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2.xml" ContentType="application/vnd.openxmlformats-officedocument.drawing+xml"/>
  <Override PartName="/xl/slicers/slicer2.xml" ContentType="application/vnd.ms-excel.slicer+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3.xml" ContentType="application/vnd.openxmlformats-officedocument.drawing+xml"/>
  <Override PartName="/xl/slicers/slicer3.xml" ContentType="application/vnd.ms-excel.slicer+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Ex2.xml" ContentType="application/vnd.ms-office.chartex+xml"/>
  <Override PartName="/xl/charts/style24.xml" ContentType="application/vnd.ms-office.chartstyle+xml"/>
  <Override PartName="/xl/charts/colors24.xml" ContentType="application/vnd.ms-office.chartcolorstyle+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charts/chart26.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apil\Downloads\"/>
    </mc:Choice>
  </mc:AlternateContent>
  <xr:revisionPtr revIDLastSave="0" documentId="13_ncr:1_{16AA87B7-D62B-47EB-A93F-4B4200058E2D}" xr6:coauthVersionLast="47" xr6:coauthVersionMax="47" xr10:uidLastSave="{00000000-0000-0000-0000-000000000000}"/>
  <bookViews>
    <workbookView xWindow="-108" yWindow="-108" windowWidth="23256" windowHeight="13896" activeTab="2" xr2:uid="{00000000-000D-0000-FFFF-FFFF00000000}"/>
  </bookViews>
  <sheets>
    <sheet name="Data Sales Adidas" sheetId="1" r:id="rId1"/>
    <sheet name="questions" sheetId="2" r:id="rId2"/>
    <sheet name="Dashborad 1" sheetId="4" r:id="rId3"/>
    <sheet name="Dashboard 2" sheetId="5" r:id="rId4"/>
  </sheets>
  <definedNames>
    <definedName name="_xlchart.v5.0" hidden="1">'Data Sales Adidas'!$CK$70</definedName>
    <definedName name="_xlchart.v5.1" hidden="1">'Data Sales Adidas'!$CK$71:$CK$120</definedName>
    <definedName name="_xlchart.v5.2" hidden="1">'Data Sales Adidas'!$CN$70</definedName>
    <definedName name="_xlchart.v5.3" hidden="1">'Data Sales Adidas'!$CN$71:$CN$120</definedName>
    <definedName name="_xlchart.v5.4" hidden="1">'Data Sales Adidas'!$CK$70</definedName>
    <definedName name="_xlchart.v5.5" hidden="1">'Data Sales Adidas'!$CK$71:$CK$120</definedName>
    <definedName name="_xlchart.v5.6" hidden="1">'Data Sales Adidas'!$CN$70</definedName>
    <definedName name="_xlchart.v5.7" hidden="1">'Data Sales Adidas'!$CN$71:$CN$120</definedName>
    <definedName name="Slicer_Retailer1">#N/A</definedName>
    <definedName name="Slicer_Sales_Method1">#N/A</definedName>
    <definedName name="Slicer_Year1">#N/A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C17" i="1" l="1"/>
  <c r="DC24" i="1"/>
  <c r="BK12" i="1"/>
  <c r="BK13" i="1"/>
  <c r="BK14" i="1"/>
  <c r="BK15" i="1"/>
  <c r="BK16" i="1"/>
  <c r="BK17" i="1"/>
  <c r="DC28" i="1"/>
  <c r="DC27" i="1"/>
  <c r="DC26" i="1"/>
  <c r="DC25" i="1"/>
  <c r="DC21" i="1"/>
  <c r="DC20" i="1"/>
  <c r="DC19" i="1"/>
  <c r="DC18" i="1"/>
  <c r="CN120" i="1"/>
  <c r="CN119" i="1"/>
  <c r="CN118" i="1"/>
  <c r="CN117" i="1"/>
  <c r="CN116" i="1"/>
  <c r="CN115" i="1"/>
  <c r="CN114" i="1"/>
  <c r="CN113" i="1"/>
  <c r="CN112" i="1"/>
  <c r="CN111" i="1"/>
  <c r="CN110" i="1"/>
  <c r="CN109" i="1"/>
  <c r="CN108" i="1"/>
  <c r="CN107" i="1"/>
  <c r="CN106" i="1"/>
  <c r="CN105" i="1"/>
  <c r="CN104" i="1"/>
  <c r="CN103" i="1"/>
  <c r="CN102" i="1"/>
  <c r="CN101" i="1"/>
  <c r="CN100" i="1"/>
  <c r="CN99" i="1"/>
  <c r="CN98" i="1"/>
  <c r="CN97" i="1"/>
  <c r="CN96" i="1"/>
  <c r="CN95" i="1"/>
  <c r="CN94" i="1"/>
  <c r="CN93" i="1"/>
  <c r="CN92" i="1"/>
  <c r="CN91" i="1"/>
  <c r="CN90" i="1"/>
  <c r="CN89" i="1"/>
  <c r="CN88" i="1"/>
  <c r="CN87" i="1"/>
  <c r="CN86" i="1"/>
  <c r="CN85" i="1"/>
  <c r="CN84" i="1"/>
  <c r="CN83" i="1"/>
  <c r="CN82" i="1"/>
  <c r="CN81" i="1"/>
  <c r="CN80" i="1"/>
  <c r="CN79" i="1"/>
  <c r="CN78" i="1"/>
  <c r="CN77" i="1"/>
  <c r="CN76" i="1"/>
  <c r="CN75" i="1"/>
  <c r="CN74" i="1"/>
  <c r="CN73" i="1"/>
  <c r="CN72" i="1"/>
  <c r="CN71" i="1"/>
  <c r="CN13" i="1"/>
  <c r="CN14" i="1"/>
  <c r="CN15" i="1"/>
  <c r="CN16" i="1"/>
  <c r="CN17" i="1"/>
  <c r="CN18" i="1"/>
  <c r="CN19" i="1"/>
  <c r="CN20" i="1"/>
  <c r="CN21" i="1"/>
  <c r="CN22" i="1"/>
  <c r="CN23" i="1"/>
  <c r="CN24" i="1"/>
  <c r="CN25" i="1"/>
  <c r="CN26" i="1"/>
  <c r="CN27" i="1"/>
  <c r="CN28" i="1"/>
  <c r="CN29" i="1"/>
  <c r="CN30" i="1"/>
  <c r="CN31" i="1"/>
  <c r="CN32" i="1"/>
  <c r="CN33" i="1"/>
  <c r="CN34" i="1"/>
  <c r="CN35" i="1"/>
  <c r="CN36" i="1"/>
  <c r="CN37" i="1"/>
  <c r="CN38" i="1"/>
  <c r="CN39" i="1"/>
  <c r="CN40" i="1"/>
  <c r="CN41" i="1"/>
  <c r="CN42" i="1"/>
  <c r="CN43" i="1"/>
  <c r="CN44" i="1"/>
  <c r="CN45" i="1"/>
  <c r="CN46" i="1"/>
  <c r="CN47" i="1"/>
  <c r="CN48" i="1"/>
  <c r="CN49" i="1"/>
  <c r="CN50" i="1"/>
  <c r="CN51" i="1"/>
  <c r="CN52" i="1"/>
  <c r="CN53" i="1"/>
  <c r="CN54" i="1"/>
  <c r="CN55" i="1"/>
  <c r="CN56" i="1"/>
  <c r="CN57" i="1"/>
  <c r="CN58" i="1"/>
  <c r="CN59" i="1"/>
  <c r="CN60" i="1"/>
  <c r="CN61" i="1"/>
  <c r="CN12" i="1"/>
  <c r="AR13" i="1"/>
  <c r="AR12" i="1"/>
  <c r="S9653" i="1"/>
  <c r="S9652" i="1"/>
  <c r="S9651" i="1"/>
  <c r="S9650" i="1"/>
  <c r="S9649" i="1"/>
  <c r="S9648" i="1"/>
  <c r="S9647" i="1"/>
  <c r="S9646" i="1"/>
  <c r="S9645" i="1"/>
  <c r="S9644" i="1"/>
  <c r="S9643" i="1"/>
  <c r="S9642" i="1"/>
  <c r="S9641" i="1"/>
  <c r="S9640" i="1"/>
  <c r="S9639" i="1"/>
  <c r="S9638" i="1"/>
  <c r="S9637" i="1"/>
  <c r="S9636" i="1"/>
  <c r="S9635" i="1"/>
  <c r="S9634" i="1"/>
  <c r="S9633" i="1"/>
  <c r="S9632" i="1"/>
  <c r="S9631" i="1"/>
  <c r="S9630" i="1"/>
  <c r="S9629" i="1"/>
  <c r="S9628" i="1"/>
  <c r="S9627" i="1"/>
  <c r="S9626" i="1"/>
  <c r="S9625" i="1"/>
  <c r="S9624" i="1"/>
  <c r="S9623" i="1"/>
  <c r="S9622" i="1"/>
  <c r="S9621" i="1"/>
  <c r="S9620" i="1"/>
  <c r="S9619" i="1"/>
  <c r="S9618" i="1"/>
  <c r="S9617" i="1"/>
  <c r="S9616" i="1"/>
  <c r="S9615" i="1"/>
  <c r="S9614" i="1"/>
  <c r="S9613" i="1"/>
  <c r="S9612" i="1"/>
  <c r="S9611" i="1"/>
  <c r="S9610" i="1"/>
  <c r="S9609" i="1"/>
  <c r="S9608" i="1"/>
  <c r="S9607" i="1"/>
  <c r="S9606" i="1"/>
  <c r="S9605" i="1"/>
  <c r="S9604" i="1"/>
  <c r="S9603" i="1"/>
  <c r="S9602" i="1"/>
  <c r="S9601" i="1"/>
  <c r="S9600" i="1"/>
  <c r="S9599" i="1"/>
  <c r="S9598" i="1"/>
  <c r="S9597" i="1"/>
  <c r="S9596" i="1"/>
  <c r="S9595" i="1"/>
  <c r="S9594" i="1"/>
  <c r="S9593" i="1"/>
  <c r="S9592" i="1"/>
  <c r="S9591" i="1"/>
  <c r="S9590" i="1"/>
  <c r="S9589" i="1"/>
  <c r="S9588" i="1"/>
  <c r="S9587" i="1"/>
  <c r="S9586" i="1"/>
  <c r="S9585" i="1"/>
  <c r="S9584" i="1"/>
  <c r="S9583" i="1"/>
  <c r="S9582" i="1"/>
  <c r="S9581" i="1"/>
  <c r="S9580" i="1"/>
  <c r="S9579" i="1"/>
  <c r="S9578" i="1"/>
  <c r="S9577" i="1"/>
  <c r="S9576" i="1"/>
  <c r="S9575" i="1"/>
  <c r="S9574" i="1"/>
  <c r="S9573" i="1"/>
  <c r="S9572" i="1"/>
  <c r="S9571" i="1"/>
  <c r="S9570" i="1"/>
  <c r="S9569" i="1"/>
  <c r="S9568" i="1"/>
  <c r="S9567" i="1"/>
  <c r="S9566" i="1"/>
  <c r="S9565" i="1"/>
  <c r="S9564" i="1"/>
  <c r="S9563" i="1"/>
  <c r="S9562" i="1"/>
  <c r="S9561" i="1"/>
  <c r="S9560" i="1"/>
  <c r="S9559" i="1"/>
  <c r="S9558" i="1"/>
  <c r="S9557" i="1"/>
  <c r="S9556" i="1"/>
  <c r="S9555" i="1"/>
  <c r="S9554" i="1"/>
  <c r="S9553" i="1"/>
  <c r="S9552" i="1"/>
  <c r="S9551" i="1"/>
  <c r="S9550" i="1"/>
  <c r="S9549" i="1"/>
  <c r="S9548" i="1"/>
  <c r="S9547" i="1"/>
  <c r="S9546" i="1"/>
  <c r="S9545" i="1"/>
  <c r="S9544" i="1"/>
  <c r="S9543" i="1"/>
  <c r="S9542" i="1"/>
  <c r="S9541" i="1"/>
  <c r="S9540" i="1"/>
  <c r="S9539" i="1"/>
  <c r="S9538" i="1"/>
  <c r="S9537" i="1"/>
  <c r="S9536" i="1"/>
  <c r="S9535" i="1"/>
  <c r="S9534" i="1"/>
  <c r="S9533" i="1"/>
  <c r="S9532" i="1"/>
  <c r="S9531" i="1"/>
  <c r="S9530" i="1"/>
  <c r="S9529" i="1"/>
  <c r="S9528" i="1"/>
  <c r="S9527" i="1"/>
  <c r="S9526" i="1"/>
  <c r="S9525" i="1"/>
  <c r="S9524" i="1"/>
  <c r="S9523" i="1"/>
  <c r="S9522" i="1"/>
  <c r="S9521" i="1"/>
  <c r="S9520" i="1"/>
  <c r="S9519" i="1"/>
  <c r="S9518" i="1"/>
  <c r="S9517" i="1"/>
  <c r="S9516" i="1"/>
  <c r="S9515" i="1"/>
  <c r="S9514" i="1"/>
  <c r="S9513" i="1"/>
  <c r="S9512" i="1"/>
  <c r="S9511" i="1"/>
  <c r="S9510" i="1"/>
  <c r="S9509" i="1"/>
  <c r="S9508" i="1"/>
  <c r="S9507" i="1"/>
  <c r="S9506" i="1"/>
  <c r="S9505" i="1"/>
  <c r="S9504" i="1"/>
  <c r="S9503" i="1"/>
  <c r="S9502" i="1"/>
  <c r="S9501" i="1"/>
  <c r="S9500" i="1"/>
  <c r="S9499" i="1"/>
  <c r="S9498" i="1"/>
  <c r="S9497" i="1"/>
  <c r="S9496" i="1"/>
  <c r="S9495" i="1"/>
  <c r="S9494" i="1"/>
  <c r="S9493" i="1"/>
  <c r="S9492" i="1"/>
  <c r="S9491" i="1"/>
  <c r="S9490" i="1"/>
  <c r="S9489" i="1"/>
  <c r="S9488" i="1"/>
  <c r="S9487" i="1"/>
  <c r="S9486" i="1"/>
  <c r="S9485" i="1"/>
  <c r="S9484" i="1"/>
  <c r="S9483" i="1"/>
  <c r="S9482" i="1"/>
  <c r="S9481" i="1"/>
  <c r="S9480" i="1"/>
  <c r="S9479" i="1"/>
  <c r="S9478" i="1"/>
  <c r="S9477" i="1"/>
  <c r="S9476" i="1"/>
  <c r="S9475" i="1"/>
  <c r="S9474" i="1"/>
  <c r="S9473" i="1"/>
  <c r="S9472" i="1"/>
  <c r="S9471" i="1"/>
  <c r="S9470" i="1"/>
  <c r="S9469" i="1"/>
  <c r="S9468" i="1"/>
  <c r="S9467" i="1"/>
  <c r="S9466" i="1"/>
  <c r="S9465" i="1"/>
  <c r="S9464" i="1"/>
  <c r="S9463" i="1"/>
  <c r="S9462" i="1"/>
  <c r="S9461" i="1"/>
  <c r="S9460" i="1"/>
  <c r="S9459" i="1"/>
  <c r="S9458" i="1"/>
  <c r="S9457" i="1"/>
  <c r="S9456" i="1"/>
  <c r="S9455" i="1"/>
  <c r="S9454" i="1"/>
  <c r="S9453" i="1"/>
  <c r="S9452" i="1"/>
  <c r="S9451" i="1"/>
  <c r="S9450" i="1"/>
  <c r="S9449" i="1"/>
  <c r="S9448" i="1"/>
  <c r="S9447" i="1"/>
  <c r="S9446" i="1"/>
  <c r="S9445" i="1"/>
  <c r="S9444" i="1"/>
  <c r="S9443" i="1"/>
  <c r="S9442" i="1"/>
  <c r="S9441" i="1"/>
  <c r="S9440" i="1"/>
  <c r="S9439" i="1"/>
  <c r="S9438" i="1"/>
  <c r="S9437" i="1"/>
  <c r="S9436" i="1"/>
  <c r="S9435" i="1"/>
  <c r="S9434" i="1"/>
  <c r="S9433" i="1"/>
  <c r="S9432" i="1"/>
  <c r="S9431" i="1"/>
  <c r="S9430" i="1"/>
  <c r="S9429" i="1"/>
  <c r="S9428" i="1"/>
  <c r="S9427" i="1"/>
  <c r="S9426" i="1"/>
  <c r="S9425" i="1"/>
  <c r="S9424" i="1"/>
  <c r="S9423" i="1"/>
  <c r="S9422" i="1"/>
  <c r="S9421" i="1"/>
  <c r="S9420" i="1"/>
  <c r="S9419" i="1"/>
  <c r="S9418" i="1"/>
  <c r="S9417" i="1"/>
  <c r="S9416" i="1"/>
  <c r="S9415" i="1"/>
  <c r="S9414" i="1"/>
  <c r="S9413" i="1"/>
  <c r="S9412" i="1"/>
  <c r="S9411" i="1"/>
  <c r="S9410" i="1"/>
  <c r="S9409" i="1"/>
  <c r="S9408" i="1"/>
  <c r="S9407" i="1"/>
  <c r="S9406" i="1"/>
  <c r="S9405" i="1"/>
  <c r="S9404" i="1"/>
  <c r="S9403" i="1"/>
  <c r="S9402" i="1"/>
  <c r="S9401" i="1"/>
  <c r="S9400" i="1"/>
  <c r="S9399" i="1"/>
  <c r="S9398" i="1"/>
  <c r="S9397" i="1"/>
  <c r="S9396" i="1"/>
  <c r="S9395" i="1"/>
  <c r="S9394" i="1"/>
  <c r="S9393" i="1"/>
  <c r="S9392" i="1"/>
  <c r="S9391" i="1"/>
  <c r="S9390" i="1"/>
  <c r="S9389" i="1"/>
  <c r="S9388" i="1"/>
  <c r="S9387" i="1"/>
  <c r="S9386" i="1"/>
  <c r="S9385" i="1"/>
  <c r="S9384" i="1"/>
  <c r="S9383" i="1"/>
  <c r="S9382" i="1"/>
  <c r="S9381" i="1"/>
  <c r="S9380" i="1"/>
  <c r="S9379" i="1"/>
  <c r="S9378" i="1"/>
  <c r="S9377" i="1"/>
  <c r="S9376" i="1"/>
  <c r="S9375" i="1"/>
  <c r="S9374" i="1"/>
  <c r="S9373" i="1"/>
  <c r="S9372" i="1"/>
  <c r="S9371" i="1"/>
  <c r="S9370" i="1"/>
  <c r="S9369" i="1"/>
  <c r="S9368" i="1"/>
  <c r="S9367" i="1"/>
  <c r="S9366" i="1"/>
  <c r="S9365" i="1"/>
  <c r="S9364" i="1"/>
  <c r="S9363" i="1"/>
  <c r="S9362" i="1"/>
  <c r="S9361" i="1"/>
  <c r="S9360" i="1"/>
  <c r="S9359" i="1"/>
  <c r="S9358" i="1"/>
  <c r="S9357" i="1"/>
  <c r="S9356" i="1"/>
  <c r="S9355" i="1"/>
  <c r="S9354" i="1"/>
  <c r="S9353" i="1"/>
  <c r="S9352" i="1"/>
  <c r="S9351" i="1"/>
  <c r="S9350" i="1"/>
  <c r="S9349" i="1"/>
  <c r="S9348" i="1"/>
  <c r="S9347" i="1"/>
  <c r="S9346" i="1"/>
  <c r="S9345" i="1"/>
  <c r="S9344" i="1"/>
  <c r="S9343" i="1"/>
  <c r="S9342" i="1"/>
  <c r="S9341" i="1"/>
  <c r="S9340" i="1"/>
  <c r="S9339" i="1"/>
  <c r="S9338" i="1"/>
  <c r="S9337" i="1"/>
  <c r="S9336" i="1"/>
  <c r="S9335" i="1"/>
  <c r="S9334" i="1"/>
  <c r="S9333" i="1"/>
  <c r="S9332" i="1"/>
  <c r="S9331" i="1"/>
  <c r="S9330" i="1"/>
  <c r="S9329" i="1"/>
  <c r="S9328" i="1"/>
  <c r="S9327" i="1"/>
  <c r="S9326" i="1"/>
  <c r="S9325" i="1"/>
  <c r="S9324" i="1"/>
  <c r="S9323" i="1"/>
  <c r="S9322" i="1"/>
  <c r="S9321" i="1"/>
  <c r="S9320" i="1"/>
  <c r="S9319" i="1"/>
  <c r="S9318" i="1"/>
  <c r="S9317" i="1"/>
  <c r="S9316" i="1"/>
  <c r="S9315" i="1"/>
  <c r="S9314" i="1"/>
  <c r="S9313" i="1"/>
  <c r="S9312" i="1"/>
  <c r="S9311" i="1"/>
  <c r="S9310" i="1"/>
  <c r="S9309" i="1"/>
  <c r="S9308" i="1"/>
  <c r="S9307" i="1"/>
  <c r="S9306" i="1"/>
  <c r="S9305" i="1"/>
  <c r="S9304" i="1"/>
  <c r="S9303" i="1"/>
  <c r="S9302" i="1"/>
  <c r="S9301" i="1"/>
  <c r="S9300" i="1"/>
  <c r="S9299" i="1"/>
  <c r="S9298" i="1"/>
  <c r="S9297" i="1"/>
  <c r="S9296" i="1"/>
  <c r="S9295" i="1"/>
  <c r="S9294" i="1"/>
  <c r="S9293" i="1"/>
  <c r="S9292" i="1"/>
  <c r="S9291" i="1"/>
  <c r="S9290" i="1"/>
  <c r="S9289" i="1"/>
  <c r="S9288" i="1"/>
  <c r="S9287" i="1"/>
  <c r="S9286" i="1"/>
  <c r="S9285" i="1"/>
  <c r="S9284" i="1"/>
  <c r="S9283" i="1"/>
  <c r="S9282" i="1"/>
  <c r="S9281" i="1"/>
  <c r="S9280" i="1"/>
  <c r="S9279" i="1"/>
  <c r="S9278" i="1"/>
  <c r="S9277" i="1"/>
  <c r="S9276" i="1"/>
  <c r="S9275" i="1"/>
  <c r="S9274" i="1"/>
  <c r="S9273" i="1"/>
  <c r="S9272" i="1"/>
  <c r="S9271" i="1"/>
  <c r="S9270" i="1"/>
  <c r="S9269" i="1"/>
  <c r="S9268" i="1"/>
  <c r="S9267" i="1"/>
  <c r="S9266" i="1"/>
  <c r="S9265" i="1"/>
  <c r="S9264" i="1"/>
  <c r="S9263" i="1"/>
  <c r="S9262" i="1"/>
  <c r="S9261" i="1"/>
  <c r="S9260" i="1"/>
  <c r="S9259" i="1"/>
  <c r="S9258" i="1"/>
  <c r="S9257" i="1"/>
  <c r="S9256" i="1"/>
  <c r="S9255" i="1"/>
  <c r="S9254" i="1"/>
  <c r="S9253" i="1"/>
  <c r="S9252" i="1"/>
  <c r="S9251" i="1"/>
  <c r="S9250" i="1"/>
  <c r="S9249" i="1"/>
  <c r="S9248" i="1"/>
  <c r="S9247" i="1"/>
  <c r="S9246" i="1"/>
  <c r="S9245" i="1"/>
  <c r="S9244" i="1"/>
  <c r="S9243" i="1"/>
  <c r="S9242" i="1"/>
  <c r="S9241" i="1"/>
  <c r="S9240" i="1"/>
  <c r="S9239" i="1"/>
  <c r="S9238" i="1"/>
  <c r="S9237" i="1"/>
  <c r="S9236" i="1"/>
  <c r="S9235" i="1"/>
  <c r="S9234" i="1"/>
  <c r="S9233" i="1"/>
  <c r="S9232" i="1"/>
  <c r="S9231" i="1"/>
  <c r="S9230" i="1"/>
  <c r="S9229" i="1"/>
  <c r="S9228" i="1"/>
  <c r="S9227" i="1"/>
  <c r="S9226" i="1"/>
  <c r="S9225" i="1"/>
  <c r="S9224" i="1"/>
  <c r="S9223" i="1"/>
  <c r="S9222" i="1"/>
  <c r="S9221" i="1"/>
  <c r="S9220" i="1"/>
  <c r="S9219" i="1"/>
  <c r="S9218" i="1"/>
  <c r="S9217" i="1"/>
  <c r="S9216" i="1"/>
  <c r="S9215" i="1"/>
  <c r="S9214" i="1"/>
  <c r="S9213" i="1"/>
  <c r="S9212" i="1"/>
  <c r="S9211" i="1"/>
  <c r="S9210" i="1"/>
  <c r="S9209" i="1"/>
  <c r="S9208" i="1"/>
  <c r="S9207" i="1"/>
  <c r="S9206" i="1"/>
  <c r="S9205" i="1"/>
  <c r="S9204" i="1"/>
  <c r="S9203" i="1"/>
  <c r="S9202" i="1"/>
  <c r="S9201" i="1"/>
  <c r="S9200" i="1"/>
  <c r="S9199" i="1"/>
  <c r="S9198" i="1"/>
  <c r="S9197" i="1"/>
  <c r="S9196" i="1"/>
  <c r="S9195" i="1"/>
  <c r="S9194" i="1"/>
  <c r="S9193" i="1"/>
  <c r="S9192" i="1"/>
  <c r="S9191" i="1"/>
  <c r="S9190" i="1"/>
  <c r="S9189" i="1"/>
  <c r="S9188" i="1"/>
  <c r="S9187" i="1"/>
  <c r="S9186" i="1"/>
  <c r="S9185" i="1"/>
  <c r="S9184" i="1"/>
  <c r="S9183" i="1"/>
  <c r="S9182" i="1"/>
  <c r="S9181" i="1"/>
  <c r="S9180" i="1"/>
  <c r="S9179" i="1"/>
  <c r="S9178" i="1"/>
  <c r="S9177" i="1"/>
  <c r="S9176" i="1"/>
  <c r="S9175" i="1"/>
  <c r="S9174" i="1"/>
  <c r="S9173" i="1"/>
  <c r="S9172" i="1"/>
  <c r="S9171" i="1"/>
  <c r="S9170" i="1"/>
  <c r="S9169" i="1"/>
  <c r="S9168" i="1"/>
  <c r="S9167" i="1"/>
  <c r="S9166" i="1"/>
  <c r="S9165" i="1"/>
  <c r="S9164" i="1"/>
  <c r="S9163" i="1"/>
  <c r="S9162" i="1"/>
  <c r="S9161" i="1"/>
  <c r="S9160" i="1"/>
  <c r="S9159" i="1"/>
  <c r="S9158" i="1"/>
  <c r="S9157" i="1"/>
  <c r="S9156" i="1"/>
  <c r="S9155" i="1"/>
  <c r="S9154" i="1"/>
  <c r="S9153" i="1"/>
  <c r="S9152" i="1"/>
  <c r="S9151" i="1"/>
  <c r="S9150" i="1"/>
  <c r="S9149" i="1"/>
  <c r="S9148" i="1"/>
  <c r="S9147" i="1"/>
  <c r="S9146" i="1"/>
  <c r="S9145" i="1"/>
  <c r="S9144" i="1"/>
  <c r="S9143" i="1"/>
  <c r="S9142" i="1"/>
  <c r="S9141" i="1"/>
  <c r="S9140" i="1"/>
  <c r="S9139" i="1"/>
  <c r="S9138" i="1"/>
  <c r="S9137" i="1"/>
  <c r="S9136" i="1"/>
  <c r="S9135" i="1"/>
  <c r="S9134" i="1"/>
  <c r="S9133" i="1"/>
  <c r="S9132" i="1"/>
  <c r="S9131" i="1"/>
  <c r="S9130" i="1"/>
  <c r="S9129" i="1"/>
  <c r="S9128" i="1"/>
  <c r="S9127" i="1"/>
  <c r="S9126" i="1"/>
  <c r="S9125" i="1"/>
  <c r="S9124" i="1"/>
  <c r="S9123" i="1"/>
  <c r="S9122" i="1"/>
  <c r="S9121" i="1"/>
  <c r="S9120" i="1"/>
  <c r="S9119" i="1"/>
  <c r="S9118" i="1"/>
  <c r="S9117" i="1"/>
  <c r="S9116" i="1"/>
  <c r="S9115" i="1"/>
  <c r="S9114" i="1"/>
  <c r="S9113" i="1"/>
  <c r="S9112" i="1"/>
  <c r="S9111" i="1"/>
  <c r="S9110" i="1"/>
  <c r="S9109" i="1"/>
  <c r="S9108" i="1"/>
  <c r="S9107" i="1"/>
  <c r="S9106" i="1"/>
  <c r="S9105" i="1"/>
  <c r="S9104" i="1"/>
  <c r="S9103" i="1"/>
  <c r="S9102" i="1"/>
  <c r="S9101" i="1"/>
  <c r="S9100" i="1"/>
  <c r="S9099" i="1"/>
  <c r="S9098" i="1"/>
  <c r="S9097" i="1"/>
  <c r="S9096" i="1"/>
  <c r="S9095" i="1"/>
  <c r="S9094" i="1"/>
  <c r="S9093" i="1"/>
  <c r="S9092" i="1"/>
  <c r="S9091" i="1"/>
  <c r="S9090" i="1"/>
  <c r="S9089" i="1"/>
  <c r="S9088" i="1"/>
  <c r="S9087" i="1"/>
  <c r="S9086" i="1"/>
  <c r="S9085" i="1"/>
  <c r="S9084" i="1"/>
  <c r="S9083" i="1"/>
  <c r="S9082" i="1"/>
  <c r="S9081" i="1"/>
  <c r="S9080" i="1"/>
  <c r="S9079" i="1"/>
  <c r="S9078" i="1"/>
  <c r="S9077" i="1"/>
  <c r="S9076" i="1"/>
  <c r="S9075" i="1"/>
  <c r="S9074" i="1"/>
  <c r="S9073" i="1"/>
  <c r="S9072" i="1"/>
  <c r="S9071" i="1"/>
  <c r="S9070" i="1"/>
  <c r="S9069" i="1"/>
  <c r="S9068" i="1"/>
  <c r="S9067" i="1"/>
  <c r="S9066" i="1"/>
  <c r="S9065" i="1"/>
  <c r="S9064" i="1"/>
  <c r="S9063" i="1"/>
  <c r="S9062" i="1"/>
  <c r="S9061" i="1"/>
  <c r="S9060" i="1"/>
  <c r="S9059" i="1"/>
  <c r="S9058" i="1"/>
  <c r="S9057" i="1"/>
  <c r="S9056" i="1"/>
  <c r="S9055" i="1"/>
  <c r="S9054" i="1"/>
  <c r="S9053" i="1"/>
  <c r="S9052" i="1"/>
  <c r="S9051" i="1"/>
  <c r="S9050" i="1"/>
  <c r="S9049" i="1"/>
  <c r="S9048" i="1"/>
  <c r="S9047" i="1"/>
  <c r="S9046" i="1"/>
  <c r="S9045" i="1"/>
  <c r="S9044" i="1"/>
  <c r="S9043" i="1"/>
  <c r="S9042" i="1"/>
  <c r="S9041" i="1"/>
  <c r="S9040" i="1"/>
  <c r="S9039" i="1"/>
  <c r="S9038" i="1"/>
  <c r="S9037" i="1"/>
  <c r="S9036" i="1"/>
  <c r="S9035" i="1"/>
  <c r="S9034" i="1"/>
  <c r="S9033" i="1"/>
  <c r="S9032" i="1"/>
  <c r="S9031" i="1"/>
  <c r="S9030" i="1"/>
  <c r="S9029" i="1"/>
  <c r="S9028" i="1"/>
  <c r="S9027" i="1"/>
  <c r="S9026" i="1"/>
  <c r="S9025" i="1"/>
  <c r="S9024" i="1"/>
  <c r="S9023" i="1"/>
  <c r="S9022" i="1"/>
  <c r="S9021" i="1"/>
  <c r="S9020" i="1"/>
  <c r="S9019" i="1"/>
  <c r="S9018" i="1"/>
  <c r="S9017" i="1"/>
  <c r="S9016" i="1"/>
  <c r="S9015" i="1"/>
  <c r="S9014" i="1"/>
  <c r="S9013" i="1"/>
  <c r="S9012" i="1"/>
  <c r="S9011" i="1"/>
  <c r="S9010" i="1"/>
  <c r="S9009" i="1"/>
  <c r="S9008" i="1"/>
  <c r="S9007" i="1"/>
  <c r="S9006" i="1"/>
  <c r="S9005" i="1"/>
  <c r="S9004" i="1"/>
  <c r="S9003" i="1"/>
  <c r="S9002" i="1"/>
  <c r="S9001" i="1"/>
  <c r="S9000" i="1"/>
  <c r="S8999" i="1"/>
  <c r="S8998" i="1"/>
  <c r="S8997" i="1"/>
  <c r="S8996" i="1"/>
  <c r="S8995" i="1"/>
  <c r="S8994" i="1"/>
  <c r="S8993" i="1"/>
  <c r="S8992" i="1"/>
  <c r="S8991" i="1"/>
  <c r="S8990" i="1"/>
  <c r="S8989" i="1"/>
  <c r="S8988" i="1"/>
  <c r="S8987" i="1"/>
  <c r="S8986" i="1"/>
  <c r="S8985" i="1"/>
  <c r="S8984" i="1"/>
  <c r="S8983" i="1"/>
  <c r="S8982" i="1"/>
  <c r="S8981" i="1"/>
  <c r="S8980" i="1"/>
  <c r="S8979" i="1"/>
  <c r="S8978" i="1"/>
  <c r="S8977" i="1"/>
  <c r="S8976" i="1"/>
  <c r="S8975" i="1"/>
  <c r="S8974" i="1"/>
  <c r="S8973" i="1"/>
  <c r="S8972" i="1"/>
  <c r="S8971" i="1"/>
  <c r="S8970" i="1"/>
  <c r="S8969" i="1"/>
  <c r="S8968" i="1"/>
  <c r="S8967" i="1"/>
  <c r="S8966" i="1"/>
  <c r="S8965" i="1"/>
  <c r="S8964" i="1"/>
  <c r="S8963" i="1"/>
  <c r="S8962" i="1"/>
  <c r="S8961" i="1"/>
  <c r="S8960" i="1"/>
  <c r="S8959" i="1"/>
  <c r="S8958" i="1"/>
  <c r="S8957" i="1"/>
  <c r="S8956" i="1"/>
  <c r="S8955" i="1"/>
  <c r="S8954" i="1"/>
  <c r="S8953" i="1"/>
  <c r="S8952" i="1"/>
  <c r="S8951" i="1"/>
  <c r="S8950" i="1"/>
  <c r="S8949" i="1"/>
  <c r="S8948" i="1"/>
  <c r="S8947" i="1"/>
  <c r="S8946" i="1"/>
  <c r="S8945" i="1"/>
  <c r="S8944" i="1"/>
  <c r="S8943" i="1"/>
  <c r="S8942" i="1"/>
  <c r="S8941" i="1"/>
  <c r="S8940" i="1"/>
  <c r="S8939" i="1"/>
  <c r="S8938" i="1"/>
  <c r="S8937" i="1"/>
  <c r="S8936" i="1"/>
  <c r="S8935" i="1"/>
  <c r="S8934" i="1"/>
  <c r="S8933" i="1"/>
  <c r="S8932" i="1"/>
  <c r="S8931" i="1"/>
  <c r="S8930" i="1"/>
  <c r="S8929" i="1"/>
  <c r="S8928" i="1"/>
  <c r="S8927" i="1"/>
  <c r="S8926" i="1"/>
  <c r="S8925" i="1"/>
  <c r="S8924" i="1"/>
  <c r="S8923" i="1"/>
  <c r="S8922" i="1"/>
  <c r="S8921" i="1"/>
  <c r="S8920" i="1"/>
  <c r="S8919" i="1"/>
  <c r="S8918" i="1"/>
  <c r="S8917" i="1"/>
  <c r="S8916" i="1"/>
  <c r="S8915" i="1"/>
  <c r="S8914" i="1"/>
  <c r="S8913" i="1"/>
  <c r="S8912" i="1"/>
  <c r="S8911" i="1"/>
  <c r="S8910" i="1"/>
  <c r="S8909" i="1"/>
  <c r="S8908" i="1"/>
  <c r="S8907" i="1"/>
  <c r="S8906" i="1"/>
  <c r="S8905" i="1"/>
  <c r="S8904" i="1"/>
  <c r="S8903" i="1"/>
  <c r="S8902" i="1"/>
  <c r="S8901" i="1"/>
  <c r="S8900" i="1"/>
  <c r="S8899" i="1"/>
  <c r="S8898" i="1"/>
  <c r="S8897" i="1"/>
  <c r="S8896" i="1"/>
  <c r="S8895" i="1"/>
  <c r="S8894" i="1"/>
  <c r="S8893" i="1"/>
  <c r="S8892" i="1"/>
  <c r="S8891" i="1"/>
  <c r="S8890" i="1"/>
  <c r="S8889" i="1"/>
  <c r="S8888" i="1"/>
  <c r="S8887" i="1"/>
  <c r="S8886" i="1"/>
  <c r="S8885" i="1"/>
  <c r="S8884" i="1"/>
  <c r="S8883" i="1"/>
  <c r="S8882" i="1"/>
  <c r="S8881" i="1"/>
  <c r="S8880" i="1"/>
  <c r="S8879" i="1"/>
  <c r="S8878" i="1"/>
  <c r="S8877" i="1"/>
  <c r="S8876" i="1"/>
  <c r="S8875" i="1"/>
  <c r="S8874" i="1"/>
  <c r="S8873" i="1"/>
  <c r="S8872" i="1"/>
  <c r="S8871" i="1"/>
  <c r="S8870" i="1"/>
  <c r="S8869" i="1"/>
  <c r="S8868" i="1"/>
  <c r="S8867" i="1"/>
  <c r="S8866" i="1"/>
  <c r="S8865" i="1"/>
  <c r="S8864" i="1"/>
  <c r="S8863" i="1"/>
  <c r="S8862" i="1"/>
  <c r="S8861" i="1"/>
  <c r="S8860" i="1"/>
  <c r="S8859" i="1"/>
  <c r="S8858" i="1"/>
  <c r="S8857" i="1"/>
  <c r="S8856" i="1"/>
  <c r="S8855" i="1"/>
  <c r="S8854" i="1"/>
  <c r="S8853" i="1"/>
  <c r="S8852" i="1"/>
  <c r="S8851" i="1"/>
  <c r="S8850" i="1"/>
  <c r="S8849" i="1"/>
  <c r="S8848" i="1"/>
  <c r="S8847" i="1"/>
  <c r="S8846" i="1"/>
  <c r="S8845" i="1"/>
  <c r="S8844" i="1"/>
  <c r="S8843" i="1"/>
  <c r="S8842" i="1"/>
  <c r="S8841" i="1"/>
  <c r="S8840" i="1"/>
  <c r="S8839" i="1"/>
  <c r="S8838" i="1"/>
  <c r="S8837" i="1"/>
  <c r="S8836" i="1"/>
  <c r="S8835" i="1"/>
  <c r="S8834" i="1"/>
  <c r="S8833" i="1"/>
  <c r="S8832" i="1"/>
  <c r="S8831" i="1"/>
  <c r="S8830" i="1"/>
  <c r="S8829" i="1"/>
  <c r="S8828" i="1"/>
  <c r="S8827" i="1"/>
  <c r="S8826" i="1"/>
  <c r="S8825" i="1"/>
  <c r="S8824" i="1"/>
  <c r="S8823" i="1"/>
  <c r="S8822" i="1"/>
  <c r="S8821" i="1"/>
  <c r="S8820" i="1"/>
  <c r="S8819" i="1"/>
  <c r="S8818" i="1"/>
  <c r="S8817" i="1"/>
  <c r="S8816" i="1"/>
  <c r="S8815" i="1"/>
  <c r="S8814" i="1"/>
  <c r="S8813" i="1"/>
  <c r="S8812" i="1"/>
  <c r="S8811" i="1"/>
  <c r="S8810" i="1"/>
  <c r="S8809" i="1"/>
  <c r="S8808" i="1"/>
  <c r="S8807" i="1"/>
  <c r="S8806" i="1"/>
  <c r="S8805" i="1"/>
  <c r="S8804" i="1"/>
  <c r="S8803" i="1"/>
  <c r="S8802" i="1"/>
  <c r="S8801" i="1"/>
  <c r="S8800" i="1"/>
  <c r="S8799" i="1"/>
  <c r="S8798" i="1"/>
  <c r="S8797" i="1"/>
  <c r="S8796" i="1"/>
  <c r="S8795" i="1"/>
  <c r="S8794" i="1"/>
  <c r="S8793" i="1"/>
  <c r="S8792" i="1"/>
  <c r="S8791" i="1"/>
  <c r="S8790" i="1"/>
  <c r="S8789" i="1"/>
  <c r="S8788" i="1"/>
  <c r="S8787" i="1"/>
  <c r="S8786" i="1"/>
  <c r="S8785" i="1"/>
  <c r="S8784" i="1"/>
  <c r="S8783" i="1"/>
  <c r="S8782" i="1"/>
  <c r="S8781" i="1"/>
  <c r="S8780" i="1"/>
  <c r="S8779" i="1"/>
  <c r="S8778" i="1"/>
  <c r="S8777" i="1"/>
  <c r="S8776" i="1"/>
  <c r="S8775" i="1"/>
  <c r="S8774" i="1"/>
  <c r="S8773" i="1"/>
  <c r="S8772" i="1"/>
  <c r="S8771" i="1"/>
  <c r="S8770" i="1"/>
  <c r="S8769" i="1"/>
  <c r="S8768" i="1"/>
  <c r="S8767" i="1"/>
  <c r="S8766" i="1"/>
  <c r="S8765" i="1"/>
  <c r="S8764" i="1"/>
  <c r="S8763" i="1"/>
  <c r="S8762" i="1"/>
  <c r="S8761" i="1"/>
  <c r="S8760" i="1"/>
  <c r="S8759" i="1"/>
  <c r="S8758" i="1"/>
  <c r="S8757" i="1"/>
  <c r="S8756" i="1"/>
  <c r="S8755" i="1"/>
  <c r="S8754" i="1"/>
  <c r="S8753" i="1"/>
  <c r="S8752" i="1"/>
  <c r="S8751" i="1"/>
  <c r="S8750" i="1"/>
  <c r="S8749" i="1"/>
  <c r="S8748" i="1"/>
  <c r="S8747" i="1"/>
  <c r="S8746" i="1"/>
  <c r="S8745" i="1"/>
  <c r="S8744" i="1"/>
  <c r="S8743" i="1"/>
  <c r="S8742" i="1"/>
  <c r="S8741" i="1"/>
  <c r="S8740" i="1"/>
  <c r="S8739" i="1"/>
  <c r="S8738" i="1"/>
  <c r="S8737" i="1"/>
  <c r="S8736" i="1"/>
  <c r="S8735" i="1"/>
  <c r="S8734" i="1"/>
  <c r="S8733" i="1"/>
  <c r="S8732" i="1"/>
  <c r="S8731" i="1"/>
  <c r="S8730" i="1"/>
  <c r="S8729" i="1"/>
  <c r="S8728" i="1"/>
  <c r="S8727" i="1"/>
  <c r="S8726" i="1"/>
  <c r="S8725" i="1"/>
  <c r="S8724" i="1"/>
  <c r="S8723" i="1"/>
  <c r="S8722" i="1"/>
  <c r="S8721" i="1"/>
  <c r="S8720" i="1"/>
  <c r="S8719" i="1"/>
  <c r="S8718" i="1"/>
  <c r="S8717" i="1"/>
  <c r="S8716" i="1"/>
  <c r="S8715" i="1"/>
  <c r="S8714" i="1"/>
  <c r="S8713" i="1"/>
  <c r="S8712" i="1"/>
  <c r="S8711" i="1"/>
  <c r="S8710" i="1"/>
  <c r="S8709" i="1"/>
  <c r="S8708" i="1"/>
  <c r="S8707" i="1"/>
  <c r="S8706" i="1"/>
  <c r="S8705" i="1"/>
  <c r="S8704" i="1"/>
  <c r="S8703" i="1"/>
  <c r="S8702" i="1"/>
  <c r="S8701" i="1"/>
  <c r="S8700" i="1"/>
  <c r="S8699" i="1"/>
  <c r="S8698" i="1"/>
  <c r="S8697" i="1"/>
  <c r="S8696" i="1"/>
  <c r="S8695" i="1"/>
  <c r="S8694" i="1"/>
  <c r="S8693" i="1"/>
  <c r="S8692" i="1"/>
  <c r="S8691" i="1"/>
  <c r="S8690" i="1"/>
  <c r="S8689" i="1"/>
  <c r="S8688" i="1"/>
  <c r="S8687" i="1"/>
  <c r="S8686" i="1"/>
  <c r="S8685" i="1"/>
  <c r="S8684" i="1"/>
  <c r="S8683" i="1"/>
  <c r="S8682" i="1"/>
  <c r="S8681" i="1"/>
  <c r="S8680" i="1"/>
  <c r="S8679" i="1"/>
  <c r="S8678" i="1"/>
  <c r="S8677" i="1"/>
  <c r="S8676" i="1"/>
  <c r="S8675" i="1"/>
  <c r="S8674" i="1"/>
  <c r="S8673" i="1"/>
  <c r="S8672" i="1"/>
  <c r="S8671" i="1"/>
  <c r="S8670" i="1"/>
  <c r="S8669" i="1"/>
  <c r="S8668" i="1"/>
  <c r="S8667" i="1"/>
  <c r="S8666" i="1"/>
  <c r="S8665" i="1"/>
  <c r="S8664" i="1"/>
  <c r="S8663" i="1"/>
  <c r="S8662" i="1"/>
  <c r="S8661" i="1"/>
  <c r="S8660" i="1"/>
  <c r="S8659" i="1"/>
  <c r="S8658" i="1"/>
  <c r="S8657" i="1"/>
  <c r="S8656" i="1"/>
  <c r="S8655" i="1"/>
  <c r="S8654" i="1"/>
  <c r="S8653" i="1"/>
  <c r="S8652" i="1"/>
  <c r="S8651" i="1"/>
  <c r="S8650" i="1"/>
  <c r="S8649" i="1"/>
  <c r="S8648" i="1"/>
  <c r="S8647" i="1"/>
  <c r="S8646" i="1"/>
  <c r="S8645" i="1"/>
  <c r="S8644" i="1"/>
  <c r="S8643" i="1"/>
  <c r="S8642" i="1"/>
  <c r="S8641" i="1"/>
  <c r="S8640" i="1"/>
  <c r="S8639" i="1"/>
  <c r="S8638" i="1"/>
  <c r="S8637" i="1"/>
  <c r="S8636" i="1"/>
  <c r="S8635" i="1"/>
  <c r="S8634" i="1"/>
  <c r="S8633" i="1"/>
  <c r="S8632" i="1"/>
  <c r="S8631" i="1"/>
  <c r="S8630" i="1"/>
  <c r="S8629" i="1"/>
  <c r="S8628" i="1"/>
  <c r="S8627" i="1"/>
  <c r="S8626" i="1"/>
  <c r="S8625" i="1"/>
  <c r="S8624" i="1"/>
  <c r="S8623" i="1"/>
  <c r="S8622" i="1"/>
  <c r="S8621" i="1"/>
  <c r="S8620" i="1"/>
  <c r="S8619" i="1"/>
  <c r="S8618" i="1"/>
  <c r="S8617" i="1"/>
  <c r="S8616" i="1"/>
  <c r="S8615" i="1"/>
  <c r="S8614" i="1"/>
  <c r="S8613" i="1"/>
  <c r="S8612" i="1"/>
  <c r="S8611" i="1"/>
  <c r="S8610" i="1"/>
  <c r="S8609" i="1"/>
  <c r="S8608" i="1"/>
  <c r="S8607" i="1"/>
  <c r="S8606" i="1"/>
  <c r="S8605" i="1"/>
  <c r="S8604" i="1"/>
  <c r="S8603" i="1"/>
  <c r="S8602" i="1"/>
  <c r="S8601" i="1"/>
  <c r="S8600" i="1"/>
  <c r="S8599" i="1"/>
  <c r="S8598" i="1"/>
  <c r="S8597" i="1"/>
  <c r="S8596" i="1"/>
  <c r="S8595" i="1"/>
  <c r="S8594" i="1"/>
  <c r="S8593" i="1"/>
  <c r="S8592" i="1"/>
  <c r="S8591" i="1"/>
  <c r="S8590" i="1"/>
  <c r="S8589" i="1"/>
  <c r="S8588" i="1"/>
  <c r="S8587" i="1"/>
  <c r="S8586" i="1"/>
  <c r="S8585" i="1"/>
  <c r="S8584" i="1"/>
  <c r="S8583" i="1"/>
  <c r="S8582" i="1"/>
  <c r="S8581" i="1"/>
  <c r="S8580" i="1"/>
  <c r="S8579" i="1"/>
  <c r="S8578" i="1"/>
  <c r="S8577" i="1"/>
  <c r="S8576" i="1"/>
  <c r="S8575" i="1"/>
  <c r="S8574" i="1"/>
  <c r="S8573" i="1"/>
  <c r="S8572" i="1"/>
  <c r="S8571" i="1"/>
  <c r="S8570" i="1"/>
  <c r="S8569" i="1"/>
  <c r="S8568" i="1"/>
  <c r="S8567" i="1"/>
  <c r="S8566" i="1"/>
  <c r="S8565" i="1"/>
  <c r="S8564" i="1"/>
  <c r="S8563" i="1"/>
  <c r="S8562" i="1"/>
  <c r="S8561" i="1"/>
  <c r="S8560" i="1"/>
  <c r="S8559" i="1"/>
  <c r="S8558" i="1"/>
  <c r="S8557" i="1"/>
  <c r="S8556" i="1"/>
  <c r="S8555" i="1"/>
  <c r="S8554" i="1"/>
  <c r="S8553" i="1"/>
  <c r="S8552" i="1"/>
  <c r="S8551" i="1"/>
  <c r="S8550" i="1"/>
  <c r="S8549" i="1"/>
  <c r="S8548" i="1"/>
  <c r="S8547" i="1"/>
  <c r="S8546" i="1"/>
  <c r="S8545" i="1"/>
  <c r="S8544" i="1"/>
  <c r="S8543" i="1"/>
  <c r="S8542" i="1"/>
  <c r="S8541" i="1"/>
  <c r="S8540" i="1"/>
  <c r="S8539" i="1"/>
  <c r="S8538" i="1"/>
  <c r="S8537" i="1"/>
  <c r="S8536" i="1"/>
  <c r="S8535" i="1"/>
  <c r="S8534" i="1"/>
  <c r="S8533" i="1"/>
  <c r="S8532" i="1"/>
  <c r="S8531" i="1"/>
  <c r="S8530" i="1"/>
  <c r="S8529" i="1"/>
  <c r="S8528" i="1"/>
  <c r="S8527" i="1"/>
  <c r="S8526" i="1"/>
  <c r="S8525" i="1"/>
  <c r="S8524" i="1"/>
  <c r="S8523" i="1"/>
  <c r="S8522" i="1"/>
  <c r="S8521" i="1"/>
  <c r="S8520" i="1"/>
  <c r="S8519" i="1"/>
  <c r="S8518" i="1"/>
  <c r="S8517" i="1"/>
  <c r="S8516" i="1"/>
  <c r="S8515" i="1"/>
  <c r="S8514" i="1"/>
  <c r="S8513" i="1"/>
  <c r="S8512" i="1"/>
  <c r="S8511" i="1"/>
  <c r="S8510" i="1"/>
  <c r="S8509" i="1"/>
  <c r="S8508" i="1"/>
  <c r="S8507" i="1"/>
  <c r="S8506" i="1"/>
  <c r="S8505" i="1"/>
  <c r="S8504" i="1"/>
  <c r="S8503" i="1"/>
  <c r="S8502" i="1"/>
  <c r="S8501" i="1"/>
  <c r="S8500" i="1"/>
  <c r="S8499" i="1"/>
  <c r="S8498" i="1"/>
  <c r="S8497" i="1"/>
  <c r="S8496" i="1"/>
  <c r="S8495" i="1"/>
  <c r="S8494" i="1"/>
  <c r="S8493" i="1"/>
  <c r="S8492" i="1"/>
  <c r="S8491" i="1"/>
  <c r="S8490" i="1"/>
  <c r="S8489" i="1"/>
  <c r="S8488" i="1"/>
  <c r="S8487" i="1"/>
  <c r="S8486" i="1"/>
  <c r="S8485" i="1"/>
  <c r="S8484" i="1"/>
  <c r="S8483" i="1"/>
  <c r="S8482" i="1"/>
  <c r="S8481" i="1"/>
  <c r="S8480" i="1"/>
  <c r="S8479" i="1"/>
  <c r="S8478" i="1"/>
  <c r="S8477" i="1"/>
  <c r="S8476" i="1"/>
  <c r="S8475" i="1"/>
  <c r="S8474" i="1"/>
  <c r="S8473" i="1"/>
  <c r="S8472" i="1"/>
  <c r="S8471" i="1"/>
  <c r="S8470" i="1"/>
  <c r="S8469" i="1"/>
  <c r="S8468" i="1"/>
  <c r="S8467" i="1"/>
  <c r="S8466" i="1"/>
  <c r="S8465" i="1"/>
  <c r="S8464" i="1"/>
  <c r="S8463" i="1"/>
  <c r="S8462" i="1"/>
  <c r="S8461" i="1"/>
  <c r="S8460" i="1"/>
  <c r="S8459" i="1"/>
  <c r="S8458" i="1"/>
  <c r="S8457" i="1"/>
  <c r="S8456" i="1"/>
  <c r="S8455" i="1"/>
  <c r="S8454" i="1"/>
  <c r="S8453" i="1"/>
  <c r="S8452" i="1"/>
  <c r="S8451" i="1"/>
  <c r="S8450" i="1"/>
  <c r="S8449" i="1"/>
  <c r="S8448" i="1"/>
  <c r="S8447" i="1"/>
  <c r="S8446" i="1"/>
  <c r="S8445" i="1"/>
  <c r="S8444" i="1"/>
  <c r="S8443" i="1"/>
  <c r="S8442" i="1"/>
  <c r="S8441" i="1"/>
  <c r="S8440" i="1"/>
  <c r="S8439" i="1"/>
  <c r="S8438" i="1"/>
  <c r="S8437" i="1"/>
  <c r="S8436" i="1"/>
  <c r="S8435" i="1"/>
  <c r="S8434" i="1"/>
  <c r="S8433" i="1"/>
  <c r="S8432" i="1"/>
  <c r="S8431" i="1"/>
  <c r="S8430" i="1"/>
  <c r="S8429" i="1"/>
  <c r="S8428" i="1"/>
  <c r="S8427" i="1"/>
  <c r="S8426" i="1"/>
  <c r="S8425" i="1"/>
  <c r="S8424" i="1"/>
  <c r="S8423" i="1"/>
  <c r="S8422" i="1"/>
  <c r="S8421" i="1"/>
  <c r="S8420" i="1"/>
  <c r="S8419" i="1"/>
  <c r="S8418" i="1"/>
  <c r="S8417" i="1"/>
  <c r="S8416" i="1"/>
  <c r="S8415" i="1"/>
  <c r="S8414" i="1"/>
  <c r="S8413" i="1"/>
  <c r="S8412" i="1"/>
  <c r="S8411" i="1"/>
  <c r="S8410" i="1"/>
  <c r="S8409" i="1"/>
  <c r="S8408" i="1"/>
  <c r="S8407" i="1"/>
  <c r="S8406" i="1"/>
  <c r="S8405" i="1"/>
  <c r="S8404" i="1"/>
  <c r="S8403" i="1"/>
  <c r="S8402" i="1"/>
  <c r="S8401" i="1"/>
  <c r="S8400" i="1"/>
  <c r="S8399" i="1"/>
  <c r="S8398" i="1"/>
  <c r="S8397" i="1"/>
  <c r="S8396" i="1"/>
  <c r="S8395" i="1"/>
  <c r="S8394" i="1"/>
  <c r="S8393" i="1"/>
  <c r="S8392" i="1"/>
  <c r="S8391" i="1"/>
  <c r="S8390" i="1"/>
  <c r="S8389" i="1"/>
  <c r="S8388" i="1"/>
  <c r="S8387" i="1"/>
  <c r="S8386" i="1"/>
  <c r="S8385" i="1"/>
  <c r="S8384" i="1"/>
  <c r="S8383" i="1"/>
  <c r="S8382" i="1"/>
  <c r="S8381" i="1"/>
  <c r="S8380" i="1"/>
  <c r="S8379" i="1"/>
  <c r="S8378" i="1"/>
  <c r="S8377" i="1"/>
  <c r="S8376" i="1"/>
  <c r="S8375" i="1"/>
  <c r="S8374" i="1"/>
  <c r="S8373" i="1"/>
  <c r="S8372" i="1"/>
  <c r="S8371" i="1"/>
  <c r="S8370" i="1"/>
  <c r="S8369" i="1"/>
  <c r="S8368" i="1"/>
  <c r="S8367" i="1"/>
  <c r="S8366" i="1"/>
  <c r="S8365" i="1"/>
  <c r="S8364" i="1"/>
  <c r="S8363" i="1"/>
  <c r="S8362" i="1"/>
  <c r="S8361" i="1"/>
  <c r="S8360" i="1"/>
  <c r="S8359" i="1"/>
  <c r="S8358" i="1"/>
  <c r="S8357" i="1"/>
  <c r="S8356" i="1"/>
  <c r="S8355" i="1"/>
  <c r="S8354" i="1"/>
  <c r="S8353" i="1"/>
  <c r="S8352" i="1"/>
  <c r="S8351" i="1"/>
  <c r="S8350" i="1"/>
  <c r="S8349" i="1"/>
  <c r="S8348" i="1"/>
  <c r="S8347" i="1"/>
  <c r="S8346" i="1"/>
  <c r="S8345" i="1"/>
  <c r="S8344" i="1"/>
  <c r="S8343" i="1"/>
  <c r="S8342" i="1"/>
  <c r="S8341" i="1"/>
  <c r="S8340" i="1"/>
  <c r="S8339" i="1"/>
  <c r="S8338" i="1"/>
  <c r="S8337" i="1"/>
  <c r="S8336" i="1"/>
  <c r="S8335" i="1"/>
  <c r="S8334" i="1"/>
  <c r="S8333" i="1"/>
  <c r="S8332" i="1"/>
  <c r="S8331" i="1"/>
  <c r="S8330" i="1"/>
  <c r="S8329" i="1"/>
  <c r="S8328" i="1"/>
  <c r="S8327" i="1"/>
  <c r="S8326" i="1"/>
  <c r="S8325" i="1"/>
  <c r="S8324" i="1"/>
  <c r="S8323" i="1"/>
  <c r="S8322" i="1"/>
  <c r="S8321" i="1"/>
  <c r="S8320" i="1"/>
  <c r="S8319" i="1"/>
  <c r="S8318" i="1"/>
  <c r="S8317" i="1"/>
  <c r="S8316" i="1"/>
  <c r="S8315" i="1"/>
  <c r="S8314" i="1"/>
  <c r="S8313" i="1"/>
  <c r="S8312" i="1"/>
  <c r="S8311" i="1"/>
  <c r="S8310" i="1"/>
  <c r="S8309" i="1"/>
  <c r="S8308" i="1"/>
  <c r="S8307" i="1"/>
  <c r="S8306" i="1"/>
  <c r="S8305" i="1"/>
  <c r="S8304" i="1"/>
  <c r="S8303" i="1"/>
  <c r="S8302" i="1"/>
  <c r="S8301" i="1"/>
  <c r="S8300" i="1"/>
  <c r="S8299" i="1"/>
  <c r="S8298" i="1"/>
  <c r="S8297" i="1"/>
  <c r="S8296" i="1"/>
  <c r="S8295" i="1"/>
  <c r="S8294" i="1"/>
  <c r="S8293" i="1"/>
  <c r="S8292" i="1"/>
  <c r="S8291" i="1"/>
  <c r="S8290" i="1"/>
  <c r="S8289" i="1"/>
  <c r="S8288" i="1"/>
  <c r="S8287" i="1"/>
  <c r="S8286" i="1"/>
  <c r="S8285" i="1"/>
  <c r="S8284" i="1"/>
  <c r="S8283" i="1"/>
  <c r="S8282" i="1"/>
  <c r="S8281" i="1"/>
  <c r="S8280" i="1"/>
  <c r="S8279" i="1"/>
  <c r="S8278" i="1"/>
  <c r="S8277" i="1"/>
  <c r="S8276" i="1"/>
  <c r="S8275" i="1"/>
  <c r="S8274" i="1"/>
  <c r="S8273" i="1"/>
  <c r="S8272" i="1"/>
  <c r="S8271" i="1"/>
  <c r="S8270" i="1"/>
  <c r="S8269" i="1"/>
  <c r="S8268" i="1"/>
  <c r="S8267" i="1"/>
  <c r="S8266" i="1"/>
  <c r="S8265" i="1"/>
  <c r="S8264" i="1"/>
  <c r="S8263" i="1"/>
  <c r="S8262" i="1"/>
  <c r="S8261" i="1"/>
  <c r="S8260" i="1"/>
  <c r="S8259" i="1"/>
  <c r="S8258" i="1"/>
  <c r="S8257" i="1"/>
  <c r="S8256" i="1"/>
  <c r="S8255" i="1"/>
  <c r="S8254" i="1"/>
  <c r="S8253" i="1"/>
  <c r="S8252" i="1"/>
  <c r="S8251" i="1"/>
  <c r="S8250" i="1"/>
  <c r="S8249" i="1"/>
  <c r="S8248" i="1"/>
  <c r="S8247" i="1"/>
  <c r="S8246" i="1"/>
  <c r="S8245" i="1"/>
  <c r="S8244" i="1"/>
  <c r="S8243" i="1"/>
  <c r="S8242" i="1"/>
  <c r="S8241" i="1"/>
  <c r="S8240" i="1"/>
  <c r="S8239" i="1"/>
  <c r="S8238" i="1"/>
  <c r="S8237" i="1"/>
  <c r="S8236" i="1"/>
  <c r="S8235" i="1"/>
  <c r="S8234" i="1"/>
  <c r="S8233" i="1"/>
  <c r="S8232" i="1"/>
  <c r="S8231" i="1"/>
  <c r="S8230" i="1"/>
  <c r="S8229" i="1"/>
  <c r="S8228" i="1"/>
  <c r="S8227" i="1"/>
  <c r="S8226" i="1"/>
  <c r="S8225" i="1"/>
  <c r="S8224" i="1"/>
  <c r="S8223" i="1"/>
  <c r="S8222" i="1"/>
  <c r="S8221" i="1"/>
  <c r="S8220" i="1"/>
  <c r="S8219" i="1"/>
  <c r="S8218" i="1"/>
  <c r="S8217" i="1"/>
  <c r="S8216" i="1"/>
  <c r="S8215" i="1"/>
  <c r="S8214" i="1"/>
  <c r="S8213" i="1"/>
  <c r="S8212" i="1"/>
  <c r="S8211" i="1"/>
  <c r="S8210" i="1"/>
  <c r="S8209" i="1"/>
  <c r="S8208" i="1"/>
  <c r="S8207" i="1"/>
  <c r="S8206" i="1"/>
  <c r="S8205" i="1"/>
  <c r="S8204" i="1"/>
  <c r="S8203" i="1"/>
  <c r="S8202" i="1"/>
  <c r="S8201" i="1"/>
  <c r="S8200" i="1"/>
  <c r="S8199" i="1"/>
  <c r="S8198" i="1"/>
  <c r="S8197" i="1"/>
  <c r="S8196" i="1"/>
  <c r="S8195" i="1"/>
  <c r="S8194" i="1"/>
  <c r="S8193" i="1"/>
  <c r="S8192" i="1"/>
  <c r="S8191" i="1"/>
  <c r="S8190" i="1"/>
  <c r="S8189" i="1"/>
  <c r="S8188" i="1"/>
  <c r="S8187" i="1"/>
  <c r="S8186" i="1"/>
  <c r="S8185" i="1"/>
  <c r="S8184" i="1"/>
  <c r="S8183" i="1"/>
  <c r="S8182" i="1"/>
  <c r="S8181" i="1"/>
  <c r="S8180" i="1"/>
  <c r="S8179" i="1"/>
  <c r="S8178" i="1"/>
  <c r="S8177" i="1"/>
  <c r="S8176" i="1"/>
  <c r="S8175" i="1"/>
  <c r="S8174" i="1"/>
  <c r="S8173" i="1"/>
  <c r="S8172" i="1"/>
  <c r="S8171" i="1"/>
  <c r="S8170" i="1"/>
  <c r="S8169" i="1"/>
  <c r="S8168" i="1"/>
  <c r="S8167" i="1"/>
  <c r="S8166" i="1"/>
  <c r="S8165" i="1"/>
  <c r="S8164" i="1"/>
  <c r="S8163" i="1"/>
  <c r="S8162" i="1"/>
  <c r="S8161" i="1"/>
  <c r="S8160" i="1"/>
  <c r="S8159" i="1"/>
  <c r="S8158" i="1"/>
  <c r="S8157" i="1"/>
  <c r="S8156" i="1"/>
  <c r="S8155" i="1"/>
  <c r="S8154" i="1"/>
  <c r="S8153" i="1"/>
  <c r="S8152" i="1"/>
  <c r="S8151" i="1"/>
  <c r="S8150" i="1"/>
  <c r="S8149" i="1"/>
  <c r="S8148" i="1"/>
  <c r="S8147" i="1"/>
  <c r="S8146" i="1"/>
  <c r="S8145" i="1"/>
  <c r="S8144" i="1"/>
  <c r="S8143" i="1"/>
  <c r="S8142" i="1"/>
  <c r="S8141" i="1"/>
  <c r="S8140" i="1"/>
  <c r="S8139" i="1"/>
  <c r="S8138" i="1"/>
  <c r="S8137" i="1"/>
  <c r="S8136" i="1"/>
  <c r="S8135" i="1"/>
  <c r="S8134" i="1"/>
  <c r="S8133" i="1"/>
  <c r="S8132" i="1"/>
  <c r="S8131" i="1"/>
  <c r="S8130" i="1"/>
  <c r="S8129" i="1"/>
  <c r="S8128" i="1"/>
  <c r="S8127" i="1"/>
  <c r="S8126" i="1"/>
  <c r="S8125" i="1"/>
  <c r="S8124" i="1"/>
  <c r="S8123" i="1"/>
  <c r="S8122" i="1"/>
  <c r="S8121" i="1"/>
  <c r="S8120" i="1"/>
  <c r="S8119" i="1"/>
  <c r="S8118" i="1"/>
  <c r="S8117" i="1"/>
  <c r="S8116" i="1"/>
  <c r="S8115" i="1"/>
  <c r="S8114" i="1"/>
  <c r="S8113" i="1"/>
  <c r="S8112" i="1"/>
  <c r="S8111" i="1"/>
  <c r="S8110" i="1"/>
  <c r="S8109" i="1"/>
  <c r="S8108" i="1"/>
  <c r="S8107" i="1"/>
  <c r="S8106" i="1"/>
  <c r="S8105" i="1"/>
  <c r="S8104" i="1"/>
  <c r="S8103" i="1"/>
  <c r="S8102" i="1"/>
  <c r="S8101" i="1"/>
  <c r="S8100" i="1"/>
  <c r="S8099" i="1"/>
  <c r="S8098" i="1"/>
  <c r="S8097" i="1"/>
  <c r="S8096" i="1"/>
  <c r="S8095" i="1"/>
  <c r="S8094" i="1"/>
  <c r="S8093" i="1"/>
  <c r="S8092" i="1"/>
  <c r="S8091" i="1"/>
  <c r="S8090" i="1"/>
  <c r="S8089" i="1"/>
  <c r="S8088" i="1"/>
  <c r="S8087" i="1"/>
  <c r="S8086" i="1"/>
  <c r="S8085" i="1"/>
  <c r="S8084" i="1"/>
  <c r="S8083" i="1"/>
  <c r="S8082" i="1"/>
  <c r="S8081" i="1"/>
  <c r="S8080" i="1"/>
  <c r="S8079" i="1"/>
  <c r="S8078" i="1"/>
  <c r="S8077" i="1"/>
  <c r="S8076" i="1"/>
  <c r="S8075" i="1"/>
  <c r="S8074" i="1"/>
  <c r="S8073" i="1"/>
  <c r="S8072" i="1"/>
  <c r="S8071" i="1"/>
  <c r="S8070" i="1"/>
  <c r="S8069" i="1"/>
  <c r="S8068" i="1"/>
  <c r="S8067" i="1"/>
  <c r="S8066" i="1"/>
  <c r="S8065" i="1"/>
  <c r="S8064" i="1"/>
  <c r="S8063" i="1"/>
  <c r="S8062" i="1"/>
  <c r="S8061" i="1"/>
  <c r="S8060" i="1"/>
  <c r="S8059" i="1"/>
  <c r="S8058" i="1"/>
  <c r="S8057" i="1"/>
  <c r="S8056" i="1"/>
  <c r="S8055" i="1"/>
  <c r="S8054" i="1"/>
  <c r="S8053" i="1"/>
  <c r="S8052" i="1"/>
  <c r="S8051" i="1"/>
  <c r="S8050" i="1"/>
  <c r="S8049" i="1"/>
  <c r="S8048" i="1"/>
  <c r="S8047" i="1"/>
  <c r="S8046" i="1"/>
  <c r="S8045" i="1"/>
  <c r="S8044" i="1"/>
  <c r="S8043" i="1"/>
  <c r="S8042" i="1"/>
  <c r="S8041" i="1"/>
  <c r="S8040" i="1"/>
  <c r="S8039" i="1"/>
  <c r="S8038" i="1"/>
  <c r="S8037" i="1"/>
  <c r="S8036" i="1"/>
  <c r="S8035" i="1"/>
  <c r="S8034" i="1"/>
  <c r="S8033" i="1"/>
  <c r="S8032" i="1"/>
  <c r="S8031" i="1"/>
  <c r="S8030" i="1"/>
  <c r="S8029" i="1"/>
  <c r="S8028" i="1"/>
  <c r="S8027" i="1"/>
  <c r="S8026" i="1"/>
  <c r="S8025" i="1"/>
  <c r="S8024" i="1"/>
  <c r="S8023" i="1"/>
  <c r="S8022" i="1"/>
  <c r="S8021" i="1"/>
  <c r="S8020" i="1"/>
  <c r="S8019" i="1"/>
  <c r="S8018" i="1"/>
  <c r="S8017" i="1"/>
  <c r="S8016" i="1"/>
  <c r="S8015" i="1"/>
  <c r="S8014" i="1"/>
  <c r="S8013" i="1"/>
  <c r="S8012" i="1"/>
  <c r="S8011" i="1"/>
  <c r="S8010" i="1"/>
  <c r="S8009" i="1"/>
  <c r="S8008" i="1"/>
  <c r="S8007" i="1"/>
  <c r="S8006" i="1"/>
  <c r="S8005" i="1"/>
  <c r="S8004" i="1"/>
  <c r="S8003" i="1"/>
  <c r="S8002" i="1"/>
  <c r="S8001" i="1"/>
  <c r="S8000" i="1"/>
  <c r="S7999" i="1"/>
  <c r="S7998" i="1"/>
  <c r="S7997" i="1"/>
  <c r="S7996" i="1"/>
  <c r="S7995" i="1"/>
  <c r="S7994" i="1"/>
  <c r="S7993" i="1"/>
  <c r="S7992" i="1"/>
  <c r="S7991" i="1"/>
  <c r="S7990" i="1"/>
  <c r="S7989" i="1"/>
  <c r="S7988" i="1"/>
  <c r="S7987" i="1"/>
  <c r="S7986" i="1"/>
  <c r="S7985" i="1"/>
  <c r="S7984" i="1"/>
  <c r="S7983" i="1"/>
  <c r="S7982" i="1"/>
  <c r="S7981" i="1"/>
  <c r="S7980" i="1"/>
  <c r="S7979" i="1"/>
  <c r="S7978" i="1"/>
  <c r="S7977" i="1"/>
  <c r="S7976" i="1"/>
  <c r="S7975" i="1"/>
  <c r="S7974" i="1"/>
  <c r="S7973" i="1"/>
  <c r="S7972" i="1"/>
  <c r="S7971" i="1"/>
  <c r="S7970" i="1"/>
  <c r="S7969" i="1"/>
  <c r="S7968" i="1"/>
  <c r="S7967" i="1"/>
  <c r="S7966" i="1"/>
  <c r="S7965" i="1"/>
  <c r="S7964" i="1"/>
  <c r="S7963" i="1"/>
  <c r="S7962" i="1"/>
  <c r="S7961" i="1"/>
  <c r="S7960" i="1"/>
  <c r="S7959" i="1"/>
  <c r="S7958" i="1"/>
  <c r="S7957" i="1"/>
  <c r="S7956" i="1"/>
  <c r="S7955" i="1"/>
  <c r="S7954" i="1"/>
  <c r="S7953" i="1"/>
  <c r="S7952" i="1"/>
  <c r="S7951" i="1"/>
  <c r="S7950" i="1"/>
  <c r="S7949" i="1"/>
  <c r="S7948" i="1"/>
  <c r="S7947" i="1"/>
  <c r="S7946" i="1"/>
  <c r="S7945" i="1"/>
  <c r="S7944" i="1"/>
  <c r="S7943" i="1"/>
  <c r="S7942" i="1"/>
  <c r="S7941" i="1"/>
  <c r="S7940" i="1"/>
  <c r="S7939" i="1"/>
  <c r="S7938" i="1"/>
  <c r="S7937" i="1"/>
  <c r="S7936" i="1"/>
  <c r="S7935" i="1"/>
  <c r="S7934" i="1"/>
  <c r="S7933" i="1"/>
  <c r="S7932" i="1"/>
  <c r="S7931" i="1"/>
  <c r="S7930" i="1"/>
  <c r="S7929" i="1"/>
  <c r="S7928" i="1"/>
  <c r="S7927" i="1"/>
  <c r="S7926" i="1"/>
  <c r="S7925" i="1"/>
  <c r="S7924" i="1"/>
  <c r="S7923" i="1"/>
  <c r="S7922" i="1"/>
  <c r="S7921" i="1"/>
  <c r="S7920" i="1"/>
  <c r="S7919" i="1"/>
  <c r="S7918" i="1"/>
  <c r="S7917" i="1"/>
  <c r="S7916" i="1"/>
  <c r="S7915" i="1"/>
  <c r="S7914" i="1"/>
  <c r="S7913" i="1"/>
  <c r="S7912" i="1"/>
  <c r="S7911" i="1"/>
  <c r="S7910" i="1"/>
  <c r="S7909" i="1"/>
  <c r="S7908" i="1"/>
  <c r="S7907" i="1"/>
  <c r="S7906" i="1"/>
  <c r="S7905" i="1"/>
  <c r="S7904" i="1"/>
  <c r="S7903" i="1"/>
  <c r="S7902" i="1"/>
  <c r="S7901" i="1"/>
  <c r="S7900" i="1"/>
  <c r="S7899" i="1"/>
  <c r="S7898" i="1"/>
  <c r="S7897" i="1"/>
  <c r="S7896" i="1"/>
  <c r="S7895" i="1"/>
  <c r="S7894" i="1"/>
  <c r="S7893" i="1"/>
  <c r="S7892" i="1"/>
  <c r="S7891" i="1"/>
  <c r="S7890" i="1"/>
  <c r="S7889" i="1"/>
  <c r="S7888" i="1"/>
  <c r="S7887" i="1"/>
  <c r="S7886" i="1"/>
  <c r="S7885" i="1"/>
  <c r="S7884" i="1"/>
  <c r="S7883" i="1"/>
  <c r="S7882" i="1"/>
  <c r="S7881" i="1"/>
  <c r="S7880" i="1"/>
  <c r="S7879" i="1"/>
  <c r="S7878" i="1"/>
  <c r="S7877" i="1"/>
  <c r="S7876" i="1"/>
  <c r="S7875" i="1"/>
  <c r="S7874" i="1"/>
  <c r="S7873" i="1"/>
  <c r="S7872" i="1"/>
  <c r="S7871" i="1"/>
  <c r="S7870" i="1"/>
  <c r="S7869" i="1"/>
  <c r="S7868" i="1"/>
  <c r="S7867" i="1"/>
  <c r="S7866" i="1"/>
  <c r="S7865" i="1"/>
  <c r="S7864" i="1"/>
  <c r="S7863" i="1"/>
  <c r="S7862" i="1"/>
  <c r="S7861" i="1"/>
  <c r="S7860" i="1"/>
  <c r="S7859" i="1"/>
  <c r="S7858" i="1"/>
  <c r="S7857" i="1"/>
  <c r="S7856" i="1"/>
  <c r="S7855" i="1"/>
  <c r="S7854" i="1"/>
  <c r="S7853" i="1"/>
  <c r="S7852" i="1"/>
  <c r="S7851" i="1"/>
  <c r="S7850" i="1"/>
  <c r="S7849" i="1"/>
  <c r="S7848" i="1"/>
  <c r="S7847" i="1"/>
  <c r="S7846" i="1"/>
  <c r="S7845" i="1"/>
  <c r="S7844" i="1"/>
  <c r="S7843" i="1"/>
  <c r="S7842" i="1"/>
  <c r="S7841" i="1"/>
  <c r="S7840" i="1"/>
  <c r="S7839" i="1"/>
  <c r="S7838" i="1"/>
  <c r="S7837" i="1"/>
  <c r="S7836" i="1"/>
  <c r="S7835" i="1"/>
  <c r="S7834" i="1"/>
  <c r="S7833" i="1"/>
  <c r="S7832" i="1"/>
  <c r="S7831" i="1"/>
  <c r="S7830" i="1"/>
  <c r="S7829" i="1"/>
  <c r="S7828" i="1"/>
  <c r="S7827" i="1"/>
  <c r="S7826" i="1"/>
  <c r="S7825" i="1"/>
  <c r="S7824" i="1"/>
  <c r="S7823" i="1"/>
  <c r="S7822" i="1"/>
  <c r="S7821" i="1"/>
  <c r="S7820" i="1"/>
  <c r="S7819" i="1"/>
  <c r="S7818" i="1"/>
  <c r="S7817" i="1"/>
  <c r="S7816" i="1"/>
  <c r="S7815" i="1"/>
  <c r="S7814" i="1"/>
  <c r="S7813" i="1"/>
  <c r="S7812" i="1"/>
  <c r="S7811" i="1"/>
  <c r="S7810" i="1"/>
  <c r="S7809" i="1"/>
  <c r="S7808" i="1"/>
  <c r="S7807" i="1"/>
  <c r="S7806" i="1"/>
  <c r="S7805" i="1"/>
  <c r="S7804" i="1"/>
  <c r="S7803" i="1"/>
  <c r="S7802" i="1"/>
  <c r="S7801" i="1"/>
  <c r="S7800" i="1"/>
  <c r="S7799" i="1"/>
  <c r="S7798" i="1"/>
  <c r="S7797" i="1"/>
  <c r="S7796" i="1"/>
  <c r="S7795" i="1"/>
  <c r="S7794" i="1"/>
  <c r="S7793" i="1"/>
  <c r="S7792" i="1"/>
  <c r="S7791" i="1"/>
  <c r="S7790" i="1"/>
  <c r="S7789" i="1"/>
  <c r="S7788" i="1"/>
  <c r="S7787" i="1"/>
  <c r="S7786" i="1"/>
  <c r="S7785" i="1"/>
  <c r="S7784" i="1"/>
  <c r="S7783" i="1"/>
  <c r="S7782" i="1"/>
  <c r="S7781" i="1"/>
  <c r="S7780" i="1"/>
  <c r="S7779" i="1"/>
  <c r="S7778" i="1"/>
  <c r="S7777" i="1"/>
  <c r="S7776" i="1"/>
  <c r="S7775" i="1"/>
  <c r="S7774" i="1"/>
  <c r="S7773" i="1"/>
  <c r="S7772" i="1"/>
  <c r="S7771" i="1"/>
  <c r="S7770" i="1"/>
  <c r="S7769" i="1"/>
  <c r="S7768" i="1"/>
  <c r="S7767" i="1"/>
  <c r="S7766" i="1"/>
  <c r="S7765" i="1"/>
  <c r="S7764" i="1"/>
  <c r="S7763" i="1"/>
  <c r="S7762" i="1"/>
  <c r="S7761" i="1"/>
  <c r="S7760" i="1"/>
  <c r="S7759" i="1"/>
  <c r="S7758" i="1"/>
  <c r="S7757" i="1"/>
  <c r="S7756" i="1"/>
  <c r="S7755" i="1"/>
  <c r="S7754" i="1"/>
  <c r="S7753" i="1"/>
  <c r="S7752" i="1"/>
  <c r="S7751" i="1"/>
  <c r="S7750" i="1"/>
  <c r="S7749" i="1"/>
  <c r="S7748" i="1"/>
  <c r="S7747" i="1"/>
  <c r="S7746" i="1"/>
  <c r="S7745" i="1"/>
  <c r="S7744" i="1"/>
  <c r="S7743" i="1"/>
  <c r="S7742" i="1"/>
  <c r="S7741" i="1"/>
  <c r="S7740" i="1"/>
  <c r="S7739" i="1"/>
  <c r="S7738" i="1"/>
  <c r="S7737" i="1"/>
  <c r="S7736" i="1"/>
  <c r="S7735" i="1"/>
  <c r="S7734" i="1"/>
  <c r="S7733" i="1"/>
  <c r="S7732" i="1"/>
  <c r="S7731" i="1"/>
  <c r="S7730" i="1"/>
  <c r="S7729" i="1"/>
  <c r="S7728" i="1"/>
  <c r="S7727" i="1"/>
  <c r="S7726" i="1"/>
  <c r="S7725" i="1"/>
  <c r="S7724" i="1"/>
  <c r="S7723" i="1"/>
  <c r="S7722" i="1"/>
  <c r="S7721" i="1"/>
  <c r="S7720" i="1"/>
  <c r="S7719" i="1"/>
  <c r="S7718" i="1"/>
  <c r="S7717" i="1"/>
  <c r="S7716" i="1"/>
  <c r="S7715" i="1"/>
  <c r="S7714" i="1"/>
  <c r="S7713" i="1"/>
  <c r="S7712" i="1"/>
  <c r="S7711" i="1"/>
  <c r="S7710" i="1"/>
  <c r="S7709" i="1"/>
  <c r="S7708" i="1"/>
  <c r="S7707" i="1"/>
  <c r="S7706" i="1"/>
  <c r="S7705" i="1"/>
  <c r="S7704" i="1"/>
  <c r="S7703" i="1"/>
  <c r="S7702" i="1"/>
  <c r="S7701" i="1"/>
  <c r="S7700" i="1"/>
  <c r="S7699" i="1"/>
  <c r="S7698" i="1"/>
  <c r="S7697" i="1"/>
  <c r="S7696" i="1"/>
  <c r="S7695" i="1"/>
  <c r="S7694" i="1"/>
  <c r="S7693" i="1"/>
  <c r="S7692" i="1"/>
  <c r="S7691" i="1"/>
  <c r="S7690" i="1"/>
  <c r="S7689" i="1"/>
  <c r="S7688" i="1"/>
  <c r="S7687" i="1"/>
  <c r="S7686" i="1"/>
  <c r="S7685" i="1"/>
  <c r="S7684" i="1"/>
  <c r="S7683" i="1"/>
  <c r="S7682" i="1"/>
  <c r="S7681" i="1"/>
  <c r="S7680" i="1"/>
  <c r="S7679" i="1"/>
  <c r="S7678" i="1"/>
  <c r="S7677" i="1"/>
  <c r="S7676" i="1"/>
  <c r="S7675" i="1"/>
  <c r="S7674" i="1"/>
  <c r="S7673" i="1"/>
  <c r="S7672" i="1"/>
  <c r="S7671" i="1"/>
  <c r="S7670" i="1"/>
  <c r="S7669" i="1"/>
  <c r="S7668" i="1"/>
  <c r="S7667" i="1"/>
  <c r="S7666" i="1"/>
  <c r="S7665" i="1"/>
  <c r="S7664" i="1"/>
  <c r="S7663" i="1"/>
  <c r="S7662" i="1"/>
  <c r="S7661" i="1"/>
  <c r="S7660" i="1"/>
  <c r="S7659" i="1"/>
  <c r="S7658" i="1"/>
  <c r="S7657" i="1"/>
  <c r="S7656" i="1"/>
  <c r="S7655" i="1"/>
  <c r="S7654" i="1"/>
  <c r="S7653" i="1"/>
  <c r="S7652" i="1"/>
  <c r="S7651" i="1"/>
  <c r="S7650" i="1"/>
  <c r="S7649" i="1"/>
  <c r="S7648" i="1"/>
  <c r="S7647" i="1"/>
  <c r="S7646" i="1"/>
  <c r="S7645" i="1"/>
  <c r="S7644" i="1"/>
  <c r="S7643" i="1"/>
  <c r="S7642" i="1"/>
  <c r="S7641" i="1"/>
  <c r="S7640" i="1"/>
  <c r="S7639" i="1"/>
  <c r="S7638" i="1"/>
  <c r="S7637" i="1"/>
  <c r="S7636" i="1"/>
  <c r="S7635" i="1"/>
  <c r="S7634" i="1"/>
  <c r="S7633" i="1"/>
  <c r="S7632" i="1"/>
  <c r="S7631" i="1"/>
  <c r="S7630" i="1"/>
  <c r="S7629" i="1"/>
  <c r="S7628" i="1"/>
  <c r="S7627" i="1"/>
  <c r="S7626" i="1"/>
  <c r="S7625" i="1"/>
  <c r="S7624" i="1"/>
  <c r="S7623" i="1"/>
  <c r="S7622" i="1"/>
  <c r="S7621" i="1"/>
  <c r="S7620" i="1"/>
  <c r="S7619" i="1"/>
  <c r="S7618" i="1"/>
  <c r="S7617" i="1"/>
  <c r="S7616" i="1"/>
  <c r="S7615" i="1"/>
  <c r="S7614" i="1"/>
  <c r="S7613" i="1"/>
  <c r="S7612" i="1"/>
  <c r="S7611" i="1"/>
  <c r="S7610" i="1"/>
  <c r="S7609" i="1"/>
  <c r="S7608" i="1"/>
  <c r="S7607" i="1"/>
  <c r="S7606" i="1"/>
  <c r="S7605" i="1"/>
  <c r="S7604" i="1"/>
  <c r="S7603" i="1"/>
  <c r="S7602" i="1"/>
  <c r="S7601" i="1"/>
  <c r="S7600" i="1"/>
  <c r="S7599" i="1"/>
  <c r="S7598" i="1"/>
  <c r="S7597" i="1"/>
  <c r="S7596" i="1"/>
  <c r="S7595" i="1"/>
  <c r="S7594" i="1"/>
  <c r="S7593" i="1"/>
  <c r="S7592" i="1"/>
  <c r="S7591" i="1"/>
  <c r="S7590" i="1"/>
  <c r="S7589" i="1"/>
  <c r="S7588" i="1"/>
  <c r="S7587" i="1"/>
  <c r="S7586" i="1"/>
  <c r="S7585" i="1"/>
  <c r="S7584" i="1"/>
  <c r="S7583" i="1"/>
  <c r="S7582" i="1"/>
  <c r="S7581" i="1"/>
  <c r="S7580" i="1"/>
  <c r="S7579" i="1"/>
  <c r="S7578" i="1"/>
  <c r="S7577" i="1"/>
  <c r="S7576" i="1"/>
  <c r="S7575" i="1"/>
  <c r="S7574" i="1"/>
  <c r="S7573" i="1"/>
  <c r="S7572" i="1"/>
  <c r="S7571" i="1"/>
  <c r="S7570" i="1"/>
  <c r="S7569" i="1"/>
  <c r="S7568" i="1"/>
  <c r="S7567" i="1"/>
  <c r="S7566" i="1"/>
  <c r="S7565" i="1"/>
  <c r="S7564" i="1"/>
  <c r="S7563" i="1"/>
  <c r="S7562" i="1"/>
  <c r="S7561" i="1"/>
  <c r="S7560" i="1"/>
  <c r="S7559" i="1"/>
  <c r="S7558" i="1"/>
  <c r="S7557" i="1"/>
  <c r="S7556" i="1"/>
  <c r="S7555" i="1"/>
  <c r="S7554" i="1"/>
  <c r="S7553" i="1"/>
  <c r="S7552" i="1"/>
  <c r="S7551" i="1"/>
  <c r="S7550" i="1"/>
  <c r="S7549" i="1"/>
  <c r="S7548" i="1"/>
  <c r="S7547" i="1"/>
  <c r="S7546" i="1"/>
  <c r="S7545" i="1"/>
  <c r="S7544" i="1"/>
  <c r="S7543" i="1"/>
  <c r="S7542" i="1"/>
  <c r="S7541" i="1"/>
  <c r="S7540" i="1"/>
  <c r="S7539" i="1"/>
  <c r="S7538" i="1"/>
  <c r="S7537" i="1"/>
  <c r="S7536" i="1"/>
  <c r="S7535" i="1"/>
  <c r="S7534" i="1"/>
  <c r="S7533" i="1"/>
  <c r="S7532" i="1"/>
  <c r="S7531" i="1"/>
  <c r="S7530" i="1"/>
  <c r="S7529" i="1"/>
  <c r="S7528" i="1"/>
  <c r="S7527" i="1"/>
  <c r="S7526" i="1"/>
  <c r="S7525" i="1"/>
  <c r="S7524" i="1"/>
  <c r="S7523" i="1"/>
  <c r="S7522" i="1"/>
  <c r="S7521" i="1"/>
  <c r="S7520" i="1"/>
  <c r="S7519" i="1"/>
  <c r="S7518" i="1"/>
  <c r="S7517" i="1"/>
  <c r="S7516" i="1"/>
  <c r="S7515" i="1"/>
  <c r="S7514" i="1"/>
  <c r="S7513" i="1"/>
  <c r="S7512" i="1"/>
  <c r="S7511" i="1"/>
  <c r="S7510" i="1"/>
  <c r="S7509" i="1"/>
  <c r="S7508" i="1"/>
  <c r="S7507" i="1"/>
  <c r="S7506" i="1"/>
  <c r="S7505" i="1"/>
  <c r="S7504" i="1"/>
  <c r="S7503" i="1"/>
  <c r="S7502" i="1"/>
  <c r="S7501" i="1"/>
  <c r="S7500" i="1"/>
  <c r="S7499" i="1"/>
  <c r="S7498" i="1"/>
  <c r="S7497" i="1"/>
  <c r="S7496" i="1"/>
  <c r="S7495" i="1"/>
  <c r="S7494" i="1"/>
  <c r="S7493" i="1"/>
  <c r="S7492" i="1"/>
  <c r="S7491" i="1"/>
  <c r="S7490" i="1"/>
  <c r="S7489" i="1"/>
  <c r="S7488" i="1"/>
  <c r="S7487" i="1"/>
  <c r="S7486" i="1"/>
  <c r="S7485" i="1"/>
  <c r="S7484" i="1"/>
  <c r="S7483" i="1"/>
  <c r="S7482" i="1"/>
  <c r="S7481" i="1"/>
  <c r="S7480" i="1"/>
  <c r="S7479" i="1"/>
  <c r="S7478" i="1"/>
  <c r="S7477" i="1"/>
  <c r="S7476" i="1"/>
  <c r="S7475" i="1"/>
  <c r="S7474" i="1"/>
  <c r="S7473" i="1"/>
  <c r="S7472" i="1"/>
  <c r="S7471" i="1"/>
  <c r="S7470" i="1"/>
  <c r="S7469" i="1"/>
  <c r="S7468" i="1"/>
  <c r="S7467" i="1"/>
  <c r="S7466" i="1"/>
  <c r="S7465" i="1"/>
  <c r="S7464" i="1"/>
  <c r="S7463" i="1"/>
  <c r="S7462" i="1"/>
  <c r="S7461" i="1"/>
  <c r="S7460" i="1"/>
  <c r="S7459" i="1"/>
  <c r="S7458" i="1"/>
  <c r="S7457" i="1"/>
  <c r="S7456" i="1"/>
  <c r="S7455" i="1"/>
  <c r="S7454" i="1"/>
  <c r="S7453" i="1"/>
  <c r="S7452" i="1"/>
  <c r="S7451" i="1"/>
  <c r="S7450" i="1"/>
  <c r="S7449" i="1"/>
  <c r="S7448" i="1"/>
  <c r="S7447" i="1"/>
  <c r="S7446" i="1"/>
  <c r="S7445" i="1"/>
  <c r="S7444" i="1"/>
  <c r="S7443" i="1"/>
  <c r="S7442" i="1"/>
  <c r="S7441" i="1"/>
  <c r="S7440" i="1"/>
  <c r="S7439" i="1"/>
  <c r="S7438" i="1"/>
  <c r="S7437" i="1"/>
  <c r="S7436" i="1"/>
  <c r="S7435" i="1"/>
  <c r="S7434" i="1"/>
  <c r="S7433" i="1"/>
  <c r="S7432" i="1"/>
  <c r="S7431" i="1"/>
  <c r="S7430" i="1"/>
  <c r="S7429" i="1"/>
  <c r="S7428" i="1"/>
  <c r="S7427" i="1"/>
  <c r="S7426" i="1"/>
  <c r="S7425" i="1"/>
  <c r="S7424" i="1"/>
  <c r="S7423" i="1"/>
  <c r="S7422" i="1"/>
  <c r="S7421" i="1"/>
  <c r="S7420" i="1"/>
  <c r="S7419" i="1"/>
  <c r="S7418" i="1"/>
  <c r="S7417" i="1"/>
  <c r="S7416" i="1"/>
  <c r="S7415" i="1"/>
  <c r="S7414" i="1"/>
  <c r="S7413" i="1"/>
  <c r="S7412" i="1"/>
  <c r="S7411" i="1"/>
  <c r="S7410" i="1"/>
  <c r="S7409" i="1"/>
  <c r="S7408" i="1"/>
  <c r="S7407" i="1"/>
  <c r="S7406" i="1"/>
  <c r="S7405" i="1"/>
  <c r="S7404" i="1"/>
  <c r="S7403" i="1"/>
  <c r="S7402" i="1"/>
  <c r="S7401" i="1"/>
  <c r="S7400" i="1"/>
  <c r="S7399" i="1"/>
  <c r="S7398" i="1"/>
  <c r="S7397" i="1"/>
  <c r="S7396" i="1"/>
  <c r="S7395" i="1"/>
  <c r="S7394" i="1"/>
  <c r="S7393" i="1"/>
  <c r="S7392" i="1"/>
  <c r="S7391" i="1"/>
  <c r="S7390" i="1"/>
  <c r="S7389" i="1"/>
  <c r="S7388" i="1"/>
  <c r="S7387" i="1"/>
  <c r="S7386" i="1"/>
  <c r="S7385" i="1"/>
  <c r="S7384" i="1"/>
  <c r="S7383" i="1"/>
  <c r="S7382" i="1"/>
  <c r="S7381" i="1"/>
  <c r="S7380" i="1"/>
  <c r="S7379" i="1"/>
  <c r="S7378" i="1"/>
  <c r="S7377" i="1"/>
  <c r="S7376" i="1"/>
  <c r="S7375" i="1"/>
  <c r="S7374" i="1"/>
  <c r="S7373" i="1"/>
  <c r="S7372" i="1"/>
  <c r="S7371" i="1"/>
  <c r="S7370" i="1"/>
  <c r="S7369" i="1"/>
  <c r="S7368" i="1"/>
  <c r="S7367" i="1"/>
  <c r="S7366" i="1"/>
  <c r="S7365" i="1"/>
  <c r="S7364" i="1"/>
  <c r="S7363" i="1"/>
  <c r="S7362" i="1"/>
  <c r="S7361" i="1"/>
  <c r="S7360" i="1"/>
  <c r="S7359" i="1"/>
  <c r="S7358" i="1"/>
  <c r="S7357" i="1"/>
  <c r="S7356" i="1"/>
  <c r="S7355" i="1"/>
  <c r="S7354" i="1"/>
  <c r="S7353" i="1"/>
  <c r="S7352" i="1"/>
  <c r="S7351" i="1"/>
  <c r="S7350" i="1"/>
  <c r="S7349" i="1"/>
  <c r="S7348" i="1"/>
  <c r="S7347" i="1"/>
  <c r="S7346" i="1"/>
  <c r="S7345" i="1"/>
  <c r="S7344" i="1"/>
  <c r="S7343" i="1"/>
  <c r="S7342" i="1"/>
  <c r="S7341" i="1"/>
  <c r="S7340" i="1"/>
  <c r="S7339" i="1"/>
  <c r="S7338" i="1"/>
  <c r="S7337" i="1"/>
  <c r="S7336" i="1"/>
  <c r="S7335" i="1"/>
  <c r="S7334" i="1"/>
  <c r="S7333" i="1"/>
  <c r="S7332" i="1"/>
  <c r="S7331" i="1"/>
  <c r="S7330" i="1"/>
  <c r="S7329" i="1"/>
  <c r="S7328" i="1"/>
  <c r="S7327" i="1"/>
  <c r="S7326" i="1"/>
  <c r="S7325" i="1"/>
  <c r="S7324" i="1"/>
  <c r="S7323" i="1"/>
  <c r="S7322" i="1"/>
  <c r="S7321" i="1"/>
  <c r="S7320" i="1"/>
  <c r="S7319" i="1"/>
  <c r="S7318" i="1"/>
  <c r="S7317" i="1"/>
  <c r="S7316" i="1"/>
  <c r="S7315" i="1"/>
  <c r="S7314" i="1"/>
  <c r="S7313" i="1"/>
  <c r="S7312" i="1"/>
  <c r="S7311" i="1"/>
  <c r="S7310" i="1"/>
  <c r="S7309" i="1"/>
  <c r="S7308" i="1"/>
  <c r="S7307" i="1"/>
  <c r="S7306" i="1"/>
  <c r="S7305" i="1"/>
  <c r="S7304" i="1"/>
  <c r="S7303" i="1"/>
  <c r="S7302" i="1"/>
  <c r="S7301" i="1"/>
  <c r="S7300" i="1"/>
  <c r="S7299" i="1"/>
  <c r="S7298" i="1"/>
  <c r="S7297" i="1"/>
  <c r="S7296" i="1"/>
  <c r="S7295" i="1"/>
  <c r="S7294" i="1"/>
  <c r="S7293" i="1"/>
  <c r="S7292" i="1"/>
  <c r="S7291" i="1"/>
  <c r="S7290" i="1"/>
  <c r="S7289" i="1"/>
  <c r="S7288" i="1"/>
  <c r="S7287" i="1"/>
  <c r="S7286" i="1"/>
  <c r="S7285" i="1"/>
  <c r="S7284" i="1"/>
  <c r="S7283" i="1"/>
  <c r="S7282" i="1"/>
  <c r="S7281" i="1"/>
  <c r="S7280" i="1"/>
  <c r="S7279" i="1"/>
  <c r="S7278" i="1"/>
  <c r="S7277" i="1"/>
  <c r="S7276" i="1"/>
  <c r="S7275" i="1"/>
  <c r="S7274" i="1"/>
  <c r="S7273" i="1"/>
  <c r="S7272" i="1"/>
  <c r="S7271" i="1"/>
  <c r="S7270" i="1"/>
  <c r="S7269" i="1"/>
  <c r="S7268" i="1"/>
  <c r="S7267" i="1"/>
  <c r="S7266" i="1"/>
  <c r="S7265" i="1"/>
  <c r="S7264" i="1"/>
  <c r="S7263" i="1"/>
  <c r="S7262" i="1"/>
  <c r="S7261" i="1"/>
  <c r="S7260" i="1"/>
  <c r="S7259" i="1"/>
  <c r="S7258" i="1"/>
  <c r="S7257" i="1"/>
  <c r="S7256" i="1"/>
  <c r="S7255" i="1"/>
  <c r="S7254" i="1"/>
  <c r="S7253" i="1"/>
  <c r="S7252" i="1"/>
  <c r="S7251" i="1"/>
  <c r="S7250" i="1"/>
  <c r="S7249" i="1"/>
  <c r="S7248" i="1"/>
  <c r="S7247" i="1"/>
  <c r="S7246" i="1"/>
  <c r="S7245" i="1"/>
  <c r="S7244" i="1"/>
  <c r="S7243" i="1"/>
  <c r="S7242" i="1"/>
  <c r="S7241" i="1"/>
  <c r="S7240" i="1"/>
  <c r="S7239" i="1"/>
  <c r="S7238" i="1"/>
  <c r="S7237" i="1"/>
  <c r="S7236" i="1"/>
  <c r="S7235" i="1"/>
  <c r="S7234" i="1"/>
  <c r="S7233" i="1"/>
  <c r="S7232" i="1"/>
  <c r="S7231" i="1"/>
  <c r="S7230" i="1"/>
  <c r="S7229" i="1"/>
  <c r="S7228" i="1"/>
  <c r="S7227" i="1"/>
  <c r="S7226" i="1"/>
  <c r="S7225" i="1"/>
  <c r="S7224" i="1"/>
  <c r="S7223" i="1"/>
  <c r="S7222" i="1"/>
  <c r="S7221" i="1"/>
  <c r="S7220" i="1"/>
  <c r="S7219" i="1"/>
  <c r="S7218" i="1"/>
  <c r="S7217" i="1"/>
  <c r="S7216" i="1"/>
  <c r="S7215" i="1"/>
  <c r="S7214" i="1"/>
  <c r="S7213" i="1"/>
  <c r="S7212" i="1"/>
  <c r="S7211" i="1"/>
  <c r="S7210" i="1"/>
  <c r="S7209" i="1"/>
  <c r="S7208" i="1"/>
  <c r="S7207" i="1"/>
  <c r="S7206" i="1"/>
  <c r="S7205" i="1"/>
  <c r="S7204" i="1"/>
  <c r="S7203" i="1"/>
  <c r="S7202" i="1"/>
  <c r="S7201" i="1"/>
  <c r="S7200" i="1"/>
  <c r="S7199" i="1"/>
  <c r="S7198" i="1"/>
  <c r="S7197" i="1"/>
  <c r="S7196" i="1"/>
  <c r="S7195" i="1"/>
  <c r="S7194" i="1"/>
  <c r="S7193" i="1"/>
  <c r="S7192" i="1"/>
  <c r="S7191" i="1"/>
  <c r="S7190" i="1"/>
  <c r="S7189" i="1"/>
  <c r="S7188" i="1"/>
  <c r="S7187" i="1"/>
  <c r="S7186" i="1"/>
  <c r="S7185" i="1"/>
  <c r="S7184" i="1"/>
  <c r="S7183" i="1"/>
  <c r="S7182" i="1"/>
  <c r="S7181" i="1"/>
  <c r="S7180" i="1"/>
  <c r="S7179" i="1"/>
  <c r="S7178" i="1"/>
  <c r="S7177" i="1"/>
  <c r="S7176" i="1"/>
  <c r="S7175" i="1"/>
  <c r="S7174" i="1"/>
  <c r="S7173" i="1"/>
  <c r="S7172" i="1"/>
  <c r="S7171" i="1"/>
  <c r="S7170" i="1"/>
  <c r="S7169" i="1"/>
  <c r="S7168" i="1"/>
  <c r="S7167" i="1"/>
  <c r="S7166" i="1"/>
  <c r="S7165" i="1"/>
  <c r="S7164" i="1"/>
  <c r="S7163" i="1"/>
  <c r="S7162" i="1"/>
  <c r="S7161" i="1"/>
  <c r="S7160" i="1"/>
  <c r="S7159" i="1"/>
  <c r="S7158" i="1"/>
  <c r="S7157" i="1"/>
  <c r="S7156" i="1"/>
  <c r="S7155" i="1"/>
  <c r="S7154" i="1"/>
  <c r="S7153" i="1"/>
  <c r="S7152" i="1"/>
  <c r="S7151" i="1"/>
  <c r="S7150" i="1"/>
  <c r="S7149" i="1"/>
  <c r="S7148" i="1"/>
  <c r="S7147" i="1"/>
  <c r="S7146" i="1"/>
  <c r="S7145" i="1"/>
  <c r="S7144" i="1"/>
  <c r="S7143" i="1"/>
  <c r="S7142" i="1"/>
  <c r="S7141" i="1"/>
  <c r="S7140" i="1"/>
  <c r="S7139" i="1"/>
  <c r="S7138" i="1"/>
  <c r="S7137" i="1"/>
  <c r="S7136" i="1"/>
  <c r="S7135" i="1"/>
  <c r="S7134" i="1"/>
  <c r="S7133" i="1"/>
  <c r="S7132" i="1"/>
  <c r="S7131" i="1"/>
  <c r="S7130" i="1"/>
  <c r="S7129" i="1"/>
  <c r="S7128" i="1"/>
  <c r="S7127" i="1"/>
  <c r="S7126" i="1"/>
  <c r="S7125" i="1"/>
  <c r="S7124" i="1"/>
  <c r="S7123" i="1"/>
  <c r="S7122" i="1"/>
  <c r="S7121" i="1"/>
  <c r="S7120" i="1"/>
  <c r="S7119" i="1"/>
  <c r="S7118" i="1"/>
  <c r="S7117" i="1"/>
  <c r="S7116" i="1"/>
  <c r="S7115" i="1"/>
  <c r="S7114" i="1"/>
  <c r="S7113" i="1"/>
  <c r="S7112" i="1"/>
  <c r="S7111" i="1"/>
  <c r="S7110" i="1"/>
  <c r="S7109" i="1"/>
  <c r="S7108" i="1"/>
  <c r="S7107" i="1"/>
  <c r="S7106" i="1"/>
  <c r="S7105" i="1"/>
  <c r="S7104" i="1"/>
  <c r="S7103" i="1"/>
  <c r="S7102" i="1"/>
  <c r="S7101" i="1"/>
  <c r="S7100" i="1"/>
  <c r="S7099" i="1"/>
  <c r="S7098" i="1"/>
  <c r="S7097" i="1"/>
  <c r="S7096" i="1"/>
  <c r="S7095" i="1"/>
  <c r="S7094" i="1"/>
  <c r="S7093" i="1"/>
  <c r="S7092" i="1"/>
  <c r="S7091" i="1"/>
  <c r="S7090" i="1"/>
  <c r="S7089" i="1"/>
  <c r="S7088" i="1"/>
  <c r="S7087" i="1"/>
  <c r="S7086" i="1"/>
  <c r="S7085" i="1"/>
  <c r="S7084" i="1"/>
  <c r="S7083" i="1"/>
  <c r="S7082" i="1"/>
  <c r="S7081" i="1"/>
  <c r="S7080" i="1"/>
  <c r="S7079" i="1"/>
  <c r="S7078" i="1"/>
  <c r="S7077" i="1"/>
  <c r="S7076" i="1"/>
  <c r="S7075" i="1"/>
  <c r="S7074" i="1"/>
  <c r="S7073" i="1"/>
  <c r="S7072" i="1"/>
  <c r="S7071" i="1"/>
  <c r="S7070" i="1"/>
  <c r="S7069" i="1"/>
  <c r="S7068" i="1"/>
  <c r="S7067" i="1"/>
  <c r="S7066" i="1"/>
  <c r="S7065" i="1"/>
  <c r="S7064" i="1"/>
  <c r="S7063" i="1"/>
  <c r="S7062" i="1"/>
  <c r="S7061" i="1"/>
  <c r="S7060" i="1"/>
  <c r="S7059" i="1"/>
  <c r="S7058" i="1"/>
  <c r="S7057" i="1"/>
  <c r="S7056" i="1"/>
  <c r="S7055" i="1"/>
  <c r="S7054" i="1"/>
  <c r="S7053" i="1"/>
  <c r="S7052" i="1"/>
  <c r="S7051" i="1"/>
  <c r="S7050" i="1"/>
  <c r="S7049" i="1"/>
  <c r="S7048" i="1"/>
  <c r="S7047" i="1"/>
  <c r="S7046" i="1"/>
  <c r="S7045" i="1"/>
  <c r="S7044" i="1"/>
  <c r="S7043" i="1"/>
  <c r="S7042" i="1"/>
  <c r="S7041" i="1"/>
  <c r="S7040" i="1"/>
  <c r="S7039" i="1"/>
  <c r="S7038" i="1"/>
  <c r="S7037" i="1"/>
  <c r="S7036" i="1"/>
  <c r="S7035" i="1"/>
  <c r="S7034" i="1"/>
  <c r="S7033" i="1"/>
  <c r="S7032" i="1"/>
  <c r="S7031" i="1"/>
  <c r="S7030" i="1"/>
  <c r="S7029" i="1"/>
  <c r="S7028" i="1"/>
  <c r="S7027" i="1"/>
  <c r="S7026" i="1"/>
  <c r="S7025" i="1"/>
  <c r="S7024" i="1"/>
  <c r="S7023" i="1"/>
  <c r="S7022" i="1"/>
  <c r="S7021" i="1"/>
  <c r="S7020" i="1"/>
  <c r="S7019" i="1"/>
  <c r="S7018" i="1"/>
  <c r="S7017" i="1"/>
  <c r="S7016" i="1"/>
  <c r="S7015" i="1"/>
  <c r="S7014" i="1"/>
  <c r="S7013" i="1"/>
  <c r="S7012" i="1"/>
  <c r="S7011" i="1"/>
  <c r="S7010" i="1"/>
  <c r="S7009" i="1"/>
  <c r="S7008" i="1"/>
  <c r="S7007" i="1"/>
  <c r="S7006" i="1"/>
  <c r="S7005" i="1"/>
  <c r="S7004" i="1"/>
  <c r="S7003" i="1"/>
  <c r="S7002" i="1"/>
  <c r="S7001" i="1"/>
  <c r="S7000" i="1"/>
  <c r="S6999" i="1"/>
  <c r="S6998" i="1"/>
  <c r="S6997" i="1"/>
  <c r="S6996" i="1"/>
  <c r="S6995" i="1"/>
  <c r="S6994" i="1"/>
  <c r="S6993" i="1"/>
  <c r="S6992" i="1"/>
  <c r="S6991" i="1"/>
  <c r="S6990" i="1"/>
  <c r="S6989" i="1"/>
  <c r="S6988" i="1"/>
  <c r="S6987" i="1"/>
  <c r="S6986" i="1"/>
  <c r="S6985" i="1"/>
  <c r="S6984" i="1"/>
  <c r="S6983" i="1"/>
  <c r="S6982" i="1"/>
  <c r="S6981" i="1"/>
  <c r="S6980" i="1"/>
  <c r="S6979" i="1"/>
  <c r="S6978" i="1"/>
  <c r="S6977" i="1"/>
  <c r="S6976" i="1"/>
  <c r="S6975" i="1"/>
  <c r="S6974" i="1"/>
  <c r="S6973" i="1"/>
  <c r="S6972" i="1"/>
  <c r="S6971" i="1"/>
  <c r="S6970" i="1"/>
  <c r="S6969" i="1"/>
  <c r="S6968" i="1"/>
  <c r="S6967" i="1"/>
  <c r="S6966" i="1"/>
  <c r="S6965" i="1"/>
  <c r="S6964" i="1"/>
  <c r="S6963" i="1"/>
  <c r="S6962" i="1"/>
  <c r="S6961" i="1"/>
  <c r="S6960" i="1"/>
  <c r="S6959" i="1"/>
  <c r="S6958" i="1"/>
  <c r="S6957" i="1"/>
  <c r="S6956" i="1"/>
  <c r="S6955" i="1"/>
  <c r="S6954" i="1"/>
  <c r="S6953" i="1"/>
  <c r="S6952" i="1"/>
  <c r="S6951" i="1"/>
  <c r="S6950" i="1"/>
  <c r="S6949" i="1"/>
  <c r="S6948" i="1"/>
  <c r="S6947" i="1"/>
  <c r="S6946" i="1"/>
  <c r="S6945" i="1"/>
  <c r="S6944" i="1"/>
  <c r="S6943" i="1"/>
  <c r="S6942" i="1"/>
  <c r="S6941" i="1"/>
  <c r="S6940" i="1"/>
  <c r="S6939" i="1"/>
  <c r="S6938" i="1"/>
  <c r="S6937" i="1"/>
  <c r="S6936" i="1"/>
  <c r="S6935" i="1"/>
  <c r="S6934" i="1"/>
  <c r="S6933" i="1"/>
  <c r="S6932" i="1"/>
  <c r="S6931" i="1"/>
  <c r="S6930" i="1"/>
  <c r="S6929" i="1"/>
  <c r="S6928" i="1"/>
  <c r="S6927" i="1"/>
  <c r="S6926" i="1"/>
  <c r="S6925" i="1"/>
  <c r="S6924" i="1"/>
  <c r="S6923" i="1"/>
  <c r="S6922" i="1"/>
  <c r="S6921" i="1"/>
  <c r="S6920" i="1"/>
  <c r="S6919" i="1"/>
  <c r="S6918" i="1"/>
  <c r="S6917" i="1"/>
  <c r="S6916" i="1"/>
  <c r="S6915" i="1"/>
  <c r="S6914" i="1"/>
  <c r="S6913" i="1"/>
  <c r="S6912" i="1"/>
  <c r="S6911" i="1"/>
  <c r="S6910" i="1"/>
  <c r="S6909" i="1"/>
  <c r="S6908" i="1"/>
  <c r="S6907" i="1"/>
  <c r="S6906" i="1"/>
  <c r="S6905" i="1"/>
  <c r="S6904" i="1"/>
  <c r="S6903" i="1"/>
  <c r="S6902" i="1"/>
  <c r="S6901" i="1"/>
  <c r="S6900" i="1"/>
  <c r="S6899" i="1"/>
  <c r="S6898" i="1"/>
  <c r="S6897" i="1"/>
  <c r="S6896" i="1"/>
  <c r="S6895" i="1"/>
  <c r="S6894" i="1"/>
  <c r="S6893" i="1"/>
  <c r="S6892" i="1"/>
  <c r="S6891" i="1"/>
  <c r="S6890" i="1"/>
  <c r="S6889" i="1"/>
  <c r="S6888" i="1"/>
  <c r="S6887" i="1"/>
  <c r="S6886" i="1"/>
  <c r="S6885" i="1"/>
  <c r="S6884" i="1"/>
  <c r="S6883" i="1"/>
  <c r="S6882" i="1"/>
  <c r="S6881" i="1"/>
  <c r="S6880" i="1"/>
  <c r="S6879" i="1"/>
  <c r="S6878" i="1"/>
  <c r="S6877" i="1"/>
  <c r="S6876" i="1"/>
  <c r="S6875" i="1"/>
  <c r="S6874" i="1"/>
  <c r="S6873" i="1"/>
  <c r="S6872" i="1"/>
  <c r="S6871" i="1"/>
  <c r="S6870" i="1"/>
  <c r="S6869" i="1"/>
  <c r="S6868" i="1"/>
  <c r="S6867" i="1"/>
  <c r="S6866" i="1"/>
  <c r="S6865" i="1"/>
  <c r="S6864" i="1"/>
  <c r="S6863" i="1"/>
  <c r="S6862" i="1"/>
  <c r="S6861" i="1"/>
  <c r="S6860" i="1"/>
  <c r="S6859" i="1"/>
  <c r="S6858" i="1"/>
  <c r="S6857" i="1"/>
  <c r="S6856" i="1"/>
  <c r="S6855" i="1"/>
  <c r="S6854" i="1"/>
  <c r="S6853" i="1"/>
  <c r="S6852" i="1"/>
  <c r="S6851" i="1"/>
  <c r="S6850" i="1"/>
  <c r="S6849" i="1"/>
  <c r="S6848" i="1"/>
  <c r="S6847" i="1"/>
  <c r="S6846" i="1"/>
  <c r="S6845" i="1"/>
  <c r="S6844" i="1"/>
  <c r="S6843" i="1"/>
  <c r="S6842" i="1"/>
  <c r="S6841" i="1"/>
  <c r="S6840" i="1"/>
  <c r="S6839" i="1"/>
  <c r="S6838" i="1"/>
  <c r="S6837" i="1"/>
  <c r="S6836" i="1"/>
  <c r="S6835" i="1"/>
  <c r="S6834" i="1"/>
  <c r="S6833" i="1"/>
  <c r="S6832" i="1"/>
  <c r="S6831" i="1"/>
  <c r="S6830" i="1"/>
  <c r="S6829" i="1"/>
  <c r="S6828" i="1"/>
  <c r="S6827" i="1"/>
  <c r="S6826" i="1"/>
  <c r="S6825" i="1"/>
  <c r="S6824" i="1"/>
  <c r="S6823" i="1"/>
  <c r="S6822" i="1"/>
  <c r="S6821" i="1"/>
  <c r="S6820" i="1"/>
  <c r="S6819" i="1"/>
  <c r="S6818" i="1"/>
  <c r="S6817" i="1"/>
  <c r="S6816" i="1"/>
  <c r="S6815" i="1"/>
  <c r="S6814" i="1"/>
  <c r="S6813" i="1"/>
  <c r="S6812" i="1"/>
  <c r="S6811" i="1"/>
  <c r="S6810" i="1"/>
  <c r="S6809" i="1"/>
  <c r="S6808" i="1"/>
  <c r="S6807" i="1"/>
  <c r="S6806" i="1"/>
  <c r="S6805" i="1"/>
  <c r="S6804" i="1"/>
  <c r="S6803" i="1"/>
  <c r="S6802" i="1"/>
  <c r="S6801" i="1"/>
  <c r="S6800" i="1"/>
  <c r="S6799" i="1"/>
  <c r="S6798" i="1"/>
  <c r="S6797" i="1"/>
  <c r="S6796" i="1"/>
  <c r="S6795" i="1"/>
  <c r="S6794" i="1"/>
  <c r="S6793" i="1"/>
  <c r="S6792" i="1"/>
  <c r="S6791" i="1"/>
  <c r="S6790" i="1"/>
  <c r="S6789" i="1"/>
  <c r="S6788" i="1"/>
  <c r="S6787" i="1"/>
  <c r="S6786" i="1"/>
  <c r="S6785" i="1"/>
  <c r="S6784" i="1"/>
  <c r="S6783" i="1"/>
  <c r="S6782" i="1"/>
  <c r="S6781" i="1"/>
  <c r="S6780" i="1"/>
  <c r="S6779" i="1"/>
  <c r="S6778" i="1"/>
  <c r="S6777" i="1"/>
  <c r="S6776" i="1"/>
  <c r="S6775" i="1"/>
  <c r="S6774" i="1"/>
  <c r="S6773" i="1"/>
  <c r="S6772" i="1"/>
  <c r="S6771" i="1"/>
  <c r="S6770" i="1"/>
  <c r="S6769" i="1"/>
  <c r="S6768" i="1"/>
  <c r="S6767" i="1"/>
  <c r="S6766" i="1"/>
  <c r="S6765" i="1"/>
  <c r="S6764" i="1"/>
  <c r="S6763" i="1"/>
  <c r="S6762" i="1"/>
  <c r="S6761" i="1"/>
  <c r="S6760" i="1"/>
  <c r="S6759" i="1"/>
  <c r="S6758" i="1"/>
  <c r="S6757" i="1"/>
  <c r="S6756" i="1"/>
  <c r="S6755" i="1"/>
  <c r="S6754" i="1"/>
  <c r="S6753" i="1"/>
  <c r="S6752" i="1"/>
  <c r="S6751" i="1"/>
  <c r="S6750" i="1"/>
  <c r="S6749" i="1"/>
  <c r="S6748" i="1"/>
  <c r="S6747" i="1"/>
  <c r="S6746" i="1"/>
  <c r="S6745" i="1"/>
  <c r="S6744" i="1"/>
  <c r="S6743" i="1"/>
  <c r="S6742" i="1"/>
  <c r="S6741" i="1"/>
  <c r="S6740" i="1"/>
  <c r="S6739" i="1"/>
  <c r="S6738" i="1"/>
  <c r="S6737" i="1"/>
  <c r="S6736" i="1"/>
  <c r="S6735" i="1"/>
  <c r="S6734" i="1"/>
  <c r="S6733" i="1"/>
  <c r="S6732" i="1"/>
  <c r="S6731" i="1"/>
  <c r="S6730" i="1"/>
  <c r="S6729" i="1"/>
  <c r="S6728" i="1"/>
  <c r="S6727" i="1"/>
  <c r="S6726" i="1"/>
  <c r="S6725" i="1"/>
  <c r="S6724" i="1"/>
  <c r="S6723" i="1"/>
  <c r="S6722" i="1"/>
  <c r="S6721" i="1"/>
  <c r="S6720" i="1"/>
  <c r="S6719" i="1"/>
  <c r="S6718" i="1"/>
  <c r="S6717" i="1"/>
  <c r="S6716" i="1"/>
  <c r="S6715" i="1"/>
  <c r="S6714" i="1"/>
  <c r="S6713" i="1"/>
  <c r="S6712" i="1"/>
  <c r="S6711" i="1"/>
  <c r="S6710" i="1"/>
  <c r="S6709" i="1"/>
  <c r="S6708" i="1"/>
  <c r="S6707" i="1"/>
  <c r="S6706" i="1"/>
  <c r="S6705" i="1"/>
  <c r="S6704" i="1"/>
  <c r="S6703" i="1"/>
  <c r="S6702" i="1"/>
  <c r="S6701" i="1"/>
  <c r="S6700" i="1"/>
  <c r="S6699" i="1"/>
  <c r="S6698" i="1"/>
  <c r="S6697" i="1"/>
  <c r="S6696" i="1"/>
  <c r="S6695" i="1"/>
  <c r="S6694" i="1"/>
  <c r="S6693" i="1"/>
  <c r="S6692" i="1"/>
  <c r="S6691" i="1"/>
  <c r="S6690" i="1"/>
  <c r="S6689" i="1"/>
  <c r="S6688" i="1"/>
  <c r="S6687" i="1"/>
  <c r="S6686" i="1"/>
  <c r="S6685" i="1"/>
  <c r="S6684" i="1"/>
  <c r="S6683" i="1"/>
  <c r="S6682" i="1"/>
  <c r="S6681" i="1"/>
  <c r="S6680" i="1"/>
  <c r="S6679" i="1"/>
  <c r="S6678" i="1"/>
  <c r="S6677" i="1"/>
  <c r="S6676" i="1"/>
  <c r="S6675" i="1"/>
  <c r="S6674" i="1"/>
  <c r="S6673" i="1"/>
  <c r="S6672" i="1"/>
  <c r="S6671" i="1"/>
  <c r="S6670" i="1"/>
  <c r="S6669" i="1"/>
  <c r="S6668" i="1"/>
  <c r="S6667" i="1"/>
  <c r="S6666" i="1"/>
  <c r="S6665" i="1"/>
  <c r="S6664" i="1"/>
  <c r="S6663" i="1"/>
  <c r="S6662" i="1"/>
  <c r="S6661" i="1"/>
  <c r="S6660" i="1"/>
  <c r="S6659" i="1"/>
  <c r="S6658" i="1"/>
  <c r="S6657" i="1"/>
  <c r="S6656" i="1"/>
  <c r="S6655" i="1"/>
  <c r="S6654" i="1"/>
  <c r="S6653" i="1"/>
  <c r="S6652" i="1"/>
  <c r="S6651" i="1"/>
  <c r="S6650" i="1"/>
  <c r="S6649" i="1"/>
  <c r="S6648" i="1"/>
  <c r="S6647" i="1"/>
  <c r="S6646" i="1"/>
  <c r="S6645" i="1"/>
  <c r="S6644" i="1"/>
  <c r="S6643" i="1"/>
  <c r="S6642" i="1"/>
  <c r="S6641" i="1"/>
  <c r="S6640" i="1"/>
  <c r="S6639" i="1"/>
  <c r="S6638" i="1"/>
  <c r="S6637" i="1"/>
  <c r="S6636" i="1"/>
  <c r="S6635" i="1"/>
  <c r="S6634" i="1"/>
  <c r="S6633" i="1"/>
  <c r="S6632" i="1"/>
  <c r="S6631" i="1"/>
  <c r="S6630" i="1"/>
  <c r="S6629" i="1"/>
  <c r="S6628" i="1"/>
  <c r="S6627" i="1"/>
  <c r="S6626" i="1"/>
  <c r="S6625" i="1"/>
  <c r="S6624" i="1"/>
  <c r="S6623" i="1"/>
  <c r="S6622" i="1"/>
  <c r="S6621" i="1"/>
  <c r="S6620" i="1"/>
  <c r="S6619" i="1"/>
  <c r="S6618" i="1"/>
  <c r="S6617" i="1"/>
  <c r="S6616" i="1"/>
  <c r="S6615" i="1"/>
  <c r="S6614" i="1"/>
  <c r="S6613" i="1"/>
  <c r="S6612" i="1"/>
  <c r="S6611" i="1"/>
  <c r="S6610" i="1"/>
  <c r="S6609" i="1"/>
  <c r="S6608" i="1"/>
  <c r="S6607" i="1"/>
  <c r="S6606" i="1"/>
  <c r="S6605" i="1"/>
  <c r="S6604" i="1"/>
  <c r="S6603" i="1"/>
  <c r="S6602" i="1"/>
  <c r="S6601" i="1"/>
  <c r="S6600" i="1"/>
  <c r="S6599" i="1"/>
  <c r="S6598" i="1"/>
  <c r="S6597" i="1"/>
  <c r="S6596" i="1"/>
  <c r="S6595" i="1"/>
  <c r="S6594" i="1"/>
  <c r="S6593" i="1"/>
  <c r="S6592" i="1"/>
  <c r="S6591" i="1"/>
  <c r="S6590" i="1"/>
  <c r="S6589" i="1"/>
  <c r="S6588" i="1"/>
  <c r="S6587" i="1"/>
  <c r="S6586" i="1"/>
  <c r="S6585" i="1"/>
  <c r="S6584" i="1"/>
  <c r="S6583" i="1"/>
  <c r="S6582" i="1"/>
  <c r="S6581" i="1"/>
  <c r="S6580" i="1"/>
  <c r="S6579" i="1"/>
  <c r="S6578" i="1"/>
  <c r="S6577" i="1"/>
  <c r="S6576" i="1"/>
  <c r="S6575" i="1"/>
  <c r="S6574" i="1"/>
  <c r="S6573" i="1"/>
  <c r="S6572" i="1"/>
  <c r="S6571" i="1"/>
  <c r="S6570" i="1"/>
  <c r="S6569" i="1"/>
  <c r="S6568" i="1"/>
  <c r="S6567" i="1"/>
  <c r="S6566" i="1"/>
  <c r="S6565" i="1"/>
  <c r="S6564" i="1"/>
  <c r="S6563" i="1"/>
  <c r="S6562" i="1"/>
  <c r="S6561" i="1"/>
  <c r="S6560" i="1"/>
  <c r="S6559" i="1"/>
  <c r="S6558" i="1"/>
  <c r="S6557" i="1"/>
  <c r="S6556" i="1"/>
  <c r="S6555" i="1"/>
  <c r="S6554" i="1"/>
  <c r="S6553" i="1"/>
  <c r="S6552" i="1"/>
  <c r="S6551" i="1"/>
  <c r="S6550" i="1"/>
  <c r="S6549" i="1"/>
  <c r="S6548" i="1"/>
  <c r="S6547" i="1"/>
  <c r="S6546" i="1"/>
  <c r="S6545" i="1"/>
  <c r="S6544" i="1"/>
  <c r="S6543" i="1"/>
  <c r="S6542" i="1"/>
  <c r="S6541" i="1"/>
  <c r="S6540" i="1"/>
  <c r="S6539" i="1"/>
  <c r="S6538" i="1"/>
  <c r="S6537" i="1"/>
  <c r="S6536" i="1"/>
  <c r="S6535" i="1"/>
  <c r="S6534" i="1"/>
  <c r="S6533" i="1"/>
  <c r="S6532" i="1"/>
  <c r="S6531" i="1"/>
  <c r="S6530" i="1"/>
  <c r="S6529" i="1"/>
  <c r="S6528" i="1"/>
  <c r="S6527" i="1"/>
  <c r="S6526" i="1"/>
  <c r="S6525" i="1"/>
  <c r="S6524" i="1"/>
  <c r="S6523" i="1"/>
  <c r="S6522" i="1"/>
  <c r="S6521" i="1"/>
  <c r="S6520" i="1"/>
  <c r="S6519" i="1"/>
  <c r="S6518" i="1"/>
  <c r="S6517" i="1"/>
  <c r="S6516" i="1"/>
  <c r="S6515" i="1"/>
  <c r="S6514" i="1"/>
  <c r="S6513" i="1"/>
  <c r="S6512" i="1"/>
  <c r="S6511" i="1"/>
  <c r="S6510" i="1"/>
  <c r="S6509" i="1"/>
  <c r="S6508" i="1"/>
  <c r="S6507" i="1"/>
  <c r="S6506" i="1"/>
  <c r="S6505" i="1"/>
  <c r="S6504" i="1"/>
  <c r="S6503" i="1"/>
  <c r="S6502" i="1"/>
  <c r="S6501" i="1"/>
  <c r="S6500" i="1"/>
  <c r="S6499" i="1"/>
  <c r="S6498" i="1"/>
  <c r="S6497" i="1"/>
  <c r="S6496" i="1"/>
  <c r="S6495" i="1"/>
  <c r="S6494" i="1"/>
  <c r="S6493" i="1"/>
  <c r="S6492" i="1"/>
  <c r="S6491" i="1"/>
  <c r="S6490" i="1"/>
  <c r="S6489" i="1"/>
  <c r="S6488" i="1"/>
  <c r="S6487" i="1"/>
  <c r="S6486" i="1"/>
  <c r="S6485" i="1"/>
  <c r="S6484" i="1"/>
  <c r="S6483" i="1"/>
  <c r="S6482" i="1"/>
  <c r="S6481" i="1"/>
  <c r="S6480" i="1"/>
  <c r="S6479" i="1"/>
  <c r="S6478" i="1"/>
  <c r="S6477" i="1"/>
  <c r="S6476" i="1"/>
  <c r="S6475" i="1"/>
  <c r="S6474" i="1"/>
  <c r="S6473" i="1"/>
  <c r="S6472" i="1"/>
  <c r="S6471" i="1"/>
  <c r="S6470" i="1"/>
  <c r="S6469" i="1"/>
  <c r="S6468" i="1"/>
  <c r="S6467" i="1"/>
  <c r="S6466" i="1"/>
  <c r="S6465" i="1"/>
  <c r="S6464" i="1"/>
  <c r="S6463" i="1"/>
  <c r="S6462" i="1"/>
  <c r="S6461" i="1"/>
  <c r="S6460" i="1"/>
  <c r="S6459" i="1"/>
  <c r="S6458" i="1"/>
  <c r="S6457" i="1"/>
  <c r="S6456" i="1"/>
  <c r="S6455" i="1"/>
  <c r="S6454" i="1"/>
  <c r="S6453" i="1"/>
  <c r="S6452" i="1"/>
  <c r="S6451" i="1"/>
  <c r="S6450" i="1"/>
  <c r="S6449" i="1"/>
  <c r="S6448" i="1"/>
  <c r="S6447" i="1"/>
  <c r="S6446" i="1"/>
  <c r="S6445" i="1"/>
  <c r="S6444" i="1"/>
  <c r="S6443" i="1"/>
  <c r="S6442" i="1"/>
  <c r="S6441" i="1"/>
  <c r="S6440" i="1"/>
  <c r="S6439" i="1"/>
  <c r="S6438" i="1"/>
  <c r="S6437" i="1"/>
  <c r="S6436" i="1"/>
  <c r="S6435" i="1"/>
  <c r="S6434" i="1"/>
  <c r="S6433" i="1"/>
  <c r="S6432" i="1"/>
  <c r="S6431" i="1"/>
  <c r="S6430" i="1"/>
  <c r="S6429" i="1"/>
  <c r="S6428" i="1"/>
  <c r="S6427" i="1"/>
  <c r="S6426" i="1"/>
  <c r="S6425" i="1"/>
  <c r="S6424" i="1"/>
  <c r="S6423" i="1"/>
  <c r="S6422" i="1"/>
  <c r="S6421" i="1"/>
  <c r="S6420" i="1"/>
  <c r="S6419" i="1"/>
  <c r="S6418" i="1"/>
  <c r="S6417" i="1"/>
  <c r="S6416" i="1"/>
  <c r="S6415" i="1"/>
  <c r="S6414" i="1"/>
  <c r="S6413" i="1"/>
  <c r="S6412" i="1"/>
  <c r="S6411" i="1"/>
  <c r="S6410" i="1"/>
  <c r="S6409" i="1"/>
  <c r="S6408" i="1"/>
  <c r="S6407" i="1"/>
  <c r="S6406" i="1"/>
  <c r="S6405" i="1"/>
  <c r="S6404" i="1"/>
  <c r="S6403" i="1"/>
  <c r="S6402" i="1"/>
  <c r="S6401" i="1"/>
  <c r="S6400" i="1"/>
  <c r="S6399" i="1"/>
  <c r="S6398" i="1"/>
  <c r="S6397" i="1"/>
  <c r="S6396" i="1"/>
  <c r="S6395" i="1"/>
  <c r="S6394" i="1"/>
  <c r="S6393" i="1"/>
  <c r="S6392" i="1"/>
  <c r="S6391" i="1"/>
  <c r="S6390" i="1"/>
  <c r="S6389" i="1"/>
  <c r="S6388" i="1"/>
  <c r="S6387" i="1"/>
  <c r="S6386" i="1"/>
  <c r="S6385" i="1"/>
  <c r="S6384" i="1"/>
  <c r="S6383" i="1"/>
  <c r="S6382" i="1"/>
  <c r="S6381" i="1"/>
  <c r="S6380" i="1"/>
  <c r="S6379" i="1"/>
  <c r="S6378" i="1"/>
  <c r="S6377" i="1"/>
  <c r="S6376" i="1"/>
  <c r="S6375" i="1"/>
  <c r="S6374" i="1"/>
  <c r="S6373" i="1"/>
  <c r="S6372" i="1"/>
  <c r="S6371" i="1"/>
  <c r="S6370" i="1"/>
  <c r="S6369" i="1"/>
  <c r="S6368" i="1"/>
  <c r="S6367" i="1"/>
  <c r="S6366" i="1"/>
  <c r="S6365" i="1"/>
  <c r="S6364" i="1"/>
  <c r="S6363" i="1"/>
  <c r="S6362" i="1"/>
  <c r="S6361" i="1"/>
  <c r="S6360" i="1"/>
  <c r="S6359" i="1"/>
  <c r="S6358" i="1"/>
  <c r="S6357" i="1"/>
  <c r="S6356" i="1"/>
  <c r="S6355" i="1"/>
  <c r="S6354" i="1"/>
  <c r="S6353" i="1"/>
  <c r="S6352" i="1"/>
  <c r="S6351" i="1"/>
  <c r="S6350" i="1"/>
  <c r="S6349" i="1"/>
  <c r="S6348" i="1"/>
  <c r="S6347" i="1"/>
  <c r="S6346" i="1"/>
  <c r="S6345" i="1"/>
  <c r="S6344" i="1"/>
  <c r="S6343" i="1"/>
  <c r="S6342" i="1"/>
  <c r="S6341" i="1"/>
  <c r="S6340" i="1"/>
  <c r="S6339" i="1"/>
  <c r="S6338" i="1"/>
  <c r="S6337" i="1"/>
  <c r="S6336" i="1"/>
  <c r="S6335" i="1"/>
  <c r="S6334" i="1"/>
  <c r="S6333" i="1"/>
  <c r="S6332" i="1"/>
  <c r="S6331" i="1"/>
  <c r="S6330" i="1"/>
  <c r="S6329" i="1"/>
  <c r="S6328" i="1"/>
  <c r="S6327" i="1"/>
  <c r="S6326" i="1"/>
  <c r="S6325" i="1"/>
  <c r="S6324" i="1"/>
  <c r="S6323" i="1"/>
  <c r="S6322" i="1"/>
  <c r="S6321" i="1"/>
  <c r="S6320" i="1"/>
  <c r="S6319" i="1"/>
  <c r="S6318" i="1"/>
  <c r="S6317" i="1"/>
  <c r="S6316" i="1"/>
  <c r="S6315" i="1"/>
  <c r="S6314" i="1"/>
  <c r="S6313" i="1"/>
  <c r="S6312" i="1"/>
  <c r="S6311" i="1"/>
  <c r="S6310" i="1"/>
  <c r="S6309" i="1"/>
  <c r="S6308" i="1"/>
  <c r="S6307" i="1"/>
  <c r="S6306" i="1"/>
  <c r="S6305" i="1"/>
  <c r="S6304" i="1"/>
  <c r="S6303" i="1"/>
  <c r="S6302" i="1"/>
  <c r="S6301" i="1"/>
  <c r="S6300" i="1"/>
  <c r="S6299" i="1"/>
  <c r="S6298" i="1"/>
  <c r="S6297" i="1"/>
  <c r="S6296" i="1"/>
  <c r="S6295" i="1"/>
  <c r="S6294" i="1"/>
  <c r="S6293" i="1"/>
  <c r="S6292" i="1"/>
  <c r="S6291" i="1"/>
  <c r="S6290" i="1"/>
  <c r="S6289" i="1"/>
  <c r="S6288" i="1"/>
  <c r="S6287" i="1"/>
  <c r="S6286" i="1"/>
  <c r="S6285" i="1"/>
  <c r="S6284" i="1"/>
  <c r="S6283" i="1"/>
  <c r="S6282" i="1"/>
  <c r="S6281" i="1"/>
  <c r="S6280" i="1"/>
  <c r="S6279" i="1"/>
  <c r="S6278" i="1"/>
  <c r="S6277" i="1"/>
  <c r="S6276" i="1"/>
  <c r="S6275" i="1"/>
  <c r="S6274" i="1"/>
  <c r="S6273" i="1"/>
  <c r="S6272" i="1"/>
  <c r="S6271" i="1"/>
  <c r="S6270" i="1"/>
  <c r="S6269" i="1"/>
  <c r="S6268" i="1"/>
  <c r="S6267" i="1"/>
  <c r="S6266" i="1"/>
  <c r="S6265" i="1"/>
  <c r="S6264" i="1"/>
  <c r="S6263" i="1"/>
  <c r="S6262" i="1"/>
  <c r="S6261" i="1"/>
  <c r="S6260" i="1"/>
  <c r="S6259" i="1"/>
  <c r="S6258" i="1"/>
  <c r="S6257" i="1"/>
  <c r="S6256" i="1"/>
  <c r="S6255" i="1"/>
  <c r="S6254" i="1"/>
  <c r="S6253" i="1"/>
  <c r="S6252" i="1"/>
  <c r="S6251" i="1"/>
  <c r="S6250" i="1"/>
  <c r="S6249" i="1"/>
  <c r="S6248" i="1"/>
  <c r="S6247" i="1"/>
  <c r="S6246" i="1"/>
  <c r="S6245" i="1"/>
  <c r="S6244" i="1"/>
  <c r="S6243" i="1"/>
  <c r="S6242" i="1"/>
  <c r="S6241" i="1"/>
  <c r="S6240" i="1"/>
  <c r="S6239" i="1"/>
  <c r="S6238" i="1"/>
  <c r="S6237" i="1"/>
  <c r="S6236" i="1"/>
  <c r="S6235" i="1"/>
  <c r="S6234" i="1"/>
  <c r="S6233" i="1"/>
  <c r="S6232" i="1"/>
  <c r="S6231" i="1"/>
  <c r="S6230" i="1"/>
  <c r="S6229" i="1"/>
  <c r="S6228" i="1"/>
  <c r="S6227" i="1"/>
  <c r="S6226" i="1"/>
  <c r="S6225" i="1"/>
  <c r="S6224" i="1"/>
  <c r="S6223" i="1"/>
  <c r="S6222" i="1"/>
  <c r="S6221" i="1"/>
  <c r="S6220" i="1"/>
  <c r="S6219" i="1"/>
  <c r="S6218" i="1"/>
  <c r="S6217" i="1"/>
  <c r="S6216" i="1"/>
  <c r="S6215" i="1"/>
  <c r="S6214" i="1"/>
  <c r="S6213" i="1"/>
  <c r="S6212" i="1"/>
  <c r="S6211" i="1"/>
  <c r="S6210" i="1"/>
  <c r="S6209" i="1"/>
  <c r="S6208" i="1"/>
  <c r="S6207" i="1"/>
  <c r="S6206" i="1"/>
  <c r="S6205" i="1"/>
  <c r="S6204" i="1"/>
  <c r="S6203" i="1"/>
  <c r="S6202" i="1"/>
  <c r="S6201" i="1"/>
  <c r="S6200" i="1"/>
  <c r="S6199" i="1"/>
  <c r="S6198" i="1"/>
  <c r="S6197" i="1"/>
  <c r="S6196" i="1"/>
  <c r="S6195" i="1"/>
  <c r="S6194" i="1"/>
  <c r="S6193" i="1"/>
  <c r="S6192" i="1"/>
  <c r="S6191" i="1"/>
  <c r="S6190" i="1"/>
  <c r="S6189" i="1"/>
  <c r="S6188" i="1"/>
  <c r="S6187" i="1"/>
  <c r="S6186" i="1"/>
  <c r="S6185" i="1"/>
  <c r="S6184" i="1"/>
  <c r="S6183" i="1"/>
  <c r="S6182" i="1"/>
  <c r="S6181" i="1"/>
  <c r="S6180" i="1"/>
  <c r="S6179" i="1"/>
  <c r="S6178" i="1"/>
  <c r="S6177" i="1"/>
  <c r="S6176" i="1"/>
  <c r="S6175" i="1"/>
  <c r="S6174" i="1"/>
  <c r="S6173" i="1"/>
  <c r="S6172" i="1"/>
  <c r="S6171" i="1"/>
  <c r="S6170" i="1"/>
  <c r="S6169" i="1"/>
  <c r="S6168" i="1"/>
  <c r="S6167" i="1"/>
  <c r="S6166" i="1"/>
  <c r="S6165" i="1"/>
  <c r="S6164" i="1"/>
  <c r="S6163" i="1"/>
  <c r="S6162" i="1"/>
  <c r="S6161" i="1"/>
  <c r="S6160" i="1"/>
  <c r="S6159" i="1"/>
  <c r="S6158" i="1"/>
  <c r="S6157" i="1"/>
  <c r="S6156" i="1"/>
  <c r="S6155" i="1"/>
  <c r="S6154" i="1"/>
  <c r="S6153" i="1"/>
  <c r="S6152" i="1"/>
  <c r="S6151" i="1"/>
  <c r="S6150" i="1"/>
  <c r="S6149" i="1"/>
  <c r="S6148" i="1"/>
  <c r="S6147" i="1"/>
  <c r="S6146" i="1"/>
  <c r="S6145" i="1"/>
  <c r="S6144" i="1"/>
  <c r="S6143" i="1"/>
  <c r="S6142" i="1"/>
  <c r="S6141" i="1"/>
  <c r="S6140" i="1"/>
  <c r="S6139" i="1"/>
  <c r="S6138" i="1"/>
  <c r="S6137" i="1"/>
  <c r="S6136" i="1"/>
  <c r="S6135" i="1"/>
  <c r="S6134" i="1"/>
  <c r="S6133" i="1"/>
  <c r="S6132" i="1"/>
  <c r="S6131" i="1"/>
  <c r="S6130" i="1"/>
  <c r="S6129" i="1"/>
  <c r="S6128" i="1"/>
  <c r="S6127" i="1"/>
  <c r="S6126" i="1"/>
  <c r="S6125" i="1"/>
  <c r="S6124" i="1"/>
  <c r="S6123" i="1"/>
  <c r="S6122" i="1"/>
  <c r="S6121" i="1"/>
  <c r="S6120" i="1"/>
  <c r="S6119" i="1"/>
  <c r="S6118" i="1"/>
  <c r="S6117" i="1"/>
  <c r="S6116" i="1"/>
  <c r="S6115" i="1"/>
  <c r="S6114" i="1"/>
  <c r="S6113" i="1"/>
  <c r="S6112" i="1"/>
  <c r="S6111" i="1"/>
  <c r="S6110" i="1"/>
  <c r="S6109" i="1"/>
  <c r="S6108" i="1"/>
  <c r="S6107" i="1"/>
  <c r="S6106" i="1"/>
  <c r="S6105" i="1"/>
  <c r="S6104" i="1"/>
  <c r="S6103" i="1"/>
  <c r="S6102" i="1"/>
  <c r="S6101" i="1"/>
  <c r="S6100" i="1"/>
  <c r="S6099" i="1"/>
  <c r="S6098" i="1"/>
  <c r="S6097" i="1"/>
  <c r="S6096" i="1"/>
  <c r="S6095" i="1"/>
  <c r="S6094" i="1"/>
  <c r="S6093" i="1"/>
  <c r="S6092" i="1"/>
  <c r="S6091" i="1"/>
  <c r="S6090" i="1"/>
  <c r="S6089" i="1"/>
  <c r="S6088" i="1"/>
  <c r="S6087" i="1"/>
  <c r="S6086" i="1"/>
  <c r="S6085" i="1"/>
  <c r="S6084" i="1"/>
  <c r="S6083" i="1"/>
  <c r="S6082" i="1"/>
  <c r="S6081" i="1"/>
  <c r="S6080" i="1"/>
  <c r="S6079" i="1"/>
  <c r="S6078" i="1"/>
  <c r="S6077" i="1"/>
  <c r="S6076" i="1"/>
  <c r="S6075" i="1"/>
  <c r="S6074" i="1"/>
  <c r="S6073" i="1"/>
  <c r="S6072" i="1"/>
  <c r="S6071" i="1"/>
  <c r="S6070" i="1"/>
  <c r="S6069" i="1"/>
  <c r="S6068" i="1"/>
  <c r="S6067" i="1"/>
  <c r="S6066" i="1"/>
  <c r="S6065" i="1"/>
  <c r="S6064" i="1"/>
  <c r="S6063" i="1"/>
  <c r="S6062" i="1"/>
  <c r="S6061" i="1"/>
  <c r="S6060" i="1"/>
  <c r="S6059" i="1"/>
  <c r="S6058" i="1"/>
  <c r="S6057" i="1"/>
  <c r="S6056" i="1"/>
  <c r="S6055" i="1"/>
  <c r="S6054" i="1"/>
  <c r="S6053" i="1"/>
  <c r="S6052" i="1"/>
  <c r="S6051" i="1"/>
  <c r="S6050" i="1"/>
  <c r="S6049" i="1"/>
  <c r="S6048" i="1"/>
  <c r="S6047" i="1"/>
  <c r="S6046" i="1"/>
  <c r="S6045" i="1"/>
  <c r="S6044" i="1"/>
  <c r="S6043" i="1"/>
  <c r="S6042" i="1"/>
  <c r="S6041" i="1"/>
  <c r="S6040" i="1"/>
  <c r="S6039" i="1"/>
  <c r="S6038" i="1"/>
  <c r="S6037" i="1"/>
  <c r="S6036" i="1"/>
  <c r="S6035" i="1"/>
  <c r="S6034" i="1"/>
  <c r="S6033" i="1"/>
  <c r="S6032" i="1"/>
  <c r="S6031" i="1"/>
  <c r="S6030" i="1"/>
  <c r="S6029" i="1"/>
  <c r="S6028" i="1"/>
  <c r="S6027" i="1"/>
  <c r="S6026" i="1"/>
  <c r="S6025" i="1"/>
  <c r="S6024" i="1"/>
  <c r="S6023" i="1"/>
  <c r="S6022" i="1"/>
  <c r="S6021" i="1"/>
  <c r="S6020" i="1"/>
  <c r="S6019" i="1"/>
  <c r="S6018" i="1"/>
  <c r="S6017" i="1"/>
  <c r="S6016" i="1"/>
  <c r="S6015" i="1"/>
  <c r="S6014" i="1"/>
  <c r="S6013" i="1"/>
  <c r="S6012" i="1"/>
  <c r="S6011" i="1"/>
  <c r="S6010" i="1"/>
  <c r="S6009" i="1"/>
  <c r="S6008" i="1"/>
  <c r="S6007" i="1"/>
  <c r="S6006" i="1"/>
  <c r="S6005" i="1"/>
  <c r="S6004" i="1"/>
  <c r="S6003" i="1"/>
  <c r="S6002" i="1"/>
  <c r="S6001" i="1"/>
  <c r="S6000" i="1"/>
  <c r="S5999" i="1"/>
  <c r="S5998" i="1"/>
  <c r="S5997" i="1"/>
  <c r="S5996" i="1"/>
  <c r="S5995" i="1"/>
  <c r="S5994" i="1"/>
  <c r="S5993" i="1"/>
  <c r="S5992" i="1"/>
  <c r="S5991" i="1"/>
  <c r="S5990" i="1"/>
  <c r="S5989" i="1"/>
  <c r="S5988" i="1"/>
  <c r="S5987" i="1"/>
  <c r="S5986" i="1"/>
  <c r="S5985" i="1"/>
  <c r="S5984" i="1"/>
  <c r="S5983" i="1"/>
  <c r="S5982" i="1"/>
  <c r="S5981" i="1"/>
  <c r="S5980" i="1"/>
  <c r="S5979" i="1"/>
  <c r="S5978" i="1"/>
  <c r="S5977" i="1"/>
  <c r="S5976" i="1"/>
  <c r="S5975" i="1"/>
  <c r="S5974" i="1"/>
  <c r="S5973" i="1"/>
  <c r="S5972" i="1"/>
  <c r="S5971" i="1"/>
  <c r="S5970" i="1"/>
  <c r="S5969" i="1"/>
  <c r="S5968" i="1"/>
  <c r="S5967" i="1"/>
  <c r="S5966" i="1"/>
  <c r="S5965" i="1"/>
  <c r="S5964" i="1"/>
  <c r="S5963" i="1"/>
  <c r="S5962" i="1"/>
  <c r="S5961" i="1"/>
  <c r="S5960" i="1"/>
  <c r="S5959" i="1"/>
  <c r="S5958" i="1"/>
  <c r="S5957" i="1"/>
  <c r="S5956" i="1"/>
  <c r="S5955" i="1"/>
  <c r="S5954" i="1"/>
  <c r="S5953" i="1"/>
  <c r="S5952" i="1"/>
  <c r="S5951" i="1"/>
  <c r="S5950" i="1"/>
  <c r="S5949" i="1"/>
  <c r="S5948" i="1"/>
  <c r="S5947" i="1"/>
  <c r="S5946" i="1"/>
  <c r="S5945" i="1"/>
  <c r="S5944" i="1"/>
  <c r="S5943" i="1"/>
  <c r="S5942" i="1"/>
  <c r="S5941" i="1"/>
  <c r="S5940" i="1"/>
  <c r="S5939" i="1"/>
  <c r="S5938" i="1"/>
  <c r="S5937" i="1"/>
  <c r="S5936" i="1"/>
  <c r="S5935" i="1"/>
  <c r="S5934" i="1"/>
  <c r="S5933" i="1"/>
  <c r="S5932" i="1"/>
  <c r="S5931" i="1"/>
  <c r="S5930" i="1"/>
  <c r="S5929" i="1"/>
  <c r="S5928" i="1"/>
  <c r="S5927" i="1"/>
  <c r="S5926" i="1"/>
  <c r="S5925" i="1"/>
  <c r="S5924" i="1"/>
  <c r="S5923" i="1"/>
  <c r="S5922" i="1"/>
  <c r="S5921" i="1"/>
  <c r="S5920" i="1"/>
  <c r="S5919" i="1"/>
  <c r="S5918" i="1"/>
  <c r="S5917" i="1"/>
  <c r="S5916" i="1"/>
  <c r="S5915" i="1"/>
  <c r="S5914" i="1"/>
  <c r="S5913" i="1"/>
  <c r="S5912" i="1"/>
  <c r="S5911" i="1"/>
  <c r="S5910" i="1"/>
  <c r="S5909" i="1"/>
  <c r="S5908" i="1"/>
  <c r="S5907" i="1"/>
  <c r="S5906" i="1"/>
  <c r="S5905" i="1"/>
  <c r="S5904" i="1"/>
  <c r="S5903" i="1"/>
  <c r="S5902" i="1"/>
  <c r="S5901" i="1"/>
  <c r="S5900" i="1"/>
  <c r="S5899" i="1"/>
  <c r="S5898" i="1"/>
  <c r="S5897" i="1"/>
  <c r="S5896" i="1"/>
  <c r="S5895" i="1"/>
  <c r="S5894" i="1"/>
  <c r="S5893" i="1"/>
  <c r="S5892" i="1"/>
  <c r="S5891" i="1"/>
  <c r="S5890" i="1"/>
  <c r="S5889" i="1"/>
  <c r="S5888" i="1"/>
  <c r="S5887" i="1"/>
  <c r="S5886" i="1"/>
  <c r="S5885" i="1"/>
  <c r="S5884" i="1"/>
  <c r="S5883" i="1"/>
  <c r="S5882" i="1"/>
  <c r="S5881" i="1"/>
  <c r="S5880" i="1"/>
  <c r="S5879" i="1"/>
  <c r="S5878" i="1"/>
  <c r="S5877" i="1"/>
  <c r="S5876" i="1"/>
  <c r="S5875" i="1"/>
  <c r="S5874" i="1"/>
  <c r="S5873" i="1"/>
  <c r="S5872" i="1"/>
  <c r="S5871" i="1"/>
  <c r="S5870" i="1"/>
  <c r="S5869" i="1"/>
  <c r="S5868" i="1"/>
  <c r="S5867" i="1"/>
  <c r="S5866" i="1"/>
  <c r="S5865" i="1"/>
  <c r="S5864" i="1"/>
  <c r="S5863" i="1"/>
  <c r="S5862" i="1"/>
  <c r="S5861" i="1"/>
  <c r="S5860" i="1"/>
  <c r="S5859" i="1"/>
  <c r="S5858" i="1"/>
  <c r="S5857" i="1"/>
  <c r="S5856" i="1"/>
  <c r="S5855" i="1"/>
  <c r="S5854" i="1"/>
  <c r="S5853" i="1"/>
  <c r="S5852" i="1"/>
  <c r="S5851" i="1"/>
  <c r="S5850" i="1"/>
  <c r="S5849" i="1"/>
  <c r="S5848" i="1"/>
  <c r="S5847" i="1"/>
  <c r="S5846" i="1"/>
  <c r="S5845" i="1"/>
  <c r="S5844" i="1"/>
  <c r="S5843" i="1"/>
  <c r="S5842" i="1"/>
  <c r="S5841" i="1"/>
  <c r="S5840" i="1"/>
  <c r="S5839" i="1"/>
  <c r="S5838" i="1"/>
  <c r="S5837" i="1"/>
  <c r="S5836" i="1"/>
  <c r="S5835" i="1"/>
  <c r="S5834" i="1"/>
  <c r="S5833" i="1"/>
  <c r="S5832" i="1"/>
  <c r="S5831" i="1"/>
  <c r="S5830" i="1"/>
  <c r="S5829" i="1"/>
  <c r="S5828" i="1"/>
  <c r="S5827" i="1"/>
  <c r="S5826" i="1"/>
  <c r="S5825" i="1"/>
  <c r="S5824" i="1"/>
  <c r="S5823" i="1"/>
  <c r="S5822" i="1"/>
  <c r="S5821" i="1"/>
  <c r="S5820" i="1"/>
  <c r="S5819" i="1"/>
  <c r="S5818" i="1"/>
  <c r="S5817" i="1"/>
  <c r="S5816" i="1"/>
  <c r="S5815" i="1"/>
  <c r="S5814" i="1"/>
  <c r="S5813" i="1"/>
  <c r="S5812" i="1"/>
  <c r="S5811" i="1"/>
  <c r="S5810" i="1"/>
  <c r="S5809" i="1"/>
  <c r="S5808" i="1"/>
  <c r="S5807" i="1"/>
  <c r="S5806" i="1"/>
  <c r="S5805" i="1"/>
  <c r="S5804" i="1"/>
  <c r="S5803" i="1"/>
  <c r="S5802" i="1"/>
  <c r="S5801" i="1"/>
  <c r="S5800" i="1"/>
  <c r="S5799" i="1"/>
  <c r="S5798" i="1"/>
  <c r="S5797" i="1"/>
  <c r="S5796" i="1"/>
  <c r="S5795" i="1"/>
  <c r="S5794" i="1"/>
  <c r="S5793" i="1"/>
  <c r="S5792" i="1"/>
  <c r="S5791" i="1"/>
  <c r="S5790" i="1"/>
  <c r="S5789" i="1"/>
  <c r="S5788" i="1"/>
  <c r="S5787" i="1"/>
  <c r="S5786" i="1"/>
  <c r="S5785" i="1"/>
  <c r="S5784" i="1"/>
  <c r="S5783" i="1"/>
  <c r="S5782" i="1"/>
  <c r="S5781" i="1"/>
  <c r="S5780" i="1"/>
  <c r="S5779" i="1"/>
  <c r="S5778" i="1"/>
  <c r="S5777" i="1"/>
  <c r="S5776" i="1"/>
  <c r="S5775" i="1"/>
  <c r="S5774" i="1"/>
  <c r="S5773" i="1"/>
  <c r="S5772" i="1"/>
  <c r="S5771" i="1"/>
  <c r="S5770" i="1"/>
  <c r="S5769" i="1"/>
  <c r="S5768" i="1"/>
  <c r="S5767" i="1"/>
  <c r="S5766" i="1"/>
  <c r="S5765" i="1"/>
  <c r="S5764" i="1"/>
  <c r="S5763" i="1"/>
  <c r="S5762" i="1"/>
  <c r="S5761" i="1"/>
  <c r="S5760" i="1"/>
  <c r="S5759" i="1"/>
  <c r="S5758" i="1"/>
  <c r="S5757" i="1"/>
  <c r="S5756" i="1"/>
  <c r="S5755" i="1"/>
  <c r="S5754" i="1"/>
  <c r="S5753" i="1"/>
  <c r="S5752" i="1"/>
  <c r="S5751" i="1"/>
  <c r="S5750" i="1"/>
  <c r="S5749" i="1"/>
  <c r="S5748" i="1"/>
  <c r="S5747" i="1"/>
  <c r="S5746" i="1"/>
  <c r="S5745" i="1"/>
  <c r="S5744" i="1"/>
  <c r="S5743" i="1"/>
  <c r="S5742" i="1"/>
  <c r="S5741" i="1"/>
  <c r="S5740" i="1"/>
  <c r="S5739" i="1"/>
  <c r="S5738" i="1"/>
  <c r="S5737" i="1"/>
  <c r="S5736" i="1"/>
  <c r="S5735" i="1"/>
  <c r="S5734" i="1"/>
  <c r="S5733" i="1"/>
  <c r="S5732" i="1"/>
  <c r="S5731" i="1"/>
  <c r="S5730" i="1"/>
  <c r="S5729" i="1"/>
  <c r="S5728" i="1"/>
  <c r="S5727" i="1"/>
  <c r="S5726" i="1"/>
  <c r="S5725" i="1"/>
  <c r="S5724" i="1"/>
  <c r="S5723" i="1"/>
  <c r="S5722" i="1"/>
  <c r="S5721" i="1"/>
  <c r="S5720" i="1"/>
  <c r="S5719" i="1"/>
  <c r="S5718" i="1"/>
  <c r="S5717" i="1"/>
  <c r="S5716" i="1"/>
  <c r="S5715" i="1"/>
  <c r="S5714" i="1"/>
  <c r="S5713" i="1"/>
  <c r="S5712" i="1"/>
  <c r="S5711" i="1"/>
  <c r="S5710" i="1"/>
  <c r="S5709" i="1"/>
  <c r="S5708" i="1"/>
  <c r="S5707" i="1"/>
  <c r="S5706" i="1"/>
  <c r="S5705" i="1"/>
  <c r="S5704" i="1"/>
  <c r="S5703" i="1"/>
  <c r="S5702" i="1"/>
  <c r="S5701" i="1"/>
  <c r="S5700" i="1"/>
  <c r="S5699" i="1"/>
  <c r="S5698" i="1"/>
  <c r="S5697" i="1"/>
  <c r="S5696" i="1"/>
  <c r="S5695" i="1"/>
  <c r="S5694" i="1"/>
  <c r="S5693" i="1"/>
  <c r="S5692" i="1"/>
  <c r="S5691" i="1"/>
  <c r="S5690" i="1"/>
  <c r="S5689" i="1"/>
  <c r="S5688" i="1"/>
  <c r="S5687" i="1"/>
  <c r="S5686" i="1"/>
  <c r="S5685" i="1"/>
  <c r="S5684" i="1"/>
  <c r="S5683" i="1"/>
  <c r="S5682" i="1"/>
  <c r="S5681" i="1"/>
  <c r="S5680" i="1"/>
  <c r="S5679" i="1"/>
  <c r="S5678" i="1"/>
  <c r="S5677" i="1"/>
  <c r="S5676" i="1"/>
  <c r="S5675" i="1"/>
  <c r="S5674" i="1"/>
  <c r="S5673" i="1"/>
  <c r="S5672" i="1"/>
  <c r="S5671" i="1"/>
  <c r="S5670" i="1"/>
  <c r="S5669" i="1"/>
  <c r="S5668" i="1"/>
  <c r="S5667" i="1"/>
  <c r="S5666" i="1"/>
  <c r="S5665" i="1"/>
  <c r="S5664" i="1"/>
  <c r="S5663" i="1"/>
  <c r="S5662" i="1"/>
  <c r="S5661" i="1"/>
  <c r="S5660" i="1"/>
  <c r="S5659" i="1"/>
  <c r="S5658" i="1"/>
  <c r="S5657" i="1"/>
  <c r="S5656" i="1"/>
  <c r="S5655" i="1"/>
  <c r="S5654" i="1"/>
  <c r="S5653" i="1"/>
  <c r="S5652" i="1"/>
  <c r="S5651" i="1"/>
  <c r="S5650" i="1"/>
  <c r="S5649" i="1"/>
  <c r="S5648" i="1"/>
  <c r="S5647" i="1"/>
  <c r="S5646" i="1"/>
  <c r="S5645" i="1"/>
  <c r="S5644" i="1"/>
  <c r="S5643" i="1"/>
  <c r="S5642" i="1"/>
  <c r="S5641" i="1"/>
  <c r="S5640" i="1"/>
  <c r="S5639" i="1"/>
  <c r="S5638" i="1"/>
  <c r="S5637" i="1"/>
  <c r="S5636" i="1"/>
  <c r="S5635" i="1"/>
  <c r="S5634" i="1"/>
  <c r="S5633" i="1"/>
  <c r="S5632" i="1"/>
  <c r="S5631" i="1"/>
  <c r="S5630" i="1"/>
  <c r="S5629" i="1"/>
  <c r="S5628" i="1"/>
  <c r="S5627" i="1"/>
  <c r="S5626" i="1"/>
  <c r="S5625" i="1"/>
  <c r="S5624" i="1"/>
  <c r="S5623" i="1"/>
  <c r="S5622" i="1"/>
  <c r="S5621" i="1"/>
  <c r="S5620" i="1"/>
  <c r="S5619" i="1"/>
  <c r="S5618" i="1"/>
  <c r="S5617" i="1"/>
  <c r="S5616" i="1"/>
  <c r="S5615" i="1"/>
  <c r="S5614" i="1"/>
  <c r="S5613" i="1"/>
  <c r="S5612" i="1"/>
  <c r="S5611" i="1"/>
  <c r="S5610" i="1"/>
  <c r="S5609" i="1"/>
  <c r="S5608" i="1"/>
  <c r="S5607" i="1"/>
  <c r="S5606" i="1"/>
  <c r="S5605" i="1"/>
  <c r="S5604" i="1"/>
  <c r="S5603" i="1"/>
  <c r="S5602" i="1"/>
  <c r="S5601" i="1"/>
  <c r="S5600" i="1"/>
  <c r="S5599" i="1"/>
  <c r="S5598" i="1"/>
  <c r="S5597" i="1"/>
  <c r="S5596" i="1"/>
  <c r="S5595" i="1"/>
  <c r="S5594" i="1"/>
  <c r="S5593" i="1"/>
  <c r="S5592" i="1"/>
  <c r="S5591" i="1"/>
  <c r="S5590" i="1"/>
  <c r="S5589" i="1"/>
  <c r="S5588" i="1"/>
  <c r="S5587" i="1"/>
  <c r="S5586" i="1"/>
  <c r="S5585" i="1"/>
  <c r="S5584" i="1"/>
  <c r="S5583" i="1"/>
  <c r="S5582" i="1"/>
  <c r="S5581" i="1"/>
  <c r="S5580" i="1"/>
  <c r="S5579" i="1"/>
  <c r="S5578" i="1"/>
  <c r="S5577" i="1"/>
  <c r="S5576" i="1"/>
  <c r="S5575" i="1"/>
  <c r="S5574" i="1"/>
  <c r="S5573" i="1"/>
  <c r="S5572" i="1"/>
  <c r="S5571" i="1"/>
  <c r="S5570" i="1"/>
  <c r="S5569" i="1"/>
  <c r="S5568" i="1"/>
  <c r="S5567" i="1"/>
  <c r="S5566" i="1"/>
  <c r="S5565" i="1"/>
  <c r="S5564" i="1"/>
  <c r="S5563" i="1"/>
  <c r="S5562" i="1"/>
  <c r="S5561" i="1"/>
  <c r="S5560" i="1"/>
  <c r="S5559" i="1"/>
  <c r="S5558" i="1"/>
  <c r="S5557" i="1"/>
  <c r="S5556" i="1"/>
  <c r="S5555" i="1"/>
  <c r="S5554" i="1"/>
  <c r="S5553" i="1"/>
  <c r="S5552" i="1"/>
  <c r="S5551" i="1"/>
  <c r="S5550" i="1"/>
  <c r="S5549" i="1"/>
  <c r="S5548" i="1"/>
  <c r="S5547" i="1"/>
  <c r="S5546" i="1"/>
  <c r="S5545" i="1"/>
  <c r="S5544" i="1"/>
  <c r="S5543" i="1"/>
  <c r="S5542" i="1"/>
  <c r="S5541" i="1"/>
  <c r="S5540" i="1"/>
  <c r="S5539" i="1"/>
  <c r="S5538" i="1"/>
  <c r="S5537" i="1"/>
  <c r="S5536" i="1"/>
  <c r="S5535" i="1"/>
  <c r="S5534" i="1"/>
  <c r="S5533" i="1"/>
  <c r="S5532" i="1"/>
  <c r="S5531" i="1"/>
  <c r="S5530" i="1"/>
  <c r="S5529" i="1"/>
  <c r="S5528" i="1"/>
  <c r="S5527" i="1"/>
  <c r="S5526" i="1"/>
  <c r="S5525" i="1"/>
  <c r="S5524" i="1"/>
  <c r="S5523" i="1"/>
  <c r="S5522" i="1"/>
  <c r="S5521" i="1"/>
  <c r="S5520" i="1"/>
  <c r="S5519" i="1"/>
  <c r="S5518" i="1"/>
  <c r="S5517" i="1"/>
  <c r="S5516" i="1"/>
  <c r="S5515" i="1"/>
  <c r="S5514" i="1"/>
  <c r="S5513" i="1"/>
  <c r="S5512" i="1"/>
  <c r="S5511" i="1"/>
  <c r="S5510" i="1"/>
  <c r="S5509" i="1"/>
  <c r="S5508" i="1"/>
  <c r="S5507" i="1"/>
  <c r="S5506" i="1"/>
  <c r="S5505" i="1"/>
  <c r="S5504" i="1"/>
  <c r="S5503" i="1"/>
  <c r="S5502" i="1"/>
  <c r="S5501" i="1"/>
  <c r="S5500" i="1"/>
  <c r="S5499" i="1"/>
  <c r="S5498" i="1"/>
  <c r="S5497" i="1"/>
  <c r="S5496" i="1"/>
  <c r="S5495" i="1"/>
  <c r="S5494" i="1"/>
  <c r="S5493" i="1"/>
  <c r="S5492" i="1"/>
  <c r="S5491" i="1"/>
  <c r="S5490" i="1"/>
  <c r="S5489" i="1"/>
  <c r="S5488" i="1"/>
  <c r="S5487" i="1"/>
  <c r="S5486" i="1"/>
  <c r="S5485" i="1"/>
  <c r="S5484" i="1"/>
  <c r="S5483" i="1"/>
  <c r="S5482" i="1"/>
  <c r="S5481" i="1"/>
  <c r="S5480" i="1"/>
  <c r="S5479" i="1"/>
  <c r="S5478" i="1"/>
  <c r="S5477" i="1"/>
  <c r="S5476" i="1"/>
  <c r="S5475" i="1"/>
  <c r="S5474" i="1"/>
  <c r="S5473" i="1"/>
  <c r="S5472" i="1"/>
  <c r="S5471" i="1"/>
  <c r="S5470" i="1"/>
  <c r="S5469" i="1"/>
  <c r="S5468" i="1"/>
  <c r="S5467" i="1"/>
  <c r="S5466" i="1"/>
  <c r="S5465" i="1"/>
  <c r="S5464" i="1"/>
  <c r="S5463" i="1"/>
  <c r="S5462" i="1"/>
  <c r="S5461" i="1"/>
  <c r="S5460" i="1"/>
  <c r="S5459" i="1"/>
  <c r="S5458" i="1"/>
  <c r="S5457" i="1"/>
  <c r="S5456" i="1"/>
  <c r="S5455" i="1"/>
  <c r="S5454" i="1"/>
  <c r="S5453" i="1"/>
  <c r="S5452" i="1"/>
  <c r="S5451" i="1"/>
  <c r="S5450" i="1"/>
  <c r="S5449" i="1"/>
  <c r="S5448" i="1"/>
  <c r="S5447" i="1"/>
  <c r="S5446" i="1"/>
  <c r="S5445" i="1"/>
  <c r="S5444" i="1"/>
  <c r="S5443" i="1"/>
  <c r="S5442" i="1"/>
  <c r="S5441" i="1"/>
  <c r="S5440" i="1"/>
  <c r="S5439" i="1"/>
  <c r="S5438" i="1"/>
  <c r="S5437" i="1"/>
  <c r="S5436" i="1"/>
  <c r="S5435" i="1"/>
  <c r="S5434" i="1"/>
  <c r="S5433" i="1"/>
  <c r="S5432" i="1"/>
  <c r="S5431" i="1"/>
  <c r="S5430" i="1"/>
  <c r="S5429" i="1"/>
  <c r="S5428" i="1"/>
  <c r="S5427" i="1"/>
  <c r="S5426" i="1"/>
  <c r="S5425" i="1"/>
  <c r="S5424" i="1"/>
  <c r="S5423" i="1"/>
  <c r="S5422" i="1"/>
  <c r="S5421" i="1"/>
  <c r="S5420" i="1"/>
  <c r="S5419" i="1"/>
  <c r="S5418" i="1"/>
  <c r="S5417" i="1"/>
  <c r="S5416" i="1"/>
  <c r="S5415" i="1"/>
  <c r="S5414" i="1"/>
  <c r="S5413" i="1"/>
  <c r="S5412" i="1"/>
  <c r="S5411" i="1"/>
  <c r="S5410" i="1"/>
  <c r="S5409" i="1"/>
  <c r="S5408" i="1"/>
  <c r="S5407" i="1"/>
  <c r="S5406" i="1"/>
  <c r="S5405" i="1"/>
  <c r="S5404" i="1"/>
  <c r="S5403" i="1"/>
  <c r="S5402" i="1"/>
  <c r="S5401" i="1"/>
  <c r="S5400" i="1"/>
  <c r="S5399" i="1"/>
  <c r="S5398" i="1"/>
  <c r="S5397" i="1"/>
  <c r="S5396" i="1"/>
  <c r="S5395" i="1"/>
  <c r="S5394" i="1"/>
  <c r="S5393" i="1"/>
  <c r="S5392" i="1"/>
  <c r="S5391" i="1"/>
  <c r="S5390" i="1"/>
  <c r="S5389" i="1"/>
  <c r="S5388" i="1"/>
  <c r="S5387" i="1"/>
  <c r="S5386" i="1"/>
  <c r="S5385" i="1"/>
  <c r="S5384" i="1"/>
  <c r="S5383" i="1"/>
  <c r="S5382" i="1"/>
  <c r="S5381" i="1"/>
  <c r="S5380" i="1"/>
  <c r="S5379" i="1"/>
  <c r="S5378" i="1"/>
  <c r="S5377" i="1"/>
  <c r="S5376" i="1"/>
  <c r="S5375" i="1"/>
  <c r="S5374" i="1"/>
  <c r="S5373" i="1"/>
  <c r="S5372" i="1"/>
  <c r="S5371" i="1"/>
  <c r="S5370" i="1"/>
  <c r="S5369" i="1"/>
  <c r="S5368" i="1"/>
  <c r="S5367" i="1"/>
  <c r="S5366" i="1"/>
  <c r="S5365" i="1"/>
  <c r="S5364" i="1"/>
  <c r="S5363" i="1"/>
  <c r="S5362" i="1"/>
  <c r="S5361" i="1"/>
  <c r="S5360" i="1"/>
  <c r="S5359" i="1"/>
  <c r="S5358" i="1"/>
  <c r="S5357" i="1"/>
  <c r="S5356" i="1"/>
  <c r="S5355" i="1"/>
  <c r="S5354" i="1"/>
  <c r="S5353" i="1"/>
  <c r="S5352" i="1"/>
  <c r="S5351" i="1"/>
  <c r="S5350" i="1"/>
  <c r="S5349" i="1"/>
  <c r="S5348" i="1"/>
  <c r="S5347" i="1"/>
  <c r="S5346" i="1"/>
  <c r="S5345" i="1"/>
  <c r="S5344" i="1"/>
  <c r="S5343" i="1"/>
  <c r="S5342" i="1"/>
  <c r="S5341" i="1"/>
  <c r="S5340" i="1"/>
  <c r="S5339" i="1"/>
  <c r="S5338" i="1"/>
  <c r="S5337" i="1"/>
  <c r="S5336" i="1"/>
  <c r="S5335" i="1"/>
  <c r="S5334" i="1"/>
  <c r="S5333" i="1"/>
  <c r="S5332" i="1"/>
  <c r="S5331" i="1"/>
  <c r="S5330" i="1"/>
  <c r="S5329" i="1"/>
  <c r="S5328" i="1"/>
  <c r="S5327" i="1"/>
  <c r="S5326" i="1"/>
  <c r="S5325" i="1"/>
  <c r="S5324" i="1"/>
  <c r="S5323" i="1"/>
  <c r="S5322" i="1"/>
  <c r="S5321" i="1"/>
  <c r="S5320" i="1"/>
  <c r="S5319" i="1"/>
  <c r="S5318" i="1"/>
  <c r="S5317" i="1"/>
  <c r="S5316" i="1"/>
  <c r="S5315" i="1"/>
  <c r="S5314" i="1"/>
  <c r="S5313" i="1"/>
  <c r="S5312" i="1"/>
  <c r="S5311" i="1"/>
  <c r="S5310" i="1"/>
  <c r="S5309" i="1"/>
  <c r="S5308" i="1"/>
  <c r="S5307" i="1"/>
  <c r="S5306" i="1"/>
  <c r="S5305" i="1"/>
  <c r="S5304" i="1"/>
  <c r="S5303" i="1"/>
  <c r="S5302" i="1"/>
  <c r="S5301" i="1"/>
  <c r="S5300" i="1"/>
  <c r="S5299" i="1"/>
  <c r="S5298" i="1"/>
  <c r="S5297" i="1"/>
  <c r="S5296" i="1"/>
  <c r="S5295" i="1"/>
  <c r="S5294" i="1"/>
  <c r="S5293" i="1"/>
  <c r="S5292" i="1"/>
  <c r="S5291" i="1"/>
  <c r="S5290" i="1"/>
  <c r="S5289" i="1"/>
  <c r="S5288" i="1"/>
  <c r="S5287" i="1"/>
  <c r="S5286" i="1"/>
  <c r="S5285" i="1"/>
  <c r="S5284" i="1"/>
  <c r="S5283" i="1"/>
  <c r="S5282" i="1"/>
  <c r="S5281" i="1"/>
  <c r="S5280" i="1"/>
  <c r="S5279" i="1"/>
  <c r="S5278" i="1"/>
  <c r="S5277" i="1"/>
  <c r="S5276" i="1"/>
  <c r="S5275" i="1"/>
  <c r="S5274" i="1"/>
  <c r="S5273" i="1"/>
  <c r="S5272" i="1"/>
  <c r="S5271" i="1"/>
  <c r="S5270" i="1"/>
  <c r="S5269" i="1"/>
  <c r="S5268" i="1"/>
  <c r="S5267" i="1"/>
  <c r="S5266" i="1"/>
  <c r="S5265" i="1"/>
  <c r="S5264" i="1"/>
  <c r="S5263" i="1"/>
  <c r="S5262" i="1"/>
  <c r="S5261" i="1"/>
  <c r="S5260" i="1"/>
  <c r="S5259" i="1"/>
  <c r="S5258" i="1"/>
  <c r="S5257" i="1"/>
  <c r="S5256" i="1"/>
  <c r="S5255" i="1"/>
  <c r="S5254" i="1"/>
  <c r="S5253" i="1"/>
  <c r="S5252" i="1"/>
  <c r="S5251" i="1"/>
  <c r="S5250" i="1"/>
  <c r="S5249" i="1"/>
  <c r="S5248" i="1"/>
  <c r="S5247" i="1"/>
  <c r="S5246" i="1"/>
  <c r="S5245" i="1"/>
  <c r="S5244" i="1"/>
  <c r="S5243" i="1"/>
  <c r="S5242" i="1"/>
  <c r="S5241" i="1"/>
  <c r="S5240" i="1"/>
  <c r="S5239" i="1"/>
  <c r="S5238" i="1"/>
  <c r="S5237" i="1"/>
  <c r="S5236" i="1"/>
  <c r="S5235" i="1"/>
  <c r="S5234" i="1"/>
  <c r="S5233" i="1"/>
  <c r="S5232" i="1"/>
  <c r="S5231" i="1"/>
  <c r="S5230" i="1"/>
  <c r="S5229" i="1"/>
  <c r="S5228" i="1"/>
  <c r="S5227" i="1"/>
  <c r="S5226" i="1"/>
  <c r="S5225" i="1"/>
  <c r="S5224" i="1"/>
  <c r="S5223" i="1"/>
  <c r="S5222" i="1"/>
  <c r="S5221" i="1"/>
  <c r="S5220" i="1"/>
  <c r="S5219" i="1"/>
  <c r="S5218" i="1"/>
  <c r="S5217" i="1"/>
  <c r="S5216" i="1"/>
  <c r="S5215" i="1"/>
  <c r="S5214" i="1"/>
  <c r="S5213" i="1"/>
  <c r="S5212" i="1"/>
  <c r="S5211" i="1"/>
  <c r="S5210" i="1"/>
  <c r="S5209" i="1"/>
  <c r="S5208" i="1"/>
  <c r="S5207" i="1"/>
  <c r="S5206" i="1"/>
  <c r="S5205" i="1"/>
  <c r="S5204" i="1"/>
  <c r="S5203" i="1"/>
  <c r="S5202" i="1"/>
  <c r="S5201" i="1"/>
  <c r="S5200" i="1"/>
  <c r="S5199" i="1"/>
  <c r="S5198" i="1"/>
  <c r="S5197" i="1"/>
  <c r="S5196" i="1"/>
  <c r="S5195" i="1"/>
  <c r="S5194" i="1"/>
  <c r="S5193" i="1"/>
  <c r="S5192" i="1"/>
  <c r="S5191" i="1"/>
  <c r="S5190" i="1"/>
  <c r="S5189" i="1"/>
  <c r="S5188" i="1"/>
  <c r="S5187" i="1"/>
  <c r="S5186" i="1"/>
  <c r="S5185" i="1"/>
  <c r="S5184" i="1"/>
  <c r="S5183" i="1"/>
  <c r="S5182" i="1"/>
  <c r="S5181" i="1"/>
  <c r="S5180" i="1"/>
  <c r="S5179" i="1"/>
  <c r="S5178" i="1"/>
  <c r="S5177" i="1"/>
  <c r="S5176" i="1"/>
  <c r="S5175" i="1"/>
  <c r="S5174" i="1"/>
  <c r="S5173" i="1"/>
  <c r="S5172" i="1"/>
  <c r="S5171" i="1"/>
  <c r="S5170" i="1"/>
  <c r="S5169" i="1"/>
  <c r="S5168" i="1"/>
  <c r="S5167" i="1"/>
  <c r="S5166" i="1"/>
  <c r="S5165" i="1"/>
  <c r="S5164" i="1"/>
  <c r="S5163" i="1"/>
  <c r="S5162" i="1"/>
  <c r="S5161" i="1"/>
  <c r="S5160" i="1"/>
  <c r="S5159" i="1"/>
  <c r="S5158" i="1"/>
  <c r="S5157" i="1"/>
  <c r="S5156" i="1"/>
  <c r="S5155" i="1"/>
  <c r="S5154" i="1"/>
  <c r="S5153" i="1"/>
  <c r="S5152" i="1"/>
  <c r="S5151" i="1"/>
  <c r="S5150" i="1"/>
  <c r="S5149" i="1"/>
  <c r="S5148" i="1"/>
  <c r="S5147" i="1"/>
  <c r="S5146" i="1"/>
  <c r="S5145" i="1"/>
  <c r="S5144" i="1"/>
  <c r="S5143" i="1"/>
  <c r="S5142" i="1"/>
  <c r="S5141" i="1"/>
  <c r="S5140" i="1"/>
  <c r="S5139" i="1"/>
  <c r="S5138" i="1"/>
  <c r="S5137" i="1"/>
  <c r="S5136" i="1"/>
  <c r="S5135" i="1"/>
  <c r="S5134" i="1"/>
  <c r="S5133" i="1"/>
  <c r="S5132" i="1"/>
  <c r="S5131" i="1"/>
  <c r="S5130" i="1"/>
  <c r="S5129" i="1"/>
  <c r="S5128" i="1"/>
  <c r="S5127" i="1"/>
  <c r="S5126" i="1"/>
  <c r="S5125" i="1"/>
  <c r="S5124" i="1"/>
  <c r="S5123" i="1"/>
  <c r="S5122" i="1"/>
  <c r="S5121" i="1"/>
  <c r="S5120" i="1"/>
  <c r="S5119" i="1"/>
  <c r="S5118" i="1"/>
  <c r="S5117" i="1"/>
  <c r="S5116" i="1"/>
  <c r="S5115" i="1"/>
  <c r="S5114" i="1"/>
  <c r="S5113" i="1"/>
  <c r="S5112" i="1"/>
  <c r="S5111" i="1"/>
  <c r="S5110" i="1"/>
  <c r="S5109" i="1"/>
  <c r="S5108" i="1"/>
  <c r="S5107" i="1"/>
  <c r="S5106" i="1"/>
  <c r="S5105" i="1"/>
  <c r="S5104" i="1"/>
  <c r="S5103" i="1"/>
  <c r="S5102" i="1"/>
  <c r="S5101" i="1"/>
  <c r="S5100" i="1"/>
  <c r="S5099" i="1"/>
  <c r="S5098" i="1"/>
  <c r="S5097" i="1"/>
  <c r="S5096" i="1"/>
  <c r="S5095" i="1"/>
  <c r="S5094" i="1"/>
  <c r="S5093" i="1"/>
  <c r="S5092" i="1"/>
  <c r="S5091" i="1"/>
  <c r="S5090" i="1"/>
  <c r="S5089" i="1"/>
  <c r="S5088" i="1"/>
  <c r="S5087" i="1"/>
  <c r="S5086" i="1"/>
  <c r="S5085" i="1"/>
  <c r="S5084" i="1"/>
  <c r="S5083" i="1"/>
  <c r="S5082" i="1"/>
  <c r="S5081" i="1"/>
  <c r="S5080" i="1"/>
  <c r="S5079" i="1"/>
  <c r="S5078" i="1"/>
  <c r="S5077" i="1"/>
  <c r="S5076" i="1"/>
  <c r="S5075" i="1"/>
  <c r="S5074" i="1"/>
  <c r="S5073" i="1"/>
  <c r="S5072" i="1"/>
  <c r="S5071" i="1"/>
  <c r="S5070" i="1"/>
  <c r="S5069" i="1"/>
  <c r="S5068" i="1"/>
  <c r="S5067" i="1"/>
  <c r="S5066" i="1"/>
  <c r="S5065" i="1"/>
  <c r="S5064" i="1"/>
  <c r="S5063" i="1"/>
  <c r="S5062" i="1"/>
  <c r="S5061" i="1"/>
  <c r="S5060" i="1"/>
  <c r="S5059" i="1"/>
  <c r="S5058" i="1"/>
  <c r="S5057" i="1"/>
  <c r="S5056" i="1"/>
  <c r="S5055" i="1"/>
  <c r="S5054" i="1"/>
  <c r="S5053" i="1"/>
  <c r="S5052" i="1"/>
  <c r="S5051" i="1"/>
  <c r="S5050" i="1"/>
  <c r="S5049" i="1"/>
  <c r="S5048" i="1"/>
  <c r="S5047" i="1"/>
  <c r="S5046" i="1"/>
  <c r="S5045" i="1"/>
  <c r="S5044" i="1"/>
  <c r="S5043" i="1"/>
  <c r="S5042" i="1"/>
  <c r="S5041" i="1"/>
  <c r="S5040" i="1"/>
  <c r="S5039" i="1"/>
  <c r="S5038" i="1"/>
  <c r="S5037" i="1"/>
  <c r="S5036" i="1"/>
  <c r="S5035" i="1"/>
  <c r="S5034" i="1"/>
  <c r="S5033" i="1"/>
  <c r="S5032" i="1"/>
  <c r="S5031" i="1"/>
  <c r="S5030" i="1"/>
  <c r="S5029" i="1"/>
  <c r="S5028" i="1"/>
  <c r="S5027" i="1"/>
  <c r="S5026" i="1"/>
  <c r="S5025" i="1"/>
  <c r="S5024" i="1"/>
  <c r="S5023" i="1"/>
  <c r="S5022" i="1"/>
  <c r="S5021" i="1"/>
  <c r="S5020" i="1"/>
  <c r="S5019" i="1"/>
  <c r="S5018" i="1"/>
  <c r="S5017" i="1"/>
  <c r="S5016" i="1"/>
  <c r="S5015" i="1"/>
  <c r="S5014" i="1"/>
  <c r="S5013" i="1"/>
  <c r="S5012" i="1"/>
  <c r="S5011" i="1"/>
  <c r="S5010" i="1"/>
  <c r="S5009" i="1"/>
  <c r="S5008" i="1"/>
  <c r="S5007" i="1"/>
  <c r="S5006" i="1"/>
  <c r="S5005" i="1"/>
  <c r="S5004" i="1"/>
  <c r="S5003" i="1"/>
  <c r="S5002" i="1"/>
  <c r="S5001" i="1"/>
  <c r="S5000" i="1"/>
  <c r="S4999" i="1"/>
  <c r="S4998" i="1"/>
  <c r="S4997" i="1"/>
  <c r="S4996" i="1"/>
  <c r="S4995" i="1"/>
  <c r="S4994" i="1"/>
  <c r="S4993" i="1"/>
  <c r="S4992" i="1"/>
  <c r="S4991" i="1"/>
  <c r="S4990" i="1"/>
  <c r="S4989" i="1"/>
  <c r="S4988" i="1"/>
  <c r="S4987" i="1"/>
  <c r="S4986" i="1"/>
  <c r="S4985" i="1"/>
  <c r="S4984" i="1"/>
  <c r="S4983" i="1"/>
  <c r="S4982" i="1"/>
  <c r="S4981" i="1"/>
  <c r="S4980" i="1"/>
  <c r="S4979" i="1"/>
  <c r="S4978" i="1"/>
  <c r="S4977" i="1"/>
  <c r="S4976" i="1"/>
  <c r="S4975" i="1"/>
  <c r="S4974" i="1"/>
  <c r="S4973" i="1"/>
  <c r="S4972" i="1"/>
  <c r="S4971" i="1"/>
  <c r="S4970" i="1"/>
  <c r="S4969" i="1"/>
  <c r="S4968" i="1"/>
  <c r="S4967" i="1"/>
  <c r="S4966" i="1"/>
  <c r="S4965" i="1"/>
  <c r="S4964" i="1"/>
  <c r="S4963" i="1"/>
  <c r="S4962" i="1"/>
  <c r="S4961" i="1"/>
  <c r="S4960" i="1"/>
  <c r="S4959" i="1"/>
  <c r="S4958" i="1"/>
  <c r="S4957" i="1"/>
  <c r="S4956" i="1"/>
  <c r="S4955" i="1"/>
  <c r="S4954" i="1"/>
  <c r="S4953" i="1"/>
  <c r="S4952" i="1"/>
  <c r="S4951" i="1"/>
  <c r="S4950" i="1"/>
  <c r="S4949" i="1"/>
  <c r="S4948" i="1"/>
  <c r="S4947" i="1"/>
  <c r="S4946" i="1"/>
  <c r="S4945" i="1"/>
  <c r="S4944" i="1"/>
  <c r="S4943" i="1"/>
  <c r="S4942" i="1"/>
  <c r="S4941" i="1"/>
  <c r="S4940" i="1"/>
  <c r="S4939" i="1"/>
  <c r="S4938" i="1"/>
  <c r="S4937" i="1"/>
  <c r="S4936" i="1"/>
  <c r="S4935" i="1"/>
  <c r="S4934" i="1"/>
  <c r="S4933" i="1"/>
  <c r="S4932" i="1"/>
  <c r="S4931" i="1"/>
  <c r="S4930" i="1"/>
  <c r="S4929" i="1"/>
  <c r="S4928" i="1"/>
  <c r="S4927" i="1"/>
  <c r="S4926" i="1"/>
  <c r="S4925" i="1"/>
  <c r="S4924" i="1"/>
  <c r="S4923" i="1"/>
  <c r="S4922" i="1"/>
  <c r="S4921" i="1"/>
  <c r="S4920" i="1"/>
  <c r="S4919" i="1"/>
  <c r="S4918" i="1"/>
  <c r="S4917" i="1"/>
  <c r="S4916" i="1"/>
  <c r="S4915" i="1"/>
  <c r="S4914" i="1"/>
  <c r="S4913" i="1"/>
  <c r="S4912" i="1"/>
  <c r="S4911" i="1"/>
  <c r="S4910" i="1"/>
  <c r="S4909" i="1"/>
  <c r="S4908" i="1"/>
  <c r="S4907" i="1"/>
  <c r="S4906" i="1"/>
  <c r="S4905" i="1"/>
  <c r="S4904" i="1"/>
  <c r="S4903" i="1"/>
  <c r="S4902" i="1"/>
  <c r="S4901" i="1"/>
  <c r="S4900" i="1"/>
  <c r="S4899" i="1"/>
  <c r="S4898" i="1"/>
  <c r="S4897" i="1"/>
  <c r="S4896" i="1"/>
  <c r="S4895" i="1"/>
  <c r="S4894" i="1"/>
  <c r="S4893" i="1"/>
  <c r="S4892" i="1"/>
  <c r="S4891" i="1"/>
  <c r="S4890" i="1"/>
  <c r="S4889" i="1"/>
  <c r="S4888" i="1"/>
  <c r="S4887" i="1"/>
  <c r="S4886" i="1"/>
  <c r="S4885" i="1"/>
  <c r="S4884" i="1"/>
  <c r="S4883" i="1"/>
  <c r="S4882" i="1"/>
  <c r="S4881" i="1"/>
  <c r="S4880" i="1"/>
  <c r="S4879" i="1"/>
  <c r="S4878" i="1"/>
  <c r="S4877" i="1"/>
  <c r="S4876" i="1"/>
  <c r="S4875" i="1"/>
  <c r="S4874" i="1"/>
  <c r="S4873" i="1"/>
  <c r="S4872" i="1"/>
  <c r="S4871" i="1"/>
  <c r="S4870" i="1"/>
  <c r="S4869" i="1"/>
  <c r="S4868" i="1"/>
  <c r="S4867" i="1"/>
  <c r="S4866" i="1"/>
  <c r="S4865" i="1"/>
  <c r="S4864" i="1"/>
  <c r="S4863" i="1"/>
  <c r="S4862" i="1"/>
  <c r="S4861" i="1"/>
  <c r="S4860" i="1"/>
  <c r="S4859" i="1"/>
  <c r="S4858" i="1"/>
  <c r="S4857" i="1"/>
  <c r="S4856" i="1"/>
  <c r="S4855" i="1"/>
  <c r="S4854" i="1"/>
  <c r="S4853" i="1"/>
  <c r="S4852" i="1"/>
  <c r="S4851" i="1"/>
  <c r="S4850" i="1"/>
  <c r="S4849" i="1"/>
  <c r="S4848" i="1"/>
  <c r="S4847" i="1"/>
  <c r="S4846" i="1"/>
  <c r="S4845" i="1"/>
  <c r="S4844" i="1"/>
  <c r="S4843" i="1"/>
  <c r="S4842" i="1"/>
  <c r="S4841" i="1"/>
  <c r="S4840" i="1"/>
  <c r="S4839" i="1"/>
  <c r="S4838" i="1"/>
  <c r="S4837" i="1"/>
  <c r="S4836" i="1"/>
  <c r="S4835" i="1"/>
  <c r="S4834" i="1"/>
  <c r="S4833" i="1"/>
  <c r="S4832" i="1"/>
  <c r="S4831" i="1"/>
  <c r="S4830" i="1"/>
  <c r="S4829" i="1"/>
  <c r="S4828" i="1"/>
  <c r="S4827" i="1"/>
  <c r="S4826" i="1"/>
  <c r="S4825" i="1"/>
  <c r="S4824" i="1"/>
  <c r="S4823" i="1"/>
  <c r="S4822" i="1"/>
  <c r="S4821" i="1"/>
  <c r="S4820" i="1"/>
  <c r="S4819" i="1"/>
  <c r="S4818" i="1"/>
  <c r="S4817" i="1"/>
  <c r="S4816" i="1"/>
  <c r="S4815" i="1"/>
  <c r="S4814" i="1"/>
  <c r="S4813" i="1"/>
  <c r="S4812" i="1"/>
  <c r="S4811" i="1"/>
  <c r="S4810" i="1"/>
  <c r="S4809" i="1"/>
  <c r="S4808" i="1"/>
  <c r="S4807" i="1"/>
  <c r="S4806" i="1"/>
  <c r="S4805" i="1"/>
  <c r="S4804" i="1"/>
  <c r="S4803" i="1"/>
  <c r="S4802" i="1"/>
  <c r="S4801" i="1"/>
  <c r="S4800" i="1"/>
  <c r="S4799" i="1"/>
  <c r="S4798" i="1"/>
  <c r="S4797" i="1"/>
  <c r="S4796" i="1"/>
  <c r="S4795" i="1"/>
  <c r="S4794" i="1"/>
  <c r="S4793" i="1"/>
  <c r="S4792" i="1"/>
  <c r="S4791" i="1"/>
  <c r="S4790" i="1"/>
  <c r="S4789" i="1"/>
  <c r="S4788" i="1"/>
  <c r="S4787" i="1"/>
  <c r="S4786" i="1"/>
  <c r="S4785" i="1"/>
  <c r="S4784" i="1"/>
  <c r="S4783" i="1"/>
  <c r="S4782" i="1"/>
  <c r="S4781" i="1"/>
  <c r="S4780" i="1"/>
  <c r="S4779" i="1"/>
  <c r="S4778" i="1"/>
  <c r="S4777" i="1"/>
  <c r="S4776" i="1"/>
  <c r="S4775" i="1"/>
  <c r="S4774" i="1"/>
  <c r="S4773" i="1"/>
  <c r="S4772" i="1"/>
  <c r="S4771" i="1"/>
  <c r="S4770" i="1"/>
  <c r="S4769" i="1"/>
  <c r="S4768" i="1"/>
  <c r="S4767" i="1"/>
  <c r="S4766" i="1"/>
  <c r="S4765" i="1"/>
  <c r="S4764" i="1"/>
  <c r="S4763" i="1"/>
  <c r="S4762" i="1"/>
  <c r="S4761" i="1"/>
  <c r="S4760" i="1"/>
  <c r="S4759" i="1"/>
  <c r="S4758" i="1"/>
  <c r="S4757" i="1"/>
  <c r="S4756" i="1"/>
  <c r="S4755" i="1"/>
  <c r="S4754" i="1"/>
  <c r="S4753" i="1"/>
  <c r="S4752" i="1"/>
  <c r="S4751" i="1"/>
  <c r="S4750" i="1"/>
  <c r="S4749" i="1"/>
  <c r="S4748" i="1"/>
  <c r="S4747" i="1"/>
  <c r="S4746" i="1"/>
  <c r="S4745" i="1"/>
  <c r="S4744" i="1"/>
  <c r="S4743" i="1"/>
  <c r="S4742" i="1"/>
  <c r="S4741" i="1"/>
  <c r="S4740" i="1"/>
  <c r="S4739" i="1"/>
  <c r="S4738" i="1"/>
  <c r="S4737" i="1"/>
  <c r="S4736" i="1"/>
  <c r="S4735" i="1"/>
  <c r="S4734" i="1"/>
  <c r="S4733" i="1"/>
  <c r="S4732" i="1"/>
  <c r="S4731" i="1"/>
  <c r="S4730" i="1"/>
  <c r="S4729" i="1"/>
  <c r="S4728" i="1"/>
  <c r="S4727" i="1"/>
  <c r="S4726" i="1"/>
  <c r="S4725" i="1"/>
  <c r="S4724" i="1"/>
  <c r="S4723" i="1"/>
  <c r="S4722" i="1"/>
  <c r="S4721" i="1"/>
  <c r="S4720" i="1"/>
  <c r="S4719" i="1"/>
  <c r="S4718" i="1"/>
  <c r="S4717" i="1"/>
  <c r="S4716" i="1"/>
  <c r="S4715" i="1"/>
  <c r="S4714" i="1"/>
  <c r="S4713" i="1"/>
  <c r="S4712" i="1"/>
  <c r="S4711" i="1"/>
  <c r="S4710" i="1"/>
  <c r="S4709" i="1"/>
  <c r="S4708" i="1"/>
  <c r="S4707" i="1"/>
  <c r="S4706" i="1"/>
  <c r="S4705" i="1"/>
  <c r="S4704" i="1"/>
  <c r="S4703" i="1"/>
  <c r="S4702" i="1"/>
  <c r="S4701" i="1"/>
  <c r="S4700" i="1"/>
  <c r="S4699" i="1"/>
  <c r="S4698" i="1"/>
  <c r="S4697" i="1"/>
  <c r="S4696" i="1"/>
  <c r="S4695" i="1"/>
  <c r="S4694" i="1"/>
  <c r="S4693" i="1"/>
  <c r="S4692" i="1"/>
  <c r="S4691" i="1"/>
  <c r="S4690" i="1"/>
  <c r="S4689" i="1"/>
  <c r="S4688" i="1"/>
  <c r="S4687" i="1"/>
  <c r="S4686" i="1"/>
  <c r="S4685" i="1"/>
  <c r="S4684" i="1"/>
  <c r="S4683" i="1"/>
  <c r="S4682" i="1"/>
  <c r="S4681" i="1"/>
  <c r="S4680" i="1"/>
  <c r="S4679" i="1"/>
  <c r="S4678" i="1"/>
  <c r="S4677" i="1"/>
  <c r="S4676" i="1"/>
  <c r="S4675" i="1"/>
  <c r="S4674" i="1"/>
  <c r="S4673" i="1"/>
  <c r="S4672" i="1"/>
  <c r="S4671" i="1"/>
  <c r="S4670" i="1"/>
  <c r="S4669" i="1"/>
  <c r="S4668" i="1"/>
  <c r="S4667" i="1"/>
  <c r="S4666" i="1"/>
  <c r="S4665" i="1"/>
  <c r="S4664" i="1"/>
  <c r="S4663" i="1"/>
  <c r="S4662" i="1"/>
  <c r="S4661" i="1"/>
  <c r="S4660" i="1"/>
  <c r="S4659" i="1"/>
  <c r="S4658" i="1"/>
  <c r="S4657" i="1"/>
  <c r="S4656" i="1"/>
  <c r="S4655" i="1"/>
  <c r="S4654" i="1"/>
  <c r="S4653" i="1"/>
  <c r="S4652" i="1"/>
  <c r="S4651" i="1"/>
  <c r="S4650" i="1"/>
  <c r="S4649" i="1"/>
  <c r="S4648" i="1"/>
  <c r="S4647" i="1"/>
  <c r="S4646" i="1"/>
  <c r="S4645" i="1"/>
  <c r="S4644" i="1"/>
  <c r="S4643" i="1"/>
  <c r="S4642" i="1"/>
  <c r="S4641" i="1"/>
  <c r="S4640" i="1"/>
  <c r="S4639" i="1"/>
  <c r="S4638" i="1"/>
  <c r="S4637" i="1"/>
  <c r="S4636" i="1"/>
  <c r="S4635" i="1"/>
  <c r="S4634" i="1"/>
  <c r="S4633" i="1"/>
  <c r="S4632" i="1"/>
  <c r="S4631" i="1"/>
  <c r="S4630" i="1"/>
  <c r="S4629" i="1"/>
  <c r="S4628" i="1"/>
  <c r="S4627" i="1"/>
  <c r="S4626" i="1"/>
  <c r="S4625" i="1"/>
  <c r="S4624" i="1"/>
  <c r="S4623" i="1"/>
  <c r="S4622" i="1"/>
  <c r="S4621" i="1"/>
  <c r="S4620" i="1"/>
  <c r="S4619" i="1"/>
  <c r="S4618" i="1"/>
  <c r="S4617" i="1"/>
  <c r="S4616" i="1"/>
  <c r="S4615" i="1"/>
  <c r="S4614" i="1"/>
  <c r="S4613" i="1"/>
  <c r="S4612" i="1"/>
  <c r="S4611" i="1"/>
  <c r="S4610" i="1"/>
  <c r="S4609" i="1"/>
  <c r="S4608" i="1"/>
  <c r="S4607" i="1"/>
  <c r="S4606" i="1"/>
  <c r="S4605" i="1"/>
  <c r="S4604" i="1"/>
  <c r="S4603" i="1"/>
  <c r="S4602" i="1"/>
  <c r="S4601" i="1"/>
  <c r="S4600" i="1"/>
  <c r="S4599" i="1"/>
  <c r="S4598" i="1"/>
  <c r="S4597" i="1"/>
  <c r="S4596" i="1"/>
  <c r="S4595" i="1"/>
  <c r="S4594" i="1"/>
  <c r="S4593" i="1"/>
  <c r="S4592" i="1"/>
  <c r="S4591" i="1"/>
  <c r="S4590" i="1"/>
  <c r="S4589" i="1"/>
  <c r="S4588" i="1"/>
  <c r="S4587" i="1"/>
  <c r="S4586" i="1"/>
  <c r="S4585" i="1"/>
  <c r="S4584" i="1"/>
  <c r="S4583" i="1"/>
  <c r="S4582" i="1"/>
  <c r="S4581" i="1"/>
  <c r="S4580" i="1"/>
  <c r="S4579" i="1"/>
  <c r="S4578" i="1"/>
  <c r="S4577" i="1"/>
  <c r="S4576" i="1"/>
  <c r="S4575" i="1"/>
  <c r="S4574" i="1"/>
  <c r="S4573" i="1"/>
  <c r="S4572" i="1"/>
  <c r="S4571" i="1"/>
  <c r="S4570" i="1"/>
  <c r="S4569" i="1"/>
  <c r="S4568" i="1"/>
  <c r="S4567" i="1"/>
  <c r="S4566" i="1"/>
  <c r="S4565" i="1"/>
  <c r="S4564" i="1"/>
  <c r="S4563" i="1"/>
  <c r="S4562" i="1"/>
  <c r="S4561" i="1"/>
  <c r="S4560" i="1"/>
  <c r="S4559" i="1"/>
  <c r="S4558" i="1"/>
  <c r="S4557" i="1"/>
  <c r="S4556" i="1"/>
  <c r="S4555" i="1"/>
  <c r="S4554" i="1"/>
  <c r="S4553" i="1"/>
  <c r="S4552" i="1"/>
  <c r="S4551" i="1"/>
  <c r="S4550" i="1"/>
  <c r="S4549" i="1"/>
  <c r="S4548" i="1"/>
  <c r="S4547" i="1"/>
  <c r="S4546" i="1"/>
  <c r="S4545" i="1"/>
  <c r="S4544" i="1"/>
  <c r="S4543" i="1"/>
  <c r="S4542" i="1"/>
  <c r="S4541" i="1"/>
  <c r="S4540" i="1"/>
  <c r="S4539" i="1"/>
  <c r="S4538" i="1"/>
  <c r="S4537" i="1"/>
  <c r="S4536" i="1"/>
  <c r="S4535" i="1"/>
  <c r="S4534" i="1"/>
  <c r="S4533" i="1"/>
  <c r="S4532" i="1"/>
  <c r="S4531" i="1"/>
  <c r="S4530" i="1"/>
  <c r="S4529" i="1"/>
  <c r="S4528" i="1"/>
  <c r="S4527" i="1"/>
  <c r="S4526" i="1"/>
  <c r="S4525" i="1"/>
  <c r="S4524" i="1"/>
  <c r="S4523" i="1"/>
  <c r="S4522" i="1"/>
  <c r="S4521" i="1"/>
  <c r="S4520" i="1"/>
  <c r="S4519" i="1"/>
  <c r="S4518" i="1"/>
  <c r="S4517" i="1"/>
  <c r="S4516" i="1"/>
  <c r="S4515" i="1"/>
  <c r="S4514" i="1"/>
  <c r="S4513" i="1"/>
  <c r="S4512" i="1"/>
  <c r="S4511" i="1"/>
  <c r="S4510" i="1"/>
  <c r="S4509" i="1"/>
  <c r="S4508" i="1"/>
  <c r="S4507" i="1"/>
  <c r="S4506" i="1"/>
  <c r="S4505" i="1"/>
  <c r="S4504" i="1"/>
  <c r="S4503" i="1"/>
  <c r="S4502" i="1"/>
  <c r="S4501" i="1"/>
  <c r="S4500" i="1"/>
  <c r="S4499" i="1"/>
  <c r="S4498" i="1"/>
  <c r="S4497" i="1"/>
  <c r="S4496" i="1"/>
  <c r="S4495" i="1"/>
  <c r="S4494" i="1"/>
  <c r="S4493" i="1"/>
  <c r="S4492" i="1"/>
  <c r="S4491" i="1"/>
  <c r="S4490" i="1"/>
  <c r="S4489" i="1"/>
  <c r="S4488" i="1"/>
  <c r="S4487" i="1"/>
  <c r="S4486" i="1"/>
  <c r="S4485" i="1"/>
  <c r="S4484" i="1"/>
  <c r="S4483" i="1"/>
  <c r="S4482" i="1"/>
  <c r="S4481" i="1"/>
  <c r="S4480" i="1"/>
  <c r="S4479" i="1"/>
  <c r="S4478" i="1"/>
  <c r="S4477" i="1"/>
  <c r="S4476" i="1"/>
  <c r="S4475" i="1"/>
  <c r="S4474" i="1"/>
  <c r="S4473" i="1"/>
  <c r="S4472" i="1"/>
  <c r="S4471" i="1"/>
  <c r="S4470" i="1"/>
  <c r="S4469" i="1"/>
  <c r="S4468" i="1"/>
  <c r="S4467" i="1"/>
  <c r="S4466" i="1"/>
  <c r="S4465" i="1"/>
  <c r="S4464" i="1"/>
  <c r="S4463" i="1"/>
  <c r="S4462" i="1"/>
  <c r="S4461" i="1"/>
  <c r="S4460" i="1"/>
  <c r="S4459" i="1"/>
  <c r="S4458" i="1"/>
  <c r="S4457" i="1"/>
  <c r="S4456" i="1"/>
  <c r="S4455" i="1"/>
  <c r="S4454" i="1"/>
  <c r="S4453" i="1"/>
  <c r="S4452" i="1"/>
  <c r="S4451" i="1"/>
  <c r="S4450" i="1"/>
  <c r="S4449" i="1"/>
  <c r="S4448" i="1"/>
  <c r="S4447" i="1"/>
  <c r="S4446" i="1"/>
  <c r="S4445" i="1"/>
  <c r="S4444" i="1"/>
  <c r="S4443" i="1"/>
  <c r="S4442" i="1"/>
  <c r="S4441" i="1"/>
  <c r="S4440" i="1"/>
  <c r="S4439" i="1"/>
  <c r="S4438" i="1"/>
  <c r="S4437" i="1"/>
  <c r="S4436" i="1"/>
  <c r="S4435" i="1"/>
  <c r="S4434" i="1"/>
  <c r="S4433" i="1"/>
  <c r="S4432" i="1"/>
  <c r="S4431" i="1"/>
  <c r="S4430" i="1"/>
  <c r="S4429" i="1"/>
  <c r="S4428" i="1"/>
  <c r="S4427" i="1"/>
  <c r="S4426" i="1"/>
  <c r="S4425" i="1"/>
  <c r="S4424" i="1"/>
  <c r="S4423" i="1"/>
  <c r="S4422" i="1"/>
  <c r="S4421" i="1"/>
  <c r="S4420" i="1"/>
  <c r="S4419" i="1"/>
  <c r="S4418" i="1"/>
  <c r="S4417" i="1"/>
  <c r="S4416" i="1"/>
  <c r="S4415" i="1"/>
  <c r="S4414" i="1"/>
  <c r="S4413" i="1"/>
  <c r="S4412" i="1"/>
  <c r="S4411" i="1"/>
  <c r="S4410" i="1"/>
  <c r="S4409" i="1"/>
  <c r="S4408" i="1"/>
  <c r="S4407" i="1"/>
  <c r="S4406" i="1"/>
  <c r="S4405" i="1"/>
  <c r="S4404" i="1"/>
  <c r="S4403" i="1"/>
  <c r="S4402" i="1"/>
  <c r="S4401" i="1"/>
  <c r="S4400" i="1"/>
  <c r="S4399" i="1"/>
  <c r="S4398" i="1"/>
  <c r="S4397" i="1"/>
  <c r="S4396" i="1"/>
  <c r="S4395" i="1"/>
  <c r="S4394" i="1"/>
  <c r="S4393" i="1"/>
  <c r="S4392" i="1"/>
  <c r="S4391" i="1"/>
  <c r="S4390" i="1"/>
  <c r="S4389" i="1"/>
  <c r="S4388" i="1"/>
  <c r="S4387" i="1"/>
  <c r="S4386" i="1"/>
  <c r="S4385" i="1"/>
  <c r="S4384" i="1"/>
  <c r="S4383" i="1"/>
  <c r="S4382" i="1"/>
  <c r="S4381" i="1"/>
  <c r="S4380" i="1"/>
  <c r="S4379" i="1"/>
  <c r="S4378" i="1"/>
  <c r="S4377" i="1"/>
  <c r="S4376" i="1"/>
  <c r="S4375" i="1"/>
  <c r="S4374" i="1"/>
  <c r="S4373" i="1"/>
  <c r="S4372" i="1"/>
  <c r="S4371" i="1"/>
  <c r="S4370" i="1"/>
  <c r="S4369" i="1"/>
  <c r="S4368" i="1"/>
  <c r="S4367" i="1"/>
  <c r="S4366" i="1"/>
  <c r="S4365" i="1"/>
  <c r="S4364" i="1"/>
  <c r="S4363" i="1"/>
  <c r="S4362" i="1"/>
  <c r="S4361" i="1"/>
  <c r="S4360" i="1"/>
  <c r="S4359" i="1"/>
  <c r="S4358" i="1"/>
  <c r="S4357" i="1"/>
  <c r="S4356" i="1"/>
  <c r="S4355" i="1"/>
  <c r="S4354" i="1"/>
  <c r="S4353" i="1"/>
  <c r="S4352" i="1"/>
  <c r="S4351" i="1"/>
  <c r="S4350" i="1"/>
  <c r="S4349" i="1"/>
  <c r="S4348" i="1"/>
  <c r="S4347" i="1"/>
  <c r="S4346" i="1"/>
  <c r="S4345" i="1"/>
  <c r="S4344" i="1"/>
  <c r="S4343" i="1"/>
  <c r="S4342" i="1"/>
  <c r="S4341" i="1"/>
  <c r="S4340" i="1"/>
  <c r="S4339" i="1"/>
  <c r="S4338" i="1"/>
  <c r="S4337" i="1"/>
  <c r="S4336" i="1"/>
  <c r="S4335" i="1"/>
  <c r="S4334" i="1"/>
  <c r="S4333" i="1"/>
  <c r="S4332" i="1"/>
  <c r="S4331" i="1"/>
  <c r="S4330" i="1"/>
  <c r="S4329" i="1"/>
  <c r="S4328" i="1"/>
  <c r="S4327" i="1"/>
  <c r="S4326" i="1"/>
  <c r="S4325" i="1"/>
  <c r="S4324" i="1"/>
  <c r="S4323" i="1"/>
  <c r="S4322" i="1"/>
  <c r="S4321" i="1"/>
  <c r="S4320" i="1"/>
  <c r="S4319" i="1"/>
  <c r="S4318" i="1"/>
  <c r="S4317" i="1"/>
  <c r="S4316" i="1"/>
  <c r="S4315" i="1"/>
  <c r="S4314" i="1"/>
  <c r="S4313" i="1"/>
  <c r="S4312" i="1"/>
  <c r="S4311" i="1"/>
  <c r="S4310" i="1"/>
  <c r="S4309" i="1"/>
  <c r="S4308" i="1"/>
  <c r="S4307" i="1"/>
  <c r="S4306" i="1"/>
  <c r="S4305" i="1"/>
  <c r="S4304" i="1"/>
  <c r="S4303" i="1"/>
  <c r="S4302" i="1"/>
  <c r="S4301" i="1"/>
  <c r="S4300" i="1"/>
  <c r="S4299" i="1"/>
  <c r="S4298" i="1"/>
  <c r="S4297" i="1"/>
  <c r="S4296" i="1"/>
  <c r="S4295" i="1"/>
  <c r="S4294" i="1"/>
  <c r="S4293" i="1"/>
  <c r="S4292" i="1"/>
  <c r="S4291" i="1"/>
  <c r="S4290" i="1"/>
  <c r="S4289" i="1"/>
  <c r="S4288" i="1"/>
  <c r="S4287" i="1"/>
  <c r="S4286" i="1"/>
  <c r="S4285" i="1"/>
  <c r="S4284" i="1"/>
  <c r="S4283" i="1"/>
  <c r="S4282" i="1"/>
  <c r="S4281" i="1"/>
  <c r="S4280" i="1"/>
  <c r="S4279" i="1"/>
  <c r="S4278" i="1"/>
  <c r="S4277" i="1"/>
  <c r="S4276" i="1"/>
  <c r="S4275" i="1"/>
  <c r="S4274" i="1"/>
  <c r="S4273" i="1"/>
  <c r="S4272" i="1"/>
  <c r="S4271" i="1"/>
  <c r="S4270" i="1"/>
  <c r="S4269" i="1"/>
  <c r="S4268" i="1"/>
  <c r="S4267" i="1"/>
  <c r="S4266" i="1"/>
  <c r="S4265" i="1"/>
  <c r="S4264" i="1"/>
  <c r="S4263" i="1"/>
  <c r="S4262" i="1"/>
  <c r="S4261" i="1"/>
  <c r="S4260" i="1"/>
  <c r="S4259" i="1"/>
  <c r="S4258" i="1"/>
  <c r="S4257" i="1"/>
  <c r="S4256" i="1"/>
  <c r="S4255" i="1"/>
  <c r="S4254" i="1"/>
  <c r="S4253" i="1"/>
  <c r="S4252" i="1"/>
  <c r="S4251" i="1"/>
  <c r="S4250" i="1"/>
  <c r="S4249" i="1"/>
  <c r="S4248" i="1"/>
  <c r="S4247" i="1"/>
  <c r="S4246" i="1"/>
  <c r="S4245" i="1"/>
  <c r="S4244" i="1"/>
  <c r="S4243" i="1"/>
  <c r="S4242" i="1"/>
  <c r="S4241" i="1"/>
  <c r="S4240" i="1"/>
  <c r="S4239" i="1"/>
  <c r="S4238" i="1"/>
  <c r="S4237" i="1"/>
  <c r="S4236" i="1"/>
  <c r="S4235" i="1"/>
  <c r="S4234" i="1"/>
  <c r="S4233" i="1"/>
  <c r="S4232" i="1"/>
  <c r="S4231" i="1"/>
  <c r="S4230" i="1"/>
  <c r="S4229" i="1"/>
  <c r="S4228" i="1"/>
  <c r="S4227" i="1"/>
  <c r="S4226" i="1"/>
  <c r="S4225" i="1"/>
  <c r="S4224" i="1"/>
  <c r="S4223" i="1"/>
  <c r="S4222" i="1"/>
  <c r="S4221" i="1"/>
  <c r="S4220" i="1"/>
  <c r="S4219" i="1"/>
  <c r="S4218" i="1"/>
  <c r="S4217" i="1"/>
  <c r="S4216" i="1"/>
  <c r="S4215" i="1"/>
  <c r="S4214" i="1"/>
  <c r="S4213" i="1"/>
  <c r="S4212" i="1"/>
  <c r="S4211" i="1"/>
  <c r="S4210" i="1"/>
  <c r="S4209" i="1"/>
  <c r="S4208" i="1"/>
  <c r="S4207" i="1"/>
  <c r="S4206" i="1"/>
  <c r="S4205" i="1"/>
  <c r="S4204" i="1"/>
  <c r="S4203" i="1"/>
  <c r="S4202" i="1"/>
  <c r="S4201" i="1"/>
  <c r="S4200" i="1"/>
  <c r="S4199" i="1"/>
  <c r="S4198" i="1"/>
  <c r="S4197" i="1"/>
  <c r="S4196" i="1"/>
  <c r="S4195" i="1"/>
  <c r="S4194" i="1"/>
  <c r="S4193" i="1"/>
  <c r="S4192" i="1"/>
  <c r="S4191" i="1"/>
  <c r="S4190" i="1"/>
  <c r="S4189" i="1"/>
  <c r="S4188" i="1"/>
  <c r="S4187" i="1"/>
  <c r="S4186" i="1"/>
  <c r="S4185" i="1"/>
  <c r="S4184" i="1"/>
  <c r="S4183" i="1"/>
  <c r="S4182" i="1"/>
  <c r="S4181" i="1"/>
  <c r="S4180" i="1"/>
  <c r="S4179" i="1"/>
  <c r="S4178" i="1"/>
  <c r="S4177" i="1"/>
  <c r="S4176" i="1"/>
  <c r="S4175" i="1"/>
  <c r="S4174" i="1"/>
  <c r="S4173" i="1"/>
  <c r="S4172" i="1"/>
  <c r="S4171" i="1"/>
  <c r="S4170" i="1"/>
  <c r="S4169" i="1"/>
  <c r="S4168" i="1"/>
  <c r="S4167" i="1"/>
  <c r="S4166" i="1"/>
  <c r="S4165" i="1"/>
  <c r="S4164" i="1"/>
  <c r="S4163" i="1"/>
  <c r="S4162" i="1"/>
  <c r="S4161" i="1"/>
  <c r="S4160" i="1"/>
  <c r="S4159" i="1"/>
  <c r="S4158" i="1"/>
  <c r="S4157" i="1"/>
  <c r="S4156" i="1"/>
  <c r="S4155" i="1"/>
  <c r="S4154" i="1"/>
  <c r="S4153" i="1"/>
  <c r="S4152" i="1"/>
  <c r="S4151" i="1"/>
  <c r="S4150" i="1"/>
  <c r="S4149" i="1"/>
  <c r="S4148" i="1"/>
  <c r="S4147" i="1"/>
  <c r="S4146" i="1"/>
  <c r="S4145" i="1"/>
  <c r="S4144" i="1"/>
  <c r="S4143" i="1"/>
  <c r="S4142" i="1"/>
  <c r="S4141" i="1"/>
  <c r="S4140" i="1"/>
  <c r="S4139" i="1"/>
  <c r="S4138" i="1"/>
  <c r="S4137" i="1"/>
  <c r="S4136" i="1"/>
  <c r="S4135" i="1"/>
  <c r="S4134" i="1"/>
  <c r="S4133" i="1"/>
  <c r="S4132" i="1"/>
  <c r="S4131" i="1"/>
  <c r="S4130" i="1"/>
  <c r="S4129" i="1"/>
  <c r="S4128" i="1"/>
  <c r="S4127" i="1"/>
  <c r="S4126" i="1"/>
  <c r="S4125" i="1"/>
  <c r="S4124" i="1"/>
  <c r="S4123" i="1"/>
  <c r="S4122" i="1"/>
  <c r="S4121" i="1"/>
  <c r="S4120" i="1"/>
  <c r="S4119" i="1"/>
  <c r="S4118" i="1"/>
  <c r="S4117" i="1"/>
  <c r="S4116" i="1"/>
  <c r="S4115" i="1"/>
  <c r="S4114" i="1"/>
  <c r="S4113" i="1"/>
  <c r="S4112" i="1"/>
  <c r="S4111" i="1"/>
  <c r="S4110" i="1"/>
  <c r="S4109" i="1"/>
  <c r="S4108" i="1"/>
  <c r="S4107" i="1"/>
  <c r="S4106" i="1"/>
  <c r="S4105" i="1"/>
  <c r="S4104" i="1"/>
  <c r="S4103" i="1"/>
  <c r="S4102" i="1"/>
  <c r="S4101" i="1"/>
  <c r="S4100" i="1"/>
  <c r="S4099" i="1"/>
  <c r="S4098" i="1"/>
  <c r="S4097" i="1"/>
  <c r="S4096" i="1"/>
  <c r="S4095" i="1"/>
  <c r="S4094" i="1"/>
  <c r="S4093" i="1"/>
  <c r="S4092" i="1"/>
  <c r="S4091" i="1"/>
  <c r="S4090" i="1"/>
  <c r="S4089" i="1"/>
  <c r="S4088" i="1"/>
  <c r="S4087" i="1"/>
  <c r="S4086" i="1"/>
  <c r="S4085" i="1"/>
  <c r="S4084" i="1"/>
  <c r="S4083" i="1"/>
  <c r="S4082" i="1"/>
  <c r="S4081" i="1"/>
  <c r="S4080" i="1"/>
  <c r="S4079" i="1"/>
  <c r="S4078" i="1"/>
  <c r="S4077" i="1"/>
  <c r="S4076" i="1"/>
  <c r="S4075" i="1"/>
  <c r="S4074" i="1"/>
  <c r="S4073" i="1"/>
  <c r="S4072" i="1"/>
  <c r="S4071" i="1"/>
  <c r="S4070" i="1"/>
  <c r="S4069" i="1"/>
  <c r="S4068" i="1"/>
  <c r="S4067" i="1"/>
  <c r="S4066" i="1"/>
  <c r="S4065" i="1"/>
  <c r="S4064" i="1"/>
  <c r="S4063" i="1"/>
  <c r="S4062" i="1"/>
  <c r="S4061" i="1"/>
  <c r="S4060" i="1"/>
  <c r="S4059" i="1"/>
  <c r="S4058" i="1"/>
  <c r="S4057" i="1"/>
  <c r="S4056" i="1"/>
  <c r="S4055" i="1"/>
  <c r="S4054" i="1"/>
  <c r="S4053" i="1"/>
  <c r="S4052" i="1"/>
  <c r="S4051" i="1"/>
  <c r="S4050" i="1"/>
  <c r="S4049" i="1"/>
  <c r="S4048" i="1"/>
  <c r="S4047" i="1"/>
  <c r="S4046" i="1"/>
  <c r="S4045" i="1"/>
  <c r="S4044" i="1"/>
  <c r="S4043" i="1"/>
  <c r="S4042" i="1"/>
  <c r="S4041" i="1"/>
  <c r="S4040" i="1"/>
  <c r="S4039" i="1"/>
  <c r="S4038" i="1"/>
  <c r="S4037" i="1"/>
  <c r="S4036" i="1"/>
  <c r="S4035" i="1"/>
  <c r="S4034" i="1"/>
  <c r="S4033" i="1"/>
  <c r="S4032" i="1"/>
  <c r="S4031" i="1"/>
  <c r="S4030" i="1"/>
  <c r="S4029" i="1"/>
  <c r="S4028" i="1"/>
  <c r="S4027" i="1"/>
  <c r="S4026" i="1"/>
  <c r="S4025" i="1"/>
  <c r="S4024" i="1"/>
  <c r="S4023" i="1"/>
  <c r="S4022" i="1"/>
  <c r="S4021" i="1"/>
  <c r="S4020" i="1"/>
  <c r="S4019" i="1"/>
  <c r="S4018" i="1"/>
  <c r="S4017" i="1"/>
  <c r="S4016" i="1"/>
  <c r="S4015" i="1"/>
  <c r="S4014" i="1"/>
  <c r="S4013" i="1"/>
  <c r="S4012" i="1"/>
  <c r="S4011" i="1"/>
  <c r="S4010" i="1"/>
  <c r="S4009" i="1"/>
  <c r="S4008" i="1"/>
  <c r="S4007" i="1"/>
  <c r="S4006" i="1"/>
  <c r="S4005" i="1"/>
  <c r="S4004" i="1"/>
  <c r="S4003" i="1"/>
  <c r="S4002" i="1"/>
  <c r="S4001" i="1"/>
  <c r="S4000" i="1"/>
  <c r="S3999" i="1"/>
  <c r="S3998" i="1"/>
  <c r="S3997" i="1"/>
  <c r="S3996" i="1"/>
  <c r="S3995" i="1"/>
  <c r="S3994" i="1"/>
  <c r="S3993" i="1"/>
  <c r="S3992" i="1"/>
  <c r="S3991" i="1"/>
  <c r="S3990" i="1"/>
  <c r="S3989" i="1"/>
  <c r="S3988" i="1"/>
  <c r="S3987" i="1"/>
  <c r="S3986" i="1"/>
  <c r="S3985" i="1"/>
  <c r="S3984" i="1"/>
  <c r="S3983" i="1"/>
  <c r="S3982" i="1"/>
  <c r="S3981" i="1"/>
  <c r="S3980" i="1"/>
  <c r="S3979" i="1"/>
  <c r="S3978" i="1"/>
  <c r="S3977" i="1"/>
  <c r="S3976" i="1"/>
  <c r="S3975" i="1"/>
  <c r="S3974" i="1"/>
  <c r="S3973" i="1"/>
  <c r="S3972" i="1"/>
  <c r="S3971" i="1"/>
  <c r="S3970" i="1"/>
  <c r="S3969" i="1"/>
  <c r="S3968" i="1"/>
  <c r="S3967" i="1"/>
  <c r="S3966" i="1"/>
  <c r="S3965" i="1"/>
  <c r="S3964" i="1"/>
  <c r="S3963" i="1"/>
  <c r="S3962" i="1"/>
  <c r="S3961" i="1"/>
  <c r="S3960" i="1"/>
  <c r="S3959" i="1"/>
  <c r="S3958" i="1"/>
  <c r="S3957" i="1"/>
  <c r="S3956" i="1"/>
  <c r="S3955" i="1"/>
  <c r="S3954" i="1"/>
  <c r="S3953" i="1"/>
  <c r="S3952" i="1"/>
  <c r="S3951" i="1"/>
  <c r="S3950" i="1"/>
  <c r="S3949" i="1"/>
  <c r="S3948" i="1"/>
  <c r="S3947" i="1"/>
  <c r="S3946" i="1"/>
  <c r="S3945" i="1"/>
  <c r="S3944" i="1"/>
  <c r="S3943" i="1"/>
  <c r="S3942" i="1"/>
  <c r="S3941" i="1"/>
  <c r="S3940" i="1"/>
  <c r="S3939" i="1"/>
  <c r="S3938" i="1"/>
  <c r="S3937" i="1"/>
  <c r="S3936" i="1"/>
  <c r="S3935" i="1"/>
  <c r="S3934" i="1"/>
  <c r="S3933" i="1"/>
  <c r="S3932" i="1"/>
  <c r="S3931" i="1"/>
  <c r="S3930" i="1"/>
  <c r="S3929" i="1"/>
  <c r="S3928" i="1"/>
  <c r="S3927" i="1"/>
  <c r="S3926" i="1"/>
  <c r="S3925" i="1"/>
  <c r="S3924" i="1"/>
  <c r="S3923" i="1"/>
  <c r="S3922" i="1"/>
  <c r="S3921" i="1"/>
  <c r="S3920" i="1"/>
  <c r="S3919" i="1"/>
  <c r="S3918" i="1"/>
  <c r="S3917" i="1"/>
  <c r="S3916" i="1"/>
  <c r="S3915" i="1"/>
  <c r="S3914" i="1"/>
  <c r="S3913" i="1"/>
  <c r="S3912" i="1"/>
  <c r="S3911" i="1"/>
  <c r="S3910" i="1"/>
  <c r="S3909" i="1"/>
  <c r="S3908" i="1"/>
  <c r="S3907" i="1"/>
  <c r="S3906" i="1"/>
  <c r="S3905" i="1"/>
  <c r="S3904" i="1"/>
  <c r="S3903" i="1"/>
  <c r="S3902" i="1"/>
  <c r="S3901" i="1"/>
  <c r="S3900" i="1"/>
  <c r="S3899" i="1"/>
  <c r="S3898" i="1"/>
  <c r="S3897" i="1"/>
  <c r="S3896" i="1"/>
  <c r="S3895" i="1"/>
  <c r="S3894" i="1"/>
  <c r="S3893" i="1"/>
  <c r="S3892" i="1"/>
  <c r="S3891" i="1"/>
  <c r="S3890" i="1"/>
  <c r="S3889" i="1"/>
  <c r="S3888" i="1"/>
  <c r="S3887" i="1"/>
  <c r="S3886" i="1"/>
  <c r="S3885" i="1"/>
  <c r="S3884" i="1"/>
  <c r="S3883" i="1"/>
  <c r="S3882" i="1"/>
  <c r="S3881" i="1"/>
  <c r="S3880" i="1"/>
  <c r="S3879" i="1"/>
  <c r="S3878" i="1"/>
  <c r="S3877" i="1"/>
  <c r="S3876" i="1"/>
  <c r="S3875" i="1"/>
  <c r="S3874" i="1"/>
  <c r="S3873" i="1"/>
  <c r="S3872" i="1"/>
  <c r="S3871" i="1"/>
  <c r="S3870" i="1"/>
  <c r="S3869" i="1"/>
  <c r="S3868" i="1"/>
  <c r="S3867" i="1"/>
  <c r="S3866" i="1"/>
  <c r="S3865" i="1"/>
  <c r="S3864" i="1"/>
  <c r="S3863" i="1"/>
  <c r="S3862" i="1"/>
  <c r="S3861" i="1"/>
  <c r="S3860" i="1"/>
  <c r="S3859" i="1"/>
  <c r="S3858" i="1"/>
  <c r="S3857" i="1"/>
  <c r="S3856" i="1"/>
  <c r="S3855" i="1"/>
  <c r="S3854" i="1"/>
  <c r="S3853" i="1"/>
  <c r="S3852" i="1"/>
  <c r="S3851" i="1"/>
  <c r="S3850" i="1"/>
  <c r="S3849" i="1"/>
  <c r="S3848" i="1"/>
  <c r="S3847" i="1"/>
  <c r="S3846" i="1"/>
  <c r="S3845" i="1"/>
  <c r="S3844" i="1"/>
  <c r="S3843" i="1"/>
  <c r="S3842" i="1"/>
  <c r="S3841" i="1"/>
  <c r="S3840" i="1"/>
  <c r="S3839" i="1"/>
  <c r="S3838" i="1"/>
  <c r="S3837" i="1"/>
  <c r="S3836" i="1"/>
  <c r="S3835" i="1"/>
  <c r="S3834" i="1"/>
  <c r="S3833" i="1"/>
  <c r="S3832" i="1"/>
  <c r="S3831" i="1"/>
  <c r="S3830" i="1"/>
  <c r="S3829" i="1"/>
  <c r="S3828" i="1"/>
  <c r="S3827" i="1"/>
  <c r="S3826" i="1"/>
  <c r="S3825" i="1"/>
  <c r="S3824" i="1"/>
  <c r="S3823" i="1"/>
  <c r="S3822" i="1"/>
  <c r="S3821" i="1"/>
  <c r="S3820" i="1"/>
  <c r="S3819" i="1"/>
  <c r="S3818" i="1"/>
  <c r="S3817" i="1"/>
  <c r="S3816" i="1"/>
  <c r="S3815" i="1"/>
  <c r="S3814" i="1"/>
  <c r="S3813" i="1"/>
  <c r="S3812" i="1"/>
  <c r="S3811" i="1"/>
  <c r="S3810" i="1"/>
  <c r="S3809" i="1"/>
  <c r="S3808" i="1"/>
  <c r="S3807" i="1"/>
  <c r="S3806" i="1"/>
  <c r="S3805" i="1"/>
  <c r="S3804" i="1"/>
  <c r="S3803" i="1"/>
  <c r="S3802" i="1"/>
  <c r="S3801" i="1"/>
  <c r="S3800" i="1"/>
  <c r="S3799" i="1"/>
  <c r="S3798" i="1"/>
  <c r="S3797" i="1"/>
  <c r="S3796" i="1"/>
  <c r="S3795" i="1"/>
  <c r="S3794" i="1"/>
  <c r="S3793" i="1"/>
  <c r="S3792" i="1"/>
  <c r="S3791" i="1"/>
  <c r="S3790" i="1"/>
  <c r="S3789" i="1"/>
  <c r="S3788" i="1"/>
  <c r="S3787" i="1"/>
  <c r="S3786" i="1"/>
  <c r="S3785" i="1"/>
  <c r="S3784" i="1"/>
  <c r="S3783" i="1"/>
  <c r="S3782" i="1"/>
  <c r="S3781" i="1"/>
  <c r="S3780" i="1"/>
  <c r="S3779" i="1"/>
  <c r="S3778" i="1"/>
  <c r="S3777" i="1"/>
  <c r="S3776" i="1"/>
  <c r="S3775" i="1"/>
  <c r="S3774" i="1"/>
  <c r="S3773" i="1"/>
  <c r="S3772" i="1"/>
  <c r="S3771" i="1"/>
  <c r="S3770" i="1"/>
  <c r="S3769" i="1"/>
  <c r="S3768" i="1"/>
  <c r="S3767" i="1"/>
  <c r="S3766" i="1"/>
  <c r="S3765" i="1"/>
  <c r="S3764" i="1"/>
  <c r="S3763" i="1"/>
  <c r="S3762" i="1"/>
  <c r="S3761" i="1"/>
  <c r="S3760" i="1"/>
  <c r="S3759" i="1"/>
  <c r="S3758" i="1"/>
  <c r="S3757" i="1"/>
  <c r="S3756" i="1"/>
  <c r="S3755" i="1"/>
  <c r="S3754" i="1"/>
  <c r="S3753" i="1"/>
  <c r="S3752" i="1"/>
  <c r="S3751" i="1"/>
  <c r="S3750" i="1"/>
  <c r="S3749" i="1"/>
  <c r="S3748" i="1"/>
  <c r="S3747" i="1"/>
  <c r="S3746" i="1"/>
  <c r="S3745" i="1"/>
  <c r="S3744" i="1"/>
  <c r="S3743" i="1"/>
  <c r="S3742" i="1"/>
  <c r="S3741" i="1"/>
  <c r="S3740" i="1"/>
  <c r="S3739" i="1"/>
  <c r="S3738" i="1"/>
  <c r="S3737" i="1"/>
  <c r="S3736" i="1"/>
  <c r="S3735" i="1"/>
  <c r="S3734" i="1"/>
  <c r="S3733" i="1"/>
  <c r="S3732" i="1"/>
  <c r="S3731" i="1"/>
  <c r="S3730" i="1"/>
  <c r="S3729" i="1"/>
  <c r="S3728" i="1"/>
  <c r="S3727" i="1"/>
  <c r="S3726" i="1"/>
  <c r="S3725" i="1"/>
  <c r="S3724" i="1"/>
  <c r="S3723" i="1"/>
  <c r="S3722" i="1"/>
  <c r="S3721" i="1"/>
  <c r="S3720" i="1"/>
  <c r="S3719" i="1"/>
  <c r="S3718" i="1"/>
  <c r="S3717" i="1"/>
  <c r="S3716" i="1"/>
  <c r="S3715" i="1"/>
  <c r="S3714" i="1"/>
  <c r="S3713" i="1"/>
  <c r="S3712" i="1"/>
  <c r="S3711" i="1"/>
  <c r="S3710" i="1"/>
  <c r="S3709" i="1"/>
  <c r="S3708" i="1"/>
  <c r="S3707" i="1"/>
  <c r="S3706" i="1"/>
  <c r="S3705" i="1"/>
  <c r="S3704" i="1"/>
  <c r="S3703" i="1"/>
  <c r="S3702" i="1"/>
  <c r="S3701" i="1"/>
  <c r="S3700" i="1"/>
  <c r="S3699" i="1"/>
  <c r="S3698" i="1"/>
  <c r="S3697" i="1"/>
  <c r="S3696" i="1"/>
  <c r="S3695" i="1"/>
  <c r="S3694" i="1"/>
  <c r="S3693" i="1"/>
  <c r="S3692" i="1"/>
  <c r="S3691" i="1"/>
  <c r="S3690" i="1"/>
  <c r="S3689" i="1"/>
  <c r="S3688" i="1"/>
  <c r="S3687" i="1"/>
  <c r="S3686" i="1"/>
  <c r="S3685" i="1"/>
  <c r="S3684" i="1"/>
  <c r="S3683" i="1"/>
  <c r="S3682" i="1"/>
  <c r="S3681" i="1"/>
  <c r="S3680" i="1"/>
  <c r="S3679" i="1"/>
  <c r="S3678" i="1"/>
  <c r="S3677" i="1"/>
  <c r="S3676" i="1"/>
  <c r="S3675" i="1"/>
  <c r="S3674" i="1"/>
  <c r="S3673" i="1"/>
  <c r="S3672" i="1"/>
  <c r="S3671" i="1"/>
  <c r="S3670" i="1"/>
  <c r="S3669" i="1"/>
  <c r="S3668" i="1"/>
  <c r="S3667" i="1"/>
  <c r="S3666" i="1"/>
  <c r="S3665" i="1"/>
  <c r="S3664" i="1"/>
  <c r="S3663" i="1"/>
  <c r="S3662" i="1"/>
  <c r="S3661" i="1"/>
  <c r="S3660" i="1"/>
  <c r="S3659" i="1"/>
  <c r="S3658" i="1"/>
  <c r="S3657" i="1"/>
  <c r="S3656" i="1"/>
  <c r="S3655" i="1"/>
  <c r="S3654" i="1"/>
  <c r="S3653" i="1"/>
  <c r="S3652" i="1"/>
  <c r="S3651" i="1"/>
  <c r="S3650" i="1"/>
  <c r="S3649" i="1"/>
  <c r="S3648" i="1"/>
  <c r="S3647" i="1"/>
  <c r="S3646" i="1"/>
  <c r="S3645" i="1"/>
  <c r="S3644" i="1"/>
  <c r="S3643" i="1"/>
  <c r="S3642" i="1"/>
  <c r="S3641" i="1"/>
  <c r="S3640" i="1"/>
  <c r="S3639" i="1"/>
  <c r="S3638" i="1"/>
  <c r="S3637" i="1"/>
  <c r="S3636" i="1"/>
  <c r="S3635" i="1"/>
  <c r="S3634" i="1"/>
  <c r="S3633" i="1"/>
  <c r="S3632" i="1"/>
  <c r="S3631" i="1"/>
  <c r="S3630" i="1"/>
  <c r="S3629" i="1"/>
  <c r="S3628" i="1"/>
  <c r="S3627" i="1"/>
  <c r="S3626" i="1"/>
  <c r="S3625" i="1"/>
  <c r="S3624" i="1"/>
  <c r="S3623" i="1"/>
  <c r="S3622" i="1"/>
  <c r="S3621" i="1"/>
  <c r="S3620" i="1"/>
  <c r="S3619" i="1"/>
  <c r="S3618" i="1"/>
  <c r="S3617" i="1"/>
  <c r="S3616" i="1"/>
  <c r="S3615" i="1"/>
  <c r="S3614" i="1"/>
  <c r="S3613" i="1"/>
  <c r="S3612" i="1"/>
  <c r="S3611" i="1"/>
  <c r="S3610" i="1"/>
  <c r="S3609" i="1"/>
  <c r="S3608" i="1"/>
  <c r="S3607" i="1"/>
  <c r="S3606" i="1"/>
  <c r="S3605" i="1"/>
  <c r="S3604" i="1"/>
  <c r="S3603" i="1"/>
  <c r="S3602" i="1"/>
  <c r="S3601" i="1"/>
  <c r="S3600" i="1"/>
  <c r="S3599" i="1"/>
  <c r="S3598" i="1"/>
  <c r="S3597" i="1"/>
  <c r="S3596" i="1"/>
  <c r="S3595" i="1"/>
  <c r="S3594" i="1"/>
  <c r="S3593" i="1"/>
  <c r="S3592" i="1"/>
  <c r="S3591" i="1"/>
  <c r="S3590" i="1"/>
  <c r="S3589" i="1"/>
  <c r="S3588" i="1"/>
  <c r="S3587" i="1"/>
  <c r="S3586" i="1"/>
  <c r="S3585" i="1"/>
  <c r="S3584" i="1"/>
  <c r="S3583" i="1"/>
  <c r="S3582" i="1"/>
  <c r="S3581" i="1"/>
  <c r="S3580" i="1"/>
  <c r="S3579" i="1"/>
  <c r="S3578" i="1"/>
  <c r="S3577" i="1"/>
  <c r="S3576" i="1"/>
  <c r="S3575" i="1"/>
  <c r="S3574" i="1"/>
  <c r="S3573" i="1"/>
  <c r="S3572" i="1"/>
  <c r="S3571" i="1"/>
  <c r="S3570" i="1"/>
  <c r="S3569" i="1"/>
  <c r="S3568" i="1"/>
  <c r="S3567" i="1"/>
  <c r="S3566" i="1"/>
  <c r="S3565" i="1"/>
  <c r="S3564" i="1"/>
  <c r="S3563" i="1"/>
  <c r="S3562" i="1"/>
  <c r="S3561" i="1"/>
  <c r="S3560" i="1"/>
  <c r="S3559" i="1"/>
  <c r="S3558" i="1"/>
  <c r="S3557" i="1"/>
  <c r="S3556" i="1"/>
  <c r="S3555" i="1"/>
  <c r="S3554" i="1"/>
  <c r="S3553" i="1"/>
  <c r="S3552" i="1"/>
  <c r="S3551" i="1"/>
  <c r="S3550" i="1"/>
  <c r="S3549" i="1"/>
  <c r="S3548" i="1"/>
  <c r="S3547" i="1"/>
  <c r="S3546" i="1"/>
  <c r="S3545" i="1"/>
  <c r="S3544" i="1"/>
  <c r="S3543" i="1"/>
  <c r="S3542" i="1"/>
  <c r="S3541" i="1"/>
  <c r="S3540" i="1"/>
  <c r="S3539" i="1"/>
  <c r="S3538" i="1"/>
  <c r="S3537" i="1"/>
  <c r="S3536" i="1"/>
  <c r="S3535" i="1"/>
  <c r="S3534" i="1"/>
  <c r="S3533" i="1"/>
  <c r="S3532" i="1"/>
  <c r="S3531" i="1"/>
  <c r="S3530" i="1"/>
  <c r="S3529" i="1"/>
  <c r="S3528" i="1"/>
  <c r="S3527" i="1"/>
  <c r="S3526" i="1"/>
  <c r="S3525" i="1"/>
  <c r="S3524" i="1"/>
  <c r="S3523" i="1"/>
  <c r="S3522" i="1"/>
  <c r="S3521" i="1"/>
  <c r="S3520" i="1"/>
  <c r="S3519" i="1"/>
  <c r="S3518" i="1"/>
  <c r="S3517" i="1"/>
  <c r="S3516" i="1"/>
  <c r="S3515" i="1"/>
  <c r="S3514" i="1"/>
  <c r="S3513" i="1"/>
  <c r="S3512" i="1"/>
  <c r="S3511" i="1"/>
  <c r="S3510" i="1"/>
  <c r="S3509" i="1"/>
  <c r="S3508" i="1"/>
  <c r="S3507" i="1"/>
  <c r="S3506" i="1"/>
  <c r="S3505" i="1"/>
  <c r="S3504" i="1"/>
  <c r="S3503" i="1"/>
  <c r="S3502" i="1"/>
  <c r="S3501" i="1"/>
  <c r="S3500" i="1"/>
  <c r="S3499" i="1"/>
  <c r="S3498" i="1"/>
  <c r="S3497" i="1"/>
  <c r="S3496" i="1"/>
  <c r="S3495" i="1"/>
  <c r="S3494" i="1"/>
  <c r="S3493" i="1"/>
  <c r="S3492" i="1"/>
  <c r="S3491" i="1"/>
  <c r="S3490" i="1"/>
  <c r="S3489" i="1"/>
  <c r="S3488" i="1"/>
  <c r="S3487" i="1"/>
  <c r="S3486" i="1"/>
  <c r="S3485" i="1"/>
  <c r="S3484" i="1"/>
  <c r="S3483" i="1"/>
  <c r="S3482" i="1"/>
  <c r="S3481" i="1"/>
  <c r="S3480" i="1"/>
  <c r="S3479" i="1"/>
  <c r="S3478" i="1"/>
  <c r="S3477" i="1"/>
  <c r="S3476" i="1"/>
  <c r="S3475" i="1"/>
  <c r="S3474" i="1"/>
  <c r="S3473" i="1"/>
  <c r="S3472" i="1"/>
  <c r="S3471" i="1"/>
  <c r="S3470" i="1"/>
  <c r="S3469" i="1"/>
  <c r="S3468" i="1"/>
  <c r="S3467" i="1"/>
  <c r="S3466" i="1"/>
  <c r="S3465" i="1"/>
  <c r="S3464" i="1"/>
  <c r="S3463" i="1"/>
  <c r="S3462" i="1"/>
  <c r="S3461" i="1"/>
  <c r="S3460" i="1"/>
  <c r="S3459" i="1"/>
  <c r="S3458" i="1"/>
  <c r="S3457" i="1"/>
  <c r="S3456" i="1"/>
  <c r="S3455" i="1"/>
  <c r="S3454" i="1"/>
  <c r="S3453" i="1"/>
  <c r="S3452" i="1"/>
  <c r="S3451" i="1"/>
  <c r="S3450" i="1"/>
  <c r="S3449" i="1"/>
  <c r="S3448" i="1"/>
  <c r="S3447" i="1"/>
  <c r="S3446" i="1"/>
  <c r="S3445" i="1"/>
  <c r="S3444" i="1"/>
  <c r="S3443" i="1"/>
  <c r="S3442" i="1"/>
  <c r="S3441" i="1"/>
  <c r="S3440" i="1"/>
  <c r="S3439" i="1"/>
  <c r="S3438" i="1"/>
  <c r="S3437" i="1"/>
  <c r="S3436" i="1"/>
  <c r="S3435" i="1"/>
  <c r="S3434" i="1"/>
  <c r="S3433" i="1"/>
  <c r="S3432" i="1"/>
  <c r="S3431" i="1"/>
  <c r="S3430" i="1"/>
  <c r="S3429" i="1"/>
  <c r="S3428" i="1"/>
  <c r="S3427" i="1"/>
  <c r="S3426" i="1"/>
  <c r="S3425" i="1"/>
  <c r="S3424" i="1"/>
  <c r="S3423" i="1"/>
  <c r="S3422" i="1"/>
  <c r="S3421" i="1"/>
  <c r="S3420" i="1"/>
  <c r="S3419" i="1"/>
  <c r="S3418" i="1"/>
  <c r="S3417" i="1"/>
  <c r="S3416" i="1"/>
  <c r="S3415" i="1"/>
  <c r="S3414" i="1"/>
  <c r="S3413" i="1"/>
  <c r="S3412" i="1"/>
  <c r="S3411" i="1"/>
  <c r="S3410" i="1"/>
  <c r="S3409" i="1"/>
  <c r="S3408" i="1"/>
  <c r="S3407" i="1"/>
  <c r="S3406" i="1"/>
  <c r="S3405" i="1"/>
  <c r="S3404" i="1"/>
  <c r="S3403" i="1"/>
  <c r="S3402" i="1"/>
  <c r="S3401" i="1"/>
  <c r="S3400" i="1"/>
  <c r="S3399" i="1"/>
  <c r="S3398" i="1"/>
  <c r="S3397" i="1"/>
  <c r="S3396" i="1"/>
  <c r="S3395" i="1"/>
  <c r="S3394" i="1"/>
  <c r="S3393" i="1"/>
  <c r="S3392" i="1"/>
  <c r="S3391" i="1"/>
  <c r="S3390" i="1"/>
  <c r="S3389" i="1"/>
  <c r="S3388" i="1"/>
  <c r="S3387" i="1"/>
  <c r="S3386" i="1"/>
  <c r="S3385" i="1"/>
  <c r="S3384" i="1"/>
  <c r="S3383" i="1"/>
  <c r="S3382" i="1"/>
  <c r="S3381" i="1"/>
  <c r="S3380" i="1"/>
  <c r="S3379" i="1"/>
  <c r="S3378" i="1"/>
  <c r="S3377" i="1"/>
  <c r="S3376" i="1"/>
  <c r="S3375" i="1"/>
  <c r="S3374" i="1"/>
  <c r="S3373" i="1"/>
  <c r="S3372" i="1"/>
  <c r="S3371" i="1"/>
  <c r="S3370" i="1"/>
  <c r="S3369" i="1"/>
  <c r="S3368" i="1"/>
  <c r="S3367" i="1"/>
  <c r="S3366" i="1"/>
  <c r="S3365" i="1"/>
  <c r="S3364" i="1"/>
  <c r="S3363" i="1"/>
  <c r="S3362" i="1"/>
  <c r="S3361" i="1"/>
  <c r="S3360" i="1"/>
  <c r="S3359" i="1"/>
  <c r="S3358" i="1"/>
  <c r="S3357" i="1"/>
  <c r="S3356" i="1"/>
  <c r="S3355" i="1"/>
  <c r="S3354" i="1"/>
  <c r="S3353" i="1"/>
  <c r="S3352" i="1"/>
  <c r="S3351" i="1"/>
  <c r="S3350" i="1"/>
  <c r="S3349" i="1"/>
  <c r="S3348" i="1"/>
  <c r="S3347" i="1"/>
  <c r="S3346" i="1"/>
  <c r="S3345" i="1"/>
  <c r="S3344" i="1"/>
  <c r="S3343" i="1"/>
  <c r="S3342" i="1"/>
  <c r="S3341" i="1"/>
  <c r="S3340" i="1"/>
  <c r="S3339" i="1"/>
  <c r="S3338" i="1"/>
  <c r="S3337" i="1"/>
  <c r="S3336" i="1"/>
  <c r="S3335" i="1"/>
  <c r="S3334" i="1"/>
  <c r="S3333" i="1"/>
  <c r="S3332" i="1"/>
  <c r="S3331" i="1"/>
  <c r="S3330" i="1"/>
  <c r="S3329" i="1"/>
  <c r="S3328" i="1"/>
  <c r="S3327" i="1"/>
  <c r="S3326" i="1"/>
  <c r="S3325" i="1"/>
  <c r="S3324" i="1"/>
  <c r="S3323" i="1"/>
  <c r="S3322" i="1"/>
  <c r="S3321" i="1"/>
  <c r="S3320" i="1"/>
  <c r="S3319" i="1"/>
  <c r="S3318" i="1"/>
  <c r="S3317" i="1"/>
  <c r="S3316" i="1"/>
  <c r="S3315" i="1"/>
  <c r="S3314" i="1"/>
  <c r="S3313" i="1"/>
  <c r="S3312" i="1"/>
  <c r="S3311" i="1"/>
  <c r="S3310" i="1"/>
  <c r="S3309" i="1"/>
  <c r="S3308" i="1"/>
  <c r="S3307" i="1"/>
  <c r="S3306" i="1"/>
  <c r="S3305" i="1"/>
  <c r="S3304" i="1"/>
  <c r="S3303" i="1"/>
  <c r="S3302" i="1"/>
  <c r="S3301" i="1"/>
  <c r="S3300" i="1"/>
  <c r="S3299" i="1"/>
  <c r="S3298" i="1"/>
  <c r="S3297" i="1"/>
  <c r="S3296" i="1"/>
  <c r="S3295" i="1"/>
  <c r="S3294" i="1"/>
  <c r="S3293" i="1"/>
  <c r="S3292" i="1"/>
  <c r="S3291" i="1"/>
  <c r="S3290" i="1"/>
  <c r="S3289" i="1"/>
  <c r="S3288" i="1"/>
  <c r="S3287" i="1"/>
  <c r="S3286" i="1"/>
  <c r="S3285" i="1"/>
  <c r="S3284" i="1"/>
  <c r="S3283" i="1"/>
  <c r="S3282" i="1"/>
  <c r="S3281" i="1"/>
  <c r="S3280" i="1"/>
  <c r="S3279" i="1"/>
  <c r="S3278" i="1"/>
  <c r="S3277" i="1"/>
  <c r="S3276" i="1"/>
  <c r="S3275" i="1"/>
  <c r="S3274" i="1"/>
  <c r="S3273" i="1"/>
  <c r="S3272" i="1"/>
  <c r="S3271" i="1"/>
  <c r="S3270" i="1"/>
  <c r="S3269" i="1"/>
  <c r="S3268" i="1"/>
  <c r="S3267" i="1"/>
  <c r="S3266" i="1"/>
  <c r="S3265" i="1"/>
  <c r="S3264" i="1"/>
  <c r="S3263" i="1"/>
  <c r="S3262" i="1"/>
  <c r="S3261" i="1"/>
  <c r="S3260" i="1"/>
  <c r="S3259" i="1"/>
  <c r="S3258" i="1"/>
  <c r="S3257" i="1"/>
  <c r="S3256" i="1"/>
  <c r="S3255" i="1"/>
  <c r="S3254" i="1"/>
  <c r="S3253" i="1"/>
  <c r="S3252" i="1"/>
  <c r="S3251" i="1"/>
  <c r="S3250" i="1"/>
  <c r="S3249" i="1"/>
  <c r="S3248" i="1"/>
  <c r="S3247" i="1"/>
  <c r="S3246" i="1"/>
  <c r="S3245" i="1"/>
  <c r="S3244" i="1"/>
  <c r="S3243" i="1"/>
  <c r="S3242" i="1"/>
  <c r="S3241" i="1"/>
  <c r="S3240" i="1"/>
  <c r="S3239" i="1"/>
  <c r="S3238" i="1"/>
  <c r="S3237" i="1"/>
  <c r="S3236" i="1"/>
  <c r="S3235" i="1"/>
  <c r="S3234" i="1"/>
  <c r="S3233" i="1"/>
  <c r="S3232" i="1"/>
  <c r="S3231" i="1"/>
  <c r="S3230" i="1"/>
  <c r="S3229" i="1"/>
  <c r="S3228" i="1"/>
  <c r="S3227" i="1"/>
  <c r="S3226" i="1"/>
  <c r="S3225" i="1"/>
  <c r="S3224" i="1"/>
  <c r="S3223" i="1"/>
  <c r="S3222" i="1"/>
  <c r="S3221" i="1"/>
  <c r="S3220" i="1"/>
  <c r="S3219" i="1"/>
  <c r="S3218" i="1"/>
  <c r="S3217" i="1"/>
  <c r="S3216" i="1"/>
  <c r="S3215" i="1"/>
  <c r="S3214" i="1"/>
  <c r="S3213" i="1"/>
  <c r="S3212" i="1"/>
  <c r="S3211" i="1"/>
  <c r="S3210" i="1"/>
  <c r="S3209" i="1"/>
  <c r="S3208" i="1"/>
  <c r="S3207" i="1"/>
  <c r="S3206" i="1"/>
  <c r="S3205" i="1"/>
  <c r="S3204" i="1"/>
  <c r="S3203" i="1"/>
  <c r="S3202" i="1"/>
  <c r="S3201" i="1"/>
  <c r="S3200" i="1"/>
  <c r="S3199" i="1"/>
  <c r="S3198" i="1"/>
  <c r="S3197" i="1"/>
  <c r="S3196" i="1"/>
  <c r="S3195" i="1"/>
  <c r="S3194" i="1"/>
  <c r="S3193" i="1"/>
  <c r="S3192" i="1"/>
  <c r="S3191" i="1"/>
  <c r="S3190" i="1"/>
  <c r="S3189" i="1"/>
  <c r="S3188" i="1"/>
  <c r="S3187" i="1"/>
  <c r="S3186" i="1"/>
  <c r="S3185" i="1"/>
  <c r="S3184" i="1"/>
  <c r="S3183" i="1"/>
  <c r="S3182" i="1"/>
  <c r="S3181" i="1"/>
  <c r="S3180" i="1"/>
  <c r="S3179" i="1"/>
  <c r="S3178" i="1"/>
  <c r="S3177" i="1"/>
  <c r="S3176" i="1"/>
  <c r="S3175" i="1"/>
  <c r="S3174" i="1"/>
  <c r="S3173" i="1"/>
  <c r="S3172" i="1"/>
  <c r="S3171" i="1"/>
  <c r="S3170" i="1"/>
  <c r="S3169" i="1"/>
  <c r="S3168" i="1"/>
  <c r="S3167" i="1"/>
  <c r="S3166" i="1"/>
  <c r="S3165" i="1"/>
  <c r="S3164" i="1"/>
  <c r="S3163" i="1"/>
  <c r="S3162" i="1"/>
  <c r="S3161" i="1"/>
  <c r="S3160" i="1"/>
  <c r="S3159" i="1"/>
  <c r="S3158" i="1"/>
  <c r="S3157" i="1"/>
  <c r="S3156" i="1"/>
  <c r="S3155" i="1"/>
  <c r="S3154" i="1"/>
  <c r="S3153" i="1"/>
  <c r="S3152" i="1"/>
  <c r="S3151" i="1"/>
  <c r="S3150" i="1"/>
  <c r="S3149" i="1"/>
  <c r="S3148" i="1"/>
  <c r="S3147" i="1"/>
  <c r="S3146" i="1"/>
  <c r="S3145" i="1"/>
  <c r="S3144" i="1"/>
  <c r="S3143" i="1"/>
  <c r="S3142" i="1"/>
  <c r="S3141" i="1"/>
  <c r="S3140" i="1"/>
  <c r="S3139" i="1"/>
  <c r="S3138" i="1"/>
  <c r="S3137" i="1"/>
  <c r="S3136" i="1"/>
  <c r="S3135" i="1"/>
  <c r="S3134" i="1"/>
  <c r="S3133" i="1"/>
  <c r="S3132" i="1"/>
  <c r="S3131" i="1"/>
  <c r="S3130" i="1"/>
  <c r="S3129" i="1"/>
  <c r="S3128" i="1"/>
  <c r="S3127" i="1"/>
  <c r="S3126" i="1"/>
  <c r="S3125" i="1"/>
  <c r="S3124" i="1"/>
  <c r="S3123" i="1"/>
  <c r="S3122" i="1"/>
  <c r="S3121" i="1"/>
  <c r="S3120" i="1"/>
  <c r="S3119" i="1"/>
  <c r="S3118" i="1"/>
  <c r="S3117" i="1"/>
  <c r="S3116" i="1"/>
  <c r="S3115" i="1"/>
  <c r="S3114" i="1"/>
  <c r="S3113" i="1"/>
  <c r="S3112" i="1"/>
  <c r="S3111" i="1"/>
  <c r="S3110" i="1"/>
  <c r="S3109" i="1"/>
  <c r="S3108" i="1"/>
  <c r="S3107" i="1"/>
  <c r="S3106" i="1"/>
  <c r="S3105" i="1"/>
  <c r="S3104" i="1"/>
  <c r="S3103" i="1"/>
  <c r="S3102" i="1"/>
  <c r="S3101" i="1"/>
  <c r="S3100" i="1"/>
  <c r="S3099" i="1"/>
  <c r="S3098" i="1"/>
  <c r="S3097" i="1"/>
  <c r="S3096" i="1"/>
  <c r="S3095" i="1"/>
  <c r="S3094" i="1"/>
  <c r="S3093" i="1"/>
  <c r="S3092" i="1"/>
  <c r="S3091" i="1"/>
  <c r="S3090" i="1"/>
  <c r="S3089" i="1"/>
  <c r="S3088" i="1"/>
  <c r="S3087" i="1"/>
  <c r="S3086" i="1"/>
  <c r="S3085" i="1"/>
  <c r="S3084" i="1"/>
  <c r="S3083" i="1"/>
  <c r="S3082" i="1"/>
  <c r="S3081" i="1"/>
  <c r="S3080" i="1"/>
  <c r="S3079" i="1"/>
  <c r="S3078" i="1"/>
  <c r="S3077" i="1"/>
  <c r="S3076" i="1"/>
  <c r="S3075" i="1"/>
  <c r="S3074" i="1"/>
  <c r="S3073" i="1"/>
  <c r="S3072" i="1"/>
  <c r="S3071" i="1"/>
  <c r="S3070" i="1"/>
  <c r="S3069" i="1"/>
  <c r="S3068" i="1"/>
  <c r="S3067" i="1"/>
  <c r="S3066" i="1"/>
  <c r="S3065" i="1"/>
  <c r="S3064" i="1"/>
  <c r="S3063" i="1"/>
  <c r="S3062" i="1"/>
  <c r="S3061" i="1"/>
  <c r="S3060" i="1"/>
  <c r="S3059" i="1"/>
  <c r="S3058" i="1"/>
  <c r="S3057" i="1"/>
  <c r="S3056" i="1"/>
  <c r="S3055" i="1"/>
  <c r="S3054" i="1"/>
  <c r="S3053" i="1"/>
  <c r="S3052" i="1"/>
  <c r="S3051" i="1"/>
  <c r="S3050" i="1"/>
  <c r="S3049" i="1"/>
  <c r="S3048" i="1"/>
  <c r="S3047" i="1"/>
  <c r="S3046" i="1"/>
  <c r="S3045" i="1"/>
  <c r="S3044" i="1"/>
  <c r="S3043" i="1"/>
  <c r="S3042" i="1"/>
  <c r="S3041" i="1"/>
  <c r="S3040" i="1"/>
  <c r="S3039" i="1"/>
  <c r="S3038" i="1"/>
  <c r="S3037" i="1"/>
  <c r="S3036" i="1"/>
  <c r="S3035" i="1"/>
  <c r="S3034" i="1"/>
  <c r="S3033" i="1"/>
  <c r="S3032" i="1"/>
  <c r="S3031" i="1"/>
  <c r="S3030" i="1"/>
  <c r="S3029" i="1"/>
  <c r="S3028" i="1"/>
  <c r="S3027" i="1"/>
  <c r="S3026" i="1"/>
  <c r="S3025" i="1"/>
  <c r="S3024" i="1"/>
  <c r="S3023" i="1"/>
  <c r="S3022" i="1"/>
  <c r="S3021" i="1"/>
  <c r="S3020" i="1"/>
  <c r="S3019" i="1"/>
  <c r="S3018" i="1"/>
  <c r="S3017" i="1"/>
  <c r="S3016" i="1"/>
  <c r="S3015" i="1"/>
  <c r="S3014" i="1"/>
  <c r="S3013" i="1"/>
  <c r="S3012" i="1"/>
  <c r="S3011" i="1"/>
  <c r="S3010" i="1"/>
  <c r="S3009" i="1"/>
  <c r="S3008" i="1"/>
  <c r="S3007" i="1"/>
  <c r="S3006" i="1"/>
  <c r="S3005" i="1"/>
  <c r="S3004" i="1"/>
  <c r="S3003" i="1"/>
  <c r="S3002" i="1"/>
  <c r="S3001" i="1"/>
  <c r="S3000" i="1"/>
  <c r="S2999" i="1"/>
  <c r="S2998" i="1"/>
  <c r="S2997" i="1"/>
  <c r="S2996" i="1"/>
  <c r="S2995" i="1"/>
  <c r="S2994" i="1"/>
  <c r="S2993" i="1"/>
  <c r="S2992" i="1"/>
  <c r="S2991" i="1"/>
  <c r="S2990" i="1"/>
  <c r="S2989" i="1"/>
  <c r="S2988" i="1"/>
  <c r="S2987" i="1"/>
  <c r="S2986" i="1"/>
  <c r="S2985" i="1"/>
  <c r="S2984" i="1"/>
  <c r="S2983" i="1"/>
  <c r="S2982" i="1"/>
  <c r="S2981" i="1"/>
  <c r="S2980" i="1"/>
  <c r="S2979" i="1"/>
  <c r="S2978" i="1"/>
  <c r="S2977" i="1"/>
  <c r="S2976" i="1"/>
  <c r="S2975" i="1"/>
  <c r="S2974" i="1"/>
  <c r="S2973" i="1"/>
  <c r="S2972" i="1"/>
  <c r="S2971" i="1"/>
  <c r="S2970" i="1"/>
  <c r="S2969" i="1"/>
  <c r="S2968" i="1"/>
  <c r="S2967" i="1"/>
  <c r="S2966" i="1"/>
  <c r="S2965" i="1"/>
  <c r="S2964" i="1"/>
  <c r="S2963" i="1"/>
  <c r="S2962" i="1"/>
  <c r="S2961" i="1"/>
  <c r="S2960" i="1"/>
  <c r="S2959" i="1"/>
  <c r="S2958" i="1"/>
  <c r="S2957" i="1"/>
  <c r="S2956" i="1"/>
  <c r="S2955" i="1"/>
  <c r="S2954" i="1"/>
  <c r="S2953" i="1"/>
  <c r="S2952" i="1"/>
  <c r="S2951" i="1"/>
  <c r="S2950" i="1"/>
  <c r="S2949" i="1"/>
  <c r="S2948" i="1"/>
  <c r="S2947" i="1"/>
  <c r="S2946" i="1"/>
  <c r="S2945" i="1"/>
  <c r="S2944" i="1"/>
  <c r="S2943" i="1"/>
  <c r="S2942" i="1"/>
  <c r="S2941" i="1"/>
  <c r="S2940" i="1"/>
  <c r="S2939" i="1"/>
  <c r="S2938" i="1"/>
  <c r="S2937" i="1"/>
  <c r="S2936" i="1"/>
  <c r="S2935" i="1"/>
  <c r="S2934" i="1"/>
  <c r="S2933" i="1"/>
  <c r="S2932" i="1"/>
  <c r="S2931" i="1"/>
  <c r="S2930" i="1"/>
  <c r="S2929" i="1"/>
  <c r="S2928" i="1"/>
  <c r="S2927" i="1"/>
  <c r="S2926" i="1"/>
  <c r="S2925" i="1"/>
  <c r="S2924" i="1"/>
  <c r="S2923" i="1"/>
  <c r="S2922" i="1"/>
  <c r="S2921" i="1"/>
  <c r="S2920" i="1"/>
  <c r="S2919" i="1"/>
  <c r="S2918" i="1"/>
  <c r="S2917" i="1"/>
  <c r="S2916" i="1"/>
  <c r="S2915" i="1"/>
  <c r="S2914" i="1"/>
  <c r="S2913" i="1"/>
  <c r="S2912" i="1"/>
  <c r="S2911" i="1"/>
  <c r="S2910" i="1"/>
  <c r="S2909" i="1"/>
  <c r="S2908" i="1"/>
  <c r="S2907" i="1"/>
  <c r="S2906" i="1"/>
  <c r="S2905" i="1"/>
  <c r="S2904" i="1"/>
  <c r="S2903" i="1"/>
  <c r="S2902" i="1"/>
  <c r="S2901" i="1"/>
  <c r="S2900" i="1"/>
  <c r="S2899" i="1"/>
  <c r="S2898" i="1"/>
  <c r="S2897" i="1"/>
  <c r="S2896" i="1"/>
  <c r="S2895" i="1"/>
  <c r="S2894" i="1"/>
  <c r="S2893" i="1"/>
  <c r="S2892" i="1"/>
  <c r="S2891" i="1"/>
  <c r="S2890" i="1"/>
  <c r="S2889" i="1"/>
  <c r="S2888" i="1"/>
  <c r="S2887" i="1"/>
  <c r="S2886" i="1"/>
  <c r="S2885" i="1"/>
  <c r="S2884" i="1"/>
  <c r="S2883" i="1"/>
  <c r="S2882" i="1"/>
  <c r="S2881" i="1"/>
  <c r="S2880" i="1"/>
  <c r="S2879" i="1"/>
  <c r="S2878" i="1"/>
  <c r="S2877" i="1"/>
  <c r="S2876" i="1"/>
  <c r="S2875" i="1"/>
  <c r="S2874" i="1"/>
  <c r="S2873" i="1"/>
  <c r="S2872" i="1"/>
  <c r="S2871" i="1"/>
  <c r="S2870" i="1"/>
  <c r="S2869" i="1"/>
  <c r="S2868" i="1"/>
  <c r="S2867" i="1"/>
  <c r="S2866" i="1"/>
  <c r="S2865" i="1"/>
  <c r="S2864" i="1"/>
  <c r="S2863" i="1"/>
  <c r="S2862" i="1"/>
  <c r="S2861" i="1"/>
  <c r="S2860" i="1"/>
  <c r="S2859" i="1"/>
  <c r="S2858" i="1"/>
  <c r="S2857" i="1"/>
  <c r="S2856" i="1"/>
  <c r="S2855" i="1"/>
  <c r="S2854" i="1"/>
  <c r="S2853" i="1"/>
  <c r="S2852" i="1"/>
  <c r="S2851" i="1"/>
  <c r="S2850" i="1"/>
  <c r="S2849" i="1"/>
  <c r="S2848" i="1"/>
  <c r="S2847" i="1"/>
  <c r="S2846" i="1"/>
  <c r="S2845" i="1"/>
  <c r="S2844" i="1"/>
  <c r="S2843" i="1"/>
  <c r="S2842" i="1"/>
  <c r="S2841" i="1"/>
  <c r="S2840" i="1"/>
  <c r="S2839" i="1"/>
  <c r="S2838" i="1"/>
  <c r="S2837" i="1"/>
  <c r="S2836" i="1"/>
  <c r="S2835" i="1"/>
  <c r="S2834" i="1"/>
  <c r="S2833" i="1"/>
  <c r="S2832" i="1"/>
  <c r="S2831" i="1"/>
  <c r="S2830" i="1"/>
  <c r="S2829" i="1"/>
  <c r="S2828" i="1"/>
  <c r="S2827" i="1"/>
  <c r="S2826" i="1"/>
  <c r="S2825" i="1"/>
  <c r="S2824" i="1"/>
  <c r="S2823" i="1"/>
  <c r="S2822" i="1"/>
  <c r="S2821" i="1"/>
  <c r="S2820" i="1"/>
  <c r="S2819" i="1"/>
  <c r="S2818" i="1"/>
  <c r="S2817" i="1"/>
  <c r="S2816" i="1"/>
  <c r="S2815" i="1"/>
  <c r="S2814" i="1"/>
  <c r="S2813" i="1"/>
  <c r="S2812" i="1"/>
  <c r="S2811" i="1"/>
  <c r="S2810" i="1"/>
  <c r="S2809" i="1"/>
  <c r="S2808" i="1"/>
  <c r="S2807" i="1"/>
  <c r="S2806" i="1"/>
  <c r="S2805" i="1"/>
  <c r="S2804" i="1"/>
  <c r="S2803" i="1"/>
  <c r="S2802" i="1"/>
  <c r="S2801" i="1"/>
  <c r="S2800" i="1"/>
  <c r="S2799" i="1"/>
  <c r="S2798" i="1"/>
  <c r="S2797" i="1"/>
  <c r="S2796" i="1"/>
  <c r="S2795" i="1"/>
  <c r="S2794" i="1"/>
  <c r="S2793" i="1"/>
  <c r="S2792" i="1"/>
  <c r="S2791" i="1"/>
  <c r="S2790" i="1"/>
  <c r="S2789" i="1"/>
  <c r="S2788" i="1"/>
  <c r="S2787" i="1"/>
  <c r="S2786" i="1"/>
  <c r="S2785" i="1"/>
  <c r="S2784" i="1"/>
  <c r="S2783" i="1"/>
  <c r="S2782" i="1"/>
  <c r="S2781" i="1"/>
  <c r="S2780" i="1"/>
  <c r="S2779" i="1"/>
  <c r="S2778" i="1"/>
  <c r="S2777" i="1"/>
  <c r="S2776" i="1"/>
  <c r="S2775" i="1"/>
  <c r="S2774" i="1"/>
  <c r="S2773" i="1"/>
  <c r="S2772" i="1"/>
  <c r="S2771" i="1"/>
  <c r="S2770" i="1"/>
  <c r="S2769" i="1"/>
  <c r="S2768" i="1"/>
  <c r="S2767" i="1"/>
  <c r="S2766" i="1"/>
  <c r="S2765" i="1"/>
  <c r="S2764" i="1"/>
  <c r="S2763" i="1"/>
  <c r="S2762" i="1"/>
  <c r="S2761" i="1"/>
  <c r="S2760" i="1"/>
  <c r="S2759" i="1"/>
  <c r="S2758" i="1"/>
  <c r="S2757" i="1"/>
  <c r="S2756" i="1"/>
  <c r="S2755" i="1"/>
  <c r="S2754" i="1"/>
  <c r="S2753" i="1"/>
  <c r="S2752" i="1"/>
  <c r="S2751" i="1"/>
  <c r="S2750" i="1"/>
  <c r="S2749" i="1"/>
  <c r="S2748" i="1"/>
  <c r="S2747" i="1"/>
  <c r="S2746" i="1"/>
  <c r="S2745" i="1"/>
  <c r="S2744" i="1"/>
  <c r="S2743" i="1"/>
  <c r="S2742" i="1"/>
  <c r="S2741" i="1"/>
  <c r="S2740" i="1"/>
  <c r="S2739" i="1"/>
  <c r="S2738" i="1"/>
  <c r="S2737" i="1"/>
  <c r="S2736" i="1"/>
  <c r="S2735" i="1"/>
  <c r="S2734" i="1"/>
  <c r="S2733" i="1"/>
  <c r="S2732" i="1"/>
  <c r="S2731" i="1"/>
  <c r="S2730" i="1"/>
  <c r="S2729" i="1"/>
  <c r="S2728" i="1"/>
  <c r="S2727" i="1"/>
  <c r="S2726" i="1"/>
  <c r="S2725" i="1"/>
  <c r="S2724" i="1"/>
  <c r="S2723" i="1"/>
  <c r="S2722" i="1"/>
  <c r="S2721" i="1"/>
  <c r="S2720" i="1"/>
  <c r="S2719" i="1"/>
  <c r="S2718" i="1"/>
  <c r="S2717" i="1"/>
  <c r="S2716" i="1"/>
  <c r="S2715" i="1"/>
  <c r="S2714" i="1"/>
  <c r="S2713" i="1"/>
  <c r="S2712" i="1"/>
  <c r="S2711" i="1"/>
  <c r="S2710" i="1"/>
  <c r="S2709" i="1"/>
  <c r="S2708" i="1"/>
  <c r="S2707" i="1"/>
  <c r="S2706" i="1"/>
  <c r="S2705" i="1"/>
  <c r="S2704" i="1"/>
  <c r="S2703" i="1"/>
  <c r="S2702" i="1"/>
  <c r="S2701" i="1"/>
  <c r="S2700" i="1"/>
  <c r="S2699" i="1"/>
  <c r="S2698" i="1"/>
  <c r="S2697" i="1"/>
  <c r="S2696" i="1"/>
  <c r="S2695" i="1"/>
  <c r="S2694" i="1"/>
  <c r="S2693" i="1"/>
  <c r="S2692" i="1"/>
  <c r="S2691" i="1"/>
  <c r="S2690" i="1"/>
  <c r="S2689" i="1"/>
  <c r="S2688" i="1"/>
  <c r="S2687" i="1"/>
  <c r="S2686" i="1"/>
  <c r="S2685" i="1"/>
  <c r="S2684" i="1"/>
  <c r="S2683" i="1"/>
  <c r="S2682" i="1"/>
  <c r="S2681" i="1"/>
  <c r="S2680" i="1"/>
  <c r="S2679" i="1"/>
  <c r="S2678" i="1"/>
  <c r="S2677" i="1"/>
  <c r="S2676" i="1"/>
  <c r="S2675" i="1"/>
  <c r="S2674" i="1"/>
  <c r="S2673" i="1"/>
  <c r="S2672" i="1"/>
  <c r="S2671" i="1"/>
  <c r="S2670" i="1"/>
  <c r="S2669" i="1"/>
  <c r="S2668" i="1"/>
  <c r="S2667" i="1"/>
  <c r="S2666" i="1"/>
  <c r="S2665" i="1"/>
  <c r="S2664" i="1"/>
  <c r="S2663" i="1"/>
  <c r="S2662" i="1"/>
  <c r="S2661" i="1"/>
  <c r="S2660" i="1"/>
  <c r="S2659" i="1"/>
  <c r="S2658" i="1"/>
  <c r="S2657" i="1"/>
  <c r="S2656" i="1"/>
  <c r="S2655" i="1"/>
  <c r="S2654" i="1"/>
  <c r="S2653" i="1"/>
  <c r="S2652" i="1"/>
  <c r="S2651" i="1"/>
  <c r="S2650" i="1"/>
  <c r="S2649" i="1"/>
  <c r="S2648" i="1"/>
  <c r="S2647" i="1"/>
  <c r="S2646" i="1"/>
  <c r="S2645" i="1"/>
  <c r="S2644" i="1"/>
  <c r="S2643" i="1"/>
  <c r="S2642" i="1"/>
  <c r="S2641" i="1"/>
  <c r="S2640" i="1"/>
  <c r="S2639" i="1"/>
  <c r="S2638" i="1"/>
  <c r="S2637" i="1"/>
  <c r="S2636" i="1"/>
  <c r="S2635" i="1"/>
  <c r="S2634" i="1"/>
  <c r="S2633" i="1"/>
  <c r="S2632" i="1"/>
  <c r="S2631" i="1"/>
  <c r="S2630" i="1"/>
  <c r="S2629" i="1"/>
  <c r="S2628" i="1"/>
  <c r="S2627" i="1"/>
  <c r="S2626" i="1"/>
  <c r="S2625" i="1"/>
  <c r="S2624" i="1"/>
  <c r="S2623" i="1"/>
  <c r="S2622" i="1"/>
  <c r="S2621" i="1"/>
  <c r="S2620" i="1"/>
  <c r="S2619" i="1"/>
  <c r="S2618" i="1"/>
  <c r="S2617" i="1"/>
  <c r="S2616" i="1"/>
  <c r="S2615" i="1"/>
  <c r="S2614" i="1"/>
  <c r="S2613" i="1"/>
  <c r="S2612" i="1"/>
  <c r="S2611" i="1"/>
  <c r="S2610" i="1"/>
  <c r="S2609" i="1"/>
  <c r="S2608" i="1"/>
  <c r="S2607" i="1"/>
  <c r="S2606" i="1"/>
  <c r="S2605" i="1"/>
  <c r="S2604" i="1"/>
  <c r="S2603" i="1"/>
  <c r="S2602" i="1"/>
  <c r="S2601" i="1"/>
  <c r="S2600" i="1"/>
  <c r="S2599" i="1"/>
  <c r="S2598" i="1"/>
  <c r="S2597" i="1"/>
  <c r="S2596" i="1"/>
  <c r="S2595" i="1"/>
  <c r="S2594" i="1"/>
  <c r="S2593" i="1"/>
  <c r="S2592" i="1"/>
  <c r="S2591" i="1"/>
  <c r="S2590" i="1"/>
  <c r="S2589" i="1"/>
  <c r="S2588" i="1"/>
  <c r="S2587" i="1"/>
  <c r="S2586" i="1"/>
  <c r="S2585" i="1"/>
  <c r="S2584" i="1"/>
  <c r="S2583" i="1"/>
  <c r="S2582" i="1"/>
  <c r="S2581" i="1"/>
  <c r="S2580" i="1"/>
  <c r="S2579" i="1"/>
  <c r="S2578" i="1"/>
  <c r="S2577" i="1"/>
  <c r="S2576" i="1"/>
  <c r="S2575" i="1"/>
  <c r="S2574" i="1"/>
  <c r="S2573" i="1"/>
  <c r="S2572" i="1"/>
  <c r="S2571" i="1"/>
  <c r="S2570" i="1"/>
  <c r="S2569" i="1"/>
  <c r="S2568" i="1"/>
  <c r="S2567" i="1"/>
  <c r="S2566" i="1"/>
  <c r="S2565" i="1"/>
  <c r="S2564" i="1"/>
  <c r="S2563" i="1"/>
  <c r="S2562" i="1"/>
  <c r="S2561" i="1"/>
  <c r="S2560" i="1"/>
  <c r="S2559" i="1"/>
  <c r="S2558" i="1"/>
  <c r="S2557" i="1"/>
  <c r="S2556" i="1"/>
  <c r="S2555" i="1"/>
  <c r="S2554" i="1"/>
  <c r="S2553" i="1"/>
  <c r="S2552" i="1"/>
  <c r="S2551" i="1"/>
  <c r="S2550" i="1"/>
  <c r="S2549" i="1"/>
  <c r="S2548" i="1"/>
  <c r="S2547" i="1"/>
  <c r="S2546" i="1"/>
  <c r="S2545" i="1"/>
  <c r="S2544" i="1"/>
  <c r="S2543" i="1"/>
  <c r="S2542" i="1"/>
  <c r="S2541" i="1"/>
  <c r="S2540" i="1"/>
  <c r="S2539" i="1"/>
  <c r="S2538" i="1"/>
  <c r="S2537" i="1"/>
  <c r="S2536" i="1"/>
  <c r="S2535" i="1"/>
  <c r="S2534" i="1"/>
  <c r="S2533" i="1"/>
  <c r="S2532" i="1"/>
  <c r="S2531" i="1"/>
  <c r="S2530" i="1"/>
  <c r="S2529" i="1"/>
  <c r="S2528" i="1"/>
  <c r="S2527" i="1"/>
  <c r="S2526" i="1"/>
  <c r="S2525" i="1"/>
  <c r="S2524" i="1"/>
  <c r="S2523" i="1"/>
  <c r="S2522" i="1"/>
  <c r="S2521" i="1"/>
  <c r="S2520" i="1"/>
  <c r="S2519" i="1"/>
  <c r="S2518" i="1"/>
  <c r="S2517" i="1"/>
  <c r="S2516" i="1"/>
  <c r="S2515" i="1"/>
  <c r="S2514" i="1"/>
  <c r="S2513" i="1"/>
  <c r="S2512" i="1"/>
  <c r="S2511" i="1"/>
  <c r="S2510" i="1"/>
  <c r="S2509" i="1"/>
  <c r="S2508" i="1"/>
  <c r="S2507" i="1"/>
  <c r="S2506" i="1"/>
  <c r="S2505" i="1"/>
  <c r="S2504" i="1"/>
  <c r="S2503" i="1"/>
  <c r="S2502" i="1"/>
  <c r="S2501" i="1"/>
  <c r="S2500" i="1"/>
  <c r="S2499" i="1"/>
  <c r="S2498" i="1"/>
  <c r="S2497" i="1"/>
  <c r="S2496" i="1"/>
  <c r="S2495" i="1"/>
  <c r="S2494" i="1"/>
  <c r="S2493" i="1"/>
  <c r="S2492" i="1"/>
  <c r="S2491" i="1"/>
  <c r="S2490" i="1"/>
  <c r="S2489" i="1"/>
  <c r="S2488" i="1"/>
  <c r="S2487" i="1"/>
  <c r="S2486" i="1"/>
  <c r="S2485" i="1"/>
  <c r="S2484" i="1"/>
  <c r="S2483" i="1"/>
  <c r="S2482" i="1"/>
  <c r="S2481" i="1"/>
  <c r="S2480" i="1"/>
  <c r="S2479" i="1"/>
  <c r="S2478" i="1"/>
  <c r="S2477" i="1"/>
  <c r="S2476" i="1"/>
  <c r="S2475" i="1"/>
  <c r="S2474" i="1"/>
  <c r="S2473" i="1"/>
  <c r="S2472" i="1"/>
  <c r="S2471" i="1"/>
  <c r="S2470" i="1"/>
  <c r="S2469" i="1"/>
  <c r="S2468" i="1"/>
  <c r="S2467" i="1"/>
  <c r="S2466" i="1"/>
  <c r="S2465" i="1"/>
  <c r="S2464" i="1"/>
  <c r="S2463" i="1"/>
  <c r="S2462" i="1"/>
  <c r="S2461" i="1"/>
  <c r="S2460" i="1"/>
  <c r="S2459" i="1"/>
  <c r="S2458" i="1"/>
  <c r="S2457" i="1"/>
  <c r="S2456" i="1"/>
  <c r="S2455" i="1"/>
  <c r="S2454" i="1"/>
  <c r="S2453" i="1"/>
  <c r="S2452" i="1"/>
  <c r="S2451" i="1"/>
  <c r="S2450" i="1"/>
  <c r="S2449" i="1"/>
  <c r="S2448" i="1"/>
  <c r="S2447" i="1"/>
  <c r="S2446" i="1"/>
  <c r="S2445" i="1"/>
  <c r="S2444" i="1"/>
  <c r="S2443" i="1"/>
  <c r="S2442" i="1"/>
  <c r="S2441" i="1"/>
  <c r="S2440" i="1"/>
  <c r="S2439" i="1"/>
  <c r="S2438" i="1"/>
  <c r="S2437" i="1"/>
  <c r="S2436" i="1"/>
  <c r="S2435" i="1"/>
  <c r="S2434" i="1"/>
  <c r="S2433" i="1"/>
  <c r="S2432" i="1"/>
  <c r="S2431" i="1"/>
  <c r="S2430" i="1"/>
  <c r="S2429" i="1"/>
  <c r="S2428" i="1"/>
  <c r="S2427" i="1"/>
  <c r="S2426" i="1"/>
  <c r="S2425" i="1"/>
  <c r="S2424" i="1"/>
  <c r="S2423" i="1"/>
  <c r="S2422" i="1"/>
  <c r="S2421" i="1"/>
  <c r="S2420" i="1"/>
  <c r="S2419" i="1"/>
  <c r="S2418" i="1"/>
  <c r="S2417" i="1"/>
  <c r="S2416" i="1"/>
  <c r="S2415" i="1"/>
  <c r="S2414" i="1"/>
  <c r="S2413" i="1"/>
  <c r="S2412" i="1"/>
  <c r="S2411" i="1"/>
  <c r="S2410" i="1"/>
  <c r="S2409" i="1"/>
  <c r="S2408" i="1"/>
  <c r="S2407" i="1"/>
  <c r="S2406" i="1"/>
  <c r="S2405" i="1"/>
  <c r="S2404" i="1"/>
  <c r="S2403" i="1"/>
  <c r="S2402" i="1"/>
  <c r="S2401" i="1"/>
  <c r="S2400" i="1"/>
  <c r="S2399" i="1"/>
  <c r="S2398" i="1"/>
  <c r="S2397" i="1"/>
  <c r="S2396" i="1"/>
  <c r="S2395" i="1"/>
  <c r="S2394" i="1"/>
  <c r="S2393" i="1"/>
  <c r="S2392" i="1"/>
  <c r="S2391" i="1"/>
  <c r="S2390" i="1"/>
  <c r="S2389" i="1"/>
  <c r="S2388" i="1"/>
  <c r="S2387" i="1"/>
  <c r="S2386" i="1"/>
  <c r="S2385" i="1"/>
  <c r="S2384" i="1"/>
  <c r="S2383" i="1"/>
  <c r="S2382" i="1"/>
  <c r="S2381" i="1"/>
  <c r="S2380" i="1"/>
  <c r="S2379" i="1"/>
  <c r="S2378" i="1"/>
  <c r="S2377" i="1"/>
  <c r="S2376" i="1"/>
  <c r="S2375" i="1"/>
  <c r="S2374" i="1"/>
  <c r="S2373" i="1"/>
  <c r="S2372" i="1"/>
  <c r="S2371" i="1"/>
  <c r="S2370" i="1"/>
  <c r="S2369" i="1"/>
  <c r="S2368" i="1"/>
  <c r="S2367" i="1"/>
  <c r="S2366" i="1"/>
  <c r="S2365" i="1"/>
  <c r="S2364" i="1"/>
  <c r="S2363" i="1"/>
  <c r="S2362" i="1"/>
  <c r="S2361" i="1"/>
  <c r="S2360" i="1"/>
  <c r="S2359" i="1"/>
  <c r="S2358" i="1"/>
  <c r="S2357" i="1"/>
  <c r="S2356" i="1"/>
  <c r="S2355" i="1"/>
  <c r="S2354" i="1"/>
  <c r="S2353" i="1"/>
  <c r="S2352" i="1"/>
  <c r="S2351" i="1"/>
  <c r="S2350" i="1"/>
  <c r="S2349" i="1"/>
  <c r="S2348" i="1"/>
  <c r="S2347" i="1"/>
  <c r="S2346" i="1"/>
  <c r="S2345" i="1"/>
  <c r="S2344" i="1"/>
  <c r="S2343" i="1"/>
  <c r="S2342" i="1"/>
  <c r="S2341" i="1"/>
  <c r="S2340" i="1"/>
  <c r="S2339" i="1"/>
  <c r="S2338" i="1"/>
  <c r="S2337" i="1"/>
  <c r="S2336" i="1"/>
  <c r="S2335" i="1"/>
  <c r="S2334" i="1"/>
  <c r="S2333" i="1"/>
  <c r="S2332" i="1"/>
  <c r="S2331" i="1"/>
  <c r="S2330" i="1"/>
  <c r="S2329" i="1"/>
  <c r="S2328" i="1"/>
  <c r="S2327" i="1"/>
  <c r="S2326" i="1"/>
  <c r="S2325" i="1"/>
  <c r="S2324" i="1"/>
  <c r="S2323" i="1"/>
  <c r="S2322" i="1"/>
  <c r="S2321" i="1"/>
  <c r="S2320" i="1"/>
  <c r="S2319" i="1"/>
  <c r="S2318" i="1"/>
  <c r="S2317" i="1"/>
  <c r="S2316" i="1"/>
  <c r="S2315" i="1"/>
  <c r="S2314" i="1"/>
  <c r="S2313" i="1"/>
  <c r="S2312" i="1"/>
  <c r="S2311" i="1"/>
  <c r="S2310" i="1"/>
  <c r="S2309" i="1"/>
  <c r="S2308" i="1"/>
  <c r="S2307" i="1"/>
  <c r="S2306" i="1"/>
  <c r="S2305" i="1"/>
  <c r="S2304" i="1"/>
  <c r="S2303" i="1"/>
  <c r="S2302" i="1"/>
  <c r="S2301" i="1"/>
  <c r="S2300" i="1"/>
  <c r="S2299" i="1"/>
  <c r="S2298" i="1"/>
  <c r="S2297" i="1"/>
  <c r="S2296" i="1"/>
  <c r="S2295" i="1"/>
  <c r="S2294" i="1"/>
  <c r="S2293" i="1"/>
  <c r="S2292" i="1"/>
  <c r="S2291" i="1"/>
  <c r="S2290" i="1"/>
  <c r="S2289" i="1"/>
  <c r="S2288" i="1"/>
  <c r="S2287" i="1"/>
  <c r="S2286" i="1"/>
  <c r="S2285" i="1"/>
  <c r="S2284" i="1"/>
  <c r="S2283" i="1"/>
  <c r="S2282" i="1"/>
  <c r="S2281" i="1"/>
  <c r="S2280" i="1"/>
  <c r="S2279" i="1"/>
  <c r="S2278" i="1"/>
  <c r="S2277" i="1"/>
  <c r="S2276" i="1"/>
  <c r="S2275" i="1"/>
  <c r="S2274" i="1"/>
  <c r="S2273" i="1"/>
  <c r="S2272" i="1"/>
  <c r="S2271" i="1"/>
  <c r="S2270" i="1"/>
  <c r="S2269" i="1"/>
  <c r="S2268" i="1"/>
  <c r="S2267" i="1"/>
  <c r="S2266" i="1"/>
  <c r="S2265" i="1"/>
  <c r="S2264" i="1"/>
  <c r="S2263" i="1"/>
  <c r="S2262" i="1"/>
  <c r="S2261" i="1"/>
  <c r="S2260" i="1"/>
  <c r="S2259" i="1"/>
  <c r="S2258" i="1"/>
  <c r="S2257" i="1"/>
  <c r="S2256" i="1"/>
  <c r="S2255" i="1"/>
  <c r="S2254" i="1"/>
  <c r="S2253" i="1"/>
  <c r="S2252" i="1"/>
  <c r="S2251" i="1"/>
  <c r="S2250" i="1"/>
  <c r="S2249" i="1"/>
  <c r="S2248" i="1"/>
  <c r="S2247" i="1"/>
  <c r="S2246" i="1"/>
  <c r="S2245" i="1"/>
  <c r="S2244" i="1"/>
  <c r="S2243" i="1"/>
  <c r="S2242" i="1"/>
  <c r="S2241" i="1"/>
  <c r="S2240" i="1"/>
  <c r="S2239" i="1"/>
  <c r="S2238" i="1"/>
  <c r="S2237" i="1"/>
  <c r="S2236" i="1"/>
  <c r="S2235" i="1"/>
  <c r="S2234" i="1"/>
  <c r="S2233" i="1"/>
  <c r="S2232" i="1"/>
  <c r="S2231" i="1"/>
  <c r="S2230" i="1"/>
  <c r="S2229" i="1"/>
  <c r="S2228" i="1"/>
  <c r="S2227" i="1"/>
  <c r="S2226" i="1"/>
  <c r="S2225" i="1"/>
  <c r="S2224" i="1"/>
  <c r="S2223" i="1"/>
  <c r="S2222" i="1"/>
  <c r="S2221" i="1"/>
  <c r="S2220" i="1"/>
  <c r="S2219" i="1"/>
  <c r="S2218" i="1"/>
  <c r="S2217" i="1"/>
  <c r="S2216" i="1"/>
  <c r="S2215" i="1"/>
  <c r="S2214" i="1"/>
  <c r="S2213" i="1"/>
  <c r="S2212" i="1"/>
  <c r="S2211" i="1"/>
  <c r="S2210" i="1"/>
  <c r="S2209" i="1"/>
  <c r="S2208" i="1"/>
  <c r="S2207" i="1"/>
  <c r="S2206" i="1"/>
  <c r="S2205" i="1"/>
  <c r="S2204" i="1"/>
  <c r="S2203" i="1"/>
  <c r="S2202" i="1"/>
  <c r="S2201" i="1"/>
  <c r="S2200" i="1"/>
  <c r="S2199" i="1"/>
  <c r="S2198" i="1"/>
  <c r="S2197" i="1"/>
  <c r="S2196" i="1"/>
  <c r="S2195" i="1"/>
  <c r="S2194" i="1"/>
  <c r="S2193" i="1"/>
  <c r="S2192" i="1"/>
  <c r="S2191" i="1"/>
  <c r="S2190" i="1"/>
  <c r="S2189" i="1"/>
  <c r="S2188" i="1"/>
  <c r="S2187" i="1"/>
  <c r="S2186" i="1"/>
  <c r="S2185" i="1"/>
  <c r="S2184" i="1"/>
  <c r="S2183" i="1"/>
  <c r="S2182" i="1"/>
  <c r="S2181" i="1"/>
  <c r="S2180" i="1"/>
  <c r="S2179" i="1"/>
  <c r="S2178" i="1"/>
  <c r="S2177" i="1"/>
  <c r="S2176" i="1"/>
  <c r="S2175" i="1"/>
  <c r="S2174" i="1"/>
  <c r="S2173" i="1"/>
  <c r="S2172" i="1"/>
  <c r="S2171" i="1"/>
  <c r="S2170" i="1"/>
  <c r="S2169" i="1"/>
  <c r="S2168" i="1"/>
  <c r="S2167" i="1"/>
  <c r="S2166" i="1"/>
  <c r="S2165" i="1"/>
  <c r="S2164" i="1"/>
  <c r="S2163" i="1"/>
  <c r="S2162" i="1"/>
  <c r="S2161" i="1"/>
  <c r="S2160" i="1"/>
  <c r="S2159" i="1"/>
  <c r="S2158" i="1"/>
  <c r="S2157" i="1"/>
  <c r="S2156" i="1"/>
  <c r="S2155" i="1"/>
  <c r="S2154" i="1"/>
  <c r="S2153" i="1"/>
  <c r="S2152" i="1"/>
  <c r="S2151" i="1"/>
  <c r="S2150" i="1"/>
  <c r="S2149" i="1"/>
  <c r="S2148" i="1"/>
  <c r="S2147" i="1"/>
  <c r="S2146" i="1"/>
  <c r="S2145" i="1"/>
  <c r="S2144" i="1"/>
  <c r="S2143" i="1"/>
  <c r="S2142" i="1"/>
  <c r="S2141" i="1"/>
  <c r="S2140" i="1"/>
  <c r="S2139" i="1"/>
  <c r="S2138" i="1"/>
  <c r="S2137" i="1"/>
  <c r="S2136" i="1"/>
  <c r="S2135" i="1"/>
  <c r="S2134" i="1"/>
  <c r="S2133" i="1"/>
  <c r="S2132" i="1"/>
  <c r="S2131" i="1"/>
  <c r="S2130" i="1"/>
  <c r="S2129" i="1"/>
  <c r="S2128" i="1"/>
  <c r="S2127" i="1"/>
  <c r="S2126" i="1"/>
  <c r="S2125" i="1"/>
  <c r="S2124" i="1"/>
  <c r="S2123" i="1"/>
  <c r="S2122" i="1"/>
  <c r="S2121" i="1"/>
  <c r="S2120" i="1"/>
  <c r="S2119" i="1"/>
  <c r="S2118" i="1"/>
  <c r="S2117" i="1"/>
  <c r="S2116" i="1"/>
  <c r="S2115" i="1"/>
  <c r="S2114" i="1"/>
  <c r="S2113" i="1"/>
  <c r="S2112" i="1"/>
  <c r="S2111" i="1"/>
  <c r="S2110" i="1"/>
  <c r="S2109" i="1"/>
  <c r="S2108" i="1"/>
  <c r="S2107" i="1"/>
  <c r="S2106" i="1"/>
  <c r="S2105" i="1"/>
  <c r="S2104" i="1"/>
  <c r="S2103" i="1"/>
  <c r="S2102" i="1"/>
  <c r="S2101" i="1"/>
  <c r="S2100" i="1"/>
  <c r="S2099" i="1"/>
  <c r="S2098" i="1"/>
  <c r="S2097" i="1"/>
  <c r="S2096" i="1"/>
  <c r="S2095" i="1"/>
  <c r="S2094" i="1"/>
  <c r="S2093" i="1"/>
  <c r="S2092" i="1"/>
  <c r="S2091" i="1"/>
  <c r="S2090" i="1"/>
  <c r="S2089" i="1"/>
  <c r="S2088" i="1"/>
  <c r="S2087" i="1"/>
  <c r="S2086" i="1"/>
  <c r="S2085" i="1"/>
  <c r="S2084" i="1"/>
  <c r="S2083" i="1"/>
  <c r="S2082" i="1"/>
  <c r="S2081" i="1"/>
  <c r="S2080" i="1"/>
  <c r="S2079" i="1"/>
  <c r="S2078" i="1"/>
  <c r="S2077" i="1"/>
  <c r="S2076" i="1"/>
  <c r="S2075" i="1"/>
  <c r="S2074" i="1"/>
  <c r="S2073" i="1"/>
  <c r="S2072" i="1"/>
  <c r="S2071" i="1"/>
  <c r="S2070" i="1"/>
  <c r="S2069" i="1"/>
  <c r="S2068" i="1"/>
  <c r="S2067" i="1"/>
  <c r="S2066" i="1"/>
  <c r="S2065" i="1"/>
  <c r="S2064" i="1"/>
  <c r="S2063" i="1"/>
  <c r="S2062" i="1"/>
  <c r="S2061" i="1"/>
  <c r="S2060" i="1"/>
  <c r="S2059" i="1"/>
  <c r="S2058" i="1"/>
  <c r="S2057" i="1"/>
  <c r="S2056" i="1"/>
  <c r="S2055" i="1"/>
  <c r="S2054" i="1"/>
  <c r="S2053" i="1"/>
  <c r="S2052" i="1"/>
  <c r="S2051" i="1"/>
  <c r="S2050" i="1"/>
  <c r="S2049" i="1"/>
  <c r="S2048" i="1"/>
  <c r="S2047" i="1"/>
  <c r="S2046" i="1"/>
  <c r="S2045" i="1"/>
  <c r="S2044" i="1"/>
  <c r="S2043" i="1"/>
  <c r="S2042" i="1"/>
  <c r="S2041" i="1"/>
  <c r="S2040" i="1"/>
  <c r="S2039" i="1"/>
  <c r="S2038" i="1"/>
  <c r="S2037" i="1"/>
  <c r="S2036" i="1"/>
  <c r="S2035" i="1"/>
  <c r="S2034" i="1"/>
  <c r="S2033" i="1"/>
  <c r="S2032" i="1"/>
  <c r="S2031" i="1"/>
  <c r="S2030" i="1"/>
  <c r="S2029" i="1"/>
  <c r="S2028" i="1"/>
  <c r="S2027" i="1"/>
  <c r="S2026" i="1"/>
  <c r="S2025" i="1"/>
  <c r="S2024" i="1"/>
  <c r="S2023" i="1"/>
  <c r="S2022" i="1"/>
  <c r="S2021" i="1"/>
  <c r="S2020" i="1"/>
  <c r="S2019" i="1"/>
  <c r="S2018" i="1"/>
  <c r="S2017" i="1"/>
  <c r="S2016" i="1"/>
  <c r="S2015" i="1"/>
  <c r="S2014" i="1"/>
  <c r="S2013" i="1"/>
  <c r="S2012" i="1"/>
  <c r="S2011" i="1"/>
  <c r="S2010" i="1"/>
  <c r="S2009" i="1"/>
  <c r="S2008" i="1"/>
  <c r="S2007" i="1"/>
  <c r="S2006" i="1"/>
  <c r="S2005" i="1"/>
  <c r="S2004" i="1"/>
  <c r="S2003" i="1"/>
  <c r="S2002" i="1"/>
  <c r="S2001" i="1"/>
  <c r="S2000" i="1"/>
  <c r="S1999" i="1"/>
  <c r="S1998" i="1"/>
  <c r="S1997" i="1"/>
  <c r="S1996" i="1"/>
  <c r="S1995" i="1"/>
  <c r="S1994" i="1"/>
  <c r="S1993" i="1"/>
  <c r="S1992" i="1"/>
  <c r="S1991" i="1"/>
  <c r="S1990" i="1"/>
  <c r="S1989" i="1"/>
  <c r="S1988" i="1"/>
  <c r="S1987" i="1"/>
  <c r="S1986" i="1"/>
  <c r="S1985" i="1"/>
  <c r="S1984" i="1"/>
  <c r="S1983" i="1"/>
  <c r="S1982" i="1"/>
  <c r="S1981" i="1"/>
  <c r="S1980" i="1"/>
  <c r="S1979" i="1"/>
  <c r="S1978" i="1"/>
  <c r="S1977" i="1"/>
  <c r="S1976" i="1"/>
  <c r="S1975" i="1"/>
  <c r="S1974" i="1"/>
  <c r="S1973" i="1"/>
  <c r="S1972" i="1"/>
  <c r="S1971" i="1"/>
  <c r="S1970" i="1"/>
  <c r="S1969" i="1"/>
  <c r="S1968" i="1"/>
  <c r="S1967" i="1"/>
  <c r="S1966" i="1"/>
  <c r="S1965" i="1"/>
  <c r="S1964" i="1"/>
  <c r="S1963" i="1"/>
  <c r="S1962" i="1"/>
  <c r="S1961" i="1"/>
  <c r="S1960" i="1"/>
  <c r="S1959" i="1"/>
  <c r="S1958" i="1"/>
  <c r="S1957" i="1"/>
  <c r="S1956" i="1"/>
  <c r="S1955" i="1"/>
  <c r="S1954" i="1"/>
  <c r="S1953" i="1"/>
  <c r="S1952" i="1"/>
  <c r="S1951" i="1"/>
  <c r="S1950" i="1"/>
  <c r="S1949" i="1"/>
  <c r="S1948" i="1"/>
  <c r="S1947" i="1"/>
  <c r="S1946" i="1"/>
  <c r="S1945" i="1"/>
  <c r="S1944" i="1"/>
  <c r="S1943" i="1"/>
  <c r="S1942" i="1"/>
  <c r="S1941" i="1"/>
  <c r="S1940" i="1"/>
  <c r="S1939" i="1"/>
  <c r="S1938" i="1"/>
  <c r="S1937" i="1"/>
  <c r="S1936" i="1"/>
  <c r="S1935" i="1"/>
  <c r="S1934" i="1"/>
  <c r="S1933" i="1"/>
  <c r="S1932" i="1"/>
  <c r="S1931" i="1"/>
  <c r="S1930" i="1"/>
  <c r="S1929" i="1"/>
  <c r="S1928" i="1"/>
  <c r="S1927" i="1"/>
  <c r="S1926" i="1"/>
  <c r="S1925" i="1"/>
  <c r="S1924" i="1"/>
  <c r="S1923" i="1"/>
  <c r="S1922" i="1"/>
  <c r="S1921" i="1"/>
  <c r="S1920" i="1"/>
  <c r="S1919" i="1"/>
  <c r="S1918" i="1"/>
  <c r="S1917" i="1"/>
  <c r="S1916" i="1"/>
  <c r="S1915" i="1"/>
  <c r="S1914" i="1"/>
  <c r="S1913" i="1"/>
  <c r="S1912" i="1"/>
  <c r="S1911" i="1"/>
  <c r="S1910" i="1"/>
  <c r="S1909" i="1"/>
  <c r="S1908" i="1"/>
  <c r="S1907" i="1"/>
  <c r="S1906" i="1"/>
  <c r="S1905" i="1"/>
  <c r="S1904" i="1"/>
  <c r="S1903" i="1"/>
  <c r="S1902" i="1"/>
  <c r="S1901" i="1"/>
  <c r="S1900" i="1"/>
  <c r="S1899" i="1"/>
  <c r="S1898" i="1"/>
  <c r="S1897" i="1"/>
  <c r="S1896" i="1"/>
  <c r="S1895" i="1"/>
  <c r="S1894" i="1"/>
  <c r="S1893" i="1"/>
  <c r="S1892" i="1"/>
  <c r="S1891" i="1"/>
  <c r="S1890" i="1"/>
  <c r="S1889" i="1"/>
  <c r="S1888" i="1"/>
  <c r="S1887" i="1"/>
  <c r="S1886" i="1"/>
  <c r="S1885" i="1"/>
  <c r="S1884" i="1"/>
  <c r="S1883" i="1"/>
  <c r="S1882" i="1"/>
  <c r="S1881" i="1"/>
  <c r="S1880" i="1"/>
  <c r="S1879" i="1"/>
  <c r="S1878" i="1"/>
  <c r="S1877" i="1"/>
  <c r="S1876" i="1"/>
  <c r="S1875" i="1"/>
  <c r="S1874" i="1"/>
  <c r="S1873" i="1"/>
  <c r="S1872" i="1"/>
  <c r="S1871" i="1"/>
  <c r="S1870" i="1"/>
  <c r="S1869" i="1"/>
  <c r="S1868" i="1"/>
  <c r="S1867" i="1"/>
  <c r="S1866" i="1"/>
  <c r="S1865" i="1"/>
  <c r="S1864" i="1"/>
  <c r="S1863" i="1"/>
  <c r="S1862" i="1"/>
  <c r="S1861" i="1"/>
  <c r="S1860" i="1"/>
  <c r="S1859" i="1"/>
  <c r="S1858" i="1"/>
  <c r="S1857" i="1"/>
  <c r="S1856" i="1"/>
  <c r="S1855" i="1"/>
  <c r="S1854" i="1"/>
  <c r="S1853" i="1"/>
  <c r="S1852" i="1"/>
  <c r="S1851" i="1"/>
  <c r="S1850" i="1"/>
  <c r="S1849" i="1"/>
  <c r="S1848" i="1"/>
  <c r="S1847" i="1"/>
  <c r="S1846" i="1"/>
  <c r="S1845" i="1"/>
  <c r="S1844" i="1"/>
  <c r="S1843" i="1"/>
  <c r="S1842" i="1"/>
  <c r="S1841" i="1"/>
  <c r="S1840" i="1"/>
  <c r="S1839" i="1"/>
  <c r="S1838" i="1"/>
  <c r="S1837" i="1"/>
  <c r="S1836" i="1"/>
  <c r="S1835" i="1"/>
  <c r="S1834" i="1"/>
  <c r="S1833" i="1"/>
  <c r="S1832" i="1"/>
  <c r="S1831" i="1"/>
  <c r="S1830" i="1"/>
  <c r="S1829" i="1"/>
  <c r="S1828" i="1"/>
  <c r="S1827" i="1"/>
  <c r="S1826" i="1"/>
  <c r="S1825" i="1"/>
  <c r="S1824" i="1"/>
  <c r="S1823" i="1"/>
  <c r="S1822" i="1"/>
  <c r="S1821" i="1"/>
  <c r="S1820" i="1"/>
  <c r="S1819" i="1"/>
  <c r="S1818" i="1"/>
  <c r="S1817" i="1"/>
  <c r="S1816" i="1"/>
  <c r="S1815" i="1"/>
  <c r="S1814" i="1"/>
  <c r="S1813" i="1"/>
  <c r="S1812" i="1"/>
  <c r="S1811" i="1"/>
  <c r="S1810" i="1"/>
  <c r="S1809" i="1"/>
  <c r="S1808" i="1"/>
  <c r="S1807" i="1"/>
  <c r="S1806" i="1"/>
  <c r="S1805" i="1"/>
  <c r="S1804" i="1"/>
  <c r="S1803" i="1"/>
  <c r="S1802" i="1"/>
  <c r="S1801" i="1"/>
  <c r="S1800" i="1"/>
  <c r="S1799" i="1"/>
  <c r="S1798" i="1"/>
  <c r="S1797" i="1"/>
  <c r="S1796" i="1"/>
  <c r="S1795" i="1"/>
  <c r="S1794" i="1"/>
  <c r="S1793" i="1"/>
  <c r="S1792" i="1"/>
  <c r="S1791" i="1"/>
  <c r="S1790" i="1"/>
  <c r="S1789" i="1"/>
  <c r="S1788" i="1"/>
  <c r="S1787" i="1"/>
  <c r="S1786" i="1"/>
  <c r="S1785" i="1"/>
  <c r="S1784" i="1"/>
  <c r="S1783" i="1"/>
  <c r="S1782" i="1"/>
  <c r="S1781" i="1"/>
  <c r="S1780" i="1"/>
  <c r="S1779" i="1"/>
  <c r="S1778" i="1"/>
  <c r="S1777" i="1"/>
  <c r="S1776" i="1"/>
  <c r="S1775" i="1"/>
  <c r="S1774" i="1"/>
  <c r="S1773" i="1"/>
  <c r="S1772" i="1"/>
  <c r="S1771" i="1"/>
  <c r="S1770" i="1"/>
  <c r="S1769" i="1"/>
  <c r="S1768" i="1"/>
  <c r="S1767" i="1"/>
  <c r="S1766" i="1"/>
  <c r="S1765" i="1"/>
  <c r="S1764" i="1"/>
  <c r="S1763" i="1"/>
  <c r="S1762" i="1"/>
  <c r="S1761" i="1"/>
  <c r="S1760" i="1"/>
  <c r="S1759" i="1"/>
  <c r="S1758" i="1"/>
  <c r="S1757" i="1"/>
  <c r="S1756" i="1"/>
  <c r="S1755" i="1"/>
  <c r="S1754" i="1"/>
  <c r="S1753" i="1"/>
  <c r="S1752" i="1"/>
  <c r="S1751" i="1"/>
  <c r="S1750" i="1"/>
  <c r="S1749" i="1"/>
  <c r="S1748" i="1"/>
  <c r="S1747" i="1"/>
  <c r="S1746" i="1"/>
  <c r="S1745" i="1"/>
  <c r="S1744" i="1"/>
  <c r="S1743" i="1"/>
  <c r="S1742" i="1"/>
  <c r="S1741" i="1"/>
  <c r="S1740" i="1"/>
  <c r="S1739" i="1"/>
  <c r="S1738" i="1"/>
  <c r="S1737" i="1"/>
  <c r="S1736" i="1"/>
  <c r="S1735" i="1"/>
  <c r="S1734" i="1"/>
  <c r="S1733" i="1"/>
  <c r="S1732" i="1"/>
  <c r="S1731" i="1"/>
  <c r="S1730" i="1"/>
  <c r="S1729" i="1"/>
  <c r="S1728" i="1"/>
  <c r="S1727" i="1"/>
  <c r="S1726" i="1"/>
  <c r="S1725" i="1"/>
  <c r="S1724" i="1"/>
  <c r="S1723" i="1"/>
  <c r="S1722" i="1"/>
  <c r="S1721" i="1"/>
  <c r="S1720" i="1"/>
  <c r="S1719" i="1"/>
  <c r="S1718" i="1"/>
  <c r="S1717" i="1"/>
  <c r="S1716" i="1"/>
  <c r="S1715" i="1"/>
  <c r="S1714" i="1"/>
  <c r="S1713" i="1"/>
  <c r="S1712" i="1"/>
  <c r="S1711" i="1"/>
  <c r="S1710" i="1"/>
  <c r="S1709" i="1"/>
  <c r="S1708" i="1"/>
  <c r="S1707" i="1"/>
  <c r="S1706" i="1"/>
  <c r="S1705" i="1"/>
  <c r="S1704" i="1"/>
  <c r="S1703" i="1"/>
  <c r="S1702" i="1"/>
  <c r="S1701" i="1"/>
  <c r="S1700" i="1"/>
  <c r="S1699" i="1"/>
  <c r="S1698" i="1"/>
  <c r="S1697" i="1"/>
  <c r="S1696" i="1"/>
  <c r="S1695" i="1"/>
  <c r="S1694" i="1"/>
  <c r="S1693" i="1"/>
  <c r="S1692" i="1"/>
  <c r="S1691" i="1"/>
  <c r="S1690" i="1"/>
  <c r="S1689" i="1"/>
  <c r="S1688" i="1"/>
  <c r="S1687" i="1"/>
  <c r="S1686" i="1"/>
  <c r="S1685" i="1"/>
  <c r="S1684" i="1"/>
  <c r="S1683" i="1"/>
  <c r="S1682" i="1"/>
  <c r="S1681" i="1"/>
  <c r="S1680" i="1"/>
  <c r="S1679" i="1"/>
  <c r="S1678" i="1"/>
  <c r="S1677" i="1"/>
  <c r="S1676" i="1"/>
  <c r="S1675" i="1"/>
  <c r="S1674" i="1"/>
  <c r="S1673" i="1"/>
  <c r="S1672" i="1"/>
  <c r="S1671" i="1"/>
  <c r="S1670" i="1"/>
  <c r="S1669" i="1"/>
  <c r="S1668" i="1"/>
  <c r="S1667" i="1"/>
  <c r="S1666" i="1"/>
  <c r="S1665" i="1"/>
  <c r="S1664" i="1"/>
  <c r="S1663" i="1"/>
  <c r="S1662" i="1"/>
  <c r="S1661" i="1"/>
  <c r="S1660" i="1"/>
  <c r="S1659" i="1"/>
  <c r="S1658" i="1"/>
  <c r="S1657" i="1"/>
  <c r="S1656" i="1"/>
  <c r="S1655" i="1"/>
  <c r="S1654" i="1"/>
  <c r="S1653" i="1"/>
  <c r="S1652" i="1"/>
  <c r="S1651" i="1"/>
  <c r="S1650" i="1"/>
  <c r="S1649" i="1"/>
  <c r="S1648" i="1"/>
  <c r="S1647" i="1"/>
  <c r="S1646" i="1"/>
  <c r="S1645" i="1"/>
  <c r="S1644" i="1"/>
  <c r="S1643" i="1"/>
  <c r="S1642" i="1"/>
  <c r="S1641" i="1"/>
  <c r="S1640" i="1"/>
  <c r="S1639" i="1"/>
  <c r="S1638" i="1"/>
  <c r="S1637" i="1"/>
  <c r="S1636" i="1"/>
  <c r="S1635" i="1"/>
  <c r="S1634" i="1"/>
  <c r="S1633" i="1"/>
  <c r="S1632" i="1"/>
  <c r="S1631" i="1"/>
  <c r="S1630" i="1"/>
  <c r="S1629" i="1"/>
  <c r="S1628" i="1"/>
  <c r="S1627" i="1"/>
  <c r="S1626" i="1"/>
  <c r="S1625" i="1"/>
  <c r="S1624" i="1"/>
  <c r="S1623" i="1"/>
  <c r="S1622" i="1"/>
  <c r="S1621" i="1"/>
  <c r="S1620" i="1"/>
  <c r="S1619" i="1"/>
  <c r="S1618" i="1"/>
  <c r="S1617" i="1"/>
  <c r="S1616" i="1"/>
  <c r="S1615" i="1"/>
  <c r="S1614" i="1"/>
  <c r="S1613" i="1"/>
  <c r="S1612" i="1"/>
  <c r="S1611" i="1"/>
  <c r="S1610" i="1"/>
  <c r="S1609" i="1"/>
  <c r="S1608" i="1"/>
  <c r="S1607" i="1"/>
  <c r="S1606" i="1"/>
  <c r="S1605" i="1"/>
  <c r="S1604" i="1"/>
  <c r="S1603" i="1"/>
  <c r="S1602" i="1"/>
  <c r="S1601" i="1"/>
  <c r="S1600" i="1"/>
  <c r="S1599" i="1"/>
  <c r="S1598" i="1"/>
  <c r="S1597" i="1"/>
  <c r="S1596" i="1"/>
  <c r="S1595" i="1"/>
  <c r="S1594" i="1"/>
  <c r="S1593" i="1"/>
  <c r="S1592" i="1"/>
  <c r="S1591" i="1"/>
  <c r="S1590" i="1"/>
  <c r="S1589" i="1"/>
  <c r="S1588" i="1"/>
  <c r="S1587" i="1"/>
  <c r="S1586" i="1"/>
  <c r="S1585" i="1"/>
  <c r="S1584" i="1"/>
  <c r="S1583" i="1"/>
  <c r="S1582" i="1"/>
  <c r="S1581" i="1"/>
  <c r="S1580" i="1"/>
  <c r="S1579" i="1"/>
  <c r="S1578" i="1"/>
  <c r="S1577" i="1"/>
  <c r="S1576" i="1"/>
  <c r="S1575" i="1"/>
  <c r="S1574" i="1"/>
  <c r="S1573" i="1"/>
  <c r="S1572" i="1"/>
  <c r="S1571" i="1"/>
  <c r="S1570" i="1"/>
  <c r="S1569" i="1"/>
  <c r="S1568" i="1"/>
  <c r="S1567" i="1"/>
  <c r="S1566" i="1"/>
  <c r="S1565" i="1"/>
  <c r="S1564" i="1"/>
  <c r="S1563" i="1"/>
  <c r="S1562" i="1"/>
  <c r="S1561" i="1"/>
  <c r="S1560" i="1"/>
  <c r="S1559" i="1"/>
  <c r="S1558" i="1"/>
  <c r="S1557" i="1"/>
  <c r="S1556" i="1"/>
  <c r="S1555" i="1"/>
  <c r="S1554" i="1"/>
  <c r="S1553" i="1"/>
  <c r="S1552" i="1"/>
  <c r="S1551" i="1"/>
  <c r="S1550" i="1"/>
  <c r="S1549" i="1"/>
  <c r="S1548" i="1"/>
  <c r="S1547" i="1"/>
  <c r="S1546" i="1"/>
  <c r="S1545" i="1"/>
  <c r="S1544" i="1"/>
  <c r="S1543" i="1"/>
  <c r="S1542" i="1"/>
  <c r="S1541" i="1"/>
  <c r="S1540" i="1"/>
  <c r="S1539" i="1"/>
  <c r="S1538" i="1"/>
  <c r="S1537" i="1"/>
  <c r="S1536" i="1"/>
  <c r="S1535" i="1"/>
  <c r="S1534" i="1"/>
  <c r="S1533" i="1"/>
  <c r="S1532" i="1"/>
  <c r="S1531" i="1"/>
  <c r="S1530" i="1"/>
  <c r="S1529" i="1"/>
  <c r="S1528" i="1"/>
  <c r="S1527" i="1"/>
  <c r="S1526" i="1"/>
  <c r="S1525" i="1"/>
  <c r="S1524" i="1"/>
  <c r="S1523" i="1"/>
  <c r="S1522" i="1"/>
  <c r="S1521" i="1"/>
  <c r="S1520" i="1"/>
  <c r="S1519" i="1"/>
  <c r="S1518" i="1"/>
  <c r="S1517" i="1"/>
  <c r="S1516" i="1"/>
  <c r="S1515" i="1"/>
  <c r="S1514" i="1"/>
  <c r="S1513" i="1"/>
  <c r="S1512" i="1"/>
  <c r="S1511" i="1"/>
  <c r="S1510" i="1"/>
  <c r="S1509" i="1"/>
  <c r="S1508" i="1"/>
  <c r="S1507" i="1"/>
  <c r="S1506" i="1"/>
  <c r="S1505" i="1"/>
  <c r="S1504" i="1"/>
  <c r="S1503" i="1"/>
  <c r="S1502" i="1"/>
  <c r="S1501" i="1"/>
  <c r="S1500" i="1"/>
  <c r="S1499" i="1"/>
  <c r="S1498" i="1"/>
  <c r="S1497" i="1"/>
  <c r="S1496" i="1"/>
  <c r="S1495" i="1"/>
  <c r="S1494" i="1"/>
  <c r="S1493" i="1"/>
  <c r="S1492" i="1"/>
  <c r="S1491" i="1"/>
  <c r="S1490" i="1"/>
  <c r="S1489" i="1"/>
  <c r="S1488" i="1"/>
  <c r="S1487" i="1"/>
  <c r="S1486" i="1"/>
  <c r="S1485" i="1"/>
  <c r="S1484" i="1"/>
  <c r="S1483" i="1"/>
  <c r="S1482" i="1"/>
  <c r="S1481" i="1"/>
  <c r="S1480" i="1"/>
  <c r="S1479" i="1"/>
  <c r="S1478" i="1"/>
  <c r="S1477" i="1"/>
  <c r="S1476" i="1"/>
  <c r="S1475" i="1"/>
  <c r="S1474" i="1"/>
  <c r="S1473" i="1"/>
  <c r="S1472" i="1"/>
  <c r="S1471" i="1"/>
  <c r="S1470" i="1"/>
  <c r="S1469" i="1"/>
  <c r="S1468" i="1"/>
  <c r="S1467" i="1"/>
  <c r="S1466" i="1"/>
  <c r="S1465" i="1"/>
  <c r="S1464" i="1"/>
  <c r="S1463" i="1"/>
  <c r="S1462" i="1"/>
  <c r="S1461" i="1"/>
  <c r="S1460" i="1"/>
  <c r="S1459" i="1"/>
  <c r="S1458" i="1"/>
  <c r="S1457" i="1"/>
  <c r="S1456" i="1"/>
  <c r="S1455" i="1"/>
  <c r="S1454" i="1"/>
  <c r="S1453" i="1"/>
  <c r="S1452" i="1"/>
  <c r="S1451" i="1"/>
  <c r="S1450" i="1"/>
  <c r="S1449" i="1"/>
  <c r="S1448" i="1"/>
  <c r="S1447" i="1"/>
  <c r="S1446" i="1"/>
  <c r="S1445" i="1"/>
  <c r="S1444" i="1"/>
  <c r="S1443" i="1"/>
  <c r="S1442" i="1"/>
  <c r="S1441" i="1"/>
  <c r="S1440" i="1"/>
  <c r="S1439" i="1"/>
  <c r="S1438" i="1"/>
  <c r="S1437" i="1"/>
  <c r="S1436" i="1"/>
  <c r="S1435" i="1"/>
  <c r="S1434" i="1"/>
  <c r="S1433" i="1"/>
  <c r="S1432" i="1"/>
  <c r="S1431" i="1"/>
  <c r="S1430" i="1"/>
  <c r="S1429" i="1"/>
  <c r="S1428" i="1"/>
  <c r="S1427" i="1"/>
  <c r="S1426" i="1"/>
  <c r="S1425" i="1"/>
  <c r="S1424" i="1"/>
  <c r="S1423" i="1"/>
  <c r="S1422" i="1"/>
  <c r="S1421" i="1"/>
  <c r="S1420" i="1"/>
  <c r="S1419" i="1"/>
  <c r="S1418" i="1"/>
  <c r="S1417" i="1"/>
  <c r="S1416" i="1"/>
  <c r="S1415" i="1"/>
  <c r="S1414" i="1"/>
  <c r="S1413" i="1"/>
  <c r="S1412" i="1"/>
  <c r="S1411" i="1"/>
  <c r="S1410" i="1"/>
  <c r="S1409" i="1"/>
  <c r="S1408" i="1"/>
  <c r="S1407" i="1"/>
  <c r="S1406" i="1"/>
  <c r="S1405" i="1"/>
  <c r="S1404" i="1"/>
  <c r="S1403" i="1"/>
  <c r="S1402" i="1"/>
  <c r="S1401" i="1"/>
  <c r="S1400" i="1"/>
  <c r="S1399" i="1"/>
  <c r="S1398" i="1"/>
  <c r="S1397" i="1"/>
  <c r="S1396" i="1"/>
  <c r="S1395" i="1"/>
  <c r="S1394" i="1"/>
  <c r="S1393" i="1"/>
  <c r="S1392" i="1"/>
  <c r="S1391" i="1"/>
  <c r="S1390" i="1"/>
  <c r="S1389" i="1"/>
  <c r="S1388" i="1"/>
  <c r="S1387" i="1"/>
  <c r="S1386" i="1"/>
  <c r="S1385" i="1"/>
  <c r="S1384" i="1"/>
  <c r="S1383" i="1"/>
  <c r="S1382" i="1"/>
  <c r="S1381" i="1"/>
  <c r="S1380" i="1"/>
  <c r="S1379" i="1"/>
  <c r="S1378" i="1"/>
  <c r="S1377" i="1"/>
  <c r="S1376" i="1"/>
  <c r="S1375" i="1"/>
  <c r="S1374" i="1"/>
  <c r="S1373" i="1"/>
  <c r="S1372" i="1"/>
  <c r="S1371" i="1"/>
  <c r="S1370" i="1"/>
  <c r="S1369" i="1"/>
  <c r="S1368" i="1"/>
  <c r="S1367" i="1"/>
  <c r="S1366" i="1"/>
  <c r="S1365" i="1"/>
  <c r="S1364" i="1"/>
  <c r="S1363" i="1"/>
  <c r="S1362" i="1"/>
  <c r="S1361" i="1"/>
  <c r="S1360" i="1"/>
  <c r="S1359" i="1"/>
  <c r="S1358" i="1"/>
  <c r="S1357" i="1"/>
  <c r="S1356" i="1"/>
  <c r="S1355" i="1"/>
  <c r="S1354" i="1"/>
  <c r="S1353" i="1"/>
  <c r="S1352" i="1"/>
  <c r="S1351" i="1"/>
  <c r="S1350" i="1"/>
  <c r="S1349" i="1"/>
  <c r="S1348" i="1"/>
  <c r="S1347" i="1"/>
  <c r="S1346" i="1"/>
  <c r="S1345" i="1"/>
  <c r="S1344" i="1"/>
  <c r="S1343" i="1"/>
  <c r="S1342" i="1"/>
  <c r="S1341" i="1"/>
  <c r="S1340" i="1"/>
  <c r="S1339" i="1"/>
  <c r="S1338" i="1"/>
  <c r="S1337" i="1"/>
  <c r="S1336" i="1"/>
  <c r="S1335" i="1"/>
  <c r="S1334" i="1"/>
  <c r="S1333" i="1"/>
  <c r="S1332" i="1"/>
  <c r="S1331" i="1"/>
  <c r="S1330" i="1"/>
  <c r="S1329" i="1"/>
  <c r="S1328" i="1"/>
  <c r="S1327" i="1"/>
  <c r="S1326" i="1"/>
  <c r="S1325" i="1"/>
  <c r="S1324" i="1"/>
  <c r="S1323" i="1"/>
  <c r="S1322" i="1"/>
  <c r="S1321" i="1"/>
  <c r="S1320" i="1"/>
  <c r="S1319" i="1"/>
  <c r="S1318" i="1"/>
  <c r="S1317" i="1"/>
  <c r="S1316" i="1"/>
  <c r="S1315" i="1"/>
  <c r="S1314" i="1"/>
  <c r="S1313" i="1"/>
  <c r="S1312" i="1"/>
  <c r="S1311" i="1"/>
  <c r="S1310" i="1"/>
  <c r="S1309" i="1"/>
  <c r="S1308" i="1"/>
  <c r="S1307" i="1"/>
  <c r="S1306" i="1"/>
  <c r="S1305" i="1"/>
  <c r="S1304" i="1"/>
  <c r="S1303" i="1"/>
  <c r="S1302" i="1"/>
  <c r="S1301" i="1"/>
  <c r="S1300" i="1"/>
  <c r="S1299" i="1"/>
  <c r="S1298" i="1"/>
  <c r="S1297" i="1"/>
  <c r="S1296" i="1"/>
  <c r="S1295" i="1"/>
  <c r="S1294" i="1"/>
  <c r="S1293" i="1"/>
  <c r="S1292" i="1"/>
  <c r="S1291" i="1"/>
  <c r="S1290" i="1"/>
  <c r="S1289" i="1"/>
  <c r="S1288" i="1"/>
  <c r="S1287" i="1"/>
  <c r="S1286" i="1"/>
  <c r="S1285" i="1"/>
  <c r="S1284" i="1"/>
  <c r="S1283" i="1"/>
  <c r="S1282" i="1"/>
  <c r="S1281" i="1"/>
  <c r="S1280" i="1"/>
  <c r="S1279" i="1"/>
  <c r="S1278" i="1"/>
  <c r="S1277" i="1"/>
  <c r="S1276" i="1"/>
  <c r="S1275" i="1"/>
  <c r="S1274" i="1"/>
  <c r="S1273" i="1"/>
  <c r="S1272" i="1"/>
  <c r="S1271" i="1"/>
  <c r="S1270" i="1"/>
  <c r="S1269" i="1"/>
  <c r="S1268" i="1"/>
  <c r="S1267" i="1"/>
  <c r="S1266" i="1"/>
  <c r="S1265" i="1"/>
  <c r="S1264" i="1"/>
  <c r="S1263" i="1"/>
  <c r="S1262" i="1"/>
  <c r="S1261" i="1"/>
  <c r="S1260" i="1"/>
  <c r="S1259" i="1"/>
  <c r="S1258" i="1"/>
  <c r="S1257" i="1"/>
  <c r="S1256" i="1"/>
  <c r="S1255" i="1"/>
  <c r="S1254" i="1"/>
  <c r="S1253" i="1"/>
  <c r="S1252" i="1"/>
  <c r="S1251" i="1"/>
  <c r="S1250" i="1"/>
  <c r="S1249" i="1"/>
  <c r="S1248" i="1"/>
  <c r="S1247" i="1"/>
  <c r="S1246" i="1"/>
  <c r="S1245" i="1"/>
  <c r="S1244" i="1"/>
  <c r="S1243" i="1"/>
  <c r="S1242" i="1"/>
  <c r="S1241" i="1"/>
  <c r="S1240" i="1"/>
  <c r="S1239" i="1"/>
  <c r="S1238" i="1"/>
  <c r="S1237" i="1"/>
  <c r="S1236" i="1"/>
  <c r="S1235" i="1"/>
  <c r="S1234" i="1"/>
  <c r="S1233" i="1"/>
  <c r="S1232" i="1"/>
  <c r="S1231" i="1"/>
  <c r="S1230" i="1"/>
  <c r="S1229" i="1"/>
  <c r="S1228" i="1"/>
  <c r="S1227" i="1"/>
  <c r="S1226" i="1"/>
  <c r="S1225" i="1"/>
  <c r="S1224" i="1"/>
  <c r="S1223" i="1"/>
  <c r="S1222" i="1"/>
  <c r="S1221" i="1"/>
  <c r="S1220" i="1"/>
  <c r="S1219" i="1"/>
  <c r="S1218" i="1"/>
  <c r="S1217" i="1"/>
  <c r="S1216" i="1"/>
  <c r="S1215" i="1"/>
  <c r="S1214" i="1"/>
  <c r="S1213" i="1"/>
  <c r="S1212" i="1"/>
  <c r="S1211" i="1"/>
  <c r="S1210" i="1"/>
  <c r="S1209" i="1"/>
  <c r="S1208" i="1"/>
  <c r="S1207" i="1"/>
  <c r="S1206" i="1"/>
  <c r="S1205" i="1"/>
  <c r="S1204" i="1"/>
  <c r="S1203" i="1"/>
  <c r="S1202" i="1"/>
  <c r="S1201" i="1"/>
  <c r="S1200" i="1"/>
  <c r="S1199" i="1"/>
  <c r="S1198" i="1"/>
  <c r="S1197" i="1"/>
  <c r="S1196" i="1"/>
  <c r="S1195" i="1"/>
  <c r="S1194" i="1"/>
  <c r="S1193" i="1"/>
  <c r="S1192" i="1"/>
  <c r="S1191" i="1"/>
  <c r="S1190" i="1"/>
  <c r="S1189" i="1"/>
  <c r="S1188" i="1"/>
  <c r="S1187" i="1"/>
  <c r="S1186" i="1"/>
  <c r="S1185" i="1"/>
  <c r="S1184" i="1"/>
  <c r="S1183" i="1"/>
  <c r="S1182" i="1"/>
  <c r="S1181" i="1"/>
  <c r="S1180" i="1"/>
  <c r="S1179" i="1"/>
  <c r="S1178" i="1"/>
  <c r="S1177" i="1"/>
  <c r="S1176" i="1"/>
  <c r="S1175" i="1"/>
  <c r="S1174" i="1"/>
  <c r="S1173" i="1"/>
  <c r="S1172" i="1"/>
  <c r="S1171" i="1"/>
  <c r="S1170" i="1"/>
  <c r="S1169" i="1"/>
  <c r="S1168" i="1"/>
  <c r="S1167" i="1"/>
  <c r="S1166" i="1"/>
  <c r="S1165" i="1"/>
  <c r="S1164" i="1"/>
  <c r="S1163" i="1"/>
  <c r="S1162" i="1"/>
  <c r="S1161" i="1"/>
  <c r="S1160" i="1"/>
  <c r="S1159" i="1"/>
  <c r="S1158" i="1"/>
  <c r="S1157" i="1"/>
  <c r="S1156" i="1"/>
  <c r="S1155" i="1"/>
  <c r="S1154" i="1"/>
  <c r="S1153" i="1"/>
  <c r="S1152" i="1"/>
  <c r="S1151" i="1"/>
  <c r="S1150" i="1"/>
  <c r="S1149" i="1"/>
  <c r="S1148" i="1"/>
  <c r="S1147" i="1"/>
  <c r="S1146" i="1"/>
  <c r="S1145" i="1"/>
  <c r="S1144" i="1"/>
  <c r="S1143" i="1"/>
  <c r="S1142" i="1"/>
  <c r="S1141" i="1"/>
  <c r="S1140" i="1"/>
  <c r="S1139" i="1"/>
  <c r="S1138" i="1"/>
  <c r="S1137" i="1"/>
  <c r="S1136" i="1"/>
  <c r="S1135" i="1"/>
  <c r="S1134" i="1"/>
  <c r="S1133" i="1"/>
  <c r="S1132" i="1"/>
  <c r="S1131" i="1"/>
  <c r="S1130" i="1"/>
  <c r="S1129" i="1"/>
  <c r="S1128" i="1"/>
  <c r="S1127" i="1"/>
  <c r="S1126" i="1"/>
  <c r="S1125" i="1"/>
  <c r="S1124" i="1"/>
  <c r="S1123" i="1"/>
  <c r="S1122" i="1"/>
  <c r="S1121" i="1"/>
  <c r="S1120" i="1"/>
  <c r="S1119" i="1"/>
  <c r="S1118" i="1"/>
  <c r="S1117" i="1"/>
  <c r="S1116" i="1"/>
  <c r="S1115" i="1"/>
  <c r="S1114" i="1"/>
  <c r="S1113" i="1"/>
  <c r="S1112" i="1"/>
  <c r="S1111" i="1"/>
  <c r="S1110" i="1"/>
  <c r="S1109" i="1"/>
  <c r="S1108" i="1"/>
  <c r="S1107" i="1"/>
  <c r="S1106" i="1"/>
  <c r="S1105" i="1"/>
  <c r="S1104" i="1"/>
  <c r="S1103" i="1"/>
  <c r="S1102" i="1"/>
  <c r="S1101" i="1"/>
  <c r="S1100" i="1"/>
  <c r="S1099" i="1"/>
  <c r="S1098" i="1"/>
  <c r="S1097" i="1"/>
  <c r="S1096" i="1"/>
  <c r="S1095" i="1"/>
  <c r="S1094" i="1"/>
  <c r="S1093" i="1"/>
  <c r="S1092" i="1"/>
  <c r="S1091" i="1"/>
  <c r="S1090" i="1"/>
  <c r="S1089" i="1"/>
  <c r="S1088" i="1"/>
  <c r="S1087" i="1"/>
  <c r="S1086" i="1"/>
  <c r="S1085" i="1"/>
  <c r="S1084" i="1"/>
  <c r="S1083" i="1"/>
  <c r="S1082" i="1"/>
  <c r="S1081" i="1"/>
  <c r="S1080" i="1"/>
  <c r="S1079" i="1"/>
  <c r="S1078" i="1"/>
  <c r="S1077" i="1"/>
  <c r="S1076" i="1"/>
  <c r="S1075" i="1"/>
  <c r="S1074" i="1"/>
  <c r="S1073" i="1"/>
  <c r="S1072" i="1"/>
  <c r="S1071" i="1"/>
  <c r="S1070" i="1"/>
  <c r="S1069" i="1"/>
  <c r="S1068" i="1"/>
  <c r="S1067" i="1"/>
  <c r="S1066" i="1"/>
  <c r="S1065" i="1"/>
  <c r="S1064" i="1"/>
  <c r="S1063" i="1"/>
  <c r="S1062" i="1"/>
  <c r="S1061" i="1"/>
  <c r="S1060" i="1"/>
  <c r="S1059" i="1"/>
  <c r="S1058" i="1"/>
  <c r="S1057" i="1"/>
  <c r="S1056" i="1"/>
  <c r="S1055" i="1"/>
  <c r="S1054" i="1"/>
  <c r="S1053" i="1"/>
  <c r="S1052" i="1"/>
  <c r="S1051" i="1"/>
  <c r="S1050" i="1"/>
  <c r="S1049" i="1"/>
  <c r="S1048" i="1"/>
  <c r="S1047" i="1"/>
  <c r="S1046" i="1"/>
  <c r="S1045" i="1"/>
  <c r="S1044" i="1"/>
  <c r="S1043" i="1"/>
  <c r="S1042" i="1"/>
  <c r="S1041" i="1"/>
  <c r="S1040" i="1"/>
  <c r="S1039" i="1"/>
  <c r="S1038" i="1"/>
  <c r="S1037" i="1"/>
  <c r="S1036" i="1"/>
  <c r="S1035" i="1"/>
  <c r="S1034" i="1"/>
  <c r="S1033" i="1"/>
  <c r="S1032" i="1"/>
  <c r="S1031" i="1"/>
  <c r="S1030" i="1"/>
  <c r="S1029" i="1"/>
  <c r="S1028" i="1"/>
  <c r="S1027" i="1"/>
  <c r="S1026" i="1"/>
  <c r="S1025" i="1"/>
  <c r="S1024" i="1"/>
  <c r="S1023" i="1"/>
  <c r="S1022" i="1"/>
  <c r="S1021" i="1"/>
  <c r="S1020" i="1"/>
  <c r="S1019" i="1"/>
  <c r="S1018" i="1"/>
  <c r="S1017" i="1"/>
  <c r="S1016" i="1"/>
  <c r="S1015" i="1"/>
  <c r="S1014" i="1"/>
  <c r="S1013" i="1"/>
  <c r="S1012" i="1"/>
  <c r="S1011" i="1"/>
  <c r="S1010" i="1"/>
  <c r="S1009" i="1"/>
  <c r="S1008" i="1"/>
  <c r="S1007" i="1"/>
  <c r="S1006" i="1"/>
  <c r="S1005" i="1"/>
  <c r="S1004" i="1"/>
  <c r="S1003" i="1"/>
  <c r="S1002" i="1"/>
  <c r="S1001" i="1"/>
  <c r="S1000" i="1"/>
  <c r="S999" i="1"/>
  <c r="S998" i="1"/>
  <c r="S997" i="1"/>
  <c r="S996" i="1"/>
  <c r="S995" i="1"/>
  <c r="S994" i="1"/>
  <c r="S993" i="1"/>
  <c r="S992" i="1"/>
  <c r="S991" i="1"/>
  <c r="S990" i="1"/>
  <c r="S989" i="1"/>
  <c r="S988" i="1"/>
  <c r="S987" i="1"/>
  <c r="S986" i="1"/>
  <c r="S985" i="1"/>
  <c r="S984" i="1"/>
  <c r="S983" i="1"/>
  <c r="S982" i="1"/>
  <c r="S981" i="1"/>
  <c r="S980" i="1"/>
  <c r="S979" i="1"/>
  <c r="S978" i="1"/>
  <c r="S977" i="1"/>
  <c r="S976" i="1"/>
  <c r="S975" i="1"/>
  <c r="S974" i="1"/>
  <c r="S973" i="1"/>
  <c r="S972" i="1"/>
  <c r="S971" i="1"/>
  <c r="S970" i="1"/>
  <c r="S969" i="1"/>
  <c r="S968" i="1"/>
  <c r="S967" i="1"/>
  <c r="S966" i="1"/>
  <c r="S965" i="1"/>
  <c r="S964" i="1"/>
  <c r="S963" i="1"/>
  <c r="S962" i="1"/>
  <c r="S961" i="1"/>
  <c r="S960" i="1"/>
  <c r="S959" i="1"/>
  <c r="S958" i="1"/>
  <c r="S957" i="1"/>
  <c r="S956" i="1"/>
  <c r="S955" i="1"/>
  <c r="S954" i="1"/>
  <c r="S953" i="1"/>
  <c r="S952" i="1"/>
  <c r="S951" i="1"/>
  <c r="S950" i="1"/>
  <c r="S949" i="1"/>
  <c r="S948" i="1"/>
  <c r="S947" i="1"/>
  <c r="S946" i="1"/>
  <c r="S945" i="1"/>
  <c r="S944" i="1"/>
  <c r="S943" i="1"/>
  <c r="S942" i="1"/>
  <c r="S941" i="1"/>
  <c r="S940" i="1"/>
  <c r="S939" i="1"/>
  <c r="S938" i="1"/>
  <c r="S937" i="1"/>
  <c r="S936" i="1"/>
  <c r="S935" i="1"/>
  <c r="S934" i="1"/>
  <c r="S933" i="1"/>
  <c r="S932" i="1"/>
  <c r="S931" i="1"/>
  <c r="S930" i="1"/>
  <c r="S929" i="1"/>
  <c r="S928" i="1"/>
  <c r="S927" i="1"/>
  <c r="S926" i="1"/>
  <c r="S925" i="1"/>
  <c r="S924" i="1"/>
  <c r="S923" i="1"/>
  <c r="S922" i="1"/>
  <c r="S921" i="1"/>
  <c r="S920" i="1"/>
  <c r="S919" i="1"/>
  <c r="S918" i="1"/>
  <c r="S917" i="1"/>
  <c r="S916" i="1"/>
  <c r="S915" i="1"/>
  <c r="S914" i="1"/>
  <c r="S913" i="1"/>
  <c r="S912" i="1"/>
  <c r="S911" i="1"/>
  <c r="S910" i="1"/>
  <c r="S909" i="1"/>
  <c r="S908" i="1"/>
  <c r="S907" i="1"/>
  <c r="S906" i="1"/>
  <c r="S905" i="1"/>
  <c r="S904" i="1"/>
  <c r="S903" i="1"/>
  <c r="S902" i="1"/>
  <c r="S901" i="1"/>
  <c r="S900" i="1"/>
  <c r="S899" i="1"/>
  <c r="S898" i="1"/>
  <c r="S897" i="1"/>
  <c r="S896" i="1"/>
  <c r="S895" i="1"/>
  <c r="S894" i="1"/>
  <c r="S893" i="1"/>
  <c r="S892" i="1"/>
  <c r="S891" i="1"/>
  <c r="S890" i="1"/>
  <c r="S889" i="1"/>
  <c r="S888" i="1"/>
  <c r="S887" i="1"/>
  <c r="S886" i="1"/>
  <c r="S885" i="1"/>
  <c r="S884" i="1"/>
  <c r="S883" i="1"/>
  <c r="S882" i="1"/>
  <c r="S881" i="1"/>
  <c r="S880" i="1"/>
  <c r="S879" i="1"/>
  <c r="S878" i="1"/>
  <c r="S877" i="1"/>
  <c r="S876" i="1"/>
  <c r="S875" i="1"/>
  <c r="S874" i="1"/>
  <c r="S873" i="1"/>
  <c r="S872" i="1"/>
  <c r="S871" i="1"/>
  <c r="S870" i="1"/>
  <c r="S869" i="1"/>
  <c r="S868" i="1"/>
  <c r="S867" i="1"/>
  <c r="S866" i="1"/>
  <c r="S865" i="1"/>
  <c r="S864" i="1"/>
  <c r="S863" i="1"/>
  <c r="S862" i="1"/>
  <c r="S861" i="1"/>
  <c r="S860" i="1"/>
  <c r="S859" i="1"/>
  <c r="S858" i="1"/>
  <c r="S857" i="1"/>
  <c r="S856" i="1"/>
  <c r="S855" i="1"/>
  <c r="S854" i="1"/>
  <c r="S853" i="1"/>
  <c r="S852" i="1"/>
  <c r="S851" i="1"/>
  <c r="S850" i="1"/>
  <c r="S849" i="1"/>
  <c r="S848" i="1"/>
  <c r="S847" i="1"/>
  <c r="S846" i="1"/>
  <c r="S845" i="1"/>
  <c r="S844" i="1"/>
  <c r="S843" i="1"/>
  <c r="S842" i="1"/>
  <c r="S841" i="1"/>
  <c r="S840" i="1"/>
  <c r="S839" i="1"/>
  <c r="S838" i="1"/>
  <c r="S837" i="1"/>
  <c r="S836" i="1"/>
  <c r="S835" i="1"/>
  <c r="S834" i="1"/>
  <c r="S833" i="1"/>
  <c r="S832" i="1"/>
  <c r="S831" i="1"/>
  <c r="S830" i="1"/>
  <c r="S829" i="1"/>
  <c r="S828" i="1"/>
  <c r="S827" i="1"/>
  <c r="S826" i="1"/>
  <c r="S825" i="1"/>
  <c r="S824" i="1"/>
  <c r="S823" i="1"/>
  <c r="S822" i="1"/>
  <c r="S821" i="1"/>
  <c r="S820" i="1"/>
  <c r="S819" i="1"/>
  <c r="S818" i="1"/>
  <c r="S817" i="1"/>
  <c r="S816" i="1"/>
  <c r="S815" i="1"/>
  <c r="S814" i="1"/>
  <c r="S813" i="1"/>
  <c r="S812" i="1"/>
  <c r="S811" i="1"/>
  <c r="S810" i="1"/>
  <c r="S809" i="1"/>
  <c r="S808" i="1"/>
  <c r="S807" i="1"/>
  <c r="S806" i="1"/>
  <c r="S805" i="1"/>
  <c r="S804" i="1"/>
  <c r="S803" i="1"/>
  <c r="S802" i="1"/>
  <c r="S801" i="1"/>
  <c r="S800" i="1"/>
  <c r="S799" i="1"/>
  <c r="S798" i="1"/>
  <c r="S797" i="1"/>
  <c r="S796" i="1"/>
  <c r="S795" i="1"/>
  <c r="S794" i="1"/>
  <c r="S793" i="1"/>
  <c r="S792" i="1"/>
  <c r="S791" i="1"/>
  <c r="S790" i="1"/>
  <c r="S789" i="1"/>
  <c r="S788" i="1"/>
  <c r="S787" i="1"/>
  <c r="S786" i="1"/>
  <c r="S785" i="1"/>
  <c r="S784" i="1"/>
  <c r="S783" i="1"/>
  <c r="S782" i="1"/>
  <c r="S781" i="1"/>
  <c r="S780" i="1"/>
  <c r="S779" i="1"/>
  <c r="S778" i="1"/>
  <c r="S777" i="1"/>
  <c r="S776" i="1"/>
  <c r="S775" i="1"/>
  <c r="S774" i="1"/>
  <c r="S773" i="1"/>
  <c r="S772" i="1"/>
  <c r="S771" i="1"/>
  <c r="S770" i="1"/>
  <c r="S769" i="1"/>
  <c r="S768" i="1"/>
  <c r="S767" i="1"/>
  <c r="S766" i="1"/>
  <c r="S765" i="1"/>
  <c r="S764" i="1"/>
  <c r="S763" i="1"/>
  <c r="S762" i="1"/>
  <c r="S761" i="1"/>
  <c r="S760" i="1"/>
  <c r="S759" i="1"/>
  <c r="S758" i="1"/>
  <c r="S757" i="1"/>
  <c r="S756" i="1"/>
  <c r="S755" i="1"/>
  <c r="S754" i="1"/>
  <c r="S753" i="1"/>
  <c r="S752" i="1"/>
  <c r="S751" i="1"/>
  <c r="S750" i="1"/>
  <c r="S749" i="1"/>
  <c r="S748" i="1"/>
  <c r="S747" i="1"/>
  <c r="S746" i="1"/>
  <c r="S745" i="1"/>
  <c r="S744" i="1"/>
  <c r="S743" i="1"/>
  <c r="S742" i="1"/>
  <c r="S741" i="1"/>
  <c r="S740" i="1"/>
  <c r="S739" i="1"/>
  <c r="S738" i="1"/>
  <c r="S737" i="1"/>
  <c r="S736" i="1"/>
  <c r="S735" i="1"/>
  <c r="S734" i="1"/>
  <c r="S733" i="1"/>
  <c r="S732" i="1"/>
  <c r="S731" i="1"/>
  <c r="S730" i="1"/>
  <c r="S729" i="1"/>
  <c r="S728" i="1"/>
  <c r="S727" i="1"/>
  <c r="S726" i="1"/>
  <c r="S725" i="1"/>
  <c r="S724" i="1"/>
  <c r="S723" i="1"/>
  <c r="S722" i="1"/>
  <c r="S721" i="1"/>
  <c r="S720" i="1"/>
  <c r="S719" i="1"/>
  <c r="S718" i="1"/>
  <c r="S717" i="1"/>
  <c r="S716" i="1"/>
  <c r="S715" i="1"/>
  <c r="S714" i="1"/>
  <c r="S713" i="1"/>
  <c r="S712" i="1"/>
  <c r="S711" i="1"/>
  <c r="S710" i="1"/>
  <c r="S709" i="1"/>
  <c r="S708" i="1"/>
  <c r="S707" i="1"/>
  <c r="S706" i="1"/>
  <c r="S705" i="1"/>
  <c r="S704" i="1"/>
  <c r="S703" i="1"/>
  <c r="S702" i="1"/>
  <c r="S701" i="1"/>
  <c r="S700" i="1"/>
  <c r="S699" i="1"/>
  <c r="S698" i="1"/>
  <c r="S697" i="1"/>
  <c r="S696" i="1"/>
  <c r="S695" i="1"/>
  <c r="S694" i="1"/>
  <c r="S693" i="1"/>
  <c r="S692" i="1"/>
  <c r="S691" i="1"/>
  <c r="S690" i="1"/>
  <c r="S689" i="1"/>
  <c r="S688" i="1"/>
  <c r="S687" i="1"/>
  <c r="S686" i="1"/>
  <c r="S685" i="1"/>
  <c r="S684" i="1"/>
  <c r="S683" i="1"/>
  <c r="S682" i="1"/>
  <c r="S681" i="1"/>
  <c r="S680" i="1"/>
  <c r="S679" i="1"/>
  <c r="S678" i="1"/>
  <c r="S677" i="1"/>
  <c r="S676" i="1"/>
  <c r="S675" i="1"/>
  <c r="S674" i="1"/>
  <c r="S673" i="1"/>
  <c r="S672" i="1"/>
  <c r="S671" i="1"/>
  <c r="S670" i="1"/>
  <c r="S669" i="1"/>
  <c r="S668" i="1"/>
  <c r="S667" i="1"/>
  <c r="S666" i="1"/>
  <c r="S665" i="1"/>
  <c r="S664" i="1"/>
  <c r="S663" i="1"/>
  <c r="S662" i="1"/>
  <c r="S661" i="1"/>
  <c r="S660" i="1"/>
  <c r="S659" i="1"/>
  <c r="S658" i="1"/>
  <c r="S657" i="1"/>
  <c r="S656" i="1"/>
  <c r="S655" i="1"/>
  <c r="S654" i="1"/>
  <c r="S653" i="1"/>
  <c r="S652" i="1"/>
  <c r="S651" i="1"/>
  <c r="S650" i="1"/>
  <c r="S649" i="1"/>
  <c r="S648" i="1"/>
  <c r="S647" i="1"/>
  <c r="S646" i="1"/>
  <c r="S645" i="1"/>
  <c r="S644" i="1"/>
  <c r="S643" i="1"/>
  <c r="S642" i="1"/>
  <c r="S641" i="1"/>
  <c r="S640" i="1"/>
  <c r="S639" i="1"/>
  <c r="S638" i="1"/>
  <c r="S637" i="1"/>
  <c r="S636" i="1"/>
  <c r="S635" i="1"/>
  <c r="S634" i="1"/>
  <c r="S633" i="1"/>
  <c r="S632" i="1"/>
  <c r="S631" i="1"/>
  <c r="S630" i="1"/>
  <c r="S629" i="1"/>
  <c r="S628" i="1"/>
  <c r="S627" i="1"/>
  <c r="S626" i="1"/>
  <c r="S625" i="1"/>
  <c r="S624" i="1"/>
  <c r="S623" i="1"/>
  <c r="S622" i="1"/>
  <c r="S621" i="1"/>
  <c r="S620" i="1"/>
  <c r="S619" i="1"/>
  <c r="S618" i="1"/>
  <c r="S617" i="1"/>
  <c r="S616" i="1"/>
  <c r="S615" i="1"/>
  <c r="S614" i="1"/>
  <c r="S613" i="1"/>
  <c r="S612" i="1"/>
  <c r="S611" i="1"/>
  <c r="S610" i="1"/>
  <c r="S609" i="1"/>
  <c r="S608" i="1"/>
  <c r="S607" i="1"/>
  <c r="S606" i="1"/>
  <c r="S605" i="1"/>
  <c r="S604" i="1"/>
  <c r="S603" i="1"/>
  <c r="S602" i="1"/>
  <c r="S601" i="1"/>
  <c r="S600" i="1"/>
  <c r="S599" i="1"/>
  <c r="S598" i="1"/>
  <c r="S597" i="1"/>
  <c r="S596" i="1"/>
  <c r="S595" i="1"/>
  <c r="S594" i="1"/>
  <c r="S593" i="1"/>
  <c r="S592" i="1"/>
  <c r="S591" i="1"/>
  <c r="S590" i="1"/>
  <c r="S589" i="1"/>
  <c r="S588" i="1"/>
  <c r="S587" i="1"/>
  <c r="S586" i="1"/>
  <c r="S585" i="1"/>
  <c r="S584" i="1"/>
  <c r="S583" i="1"/>
  <c r="S582" i="1"/>
  <c r="S581" i="1"/>
  <c r="S580" i="1"/>
  <c r="S579" i="1"/>
  <c r="S578" i="1"/>
  <c r="S577" i="1"/>
  <c r="S576" i="1"/>
  <c r="S575" i="1"/>
  <c r="S574" i="1"/>
  <c r="S573" i="1"/>
  <c r="S572" i="1"/>
  <c r="S571" i="1"/>
  <c r="S570" i="1"/>
  <c r="S569" i="1"/>
  <c r="S568" i="1"/>
  <c r="S567" i="1"/>
  <c r="S566" i="1"/>
  <c r="S565" i="1"/>
  <c r="S564" i="1"/>
  <c r="S563" i="1"/>
  <c r="S562" i="1"/>
  <c r="S561" i="1"/>
  <c r="S560" i="1"/>
  <c r="S559" i="1"/>
  <c r="S558" i="1"/>
  <c r="S557" i="1"/>
  <c r="S556" i="1"/>
  <c r="S555" i="1"/>
  <c r="S554" i="1"/>
  <c r="S553" i="1"/>
  <c r="S552" i="1"/>
  <c r="S551" i="1"/>
  <c r="S550" i="1"/>
  <c r="S549" i="1"/>
  <c r="S548" i="1"/>
  <c r="S547" i="1"/>
  <c r="S546" i="1"/>
  <c r="S545" i="1"/>
  <c r="S544" i="1"/>
  <c r="S543" i="1"/>
  <c r="S542" i="1"/>
  <c r="S541" i="1"/>
  <c r="S540" i="1"/>
  <c r="S539" i="1"/>
  <c r="S538" i="1"/>
  <c r="S537" i="1"/>
  <c r="S536" i="1"/>
  <c r="S535" i="1"/>
  <c r="S534" i="1"/>
  <c r="S533" i="1"/>
  <c r="S532" i="1"/>
  <c r="S531" i="1"/>
  <c r="S530" i="1"/>
  <c r="S529" i="1"/>
  <c r="S528" i="1"/>
  <c r="S527" i="1"/>
  <c r="S526" i="1"/>
  <c r="S525" i="1"/>
  <c r="S524" i="1"/>
  <c r="S523" i="1"/>
  <c r="S522" i="1"/>
  <c r="S521" i="1"/>
  <c r="S520" i="1"/>
  <c r="S519" i="1"/>
  <c r="S518" i="1"/>
  <c r="S517" i="1"/>
  <c r="S516" i="1"/>
  <c r="S515" i="1"/>
  <c r="S514" i="1"/>
  <c r="S513" i="1"/>
  <c r="S512" i="1"/>
  <c r="S511" i="1"/>
  <c r="S510" i="1"/>
  <c r="S509" i="1"/>
  <c r="S508" i="1"/>
  <c r="S507" i="1"/>
  <c r="S506" i="1"/>
  <c r="S505" i="1"/>
  <c r="S504" i="1"/>
  <c r="S503" i="1"/>
  <c r="S502" i="1"/>
  <c r="S501" i="1"/>
  <c r="S500" i="1"/>
  <c r="S499" i="1"/>
  <c r="S498" i="1"/>
  <c r="S497" i="1"/>
  <c r="S496" i="1"/>
  <c r="S495" i="1"/>
  <c r="S494" i="1"/>
  <c r="S493" i="1"/>
  <c r="S492" i="1"/>
  <c r="S491" i="1"/>
  <c r="S490" i="1"/>
  <c r="S489" i="1"/>
  <c r="S488" i="1"/>
  <c r="S487" i="1"/>
  <c r="S486" i="1"/>
  <c r="S485" i="1"/>
  <c r="S484" i="1"/>
  <c r="S483" i="1"/>
  <c r="S482" i="1"/>
  <c r="S481" i="1"/>
  <c r="S480" i="1"/>
  <c r="S479" i="1"/>
  <c r="S478" i="1"/>
  <c r="S477" i="1"/>
  <c r="S476" i="1"/>
  <c r="S475" i="1"/>
  <c r="S474" i="1"/>
  <c r="S473" i="1"/>
  <c r="S472" i="1"/>
  <c r="S471" i="1"/>
  <c r="S470" i="1"/>
  <c r="S469" i="1"/>
  <c r="S468" i="1"/>
  <c r="S467" i="1"/>
  <c r="S466" i="1"/>
  <c r="S465" i="1"/>
  <c r="S464" i="1"/>
  <c r="S463" i="1"/>
  <c r="S462" i="1"/>
  <c r="S461" i="1"/>
  <c r="S460" i="1"/>
  <c r="S459" i="1"/>
  <c r="S458" i="1"/>
  <c r="S457" i="1"/>
  <c r="S456" i="1"/>
  <c r="S455" i="1"/>
  <c r="S454" i="1"/>
  <c r="S453" i="1"/>
  <c r="S452" i="1"/>
  <c r="S451" i="1"/>
  <c r="S450" i="1"/>
  <c r="S449" i="1"/>
  <c r="S448" i="1"/>
  <c r="S447" i="1"/>
  <c r="S446" i="1"/>
  <c r="S445" i="1"/>
  <c r="S444" i="1"/>
  <c r="S443" i="1"/>
  <c r="S442" i="1"/>
  <c r="S441" i="1"/>
  <c r="S440" i="1"/>
  <c r="S439" i="1"/>
  <c r="S438" i="1"/>
  <c r="S437" i="1"/>
  <c r="S436" i="1"/>
  <c r="S435" i="1"/>
  <c r="S434" i="1"/>
  <c r="S433" i="1"/>
  <c r="S432" i="1"/>
  <c r="S431" i="1"/>
  <c r="S430" i="1"/>
  <c r="S429" i="1"/>
  <c r="S428" i="1"/>
  <c r="S427" i="1"/>
  <c r="S426" i="1"/>
  <c r="S425" i="1"/>
  <c r="S424" i="1"/>
  <c r="S423" i="1"/>
  <c r="S422" i="1"/>
  <c r="S421" i="1"/>
  <c r="S420" i="1"/>
  <c r="S419" i="1"/>
  <c r="S418" i="1"/>
  <c r="S417" i="1"/>
  <c r="S416" i="1"/>
  <c r="S415" i="1"/>
  <c r="S414" i="1"/>
  <c r="S413" i="1"/>
  <c r="S412" i="1"/>
  <c r="S411" i="1"/>
  <c r="S410" i="1"/>
  <c r="S409" i="1"/>
  <c r="S408" i="1"/>
  <c r="S407" i="1"/>
  <c r="S406" i="1"/>
  <c r="S405" i="1"/>
  <c r="S404" i="1"/>
  <c r="S403" i="1"/>
  <c r="S402" i="1"/>
  <c r="S401" i="1"/>
  <c r="S400" i="1"/>
  <c r="S399" i="1"/>
  <c r="S398" i="1"/>
  <c r="S397" i="1"/>
  <c r="S396" i="1"/>
  <c r="S395" i="1"/>
  <c r="S394" i="1"/>
  <c r="S393" i="1"/>
  <c r="S392" i="1"/>
  <c r="S391" i="1"/>
  <c r="S390" i="1"/>
  <c r="S389" i="1"/>
  <c r="S388" i="1"/>
  <c r="S387" i="1"/>
  <c r="S386" i="1"/>
  <c r="S385" i="1"/>
  <c r="S384" i="1"/>
  <c r="S383" i="1"/>
  <c r="S382" i="1"/>
  <c r="S381" i="1"/>
  <c r="S380" i="1"/>
  <c r="S379" i="1"/>
  <c r="S378" i="1"/>
  <c r="S377" i="1"/>
  <c r="S376" i="1"/>
  <c r="S375" i="1"/>
  <c r="S374" i="1"/>
  <c r="S373" i="1"/>
  <c r="S372" i="1"/>
  <c r="S371" i="1"/>
  <c r="S370" i="1"/>
  <c r="S369" i="1"/>
  <c r="S368" i="1"/>
  <c r="S367" i="1"/>
  <c r="S366" i="1"/>
  <c r="S365" i="1"/>
  <c r="S364" i="1"/>
  <c r="S363" i="1"/>
  <c r="S362" i="1"/>
  <c r="S361" i="1"/>
  <c r="S360" i="1"/>
  <c r="S359" i="1"/>
  <c r="S358" i="1"/>
  <c r="S357" i="1"/>
  <c r="S356" i="1"/>
  <c r="S355" i="1"/>
  <c r="S354" i="1"/>
  <c r="S353" i="1"/>
  <c r="S352" i="1"/>
  <c r="S351" i="1"/>
  <c r="S350" i="1"/>
  <c r="S349" i="1"/>
  <c r="S348" i="1"/>
  <c r="S347" i="1"/>
  <c r="S346" i="1"/>
  <c r="S345" i="1"/>
  <c r="S344" i="1"/>
  <c r="S343" i="1"/>
  <c r="S342" i="1"/>
  <c r="S341" i="1"/>
  <c r="S340" i="1"/>
  <c r="S339" i="1"/>
  <c r="S338" i="1"/>
  <c r="S337" i="1"/>
  <c r="S336" i="1"/>
  <c r="S335" i="1"/>
  <c r="S334" i="1"/>
  <c r="S333" i="1"/>
  <c r="S332" i="1"/>
  <c r="S331" i="1"/>
  <c r="S330" i="1"/>
  <c r="S329" i="1"/>
  <c r="S328" i="1"/>
  <c r="S327" i="1"/>
  <c r="S326" i="1"/>
  <c r="S325" i="1"/>
  <c r="S324" i="1"/>
  <c r="S323" i="1"/>
  <c r="S322" i="1"/>
  <c r="S321" i="1"/>
  <c r="S320" i="1"/>
  <c r="S319" i="1"/>
  <c r="S318" i="1"/>
  <c r="S317" i="1"/>
  <c r="S316" i="1"/>
  <c r="S315" i="1"/>
  <c r="S314" i="1"/>
  <c r="S313" i="1"/>
  <c r="S312" i="1"/>
  <c r="S311" i="1"/>
  <c r="S310" i="1"/>
  <c r="S309" i="1"/>
  <c r="S308" i="1"/>
  <c r="S307" i="1"/>
  <c r="S306" i="1"/>
  <c r="S305" i="1"/>
  <c r="S304" i="1"/>
  <c r="S303" i="1"/>
  <c r="S302" i="1"/>
  <c r="S301" i="1"/>
  <c r="S300" i="1"/>
  <c r="S299" i="1"/>
  <c r="S298" i="1"/>
  <c r="S297" i="1"/>
  <c r="S296" i="1"/>
  <c r="S295" i="1"/>
  <c r="S294" i="1"/>
  <c r="S293" i="1"/>
  <c r="S292" i="1"/>
  <c r="S291" i="1"/>
  <c r="S290" i="1"/>
  <c r="S289" i="1"/>
  <c r="S288" i="1"/>
  <c r="S287" i="1"/>
  <c r="S286" i="1"/>
  <c r="S285" i="1"/>
  <c r="S284" i="1"/>
  <c r="S283" i="1"/>
  <c r="S282" i="1"/>
  <c r="S281" i="1"/>
  <c r="S280" i="1"/>
  <c r="S279" i="1"/>
  <c r="S278" i="1"/>
  <c r="S277" i="1"/>
  <c r="S276" i="1"/>
  <c r="S275" i="1"/>
  <c r="S274" i="1"/>
  <c r="S273" i="1"/>
  <c r="S272" i="1"/>
  <c r="S271" i="1"/>
  <c r="S270" i="1"/>
  <c r="S269" i="1"/>
  <c r="S268" i="1"/>
  <c r="S267" i="1"/>
  <c r="S266" i="1"/>
  <c r="S265" i="1"/>
  <c r="S264" i="1"/>
  <c r="S263" i="1"/>
  <c r="S262" i="1"/>
  <c r="S261" i="1"/>
  <c r="S260" i="1"/>
  <c r="S259" i="1"/>
  <c r="S258" i="1"/>
  <c r="S257" i="1"/>
  <c r="S256" i="1"/>
  <c r="S255" i="1"/>
  <c r="S254" i="1"/>
  <c r="S253" i="1"/>
  <c r="S252" i="1"/>
  <c r="S251" i="1"/>
  <c r="S250" i="1"/>
  <c r="S249" i="1"/>
  <c r="S248" i="1"/>
  <c r="S247" i="1"/>
  <c r="S246" i="1"/>
  <c r="S245" i="1"/>
  <c r="S244" i="1"/>
  <c r="S243" i="1"/>
  <c r="S242" i="1"/>
  <c r="S241" i="1"/>
  <c r="S240" i="1"/>
  <c r="S239" i="1"/>
  <c r="S238" i="1"/>
  <c r="S237" i="1"/>
  <c r="S236" i="1"/>
  <c r="S235" i="1"/>
  <c r="S234" i="1"/>
  <c r="S233" i="1"/>
  <c r="S232" i="1"/>
  <c r="S231" i="1"/>
  <c r="S230" i="1"/>
  <c r="S229" i="1"/>
  <c r="S228" i="1"/>
  <c r="S227" i="1"/>
  <c r="S226" i="1"/>
  <c r="S225" i="1"/>
  <c r="S224" i="1"/>
  <c r="S223" i="1"/>
  <c r="S222" i="1"/>
  <c r="S221" i="1"/>
  <c r="S220" i="1"/>
  <c r="S219" i="1"/>
  <c r="S218" i="1"/>
  <c r="S217" i="1"/>
  <c r="S216" i="1"/>
  <c r="S215" i="1"/>
  <c r="S214" i="1"/>
  <c r="S213" i="1"/>
  <c r="S212" i="1"/>
  <c r="S211" i="1"/>
  <c r="S210" i="1"/>
  <c r="S209" i="1"/>
  <c r="S208" i="1"/>
  <c r="S207" i="1"/>
  <c r="S206" i="1"/>
  <c r="S205" i="1"/>
  <c r="S204" i="1"/>
  <c r="S203" i="1"/>
  <c r="S202" i="1"/>
  <c r="S201" i="1"/>
  <c r="S200" i="1"/>
  <c r="S199" i="1"/>
  <c r="S198" i="1"/>
  <c r="S197" i="1"/>
  <c r="S196" i="1"/>
  <c r="S195" i="1"/>
  <c r="S194" i="1"/>
  <c r="S193" i="1"/>
  <c r="S192" i="1"/>
  <c r="S191" i="1"/>
  <c r="S190" i="1"/>
  <c r="S189" i="1"/>
  <c r="S188" i="1"/>
  <c r="S187" i="1"/>
  <c r="S186" i="1"/>
  <c r="S185" i="1"/>
  <c r="S184" i="1"/>
  <c r="S183" i="1"/>
  <c r="S182" i="1"/>
  <c r="S181" i="1"/>
  <c r="S180" i="1"/>
  <c r="S179" i="1"/>
  <c r="S178" i="1"/>
  <c r="S177" i="1"/>
  <c r="S176" i="1"/>
  <c r="S175" i="1"/>
  <c r="S174" i="1"/>
  <c r="S173" i="1"/>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9325" i="1"/>
  <c r="Q9326" i="1"/>
  <c r="Q9327" i="1"/>
  <c r="Q9328" i="1"/>
  <c r="Q9329" i="1"/>
  <c r="Q9330" i="1"/>
  <c r="Q9331" i="1"/>
  <c r="Q9332" i="1"/>
  <c r="Q9333" i="1"/>
  <c r="Q9334" i="1"/>
  <c r="Q9335" i="1"/>
  <c r="Q9336" i="1"/>
  <c r="Q9337" i="1"/>
  <c r="Q9338" i="1"/>
  <c r="Q9339" i="1"/>
  <c r="Q9340" i="1"/>
  <c r="Q9341" i="1"/>
  <c r="Q9342" i="1"/>
  <c r="Q9343" i="1"/>
  <c r="Q9344" i="1"/>
  <c r="Q9345" i="1"/>
  <c r="Q9346" i="1"/>
  <c r="Q9347" i="1"/>
  <c r="Q9348" i="1"/>
  <c r="Q9349" i="1"/>
  <c r="Q9350" i="1"/>
  <c r="Q9351" i="1"/>
  <c r="Q9352" i="1"/>
  <c r="Q9353" i="1"/>
  <c r="Q9354" i="1"/>
  <c r="Q9355" i="1"/>
  <c r="Q9356" i="1"/>
  <c r="Q9357" i="1"/>
  <c r="Q9358" i="1"/>
  <c r="Q9359" i="1"/>
  <c r="Q9360" i="1"/>
  <c r="Q9361" i="1"/>
  <c r="Q9362" i="1"/>
  <c r="Q9363" i="1"/>
  <c r="Q9364" i="1"/>
  <c r="Q9365" i="1"/>
  <c r="Q9366" i="1"/>
  <c r="Q9367" i="1"/>
  <c r="Q9368" i="1"/>
  <c r="Q9369" i="1"/>
  <c r="Q9370" i="1"/>
  <c r="Q9371" i="1"/>
  <c r="Q9372" i="1"/>
  <c r="Q9373" i="1"/>
  <c r="Q9374" i="1"/>
  <c r="Q9375" i="1"/>
  <c r="Q9376" i="1"/>
  <c r="Q9377" i="1"/>
  <c r="Q9378" i="1"/>
  <c r="Q9379" i="1"/>
  <c r="Q9380" i="1"/>
  <c r="Q9381" i="1"/>
  <c r="Q9382" i="1"/>
  <c r="Q9383" i="1"/>
  <c r="Q9384" i="1"/>
  <c r="Q9385" i="1"/>
  <c r="Q9386" i="1"/>
  <c r="Q9387" i="1"/>
  <c r="Q9388" i="1"/>
  <c r="Q9389" i="1"/>
  <c r="Q9390" i="1"/>
  <c r="Q9391" i="1"/>
  <c r="Q9392" i="1"/>
  <c r="Q9393" i="1"/>
  <c r="Q9394" i="1"/>
  <c r="Q9395" i="1"/>
  <c r="Q9396" i="1"/>
  <c r="Q9397" i="1"/>
  <c r="Q9398" i="1"/>
  <c r="Q9399" i="1"/>
  <c r="Q9400" i="1"/>
  <c r="Q9401" i="1"/>
  <c r="Q9402" i="1"/>
  <c r="Q9403" i="1"/>
  <c r="Q9404" i="1"/>
  <c r="Q9405" i="1"/>
  <c r="Q9406" i="1"/>
  <c r="Q9407" i="1"/>
  <c r="Q9408" i="1"/>
  <c r="Q9409" i="1"/>
  <c r="Q9410" i="1"/>
  <c r="Q9411" i="1"/>
  <c r="Q9412" i="1"/>
  <c r="Q9413" i="1"/>
  <c r="Q9414" i="1"/>
  <c r="Q9415" i="1"/>
  <c r="Q9416" i="1"/>
  <c r="Q9417" i="1"/>
  <c r="Q9418" i="1"/>
  <c r="Q9419" i="1"/>
  <c r="Q9420" i="1"/>
  <c r="Q9421" i="1"/>
  <c r="Q9422" i="1"/>
  <c r="Q9423" i="1"/>
  <c r="Q9424" i="1"/>
  <c r="Q9425" i="1"/>
  <c r="Q9426" i="1"/>
  <c r="Q9427" i="1"/>
  <c r="Q9428" i="1"/>
  <c r="Q9429" i="1"/>
  <c r="Q9430" i="1"/>
  <c r="Q9431" i="1"/>
  <c r="Q9432" i="1"/>
  <c r="Q9433" i="1"/>
  <c r="Q9434" i="1"/>
  <c r="Q9435" i="1"/>
  <c r="Q9436" i="1"/>
  <c r="Q9437" i="1"/>
  <c r="Q9438" i="1"/>
  <c r="Q9439" i="1"/>
  <c r="Q9440" i="1"/>
  <c r="Q9441" i="1"/>
  <c r="Q9442" i="1"/>
  <c r="Q9443" i="1"/>
  <c r="Q9444" i="1"/>
  <c r="Q9445" i="1"/>
  <c r="Q9446" i="1"/>
  <c r="Q9447" i="1"/>
  <c r="Q9448" i="1"/>
  <c r="Q9449" i="1"/>
  <c r="Q9450" i="1"/>
  <c r="Q9451" i="1"/>
  <c r="Q9452" i="1"/>
  <c r="Q9453" i="1"/>
  <c r="Q9454" i="1"/>
  <c r="Q9455" i="1"/>
  <c r="Q9456" i="1"/>
  <c r="Q9457" i="1"/>
  <c r="Q9458" i="1"/>
  <c r="Q9459" i="1"/>
  <c r="Q9460" i="1"/>
  <c r="Q9461" i="1"/>
  <c r="Q9462" i="1"/>
  <c r="Q9463" i="1"/>
  <c r="Q9464" i="1"/>
  <c r="Q9465" i="1"/>
  <c r="Q9466" i="1"/>
  <c r="Q9467" i="1"/>
  <c r="Q9468" i="1"/>
  <c r="Q9469" i="1"/>
  <c r="Q9470" i="1"/>
  <c r="Q9471" i="1"/>
  <c r="Q9472" i="1"/>
  <c r="Q9473" i="1"/>
  <c r="Q9474" i="1"/>
  <c r="Q9475" i="1"/>
  <c r="Q9476" i="1"/>
  <c r="Q9477" i="1"/>
  <c r="Q9478" i="1"/>
  <c r="Q9479" i="1"/>
  <c r="Q9480" i="1"/>
  <c r="Q9481" i="1"/>
  <c r="Q9482" i="1"/>
  <c r="Q9483" i="1"/>
  <c r="Q9484" i="1"/>
  <c r="Q9485" i="1"/>
  <c r="Q9486" i="1"/>
  <c r="Q9487" i="1"/>
  <c r="Q9488" i="1"/>
  <c r="Q9489" i="1"/>
  <c r="Q9490" i="1"/>
  <c r="Q9491" i="1"/>
  <c r="Q9492" i="1"/>
  <c r="Q9493" i="1"/>
  <c r="Q9494" i="1"/>
  <c r="Q9495" i="1"/>
  <c r="Q9496" i="1"/>
  <c r="Q9497" i="1"/>
  <c r="Q9498" i="1"/>
  <c r="Q9499" i="1"/>
  <c r="Q9500" i="1"/>
  <c r="Q9501" i="1"/>
  <c r="Q9502" i="1"/>
  <c r="Q9503" i="1"/>
  <c r="Q9504" i="1"/>
  <c r="Q9505" i="1"/>
  <c r="Q9506" i="1"/>
  <c r="Q9507" i="1"/>
  <c r="Q9508" i="1"/>
  <c r="Q9509" i="1"/>
  <c r="Q9510" i="1"/>
  <c r="Q9511" i="1"/>
  <c r="Q9512" i="1"/>
  <c r="Q9513" i="1"/>
  <c r="Q9514" i="1"/>
  <c r="Q9515" i="1"/>
  <c r="Q9516" i="1"/>
  <c r="Q9517" i="1"/>
  <c r="Q9518" i="1"/>
  <c r="Q9519" i="1"/>
  <c r="Q9520" i="1"/>
  <c r="Q9521" i="1"/>
  <c r="Q9522" i="1"/>
  <c r="Q9523" i="1"/>
  <c r="Q9524" i="1"/>
  <c r="Q9525" i="1"/>
  <c r="Q9526" i="1"/>
  <c r="Q9527" i="1"/>
  <c r="Q9528" i="1"/>
  <c r="Q9529" i="1"/>
  <c r="Q9530" i="1"/>
  <c r="Q9531" i="1"/>
  <c r="Q9532" i="1"/>
  <c r="Q9533" i="1"/>
  <c r="Q9534" i="1"/>
  <c r="Q9535" i="1"/>
  <c r="Q9536" i="1"/>
  <c r="Q9537" i="1"/>
  <c r="Q9538" i="1"/>
  <c r="Q9539" i="1"/>
  <c r="Q9540" i="1"/>
  <c r="Q9541" i="1"/>
  <c r="Q9542" i="1"/>
  <c r="Q9543" i="1"/>
  <c r="Q9544" i="1"/>
  <c r="Q9545" i="1"/>
  <c r="Q9546" i="1"/>
  <c r="Q9547" i="1"/>
  <c r="Q9548" i="1"/>
  <c r="Q9549" i="1"/>
  <c r="Q9550" i="1"/>
  <c r="Q9551" i="1"/>
  <c r="Q9552" i="1"/>
  <c r="Q9553" i="1"/>
  <c r="Q9554" i="1"/>
  <c r="Q9555" i="1"/>
  <c r="Q9556" i="1"/>
  <c r="Q9557" i="1"/>
  <c r="Q9558" i="1"/>
  <c r="Q9559" i="1"/>
  <c r="Q9560" i="1"/>
  <c r="Q9561" i="1"/>
  <c r="Q9562" i="1"/>
  <c r="Q9563" i="1"/>
  <c r="Q9564" i="1"/>
  <c r="Q9565" i="1"/>
  <c r="Q9566" i="1"/>
  <c r="Q9567" i="1"/>
  <c r="Q9568" i="1"/>
  <c r="Q9569" i="1"/>
  <c r="Q9570" i="1"/>
  <c r="Q9571" i="1"/>
  <c r="Q9572" i="1"/>
  <c r="Q9573" i="1"/>
  <c r="Q9574" i="1"/>
  <c r="Q9575" i="1"/>
  <c r="Q9576" i="1"/>
  <c r="Q9577" i="1"/>
  <c r="Q9578" i="1"/>
  <c r="Q9579" i="1"/>
  <c r="Q9580" i="1"/>
  <c r="Q9581" i="1"/>
  <c r="Q9582" i="1"/>
  <c r="Q9583" i="1"/>
  <c r="Q9584" i="1"/>
  <c r="Q9585" i="1"/>
  <c r="Q9586" i="1"/>
  <c r="Q9587" i="1"/>
  <c r="Q9588" i="1"/>
  <c r="Q9589" i="1"/>
  <c r="Q9590" i="1"/>
  <c r="Q9591" i="1"/>
  <c r="Q9592" i="1"/>
  <c r="Q9593" i="1"/>
  <c r="Q9594" i="1"/>
  <c r="Q9595" i="1"/>
  <c r="Q9596" i="1"/>
  <c r="Q9597" i="1"/>
  <c r="Q9598" i="1"/>
  <c r="Q9599" i="1"/>
  <c r="Q9600" i="1"/>
  <c r="Q9601" i="1"/>
  <c r="Q9602" i="1"/>
  <c r="Q9603" i="1"/>
  <c r="Q9604" i="1"/>
  <c r="Q9605" i="1"/>
  <c r="Q9606" i="1"/>
  <c r="Q9607" i="1"/>
  <c r="Q9608" i="1"/>
  <c r="Q9609" i="1"/>
  <c r="Q9610" i="1"/>
  <c r="Q9611" i="1"/>
  <c r="Q9612" i="1"/>
  <c r="Q9613" i="1"/>
  <c r="Q9614" i="1"/>
  <c r="Q9615" i="1"/>
  <c r="Q9616" i="1"/>
  <c r="Q9617" i="1"/>
  <c r="Q9618" i="1"/>
  <c r="Q9619" i="1"/>
  <c r="Q9620" i="1"/>
  <c r="Q9621" i="1"/>
  <c r="Q9622" i="1"/>
  <c r="Q9623" i="1"/>
  <c r="Q9624" i="1"/>
  <c r="Q9625" i="1"/>
  <c r="Q9626" i="1"/>
  <c r="Q9627" i="1"/>
  <c r="Q9628" i="1"/>
  <c r="Q9629" i="1"/>
  <c r="Q9630" i="1"/>
  <c r="Q9631" i="1"/>
  <c r="Q9632" i="1"/>
  <c r="Q9633" i="1"/>
  <c r="Q9634" i="1"/>
  <c r="Q9635" i="1"/>
  <c r="Q9636" i="1"/>
  <c r="Q9637" i="1"/>
  <c r="Q9638" i="1"/>
  <c r="Q9639" i="1"/>
  <c r="Q9640" i="1"/>
  <c r="Q9641" i="1"/>
  <c r="Q9642" i="1"/>
  <c r="Q9643" i="1"/>
  <c r="Q9644" i="1"/>
  <c r="Q9645" i="1"/>
  <c r="Q9646" i="1"/>
  <c r="Q9647" i="1"/>
  <c r="Q9648" i="1"/>
  <c r="Q9649" i="1"/>
  <c r="Q9650" i="1"/>
  <c r="Q9651" i="1"/>
  <c r="Q9652" i="1"/>
  <c r="Q9653"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AF72" i="1"/>
  <c r="Z65" i="1"/>
  <c r="AC65" i="1"/>
  <c r="Z71" i="1"/>
  <c r="W71" i="1"/>
  <c r="W65" i="1"/>
  <c r="V8" i="1" l="1"/>
  <c r="T9381" i="1" s="1"/>
  <c r="T2403" i="1" l="1"/>
  <c r="T1186" i="1"/>
  <c r="T1578" i="1"/>
  <c r="T417" i="1"/>
  <c r="T998" i="1"/>
  <c r="T1585" i="1"/>
  <c r="T1030" i="1"/>
  <c r="T146" i="1"/>
  <c r="T3432" i="1"/>
  <c r="T2806" i="1"/>
  <c r="T2065" i="1"/>
  <c r="T442" i="1"/>
  <c r="T3187" i="1"/>
  <c r="T1170" i="1"/>
  <c r="T1562" i="1"/>
  <c r="T401" i="1"/>
  <c r="T2534" i="1"/>
  <c r="T1234" i="1"/>
  <c r="T2726" i="1"/>
  <c r="T3105" i="1"/>
  <c r="T2200" i="1"/>
  <c r="T1618" i="1"/>
  <c r="T2790" i="1"/>
  <c r="T1634" i="1"/>
  <c r="T426" i="1"/>
  <c r="T1286" i="1"/>
  <c r="T881" i="1"/>
  <c r="T3506" i="1"/>
  <c r="T1954" i="1"/>
  <c r="T1718" i="1"/>
  <c r="T3430" i="1"/>
  <c r="T554" i="1"/>
  <c r="T2842" i="1"/>
  <c r="T5186" i="1"/>
  <c r="T3358" i="1"/>
  <c r="T3041" i="1"/>
  <c r="T2470" i="1"/>
  <c r="T899" i="1"/>
  <c r="T3367" i="1"/>
  <c r="T2435" i="1"/>
  <c r="T2754" i="1"/>
  <c r="T2742" i="1"/>
  <c r="T2017" i="1"/>
  <c r="T1254" i="1"/>
  <c r="T3170" i="1"/>
  <c r="T4296" i="1"/>
  <c r="T3155" i="1"/>
  <c r="T1619" i="1"/>
  <c r="T474" i="1"/>
  <c r="T2289" i="1"/>
  <c r="T1702" i="1"/>
  <c r="T913" i="1"/>
  <c r="T3203" i="1"/>
  <c r="T929" i="1"/>
  <c r="T2321" i="1"/>
  <c r="T482" i="1"/>
  <c r="T1970" i="1"/>
  <c r="T163" i="1"/>
  <c r="T1667" i="1"/>
  <c r="T230" i="1"/>
  <c r="T1782" i="1"/>
  <c r="T3494" i="1"/>
  <c r="T634" i="1"/>
  <c r="T2954" i="1"/>
  <c r="T5282" i="1"/>
  <c r="T6654" i="1"/>
  <c r="T226" i="1"/>
  <c r="T6593" i="1"/>
  <c r="T115" i="1"/>
  <c r="T2410" i="1"/>
  <c r="T1635" i="1"/>
  <c r="T3254" i="1"/>
  <c r="T2337" i="1"/>
  <c r="T498" i="1"/>
  <c r="T2018" i="1"/>
  <c r="T227" i="1"/>
  <c r="T1683" i="1"/>
  <c r="T246" i="1"/>
  <c r="T1974" i="1"/>
  <c r="T3510" i="1"/>
  <c r="T1194" i="1"/>
  <c r="T3114" i="1"/>
  <c r="T4531" i="1"/>
  <c r="T2095" i="1"/>
  <c r="T1537" i="1"/>
  <c r="T550" i="1"/>
  <c r="T3057" i="1"/>
  <c r="T4682" i="1"/>
  <c r="T2738" i="1"/>
  <c r="T4326" i="1"/>
  <c r="T931" i="1"/>
  <c r="T3505" i="1"/>
  <c r="T3154" i="1"/>
  <c r="T2042" i="1"/>
  <c r="T2033" i="1"/>
  <c r="T2915" i="1"/>
  <c r="T1714" i="1"/>
  <c r="T2378" i="1"/>
  <c r="T402" i="1"/>
  <c r="T3174" i="1"/>
  <c r="T1890" i="1"/>
  <c r="T4130" i="1"/>
  <c r="T466" i="1"/>
  <c r="T193" i="1"/>
  <c r="T1281" i="1"/>
  <c r="T2737" i="1"/>
  <c r="T850" i="1"/>
  <c r="T2386" i="1"/>
  <c r="T611" i="1"/>
  <c r="T2115" i="1"/>
  <c r="T278" i="1"/>
  <c r="T2022" i="1"/>
  <c r="T3574" i="1"/>
  <c r="T1210" i="1"/>
  <c r="T3210" i="1"/>
  <c r="T4867" i="1"/>
  <c r="T7805" i="1"/>
  <c r="T385" i="1"/>
  <c r="T4230" i="1"/>
  <c r="T1553" i="1"/>
  <c r="T4246" i="1"/>
  <c r="T915" i="1"/>
  <c r="T1176" i="1"/>
  <c r="T4342" i="1"/>
  <c r="T2883" i="1"/>
  <c r="T721" i="1"/>
  <c r="T2314" i="1"/>
  <c r="T3202" i="1"/>
  <c r="T4456" i="1"/>
  <c r="T3171" i="1"/>
  <c r="T1302" i="1"/>
  <c r="T418" i="1"/>
  <c r="T2458" i="1"/>
  <c r="T1651" i="1"/>
  <c r="T209" i="1"/>
  <c r="T1297" i="1"/>
  <c r="T2785" i="1"/>
  <c r="T914" i="1"/>
  <c r="T2402" i="1"/>
  <c r="T627" i="1"/>
  <c r="T2131" i="1"/>
  <c r="T502" i="1"/>
  <c r="T2038" i="1"/>
  <c r="T3942" i="1"/>
  <c r="T1226" i="1"/>
  <c r="T3226" i="1"/>
  <c r="T4182" i="1"/>
  <c r="T7595" i="1"/>
  <c r="T2658" i="1"/>
  <c r="T4538" i="1"/>
  <c r="T2674" i="1"/>
  <c r="T950" i="1"/>
  <c r="T3073" i="1"/>
  <c r="T3441" i="1"/>
  <c r="T433" i="1"/>
  <c r="T2867" i="1"/>
  <c r="T705" i="1"/>
  <c r="T3761" i="1"/>
  <c r="T162" i="1"/>
  <c r="T1270" i="1"/>
  <c r="T753" i="1"/>
  <c r="T3158" i="1"/>
  <c r="T1874" i="1"/>
  <c r="T897" i="1"/>
  <c r="T3326" i="1"/>
  <c r="T147" i="1"/>
  <c r="T241" i="1"/>
  <c r="T1329" i="1"/>
  <c r="T2817" i="1"/>
  <c r="T978" i="1"/>
  <c r="T2482" i="1"/>
  <c r="T659" i="1"/>
  <c r="T2163" i="1"/>
  <c r="T518" i="1"/>
  <c r="T2054" i="1"/>
  <c r="T3958" i="1"/>
  <c r="T1306" i="1"/>
  <c r="T3274" i="1"/>
  <c r="T5974" i="1"/>
  <c r="T8059" i="1"/>
  <c r="T883" i="1"/>
  <c r="T6550" i="1"/>
  <c r="T2419" i="1"/>
  <c r="T1569" i="1"/>
  <c r="T2010" i="1"/>
  <c r="T1250" i="1"/>
  <c r="T2026" i="1"/>
  <c r="T1363" i="1"/>
  <c r="T218" i="1"/>
  <c r="T1379" i="1"/>
  <c r="T6577" i="1"/>
  <c r="T1411" i="1"/>
  <c r="T2273" i="1"/>
  <c r="T4029" i="1"/>
  <c r="T131" i="1"/>
  <c r="T538" i="1"/>
  <c r="T2305" i="1"/>
  <c r="T945" i="1"/>
  <c r="T369" i="1"/>
  <c r="T1521" i="1"/>
  <c r="T2993" i="1"/>
  <c r="T1106" i="1"/>
  <c r="T2642" i="1"/>
  <c r="T867" i="1"/>
  <c r="T2387" i="1"/>
  <c r="T534" i="1"/>
  <c r="T2406" i="1"/>
  <c r="T4038" i="1"/>
  <c r="T1386" i="1"/>
  <c r="T4458" i="1"/>
  <c r="T6070" i="1"/>
  <c r="T6207" i="1"/>
  <c r="T4609" i="1"/>
  <c r="T411" i="1"/>
  <c r="T961" i="1"/>
  <c r="T3121" i="1"/>
  <c r="T2034" i="1"/>
  <c r="T995" i="1"/>
  <c r="T3219" i="1"/>
  <c r="T566" i="1"/>
  <c r="T2822" i="1"/>
  <c r="T810" i="1"/>
  <c r="T3338" i="1"/>
  <c r="T6598" i="1"/>
  <c r="T465" i="1"/>
  <c r="T2369" i="1"/>
  <c r="T1282" i="1"/>
  <c r="T1011" i="1"/>
  <c r="T3235" i="1"/>
  <c r="T2086" i="1"/>
  <c r="T4438" i="1"/>
  <c r="T3562" i="1"/>
  <c r="T7286" i="1"/>
  <c r="T497" i="1"/>
  <c r="T2401" i="1"/>
  <c r="T1314" i="1"/>
  <c r="T2850" i="1"/>
  <c r="T2547" i="1"/>
  <c r="T2118" i="1"/>
  <c r="T90" i="1"/>
  <c r="T2538" i="1"/>
  <c r="T119" i="1"/>
  <c r="T113" i="1"/>
  <c r="T2609" i="1"/>
  <c r="T1538" i="1"/>
  <c r="T499" i="1"/>
  <c r="T2707" i="1"/>
  <c r="T2326" i="1"/>
  <c r="T106" i="1"/>
  <c r="T2762" i="1"/>
  <c r="T183" i="1"/>
  <c r="T129" i="1"/>
  <c r="T1857" i="1"/>
  <c r="T786" i="1"/>
  <c r="T3074" i="1"/>
  <c r="T2019" i="1"/>
  <c r="T838" i="1"/>
  <c r="T3878" i="1"/>
  <c r="T1738" i="1"/>
  <c r="T5153" i="1"/>
  <c r="T6855" i="1"/>
  <c r="T1889" i="1"/>
  <c r="T50" i="1"/>
  <c r="T1570" i="1"/>
  <c r="T3106" i="1"/>
  <c r="T563" i="1"/>
  <c r="T1315" i="1"/>
  <c r="T2035" i="1"/>
  <c r="T2787" i="1"/>
  <c r="T102" i="1"/>
  <c r="T854" i="1"/>
  <c r="T1606" i="1"/>
  <c r="T2358" i="1"/>
  <c r="T3110" i="1"/>
  <c r="T3894" i="1"/>
  <c r="T138" i="1"/>
  <c r="T922" i="1"/>
  <c r="T1962" i="1"/>
  <c r="T2794" i="1"/>
  <c r="T3626" i="1"/>
  <c r="T5217" i="1"/>
  <c r="T4403" i="1"/>
  <c r="T775" i="1"/>
  <c r="T6887" i="1"/>
  <c r="T6728" i="1"/>
  <c r="T3290" i="1"/>
  <c r="T5570" i="1"/>
  <c r="T7853" i="1"/>
  <c r="T1601" i="1"/>
  <c r="T514" i="1"/>
  <c r="T2802" i="1"/>
  <c r="T2451" i="1"/>
  <c r="T2070" i="1"/>
  <c r="T4390" i="1"/>
  <c r="T1642" i="1"/>
  <c r="T4865" i="1"/>
  <c r="T8670" i="1"/>
  <c r="T1633" i="1"/>
  <c r="T530" i="1"/>
  <c r="T2050" i="1"/>
  <c r="T291" i="1"/>
  <c r="T2467" i="1"/>
  <c r="T1334" i="1"/>
  <c r="T2838" i="1"/>
  <c r="T858" i="1"/>
  <c r="T2490" i="1"/>
  <c r="T5602" i="1"/>
  <c r="T863" i="1"/>
  <c r="T1009" i="1"/>
  <c r="T3169" i="1"/>
  <c r="T2082" i="1"/>
  <c r="T1075" i="1"/>
  <c r="T1827" i="1"/>
  <c r="T614" i="1"/>
  <c r="T2870" i="1"/>
  <c r="T874" i="1"/>
  <c r="T3578" i="1"/>
  <c r="T5618" i="1"/>
  <c r="T8718" i="1"/>
  <c r="T1169" i="1"/>
  <c r="T770" i="1"/>
  <c r="T3058" i="1"/>
  <c r="T1955" i="1"/>
  <c r="T70" i="1"/>
  <c r="T1574" i="1"/>
  <c r="T3862" i="1"/>
  <c r="T1690" i="1"/>
  <c r="T4929" i="1"/>
  <c r="T7297" i="1"/>
  <c r="T1217" i="1"/>
  <c r="T34" i="1"/>
  <c r="T2322" i="1"/>
  <c r="T1267" i="1"/>
  <c r="T86" i="1"/>
  <c r="T1590" i="1"/>
  <c r="T3094" i="1"/>
  <c r="T906" i="1"/>
  <c r="T3610" i="1"/>
  <c r="T743" i="1"/>
  <c r="T145" i="1"/>
  <c r="T1233" i="1"/>
  <c r="T802" i="1"/>
  <c r="T673" i="1"/>
  <c r="T1937" i="1"/>
  <c r="T2657" i="1"/>
  <c r="T66" i="1"/>
  <c r="T818" i="1"/>
  <c r="T1586" i="1"/>
  <c r="T2354" i="1"/>
  <c r="T3122" i="1"/>
  <c r="T579" i="1"/>
  <c r="T1331" i="1"/>
  <c r="T2083" i="1"/>
  <c r="T2803" i="1"/>
  <c r="T166" i="1"/>
  <c r="T870" i="1"/>
  <c r="T1622" i="1"/>
  <c r="T2374" i="1"/>
  <c r="T3126" i="1"/>
  <c r="T3910" i="1"/>
  <c r="T154" i="1"/>
  <c r="T970" i="1"/>
  <c r="T1978" i="1"/>
  <c r="T2810" i="1"/>
  <c r="T3706" i="1"/>
  <c r="T6497" i="1"/>
  <c r="T4419" i="1"/>
  <c r="T791" i="1"/>
  <c r="T3835" i="1"/>
  <c r="T6760" i="1"/>
  <c r="T6582" i="1"/>
  <c r="T449" i="1"/>
  <c r="T2353" i="1"/>
  <c r="T1266" i="1"/>
  <c r="T243" i="1"/>
  <c r="T1699" i="1"/>
  <c r="T1318" i="1"/>
  <c r="T3590" i="1"/>
  <c r="T2474" i="1"/>
  <c r="T5586" i="1"/>
  <c r="T2174" i="1"/>
  <c r="T977" i="1"/>
  <c r="T3137" i="1"/>
  <c r="T2818" i="1"/>
  <c r="T1763" i="1"/>
  <c r="T582" i="1"/>
  <c r="T3606" i="1"/>
  <c r="T1658" i="1"/>
  <c r="T4881" i="1"/>
  <c r="T8686" i="1"/>
  <c r="T1681" i="1"/>
  <c r="T562" i="1"/>
  <c r="T323" i="1"/>
  <c r="T3331" i="1"/>
  <c r="T1366" i="1"/>
  <c r="T3638" i="1"/>
  <c r="T1674" i="1"/>
  <c r="T4897" i="1"/>
  <c r="T1103" i="1"/>
  <c r="T625" i="1"/>
  <c r="T1841" i="1"/>
  <c r="T18" i="1"/>
  <c r="T2306" i="1"/>
  <c r="T1251" i="1"/>
  <c r="T822" i="1"/>
  <c r="T3078" i="1"/>
  <c r="T890" i="1"/>
  <c r="T3594" i="1"/>
  <c r="T5922" i="1"/>
  <c r="T1119" i="1"/>
  <c r="T641" i="1"/>
  <c r="T2625" i="1"/>
  <c r="T1554" i="1"/>
  <c r="T547" i="1"/>
  <c r="T2723" i="1"/>
  <c r="T2342" i="1"/>
  <c r="T122" i="1"/>
  <c r="T2778" i="1"/>
  <c r="T4131" i="1"/>
  <c r="T7650" i="1"/>
  <c r="T657" i="1"/>
  <c r="T2641" i="1"/>
  <c r="T2338" i="1"/>
  <c r="T161" i="1"/>
  <c r="T1249" i="1"/>
  <c r="T177" i="1"/>
  <c r="T689" i="1"/>
  <c r="T1265" i="1"/>
  <c r="T1953" i="1"/>
  <c r="T2721" i="1"/>
  <c r="T82" i="1"/>
  <c r="T834" i="1"/>
  <c r="T1602" i="1"/>
  <c r="T2370" i="1"/>
  <c r="T3138" i="1"/>
  <c r="T595" i="1"/>
  <c r="T1347" i="1"/>
  <c r="T2099" i="1"/>
  <c r="T2851" i="1"/>
  <c r="T182" i="1"/>
  <c r="T934" i="1"/>
  <c r="T1638" i="1"/>
  <c r="T2390" i="1"/>
  <c r="T3142" i="1"/>
  <c r="T3926" i="1"/>
  <c r="T170" i="1"/>
  <c r="T1178" i="1"/>
  <c r="T1994" i="1"/>
  <c r="T2826" i="1"/>
  <c r="T3978" i="1"/>
  <c r="T6513" i="1"/>
  <c r="T4515" i="1"/>
  <c r="T887" i="1"/>
  <c r="T2669" i="1"/>
  <c r="T9128" i="1"/>
  <c r="T2371" i="1"/>
  <c r="T3139" i="1"/>
  <c r="T486" i="1"/>
  <c r="T1206" i="1"/>
  <c r="T1958" i="1"/>
  <c r="T2662" i="1"/>
  <c r="T3414" i="1"/>
  <c r="T4214" i="1"/>
  <c r="T458" i="1"/>
  <c r="T1242" i="1"/>
  <c r="T2186" i="1"/>
  <c r="T3130" i="1"/>
  <c r="T4810" i="1"/>
  <c r="T3778" i="1"/>
  <c r="T5542" i="1"/>
  <c r="T2232" i="1"/>
  <c r="T5326" i="1"/>
  <c r="T2124" i="1"/>
  <c r="T4406" i="1"/>
  <c r="T186" i="1"/>
  <c r="T602" i="1"/>
  <c r="T938" i="1"/>
  <c r="T1322" i="1"/>
  <c r="T1706" i="1"/>
  <c r="T2106" i="1"/>
  <c r="T2506" i="1"/>
  <c r="T2858" i="1"/>
  <c r="T3306" i="1"/>
  <c r="T3802" i="1"/>
  <c r="T3729" i="1"/>
  <c r="T5185" i="1"/>
  <c r="T3842" i="1"/>
  <c r="T5890" i="1"/>
  <c r="T5235" i="1"/>
  <c r="T6630" i="1"/>
  <c r="T2327" i="1"/>
  <c r="T4696" i="1"/>
  <c r="T7047" i="1"/>
  <c r="T6894" i="1"/>
  <c r="T7313" i="1"/>
  <c r="T1628" i="1"/>
  <c r="T225" i="1"/>
  <c r="T481" i="1"/>
  <c r="T737" i="1"/>
  <c r="T993" i="1"/>
  <c r="T1313" i="1"/>
  <c r="T1665" i="1"/>
  <c r="T2049" i="1"/>
  <c r="T2385" i="1"/>
  <c r="T2801" i="1"/>
  <c r="T3153" i="1"/>
  <c r="T210" i="1"/>
  <c r="T546" i="1"/>
  <c r="T930" i="1"/>
  <c r="T1298" i="1"/>
  <c r="T1698" i="1"/>
  <c r="T2066" i="1"/>
  <c r="T2418" i="1"/>
  <c r="T2834" i="1"/>
  <c r="T3186" i="1"/>
  <c r="T307" i="1"/>
  <c r="T643" i="1"/>
  <c r="T1059" i="1"/>
  <c r="T1395" i="1"/>
  <c r="T1779" i="1"/>
  <c r="T2147" i="1"/>
  <c r="T2531" i="1"/>
  <c r="T2899" i="1"/>
  <c r="T3251" i="1"/>
  <c r="T262" i="1"/>
  <c r="T598" i="1"/>
  <c r="T1014" i="1"/>
  <c r="T1350" i="1"/>
  <c r="T1766" i="1"/>
  <c r="T2102" i="1"/>
  <c r="T2486" i="1"/>
  <c r="T2854" i="1"/>
  <c r="T3238" i="1"/>
  <c r="T3622" i="1"/>
  <c r="T3974" i="1"/>
  <c r="T4422" i="1"/>
  <c r="T202" i="1"/>
  <c r="T618" i="1"/>
  <c r="T954" i="1"/>
  <c r="T1370" i="1"/>
  <c r="T1722" i="1"/>
  <c r="T2122" i="1"/>
  <c r="T2522" i="1"/>
  <c r="T2938" i="1"/>
  <c r="T3322" i="1"/>
  <c r="T3850" i="1"/>
  <c r="T3745" i="1"/>
  <c r="T5201" i="1"/>
  <c r="T4114" i="1"/>
  <c r="T5906" i="1"/>
  <c r="T5331" i="1"/>
  <c r="T7190" i="1"/>
  <c r="T2343" i="1"/>
  <c r="T363" i="1"/>
  <c r="T3819" i="1"/>
  <c r="T6910" i="1"/>
  <c r="T7393" i="1"/>
  <c r="T2012" i="1"/>
  <c r="T1025" i="1"/>
  <c r="T2833" i="1"/>
  <c r="T1330" i="1"/>
  <c r="T3266" i="1"/>
  <c r="T1843" i="1"/>
  <c r="T678" i="1"/>
  <c r="T2550" i="1"/>
  <c r="T4454" i="1"/>
  <c r="T1402" i="1"/>
  <c r="T3354" i="1"/>
  <c r="T3777" i="1"/>
  <c r="T4262" i="1"/>
  <c r="T7398" i="1"/>
  <c r="T3511" i="1"/>
  <c r="T17" i="1"/>
  <c r="T273" i="1"/>
  <c r="T529" i="1"/>
  <c r="T785" i="1"/>
  <c r="T1041" i="1"/>
  <c r="T1377" i="1"/>
  <c r="T1745" i="1"/>
  <c r="T2097" i="1"/>
  <c r="T2481" i="1"/>
  <c r="T2849" i="1"/>
  <c r="T3249" i="1"/>
  <c r="T258" i="1"/>
  <c r="T594" i="1"/>
  <c r="T1010" i="1"/>
  <c r="T1346" i="1"/>
  <c r="T1778" i="1"/>
  <c r="T2114" i="1"/>
  <c r="T2546" i="1"/>
  <c r="T2882" i="1"/>
  <c r="T3282" i="1"/>
  <c r="T355" i="1"/>
  <c r="T739" i="1"/>
  <c r="T1107" i="1"/>
  <c r="T1443" i="1"/>
  <c r="T1859" i="1"/>
  <c r="T2195" i="1"/>
  <c r="T2611" i="1"/>
  <c r="T2947" i="1"/>
  <c r="T3395" i="1"/>
  <c r="T310" i="1"/>
  <c r="T694" i="1"/>
  <c r="T1062" i="1"/>
  <c r="T1446" i="1"/>
  <c r="T1814" i="1"/>
  <c r="T2150" i="1"/>
  <c r="T2566" i="1"/>
  <c r="T2902" i="1"/>
  <c r="T3318" i="1"/>
  <c r="T3670" i="1"/>
  <c r="T4102" i="1"/>
  <c r="T4470" i="1"/>
  <c r="T298" i="1"/>
  <c r="T666" i="1"/>
  <c r="T1050" i="1"/>
  <c r="T1418" i="1"/>
  <c r="T1770" i="1"/>
  <c r="T2218" i="1"/>
  <c r="T2570" i="1"/>
  <c r="T3018" i="1"/>
  <c r="T3370" i="1"/>
  <c r="T4154" i="1"/>
  <c r="T4001" i="1"/>
  <c r="T5841" i="1"/>
  <c r="T4210" i="1"/>
  <c r="T3475" i="1"/>
  <c r="T4566" i="1"/>
  <c r="T7430" i="1"/>
  <c r="T4343" i="1"/>
  <c r="T1611" i="1"/>
  <c r="T5867" i="1"/>
  <c r="T2127" i="1"/>
  <c r="T6755" i="1"/>
  <c r="T8298" i="1"/>
  <c r="T513" i="1"/>
  <c r="T2465" i="1"/>
  <c r="T2098" i="1"/>
  <c r="T1091" i="1"/>
  <c r="T294" i="1"/>
  <c r="T3302" i="1"/>
  <c r="T1754" i="1"/>
  <c r="T5569" i="1"/>
  <c r="T7066" i="1"/>
  <c r="T33" i="1"/>
  <c r="T289" i="1"/>
  <c r="T545" i="1"/>
  <c r="T801" i="1"/>
  <c r="T1057" i="1"/>
  <c r="T1409" i="1"/>
  <c r="T1761" i="1"/>
  <c r="T2113" i="1"/>
  <c r="T2529" i="1"/>
  <c r="T2865" i="1"/>
  <c r="T3281" i="1"/>
  <c r="T274" i="1"/>
  <c r="T658" i="1"/>
  <c r="T1026" i="1"/>
  <c r="T1362" i="1"/>
  <c r="T1794" i="1"/>
  <c r="T2130" i="1"/>
  <c r="T2562" i="1"/>
  <c r="T2898" i="1"/>
  <c r="T35" i="1"/>
  <c r="T371" i="1"/>
  <c r="T755" i="1"/>
  <c r="T1123" i="1"/>
  <c r="T1507" i="1"/>
  <c r="T1875" i="1"/>
  <c r="T2211" i="1"/>
  <c r="T2627" i="1"/>
  <c r="T2979" i="1"/>
  <c r="T3411" i="1"/>
  <c r="T326" i="1"/>
  <c r="T742" i="1"/>
  <c r="T1078" i="1"/>
  <c r="T1462" i="1"/>
  <c r="T1830" i="1"/>
  <c r="T2214" i="1"/>
  <c r="T2582" i="1"/>
  <c r="T2918" i="1"/>
  <c r="T3334" i="1"/>
  <c r="T3686" i="1"/>
  <c r="T4118" i="1"/>
  <c r="T4486" i="1"/>
  <c r="T346" i="1"/>
  <c r="T682" i="1"/>
  <c r="T1066" i="1"/>
  <c r="T1434" i="1"/>
  <c r="T1834" i="1"/>
  <c r="T2234" i="1"/>
  <c r="T2586" i="1"/>
  <c r="T3034" i="1"/>
  <c r="T3386" i="1"/>
  <c r="T4170" i="1"/>
  <c r="T4017" i="1"/>
  <c r="T5889" i="1"/>
  <c r="T4482" i="1"/>
  <c r="T3747" i="1"/>
  <c r="T4582" i="1"/>
  <c r="T8246" i="1"/>
  <c r="T4407" i="1"/>
  <c r="T1627" i="1"/>
  <c r="T621" i="1"/>
  <c r="T3647" i="1"/>
  <c r="T6771" i="1"/>
  <c r="T8666" i="1"/>
  <c r="T769" i="1"/>
  <c r="T3185" i="1"/>
  <c r="T2498" i="1"/>
  <c r="T2179" i="1"/>
  <c r="T1798" i="1"/>
  <c r="T650" i="1"/>
  <c r="T443" i="1"/>
  <c r="T49" i="1"/>
  <c r="T305" i="1"/>
  <c r="T561" i="1"/>
  <c r="T817" i="1"/>
  <c r="T1073" i="1"/>
  <c r="T1425" i="1"/>
  <c r="T1777" i="1"/>
  <c r="T2129" i="1"/>
  <c r="T2545" i="1"/>
  <c r="T2881" i="1"/>
  <c r="T3345" i="1"/>
  <c r="T290" i="1"/>
  <c r="T674" i="1"/>
  <c r="T1042" i="1"/>
  <c r="T1426" i="1"/>
  <c r="T1810" i="1"/>
  <c r="T2146" i="1"/>
  <c r="T2578" i="1"/>
  <c r="T2914" i="1"/>
  <c r="T51" i="1"/>
  <c r="T387" i="1"/>
  <c r="T803" i="1"/>
  <c r="T1139" i="1"/>
  <c r="T1523" i="1"/>
  <c r="T1891" i="1"/>
  <c r="T2275" i="1"/>
  <c r="T2643" i="1"/>
  <c r="T2995" i="1"/>
  <c r="T6" i="1"/>
  <c r="T342" i="1"/>
  <c r="T758" i="1"/>
  <c r="T1094" i="1"/>
  <c r="T1510" i="1"/>
  <c r="T1846" i="1"/>
  <c r="T2230" i="1"/>
  <c r="T2598" i="1"/>
  <c r="T2982" i="1"/>
  <c r="T3350" i="1"/>
  <c r="T3702" i="1"/>
  <c r="T4134" i="1"/>
  <c r="T4502" i="1"/>
  <c r="T362" i="1"/>
  <c r="T698" i="1"/>
  <c r="T1114" i="1"/>
  <c r="T1450" i="1"/>
  <c r="T1850" i="1"/>
  <c r="T2250" i="1"/>
  <c r="T2666" i="1"/>
  <c r="T3050" i="1"/>
  <c r="T3402" i="1"/>
  <c r="T4250" i="1"/>
  <c r="T4033" i="1"/>
  <c r="T6161" i="1"/>
  <c r="T4530" i="1"/>
  <c r="T3795" i="1"/>
  <c r="T4982" i="1"/>
  <c r="T8886" i="1"/>
  <c r="T4631" i="1"/>
  <c r="T2651" i="1"/>
  <c r="T701" i="1"/>
  <c r="T3663" i="1"/>
  <c r="T8867" i="1"/>
  <c r="T32" i="1"/>
  <c r="T1345" i="1"/>
  <c r="T994" i="1"/>
  <c r="T675" i="1"/>
  <c r="T3347" i="1"/>
  <c r="T2134" i="1"/>
  <c r="T282" i="1"/>
  <c r="T2554" i="1"/>
  <c r="T4194" i="1"/>
  <c r="T7906" i="1"/>
  <c r="T65" i="1"/>
  <c r="T321" i="1"/>
  <c r="T577" i="1"/>
  <c r="T833" i="1"/>
  <c r="T1089" i="1"/>
  <c r="T1473" i="1"/>
  <c r="T1793" i="1"/>
  <c r="T2145" i="1"/>
  <c r="T2561" i="1"/>
  <c r="T2897" i="1"/>
  <c r="T3361" i="1"/>
  <c r="T306" i="1"/>
  <c r="T722" i="1"/>
  <c r="T1058" i="1"/>
  <c r="T1442" i="1"/>
  <c r="T1826" i="1"/>
  <c r="T2210" i="1"/>
  <c r="T2594" i="1"/>
  <c r="T2930" i="1"/>
  <c r="T67" i="1"/>
  <c r="T403" i="1"/>
  <c r="T819" i="1"/>
  <c r="T1155" i="1"/>
  <c r="T1571" i="1"/>
  <c r="T1907" i="1"/>
  <c r="T2291" i="1"/>
  <c r="T2659" i="1"/>
  <c r="T3059" i="1"/>
  <c r="T22" i="1"/>
  <c r="T358" i="1"/>
  <c r="T774" i="1"/>
  <c r="T1110" i="1"/>
  <c r="T1526" i="1"/>
  <c r="T1862" i="1"/>
  <c r="T2278" i="1"/>
  <c r="T2614" i="1"/>
  <c r="T2998" i="1"/>
  <c r="T3366" i="1"/>
  <c r="T3766" i="1"/>
  <c r="T4150" i="1"/>
  <c r="T4518" i="1"/>
  <c r="T378" i="1"/>
  <c r="T714" i="1"/>
  <c r="T1130" i="1"/>
  <c r="T1466" i="1"/>
  <c r="T1914" i="1"/>
  <c r="T2266" i="1"/>
  <c r="T2682" i="1"/>
  <c r="T3066" i="1"/>
  <c r="T3482" i="1"/>
  <c r="T4394" i="1"/>
  <c r="T4049" i="1"/>
  <c r="T6177" i="1"/>
  <c r="T4546" i="1"/>
  <c r="T4067" i="1"/>
  <c r="T4998" i="1"/>
  <c r="T9110" i="1"/>
  <c r="T72" i="1"/>
  <c r="T670" i="1"/>
  <c r="T845" i="1"/>
  <c r="T5519" i="1"/>
  <c r="T8931" i="1"/>
  <c r="T2905" i="1"/>
  <c r="T1729" i="1"/>
  <c r="T242" i="1"/>
  <c r="T1762" i="1"/>
  <c r="T339" i="1"/>
  <c r="T2595" i="1"/>
  <c r="T1382" i="1"/>
  <c r="T3654" i="1"/>
  <c r="T2202" i="1"/>
  <c r="T2111" i="1"/>
  <c r="T81" i="1"/>
  <c r="T337" i="1"/>
  <c r="T593" i="1"/>
  <c r="T849" i="1"/>
  <c r="T1121" i="1"/>
  <c r="T1489" i="1"/>
  <c r="T1809" i="1"/>
  <c r="T2209" i="1"/>
  <c r="T2577" i="1"/>
  <c r="T2913" i="1"/>
  <c r="T3377" i="1"/>
  <c r="T322" i="1"/>
  <c r="T738" i="1"/>
  <c r="T1074" i="1"/>
  <c r="T1490" i="1"/>
  <c r="T1842" i="1"/>
  <c r="T2226" i="1"/>
  <c r="T2610" i="1"/>
  <c r="T2994" i="1"/>
  <c r="T83" i="1"/>
  <c r="T419" i="1"/>
  <c r="T835" i="1"/>
  <c r="T1171" i="1"/>
  <c r="T1587" i="1"/>
  <c r="T1923" i="1"/>
  <c r="T2339" i="1"/>
  <c r="T2675" i="1"/>
  <c r="T3075" i="1"/>
  <c r="T38" i="1"/>
  <c r="T422" i="1"/>
  <c r="T790" i="1"/>
  <c r="T1126" i="1"/>
  <c r="T1542" i="1"/>
  <c r="T1878" i="1"/>
  <c r="T2294" i="1"/>
  <c r="T2630" i="1"/>
  <c r="T3046" i="1"/>
  <c r="T3382" i="1"/>
  <c r="T3782" i="1"/>
  <c r="T4166" i="1"/>
  <c r="T26" i="1"/>
  <c r="T394" i="1"/>
  <c r="T730" i="1"/>
  <c r="T1146" i="1"/>
  <c r="T1482" i="1"/>
  <c r="T1930" i="1"/>
  <c r="T2282" i="1"/>
  <c r="T2730" i="1"/>
  <c r="T3082" i="1"/>
  <c r="T3498" i="1"/>
  <c r="T4410" i="1"/>
  <c r="T4321" i="1"/>
  <c r="T6193" i="1"/>
  <c r="T4562" i="1"/>
  <c r="T4083" i="1"/>
  <c r="T5014" i="1"/>
  <c r="T23" i="1"/>
  <c r="T104" i="1"/>
  <c r="T1742" i="1"/>
  <c r="T2461" i="1"/>
  <c r="T5789" i="1"/>
  <c r="T6663" i="1"/>
  <c r="T7801" i="1"/>
  <c r="T257" i="1"/>
  <c r="T2081" i="1"/>
  <c r="T578" i="1"/>
  <c r="T2866" i="1"/>
  <c r="T1427" i="1"/>
  <c r="T2931" i="1"/>
  <c r="T1046" i="1"/>
  <c r="T2886" i="1"/>
  <c r="T4054" i="1"/>
  <c r="T986" i="1"/>
  <c r="T3002" i="1"/>
  <c r="T4074" i="1"/>
  <c r="T5954" i="1"/>
  <c r="T5467" i="1"/>
  <c r="T97" i="1"/>
  <c r="T353" i="1"/>
  <c r="T609" i="1"/>
  <c r="T865" i="1"/>
  <c r="T1153" i="1"/>
  <c r="T1505" i="1"/>
  <c r="T1825" i="1"/>
  <c r="T2225" i="1"/>
  <c r="T2593" i="1"/>
  <c r="T2977" i="1"/>
  <c r="T3393" i="1"/>
  <c r="T338" i="1"/>
  <c r="T754" i="1"/>
  <c r="T1090" i="1"/>
  <c r="T1522" i="1"/>
  <c r="T1858" i="1"/>
  <c r="T2274" i="1"/>
  <c r="T2626" i="1"/>
  <c r="T3010" i="1"/>
  <c r="T99" i="1"/>
  <c r="T483" i="1"/>
  <c r="T851" i="1"/>
  <c r="T1187" i="1"/>
  <c r="T1603" i="1"/>
  <c r="T1939" i="1"/>
  <c r="T2355" i="1"/>
  <c r="T2691" i="1"/>
  <c r="T3123" i="1"/>
  <c r="T54" i="1"/>
  <c r="T438" i="1"/>
  <c r="T806" i="1"/>
  <c r="T1190" i="1"/>
  <c r="T1558" i="1"/>
  <c r="T1894" i="1"/>
  <c r="T2310" i="1"/>
  <c r="T2646" i="1"/>
  <c r="T3062" i="1"/>
  <c r="T3398" i="1"/>
  <c r="T3846" i="1"/>
  <c r="T4198" i="1"/>
  <c r="T42" i="1"/>
  <c r="T410" i="1"/>
  <c r="T794" i="1"/>
  <c r="T1162" i="1"/>
  <c r="T1498" i="1"/>
  <c r="T1946" i="1"/>
  <c r="T2298" i="1"/>
  <c r="T2746" i="1"/>
  <c r="T3098" i="1"/>
  <c r="T3546" i="1"/>
  <c r="T4426" i="1"/>
  <c r="T4561" i="1"/>
  <c r="T6225" i="1"/>
  <c r="T4914" i="1"/>
  <c r="T4099" i="1"/>
  <c r="T5046" i="1"/>
  <c r="T39" i="1"/>
  <c r="T120" i="1"/>
  <c r="T1918" i="1"/>
  <c r="T2653" i="1"/>
  <c r="T7629" i="1"/>
  <c r="T6696" i="1"/>
  <c r="T8848" i="1"/>
  <c r="T1105" i="1"/>
  <c r="T1361" i="1"/>
  <c r="T1617" i="1"/>
  <c r="T1873" i="1"/>
  <c r="T2161" i="1"/>
  <c r="T2417" i="1"/>
  <c r="T2673" i="1"/>
  <c r="T2929" i="1"/>
  <c r="T3201" i="1"/>
  <c r="T98" i="1"/>
  <c r="T354" i="1"/>
  <c r="T610" i="1"/>
  <c r="T866" i="1"/>
  <c r="T1122" i="1"/>
  <c r="T1378" i="1"/>
  <c r="T1650" i="1"/>
  <c r="T1906" i="1"/>
  <c r="T2162" i="1"/>
  <c r="T2434" i="1"/>
  <c r="T2690" i="1"/>
  <c r="T2946" i="1"/>
  <c r="T3218" i="1"/>
  <c r="T179" i="1"/>
  <c r="T435" i="1"/>
  <c r="T691" i="1"/>
  <c r="T947" i="1"/>
  <c r="T1203" i="1"/>
  <c r="T1459" i="1"/>
  <c r="T1715" i="1"/>
  <c r="T1971" i="1"/>
  <c r="T2227" i="1"/>
  <c r="T2483" i="1"/>
  <c r="T2739" i="1"/>
  <c r="T3011" i="1"/>
  <c r="T3267" i="1"/>
  <c r="T118" i="1"/>
  <c r="T374" i="1"/>
  <c r="T630" i="1"/>
  <c r="T886" i="1"/>
  <c r="T1142" i="1"/>
  <c r="T1398" i="1"/>
  <c r="T1654" i="1"/>
  <c r="T1910" i="1"/>
  <c r="T2166" i="1"/>
  <c r="T2422" i="1"/>
  <c r="T2678" i="1"/>
  <c r="T2934" i="1"/>
  <c r="T3190" i="1"/>
  <c r="T3446" i="1"/>
  <c r="T3718" i="1"/>
  <c r="T3990" i="1"/>
  <c r="T4278" i="1"/>
  <c r="T4534" i="1"/>
  <c r="T234" i="1"/>
  <c r="T490" i="1"/>
  <c r="T746" i="1"/>
  <c r="T1002" i="1"/>
  <c r="T1258" i="1"/>
  <c r="T1514" i="1"/>
  <c r="T1786" i="1"/>
  <c r="T2058" i="1"/>
  <c r="T2330" i="1"/>
  <c r="T2602" i="1"/>
  <c r="T2874" i="1"/>
  <c r="T3146" i="1"/>
  <c r="T3434" i="1"/>
  <c r="T3866" i="1"/>
  <c r="T4698" i="1"/>
  <c r="T4273" i="1"/>
  <c r="T5489" i="1"/>
  <c r="T3458" i="1"/>
  <c r="T4850" i="1"/>
  <c r="T6226" i="1"/>
  <c r="T4803" i="1"/>
  <c r="T5350" i="1"/>
  <c r="T8038" i="1"/>
  <c r="T1543" i="1"/>
  <c r="T1208" i="1"/>
  <c r="T1643" i="1"/>
  <c r="T8439" i="1"/>
  <c r="T4189" i="1"/>
  <c r="T3679" i="1"/>
  <c r="T9377" i="1"/>
  <c r="T9160" i="1"/>
  <c r="T3625" i="1"/>
  <c r="T2177" i="1"/>
  <c r="T2433" i="1"/>
  <c r="T2689" i="1"/>
  <c r="T2945" i="1"/>
  <c r="T3217" i="1"/>
  <c r="T114" i="1"/>
  <c r="T370" i="1"/>
  <c r="T626" i="1"/>
  <c r="T882" i="1"/>
  <c r="T1138" i="1"/>
  <c r="T1394" i="1"/>
  <c r="T1666" i="1"/>
  <c r="T1922" i="1"/>
  <c r="T2178" i="1"/>
  <c r="T2450" i="1"/>
  <c r="T2706" i="1"/>
  <c r="T2962" i="1"/>
  <c r="T3234" i="1"/>
  <c r="T195" i="1"/>
  <c r="T451" i="1"/>
  <c r="T707" i="1"/>
  <c r="T963" i="1"/>
  <c r="T1219" i="1"/>
  <c r="T1475" i="1"/>
  <c r="T1731" i="1"/>
  <c r="T1987" i="1"/>
  <c r="T2243" i="1"/>
  <c r="T2499" i="1"/>
  <c r="T2755" i="1"/>
  <c r="T3027" i="1"/>
  <c r="T3299" i="1"/>
  <c r="T134" i="1"/>
  <c r="T390" i="1"/>
  <c r="T646" i="1"/>
  <c r="T902" i="1"/>
  <c r="T1158" i="1"/>
  <c r="T1414" i="1"/>
  <c r="T1670" i="1"/>
  <c r="T1926" i="1"/>
  <c r="T2182" i="1"/>
  <c r="T2438" i="1"/>
  <c r="T2694" i="1"/>
  <c r="T2950" i="1"/>
  <c r="T3206" i="1"/>
  <c r="T3462" i="1"/>
  <c r="T3734" i="1"/>
  <c r="T4006" i="1"/>
  <c r="T4294" i="1"/>
  <c r="T4550" i="1"/>
  <c r="T250" i="1"/>
  <c r="T506" i="1"/>
  <c r="T762" i="1"/>
  <c r="T1018" i="1"/>
  <c r="T1274" i="1"/>
  <c r="T1530" i="1"/>
  <c r="T1802" i="1"/>
  <c r="T2074" i="1"/>
  <c r="T2346" i="1"/>
  <c r="T2618" i="1"/>
  <c r="T2890" i="1"/>
  <c r="T3178" i="1"/>
  <c r="T3450" i="1"/>
  <c r="T3882" i="1"/>
  <c r="T4730" i="1"/>
  <c r="T4289" i="1"/>
  <c r="T5521" i="1"/>
  <c r="T3474" i="1"/>
  <c r="T4866" i="1"/>
  <c r="T2963" i="1"/>
  <c r="T4819" i="1"/>
  <c r="T5510" i="1"/>
  <c r="T8134" i="1"/>
  <c r="T1559" i="1"/>
  <c r="T1352" i="1"/>
  <c r="T2491" i="1"/>
  <c r="T8663" i="1"/>
  <c r="T4205" i="1"/>
  <c r="T5471" i="1"/>
  <c r="T9441" i="1"/>
  <c r="T9544" i="1"/>
  <c r="T1184" i="1"/>
  <c r="T1137" i="1"/>
  <c r="T1393" i="1"/>
  <c r="T1649" i="1"/>
  <c r="T1905" i="1"/>
  <c r="T2193" i="1"/>
  <c r="T2449" i="1"/>
  <c r="T2705" i="1"/>
  <c r="T2961" i="1"/>
  <c r="T3233" i="1"/>
  <c r="T130" i="1"/>
  <c r="T386" i="1"/>
  <c r="T642" i="1"/>
  <c r="T898" i="1"/>
  <c r="T1154" i="1"/>
  <c r="T1410" i="1"/>
  <c r="T1682" i="1"/>
  <c r="T1938" i="1"/>
  <c r="T2194" i="1"/>
  <c r="T2466" i="1"/>
  <c r="T2722" i="1"/>
  <c r="T2978" i="1"/>
  <c r="T3250" i="1"/>
  <c r="T211" i="1"/>
  <c r="T467" i="1"/>
  <c r="T723" i="1"/>
  <c r="T979" i="1"/>
  <c r="T1235" i="1"/>
  <c r="T1491" i="1"/>
  <c r="T1747" i="1"/>
  <c r="T2003" i="1"/>
  <c r="T2259" i="1"/>
  <c r="T2515" i="1"/>
  <c r="T2771" i="1"/>
  <c r="T3043" i="1"/>
  <c r="T3315" i="1"/>
  <c r="T150" i="1"/>
  <c r="T406" i="1"/>
  <c r="T662" i="1"/>
  <c r="T918" i="1"/>
  <c r="T1174" i="1"/>
  <c r="T1430" i="1"/>
  <c r="T1686" i="1"/>
  <c r="T1942" i="1"/>
  <c r="T2198" i="1"/>
  <c r="T2454" i="1"/>
  <c r="T2710" i="1"/>
  <c r="T2966" i="1"/>
  <c r="T3222" i="1"/>
  <c r="T3478" i="1"/>
  <c r="T3750" i="1"/>
  <c r="T4022" i="1"/>
  <c r="T4310" i="1"/>
  <c r="T10" i="1"/>
  <c r="T266" i="1"/>
  <c r="T522" i="1"/>
  <c r="T778" i="1"/>
  <c r="T1034" i="1"/>
  <c r="T1290" i="1"/>
  <c r="T1546" i="1"/>
  <c r="T1818" i="1"/>
  <c r="T2090" i="1"/>
  <c r="T2362" i="1"/>
  <c r="T2634" i="1"/>
  <c r="T2922" i="1"/>
  <c r="T3194" i="1"/>
  <c r="T3466" i="1"/>
  <c r="T3898" i="1"/>
  <c r="T4746" i="1"/>
  <c r="T4305" i="1"/>
  <c r="T5553" i="1"/>
  <c r="T3490" i="1"/>
  <c r="T4882" i="1"/>
  <c r="T3459" i="1"/>
  <c r="T4851" i="1"/>
  <c r="T5526" i="1"/>
  <c r="T8214" i="1"/>
  <c r="T1575" i="1"/>
  <c r="T2168" i="1"/>
  <c r="T2635" i="1"/>
  <c r="T8679" i="1"/>
  <c r="T3278" i="1"/>
  <c r="T5487" i="1"/>
  <c r="T9585" i="1"/>
  <c r="T7339" i="1"/>
  <c r="T7737" i="1"/>
  <c r="T1185" i="1"/>
  <c r="T1441" i="1"/>
  <c r="T1697" i="1"/>
  <c r="T1969" i="1"/>
  <c r="T2241" i="1"/>
  <c r="T2497" i="1"/>
  <c r="T2753" i="1"/>
  <c r="T3009" i="1"/>
  <c r="T3313" i="1"/>
  <c r="T178" i="1"/>
  <c r="T434" i="1"/>
  <c r="T690" i="1"/>
  <c r="T946" i="1"/>
  <c r="T1202" i="1"/>
  <c r="T1458" i="1"/>
  <c r="T1730" i="1"/>
  <c r="T1986" i="1"/>
  <c r="T2242" i="1"/>
  <c r="T2514" i="1"/>
  <c r="T2770" i="1"/>
  <c r="T3026" i="1"/>
  <c r="T3298" i="1"/>
  <c r="T259" i="1"/>
  <c r="T515" i="1"/>
  <c r="T771" i="1"/>
  <c r="T1027" i="1"/>
  <c r="T1283" i="1"/>
  <c r="T1539" i="1"/>
  <c r="T1795" i="1"/>
  <c r="T2051" i="1"/>
  <c r="T2307" i="1"/>
  <c r="T2563" i="1"/>
  <c r="T2819" i="1"/>
  <c r="T3091" i="1"/>
  <c r="T3363" i="1"/>
  <c r="T198" i="1"/>
  <c r="T454" i="1"/>
  <c r="T710" i="1"/>
  <c r="T966" i="1"/>
  <c r="T1222" i="1"/>
  <c r="T1478" i="1"/>
  <c r="T1734" i="1"/>
  <c r="T1990" i="1"/>
  <c r="T2246" i="1"/>
  <c r="T2502" i="1"/>
  <c r="T2758" i="1"/>
  <c r="T3014" i="1"/>
  <c r="T3270" i="1"/>
  <c r="T3542" i="1"/>
  <c r="T3814" i="1"/>
  <c r="T4070" i="1"/>
  <c r="T4358" i="1"/>
  <c r="T58" i="1"/>
  <c r="T314" i="1"/>
  <c r="T570" i="1"/>
  <c r="T826" i="1"/>
  <c r="T1082" i="1"/>
  <c r="T1338" i="1"/>
  <c r="T1594" i="1"/>
  <c r="T1866" i="1"/>
  <c r="T2154" i="1"/>
  <c r="T2426" i="1"/>
  <c r="T2698" i="1"/>
  <c r="T2970" i="1"/>
  <c r="T3242" i="1"/>
  <c r="T3514" i="1"/>
  <c r="T4122" i="1"/>
  <c r="T3473" i="1"/>
  <c r="T4577" i="1"/>
  <c r="T5857" i="1"/>
  <c r="T3794" i="1"/>
  <c r="T5202" i="1"/>
  <c r="T3763" i="1"/>
  <c r="T5251" i="1"/>
  <c r="T6038" i="1"/>
  <c r="T8902" i="1"/>
  <c r="T2487" i="1"/>
  <c r="T3400" i="1"/>
  <c r="T686" i="1"/>
  <c r="T3867" i="1"/>
  <c r="T4830" i="1"/>
  <c r="T5853" i="1"/>
  <c r="T8290" i="1"/>
  <c r="T9245" i="1"/>
  <c r="T8864" i="1"/>
  <c r="T1201" i="1"/>
  <c r="T1457" i="1"/>
  <c r="T1713" i="1"/>
  <c r="T1985" i="1"/>
  <c r="T2257" i="1"/>
  <c r="T2513" i="1"/>
  <c r="T2769" i="1"/>
  <c r="T3025" i="1"/>
  <c r="T3329" i="1"/>
  <c r="T194" i="1"/>
  <c r="T450" i="1"/>
  <c r="T706" i="1"/>
  <c r="T962" i="1"/>
  <c r="T1218" i="1"/>
  <c r="T1474" i="1"/>
  <c r="T1746" i="1"/>
  <c r="T2002" i="1"/>
  <c r="T2258" i="1"/>
  <c r="T2530" i="1"/>
  <c r="T2786" i="1"/>
  <c r="T3042" i="1"/>
  <c r="T19" i="1"/>
  <c r="T275" i="1"/>
  <c r="T531" i="1"/>
  <c r="T787" i="1"/>
  <c r="T1043" i="1"/>
  <c r="T1299" i="1"/>
  <c r="T1555" i="1"/>
  <c r="T1811" i="1"/>
  <c r="T2067" i="1"/>
  <c r="T2323" i="1"/>
  <c r="T2579" i="1"/>
  <c r="T2835" i="1"/>
  <c r="T3107" i="1"/>
  <c r="T3379" i="1"/>
  <c r="T214" i="1"/>
  <c r="T470" i="1"/>
  <c r="T726" i="1"/>
  <c r="T982" i="1"/>
  <c r="T1238" i="1"/>
  <c r="T1494" i="1"/>
  <c r="T1750" i="1"/>
  <c r="T2006" i="1"/>
  <c r="T2262" i="1"/>
  <c r="T2518" i="1"/>
  <c r="T2774" i="1"/>
  <c r="T3030" i="1"/>
  <c r="T3286" i="1"/>
  <c r="T3558" i="1"/>
  <c r="T3830" i="1"/>
  <c r="T4086" i="1"/>
  <c r="T4374" i="1"/>
  <c r="T74" i="1"/>
  <c r="T330" i="1"/>
  <c r="T586" i="1"/>
  <c r="T842" i="1"/>
  <c r="T1098" i="1"/>
  <c r="T1354" i="1"/>
  <c r="T1610" i="1"/>
  <c r="T1898" i="1"/>
  <c r="T2170" i="1"/>
  <c r="T2442" i="1"/>
  <c r="T2714" i="1"/>
  <c r="T2986" i="1"/>
  <c r="T3258" i="1"/>
  <c r="T3530" i="1"/>
  <c r="T4138" i="1"/>
  <c r="T3489" i="1"/>
  <c r="T4593" i="1"/>
  <c r="T5873" i="1"/>
  <c r="T3810" i="1"/>
  <c r="T5266" i="1"/>
  <c r="T3779" i="1"/>
  <c r="T5315" i="1"/>
  <c r="T6054" i="1"/>
  <c r="T8998" i="1"/>
  <c r="T3335" i="1"/>
  <c r="T3416" i="1"/>
  <c r="T718" i="1"/>
  <c r="T5355" i="1"/>
  <c r="T4894" i="1"/>
  <c r="T6285" i="1"/>
  <c r="T6723" i="1"/>
  <c r="T9540" i="1"/>
  <c r="T9280" i="1"/>
  <c r="T1655" i="1"/>
  <c r="T2519" i="1"/>
  <c r="T3543" i="1"/>
  <c r="T4663" i="1"/>
  <c r="T152" i="1"/>
  <c r="T1368" i="1"/>
  <c r="T2392" i="1"/>
  <c r="T3496" i="1"/>
  <c r="T4712" i="1"/>
  <c r="T587" i="1"/>
  <c r="T1659" i="1"/>
  <c r="T2683" i="1"/>
  <c r="T894" i="1"/>
  <c r="T2206" i="1"/>
  <c r="T1135" i="1"/>
  <c r="T7063" i="1"/>
  <c r="T8743" i="1"/>
  <c r="T4107" i="1"/>
  <c r="T5883" i="1"/>
  <c r="T925" i="1"/>
  <c r="T2685" i="1"/>
  <c r="T4445" i="1"/>
  <c r="T3550" i="1"/>
  <c r="T5390" i="1"/>
  <c r="T6942" i="1"/>
  <c r="T2207" i="1"/>
  <c r="T3887" i="1"/>
  <c r="T5727" i="1"/>
  <c r="T6301" i="1"/>
  <c r="T7885" i="1"/>
  <c r="T8750" i="1"/>
  <c r="T7553" i="1"/>
  <c r="T9617" i="1"/>
  <c r="T8322" i="1"/>
  <c r="T6803" i="1"/>
  <c r="T7767" i="1"/>
  <c r="T7032" i="1"/>
  <c r="T9624" i="1"/>
  <c r="T8107" i="1"/>
  <c r="T6815" i="1"/>
  <c r="T2684" i="1"/>
  <c r="T201" i="1"/>
  <c r="T5177" i="1"/>
  <c r="T8601" i="1"/>
  <c r="T20" i="1"/>
  <c r="T3642" i="1"/>
  <c r="T3914" i="1"/>
  <c r="T4202" i="1"/>
  <c r="T4490" i="1"/>
  <c r="T4762" i="1"/>
  <c r="T3521" i="1"/>
  <c r="T3793" i="1"/>
  <c r="T4065" i="1"/>
  <c r="T4337" i="1"/>
  <c r="T4625" i="1"/>
  <c r="T4945" i="1"/>
  <c r="T5265" i="1"/>
  <c r="T5585" i="1"/>
  <c r="T5905" i="1"/>
  <c r="T6241" i="1"/>
  <c r="T6609" i="1"/>
  <c r="T3522" i="1"/>
  <c r="T3858" i="1"/>
  <c r="T4226" i="1"/>
  <c r="T4578" i="1"/>
  <c r="T4930" i="1"/>
  <c r="T5298" i="1"/>
  <c r="T5634" i="1"/>
  <c r="T5970" i="1"/>
  <c r="T3491" i="1"/>
  <c r="T3811" i="1"/>
  <c r="T4147" i="1"/>
  <c r="T4547" i="1"/>
  <c r="T4883" i="1"/>
  <c r="T5347" i="1"/>
  <c r="T4646" i="1"/>
  <c r="T5062" i="1"/>
  <c r="T5558" i="1"/>
  <c r="T6086" i="1"/>
  <c r="T6646" i="1"/>
  <c r="T7446" i="1"/>
  <c r="T8262" i="1"/>
  <c r="T9142" i="1"/>
  <c r="T215" i="1"/>
  <c r="T999" i="1"/>
  <c r="T1719" i="1"/>
  <c r="T2743" i="1"/>
  <c r="T3559" i="1"/>
  <c r="T4807" i="1"/>
  <c r="T184" i="1"/>
  <c r="T1384" i="1"/>
  <c r="T2632" i="1"/>
  <c r="T3528" i="1"/>
  <c r="T4728" i="1"/>
  <c r="T603" i="1"/>
  <c r="T1691" i="1"/>
  <c r="T2923" i="1"/>
  <c r="T910" i="1"/>
  <c r="T2254" i="1"/>
  <c r="T1151" i="1"/>
  <c r="T7287" i="1"/>
  <c r="T9159" i="1"/>
  <c r="T4123" i="1"/>
  <c r="T5915" i="1"/>
  <c r="T957" i="1"/>
  <c r="T2749" i="1"/>
  <c r="T4717" i="1"/>
  <c r="T3566" i="1"/>
  <c r="T5422" i="1"/>
  <c r="T6974" i="1"/>
  <c r="T2351" i="1"/>
  <c r="T4175" i="1"/>
  <c r="T5743" i="1"/>
  <c r="T6333" i="1"/>
  <c r="T7917" i="1"/>
  <c r="T8894" i="1"/>
  <c r="T7905" i="1"/>
  <c r="T6258" i="1"/>
  <c r="T8466" i="1"/>
  <c r="T7043" i="1"/>
  <c r="T8455" i="1"/>
  <c r="T7672" i="1"/>
  <c r="T4874" i="1"/>
  <c r="T8459" i="1"/>
  <c r="T6831" i="1"/>
  <c r="T2940" i="1"/>
  <c r="T697" i="1"/>
  <c r="T5193" i="1"/>
  <c r="T8841" i="1"/>
  <c r="T9444" i="1"/>
  <c r="T3658" i="1"/>
  <c r="T3946" i="1"/>
  <c r="T4218" i="1"/>
  <c r="T4506" i="1"/>
  <c r="T4778" i="1"/>
  <c r="T3537" i="1"/>
  <c r="T3809" i="1"/>
  <c r="T4081" i="1"/>
  <c r="T4353" i="1"/>
  <c r="T4657" i="1"/>
  <c r="T4961" i="1"/>
  <c r="T5297" i="1"/>
  <c r="T5601" i="1"/>
  <c r="T5921" i="1"/>
  <c r="T6257" i="1"/>
  <c r="T6625" i="1"/>
  <c r="T3538" i="1"/>
  <c r="T3874" i="1"/>
  <c r="T4242" i="1"/>
  <c r="T4594" i="1"/>
  <c r="T4946" i="1"/>
  <c r="T5314" i="1"/>
  <c r="T5650" i="1"/>
  <c r="T5986" i="1"/>
  <c r="T3507" i="1"/>
  <c r="T3827" i="1"/>
  <c r="T4163" i="1"/>
  <c r="T4563" i="1"/>
  <c r="T4899" i="1"/>
  <c r="T5363" i="1"/>
  <c r="T4662" i="1"/>
  <c r="T5078" i="1"/>
  <c r="T5574" i="1"/>
  <c r="T6102" i="1"/>
  <c r="T6662" i="1"/>
  <c r="T7462" i="1"/>
  <c r="T8294" i="1"/>
  <c r="T9158" i="1"/>
  <c r="T231" i="1"/>
  <c r="T1031" i="1"/>
  <c r="T1751" i="1"/>
  <c r="T2759" i="1"/>
  <c r="T3591" i="1"/>
  <c r="T4823" i="1"/>
  <c r="T344" i="1"/>
  <c r="T1432" i="1"/>
  <c r="T2648" i="1"/>
  <c r="T3672" i="1"/>
  <c r="T4744" i="1"/>
  <c r="T635" i="1"/>
  <c r="T1867" i="1"/>
  <c r="T2939" i="1"/>
  <c r="T926" i="1"/>
  <c r="T2286" i="1"/>
  <c r="T8454" i="1"/>
  <c r="T7319" i="1"/>
  <c r="T9175" i="1"/>
  <c r="T4155" i="1"/>
  <c r="T5947" i="1"/>
  <c r="T1117" i="1"/>
  <c r="T2973" i="1"/>
  <c r="T4733" i="1"/>
  <c r="T3790" i="1"/>
  <c r="T5454" i="1"/>
  <c r="T7198" i="1"/>
  <c r="T2399" i="1"/>
  <c r="T4255" i="1"/>
  <c r="T5807" i="1"/>
  <c r="T6525" i="1"/>
  <c r="T8093" i="1"/>
  <c r="T8974" i="1"/>
  <c r="T7953" i="1"/>
  <c r="T6402" i="1"/>
  <c r="T8482" i="1"/>
  <c r="T7075" i="1"/>
  <c r="T5160" i="1"/>
  <c r="T7688" i="1"/>
  <c r="T5114" i="1"/>
  <c r="T8475" i="1"/>
  <c r="T7311" i="1"/>
  <c r="T3404" i="1"/>
  <c r="T713" i="1"/>
  <c r="T5433" i="1"/>
  <c r="T2368" i="1"/>
  <c r="T9572" i="1"/>
  <c r="T3690" i="1"/>
  <c r="T3962" i="1"/>
  <c r="T4234" i="1"/>
  <c r="T4522" i="1"/>
  <c r="T4794" i="1"/>
  <c r="T3553" i="1"/>
  <c r="T3825" i="1"/>
  <c r="T4097" i="1"/>
  <c r="T4369" i="1"/>
  <c r="T4673" i="1"/>
  <c r="T4977" i="1"/>
  <c r="T5313" i="1"/>
  <c r="T5617" i="1"/>
  <c r="T5937" i="1"/>
  <c r="T6321" i="1"/>
  <c r="T6641" i="1"/>
  <c r="T3554" i="1"/>
  <c r="T3938" i="1"/>
  <c r="T4258" i="1"/>
  <c r="T4610" i="1"/>
  <c r="T5010" i="1"/>
  <c r="T5330" i="1"/>
  <c r="T5666" i="1"/>
  <c r="T6050" i="1"/>
  <c r="T3523" i="1"/>
  <c r="T3843" i="1"/>
  <c r="T4227" i="1"/>
  <c r="T4579" i="1"/>
  <c r="T4963" i="1"/>
  <c r="T5379" i="1"/>
  <c r="T4726" i="1"/>
  <c r="T5094" i="1"/>
  <c r="T5590" i="1"/>
  <c r="T6118" i="1"/>
  <c r="T6758" i="1"/>
  <c r="T7574" i="1"/>
  <c r="T8310" i="1"/>
  <c r="T9174" i="1"/>
  <c r="T263" i="1"/>
  <c r="T1047" i="1"/>
  <c r="T1767" i="1"/>
  <c r="T2775" i="1"/>
  <c r="T3623" i="1"/>
  <c r="T4839" i="1"/>
  <c r="T584" i="1"/>
  <c r="T1464" i="1"/>
  <c r="T2664" i="1"/>
  <c r="T3688" i="1"/>
  <c r="T4776" i="1"/>
  <c r="T875" i="1"/>
  <c r="T1883" i="1"/>
  <c r="T2971" i="1"/>
  <c r="T942" i="1"/>
  <c r="T2430" i="1"/>
  <c r="T5799" i="1"/>
  <c r="T7335" i="1"/>
  <c r="T9399" i="1"/>
  <c r="T4187" i="1"/>
  <c r="T6171" i="1"/>
  <c r="T1405" i="1"/>
  <c r="T3005" i="1"/>
  <c r="T4797" i="1"/>
  <c r="T3806" i="1"/>
  <c r="T5614" i="1"/>
  <c r="T7518" i="1"/>
  <c r="T2431" i="1"/>
  <c r="T4399" i="1"/>
  <c r="T5967" i="1"/>
  <c r="T6541" i="1"/>
  <c r="T8397" i="1"/>
  <c r="T9022" i="1"/>
  <c r="T8129" i="1"/>
  <c r="T6418" i="1"/>
  <c r="T8530" i="1"/>
  <c r="T7635" i="1"/>
  <c r="T5400" i="1"/>
  <c r="T7704" i="1"/>
  <c r="T5162" i="1"/>
  <c r="T8507" i="1"/>
  <c r="T8031" i="1"/>
  <c r="T3452" i="1"/>
  <c r="T1497" i="1"/>
  <c r="T5929" i="1"/>
  <c r="T2384" i="1"/>
  <c r="T6229" i="1"/>
  <c r="T3569" i="1"/>
  <c r="T3841" i="1"/>
  <c r="T4113" i="1"/>
  <c r="T4401" i="1"/>
  <c r="T4689" i="1"/>
  <c r="T4993" i="1"/>
  <c r="T5329" i="1"/>
  <c r="T5633" i="1"/>
  <c r="T5969" i="1"/>
  <c r="T6337" i="1"/>
  <c r="T6657" i="1"/>
  <c r="T3586" i="1"/>
  <c r="T3954" i="1"/>
  <c r="T4274" i="1"/>
  <c r="T4642" i="1"/>
  <c r="T5026" i="1"/>
  <c r="T5346" i="1"/>
  <c r="T5698" i="1"/>
  <c r="T6066" i="1"/>
  <c r="T3539" i="1"/>
  <c r="T3875" i="1"/>
  <c r="T4243" i="1"/>
  <c r="T4595" i="1"/>
  <c r="T4979" i="1"/>
  <c r="T5395" i="1"/>
  <c r="T4742" i="1"/>
  <c r="T5158" i="1"/>
  <c r="T5606" i="1"/>
  <c r="T6134" i="1"/>
  <c r="T6870" i="1"/>
  <c r="T7638" i="1"/>
  <c r="T8422" i="1"/>
  <c r="T9254" i="1"/>
  <c r="T279" i="1"/>
  <c r="T1063" i="1"/>
  <c r="T1799" i="1"/>
  <c r="T2791" i="1"/>
  <c r="T3783" i="1"/>
  <c r="T4887" i="1"/>
  <c r="T600" i="1"/>
  <c r="T1608" i="1"/>
  <c r="T2680" i="1"/>
  <c r="T3720" i="1"/>
  <c r="T4952" i="1"/>
  <c r="T891" i="1"/>
  <c r="T1899" i="1"/>
  <c r="T3003" i="1"/>
  <c r="T1006" i="1"/>
  <c r="T2462" i="1"/>
  <c r="T5831" i="1"/>
  <c r="T7367" i="1"/>
  <c r="T9415" i="1"/>
  <c r="T4379" i="1"/>
  <c r="T6219" i="1"/>
  <c r="T1437" i="1"/>
  <c r="T3149" i="1"/>
  <c r="T4941" i="1"/>
  <c r="T3838" i="1"/>
  <c r="T5854" i="1"/>
  <c r="T7550" i="1"/>
  <c r="T2639" i="1"/>
  <c r="T4415" i="1"/>
  <c r="T6079" i="1"/>
  <c r="T6621" i="1"/>
  <c r="T8589" i="1"/>
  <c r="T9214" i="1"/>
  <c r="T8177" i="1"/>
  <c r="T6514" i="1"/>
  <c r="T8802" i="1"/>
  <c r="T7651" i="1"/>
  <c r="T5416" i="1"/>
  <c r="T7736" i="1"/>
  <c r="T5274" i="1"/>
  <c r="T8779" i="1"/>
  <c r="T8351" i="1"/>
  <c r="T4028" i="1"/>
  <c r="T1513" i="1"/>
  <c r="T5945" i="1"/>
  <c r="T2656" i="1"/>
  <c r="T565" i="1"/>
  <c r="T3722" i="1"/>
  <c r="T3994" i="1"/>
  <c r="T4266" i="1"/>
  <c r="T4554" i="1"/>
  <c r="T4826" i="1"/>
  <c r="T3585" i="1"/>
  <c r="T3857" i="1"/>
  <c r="T4129" i="1"/>
  <c r="T4417" i="1"/>
  <c r="T4705" i="1"/>
  <c r="T5025" i="1"/>
  <c r="T5345" i="1"/>
  <c r="T5649" i="1"/>
  <c r="T5985" i="1"/>
  <c r="T6353" i="1"/>
  <c r="T6673" i="1"/>
  <c r="T3602" i="1"/>
  <c r="T3970" i="1"/>
  <c r="T4290" i="1"/>
  <c r="T4658" i="1"/>
  <c r="T5042" i="1"/>
  <c r="T5362" i="1"/>
  <c r="T5714" i="1"/>
  <c r="T6082" i="1"/>
  <c r="T3555" i="1"/>
  <c r="T3891" i="1"/>
  <c r="T4259" i="1"/>
  <c r="T4611" i="1"/>
  <c r="T5043" i="1"/>
  <c r="T5411" i="1"/>
  <c r="T4758" i="1"/>
  <c r="T5174" i="1"/>
  <c r="T5670" i="1"/>
  <c r="T6150" i="1"/>
  <c r="T6902" i="1"/>
  <c r="T7670" i="1"/>
  <c r="T8566" i="1"/>
  <c r="T9318" i="1"/>
  <c r="T375" i="1"/>
  <c r="T1143" i="1"/>
  <c r="T1815" i="1"/>
  <c r="T2823" i="1"/>
  <c r="T4023" i="1"/>
  <c r="T4919" i="1"/>
  <c r="T616" i="1"/>
  <c r="T1624" i="1"/>
  <c r="T2712" i="1"/>
  <c r="T3960" i="1"/>
  <c r="T4968" i="1"/>
  <c r="T923" i="1"/>
  <c r="T1915" i="1"/>
  <c r="T126" i="1"/>
  <c r="T1230" i="1"/>
  <c r="T2542" i="1"/>
  <c r="T5975" i="1"/>
  <c r="T7559" i="1"/>
  <c r="T9431" i="1"/>
  <c r="T4843" i="1"/>
  <c r="T6251" i="1"/>
  <c r="T1645" i="1"/>
  <c r="T3165" i="1"/>
  <c r="T5021" i="1"/>
  <c r="T4158" i="1"/>
  <c r="T5870" i="1"/>
  <c r="T7710" i="1"/>
  <c r="T2655" i="1"/>
  <c r="T4447" i="1"/>
  <c r="T6495" i="1"/>
  <c r="T6765" i="1"/>
  <c r="T8605" i="1"/>
  <c r="T9230" i="1"/>
  <c r="T8209" i="1"/>
  <c r="T7010" i="1"/>
  <c r="T8818" i="1"/>
  <c r="T7667" i="1"/>
  <c r="T5432" i="1"/>
  <c r="T7768" i="1"/>
  <c r="T5994" i="1"/>
  <c r="T8875" i="1"/>
  <c r="T8367" i="1"/>
  <c r="T5196" i="1"/>
  <c r="T1577" i="1"/>
  <c r="T6729" i="1"/>
  <c r="T3280" i="1"/>
  <c r="T7732" i="1"/>
  <c r="T3738" i="1"/>
  <c r="T4010" i="1"/>
  <c r="T4282" i="1"/>
  <c r="T4570" i="1"/>
  <c r="T4842" i="1"/>
  <c r="T3601" i="1"/>
  <c r="T3873" i="1"/>
  <c r="T4145" i="1"/>
  <c r="T4433" i="1"/>
  <c r="T4721" i="1"/>
  <c r="T5041" i="1"/>
  <c r="T5361" i="1"/>
  <c r="T5665" i="1"/>
  <c r="T6001" i="1"/>
  <c r="T6369" i="1"/>
  <c r="T6689" i="1"/>
  <c r="T3618" i="1"/>
  <c r="T3986" i="1"/>
  <c r="T4306" i="1"/>
  <c r="T4674" i="1"/>
  <c r="T5058" i="1"/>
  <c r="T5378" i="1"/>
  <c r="T5730" i="1"/>
  <c r="T6098" i="1"/>
  <c r="T3571" i="1"/>
  <c r="T3907" i="1"/>
  <c r="T4275" i="1"/>
  <c r="T4627" i="1"/>
  <c r="T5059" i="1"/>
  <c r="T5427" i="1"/>
  <c r="T4774" i="1"/>
  <c r="T5238" i="1"/>
  <c r="T5686" i="1"/>
  <c r="T6214" i="1"/>
  <c r="T6918" i="1"/>
  <c r="T7686" i="1"/>
  <c r="T8614" i="1"/>
  <c r="T9350" i="1"/>
  <c r="T487" i="1"/>
  <c r="T1207" i="1"/>
  <c r="T1975" i="1"/>
  <c r="T2855" i="1"/>
  <c r="T4039" i="1"/>
  <c r="T5063" i="1"/>
  <c r="T632" i="1"/>
  <c r="T1656" i="1"/>
  <c r="T2888" i="1"/>
  <c r="T3976" i="1"/>
  <c r="T4984" i="1"/>
  <c r="T955" i="1"/>
  <c r="T1979" i="1"/>
  <c r="T158" i="1"/>
  <c r="T1262" i="1"/>
  <c r="T79" i="1"/>
  <c r="T5991" i="1"/>
  <c r="T7591" i="1"/>
  <c r="T9479" i="1"/>
  <c r="T4859" i="1"/>
  <c r="T6395" i="1"/>
  <c r="T1661" i="1"/>
  <c r="T3261" i="1"/>
  <c r="T5197" i="1"/>
  <c r="T4302" i="1"/>
  <c r="T5886" i="1"/>
  <c r="T7726" i="1"/>
  <c r="T2719" i="1"/>
  <c r="T4687" i="1"/>
  <c r="T6511" i="1"/>
  <c r="T6845" i="1"/>
  <c r="T8621" i="1"/>
  <c r="T9470" i="1"/>
  <c r="T8433" i="1"/>
  <c r="T7058" i="1"/>
  <c r="T4499" i="1"/>
  <c r="T7747" i="1"/>
  <c r="T5688" i="1"/>
  <c r="T8056" i="1"/>
  <c r="T6010" i="1"/>
  <c r="T8907" i="1"/>
  <c r="T8383" i="1"/>
  <c r="T5564" i="1"/>
  <c r="T2281" i="1"/>
  <c r="T6809" i="1"/>
  <c r="T3296" i="1"/>
  <c r="T7876" i="1"/>
  <c r="T3754" i="1"/>
  <c r="T4026" i="1"/>
  <c r="T4298" i="1"/>
  <c r="T4586" i="1"/>
  <c r="T4858" i="1"/>
  <c r="T3617" i="1"/>
  <c r="T3889" i="1"/>
  <c r="T4161" i="1"/>
  <c r="T4449" i="1"/>
  <c r="T4753" i="1"/>
  <c r="T5057" i="1"/>
  <c r="T5377" i="1"/>
  <c r="T5681" i="1"/>
  <c r="T6065" i="1"/>
  <c r="T6385" i="1"/>
  <c r="T1506" i="1"/>
  <c r="T3682" i="1"/>
  <c r="T4002" i="1"/>
  <c r="T4322" i="1"/>
  <c r="T4738" i="1"/>
  <c r="T5074" i="1"/>
  <c r="T5394" i="1"/>
  <c r="T5794" i="1"/>
  <c r="T6114" i="1"/>
  <c r="T3587" i="1"/>
  <c r="T3971" i="1"/>
  <c r="T4291" i="1"/>
  <c r="T4643" i="1"/>
  <c r="T5075" i="1"/>
  <c r="T5507" i="1"/>
  <c r="T4790" i="1"/>
  <c r="T5254" i="1"/>
  <c r="T5766" i="1"/>
  <c r="T6230" i="1"/>
  <c r="T6950" i="1"/>
  <c r="T7718" i="1"/>
  <c r="T8646" i="1"/>
  <c r="T9366" i="1"/>
  <c r="T519" i="1"/>
  <c r="T1239" i="1"/>
  <c r="T2071" i="1"/>
  <c r="T2999" i="1"/>
  <c r="T4071" i="1"/>
  <c r="T5079" i="1"/>
  <c r="T664" i="1"/>
  <c r="T1896" i="1"/>
  <c r="T2904" i="1"/>
  <c r="T4008" i="1"/>
  <c r="T5000" i="1"/>
  <c r="T1099" i="1"/>
  <c r="T2203" i="1"/>
  <c r="T174" i="1"/>
  <c r="T1422" i="1"/>
  <c r="T95" i="1"/>
  <c r="T6007" i="1"/>
  <c r="T8071" i="1"/>
  <c r="T3067" i="1"/>
  <c r="T4875" i="1"/>
  <c r="T6443" i="1"/>
  <c r="T1693" i="1"/>
  <c r="T3693" i="1"/>
  <c r="T5213" i="1"/>
  <c r="T4382" i="1"/>
  <c r="T5902" i="1"/>
  <c r="T1327" i="1"/>
  <c r="T3135" i="1"/>
  <c r="T4703" i="1"/>
  <c r="T6543" i="1"/>
  <c r="T6877" i="1"/>
  <c r="T8701" i="1"/>
  <c r="T6801" i="1"/>
  <c r="T8449" i="1"/>
  <c r="T7090" i="1"/>
  <c r="T5651" i="1"/>
  <c r="T7939" i="1"/>
  <c r="T6024" i="1"/>
  <c r="T8072" i="1"/>
  <c r="T6042" i="1"/>
  <c r="T8987" i="1"/>
  <c r="T8399" i="1"/>
  <c r="T5708" i="1"/>
  <c r="T5932" i="1"/>
  <c r="T7001" i="1"/>
  <c r="T4256" i="1"/>
  <c r="T8484" i="1"/>
  <c r="T3770" i="1"/>
  <c r="T4042" i="1"/>
  <c r="T4314" i="1"/>
  <c r="T4602" i="1"/>
  <c r="T1921" i="1"/>
  <c r="T3633" i="1"/>
  <c r="T3905" i="1"/>
  <c r="T4177" i="1"/>
  <c r="T4465" i="1"/>
  <c r="T4769" i="1"/>
  <c r="T5073" i="1"/>
  <c r="T5393" i="1"/>
  <c r="T5713" i="1"/>
  <c r="T6081" i="1"/>
  <c r="T6401" i="1"/>
  <c r="T3330" i="1"/>
  <c r="T3698" i="1"/>
  <c r="T4018" i="1"/>
  <c r="T4354" i="1"/>
  <c r="T4754" i="1"/>
  <c r="T5090" i="1"/>
  <c r="T5426" i="1"/>
  <c r="T5810" i="1"/>
  <c r="T6130" i="1"/>
  <c r="T3619" i="1"/>
  <c r="T3987" i="1"/>
  <c r="T4307" i="1"/>
  <c r="T4675" i="1"/>
  <c r="T5091" i="1"/>
  <c r="T5523" i="1"/>
  <c r="T4806" i="1"/>
  <c r="T5270" i="1"/>
  <c r="T5782" i="1"/>
  <c r="T6342" i="1"/>
  <c r="T7030" i="1"/>
  <c r="T7734" i="1"/>
  <c r="T8662" i="1"/>
  <c r="T9398" i="1"/>
  <c r="T535" i="1"/>
  <c r="T1255" i="1"/>
  <c r="T2087" i="1"/>
  <c r="T3015" i="1"/>
  <c r="T4087" i="1"/>
  <c r="T5111" i="1"/>
  <c r="T840" i="1"/>
  <c r="T1912" i="1"/>
  <c r="T2920" i="1"/>
  <c r="T4040" i="1"/>
  <c r="T5064" i="1"/>
  <c r="T1131" i="1"/>
  <c r="T2235" i="1"/>
  <c r="T206" i="1"/>
  <c r="T1438" i="1"/>
  <c r="T159" i="1"/>
  <c r="T6231" i="1"/>
  <c r="T8087" i="1"/>
  <c r="T3083" i="1"/>
  <c r="T4891" i="1"/>
  <c r="T6507" i="1"/>
  <c r="T1869" i="1"/>
  <c r="T3709" i="1"/>
  <c r="T5229" i="1"/>
  <c r="T4414" i="1"/>
  <c r="T6126" i="1"/>
  <c r="T1359" i="1"/>
  <c r="T3151" i="1"/>
  <c r="T4735" i="1"/>
  <c r="T5309" i="1"/>
  <c r="T7037" i="1"/>
  <c r="T7918" i="1"/>
  <c r="T6817" i="1"/>
  <c r="T8721" i="1"/>
  <c r="T7138" i="1"/>
  <c r="T5907" i="1"/>
  <c r="T7987" i="1"/>
  <c r="T6152" i="1"/>
  <c r="T8184" i="1"/>
  <c r="T6779" i="1"/>
  <c r="T9259" i="1"/>
  <c r="T9023" i="1"/>
  <c r="T8978" i="1"/>
  <c r="T6460" i="1"/>
  <c r="T8316" i="1"/>
  <c r="T5216" i="1"/>
  <c r="T5365" i="1"/>
  <c r="T3786" i="1"/>
  <c r="T4058" i="1"/>
  <c r="T4330" i="1"/>
  <c r="T4618" i="1"/>
  <c r="T2001" i="1"/>
  <c r="T3649" i="1"/>
  <c r="T3921" i="1"/>
  <c r="T4193" i="1"/>
  <c r="T4497" i="1"/>
  <c r="T4785" i="1"/>
  <c r="T5089" i="1"/>
  <c r="T5409" i="1"/>
  <c r="T5729" i="1"/>
  <c r="T6097" i="1"/>
  <c r="T6417" i="1"/>
  <c r="T3346" i="1"/>
  <c r="T3714" i="1"/>
  <c r="T4034" i="1"/>
  <c r="T4370" i="1"/>
  <c r="T4770" i="1"/>
  <c r="T5106" i="1"/>
  <c r="T5442" i="1"/>
  <c r="T5826" i="1"/>
  <c r="T6146" i="1"/>
  <c r="T3635" i="1"/>
  <c r="T4003" i="1"/>
  <c r="T4323" i="1"/>
  <c r="T4691" i="1"/>
  <c r="T5107" i="1"/>
  <c r="T5587" i="1"/>
  <c r="T4822" i="1"/>
  <c r="T5286" i="1"/>
  <c r="T5798" i="1"/>
  <c r="T6374" i="1"/>
  <c r="T7094" i="1"/>
  <c r="T7846" i="1"/>
  <c r="T8742" i="1"/>
  <c r="T9414" i="1"/>
  <c r="T551" i="1"/>
  <c r="T1287" i="1"/>
  <c r="T2231" i="1"/>
  <c r="T3031" i="1"/>
  <c r="T4119" i="1"/>
  <c r="T5351" i="1"/>
  <c r="T856" i="1"/>
  <c r="T1944" i="1"/>
  <c r="T2936" i="1"/>
  <c r="T4184" i="1"/>
  <c r="T155" i="1"/>
  <c r="T1147" i="1"/>
  <c r="T2379" i="1"/>
  <c r="T238" i="1"/>
  <c r="T1486" i="1"/>
  <c r="T591" i="1"/>
  <c r="T6247" i="1"/>
  <c r="T8103" i="1"/>
  <c r="T3099" i="1"/>
  <c r="T4923" i="1"/>
  <c r="T365" i="1"/>
  <c r="T1917" i="1"/>
  <c r="T3741" i="1"/>
  <c r="T2622" i="1"/>
  <c r="T4558" i="1"/>
  <c r="T6446" i="1"/>
  <c r="T1375" i="1"/>
  <c r="T3375" i="1"/>
  <c r="T4767" i="1"/>
  <c r="T5517" i="1"/>
  <c r="T7341" i="1"/>
  <c r="T7950" i="1"/>
  <c r="T6881" i="1"/>
  <c r="T8737" i="1"/>
  <c r="T7330" i="1"/>
  <c r="T6227" i="1"/>
  <c r="T8019" i="1"/>
  <c r="T6344" i="1"/>
  <c r="T8344" i="1"/>
  <c r="T6811" i="1"/>
  <c r="T172" i="1"/>
  <c r="T9519" i="1"/>
  <c r="T9490" i="1"/>
  <c r="T6476" i="1"/>
  <c r="T128" i="1"/>
  <c r="T5280" i="1"/>
  <c r="T7476" i="1"/>
  <c r="T4346" i="1"/>
  <c r="T4634" i="1"/>
  <c r="T3265" i="1"/>
  <c r="T3665" i="1"/>
  <c r="T3937" i="1"/>
  <c r="T4209" i="1"/>
  <c r="T4513" i="1"/>
  <c r="T4801" i="1"/>
  <c r="T5105" i="1"/>
  <c r="T5425" i="1"/>
  <c r="T5745" i="1"/>
  <c r="T6113" i="1"/>
  <c r="T6433" i="1"/>
  <c r="T3362" i="1"/>
  <c r="T3730" i="1"/>
  <c r="T4050" i="1"/>
  <c r="T4386" i="1"/>
  <c r="T4786" i="1"/>
  <c r="T5122" i="1"/>
  <c r="T5458" i="1"/>
  <c r="T5842" i="1"/>
  <c r="T6162" i="1"/>
  <c r="T3651" i="1"/>
  <c r="T4019" i="1"/>
  <c r="T4339" i="1"/>
  <c r="T4707" i="1"/>
  <c r="T5123" i="1"/>
  <c r="T5603" i="1"/>
  <c r="T4838" i="1"/>
  <c r="T5302" i="1"/>
  <c r="T5814" i="1"/>
  <c r="T6390" i="1"/>
  <c r="T7126" i="1"/>
  <c r="T7974" i="1"/>
  <c r="T8806" i="1"/>
  <c r="T9510" i="1"/>
  <c r="T631" i="1"/>
  <c r="T1303" i="1"/>
  <c r="T2247" i="1"/>
  <c r="T3079" i="1"/>
  <c r="T4295" i="1"/>
  <c r="T5367" i="1"/>
  <c r="T872" i="1"/>
  <c r="T1976" i="1"/>
  <c r="T3000" i="1"/>
  <c r="T4216" i="1"/>
  <c r="T187" i="1"/>
  <c r="T1179" i="1"/>
  <c r="T2395" i="1"/>
  <c r="T398" i="1"/>
  <c r="T1678" i="1"/>
  <c r="T639" i="1"/>
  <c r="T6279" i="1"/>
  <c r="T8199" i="1"/>
  <c r="T3307" i="1"/>
  <c r="T5131" i="1"/>
  <c r="T381" i="1"/>
  <c r="T1949" i="1"/>
  <c r="T3773" i="1"/>
  <c r="T2782" i="1"/>
  <c r="T4590" i="1"/>
  <c r="T6478" i="1"/>
  <c r="T1407" i="1"/>
  <c r="T3391" i="1"/>
  <c r="T4975" i="1"/>
  <c r="T5565" i="1"/>
  <c r="T7373" i="1"/>
  <c r="T8094" i="1"/>
  <c r="T7025" i="1"/>
  <c r="T8769" i="1"/>
  <c r="T7602" i="1"/>
  <c r="T6259" i="1"/>
  <c r="T8275" i="1"/>
  <c r="T6360" i="1"/>
  <c r="T8504" i="1"/>
  <c r="T6939" i="1"/>
  <c r="T9101" i="1"/>
  <c r="T9551" i="1"/>
  <c r="T9299" i="1"/>
  <c r="T6716" i="1"/>
  <c r="T144" i="1"/>
  <c r="T5584" i="1"/>
  <c r="T7588" i="1"/>
  <c r="T3818" i="1"/>
  <c r="T4090" i="1"/>
  <c r="T4362" i="1"/>
  <c r="T4650" i="1"/>
  <c r="T3409" i="1"/>
  <c r="T3681" i="1"/>
  <c r="T3953" i="1"/>
  <c r="T4241" i="1"/>
  <c r="T4529" i="1"/>
  <c r="T4817" i="1"/>
  <c r="T5121" i="1"/>
  <c r="T5457" i="1"/>
  <c r="T5809" i="1"/>
  <c r="T6129" i="1"/>
  <c r="T6449" i="1"/>
  <c r="T3426" i="1"/>
  <c r="T3746" i="1"/>
  <c r="T4066" i="1"/>
  <c r="T4450" i="1"/>
  <c r="T4818" i="1"/>
  <c r="T5138" i="1"/>
  <c r="T5538" i="1"/>
  <c r="T5858" i="1"/>
  <c r="T6178" i="1"/>
  <c r="T3715" i="1"/>
  <c r="T4035" i="1"/>
  <c r="T4355" i="1"/>
  <c r="T4771" i="1"/>
  <c r="T5139" i="1"/>
  <c r="T5619" i="1"/>
  <c r="T4902" i="1"/>
  <c r="T5318" i="1"/>
  <c r="T5894" i="1"/>
  <c r="T6406" i="1"/>
  <c r="T7142" i="1"/>
  <c r="T8006" i="1"/>
  <c r="T8838" i="1"/>
  <c r="T9622" i="1"/>
  <c r="T695" i="1"/>
  <c r="T1399" i="1"/>
  <c r="T2263" i="1"/>
  <c r="T3287" i="1"/>
  <c r="T4311" i="1"/>
  <c r="T5399" i="1"/>
  <c r="T888" i="1"/>
  <c r="T2120" i="1"/>
  <c r="T3224" i="1"/>
  <c r="T4232" i="1"/>
  <c r="T331" i="1"/>
  <c r="T1211" i="1"/>
  <c r="T2411" i="1"/>
  <c r="T638" i="1"/>
  <c r="T1694" i="1"/>
  <c r="T671" i="1"/>
  <c r="T6311" i="1"/>
  <c r="T8359" i="1"/>
  <c r="T3595" i="1"/>
  <c r="T5147" i="1"/>
  <c r="T413" i="1"/>
  <c r="T1981" i="1"/>
  <c r="T3917" i="1"/>
  <c r="T3102" i="1"/>
  <c r="T4670" i="1"/>
  <c r="T6622" i="1"/>
  <c r="T1599" i="1"/>
  <c r="T3407" i="1"/>
  <c r="T5439" i="1"/>
  <c r="T5597" i="1"/>
  <c r="T7581" i="1"/>
  <c r="T8110" i="1"/>
  <c r="T7105" i="1"/>
  <c r="T9121" i="1"/>
  <c r="T7618" i="1"/>
  <c r="T6451" i="1"/>
  <c r="T8291" i="1"/>
  <c r="T6392" i="1"/>
  <c r="T9064" i="1"/>
  <c r="T7179" i="1"/>
  <c r="T9117" i="1"/>
  <c r="T844" i="1"/>
  <c r="T6362" i="1"/>
  <c r="T7228" i="1"/>
  <c r="T400" i="1"/>
  <c r="T7584" i="1"/>
  <c r="T9076" i="1"/>
  <c r="T3834" i="1"/>
  <c r="T4106" i="1"/>
  <c r="T4378" i="1"/>
  <c r="T4666" i="1"/>
  <c r="T3425" i="1"/>
  <c r="T3697" i="1"/>
  <c r="T3985" i="1"/>
  <c r="T4257" i="1"/>
  <c r="T4545" i="1"/>
  <c r="T4849" i="1"/>
  <c r="T5137" i="1"/>
  <c r="T5473" i="1"/>
  <c r="T5825" i="1"/>
  <c r="T6145" i="1"/>
  <c r="T6481" i="1"/>
  <c r="T3442" i="1"/>
  <c r="T3762" i="1"/>
  <c r="T4098" i="1"/>
  <c r="T4466" i="1"/>
  <c r="T4834" i="1"/>
  <c r="T5170" i="1"/>
  <c r="T5554" i="1"/>
  <c r="T5874" i="1"/>
  <c r="T6210" i="1"/>
  <c r="T3731" i="1"/>
  <c r="T4051" i="1"/>
  <c r="T4387" i="1"/>
  <c r="T4787" i="1"/>
  <c r="T5155" i="1"/>
  <c r="T5635" i="1"/>
  <c r="T4918" i="1"/>
  <c r="T5334" i="1"/>
  <c r="T5958" i="1"/>
  <c r="T6486" i="1"/>
  <c r="T7174" i="1"/>
  <c r="T8022" i="1"/>
  <c r="T8854" i="1"/>
  <c r="T7" i="1"/>
  <c r="T727" i="1"/>
  <c r="T1511" i="1"/>
  <c r="T2311" i="1"/>
  <c r="T3303" i="1"/>
  <c r="T4327" i="1"/>
  <c r="T5431" i="1"/>
  <c r="T952" i="1"/>
  <c r="T2152" i="1"/>
  <c r="T3256" i="1"/>
  <c r="T4264" i="1"/>
  <c r="T347" i="1"/>
  <c r="T1371" i="1"/>
  <c r="T2459" i="1"/>
  <c r="T654" i="1"/>
  <c r="T1710" i="1"/>
  <c r="T703" i="1"/>
  <c r="T6535" i="1"/>
  <c r="T8407" i="1"/>
  <c r="T3675" i="1"/>
  <c r="T5211" i="1"/>
  <c r="T605" i="1"/>
  <c r="T2157" i="1"/>
  <c r="T3997" i="1"/>
  <c r="T3134" i="1"/>
  <c r="T4814" i="1"/>
  <c r="T6638" i="1"/>
  <c r="T1631" i="1"/>
  <c r="T3455" i="1"/>
  <c r="T5455" i="1"/>
  <c r="T5741" i="1"/>
  <c r="T7597" i="1"/>
  <c r="T8206" i="1"/>
  <c r="T7281" i="1"/>
  <c r="T9297" i="1"/>
  <c r="T7634" i="1"/>
  <c r="T6467" i="1"/>
  <c r="T8355" i="1"/>
  <c r="T6680" i="1"/>
  <c r="T9080" i="1"/>
  <c r="T7291" i="1"/>
  <c r="T9133" i="1"/>
  <c r="T1468" i="1"/>
  <c r="T6554" i="1"/>
  <c r="T8028" i="1"/>
  <c r="T896" i="1"/>
  <c r="T7600" i="1"/>
  <c r="T6566" i="1"/>
  <c r="T7110" i="1"/>
  <c r="T7654" i="1"/>
  <c r="T8230" i="1"/>
  <c r="T8822" i="1"/>
  <c r="T9334" i="1"/>
  <c r="T199" i="1"/>
  <c r="T711" i="1"/>
  <c r="T1223" i="1"/>
  <c r="T1735" i="1"/>
  <c r="T2279" i="1"/>
  <c r="T2839" i="1"/>
  <c r="T3527" i="1"/>
  <c r="T4151" i="1"/>
  <c r="T4855" i="1"/>
  <c r="T88" i="1"/>
  <c r="T696" i="1"/>
  <c r="T1400" i="1"/>
  <c r="T2136" i="1"/>
  <c r="T2744" i="1"/>
  <c r="T3448" i="1"/>
  <c r="T4200" i="1"/>
  <c r="T4808" i="1"/>
  <c r="T379" i="1"/>
  <c r="T1115" i="1"/>
  <c r="T1723" i="1"/>
  <c r="T2427" i="1"/>
  <c r="T142" i="1"/>
  <c r="T750" i="1"/>
  <c r="T1662" i="1"/>
  <c r="T2446" i="1"/>
  <c r="T879" i="1"/>
  <c r="T6087" i="1"/>
  <c r="T7303" i="1"/>
  <c r="T8375" i="1"/>
  <c r="T9447" i="1"/>
  <c r="T3899" i="1"/>
  <c r="T5115" i="1"/>
  <c r="T6187" i="1"/>
  <c r="T637" i="1"/>
  <c r="T1725" i="1"/>
  <c r="T2893" i="1"/>
  <c r="T3965" i="1"/>
  <c r="T5053" i="1"/>
  <c r="T3390" i="1"/>
  <c r="T4574" i="1"/>
  <c r="T5630" i="1"/>
  <c r="T6734" i="1"/>
  <c r="T1343" i="1"/>
  <c r="T2367" i="1"/>
  <c r="T3423" i="1"/>
  <c r="T4479" i="1"/>
  <c r="T5711" i="1"/>
  <c r="T5533" i="1"/>
  <c r="T6557" i="1"/>
  <c r="T7661" i="1"/>
  <c r="T8861" i="1"/>
  <c r="T8942" i="1"/>
  <c r="T7137" i="1"/>
  <c r="T8241" i="1"/>
  <c r="T9601" i="1"/>
  <c r="T7346" i="1"/>
  <c r="T8610" i="1"/>
  <c r="T6739" i="1"/>
  <c r="T7955" i="1"/>
  <c r="T3464" i="1"/>
  <c r="T6424" i="1"/>
  <c r="T8024" i="1"/>
  <c r="T9560" i="1"/>
  <c r="T6827" i="1"/>
  <c r="T8571" i="1"/>
  <c r="T9517" i="1"/>
  <c r="T8911" i="1"/>
  <c r="T2748" i="1"/>
  <c r="T9506" i="1"/>
  <c r="T729" i="1"/>
  <c r="T7244" i="1"/>
  <c r="T6217" i="1"/>
  <c r="T7705" i="1"/>
  <c r="T3632" i="1"/>
  <c r="T4132" i="1"/>
  <c r="T2436" i="1"/>
  <c r="T7492" i="1"/>
  <c r="T1861" i="1"/>
  <c r="T325" i="1"/>
  <c r="T8832" i="1"/>
  <c r="T5200" i="1"/>
  <c r="T1744" i="1"/>
  <c r="T944" i="1"/>
  <c r="T9642" i="1"/>
  <c r="T5161" i="1"/>
  <c r="T7996" i="1"/>
  <c r="T2601" i="1"/>
  <c r="T8842" i="1"/>
  <c r="T6298" i="1"/>
  <c r="T4796" i="1"/>
  <c r="T2668" i="1"/>
  <c r="T444" i="1"/>
  <c r="T7871" i="1"/>
  <c r="T9629" i="1"/>
  <c r="T9403" i="1"/>
  <c r="T8395" i="1"/>
  <c r="T7227" i="1"/>
  <c r="T5674" i="1"/>
  <c r="T9528" i="1"/>
  <c r="T8440" i="1"/>
  <c r="T7464" i="1"/>
  <c r="T6664" i="1"/>
  <c r="T5736" i="1"/>
  <c r="T9011" i="1"/>
  <c r="T8259" i="1"/>
  <c r="T7395" i="1"/>
  <c r="T6547" i="1"/>
  <c r="T5875" i="1"/>
  <c r="T8226" i="1"/>
  <c r="T7426" i="1"/>
  <c r="T6738" i="1"/>
  <c r="T9345" i="1"/>
  <c r="T8545" i="1"/>
  <c r="T7809" i="1"/>
  <c r="T7073" i="1"/>
  <c r="T9310" i="1"/>
  <c r="T8654" i="1"/>
  <c r="T8909" i="1"/>
  <c r="T8173" i="1"/>
  <c r="T7565" i="1"/>
  <c r="T6813" i="1"/>
  <c r="T6109" i="1"/>
  <c r="T5501" i="1"/>
  <c r="T6015" i="1"/>
  <c r="T5295" i="1"/>
  <c r="T4671" i="1"/>
  <c r="T3935" i="1"/>
  <c r="T3231" i="1"/>
  <c r="T2623" i="1"/>
  <c r="T1887" i="1"/>
  <c r="T7806" i="1"/>
  <c r="T7166" i="1"/>
  <c r="T6414" i="1"/>
  <c r="T5710" i="1"/>
  <c r="T5086" i="1"/>
  <c r="T4350" i="1"/>
  <c r="T3646" i="1"/>
  <c r="T3038" i="1"/>
  <c r="T4989" i="1"/>
  <c r="T4285" i="1"/>
  <c r="T3677" i="1"/>
  <c r="T2941" i="1"/>
  <c r="T2237" i="1"/>
  <c r="T1629" i="1"/>
  <c r="T893" i="1"/>
  <c r="T189" i="1"/>
  <c r="T6155" i="1"/>
  <c r="T5403" i="1"/>
  <c r="T4699" i="1"/>
  <c r="T4091" i="1"/>
  <c r="T3355" i="1"/>
  <c r="T9255" i="1"/>
  <c r="T8647" i="1"/>
  <c r="T7863" i="1"/>
  <c r="T7143" i="1"/>
  <c r="T6503" i="1"/>
  <c r="T5767" i="1"/>
  <c r="T959" i="1"/>
  <c r="T351" i="1"/>
  <c r="T2222" i="1"/>
  <c r="T1518" i="1"/>
  <c r="T2292" i="1"/>
  <c r="T421" i="1"/>
  <c r="T6804" i="1"/>
  <c r="T8816" i="1"/>
  <c r="T4560" i="1"/>
  <c r="T1472" i="1"/>
  <c r="T928" i="1"/>
  <c r="T9578" i="1"/>
  <c r="T5017" i="1"/>
  <c r="T7500" i="1"/>
  <c r="T2489" i="1"/>
  <c r="T8826" i="1"/>
  <c r="T6282" i="1"/>
  <c r="T4732" i="1"/>
  <c r="T2268" i="1"/>
  <c r="T332" i="1"/>
  <c r="T7855" i="1"/>
  <c r="T9613" i="1"/>
  <c r="T9371" i="1"/>
  <c r="T8379" i="1"/>
  <c r="T7211" i="1"/>
  <c r="T5642" i="1"/>
  <c r="T9512" i="1"/>
  <c r="T8424" i="1"/>
  <c r="T7432" i="1"/>
  <c r="T6648" i="1"/>
  <c r="T5720" i="1"/>
  <c r="T8979" i="1"/>
  <c r="T8243" i="1"/>
  <c r="T7379" i="1"/>
  <c r="T6515" i="1"/>
  <c r="T5859" i="1"/>
  <c r="T8210" i="1"/>
  <c r="T7394" i="1"/>
  <c r="T6722" i="1"/>
  <c r="T9329" i="1"/>
  <c r="T8497" i="1"/>
  <c r="T7793" i="1"/>
  <c r="T7057" i="1"/>
  <c r="T9278" i="1"/>
  <c r="T8638" i="1"/>
  <c r="T8893" i="1"/>
  <c r="T8141" i="1"/>
  <c r="T7549" i="1"/>
  <c r="T6797" i="1"/>
  <c r="T6077" i="1"/>
  <c r="T5485" i="1"/>
  <c r="T5999" i="1"/>
  <c r="T5263" i="1"/>
  <c r="T4655" i="1"/>
  <c r="T3919" i="1"/>
  <c r="T3199" i="1"/>
  <c r="T2607" i="1"/>
  <c r="T1871" i="1"/>
  <c r="T7774" i="1"/>
  <c r="T7150" i="1"/>
  <c r="T6398" i="1"/>
  <c r="T5678" i="1"/>
  <c r="T5070" i="1"/>
  <c r="T4334" i="1"/>
  <c r="T3614" i="1"/>
  <c r="T3022" i="1"/>
  <c r="T4973" i="1"/>
  <c r="T4253" i="1"/>
  <c r="T3661" i="1"/>
  <c r="T2925" i="1"/>
  <c r="T2205" i="1"/>
  <c r="T1613" i="1"/>
  <c r="T877" i="1"/>
  <c r="T157" i="1"/>
  <c r="T6139" i="1"/>
  <c r="T5387" i="1"/>
  <c r="T4667" i="1"/>
  <c r="T4075" i="1"/>
  <c r="T3339" i="1"/>
  <c r="T9223" i="1"/>
  <c r="T8631" i="1"/>
  <c r="T7847" i="1"/>
  <c r="T7111" i="1"/>
  <c r="T6487" i="1"/>
  <c r="T5751" i="1"/>
  <c r="T927" i="1"/>
  <c r="T335" i="1"/>
  <c r="T2148" i="1"/>
  <c r="T277" i="1"/>
  <c r="T5284" i="1"/>
  <c r="T8016" i="1"/>
  <c r="T4320" i="1"/>
  <c r="T1456" i="1"/>
  <c r="T912" i="1"/>
  <c r="T9562" i="1"/>
  <c r="T4649" i="1"/>
  <c r="T7260" i="1"/>
  <c r="T2345" i="1"/>
  <c r="T8810" i="1"/>
  <c r="T6266" i="1"/>
  <c r="T4316" i="1"/>
  <c r="T2140" i="1"/>
  <c r="T9567" i="1"/>
  <c r="T7839" i="1"/>
  <c r="T9581" i="1"/>
  <c r="T9275" i="1"/>
  <c r="T8139" i="1"/>
  <c r="T7195" i="1"/>
  <c r="T5594" i="1"/>
  <c r="T9256" i="1"/>
  <c r="T8360" i="1"/>
  <c r="T7400" i="1"/>
  <c r="T6456" i="1"/>
  <c r="T5704" i="1"/>
  <c r="T8947" i="1"/>
  <c r="T8051" i="1"/>
  <c r="T7331" i="1"/>
  <c r="T6483" i="1"/>
  <c r="T5683" i="1"/>
  <c r="T8194" i="1"/>
  <c r="T7362" i="1"/>
  <c r="T6546" i="1"/>
  <c r="T9313" i="1"/>
  <c r="T8465" i="1"/>
  <c r="T7649" i="1"/>
  <c r="T7041" i="1"/>
  <c r="T9246" i="1"/>
  <c r="T8494" i="1"/>
  <c r="T8877" i="1"/>
  <c r="T8109" i="1"/>
  <c r="T7405" i="1"/>
  <c r="T6781" i="1"/>
  <c r="T6045" i="1"/>
  <c r="T5341" i="1"/>
  <c r="T5983" i="1"/>
  <c r="T5231" i="1"/>
  <c r="T4511" i="1"/>
  <c r="T3903" i="1"/>
  <c r="T3167" i="1"/>
  <c r="T2463" i="1"/>
  <c r="T1855" i="1"/>
  <c r="T7742" i="1"/>
  <c r="T7006" i="1"/>
  <c r="T6382" i="1"/>
  <c r="T5646" i="1"/>
  <c r="T4926" i="1"/>
  <c r="T4318" i="1"/>
  <c r="T3582" i="1"/>
  <c r="T2878" i="1"/>
  <c r="T4957" i="1"/>
  <c r="T4221" i="1"/>
  <c r="T3517" i="1"/>
  <c r="T2909" i="1"/>
  <c r="T2173" i="1"/>
  <c r="T1469" i="1"/>
  <c r="T861" i="1"/>
  <c r="T125" i="1"/>
  <c r="T5979" i="1"/>
  <c r="T5371" i="1"/>
  <c r="T4635" i="1"/>
  <c r="T3931" i="1"/>
  <c r="T3323" i="1"/>
  <c r="T9191" i="1"/>
  <c r="T8487" i="1"/>
  <c r="T7831" i="1"/>
  <c r="T7079" i="1"/>
  <c r="T6343" i="1"/>
  <c r="T5735" i="1"/>
  <c r="T895" i="1"/>
  <c r="T191" i="1"/>
  <c r="T2190" i="1"/>
  <c r="T1454" i="1"/>
  <c r="T9013" i="1"/>
  <c r="T8628" i="1"/>
  <c r="T1285" i="1"/>
  <c r="T7568" i="1"/>
  <c r="T4224" i="1"/>
  <c r="T8953" i="1"/>
  <c r="T160" i="1"/>
  <c r="T6745" i="1"/>
  <c r="T4249" i="1"/>
  <c r="T7212" i="1"/>
  <c r="T1769" i="1"/>
  <c r="T8058" i="1"/>
  <c r="T9522" i="1"/>
  <c r="T4060" i="1"/>
  <c r="T1980" i="1"/>
  <c r="T9167" i="1"/>
  <c r="T7359" i="1"/>
  <c r="T9213" i="1"/>
  <c r="T9227" i="1"/>
  <c r="T8011" i="1"/>
  <c r="T6859" i="1"/>
  <c r="T5514" i="1"/>
  <c r="T9112" i="1"/>
  <c r="T8104" i="1"/>
  <c r="T7304" i="1"/>
  <c r="T6376" i="1"/>
  <c r="T5464" i="1"/>
  <c r="T8851" i="1"/>
  <c r="T7971" i="1"/>
  <c r="T7139" i="1"/>
  <c r="T6435" i="1"/>
  <c r="T8834" i="1"/>
  <c r="T7970" i="1"/>
  <c r="T7314" i="1"/>
  <c r="T6466" i="1"/>
  <c r="T9089" i="1"/>
  <c r="T8417" i="1"/>
  <c r="T7569" i="1"/>
  <c r="T6849" i="1"/>
  <c r="T9198" i="1"/>
  <c r="T8414" i="1"/>
  <c r="T8653" i="1"/>
  <c r="T8061" i="1"/>
  <c r="T7325" i="1"/>
  <c r="T6589" i="1"/>
  <c r="T5997" i="1"/>
  <c r="T6527" i="1"/>
  <c r="T5775" i="1"/>
  <c r="T5183" i="1"/>
  <c r="T4431" i="1"/>
  <c r="T3711" i="1"/>
  <c r="T3119" i="1"/>
  <c r="T2383" i="1"/>
  <c r="T1663" i="1"/>
  <c r="T7694" i="1"/>
  <c r="T6926" i="1"/>
  <c r="T6190" i="1"/>
  <c r="T5598" i="1"/>
  <c r="T4846" i="1"/>
  <c r="T4126" i="1"/>
  <c r="T3534" i="1"/>
  <c r="T2798" i="1"/>
  <c r="T4765" i="1"/>
  <c r="T4173" i="1"/>
  <c r="T3437" i="1"/>
  <c r="T2717" i="1"/>
  <c r="T2125" i="1"/>
  <c r="T1389" i="1"/>
  <c r="T669" i="1"/>
  <c r="T77" i="1"/>
  <c r="T5899" i="1"/>
  <c r="T5179" i="1"/>
  <c r="T4587" i="1"/>
  <c r="T3851" i="1"/>
  <c r="T3131" i="1"/>
  <c r="T9143" i="1"/>
  <c r="T8391" i="1"/>
  <c r="T7623" i="1"/>
  <c r="T7031" i="1"/>
  <c r="T6263" i="1"/>
  <c r="T5543" i="1"/>
  <c r="T847" i="1"/>
  <c r="T111" i="1"/>
  <c r="T1998" i="1"/>
  <c r="T1406" i="1"/>
  <c r="T7845" i="1"/>
  <c r="T6325" i="1"/>
  <c r="T5108" i="1"/>
  <c r="T6464" i="1"/>
  <c r="T3264" i="1"/>
  <c r="T8585" i="1"/>
  <c r="T9228" i="1"/>
  <c r="T5977" i="1"/>
  <c r="T3481" i="1"/>
  <c r="T6444" i="1"/>
  <c r="T1481" i="1"/>
  <c r="T7386" i="1"/>
  <c r="T5740" i="1"/>
  <c r="T3436" i="1"/>
  <c r="T1388" i="1"/>
  <c r="T8895" i="1"/>
  <c r="T6991" i="1"/>
  <c r="T9085" i="1"/>
  <c r="T8859" i="1"/>
  <c r="T7707" i="1"/>
  <c r="T6731" i="1"/>
  <c r="T5146" i="1"/>
  <c r="T8808" i="1"/>
  <c r="T8008" i="1"/>
  <c r="T7016" i="1"/>
  <c r="T6120" i="1"/>
  <c r="T5384" i="1"/>
  <c r="T8579" i="1"/>
  <c r="T7715" i="1"/>
  <c r="T7027" i="1"/>
  <c r="T6179" i="1"/>
  <c r="T8578" i="1"/>
  <c r="T7890" i="1"/>
  <c r="T7042" i="1"/>
  <c r="T5522" i="1"/>
  <c r="T9009" i="1"/>
  <c r="T8161" i="1"/>
  <c r="T7361" i="1"/>
  <c r="T6769" i="1"/>
  <c r="T8926" i="1"/>
  <c r="T8174" i="1"/>
  <c r="T8573" i="1"/>
  <c r="T7837" i="1"/>
  <c r="T7101" i="1"/>
  <c r="T6509" i="1"/>
  <c r="T5773" i="1"/>
  <c r="T6319" i="1"/>
  <c r="T5695" i="1"/>
  <c r="T4959" i="1"/>
  <c r="T4223" i="1"/>
  <c r="T3631" i="1"/>
  <c r="T2895" i="1"/>
  <c r="T2175" i="1"/>
  <c r="T1583" i="1"/>
  <c r="T7470" i="1"/>
  <c r="T6702" i="1"/>
  <c r="T6110" i="1"/>
  <c r="T5374" i="1"/>
  <c r="T4638" i="1"/>
  <c r="T4046" i="1"/>
  <c r="T3310" i="1"/>
  <c r="T5277" i="1"/>
  <c r="T4685" i="1"/>
  <c r="T3949" i="1"/>
  <c r="T3229" i="1"/>
  <c r="T2637" i="1"/>
  <c r="T1901" i="1"/>
  <c r="T1181" i="1"/>
  <c r="T589" i="1"/>
  <c r="T6427" i="1"/>
  <c r="T5691" i="1"/>
  <c r="T5099" i="1"/>
  <c r="T4363" i="1"/>
  <c r="T3643" i="1"/>
  <c r="T3051" i="1"/>
  <c r="T8919" i="1"/>
  <c r="T8151" i="1"/>
  <c r="T7543" i="1"/>
  <c r="T6807" i="1"/>
  <c r="T6055" i="1"/>
  <c r="T7942" i="1"/>
  <c r="T623" i="1"/>
  <c r="T2510" i="1"/>
  <c r="T8261" i="1"/>
  <c r="T1141" i="1"/>
  <c r="T4548" i="1"/>
  <c r="T6256" i="1"/>
  <c r="T3248" i="1"/>
  <c r="T8025" i="1"/>
  <c r="T8988" i="1"/>
  <c r="T5961" i="1"/>
  <c r="T3417" i="1"/>
  <c r="T6300" i="1"/>
  <c r="T985" i="1"/>
  <c r="T7274" i="1"/>
  <c r="T5724" i="1"/>
  <c r="T3420" i="1"/>
  <c r="T1372" i="1"/>
  <c r="T8607" i="1"/>
  <c r="T6911" i="1"/>
  <c r="T268" i="1"/>
  <c r="T8827" i="1"/>
  <c r="T7627" i="1"/>
  <c r="T6106" i="1"/>
  <c r="T5130" i="1"/>
  <c r="T8776" i="1"/>
  <c r="T7816" i="1"/>
  <c r="T6984" i="1"/>
  <c r="T6088" i="1"/>
  <c r="T5192" i="1"/>
  <c r="T8563" i="1"/>
  <c r="T7683" i="1"/>
  <c r="T6883" i="1"/>
  <c r="T6163" i="1"/>
  <c r="T8546" i="1"/>
  <c r="T7714" i="1"/>
  <c r="T7026" i="1"/>
  <c r="T9633" i="1"/>
  <c r="T8833" i="1"/>
  <c r="T8145" i="1"/>
  <c r="T7329" i="1"/>
  <c r="T9566" i="1"/>
  <c r="T8910" i="1"/>
  <c r="T8142" i="1"/>
  <c r="T8429" i="1"/>
  <c r="T7821" i="1"/>
  <c r="T7069" i="1"/>
  <c r="T6365" i="1"/>
  <c r="T5757" i="1"/>
  <c r="T6287" i="1"/>
  <c r="T5551" i="1"/>
  <c r="T4943" i="1"/>
  <c r="T4191" i="1"/>
  <c r="T3487" i="1"/>
  <c r="T2879" i="1"/>
  <c r="T2143" i="1"/>
  <c r="T1439" i="1"/>
  <c r="T7454" i="1"/>
  <c r="T6670" i="1"/>
  <c r="T5966" i="1"/>
  <c r="T5342" i="1"/>
  <c r="T4606" i="1"/>
  <c r="T3902" i="1"/>
  <c r="T3294" i="1"/>
  <c r="T5245" i="1"/>
  <c r="T4541" i="1"/>
  <c r="T3933" i="1"/>
  <c r="T3197" i="1"/>
  <c r="T2493" i="1"/>
  <c r="T1885" i="1"/>
  <c r="T1149" i="1"/>
  <c r="T445" i="1"/>
  <c r="T6411" i="1"/>
  <c r="T5659" i="1"/>
  <c r="T4955" i="1"/>
  <c r="T4347" i="1"/>
  <c r="T3611" i="1"/>
  <c r="T9511" i="1"/>
  <c r="T8903" i="1"/>
  <c r="T8119" i="1"/>
  <c r="T7399" i="1"/>
  <c r="T6791" i="1"/>
  <c r="T6023" i="1"/>
  <c r="T1215" i="1"/>
  <c r="T607" i="1"/>
  <c r="T2478" i="1"/>
  <c r="T8991" i="1"/>
  <c r="T2780" i="1"/>
  <c r="T9538" i="1"/>
  <c r="T745" i="1"/>
  <c r="T8012" i="1"/>
  <c r="T6713" i="1"/>
  <c r="T7721" i="1"/>
  <c r="T4240" i="1"/>
  <c r="T4404" i="1"/>
  <c r="T5701" i="1"/>
  <c r="T7206" i="1"/>
  <c r="T7750" i="1"/>
  <c r="T8326" i="1"/>
  <c r="T8918" i="1"/>
  <c r="T9430" i="1"/>
  <c r="T295" i="1"/>
  <c r="T807" i="1"/>
  <c r="T1319" i="1"/>
  <c r="T1831" i="1"/>
  <c r="T2503" i="1"/>
  <c r="T3047" i="1"/>
  <c r="T3767" i="1"/>
  <c r="T4375" i="1"/>
  <c r="T5095" i="1"/>
  <c r="T328" i="1"/>
  <c r="T920" i="1"/>
  <c r="T1640" i="1"/>
  <c r="T2376" i="1"/>
  <c r="T2968" i="1"/>
  <c r="T3704" i="1"/>
  <c r="T4440" i="1"/>
  <c r="T5032" i="1"/>
  <c r="T619" i="1"/>
  <c r="T1355" i="1"/>
  <c r="T1947" i="1"/>
  <c r="T2667" i="1"/>
  <c r="T382" i="1"/>
  <c r="T974" i="1"/>
  <c r="T1774" i="1"/>
  <c r="T127" i="1"/>
  <c r="T1183" i="1"/>
  <c r="T6519" i="1"/>
  <c r="T7575" i="1"/>
  <c r="T8711" i="1"/>
  <c r="T3163" i="1"/>
  <c r="T4331" i="1"/>
  <c r="T5435" i="1"/>
  <c r="T6475" i="1"/>
  <c r="T1101" i="1"/>
  <c r="T2141" i="1"/>
  <c r="T3181" i="1"/>
  <c r="T4429" i="1"/>
  <c r="T2766" i="1"/>
  <c r="T3822" i="1"/>
  <c r="T4862" i="1"/>
  <c r="T5934" i="1"/>
  <c r="T7182" i="1"/>
  <c r="T1615" i="1"/>
  <c r="T2687" i="1"/>
  <c r="T3743" i="1"/>
  <c r="T4927" i="1"/>
  <c r="T6047" i="1"/>
  <c r="T5821" i="1"/>
  <c r="T7021" i="1"/>
  <c r="T8077" i="1"/>
  <c r="T8126" i="1"/>
  <c r="T9454" i="1"/>
  <c r="T7537" i="1"/>
  <c r="T8753" i="1"/>
  <c r="T6482" i="1"/>
  <c r="T7682" i="1"/>
  <c r="T5891" i="1"/>
  <c r="T7059" i="1"/>
  <c r="T8323" i="1"/>
  <c r="T5496" i="1"/>
  <c r="T6968" i="1"/>
  <c r="T8472" i="1"/>
  <c r="T5242" i="1"/>
  <c r="T7579" i="1"/>
  <c r="T9243" i="1"/>
  <c r="T6847" i="1"/>
  <c r="T748" i="1"/>
  <c r="T3676" i="1"/>
  <c r="T7050" i="1"/>
  <c r="T2265" i="1"/>
  <c r="T3401" i="1"/>
  <c r="T8204" i="1"/>
  <c r="T8665" i="1"/>
  <c r="T5472" i="1"/>
  <c r="T4181" i="1"/>
  <c r="T5925" i="1"/>
  <c r="T5414" i="1"/>
  <c r="T5846" i="1"/>
  <c r="T6294" i="1"/>
  <c r="T6822" i="1"/>
  <c r="T7350" i="1"/>
  <c r="T7910" i="1"/>
  <c r="T8502" i="1"/>
  <c r="T9062" i="1"/>
  <c r="T9574" i="1"/>
  <c r="T439" i="1"/>
  <c r="T951" i="1"/>
  <c r="T1463" i="1"/>
  <c r="T1991" i="1"/>
  <c r="T2535" i="1"/>
  <c r="T3095" i="1"/>
  <c r="T3799" i="1"/>
  <c r="T4551" i="1"/>
  <c r="T5143" i="1"/>
  <c r="T360" i="1"/>
  <c r="T1096" i="1"/>
  <c r="T1688" i="1"/>
  <c r="T2408" i="1"/>
  <c r="T3144" i="1"/>
  <c r="T3752" i="1"/>
  <c r="T4472" i="1"/>
  <c r="T75" i="1"/>
  <c r="T667" i="1"/>
  <c r="T1387" i="1"/>
  <c r="T2123" i="1"/>
  <c r="T2715" i="1"/>
  <c r="T414" i="1"/>
  <c r="T1150" i="1"/>
  <c r="T1934" i="1"/>
  <c r="T367" i="1"/>
  <c r="T8630" i="1"/>
  <c r="T6567" i="1"/>
  <c r="T7655" i="1"/>
  <c r="T8887" i="1"/>
  <c r="T3387" i="1"/>
  <c r="T4411" i="1"/>
  <c r="T5611" i="1"/>
  <c r="T93" i="1"/>
  <c r="T1133" i="1"/>
  <c r="T2381" i="1"/>
  <c r="T3405" i="1"/>
  <c r="T4461" i="1"/>
  <c r="T2814" i="1"/>
  <c r="T3870" i="1"/>
  <c r="T5102" i="1"/>
  <c r="T6142" i="1"/>
  <c r="T7246" i="1"/>
  <c r="T1695" i="1"/>
  <c r="T2863" i="1"/>
  <c r="T3967" i="1"/>
  <c r="T5007" i="1"/>
  <c r="T6239" i="1"/>
  <c r="T6013" i="1"/>
  <c r="T7053" i="1"/>
  <c r="T8317" i="1"/>
  <c r="T8366" i="1"/>
  <c r="T9486" i="1"/>
  <c r="T7585" i="1"/>
  <c r="T8801" i="1"/>
  <c r="T6754" i="1"/>
  <c r="T7922" i="1"/>
  <c r="T5939" i="1"/>
  <c r="T7171" i="1"/>
  <c r="T8547" i="1"/>
  <c r="T5768" i="1"/>
  <c r="T7064" i="1"/>
  <c r="T8728" i="1"/>
  <c r="T5530" i="1"/>
  <c r="T7611" i="1"/>
  <c r="T44" i="1"/>
  <c r="T7327" i="1"/>
  <c r="T860" i="1"/>
  <c r="T4172" i="1"/>
  <c r="T7130" i="1"/>
  <c r="T9210" i="1"/>
  <c r="T3737" i="1"/>
  <c r="T8764" i="1"/>
  <c r="T9465" i="1"/>
  <c r="T6192" i="1"/>
  <c r="T453" i="1"/>
  <c r="T3541" i="1"/>
  <c r="T5030" i="1"/>
  <c r="T5430" i="1"/>
  <c r="T5862" i="1"/>
  <c r="T6310" i="1"/>
  <c r="T6838" i="1"/>
  <c r="T7366" i="1"/>
  <c r="T7926" i="1"/>
  <c r="T8534" i="1"/>
  <c r="T9078" i="1"/>
  <c r="T9590" i="1"/>
  <c r="T455" i="1"/>
  <c r="T967" i="1"/>
  <c r="T1479" i="1"/>
  <c r="T2007" i="1"/>
  <c r="T2567" i="1"/>
  <c r="T3111" i="1"/>
  <c r="T3815" i="1"/>
  <c r="T4567" i="1"/>
  <c r="T5175" i="1"/>
  <c r="T376" i="1"/>
  <c r="T1112" i="1"/>
  <c r="T1720" i="1"/>
  <c r="T2424" i="1"/>
  <c r="T3160" i="1"/>
  <c r="T3784" i="1"/>
  <c r="T4488" i="1"/>
  <c r="T91" i="1"/>
  <c r="T699" i="1"/>
  <c r="T1403" i="1"/>
  <c r="T2139" i="1"/>
  <c r="T2747" i="1"/>
  <c r="T430" i="1"/>
  <c r="T1166" i="1"/>
  <c r="T1950" i="1"/>
  <c r="T383" i="1"/>
  <c r="T5511" i="1"/>
  <c r="T6599" i="1"/>
  <c r="T7815" i="1"/>
  <c r="T8935" i="1"/>
  <c r="T3419" i="1"/>
  <c r="T4443" i="1"/>
  <c r="T5627" i="1"/>
  <c r="T109" i="1"/>
  <c r="T1213" i="1"/>
  <c r="T2397" i="1"/>
  <c r="T3421" i="1"/>
  <c r="T4477" i="1"/>
  <c r="T2846" i="1"/>
  <c r="T4062" i="1"/>
  <c r="T5118" i="1"/>
  <c r="T6158" i="1"/>
  <c r="T7278" i="1"/>
  <c r="T1839" i="1"/>
  <c r="T2911" i="1"/>
  <c r="T3999" i="1"/>
  <c r="T5039" i="1"/>
  <c r="T6255" i="1"/>
  <c r="T6029" i="1"/>
  <c r="T7133" i="1"/>
  <c r="T8333" i="1"/>
  <c r="T8382" i="1"/>
  <c r="T9502" i="1"/>
  <c r="T7617" i="1"/>
  <c r="T9025" i="1"/>
  <c r="T6770" i="1"/>
  <c r="T7938" i="1"/>
  <c r="T5971" i="1"/>
  <c r="T7315" i="1"/>
  <c r="T8595" i="1"/>
  <c r="T5848" i="1"/>
  <c r="T7144" i="1"/>
  <c r="T8744" i="1"/>
  <c r="T5546" i="1"/>
  <c r="T7739" i="1"/>
  <c r="T60" i="1"/>
  <c r="T7343" i="1"/>
  <c r="T876" i="1"/>
  <c r="T4188" i="1"/>
  <c r="T7834" i="1"/>
  <c r="T9274" i="1"/>
  <c r="T4185" i="1"/>
  <c r="T8828" i="1"/>
  <c r="T9561" i="1"/>
  <c r="T6480" i="1"/>
  <c r="T8501" i="1"/>
  <c r="T3701" i="1"/>
  <c r="T5494" i="1"/>
  <c r="T5878" i="1"/>
  <c r="T6326" i="1"/>
  <c r="T6854" i="1"/>
  <c r="T7382" i="1"/>
  <c r="T7958" i="1"/>
  <c r="T8550" i="1"/>
  <c r="T9094" i="1"/>
  <c r="T9606" i="1"/>
  <c r="T471" i="1"/>
  <c r="T983" i="1"/>
  <c r="T1495" i="1"/>
  <c r="T2023" i="1"/>
  <c r="T2583" i="1"/>
  <c r="T3255" i="1"/>
  <c r="T3847" i="1"/>
  <c r="T4583" i="1"/>
  <c r="T5319" i="1"/>
  <c r="T408" i="1"/>
  <c r="T1128" i="1"/>
  <c r="T1864" i="1"/>
  <c r="T2456" i="1"/>
  <c r="T3176" i="1"/>
  <c r="T3928" i="1"/>
  <c r="T4520" i="1"/>
  <c r="T107" i="1"/>
  <c r="T843" i="1"/>
  <c r="T1435" i="1"/>
  <c r="T2155" i="1"/>
  <c r="T2891" i="1"/>
  <c r="T462" i="1"/>
  <c r="T1182" i="1"/>
  <c r="T1966" i="1"/>
  <c r="T415" i="1"/>
  <c r="T5575" i="1"/>
  <c r="T6775" i="1"/>
  <c r="T7895" i="1"/>
  <c r="T8967" i="1"/>
  <c r="T3563" i="1"/>
  <c r="T4603" i="1"/>
  <c r="T5643" i="1"/>
  <c r="T333" i="1"/>
  <c r="T1357" i="1"/>
  <c r="T2413" i="1"/>
  <c r="T3453" i="1"/>
  <c r="T4509" i="1"/>
  <c r="T3054" i="1"/>
  <c r="T4078" i="1"/>
  <c r="T5150" i="1"/>
  <c r="T6222" i="1"/>
  <c r="T7438" i="1"/>
  <c r="T1919" i="1"/>
  <c r="T2943" i="1"/>
  <c r="T4143" i="1"/>
  <c r="T5199" i="1"/>
  <c r="T6271" i="1"/>
  <c r="T6253" i="1"/>
  <c r="T7293" i="1"/>
  <c r="T8349" i="1"/>
  <c r="T8430" i="1"/>
  <c r="T9534" i="1"/>
  <c r="T7857" i="1"/>
  <c r="T9041" i="1"/>
  <c r="T6802" i="1"/>
  <c r="T8034" i="1"/>
  <c r="T6147" i="1"/>
  <c r="T7427" i="1"/>
  <c r="T8675" i="1"/>
  <c r="T5992" i="1"/>
  <c r="T7320" i="1"/>
  <c r="T8760" i="1"/>
  <c r="T5914" i="1"/>
  <c r="T7979" i="1"/>
  <c r="T124" i="1"/>
  <c r="T7503" i="1"/>
  <c r="T1004" i="1"/>
  <c r="T4940" i="1"/>
  <c r="T7898" i="1"/>
  <c r="T9418" i="1"/>
  <c r="T4393" i="1"/>
  <c r="T8972" i="1"/>
  <c r="T2176" i="1"/>
  <c r="T6784" i="1"/>
  <c r="T6548" i="1"/>
  <c r="T7684" i="1"/>
  <c r="T2055" i="1"/>
  <c r="T2599" i="1"/>
  <c r="T3271" i="1"/>
  <c r="T3879" i="1"/>
  <c r="T4599" i="1"/>
  <c r="T5335" i="1"/>
  <c r="T440" i="1"/>
  <c r="T1144" i="1"/>
  <c r="T1880" i="1"/>
  <c r="T2488" i="1"/>
  <c r="T3192" i="1"/>
  <c r="T3944" i="1"/>
  <c r="T4552" i="1"/>
  <c r="T123" i="1"/>
  <c r="T859" i="1"/>
  <c r="T1467" i="1"/>
  <c r="T2171" i="1"/>
  <c r="T2907" i="1"/>
  <c r="T494" i="1"/>
  <c r="T1198" i="1"/>
  <c r="T2030" i="1"/>
  <c r="T447" i="1"/>
  <c r="T5719" i="1"/>
  <c r="T6823" i="1"/>
  <c r="T7927" i="1"/>
  <c r="T8999" i="1"/>
  <c r="T3579" i="1"/>
  <c r="T4619" i="1"/>
  <c r="T5723" i="1"/>
  <c r="T349" i="1"/>
  <c r="T1373" i="1"/>
  <c r="T2429" i="1"/>
  <c r="T3485" i="1"/>
  <c r="T4701" i="1"/>
  <c r="T3070" i="1"/>
  <c r="T4094" i="1"/>
  <c r="T5182" i="1"/>
  <c r="T6366" i="1"/>
  <c r="T7486" i="1"/>
  <c r="T1951" i="1"/>
  <c r="T2975" i="1"/>
  <c r="T4159" i="1"/>
  <c r="T5215" i="1"/>
  <c r="T6351" i="1"/>
  <c r="T6269" i="1"/>
  <c r="T7309" i="1"/>
  <c r="T8365" i="1"/>
  <c r="T8462" i="1"/>
  <c r="T6785" i="1"/>
  <c r="T7873" i="1"/>
  <c r="T9057" i="1"/>
  <c r="T6834" i="1"/>
  <c r="T8178" i="1"/>
  <c r="T6195" i="1"/>
  <c r="T7459" i="1"/>
  <c r="T8707" i="1"/>
  <c r="T6008" i="1"/>
  <c r="T7384" i="1"/>
  <c r="T8856" i="1"/>
  <c r="T5930" i="1"/>
  <c r="T7995" i="1"/>
  <c r="T140" i="1"/>
  <c r="T7823" i="1"/>
  <c r="T1404" i="1"/>
  <c r="T4956" i="1"/>
  <c r="T8042" i="1"/>
  <c r="T9434" i="1"/>
  <c r="T4409" i="1"/>
  <c r="T9596" i="1"/>
  <c r="T2352" i="1"/>
  <c r="T7328" i="1"/>
  <c r="T437" i="1"/>
  <c r="T2004" i="1"/>
  <c r="T6358" i="1"/>
  <c r="T6614" i="1"/>
  <c r="T6886" i="1"/>
  <c r="T7158" i="1"/>
  <c r="T7414" i="1"/>
  <c r="T7702" i="1"/>
  <c r="T7990" i="1"/>
  <c r="T8278" i="1"/>
  <c r="T8582" i="1"/>
  <c r="T8870" i="1"/>
  <c r="T9126" i="1"/>
  <c r="T9382" i="1"/>
  <c r="T9638" i="1"/>
  <c r="T247" i="1"/>
  <c r="T503" i="1"/>
  <c r="T759" i="1"/>
  <c r="T1015" i="1"/>
  <c r="T1271" i="1"/>
  <c r="T1527" i="1"/>
  <c r="T1783" i="1"/>
  <c r="T2039" i="1"/>
  <c r="T2295" i="1"/>
  <c r="T2551" i="1"/>
  <c r="T2807" i="1"/>
  <c r="T3063" i="1"/>
  <c r="T3319" i="1"/>
  <c r="T3575" i="1"/>
  <c r="T3831" i="1"/>
  <c r="T4103" i="1"/>
  <c r="T4359" i="1"/>
  <c r="T4615" i="1"/>
  <c r="T4871" i="1"/>
  <c r="T5127" i="1"/>
  <c r="T5383" i="1"/>
  <c r="T136" i="1"/>
  <c r="T392" i="1"/>
  <c r="T648" i="1"/>
  <c r="T904" i="1"/>
  <c r="T1160" i="1"/>
  <c r="T1416" i="1"/>
  <c r="T1672" i="1"/>
  <c r="T1928" i="1"/>
  <c r="T2184" i="1"/>
  <c r="T2440" i="1"/>
  <c r="T2696" i="1"/>
  <c r="T2952" i="1"/>
  <c r="T3208" i="1"/>
  <c r="T3480" i="1"/>
  <c r="T3736" i="1"/>
  <c r="T3992" i="1"/>
  <c r="T4248" i="1"/>
  <c r="T4504" i="1"/>
  <c r="T4760" i="1"/>
  <c r="T5016" i="1"/>
  <c r="T139" i="1"/>
  <c r="T395" i="1"/>
  <c r="T651" i="1"/>
  <c r="T907" i="1"/>
  <c r="T1163" i="1"/>
  <c r="T1419" i="1"/>
  <c r="T1675" i="1"/>
  <c r="T1931" i="1"/>
  <c r="T2187" i="1"/>
  <c r="T2443" i="1"/>
  <c r="T2699" i="1"/>
  <c r="T2955" i="1"/>
  <c r="T190" i="1"/>
  <c r="T446" i="1"/>
  <c r="T702" i="1"/>
  <c r="T958" i="1"/>
  <c r="T1214" i="1"/>
  <c r="T1470" i="1"/>
  <c r="T1726" i="1"/>
  <c r="T1982" i="1"/>
  <c r="T2238" i="1"/>
  <c r="T2494" i="1"/>
  <c r="T143" i="1"/>
  <c r="T399" i="1"/>
  <c r="T655" i="1"/>
  <c r="T911" i="1"/>
  <c r="T1167" i="1"/>
  <c r="T5527" i="1"/>
  <c r="T5783" i="1"/>
  <c r="T6039" i="1"/>
  <c r="T6295" i="1"/>
  <c r="T6551" i="1"/>
  <c r="T6839" i="1"/>
  <c r="T7095" i="1"/>
  <c r="T7351" i="1"/>
  <c r="T7607" i="1"/>
  <c r="T7879" i="1"/>
  <c r="T8135" i="1"/>
  <c r="T8423" i="1"/>
  <c r="T8695" i="1"/>
  <c r="T8951" i="1"/>
  <c r="T9207" i="1"/>
  <c r="T9463" i="1"/>
  <c r="T3115" i="1"/>
  <c r="T3371" i="1"/>
  <c r="T3627" i="1"/>
  <c r="T3883" i="1"/>
  <c r="T4139" i="1"/>
  <c r="T4395" i="1"/>
  <c r="T4651" i="1"/>
  <c r="T4907" i="1"/>
  <c r="T5163" i="1"/>
  <c r="T5419" i="1"/>
  <c r="T5675" i="1"/>
  <c r="T5931" i="1"/>
  <c r="T6203" i="1"/>
  <c r="T6459" i="1"/>
  <c r="T141" i="1"/>
  <c r="T397" i="1"/>
  <c r="T653" i="1"/>
  <c r="T909" i="1"/>
  <c r="T1165" i="1"/>
  <c r="T1421" i="1"/>
  <c r="T1677" i="1"/>
  <c r="T1933" i="1"/>
  <c r="T2189" i="1"/>
  <c r="T2445" i="1"/>
  <c r="T2701" i="1"/>
  <c r="T2957" i="1"/>
  <c r="T3213" i="1"/>
  <c r="T3469" i="1"/>
  <c r="T3725" i="1"/>
  <c r="T3981" i="1"/>
  <c r="T4237" i="1"/>
  <c r="T4493" i="1"/>
  <c r="T4749" i="1"/>
  <c r="T5005" i="1"/>
  <c r="T5261" i="1"/>
  <c r="T2830" i="1"/>
  <c r="T3086" i="1"/>
  <c r="T3342" i="1"/>
  <c r="T3598" i="1"/>
  <c r="T3854" i="1"/>
  <c r="T4110" i="1"/>
  <c r="T4366" i="1"/>
  <c r="T4622" i="1"/>
  <c r="T4878" i="1"/>
  <c r="T5134" i="1"/>
  <c r="T5406" i="1"/>
  <c r="T5662" i="1"/>
  <c r="T5918" i="1"/>
  <c r="T6174" i="1"/>
  <c r="T6430" i="1"/>
  <c r="T6686" i="1"/>
  <c r="T6958" i="1"/>
  <c r="T7230" i="1"/>
  <c r="T7502" i="1"/>
  <c r="T7758" i="1"/>
  <c r="T1391" i="1"/>
  <c r="T1647" i="1"/>
  <c r="T1903" i="1"/>
  <c r="T2159" i="1"/>
  <c r="T2415" i="1"/>
  <c r="T2671" i="1"/>
  <c r="T2927" i="1"/>
  <c r="T3183" i="1"/>
  <c r="T3439" i="1"/>
  <c r="T3695" i="1"/>
  <c r="T3951" i="1"/>
  <c r="T4207" i="1"/>
  <c r="T4463" i="1"/>
  <c r="T4719" i="1"/>
  <c r="T4991" i="1"/>
  <c r="T5247" i="1"/>
  <c r="T5503" i="1"/>
  <c r="T5759" i="1"/>
  <c r="T6031" i="1"/>
  <c r="T6303" i="1"/>
  <c r="T6559" i="1"/>
  <c r="T5549" i="1"/>
  <c r="T5805" i="1"/>
  <c r="T6061" i="1"/>
  <c r="T6317" i="1"/>
  <c r="T6573" i="1"/>
  <c r="T6829" i="1"/>
  <c r="T7085" i="1"/>
  <c r="T7357" i="1"/>
  <c r="T7613" i="1"/>
  <c r="T7869" i="1"/>
  <c r="T8125" i="1"/>
  <c r="T8381" i="1"/>
  <c r="T8637" i="1"/>
  <c r="T7214" i="1"/>
  <c r="T8158" i="1"/>
  <c r="T8446" i="1"/>
  <c r="T8702" i="1"/>
  <c r="T8958" i="1"/>
  <c r="T9262" i="1"/>
  <c r="T9518" i="1"/>
  <c r="T6833" i="1"/>
  <c r="T7089" i="1"/>
  <c r="T7345" i="1"/>
  <c r="T7601" i="1"/>
  <c r="T7889" i="1"/>
  <c r="T8193" i="1"/>
  <c r="T8481" i="1"/>
  <c r="T8785" i="1"/>
  <c r="T9073" i="1"/>
  <c r="T9361" i="1"/>
  <c r="T4514" i="1"/>
  <c r="T6498" i="1"/>
  <c r="T6786" i="1"/>
  <c r="T7074" i="1"/>
  <c r="T7378" i="1"/>
  <c r="T7666" i="1"/>
  <c r="T7954" i="1"/>
  <c r="T8274" i="1"/>
  <c r="T8562" i="1"/>
  <c r="T5219" i="1"/>
  <c r="T5923" i="1"/>
  <c r="T6211" i="1"/>
  <c r="T6499" i="1"/>
  <c r="T6787" i="1"/>
  <c r="T7123" i="1"/>
  <c r="T7411" i="1"/>
  <c r="T7699" i="1"/>
  <c r="T8003" i="1"/>
  <c r="T8307" i="1"/>
  <c r="T8611" i="1"/>
  <c r="T8963" i="1"/>
  <c r="T5144" i="1"/>
  <c r="T5448" i="1"/>
  <c r="T5752" i="1"/>
  <c r="T6104" i="1"/>
  <c r="T6408" i="1"/>
  <c r="T6712" i="1"/>
  <c r="T7048" i="1"/>
  <c r="T7416" i="1"/>
  <c r="T7752" i="1"/>
  <c r="T8088" i="1"/>
  <c r="T8456" i="1"/>
  <c r="T8792" i="1"/>
  <c r="T9144" i="1"/>
  <c r="T9576" i="1"/>
  <c r="T5226" i="1"/>
  <c r="T5626" i="1"/>
  <c r="T6026" i="1"/>
  <c r="T6843" i="1"/>
  <c r="T7243" i="1"/>
  <c r="T7691" i="1"/>
  <c r="T8091" i="1"/>
  <c r="T8491" i="1"/>
  <c r="T8891" i="1"/>
  <c r="T9339" i="1"/>
  <c r="T156" i="1"/>
  <c r="T9197" i="1"/>
  <c r="T9645" i="1"/>
  <c r="T6943" i="1"/>
  <c r="T7423" i="1"/>
  <c r="T7935" i="1"/>
  <c r="T8463" i="1"/>
  <c r="T9039" i="1"/>
  <c r="T348" i="1"/>
  <c r="T892" i="1"/>
  <c r="T1500" i="1"/>
  <c r="T2156" i="1"/>
  <c r="T2892" i="1"/>
  <c r="T3516" i="1"/>
  <c r="T4204" i="1"/>
  <c r="T4972" i="1"/>
  <c r="T5756" i="1"/>
  <c r="T9602" i="1"/>
  <c r="T6506" i="1"/>
  <c r="T7290" i="1"/>
  <c r="T8074" i="1"/>
  <c r="T8858" i="1"/>
  <c r="T809" i="1"/>
  <c r="T1721" i="1"/>
  <c r="T2505" i="1"/>
  <c r="T9450" i="1"/>
  <c r="T6492" i="1"/>
  <c r="T7324" i="1"/>
  <c r="T2857" i="1"/>
  <c r="T3641" i="1"/>
  <c r="T4425" i="1"/>
  <c r="T5209" i="1"/>
  <c r="T6041" i="1"/>
  <c r="T6953" i="1"/>
  <c r="T8220" i="1"/>
  <c r="T9004" i="1"/>
  <c r="T176" i="1"/>
  <c r="T1008" i="1"/>
  <c r="T7945" i="1"/>
  <c r="T8857" i="1"/>
  <c r="T1488" i="1"/>
  <c r="T2400" i="1"/>
  <c r="T3408" i="1"/>
  <c r="T4512" i="1"/>
  <c r="T5488" i="1"/>
  <c r="T6496" i="1"/>
  <c r="T7616" i="1"/>
  <c r="T9008" i="1"/>
  <c r="T8212" i="1"/>
  <c r="T4293" i="1"/>
  <c r="T613" i="1"/>
  <c r="T1269" i="1"/>
  <c r="T1685" i="1"/>
  <c r="T5317" i="1"/>
  <c r="T6069" i="1"/>
  <c r="T3797" i="1"/>
  <c r="T2290" i="1"/>
  <c r="T3090" i="1"/>
  <c r="T3089" i="1"/>
  <c r="T3526" i="1"/>
  <c r="T3798" i="1"/>
  <c r="T3297" i="1"/>
  <c r="T4802" i="1"/>
  <c r="T4833" i="1"/>
  <c r="T4055" i="1"/>
  <c r="T5233" i="1"/>
  <c r="T4483" i="1"/>
  <c r="T4835" i="1"/>
  <c r="T8086" i="1"/>
  <c r="T8182" i="1"/>
  <c r="T8518" i="1"/>
  <c r="T5734" i="1"/>
  <c r="T8598" i="1"/>
  <c r="T5358" i="1"/>
  <c r="T6862" i="1"/>
  <c r="T5443" i="1"/>
  <c r="T7358" i="1"/>
  <c r="T9623" i="1"/>
  <c r="T8183" i="1"/>
  <c r="T8342" i="1"/>
  <c r="T7921" i="1"/>
  <c r="T5919" i="1"/>
  <c r="T6075" i="1"/>
  <c r="T8990" i="1"/>
  <c r="T9086" i="1"/>
  <c r="T8343" i="1"/>
  <c r="T6819" i="1"/>
  <c r="T8398" i="1"/>
  <c r="T7149" i="1"/>
  <c r="T8513" i="1"/>
  <c r="T9453" i="1"/>
  <c r="T7494" i="1"/>
  <c r="T7720" i="1"/>
  <c r="T7766" i="1"/>
  <c r="T8520" i="1"/>
  <c r="T8968" i="1"/>
  <c r="T9448" i="1"/>
  <c r="T9611" i="1"/>
  <c r="T9643" i="1"/>
  <c r="T9589" i="1"/>
  <c r="T6837" i="1"/>
  <c r="T4693" i="1"/>
  <c r="T2837" i="1"/>
  <c r="T789" i="1"/>
  <c r="T8500" i="1"/>
  <c r="T6228" i="1"/>
  <c r="T3956" i="1"/>
  <c r="T1860" i="1"/>
  <c r="T9396" i="1"/>
  <c r="T7140" i="1"/>
  <c r="T4836" i="1"/>
  <c r="T2708" i="1"/>
  <c r="T388" i="1"/>
  <c r="T7893" i="1"/>
  <c r="T5621" i="1"/>
  <c r="T3413" i="1"/>
  <c r="T1349" i="1"/>
  <c r="T8853" i="1"/>
  <c r="T6613" i="1"/>
  <c r="T4517" i="1"/>
  <c r="T2645" i="1"/>
  <c r="T645" i="1"/>
  <c r="T8005" i="1"/>
  <c r="T5797" i="1"/>
  <c r="T1013" i="1"/>
  <c r="T8564" i="1"/>
  <c r="T6292" i="1"/>
  <c r="T4164" i="1"/>
  <c r="T2116" i="1"/>
  <c r="T9493" i="1"/>
  <c r="T7349" i="1"/>
  <c r="T5205" i="1"/>
  <c r="T3349" i="1"/>
  <c r="T1333" i="1"/>
  <c r="T8996" i="1"/>
  <c r="T6820" i="1"/>
  <c r="T2052" i="1"/>
  <c r="T9600" i="1"/>
  <c r="T7397" i="1"/>
  <c r="T4997" i="1"/>
  <c r="T3189" i="1"/>
  <c r="T9476" i="1"/>
  <c r="T7332" i="1"/>
  <c r="T5092" i="1"/>
  <c r="T2996" i="1"/>
  <c r="T756" i="1"/>
  <c r="T8277" i="1"/>
  <c r="T6037" i="1"/>
  <c r="T4053" i="1"/>
  <c r="T2133" i="1"/>
  <c r="T69" i="1"/>
  <c r="T7556" i="1"/>
  <c r="T5252" i="1"/>
  <c r="T3108" i="1"/>
  <c r="T820" i="1"/>
  <c r="T8357" i="1"/>
  <c r="T5493" i="1"/>
  <c r="T1397" i="1"/>
  <c r="T8692" i="1"/>
  <c r="T6308" i="1"/>
  <c r="T4068" i="1"/>
  <c r="T1924" i="1"/>
  <c r="T9413" i="1"/>
  <c r="T7173" i="1"/>
  <c r="T4981" i="1"/>
  <c r="T3045" i="1"/>
  <c r="T709" i="1"/>
  <c r="T8324" i="1"/>
  <c r="T6020" i="1"/>
  <c r="T3908" i="1"/>
  <c r="T1844" i="1"/>
  <c r="T8084" i="1"/>
  <c r="T5812" i="1"/>
  <c r="T3588" i="1"/>
  <c r="T1524" i="1"/>
  <c r="T9488" i="1"/>
  <c r="T9232" i="1"/>
  <c r="T8976" i="1"/>
  <c r="T8720" i="1"/>
  <c r="T8464" i="1"/>
  <c r="T8208" i="1"/>
  <c r="T7952" i="1"/>
  <c r="T7696" i="1"/>
  <c r="T7440" i="1"/>
  <c r="T7184" i="1"/>
  <c r="T6928" i="1"/>
  <c r="T6672" i="1"/>
  <c r="T6416" i="1"/>
  <c r="T6160" i="1"/>
  <c r="T5904" i="1"/>
  <c r="T5648" i="1"/>
  <c r="T5392" i="1"/>
  <c r="T5136" i="1"/>
  <c r="T4880" i="1"/>
  <c r="T4624" i="1"/>
  <c r="T4368" i="1"/>
  <c r="T4112" i="1"/>
  <c r="T3856" i="1"/>
  <c r="T3600" i="1"/>
  <c r="T3344" i="1"/>
  <c r="T3088" i="1"/>
  <c r="T2832" i="1"/>
  <c r="T2576" i="1"/>
  <c r="T2320" i="1"/>
  <c r="T2064" i="1"/>
  <c r="T1808" i="1"/>
  <c r="T1552" i="1"/>
  <c r="T9545" i="1"/>
  <c r="T9289" i="1"/>
  <c r="T9033" i="1"/>
  <c r="T8777" i="1"/>
  <c r="T8521" i="1"/>
  <c r="T8265" i="1"/>
  <c r="T8009" i="1"/>
  <c r="T9445" i="1"/>
  <c r="T6677" i="1"/>
  <c r="T4565" i="1"/>
  <c r="T2757" i="1"/>
  <c r="T661" i="1"/>
  <c r="T8372" i="1"/>
  <c r="T6084" i="1"/>
  <c r="T3828" i="1"/>
  <c r="T1716" i="1"/>
  <c r="T9284" i="1"/>
  <c r="T6996" i="1"/>
  <c r="T4708" i="1"/>
  <c r="T2580" i="1"/>
  <c r="T276" i="1"/>
  <c r="T7749" i="1"/>
  <c r="T5477" i="1"/>
  <c r="T3301" i="1"/>
  <c r="T1221" i="1"/>
  <c r="T8709" i="1"/>
  <c r="T6469" i="1"/>
  <c r="T4389" i="1"/>
  <c r="T2517" i="1"/>
  <c r="T517" i="1"/>
  <c r="T7925" i="1"/>
  <c r="T5669" i="1"/>
  <c r="T853" i="1"/>
  <c r="T8420" i="1"/>
  <c r="T6148" i="1"/>
  <c r="T4052" i="1"/>
  <c r="T1972" i="1"/>
  <c r="T9349" i="1"/>
  <c r="T7221" i="1"/>
  <c r="T5077" i="1"/>
  <c r="T3221" i="1"/>
  <c r="T1189" i="1"/>
  <c r="T8916" i="1"/>
  <c r="T6692" i="1"/>
  <c r="T1908" i="1"/>
  <c r="T9605" i="1"/>
  <c r="T7237" i="1"/>
  <c r="T4869" i="1"/>
  <c r="T3077" i="1"/>
  <c r="T9364" i="1"/>
  <c r="T7204" i="1"/>
  <c r="T4932" i="1"/>
  <c r="T2868" i="1"/>
  <c r="T612" i="1"/>
  <c r="T8117" i="1"/>
  <c r="T5909" i="1"/>
  <c r="T3909" i="1"/>
  <c r="T2005" i="1"/>
  <c r="T9636" i="1"/>
  <c r="T7412" i="1"/>
  <c r="T5124" i="1"/>
  <c r="T2948" i="1"/>
  <c r="T676" i="1"/>
  <c r="T8213" i="1"/>
  <c r="T3285" i="1"/>
  <c r="T1237" i="1"/>
  <c r="T8548" i="1"/>
  <c r="T6164" i="1"/>
  <c r="T3940" i="1"/>
  <c r="T1764" i="1"/>
  <c r="T9269" i="1"/>
  <c r="T7061" i="1"/>
  <c r="T4853" i="1"/>
  <c r="T2901" i="1"/>
  <c r="T581" i="1"/>
  <c r="T8180" i="1"/>
  <c r="T5876" i="1"/>
  <c r="T3780" i="1"/>
  <c r="T1700" i="1"/>
  <c r="T7940" i="1"/>
  <c r="T5668" i="1"/>
  <c r="T3460" i="1"/>
  <c r="T1396" i="1"/>
  <c r="T9472" i="1"/>
  <c r="T9216" i="1"/>
  <c r="T8960" i="1"/>
  <c r="T8704" i="1"/>
  <c r="T8448" i="1"/>
  <c r="T8192" i="1"/>
  <c r="T7936" i="1"/>
  <c r="T7680" i="1"/>
  <c r="T7424" i="1"/>
  <c r="T7168" i="1"/>
  <c r="T6912" i="1"/>
  <c r="T6656" i="1"/>
  <c r="T6400" i="1"/>
  <c r="T6144" i="1"/>
  <c r="T5888" i="1"/>
  <c r="T5632" i="1"/>
  <c r="T5376" i="1"/>
  <c r="T5120" i="1"/>
  <c r="T4864" i="1"/>
  <c r="T4608" i="1"/>
  <c r="T4352" i="1"/>
  <c r="T4096" i="1"/>
  <c r="T3840" i="1"/>
  <c r="T3584" i="1"/>
  <c r="T3328" i="1"/>
  <c r="T3072" i="1"/>
  <c r="T2816" i="1"/>
  <c r="T2560" i="1"/>
  <c r="T2304" i="1"/>
  <c r="T2048" i="1"/>
  <c r="T1792" i="1"/>
  <c r="T1536" i="1"/>
  <c r="T9529" i="1"/>
  <c r="T9273" i="1"/>
  <c r="T9017" i="1"/>
  <c r="T8761" i="1"/>
  <c r="T8505" i="1"/>
  <c r="T8249" i="1"/>
  <c r="T7993" i="1"/>
  <c r="T9317" i="1"/>
  <c r="T6549" i="1"/>
  <c r="T4453" i="1"/>
  <c r="T2629" i="1"/>
  <c r="T533" i="1"/>
  <c r="T8244" i="1"/>
  <c r="T5940" i="1"/>
  <c r="T3700" i="1"/>
  <c r="T1540" i="1"/>
  <c r="T9092" i="1"/>
  <c r="T6852" i="1"/>
  <c r="T4580" i="1"/>
  <c r="T2452" i="1"/>
  <c r="T132" i="1"/>
  <c r="T7621" i="1"/>
  <c r="T5349" i="1"/>
  <c r="T3173" i="1"/>
  <c r="T1093" i="1"/>
  <c r="T8581" i="1"/>
  <c r="T6309" i="1"/>
  <c r="T4261" i="1"/>
  <c r="T2389" i="1"/>
  <c r="T389" i="1"/>
  <c r="T7781" i="1"/>
  <c r="T5557" i="1"/>
  <c r="T725" i="1"/>
  <c r="T8308" i="1"/>
  <c r="T6036" i="1"/>
  <c r="T3924" i="1"/>
  <c r="T1828" i="1"/>
  <c r="T9205" i="1"/>
  <c r="T7093" i="1"/>
  <c r="T4965" i="1"/>
  <c r="T3109" i="1"/>
  <c r="T1061" i="1"/>
  <c r="T8772" i="1"/>
  <c r="T6532" i="1"/>
  <c r="T1780" i="1"/>
  <c r="T9461" i="1"/>
  <c r="T7077" i="1"/>
  <c r="T4757" i="1"/>
  <c r="T2981" i="1"/>
  <c r="T9236" i="1"/>
  <c r="T7060" i="1"/>
  <c r="T4756" i="1"/>
  <c r="T2740" i="1"/>
  <c r="T484" i="1"/>
  <c r="T7957" i="1"/>
  <c r="T5813" i="1"/>
  <c r="T3813" i="1"/>
  <c r="T1893" i="1"/>
  <c r="T9524" i="1"/>
  <c r="T7268" i="1"/>
  <c r="T4980" i="1"/>
  <c r="T2804" i="1"/>
  <c r="T532" i="1"/>
  <c r="T8069" i="1"/>
  <c r="T3157" i="1"/>
  <c r="T1125" i="1"/>
  <c r="T8404" i="1"/>
  <c r="T6004" i="1"/>
  <c r="T3812" i="1"/>
  <c r="T1620" i="1"/>
  <c r="T9125" i="1"/>
  <c r="T6933" i="1"/>
  <c r="T4725" i="1"/>
  <c r="T2741" i="1"/>
  <c r="T501" i="1"/>
  <c r="T8036" i="1"/>
  <c r="T5748" i="1"/>
  <c r="T3652" i="1"/>
  <c r="T1572" i="1"/>
  <c r="T7812" i="1"/>
  <c r="T5524" i="1"/>
  <c r="T3348" i="1"/>
  <c r="T1268" i="1"/>
  <c r="T9456" i="1"/>
  <c r="T9200" i="1"/>
  <c r="T8944" i="1"/>
  <c r="T8688" i="1"/>
  <c r="T8432" i="1"/>
  <c r="T8176" i="1"/>
  <c r="T7920" i="1"/>
  <c r="T7664" i="1"/>
  <c r="T7408" i="1"/>
  <c r="T7152" i="1"/>
  <c r="T6896" i="1"/>
  <c r="T6640" i="1"/>
  <c r="T6384" i="1"/>
  <c r="T6128" i="1"/>
  <c r="T5872" i="1"/>
  <c r="T5616" i="1"/>
  <c r="T5360" i="1"/>
  <c r="T5104" i="1"/>
  <c r="T4848" i="1"/>
  <c r="T4592" i="1"/>
  <c r="T4336" i="1"/>
  <c r="T4080" i="1"/>
  <c r="T3824" i="1"/>
  <c r="T3568" i="1"/>
  <c r="T3312" i="1"/>
  <c r="T3056" i="1"/>
  <c r="T2800" i="1"/>
  <c r="T9109" i="1"/>
  <c r="T6421" i="1"/>
  <c r="T4341" i="1"/>
  <c r="T2485" i="1"/>
  <c r="T405" i="1"/>
  <c r="T8100" i="1"/>
  <c r="T5780" i="1"/>
  <c r="T3572" i="1"/>
  <c r="T1364" i="1"/>
  <c r="T8980" i="1"/>
  <c r="T6708" i="1"/>
  <c r="T4452" i="1"/>
  <c r="T2324" i="1"/>
  <c r="T9616" i="1"/>
  <c r="T7445" i="1"/>
  <c r="T5189" i="1"/>
  <c r="T3029" i="1"/>
  <c r="T965" i="1"/>
  <c r="T8405" i="1"/>
  <c r="T6165" i="1"/>
  <c r="T4149" i="1"/>
  <c r="T2261" i="1"/>
  <c r="T197" i="1"/>
  <c r="T7605" i="1"/>
  <c r="T5413" i="1"/>
  <c r="T597" i="1"/>
  <c r="T8196" i="1"/>
  <c r="T5892" i="1"/>
  <c r="T3796" i="1"/>
  <c r="T1684" i="1"/>
  <c r="T9061" i="1"/>
  <c r="T6949" i="1"/>
  <c r="T4837" i="1"/>
  <c r="T2997" i="1"/>
  <c r="T933" i="1"/>
  <c r="T8644" i="1"/>
  <c r="T6340" i="1"/>
  <c r="T1636" i="1"/>
  <c r="T9301" i="1"/>
  <c r="T6901" i="1"/>
  <c r="T4645" i="1"/>
  <c r="T2869" i="1"/>
  <c r="T9108" i="1"/>
  <c r="T6900" i="1"/>
  <c r="T4612" i="1"/>
  <c r="T2612" i="1"/>
  <c r="T324" i="1"/>
  <c r="T7829" i="1"/>
  <c r="T5685" i="1"/>
  <c r="T3685" i="1"/>
  <c r="T1749" i="1"/>
  <c r="T9380" i="1"/>
  <c r="T7124" i="1"/>
  <c r="T4820" i="1"/>
  <c r="T2676" i="1"/>
  <c r="T404" i="1"/>
  <c r="T7877" i="1"/>
  <c r="T3061" i="1"/>
  <c r="T1045" i="1"/>
  <c r="T8228" i="1"/>
  <c r="T5860" i="1"/>
  <c r="T3684" i="1"/>
  <c r="T1476" i="1"/>
  <c r="T8981" i="1"/>
  <c r="T6773" i="1"/>
  <c r="T4597" i="1"/>
  <c r="T2565" i="1"/>
  <c r="T373" i="1"/>
  <c r="T7892" i="1"/>
  <c r="T5588" i="1"/>
  <c r="T3540" i="1"/>
  <c r="T1444" i="1"/>
  <c r="T7668" i="1"/>
  <c r="T5396" i="1"/>
  <c r="T3220" i="1"/>
  <c r="T1124" i="1"/>
  <c r="T9440" i="1"/>
  <c r="T9184" i="1"/>
  <c r="T8928" i="1"/>
  <c r="T8672" i="1"/>
  <c r="T8416" i="1"/>
  <c r="T8160" i="1"/>
  <c r="T7904" i="1"/>
  <c r="T7648" i="1"/>
  <c r="T7392" i="1"/>
  <c r="T7136" i="1"/>
  <c r="T6880" i="1"/>
  <c r="T6624" i="1"/>
  <c r="T6368" i="1"/>
  <c r="T6112" i="1"/>
  <c r="T8533" i="1"/>
  <c r="T6277" i="1"/>
  <c r="T4245" i="1"/>
  <c r="T2357" i="1"/>
  <c r="T293" i="1"/>
  <c r="T7956" i="1"/>
  <c r="T5620" i="1"/>
  <c r="T3444" i="1"/>
  <c r="T1204" i="1"/>
  <c r="T8868" i="1"/>
  <c r="T6564" i="1"/>
  <c r="T4292" i="1"/>
  <c r="T2196" i="1"/>
  <c r="T9621" i="1"/>
  <c r="T7301" i="1"/>
  <c r="T5061" i="1"/>
  <c r="T2917" i="1"/>
  <c r="T869" i="1"/>
  <c r="T8293" i="1"/>
  <c r="T6053" i="1"/>
  <c r="T4037" i="1"/>
  <c r="T2101" i="1"/>
  <c r="T53" i="1"/>
  <c r="T7461" i="1"/>
  <c r="T5285" i="1"/>
  <c r="T485" i="1"/>
  <c r="T8052" i="1"/>
  <c r="T5732" i="1"/>
  <c r="T3668" i="1"/>
  <c r="T1588" i="1"/>
  <c r="T8949" i="1"/>
  <c r="T6805" i="1"/>
  <c r="T4709" i="1"/>
  <c r="T2853" i="1"/>
  <c r="T805" i="1"/>
  <c r="T8516" i="1"/>
  <c r="T6196" i="1"/>
  <c r="T1492" i="1"/>
  <c r="T9189" i="1"/>
  <c r="T6693" i="1"/>
  <c r="T4549" i="1"/>
  <c r="T2725" i="1"/>
  <c r="T8964" i="1"/>
  <c r="T6756" i="1"/>
  <c r="T4500" i="1"/>
  <c r="T2500" i="1"/>
  <c r="T180" i="1"/>
  <c r="T7733" i="1"/>
  <c r="T5573" i="1"/>
  <c r="T3573" i="1"/>
  <c r="T1621" i="1"/>
  <c r="T9252" i="1"/>
  <c r="T6980" i="1"/>
  <c r="T4692" i="1"/>
  <c r="T2548" i="1"/>
  <c r="T292" i="1"/>
  <c r="T7701" i="1"/>
  <c r="T2933" i="1"/>
  <c r="T901" i="1"/>
  <c r="T8068" i="1"/>
  <c r="T5716" i="1"/>
  <c r="T3556" i="1"/>
  <c r="T1332" i="1"/>
  <c r="T8869" i="1"/>
  <c r="T6629" i="1"/>
  <c r="T4485" i="1"/>
  <c r="T2421" i="1"/>
  <c r="T165" i="1"/>
  <c r="T7748" i="1"/>
  <c r="T5444" i="1"/>
  <c r="T3412" i="1"/>
  <c r="T1284" i="1"/>
  <c r="T7508" i="1"/>
  <c r="T5268" i="1"/>
  <c r="T3092" i="1"/>
  <c r="T964" i="1"/>
  <c r="T9424" i="1"/>
  <c r="T9168" i="1"/>
  <c r="T8912" i="1"/>
  <c r="T8656" i="1"/>
  <c r="T8400" i="1"/>
  <c r="T8144" i="1"/>
  <c r="T7888" i="1"/>
  <c r="T7632" i="1"/>
  <c r="T7376" i="1"/>
  <c r="T7120" i="1"/>
  <c r="T6864" i="1"/>
  <c r="T8389" i="1"/>
  <c r="T6133" i="1"/>
  <c r="T4117" i="1"/>
  <c r="T2229" i="1"/>
  <c r="T261" i="1"/>
  <c r="T7780" i="1"/>
  <c r="T5476" i="1"/>
  <c r="T3316" i="1"/>
  <c r="T1060" i="1"/>
  <c r="T8724" i="1"/>
  <c r="T6420" i="1"/>
  <c r="T4180" i="1"/>
  <c r="T2036" i="1"/>
  <c r="T9477" i="1"/>
  <c r="T7141" i="1"/>
  <c r="T4933" i="1"/>
  <c r="T2789" i="1"/>
  <c r="T741" i="1"/>
  <c r="T8149" i="1"/>
  <c r="T5893" i="1"/>
  <c r="T3941" i="1"/>
  <c r="T1989" i="1"/>
  <c r="T9541" i="1"/>
  <c r="T7333" i="1"/>
  <c r="T5157" i="1"/>
  <c r="T357" i="1"/>
  <c r="T7908" i="1"/>
  <c r="T5604" i="1"/>
  <c r="T3524" i="1"/>
  <c r="T1428" i="1"/>
  <c r="T8821" i="1"/>
  <c r="T6661" i="1"/>
  <c r="T4581" i="1"/>
  <c r="T2709" i="1"/>
  <c r="T677" i="1"/>
  <c r="T8388" i="1"/>
  <c r="T6052" i="1"/>
  <c r="T1380" i="1"/>
  <c r="T9045" i="1"/>
  <c r="T6533" i="1"/>
  <c r="T4421" i="1"/>
  <c r="T2597" i="1"/>
  <c r="T8852" i="1"/>
  <c r="T6612" i="1"/>
  <c r="T4356" i="1"/>
  <c r="T2372" i="1"/>
  <c r="T148" i="1"/>
  <c r="T7637" i="1"/>
  <c r="T5429" i="1"/>
  <c r="T3429" i="1"/>
  <c r="T1493" i="1"/>
  <c r="T9156" i="1"/>
  <c r="T6836" i="1"/>
  <c r="T4564" i="1"/>
  <c r="T2420" i="1"/>
  <c r="T68" i="1"/>
  <c r="T7525" i="1"/>
  <c r="T2805" i="1"/>
  <c r="T757" i="1"/>
  <c r="T7924" i="1"/>
  <c r="T5572" i="1"/>
  <c r="T3428" i="1"/>
  <c r="T1188" i="1"/>
  <c r="T8741" i="1"/>
  <c r="T6485" i="1"/>
  <c r="T4373" i="1"/>
  <c r="T2277" i="1"/>
  <c r="T37" i="1"/>
  <c r="T7604" i="1"/>
  <c r="T5300" i="1"/>
  <c r="T3284" i="1"/>
  <c r="T8245" i="1"/>
  <c r="T5989" i="1"/>
  <c r="T4005" i="1"/>
  <c r="T2117" i="1"/>
  <c r="T117" i="1"/>
  <c r="T7636" i="1"/>
  <c r="T5332" i="1"/>
  <c r="T3188" i="1"/>
  <c r="T916" i="1"/>
  <c r="T8580" i="1"/>
  <c r="T6260" i="1"/>
  <c r="T4020" i="1"/>
  <c r="T1892" i="1"/>
  <c r="T9333" i="1"/>
  <c r="T6997" i="1"/>
  <c r="T4805" i="1"/>
  <c r="T2677" i="1"/>
  <c r="T629" i="1"/>
  <c r="T7989" i="1"/>
  <c r="T5765" i="1"/>
  <c r="T3829" i="1"/>
  <c r="T1877" i="1"/>
  <c r="T9397" i="1"/>
  <c r="T7189" i="1"/>
  <c r="T5045" i="1"/>
  <c r="T149" i="1"/>
  <c r="T7764" i="1"/>
  <c r="T5460" i="1"/>
  <c r="T3396" i="1"/>
  <c r="T1300" i="1"/>
  <c r="T8693" i="1"/>
  <c r="T6517" i="1"/>
  <c r="T4469" i="1"/>
  <c r="T2613" i="1"/>
  <c r="T549" i="1"/>
  <c r="T8260" i="1"/>
  <c r="T5908" i="1"/>
  <c r="T1236" i="1"/>
  <c r="T8917" i="1"/>
  <c r="T6389" i="1"/>
  <c r="T4309" i="1"/>
  <c r="T2453" i="1"/>
  <c r="T8756" i="1"/>
  <c r="T6484" i="1"/>
  <c r="T4228" i="1"/>
  <c r="T2244" i="1"/>
  <c r="T9653" i="1"/>
  <c r="T7493" i="1"/>
  <c r="T5301" i="1"/>
  <c r="T3333" i="1"/>
  <c r="T1365" i="1"/>
  <c r="T9012" i="1"/>
  <c r="T6676" i="1"/>
  <c r="T4420" i="1"/>
  <c r="T2308" i="1"/>
  <c r="T9632" i="1"/>
  <c r="T7381" i="1"/>
  <c r="T7813" i="1"/>
  <c r="T5589" i="1"/>
  <c r="T3653" i="1"/>
  <c r="T1717" i="1"/>
  <c r="T9348" i="1"/>
  <c r="T7188" i="1"/>
  <c r="T4884" i="1"/>
  <c r="T2820" i="1"/>
  <c r="T468" i="1"/>
  <c r="T8132" i="1"/>
  <c r="T5796" i="1"/>
  <c r="T3620" i="1"/>
  <c r="T1460" i="1"/>
  <c r="T8885" i="1"/>
  <c r="T6597" i="1"/>
  <c r="T4357" i="1"/>
  <c r="T2293" i="1"/>
  <c r="T245" i="1"/>
  <c r="T7541" i="1"/>
  <c r="T5397" i="1"/>
  <c r="T3493" i="1"/>
  <c r="T1509" i="1"/>
  <c r="T8997" i="1"/>
  <c r="T6789" i="1"/>
  <c r="T4629" i="1"/>
  <c r="T9428" i="1"/>
  <c r="T7316" i="1"/>
  <c r="T5044" i="1"/>
  <c r="T3012" i="1"/>
  <c r="T868" i="1"/>
  <c r="T8309" i="1"/>
  <c r="T6101" i="1"/>
  <c r="T4133" i="1"/>
  <c r="T2245" i="1"/>
  <c r="T213" i="1"/>
  <c r="T7860" i="1"/>
  <c r="T5492" i="1"/>
  <c r="T836" i="1"/>
  <c r="T8517" i="1"/>
  <c r="T5941" i="1"/>
  <c r="T3973" i="1"/>
  <c r="T2069" i="1"/>
  <c r="T8340" i="1"/>
  <c r="T6100" i="1"/>
  <c r="T3844" i="1"/>
  <c r="T1812" i="1"/>
  <c r="T9221" i="1"/>
  <c r="T7029" i="1"/>
  <c r="T4917" i="1"/>
  <c r="T2949" i="1"/>
  <c r="T981" i="1"/>
  <c r="T8596" i="1"/>
  <c r="T6276" i="1"/>
  <c r="T3988" i="1"/>
  <c r="T1876" i="1"/>
  <c r="T9285" i="1"/>
  <c r="T6965" i="1"/>
  <c r="T2309" i="1"/>
  <c r="T229" i="1"/>
  <c r="T7380" i="1"/>
  <c r="T4996" i="1"/>
  <c r="T2900" i="1"/>
  <c r="T644" i="1"/>
  <c r="T8197" i="1"/>
  <c r="T5957" i="1"/>
  <c r="T3957" i="1"/>
  <c r="T1701" i="1"/>
  <c r="T9204" i="1"/>
  <c r="T7012" i="1"/>
  <c r="T4772" i="1"/>
  <c r="T2788" i="1"/>
  <c r="T580" i="1"/>
  <c r="T6788" i="1"/>
  <c r="T7669" i="1"/>
  <c r="T5445" i="1"/>
  <c r="T3525" i="1"/>
  <c r="T1589" i="1"/>
  <c r="T9220" i="1"/>
  <c r="T7044" i="1"/>
  <c r="T4740" i="1"/>
  <c r="T2692" i="1"/>
  <c r="T340" i="1"/>
  <c r="T7988" i="1"/>
  <c r="T5652" i="1"/>
  <c r="T3492" i="1"/>
  <c r="T1316" i="1"/>
  <c r="T8757" i="1"/>
  <c r="T6453" i="1"/>
  <c r="T4229" i="1"/>
  <c r="T2165" i="1"/>
  <c r="T21" i="1"/>
  <c r="T7429" i="1"/>
  <c r="T5269" i="1"/>
  <c r="T3381" i="1"/>
  <c r="T1381" i="1"/>
  <c r="T8837" i="1"/>
  <c r="T6645" i="1"/>
  <c r="T4437" i="1"/>
  <c r="T9316" i="1"/>
  <c r="T7172" i="1"/>
  <c r="T4916" i="1"/>
  <c r="T2884" i="1"/>
  <c r="T740" i="1"/>
  <c r="T8165" i="1"/>
  <c r="T5973" i="1"/>
  <c r="T4021" i="1"/>
  <c r="T2085" i="1"/>
  <c r="T101" i="1"/>
  <c r="T7716" i="1"/>
  <c r="T5348" i="1"/>
  <c r="T724" i="1"/>
  <c r="T8373" i="1"/>
  <c r="T5781" i="1"/>
  <c r="T3861" i="1"/>
  <c r="T1941" i="1"/>
  <c r="T8164" i="1"/>
  <c r="T5972" i="1"/>
  <c r="T3716" i="1"/>
  <c r="T1668" i="1"/>
  <c r="T9077" i="1"/>
  <c r="T6885" i="1"/>
  <c r="T4789" i="1"/>
  <c r="T2821" i="1"/>
  <c r="T821" i="1"/>
  <c r="T8452" i="1"/>
  <c r="T6132" i="1"/>
  <c r="T3892" i="1"/>
  <c r="T1732" i="1"/>
  <c r="T9157" i="1"/>
  <c r="T6821" i="1"/>
  <c r="T2181" i="1"/>
  <c r="T133" i="1"/>
  <c r="T7220" i="1"/>
  <c r="T4852" i="1"/>
  <c r="T2756" i="1"/>
  <c r="T500" i="1"/>
  <c r="T8021" i="1"/>
  <c r="T5845" i="1"/>
  <c r="T3845" i="1"/>
  <c r="T1557" i="1"/>
  <c r="T9060" i="1"/>
  <c r="T6868" i="1"/>
  <c r="T4644" i="1"/>
  <c r="T2660" i="1"/>
  <c r="T436" i="1"/>
  <c r="T6660" i="1"/>
  <c r="T7557" i="1"/>
  <c r="T5333" i="1"/>
  <c r="T3461" i="1"/>
  <c r="T1461" i="1"/>
  <c r="T9140" i="1"/>
  <c r="T6916" i="1"/>
  <c r="T4628" i="1"/>
  <c r="T2564" i="1"/>
  <c r="T228" i="1"/>
  <c r="T7828" i="1"/>
  <c r="T5508" i="1"/>
  <c r="T3332" i="1"/>
  <c r="T1156" i="1"/>
  <c r="T8629" i="1"/>
  <c r="T6293" i="1"/>
  <c r="T4085" i="1"/>
  <c r="T2037" i="1"/>
  <c r="T9525" i="1"/>
  <c r="T7285" i="1"/>
  <c r="T5141" i="1"/>
  <c r="T3253" i="1"/>
  <c r="T1253" i="1"/>
  <c r="T8725" i="1"/>
  <c r="T6501" i="1"/>
  <c r="T3989" i="1"/>
  <c r="T9188" i="1"/>
  <c r="T7028" i="1"/>
  <c r="T4788" i="1"/>
  <c r="T2772" i="1"/>
  <c r="T564" i="1"/>
  <c r="T8053" i="1"/>
  <c r="T5829" i="1"/>
  <c r="T3893" i="1"/>
  <c r="T1973" i="1"/>
  <c r="T9652" i="1"/>
  <c r="T7572" i="1"/>
  <c r="T5204" i="1"/>
  <c r="T596" i="1"/>
  <c r="T8229" i="1"/>
  <c r="T5637" i="1"/>
  <c r="T3749" i="1"/>
  <c r="T1813" i="1"/>
  <c r="T8020" i="1"/>
  <c r="T5828" i="1"/>
  <c r="T3604" i="1"/>
  <c r="T1508" i="1"/>
  <c r="T8933" i="1"/>
  <c r="T6725" i="1"/>
  <c r="T4661" i="1"/>
  <c r="T2693" i="1"/>
  <c r="T693" i="1"/>
  <c r="T8292" i="1"/>
  <c r="T5988" i="1"/>
  <c r="T3764" i="1"/>
  <c r="T1556" i="1"/>
  <c r="T9029" i="1"/>
  <c r="T6709" i="1"/>
  <c r="T2053" i="1"/>
  <c r="T9492" i="1"/>
  <c r="T7076" i="1"/>
  <c r="T4724" i="1"/>
  <c r="T2628" i="1"/>
  <c r="T372" i="1"/>
  <c r="T7861" i="1"/>
  <c r="T5717" i="1"/>
  <c r="T3733" i="1"/>
  <c r="T1413" i="1"/>
  <c r="T8932" i="1"/>
  <c r="T6724" i="1"/>
  <c r="T4516" i="1"/>
  <c r="T2532" i="1"/>
  <c r="T196" i="1"/>
  <c r="T6516" i="1"/>
  <c r="T4260" i="1"/>
  <c r="T2212" i="1"/>
  <c r="T9568" i="1"/>
  <c r="T9312" i="1"/>
  <c r="T9056" i="1"/>
  <c r="T8800" i="1"/>
  <c r="T8544" i="1"/>
  <c r="T8288" i="1"/>
  <c r="T8032" i="1"/>
  <c r="T7776" i="1"/>
  <c r="T7520" i="1"/>
  <c r="T7264" i="1"/>
  <c r="T8101" i="1"/>
  <c r="T3125" i="1"/>
  <c r="T6772" i="1"/>
  <c r="T772" i="1"/>
  <c r="T5076" i="1"/>
  <c r="T8485" i="1"/>
  <c r="T2549" i="1"/>
  <c r="T6869" i="1"/>
  <c r="T1109" i="1"/>
  <c r="T4885" i="1"/>
  <c r="T6596" i="1"/>
  <c r="T420" i="1"/>
  <c r="T4325" i="1"/>
  <c r="T9268" i="1"/>
  <c r="T452" i="1"/>
  <c r="T4197" i="1"/>
  <c r="T7620" i="1"/>
  <c r="T1348" i="1"/>
  <c r="T5173" i="1"/>
  <c r="T309" i="1"/>
  <c r="T3636" i="1"/>
  <c r="T7253" i="1"/>
  <c r="T9300" i="1"/>
  <c r="T4324" i="1"/>
  <c r="T8613" i="1"/>
  <c r="T4069" i="1"/>
  <c r="T8708" i="1"/>
  <c r="T4036" i="1"/>
  <c r="T7364" i="1"/>
  <c r="T3860" i="1"/>
  <c r="T260" i="1"/>
  <c r="T9152" i="1"/>
  <c r="T8784" i="1"/>
  <c r="T8352" i="1"/>
  <c r="T7984" i="1"/>
  <c r="T7552" i="1"/>
  <c r="T7104" i="1"/>
  <c r="T6768" i="1"/>
  <c r="T6448" i="1"/>
  <c r="T6064" i="1"/>
  <c r="T5760" i="1"/>
  <c r="T5456" i="1"/>
  <c r="T5152" i="1"/>
  <c r="T4800" i="1"/>
  <c r="T4496" i="1"/>
  <c r="T4192" i="1"/>
  <c r="T3888" i="1"/>
  <c r="T3536" i="1"/>
  <c r="T3232" i="1"/>
  <c r="T2928" i="1"/>
  <c r="T2624" i="1"/>
  <c r="T2336" i="1"/>
  <c r="T2016" i="1"/>
  <c r="T1728" i="1"/>
  <c r="T1440" i="1"/>
  <c r="T9401" i="1"/>
  <c r="T9113" i="1"/>
  <c r="T8825" i="1"/>
  <c r="T8537" i="1"/>
  <c r="T8217" i="1"/>
  <c r="T7929" i="1"/>
  <c r="T7673" i="1"/>
  <c r="T1392" i="1"/>
  <c r="T1136" i="1"/>
  <c r="T880" i="1"/>
  <c r="T624" i="1"/>
  <c r="T368" i="1"/>
  <c r="T112" i="1"/>
  <c r="T9468" i="1"/>
  <c r="T9212" i="1"/>
  <c r="T8956" i="1"/>
  <c r="T8700" i="1"/>
  <c r="T8444" i="1"/>
  <c r="T8188" i="1"/>
  <c r="T9514" i="1"/>
  <c r="T7193" i="1"/>
  <c r="T6937" i="1"/>
  <c r="T6681" i="1"/>
  <c r="T6425" i="1"/>
  <c r="T6169" i="1"/>
  <c r="T5913" i="1"/>
  <c r="T5657" i="1"/>
  <c r="T5401" i="1"/>
  <c r="T5145" i="1"/>
  <c r="T4889" i="1"/>
  <c r="T4633" i="1"/>
  <c r="T4377" i="1"/>
  <c r="T4121" i="1"/>
  <c r="T3865" i="1"/>
  <c r="T3609" i="1"/>
  <c r="T3353" i="1"/>
  <c r="T3097" i="1"/>
  <c r="T2841" i="1"/>
  <c r="T7964" i="1"/>
  <c r="T7708" i="1"/>
  <c r="T7452" i="1"/>
  <c r="T7196" i="1"/>
  <c r="T6940" i="1"/>
  <c r="T6684" i="1"/>
  <c r="T6428" i="1"/>
  <c r="T6172" i="1"/>
  <c r="T5916" i="1"/>
  <c r="T9402" i="1"/>
  <c r="T9146" i="1"/>
  <c r="T8890" i="1"/>
  <c r="T2473" i="1"/>
  <c r="T2217" i="1"/>
  <c r="T1961" i="1"/>
  <c r="T1705" i="1"/>
  <c r="T1449" i="1"/>
  <c r="T1193" i="1"/>
  <c r="T937" i="1"/>
  <c r="T681" i="1"/>
  <c r="T425" i="1"/>
  <c r="T169" i="1"/>
  <c r="T8794" i="1"/>
  <c r="T8538" i="1"/>
  <c r="T8282" i="1"/>
  <c r="T8026" i="1"/>
  <c r="T7770" i="1"/>
  <c r="T7514" i="1"/>
  <c r="T7258" i="1"/>
  <c r="T7002" i="1"/>
  <c r="T6746" i="1"/>
  <c r="T6490" i="1"/>
  <c r="T6234" i="1"/>
  <c r="T9507" i="1"/>
  <c r="T9251" i="1"/>
  <c r="T9474" i="1"/>
  <c r="T9202" i="1"/>
  <c r="T8946" i="1"/>
  <c r="T5692" i="1"/>
  <c r="T5436" i="1"/>
  <c r="T5180" i="1"/>
  <c r="T4924" i="1"/>
  <c r="T4668" i="1"/>
  <c r="T4412" i="1"/>
  <c r="T4156" i="1"/>
  <c r="T3900" i="1"/>
  <c r="T3644" i="1"/>
  <c r="T3388" i="1"/>
  <c r="T3132" i="1"/>
  <c r="T2876" i="1"/>
  <c r="T2620" i="1"/>
  <c r="T2364" i="1"/>
  <c r="T2108" i="1"/>
  <c r="T1852" i="1"/>
  <c r="T1596" i="1"/>
  <c r="T1340" i="1"/>
  <c r="T1084" i="1"/>
  <c r="T828" i="1"/>
  <c r="T572" i="1"/>
  <c r="T9647" i="1"/>
  <c r="T9375" i="1"/>
  <c r="T9119" i="1"/>
  <c r="T8847" i="1"/>
  <c r="T8591" i="1"/>
  <c r="T8335" i="1"/>
  <c r="T8079" i="1"/>
  <c r="T7807" i="1"/>
  <c r="T7551" i="1"/>
  <c r="T7295" i="1"/>
  <c r="T7039" i="1"/>
  <c r="T6783" i="1"/>
  <c r="T9630" i="1"/>
  <c r="T9437" i="1"/>
  <c r="T9181" i="1"/>
  <c r="T8925" i="1"/>
  <c r="T108" i="1"/>
  <c r="T9467" i="1"/>
  <c r="T9211" i="1"/>
  <c r="T8955" i="1"/>
  <c r="T8699" i="1"/>
  <c r="T8443" i="1"/>
  <c r="T8187" i="1"/>
  <c r="T7931" i="1"/>
  <c r="T7675" i="1"/>
  <c r="T7419" i="1"/>
  <c r="T7163" i="1"/>
  <c r="T6907" i="1"/>
  <c r="T6651" i="1"/>
  <c r="T5978" i="1"/>
  <c r="T5722" i="1"/>
  <c r="T5466" i="1"/>
  <c r="T5210" i="1"/>
  <c r="T4954" i="1"/>
  <c r="T9496" i="1"/>
  <c r="T9208" i="1"/>
  <c r="T8936" i="1"/>
  <c r="T8680" i="1"/>
  <c r="T8408" i="1"/>
  <c r="T8152" i="1"/>
  <c r="T7896" i="1"/>
  <c r="T7624" i="1"/>
  <c r="T7368" i="1"/>
  <c r="T7112" i="1"/>
  <c r="T6856" i="1"/>
  <c r="T6584" i="1"/>
  <c r="T6328" i="1"/>
  <c r="T6072" i="1"/>
  <c r="T5816" i="1"/>
  <c r="T5560" i="1"/>
  <c r="T5304" i="1"/>
  <c r="T9171" i="1"/>
  <c r="T8915" i="1"/>
  <c r="T8659" i="1"/>
  <c r="T8403" i="1"/>
  <c r="T8147" i="1"/>
  <c r="T7891" i="1"/>
  <c r="T7973" i="1"/>
  <c r="T2965" i="1"/>
  <c r="T6644" i="1"/>
  <c r="T628" i="1"/>
  <c r="T4948" i="1"/>
  <c r="T8325" i="1"/>
  <c r="T2437" i="1"/>
  <c r="T6741" i="1"/>
  <c r="T997" i="1"/>
  <c r="T4773" i="1"/>
  <c r="T6436" i="1"/>
  <c r="T212" i="1"/>
  <c r="T4213" i="1"/>
  <c r="T9124" i="1"/>
  <c r="T308" i="1"/>
  <c r="T4101" i="1"/>
  <c r="T7460" i="1"/>
  <c r="T1220" i="1"/>
  <c r="T5029" i="1"/>
  <c r="T181" i="1"/>
  <c r="T3508" i="1"/>
  <c r="T7109" i="1"/>
  <c r="T9172" i="1"/>
  <c r="T4196" i="1"/>
  <c r="T8469" i="1"/>
  <c r="T3621" i="1"/>
  <c r="T8612" i="1"/>
  <c r="T3156" i="1"/>
  <c r="T7236" i="1"/>
  <c r="T3732" i="1"/>
  <c r="T84" i="1"/>
  <c r="T9136" i="1"/>
  <c r="T8768" i="1"/>
  <c r="T8336" i="1"/>
  <c r="T7968" i="1"/>
  <c r="T7536" i="1"/>
  <c r="T7088" i="1"/>
  <c r="T6752" i="1"/>
  <c r="T6432" i="1"/>
  <c r="T6048" i="1"/>
  <c r="T5744" i="1"/>
  <c r="T5440" i="1"/>
  <c r="T5088" i="1"/>
  <c r="T4784" i="1"/>
  <c r="T4480" i="1"/>
  <c r="T4176" i="1"/>
  <c r="T3872" i="1"/>
  <c r="T3520" i="1"/>
  <c r="T3216" i="1"/>
  <c r="T2912" i="1"/>
  <c r="T2608" i="1"/>
  <c r="T2288" i="1"/>
  <c r="T2000" i="1"/>
  <c r="T1712" i="1"/>
  <c r="T1424" i="1"/>
  <c r="T9385" i="1"/>
  <c r="T9097" i="1"/>
  <c r="T8809" i="1"/>
  <c r="T8489" i="1"/>
  <c r="T8201" i="1"/>
  <c r="T7913" i="1"/>
  <c r="T7657" i="1"/>
  <c r="T1376" i="1"/>
  <c r="T1120" i="1"/>
  <c r="T864" i="1"/>
  <c r="T608" i="1"/>
  <c r="T352" i="1"/>
  <c r="T96" i="1"/>
  <c r="T9452" i="1"/>
  <c r="T9196" i="1"/>
  <c r="T8940" i="1"/>
  <c r="T8684" i="1"/>
  <c r="T8428" i="1"/>
  <c r="T8172" i="1"/>
  <c r="T7433" i="1"/>
  <c r="T7177" i="1"/>
  <c r="T6921" i="1"/>
  <c r="T6665" i="1"/>
  <c r="T6409" i="1"/>
  <c r="T6153" i="1"/>
  <c r="T5897" i="1"/>
  <c r="T5641" i="1"/>
  <c r="T5385" i="1"/>
  <c r="T5129" i="1"/>
  <c r="T4873" i="1"/>
  <c r="T4617" i="1"/>
  <c r="T4361" i="1"/>
  <c r="T4105" i="1"/>
  <c r="T3849" i="1"/>
  <c r="T3593" i="1"/>
  <c r="T3337" i="1"/>
  <c r="T3081" i="1"/>
  <c r="T2825" i="1"/>
  <c r="T7948" i="1"/>
  <c r="T7692" i="1"/>
  <c r="T7436" i="1"/>
  <c r="T7180" i="1"/>
  <c r="T6924" i="1"/>
  <c r="T6668" i="1"/>
  <c r="T6412" i="1"/>
  <c r="T6156" i="1"/>
  <c r="T5900" i="1"/>
  <c r="T9386" i="1"/>
  <c r="T9130" i="1"/>
  <c r="T2713" i="1"/>
  <c r="T2457" i="1"/>
  <c r="T2201" i="1"/>
  <c r="T1945" i="1"/>
  <c r="T1689" i="1"/>
  <c r="T1433" i="1"/>
  <c r="T1177" i="1"/>
  <c r="T921" i="1"/>
  <c r="T665" i="1"/>
  <c r="T409" i="1"/>
  <c r="T153" i="1"/>
  <c r="T8778" i="1"/>
  <c r="T8522" i="1"/>
  <c r="T8266" i="1"/>
  <c r="T8010" i="1"/>
  <c r="T7754" i="1"/>
  <c r="T7498" i="1"/>
  <c r="T7242" i="1"/>
  <c r="T6986" i="1"/>
  <c r="T6730" i="1"/>
  <c r="T6474" i="1"/>
  <c r="T6218" i="1"/>
  <c r="T9491" i="1"/>
  <c r="T9235" i="1"/>
  <c r="T9442" i="1"/>
  <c r="T9186" i="1"/>
  <c r="T8930" i="1"/>
  <c r="T5676" i="1"/>
  <c r="T5420" i="1"/>
  <c r="T5164" i="1"/>
  <c r="T4908" i="1"/>
  <c r="T4652" i="1"/>
  <c r="T4396" i="1"/>
  <c r="T4140" i="1"/>
  <c r="T3884" i="1"/>
  <c r="T3628" i="1"/>
  <c r="T3372" i="1"/>
  <c r="T3116" i="1"/>
  <c r="T2860" i="1"/>
  <c r="T2604" i="1"/>
  <c r="T2348" i="1"/>
  <c r="T2092" i="1"/>
  <c r="T1836" i="1"/>
  <c r="T1580" i="1"/>
  <c r="T1324" i="1"/>
  <c r="T1068" i="1"/>
  <c r="T812" i="1"/>
  <c r="T556" i="1"/>
  <c r="T9631" i="1"/>
  <c r="T9359" i="1"/>
  <c r="T9103" i="1"/>
  <c r="T8831" i="1"/>
  <c r="T8575" i="1"/>
  <c r="T8319" i="1"/>
  <c r="T8063" i="1"/>
  <c r="T7791" i="1"/>
  <c r="T7535" i="1"/>
  <c r="T7279" i="1"/>
  <c r="T7023" i="1"/>
  <c r="T6767" i="1"/>
  <c r="T9102" i="1"/>
  <c r="T9421" i="1"/>
  <c r="T9165" i="1"/>
  <c r="T8797" i="1"/>
  <c r="T92" i="1"/>
  <c r="T9451" i="1"/>
  <c r="T9195" i="1"/>
  <c r="T8939" i="1"/>
  <c r="T8683" i="1"/>
  <c r="T8427" i="1"/>
  <c r="T8171" i="1"/>
  <c r="T7915" i="1"/>
  <c r="T7659" i="1"/>
  <c r="T7403" i="1"/>
  <c r="T7147" i="1"/>
  <c r="T6891" i="1"/>
  <c r="T6635" i="1"/>
  <c r="T5962" i="1"/>
  <c r="T5706" i="1"/>
  <c r="T5450" i="1"/>
  <c r="T5194" i="1"/>
  <c r="T4938" i="1"/>
  <c r="T9480" i="1"/>
  <c r="T9192" i="1"/>
  <c r="T8920" i="1"/>
  <c r="T8664" i="1"/>
  <c r="T8392" i="1"/>
  <c r="T8136" i="1"/>
  <c r="T7880" i="1"/>
  <c r="T7608" i="1"/>
  <c r="T7352" i="1"/>
  <c r="T7096" i="1"/>
  <c r="T6840" i="1"/>
  <c r="T6568" i="1"/>
  <c r="T6312" i="1"/>
  <c r="T6056" i="1"/>
  <c r="T5800" i="1"/>
  <c r="T5544" i="1"/>
  <c r="T5288" i="1"/>
  <c r="T9155" i="1"/>
  <c r="T8899" i="1"/>
  <c r="T8643" i="1"/>
  <c r="T8387" i="1"/>
  <c r="T8131" i="1"/>
  <c r="T7875" i="1"/>
  <c r="T7619" i="1"/>
  <c r="T7363" i="1"/>
  <c r="T7107" i="1"/>
  <c r="T6851" i="1"/>
  <c r="T6579" i="1"/>
  <c r="T6323" i="1"/>
  <c r="T6067" i="1"/>
  <c r="T5811" i="1"/>
  <c r="T8786" i="1"/>
  <c r="T8514" i="1"/>
  <c r="T8258" i="1"/>
  <c r="T8002" i="1"/>
  <c r="T7746" i="1"/>
  <c r="T7490" i="1"/>
  <c r="T7234" i="1"/>
  <c r="T6962" i="1"/>
  <c r="T6706" i="1"/>
  <c r="T6450" i="1"/>
  <c r="T4498" i="1"/>
  <c r="T9409" i="1"/>
  <c r="T9153" i="1"/>
  <c r="T8897" i="1"/>
  <c r="T8641" i="1"/>
  <c r="T8369" i="1"/>
  <c r="T8113" i="1"/>
  <c r="T7841" i="1"/>
  <c r="T7413" i="1"/>
  <c r="T1957" i="1"/>
  <c r="T6500" i="1"/>
  <c r="T52" i="1"/>
  <c r="T3876" i="1"/>
  <c r="T8181" i="1"/>
  <c r="T1925" i="1"/>
  <c r="T5653" i="1"/>
  <c r="T885" i="1"/>
  <c r="T1573" i="1"/>
  <c r="T5316" i="1"/>
  <c r="T36" i="1"/>
  <c r="T3781" i="1"/>
  <c r="T8116" i="1"/>
  <c r="T164" i="1"/>
  <c r="T3637" i="1"/>
  <c r="T6356" i="1"/>
  <c r="T1044" i="1"/>
  <c r="T4533" i="1"/>
  <c r="T8836" i="1"/>
  <c r="T3380" i="1"/>
  <c r="T6565" i="1"/>
  <c r="T9044" i="1"/>
  <c r="T3300" i="1"/>
  <c r="T8341" i="1"/>
  <c r="T3509" i="1"/>
  <c r="T8468" i="1"/>
  <c r="T3028" i="1"/>
  <c r="T7092" i="1"/>
  <c r="T2964" i="1"/>
  <c r="T9552" i="1"/>
  <c r="T9120" i="1"/>
  <c r="T8752" i="1"/>
  <c r="T8320" i="1"/>
  <c r="T7872" i="1"/>
  <c r="T7504" i="1"/>
  <c r="T7072" i="1"/>
  <c r="T6736" i="1"/>
  <c r="T6352" i="1"/>
  <c r="T6032" i="1"/>
  <c r="T5728" i="1"/>
  <c r="T5424" i="1"/>
  <c r="T5072" i="1"/>
  <c r="T4768" i="1"/>
  <c r="T4464" i="1"/>
  <c r="T4160" i="1"/>
  <c r="T3808" i="1"/>
  <c r="T3504" i="1"/>
  <c r="T3200" i="1"/>
  <c r="T2896" i="1"/>
  <c r="T2592" i="1"/>
  <c r="T2272" i="1"/>
  <c r="T1984" i="1"/>
  <c r="T1696" i="1"/>
  <c r="T1408" i="1"/>
  <c r="T9369" i="1"/>
  <c r="T9081" i="1"/>
  <c r="T8793" i="1"/>
  <c r="T8473" i="1"/>
  <c r="T8185" i="1"/>
  <c r="T7897" i="1"/>
  <c r="T7641" i="1"/>
  <c r="T1360" i="1"/>
  <c r="T1104" i="1"/>
  <c r="T848" i="1"/>
  <c r="T592" i="1"/>
  <c r="T336" i="1"/>
  <c r="T80" i="1"/>
  <c r="T9436" i="1"/>
  <c r="T9180" i="1"/>
  <c r="T8924" i="1"/>
  <c r="T8668" i="1"/>
  <c r="T8412" i="1"/>
  <c r="T8156" i="1"/>
  <c r="T7417" i="1"/>
  <c r="T7161" i="1"/>
  <c r="T6905" i="1"/>
  <c r="T6649" i="1"/>
  <c r="T6393" i="1"/>
  <c r="T6137" i="1"/>
  <c r="T5881" i="1"/>
  <c r="T5625" i="1"/>
  <c r="T5369" i="1"/>
  <c r="T5113" i="1"/>
  <c r="T4857" i="1"/>
  <c r="T4601" i="1"/>
  <c r="T4345" i="1"/>
  <c r="T4089" i="1"/>
  <c r="T3833" i="1"/>
  <c r="T3577" i="1"/>
  <c r="T3321" i="1"/>
  <c r="T3065" i="1"/>
  <c r="T2809" i="1"/>
  <c r="T7932" i="1"/>
  <c r="T7676" i="1"/>
  <c r="T7420" i="1"/>
  <c r="T7164" i="1"/>
  <c r="T6908" i="1"/>
  <c r="T6652" i="1"/>
  <c r="T6396" i="1"/>
  <c r="T6140" i="1"/>
  <c r="T5884" i="1"/>
  <c r="T9370" i="1"/>
  <c r="T9114" i="1"/>
  <c r="T2697" i="1"/>
  <c r="T2441" i="1"/>
  <c r="T2185" i="1"/>
  <c r="T1929" i="1"/>
  <c r="T1673" i="1"/>
  <c r="T1417" i="1"/>
  <c r="T1161" i="1"/>
  <c r="T905" i="1"/>
  <c r="T649" i="1"/>
  <c r="T393" i="1"/>
  <c r="T137" i="1"/>
  <c r="T8762" i="1"/>
  <c r="T8506" i="1"/>
  <c r="T8250" i="1"/>
  <c r="T7994" i="1"/>
  <c r="T7738" i="1"/>
  <c r="T7482" i="1"/>
  <c r="T7226" i="1"/>
  <c r="T6970" i="1"/>
  <c r="T6714" i="1"/>
  <c r="T6458" i="1"/>
  <c r="T6202" i="1"/>
  <c r="T9475" i="1"/>
  <c r="T9219" i="1"/>
  <c r="T9426" i="1"/>
  <c r="T9170" i="1"/>
  <c r="T8914" i="1"/>
  <c r="T5660" i="1"/>
  <c r="T5404" i="1"/>
  <c r="T5148" i="1"/>
  <c r="T4892" i="1"/>
  <c r="T4636" i="1"/>
  <c r="T4380" i="1"/>
  <c r="T4124" i="1"/>
  <c r="T3868" i="1"/>
  <c r="T3612" i="1"/>
  <c r="T3356" i="1"/>
  <c r="T3100" i="1"/>
  <c r="T2844" i="1"/>
  <c r="T2588" i="1"/>
  <c r="T2332" i="1"/>
  <c r="T2076" i="1"/>
  <c r="T1820" i="1"/>
  <c r="T1564" i="1"/>
  <c r="T1308" i="1"/>
  <c r="T1052" i="1"/>
  <c r="T796" i="1"/>
  <c r="T540" i="1"/>
  <c r="T9615" i="1"/>
  <c r="T9343" i="1"/>
  <c r="T9087" i="1"/>
  <c r="T8815" i="1"/>
  <c r="T8559" i="1"/>
  <c r="T8303" i="1"/>
  <c r="T8047" i="1"/>
  <c r="T7775" i="1"/>
  <c r="T7519" i="1"/>
  <c r="T7263" i="1"/>
  <c r="T7007" i="1"/>
  <c r="T6751" i="1"/>
  <c r="T8286" i="1"/>
  <c r="T9405" i="1"/>
  <c r="T9149" i="1"/>
  <c r="T8685" i="1"/>
  <c r="T76" i="1"/>
  <c r="T9435" i="1"/>
  <c r="T9179" i="1"/>
  <c r="T8923" i="1"/>
  <c r="T8667" i="1"/>
  <c r="T8411" i="1"/>
  <c r="T8155" i="1"/>
  <c r="T7899" i="1"/>
  <c r="T7643" i="1"/>
  <c r="T7387" i="1"/>
  <c r="T7131" i="1"/>
  <c r="T6875" i="1"/>
  <c r="T6619" i="1"/>
  <c r="T5946" i="1"/>
  <c r="T5690" i="1"/>
  <c r="T5434" i="1"/>
  <c r="T5178" i="1"/>
  <c r="T4922" i="1"/>
  <c r="T9464" i="1"/>
  <c r="T9176" i="1"/>
  <c r="T8904" i="1"/>
  <c r="T8648" i="1"/>
  <c r="T8376" i="1"/>
  <c r="T8120" i="1"/>
  <c r="T7864" i="1"/>
  <c r="T7592" i="1"/>
  <c r="T7336" i="1"/>
  <c r="T7080" i="1"/>
  <c r="T6808" i="1"/>
  <c r="T6552" i="1"/>
  <c r="T6296" i="1"/>
  <c r="T6040" i="1"/>
  <c r="T5784" i="1"/>
  <c r="T5528" i="1"/>
  <c r="T5272" i="1"/>
  <c r="T9139" i="1"/>
  <c r="T8883" i="1"/>
  <c r="T8627" i="1"/>
  <c r="T8371" i="1"/>
  <c r="T8115" i="1"/>
  <c r="T7859" i="1"/>
  <c r="T7603" i="1"/>
  <c r="T7347" i="1"/>
  <c r="T7091" i="1"/>
  <c r="T6835" i="1"/>
  <c r="T6563" i="1"/>
  <c r="T6307" i="1"/>
  <c r="T6051" i="1"/>
  <c r="T5795" i="1"/>
  <c r="T8770" i="1"/>
  <c r="T8498" i="1"/>
  <c r="T8242" i="1"/>
  <c r="T7986" i="1"/>
  <c r="T7730" i="1"/>
  <c r="T7474" i="1"/>
  <c r="T7218" i="1"/>
  <c r="T6946" i="1"/>
  <c r="T6690" i="1"/>
  <c r="T6434" i="1"/>
  <c r="T9649" i="1"/>
  <c r="T9393" i="1"/>
  <c r="T9137" i="1"/>
  <c r="T8881" i="1"/>
  <c r="T8625" i="1"/>
  <c r="T8353" i="1"/>
  <c r="T8097" i="1"/>
  <c r="T7825" i="1"/>
  <c r="T7269" i="1"/>
  <c r="T1845" i="1"/>
  <c r="T6372" i="1"/>
  <c r="T9584" i="1"/>
  <c r="T3748" i="1"/>
  <c r="T8037" i="1"/>
  <c r="T1797" i="1"/>
  <c r="T5525" i="1"/>
  <c r="T773" i="1"/>
  <c r="T1429" i="1"/>
  <c r="T5172" i="1"/>
  <c r="T9637" i="1"/>
  <c r="T3669" i="1"/>
  <c r="T7972" i="1"/>
  <c r="T100" i="1"/>
  <c r="T3557" i="1"/>
  <c r="T6244" i="1"/>
  <c r="T900" i="1"/>
  <c r="T4405" i="1"/>
  <c r="T8740" i="1"/>
  <c r="T3252" i="1"/>
  <c r="T6405" i="1"/>
  <c r="T8884" i="1"/>
  <c r="T3172" i="1"/>
  <c r="T7717" i="1"/>
  <c r="T3397" i="1"/>
  <c r="T7444" i="1"/>
  <c r="T2916" i="1"/>
  <c r="T6948" i="1"/>
  <c r="T2836" i="1"/>
  <c r="T9536" i="1"/>
  <c r="T9104" i="1"/>
  <c r="T8736" i="1"/>
  <c r="T8304" i="1"/>
  <c r="T7856" i="1"/>
  <c r="T7488" i="1"/>
  <c r="T7056" i="1"/>
  <c r="T6720" i="1"/>
  <c r="T6336" i="1"/>
  <c r="T6016" i="1"/>
  <c r="T5712" i="1"/>
  <c r="T5408" i="1"/>
  <c r="T5056" i="1"/>
  <c r="T4752" i="1"/>
  <c r="T4448" i="1"/>
  <c r="T4144" i="1"/>
  <c r="T3792" i="1"/>
  <c r="T3488" i="1"/>
  <c r="T3184" i="1"/>
  <c r="T2880" i="1"/>
  <c r="T2544" i="1"/>
  <c r="T2256" i="1"/>
  <c r="T1968" i="1"/>
  <c r="T1680" i="1"/>
  <c r="T9641" i="1"/>
  <c r="T9353" i="1"/>
  <c r="T9065" i="1"/>
  <c r="T8745" i="1"/>
  <c r="T8457" i="1"/>
  <c r="T8169" i="1"/>
  <c r="T7881" i="1"/>
  <c r="T7625" i="1"/>
  <c r="T1344" i="1"/>
  <c r="T1088" i="1"/>
  <c r="T832" i="1"/>
  <c r="T576" i="1"/>
  <c r="T320" i="1"/>
  <c r="T64" i="1"/>
  <c r="T9420" i="1"/>
  <c r="T9164" i="1"/>
  <c r="T8908" i="1"/>
  <c r="T8652" i="1"/>
  <c r="T8396" i="1"/>
  <c r="T8140" i="1"/>
  <c r="T7401" i="1"/>
  <c r="T7145" i="1"/>
  <c r="T6889" i="1"/>
  <c r="T6633" i="1"/>
  <c r="T6377" i="1"/>
  <c r="T6121" i="1"/>
  <c r="T5865" i="1"/>
  <c r="T5609" i="1"/>
  <c r="T5353" i="1"/>
  <c r="T5097" i="1"/>
  <c r="T4841" i="1"/>
  <c r="T4585" i="1"/>
  <c r="T4329" i="1"/>
  <c r="T4073" i="1"/>
  <c r="T3817" i="1"/>
  <c r="T3561" i="1"/>
  <c r="T3305" i="1"/>
  <c r="T3049" i="1"/>
  <c r="T2793" i="1"/>
  <c r="T7916" i="1"/>
  <c r="T7660" i="1"/>
  <c r="T7404" i="1"/>
  <c r="T7148" i="1"/>
  <c r="T6892" i="1"/>
  <c r="T6636" i="1"/>
  <c r="T6380" i="1"/>
  <c r="T6124" i="1"/>
  <c r="T5868" i="1"/>
  <c r="T9354" i="1"/>
  <c r="T9098" i="1"/>
  <c r="T2681" i="1"/>
  <c r="T2425" i="1"/>
  <c r="T2169" i="1"/>
  <c r="T1913" i="1"/>
  <c r="T1657" i="1"/>
  <c r="T1401" i="1"/>
  <c r="T1145" i="1"/>
  <c r="T889" i="1"/>
  <c r="T633" i="1"/>
  <c r="T377" i="1"/>
  <c r="T121" i="1"/>
  <c r="T8746" i="1"/>
  <c r="T8490" i="1"/>
  <c r="T8234" i="1"/>
  <c r="T7978" i="1"/>
  <c r="T7722" i="1"/>
  <c r="T7466" i="1"/>
  <c r="T7210" i="1"/>
  <c r="T6954" i="1"/>
  <c r="T6698" i="1"/>
  <c r="T6442" i="1"/>
  <c r="T6186" i="1"/>
  <c r="T9459" i="1"/>
  <c r="T9203" i="1"/>
  <c r="T9410" i="1"/>
  <c r="T9154" i="1"/>
  <c r="T8898" i="1"/>
  <c r="T5644" i="1"/>
  <c r="T5388" i="1"/>
  <c r="T5132" i="1"/>
  <c r="T4876" i="1"/>
  <c r="T4620" i="1"/>
  <c r="T4364" i="1"/>
  <c r="T4108" i="1"/>
  <c r="T3852" i="1"/>
  <c r="T3596" i="1"/>
  <c r="T3340" i="1"/>
  <c r="T3084" i="1"/>
  <c r="T2828" i="1"/>
  <c r="T2572" i="1"/>
  <c r="T2316" i="1"/>
  <c r="T2060" i="1"/>
  <c r="T1804" i="1"/>
  <c r="T1548" i="1"/>
  <c r="T1292" i="1"/>
  <c r="T1036" i="1"/>
  <c r="T780" i="1"/>
  <c r="T524" i="1"/>
  <c r="T9599" i="1"/>
  <c r="T9327" i="1"/>
  <c r="T9071" i="1"/>
  <c r="T8799" i="1"/>
  <c r="T8543" i="1"/>
  <c r="T7125" i="1"/>
  <c r="T1317" i="1"/>
  <c r="T5188" i="1"/>
  <c r="T9620" i="1"/>
  <c r="T3204" i="1"/>
  <c r="T6853" i="1"/>
  <c r="T1669" i="1"/>
  <c r="T5013" i="1"/>
  <c r="T9253" i="1"/>
  <c r="T1301" i="1"/>
  <c r="T4660" i="1"/>
  <c r="T8565" i="1"/>
  <c r="T3589" i="1"/>
  <c r="T7396" i="1"/>
  <c r="T8789" i="1"/>
  <c r="T3445" i="1"/>
  <c r="T5684" i="1"/>
  <c r="T9509" i="1"/>
  <c r="T4277" i="1"/>
  <c r="T8148" i="1"/>
  <c r="T2164" i="1"/>
  <c r="T6213" i="1"/>
  <c r="T7796" i="1"/>
  <c r="T3044" i="1"/>
  <c r="T7589" i="1"/>
  <c r="T3237" i="1"/>
  <c r="T7300" i="1"/>
  <c r="T2404" i="1"/>
  <c r="T6388" i="1"/>
  <c r="T2724" i="1"/>
  <c r="T9520" i="1"/>
  <c r="T9088" i="1"/>
  <c r="T8640" i="1"/>
  <c r="T8272" i="1"/>
  <c r="T7840" i="1"/>
  <c r="T7472" i="1"/>
  <c r="T7040" i="1"/>
  <c r="T6704" i="1"/>
  <c r="T6320" i="1"/>
  <c r="T6000" i="1"/>
  <c r="T5696" i="1"/>
  <c r="T5344" i="1"/>
  <c r="T5040" i="1"/>
  <c r="T4736" i="1"/>
  <c r="T4432" i="1"/>
  <c r="T4128" i="1"/>
  <c r="T3776" i="1"/>
  <c r="T3472" i="1"/>
  <c r="T3168" i="1"/>
  <c r="T2864" i="1"/>
  <c r="T2528" i="1"/>
  <c r="T2240" i="1"/>
  <c r="T1952" i="1"/>
  <c r="T1664" i="1"/>
  <c r="T9625" i="1"/>
  <c r="T9337" i="1"/>
  <c r="T9049" i="1"/>
  <c r="T8729" i="1"/>
  <c r="T8441" i="1"/>
  <c r="T8153" i="1"/>
  <c r="T7865" i="1"/>
  <c r="T7609" i="1"/>
  <c r="T1328" i="1"/>
  <c r="T1072" i="1"/>
  <c r="T816" i="1"/>
  <c r="T560" i="1"/>
  <c r="T304" i="1"/>
  <c r="T48" i="1"/>
  <c r="T9404" i="1"/>
  <c r="T9148" i="1"/>
  <c r="T8892" i="1"/>
  <c r="T8636" i="1"/>
  <c r="T8380" i="1"/>
  <c r="T8124" i="1"/>
  <c r="T7385" i="1"/>
  <c r="T7129" i="1"/>
  <c r="T6873" i="1"/>
  <c r="T6617" i="1"/>
  <c r="T6361" i="1"/>
  <c r="T6105" i="1"/>
  <c r="T5849" i="1"/>
  <c r="T5593" i="1"/>
  <c r="T5337" i="1"/>
  <c r="T5081" i="1"/>
  <c r="T4825" i="1"/>
  <c r="T4569" i="1"/>
  <c r="T4313" i="1"/>
  <c r="T4057" i="1"/>
  <c r="T3801" i="1"/>
  <c r="T3545" i="1"/>
  <c r="T3289" i="1"/>
  <c r="T3033" i="1"/>
  <c r="T2777" i="1"/>
  <c r="T7900" i="1"/>
  <c r="T7644" i="1"/>
  <c r="T7388" i="1"/>
  <c r="T7132" i="1"/>
  <c r="T6876" i="1"/>
  <c r="T6620" i="1"/>
  <c r="T6364" i="1"/>
  <c r="T6108" i="1"/>
  <c r="T5852" i="1"/>
  <c r="T9338" i="1"/>
  <c r="T9082" i="1"/>
  <c r="T2665" i="1"/>
  <c r="T2409" i="1"/>
  <c r="T2153" i="1"/>
  <c r="T1897" i="1"/>
  <c r="T1641" i="1"/>
  <c r="T1385" i="1"/>
  <c r="T1129" i="1"/>
  <c r="T873" i="1"/>
  <c r="T617" i="1"/>
  <c r="T361" i="1"/>
  <c r="T105" i="1"/>
  <c r="T8730" i="1"/>
  <c r="T8474" i="1"/>
  <c r="T8218" i="1"/>
  <c r="T7962" i="1"/>
  <c r="T7706" i="1"/>
  <c r="T7450" i="1"/>
  <c r="T7194" i="1"/>
  <c r="T6938" i="1"/>
  <c r="T6682" i="1"/>
  <c r="T6426" i="1"/>
  <c r="T6170" i="1"/>
  <c r="T9443" i="1"/>
  <c r="T9187" i="1"/>
  <c r="T9394" i="1"/>
  <c r="T9138" i="1"/>
  <c r="T8882" i="1"/>
  <c r="T5628" i="1"/>
  <c r="T5372" i="1"/>
  <c r="T5116" i="1"/>
  <c r="T4860" i="1"/>
  <c r="T4604" i="1"/>
  <c r="T4348" i="1"/>
  <c r="T4092" i="1"/>
  <c r="T3836" i="1"/>
  <c r="T3580" i="1"/>
  <c r="T3324" i="1"/>
  <c r="T3068" i="1"/>
  <c r="T2812" i="1"/>
  <c r="T2556" i="1"/>
  <c r="T2300" i="1"/>
  <c r="T2044" i="1"/>
  <c r="T1788" i="1"/>
  <c r="T1532" i="1"/>
  <c r="T1276" i="1"/>
  <c r="T1020" i="1"/>
  <c r="T764" i="1"/>
  <c r="T508" i="1"/>
  <c r="T9583" i="1"/>
  <c r="T9311" i="1"/>
  <c r="T9055" i="1"/>
  <c r="T8783" i="1"/>
  <c r="T8527" i="1"/>
  <c r="T8271" i="1"/>
  <c r="T7999" i="1"/>
  <c r="T7743" i="1"/>
  <c r="T7487" i="1"/>
  <c r="T7231" i="1"/>
  <c r="T6981" i="1"/>
  <c r="T1205" i="1"/>
  <c r="T5028" i="1"/>
  <c r="T9508" i="1"/>
  <c r="T3076" i="1"/>
  <c r="T6757" i="1"/>
  <c r="T1525" i="1"/>
  <c r="T4901" i="1"/>
  <c r="T9141" i="1"/>
  <c r="T1173" i="1"/>
  <c r="T4532" i="1"/>
  <c r="T8453" i="1"/>
  <c r="T3477" i="1"/>
  <c r="T7252" i="1"/>
  <c r="T8661" i="1"/>
  <c r="T3317" i="1"/>
  <c r="T5540" i="1"/>
  <c r="T9365" i="1"/>
  <c r="T4165" i="1"/>
  <c r="T8004" i="1"/>
  <c r="T2020" i="1"/>
  <c r="T6005" i="1"/>
  <c r="T7652" i="1"/>
  <c r="T2484" i="1"/>
  <c r="T7477" i="1"/>
  <c r="T2149" i="1"/>
  <c r="T7156" i="1"/>
  <c r="T2276" i="1"/>
  <c r="T6212" i="1"/>
  <c r="T2596" i="1"/>
  <c r="T9504" i="1"/>
  <c r="T9072" i="1"/>
  <c r="T8624" i="1"/>
  <c r="T8256" i="1"/>
  <c r="T7824" i="1"/>
  <c r="T7456" i="1"/>
  <c r="T7024" i="1"/>
  <c r="T6688" i="1"/>
  <c r="T6304" i="1"/>
  <c r="T5984" i="1"/>
  <c r="T5680" i="1"/>
  <c r="T5328" i="1"/>
  <c r="T5024" i="1"/>
  <c r="T4720" i="1"/>
  <c r="T4416" i="1"/>
  <c r="T4064" i="1"/>
  <c r="T3760" i="1"/>
  <c r="T3456" i="1"/>
  <c r="T3152" i="1"/>
  <c r="T2848" i="1"/>
  <c r="T2512" i="1"/>
  <c r="T2224" i="1"/>
  <c r="T1936" i="1"/>
  <c r="T1648" i="1"/>
  <c r="T9609" i="1"/>
  <c r="T9321" i="1"/>
  <c r="T9001" i="1"/>
  <c r="T8713" i="1"/>
  <c r="T8425" i="1"/>
  <c r="T8137" i="1"/>
  <c r="T7849" i="1"/>
  <c r="T7593" i="1"/>
  <c r="T1312" i="1"/>
  <c r="T1056" i="1"/>
  <c r="T800" i="1"/>
  <c r="T544" i="1"/>
  <c r="T288" i="1"/>
  <c r="T9644" i="1"/>
  <c r="T9388" i="1"/>
  <c r="T9132" i="1"/>
  <c r="T8876" i="1"/>
  <c r="T8620" i="1"/>
  <c r="T8364" i="1"/>
  <c r="T8108" i="1"/>
  <c r="T7369" i="1"/>
  <c r="T7113" i="1"/>
  <c r="T6857" i="1"/>
  <c r="T6601" i="1"/>
  <c r="T6345" i="1"/>
  <c r="T6089" i="1"/>
  <c r="T5833" i="1"/>
  <c r="T5577" i="1"/>
  <c r="T5321" i="1"/>
  <c r="T5065" i="1"/>
  <c r="T4809" i="1"/>
  <c r="T4553" i="1"/>
  <c r="T4297" i="1"/>
  <c r="T4041" i="1"/>
  <c r="T3785" i="1"/>
  <c r="T3529" i="1"/>
  <c r="T3273" i="1"/>
  <c r="T3017" i="1"/>
  <c r="T2761" i="1"/>
  <c r="T7884" i="1"/>
  <c r="T7628" i="1"/>
  <c r="T7372" i="1"/>
  <c r="T7116" i="1"/>
  <c r="T6860" i="1"/>
  <c r="T6604" i="1"/>
  <c r="T6348" i="1"/>
  <c r="T6092" i="1"/>
  <c r="T5836" i="1"/>
  <c r="T9322" i="1"/>
  <c r="T9066" i="1"/>
  <c r="T2649" i="1"/>
  <c r="T2393" i="1"/>
  <c r="T2137" i="1"/>
  <c r="T1881" i="1"/>
  <c r="T1625" i="1"/>
  <c r="T1369" i="1"/>
  <c r="T1113" i="1"/>
  <c r="T857" i="1"/>
  <c r="T601" i="1"/>
  <c r="T345" i="1"/>
  <c r="T89" i="1"/>
  <c r="T8714" i="1"/>
  <c r="T8458" i="1"/>
  <c r="T8202" i="1"/>
  <c r="T7946" i="1"/>
  <c r="T7690" i="1"/>
  <c r="T7434" i="1"/>
  <c r="T7178" i="1"/>
  <c r="T6922" i="1"/>
  <c r="T6666" i="1"/>
  <c r="T6410" i="1"/>
  <c r="T9224" i="1"/>
  <c r="T9427" i="1"/>
  <c r="T9650" i="1"/>
  <c r="T9378" i="1"/>
  <c r="T9122" i="1"/>
  <c r="T8866" i="1"/>
  <c r="T5612" i="1"/>
  <c r="T5356" i="1"/>
  <c r="T5100" i="1"/>
  <c r="T4844" i="1"/>
  <c r="T4588" i="1"/>
  <c r="T4332" i="1"/>
  <c r="T4076" i="1"/>
  <c r="T3820" i="1"/>
  <c r="T3564" i="1"/>
  <c r="T3308" i="1"/>
  <c r="T3052" i="1"/>
  <c r="T2796" i="1"/>
  <c r="T2540" i="1"/>
  <c r="T2284" i="1"/>
  <c r="T2028" i="1"/>
  <c r="T1772" i="1"/>
  <c r="T5861" i="1"/>
  <c r="T1077" i="1"/>
  <c r="T4484" i="1"/>
  <c r="T8436" i="1"/>
  <c r="T2980" i="1"/>
  <c r="T6149" i="1"/>
  <c r="T469" i="1"/>
  <c r="T4741" i="1"/>
  <c r="T8597" i="1"/>
  <c r="T85" i="1"/>
  <c r="T4436" i="1"/>
  <c r="T7909" i="1"/>
  <c r="T2501" i="1"/>
  <c r="T7108" i="1"/>
  <c r="T8085" i="1"/>
  <c r="T2325" i="1"/>
  <c r="T5380" i="1"/>
  <c r="T8805" i="1"/>
  <c r="T3205" i="1"/>
  <c r="T7844" i="1"/>
  <c r="T1412" i="1"/>
  <c r="T2661" i="1"/>
  <c r="T7524" i="1"/>
  <c r="T2356" i="1"/>
  <c r="T7317" i="1"/>
  <c r="T2021" i="1"/>
  <c r="T6580" i="1"/>
  <c r="T2132" i="1"/>
  <c r="T6068" i="1"/>
  <c r="T2468" i="1"/>
  <c r="T9408" i="1"/>
  <c r="T9040" i="1"/>
  <c r="T8608" i="1"/>
  <c r="T8240" i="1"/>
  <c r="T7808" i="1"/>
  <c r="T7360" i="1"/>
  <c r="T7008" i="1"/>
  <c r="T6608" i="1"/>
  <c r="T6288" i="1"/>
  <c r="T5968" i="1"/>
  <c r="T5664" i="1"/>
  <c r="T5312" i="1"/>
  <c r="T5008" i="1"/>
  <c r="T4704" i="1"/>
  <c r="T4400" i="1"/>
  <c r="T4048" i="1"/>
  <c r="T3744" i="1"/>
  <c r="T3440" i="1"/>
  <c r="T3136" i="1"/>
  <c r="T2784" i="1"/>
  <c r="T2496" i="1"/>
  <c r="T2208" i="1"/>
  <c r="T1920" i="1"/>
  <c r="T1632" i="1"/>
  <c r="T9593" i="1"/>
  <c r="T9305" i="1"/>
  <c r="T8985" i="1"/>
  <c r="T8697" i="1"/>
  <c r="T8409" i="1"/>
  <c r="T8121" i="1"/>
  <c r="T7833" i="1"/>
  <c r="T7577" i="1"/>
  <c r="T1296" i="1"/>
  <c r="T1040" i="1"/>
  <c r="T784" i="1"/>
  <c r="T528" i="1"/>
  <c r="T272" i="1"/>
  <c r="T9628" i="1"/>
  <c r="T9372" i="1"/>
  <c r="T9116" i="1"/>
  <c r="T8860" i="1"/>
  <c r="T8604" i="1"/>
  <c r="T8348" i="1"/>
  <c r="T8092" i="1"/>
  <c r="T7353" i="1"/>
  <c r="T7097" i="1"/>
  <c r="T6841" i="1"/>
  <c r="T6585" i="1"/>
  <c r="T6329" i="1"/>
  <c r="T6073" i="1"/>
  <c r="T5817" i="1"/>
  <c r="T5561" i="1"/>
  <c r="T5305" i="1"/>
  <c r="T5049" i="1"/>
  <c r="T4793" i="1"/>
  <c r="T4537" i="1"/>
  <c r="T4281" i="1"/>
  <c r="T4025" i="1"/>
  <c r="T3769" i="1"/>
  <c r="T3513" i="1"/>
  <c r="T3257" i="1"/>
  <c r="T3001" i="1"/>
  <c r="T2745" i="1"/>
  <c r="T7868" i="1"/>
  <c r="T7612" i="1"/>
  <c r="T7356" i="1"/>
  <c r="T7100" i="1"/>
  <c r="T6844" i="1"/>
  <c r="T6588" i="1"/>
  <c r="T6332" i="1"/>
  <c r="T6076" i="1"/>
  <c r="T5820" i="1"/>
  <c r="T9306" i="1"/>
  <c r="T9050" i="1"/>
  <c r="T2633" i="1"/>
  <c r="T2377" i="1"/>
  <c r="T2121" i="1"/>
  <c r="T1865" i="1"/>
  <c r="T1609" i="1"/>
  <c r="T1353" i="1"/>
  <c r="T1097" i="1"/>
  <c r="T841" i="1"/>
  <c r="T585" i="1"/>
  <c r="T329" i="1"/>
  <c r="T73" i="1"/>
  <c r="T8698" i="1"/>
  <c r="T8442" i="1"/>
  <c r="T8186" i="1"/>
  <c r="T7930" i="1"/>
  <c r="T7674" i="1"/>
  <c r="T7418" i="1"/>
  <c r="T7162" i="1"/>
  <c r="T6906" i="1"/>
  <c r="T6650" i="1"/>
  <c r="T6394" i="1"/>
  <c r="T6824" i="1"/>
  <c r="T9411" i="1"/>
  <c r="T9634" i="1"/>
  <c r="T9362" i="1"/>
  <c r="T9106" i="1"/>
  <c r="T8850" i="1"/>
  <c r="T5596" i="1"/>
  <c r="T5340" i="1"/>
  <c r="T5084" i="1"/>
  <c r="T4828" i="1"/>
  <c r="T4572" i="1"/>
  <c r="T5733" i="1"/>
  <c r="T949" i="1"/>
  <c r="T4340" i="1"/>
  <c r="T8276" i="1"/>
  <c r="T2852" i="1"/>
  <c r="T6021" i="1"/>
  <c r="T341" i="1"/>
  <c r="T4613" i="1"/>
  <c r="T8421" i="1"/>
  <c r="T9556" i="1"/>
  <c r="T4308" i="1"/>
  <c r="T7765" i="1"/>
  <c r="T2373" i="1"/>
  <c r="T6964" i="1"/>
  <c r="T7941" i="1"/>
  <c r="T2197" i="1"/>
  <c r="T5236" i="1"/>
  <c r="T8677" i="1"/>
  <c r="T3093" i="1"/>
  <c r="T7700" i="1"/>
  <c r="T1252" i="1"/>
  <c r="T2533" i="1"/>
  <c r="T6932" i="1"/>
  <c r="T2228" i="1"/>
  <c r="T6357" i="1"/>
  <c r="T1829" i="1"/>
  <c r="T6452" i="1"/>
  <c r="T1988" i="1"/>
  <c r="T5924" i="1"/>
  <c r="T2340" i="1"/>
  <c r="T9392" i="1"/>
  <c r="T9024" i="1"/>
  <c r="T8592" i="1"/>
  <c r="T8224" i="1"/>
  <c r="T7792" i="1"/>
  <c r="T7344" i="1"/>
  <c r="T6992" i="1"/>
  <c r="T6592" i="1"/>
  <c r="T6272" i="1"/>
  <c r="T5952" i="1"/>
  <c r="T5600" i="1"/>
  <c r="T5296" i="1"/>
  <c r="T4992" i="1"/>
  <c r="T4688" i="1"/>
  <c r="T4384" i="1"/>
  <c r="T4032" i="1"/>
  <c r="T3728" i="1"/>
  <c r="T3424" i="1"/>
  <c r="T3120" i="1"/>
  <c r="T2768" i="1"/>
  <c r="T2480" i="1"/>
  <c r="T2192" i="1"/>
  <c r="T1904" i="1"/>
  <c r="T1616" i="1"/>
  <c r="T9577" i="1"/>
  <c r="T9257" i="1"/>
  <c r="T8969" i="1"/>
  <c r="T8681" i="1"/>
  <c r="T8393" i="1"/>
  <c r="T8105" i="1"/>
  <c r="T7817" i="1"/>
  <c r="T7561" i="1"/>
  <c r="T1280" i="1"/>
  <c r="T1024" i="1"/>
  <c r="T768" i="1"/>
  <c r="T512" i="1"/>
  <c r="T256" i="1"/>
  <c r="T9612" i="1"/>
  <c r="T9356" i="1"/>
  <c r="T9100" i="1"/>
  <c r="T8844" i="1"/>
  <c r="T8588" i="1"/>
  <c r="T8332" i="1"/>
  <c r="T8076" i="1"/>
  <c r="T7337" i="1"/>
  <c r="T7081" i="1"/>
  <c r="T6825" i="1"/>
  <c r="T6569" i="1"/>
  <c r="T6313" i="1"/>
  <c r="T6057" i="1"/>
  <c r="T5801" i="1"/>
  <c r="T5545" i="1"/>
  <c r="T5289" i="1"/>
  <c r="T5033" i="1"/>
  <c r="T4777" i="1"/>
  <c r="T4521" i="1"/>
  <c r="T4265" i="1"/>
  <c r="T4009" i="1"/>
  <c r="T3753" i="1"/>
  <c r="T3497" i="1"/>
  <c r="T3241" i="1"/>
  <c r="T2985" i="1"/>
  <c r="T2729" i="1"/>
  <c r="T7852" i="1"/>
  <c r="T7596" i="1"/>
  <c r="T7340" i="1"/>
  <c r="T7084" i="1"/>
  <c r="T6828" i="1"/>
  <c r="T6572" i="1"/>
  <c r="T6316" i="1"/>
  <c r="T6060" i="1"/>
  <c r="T5804" i="1"/>
  <c r="T9290" i="1"/>
  <c r="T9034" i="1"/>
  <c r="T2617" i="1"/>
  <c r="T2361" i="1"/>
  <c r="T2105" i="1"/>
  <c r="T1849" i="1"/>
  <c r="T1593" i="1"/>
  <c r="T1337" i="1"/>
  <c r="T1081" i="1"/>
  <c r="T825" i="1"/>
  <c r="T569" i="1"/>
  <c r="T313" i="1"/>
  <c r="T57" i="1"/>
  <c r="T8682" i="1"/>
  <c r="T8426" i="1"/>
  <c r="T8170" i="1"/>
  <c r="T7914" i="1"/>
  <c r="T7658" i="1"/>
  <c r="T7402" i="1"/>
  <c r="T7146" i="1"/>
  <c r="T6890" i="1"/>
  <c r="T6634" i="1"/>
  <c r="T6378" i="1"/>
  <c r="T9651" i="1"/>
  <c r="T9395" i="1"/>
  <c r="T9618" i="1"/>
  <c r="T9346" i="1"/>
  <c r="T9090" i="1"/>
  <c r="T8626" i="1"/>
  <c r="T5580" i="1"/>
  <c r="T5324" i="1"/>
  <c r="T5068" i="1"/>
  <c r="T4812" i="1"/>
  <c r="T4556" i="1"/>
  <c r="T4300" i="1"/>
  <c r="T4044" i="1"/>
  <c r="T3788" i="1"/>
  <c r="T3532" i="1"/>
  <c r="T3276" i="1"/>
  <c r="T3020" i="1"/>
  <c r="T2764" i="1"/>
  <c r="T2508" i="1"/>
  <c r="T2252" i="1"/>
  <c r="T1996" i="1"/>
  <c r="T1740" i="1"/>
  <c r="T1484" i="1"/>
  <c r="T1228" i="1"/>
  <c r="T972" i="1"/>
  <c r="T716" i="1"/>
  <c r="T460" i="1"/>
  <c r="T9535" i="1"/>
  <c r="T9263" i="1"/>
  <c r="T9007" i="1"/>
  <c r="T8735" i="1"/>
  <c r="T8479" i="1"/>
  <c r="T8223" i="1"/>
  <c r="T7951" i="1"/>
  <c r="T7695" i="1"/>
  <c r="T7439" i="1"/>
  <c r="T7183" i="1"/>
  <c r="T6927" i="1"/>
  <c r="T6671" i="1"/>
  <c r="T9597" i="1"/>
  <c r="T9325" i="1"/>
  <c r="T9069" i="1"/>
  <c r="T252" i="1"/>
  <c r="T9627" i="1"/>
  <c r="T9355" i="1"/>
  <c r="T9099" i="1"/>
  <c r="T8843" i="1"/>
  <c r="T8587" i="1"/>
  <c r="T8331" i="1"/>
  <c r="T8075" i="1"/>
  <c r="T7819" i="1"/>
  <c r="T7563" i="1"/>
  <c r="T7307" i="1"/>
  <c r="T7051" i="1"/>
  <c r="T6795" i="1"/>
  <c r="T6122" i="1"/>
  <c r="T5866" i="1"/>
  <c r="T5610" i="1"/>
  <c r="T5354" i="1"/>
  <c r="T5098" i="1"/>
  <c r="T9640" i="1"/>
  <c r="T9368" i="1"/>
  <c r="T9096" i="1"/>
  <c r="T8824" i="1"/>
  <c r="T8568" i="1"/>
  <c r="T8296" i="1"/>
  <c r="T8040" i="1"/>
  <c r="T7784" i="1"/>
  <c r="T7512" i="1"/>
  <c r="T7256" i="1"/>
  <c r="T7000" i="1"/>
  <c r="T5093" i="1"/>
  <c r="T9460" i="1"/>
  <c r="T4084" i="1"/>
  <c r="T7540" i="1"/>
  <c r="T1604" i="1"/>
  <c r="T5749" i="1"/>
  <c r="T9237" i="1"/>
  <c r="T3605" i="1"/>
  <c r="T8133" i="1"/>
  <c r="T8948" i="1"/>
  <c r="T3140" i="1"/>
  <c r="T7509" i="1"/>
  <c r="T1733" i="1"/>
  <c r="T5636" i="1"/>
  <c r="T7573" i="1"/>
  <c r="T1445" i="1"/>
  <c r="T3972" i="1"/>
  <c r="T8437" i="1"/>
  <c r="T2469" i="1"/>
  <c r="T6404" i="1"/>
  <c r="T948" i="1"/>
  <c r="T1909" i="1"/>
  <c r="T6628" i="1"/>
  <c r="T1076" i="1"/>
  <c r="T6085" i="1"/>
  <c r="T1157" i="1"/>
  <c r="T6180" i="1"/>
  <c r="T1012" i="1"/>
  <c r="T4964" i="1"/>
  <c r="T1940" i="1"/>
  <c r="T9360" i="1"/>
  <c r="T8992" i="1"/>
  <c r="T8560" i="1"/>
  <c r="T8112" i="1"/>
  <c r="T7744" i="1"/>
  <c r="T7312" i="1"/>
  <c r="T6960" i="1"/>
  <c r="T6560" i="1"/>
  <c r="T6240" i="1"/>
  <c r="T5920" i="1"/>
  <c r="T5568" i="1"/>
  <c r="T5264" i="1"/>
  <c r="T4960" i="1"/>
  <c r="T4656" i="1"/>
  <c r="T4304" i="1"/>
  <c r="T4000" i="1"/>
  <c r="T3696" i="1"/>
  <c r="T3392" i="1"/>
  <c r="T3040" i="1"/>
  <c r="T2736" i="1"/>
  <c r="T2448" i="1"/>
  <c r="T2160" i="1"/>
  <c r="T1872" i="1"/>
  <c r="T1584" i="1"/>
  <c r="T9513" i="1"/>
  <c r="T9225" i="1"/>
  <c r="T8937" i="1"/>
  <c r="T8649" i="1"/>
  <c r="T8361" i="1"/>
  <c r="T8073" i="1"/>
  <c r="T7785" i="1"/>
  <c r="T7529" i="1"/>
  <c r="T1248" i="1"/>
  <c r="T992" i="1"/>
  <c r="T736" i="1"/>
  <c r="T480" i="1"/>
  <c r="T224" i="1"/>
  <c r="T9580" i="1"/>
  <c r="T9324" i="1"/>
  <c r="T9068" i="1"/>
  <c r="T8812" i="1"/>
  <c r="T8556" i="1"/>
  <c r="T8300" i="1"/>
  <c r="T9626" i="1"/>
  <c r="T7305" i="1"/>
  <c r="T7049" i="1"/>
  <c r="T6793" i="1"/>
  <c r="T6537" i="1"/>
  <c r="T6281" i="1"/>
  <c r="T6025" i="1"/>
  <c r="T5769" i="1"/>
  <c r="T5513" i="1"/>
  <c r="T5257" i="1"/>
  <c r="T5001" i="1"/>
  <c r="T4745" i="1"/>
  <c r="T4489" i="1"/>
  <c r="T4233" i="1"/>
  <c r="T3977" i="1"/>
  <c r="T3721" i="1"/>
  <c r="T3465" i="1"/>
  <c r="T3209" i="1"/>
  <c r="T2953" i="1"/>
  <c r="T16" i="1"/>
  <c r="T7820" i="1"/>
  <c r="T7564" i="1"/>
  <c r="T7308" i="1"/>
  <c r="T7052" i="1"/>
  <c r="T6796" i="1"/>
  <c r="T6540" i="1"/>
  <c r="T6284" i="1"/>
  <c r="T6028" i="1"/>
  <c r="T5772" i="1"/>
  <c r="T9258" i="1"/>
  <c r="T9002" i="1"/>
  <c r="T2585" i="1"/>
  <c r="T2329" i="1"/>
  <c r="T2073" i="1"/>
  <c r="T1817" i="1"/>
  <c r="T1561" i="1"/>
  <c r="T1305" i="1"/>
  <c r="T1049" i="1"/>
  <c r="T793" i="1"/>
  <c r="T537" i="1"/>
  <c r="T281" i="1"/>
  <c r="T25" i="1"/>
  <c r="T8650" i="1"/>
  <c r="T8394" i="1"/>
  <c r="T8138" i="1"/>
  <c r="T7882" i="1"/>
  <c r="T7626" i="1"/>
  <c r="T7370" i="1"/>
  <c r="T7114" i="1"/>
  <c r="T6858" i="1"/>
  <c r="T6602" i="1"/>
  <c r="T6346" i="1"/>
  <c r="T9619" i="1"/>
  <c r="T9363" i="1"/>
  <c r="T9586" i="1"/>
  <c r="T9314" i="1"/>
  <c r="T9058" i="1"/>
  <c r="T9439" i="1"/>
  <c r="T5548" i="1"/>
  <c r="T5292" i="1"/>
  <c r="T5036" i="1"/>
  <c r="T4780" i="1"/>
  <c r="T4524" i="1"/>
  <c r="T4268" i="1"/>
  <c r="T4012" i="1"/>
  <c r="T3756" i="1"/>
  <c r="T3500" i="1"/>
  <c r="T3244" i="1"/>
  <c r="T2988" i="1"/>
  <c r="T2732" i="1"/>
  <c r="T2476" i="1"/>
  <c r="T2220" i="1"/>
  <c r="T1964" i="1"/>
  <c r="T1708" i="1"/>
  <c r="T1452" i="1"/>
  <c r="T1196" i="1"/>
  <c r="T940" i="1"/>
  <c r="T684" i="1"/>
  <c r="T428" i="1"/>
  <c r="T9503" i="1"/>
  <c r="T9231" i="1"/>
  <c r="T8959" i="1"/>
  <c r="T8703" i="1"/>
  <c r="T8447" i="1"/>
  <c r="T8191" i="1"/>
  <c r="T7919" i="1"/>
  <c r="T7663" i="1"/>
  <c r="T7407" i="1"/>
  <c r="T7151" i="1"/>
  <c r="T6895" i="1"/>
  <c r="T6639" i="1"/>
  <c r="T9565" i="1"/>
  <c r="T9293" i="1"/>
  <c r="T9037" i="1"/>
  <c r="T220" i="1"/>
  <c r="T9579" i="1"/>
  <c r="T9323" i="1"/>
  <c r="T9067" i="1"/>
  <c r="T8811" i="1"/>
  <c r="T8555" i="1"/>
  <c r="T8299" i="1"/>
  <c r="T8043" i="1"/>
  <c r="T7787" i="1"/>
  <c r="T7531" i="1"/>
  <c r="T7275" i="1"/>
  <c r="T7019" i="1"/>
  <c r="T6763" i="1"/>
  <c r="T6090" i="1"/>
  <c r="T5834" i="1"/>
  <c r="T5578" i="1"/>
  <c r="T5322" i="1"/>
  <c r="T5066" i="1"/>
  <c r="T9608" i="1"/>
  <c r="T9336" i="1"/>
  <c r="T4949" i="1"/>
  <c r="T9028" i="1"/>
  <c r="T3060" i="1"/>
  <c r="T7428" i="1"/>
  <c r="T996" i="1"/>
  <c r="T4677" i="1"/>
  <c r="T9093" i="1"/>
  <c r="T3141" i="1"/>
  <c r="T7045" i="1"/>
  <c r="T8804" i="1"/>
  <c r="T2644" i="1"/>
  <c r="T6373" i="1"/>
  <c r="T1605" i="1"/>
  <c r="T5060" i="1"/>
  <c r="T6261" i="1"/>
  <c r="T917" i="1"/>
  <c r="T3476" i="1"/>
  <c r="T7365" i="1"/>
  <c r="T2341" i="1"/>
  <c r="T5844" i="1"/>
  <c r="T9573" i="1"/>
  <c r="T1781" i="1"/>
  <c r="T6468" i="1"/>
  <c r="T932" i="1"/>
  <c r="T5541" i="1"/>
  <c r="T1029" i="1"/>
  <c r="T5156" i="1"/>
  <c r="T884" i="1"/>
  <c r="T4804" i="1"/>
  <c r="T1796" i="1"/>
  <c r="T9344" i="1"/>
  <c r="T8896" i="1"/>
  <c r="T8528" i="1"/>
  <c r="T8096" i="1"/>
  <c r="T7728" i="1"/>
  <c r="T7296" i="1"/>
  <c r="T6944" i="1"/>
  <c r="T6544" i="1"/>
  <c r="T6224" i="1"/>
  <c r="T5856" i="1"/>
  <c r="T5552" i="1"/>
  <c r="T5248" i="1"/>
  <c r="T4944" i="1"/>
  <c r="T4640" i="1"/>
  <c r="T4288" i="1"/>
  <c r="T3984" i="1"/>
  <c r="T3680" i="1"/>
  <c r="T3376" i="1"/>
  <c r="T3024" i="1"/>
  <c r="T2720" i="1"/>
  <c r="T2432" i="1"/>
  <c r="T2144" i="1"/>
  <c r="T1856" i="1"/>
  <c r="T1568" i="1"/>
  <c r="T9497" i="1"/>
  <c r="T9209" i="1"/>
  <c r="T8921" i="1"/>
  <c r="T8633" i="1"/>
  <c r="T8345" i="1"/>
  <c r="T8057" i="1"/>
  <c r="T7769" i="1"/>
  <c r="T7513" i="1"/>
  <c r="T1232" i="1"/>
  <c r="T976" i="1"/>
  <c r="T720" i="1"/>
  <c r="T464" i="1"/>
  <c r="T208" i="1"/>
  <c r="T9564" i="1"/>
  <c r="T9308" i="1"/>
  <c r="T9052" i="1"/>
  <c r="T8796" i="1"/>
  <c r="T8540" i="1"/>
  <c r="T8284" i="1"/>
  <c r="T9610" i="1"/>
  <c r="T7289" i="1"/>
  <c r="T7033" i="1"/>
  <c r="T6777" i="1"/>
  <c r="T6521" i="1"/>
  <c r="T6265" i="1"/>
  <c r="T6009" i="1"/>
  <c r="T5753" i="1"/>
  <c r="T5497" i="1"/>
  <c r="T5241" i="1"/>
  <c r="T4985" i="1"/>
  <c r="T4729" i="1"/>
  <c r="T4473" i="1"/>
  <c r="T4217" i="1"/>
  <c r="T3961" i="1"/>
  <c r="T3705" i="1"/>
  <c r="T3449" i="1"/>
  <c r="T3193" i="1"/>
  <c r="T2937" i="1"/>
  <c r="T8060" i="1"/>
  <c r="T7804" i="1"/>
  <c r="T7548" i="1"/>
  <c r="T7292" i="1"/>
  <c r="T7036" i="1"/>
  <c r="T6780" i="1"/>
  <c r="T6524" i="1"/>
  <c r="T6268" i="1"/>
  <c r="T6012" i="1"/>
  <c r="T9498" i="1"/>
  <c r="T9242" i="1"/>
  <c r="T8986" i="1"/>
  <c r="T2569" i="1"/>
  <c r="T2313" i="1"/>
  <c r="T2057" i="1"/>
  <c r="T1801" i="1"/>
  <c r="T1545" i="1"/>
  <c r="T1289" i="1"/>
  <c r="T1033" i="1"/>
  <c r="T777" i="1"/>
  <c r="T521" i="1"/>
  <c r="T265" i="1"/>
  <c r="T9" i="1"/>
  <c r="T8634" i="1"/>
  <c r="T8378" i="1"/>
  <c r="T8122" i="1"/>
  <c r="T7866" i="1"/>
  <c r="T7610" i="1"/>
  <c r="T7354" i="1"/>
  <c r="T7098" i="1"/>
  <c r="T6842" i="1"/>
  <c r="T6586" i="1"/>
  <c r="T6330" i="1"/>
  <c r="T9603" i="1"/>
  <c r="T9347" i="1"/>
  <c r="T9570" i="1"/>
  <c r="T9298" i="1"/>
  <c r="T9042" i="1"/>
  <c r="T8975" i="1"/>
  <c r="T5532" i="1"/>
  <c r="T5276" i="1"/>
  <c r="T5020" i="1"/>
  <c r="T4764" i="1"/>
  <c r="T4508" i="1"/>
  <c r="T4252" i="1"/>
  <c r="T3996" i="1"/>
  <c r="T3740" i="1"/>
  <c r="T3484" i="1"/>
  <c r="T3228" i="1"/>
  <c r="T2972" i="1"/>
  <c r="T2716" i="1"/>
  <c r="T2460" i="1"/>
  <c r="T2204" i="1"/>
  <c r="T1948" i="1"/>
  <c r="T1692" i="1"/>
  <c r="T1436" i="1"/>
  <c r="T1180" i="1"/>
  <c r="T924" i="1"/>
  <c r="T668" i="1"/>
  <c r="T412" i="1"/>
  <c r="T9487" i="1"/>
  <c r="T9215" i="1"/>
  <c r="T8943" i="1"/>
  <c r="T8687" i="1"/>
  <c r="T8431" i="1"/>
  <c r="T8175" i="1"/>
  <c r="T7903" i="1"/>
  <c r="T7647" i="1"/>
  <c r="T7391" i="1"/>
  <c r="T7135" i="1"/>
  <c r="T6879" i="1"/>
  <c r="T6623" i="1"/>
  <c r="T9549" i="1"/>
  <c r="T9277" i="1"/>
  <c r="T9021" i="1"/>
  <c r="T204" i="1"/>
  <c r="T9563" i="1"/>
  <c r="T9307" i="1"/>
  <c r="T9051" i="1"/>
  <c r="T8795" i="1"/>
  <c r="T8539" i="1"/>
  <c r="T8283" i="1"/>
  <c r="T8027" i="1"/>
  <c r="T7771" i="1"/>
  <c r="T7515" i="1"/>
  <c r="T7259" i="1"/>
  <c r="T7003" i="1"/>
  <c r="T6747" i="1"/>
  <c r="T6074" i="1"/>
  <c r="T5818" i="1"/>
  <c r="T5562" i="1"/>
  <c r="T5306" i="1"/>
  <c r="T5050" i="1"/>
  <c r="T9592" i="1"/>
  <c r="T9320" i="1"/>
  <c r="T4821" i="1"/>
  <c r="T8900" i="1"/>
  <c r="T2932" i="1"/>
  <c r="T7284" i="1"/>
  <c r="T852" i="1"/>
  <c r="T4501" i="1"/>
  <c r="T8965" i="1"/>
  <c r="T3013" i="1"/>
  <c r="T6917" i="1"/>
  <c r="T8676" i="1"/>
  <c r="T2516" i="1"/>
  <c r="T6245" i="1"/>
  <c r="T1477" i="1"/>
  <c r="T4868" i="1"/>
  <c r="T6117" i="1"/>
  <c r="T9588" i="1"/>
  <c r="T3364" i="1"/>
  <c r="T7205" i="1"/>
  <c r="T2213" i="1"/>
  <c r="T5700" i="1"/>
  <c r="T9429" i="1"/>
  <c r="T1653" i="1"/>
  <c r="T5428" i="1"/>
  <c r="T788" i="1"/>
  <c r="T5381" i="1"/>
  <c r="T837" i="1"/>
  <c r="T5012" i="1"/>
  <c r="T708" i="1"/>
  <c r="T4676" i="1"/>
  <c r="T1652" i="1"/>
  <c r="T9328" i="1"/>
  <c r="T8880" i="1"/>
  <c r="T8512" i="1"/>
  <c r="T8080" i="1"/>
  <c r="T7712" i="1"/>
  <c r="T7280" i="1"/>
  <c r="T6848" i="1"/>
  <c r="T6528" i="1"/>
  <c r="T6208" i="1"/>
  <c r="T5840" i="1"/>
  <c r="T5536" i="1"/>
  <c r="T5232" i="1"/>
  <c r="T4928" i="1"/>
  <c r="T4576" i="1"/>
  <c r="T4272" i="1"/>
  <c r="T3968" i="1"/>
  <c r="T3664" i="1"/>
  <c r="T3360" i="1"/>
  <c r="T3008" i="1"/>
  <c r="T2704" i="1"/>
  <c r="T2416" i="1"/>
  <c r="T2128" i="1"/>
  <c r="T1840" i="1"/>
  <c r="T1520" i="1"/>
  <c r="T9481" i="1"/>
  <c r="T9193" i="1"/>
  <c r="T8905" i="1"/>
  <c r="T8617" i="1"/>
  <c r="T8329" i="1"/>
  <c r="T8041" i="1"/>
  <c r="T7753" i="1"/>
  <c r="T7497" i="1"/>
  <c r="T1216" i="1"/>
  <c r="T960" i="1"/>
  <c r="T704" i="1"/>
  <c r="T448" i="1"/>
  <c r="T192" i="1"/>
  <c r="T9548" i="1"/>
  <c r="T9292" i="1"/>
  <c r="T9036" i="1"/>
  <c r="T8780" i="1"/>
  <c r="T8524" i="1"/>
  <c r="T8268" i="1"/>
  <c r="T9594" i="1"/>
  <c r="T7273" i="1"/>
  <c r="T7017" i="1"/>
  <c r="T6761" i="1"/>
  <c r="T6505" i="1"/>
  <c r="T6249" i="1"/>
  <c r="T5993" i="1"/>
  <c r="T5737" i="1"/>
  <c r="T5481" i="1"/>
  <c r="T5225" i="1"/>
  <c r="T4969" i="1"/>
  <c r="T4713" i="1"/>
  <c r="T4457" i="1"/>
  <c r="T4201" i="1"/>
  <c r="T3945" i="1"/>
  <c r="T3689" i="1"/>
  <c r="T3433" i="1"/>
  <c r="T3177" i="1"/>
  <c r="T2921" i="1"/>
  <c r="T8044" i="1"/>
  <c r="T7788" i="1"/>
  <c r="T7532" i="1"/>
  <c r="T7276" i="1"/>
  <c r="T7020" i="1"/>
  <c r="T6764" i="1"/>
  <c r="T6508" i="1"/>
  <c r="T6252" i="1"/>
  <c r="T5996" i="1"/>
  <c r="T9482" i="1"/>
  <c r="T9226" i="1"/>
  <c r="T8970" i="1"/>
  <c r="T2553" i="1"/>
  <c r="T2297" i="1"/>
  <c r="T2041" i="1"/>
  <c r="T1785" i="1"/>
  <c r="T1529" i="1"/>
  <c r="T1273" i="1"/>
  <c r="T1017" i="1"/>
  <c r="T761" i="1"/>
  <c r="T505" i="1"/>
  <c r="T249" i="1"/>
  <c r="T8874" i="1"/>
  <c r="T8618" i="1"/>
  <c r="T8362" i="1"/>
  <c r="T8106" i="1"/>
  <c r="T7850" i="1"/>
  <c r="T7594" i="1"/>
  <c r="T7338" i="1"/>
  <c r="T7082" i="1"/>
  <c r="T6826" i="1"/>
  <c r="T6570" i="1"/>
  <c r="T6314" i="1"/>
  <c r="T9587" i="1"/>
  <c r="T9331" i="1"/>
  <c r="T9554" i="1"/>
  <c r="T9282" i="1"/>
  <c r="T9026" i="1"/>
  <c r="T8015" i="1"/>
  <c r="T5516" i="1"/>
  <c r="T5260" i="1"/>
  <c r="T5004" i="1"/>
  <c r="T4748" i="1"/>
  <c r="T4492" i="1"/>
  <c r="T4236" i="1"/>
  <c r="T3980" i="1"/>
  <c r="T3724" i="1"/>
  <c r="T3468" i="1"/>
  <c r="T3212" i="1"/>
  <c r="T2956" i="1"/>
  <c r="T2700" i="1"/>
  <c r="T2444" i="1"/>
  <c r="T2188" i="1"/>
  <c r="T1932" i="1"/>
  <c r="T1676" i="1"/>
  <c r="T1420" i="1"/>
  <c r="T1164" i="1"/>
  <c r="T908" i="1"/>
  <c r="T652" i="1"/>
  <c r="T396" i="1"/>
  <c r="T9471" i="1"/>
  <c r="T9199" i="1"/>
  <c r="T8927" i="1"/>
  <c r="T8671" i="1"/>
  <c r="T8415" i="1"/>
  <c r="T8159" i="1"/>
  <c r="T7887" i="1"/>
  <c r="T7631" i="1"/>
  <c r="T7375" i="1"/>
  <c r="T7119" i="1"/>
  <c r="T6863" i="1"/>
  <c r="T6607" i="1"/>
  <c r="T9533" i="1"/>
  <c r="T9261" i="1"/>
  <c r="T9005" i="1"/>
  <c r="T188" i="1"/>
  <c r="T9547" i="1"/>
  <c r="T9291" i="1"/>
  <c r="T6959" i="1"/>
  <c r="T7455" i="1"/>
  <c r="T7967" i="1"/>
  <c r="T8495" i="1"/>
  <c r="T9135" i="1"/>
  <c r="T364" i="1"/>
  <c r="T956" i="1"/>
  <c r="T1516" i="1"/>
  <c r="T2172" i="1"/>
  <c r="T2908" i="1"/>
  <c r="T3548" i="1"/>
  <c r="T4220" i="1"/>
  <c r="T4988" i="1"/>
  <c r="T7122" i="1"/>
  <c r="T9267" i="1"/>
  <c r="T6522" i="1"/>
  <c r="T7306" i="1"/>
  <c r="T8090" i="1"/>
  <c r="T41" i="1"/>
  <c r="T953" i="1"/>
  <c r="T1737" i="1"/>
  <c r="T2521" i="1"/>
  <c r="T9466" i="1"/>
  <c r="T6556" i="1"/>
  <c r="T7468" i="1"/>
  <c r="T2873" i="1"/>
  <c r="T3657" i="1"/>
  <c r="T4441" i="1"/>
  <c r="T5273" i="1"/>
  <c r="T6185" i="1"/>
  <c r="T6969" i="1"/>
  <c r="T8236" i="1"/>
  <c r="T9020" i="1"/>
  <c r="T240" i="1"/>
  <c r="T1152" i="1"/>
  <c r="T7961" i="1"/>
  <c r="T8873" i="1"/>
  <c r="T1504" i="1"/>
  <c r="T2464" i="1"/>
  <c r="T3552" i="1"/>
  <c r="T4528" i="1"/>
  <c r="T5504" i="1"/>
  <c r="T6512" i="1"/>
  <c r="T7760" i="1"/>
  <c r="T9248" i="1"/>
  <c r="T8356" i="1"/>
  <c r="T5125" i="1"/>
  <c r="T1541" i="1"/>
  <c r="T2581" i="1"/>
  <c r="T5109" i="1"/>
  <c r="T5461" i="1"/>
  <c r="T6197" i="1"/>
  <c r="T3925" i="1"/>
  <c r="T4212" i="1"/>
  <c r="T3351" i="1"/>
  <c r="T3607" i="1"/>
  <c r="T3863" i="1"/>
  <c r="T4135" i="1"/>
  <c r="T4391" i="1"/>
  <c r="T4647" i="1"/>
  <c r="T4903" i="1"/>
  <c r="T5159" i="1"/>
  <c r="T5415" i="1"/>
  <c r="T168" i="1"/>
  <c r="T424" i="1"/>
  <c r="T680" i="1"/>
  <c r="T936" i="1"/>
  <c r="T1192" i="1"/>
  <c r="T1448" i="1"/>
  <c r="T1704" i="1"/>
  <c r="T1960" i="1"/>
  <c r="T2216" i="1"/>
  <c r="T2472" i="1"/>
  <c r="T2728" i="1"/>
  <c r="T2984" i="1"/>
  <c r="T3240" i="1"/>
  <c r="T3512" i="1"/>
  <c r="T3768" i="1"/>
  <c r="T4024" i="1"/>
  <c r="T4280" i="1"/>
  <c r="T4536" i="1"/>
  <c r="T4792" i="1"/>
  <c r="T5048" i="1"/>
  <c r="T171" i="1"/>
  <c r="T427" i="1"/>
  <c r="T683" i="1"/>
  <c r="T939" i="1"/>
  <c r="T1195" i="1"/>
  <c r="T1451" i="1"/>
  <c r="T1707" i="1"/>
  <c r="T1963" i="1"/>
  <c r="T2219" i="1"/>
  <c r="T2475" i="1"/>
  <c r="T2731" i="1"/>
  <c r="T2987" i="1"/>
  <c r="T222" i="1"/>
  <c r="T478" i="1"/>
  <c r="T734" i="1"/>
  <c r="T990" i="1"/>
  <c r="T1246" i="1"/>
  <c r="T1502" i="1"/>
  <c r="T1758" i="1"/>
  <c r="T2014" i="1"/>
  <c r="T2270" i="1"/>
  <c r="T2526" i="1"/>
  <c r="T175" i="1"/>
  <c r="T431" i="1"/>
  <c r="T687" i="1"/>
  <c r="T943" i="1"/>
  <c r="T1199" i="1"/>
  <c r="T5559" i="1"/>
  <c r="T5815" i="1"/>
  <c r="T6071" i="1"/>
  <c r="T6327" i="1"/>
  <c r="T6583" i="1"/>
  <c r="T6871" i="1"/>
  <c r="T7127" i="1"/>
  <c r="T7383" i="1"/>
  <c r="T7639" i="1"/>
  <c r="T7911" i="1"/>
  <c r="T8167" i="1"/>
  <c r="T8471" i="1"/>
  <c r="T8727" i="1"/>
  <c r="T8983" i="1"/>
  <c r="T9239" i="1"/>
  <c r="T9495" i="1"/>
  <c r="T3147" i="1"/>
  <c r="T3403" i="1"/>
  <c r="T3659" i="1"/>
  <c r="T3915" i="1"/>
  <c r="T4171" i="1"/>
  <c r="T4427" i="1"/>
  <c r="T4683" i="1"/>
  <c r="T4939" i="1"/>
  <c r="T5195" i="1"/>
  <c r="T5451" i="1"/>
  <c r="T5707" i="1"/>
  <c r="T5963" i="1"/>
  <c r="T6235" i="1"/>
  <c r="T6491" i="1"/>
  <c r="T173" i="1"/>
  <c r="T429" i="1"/>
  <c r="T685" i="1"/>
  <c r="T941" i="1"/>
  <c r="T1197" i="1"/>
  <c r="T1453" i="1"/>
  <c r="T1709" i="1"/>
  <c r="T1965" i="1"/>
  <c r="T2221" i="1"/>
  <c r="T2477" i="1"/>
  <c r="T2733" i="1"/>
  <c r="T2989" i="1"/>
  <c r="T3245" i="1"/>
  <c r="T3501" i="1"/>
  <c r="T3757" i="1"/>
  <c r="T4013" i="1"/>
  <c r="T4269" i="1"/>
  <c r="T4525" i="1"/>
  <c r="T4781" i="1"/>
  <c r="T5037" i="1"/>
  <c r="T5293" i="1"/>
  <c r="T2862" i="1"/>
  <c r="T3118" i="1"/>
  <c r="T3374" i="1"/>
  <c r="T3630" i="1"/>
  <c r="T3886" i="1"/>
  <c r="T4142" i="1"/>
  <c r="T4398" i="1"/>
  <c r="T4654" i="1"/>
  <c r="T4910" i="1"/>
  <c r="T5166" i="1"/>
  <c r="T5438" i="1"/>
  <c r="T5694" i="1"/>
  <c r="T5950" i="1"/>
  <c r="T6206" i="1"/>
  <c r="T6462" i="1"/>
  <c r="T6718" i="1"/>
  <c r="T6990" i="1"/>
  <c r="T7262" i="1"/>
  <c r="T7534" i="1"/>
  <c r="T7790" i="1"/>
  <c r="T1423" i="1"/>
  <c r="T1679" i="1"/>
  <c r="T1935" i="1"/>
  <c r="T2191" i="1"/>
  <c r="T2447" i="1"/>
  <c r="T2703" i="1"/>
  <c r="T2959" i="1"/>
  <c r="T3215" i="1"/>
  <c r="T3471" i="1"/>
  <c r="T3727" i="1"/>
  <c r="T3983" i="1"/>
  <c r="T4239" i="1"/>
  <c r="T4495" i="1"/>
  <c r="T4751" i="1"/>
  <c r="T5023" i="1"/>
  <c r="T5279" i="1"/>
  <c r="T5535" i="1"/>
  <c r="T5791" i="1"/>
  <c r="T6063" i="1"/>
  <c r="T6335" i="1"/>
  <c r="T5325" i="1"/>
  <c r="T5581" i="1"/>
  <c r="T5837" i="1"/>
  <c r="T6093" i="1"/>
  <c r="T6349" i="1"/>
  <c r="T6605" i="1"/>
  <c r="T6861" i="1"/>
  <c r="T7117" i="1"/>
  <c r="T7389" i="1"/>
  <c r="T7645" i="1"/>
  <c r="T7901" i="1"/>
  <c r="T8157" i="1"/>
  <c r="T8413" i="1"/>
  <c r="T8669" i="1"/>
  <c r="T7934" i="1"/>
  <c r="T8190" i="1"/>
  <c r="T8478" i="1"/>
  <c r="T8734" i="1"/>
  <c r="T9006" i="1"/>
  <c r="T9294" i="1"/>
  <c r="T9550" i="1"/>
  <c r="T6865" i="1"/>
  <c r="T7121" i="1"/>
  <c r="T7377" i="1"/>
  <c r="T7633" i="1"/>
  <c r="T7937" i="1"/>
  <c r="T8225" i="1"/>
  <c r="T8529" i="1"/>
  <c r="T8817" i="1"/>
  <c r="T9105" i="1"/>
  <c r="T9425" i="1"/>
  <c r="T6242" i="1"/>
  <c r="T6530" i="1"/>
  <c r="T6818" i="1"/>
  <c r="T7106" i="1"/>
  <c r="T7410" i="1"/>
  <c r="T7698" i="1"/>
  <c r="T8018" i="1"/>
  <c r="T8306" i="1"/>
  <c r="T8594" i="1"/>
  <c r="T5667" i="1"/>
  <c r="T5955" i="1"/>
  <c r="T6243" i="1"/>
  <c r="T6531" i="1"/>
  <c r="T6867" i="1"/>
  <c r="T7155" i="1"/>
  <c r="T7443" i="1"/>
  <c r="T7731" i="1"/>
  <c r="T8035" i="1"/>
  <c r="T8339" i="1"/>
  <c r="T8691" i="1"/>
  <c r="T8995" i="1"/>
  <c r="T5176" i="1"/>
  <c r="T5480" i="1"/>
  <c r="T5832" i="1"/>
  <c r="T6136" i="1"/>
  <c r="T6440" i="1"/>
  <c r="T6744" i="1"/>
  <c r="T7128" i="1"/>
  <c r="T7448" i="1"/>
  <c r="T7800" i="1"/>
  <c r="T8168" i="1"/>
  <c r="T8488" i="1"/>
  <c r="T8840" i="1"/>
  <c r="T9240" i="1"/>
  <c r="T4474" i="1"/>
  <c r="T5258" i="1"/>
  <c r="T5658" i="1"/>
  <c r="T6058" i="1"/>
  <c r="T6923" i="1"/>
  <c r="T7323" i="1"/>
  <c r="T7723" i="1"/>
  <c r="T8123" i="1"/>
  <c r="T8523" i="1"/>
  <c r="T8971" i="1"/>
  <c r="T9387" i="1"/>
  <c r="T236" i="1"/>
  <c r="T9229" i="1"/>
  <c r="T4911" i="1"/>
  <c r="T6975" i="1"/>
  <c r="T7471" i="1"/>
  <c r="T7983" i="1"/>
  <c r="T8511" i="1"/>
  <c r="T9151" i="1"/>
  <c r="T380" i="1"/>
  <c r="T988" i="1"/>
  <c r="T1612" i="1"/>
  <c r="T2236" i="1"/>
  <c r="T2924" i="1"/>
  <c r="T3660" i="1"/>
  <c r="T4284" i="1"/>
  <c r="T5052" i="1"/>
  <c r="T8962" i="1"/>
  <c r="T9283" i="1"/>
  <c r="T6538" i="1"/>
  <c r="T7322" i="1"/>
  <c r="T8154" i="1"/>
  <c r="T185" i="1"/>
  <c r="T969" i="1"/>
  <c r="T1753" i="1"/>
  <c r="T2537" i="1"/>
  <c r="T5788" i="1"/>
  <c r="T6700" i="1"/>
  <c r="T7484" i="1"/>
  <c r="T2889" i="1"/>
  <c r="T3673" i="1"/>
  <c r="T4505" i="1"/>
  <c r="T5417" i="1"/>
  <c r="T6201" i="1"/>
  <c r="T6985" i="1"/>
  <c r="T8252" i="1"/>
  <c r="T9084" i="1"/>
  <c r="T384" i="1"/>
  <c r="T1168" i="1"/>
  <c r="T7977" i="1"/>
  <c r="T8889" i="1"/>
  <c r="T1600" i="1"/>
  <c r="T2640" i="1"/>
  <c r="T3616" i="1"/>
  <c r="T4544" i="1"/>
  <c r="T5520" i="1"/>
  <c r="T6576" i="1"/>
  <c r="T8000" i="1"/>
  <c r="T9264" i="1"/>
  <c r="T8532" i="1"/>
  <c r="T5253" i="1"/>
  <c r="T2405" i="1"/>
  <c r="T6181" i="1"/>
  <c r="T5237" i="1"/>
  <c r="T5605" i="1"/>
  <c r="T6341" i="1"/>
  <c r="T5877" i="1"/>
  <c r="T7348" i="1"/>
  <c r="T4915" i="1"/>
  <c r="T5171" i="1"/>
  <c r="T5459" i="1"/>
  <c r="T4598" i="1"/>
  <c r="T4854" i="1"/>
  <c r="T5110" i="1"/>
  <c r="T5366" i="1"/>
  <c r="T5622" i="1"/>
  <c r="T5910" i="1"/>
  <c r="T6166" i="1"/>
  <c r="T6422" i="1"/>
  <c r="T6694" i="1"/>
  <c r="T6966" i="1"/>
  <c r="T7222" i="1"/>
  <c r="T7478" i="1"/>
  <c r="T7782" i="1"/>
  <c r="T8054" i="1"/>
  <c r="T8358" i="1"/>
  <c r="T8678" i="1"/>
  <c r="T8934" i="1"/>
  <c r="T9190" i="1"/>
  <c r="T9446" i="1"/>
  <c r="T55" i="1"/>
  <c r="T311" i="1"/>
  <c r="T567" i="1"/>
  <c r="T823" i="1"/>
  <c r="T1079" i="1"/>
  <c r="T1335" i="1"/>
  <c r="T1591" i="1"/>
  <c r="T1847" i="1"/>
  <c r="T2103" i="1"/>
  <c r="T2359" i="1"/>
  <c r="T2615" i="1"/>
  <c r="T2871" i="1"/>
  <c r="T3127" i="1"/>
  <c r="T3383" i="1"/>
  <c r="T3639" i="1"/>
  <c r="T3895" i="1"/>
  <c r="T4167" i="1"/>
  <c r="T4423" i="1"/>
  <c r="T4679" i="1"/>
  <c r="T4935" i="1"/>
  <c r="T5191" i="1"/>
  <c r="T5447" i="1"/>
  <c r="T200" i="1"/>
  <c r="T456" i="1"/>
  <c r="T712" i="1"/>
  <c r="T968" i="1"/>
  <c r="T1224" i="1"/>
  <c r="T1480" i="1"/>
  <c r="T1736" i="1"/>
  <c r="T1992" i="1"/>
  <c r="T2248" i="1"/>
  <c r="T2504" i="1"/>
  <c r="T2760" i="1"/>
  <c r="T3016" i="1"/>
  <c r="T3272" i="1"/>
  <c r="T3544" i="1"/>
  <c r="T3800" i="1"/>
  <c r="T4056" i="1"/>
  <c r="T4312" i="1"/>
  <c r="T4568" i="1"/>
  <c r="T4824" i="1"/>
  <c r="T5080" i="1"/>
  <c r="T203" i="1"/>
  <c r="T459" i="1"/>
  <c r="T715" i="1"/>
  <c r="T971" i="1"/>
  <c r="T1227" i="1"/>
  <c r="T1483" i="1"/>
  <c r="T1739" i="1"/>
  <c r="T1995" i="1"/>
  <c r="T2251" i="1"/>
  <c r="T2507" i="1"/>
  <c r="T2763" i="1"/>
  <c r="T3019" i="1"/>
  <c r="T254" i="1"/>
  <c r="T510" i="1"/>
  <c r="T766" i="1"/>
  <c r="T1022" i="1"/>
  <c r="T1278" i="1"/>
  <c r="T1534" i="1"/>
  <c r="T1790" i="1"/>
  <c r="T2046" i="1"/>
  <c r="T2302" i="1"/>
  <c r="T2558" i="1"/>
  <c r="T207" i="1"/>
  <c r="T463" i="1"/>
  <c r="T719" i="1"/>
  <c r="T975" i="1"/>
  <c r="T1231" i="1"/>
  <c r="T5591" i="1"/>
  <c r="T5847" i="1"/>
  <c r="T6103" i="1"/>
  <c r="T6359" i="1"/>
  <c r="T6615" i="1"/>
  <c r="T6903" i="1"/>
  <c r="T7159" i="1"/>
  <c r="T7415" i="1"/>
  <c r="T7671" i="1"/>
  <c r="T7943" i="1"/>
  <c r="T8215" i="1"/>
  <c r="T8503" i="1"/>
  <c r="T8759" i="1"/>
  <c r="T9015" i="1"/>
  <c r="T9271" i="1"/>
  <c r="T9527" i="1"/>
  <c r="T3179" i="1"/>
  <c r="T3435" i="1"/>
  <c r="T3691" i="1"/>
  <c r="T3947" i="1"/>
  <c r="T4203" i="1"/>
  <c r="T4459" i="1"/>
  <c r="T4715" i="1"/>
  <c r="T4971" i="1"/>
  <c r="T5227" i="1"/>
  <c r="T5483" i="1"/>
  <c r="T5739" i="1"/>
  <c r="T5995" i="1"/>
  <c r="T6267" i="1"/>
  <c r="T6523" i="1"/>
  <c r="T205" i="1"/>
  <c r="T461" i="1"/>
  <c r="T717" i="1"/>
  <c r="T973" i="1"/>
  <c r="T1229" i="1"/>
  <c r="T1485" i="1"/>
  <c r="T1741" i="1"/>
  <c r="T1997" i="1"/>
  <c r="T2253" i="1"/>
  <c r="T2509" i="1"/>
  <c r="T2765" i="1"/>
  <c r="T3021" i="1"/>
  <c r="T3277" i="1"/>
  <c r="T3533" i="1"/>
  <c r="T3789" i="1"/>
  <c r="T4045" i="1"/>
  <c r="T4301" i="1"/>
  <c r="T4557" i="1"/>
  <c r="T4813" i="1"/>
  <c r="T5069" i="1"/>
  <c r="T2638" i="1"/>
  <c r="T2894" i="1"/>
  <c r="T3150" i="1"/>
  <c r="T3406" i="1"/>
  <c r="T3662" i="1"/>
  <c r="T3918" i="1"/>
  <c r="T4174" i="1"/>
  <c r="T4430" i="1"/>
  <c r="T4686" i="1"/>
  <c r="T4942" i="1"/>
  <c r="T5198" i="1"/>
  <c r="T5470" i="1"/>
  <c r="T5726" i="1"/>
  <c r="T5982" i="1"/>
  <c r="T6238" i="1"/>
  <c r="T6494" i="1"/>
  <c r="T6750" i="1"/>
  <c r="T7022" i="1"/>
  <c r="T7294" i="1"/>
  <c r="T7566" i="1"/>
  <c r="T7822" i="1"/>
  <c r="T1455" i="1"/>
  <c r="T1711" i="1"/>
  <c r="T1967" i="1"/>
  <c r="T2223" i="1"/>
  <c r="T2479" i="1"/>
  <c r="T2735" i="1"/>
  <c r="T2991" i="1"/>
  <c r="T3247" i="1"/>
  <c r="T3503" i="1"/>
  <c r="T3759" i="1"/>
  <c r="T4015" i="1"/>
  <c r="T4271" i="1"/>
  <c r="T4527" i="1"/>
  <c r="T4783" i="1"/>
  <c r="T5055" i="1"/>
  <c r="T5311" i="1"/>
  <c r="T5567" i="1"/>
  <c r="T5823" i="1"/>
  <c r="T6095" i="1"/>
  <c r="T6367" i="1"/>
  <c r="T5357" i="1"/>
  <c r="T5613" i="1"/>
  <c r="T5869" i="1"/>
  <c r="T6125" i="1"/>
  <c r="T6381" i="1"/>
  <c r="T6637" i="1"/>
  <c r="T6893" i="1"/>
  <c r="T7165" i="1"/>
  <c r="T7421" i="1"/>
  <c r="T7677" i="1"/>
  <c r="T7933" i="1"/>
  <c r="T8189" i="1"/>
  <c r="T8445" i="1"/>
  <c r="T8717" i="1"/>
  <c r="T7966" i="1"/>
  <c r="T8222" i="1"/>
  <c r="T8510" i="1"/>
  <c r="T8766" i="1"/>
  <c r="T9038" i="1"/>
  <c r="T9326" i="1"/>
  <c r="T9582" i="1"/>
  <c r="T6897" i="1"/>
  <c r="T7153" i="1"/>
  <c r="T7409" i="1"/>
  <c r="T7665" i="1"/>
  <c r="T7969" i="1"/>
  <c r="T8257" i="1"/>
  <c r="T8561" i="1"/>
  <c r="T8849" i="1"/>
  <c r="T9169" i="1"/>
  <c r="T9457" i="1"/>
  <c r="T6274" i="1"/>
  <c r="T6562" i="1"/>
  <c r="T6850" i="1"/>
  <c r="T7154" i="1"/>
  <c r="T7442" i="1"/>
  <c r="T7762" i="1"/>
  <c r="T8050" i="1"/>
  <c r="T8338" i="1"/>
  <c r="T8642" i="1"/>
  <c r="T5699" i="1"/>
  <c r="T5987" i="1"/>
  <c r="T6275" i="1"/>
  <c r="T6595" i="1"/>
  <c r="T6899" i="1"/>
  <c r="T7187" i="1"/>
  <c r="T7475" i="1"/>
  <c r="T7763" i="1"/>
  <c r="T8067" i="1"/>
  <c r="T8419" i="1"/>
  <c r="T8723" i="1"/>
  <c r="T9027" i="1"/>
  <c r="T5208" i="1"/>
  <c r="T5512" i="1"/>
  <c r="T5864" i="1"/>
  <c r="T6168" i="1"/>
  <c r="T6472" i="1"/>
  <c r="T6776" i="1"/>
  <c r="T7160" i="1"/>
  <c r="T7480" i="1"/>
  <c r="T7832" i="1"/>
  <c r="T8200" i="1"/>
  <c r="T8536" i="1"/>
  <c r="T8872" i="1"/>
  <c r="T9272" i="1"/>
  <c r="T4890" i="1"/>
  <c r="T5290" i="1"/>
  <c r="T5738" i="1"/>
  <c r="T6138" i="1"/>
  <c r="T6955" i="1"/>
  <c r="T7355" i="1"/>
  <c r="T7755" i="1"/>
  <c r="T8203" i="1"/>
  <c r="T8603" i="1"/>
  <c r="T9003" i="1"/>
  <c r="T9419" i="1"/>
  <c r="T284" i="1"/>
  <c r="T9309" i="1"/>
  <c r="T6575" i="1"/>
  <c r="T7055" i="1"/>
  <c r="T7567" i="1"/>
  <c r="T8095" i="1"/>
  <c r="T8623" i="1"/>
  <c r="T9183" i="1"/>
  <c r="T476" i="1"/>
  <c r="T1100" i="1"/>
  <c r="T1644" i="1"/>
  <c r="T2380" i="1"/>
  <c r="T3004" i="1"/>
  <c r="T3692" i="1"/>
  <c r="T4428" i="1"/>
  <c r="T5212" i="1"/>
  <c r="T8994" i="1"/>
  <c r="T9315" i="1"/>
  <c r="T6618" i="1"/>
  <c r="T7530" i="1"/>
  <c r="T8314" i="1"/>
  <c r="T217" i="1"/>
  <c r="T1001" i="1"/>
  <c r="T1833" i="1"/>
  <c r="T8906" i="1"/>
  <c r="T5948" i="1"/>
  <c r="T6732" i="1"/>
  <c r="T7516" i="1"/>
  <c r="T2969" i="1"/>
  <c r="T3881" i="1"/>
  <c r="T4665" i="1"/>
  <c r="T5449" i="1"/>
  <c r="T6233" i="1"/>
  <c r="T7065" i="1"/>
  <c r="T8460" i="1"/>
  <c r="T9244" i="1"/>
  <c r="T416" i="1"/>
  <c r="T1200" i="1"/>
  <c r="T8089" i="1"/>
  <c r="T9129" i="1"/>
  <c r="T1760" i="1"/>
  <c r="T2672" i="1"/>
  <c r="T3648" i="1"/>
  <c r="T4672" i="1"/>
  <c r="T5776" i="1"/>
  <c r="T6800" i="1"/>
  <c r="T8048" i="1"/>
  <c r="T9296" i="1"/>
  <c r="T1140" i="1"/>
  <c r="T9557" i="1"/>
  <c r="T8645" i="1"/>
  <c r="T6437" i="1"/>
  <c r="T5509" i="1"/>
  <c r="T7653" i="1"/>
  <c r="T1637" i="1"/>
  <c r="T9173" i="1"/>
  <c r="T8660" i="1"/>
  <c r="T4385" i="1"/>
  <c r="T4641" i="1"/>
  <c r="T4913" i="1"/>
  <c r="T5169" i="1"/>
  <c r="T5441" i="1"/>
  <c r="T5697" i="1"/>
  <c r="T5953" i="1"/>
  <c r="T6209" i="1"/>
  <c r="T6465" i="1"/>
  <c r="T3314" i="1"/>
  <c r="T3570" i="1"/>
  <c r="T3826" i="1"/>
  <c r="T4082" i="1"/>
  <c r="T4338" i="1"/>
  <c r="T4626" i="1"/>
  <c r="T4898" i="1"/>
  <c r="T5154" i="1"/>
  <c r="T5410" i="1"/>
  <c r="T5682" i="1"/>
  <c r="T5938" i="1"/>
  <c r="T6194" i="1"/>
  <c r="T3603" i="1"/>
  <c r="T3859" i="1"/>
  <c r="T4115" i="1"/>
  <c r="T4371" i="1"/>
  <c r="T4659" i="1"/>
  <c r="T4931" i="1"/>
  <c r="T5187" i="1"/>
  <c r="T5475" i="1"/>
  <c r="T4614" i="1"/>
  <c r="T4870" i="1"/>
  <c r="T5126" i="1"/>
  <c r="T5382" i="1"/>
  <c r="T5638" i="1"/>
  <c r="T5926" i="1"/>
  <c r="T6182" i="1"/>
  <c r="T6438" i="1"/>
  <c r="T6710" i="1"/>
  <c r="T6982" i="1"/>
  <c r="T7238" i="1"/>
  <c r="T7510" i="1"/>
  <c r="T7798" i="1"/>
  <c r="T8070" i="1"/>
  <c r="T8374" i="1"/>
  <c r="T8694" i="1"/>
  <c r="T8950" i="1"/>
  <c r="T9206" i="1"/>
  <c r="T9462" i="1"/>
  <c r="T71" i="1"/>
  <c r="T327" i="1"/>
  <c r="T583" i="1"/>
  <c r="T839" i="1"/>
  <c r="T1095" i="1"/>
  <c r="T1351" i="1"/>
  <c r="T1607" i="1"/>
  <c r="T1863" i="1"/>
  <c r="T2119" i="1"/>
  <c r="T2375" i="1"/>
  <c r="T2631" i="1"/>
  <c r="T2887" i="1"/>
  <c r="T3143" i="1"/>
  <c r="T3399" i="1"/>
  <c r="T3655" i="1"/>
  <c r="T3911" i="1"/>
  <c r="T4183" i="1"/>
  <c r="T4439" i="1"/>
  <c r="T4695" i="1"/>
  <c r="T4951" i="1"/>
  <c r="T5207" i="1"/>
  <c r="T5463" i="1"/>
  <c r="T216" i="1"/>
  <c r="T472" i="1"/>
  <c r="T728" i="1"/>
  <c r="T984" i="1"/>
  <c r="T1240" i="1"/>
  <c r="T1496" i="1"/>
  <c r="T1752" i="1"/>
  <c r="T2008" i="1"/>
  <c r="T2264" i="1"/>
  <c r="T2520" i="1"/>
  <c r="T2776" i="1"/>
  <c r="T3032" i="1"/>
  <c r="T3288" i="1"/>
  <c r="T3560" i="1"/>
  <c r="T3816" i="1"/>
  <c r="T4072" i="1"/>
  <c r="T4328" i="1"/>
  <c r="T4584" i="1"/>
  <c r="T4840" i="1"/>
  <c r="T5096" i="1"/>
  <c r="T219" i="1"/>
  <c r="T475" i="1"/>
  <c r="T731" i="1"/>
  <c r="T987" i="1"/>
  <c r="T1243" i="1"/>
  <c r="T1499" i="1"/>
  <c r="T1755" i="1"/>
  <c r="T2011" i="1"/>
  <c r="T2267" i="1"/>
  <c r="T2523" i="1"/>
  <c r="T2779" i="1"/>
  <c r="T14" i="1"/>
  <c r="T270" i="1"/>
  <c r="T526" i="1"/>
  <c r="T782" i="1"/>
  <c r="T1038" i="1"/>
  <c r="T1294" i="1"/>
  <c r="T1550" i="1"/>
  <c r="T1806" i="1"/>
  <c r="T2062" i="1"/>
  <c r="T2318" i="1"/>
  <c r="T2574" i="1"/>
  <c r="T223" i="1"/>
  <c r="T479" i="1"/>
  <c r="T735" i="1"/>
  <c r="T991" i="1"/>
  <c r="T1247" i="1"/>
  <c r="T5607" i="1"/>
  <c r="T5863" i="1"/>
  <c r="T6119" i="1"/>
  <c r="T6375" i="1"/>
  <c r="T6647" i="1"/>
  <c r="T6919" i="1"/>
  <c r="T7175" i="1"/>
  <c r="T7431" i="1"/>
  <c r="T7687" i="1"/>
  <c r="T7959" i="1"/>
  <c r="T8231" i="1"/>
  <c r="T8519" i="1"/>
  <c r="T8775" i="1"/>
  <c r="T9031" i="1"/>
  <c r="T9287" i="1"/>
  <c r="T9543" i="1"/>
  <c r="T3195" i="1"/>
  <c r="T3451" i="1"/>
  <c r="T3707" i="1"/>
  <c r="T3963" i="1"/>
  <c r="T4219" i="1"/>
  <c r="T4475" i="1"/>
  <c r="T4731" i="1"/>
  <c r="T4987" i="1"/>
  <c r="T5243" i="1"/>
  <c r="T5499" i="1"/>
  <c r="T5755" i="1"/>
  <c r="T6011" i="1"/>
  <c r="T6283" i="1"/>
  <c r="T6539" i="1"/>
  <c r="T221" i="1"/>
  <c r="T477" i="1"/>
  <c r="T733" i="1"/>
  <c r="T989" i="1"/>
  <c r="T1245" i="1"/>
  <c r="T1501" i="1"/>
  <c r="T1757" i="1"/>
  <c r="T2013" i="1"/>
  <c r="T2269" i="1"/>
  <c r="T2525" i="1"/>
  <c r="T2781" i="1"/>
  <c r="T3037" i="1"/>
  <c r="T3293" i="1"/>
  <c r="T3549" i="1"/>
  <c r="T3805" i="1"/>
  <c r="T4061" i="1"/>
  <c r="T4317" i="1"/>
  <c r="T4573" i="1"/>
  <c r="T4829" i="1"/>
  <c r="T5085" i="1"/>
  <c r="T2654" i="1"/>
  <c r="T2910" i="1"/>
  <c r="T3166" i="1"/>
  <c r="T3422" i="1"/>
  <c r="T3678" i="1"/>
  <c r="T3934" i="1"/>
  <c r="T4190" i="1"/>
  <c r="T4446" i="1"/>
  <c r="T4702" i="1"/>
  <c r="T4958" i="1"/>
  <c r="T5214" i="1"/>
  <c r="T5486" i="1"/>
  <c r="T5742" i="1"/>
  <c r="T5998" i="1"/>
  <c r="T6254" i="1"/>
  <c r="T6510" i="1"/>
  <c r="T6766" i="1"/>
  <c r="T7038" i="1"/>
  <c r="T7310" i="1"/>
  <c r="T7582" i="1"/>
  <c r="T7838" i="1"/>
  <c r="T1471" i="1"/>
  <c r="T1727" i="1"/>
  <c r="T1983" i="1"/>
  <c r="T2239" i="1"/>
  <c r="T2495" i="1"/>
  <c r="T2751" i="1"/>
  <c r="T3007" i="1"/>
  <c r="T3263" i="1"/>
  <c r="T3519" i="1"/>
  <c r="T3775" i="1"/>
  <c r="T4031" i="1"/>
  <c r="T4287" i="1"/>
  <c r="T4543" i="1"/>
  <c r="T4799" i="1"/>
  <c r="T5071" i="1"/>
  <c r="T5327" i="1"/>
  <c r="T5583" i="1"/>
  <c r="T5839" i="1"/>
  <c r="T6111" i="1"/>
  <c r="T6383" i="1"/>
  <c r="T5373" i="1"/>
  <c r="T5629" i="1"/>
  <c r="T5885" i="1"/>
  <c r="T6141" i="1"/>
  <c r="T6397" i="1"/>
  <c r="T6653" i="1"/>
  <c r="T6909" i="1"/>
  <c r="T7181" i="1"/>
  <c r="T7437" i="1"/>
  <c r="T7693" i="1"/>
  <c r="T7949" i="1"/>
  <c r="T8205" i="1"/>
  <c r="T8461" i="1"/>
  <c r="T8733" i="1"/>
  <c r="T7982" i="1"/>
  <c r="T8238" i="1"/>
  <c r="T8526" i="1"/>
  <c r="T8782" i="1"/>
  <c r="T9054" i="1"/>
  <c r="T9342" i="1"/>
  <c r="T9598" i="1"/>
  <c r="T6913" i="1"/>
  <c r="T7169" i="1"/>
  <c r="T7425" i="1"/>
  <c r="T7681" i="1"/>
  <c r="T7985" i="1"/>
  <c r="T8273" i="1"/>
  <c r="T8577" i="1"/>
  <c r="T8865" i="1"/>
  <c r="T9185" i="1"/>
  <c r="T9473" i="1"/>
  <c r="T6290" i="1"/>
  <c r="T6578" i="1"/>
  <c r="T6866" i="1"/>
  <c r="T7170" i="1"/>
  <c r="T7458" i="1"/>
  <c r="T7778" i="1"/>
  <c r="T8066" i="1"/>
  <c r="T8354" i="1"/>
  <c r="T8658" i="1"/>
  <c r="T5715" i="1"/>
  <c r="T6003" i="1"/>
  <c r="T6291" i="1"/>
  <c r="T6611" i="1"/>
  <c r="T6915" i="1"/>
  <c r="T7203" i="1"/>
  <c r="T7491" i="1"/>
  <c r="T7779" i="1"/>
  <c r="T8083" i="1"/>
  <c r="T8435" i="1"/>
  <c r="T8739" i="1"/>
  <c r="T9043" i="1"/>
  <c r="T5224" i="1"/>
  <c r="T5576" i="1"/>
  <c r="T5880" i="1"/>
  <c r="T6184" i="1"/>
  <c r="T6488" i="1"/>
  <c r="T6792" i="1"/>
  <c r="T7176" i="1"/>
  <c r="T7496" i="1"/>
  <c r="T7848" i="1"/>
  <c r="T8216" i="1"/>
  <c r="T8552" i="1"/>
  <c r="T8888" i="1"/>
  <c r="T9288" i="1"/>
  <c r="T4906" i="1"/>
  <c r="T5338" i="1"/>
  <c r="T5754" i="1"/>
  <c r="T6154" i="1"/>
  <c r="T6971" i="1"/>
  <c r="T7371" i="1"/>
  <c r="T7803" i="1"/>
  <c r="T8219" i="1"/>
  <c r="T8619" i="1"/>
  <c r="T9019" i="1"/>
  <c r="T9483" i="1"/>
  <c r="T300" i="1"/>
  <c r="T9341" i="1"/>
  <c r="T6591" i="1"/>
  <c r="T7071" i="1"/>
  <c r="T7583" i="1"/>
  <c r="T8111" i="1"/>
  <c r="T8639" i="1"/>
  <c r="T9247" i="1"/>
  <c r="T492" i="1"/>
  <c r="T1116" i="1"/>
  <c r="T1660" i="1"/>
  <c r="T2396" i="1"/>
  <c r="T3036" i="1"/>
  <c r="T3708" i="1"/>
  <c r="T4444" i="1"/>
  <c r="T5228" i="1"/>
  <c r="T9010" i="1"/>
  <c r="T9379" i="1"/>
  <c r="T6762" i="1"/>
  <c r="T7546" i="1"/>
  <c r="T8330" i="1"/>
  <c r="T233" i="1"/>
  <c r="T1065" i="1"/>
  <c r="T1977" i="1"/>
  <c r="T8922" i="1"/>
  <c r="T5964" i="1"/>
  <c r="T6748" i="1"/>
  <c r="T7580" i="1"/>
  <c r="T3113" i="1"/>
  <c r="T3897" i="1"/>
  <c r="T4681" i="1"/>
  <c r="T5465" i="1"/>
  <c r="T6297" i="1"/>
  <c r="T7209" i="1"/>
  <c r="T8476" i="1"/>
  <c r="T9260" i="1"/>
  <c r="T432" i="1"/>
  <c r="T1264" i="1"/>
  <c r="T8233" i="1"/>
  <c r="T9145" i="1"/>
  <c r="T1776" i="1"/>
  <c r="T2688" i="1"/>
  <c r="T3712" i="1"/>
  <c r="T4816" i="1"/>
  <c r="T5792" i="1"/>
  <c r="T6816" i="1"/>
  <c r="T8064" i="1"/>
  <c r="T9376" i="1"/>
  <c r="T4148" i="1"/>
  <c r="T9648" i="1"/>
  <c r="T8773" i="1"/>
  <c r="T6581" i="1"/>
  <c r="T7797" i="1"/>
  <c r="T1028" i="1"/>
  <c r="T1765" i="1"/>
  <c r="T548" i="1"/>
  <c r="T8788" i="1"/>
  <c r="T4947" i="1"/>
  <c r="T5203" i="1"/>
  <c r="T5491" i="1"/>
  <c r="T4630" i="1"/>
  <c r="T4886" i="1"/>
  <c r="T5142" i="1"/>
  <c r="T5398" i="1"/>
  <c r="T5654" i="1"/>
  <c r="T5942" i="1"/>
  <c r="T6198" i="1"/>
  <c r="T6454" i="1"/>
  <c r="T6726" i="1"/>
  <c r="T6998" i="1"/>
  <c r="T7254" i="1"/>
  <c r="T7526" i="1"/>
  <c r="T7814" i="1"/>
  <c r="T8102" i="1"/>
  <c r="T8390" i="1"/>
  <c r="T8710" i="1"/>
  <c r="T8966" i="1"/>
  <c r="T9222" i="1"/>
  <c r="T9478" i="1"/>
  <c r="T87" i="1"/>
  <c r="T343" i="1"/>
  <c r="T599" i="1"/>
  <c r="T855" i="1"/>
  <c r="T1111" i="1"/>
  <c r="T1367" i="1"/>
  <c r="T1623" i="1"/>
  <c r="T1879" i="1"/>
  <c r="T2135" i="1"/>
  <c r="T2391" i="1"/>
  <c r="T2647" i="1"/>
  <c r="T2903" i="1"/>
  <c r="T3159" i="1"/>
  <c r="T3415" i="1"/>
  <c r="T3671" i="1"/>
  <c r="T3927" i="1"/>
  <c r="T4199" i="1"/>
  <c r="T4455" i="1"/>
  <c r="T4711" i="1"/>
  <c r="T4967" i="1"/>
  <c r="T5223" i="1"/>
  <c r="T5479" i="1"/>
  <c r="T232" i="1"/>
  <c r="T488" i="1"/>
  <c r="T744" i="1"/>
  <c r="T1000" i="1"/>
  <c r="T1256" i="1"/>
  <c r="T1512" i="1"/>
  <c r="T1768" i="1"/>
  <c r="T2024" i="1"/>
  <c r="T2280" i="1"/>
  <c r="T2536" i="1"/>
  <c r="T2792" i="1"/>
  <c r="T3048" i="1"/>
  <c r="T3304" i="1"/>
  <c r="T3576" i="1"/>
  <c r="T3832" i="1"/>
  <c r="T4088" i="1"/>
  <c r="T4344" i="1"/>
  <c r="T4600" i="1"/>
  <c r="T4856" i="1"/>
  <c r="T5112" i="1"/>
  <c r="T235" i="1"/>
  <c r="T491" i="1"/>
  <c r="T747" i="1"/>
  <c r="T1003" i="1"/>
  <c r="T1259" i="1"/>
  <c r="T1515" i="1"/>
  <c r="T1771" i="1"/>
  <c r="T2027" i="1"/>
  <c r="T2283" i="1"/>
  <c r="T2539" i="1"/>
  <c r="T2795" i="1"/>
  <c r="T30" i="1"/>
  <c r="T286" i="1"/>
  <c r="T542" i="1"/>
  <c r="T798" i="1"/>
  <c r="T1054" i="1"/>
  <c r="T1310" i="1"/>
  <c r="T1566" i="1"/>
  <c r="T1822" i="1"/>
  <c r="T2078" i="1"/>
  <c r="T2334" i="1"/>
  <c r="T2590" i="1"/>
  <c r="T239" i="1"/>
  <c r="T495" i="1"/>
  <c r="T751" i="1"/>
  <c r="T1007" i="1"/>
  <c r="T1263" i="1"/>
  <c r="T5623" i="1"/>
  <c r="T5879" i="1"/>
  <c r="T6135" i="1"/>
  <c r="T6391" i="1"/>
  <c r="T6679" i="1"/>
  <c r="T6935" i="1"/>
  <c r="T7191" i="1"/>
  <c r="T7447" i="1"/>
  <c r="T7703" i="1"/>
  <c r="T7975" i="1"/>
  <c r="T8247" i="1"/>
  <c r="T8535" i="1"/>
  <c r="T8791" i="1"/>
  <c r="T9047" i="1"/>
  <c r="T9303" i="1"/>
  <c r="T9559" i="1"/>
  <c r="T3211" i="1"/>
  <c r="T3467" i="1"/>
  <c r="T3723" i="1"/>
  <c r="T3979" i="1"/>
  <c r="T4235" i="1"/>
  <c r="T4491" i="1"/>
  <c r="T4747" i="1"/>
  <c r="T5003" i="1"/>
  <c r="T5259" i="1"/>
  <c r="T5515" i="1"/>
  <c r="T5771" i="1"/>
  <c r="T6027" i="1"/>
  <c r="T6299" i="1"/>
  <c r="T6555" i="1"/>
  <c r="T237" i="1"/>
  <c r="T493" i="1"/>
  <c r="T749" i="1"/>
  <c r="T1005" i="1"/>
  <c r="T1261" i="1"/>
  <c r="T1517" i="1"/>
  <c r="T1773" i="1"/>
  <c r="T2029" i="1"/>
  <c r="T2285" i="1"/>
  <c r="T2541" i="1"/>
  <c r="T2797" i="1"/>
  <c r="T3053" i="1"/>
  <c r="T3309" i="1"/>
  <c r="T3565" i="1"/>
  <c r="T3821" i="1"/>
  <c r="T4077" i="1"/>
  <c r="T4333" i="1"/>
  <c r="T4589" i="1"/>
  <c r="T4845" i="1"/>
  <c r="T5101" i="1"/>
  <c r="T2670" i="1"/>
  <c r="T2926" i="1"/>
  <c r="T3182" i="1"/>
  <c r="T3438" i="1"/>
  <c r="T3694" i="1"/>
  <c r="T3950" i="1"/>
  <c r="T4206" i="1"/>
  <c r="T4462" i="1"/>
  <c r="T4718" i="1"/>
  <c r="T4974" i="1"/>
  <c r="T5230" i="1"/>
  <c r="T5502" i="1"/>
  <c r="T5758" i="1"/>
  <c r="T6014" i="1"/>
  <c r="T6270" i="1"/>
  <c r="T6526" i="1"/>
  <c r="T6782" i="1"/>
  <c r="T7054" i="1"/>
  <c r="T7326" i="1"/>
  <c r="T7598" i="1"/>
  <c r="T7854" i="1"/>
  <c r="T1487" i="1"/>
  <c r="T1743" i="1"/>
  <c r="T1999" i="1"/>
  <c r="T2255" i="1"/>
  <c r="T2511" i="1"/>
  <c r="T2767" i="1"/>
  <c r="T3023" i="1"/>
  <c r="T3279" i="1"/>
  <c r="T3535" i="1"/>
  <c r="T3791" i="1"/>
  <c r="T4047" i="1"/>
  <c r="T4303" i="1"/>
  <c r="T4559" i="1"/>
  <c r="T4815" i="1"/>
  <c r="T5087" i="1"/>
  <c r="T5343" i="1"/>
  <c r="T5599" i="1"/>
  <c r="T5855" i="1"/>
  <c r="T6127" i="1"/>
  <c r="T6399" i="1"/>
  <c r="T5389" i="1"/>
  <c r="T5645" i="1"/>
  <c r="T5901" i="1"/>
  <c r="T6157" i="1"/>
  <c r="T6413" i="1"/>
  <c r="T6669" i="1"/>
  <c r="T6925" i="1"/>
  <c r="T7197" i="1"/>
  <c r="T7453" i="1"/>
  <c r="T7709" i="1"/>
  <c r="T7965" i="1"/>
  <c r="T8221" i="1"/>
  <c r="T8477" i="1"/>
  <c r="T8749" i="1"/>
  <c r="T7998" i="1"/>
  <c r="T8254" i="1"/>
  <c r="T8542" i="1"/>
  <c r="T8798" i="1"/>
  <c r="T9070" i="1"/>
  <c r="T9358" i="1"/>
  <c r="T9614" i="1"/>
  <c r="T6929" i="1"/>
  <c r="T7185" i="1"/>
  <c r="T7441" i="1"/>
  <c r="T7697" i="1"/>
  <c r="T8001" i="1"/>
  <c r="T8289" i="1"/>
  <c r="T8593" i="1"/>
  <c r="T8913" i="1"/>
  <c r="T9201" i="1"/>
  <c r="T9489" i="1"/>
  <c r="T6306" i="1"/>
  <c r="T6594" i="1"/>
  <c r="T6882" i="1"/>
  <c r="T7186" i="1"/>
  <c r="T7506" i="1"/>
  <c r="T7794" i="1"/>
  <c r="T8082" i="1"/>
  <c r="T8370" i="1"/>
  <c r="T8674" i="1"/>
  <c r="T5731" i="1"/>
  <c r="T6019" i="1"/>
  <c r="T6339" i="1"/>
  <c r="T6627" i="1"/>
  <c r="T6931" i="1"/>
  <c r="T7219" i="1"/>
  <c r="T7507" i="1"/>
  <c r="T7795" i="1"/>
  <c r="T8099" i="1"/>
  <c r="T8451" i="1"/>
  <c r="T8755" i="1"/>
  <c r="T9059" i="1"/>
  <c r="T5240" i="1"/>
  <c r="T5592" i="1"/>
  <c r="T5896" i="1"/>
  <c r="T6200" i="1"/>
  <c r="T6504" i="1"/>
  <c r="T6872" i="1"/>
  <c r="T7192" i="1"/>
  <c r="T7528" i="1"/>
  <c r="T7912" i="1"/>
  <c r="T8232" i="1"/>
  <c r="T8584" i="1"/>
  <c r="T8952" i="1"/>
  <c r="T9304" i="1"/>
  <c r="T4970" i="1"/>
  <c r="T5370" i="1"/>
  <c r="T5770" i="1"/>
  <c r="T6587" i="1"/>
  <c r="T6987" i="1"/>
  <c r="T7435" i="1"/>
  <c r="T7835" i="1"/>
  <c r="T8235" i="1"/>
  <c r="T8635" i="1"/>
  <c r="T9035" i="1"/>
  <c r="T9499" i="1"/>
  <c r="T316" i="1"/>
  <c r="T9357" i="1"/>
  <c r="T6655" i="1"/>
  <c r="T7087" i="1"/>
  <c r="T7599" i="1"/>
  <c r="T8127" i="1"/>
  <c r="T8655" i="1"/>
  <c r="T9279" i="1"/>
  <c r="T588" i="1"/>
  <c r="T1132" i="1"/>
  <c r="T1724" i="1"/>
  <c r="T2412" i="1"/>
  <c r="T3148" i="1"/>
  <c r="T3772" i="1"/>
  <c r="T4460" i="1"/>
  <c r="T5244" i="1"/>
  <c r="T9074" i="1"/>
  <c r="T9523" i="1"/>
  <c r="T6778" i="1"/>
  <c r="T7562" i="1"/>
  <c r="T8346" i="1"/>
  <c r="T297" i="1"/>
  <c r="T1209" i="1"/>
  <c r="T1993" i="1"/>
  <c r="T8938" i="1"/>
  <c r="T5980" i="1"/>
  <c r="T6812" i="1"/>
  <c r="T7724" i="1"/>
  <c r="T3129" i="1"/>
  <c r="T3913" i="1"/>
  <c r="T4697" i="1"/>
  <c r="T5529" i="1"/>
  <c r="T6441" i="1"/>
  <c r="T7225" i="1"/>
  <c r="T8492" i="1"/>
  <c r="T9276" i="1"/>
  <c r="T496" i="1"/>
  <c r="T9458" i="1"/>
  <c r="T8281" i="1"/>
  <c r="T9161" i="1"/>
  <c r="T1824" i="1"/>
  <c r="T2752" i="1"/>
  <c r="T3904" i="1"/>
  <c r="T4832" i="1"/>
  <c r="T5808" i="1"/>
  <c r="T6832" i="1"/>
  <c r="T8128" i="1"/>
  <c r="T356" i="1"/>
  <c r="T4244" i="1"/>
  <c r="T116" i="1"/>
  <c r="T8901" i="1"/>
  <c r="T8549" i="1"/>
  <c r="T980" i="1"/>
  <c r="T1172" i="1"/>
  <c r="T2773" i="1"/>
  <c r="T692" i="1"/>
  <c r="T9604" i="1"/>
  <c r="T6470" i="1"/>
  <c r="T6742" i="1"/>
  <c r="T7014" i="1"/>
  <c r="T7270" i="1"/>
  <c r="T7542" i="1"/>
  <c r="T7830" i="1"/>
  <c r="T8118" i="1"/>
  <c r="T8406" i="1"/>
  <c r="T8726" i="1"/>
  <c r="T8982" i="1"/>
  <c r="T9238" i="1"/>
  <c r="T9494" i="1"/>
  <c r="T103" i="1"/>
  <c r="T359" i="1"/>
  <c r="T615" i="1"/>
  <c r="T871" i="1"/>
  <c r="T1127" i="1"/>
  <c r="T1383" i="1"/>
  <c r="T1639" i="1"/>
  <c r="T1895" i="1"/>
  <c r="T2151" i="1"/>
  <c r="T2407" i="1"/>
  <c r="T2663" i="1"/>
  <c r="T2919" i="1"/>
  <c r="T3175" i="1"/>
  <c r="T3431" i="1"/>
  <c r="T3687" i="1"/>
  <c r="T3943" i="1"/>
  <c r="T4215" i="1"/>
  <c r="T4471" i="1"/>
  <c r="T4727" i="1"/>
  <c r="T4983" i="1"/>
  <c r="T5239" i="1"/>
  <c r="T5495" i="1"/>
  <c r="T248" i="1"/>
  <c r="T504" i="1"/>
  <c r="T760" i="1"/>
  <c r="T1016" i="1"/>
  <c r="T1272" i="1"/>
  <c r="T1528" i="1"/>
  <c r="T1784" i="1"/>
  <c r="T2040" i="1"/>
  <c r="T2296" i="1"/>
  <c r="T2552" i="1"/>
  <c r="T2808" i="1"/>
  <c r="T3064" i="1"/>
  <c r="T3320" i="1"/>
  <c r="T3592" i="1"/>
  <c r="T3848" i="1"/>
  <c r="T4104" i="1"/>
  <c r="T4360" i="1"/>
  <c r="T4616" i="1"/>
  <c r="T4872" i="1"/>
  <c r="T5128" i="1"/>
  <c r="T251" i="1"/>
  <c r="T507" i="1"/>
  <c r="T763" i="1"/>
  <c r="T1019" i="1"/>
  <c r="T1275" i="1"/>
  <c r="T1531" i="1"/>
  <c r="T1787" i="1"/>
  <c r="T2043" i="1"/>
  <c r="T2299" i="1"/>
  <c r="T2555" i="1"/>
  <c r="T2811" i="1"/>
  <c r="T46" i="1"/>
  <c r="T302" i="1"/>
  <c r="T558" i="1"/>
  <c r="T814" i="1"/>
  <c r="T1070" i="1"/>
  <c r="T1326" i="1"/>
  <c r="T1582" i="1"/>
  <c r="T1838" i="1"/>
  <c r="T2094" i="1"/>
  <c r="T2350" i="1"/>
  <c r="T2606" i="1"/>
  <c r="T255" i="1"/>
  <c r="T511" i="1"/>
  <c r="T767" i="1"/>
  <c r="T1023" i="1"/>
  <c r="T1279" i="1"/>
  <c r="T5639" i="1"/>
  <c r="T5895" i="1"/>
  <c r="T6151" i="1"/>
  <c r="T6407" i="1"/>
  <c r="T6695" i="1"/>
  <c r="T6951" i="1"/>
  <c r="T7207" i="1"/>
  <c r="T7463" i="1"/>
  <c r="T7719" i="1"/>
  <c r="T7991" i="1"/>
  <c r="T8263" i="1"/>
  <c r="T8551" i="1"/>
  <c r="T8807" i="1"/>
  <c r="T9063" i="1"/>
  <c r="T9319" i="1"/>
  <c r="T9575" i="1"/>
  <c r="T3227" i="1"/>
  <c r="T3483" i="1"/>
  <c r="T3739" i="1"/>
  <c r="T3995" i="1"/>
  <c r="T4251" i="1"/>
  <c r="T4507" i="1"/>
  <c r="T4763" i="1"/>
  <c r="T5019" i="1"/>
  <c r="T5275" i="1"/>
  <c r="T5531" i="1"/>
  <c r="T5787" i="1"/>
  <c r="T6043" i="1"/>
  <c r="T6315" i="1"/>
  <c r="T6571" i="1"/>
  <c r="T253" i="1"/>
  <c r="T509" i="1"/>
  <c r="T765" i="1"/>
  <c r="T1021" i="1"/>
  <c r="T1277" i="1"/>
  <c r="T1533" i="1"/>
  <c r="T1789" i="1"/>
  <c r="T2045" i="1"/>
  <c r="T2301" i="1"/>
  <c r="T2557" i="1"/>
  <c r="T2813" i="1"/>
  <c r="T3069" i="1"/>
  <c r="T3325" i="1"/>
  <c r="T3581" i="1"/>
  <c r="T3837" i="1"/>
  <c r="T4093" i="1"/>
  <c r="T4349" i="1"/>
  <c r="T4605" i="1"/>
  <c r="T4861" i="1"/>
  <c r="T5117" i="1"/>
  <c r="T2686" i="1"/>
  <c r="T2942" i="1"/>
  <c r="T3198" i="1"/>
  <c r="T3454" i="1"/>
  <c r="T3710" i="1"/>
  <c r="T3966" i="1"/>
  <c r="T4222" i="1"/>
  <c r="T4478" i="1"/>
  <c r="T4734" i="1"/>
  <c r="T4990" i="1"/>
  <c r="T5246" i="1"/>
  <c r="T5518" i="1"/>
  <c r="T5774" i="1"/>
  <c r="T6030" i="1"/>
  <c r="T6286" i="1"/>
  <c r="T6542" i="1"/>
  <c r="T6798" i="1"/>
  <c r="T7070" i="1"/>
  <c r="T7342" i="1"/>
  <c r="T7614" i="1"/>
  <c r="T7870" i="1"/>
  <c r="T1503" i="1"/>
  <c r="T1759" i="1"/>
  <c r="T2015" i="1"/>
  <c r="T2271" i="1"/>
  <c r="T2527" i="1"/>
  <c r="T2783" i="1"/>
  <c r="T3039" i="1"/>
  <c r="T3295" i="1"/>
  <c r="T3551" i="1"/>
  <c r="T3807" i="1"/>
  <c r="T4063" i="1"/>
  <c r="T4319" i="1"/>
  <c r="T4575" i="1"/>
  <c r="T4831" i="1"/>
  <c r="T5103" i="1"/>
  <c r="T5359" i="1"/>
  <c r="T5615" i="1"/>
  <c r="T5871" i="1"/>
  <c r="T6143" i="1"/>
  <c r="T6415" i="1"/>
  <c r="T5405" i="1"/>
  <c r="T5661" i="1"/>
  <c r="T5917" i="1"/>
  <c r="T6173" i="1"/>
  <c r="T6429" i="1"/>
  <c r="T6685" i="1"/>
  <c r="T6941" i="1"/>
  <c r="T7213" i="1"/>
  <c r="T7469" i="1"/>
  <c r="T7725" i="1"/>
  <c r="T7981" i="1"/>
  <c r="T8237" i="1"/>
  <c r="T8493" i="1"/>
  <c r="T8765" i="1"/>
  <c r="T8014" i="1"/>
  <c r="T8270" i="1"/>
  <c r="T8558" i="1"/>
  <c r="T8814" i="1"/>
  <c r="T9118" i="1"/>
  <c r="T9374" i="1"/>
  <c r="T9646" i="1"/>
  <c r="T6945" i="1"/>
  <c r="T7201" i="1"/>
  <c r="T7457" i="1"/>
  <c r="T7713" i="1"/>
  <c r="T8017" i="1"/>
  <c r="T8305" i="1"/>
  <c r="T8609" i="1"/>
  <c r="T8929" i="1"/>
  <c r="T9217" i="1"/>
  <c r="T9505" i="1"/>
  <c r="T6322" i="1"/>
  <c r="T6610" i="1"/>
  <c r="T6898" i="1"/>
  <c r="T7202" i="1"/>
  <c r="T7522" i="1"/>
  <c r="T7810" i="1"/>
  <c r="T8098" i="1"/>
  <c r="T8386" i="1"/>
  <c r="T8690" i="1"/>
  <c r="T5747" i="1"/>
  <c r="T6035" i="1"/>
  <c r="T6355" i="1"/>
  <c r="T6643" i="1"/>
  <c r="T6947" i="1"/>
  <c r="T7235" i="1"/>
  <c r="T7523" i="1"/>
  <c r="T7811" i="1"/>
  <c r="T8163" i="1"/>
  <c r="T8467" i="1"/>
  <c r="T8771" i="1"/>
  <c r="T9075" i="1"/>
  <c r="T5256" i="1"/>
  <c r="T5608" i="1"/>
  <c r="T5912" i="1"/>
  <c r="T6216" i="1"/>
  <c r="T6520" i="1"/>
  <c r="T6888" i="1"/>
  <c r="T7208" i="1"/>
  <c r="T7544" i="1"/>
  <c r="T7928" i="1"/>
  <c r="T8248" i="1"/>
  <c r="T8600" i="1"/>
  <c r="T8984" i="1"/>
  <c r="T9352" i="1"/>
  <c r="T4986" i="1"/>
  <c r="T5386" i="1"/>
  <c r="T5786" i="1"/>
  <c r="T6603" i="1"/>
  <c r="T7035" i="1"/>
  <c r="T7451" i="1"/>
  <c r="T7851" i="1"/>
  <c r="T8251" i="1"/>
  <c r="T8651" i="1"/>
  <c r="T9083" i="1"/>
  <c r="T9515" i="1"/>
  <c r="T8941" i="1"/>
  <c r="T9373" i="1"/>
  <c r="T6687" i="1"/>
  <c r="T7103" i="1"/>
  <c r="T7615" i="1"/>
  <c r="T8143" i="1"/>
  <c r="T8719" i="1"/>
  <c r="T9295" i="1"/>
  <c r="T604" i="1"/>
  <c r="T1148" i="1"/>
  <c r="T1756" i="1"/>
  <c r="T2428" i="1"/>
  <c r="T3164" i="1"/>
  <c r="T3804" i="1"/>
  <c r="T4476" i="1"/>
  <c r="T5308" i="1"/>
  <c r="T9218" i="1"/>
  <c r="T9539" i="1"/>
  <c r="T6794" i="1"/>
  <c r="T7578" i="1"/>
  <c r="T8410" i="1"/>
  <c r="T441" i="1"/>
  <c r="T1225" i="1"/>
  <c r="T2009" i="1"/>
  <c r="T8954" i="1"/>
  <c r="T6044" i="1"/>
  <c r="T6956" i="1"/>
  <c r="T7740" i="1"/>
  <c r="T3145" i="1"/>
  <c r="T3929" i="1"/>
  <c r="T4761" i="1"/>
  <c r="T5673" i="1"/>
  <c r="T6457" i="1"/>
  <c r="T7241" i="1"/>
  <c r="T8508" i="1"/>
  <c r="T9340" i="1"/>
  <c r="T640" i="1"/>
  <c r="T7449" i="1"/>
  <c r="T8297" i="1"/>
  <c r="T9177" i="1"/>
  <c r="T1888" i="1"/>
  <c r="T2944" i="1"/>
  <c r="T3920" i="1"/>
  <c r="T4896" i="1"/>
  <c r="T5824" i="1"/>
  <c r="T6976" i="1"/>
  <c r="T8368" i="1"/>
  <c r="T516" i="1"/>
  <c r="T4372" i="1"/>
  <c r="T244" i="1"/>
  <c r="T1108" i="1"/>
  <c r="T1956" i="1"/>
  <c r="T1092" i="1"/>
  <c r="T2260" i="1"/>
  <c r="T2885" i="1"/>
  <c r="T1748" i="1"/>
  <c r="T3269" i="1"/>
  <c r="T1911" i="1"/>
  <c r="T2167" i="1"/>
  <c r="T2423" i="1"/>
  <c r="T2679" i="1"/>
  <c r="T2935" i="1"/>
  <c r="T3191" i="1"/>
  <c r="T3447" i="1"/>
  <c r="T3703" i="1"/>
  <c r="T3959" i="1"/>
  <c r="T4231" i="1"/>
  <c r="T4487" i="1"/>
  <c r="T4743" i="1"/>
  <c r="T4999" i="1"/>
  <c r="T5255" i="1"/>
  <c r="T8" i="1"/>
  <c r="T264" i="1"/>
  <c r="T520" i="1"/>
  <c r="T776" i="1"/>
  <c r="T1032" i="1"/>
  <c r="T1288" i="1"/>
  <c r="T1544" i="1"/>
  <c r="T1800" i="1"/>
  <c r="T2056" i="1"/>
  <c r="T2312" i="1"/>
  <c r="T2568" i="1"/>
  <c r="T2824" i="1"/>
  <c r="T3080" i="1"/>
  <c r="T3336" i="1"/>
  <c r="T3608" i="1"/>
  <c r="T3864" i="1"/>
  <c r="T4120" i="1"/>
  <c r="T4376" i="1"/>
  <c r="T4632" i="1"/>
  <c r="T4888" i="1"/>
  <c r="T11" i="1"/>
  <c r="T267" i="1"/>
  <c r="T523" i="1"/>
  <c r="T779" i="1"/>
  <c r="T1035" i="1"/>
  <c r="T1291" i="1"/>
  <c r="T1547" i="1"/>
  <c r="T1803" i="1"/>
  <c r="T2059" i="1"/>
  <c r="T2315" i="1"/>
  <c r="T2571" i="1"/>
  <c r="T2827" i="1"/>
  <c r="T62" i="1"/>
  <c r="T318" i="1"/>
  <c r="T574" i="1"/>
  <c r="T830" i="1"/>
  <c r="T1086" i="1"/>
  <c r="T1342" i="1"/>
  <c r="T1598" i="1"/>
  <c r="T1854" i="1"/>
  <c r="T2110" i="1"/>
  <c r="T2366" i="1"/>
  <c r="T15" i="1"/>
  <c r="T271" i="1"/>
  <c r="T527" i="1"/>
  <c r="T783" i="1"/>
  <c r="T1039" i="1"/>
  <c r="T5830" i="1"/>
  <c r="T5655" i="1"/>
  <c r="T5911" i="1"/>
  <c r="T6167" i="1"/>
  <c r="T6423" i="1"/>
  <c r="T6711" i="1"/>
  <c r="T6967" i="1"/>
  <c r="T7223" i="1"/>
  <c r="T7479" i="1"/>
  <c r="T7735" i="1"/>
  <c r="T8007" i="1"/>
  <c r="T8279" i="1"/>
  <c r="T8567" i="1"/>
  <c r="T8823" i="1"/>
  <c r="T9079" i="1"/>
  <c r="T9335" i="1"/>
  <c r="T9591" i="1"/>
  <c r="T3243" i="1"/>
  <c r="T3499" i="1"/>
  <c r="T3755" i="1"/>
  <c r="T4011" i="1"/>
  <c r="T4267" i="1"/>
  <c r="T4523" i="1"/>
  <c r="T4779" i="1"/>
  <c r="T5035" i="1"/>
  <c r="T5291" i="1"/>
  <c r="T5547" i="1"/>
  <c r="T5803" i="1"/>
  <c r="T6059" i="1"/>
  <c r="T6331" i="1"/>
  <c r="T13" i="1"/>
  <c r="T269" i="1"/>
  <c r="T525" i="1"/>
  <c r="T781" i="1"/>
  <c r="T1037" i="1"/>
  <c r="T1293" i="1"/>
  <c r="T1549" i="1"/>
  <c r="T1805" i="1"/>
  <c r="T2061" i="1"/>
  <c r="T2317" i="1"/>
  <c r="T2573" i="1"/>
  <c r="T2829" i="1"/>
  <c r="T3085" i="1"/>
  <c r="T3341" i="1"/>
  <c r="T3597" i="1"/>
  <c r="T3853" i="1"/>
  <c r="T4109" i="1"/>
  <c r="T4365" i="1"/>
  <c r="T4621" i="1"/>
  <c r="T4877" i="1"/>
  <c r="T5133" i="1"/>
  <c r="T2702" i="1"/>
  <c r="T2958" i="1"/>
  <c r="T3214" i="1"/>
  <c r="T3470" i="1"/>
  <c r="T3726" i="1"/>
  <c r="T3982" i="1"/>
  <c r="T4238" i="1"/>
  <c r="T4494" i="1"/>
  <c r="T4750" i="1"/>
  <c r="T5006" i="1"/>
  <c r="T5262" i="1"/>
  <c r="T5534" i="1"/>
  <c r="T5790" i="1"/>
  <c r="T6046" i="1"/>
  <c r="T6302" i="1"/>
  <c r="T6558" i="1"/>
  <c r="T6814" i="1"/>
  <c r="T7086" i="1"/>
  <c r="T7374" i="1"/>
  <c r="T7630" i="1"/>
  <c r="T7886" i="1"/>
  <c r="T1519" i="1"/>
  <c r="T1775" i="1"/>
  <c r="T2031" i="1"/>
  <c r="T2287" i="1"/>
  <c r="T2543" i="1"/>
  <c r="T2799" i="1"/>
  <c r="T3055" i="1"/>
  <c r="T3311" i="1"/>
  <c r="T3567" i="1"/>
  <c r="T3823" i="1"/>
  <c r="T4079" i="1"/>
  <c r="T4335" i="1"/>
  <c r="T4591" i="1"/>
  <c r="T4847" i="1"/>
  <c r="T5119" i="1"/>
  <c r="T5375" i="1"/>
  <c r="T5631" i="1"/>
  <c r="T5887" i="1"/>
  <c r="T6159" i="1"/>
  <c r="T6431" i="1"/>
  <c r="T5421" i="1"/>
  <c r="T5677" i="1"/>
  <c r="T5933" i="1"/>
  <c r="T6189" i="1"/>
  <c r="T6445" i="1"/>
  <c r="T6701" i="1"/>
  <c r="T6957" i="1"/>
  <c r="T7229" i="1"/>
  <c r="T7485" i="1"/>
  <c r="T7741" i="1"/>
  <c r="T7997" i="1"/>
  <c r="T8253" i="1"/>
  <c r="T8509" i="1"/>
  <c r="T8781" i="1"/>
  <c r="T8030" i="1"/>
  <c r="T8302" i="1"/>
  <c r="T8574" i="1"/>
  <c r="T8830" i="1"/>
  <c r="T9134" i="1"/>
  <c r="T9390" i="1"/>
  <c r="T6705" i="1"/>
  <c r="T6961" i="1"/>
  <c r="T7217" i="1"/>
  <c r="T7473" i="1"/>
  <c r="T7729" i="1"/>
  <c r="T8033" i="1"/>
  <c r="T8321" i="1"/>
  <c r="T8657" i="1"/>
  <c r="T8945" i="1"/>
  <c r="T9233" i="1"/>
  <c r="T9521" i="1"/>
  <c r="T6338" i="1"/>
  <c r="T6626" i="1"/>
  <c r="T6914" i="1"/>
  <c r="T7250" i="1"/>
  <c r="T7538" i="1"/>
  <c r="T7826" i="1"/>
  <c r="T8114" i="1"/>
  <c r="T8402" i="1"/>
  <c r="T8706" i="1"/>
  <c r="T5763" i="1"/>
  <c r="T6083" i="1"/>
  <c r="T6371" i="1"/>
  <c r="T6659" i="1"/>
  <c r="T6963" i="1"/>
  <c r="T7251" i="1"/>
  <c r="T7539" i="1"/>
  <c r="T7827" i="1"/>
  <c r="T8179" i="1"/>
  <c r="T8483" i="1"/>
  <c r="T8787" i="1"/>
  <c r="T9091" i="1"/>
  <c r="T5320" i="1"/>
  <c r="T5624" i="1"/>
  <c r="T5928" i="1"/>
  <c r="T6232" i="1"/>
  <c r="T6536" i="1"/>
  <c r="T6904" i="1"/>
  <c r="T7224" i="1"/>
  <c r="T7560" i="1"/>
  <c r="T7944" i="1"/>
  <c r="T8264" i="1"/>
  <c r="T8616" i="1"/>
  <c r="T9000" i="1"/>
  <c r="T9384" i="1"/>
  <c r="T5002" i="1"/>
  <c r="T5402" i="1"/>
  <c r="T5802" i="1"/>
  <c r="T6667" i="1"/>
  <c r="T7067" i="1"/>
  <c r="T7467" i="1"/>
  <c r="T7867" i="1"/>
  <c r="T8267" i="1"/>
  <c r="T8715" i="1"/>
  <c r="T9115" i="1"/>
  <c r="T9531" i="1"/>
  <c r="T8957" i="1"/>
  <c r="T9389" i="1"/>
  <c r="T6703" i="1"/>
  <c r="T7167" i="1"/>
  <c r="T7679" i="1"/>
  <c r="T8207" i="1"/>
  <c r="T8751" i="1"/>
  <c r="T9391" i="1"/>
  <c r="T620" i="1"/>
  <c r="T1212" i="1"/>
  <c r="T1868" i="1"/>
  <c r="T2492" i="1"/>
  <c r="T3180" i="1"/>
  <c r="T3916" i="1"/>
  <c r="T4540" i="1"/>
  <c r="T5452" i="1"/>
  <c r="T9234" i="1"/>
  <c r="T9555" i="1"/>
  <c r="T6810" i="1"/>
  <c r="T7642" i="1"/>
  <c r="T8554" i="1"/>
  <c r="T457" i="1"/>
  <c r="T1241" i="1"/>
  <c r="T2025" i="1"/>
  <c r="T9018" i="1"/>
  <c r="T6188" i="1"/>
  <c r="T6972" i="1"/>
  <c r="T7756" i="1"/>
  <c r="T3161" i="1"/>
  <c r="T3993" i="1"/>
  <c r="T4905" i="1"/>
  <c r="T5689" i="1"/>
  <c r="T6473" i="1"/>
  <c r="T7257" i="1"/>
  <c r="T8572" i="1"/>
  <c r="T9484" i="1"/>
  <c r="T656" i="1"/>
  <c r="T7465" i="1"/>
  <c r="T8313" i="1"/>
  <c r="T9241" i="1"/>
  <c r="T2032" i="1"/>
  <c r="T2960" i="1"/>
  <c r="T3936" i="1"/>
  <c r="T4912" i="1"/>
  <c r="T5936" i="1"/>
  <c r="T7200" i="1"/>
  <c r="T8384" i="1"/>
  <c r="T660" i="1"/>
  <c r="T4900" i="1"/>
  <c r="T2068" i="1"/>
  <c r="T4116" i="1"/>
  <c r="T2100" i="1"/>
  <c r="T2180" i="1"/>
  <c r="T2388" i="1"/>
  <c r="T3717" i="1"/>
  <c r="T5220" i="1"/>
  <c r="T3365" i="1"/>
  <c r="T5249" i="1"/>
  <c r="T5505" i="1"/>
  <c r="T5761" i="1"/>
  <c r="T6017" i="1"/>
  <c r="T6273" i="1"/>
  <c r="T6529" i="1"/>
  <c r="T3378" i="1"/>
  <c r="T3634" i="1"/>
  <c r="T3890" i="1"/>
  <c r="T4146" i="1"/>
  <c r="T4402" i="1"/>
  <c r="T4690" i="1"/>
  <c r="T4962" i="1"/>
  <c r="T5218" i="1"/>
  <c r="T5474" i="1"/>
  <c r="T5746" i="1"/>
  <c r="T6002" i="1"/>
  <c r="T3283" i="1"/>
  <c r="T3667" i="1"/>
  <c r="T3923" i="1"/>
  <c r="T4179" i="1"/>
  <c r="T4435" i="1"/>
  <c r="T4723" i="1"/>
  <c r="T4995" i="1"/>
  <c r="T5267" i="1"/>
  <c r="T5539" i="1"/>
  <c r="T4678" i="1"/>
  <c r="T4934" i="1"/>
  <c r="T5190" i="1"/>
  <c r="T5446" i="1"/>
  <c r="T5702" i="1"/>
  <c r="T5990" i="1"/>
  <c r="T6246" i="1"/>
  <c r="T6502" i="1"/>
  <c r="T6774" i="1"/>
  <c r="T7046" i="1"/>
  <c r="T7302" i="1"/>
  <c r="T7590" i="1"/>
  <c r="T7862" i="1"/>
  <c r="T8150" i="1"/>
  <c r="T8438" i="1"/>
  <c r="T8758" i="1"/>
  <c r="T9014" i="1"/>
  <c r="T9270" i="1"/>
  <c r="T9526" i="1"/>
  <c r="T135" i="1"/>
  <c r="T391" i="1"/>
  <c r="T647" i="1"/>
  <c r="T903" i="1"/>
  <c r="T1159" i="1"/>
  <c r="T1415" i="1"/>
  <c r="T1671" i="1"/>
  <c r="T1927" i="1"/>
  <c r="T2183" i="1"/>
  <c r="T2439" i="1"/>
  <c r="T2695" i="1"/>
  <c r="T2951" i="1"/>
  <c r="T3207" i="1"/>
  <c r="T3463" i="1"/>
  <c r="T3719" i="1"/>
  <c r="T3975" i="1"/>
  <c r="T4247" i="1"/>
  <c r="T4503" i="1"/>
  <c r="T4759" i="1"/>
  <c r="T5015" i="1"/>
  <c r="T5271" i="1"/>
  <c r="T24" i="1"/>
  <c r="T280" i="1"/>
  <c r="T536" i="1"/>
  <c r="T792" i="1"/>
  <c r="T1048" i="1"/>
  <c r="T1304" i="1"/>
  <c r="T1560" i="1"/>
  <c r="T1816" i="1"/>
  <c r="T2072" i="1"/>
  <c r="T2328" i="1"/>
  <c r="T2584" i="1"/>
  <c r="T2840" i="1"/>
  <c r="T3096" i="1"/>
  <c r="T3352" i="1"/>
  <c r="T3624" i="1"/>
  <c r="T3880" i="1"/>
  <c r="T4136" i="1"/>
  <c r="T4392" i="1"/>
  <c r="T4648" i="1"/>
  <c r="T4904" i="1"/>
  <c r="T27" i="1"/>
  <c r="T283" i="1"/>
  <c r="T539" i="1"/>
  <c r="T795" i="1"/>
  <c r="T1051" i="1"/>
  <c r="T1307" i="1"/>
  <c r="T1563" i="1"/>
  <c r="T1819" i="1"/>
  <c r="T2075" i="1"/>
  <c r="T2331" i="1"/>
  <c r="T2587" i="1"/>
  <c r="T2843" i="1"/>
  <c r="T78" i="1"/>
  <c r="T334" i="1"/>
  <c r="T590" i="1"/>
  <c r="T846" i="1"/>
  <c r="T1102" i="1"/>
  <c r="T1358" i="1"/>
  <c r="T1614" i="1"/>
  <c r="T1870" i="1"/>
  <c r="T2126" i="1"/>
  <c r="T2382" i="1"/>
  <c r="T31" i="1"/>
  <c r="T287" i="1"/>
  <c r="T543" i="1"/>
  <c r="T799" i="1"/>
  <c r="T1055" i="1"/>
  <c r="T6678" i="1"/>
  <c r="T5671" i="1"/>
  <c r="T5927" i="1"/>
  <c r="T6183" i="1"/>
  <c r="T6439" i="1"/>
  <c r="T6727" i="1"/>
  <c r="T6983" i="1"/>
  <c r="T7239" i="1"/>
  <c r="T7495" i="1"/>
  <c r="T7751" i="1"/>
  <c r="T8023" i="1"/>
  <c r="T8295" i="1"/>
  <c r="T8583" i="1"/>
  <c r="T8839" i="1"/>
  <c r="T9095" i="1"/>
  <c r="T9351" i="1"/>
  <c r="T9607" i="1"/>
  <c r="T3259" i="1"/>
  <c r="T3515" i="1"/>
  <c r="T3771" i="1"/>
  <c r="T4027" i="1"/>
  <c r="T4283" i="1"/>
  <c r="T4539" i="1"/>
  <c r="T4795" i="1"/>
  <c r="T5051" i="1"/>
  <c r="T5307" i="1"/>
  <c r="T5563" i="1"/>
  <c r="T5819" i="1"/>
  <c r="T6091" i="1"/>
  <c r="T6347" i="1"/>
  <c r="T29" i="1"/>
  <c r="T285" i="1"/>
  <c r="T541" i="1"/>
  <c r="T797" i="1"/>
  <c r="T1053" i="1"/>
  <c r="T1309" i="1"/>
  <c r="T1565" i="1"/>
  <c r="T1821" i="1"/>
  <c r="T2077" i="1"/>
  <c r="T2333" i="1"/>
  <c r="T2589" i="1"/>
  <c r="T2845" i="1"/>
  <c r="T3101" i="1"/>
  <c r="T3357" i="1"/>
  <c r="T3613" i="1"/>
  <c r="T3869" i="1"/>
  <c r="T4125" i="1"/>
  <c r="T4381" i="1"/>
  <c r="T4637" i="1"/>
  <c r="T4893" i="1"/>
  <c r="T5149" i="1"/>
  <c r="T2718" i="1"/>
  <c r="T2974" i="1"/>
  <c r="T3230" i="1"/>
  <c r="T3486" i="1"/>
  <c r="T3742" i="1"/>
  <c r="T3998" i="1"/>
  <c r="T4254" i="1"/>
  <c r="T4510" i="1"/>
  <c r="T4766" i="1"/>
  <c r="T5022" i="1"/>
  <c r="T5278" i="1"/>
  <c r="T5550" i="1"/>
  <c r="T5806" i="1"/>
  <c r="T6062" i="1"/>
  <c r="T6318" i="1"/>
  <c r="T6574" i="1"/>
  <c r="T6830" i="1"/>
  <c r="T7102" i="1"/>
  <c r="T7390" i="1"/>
  <c r="T7646" i="1"/>
  <c r="T7902" i="1"/>
  <c r="T1535" i="1"/>
  <c r="T1791" i="1"/>
  <c r="T2047" i="1"/>
  <c r="T2303" i="1"/>
  <c r="T2559" i="1"/>
  <c r="T2815" i="1"/>
  <c r="T3071" i="1"/>
  <c r="T3327" i="1"/>
  <c r="T3583" i="1"/>
  <c r="T3839" i="1"/>
  <c r="T4095" i="1"/>
  <c r="T4351" i="1"/>
  <c r="T4607" i="1"/>
  <c r="T4863" i="1"/>
  <c r="T5135" i="1"/>
  <c r="T5391" i="1"/>
  <c r="T5647" i="1"/>
  <c r="T5903" i="1"/>
  <c r="T6175" i="1"/>
  <c r="T6447" i="1"/>
  <c r="T5437" i="1"/>
  <c r="T5693" i="1"/>
  <c r="T5949" i="1"/>
  <c r="T6205" i="1"/>
  <c r="T6461" i="1"/>
  <c r="T6717" i="1"/>
  <c r="T6973" i="1"/>
  <c r="T7245" i="1"/>
  <c r="T7501" i="1"/>
  <c r="T7757" i="1"/>
  <c r="T8013" i="1"/>
  <c r="T8269" i="1"/>
  <c r="T8525" i="1"/>
  <c r="T8813" i="1"/>
  <c r="T8046" i="1"/>
  <c r="T8318" i="1"/>
  <c r="T8590" i="1"/>
  <c r="T8846" i="1"/>
  <c r="T9150" i="1"/>
  <c r="T9406" i="1"/>
  <c r="T6721" i="1"/>
  <c r="T6977" i="1"/>
  <c r="T7233" i="1"/>
  <c r="T7489" i="1"/>
  <c r="T7745" i="1"/>
  <c r="T8049" i="1"/>
  <c r="T8337" i="1"/>
  <c r="T8673" i="1"/>
  <c r="T8961" i="1"/>
  <c r="T9249" i="1"/>
  <c r="T9537" i="1"/>
  <c r="T6354" i="1"/>
  <c r="T6642" i="1"/>
  <c r="T6930" i="1"/>
  <c r="T7266" i="1"/>
  <c r="T7554" i="1"/>
  <c r="T7842" i="1"/>
  <c r="T8130" i="1"/>
  <c r="T8418" i="1"/>
  <c r="T8722" i="1"/>
  <c r="T5779" i="1"/>
  <c r="T6099" i="1"/>
  <c r="T6387" i="1"/>
  <c r="T6675" i="1"/>
  <c r="T6979" i="1"/>
  <c r="T7267" i="1"/>
  <c r="T7555" i="1"/>
  <c r="T7843" i="1"/>
  <c r="T8195" i="1"/>
  <c r="T8499" i="1"/>
  <c r="T8803" i="1"/>
  <c r="T9107" i="1"/>
  <c r="T5336" i="1"/>
  <c r="T5640" i="1"/>
  <c r="T5944" i="1"/>
  <c r="T6248" i="1"/>
  <c r="T6600" i="1"/>
  <c r="T6920" i="1"/>
  <c r="T7240" i="1"/>
  <c r="T7576" i="1"/>
  <c r="T7960" i="1"/>
  <c r="T8280" i="1"/>
  <c r="T8632" i="1"/>
  <c r="T9016" i="1"/>
  <c r="T9400" i="1"/>
  <c r="T5018" i="1"/>
  <c r="T5418" i="1"/>
  <c r="T5850" i="1"/>
  <c r="T6683" i="1"/>
  <c r="T7083" i="1"/>
  <c r="T7483" i="1"/>
  <c r="T7883" i="1"/>
  <c r="T8315" i="1"/>
  <c r="T8731" i="1"/>
  <c r="T9131" i="1"/>
  <c r="T9595" i="1"/>
  <c r="T8973" i="1"/>
  <c r="T9469" i="1"/>
  <c r="T6719" i="1"/>
  <c r="T7199" i="1"/>
  <c r="T7711" i="1"/>
  <c r="T8239" i="1"/>
  <c r="T8767" i="1"/>
  <c r="T9407" i="1"/>
  <c r="T636" i="1"/>
  <c r="T1244" i="1"/>
  <c r="T1884" i="1"/>
  <c r="T2524" i="1"/>
  <c r="T3196" i="1"/>
  <c r="T3932" i="1"/>
  <c r="T4684" i="1"/>
  <c r="T5468" i="1"/>
  <c r="T9250" i="1"/>
  <c r="T9571" i="1"/>
  <c r="T6874" i="1"/>
  <c r="T7786" i="1"/>
  <c r="T8570" i="1"/>
  <c r="T473" i="1"/>
  <c r="T1257" i="1"/>
  <c r="T2089" i="1"/>
  <c r="T9162" i="1"/>
  <c r="T6204" i="1"/>
  <c r="T6988" i="1"/>
  <c r="T7772" i="1"/>
  <c r="T3225" i="1"/>
  <c r="T4137" i="1"/>
  <c r="T4921" i="1"/>
  <c r="T5705" i="1"/>
  <c r="T6489" i="1"/>
  <c r="T7321" i="1"/>
  <c r="T8716" i="1"/>
  <c r="T9500" i="1"/>
  <c r="T672" i="1"/>
  <c r="T7481" i="1"/>
  <c r="T8377" i="1"/>
  <c r="T9417" i="1"/>
  <c r="T2080" i="1"/>
  <c r="T2976" i="1"/>
  <c r="T3952" i="1"/>
  <c r="T4976" i="1"/>
  <c r="T6080" i="1"/>
  <c r="T7216" i="1"/>
  <c r="T8480" i="1"/>
  <c r="T804" i="1"/>
  <c r="T6324" i="1"/>
  <c r="T4468" i="1"/>
  <c r="T4276" i="1"/>
  <c r="T3124" i="1"/>
  <c r="T4388" i="1"/>
  <c r="T3268" i="1"/>
  <c r="T7013" i="1"/>
  <c r="T5364" i="1"/>
  <c r="T3765" i="1"/>
  <c r="T5777" i="1"/>
  <c r="T6033" i="1"/>
  <c r="T6289" i="1"/>
  <c r="T6545" i="1"/>
  <c r="T3394" i="1"/>
  <c r="T3650" i="1"/>
  <c r="T3906" i="1"/>
  <c r="T4162" i="1"/>
  <c r="T4418" i="1"/>
  <c r="T4706" i="1"/>
  <c r="T4978" i="1"/>
  <c r="T5234" i="1"/>
  <c r="T5490" i="1"/>
  <c r="T5762" i="1"/>
  <c r="T6018" i="1"/>
  <c r="T3427" i="1"/>
  <c r="T3683" i="1"/>
  <c r="T3939" i="1"/>
  <c r="T4195" i="1"/>
  <c r="T4451" i="1"/>
  <c r="T4739" i="1"/>
  <c r="T5011" i="1"/>
  <c r="T5283" i="1"/>
  <c r="T5555" i="1"/>
  <c r="T4694" i="1"/>
  <c r="T4950" i="1"/>
  <c r="T5206" i="1"/>
  <c r="T5462" i="1"/>
  <c r="T5718" i="1"/>
  <c r="T6006" i="1"/>
  <c r="T6262" i="1"/>
  <c r="T6518" i="1"/>
  <c r="T6790" i="1"/>
  <c r="T7062" i="1"/>
  <c r="T7318" i="1"/>
  <c r="T7606" i="1"/>
  <c r="T7878" i="1"/>
  <c r="T8166" i="1"/>
  <c r="T8470" i="1"/>
  <c r="T8774" i="1"/>
  <c r="T9030" i="1"/>
  <c r="T9286" i="1"/>
  <c r="T9542" i="1"/>
  <c r="T151" i="1"/>
  <c r="T407" i="1"/>
  <c r="T663" i="1"/>
  <c r="T919" i="1"/>
  <c r="T1175" i="1"/>
  <c r="T1431" i="1"/>
  <c r="T1687" i="1"/>
  <c r="T1943" i="1"/>
  <c r="T2199" i="1"/>
  <c r="T2455" i="1"/>
  <c r="T2711" i="1"/>
  <c r="T2967" i="1"/>
  <c r="T3223" i="1"/>
  <c r="T3479" i="1"/>
  <c r="T3735" i="1"/>
  <c r="T3991" i="1"/>
  <c r="T4263" i="1"/>
  <c r="T4519" i="1"/>
  <c r="T4775" i="1"/>
  <c r="T5031" i="1"/>
  <c r="T5287" i="1"/>
  <c r="T40" i="1"/>
  <c r="T296" i="1"/>
  <c r="T552" i="1"/>
  <c r="T808" i="1"/>
  <c r="T1064" i="1"/>
  <c r="T1320" i="1"/>
  <c r="T1576" i="1"/>
  <c r="T1832" i="1"/>
  <c r="T2088" i="1"/>
  <c r="T2344" i="1"/>
  <c r="T2600" i="1"/>
  <c r="T2856" i="1"/>
  <c r="T3112" i="1"/>
  <c r="T3368" i="1"/>
  <c r="T3640" i="1"/>
  <c r="T3896" i="1"/>
  <c r="T4152" i="1"/>
  <c r="T4408" i="1"/>
  <c r="T4664" i="1"/>
  <c r="T4920" i="1"/>
  <c r="T43" i="1"/>
  <c r="T299" i="1"/>
  <c r="T555" i="1"/>
  <c r="T811" i="1"/>
  <c r="T1067" i="1"/>
  <c r="T1323" i="1"/>
  <c r="T1579" i="1"/>
  <c r="T1835" i="1"/>
  <c r="T2091" i="1"/>
  <c r="T2347" i="1"/>
  <c r="T2603" i="1"/>
  <c r="T2859" i="1"/>
  <c r="T94" i="1"/>
  <c r="T350" i="1"/>
  <c r="T606" i="1"/>
  <c r="T862" i="1"/>
  <c r="T1118" i="1"/>
  <c r="T1374" i="1"/>
  <c r="T1630" i="1"/>
  <c r="T1886" i="1"/>
  <c r="T2142" i="1"/>
  <c r="T2398" i="1"/>
  <c r="T47" i="1"/>
  <c r="T303" i="1"/>
  <c r="T559" i="1"/>
  <c r="T815" i="1"/>
  <c r="T1071" i="1"/>
  <c r="T6934" i="1"/>
  <c r="T5687" i="1"/>
  <c r="T5943" i="1"/>
  <c r="T6199" i="1"/>
  <c r="T6455" i="1"/>
  <c r="T6743" i="1"/>
  <c r="T6999" i="1"/>
  <c r="T7255" i="1"/>
  <c r="T7511" i="1"/>
  <c r="T7783" i="1"/>
  <c r="T8039" i="1"/>
  <c r="T8311" i="1"/>
  <c r="T8599" i="1"/>
  <c r="T8855" i="1"/>
  <c r="T9111" i="1"/>
  <c r="T9367" i="1"/>
  <c r="T9639" i="1"/>
  <c r="T3275" i="1"/>
  <c r="T3531" i="1"/>
  <c r="T3787" i="1"/>
  <c r="T4043" i="1"/>
  <c r="T4299" i="1"/>
  <c r="T4555" i="1"/>
  <c r="T4811" i="1"/>
  <c r="T5067" i="1"/>
  <c r="T5323" i="1"/>
  <c r="T5579" i="1"/>
  <c r="T5835" i="1"/>
  <c r="T6107" i="1"/>
  <c r="T6363" i="1"/>
  <c r="T45" i="1"/>
  <c r="T301" i="1"/>
  <c r="T557" i="1"/>
  <c r="T813" i="1"/>
  <c r="T1069" i="1"/>
  <c r="T1325" i="1"/>
  <c r="T1581" i="1"/>
  <c r="T1837" i="1"/>
  <c r="T2093" i="1"/>
  <c r="T2349" i="1"/>
  <c r="T2605" i="1"/>
  <c r="T2861" i="1"/>
  <c r="T3117" i="1"/>
  <c r="T3373" i="1"/>
  <c r="T3629" i="1"/>
  <c r="T3885" i="1"/>
  <c r="T4141" i="1"/>
  <c r="T4397" i="1"/>
  <c r="T4653" i="1"/>
  <c r="T4909" i="1"/>
  <c r="T5165" i="1"/>
  <c r="T2734" i="1"/>
  <c r="T2990" i="1"/>
  <c r="T3246" i="1"/>
  <c r="T3502" i="1"/>
  <c r="T3758" i="1"/>
  <c r="T4014" i="1"/>
  <c r="T4270" i="1"/>
  <c r="T4526" i="1"/>
  <c r="T4782" i="1"/>
  <c r="T5038" i="1"/>
  <c r="T5294" i="1"/>
  <c r="T5566" i="1"/>
  <c r="T5822" i="1"/>
  <c r="T6078" i="1"/>
  <c r="T6334" i="1"/>
  <c r="T6590" i="1"/>
  <c r="T6846" i="1"/>
  <c r="T7118" i="1"/>
  <c r="T7406" i="1"/>
  <c r="T7662" i="1"/>
  <c r="T1295" i="1"/>
  <c r="T1551" i="1"/>
  <c r="T1807" i="1"/>
  <c r="T2063" i="1"/>
  <c r="T2319" i="1"/>
  <c r="T2575" i="1"/>
  <c r="T2831" i="1"/>
  <c r="T3087" i="1"/>
  <c r="T3343" i="1"/>
  <c r="T3599" i="1"/>
  <c r="T3855" i="1"/>
  <c r="T4111" i="1"/>
  <c r="T4367" i="1"/>
  <c r="T4623" i="1"/>
  <c r="T4879" i="1"/>
  <c r="T5151" i="1"/>
  <c r="T5407" i="1"/>
  <c r="T5663" i="1"/>
  <c r="T5935" i="1"/>
  <c r="T6191" i="1"/>
  <c r="T6463" i="1"/>
  <c r="T5453" i="1"/>
  <c r="T5709" i="1"/>
  <c r="T5965" i="1"/>
  <c r="T6221" i="1"/>
  <c r="T6477" i="1"/>
  <c r="T6733" i="1"/>
  <c r="T6989" i="1"/>
  <c r="T7261" i="1"/>
  <c r="T7517" i="1"/>
  <c r="T7773" i="1"/>
  <c r="T8029" i="1"/>
  <c r="T8285" i="1"/>
  <c r="T8541" i="1"/>
  <c r="T8829" i="1"/>
  <c r="T8062" i="1"/>
  <c r="T8334" i="1"/>
  <c r="T8606" i="1"/>
  <c r="T8862" i="1"/>
  <c r="T9166" i="1"/>
  <c r="T9422" i="1"/>
  <c r="T6737" i="1"/>
  <c r="T6993" i="1"/>
  <c r="T7249" i="1"/>
  <c r="T7505" i="1"/>
  <c r="T7761" i="1"/>
  <c r="T8065" i="1"/>
  <c r="T8385" i="1"/>
  <c r="T8689" i="1"/>
  <c r="T8977" i="1"/>
  <c r="T9265" i="1"/>
  <c r="T9553" i="1"/>
  <c r="T6370" i="1"/>
  <c r="T6658" i="1"/>
  <c r="T6978" i="1"/>
  <c r="T7282" i="1"/>
  <c r="T7570" i="1"/>
  <c r="T7858" i="1"/>
  <c r="T8146" i="1"/>
  <c r="T8434" i="1"/>
  <c r="T8738" i="1"/>
  <c r="T5827" i="1"/>
  <c r="T6115" i="1"/>
  <c r="T6403" i="1"/>
  <c r="T6691" i="1"/>
  <c r="T6995" i="1"/>
  <c r="T7283" i="1"/>
  <c r="T7571" i="1"/>
  <c r="T7907" i="1"/>
  <c r="T8211" i="1"/>
  <c r="T8515" i="1"/>
  <c r="T8819" i="1"/>
  <c r="T9123" i="1"/>
  <c r="T5352" i="1"/>
  <c r="T5656" i="1"/>
  <c r="T5960" i="1"/>
  <c r="T6264" i="1"/>
  <c r="T6616" i="1"/>
  <c r="T6936" i="1"/>
  <c r="T7272" i="1"/>
  <c r="T7640" i="1"/>
  <c r="T7976" i="1"/>
  <c r="T8312" i="1"/>
  <c r="T8696" i="1"/>
  <c r="T9032" i="1"/>
  <c r="T9416" i="1"/>
  <c r="T5034" i="1"/>
  <c r="T5482" i="1"/>
  <c r="T5882" i="1"/>
  <c r="T6699" i="1"/>
  <c r="T7099" i="1"/>
  <c r="T7499" i="1"/>
  <c r="T7947" i="1"/>
  <c r="T8347" i="1"/>
  <c r="T8747" i="1"/>
  <c r="T9147" i="1"/>
  <c r="T12" i="1"/>
  <c r="T8989" i="1"/>
  <c r="T9485" i="1"/>
  <c r="T6735" i="1"/>
  <c r="T7215" i="1"/>
  <c r="T7727" i="1"/>
  <c r="T8255" i="1"/>
  <c r="T8863" i="1"/>
  <c r="T9423" i="1"/>
  <c r="T700" i="1"/>
  <c r="T1260" i="1"/>
  <c r="T1900" i="1"/>
  <c r="T2636" i="1"/>
  <c r="T3260" i="1"/>
  <c r="T3948" i="1"/>
  <c r="T4700" i="1"/>
  <c r="T5484" i="1"/>
  <c r="T9266" i="1"/>
  <c r="T9635" i="1"/>
  <c r="T7018" i="1"/>
  <c r="T7802" i="1"/>
  <c r="T8586" i="1"/>
  <c r="T489" i="1"/>
  <c r="T1321" i="1"/>
  <c r="T2233" i="1"/>
  <c r="T9178" i="1"/>
  <c r="T6220" i="1"/>
  <c r="T7004" i="1"/>
  <c r="T7836" i="1"/>
  <c r="T3369" i="1"/>
  <c r="T4153" i="1"/>
  <c r="T4937" i="1"/>
  <c r="T5721" i="1"/>
  <c r="T6553" i="1"/>
  <c r="T9530" i="1"/>
  <c r="T8732" i="1"/>
  <c r="T9516" i="1"/>
  <c r="T688" i="1"/>
  <c r="T7545" i="1"/>
  <c r="T8553" i="1"/>
  <c r="T9433" i="1"/>
  <c r="T2096" i="1"/>
  <c r="T2992" i="1"/>
  <c r="T4016" i="1"/>
  <c r="T5168" i="1"/>
  <c r="T6096" i="1"/>
  <c r="T7232" i="1"/>
  <c r="T8496" i="1"/>
  <c r="T2084" i="1"/>
  <c r="T8820" i="1"/>
  <c r="T4596" i="1"/>
  <c r="T5412" i="1"/>
  <c r="T3236" i="1"/>
  <c r="T5764" i="1"/>
  <c r="T6740" i="1"/>
  <c r="T7157" i="1"/>
  <c r="T5956" i="1"/>
  <c r="T3877" i="1"/>
  <c r="T1626" i="1"/>
  <c r="T1882" i="1"/>
  <c r="T2138" i="1"/>
  <c r="T2394" i="1"/>
  <c r="T2650" i="1"/>
  <c r="T2906" i="1"/>
  <c r="T3162" i="1"/>
  <c r="T3418" i="1"/>
  <c r="T3674" i="1"/>
  <c r="T3930" i="1"/>
  <c r="T4186" i="1"/>
  <c r="T4442" i="1"/>
  <c r="T4714" i="1"/>
  <c r="T3457" i="1"/>
  <c r="T3713" i="1"/>
  <c r="T3969" i="1"/>
  <c r="T4225" i="1"/>
  <c r="T4481" i="1"/>
  <c r="T4737" i="1"/>
  <c r="T5009" i="1"/>
  <c r="T5281" i="1"/>
  <c r="T5537" i="1"/>
  <c r="T5793" i="1"/>
  <c r="T6049" i="1"/>
  <c r="T6305" i="1"/>
  <c r="T6561" i="1"/>
  <c r="T3410" i="1"/>
  <c r="T3666" i="1"/>
  <c r="T3922" i="1"/>
  <c r="T4178" i="1"/>
  <c r="T4434" i="1"/>
  <c r="T4722" i="1"/>
  <c r="T4994" i="1"/>
  <c r="T5250" i="1"/>
  <c r="T5506" i="1"/>
  <c r="T5778" i="1"/>
  <c r="T6034" i="1"/>
  <c r="T3443" i="1"/>
  <c r="T3699" i="1"/>
  <c r="T3955" i="1"/>
  <c r="T4211" i="1"/>
  <c r="T4467" i="1"/>
  <c r="T4755" i="1"/>
  <c r="T5027" i="1"/>
  <c r="T5299" i="1"/>
  <c r="T5571" i="1"/>
  <c r="T4710" i="1"/>
  <c r="T4966" i="1"/>
  <c r="T5222" i="1"/>
  <c r="T5478" i="1"/>
  <c r="T5750" i="1"/>
  <c r="T6022" i="1"/>
  <c r="T6278" i="1"/>
  <c r="T6534" i="1"/>
  <c r="T6806" i="1"/>
  <c r="T7078" i="1"/>
  <c r="T7334" i="1"/>
  <c r="T7622" i="1"/>
  <c r="T7894" i="1"/>
  <c r="T8198" i="1"/>
  <c r="T8486" i="1"/>
  <c r="T8790" i="1"/>
  <c r="T9046" i="1"/>
  <c r="T9302" i="1"/>
  <c r="T9558" i="1"/>
  <c r="T167" i="1"/>
  <c r="T423" i="1"/>
  <c r="T679" i="1"/>
  <c r="T935" i="1"/>
  <c r="T1191" i="1"/>
  <c r="T1447" i="1"/>
  <c r="T1703" i="1"/>
  <c r="T1959" i="1"/>
  <c r="T2215" i="1"/>
  <c r="T2471" i="1"/>
  <c r="T2727" i="1"/>
  <c r="T2983" i="1"/>
  <c r="T3239" i="1"/>
  <c r="T3495" i="1"/>
  <c r="T3751" i="1"/>
  <c r="T4007" i="1"/>
  <c r="T4279" i="1"/>
  <c r="T4535" i="1"/>
  <c r="T4791" i="1"/>
  <c r="T5047" i="1"/>
  <c r="T5303" i="1"/>
  <c r="T56" i="1"/>
  <c r="T312" i="1"/>
  <c r="T568" i="1"/>
  <c r="T824" i="1"/>
  <c r="T1080" i="1"/>
  <c r="T1336" i="1"/>
  <c r="T1592" i="1"/>
  <c r="T1848" i="1"/>
  <c r="T2104" i="1"/>
  <c r="T2360" i="1"/>
  <c r="T2616" i="1"/>
  <c r="T2872" i="1"/>
  <c r="T3128" i="1"/>
  <c r="T3384" i="1"/>
  <c r="T3656" i="1"/>
  <c r="T3912" i="1"/>
  <c r="T4168" i="1"/>
  <c r="T4424" i="1"/>
  <c r="T4680" i="1"/>
  <c r="T4936" i="1"/>
  <c r="T59" i="1"/>
  <c r="T315" i="1"/>
  <c r="T571" i="1"/>
  <c r="T827" i="1"/>
  <c r="T1083" i="1"/>
  <c r="T1339" i="1"/>
  <c r="T1595" i="1"/>
  <c r="T1851" i="1"/>
  <c r="T2107" i="1"/>
  <c r="T2363" i="1"/>
  <c r="T2619" i="1"/>
  <c r="T2875" i="1"/>
  <c r="T110" i="1"/>
  <c r="T366" i="1"/>
  <c r="T622" i="1"/>
  <c r="T878" i="1"/>
  <c r="T1134" i="1"/>
  <c r="T1390" i="1"/>
  <c r="T1646" i="1"/>
  <c r="T1902" i="1"/>
  <c r="T2158" i="1"/>
  <c r="T2414" i="1"/>
  <c r="T63" i="1"/>
  <c r="T319" i="1"/>
  <c r="T575" i="1"/>
  <c r="T831" i="1"/>
  <c r="T1087" i="1"/>
  <c r="T7558" i="1"/>
  <c r="T5703" i="1"/>
  <c r="T5959" i="1"/>
  <c r="T6215" i="1"/>
  <c r="T6471" i="1"/>
  <c r="T6759" i="1"/>
  <c r="T7015" i="1"/>
  <c r="T7271" i="1"/>
  <c r="T7527" i="1"/>
  <c r="T7799" i="1"/>
  <c r="T8055" i="1"/>
  <c r="T8327" i="1"/>
  <c r="T8615" i="1"/>
  <c r="T8871" i="1"/>
  <c r="T9127" i="1"/>
  <c r="T9383" i="1"/>
  <c r="T3035" i="1"/>
  <c r="T3291" i="1"/>
  <c r="T3547" i="1"/>
  <c r="T3803" i="1"/>
  <c r="T4059" i="1"/>
  <c r="T4315" i="1"/>
  <c r="T4571" i="1"/>
  <c r="T4827" i="1"/>
  <c r="T5083" i="1"/>
  <c r="T5339" i="1"/>
  <c r="T5595" i="1"/>
  <c r="T5851" i="1"/>
  <c r="T6123" i="1"/>
  <c r="T6379" i="1"/>
  <c r="T61" i="1"/>
  <c r="T317" i="1"/>
  <c r="T573" i="1"/>
  <c r="T829" i="1"/>
  <c r="T1085" i="1"/>
  <c r="T1341" i="1"/>
  <c r="T1597" i="1"/>
  <c r="T1853" i="1"/>
  <c r="T2109" i="1"/>
  <c r="T2365" i="1"/>
  <c r="T2621" i="1"/>
  <c r="T2877" i="1"/>
  <c r="T3133" i="1"/>
  <c r="T3389" i="1"/>
  <c r="T3645" i="1"/>
  <c r="T3901" i="1"/>
  <c r="T4157" i="1"/>
  <c r="T4413" i="1"/>
  <c r="T4669" i="1"/>
  <c r="T4925" i="1"/>
  <c r="T5181" i="1"/>
  <c r="T2750" i="1"/>
  <c r="T3006" i="1"/>
  <c r="T3262" i="1"/>
  <c r="T3518" i="1"/>
  <c r="T3774" i="1"/>
  <c r="T4030" i="1"/>
  <c r="T4286" i="1"/>
  <c r="T4542" i="1"/>
  <c r="T4798" i="1"/>
  <c r="T5054" i="1"/>
  <c r="T5310" i="1"/>
  <c r="T5582" i="1"/>
  <c r="T5838" i="1"/>
  <c r="T6094" i="1"/>
  <c r="T6350" i="1"/>
  <c r="T6606" i="1"/>
  <c r="T6878" i="1"/>
  <c r="T7134" i="1"/>
  <c r="T7422" i="1"/>
  <c r="T7678" i="1"/>
  <c r="T1311" i="1"/>
  <c r="T1567" i="1"/>
  <c r="T1823" i="1"/>
  <c r="T2079" i="1"/>
  <c r="T2335" i="1"/>
  <c r="T2591" i="1"/>
  <c r="T2847" i="1"/>
  <c r="T3103" i="1"/>
  <c r="T3359" i="1"/>
  <c r="T3615" i="1"/>
  <c r="T3871" i="1"/>
  <c r="T4127" i="1"/>
  <c r="T4383" i="1"/>
  <c r="T4639" i="1"/>
  <c r="T4895" i="1"/>
  <c r="T5167" i="1"/>
  <c r="T5423" i="1"/>
  <c r="T5679" i="1"/>
  <c r="T5951" i="1"/>
  <c r="T6223" i="1"/>
  <c r="T6479" i="1"/>
  <c r="T5469" i="1"/>
  <c r="T5725" i="1"/>
  <c r="T5981" i="1"/>
  <c r="T6237" i="1"/>
  <c r="T6493" i="1"/>
  <c r="T6749" i="1"/>
  <c r="T7005" i="1"/>
  <c r="T7277" i="1"/>
  <c r="T7533" i="1"/>
  <c r="T7789" i="1"/>
  <c r="T8045" i="1"/>
  <c r="T8301" i="1"/>
  <c r="T8557" i="1"/>
  <c r="T8845" i="1"/>
  <c r="T8078" i="1"/>
  <c r="T8350" i="1"/>
  <c r="T8622" i="1"/>
  <c r="T8878" i="1"/>
  <c r="T9182" i="1"/>
  <c r="T9438" i="1"/>
  <c r="T6753" i="1"/>
  <c r="T7009" i="1"/>
  <c r="T7265" i="1"/>
  <c r="T7521" i="1"/>
  <c r="T7777" i="1"/>
  <c r="T8081" i="1"/>
  <c r="T8401" i="1"/>
  <c r="T8705" i="1"/>
  <c r="T8993" i="1"/>
  <c r="T9281" i="1"/>
  <c r="T9569" i="1"/>
  <c r="T6386" i="1"/>
  <c r="T6674" i="1"/>
  <c r="T6994" i="1"/>
  <c r="T7298" i="1"/>
  <c r="T7586" i="1"/>
  <c r="T7874" i="1"/>
  <c r="T8162" i="1"/>
  <c r="T8450" i="1"/>
  <c r="T8754" i="1"/>
  <c r="T5843" i="1"/>
  <c r="T6131" i="1"/>
  <c r="T6419" i="1"/>
  <c r="T6707" i="1"/>
  <c r="T7011" i="1"/>
  <c r="T7299" i="1"/>
  <c r="T7587" i="1"/>
  <c r="T7923" i="1"/>
  <c r="T8227" i="1"/>
  <c r="T8531" i="1"/>
  <c r="T8835" i="1"/>
  <c r="T6631" i="1"/>
  <c r="T5368" i="1"/>
  <c r="T5672" i="1"/>
  <c r="T5976" i="1"/>
  <c r="T6280" i="1"/>
  <c r="T6632" i="1"/>
  <c r="T6952" i="1"/>
  <c r="T7288" i="1"/>
  <c r="T7656" i="1"/>
  <c r="T7992" i="1"/>
  <c r="T8328" i="1"/>
  <c r="T8712" i="1"/>
  <c r="T9048" i="1"/>
  <c r="T9432" i="1"/>
  <c r="T5082" i="1"/>
  <c r="T5498" i="1"/>
  <c r="T5898" i="1"/>
  <c r="T6715" i="1"/>
  <c r="T7115" i="1"/>
  <c r="T7547" i="1"/>
  <c r="T7963" i="1"/>
  <c r="T8363" i="1"/>
  <c r="T8763" i="1"/>
  <c r="T9163" i="1"/>
  <c r="T28" i="1"/>
  <c r="T9053" i="1"/>
  <c r="T9501" i="1"/>
  <c r="T6799" i="1"/>
  <c r="T7247" i="1"/>
  <c r="T7759" i="1"/>
  <c r="T8287" i="1"/>
  <c r="T8879" i="1"/>
  <c r="T9455" i="1"/>
  <c r="T732" i="1"/>
  <c r="T1356" i="1"/>
  <c r="T1916" i="1"/>
  <c r="T2652" i="1"/>
  <c r="T3292" i="1"/>
  <c r="T3964" i="1"/>
  <c r="T4716" i="1"/>
  <c r="T5500" i="1"/>
  <c r="T9330" i="1"/>
  <c r="T6250" i="1"/>
  <c r="T7034" i="1"/>
  <c r="T7818" i="1"/>
  <c r="T8602" i="1"/>
  <c r="T553" i="1"/>
  <c r="T1465" i="1"/>
  <c r="T2249" i="1"/>
  <c r="T9194" i="1"/>
  <c r="T6236" i="1"/>
  <c r="T7068" i="1"/>
  <c r="T7980" i="1"/>
  <c r="T3385" i="1"/>
  <c r="T4169" i="1"/>
  <c r="T4953" i="1"/>
  <c r="T5785" i="1"/>
  <c r="T6697" i="1"/>
  <c r="T9546" i="1"/>
  <c r="T8748" i="1"/>
  <c r="T9532" i="1"/>
  <c r="T752" i="1"/>
  <c r="T7689" i="1"/>
  <c r="T8569" i="1"/>
  <c r="T9449" i="1"/>
  <c r="T2112" i="1"/>
  <c r="T3104" i="1"/>
  <c r="T4208" i="1"/>
  <c r="T5184" i="1"/>
  <c r="T6176" i="1"/>
  <c r="T7248" i="1"/>
  <c r="T8576" i="1"/>
  <c r="T4004" i="1"/>
  <c r="T9332" i="1"/>
  <c r="T5140" i="1"/>
  <c r="T5556" i="1"/>
  <c r="T4100" i="1"/>
  <c r="T9412" i="1"/>
  <c r="T6884" i="1"/>
  <c r="T7685" i="1"/>
  <c r="T6116" i="1"/>
  <c r="T522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9C64D3-2256-42DE-A10E-1A31F4FB8F52}"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<sst xmlns="http://schemas.openxmlformats.org/spreadsheetml/2006/main" count="58305" uniqueCount="209">
  <si>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</si>
  <si>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</si>
  <si>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</si>
  <si>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</si>
  <si>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</si>
  <si>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</si>
  <si>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</si>
  <si>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</si>
  <si>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</si>
  <si>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</si>
  <si>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</si>
  <si>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</si>
  <si>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</si>
  <si>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</si>
  <si>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</si>
  <si>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</si>
  <si>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</si>
  <si>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</si>
  <si>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</si>
  <si>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</si>
  <si>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</si>
  <si>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</si>
  <si>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</si>
  <si>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</si>
  <si>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</si>
  <si>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</si>
  <si>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</si>
  <si>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</si>
  <si>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</si>
  <si>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</si>
  <si>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</si>
  <si>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</si>
  <si>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</si>
  <si>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</si>
  <si>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</si>
  <si>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</si>
  <si>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</si>
  <si>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</si>
  <si>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</si>
  <si>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</si>
  <si>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</si>
  <si>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</si>
  <si>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</si>
  <si>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</si>
  <si>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</si>
  <si>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</si>
  <si>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</si>
  <si>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</si>
  <si>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</si>
  <si>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</si>
  <si>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</si>
  <si>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</si>
  <si>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</si>
  <si>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</si>
  <si>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</si>
  <si>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</si>
  <si>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</si>
  <si>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</si>
  <si>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</si>
  <si>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</si>
  <si>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</si>
  <si>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</si>
  <si>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</si>
  <si>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</si>
  <si>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</si>
  <si>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</si>
  <si>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</si>
  <si>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</si>
  <si>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</si>
  <si>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</si>
  <si>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</si>
  <si>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</si>
  <si>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</si>
  <si>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</si>
  <si>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</si>
  <si>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</si>
  <si>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</si>
  <si>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</si>
  <si>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</si>
  <si>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</si>
  <si>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</si>
  <si>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</si>
  <si>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</si>
  <si>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</si>
  <si>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</si>
  <si>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</si>
  <si>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</si>
  <si>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</si>
  <si>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</si>
  <si>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</si>
  <si>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</si>
  <si>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</si>
  <si>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</si>
  <si>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</si>
  <si>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</si>
  <si>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</si>
  <si>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</si>
  <si>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</si>
  <si>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</si>
  <si>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</si>
  <si>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</si>
  <si>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</si>
  <si>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</si>
  <si>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</si>
  <si>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</si>
  <si>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</si>
  <si>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</si>
  <si>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</si>
  <si>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</si>
  <si>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</si>
  <si>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</si>
  <si>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</si>
  <si>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</si>
  <si>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</si>
  <si>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</si>
  <si>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</si>
  <si>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</si>
  <si>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</si>
  <si>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</si>
  <si>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</si>
  <si>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</si>
  <si>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</si>
  <si>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</si>
  <si>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</si>
  <si>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</si>
  <si>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</si>
  <si>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</si>
  <si>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</si>
  <si>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</si>
  <si>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</si>
  <si>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</si>
  <si>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</si>
  <si>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</si>
  <si>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</si>
  <si>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</si>
  <si>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Month</t>
  </si>
  <si>
    <t>Year</t>
  </si>
  <si>
    <t>Price per unit2</t>
  </si>
  <si>
    <t>Profit per unit</t>
  </si>
  <si>
    <t>Sum of Total Sales</t>
  </si>
  <si>
    <t>Sum of Operating Profit</t>
  </si>
  <si>
    <t>Average of Operating Margin</t>
  </si>
  <si>
    <t>Sum of Units Sold</t>
  </si>
  <si>
    <t>Row Labels</t>
  </si>
  <si>
    <t>Grand Total</t>
  </si>
  <si>
    <t>Jan</t>
  </si>
  <si>
    <t>Feb</t>
  </si>
  <si>
    <t>Mar</t>
  </si>
  <si>
    <t>Apr</t>
  </si>
  <si>
    <t>May</t>
  </si>
  <si>
    <t>Jun</t>
  </si>
  <si>
    <t>Jul</t>
  </si>
  <si>
    <t>Aug</t>
  </si>
  <si>
    <t>Sep</t>
  </si>
  <si>
    <t>Oct</t>
  </si>
  <si>
    <t>Nov</t>
  </si>
  <si>
    <t>Dec</t>
  </si>
  <si>
    <t>Column Labels</t>
  </si>
  <si>
    <t>Average of Total Sales</t>
  </si>
  <si>
    <t>Average Price</t>
  </si>
  <si>
    <t>Manufacturing Cost</t>
  </si>
  <si>
    <t>Price Band</t>
  </si>
  <si>
    <t>Mass</t>
  </si>
  <si>
    <t>Premium</t>
  </si>
  <si>
    <t>Count of Product</t>
  </si>
  <si>
    <t>Sum of Total Sales2</t>
  </si>
  <si>
    <t>Are premium-priced products actually more profitable?</t>
  </si>
  <si>
    <t xml:space="preserve">Profit Per Dollar </t>
  </si>
  <si>
    <t>2.	Which year has the highest sales?</t>
  </si>
  <si>
    <t>4. Is revenue growth aligned with profit growth?</t>
  </si>
  <si>
    <t>5. Which months show seasonality or abnormal spikes?</t>
  </si>
  <si>
    <t>7. How do sales channels differ in profitability, not just revenue?</t>
  </si>
  <si>
    <t>8. Which channel is scaling efficiently over time?</t>
  </si>
  <si>
    <t>12. Which products are revenue leaders vs profit leaders?</t>
  </si>
  <si>
    <t>1. What is the overall revenue, profit, margin, and volume performance</t>
  </si>
  <si>
    <r>
      <rPr>
        <b/>
        <sz val="11"/>
        <color theme="1"/>
        <rFont val="Calibri"/>
        <family val="2"/>
        <scheme val="minor"/>
      </rPr>
      <t>3</t>
    </r>
    <r>
      <rPr>
        <sz val="11"/>
        <color theme="1"/>
        <rFont val="Calibri"/>
        <family val="2"/>
        <scheme val="minor"/>
      </rPr>
      <t>.</t>
    </r>
    <r>
      <rPr>
        <sz val="7"/>
        <color theme="1"/>
        <rFont val="Times New Roman"/>
        <family val="1"/>
      </rPr>
      <t xml:space="preserve">      </t>
    </r>
    <r>
      <rPr>
        <b/>
        <sz val="11"/>
        <color theme="1"/>
        <rFont val="Calibri"/>
        <family val="2"/>
        <scheme val="minor"/>
      </rPr>
      <t>Which month performs best?</t>
    </r>
  </si>
  <si>
    <t>6 . Are we selling more units or just increasing prices?</t>
  </si>
  <si>
    <t>9. Which product sells the most?</t>
  </si>
  <si>
    <t>Profit Margin</t>
  </si>
  <si>
    <t>10.  Which product generates the highest revenue and profit margin?</t>
  </si>
  <si>
    <t>11. Which products have high volume but low margins?</t>
  </si>
  <si>
    <t xml:space="preserve"> What is the overall revenue, profit, margin, and volume performance</t>
  </si>
  <si>
    <t>Which year has the highest sales?</t>
  </si>
  <si>
    <t xml:space="preserve"> which month perform best ?</t>
  </si>
  <si>
    <t>Is  revenue growth aligned with profit growth?</t>
  </si>
  <si>
    <t xml:space="preserve"> Which months show seasonality or abnormal spikes?</t>
  </si>
  <si>
    <t xml:space="preserve"> Are we selling more units or just increasing prices?</t>
  </si>
  <si>
    <t xml:space="preserve"> How do sales channels differ in profitability, not just revenue?</t>
  </si>
  <si>
    <t xml:space="preserve"> Which channel is scaling efficiently over time?</t>
  </si>
  <si>
    <t xml:space="preserve"> Which product sells the most?</t>
  </si>
  <si>
    <t xml:space="preserve"> Which product generates the highest revenue profit margin?</t>
  </si>
  <si>
    <t xml:space="preserve"> Which products have high volume but low margins?</t>
  </si>
  <si>
    <t xml:space="preserve"> Which products are revenue leaders vs profit leaders?</t>
  </si>
  <si>
    <t xml:space="preserve"> Where are we over-dependent?</t>
  </si>
  <si>
    <t xml:space="preserve"> Which states punch above or below their weight?</t>
  </si>
  <si>
    <t xml:space="preserve"> Which retailer sells the most?</t>
  </si>
  <si>
    <t xml:space="preserve"> Which region has the highest sales?</t>
  </si>
  <si>
    <t xml:space="preserve"> Which regions drive growth vs stability? (YOY GROWTH)</t>
  </si>
  <si>
    <t>QUESTION</t>
  </si>
  <si>
    <t>13 .Are premium-priced products actually more profitable?</t>
  </si>
  <si>
    <t>14 .Where are we over-dependent?</t>
  </si>
  <si>
    <t>15. Which states punch above or below their weight?</t>
  </si>
  <si>
    <t>16. Which retailer sells the most?</t>
  </si>
  <si>
    <t>17. Which region has the highest sales?</t>
  </si>
  <si>
    <t>18. Which regions drive growth vs stability?</t>
  </si>
  <si>
    <t>Average of Price per Unit</t>
  </si>
  <si>
    <t>YOY Profit Growth</t>
  </si>
  <si>
    <t>2020</t>
  </si>
  <si>
    <t>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</si>
</sst>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_);[Red]\(&quot;$&quot;#,##0.00\)"/>
    <numFmt numFmtId="165" formatCode="&quot;$&quot;#,##0_);[Red]\(&quot;$&quot;#,##0\)"/>
    <numFmt numFmtId="166" formatCode="[$$-409]#,##0"/>
  </numFmts>
  <fonts count="11"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b/>
      <sz val="11"/>
      <color theme="1"/>
      <name val="Calibri"/>
      <family val="2"/>
      <scheme val="minor"/>
    </font>
    <font>
      <sz val="7"/>
      <color theme="1"/>
      <name val="Times New Roman"/>
      <family val="1"/>
    </font>
    <font>
      <b/>
      <sz val="12"/>
      <color theme="1"/>
      <name val="Calibri"/>
      <family val="2"/>
      <scheme val="minor"/>
    </font>
    <font>
      <b/>
      <sz val="14"/>
      <color theme="1"/>
      <name val="Calibri"/>
      <family val="2"/>
      <scheme val="minor"/>
    </font>
    <font>
      <b/>
      <sz val="20"/>
      <color theme="1"/>
      <name val="Calibri"/>
      <family val="2"/>
      <scheme val="minor"/>
    </font>
  </fonts>
  <fills count="7">
    <fill>
      <patternFill patternType="none"/>
    </fill>
    <fill>
      <patternFill patternType="gray125"/>
    </fill>
    <fill>
      <patternFill patternType="solid">
        <fgColor rgb="FF013693"/>
        <bgColor rgb="FF013693"/>
      </patternFill>
    </fill>
    <fill>
      <patternFill patternType="solid">
        <fgColor theme="4" tint="0.59999389629810485"/>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2" tint="-9.9978637043366805E-2"/>
        <bgColor indexed="64"/>
      </patternFill>
    </fill>
  </fills>
  <borders count="2">
    <border>
      <left/>
      <right/>
      <top/>
      <bottom/>
      <diagonal/>
    </border>
    <border>
      <left/>
      <right/>
      <top/>
      <bottom style="thin">
        <color rgb="FF000000"/>
      </bottom>
      <diagonal/>
    </border>
  </borders>
  <cellStyleXfs count="1">
    <xf numFmtId="0" fontId="0" fillId="0" borderId="0"/>
  </cellStyleXfs>
  <cellXfs count="41">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164" fontId="4" fillId="0" borderId="0" xfId="0" applyNumberFormat="1" applyFont="1" applyAlignment="1">
      <alignment horizontal="center"/>
    </xf>
    <xf numFmtId="3" fontId="4" fillId="0" borderId="0" xfId="0" applyNumberFormat="1" applyFont="1" applyAlignment="1">
      <alignment horizontal="center"/>
    </xf>
    <xf numFmtId="165" fontId="4" fillId="0" borderId="0" xfId="0" applyNumberFormat="1" applyFont="1" applyAlignment="1">
      <alignment horizontal="center"/>
    </xf>
    <xf numFmtId="9" fontId="4" fillId="0" borderId="0" xfId="0" applyNumberFormat="1" applyFont="1" applyAlignment="1">
      <alignment horizontal="center"/>
    </xf>
    <xf numFmtId="165" fontId="0" fillId="0" borderId="0" xfId="0" applyNumberFormat="1"/>
    <xf numFmtId="9"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applyAlignment="1">
      <alignment horizontal="center"/>
    </xf>
    <xf numFmtId="2" fontId="5" fillId="2" borderId="0" xfId="0" applyNumberFormat="1" applyFont="1" applyFill="1" applyAlignment="1">
      <alignment horizontal="center"/>
    </xf>
    <xf numFmtId="10" fontId="0" fillId="0" borderId="0" xfId="0" applyNumberFormat="1"/>
    <xf numFmtId="49" fontId="0" fillId="0" borderId="0" xfId="0" applyNumberFormat="1"/>
    <xf numFmtId="49" fontId="0" fillId="0" borderId="0" xfId="0" pivotButton="1" applyNumberFormat="1"/>
    <xf numFmtId="49" fontId="0" fillId="0" borderId="0" xfId="0" applyNumberFormat="1" applyAlignment="1">
      <alignment horizontal="left"/>
    </xf>
    <xf numFmtId="0" fontId="0" fillId="0" borderId="0" xfId="0" applyAlignment="1">
      <alignment horizontal="left" vertical="center" indent="15"/>
    </xf>
    <xf numFmtId="0" fontId="6" fillId="0" borderId="0" xfId="0" applyFont="1"/>
    <xf numFmtId="0" fontId="6" fillId="0" borderId="0" xfId="0" applyFont="1" applyAlignment="1">
      <alignment vertical="center"/>
    </xf>
    <xf numFmtId="0" fontId="6" fillId="0" borderId="0" xfId="0" applyFont="1" applyAlignment="1">
      <alignment horizontal="left" vertical="top"/>
    </xf>
    <xf numFmtId="0" fontId="0" fillId="5" borderId="0" xfId="0" applyFill="1"/>
    <xf numFmtId="0" fontId="6" fillId="5" borderId="0" xfId="0" applyFont="1" applyFill="1" applyAlignment="1">
      <alignment horizontal="center"/>
    </xf>
    <xf numFmtId="0" fontId="0" fillId="6" borderId="0" xfId="0" applyFill="1"/>
    <xf numFmtId="166" fontId="0" fillId="0" borderId="0" xfId="0" applyNumberFormat="1"/>
    <xf numFmtId="164" fontId="0" fillId="0" borderId="0" xfId="0" applyNumberFormat="1"/>
    <xf numFmtId="0" fontId="6" fillId="4" borderId="0" xfId="0" applyFont="1" applyFill="1" applyAlignment="1">
      <alignment horizontal="center" vertical="center"/>
    </xf>
    <xf numFmtId="0" fontId="1" fillId="0" borderId="0" xfId="0" applyFont="1" applyAlignment="1">
      <alignment horizontal="left" vertical="center"/>
    </xf>
    <xf numFmtId="0" fontId="0" fillId="0" borderId="0" xfId="0"/>
    <xf numFmtId="0" fontId="3" fillId="0" borderId="1" xfId="0" applyFont="1" applyBorder="1"/>
    <xf numFmtId="0" fontId="8" fillId="4" borderId="0" xfId="0" applyFont="1" applyFill="1" applyAlignment="1">
      <alignment horizontal="center" vertical="center"/>
    </xf>
    <xf numFmtId="0" fontId="0" fillId="4" borderId="0" xfId="0" applyFill="1" applyAlignment="1">
      <alignment horizontal="center" vertical="center"/>
    </xf>
    <xf numFmtId="0" fontId="9" fillId="4" borderId="0" xfId="0" applyFont="1" applyFill="1" applyAlignment="1">
      <alignment horizontal="center" vertical="center"/>
    </xf>
    <xf numFmtId="0" fontId="10" fillId="4" borderId="0" xfId="0" applyFont="1" applyFill="1" applyAlignment="1">
      <alignment horizontal="center"/>
    </xf>
    <xf numFmtId="0" fontId="0" fillId="4" borderId="0" xfId="0" applyFill="1" applyAlignment="1">
      <alignment horizontal="center"/>
    </xf>
  </cellXfs>
  <cellStyles count="1">
    <cellStyle name="Normal" xfId="0" builtinId="0"/>
  </cellStyles>
  <dxfs count="26">
    <dxf>
      <font>
        <b val="0"/>
        <i val="0"/>
        <strike val="0"/>
        <condense val="0"/>
        <extend val="0"/>
        <outline val="0"/>
        <shadow val="0"/>
        <u val="none"/>
        <vertAlign val="baseline"/>
        <sz val="11"/>
        <color theme="1"/>
        <name val="Calibri"/>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
      <numFmt numFmtId="30" formatCode="@"/>
    </dxf>
    <dxf>
      <numFmt numFmtId="30" formatCode="@"/>
    </dxf>
    <dxf>
      <numFmt numFmtId="30" formatCode="@"/>
    </dxf>
    <dxf>
      <numFmt numFmtId="14" formatCode="0.00%"/>
    </dxf>
    <dxf>
      <font>
        <b/>
        <i val="0"/>
        <color theme="0"/>
      </font>
      <fill>
        <patternFill>
          <bgColor theme="3" tint="-0.24994659260841701"/>
        </patternFill>
      </fill>
      <border diagonalUp="0" diagonalDown="0">
        <left/>
        <right/>
        <top/>
        <bottom/>
        <vertical/>
        <horizontal/>
      </border>
    </dxf>
  </dxfs>
  <tableStyles count="3" defaultTableStyle="TableStyleMedium2" defaultPivotStyle="PivotStyleLight16">
    <tableStyle name="Invisible" pivot="0" table="0" count="0" xr9:uid="{7EA71487-7EAC-4FDF-AA8F-43C7147F0563}"/>
    <tableStyle name="Slicer Style 1" pivot="0" table="0" count="3" xr9:uid="{57B54307-89B1-47E7-B912-B51260420F98}"/>
    <tableStyle name="Slicer Style 2" pivot="0" table="0" count="4" xr9:uid="{8608DE63-65DC-404F-9FC1-693F3263FA11}">
      <tableStyleElement type="wholeTable" dxfId="25"/>
    </tableStyle>
  </tableStyles>
  <colors>
    <mruColors>
      <color rgb="FFED7C2F"/>
      <color rgb="FF00FFFF"/>
    </mruColors>
  </colors>
  <extLst>
    <ext xmlns:x14="http://schemas.microsoft.com/office/spreadsheetml/2009/9/main" uri="{46F421CA-312F-682f-3DD2-61675219B42D}">
      <x14:dxfs count="6">
        <dxf>
          <font>
            <b/>
            <i val="0"/>
            <color theme="1"/>
          </font>
          <fill>
            <patternFill>
              <bgColor theme="0"/>
            </patternFill>
          </fill>
          <border diagonalUp="0" diagonalDown="0">
            <left/>
            <right/>
            <top/>
            <bottom/>
            <vertical/>
            <horizontal/>
          </border>
        </dxf>
        <dxf>
          <font>
            <b/>
            <i val="0"/>
            <color theme="0"/>
          </font>
          <fill>
            <patternFill>
              <bgColor rgb="FFED7C2F"/>
            </patternFill>
          </fill>
          <border diagonalUp="0" diagonalDown="0">
            <left/>
            <right/>
            <top/>
            <bottom/>
            <vertical/>
            <horizontal/>
          </border>
        </dxf>
        <dxf>
          <font>
            <b/>
            <i val="0"/>
            <color theme="1"/>
          </font>
          <fill>
            <patternFill>
              <bgColor theme="0"/>
            </patternFill>
          </fill>
          <border diagonalUp="0" diagonalDown="0">
            <left/>
            <right/>
            <top/>
            <bottom/>
            <vertical/>
            <horizontal/>
          </border>
        </dxf>
        <dxf>
          <font>
            <b/>
            <i val="0"/>
            <color theme="1"/>
          </font>
          <fill>
            <patternFill>
              <bgColor theme="0"/>
            </patternFill>
          </fill>
        </dxf>
        <dxf>
          <font>
            <b/>
            <i val="0"/>
            <color theme="1"/>
          </font>
          <fill>
            <patternFill>
              <bgColor theme="2" tint="-0.24994659260841701"/>
            </patternFill>
          </fill>
        </dxf>
        <dxf>
          <font>
            <b/>
            <i val="0"/>
            <color theme="0"/>
          </font>
          <fill>
            <patternFill>
              <bgColor theme="2" tint="-0.749961851863155"/>
            </patternFill>
          </fill>
        </dxf>
      </x14:dxfs>
    </ext>
    <ext xmlns:x14="http://schemas.microsoft.com/office/spreadsheetml/2009/9/main" uri="{EB79DEF2-80B8-43e5-95BD-54CBDDF9020C}">
      <x14:slicerStyles defaultSlicerStyle="Slicer Style 2">
        <x14:slicerStyle name="Slicer Style 1">
          <x14:slicerStyleElements>
            <x14:slicerStyleElement type="unselectedItemWithData" dxfId="5"/>
            <x14:slicerStyleElement type="selectedItemWithData" dxfId="4"/>
            <x14:slicerStyleElement type="hoveredSelectedItemWithData" dxfId="3"/>
          </x14:slicerStyleElements>
        </x14:slicerStyle>
        <x14:slicerStyle name="Slicer Style 2">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2.0 final.xlsx]Data Sales Adidas!Channel RIO Trend score</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Channel ROI Trend Score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Sales Adidas'!$AZ$11:$AZ$12</c:f>
              <c:strCache>
                <c:ptCount val="1"/>
                <c:pt idx="0">
                  <c:v>In-store</c:v>
                </c:pt>
              </c:strCache>
            </c:strRef>
          </c:tx>
          <c:spPr>
            <a:ln w="28575" cap="rnd">
              <a:solidFill>
                <a:schemeClr val="accent1"/>
              </a:solidFill>
              <a:round/>
            </a:ln>
            <a:effectLst/>
          </c:spPr>
          <c:marker>
            <c:symbol val="none"/>
          </c:marker>
          <c:cat>
            <c:strRef>
              <c:f>'Data Sales Adidas'!$AY$13:$AY$15</c:f>
              <c:strCache>
                <c:ptCount val="2"/>
                <c:pt idx="0">
                  <c:v>2020</c:v>
                </c:pt>
                <c:pt idx="1">
                  <c:v>2021</c:v>
                </c:pt>
              </c:strCache>
            </c:strRef>
          </c:cat>
          <c:val>
            <c:numRef>
              <c:f>'Data Sales Adidas'!$AZ$13:$AZ$15</c:f>
              <c:numCache>
                <c:formatCode>"$"#,##0_);[Red]\("$"#,##0\)</c:formatCode>
                <c:ptCount val="2"/>
                <c:pt idx="0">
                  <c:v>93903000</c:v>
                </c:pt>
                <c:pt idx="1">
                  <c:v>262740750</c:v>
                </c:pt>
              </c:numCache>
            </c:numRef>
          </c:val>
          <c:smooth val="0"/>
          <c:extLst>
            <c:ext xmlns:c16="http://schemas.microsoft.com/office/drawing/2014/chart" uri="{C3380CC4-5D6E-409C-BE32-E72D297353CC}">
              <c16:uniqueId val="{00000000-FC2A-4DD0-A89F-66BAAA0A22D0}"/>
            </c:ext>
          </c:extLst>
        </c:ser>
        <c:ser>
          <c:idx val="1"/>
          <c:order val="1"/>
          <c:tx>
            <c:strRef>
              <c:f>'Data Sales Adidas'!$BA$11:$BA$12</c:f>
              <c:strCache>
                <c:ptCount val="1"/>
                <c:pt idx="0">
                  <c:v>Online</c:v>
                </c:pt>
              </c:strCache>
            </c:strRef>
          </c:tx>
          <c:spPr>
            <a:ln w="28575" cap="rnd">
              <a:solidFill>
                <a:schemeClr val="accent2"/>
              </a:solidFill>
              <a:round/>
            </a:ln>
            <a:effectLst/>
          </c:spPr>
          <c:marker>
            <c:symbol val="none"/>
          </c:marker>
          <c:cat>
            <c:strRef>
              <c:f>'Data Sales Adidas'!$AY$13:$AY$15</c:f>
              <c:strCache>
                <c:ptCount val="2"/>
                <c:pt idx="0">
                  <c:v>2020</c:v>
                </c:pt>
                <c:pt idx="1">
                  <c:v>2021</c:v>
                </c:pt>
              </c:strCache>
            </c:strRef>
          </c:cat>
          <c:val>
            <c:numRef>
              <c:f>'Data Sales Adidas'!$BA$13:$BA$15</c:f>
              <c:numCache>
                <c:formatCode>"$"#,##0_);[Red]\("$"#,##0\)</c:formatCode>
                <c:ptCount val="2"/>
                <c:pt idx="0">
                  <c:v>4519966</c:v>
                </c:pt>
                <c:pt idx="1">
                  <c:v>243152916</c:v>
                </c:pt>
              </c:numCache>
            </c:numRef>
          </c:val>
          <c:smooth val="0"/>
          <c:extLst>
            <c:ext xmlns:c16="http://schemas.microsoft.com/office/drawing/2014/chart" uri="{C3380CC4-5D6E-409C-BE32-E72D297353CC}">
              <c16:uniqueId val="{00000000-7E4C-488D-A11D-FAE3CF6561C1}"/>
            </c:ext>
          </c:extLst>
        </c:ser>
        <c:ser>
          <c:idx val="2"/>
          <c:order val="2"/>
          <c:tx>
            <c:strRef>
              <c:f>'Data Sales Adidas'!$BB$11:$BB$12</c:f>
              <c:strCache>
                <c:ptCount val="1"/>
                <c:pt idx="0">
                  <c:v>Outlet</c:v>
                </c:pt>
              </c:strCache>
            </c:strRef>
          </c:tx>
          <c:spPr>
            <a:ln w="28575" cap="rnd">
              <a:solidFill>
                <a:schemeClr val="accent3"/>
              </a:solidFill>
              <a:round/>
            </a:ln>
            <a:effectLst/>
          </c:spPr>
          <c:marker>
            <c:symbol val="none"/>
          </c:marker>
          <c:cat>
            <c:strRef>
              <c:f>'Data Sales Adidas'!$AY$13:$AY$15</c:f>
              <c:strCache>
                <c:ptCount val="2"/>
                <c:pt idx="0">
                  <c:v>2020</c:v>
                </c:pt>
                <c:pt idx="1">
                  <c:v>2021</c:v>
                </c:pt>
              </c:strCache>
            </c:strRef>
          </c:cat>
          <c:val>
            <c:numRef>
              <c:f>'Data Sales Adidas'!$BB$13:$BB$15</c:f>
              <c:numCache>
                <c:formatCode>"$"#,##0_);[Red]\("$"#,##0\)</c:formatCode>
                <c:ptCount val="2"/>
                <c:pt idx="0">
                  <c:v>83657709</c:v>
                </c:pt>
                <c:pt idx="1">
                  <c:v>211927784</c:v>
                </c:pt>
              </c:numCache>
            </c:numRef>
          </c:val>
          <c:smooth val="0"/>
          <c:extLst>
            <c:ext xmlns:c16="http://schemas.microsoft.com/office/drawing/2014/chart" uri="{C3380CC4-5D6E-409C-BE32-E72D297353CC}">
              <c16:uniqueId val="{00000001-7E4C-488D-A11D-FAE3CF6561C1}"/>
            </c:ext>
          </c:extLst>
        </c:ser>
        <c:dLbls>
          <c:showLegendKey val="0"/>
          <c:showVal val="0"/>
          <c:showCatName val="0"/>
          <c:showSerName val="0"/>
          <c:showPercent val="0"/>
          <c:showBubbleSize val="0"/>
        </c:dLbls>
        <c:smooth val="0"/>
        <c:axId val="1648338559"/>
        <c:axId val="1648339999"/>
      </c:lineChart>
      <c:catAx>
        <c:axId val="164833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339999"/>
        <c:crosses val="autoZero"/>
        <c:auto val="1"/>
        <c:lblAlgn val="ctr"/>
        <c:lblOffset val="100"/>
        <c:noMultiLvlLbl val="0"/>
      </c:catAx>
      <c:valAx>
        <c:axId val="1648339999"/>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33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2.0 final.xlsx]Data Sales Adidas!PivotTable10</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'Data Sales Adidas'!$CL$11</c:f>
              <c:strCache>
                <c:ptCount val="1"/>
                <c:pt idx="0">
                  <c:v>Sum of Total Sales</c:v>
                </c:pt>
              </c:strCache>
            </c:strRef>
          </c:tx>
          <c:spPr>
            <a:solidFill>
              <a:schemeClr val="accent1"/>
            </a:solidFill>
            <a:ln>
              <a:noFill/>
            </a:ln>
            <a:effectLst/>
          </c:spPr>
          <c:cat>
            <c:strRef>
              <c:f>'Data Sales Adidas'!$CK$12:$CK$61</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'Data Sales Adidas'!$CL$12:$CL$61</c:f>
              <c:numCache>
                <c:formatCode>"$"#,##0_);[Red]\("$"#,##0\)</c:formatCode>
                <c:ptCount val="50"/>
                <c:pt idx="0">
                  <c:v>17633424</c:v>
                </c:pt>
                <c:pt idx="1">
                  <c:v>14753103</c:v>
                </c:pt>
                <c:pt idx="2">
                  <c:v>15782221</c:v>
                </c:pt>
                <c:pt idx="3">
                  <c:v>12639347</c:v>
                </c:pt>
                <c:pt idx="4">
                  <c:v>60174133</c:v>
                </c:pt>
                <c:pt idx="5">
                  <c:v>20996536</c:v>
                </c:pt>
                <c:pt idx="6">
                  <c:v>11573448</c:v>
                </c:pt>
                <c:pt idx="7">
                  <c:v>12298412</c:v>
                </c:pt>
                <c:pt idx="8">
                  <c:v>59283714</c:v>
                </c:pt>
                <c:pt idx="9">
                  <c:v>18997466</c:v>
                </c:pt>
                <c:pt idx="10">
                  <c:v>22282457</c:v>
                </c:pt>
                <c:pt idx="11">
                  <c:v>19276878</c:v>
                </c:pt>
                <c:pt idx="12">
                  <c:v>9797488</c:v>
                </c:pt>
                <c:pt idx="13">
                  <c:v>8836198</c:v>
                </c:pt>
                <c:pt idx="14">
                  <c:v>7424011</c:v>
                </c:pt>
                <c:pt idx="15">
                  <c:v>9972864</c:v>
                </c:pt>
                <c:pt idx="16">
                  <c:v>10072848</c:v>
                </c:pt>
                <c:pt idx="17">
                  <c:v>23750781</c:v>
                </c:pt>
                <c:pt idx="18">
                  <c:v>9195978</c:v>
                </c:pt>
                <c:pt idx="19">
                  <c:v>7758059</c:v>
                </c:pt>
                <c:pt idx="20">
                  <c:v>11076810</c:v>
                </c:pt>
                <c:pt idx="21">
                  <c:v>18625433</c:v>
                </c:pt>
                <c:pt idx="22">
                  <c:v>7378068</c:v>
                </c:pt>
                <c:pt idx="23">
                  <c:v>15591709</c:v>
                </c:pt>
                <c:pt idx="24">
                  <c:v>9683265</c:v>
                </c:pt>
                <c:pt idx="25">
                  <c:v>15710886</c:v>
                </c:pt>
                <c:pt idx="26">
                  <c:v>5929038</c:v>
                </c:pt>
                <c:pt idx="27">
                  <c:v>20858509</c:v>
                </c:pt>
                <c:pt idx="28">
                  <c:v>16411667</c:v>
                </c:pt>
                <c:pt idx="29">
                  <c:v>9934246</c:v>
                </c:pt>
                <c:pt idx="30">
                  <c:v>19865016</c:v>
                </c:pt>
                <c:pt idx="31">
                  <c:v>64229039</c:v>
                </c:pt>
                <c:pt idx="32">
                  <c:v>23956531</c:v>
                </c:pt>
                <c:pt idx="33">
                  <c:v>7735580</c:v>
                </c:pt>
                <c:pt idx="34">
                  <c:v>18484583</c:v>
                </c:pt>
                <c:pt idx="35">
                  <c:v>10620734</c:v>
                </c:pt>
                <c:pt idx="36">
                  <c:v>21349674</c:v>
                </c:pt>
                <c:pt idx="37">
                  <c:v>10357519</c:v>
                </c:pt>
                <c:pt idx="38">
                  <c:v>8446806</c:v>
                </c:pt>
                <c:pt idx="39">
                  <c:v>29285637</c:v>
                </c:pt>
                <c:pt idx="40">
                  <c:v>8495576</c:v>
                </c:pt>
                <c:pt idx="41">
                  <c:v>18067440</c:v>
                </c:pt>
                <c:pt idx="42">
                  <c:v>46359746</c:v>
                </c:pt>
                <c:pt idx="43">
                  <c:v>9696420</c:v>
                </c:pt>
                <c:pt idx="44">
                  <c:v>14352923</c:v>
                </c:pt>
                <c:pt idx="45">
                  <c:v>21575040</c:v>
                </c:pt>
                <c:pt idx="46">
                  <c:v>26330718</c:v>
                </c:pt>
                <c:pt idx="47">
                  <c:v>10689160</c:v>
                </c:pt>
                <c:pt idx="48">
                  <c:v>7727469</c:v>
                </c:pt>
                <c:pt idx="49">
                  <c:v>18577517</c:v>
                </c:pt>
              </c:numCache>
            </c:numRef>
          </c:val>
          <c:extLst>
            <c:ext xmlns:c16="http://schemas.microsoft.com/office/drawing/2014/chart" uri="{C3380CC4-5D6E-409C-BE32-E72D297353CC}">
              <c16:uniqueId val="{00000000-EF8A-4D4A-8097-BA9C0BAD9D37}"/>
            </c:ext>
          </c:extLst>
        </c:ser>
        <c:ser>
          <c:idx val="1"/>
          <c:order val="1"/>
          <c:tx>
            <c:strRef>
              <c:f>'Data Sales Adidas'!$CM$11</c:f>
              <c:strCache>
                <c:ptCount val="1"/>
                <c:pt idx="0">
                  <c:v>Sum of Operating Profit</c:v>
                </c:pt>
              </c:strCache>
            </c:strRef>
          </c:tx>
          <c:spPr>
            <a:solidFill>
              <a:schemeClr val="accent2"/>
            </a:solidFill>
            <a:ln>
              <a:noFill/>
            </a:ln>
            <a:effectLst/>
          </c:spPr>
          <c:cat>
            <c:strRef>
              <c:f>'Data Sales Adidas'!$CK$12:$CK$61</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'Data Sales Adidas'!$CM$12:$CM$61</c:f>
              <c:numCache>
                <c:formatCode>"$"#,##0_);[Red]\("$"#,##0\)</c:formatCode>
                <c:ptCount val="50"/>
                <c:pt idx="0">
                  <c:v>9147581.3900000006</c:v>
                </c:pt>
                <c:pt idx="1">
                  <c:v>4498345.8600000013</c:v>
                </c:pt>
                <c:pt idx="2">
                  <c:v>5344664.5799999963</c:v>
                </c:pt>
                <c:pt idx="3">
                  <c:v>4915697.9100000039</c:v>
                </c:pt>
                <c:pt idx="4">
                  <c:v>19301170.399999991</c:v>
                </c:pt>
                <c:pt idx="5">
                  <c:v>7713555.830000001</c:v>
                </c:pt>
                <c:pt idx="6">
                  <c:v>4152320.7899999996</c:v>
                </c:pt>
                <c:pt idx="7">
                  <c:v>4524350.0599999977</c:v>
                </c:pt>
                <c:pt idx="8">
                  <c:v>20926206.919999991</c:v>
                </c:pt>
                <c:pt idx="9">
                  <c:v>6893289.6099999994</c:v>
                </c:pt>
                <c:pt idx="10">
                  <c:v>5849794.0699999984</c:v>
                </c:pt>
                <c:pt idx="11">
                  <c:v>8121115.0999999987</c:v>
                </c:pt>
                <c:pt idx="12">
                  <c:v>3920368.6099999985</c:v>
                </c:pt>
                <c:pt idx="13">
                  <c:v>3379256.0000000009</c:v>
                </c:pt>
                <c:pt idx="14">
                  <c:v>2655217.370000001</c:v>
                </c:pt>
                <c:pt idx="15">
                  <c:v>3510147.2900000014</c:v>
                </c:pt>
                <c:pt idx="16">
                  <c:v>3935830.23</c:v>
                </c:pt>
                <c:pt idx="17">
                  <c:v>9417233.4900000002</c:v>
                </c:pt>
                <c:pt idx="18">
                  <c:v>3187654.3700000029</c:v>
                </c:pt>
                <c:pt idx="19">
                  <c:v>2757642.1200000015</c:v>
                </c:pt>
                <c:pt idx="20">
                  <c:v>3353875.8699999978</c:v>
                </c:pt>
                <c:pt idx="21">
                  <c:v>8135894.0199999977</c:v>
                </c:pt>
                <c:pt idx="22">
                  <c:v>2670229.7600000007</c:v>
                </c:pt>
                <c:pt idx="23">
                  <c:v>6369094.7299999986</c:v>
                </c:pt>
                <c:pt idx="24">
                  <c:v>3907209.3600000013</c:v>
                </c:pt>
                <c:pt idx="25">
                  <c:v>6232037.5500000026</c:v>
                </c:pt>
                <c:pt idx="26">
                  <c:v>2439478.4100000006</c:v>
                </c:pt>
                <c:pt idx="27">
                  <c:v>7060651.9200000027</c:v>
                </c:pt>
                <c:pt idx="28">
                  <c:v>5786206.4299999988</c:v>
                </c:pt>
                <c:pt idx="29">
                  <c:v>3657237.2199999997</c:v>
                </c:pt>
                <c:pt idx="30">
                  <c:v>6738060.4099999983</c:v>
                </c:pt>
                <c:pt idx="31">
                  <c:v>23329824.070000015</c:v>
                </c:pt>
                <c:pt idx="32">
                  <c:v>9756422.8699999992</c:v>
                </c:pt>
                <c:pt idx="33">
                  <c:v>2688519.7200000007</c:v>
                </c:pt>
                <c:pt idx="34">
                  <c:v>7528840.0900000045</c:v>
                </c:pt>
                <c:pt idx="35">
                  <c:v>4106532.1399999997</c:v>
                </c:pt>
                <c:pt idx="36">
                  <c:v>7573145.0000000009</c:v>
                </c:pt>
                <c:pt idx="37">
                  <c:v>4156739.2500000009</c:v>
                </c:pt>
                <c:pt idx="38">
                  <c:v>3045817.2600000007</c:v>
                </c:pt>
                <c:pt idx="39">
                  <c:v>11324236.390000004</c:v>
                </c:pt>
                <c:pt idx="40">
                  <c:v>2943318.2100000004</c:v>
                </c:pt>
                <c:pt idx="41">
                  <c:v>8493660.0600000024</c:v>
                </c:pt>
                <c:pt idx="42">
                  <c:v>18688204.349999983</c:v>
                </c:pt>
                <c:pt idx="43">
                  <c:v>3873429.1000000015</c:v>
                </c:pt>
                <c:pt idx="44">
                  <c:v>5785966.4900000002</c:v>
                </c:pt>
                <c:pt idx="45">
                  <c:v>7719430.6800000025</c:v>
                </c:pt>
                <c:pt idx="46">
                  <c:v>6991403.129999998</c:v>
                </c:pt>
                <c:pt idx="47">
                  <c:v>4282953.7200000025</c:v>
                </c:pt>
                <c:pt idx="48">
                  <c:v>2800830.0899999994</c:v>
                </c:pt>
                <c:pt idx="49">
                  <c:v>6544071.1499999994</c:v>
                </c:pt>
              </c:numCache>
            </c:numRef>
          </c:val>
          <c:extLst>
            <c:ext xmlns:c16="http://schemas.microsoft.com/office/drawing/2014/chart" uri="{C3380CC4-5D6E-409C-BE32-E72D297353CC}">
              <c16:uniqueId val="{00000001-EF8A-4D4A-8097-BA9C0BAD9D37}"/>
            </c:ext>
          </c:extLst>
        </c:ser>
        <c:dLbls>
          <c:showLegendKey val="0"/>
          <c:showVal val="0"/>
          <c:showCatName val="0"/>
          <c:showSerName val="0"/>
          <c:showPercent val="0"/>
          <c:showBubbleSize val="0"/>
        </c:dLbls>
        <c:axId val="1754130591"/>
        <c:axId val="1754121951"/>
      </c:areaChart>
      <c:catAx>
        <c:axId val="17541305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121951"/>
        <c:crosses val="autoZero"/>
        <c:auto val="1"/>
        <c:lblAlgn val="ctr"/>
        <c:lblOffset val="100"/>
        <c:noMultiLvlLbl val="0"/>
      </c:catAx>
      <c:valAx>
        <c:axId val="1754121951"/>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13059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2.0 final.xlsx]Data Sales Adidas!Product market share rank</c:name>
    <c:fmtId val="5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200" b="1" i="0" u="none" strike="noStrike" baseline="0"/>
              <a:t>Product Market Share Rank</a:t>
            </a:r>
            <a:endParaRPr lang="en-US" sz="12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'Data Sales Adidas'!$BF$11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2A2-438C-AF8B-3A2F62A09B3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2A2-438C-AF8B-3A2F62A09B3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2A2-438C-AF8B-3A2F62A09B3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2A2-438C-AF8B-3A2F62A09B36}"/>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2A2-438C-AF8B-3A2F62A09B36}"/>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12A2-438C-AF8B-3A2F62A09B3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Sales Adidas'!$BE$12:$BE$18</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'Data Sales Adidas'!$BF$12:$BF$18</c:f>
              <c:numCache>
                <c:formatCode>#,##0</c:formatCode>
                <c:ptCount val="6"/>
                <c:pt idx="0">
                  <c:v>306683</c:v>
                </c:pt>
                <c:pt idx="1">
                  <c:v>435526</c:v>
                </c:pt>
                <c:pt idx="2">
                  <c:v>593320</c:v>
                </c:pt>
                <c:pt idx="3">
                  <c:v>433827</c:v>
                </c:pt>
                <c:pt idx="4">
                  <c:v>317236</c:v>
                </c:pt>
                <c:pt idx="5">
                  <c:v>392269</c:v>
                </c:pt>
              </c:numCache>
            </c:numRef>
          </c:val>
          <c:extLst>
            <c:ext xmlns:c16="http://schemas.microsoft.com/office/drawing/2014/chart" uri="{C3380CC4-5D6E-409C-BE32-E72D297353CC}">
              <c16:uniqueId val="{00000000-6B76-4866-A0BB-2DFE3115D61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'Data Sales Adidas'!$BU$16:$BU$17</c:f>
              <c:strCache>
                <c:ptCount val="2"/>
                <c:pt idx="0">
                  <c:v>Mass</c:v>
                </c:pt>
                <c:pt idx="1">
                  <c:v>Premium</c:v>
                </c:pt>
              </c:strCache>
            </c:strRef>
          </c:cat>
          <c:val>
            <c:numRef>
              <c:f>'Data Sales Adidas'!$BV$16:$BV$17</c:f>
              <c:numCache>
                <c:formatCode>0%</c:formatCode>
                <c:ptCount val="2"/>
                <c:pt idx="0">
                  <c:v>0.46284381478921782</c:v>
                </c:pt>
                <c:pt idx="1">
                  <c:v>0.36323316062175798</c:v>
                </c:pt>
              </c:numCache>
            </c:numRef>
          </c:val>
          <c:extLst>
            <c:ext xmlns:c16="http://schemas.microsoft.com/office/drawing/2014/chart" uri="{C3380CC4-5D6E-409C-BE32-E72D297353CC}">
              <c16:uniqueId val="{00000000-FFD5-42A8-A8B7-A4853642E4A8}"/>
            </c:ext>
          </c:extLst>
        </c:ser>
        <c:dLbls>
          <c:showLegendKey val="0"/>
          <c:showVal val="0"/>
          <c:showCatName val="0"/>
          <c:showSerName val="0"/>
          <c:showPercent val="0"/>
          <c:showBubbleSize val="0"/>
        </c:dLbls>
        <c:gapWidth val="219"/>
        <c:overlap val="-27"/>
        <c:axId val="1071739039"/>
        <c:axId val="1071731359"/>
      </c:barChart>
      <c:catAx>
        <c:axId val="107173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731359"/>
        <c:crosses val="autoZero"/>
        <c:auto val="1"/>
        <c:lblAlgn val="ctr"/>
        <c:lblOffset val="100"/>
        <c:noMultiLvlLbl val="0"/>
      </c:catAx>
      <c:valAx>
        <c:axId val="107173135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739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2.0 final.xlsx]Data Sales Adidas!Revenue Reliance by Retailer</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Revenue Reliance by Retailer</a:t>
            </a:r>
            <a:endParaRPr lang="en-US"/>
          </a:p>
        </c:rich>
      </c:tx>
      <c:layout>
        <c:manualLayout>
          <c:xMode val="edge"/>
          <c:yMode val="edge"/>
          <c:x val="0.24544546469508857"/>
          <c:y val="0.1068774710566350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'Data Sales Adidas'!$CA$11:$CA$12</c:f>
              <c:strCache>
                <c:ptCount val="1"/>
                <c:pt idx="0">
                  <c:v>Men's Apparel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640-4A78-A0B3-77D0873D00B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640-4A78-A0B3-77D0873D00B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640-4A78-A0B3-77D0873D00B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640-4A78-A0B3-77D0873D00B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640-4A78-A0B3-77D0873D00B5}"/>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A640-4A78-A0B3-77D0873D00B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Sales Adidas'!$BZ$13:$BZ$18</c:f>
              <c:strCache>
                <c:ptCount val="6"/>
                <c:pt idx="0">
                  <c:v>Amazon</c:v>
                </c:pt>
                <c:pt idx="1">
                  <c:v>Foot Locker</c:v>
                </c:pt>
                <c:pt idx="2">
                  <c:v>Kohl's</c:v>
                </c:pt>
                <c:pt idx="3">
                  <c:v>Sports Direct</c:v>
                </c:pt>
                <c:pt idx="4">
                  <c:v>Walmart</c:v>
                </c:pt>
                <c:pt idx="5">
                  <c:v>West Gear</c:v>
                </c:pt>
              </c:strCache>
            </c:strRef>
          </c:cat>
          <c:val>
            <c:numRef>
              <c:f>'Data Sales Adidas'!$CA$13:$CA$18</c:f>
              <c:numCache>
                <c:formatCode>0.00%</c:formatCode>
                <c:ptCount val="6"/>
                <c:pt idx="0">
                  <c:v>1.1639899172368328E-2</c:v>
                </c:pt>
                <c:pt idx="1">
                  <c:v>3.27913382802602E-2</c:v>
                </c:pt>
                <c:pt idx="2">
                  <c:v>1.5740561786094238E-2</c:v>
                </c:pt>
                <c:pt idx="3">
                  <c:v>2.7586651159424699E-2</c:v>
                </c:pt>
                <c:pt idx="4">
                  <c:v>1.2768810830400028E-2</c:v>
                </c:pt>
                <c:pt idx="5">
                  <c:v>3.6963948718312004E-2</c:v>
                </c:pt>
              </c:numCache>
            </c:numRef>
          </c:val>
          <c:extLst>
            <c:ext xmlns:c16="http://schemas.microsoft.com/office/drawing/2014/chart" uri="{C3380CC4-5D6E-409C-BE32-E72D297353CC}">
              <c16:uniqueId val="{00000000-E3D8-435D-8D00-35BE186D961F}"/>
            </c:ext>
          </c:extLst>
        </c:ser>
        <c:ser>
          <c:idx val="1"/>
          <c:order val="1"/>
          <c:tx>
            <c:strRef>
              <c:f>'Data Sales Adidas'!$CB$11:$CB$12</c:f>
              <c:strCache>
                <c:ptCount val="1"/>
                <c:pt idx="0">
                  <c:v>Men's Athletic Footwear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A640-4A78-A0B3-77D0873D00B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A640-4A78-A0B3-77D0873D00B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A640-4A78-A0B3-77D0873D00B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A640-4A78-A0B3-77D0873D00B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A640-4A78-A0B3-77D0873D00B5}"/>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A640-4A78-A0B3-77D0873D00B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Sales Adidas'!$BZ$13:$BZ$18</c:f>
              <c:strCache>
                <c:ptCount val="6"/>
                <c:pt idx="0">
                  <c:v>Amazon</c:v>
                </c:pt>
                <c:pt idx="1">
                  <c:v>Foot Locker</c:v>
                </c:pt>
                <c:pt idx="2">
                  <c:v>Kohl's</c:v>
                </c:pt>
                <c:pt idx="3">
                  <c:v>Sports Direct</c:v>
                </c:pt>
                <c:pt idx="4">
                  <c:v>Walmart</c:v>
                </c:pt>
                <c:pt idx="5">
                  <c:v>West Gear</c:v>
                </c:pt>
              </c:strCache>
            </c:strRef>
          </c:cat>
          <c:val>
            <c:numRef>
              <c:f>'Data Sales Adidas'!$CB$13:$CB$18</c:f>
              <c:numCache>
                <c:formatCode>0.00%</c:formatCode>
                <c:ptCount val="6"/>
                <c:pt idx="0">
                  <c:v>1.334807271401876E-2</c:v>
                </c:pt>
                <c:pt idx="1">
                  <c:v>4.0538202974017869E-2</c:v>
                </c:pt>
                <c:pt idx="2">
                  <c:v>1.9874734710733127E-2</c:v>
                </c:pt>
                <c:pt idx="3">
                  <c:v>3.4325659582146228E-2</c:v>
                </c:pt>
                <c:pt idx="4">
                  <c:v>1.5113203560887247E-2</c:v>
                </c:pt>
                <c:pt idx="5">
                  <c:v>4.756723071411794E-2</c:v>
                </c:pt>
              </c:numCache>
            </c:numRef>
          </c:val>
          <c:extLst>
            <c:ext xmlns:c16="http://schemas.microsoft.com/office/drawing/2014/chart" uri="{C3380CC4-5D6E-409C-BE32-E72D297353CC}">
              <c16:uniqueId val="{00000001-E3D8-435D-8D00-35BE186D961F}"/>
            </c:ext>
          </c:extLst>
        </c:ser>
        <c:ser>
          <c:idx val="2"/>
          <c:order val="2"/>
          <c:tx>
            <c:strRef>
              <c:f>'Data Sales Adidas'!$CC$11:$CC$12</c:f>
              <c:strCache>
                <c:ptCount val="1"/>
                <c:pt idx="0">
                  <c:v>Men's Street Footwear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A640-4A78-A0B3-77D0873D00B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A640-4A78-A0B3-77D0873D00B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A640-4A78-A0B3-77D0873D00B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A640-4A78-A0B3-77D0873D00B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A640-4A78-A0B3-77D0873D00B5}"/>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A640-4A78-A0B3-77D0873D00B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Sales Adidas'!$BZ$13:$BZ$18</c:f>
              <c:strCache>
                <c:ptCount val="6"/>
                <c:pt idx="0">
                  <c:v>Amazon</c:v>
                </c:pt>
                <c:pt idx="1">
                  <c:v>Foot Locker</c:v>
                </c:pt>
                <c:pt idx="2">
                  <c:v>Kohl's</c:v>
                </c:pt>
                <c:pt idx="3">
                  <c:v>Sports Direct</c:v>
                </c:pt>
                <c:pt idx="4">
                  <c:v>Walmart</c:v>
                </c:pt>
                <c:pt idx="5">
                  <c:v>West Gear</c:v>
                </c:pt>
              </c:strCache>
            </c:strRef>
          </c:cat>
          <c:val>
            <c:numRef>
              <c:f>'Data Sales Adidas'!$CC$13:$CC$18</c:f>
              <c:numCache>
                <c:formatCode>0.00%</c:formatCode>
                <c:ptCount val="6"/>
                <c:pt idx="0">
                  <c:v>2.4626735935310742E-2</c:v>
                </c:pt>
                <c:pt idx="1">
                  <c:v>6.3875363112405145E-2</c:v>
                </c:pt>
                <c:pt idx="2">
                  <c:v>2.491501284097979E-2</c:v>
                </c:pt>
                <c:pt idx="3">
                  <c:v>4.2973862296413624E-2</c:v>
                </c:pt>
                <c:pt idx="4">
                  <c:v>1.6584309099170091E-2</c:v>
                </c:pt>
                <c:pt idx="5">
                  <c:v>5.907911263127643E-2</c:v>
                </c:pt>
              </c:numCache>
            </c:numRef>
          </c:val>
          <c:extLst>
            <c:ext xmlns:c16="http://schemas.microsoft.com/office/drawing/2014/chart" uri="{C3380CC4-5D6E-409C-BE32-E72D297353CC}">
              <c16:uniqueId val="{00000002-E3D8-435D-8D00-35BE186D961F}"/>
            </c:ext>
          </c:extLst>
        </c:ser>
        <c:ser>
          <c:idx val="3"/>
          <c:order val="3"/>
          <c:tx>
            <c:strRef>
              <c:f>'Data Sales Adidas'!$CD$11:$CD$12</c:f>
              <c:strCache>
                <c:ptCount val="1"/>
                <c:pt idx="0">
                  <c:v>Women's Apparel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A640-4A78-A0B3-77D0873D00B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A640-4A78-A0B3-77D0873D00B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A640-4A78-A0B3-77D0873D00B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A640-4A78-A0B3-77D0873D00B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A640-4A78-A0B3-77D0873D00B5}"/>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A640-4A78-A0B3-77D0873D00B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Sales Adidas'!$BZ$13:$BZ$18</c:f>
              <c:strCache>
                <c:ptCount val="6"/>
                <c:pt idx="0">
                  <c:v>Amazon</c:v>
                </c:pt>
                <c:pt idx="1">
                  <c:v>Foot Locker</c:v>
                </c:pt>
                <c:pt idx="2">
                  <c:v>Kohl's</c:v>
                </c:pt>
                <c:pt idx="3">
                  <c:v>Sports Direct</c:v>
                </c:pt>
                <c:pt idx="4">
                  <c:v>Walmart</c:v>
                </c:pt>
                <c:pt idx="5">
                  <c:v>West Gear</c:v>
                </c:pt>
              </c:strCache>
            </c:strRef>
          </c:cat>
          <c:val>
            <c:numRef>
              <c:f>'Data Sales Adidas'!$CD$13:$CD$18</c:f>
              <c:numCache>
                <c:formatCode>0.00%</c:formatCode>
                <c:ptCount val="6"/>
                <c:pt idx="0">
                  <c:v>1.7458164130904792E-2</c:v>
                </c:pt>
                <c:pt idx="1">
                  <c:v>4.8112025516108207E-2</c:v>
                </c:pt>
                <c:pt idx="2">
                  <c:v>2.2574942802807581E-2</c:v>
                </c:pt>
                <c:pt idx="3">
                  <c:v>4.1241437228520826E-2</c:v>
                </c:pt>
                <c:pt idx="4">
                  <c:v>1.7019738674358614E-2</c:v>
                </c:pt>
                <c:pt idx="5">
                  <c:v>5.2547394529155043E-2</c:v>
                </c:pt>
              </c:numCache>
            </c:numRef>
          </c:val>
          <c:extLst>
            <c:ext xmlns:c16="http://schemas.microsoft.com/office/drawing/2014/chart" uri="{C3380CC4-5D6E-409C-BE32-E72D297353CC}">
              <c16:uniqueId val="{00000003-E3D8-435D-8D00-35BE186D961F}"/>
            </c:ext>
          </c:extLst>
        </c:ser>
        <c:ser>
          <c:idx val="4"/>
          <c:order val="4"/>
          <c:tx>
            <c:strRef>
              <c:f>'Data Sales Adidas'!$CE$11:$CE$12</c:f>
              <c:strCache>
                <c:ptCount val="1"/>
                <c:pt idx="0">
                  <c:v>Women's Athletic Footwear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1-A640-4A78-A0B3-77D0873D00B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3-A640-4A78-A0B3-77D0873D00B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A640-4A78-A0B3-77D0873D00B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A640-4A78-A0B3-77D0873D00B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A640-4A78-A0B3-77D0873D00B5}"/>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A640-4A78-A0B3-77D0873D00B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Sales Adidas'!$BZ$13:$BZ$18</c:f>
              <c:strCache>
                <c:ptCount val="6"/>
                <c:pt idx="0">
                  <c:v>Amazon</c:v>
                </c:pt>
                <c:pt idx="1">
                  <c:v>Foot Locker</c:v>
                </c:pt>
                <c:pt idx="2">
                  <c:v>Kohl's</c:v>
                </c:pt>
                <c:pt idx="3">
                  <c:v>Sports Direct</c:v>
                </c:pt>
                <c:pt idx="4">
                  <c:v>Walmart</c:v>
                </c:pt>
                <c:pt idx="5">
                  <c:v>West Gear</c:v>
                </c:pt>
              </c:strCache>
            </c:strRef>
          </c:cat>
          <c:val>
            <c:numRef>
              <c:f>'Data Sales Adidas'!$CE$13:$CE$18</c:f>
              <c:numCache>
                <c:formatCode>0.00%</c:formatCode>
                <c:ptCount val="6"/>
                <c:pt idx="0">
                  <c:v>8.8179089475980514E-3</c:v>
                </c:pt>
                <c:pt idx="1">
                  <c:v>2.6935844828680673E-2</c:v>
                </c:pt>
                <c:pt idx="2">
                  <c:v>1.3883586506699271E-2</c:v>
                </c:pt>
                <c:pt idx="3">
                  <c:v>2.5719783693143296E-2</c:v>
                </c:pt>
                <c:pt idx="4">
                  <c:v>9.7374945080833091E-3</c:v>
                </c:pt>
                <c:pt idx="5">
                  <c:v>3.3398152049035332E-2</c:v>
                </c:pt>
              </c:numCache>
            </c:numRef>
          </c:val>
          <c:extLst>
            <c:ext xmlns:c16="http://schemas.microsoft.com/office/drawing/2014/chart" uri="{C3380CC4-5D6E-409C-BE32-E72D297353CC}">
              <c16:uniqueId val="{00000004-E3D8-435D-8D00-35BE186D961F}"/>
            </c:ext>
          </c:extLst>
        </c:ser>
        <c:ser>
          <c:idx val="5"/>
          <c:order val="5"/>
          <c:tx>
            <c:strRef>
              <c:f>'Data Sales Adidas'!$CF$11:$CF$12</c:f>
              <c:strCache>
                <c:ptCount val="1"/>
                <c:pt idx="0">
                  <c:v>Women's Street Footwear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D-A640-4A78-A0B3-77D0873D00B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F-A640-4A78-A0B3-77D0873D00B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1-A640-4A78-A0B3-77D0873D00B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3-A640-4A78-A0B3-77D0873D00B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5-A640-4A78-A0B3-77D0873D00B5}"/>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7-A640-4A78-A0B3-77D0873D00B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Sales Adidas'!$BZ$13:$BZ$18</c:f>
              <c:strCache>
                <c:ptCount val="6"/>
                <c:pt idx="0">
                  <c:v>Amazon</c:v>
                </c:pt>
                <c:pt idx="1">
                  <c:v>Foot Locker</c:v>
                </c:pt>
                <c:pt idx="2">
                  <c:v>Kohl's</c:v>
                </c:pt>
                <c:pt idx="3">
                  <c:v>Sports Direct</c:v>
                </c:pt>
                <c:pt idx="4">
                  <c:v>Walmart</c:v>
                </c:pt>
                <c:pt idx="5">
                  <c:v>West Gear</c:v>
                </c:pt>
              </c:strCache>
            </c:strRef>
          </c:cat>
          <c:val>
            <c:numRef>
              <c:f>'Data Sales Adidas'!$CF$13:$CF$18</c:f>
              <c:numCache>
                <c:formatCode>0.00%</c:formatCode>
                <c:ptCount val="6"/>
                <c:pt idx="0">
                  <c:v>1.0450733183900416E-2</c:v>
                </c:pt>
                <c:pt idx="1">
                  <c:v>3.2323511848580198E-2</c:v>
                </c:pt>
                <c:pt idx="2">
                  <c:v>1.6484338227337778E-2</c:v>
                </c:pt>
                <c:pt idx="3">
                  <c:v>3.0920209239421455E-2</c:v>
                </c:pt>
                <c:pt idx="4">
                  <c:v>1.1628131225937487E-2</c:v>
                </c:pt>
                <c:pt idx="5">
                  <c:v>4.0433892741391184E-2</c:v>
                </c:pt>
              </c:numCache>
            </c:numRef>
          </c:val>
          <c:extLst>
            <c:ext xmlns:c16="http://schemas.microsoft.com/office/drawing/2014/chart" uri="{C3380CC4-5D6E-409C-BE32-E72D297353CC}">
              <c16:uniqueId val="{00000005-E3D8-435D-8D00-35BE186D961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2.0 final.xlsx]Data Sales Adidas!Revenue Reliance by Region</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Revenue Reliance by Region</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'Data Sales Adidas'!$CA$21:$CA$22</c:f>
              <c:strCache>
                <c:ptCount val="1"/>
                <c:pt idx="0">
                  <c:v>Men's Apparel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89A-41C0-AFFC-FF5BDD75B51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89A-41C0-AFFC-FF5BDD75B51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89A-41C0-AFFC-FF5BDD75B51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89A-41C0-AFFC-FF5BDD75B51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89A-41C0-AFFC-FF5BDD75B51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Sales Adidas'!$BZ$23:$BZ$28</c:f>
              <c:strCache>
                <c:ptCount val="5"/>
                <c:pt idx="0">
                  <c:v>Midwest</c:v>
                </c:pt>
                <c:pt idx="1">
                  <c:v>Northeast</c:v>
                </c:pt>
                <c:pt idx="2">
                  <c:v>South</c:v>
                </c:pt>
                <c:pt idx="3">
                  <c:v>Southeast</c:v>
                </c:pt>
                <c:pt idx="4">
                  <c:v>West</c:v>
                </c:pt>
              </c:strCache>
            </c:strRef>
          </c:cat>
          <c:val>
            <c:numRef>
              <c:f>'Data Sales Adidas'!$CA$23:$CA$28</c:f>
              <c:numCache>
                <c:formatCode>0.00%</c:formatCode>
                <c:ptCount val="5"/>
                <c:pt idx="0">
                  <c:v>2.0141813755579253E-2</c:v>
                </c:pt>
                <c:pt idx="1">
                  <c:v>2.8608013343673348E-2</c:v>
                </c:pt>
                <c:pt idx="2">
                  <c:v>2.1894679935331857E-2</c:v>
                </c:pt>
                <c:pt idx="3">
                  <c:v>2.7182386084486688E-2</c:v>
                </c:pt>
                <c:pt idx="4">
                  <c:v>3.9664316827788357E-2</c:v>
                </c:pt>
              </c:numCache>
            </c:numRef>
          </c:val>
          <c:extLst>
            <c:ext xmlns:c16="http://schemas.microsoft.com/office/drawing/2014/chart" uri="{C3380CC4-5D6E-409C-BE32-E72D297353CC}">
              <c16:uniqueId val="{00000000-BE70-483E-AB08-4C10CC6CB406}"/>
            </c:ext>
          </c:extLst>
        </c:ser>
        <c:ser>
          <c:idx val="1"/>
          <c:order val="1"/>
          <c:tx>
            <c:strRef>
              <c:f>'Data Sales Adidas'!$CB$21:$CB$22</c:f>
              <c:strCache>
                <c:ptCount val="1"/>
                <c:pt idx="0">
                  <c:v>Men's Athletic Footwear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889A-41C0-AFFC-FF5BDD75B51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889A-41C0-AFFC-FF5BDD75B51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889A-41C0-AFFC-FF5BDD75B51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889A-41C0-AFFC-FF5BDD75B51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889A-41C0-AFFC-FF5BDD75B51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Sales Adidas'!$BZ$23:$BZ$28</c:f>
              <c:strCache>
                <c:ptCount val="5"/>
                <c:pt idx="0">
                  <c:v>Midwest</c:v>
                </c:pt>
                <c:pt idx="1">
                  <c:v>Northeast</c:v>
                </c:pt>
                <c:pt idx="2">
                  <c:v>South</c:v>
                </c:pt>
                <c:pt idx="3">
                  <c:v>Southeast</c:v>
                </c:pt>
                <c:pt idx="4">
                  <c:v>West</c:v>
                </c:pt>
              </c:strCache>
            </c:strRef>
          </c:cat>
          <c:val>
            <c:numRef>
              <c:f>'Data Sales Adidas'!$CB$23:$CB$28</c:f>
              <c:numCache>
                <c:formatCode>0.00%</c:formatCode>
                <c:ptCount val="5"/>
                <c:pt idx="0">
                  <c:v>2.3675395810405491E-2</c:v>
                </c:pt>
                <c:pt idx="1">
                  <c:v>3.2085974905326511E-2</c:v>
                </c:pt>
                <c:pt idx="2">
                  <c:v>2.8570379250965765E-2</c:v>
                </c:pt>
                <c:pt idx="3">
                  <c:v>3.0866712310519323E-2</c:v>
                </c:pt>
                <c:pt idx="4">
                  <c:v>5.5568641978704071E-2</c:v>
                </c:pt>
              </c:numCache>
            </c:numRef>
          </c:val>
          <c:extLst>
            <c:ext xmlns:c16="http://schemas.microsoft.com/office/drawing/2014/chart" uri="{C3380CC4-5D6E-409C-BE32-E72D297353CC}">
              <c16:uniqueId val="{00000001-BE70-483E-AB08-4C10CC6CB406}"/>
            </c:ext>
          </c:extLst>
        </c:ser>
        <c:ser>
          <c:idx val="2"/>
          <c:order val="2"/>
          <c:tx>
            <c:strRef>
              <c:f>'Data Sales Adidas'!$CC$21:$CC$22</c:f>
              <c:strCache>
                <c:ptCount val="1"/>
                <c:pt idx="0">
                  <c:v>Men's Street Footwear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889A-41C0-AFFC-FF5BDD75B51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889A-41C0-AFFC-FF5BDD75B51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889A-41C0-AFFC-FF5BDD75B51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889A-41C0-AFFC-FF5BDD75B51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889A-41C0-AFFC-FF5BDD75B51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Sales Adidas'!$BZ$23:$BZ$28</c:f>
              <c:strCache>
                <c:ptCount val="5"/>
                <c:pt idx="0">
                  <c:v>Midwest</c:v>
                </c:pt>
                <c:pt idx="1">
                  <c:v>Northeast</c:v>
                </c:pt>
                <c:pt idx="2">
                  <c:v>South</c:v>
                </c:pt>
                <c:pt idx="3">
                  <c:v>Southeast</c:v>
                </c:pt>
                <c:pt idx="4">
                  <c:v>West</c:v>
                </c:pt>
              </c:strCache>
            </c:strRef>
          </c:cat>
          <c:val>
            <c:numRef>
              <c:f>'Data Sales Adidas'!$CC$23:$CC$28</c:f>
              <c:numCache>
                <c:formatCode>0.00%</c:formatCode>
                <c:ptCount val="5"/>
                <c:pt idx="0">
                  <c:v>4.2585531176515444E-2</c:v>
                </c:pt>
                <c:pt idx="1">
                  <c:v>5.6700637305418078E-2</c:v>
                </c:pt>
                <c:pt idx="2">
                  <c:v>3.1608505202718573E-2</c:v>
                </c:pt>
                <c:pt idx="3">
                  <c:v>4.0025726131050085E-2</c:v>
                </c:pt>
                <c:pt idx="4">
                  <c:v>6.1133996099853635E-2</c:v>
                </c:pt>
              </c:numCache>
            </c:numRef>
          </c:val>
          <c:extLst>
            <c:ext xmlns:c16="http://schemas.microsoft.com/office/drawing/2014/chart" uri="{C3380CC4-5D6E-409C-BE32-E72D297353CC}">
              <c16:uniqueId val="{00000002-BE70-483E-AB08-4C10CC6CB406}"/>
            </c:ext>
          </c:extLst>
        </c:ser>
        <c:ser>
          <c:idx val="3"/>
          <c:order val="3"/>
          <c:tx>
            <c:strRef>
              <c:f>'Data Sales Adidas'!$CD$21:$CD$22</c:f>
              <c:strCache>
                <c:ptCount val="1"/>
                <c:pt idx="0">
                  <c:v>Women's Apparel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889A-41C0-AFFC-FF5BDD75B51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889A-41C0-AFFC-FF5BDD75B51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889A-41C0-AFFC-FF5BDD75B51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889A-41C0-AFFC-FF5BDD75B51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889A-41C0-AFFC-FF5BDD75B51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Sales Adidas'!$BZ$23:$BZ$28</c:f>
              <c:strCache>
                <c:ptCount val="5"/>
                <c:pt idx="0">
                  <c:v>Midwest</c:v>
                </c:pt>
                <c:pt idx="1">
                  <c:v>Northeast</c:v>
                </c:pt>
                <c:pt idx="2">
                  <c:v>South</c:v>
                </c:pt>
                <c:pt idx="3">
                  <c:v>Southeast</c:v>
                </c:pt>
                <c:pt idx="4">
                  <c:v>West</c:v>
                </c:pt>
              </c:strCache>
            </c:strRef>
          </c:cat>
          <c:val>
            <c:numRef>
              <c:f>'Data Sales Adidas'!$CD$23:$CD$28</c:f>
              <c:numCache>
                <c:formatCode>0.00%</c:formatCode>
                <c:ptCount val="5"/>
                <c:pt idx="0">
                  <c:v>3.1343834197524539E-2</c:v>
                </c:pt>
                <c:pt idx="1">
                  <c:v>4.1719073615922399E-2</c:v>
                </c:pt>
                <c:pt idx="2">
                  <c:v>3.2900452368639532E-2</c:v>
                </c:pt>
                <c:pt idx="3">
                  <c:v>3.4993984484701597E-2</c:v>
                </c:pt>
                <c:pt idx="4">
                  <c:v>5.7996358215066997E-2</c:v>
                </c:pt>
              </c:numCache>
            </c:numRef>
          </c:val>
          <c:extLst>
            <c:ext xmlns:c16="http://schemas.microsoft.com/office/drawing/2014/chart" uri="{C3380CC4-5D6E-409C-BE32-E72D297353CC}">
              <c16:uniqueId val="{00000003-BE70-483E-AB08-4C10CC6CB406}"/>
            </c:ext>
          </c:extLst>
        </c:ser>
        <c:ser>
          <c:idx val="4"/>
          <c:order val="4"/>
          <c:tx>
            <c:strRef>
              <c:f>'Data Sales Adidas'!$CE$21:$CE$22</c:f>
              <c:strCache>
                <c:ptCount val="1"/>
                <c:pt idx="0">
                  <c:v>Women's Athletic Footwear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889A-41C0-AFFC-FF5BDD75B51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889A-41C0-AFFC-FF5BDD75B51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889A-41C0-AFFC-FF5BDD75B51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889A-41C0-AFFC-FF5BDD75B51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1-889A-41C0-AFFC-FF5BDD75B51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Sales Adidas'!$BZ$23:$BZ$28</c:f>
              <c:strCache>
                <c:ptCount val="5"/>
                <c:pt idx="0">
                  <c:v>Midwest</c:v>
                </c:pt>
                <c:pt idx="1">
                  <c:v>Northeast</c:v>
                </c:pt>
                <c:pt idx="2">
                  <c:v>South</c:v>
                </c:pt>
                <c:pt idx="3">
                  <c:v>Southeast</c:v>
                </c:pt>
                <c:pt idx="4">
                  <c:v>West</c:v>
                </c:pt>
              </c:strCache>
            </c:strRef>
          </c:cat>
          <c:val>
            <c:numRef>
              <c:f>'Data Sales Adidas'!$CE$23:$CE$28</c:f>
              <c:numCache>
                <c:formatCode>0.00%</c:formatCode>
                <c:ptCount val="5"/>
                <c:pt idx="0">
                  <c:v>1.5107385150357323E-2</c:v>
                </c:pt>
                <c:pt idx="1">
                  <c:v>2.1998101182392475E-2</c:v>
                </c:pt>
                <c:pt idx="2">
                  <c:v>2.0469694968216684E-2</c:v>
                </c:pt>
                <c:pt idx="3">
                  <c:v>2.256111796602325E-2</c:v>
                </c:pt>
                <c:pt idx="4">
                  <c:v>3.8356471266250206E-2</c:v>
                </c:pt>
              </c:numCache>
            </c:numRef>
          </c:val>
          <c:extLst>
            <c:ext xmlns:c16="http://schemas.microsoft.com/office/drawing/2014/chart" uri="{C3380CC4-5D6E-409C-BE32-E72D297353CC}">
              <c16:uniqueId val="{00000004-BE70-483E-AB08-4C10CC6CB406}"/>
            </c:ext>
          </c:extLst>
        </c:ser>
        <c:ser>
          <c:idx val="5"/>
          <c:order val="5"/>
          <c:tx>
            <c:strRef>
              <c:f>'Data Sales Adidas'!$CF$21:$CF$22</c:f>
              <c:strCache>
                <c:ptCount val="1"/>
                <c:pt idx="0">
                  <c:v>Women's Street Footwear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3-889A-41C0-AFFC-FF5BDD75B51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889A-41C0-AFFC-FF5BDD75B51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889A-41C0-AFFC-FF5BDD75B51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889A-41C0-AFFC-FF5BDD75B51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889A-41C0-AFFC-FF5BDD75B51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Sales Adidas'!$BZ$23:$BZ$28</c:f>
              <c:strCache>
                <c:ptCount val="5"/>
                <c:pt idx="0">
                  <c:v>Midwest</c:v>
                </c:pt>
                <c:pt idx="1">
                  <c:v>Northeast</c:v>
                </c:pt>
                <c:pt idx="2">
                  <c:v>South</c:v>
                </c:pt>
                <c:pt idx="3">
                  <c:v>Southeast</c:v>
                </c:pt>
                <c:pt idx="4">
                  <c:v>West</c:v>
                </c:pt>
              </c:strCache>
            </c:strRef>
          </c:cat>
          <c:val>
            <c:numRef>
              <c:f>'Data Sales Adidas'!$CF$23:$CF$28</c:f>
              <c:numCache>
                <c:formatCode>0.00%</c:formatCode>
                <c:ptCount val="5"/>
                <c:pt idx="0">
                  <c:v>1.8051849805332996E-2</c:v>
                </c:pt>
                <c:pt idx="1">
                  <c:v>2.5937457365155129E-2</c:v>
                </c:pt>
                <c:pt idx="2">
                  <c:v>2.5310638087447566E-2</c:v>
                </c:pt>
                <c:pt idx="3">
                  <c:v>2.5691165025307612E-2</c:v>
                </c:pt>
                <c:pt idx="4">
                  <c:v>4.7249706183325212E-2</c:v>
                </c:pt>
              </c:numCache>
            </c:numRef>
          </c:val>
          <c:extLst>
            <c:ext xmlns:c16="http://schemas.microsoft.com/office/drawing/2014/chart" uri="{C3380CC4-5D6E-409C-BE32-E72D297353CC}">
              <c16:uniqueId val="{00000005-BE70-483E-AB08-4C10CC6CB40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Revenue Leaders vs Profit Leaders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'Data Sales Adidas'!$BQ$26:$BQ$31</c:f>
              <c:strCache>
                <c:ptCount val="6"/>
                <c:pt idx="0">
                  <c:v>Men's Apparel</c:v>
                </c:pt>
                <c:pt idx="1">
                  <c:v>Men's Athletic Footwear</c:v>
                </c:pt>
                <c:pt idx="2">
                  <c:v>Men's Street Footwear</c:v>
                </c:pt>
                <c:pt idx="3">
                  <c:v>Women's Apparel</c:v>
                </c:pt>
                <c:pt idx="4">
                  <c:v>Women's Athletic Footwear</c:v>
                </c:pt>
                <c:pt idx="5">
                  <c:v>Women's Street Footwear</c:v>
                </c:pt>
              </c:strCache>
            </c:strRef>
          </c:xVal>
          <c:yVal>
            <c:numRef>
              <c:f>'Data Sales Adidas'!$BR$26:$BR$31</c:f>
              <c:numCache>
                <c:formatCode>"$"#,##0_);[Red]\("$"#,##0\)</c:formatCode>
                <c:ptCount val="6"/>
                <c:pt idx="0">
                  <c:v>123728632</c:v>
                </c:pt>
                <c:pt idx="1">
                  <c:v>153673680</c:v>
                </c:pt>
                <c:pt idx="2">
                  <c:v>208826244</c:v>
                </c:pt>
                <c:pt idx="3">
                  <c:v>179038860</c:v>
                </c:pt>
                <c:pt idx="4">
                  <c:v>106631896</c:v>
                </c:pt>
                <c:pt idx="5">
                  <c:v>128002813</c:v>
                </c:pt>
              </c:numCache>
            </c:numRef>
          </c:yVal>
          <c:smooth val="0"/>
          <c:extLst>
            <c:ext xmlns:c16="http://schemas.microsoft.com/office/drawing/2014/chart" uri="{C3380CC4-5D6E-409C-BE32-E72D297353CC}">
              <c16:uniqueId val="{00000000-CB75-4BB4-94BB-E7DB65257CC0}"/>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strRef>
              <c:f>'Data Sales Adidas'!$BQ$26:$BQ$31</c:f>
              <c:strCache>
                <c:ptCount val="6"/>
                <c:pt idx="0">
                  <c:v>Men's Apparel</c:v>
                </c:pt>
                <c:pt idx="1">
                  <c:v>Men's Athletic Footwear</c:v>
                </c:pt>
                <c:pt idx="2">
                  <c:v>Men's Street Footwear</c:v>
                </c:pt>
                <c:pt idx="3">
                  <c:v>Women's Apparel</c:v>
                </c:pt>
                <c:pt idx="4">
                  <c:v>Women's Athletic Footwear</c:v>
                </c:pt>
                <c:pt idx="5">
                  <c:v>Women's Street Footwear</c:v>
                </c:pt>
              </c:strCache>
            </c:strRef>
          </c:xVal>
          <c:yVal>
            <c:numRef>
              <c:f>'Data Sales Adidas'!$BS$26:$BS$31</c:f>
              <c:numCache>
                <c:formatCode>"$"#,##0_);[Red]\("$"#,##0\)</c:formatCode>
                <c:ptCount val="6"/>
                <c:pt idx="0">
                  <c:v>44763030.330000028</c:v>
                </c:pt>
                <c:pt idx="1">
                  <c:v>51846888.190000139</c:v>
                </c:pt>
                <c:pt idx="2">
                  <c:v>82802260.619999707</c:v>
                </c:pt>
                <c:pt idx="3">
                  <c:v>68650970.560000017</c:v>
                </c:pt>
                <c:pt idx="4">
                  <c:v>38975784.93999999</c:v>
                </c:pt>
                <c:pt idx="5">
                  <c:v>45095826.810000047</c:v>
                </c:pt>
              </c:numCache>
            </c:numRef>
          </c:yVal>
          <c:smooth val="0"/>
          <c:extLst>
            <c:ext xmlns:c16="http://schemas.microsoft.com/office/drawing/2014/chart" uri="{C3380CC4-5D6E-409C-BE32-E72D297353CC}">
              <c16:uniqueId val="{00000001-CB75-4BB4-94BB-E7DB65257CC0}"/>
            </c:ext>
          </c:extLst>
        </c:ser>
        <c:dLbls>
          <c:showLegendKey val="0"/>
          <c:showVal val="0"/>
          <c:showCatName val="0"/>
          <c:showSerName val="0"/>
          <c:showPercent val="0"/>
          <c:showBubbleSize val="0"/>
        </c:dLbls>
        <c:axId val="1297597087"/>
        <c:axId val="1297594687"/>
      </c:scatterChart>
      <c:valAx>
        <c:axId val="1297597087"/>
        <c:scaling>
          <c:orientation val="minMax"/>
        </c:scaling>
        <c:delete val="0"/>
        <c:axPos val="b"/>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594687"/>
        <c:crosses val="autoZero"/>
        <c:crossBetween val="midCat"/>
      </c:valAx>
      <c:valAx>
        <c:axId val="1297594687"/>
        <c:scaling>
          <c:orientation val="minMax"/>
        </c:scaling>
        <c:delete val="0"/>
        <c:axPos val="l"/>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59708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2.0 final.xlsx]Data Sales Adidas!PivotTable30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Sales Adidas'!$CU$13:$CU$14</c:f>
              <c:strCache>
                <c:ptCount val="1"/>
                <c:pt idx="0">
                  <c:v>2021</c:v>
                </c:pt>
              </c:strCache>
            </c:strRef>
          </c:tx>
          <c:spPr>
            <a:solidFill>
              <a:schemeClr val="accent1"/>
            </a:solidFill>
            <a:ln>
              <a:noFill/>
            </a:ln>
            <a:effectLst/>
          </c:spPr>
          <c:invertIfNegative val="0"/>
          <c:cat>
            <c:strRef>
              <c:f>'Data Sales Adidas'!$CT$15:$CT$20</c:f>
              <c:strCache>
                <c:ptCount val="5"/>
                <c:pt idx="0">
                  <c:v>Midwest</c:v>
                </c:pt>
                <c:pt idx="1">
                  <c:v>Northeast</c:v>
                </c:pt>
                <c:pt idx="2">
                  <c:v>South</c:v>
                </c:pt>
                <c:pt idx="3">
                  <c:v>Southeast</c:v>
                </c:pt>
                <c:pt idx="4">
                  <c:v>West</c:v>
                </c:pt>
              </c:strCache>
            </c:strRef>
          </c:cat>
          <c:val>
            <c:numRef>
              <c:f>'Data Sales Adidas'!$CU$15:$CU$20</c:f>
              <c:numCache>
                <c:formatCode>"$"#,##0_);[Red]\("$"#,##0\)</c:formatCode>
                <c:ptCount val="5"/>
                <c:pt idx="0">
                  <c:v>128422391</c:v>
                </c:pt>
                <c:pt idx="1">
                  <c:v>145574358</c:v>
                </c:pt>
                <c:pt idx="2">
                  <c:v>119206299</c:v>
                </c:pt>
                <c:pt idx="3">
                  <c:v>131570373</c:v>
                </c:pt>
                <c:pt idx="4">
                  <c:v>193048029</c:v>
                </c:pt>
              </c:numCache>
            </c:numRef>
          </c:val>
          <c:extLst>
            <c:ext xmlns:c16="http://schemas.microsoft.com/office/drawing/2014/chart" uri="{C3380CC4-5D6E-409C-BE32-E72D297353CC}">
              <c16:uniqueId val="{00000000-B8CC-4FC3-9728-7F1C9EC2935C}"/>
            </c:ext>
          </c:extLst>
        </c:ser>
        <c:dLbls>
          <c:showLegendKey val="0"/>
          <c:showVal val="0"/>
          <c:showCatName val="0"/>
          <c:showSerName val="0"/>
          <c:showPercent val="0"/>
          <c:showBubbleSize val="0"/>
        </c:dLbls>
        <c:gapWidth val="219"/>
        <c:overlap val="-27"/>
        <c:axId val="123032847"/>
        <c:axId val="123029487"/>
      </c:barChart>
      <c:catAx>
        <c:axId val="12303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29487"/>
        <c:crosses val="autoZero"/>
        <c:auto val="1"/>
        <c:lblAlgn val="ctr"/>
        <c:lblOffset val="100"/>
        <c:noMultiLvlLbl val="0"/>
      </c:catAx>
      <c:valAx>
        <c:axId val="123029487"/>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3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solidFill>
                <a:latin typeface="+mn-lt"/>
                <a:ea typeface="+mn-ea"/>
                <a:cs typeface="+mn-cs"/>
              </a:defRPr>
            </a:pPr>
            <a:r>
              <a:rPr lang="en-IN" b="1">
                <a:solidFill>
                  <a:schemeClr val="bg1"/>
                </a:solidFill>
              </a:rPr>
              <a:t>Regional Revenue Growth Contribution</a:t>
            </a:r>
            <a:endParaRPr lang="en-IN">
              <a:solidFill>
                <a:schemeClr val="bg1"/>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bg1"/>
                </a:solidFill>
              </a:defRPr>
            </a:pPr>
            <a:endParaRPr lang="en-IN">
              <a:solidFill>
                <a:schemeClr val="bg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solidFill>
              <a:latin typeface="+mn-lt"/>
              <a:ea typeface="+mn-ea"/>
              <a:cs typeface="+mn-cs"/>
            </a:defRPr>
          </a:pPr>
          <a:endParaRPr lang="en-IN"/>
        </a:p>
      </c:txPr>
    </c:title>
    <c:autoTitleDeleted val="0"/>
    <c:plotArea>
      <c:layout/>
      <c:barChart>
        <c:barDir val="col"/>
        <c:grouping val="clustered"/>
        <c:varyColors val="0"/>
        <c:ser>
          <c:idx val="0"/>
          <c:order val="0"/>
          <c:tx>
            <c:strRef>
              <c:f>'Data Sales Adidas'!$CZ$24</c:f>
              <c:strCache>
                <c:ptCount val="1"/>
                <c:pt idx="0">
                  <c:v>Midwest</c:v>
                </c:pt>
              </c:strCache>
            </c:strRef>
          </c:tx>
          <c:spPr>
            <a:solidFill>
              <a:schemeClr val="accent1"/>
            </a:solidFill>
            <a:ln>
              <a:noFill/>
            </a:ln>
            <a:effectLst/>
          </c:spPr>
          <c:invertIfNegative val="0"/>
          <c:val>
            <c:numRef>
              <c:f>'Data Sales Adidas'!$DC$24</c:f>
              <c:numCache>
                <c:formatCode>0.00%</c:formatCode>
                <c:ptCount val="1"/>
                <c:pt idx="0">
                  <c:v>16.40596467801598</c:v>
                </c:pt>
              </c:numCache>
            </c:numRef>
          </c:val>
          <c:extLst>
            <c:ext xmlns:c16="http://schemas.microsoft.com/office/drawing/2014/chart" uri="{C3380CC4-5D6E-409C-BE32-E72D297353CC}">
              <c16:uniqueId val="{00000000-1A48-4496-83F7-C43199D20AE4}"/>
            </c:ext>
          </c:extLst>
        </c:ser>
        <c:ser>
          <c:idx val="1"/>
          <c:order val="1"/>
          <c:tx>
            <c:strRef>
              <c:f>'Data Sales Adidas'!$CZ$25</c:f>
              <c:strCache>
                <c:ptCount val="1"/>
                <c:pt idx="0">
                  <c:v>Northeast</c:v>
                </c:pt>
              </c:strCache>
            </c:strRef>
          </c:tx>
          <c:spPr>
            <a:solidFill>
              <a:schemeClr val="accent2"/>
            </a:solidFill>
            <a:ln>
              <a:noFill/>
            </a:ln>
            <a:effectLst/>
          </c:spPr>
          <c:invertIfNegative val="0"/>
          <c:val>
            <c:numRef>
              <c:f>'Data Sales Adidas'!$DC$25</c:f>
              <c:numCache>
                <c:formatCode>0.00%</c:formatCode>
                <c:ptCount val="1"/>
                <c:pt idx="0">
                  <c:v>2.5724023943336625</c:v>
                </c:pt>
              </c:numCache>
            </c:numRef>
          </c:val>
          <c:extLst>
            <c:ext xmlns:c16="http://schemas.microsoft.com/office/drawing/2014/chart" uri="{C3380CC4-5D6E-409C-BE32-E72D297353CC}">
              <c16:uniqueId val="{00000001-1A48-4496-83F7-C43199D20AE4}"/>
            </c:ext>
          </c:extLst>
        </c:ser>
        <c:ser>
          <c:idx val="2"/>
          <c:order val="2"/>
          <c:tx>
            <c:strRef>
              <c:f>'Data Sales Adidas'!$CZ$26</c:f>
              <c:strCache>
                <c:ptCount val="1"/>
                <c:pt idx="0">
                  <c:v>South</c:v>
                </c:pt>
              </c:strCache>
            </c:strRef>
          </c:tx>
          <c:spPr>
            <a:solidFill>
              <a:schemeClr val="accent3"/>
            </a:solidFill>
            <a:ln>
              <a:noFill/>
            </a:ln>
            <a:effectLst/>
          </c:spPr>
          <c:invertIfNegative val="0"/>
          <c:val>
            <c:numRef>
              <c:f>'Data Sales Adidas'!$DC$26</c:f>
              <c:numCache>
                <c:formatCode>0.00%</c:formatCode>
                <c:ptCount val="1"/>
                <c:pt idx="0">
                  <c:v>3.6826747674754512</c:v>
                </c:pt>
              </c:numCache>
            </c:numRef>
          </c:val>
          <c:extLst>
            <c:ext xmlns:c16="http://schemas.microsoft.com/office/drawing/2014/chart" uri="{C3380CC4-5D6E-409C-BE32-E72D297353CC}">
              <c16:uniqueId val="{00000002-1A48-4496-83F7-C43199D20AE4}"/>
            </c:ext>
          </c:extLst>
        </c:ser>
        <c:ser>
          <c:idx val="3"/>
          <c:order val="3"/>
          <c:tx>
            <c:strRef>
              <c:f>'Data Sales Adidas'!$CZ$27</c:f>
              <c:strCache>
                <c:ptCount val="1"/>
                <c:pt idx="0">
                  <c:v>Southeast</c:v>
                </c:pt>
              </c:strCache>
            </c:strRef>
          </c:tx>
          <c:spPr>
            <a:solidFill>
              <a:schemeClr val="accent4"/>
            </a:solidFill>
            <a:ln>
              <a:noFill/>
            </a:ln>
            <a:effectLst/>
          </c:spPr>
          <c:invertIfNegative val="0"/>
          <c:val>
            <c:numRef>
              <c:f>'Data Sales Adidas'!$DC$27</c:f>
              <c:numCache>
                <c:formatCode>0.00%</c:formatCode>
                <c:ptCount val="1"/>
                <c:pt idx="0">
                  <c:v>3.1635056928666789</c:v>
                </c:pt>
              </c:numCache>
            </c:numRef>
          </c:val>
          <c:extLst>
            <c:ext xmlns:c16="http://schemas.microsoft.com/office/drawing/2014/chart" uri="{C3380CC4-5D6E-409C-BE32-E72D297353CC}">
              <c16:uniqueId val="{00000003-1A48-4496-83F7-C43199D20AE4}"/>
            </c:ext>
          </c:extLst>
        </c:ser>
        <c:ser>
          <c:idx val="4"/>
          <c:order val="4"/>
          <c:tx>
            <c:strRef>
              <c:f>'Data Sales Adidas'!$CZ$28</c:f>
              <c:strCache>
                <c:ptCount val="1"/>
                <c:pt idx="0">
                  <c:v>West</c:v>
                </c:pt>
              </c:strCache>
            </c:strRef>
          </c:tx>
          <c:spPr>
            <a:solidFill>
              <a:schemeClr val="accent5"/>
            </a:solidFill>
            <a:ln>
              <a:noFill/>
            </a:ln>
            <a:effectLst/>
          </c:spPr>
          <c:invertIfNegative val="0"/>
          <c:val>
            <c:numRef>
              <c:f>'Data Sales Adidas'!$DC$28</c:f>
              <c:numCache>
                <c:formatCode>0.00%</c:formatCode>
                <c:ptCount val="1"/>
                <c:pt idx="0">
                  <c:v>1.510535729085551</c:v>
                </c:pt>
              </c:numCache>
            </c:numRef>
          </c:val>
          <c:extLst>
            <c:ext xmlns:c16="http://schemas.microsoft.com/office/drawing/2014/chart" uri="{C3380CC4-5D6E-409C-BE32-E72D297353CC}">
              <c16:uniqueId val="{00000004-1A48-4496-83F7-C43199D20AE4}"/>
            </c:ext>
          </c:extLst>
        </c:ser>
        <c:dLbls>
          <c:showLegendKey val="0"/>
          <c:showVal val="0"/>
          <c:showCatName val="0"/>
          <c:showSerName val="0"/>
          <c:showPercent val="0"/>
          <c:showBubbleSize val="0"/>
        </c:dLbls>
        <c:gapWidth val="219"/>
        <c:overlap val="-27"/>
        <c:axId val="1210761103"/>
        <c:axId val="1210765423"/>
      </c:barChart>
      <c:catAx>
        <c:axId val="121076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765423"/>
        <c:crosses val="autoZero"/>
        <c:auto val="1"/>
        <c:lblAlgn val="ctr"/>
        <c:lblOffset val="100"/>
        <c:noMultiLvlLbl val="0"/>
      </c:catAx>
      <c:valAx>
        <c:axId val="121076542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107611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2.0 final.xlsx]Data Sales Adidas!PivotTable5</c:name>
    <c:fmtId val="12"/>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Sales Adidas'!$AK$11:$AK$12</c:f>
              <c:strCache>
                <c:ptCount val="1"/>
                <c:pt idx="0">
                  <c:v>2020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 Sales Adidas'!$AJ$13:$AJ$25</c:f>
              <c:strCache>
                <c:ptCount val="12"/>
                <c:pt idx="0">
                  <c:v>Jul</c:v>
                </c:pt>
                <c:pt idx="1">
                  <c:v>Dec</c:v>
                </c:pt>
                <c:pt idx="2">
                  <c:v>Aug</c:v>
                </c:pt>
                <c:pt idx="3">
                  <c:v>Jun</c:v>
                </c:pt>
                <c:pt idx="4">
                  <c:v>May</c:v>
                </c:pt>
                <c:pt idx="5">
                  <c:v>Sep</c:v>
                </c:pt>
                <c:pt idx="6">
                  <c:v>Apr</c:v>
                </c:pt>
                <c:pt idx="7">
                  <c:v>Nov</c:v>
                </c:pt>
                <c:pt idx="8">
                  <c:v>Jan</c:v>
                </c:pt>
                <c:pt idx="9">
                  <c:v>Feb</c:v>
                </c:pt>
                <c:pt idx="10">
                  <c:v>Oct</c:v>
                </c:pt>
                <c:pt idx="11">
                  <c:v>Mar</c:v>
                </c:pt>
              </c:strCache>
            </c:strRef>
          </c:cat>
          <c:val>
            <c:numRef>
              <c:f>'Data Sales Adidas'!$AK$13:$AK$25</c:f>
              <c:numCache>
                <c:formatCode>"$"#,##0_);[Red]\("$"#,##0\)</c:formatCode>
                <c:ptCount val="12"/>
                <c:pt idx="0">
                  <c:v>164865.50961538462</c:v>
                </c:pt>
                <c:pt idx="1">
                  <c:v>87244.858695652176</c:v>
                </c:pt>
                <c:pt idx="2">
                  <c:v>143007.05035971224</c:v>
                </c:pt>
                <c:pt idx="3">
                  <c:v>147163.65</c:v>
                </c:pt>
                <c:pt idx="4">
                  <c:v>178084.35789473684</c:v>
                </c:pt>
                <c:pt idx="5">
                  <c:v>190671.20833333334</c:v>
                </c:pt>
                <c:pt idx="6">
                  <c:v>189284.66153846154</c:v>
                </c:pt>
                <c:pt idx="7">
                  <c:v>82117.142857142855</c:v>
                </c:pt>
                <c:pt idx="8">
                  <c:v>108358.30666666667</c:v>
                </c:pt>
                <c:pt idx="9">
                  <c:v>131561.29824561405</c:v>
                </c:pt>
                <c:pt idx="10">
                  <c:v>126003.12790697675</c:v>
                </c:pt>
                <c:pt idx="11">
                  <c:v>134813.56488549619</c:v>
                </c:pt>
              </c:numCache>
            </c:numRef>
          </c:val>
          <c:extLst>
            <c:ext xmlns:c16="http://schemas.microsoft.com/office/drawing/2014/chart" uri="{C3380CC4-5D6E-409C-BE32-E72D297353CC}">
              <c16:uniqueId val="{00000000-151F-4525-9E28-688824FC825E}"/>
            </c:ext>
          </c:extLst>
        </c:ser>
        <c:ser>
          <c:idx val="1"/>
          <c:order val="1"/>
          <c:tx>
            <c:strRef>
              <c:f>'Data Sales Adidas'!$AL$11:$AL$12</c:f>
              <c:strCache>
                <c:ptCount val="1"/>
                <c:pt idx="0">
                  <c:v>2021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 Sales Adidas'!$AJ$13:$AJ$25</c:f>
              <c:strCache>
                <c:ptCount val="12"/>
                <c:pt idx="0">
                  <c:v>Jul</c:v>
                </c:pt>
                <c:pt idx="1">
                  <c:v>Dec</c:v>
                </c:pt>
                <c:pt idx="2">
                  <c:v>Aug</c:v>
                </c:pt>
                <c:pt idx="3">
                  <c:v>Jun</c:v>
                </c:pt>
                <c:pt idx="4">
                  <c:v>May</c:v>
                </c:pt>
                <c:pt idx="5">
                  <c:v>Sep</c:v>
                </c:pt>
                <c:pt idx="6">
                  <c:v>Apr</c:v>
                </c:pt>
                <c:pt idx="7">
                  <c:v>Nov</c:v>
                </c:pt>
                <c:pt idx="8">
                  <c:v>Jan</c:v>
                </c:pt>
                <c:pt idx="9">
                  <c:v>Feb</c:v>
                </c:pt>
                <c:pt idx="10">
                  <c:v>Oct</c:v>
                </c:pt>
                <c:pt idx="11">
                  <c:v>Mar</c:v>
                </c:pt>
              </c:strCache>
            </c:strRef>
          </c:cat>
          <c:val>
            <c:numRef>
              <c:f>'Data Sales Adidas'!$AL$13:$AL$25</c:f>
              <c:numCache>
                <c:formatCode>"$"#,##0_);[Red]\("$"#,##0\)</c:formatCode>
                <c:ptCount val="12"/>
                <c:pt idx="0">
                  <c:v>116917.43432835821</c:v>
                </c:pt>
                <c:pt idx="1">
                  <c:v>116664.81259370314</c:v>
                </c:pt>
                <c:pt idx="2">
                  <c:v>101244.00700280113</c:v>
                </c:pt>
                <c:pt idx="3">
                  <c:v>98531.469357249633</c:v>
                </c:pt>
                <c:pt idx="4">
                  <c:v>87709.904827586201</c:v>
                </c:pt>
                <c:pt idx="5">
                  <c:v>81534.372252747256</c:v>
                </c:pt>
                <c:pt idx="6">
                  <c:v>67134.970464135025</c:v>
                </c:pt>
                <c:pt idx="7">
                  <c:v>85847.884057971009</c:v>
                </c:pt>
                <c:pt idx="8">
                  <c:v>77672.849507735576</c:v>
                </c:pt>
                <c:pt idx="9">
                  <c:v>69640.732628398793</c:v>
                </c:pt>
                <c:pt idx="10">
                  <c:v>72904.895604395599</c:v>
                </c:pt>
                <c:pt idx="11">
                  <c:v>58343.564828614006</c:v>
                </c:pt>
              </c:numCache>
            </c:numRef>
          </c:val>
          <c:extLst>
            <c:ext xmlns:c16="http://schemas.microsoft.com/office/drawing/2014/chart" uri="{C3380CC4-5D6E-409C-BE32-E72D297353CC}">
              <c16:uniqueId val="{00000002-151F-4525-9E28-688824FC825E}"/>
            </c:ext>
          </c:extLst>
        </c:ser>
        <c:dLbls>
          <c:showLegendKey val="0"/>
          <c:showVal val="0"/>
          <c:showCatName val="0"/>
          <c:showSerName val="0"/>
          <c:showPercent val="0"/>
          <c:showBubbleSize val="0"/>
        </c:dLbls>
        <c:gapWidth val="100"/>
        <c:overlap val="-24"/>
        <c:axId val="1133924527"/>
        <c:axId val="1133927407"/>
      </c:barChart>
      <c:catAx>
        <c:axId val="11339245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3927407"/>
        <c:crosses val="autoZero"/>
        <c:auto val="1"/>
        <c:lblAlgn val="ctr"/>
        <c:lblOffset val="100"/>
        <c:noMultiLvlLbl val="0"/>
      </c:catAx>
      <c:valAx>
        <c:axId val="1133927407"/>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392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2.0 final.xlsx]Data Sales Adidas!RPG Alignment ratio</c:name>
    <c:fmtId val="2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tx1"/>
                </a:solidFill>
                <a:latin typeface="+mn-lt"/>
                <a:ea typeface="+mn-ea"/>
                <a:cs typeface="+mn-cs"/>
              </a:defRPr>
            </a:pPr>
            <a:r>
              <a:rPr lang="en-IN" sz="1400" b="1" i="0" u="none" strike="noStrike" kern="1200" spc="0" baseline="0">
                <a:solidFill>
                  <a:schemeClr val="tx1"/>
                </a:solidFill>
              </a:rPr>
              <a:t>R.P.G Alignment Ratio</a:t>
            </a: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tx1"/>
                </a:solidFill>
              </a:defRPr>
            </a:pPr>
            <a:endParaRPr lang="en-IN">
              <a:solidFill>
                <a:schemeClr val="tx1"/>
              </a:solidFill>
            </a:endParaRPr>
          </a:p>
        </c:rich>
      </c:tx>
      <c:layout>
        <c:manualLayout>
          <c:xMode val="edge"/>
          <c:yMode val="edge"/>
          <c:x val="0.30413188976377958"/>
          <c:y val="0.11472003499562555"/>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Sales Adidas'!$AG$11</c:f>
              <c:strCache>
                <c:ptCount val="1"/>
                <c:pt idx="0">
                  <c:v>Sum of Total Sales</c:v>
                </c:pt>
              </c:strCache>
            </c:strRef>
          </c:tx>
          <c:spPr>
            <a:solidFill>
              <a:schemeClr val="accent1"/>
            </a:solidFill>
            <a:ln>
              <a:noFill/>
            </a:ln>
            <a:effectLst/>
          </c:spPr>
          <c:invertIfNegative val="0"/>
          <c:cat>
            <c:multiLvlStrRef>
              <c:f>'Data Sales Adidas'!$AF$12:$AF$38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'Data Sales Adidas'!$AG$12:$AG$38</c:f>
              <c:numCache>
                <c:formatCode>"$"#,##0_);[Red]\("$"#,##0\)</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extLst>
            <c:ext xmlns:c16="http://schemas.microsoft.com/office/drawing/2014/chart" uri="{C3380CC4-5D6E-409C-BE32-E72D297353CC}">
              <c16:uniqueId val="{00000000-A35F-444D-9185-19A690C7A54D}"/>
            </c:ext>
          </c:extLst>
        </c:ser>
        <c:dLbls>
          <c:showLegendKey val="0"/>
          <c:showVal val="0"/>
          <c:showCatName val="0"/>
          <c:showSerName val="0"/>
          <c:showPercent val="0"/>
          <c:showBubbleSize val="0"/>
        </c:dLbls>
        <c:gapWidth val="219"/>
        <c:overlap val="-27"/>
        <c:axId val="291704719"/>
        <c:axId val="291702799"/>
      </c:barChart>
      <c:lineChart>
        <c:grouping val="standard"/>
        <c:varyColors val="0"/>
        <c:ser>
          <c:idx val="1"/>
          <c:order val="1"/>
          <c:tx>
            <c:strRef>
              <c:f>'Data Sales Adidas'!$AH$11</c:f>
              <c:strCache>
                <c:ptCount val="1"/>
                <c:pt idx="0">
                  <c:v>Sum of Operating Profit</c:v>
                </c:pt>
              </c:strCache>
            </c:strRef>
          </c:tx>
          <c:spPr>
            <a:ln w="28575" cap="rnd">
              <a:solidFill>
                <a:schemeClr val="accent2"/>
              </a:solidFill>
              <a:round/>
            </a:ln>
            <a:effectLst/>
          </c:spPr>
          <c:marker>
            <c:symbol val="none"/>
          </c:marker>
          <c:cat>
            <c:multiLvlStrRef>
              <c:f>'Data Sales Adidas'!$AF$12:$AF$38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'Data Sales Adidas'!$AH$12:$AH$38</c:f>
              <c:numCache>
                <c:formatCode>"$"#,##0_);[Red]\("$"#,##0\)</c:formatCode>
                <c:ptCount val="24"/>
                <c:pt idx="0">
                  <c:v>5830005.4100000001</c:v>
                </c:pt>
                <c:pt idx="1">
                  <c:v>5207354.4400000004</c:v>
                </c:pt>
                <c:pt idx="2">
                  <c:v>5862006.2600000007</c:v>
                </c:pt>
                <c:pt idx="3">
                  <c:v>9301293.3400000017</c:v>
                </c:pt>
                <c:pt idx="4">
                  <c:v>5870841.9500000002</c:v>
                </c:pt>
                <c:pt idx="5">
                  <c:v>2292727.4100000006</c:v>
                </c:pt>
                <c:pt idx="6">
                  <c:v>4917665.1099999966</c:v>
                </c:pt>
                <c:pt idx="7">
                  <c:v>7338924.5400000028</c:v>
                </c:pt>
                <c:pt idx="8">
                  <c:v>7119702.4399999995</c:v>
                </c:pt>
                <c:pt idx="9">
                  <c:v>4139469.2099999995</c:v>
                </c:pt>
                <c:pt idx="10">
                  <c:v>2783476.2399999988</c:v>
                </c:pt>
                <c:pt idx="11">
                  <c:v>2712196.2300000014</c:v>
                </c:pt>
                <c:pt idx="12">
                  <c:v>19311929.099999994</c:v>
                </c:pt>
                <c:pt idx="13">
                  <c:v>16185382.25999999</c:v>
                </c:pt>
                <c:pt idx="14">
                  <c:v>14577781.740000006</c:v>
                </c:pt>
                <c:pt idx="15">
                  <c:v>18257943.970000006</c:v>
                </c:pt>
                <c:pt idx="16">
                  <c:v>24075413.379999977</c:v>
                </c:pt>
                <c:pt idx="17">
                  <c:v>24421988.509999976</c:v>
                </c:pt>
                <c:pt idx="18">
                  <c:v>29137233.48000003</c:v>
                </c:pt>
                <c:pt idx="19">
                  <c:v>27112515.760000009</c:v>
                </c:pt>
                <c:pt idx="20">
                  <c:v>23889884.29000001</c:v>
                </c:pt>
                <c:pt idx="21">
                  <c:v>20938975.390000004</c:v>
                </c:pt>
                <c:pt idx="22">
                  <c:v>21972045.189999979</c:v>
                </c:pt>
                <c:pt idx="23">
                  <c:v>28878005.799999986</c:v>
                </c:pt>
              </c:numCache>
            </c:numRef>
          </c:val>
          <c:smooth val="0"/>
          <c:extLst>
            <c:ext xmlns:c16="http://schemas.microsoft.com/office/drawing/2014/chart" uri="{C3380CC4-5D6E-409C-BE32-E72D297353CC}">
              <c16:uniqueId val="{00000001-A35F-444D-9185-19A690C7A54D}"/>
            </c:ext>
          </c:extLst>
        </c:ser>
        <c:dLbls>
          <c:showLegendKey val="0"/>
          <c:showVal val="0"/>
          <c:showCatName val="0"/>
          <c:showSerName val="0"/>
          <c:showPercent val="0"/>
          <c:showBubbleSize val="0"/>
        </c:dLbls>
        <c:marker val="1"/>
        <c:smooth val="0"/>
        <c:axId val="291704719"/>
        <c:axId val="291702799"/>
      </c:lineChart>
      <c:catAx>
        <c:axId val="29170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702799"/>
        <c:crosses val="autoZero"/>
        <c:auto val="1"/>
        <c:lblAlgn val="ctr"/>
        <c:lblOffset val="100"/>
        <c:noMultiLvlLbl val="0"/>
      </c:catAx>
      <c:valAx>
        <c:axId val="291702799"/>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70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2.0 final.xlsx]Data Sales Adidas!Sales By Year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Year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Sales Adidas'!$W$41</c:f>
              <c:strCache>
                <c:ptCount val="1"/>
                <c:pt idx="0">
                  <c:v>Total</c:v>
                </c:pt>
              </c:strCache>
            </c:strRef>
          </c:tx>
          <c:spPr>
            <a:solidFill>
              <a:schemeClr val="accent1"/>
            </a:solidFill>
            <a:ln>
              <a:noFill/>
            </a:ln>
            <a:effectLst/>
          </c:spPr>
          <c:invertIfNegative val="0"/>
          <c:cat>
            <c:strRef>
              <c:f>'Data Sales Adidas'!$V$42:$V$44</c:f>
              <c:strCache>
                <c:ptCount val="2"/>
                <c:pt idx="0">
                  <c:v>2020</c:v>
                </c:pt>
                <c:pt idx="1">
                  <c:v>2021</c:v>
                </c:pt>
              </c:strCache>
            </c:strRef>
          </c:cat>
          <c:val>
            <c:numRef>
              <c:f>'Data Sales Adidas'!$W$42:$W$44</c:f>
              <c:numCache>
                <c:formatCode>"$"#,##0_);[Red]\("$"#,##0\)</c:formatCode>
                <c:ptCount val="2"/>
                <c:pt idx="0">
                  <c:v>182080675</c:v>
                </c:pt>
                <c:pt idx="1">
                  <c:v>717821450</c:v>
                </c:pt>
              </c:numCache>
            </c:numRef>
          </c:val>
          <c:extLst>
            <c:ext xmlns:c16="http://schemas.microsoft.com/office/drawing/2014/chart" uri="{C3380CC4-5D6E-409C-BE32-E72D297353CC}">
              <c16:uniqueId val="{00000000-9315-4524-B410-84CCA5916045}"/>
            </c:ext>
          </c:extLst>
        </c:ser>
        <c:dLbls>
          <c:showLegendKey val="0"/>
          <c:showVal val="0"/>
          <c:showCatName val="0"/>
          <c:showSerName val="0"/>
          <c:showPercent val="0"/>
          <c:showBubbleSize val="0"/>
        </c:dLbls>
        <c:gapWidth val="219"/>
        <c:overlap val="-27"/>
        <c:axId val="376840191"/>
        <c:axId val="376842591"/>
      </c:barChart>
      <c:catAx>
        <c:axId val="376840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842591"/>
        <c:crosses val="autoZero"/>
        <c:auto val="1"/>
        <c:lblAlgn val="ctr"/>
        <c:lblOffset val="100"/>
        <c:noMultiLvlLbl val="0"/>
      </c:catAx>
      <c:valAx>
        <c:axId val="376842591"/>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840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2.0 final.xlsx]Data Sales Adidas!Monthly Performance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Performance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27580927384078"/>
          <c:y val="0.29147929425488478"/>
          <c:w val="0.65841863517060373"/>
          <c:h val="0.50954943132108488"/>
        </c:manualLayout>
      </c:layout>
      <c:barChart>
        <c:barDir val="col"/>
        <c:grouping val="clustered"/>
        <c:varyColors val="0"/>
        <c:ser>
          <c:idx val="0"/>
          <c:order val="0"/>
          <c:tx>
            <c:strRef>
              <c:f>'Data Sales Adidas'!$AB$19:$AB$20</c:f>
              <c:strCache>
                <c:ptCount val="1"/>
                <c:pt idx="0">
                  <c:v>2020</c:v>
                </c:pt>
              </c:strCache>
            </c:strRef>
          </c:tx>
          <c:spPr>
            <a:solidFill>
              <a:schemeClr val="accent1"/>
            </a:solidFill>
            <a:ln>
              <a:noFill/>
            </a:ln>
            <a:effectLst/>
          </c:spPr>
          <c:invertIfNegative val="0"/>
          <c:cat>
            <c:strRef>
              <c:f>'Data Sales Adidas'!$AA$21:$AA$33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Sales Adidas'!$AB$21:$AB$33</c:f>
              <c:numCache>
                <c:formatCode>"$"#,##0_);[Red]\("$"#,##0\)</c:formatCode>
                <c:ptCount val="12"/>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numCache>
            </c:numRef>
          </c:val>
          <c:extLst>
            <c:ext xmlns:c16="http://schemas.microsoft.com/office/drawing/2014/chart" uri="{C3380CC4-5D6E-409C-BE32-E72D297353CC}">
              <c16:uniqueId val="{00000000-279C-498C-992A-6BB1A2F675E1}"/>
            </c:ext>
          </c:extLst>
        </c:ser>
        <c:ser>
          <c:idx val="1"/>
          <c:order val="1"/>
          <c:tx>
            <c:strRef>
              <c:f>'Data Sales Adidas'!$AC$19:$AC$20</c:f>
              <c:strCache>
                <c:ptCount val="1"/>
                <c:pt idx="0">
                  <c:v>2021</c:v>
                </c:pt>
              </c:strCache>
            </c:strRef>
          </c:tx>
          <c:spPr>
            <a:solidFill>
              <a:schemeClr val="accent2"/>
            </a:solidFill>
            <a:ln>
              <a:noFill/>
            </a:ln>
            <a:effectLst/>
          </c:spPr>
          <c:invertIfNegative val="0"/>
          <c:cat>
            <c:strRef>
              <c:f>'Data Sales Adidas'!$AA$21:$AA$33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Sales Adidas'!$AC$21:$AC$33</c:f>
              <c:numCache>
                <c:formatCode>"$"#,##0_);[Red]\("$"#,##0\)</c:formatCode>
                <c:ptCount val="12"/>
                <c:pt idx="0">
                  <c:v>55225396</c:v>
                </c:pt>
                <c:pt idx="1">
                  <c:v>46102165</c:v>
                </c:pt>
                <c:pt idx="2">
                  <c:v>39148532</c:v>
                </c:pt>
                <c:pt idx="3">
                  <c:v>47732964</c:v>
                </c:pt>
                <c:pt idx="4">
                  <c:v>63589681</c:v>
                </c:pt>
                <c:pt idx="5">
                  <c:v>65917553</c:v>
                </c:pt>
                <c:pt idx="6">
                  <c:v>78334681</c:v>
                </c:pt>
                <c:pt idx="7">
                  <c:v>72288221</c:v>
                </c:pt>
                <c:pt idx="8">
                  <c:v>59357023</c:v>
                </c:pt>
                <c:pt idx="9">
                  <c:v>53074764</c:v>
                </c:pt>
                <c:pt idx="10">
                  <c:v>59235040</c:v>
                </c:pt>
                <c:pt idx="11">
                  <c:v>77815430</c:v>
                </c:pt>
              </c:numCache>
            </c:numRef>
          </c:val>
          <c:extLst>
            <c:ext xmlns:c16="http://schemas.microsoft.com/office/drawing/2014/chart" uri="{C3380CC4-5D6E-409C-BE32-E72D297353CC}">
              <c16:uniqueId val="{00000000-7EA6-47FC-A24E-33870D67CA9C}"/>
            </c:ext>
          </c:extLst>
        </c:ser>
        <c:dLbls>
          <c:showLegendKey val="0"/>
          <c:showVal val="0"/>
          <c:showCatName val="0"/>
          <c:showSerName val="0"/>
          <c:showPercent val="0"/>
          <c:showBubbleSize val="0"/>
        </c:dLbls>
        <c:gapWidth val="219"/>
        <c:overlap val="-27"/>
        <c:axId val="181203711"/>
        <c:axId val="187694655"/>
      </c:barChart>
      <c:catAx>
        <c:axId val="181203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94655"/>
        <c:crosses val="autoZero"/>
        <c:auto val="1"/>
        <c:lblAlgn val="ctr"/>
        <c:lblOffset val="100"/>
        <c:noMultiLvlLbl val="0"/>
      </c:catAx>
      <c:valAx>
        <c:axId val="187694655"/>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03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2.0 final.xlsx]Data Sales Adidas!Most Profitable Product Index</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Most Profitable Product Index</a:t>
            </a:r>
          </a:p>
          <a:p>
            <a:pPr>
              <a:defRPr/>
            </a:pPr>
            <a:r>
              <a:rPr lang="e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Sales Adidas'!$BI$11</c:f>
              <c:strCache>
                <c:ptCount val="1"/>
                <c:pt idx="0">
                  <c:v>Sum of Total Sales</c:v>
                </c:pt>
              </c:strCache>
            </c:strRef>
          </c:tx>
          <c:spPr>
            <a:solidFill>
              <a:schemeClr val="accent1"/>
            </a:solidFill>
            <a:ln>
              <a:noFill/>
            </a:ln>
            <a:effectLst/>
          </c:spPr>
          <c:invertIfNegative val="0"/>
          <c:cat>
            <c:multiLvlStrRef>
              <c:f>'Data Sales Adidas'!$BH$12:$BH$26</c:f>
              <c:multiLvlStrCache>
                <c:ptCount val="12"/>
                <c:lvl>
                  <c:pt idx="0">
                    <c:v>Men's Apparel</c:v>
                  </c:pt>
                  <c:pt idx="1">
                    <c:v>Men's Athletic Footwear</c:v>
                  </c:pt>
                  <c:pt idx="2">
                    <c:v>Men's Street Footwear</c:v>
                  </c:pt>
                  <c:pt idx="3">
                    <c:v>Women's Apparel</c:v>
                  </c:pt>
                  <c:pt idx="4">
                    <c:v>Women's Athletic Footwear</c:v>
                  </c:pt>
                  <c:pt idx="5">
                    <c:v>Women's Street Footwear</c:v>
                  </c:pt>
                  <c:pt idx="6">
                    <c:v>Men's Apparel</c:v>
                  </c:pt>
                  <c:pt idx="7">
                    <c:v>Men's Athletic Footwear</c:v>
                  </c:pt>
                  <c:pt idx="8">
                    <c:v>Men's Street Footwear</c:v>
                  </c:pt>
                  <c:pt idx="9">
                    <c:v>Women's Apparel</c:v>
                  </c:pt>
                  <c:pt idx="10">
                    <c:v>Women's Athletic Footwear</c:v>
                  </c:pt>
                  <c:pt idx="11">
                    <c:v>Women's Street Footwear</c:v>
                  </c:pt>
                </c:lvl>
                <c:lvl>
                  <c:pt idx="0">
                    <c:v>2020</c:v>
                  </c:pt>
                  <c:pt idx="6">
                    <c:v>2021</c:v>
                  </c:pt>
                </c:lvl>
              </c:multiLvlStrCache>
            </c:multiLvlStrRef>
          </c:cat>
          <c:val>
            <c:numRef>
              <c:f>'Data Sales Adidas'!$BI$12:$BI$26</c:f>
              <c:numCache>
                <c:formatCode>"$"#,##0_);[Red]\("$"#,##0\)</c:formatCode>
                <c:ptCount val="12"/>
                <c:pt idx="0">
                  <c:v>26216964</c:v>
                </c:pt>
                <c:pt idx="1">
                  <c:v>31794462</c:v>
                </c:pt>
                <c:pt idx="2">
                  <c:v>37823020</c:v>
                </c:pt>
                <c:pt idx="3">
                  <c:v>35190332</c:v>
                </c:pt>
                <c:pt idx="4">
                  <c:v>23629892</c:v>
                </c:pt>
                <c:pt idx="5">
                  <c:v>27426005</c:v>
                </c:pt>
                <c:pt idx="6">
                  <c:v>97511668</c:v>
                </c:pt>
                <c:pt idx="7">
                  <c:v>121879218</c:v>
                </c:pt>
                <c:pt idx="8">
                  <c:v>171003224</c:v>
                </c:pt>
                <c:pt idx="9">
                  <c:v>143848528</c:v>
                </c:pt>
                <c:pt idx="10">
                  <c:v>83002004</c:v>
                </c:pt>
                <c:pt idx="11">
                  <c:v>100576808</c:v>
                </c:pt>
              </c:numCache>
            </c:numRef>
          </c:val>
          <c:extLst>
            <c:ext xmlns:c16="http://schemas.microsoft.com/office/drawing/2014/chart" uri="{C3380CC4-5D6E-409C-BE32-E72D297353CC}">
              <c16:uniqueId val="{00000000-F575-4E3A-A7C2-4528CE206E4A}"/>
            </c:ext>
          </c:extLst>
        </c:ser>
        <c:dLbls>
          <c:showLegendKey val="0"/>
          <c:showVal val="0"/>
          <c:showCatName val="0"/>
          <c:showSerName val="0"/>
          <c:showPercent val="0"/>
          <c:showBubbleSize val="0"/>
        </c:dLbls>
        <c:gapWidth val="219"/>
        <c:overlap val="-27"/>
        <c:axId val="376999775"/>
        <c:axId val="377003615"/>
      </c:barChart>
      <c:lineChart>
        <c:grouping val="standard"/>
        <c:varyColors val="0"/>
        <c:ser>
          <c:idx val="1"/>
          <c:order val="1"/>
          <c:tx>
            <c:strRef>
              <c:f>'Data Sales Adidas'!$BJ$11</c:f>
              <c:strCache>
                <c:ptCount val="1"/>
                <c:pt idx="0">
                  <c:v>Sum of Operating Profit</c:v>
                </c:pt>
              </c:strCache>
            </c:strRef>
          </c:tx>
          <c:spPr>
            <a:ln w="28575" cap="rnd">
              <a:solidFill>
                <a:schemeClr val="accent2"/>
              </a:solidFill>
              <a:round/>
            </a:ln>
            <a:effectLst/>
          </c:spPr>
          <c:marker>
            <c:symbol val="none"/>
          </c:marker>
          <c:cat>
            <c:multiLvlStrRef>
              <c:f>'Data Sales Adidas'!$BH$12:$BH$26</c:f>
              <c:multiLvlStrCache>
                <c:ptCount val="12"/>
                <c:lvl>
                  <c:pt idx="0">
                    <c:v>Men's Apparel</c:v>
                  </c:pt>
                  <c:pt idx="1">
                    <c:v>Men's Athletic Footwear</c:v>
                  </c:pt>
                  <c:pt idx="2">
                    <c:v>Men's Street Footwear</c:v>
                  </c:pt>
                  <c:pt idx="3">
                    <c:v>Women's Apparel</c:v>
                  </c:pt>
                  <c:pt idx="4">
                    <c:v>Women's Athletic Footwear</c:v>
                  </c:pt>
                  <c:pt idx="5">
                    <c:v>Women's Street Footwear</c:v>
                  </c:pt>
                  <c:pt idx="6">
                    <c:v>Men's Apparel</c:v>
                  </c:pt>
                  <c:pt idx="7">
                    <c:v>Men's Athletic Footwear</c:v>
                  </c:pt>
                  <c:pt idx="8">
                    <c:v>Men's Street Footwear</c:v>
                  </c:pt>
                  <c:pt idx="9">
                    <c:v>Women's Apparel</c:v>
                  </c:pt>
                  <c:pt idx="10">
                    <c:v>Women's Athletic Footwear</c:v>
                  </c:pt>
                  <c:pt idx="11">
                    <c:v>Women's Street Footwear</c:v>
                  </c:pt>
                </c:lvl>
                <c:lvl>
                  <c:pt idx="0">
                    <c:v>2020</c:v>
                  </c:pt>
                  <c:pt idx="6">
                    <c:v>2021</c:v>
                  </c:pt>
                </c:lvl>
              </c:multiLvlStrCache>
            </c:multiLvlStrRef>
          </c:cat>
          <c:val>
            <c:numRef>
              <c:f>'Data Sales Adidas'!$BJ$12:$BJ$26</c:f>
              <c:numCache>
                <c:formatCode>"$"#,##0_);[Red]\("$"#,##0\)</c:formatCode>
                <c:ptCount val="12"/>
                <c:pt idx="0">
                  <c:v>9660070.3700000085</c:v>
                </c:pt>
                <c:pt idx="1">
                  <c:v>9359256.9100000039</c:v>
                </c:pt>
                <c:pt idx="2">
                  <c:v>15558837.439999998</c:v>
                </c:pt>
                <c:pt idx="3">
                  <c:v>11302905.220000004</c:v>
                </c:pt>
                <c:pt idx="4">
                  <c:v>8290741.1700000018</c:v>
                </c:pt>
                <c:pt idx="5">
                  <c:v>9203851.4699999969</c:v>
                </c:pt>
                <c:pt idx="6">
                  <c:v>35102959.96000006</c:v>
                </c:pt>
                <c:pt idx="7">
                  <c:v>42487631.280000128</c:v>
                </c:pt>
                <c:pt idx="8">
                  <c:v>67243423.180000022</c:v>
                </c:pt>
                <c:pt idx="9">
                  <c:v>57348065.340000026</c:v>
                </c:pt>
                <c:pt idx="10">
                  <c:v>30685043.770000007</c:v>
                </c:pt>
                <c:pt idx="11">
                  <c:v>35891975.340000033</c:v>
                </c:pt>
              </c:numCache>
            </c:numRef>
          </c:val>
          <c:smooth val="0"/>
          <c:extLst>
            <c:ext xmlns:c16="http://schemas.microsoft.com/office/drawing/2014/chart" uri="{C3380CC4-5D6E-409C-BE32-E72D297353CC}">
              <c16:uniqueId val="{00000001-F575-4E3A-A7C2-4528CE206E4A}"/>
            </c:ext>
          </c:extLst>
        </c:ser>
        <c:dLbls>
          <c:showLegendKey val="0"/>
          <c:showVal val="0"/>
          <c:showCatName val="0"/>
          <c:showSerName val="0"/>
          <c:showPercent val="0"/>
          <c:showBubbleSize val="0"/>
        </c:dLbls>
        <c:marker val="1"/>
        <c:smooth val="0"/>
        <c:axId val="376999775"/>
        <c:axId val="377003615"/>
      </c:lineChart>
      <c:catAx>
        <c:axId val="37699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003615"/>
        <c:crosses val="autoZero"/>
        <c:auto val="1"/>
        <c:lblAlgn val="ctr"/>
        <c:lblOffset val="100"/>
        <c:noMultiLvlLbl val="0"/>
      </c:catAx>
      <c:valAx>
        <c:axId val="377003615"/>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99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2.0 final.xlsx]Data Sales Adidas!Retailer Sales Ranking</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tx1"/>
                </a:solidFill>
                <a:latin typeface="+mn-lt"/>
                <a:ea typeface="+mn-ea"/>
                <a:cs typeface="+mn-cs"/>
              </a:defRPr>
            </a:pPr>
            <a:r>
              <a:rPr lang="en-IN" sz="1400" b="1" i="0" u="none" strike="noStrike" kern="1200" spc="0" baseline="0">
                <a:solidFill>
                  <a:schemeClr val="tx1"/>
                </a:solidFill>
              </a:rPr>
              <a:t>Retailer Sales Ranking</a:t>
            </a: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tx1"/>
                </a:solidFill>
              </a:defRPr>
            </a:pPr>
            <a:endParaRPr lang="en-IN">
              <a:solidFill>
                <a:schemeClr val="tx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26073143857293"/>
          <c:y val="0.27254905364466431"/>
          <c:w val="0.41902129763503598"/>
          <c:h val="0.28935914407635449"/>
        </c:manualLayout>
      </c:layout>
      <c:barChart>
        <c:barDir val="col"/>
        <c:grouping val="clustered"/>
        <c:varyColors val="0"/>
        <c:ser>
          <c:idx val="1"/>
          <c:order val="1"/>
          <c:tx>
            <c:strRef>
              <c:f>'Data Sales Adidas'!$CR$14</c:f>
              <c:strCache>
                <c:ptCount val="1"/>
                <c:pt idx="0">
                  <c:v>Sum of Total Sales</c:v>
                </c:pt>
              </c:strCache>
            </c:strRef>
          </c:tx>
          <c:spPr>
            <a:solidFill>
              <a:schemeClr val="accent2"/>
            </a:solidFill>
            <a:ln>
              <a:noFill/>
            </a:ln>
            <a:effectLst/>
          </c:spPr>
          <c:invertIfNegative val="0"/>
          <c:cat>
            <c:multiLvlStrRef>
              <c:f>'Data Sales Adidas'!$CP$15:$CP$28</c:f>
              <c:multiLvlStrCache>
                <c:ptCount val="11"/>
                <c:lvl>
                  <c:pt idx="0">
                    <c:v>West Gear</c:v>
                  </c:pt>
                  <c:pt idx="1">
                    <c:v>Foot Locker</c:v>
                  </c:pt>
                  <c:pt idx="2">
                    <c:v>Walmart</c:v>
                  </c:pt>
                  <c:pt idx="3">
                    <c:v>Sports Direct</c:v>
                  </c:pt>
                  <c:pt idx="4">
                    <c:v>Kohl's</c:v>
                  </c:pt>
                  <c:pt idx="5">
                    <c:v>Sports Direct</c:v>
                  </c:pt>
                  <c:pt idx="6">
                    <c:v>Foot Locker</c:v>
                  </c:pt>
                  <c:pt idx="7">
                    <c:v>West Gear</c:v>
                  </c:pt>
                  <c:pt idx="8">
                    <c:v>Kohl's</c:v>
                  </c:pt>
                  <c:pt idx="9">
                    <c:v>Amazon</c:v>
                  </c:pt>
                  <c:pt idx="10">
                    <c:v>Walmart</c:v>
                  </c:pt>
                </c:lvl>
                <c:lvl>
                  <c:pt idx="0">
                    <c:v>2020</c:v>
                  </c:pt>
                  <c:pt idx="5">
                    <c:v>2021</c:v>
                  </c:pt>
                </c:lvl>
              </c:multiLvlStrCache>
            </c:multiLvlStrRef>
          </c:cat>
          <c:val>
            <c:numRef>
              <c:f>'Data Sales Adidas'!$CR$15:$CR$28</c:f>
              <c:numCache>
                <c:formatCode>"$"#,##0_);[Red]\("$"#,##0\)</c:formatCode>
                <c:ptCount val="11"/>
                <c:pt idx="0">
                  <c:v>90299266</c:v>
                </c:pt>
                <c:pt idx="1">
                  <c:v>42876805</c:v>
                </c:pt>
                <c:pt idx="2">
                  <c:v>32885000</c:v>
                </c:pt>
                <c:pt idx="3">
                  <c:v>15261101</c:v>
                </c:pt>
                <c:pt idx="4">
                  <c:v>758503</c:v>
                </c:pt>
                <c:pt idx="5">
                  <c:v>167209896</c:v>
                </c:pt>
                <c:pt idx="6">
                  <c:v>177217915</c:v>
                </c:pt>
                <c:pt idx="7">
                  <c:v>152665067</c:v>
                </c:pt>
                <c:pt idx="8">
                  <c:v>101356250</c:v>
                </c:pt>
                <c:pt idx="9">
                  <c:v>77698912</c:v>
                </c:pt>
                <c:pt idx="10">
                  <c:v>41673410</c:v>
                </c:pt>
              </c:numCache>
            </c:numRef>
          </c:val>
          <c:extLst>
            <c:ext xmlns:c16="http://schemas.microsoft.com/office/drawing/2014/chart" uri="{C3380CC4-5D6E-409C-BE32-E72D297353CC}">
              <c16:uniqueId val="{00000001-7B90-488F-9254-ACF9CEFA03AD}"/>
            </c:ext>
          </c:extLst>
        </c:ser>
        <c:dLbls>
          <c:showLegendKey val="0"/>
          <c:showVal val="0"/>
          <c:showCatName val="0"/>
          <c:showSerName val="0"/>
          <c:showPercent val="0"/>
          <c:showBubbleSize val="0"/>
        </c:dLbls>
        <c:gapWidth val="219"/>
        <c:axId val="1960029600"/>
        <c:axId val="1960028160"/>
      </c:barChart>
      <c:lineChart>
        <c:grouping val="standard"/>
        <c:varyColors val="0"/>
        <c:ser>
          <c:idx val="0"/>
          <c:order val="0"/>
          <c:tx>
            <c:strRef>
              <c:f>'Data Sales Adidas'!$CQ$14</c:f>
              <c:strCache>
                <c:ptCount val="1"/>
                <c:pt idx="0">
                  <c:v>Sum of Units Sold</c:v>
                </c:pt>
              </c:strCache>
            </c:strRef>
          </c:tx>
          <c:spPr>
            <a:ln w="28575" cap="rnd">
              <a:solidFill>
                <a:schemeClr val="accent1"/>
              </a:solidFill>
              <a:round/>
            </a:ln>
            <a:effectLst/>
          </c:spPr>
          <c:marker>
            <c:symbol val="none"/>
          </c:marker>
          <c:cat>
            <c:multiLvlStrRef>
              <c:f>'Data Sales Adidas'!$CP$15:$CP$28</c:f>
              <c:multiLvlStrCache>
                <c:ptCount val="11"/>
                <c:lvl>
                  <c:pt idx="0">
                    <c:v>West Gear</c:v>
                  </c:pt>
                  <c:pt idx="1">
                    <c:v>Foot Locker</c:v>
                  </c:pt>
                  <c:pt idx="2">
                    <c:v>Walmart</c:v>
                  </c:pt>
                  <c:pt idx="3">
                    <c:v>Sports Direct</c:v>
                  </c:pt>
                  <c:pt idx="4">
                    <c:v>Kohl's</c:v>
                  </c:pt>
                  <c:pt idx="5">
                    <c:v>Sports Direct</c:v>
                  </c:pt>
                  <c:pt idx="6">
                    <c:v>Foot Locker</c:v>
                  </c:pt>
                  <c:pt idx="7">
                    <c:v>West Gear</c:v>
                  </c:pt>
                  <c:pt idx="8">
                    <c:v>Kohl's</c:v>
                  </c:pt>
                  <c:pt idx="9">
                    <c:v>Amazon</c:v>
                  </c:pt>
                  <c:pt idx="10">
                    <c:v>Walmart</c:v>
                  </c:pt>
                </c:lvl>
                <c:lvl>
                  <c:pt idx="0">
                    <c:v>2020</c:v>
                  </c:pt>
                  <c:pt idx="5">
                    <c:v>2021</c:v>
                  </c:pt>
                </c:lvl>
              </c:multiLvlStrCache>
            </c:multiLvlStrRef>
          </c:cat>
          <c:val>
            <c:numRef>
              <c:f>'Data Sales Adidas'!$CQ$15:$CQ$28</c:f>
              <c:numCache>
                <c:formatCode>#,##0</c:formatCode>
                <c:ptCount val="11"/>
                <c:pt idx="0">
                  <c:v>193767</c:v>
                </c:pt>
                <c:pt idx="1">
                  <c:v>120304</c:v>
                </c:pt>
                <c:pt idx="2">
                  <c:v>99798</c:v>
                </c:pt>
                <c:pt idx="3">
                  <c:v>46266</c:v>
                </c:pt>
                <c:pt idx="4">
                  <c:v>2214</c:v>
                </c:pt>
                <c:pt idx="5">
                  <c:v>511374</c:v>
                </c:pt>
                <c:pt idx="6">
                  <c:v>484065</c:v>
                </c:pt>
                <c:pt idx="7">
                  <c:v>431495</c:v>
                </c:pt>
                <c:pt idx="8">
                  <c:v>285161</c:v>
                </c:pt>
                <c:pt idx="9">
                  <c:v>197990</c:v>
                </c:pt>
                <c:pt idx="10">
                  <c:v>106427</c:v>
                </c:pt>
              </c:numCache>
            </c:numRef>
          </c:val>
          <c:smooth val="0"/>
          <c:extLst>
            <c:ext xmlns:c16="http://schemas.microsoft.com/office/drawing/2014/chart" uri="{C3380CC4-5D6E-409C-BE32-E72D297353CC}">
              <c16:uniqueId val="{00000000-7B90-488F-9254-ACF9CEFA03AD}"/>
            </c:ext>
          </c:extLst>
        </c:ser>
        <c:dLbls>
          <c:showLegendKey val="0"/>
          <c:showVal val="0"/>
          <c:showCatName val="0"/>
          <c:showSerName val="0"/>
          <c:showPercent val="0"/>
          <c:showBubbleSize val="0"/>
        </c:dLbls>
        <c:marker val="1"/>
        <c:smooth val="0"/>
        <c:axId val="1960037760"/>
        <c:axId val="1960035840"/>
      </c:lineChart>
      <c:catAx>
        <c:axId val="196002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028160"/>
        <c:crosses val="autoZero"/>
        <c:auto val="1"/>
        <c:lblAlgn val="ctr"/>
        <c:lblOffset val="100"/>
        <c:noMultiLvlLbl val="0"/>
      </c:catAx>
      <c:valAx>
        <c:axId val="1960028160"/>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029600"/>
        <c:crosses val="autoZero"/>
        <c:crossBetween val="between"/>
      </c:valAx>
      <c:valAx>
        <c:axId val="196003584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037760"/>
        <c:crosses val="max"/>
        <c:crossBetween val="between"/>
      </c:valAx>
      <c:catAx>
        <c:axId val="1960037760"/>
        <c:scaling>
          <c:orientation val="minMax"/>
        </c:scaling>
        <c:delete val="1"/>
        <c:axPos val="b"/>
        <c:numFmt formatCode="General" sourceLinked="1"/>
        <c:majorTickMark val="out"/>
        <c:minorTickMark val="none"/>
        <c:tickLblPos val="nextTo"/>
        <c:crossAx val="1960035840"/>
        <c:crosses val="autoZero"/>
        <c:auto val="1"/>
        <c:lblAlgn val="ctr"/>
        <c:lblOffset val="100"/>
        <c:noMultiLvlLbl val="0"/>
      </c:catAx>
      <c:spPr>
        <a:noFill/>
        <a:ln>
          <a:noFill/>
        </a:ln>
        <a:effectLst/>
      </c:spPr>
    </c:plotArea>
    <c:legend>
      <c:legendPos val="r"/>
      <c:layout>
        <c:manualLayout>
          <c:xMode val="edge"/>
          <c:yMode val="edge"/>
          <c:x val="0.78282993518955701"/>
          <c:y val="0.21678586361433927"/>
          <c:w val="0.16000458650501448"/>
          <c:h val="0.461423887792853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2.0 final.xlsx]Data Sales Adidas!Channel RIO Trend score</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solidFill>
                  <a:schemeClr val="bg1"/>
                </a:solidFill>
              </a:rPr>
              <a:t>Channel ROI Trend Score</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Sales Adidas'!$AZ$11:$AZ$12</c:f>
              <c:strCache>
                <c:ptCount val="1"/>
                <c:pt idx="0">
                  <c:v>In-store</c:v>
                </c:pt>
              </c:strCache>
            </c:strRef>
          </c:tx>
          <c:spPr>
            <a:ln w="28575" cap="rnd">
              <a:solidFill>
                <a:schemeClr val="accent1"/>
              </a:solidFill>
              <a:round/>
            </a:ln>
            <a:effectLst/>
          </c:spPr>
          <c:marker>
            <c:symbol val="none"/>
          </c:marker>
          <c:cat>
            <c:strRef>
              <c:f>'Data Sales Adidas'!$AY$13:$AY$15</c:f>
              <c:strCache>
                <c:ptCount val="2"/>
                <c:pt idx="0">
                  <c:v>2020</c:v>
                </c:pt>
                <c:pt idx="1">
                  <c:v>2021</c:v>
                </c:pt>
              </c:strCache>
            </c:strRef>
          </c:cat>
          <c:val>
            <c:numRef>
              <c:f>'Data Sales Adidas'!$AZ$13:$AZ$15</c:f>
              <c:numCache>
                <c:formatCode>"$"#,##0_);[Red]\("$"#,##0\)</c:formatCode>
                <c:ptCount val="2"/>
                <c:pt idx="0">
                  <c:v>93903000</c:v>
                </c:pt>
                <c:pt idx="1">
                  <c:v>262740750</c:v>
                </c:pt>
              </c:numCache>
            </c:numRef>
          </c:val>
          <c:smooth val="0"/>
          <c:extLst>
            <c:ext xmlns:c16="http://schemas.microsoft.com/office/drawing/2014/chart" uri="{C3380CC4-5D6E-409C-BE32-E72D297353CC}">
              <c16:uniqueId val="{00000000-30F1-430E-B538-E747D8D3B908}"/>
            </c:ext>
          </c:extLst>
        </c:ser>
        <c:ser>
          <c:idx val="1"/>
          <c:order val="1"/>
          <c:tx>
            <c:strRef>
              <c:f>'Data Sales Adidas'!$BA$11:$BA$12</c:f>
              <c:strCache>
                <c:ptCount val="1"/>
                <c:pt idx="0">
                  <c:v>Online</c:v>
                </c:pt>
              </c:strCache>
            </c:strRef>
          </c:tx>
          <c:spPr>
            <a:ln w="28575" cap="rnd">
              <a:solidFill>
                <a:schemeClr val="accent2"/>
              </a:solidFill>
              <a:round/>
            </a:ln>
            <a:effectLst/>
          </c:spPr>
          <c:marker>
            <c:symbol val="none"/>
          </c:marker>
          <c:cat>
            <c:strRef>
              <c:f>'Data Sales Adidas'!$AY$13:$AY$15</c:f>
              <c:strCache>
                <c:ptCount val="2"/>
                <c:pt idx="0">
                  <c:v>2020</c:v>
                </c:pt>
                <c:pt idx="1">
                  <c:v>2021</c:v>
                </c:pt>
              </c:strCache>
            </c:strRef>
          </c:cat>
          <c:val>
            <c:numRef>
              <c:f>'Data Sales Adidas'!$BA$13:$BA$15</c:f>
              <c:numCache>
                <c:formatCode>"$"#,##0_);[Red]\("$"#,##0\)</c:formatCode>
                <c:ptCount val="2"/>
                <c:pt idx="0">
                  <c:v>4519966</c:v>
                </c:pt>
                <c:pt idx="1">
                  <c:v>243152916</c:v>
                </c:pt>
              </c:numCache>
            </c:numRef>
          </c:val>
          <c:smooth val="0"/>
          <c:extLst>
            <c:ext xmlns:c16="http://schemas.microsoft.com/office/drawing/2014/chart" uri="{C3380CC4-5D6E-409C-BE32-E72D297353CC}">
              <c16:uniqueId val="{00000000-A87B-4527-8D5C-4399CF28DC37}"/>
            </c:ext>
          </c:extLst>
        </c:ser>
        <c:ser>
          <c:idx val="2"/>
          <c:order val="2"/>
          <c:tx>
            <c:strRef>
              <c:f>'Data Sales Adidas'!$BB$11:$BB$12</c:f>
              <c:strCache>
                <c:ptCount val="1"/>
                <c:pt idx="0">
                  <c:v>Outlet</c:v>
                </c:pt>
              </c:strCache>
            </c:strRef>
          </c:tx>
          <c:spPr>
            <a:ln w="28575" cap="rnd">
              <a:solidFill>
                <a:schemeClr val="accent3"/>
              </a:solidFill>
              <a:round/>
            </a:ln>
            <a:effectLst/>
          </c:spPr>
          <c:marker>
            <c:symbol val="none"/>
          </c:marker>
          <c:cat>
            <c:strRef>
              <c:f>'Data Sales Adidas'!$AY$13:$AY$15</c:f>
              <c:strCache>
                <c:ptCount val="2"/>
                <c:pt idx="0">
                  <c:v>2020</c:v>
                </c:pt>
                <c:pt idx="1">
                  <c:v>2021</c:v>
                </c:pt>
              </c:strCache>
            </c:strRef>
          </c:cat>
          <c:val>
            <c:numRef>
              <c:f>'Data Sales Adidas'!$BB$13:$BB$15</c:f>
              <c:numCache>
                <c:formatCode>"$"#,##0_);[Red]\("$"#,##0\)</c:formatCode>
                <c:ptCount val="2"/>
                <c:pt idx="0">
                  <c:v>83657709</c:v>
                </c:pt>
                <c:pt idx="1">
                  <c:v>211927784</c:v>
                </c:pt>
              </c:numCache>
            </c:numRef>
          </c:val>
          <c:smooth val="0"/>
          <c:extLst>
            <c:ext xmlns:c16="http://schemas.microsoft.com/office/drawing/2014/chart" uri="{C3380CC4-5D6E-409C-BE32-E72D297353CC}">
              <c16:uniqueId val="{00000001-A87B-4527-8D5C-4399CF28DC37}"/>
            </c:ext>
          </c:extLst>
        </c:ser>
        <c:dLbls>
          <c:showLegendKey val="0"/>
          <c:showVal val="0"/>
          <c:showCatName val="0"/>
          <c:showSerName val="0"/>
          <c:showPercent val="0"/>
          <c:showBubbleSize val="0"/>
        </c:dLbls>
        <c:smooth val="0"/>
        <c:axId val="1648338559"/>
        <c:axId val="1648339999"/>
      </c:lineChart>
      <c:catAx>
        <c:axId val="164833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48339999"/>
        <c:crosses val="autoZero"/>
        <c:auto val="1"/>
        <c:lblAlgn val="ctr"/>
        <c:lblOffset val="100"/>
        <c:noMultiLvlLbl val="0"/>
      </c:catAx>
      <c:valAx>
        <c:axId val="1648339999"/>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4833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2.0 final.xlsx]Data Sales Adidas!Product market share rank</c:name>
    <c:fmtId val="57"/>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IN" sz="1200" b="1" i="0" u="none" strike="noStrike" baseline="0">
                <a:solidFill>
                  <a:schemeClr val="bg1"/>
                </a:solidFill>
              </a:rPr>
              <a:t>Product Market Share Rank</a:t>
            </a:r>
            <a:endParaRPr lang="en-US" sz="1200">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'Data Sales Adidas'!$BF$11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12A-44C7-820A-6A378B33B6D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12A-44C7-820A-6A378B33B6D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12A-44C7-820A-6A378B33B6D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12A-44C7-820A-6A378B33B6D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12A-44C7-820A-6A378B33B6DE}"/>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812A-44C7-820A-6A378B33B6D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Sales Adidas'!$BE$12:$BE$18</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'Data Sales Adidas'!$BF$12:$BF$18</c:f>
              <c:numCache>
                <c:formatCode>#,##0</c:formatCode>
                <c:ptCount val="6"/>
                <c:pt idx="0">
                  <c:v>306683</c:v>
                </c:pt>
                <c:pt idx="1">
                  <c:v>435526</c:v>
                </c:pt>
                <c:pt idx="2">
                  <c:v>593320</c:v>
                </c:pt>
                <c:pt idx="3">
                  <c:v>433827</c:v>
                </c:pt>
                <c:pt idx="4">
                  <c:v>317236</c:v>
                </c:pt>
                <c:pt idx="5">
                  <c:v>392269</c:v>
                </c:pt>
              </c:numCache>
            </c:numRef>
          </c:val>
          <c:extLst>
            <c:ext xmlns:c16="http://schemas.microsoft.com/office/drawing/2014/chart" uri="{C3380CC4-5D6E-409C-BE32-E72D297353CC}">
              <c16:uniqueId val="{0000000C-812A-44C7-820A-6A378B33B6D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7801881112299711"/>
          <c:y val="0.21793889135951031"/>
          <c:w val="0.29970947395495384"/>
          <c:h val="0.6950745982333603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2.0 final.xlsx]Data Sales Adidas!RPG Alignment ratio</c:name>
    <c:fmtId val="2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chemeClr val="bg1"/>
                </a:solidFill>
              </a:rPr>
              <a:t>R.P.G Alignment Ratio</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8796569140514"/>
          <c:y val="0.28712372160376504"/>
          <c:w val="0.48348711012350448"/>
          <c:h val="0.36991039913114304"/>
        </c:manualLayout>
      </c:layout>
      <c:barChart>
        <c:barDir val="col"/>
        <c:grouping val="clustered"/>
        <c:varyColors val="0"/>
        <c:ser>
          <c:idx val="0"/>
          <c:order val="0"/>
          <c:tx>
            <c:strRef>
              <c:f>'Data Sales Adidas'!$AG$11</c:f>
              <c:strCache>
                <c:ptCount val="1"/>
                <c:pt idx="0">
                  <c:v>Sum of Total Sales</c:v>
                </c:pt>
              </c:strCache>
            </c:strRef>
          </c:tx>
          <c:spPr>
            <a:solidFill>
              <a:schemeClr val="accent1"/>
            </a:solidFill>
            <a:ln>
              <a:noFill/>
            </a:ln>
            <a:effectLst/>
          </c:spPr>
          <c:invertIfNegative val="0"/>
          <c:cat>
            <c:multiLvlStrRef>
              <c:f>'Data Sales Adidas'!$AF$12:$AF$38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'Data Sales Adidas'!$AG$12:$AG$38</c:f>
              <c:numCache>
                <c:formatCode>"$"#,##0_);[Red]\("$"#,##0\)</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extLst>
            <c:ext xmlns:c16="http://schemas.microsoft.com/office/drawing/2014/chart" uri="{C3380CC4-5D6E-409C-BE32-E72D297353CC}">
              <c16:uniqueId val="{00000000-7A58-4B0D-815D-BE5E6D0361AC}"/>
            </c:ext>
          </c:extLst>
        </c:ser>
        <c:dLbls>
          <c:showLegendKey val="0"/>
          <c:showVal val="0"/>
          <c:showCatName val="0"/>
          <c:showSerName val="0"/>
          <c:showPercent val="0"/>
          <c:showBubbleSize val="0"/>
        </c:dLbls>
        <c:gapWidth val="219"/>
        <c:overlap val="-27"/>
        <c:axId val="291704719"/>
        <c:axId val="291702799"/>
      </c:barChart>
      <c:lineChart>
        <c:grouping val="standard"/>
        <c:varyColors val="0"/>
        <c:ser>
          <c:idx val="1"/>
          <c:order val="1"/>
          <c:tx>
            <c:strRef>
              <c:f>'Data Sales Adidas'!$AH$11</c:f>
              <c:strCache>
                <c:ptCount val="1"/>
                <c:pt idx="0">
                  <c:v>Sum of Operating Profit</c:v>
                </c:pt>
              </c:strCache>
            </c:strRef>
          </c:tx>
          <c:spPr>
            <a:ln w="28575" cap="rnd">
              <a:solidFill>
                <a:schemeClr val="accent2"/>
              </a:solidFill>
              <a:round/>
            </a:ln>
            <a:effectLst/>
          </c:spPr>
          <c:marker>
            <c:symbol val="none"/>
          </c:marker>
          <c:cat>
            <c:multiLvlStrRef>
              <c:f>'Data Sales Adidas'!$AF$12:$AF$38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'Data Sales Adidas'!$AH$12:$AH$38</c:f>
              <c:numCache>
                <c:formatCode>"$"#,##0_);[Red]\("$"#,##0\)</c:formatCode>
                <c:ptCount val="24"/>
                <c:pt idx="0">
                  <c:v>5830005.4100000001</c:v>
                </c:pt>
                <c:pt idx="1">
                  <c:v>5207354.4400000004</c:v>
                </c:pt>
                <c:pt idx="2">
                  <c:v>5862006.2600000007</c:v>
                </c:pt>
                <c:pt idx="3">
                  <c:v>9301293.3400000017</c:v>
                </c:pt>
                <c:pt idx="4">
                  <c:v>5870841.9500000002</c:v>
                </c:pt>
                <c:pt idx="5">
                  <c:v>2292727.4100000006</c:v>
                </c:pt>
                <c:pt idx="6">
                  <c:v>4917665.1099999966</c:v>
                </c:pt>
                <c:pt idx="7">
                  <c:v>7338924.5400000028</c:v>
                </c:pt>
                <c:pt idx="8">
                  <c:v>7119702.4399999995</c:v>
                </c:pt>
                <c:pt idx="9">
                  <c:v>4139469.2099999995</c:v>
                </c:pt>
                <c:pt idx="10">
                  <c:v>2783476.2399999988</c:v>
                </c:pt>
                <c:pt idx="11">
                  <c:v>2712196.2300000014</c:v>
                </c:pt>
                <c:pt idx="12">
                  <c:v>19311929.099999994</c:v>
                </c:pt>
                <c:pt idx="13">
                  <c:v>16185382.25999999</c:v>
                </c:pt>
                <c:pt idx="14">
                  <c:v>14577781.740000006</c:v>
                </c:pt>
                <c:pt idx="15">
                  <c:v>18257943.970000006</c:v>
                </c:pt>
                <c:pt idx="16">
                  <c:v>24075413.379999977</c:v>
                </c:pt>
                <c:pt idx="17">
                  <c:v>24421988.509999976</c:v>
                </c:pt>
                <c:pt idx="18">
                  <c:v>29137233.48000003</c:v>
                </c:pt>
                <c:pt idx="19">
                  <c:v>27112515.760000009</c:v>
                </c:pt>
                <c:pt idx="20">
                  <c:v>23889884.29000001</c:v>
                </c:pt>
                <c:pt idx="21">
                  <c:v>20938975.390000004</c:v>
                </c:pt>
                <c:pt idx="22">
                  <c:v>21972045.189999979</c:v>
                </c:pt>
                <c:pt idx="23">
                  <c:v>28878005.799999986</c:v>
                </c:pt>
              </c:numCache>
            </c:numRef>
          </c:val>
          <c:smooth val="0"/>
          <c:extLst>
            <c:ext xmlns:c16="http://schemas.microsoft.com/office/drawing/2014/chart" uri="{C3380CC4-5D6E-409C-BE32-E72D297353CC}">
              <c16:uniqueId val="{00000001-7A58-4B0D-815D-BE5E6D0361AC}"/>
            </c:ext>
          </c:extLst>
        </c:ser>
        <c:dLbls>
          <c:showLegendKey val="0"/>
          <c:showVal val="0"/>
          <c:showCatName val="0"/>
          <c:showSerName val="0"/>
          <c:showPercent val="0"/>
          <c:showBubbleSize val="0"/>
        </c:dLbls>
        <c:marker val="1"/>
        <c:smooth val="0"/>
        <c:axId val="291704719"/>
        <c:axId val="291702799"/>
      </c:lineChart>
      <c:catAx>
        <c:axId val="29170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91702799"/>
        <c:crosses val="autoZero"/>
        <c:auto val="1"/>
        <c:lblAlgn val="ctr"/>
        <c:lblOffset val="100"/>
        <c:noMultiLvlLbl val="0"/>
      </c:catAx>
      <c:valAx>
        <c:axId val="291702799"/>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91704719"/>
        <c:crosses val="autoZero"/>
        <c:crossBetween val="between"/>
      </c:valAx>
      <c:spPr>
        <a:noFill/>
        <a:ln>
          <a:noFill/>
        </a:ln>
        <a:effectLst/>
      </c:spPr>
    </c:plotArea>
    <c:legend>
      <c:legendPos val="r"/>
      <c:layout>
        <c:manualLayout>
          <c:xMode val="edge"/>
          <c:yMode val="edge"/>
          <c:x val="0.70773451336875559"/>
          <c:y val="0.42284460132138657"/>
          <c:w val="0.29116333781448051"/>
          <c:h val="0.402471264367816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2.0 final.xlsx]Data Sales Adidas!Sales By Year</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Sales</a:t>
            </a:r>
            <a:r>
              <a:rPr lang="en-US" b="1" baseline="0">
                <a:solidFill>
                  <a:schemeClr val="bg1"/>
                </a:solidFill>
              </a:rPr>
              <a:t> by Year</a:t>
            </a:r>
          </a:p>
          <a:p>
            <a:pPr>
              <a:defRPr>
                <a:solidFill>
                  <a:schemeClr val="bg1"/>
                </a:solidFill>
              </a:defRPr>
            </a:pP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Sales Adidas'!$W$41</c:f>
              <c:strCache>
                <c:ptCount val="1"/>
                <c:pt idx="0">
                  <c:v>Total</c:v>
                </c:pt>
              </c:strCache>
            </c:strRef>
          </c:tx>
          <c:spPr>
            <a:solidFill>
              <a:schemeClr val="accent1"/>
            </a:solidFill>
            <a:ln>
              <a:noFill/>
            </a:ln>
            <a:effectLst/>
          </c:spPr>
          <c:invertIfNegative val="0"/>
          <c:cat>
            <c:strRef>
              <c:f>'Data Sales Adidas'!$V$42:$V$44</c:f>
              <c:strCache>
                <c:ptCount val="2"/>
                <c:pt idx="0">
                  <c:v>2020</c:v>
                </c:pt>
                <c:pt idx="1">
                  <c:v>2021</c:v>
                </c:pt>
              </c:strCache>
            </c:strRef>
          </c:cat>
          <c:val>
            <c:numRef>
              <c:f>'Data Sales Adidas'!$W$42:$W$44</c:f>
              <c:numCache>
                <c:formatCode>"$"#,##0_);[Red]\("$"#,##0\)</c:formatCode>
                <c:ptCount val="2"/>
                <c:pt idx="0">
                  <c:v>182080675</c:v>
                </c:pt>
                <c:pt idx="1">
                  <c:v>717821450</c:v>
                </c:pt>
              </c:numCache>
            </c:numRef>
          </c:val>
          <c:extLst>
            <c:ext xmlns:c16="http://schemas.microsoft.com/office/drawing/2014/chart" uri="{C3380CC4-5D6E-409C-BE32-E72D297353CC}">
              <c16:uniqueId val="{00000000-27FA-46E4-9DD1-444636AECFDA}"/>
            </c:ext>
          </c:extLst>
        </c:ser>
        <c:dLbls>
          <c:showLegendKey val="0"/>
          <c:showVal val="0"/>
          <c:showCatName val="0"/>
          <c:showSerName val="0"/>
          <c:showPercent val="0"/>
          <c:showBubbleSize val="0"/>
        </c:dLbls>
        <c:gapWidth val="219"/>
        <c:overlap val="-27"/>
        <c:axId val="376840191"/>
        <c:axId val="376842591"/>
      </c:barChart>
      <c:catAx>
        <c:axId val="376840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76842591"/>
        <c:crosses val="autoZero"/>
        <c:auto val="1"/>
        <c:lblAlgn val="ctr"/>
        <c:lblOffset val="100"/>
        <c:noMultiLvlLbl val="0"/>
      </c:catAx>
      <c:valAx>
        <c:axId val="376842591"/>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76840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2.0 final.xlsx]Data Sales Adidas!Monthly Performance</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Monthly Performance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27580927384078"/>
          <c:y val="0.29147929425488478"/>
          <c:w val="0.59031901885758242"/>
          <c:h val="0.50954943132108488"/>
        </c:manualLayout>
      </c:layout>
      <c:barChart>
        <c:barDir val="col"/>
        <c:grouping val="clustered"/>
        <c:varyColors val="0"/>
        <c:ser>
          <c:idx val="0"/>
          <c:order val="0"/>
          <c:tx>
            <c:strRef>
              <c:f>'Data Sales Adidas'!$AB$19:$AB$20</c:f>
              <c:strCache>
                <c:ptCount val="1"/>
                <c:pt idx="0">
                  <c:v>2020</c:v>
                </c:pt>
              </c:strCache>
            </c:strRef>
          </c:tx>
          <c:spPr>
            <a:solidFill>
              <a:schemeClr val="accent1"/>
            </a:solidFill>
            <a:ln>
              <a:noFill/>
            </a:ln>
            <a:effectLst/>
          </c:spPr>
          <c:invertIfNegative val="0"/>
          <c:cat>
            <c:strRef>
              <c:f>'Data Sales Adidas'!$AA$21:$AA$33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Sales Adidas'!$AB$21:$AB$33</c:f>
              <c:numCache>
                <c:formatCode>"$"#,##0_);[Red]\("$"#,##0\)</c:formatCode>
                <c:ptCount val="12"/>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numCache>
            </c:numRef>
          </c:val>
          <c:extLst>
            <c:ext xmlns:c16="http://schemas.microsoft.com/office/drawing/2014/chart" uri="{C3380CC4-5D6E-409C-BE32-E72D297353CC}">
              <c16:uniqueId val="{00000000-CCEF-43B3-879D-4F6F89763F5A}"/>
            </c:ext>
          </c:extLst>
        </c:ser>
        <c:ser>
          <c:idx val="1"/>
          <c:order val="1"/>
          <c:tx>
            <c:strRef>
              <c:f>'Data Sales Adidas'!$AC$19:$AC$20</c:f>
              <c:strCache>
                <c:ptCount val="1"/>
                <c:pt idx="0">
                  <c:v>2021</c:v>
                </c:pt>
              </c:strCache>
            </c:strRef>
          </c:tx>
          <c:spPr>
            <a:solidFill>
              <a:schemeClr val="accent2"/>
            </a:solidFill>
            <a:ln>
              <a:noFill/>
            </a:ln>
            <a:effectLst/>
          </c:spPr>
          <c:invertIfNegative val="0"/>
          <c:cat>
            <c:strRef>
              <c:f>'Data Sales Adidas'!$AA$21:$AA$33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Sales Adidas'!$AC$21:$AC$33</c:f>
              <c:numCache>
                <c:formatCode>"$"#,##0_);[Red]\("$"#,##0\)</c:formatCode>
                <c:ptCount val="12"/>
                <c:pt idx="0">
                  <c:v>55225396</c:v>
                </c:pt>
                <c:pt idx="1">
                  <c:v>46102165</c:v>
                </c:pt>
                <c:pt idx="2">
                  <c:v>39148532</c:v>
                </c:pt>
                <c:pt idx="3">
                  <c:v>47732964</c:v>
                </c:pt>
                <c:pt idx="4">
                  <c:v>63589681</c:v>
                </c:pt>
                <c:pt idx="5">
                  <c:v>65917553</c:v>
                </c:pt>
                <c:pt idx="6">
                  <c:v>78334681</c:v>
                </c:pt>
                <c:pt idx="7">
                  <c:v>72288221</c:v>
                </c:pt>
                <c:pt idx="8">
                  <c:v>59357023</c:v>
                </c:pt>
                <c:pt idx="9">
                  <c:v>53074764</c:v>
                </c:pt>
                <c:pt idx="10">
                  <c:v>59235040</c:v>
                </c:pt>
                <c:pt idx="11">
                  <c:v>77815430</c:v>
                </c:pt>
              </c:numCache>
            </c:numRef>
          </c:val>
          <c:extLst>
            <c:ext xmlns:c16="http://schemas.microsoft.com/office/drawing/2014/chart" uri="{C3380CC4-5D6E-409C-BE32-E72D297353CC}">
              <c16:uniqueId val="{00000001-4193-4519-B754-C4EA84E18276}"/>
            </c:ext>
          </c:extLst>
        </c:ser>
        <c:dLbls>
          <c:showLegendKey val="0"/>
          <c:showVal val="0"/>
          <c:showCatName val="0"/>
          <c:showSerName val="0"/>
          <c:showPercent val="0"/>
          <c:showBubbleSize val="0"/>
        </c:dLbls>
        <c:gapWidth val="219"/>
        <c:overlap val="-27"/>
        <c:axId val="181203711"/>
        <c:axId val="187694655"/>
      </c:barChart>
      <c:catAx>
        <c:axId val="181203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7694655"/>
        <c:crosses val="autoZero"/>
        <c:auto val="1"/>
        <c:lblAlgn val="ctr"/>
        <c:lblOffset val="100"/>
        <c:noMultiLvlLbl val="0"/>
      </c:catAx>
      <c:valAx>
        <c:axId val="187694655"/>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1203711"/>
        <c:crosses val="autoZero"/>
        <c:crossBetween val="between"/>
      </c:valAx>
      <c:spPr>
        <a:noFill/>
        <a:ln>
          <a:noFill/>
        </a:ln>
        <a:effectLst/>
      </c:spPr>
    </c:plotArea>
    <c:legend>
      <c:legendPos val="r"/>
      <c:layout>
        <c:manualLayout>
          <c:xMode val="edge"/>
          <c:yMode val="edge"/>
          <c:x val="0.85064747177687117"/>
          <c:y val="0.42948024354098596"/>
          <c:w val="0.11923204629541789"/>
          <c:h val="0.273694806006392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2.0 final.xlsx]Data Sales Adidas!Most Profitable Product Index</c:name>
    <c:fmtId val="2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Most Profitable Product Index</a:t>
            </a:r>
          </a:p>
          <a:p>
            <a:pPr>
              <a:defRPr>
                <a:solidFill>
                  <a:schemeClr val="bg1"/>
                </a:solidFill>
              </a:defRPr>
            </a:pPr>
            <a:r>
              <a:rPr lang="en-IN">
                <a:solidFill>
                  <a:schemeClr val="bg1"/>
                </a:solidFill>
              </a:rPr>
              <a:t> </a:t>
            </a:r>
          </a:p>
        </c:rich>
      </c:tx>
      <c:layout>
        <c:manualLayout>
          <c:xMode val="edge"/>
          <c:yMode val="edge"/>
          <c:x val="0.2036700336700336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89011409508104"/>
          <c:y val="0.2287777777777778"/>
          <c:w val="0.37159722334502848"/>
          <c:h val="0.27685083114610676"/>
        </c:manualLayout>
      </c:layout>
      <c:barChart>
        <c:barDir val="col"/>
        <c:grouping val="clustered"/>
        <c:varyColors val="0"/>
        <c:ser>
          <c:idx val="0"/>
          <c:order val="0"/>
          <c:tx>
            <c:strRef>
              <c:f>'Data Sales Adidas'!$BI$11</c:f>
              <c:strCache>
                <c:ptCount val="1"/>
                <c:pt idx="0">
                  <c:v>Sum of Total Sales</c:v>
                </c:pt>
              </c:strCache>
            </c:strRef>
          </c:tx>
          <c:spPr>
            <a:solidFill>
              <a:schemeClr val="accent1"/>
            </a:solidFill>
            <a:ln>
              <a:noFill/>
            </a:ln>
            <a:effectLst/>
          </c:spPr>
          <c:invertIfNegative val="0"/>
          <c:cat>
            <c:multiLvlStrRef>
              <c:f>'Data Sales Adidas'!$BH$12:$BH$26</c:f>
              <c:multiLvlStrCache>
                <c:ptCount val="12"/>
                <c:lvl>
                  <c:pt idx="0">
                    <c:v>Men's Apparel</c:v>
                  </c:pt>
                  <c:pt idx="1">
                    <c:v>Men's Athletic Footwear</c:v>
                  </c:pt>
                  <c:pt idx="2">
                    <c:v>Men's Street Footwear</c:v>
                  </c:pt>
                  <c:pt idx="3">
                    <c:v>Women's Apparel</c:v>
                  </c:pt>
                  <c:pt idx="4">
                    <c:v>Women's Athletic Footwear</c:v>
                  </c:pt>
                  <c:pt idx="5">
                    <c:v>Women's Street Footwear</c:v>
                  </c:pt>
                  <c:pt idx="6">
                    <c:v>Men's Apparel</c:v>
                  </c:pt>
                  <c:pt idx="7">
                    <c:v>Men's Athletic Footwear</c:v>
                  </c:pt>
                  <c:pt idx="8">
                    <c:v>Men's Street Footwear</c:v>
                  </c:pt>
                  <c:pt idx="9">
                    <c:v>Women's Apparel</c:v>
                  </c:pt>
                  <c:pt idx="10">
                    <c:v>Women's Athletic Footwear</c:v>
                  </c:pt>
                  <c:pt idx="11">
                    <c:v>Women's Street Footwear</c:v>
                  </c:pt>
                </c:lvl>
                <c:lvl>
                  <c:pt idx="0">
                    <c:v>2020</c:v>
                  </c:pt>
                  <c:pt idx="6">
                    <c:v>2021</c:v>
                  </c:pt>
                </c:lvl>
              </c:multiLvlStrCache>
            </c:multiLvlStrRef>
          </c:cat>
          <c:val>
            <c:numRef>
              <c:f>'Data Sales Adidas'!$BI$12:$BI$26</c:f>
              <c:numCache>
                <c:formatCode>"$"#,##0_);[Red]\("$"#,##0\)</c:formatCode>
                <c:ptCount val="12"/>
                <c:pt idx="0">
                  <c:v>26216964</c:v>
                </c:pt>
                <c:pt idx="1">
                  <c:v>31794462</c:v>
                </c:pt>
                <c:pt idx="2">
                  <c:v>37823020</c:v>
                </c:pt>
                <c:pt idx="3">
                  <c:v>35190332</c:v>
                </c:pt>
                <c:pt idx="4">
                  <c:v>23629892</c:v>
                </c:pt>
                <c:pt idx="5">
                  <c:v>27426005</c:v>
                </c:pt>
                <c:pt idx="6">
                  <c:v>97511668</c:v>
                </c:pt>
                <c:pt idx="7">
                  <c:v>121879218</c:v>
                </c:pt>
                <c:pt idx="8">
                  <c:v>171003224</c:v>
                </c:pt>
                <c:pt idx="9">
                  <c:v>143848528</c:v>
                </c:pt>
                <c:pt idx="10">
                  <c:v>83002004</c:v>
                </c:pt>
                <c:pt idx="11">
                  <c:v>100576808</c:v>
                </c:pt>
              </c:numCache>
            </c:numRef>
          </c:val>
          <c:extLst>
            <c:ext xmlns:c16="http://schemas.microsoft.com/office/drawing/2014/chart" uri="{C3380CC4-5D6E-409C-BE32-E72D297353CC}">
              <c16:uniqueId val="{00000000-416B-4B70-BC2B-25518BAA9B50}"/>
            </c:ext>
          </c:extLst>
        </c:ser>
        <c:dLbls>
          <c:showLegendKey val="0"/>
          <c:showVal val="0"/>
          <c:showCatName val="0"/>
          <c:showSerName val="0"/>
          <c:showPercent val="0"/>
          <c:showBubbleSize val="0"/>
        </c:dLbls>
        <c:gapWidth val="219"/>
        <c:overlap val="-27"/>
        <c:axId val="376999775"/>
        <c:axId val="377003615"/>
      </c:barChart>
      <c:lineChart>
        <c:grouping val="standard"/>
        <c:varyColors val="0"/>
        <c:ser>
          <c:idx val="1"/>
          <c:order val="1"/>
          <c:tx>
            <c:strRef>
              <c:f>'Data Sales Adidas'!$BJ$11</c:f>
              <c:strCache>
                <c:ptCount val="1"/>
                <c:pt idx="0">
                  <c:v>Sum of Operating Profit</c:v>
                </c:pt>
              </c:strCache>
            </c:strRef>
          </c:tx>
          <c:spPr>
            <a:ln w="28575" cap="rnd">
              <a:solidFill>
                <a:schemeClr val="accent2"/>
              </a:solidFill>
              <a:round/>
            </a:ln>
            <a:effectLst/>
          </c:spPr>
          <c:marker>
            <c:symbol val="none"/>
          </c:marker>
          <c:cat>
            <c:multiLvlStrRef>
              <c:f>'Data Sales Adidas'!$BH$12:$BH$26</c:f>
              <c:multiLvlStrCache>
                <c:ptCount val="12"/>
                <c:lvl>
                  <c:pt idx="0">
                    <c:v>Men's Apparel</c:v>
                  </c:pt>
                  <c:pt idx="1">
                    <c:v>Men's Athletic Footwear</c:v>
                  </c:pt>
                  <c:pt idx="2">
                    <c:v>Men's Street Footwear</c:v>
                  </c:pt>
                  <c:pt idx="3">
                    <c:v>Women's Apparel</c:v>
                  </c:pt>
                  <c:pt idx="4">
                    <c:v>Women's Athletic Footwear</c:v>
                  </c:pt>
                  <c:pt idx="5">
                    <c:v>Women's Street Footwear</c:v>
                  </c:pt>
                  <c:pt idx="6">
                    <c:v>Men's Apparel</c:v>
                  </c:pt>
                  <c:pt idx="7">
                    <c:v>Men's Athletic Footwear</c:v>
                  </c:pt>
                  <c:pt idx="8">
                    <c:v>Men's Street Footwear</c:v>
                  </c:pt>
                  <c:pt idx="9">
                    <c:v>Women's Apparel</c:v>
                  </c:pt>
                  <c:pt idx="10">
                    <c:v>Women's Athletic Footwear</c:v>
                  </c:pt>
                  <c:pt idx="11">
                    <c:v>Women's Street Footwear</c:v>
                  </c:pt>
                </c:lvl>
                <c:lvl>
                  <c:pt idx="0">
                    <c:v>2020</c:v>
                  </c:pt>
                  <c:pt idx="6">
                    <c:v>2021</c:v>
                  </c:pt>
                </c:lvl>
              </c:multiLvlStrCache>
            </c:multiLvlStrRef>
          </c:cat>
          <c:val>
            <c:numRef>
              <c:f>'Data Sales Adidas'!$BJ$12:$BJ$26</c:f>
              <c:numCache>
                <c:formatCode>"$"#,##0_);[Red]\("$"#,##0\)</c:formatCode>
                <c:ptCount val="12"/>
                <c:pt idx="0">
                  <c:v>9660070.3700000085</c:v>
                </c:pt>
                <c:pt idx="1">
                  <c:v>9359256.9100000039</c:v>
                </c:pt>
                <c:pt idx="2">
                  <c:v>15558837.439999998</c:v>
                </c:pt>
                <c:pt idx="3">
                  <c:v>11302905.220000004</c:v>
                </c:pt>
                <c:pt idx="4">
                  <c:v>8290741.1700000018</c:v>
                </c:pt>
                <c:pt idx="5">
                  <c:v>9203851.4699999969</c:v>
                </c:pt>
                <c:pt idx="6">
                  <c:v>35102959.96000006</c:v>
                </c:pt>
                <c:pt idx="7">
                  <c:v>42487631.280000128</c:v>
                </c:pt>
                <c:pt idx="8">
                  <c:v>67243423.180000022</c:v>
                </c:pt>
                <c:pt idx="9">
                  <c:v>57348065.340000026</c:v>
                </c:pt>
                <c:pt idx="10">
                  <c:v>30685043.770000007</c:v>
                </c:pt>
                <c:pt idx="11">
                  <c:v>35891975.340000033</c:v>
                </c:pt>
              </c:numCache>
            </c:numRef>
          </c:val>
          <c:smooth val="0"/>
          <c:extLst>
            <c:ext xmlns:c16="http://schemas.microsoft.com/office/drawing/2014/chart" uri="{C3380CC4-5D6E-409C-BE32-E72D297353CC}">
              <c16:uniqueId val="{00000001-416B-4B70-BC2B-25518BAA9B50}"/>
            </c:ext>
          </c:extLst>
        </c:ser>
        <c:dLbls>
          <c:showLegendKey val="0"/>
          <c:showVal val="0"/>
          <c:showCatName val="0"/>
          <c:showSerName val="0"/>
          <c:showPercent val="0"/>
          <c:showBubbleSize val="0"/>
        </c:dLbls>
        <c:marker val="1"/>
        <c:smooth val="0"/>
        <c:axId val="376999775"/>
        <c:axId val="377003615"/>
      </c:lineChart>
      <c:catAx>
        <c:axId val="37699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77003615"/>
        <c:crosses val="autoZero"/>
        <c:auto val="1"/>
        <c:lblAlgn val="ctr"/>
        <c:lblOffset val="100"/>
        <c:noMultiLvlLbl val="0"/>
      </c:catAx>
      <c:valAx>
        <c:axId val="377003615"/>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7699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solidFill>
                  <a:schemeClr val="bg1"/>
                </a:solidFill>
              </a:rPr>
              <a:t>Revenue Leaders vs Profit Leaders</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'Data Sales Adidas'!$BQ$26:$BQ$31</c:f>
              <c:strCache>
                <c:ptCount val="6"/>
                <c:pt idx="0">
                  <c:v>Men's Apparel</c:v>
                </c:pt>
                <c:pt idx="1">
                  <c:v>Men's Athletic Footwear</c:v>
                </c:pt>
                <c:pt idx="2">
                  <c:v>Men's Street Footwear</c:v>
                </c:pt>
                <c:pt idx="3">
                  <c:v>Women's Apparel</c:v>
                </c:pt>
                <c:pt idx="4">
                  <c:v>Women's Athletic Footwear</c:v>
                </c:pt>
                <c:pt idx="5">
                  <c:v>Women's Street Footwear</c:v>
                </c:pt>
              </c:strCache>
            </c:strRef>
          </c:xVal>
          <c:yVal>
            <c:numRef>
              <c:f>'Data Sales Adidas'!$BR$26:$BR$31</c:f>
              <c:numCache>
                <c:formatCode>"$"#,##0_);[Red]\("$"#,##0\)</c:formatCode>
                <c:ptCount val="6"/>
                <c:pt idx="0">
                  <c:v>123728632</c:v>
                </c:pt>
                <c:pt idx="1">
                  <c:v>153673680</c:v>
                </c:pt>
                <c:pt idx="2">
                  <c:v>208826244</c:v>
                </c:pt>
                <c:pt idx="3">
                  <c:v>179038860</c:v>
                </c:pt>
                <c:pt idx="4">
                  <c:v>106631896</c:v>
                </c:pt>
                <c:pt idx="5">
                  <c:v>128002813</c:v>
                </c:pt>
              </c:numCache>
            </c:numRef>
          </c:yVal>
          <c:smooth val="0"/>
          <c:extLst>
            <c:ext xmlns:c16="http://schemas.microsoft.com/office/drawing/2014/chart" uri="{C3380CC4-5D6E-409C-BE32-E72D297353CC}">
              <c16:uniqueId val="{00000000-EB0D-4A83-945B-8618BB7C04B3}"/>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strRef>
              <c:f>'Data Sales Adidas'!$BQ$26:$BQ$31</c:f>
              <c:strCache>
                <c:ptCount val="6"/>
                <c:pt idx="0">
                  <c:v>Men's Apparel</c:v>
                </c:pt>
                <c:pt idx="1">
                  <c:v>Men's Athletic Footwear</c:v>
                </c:pt>
                <c:pt idx="2">
                  <c:v>Men's Street Footwear</c:v>
                </c:pt>
                <c:pt idx="3">
                  <c:v>Women's Apparel</c:v>
                </c:pt>
                <c:pt idx="4">
                  <c:v>Women's Athletic Footwear</c:v>
                </c:pt>
                <c:pt idx="5">
                  <c:v>Women's Street Footwear</c:v>
                </c:pt>
              </c:strCache>
            </c:strRef>
          </c:xVal>
          <c:yVal>
            <c:numRef>
              <c:f>'Data Sales Adidas'!$BS$26:$BS$31</c:f>
              <c:numCache>
                <c:formatCode>"$"#,##0_);[Red]\("$"#,##0\)</c:formatCode>
                <c:ptCount val="6"/>
                <c:pt idx="0">
                  <c:v>44763030.330000028</c:v>
                </c:pt>
                <c:pt idx="1">
                  <c:v>51846888.190000139</c:v>
                </c:pt>
                <c:pt idx="2">
                  <c:v>82802260.619999707</c:v>
                </c:pt>
                <c:pt idx="3">
                  <c:v>68650970.560000017</c:v>
                </c:pt>
                <c:pt idx="4">
                  <c:v>38975784.93999999</c:v>
                </c:pt>
                <c:pt idx="5">
                  <c:v>45095826.810000047</c:v>
                </c:pt>
              </c:numCache>
            </c:numRef>
          </c:yVal>
          <c:smooth val="0"/>
          <c:extLst>
            <c:ext xmlns:c16="http://schemas.microsoft.com/office/drawing/2014/chart" uri="{C3380CC4-5D6E-409C-BE32-E72D297353CC}">
              <c16:uniqueId val="{00000001-EB0D-4A83-945B-8618BB7C04B3}"/>
            </c:ext>
          </c:extLst>
        </c:ser>
        <c:dLbls>
          <c:showLegendKey val="0"/>
          <c:showVal val="0"/>
          <c:showCatName val="0"/>
          <c:showSerName val="0"/>
          <c:showPercent val="0"/>
          <c:showBubbleSize val="0"/>
        </c:dLbls>
        <c:axId val="1297597087"/>
        <c:axId val="1297594687"/>
      </c:scatterChart>
      <c:valAx>
        <c:axId val="1297597087"/>
        <c:scaling>
          <c:orientation val="minMax"/>
        </c:scaling>
        <c:delete val="0"/>
        <c:axPos val="b"/>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97594687"/>
        <c:crosses val="autoZero"/>
        <c:crossBetween val="midCat"/>
      </c:valAx>
      <c:valAx>
        <c:axId val="1297594687"/>
        <c:scaling>
          <c:orientation val="minMax"/>
        </c:scaling>
        <c:delete val="0"/>
        <c:axPos val="l"/>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9759708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2.0 final.xlsx]Data Sales Adidas!Revenue Reliance by Retailer</c:name>
    <c:fmtId val="15"/>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IN" sz="1800" b="1" i="0" u="none" strike="noStrike" baseline="0">
                <a:solidFill>
                  <a:schemeClr val="bg1"/>
                </a:solidFill>
              </a:rPr>
              <a:t>Revenue Reliance by Retailer</a:t>
            </a:r>
            <a:endParaRPr lang="en-US">
              <a:solidFill>
                <a:schemeClr val="bg1"/>
              </a:solidFill>
            </a:endParaRPr>
          </a:p>
        </c:rich>
      </c:tx>
      <c:layout>
        <c:manualLayout>
          <c:xMode val="edge"/>
          <c:yMode val="edge"/>
          <c:x val="9.0763896292460552E-2"/>
          <c:y val="1.044323684891501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accent1"/>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a:outerShdw blurRad="254000" sx="102000" sy="102000" algn="ctr" rotWithShape="0">
              <a:prstClr val="black">
                <a:alpha val="20000"/>
              </a:prstClr>
            </a:outerShdw>
          </a:effectLst>
        </c:spPr>
      </c:pivotFmt>
      <c:pivotFmt>
        <c:idx val="58"/>
        <c:spPr>
          <a:solidFill>
            <a:schemeClr val="accent1"/>
          </a:solidFill>
          <a:ln>
            <a:noFill/>
          </a:ln>
          <a:effectLst>
            <a:outerShdw blurRad="254000" sx="102000" sy="102000" algn="ctr" rotWithShape="0">
              <a:prstClr val="black">
                <a:alpha val="20000"/>
              </a:prstClr>
            </a:outerShdw>
          </a:effectLst>
        </c:spPr>
      </c:pivotFmt>
      <c:pivotFmt>
        <c:idx val="59"/>
        <c:spPr>
          <a:solidFill>
            <a:schemeClr val="accent1"/>
          </a:solidFill>
          <a:ln>
            <a:noFill/>
          </a:ln>
          <a:effectLst>
            <a:outerShdw blurRad="254000" sx="102000" sy="102000" algn="ctr" rotWithShape="0">
              <a:prstClr val="black">
                <a:alpha val="20000"/>
              </a:prstClr>
            </a:outerShdw>
          </a:effectLst>
        </c:spPr>
      </c:pivotFmt>
      <c:pivotFmt>
        <c:idx val="60"/>
        <c:spPr>
          <a:solidFill>
            <a:schemeClr val="accent1"/>
          </a:solidFill>
          <a:ln>
            <a:noFill/>
          </a:ln>
          <a:effectLst>
            <a:outerShdw blurRad="254000" sx="102000" sy="102000" algn="ctr" rotWithShape="0">
              <a:prstClr val="black">
                <a:alpha val="20000"/>
              </a:prstClr>
            </a:outerShdw>
          </a:effectLst>
        </c:spPr>
      </c:pivotFmt>
      <c:pivotFmt>
        <c:idx val="61"/>
        <c:spPr>
          <a:solidFill>
            <a:schemeClr val="accent1"/>
          </a:solidFill>
          <a:ln>
            <a:noFill/>
          </a:ln>
          <a:effectLst>
            <a:outerShdw blurRad="254000" sx="102000" sy="102000" algn="ctr" rotWithShape="0">
              <a:prstClr val="black">
                <a:alpha val="20000"/>
              </a:prstClr>
            </a:outerShdw>
          </a:effectLst>
        </c:spPr>
      </c:pivotFmt>
      <c:pivotFmt>
        <c:idx val="62"/>
        <c:spPr>
          <a:solidFill>
            <a:schemeClr val="accent1"/>
          </a:solidFill>
          <a:ln>
            <a:noFill/>
          </a:ln>
          <a:effectLst>
            <a:outerShdw blurRad="254000" sx="102000" sy="102000" algn="ctr" rotWithShape="0">
              <a:prstClr val="black">
                <a:alpha val="20000"/>
              </a:prstClr>
            </a:outerShdw>
          </a:effectLst>
        </c:spPr>
      </c:pivotFmt>
      <c:pivotFmt>
        <c:idx val="6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4"/>
        <c:spPr>
          <a:solidFill>
            <a:schemeClr val="accent1"/>
          </a:solidFill>
          <a:ln>
            <a:noFill/>
          </a:ln>
          <a:effectLst>
            <a:outerShdw blurRad="254000" sx="102000" sy="102000" algn="ctr" rotWithShape="0">
              <a:prstClr val="black">
                <a:alpha val="20000"/>
              </a:prstClr>
            </a:outerShdw>
          </a:effectLst>
        </c:spPr>
      </c:pivotFmt>
      <c:pivotFmt>
        <c:idx val="65"/>
        <c:spPr>
          <a:solidFill>
            <a:schemeClr val="accent1"/>
          </a:solidFill>
          <a:ln>
            <a:noFill/>
          </a:ln>
          <a:effectLst>
            <a:outerShdw blurRad="254000" sx="102000" sy="102000" algn="ctr" rotWithShape="0">
              <a:prstClr val="black">
                <a:alpha val="20000"/>
              </a:prstClr>
            </a:outerShdw>
          </a:effectLst>
        </c:spPr>
      </c:pivotFmt>
      <c:pivotFmt>
        <c:idx val="66"/>
        <c:spPr>
          <a:solidFill>
            <a:schemeClr val="accent1"/>
          </a:solidFill>
          <a:ln>
            <a:noFill/>
          </a:ln>
          <a:effectLst>
            <a:outerShdw blurRad="254000" sx="102000" sy="102000" algn="ctr" rotWithShape="0">
              <a:prstClr val="black">
                <a:alpha val="20000"/>
              </a:prstClr>
            </a:outerShdw>
          </a:effectLst>
        </c:spPr>
      </c:pivotFmt>
      <c:pivotFmt>
        <c:idx val="67"/>
        <c:spPr>
          <a:solidFill>
            <a:schemeClr val="accent1"/>
          </a:solidFill>
          <a:ln>
            <a:noFill/>
          </a:ln>
          <a:effectLst>
            <a:outerShdw blurRad="254000" sx="102000" sy="102000" algn="ctr" rotWithShape="0">
              <a:prstClr val="black">
                <a:alpha val="20000"/>
              </a:prstClr>
            </a:outerShdw>
          </a:effectLst>
        </c:spPr>
      </c:pivotFmt>
      <c:pivotFmt>
        <c:idx val="68"/>
        <c:spPr>
          <a:solidFill>
            <a:schemeClr val="accent1"/>
          </a:solidFill>
          <a:ln>
            <a:noFill/>
          </a:ln>
          <a:effectLst>
            <a:outerShdw blurRad="254000" sx="102000" sy="102000" algn="ctr" rotWithShape="0">
              <a:prstClr val="black">
                <a:alpha val="20000"/>
              </a:prstClr>
            </a:outerShdw>
          </a:effectLst>
        </c:spPr>
      </c:pivotFmt>
      <c:pivotFmt>
        <c:idx val="69"/>
        <c:spPr>
          <a:solidFill>
            <a:schemeClr val="accent1"/>
          </a:solidFill>
          <a:ln>
            <a:noFill/>
          </a:ln>
          <a:effectLst>
            <a:outerShdw blurRad="254000" sx="102000" sy="102000" algn="ctr" rotWithShape="0">
              <a:prstClr val="black">
                <a:alpha val="20000"/>
              </a:prstClr>
            </a:outerShdw>
          </a:effectLst>
        </c:spPr>
      </c:pivotFmt>
      <c:pivotFmt>
        <c:idx val="7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solidFill>
          <a:ln>
            <a:noFill/>
          </a:ln>
          <a:effectLst>
            <a:outerShdw blurRad="254000" sx="102000" sy="102000" algn="ctr" rotWithShape="0">
              <a:prstClr val="black">
                <a:alpha val="20000"/>
              </a:prstClr>
            </a:outerShdw>
          </a:effectLst>
        </c:spPr>
      </c:pivotFmt>
      <c:pivotFmt>
        <c:idx val="72"/>
        <c:spPr>
          <a:solidFill>
            <a:schemeClr val="accent1"/>
          </a:solidFill>
          <a:ln>
            <a:noFill/>
          </a:ln>
          <a:effectLst>
            <a:outerShdw blurRad="254000" sx="102000" sy="102000" algn="ctr" rotWithShape="0">
              <a:prstClr val="black">
                <a:alpha val="20000"/>
              </a:prstClr>
            </a:outerShdw>
          </a:effectLst>
        </c:spPr>
      </c:pivotFmt>
      <c:pivotFmt>
        <c:idx val="73"/>
        <c:spPr>
          <a:solidFill>
            <a:schemeClr val="accent1"/>
          </a:solidFill>
          <a:ln>
            <a:noFill/>
          </a:ln>
          <a:effectLst>
            <a:outerShdw blurRad="254000" sx="102000" sy="102000" algn="ctr" rotWithShape="0">
              <a:prstClr val="black">
                <a:alpha val="20000"/>
              </a:prstClr>
            </a:outerShdw>
          </a:effectLst>
        </c:spPr>
      </c:pivotFmt>
      <c:pivotFmt>
        <c:idx val="74"/>
        <c:spPr>
          <a:solidFill>
            <a:schemeClr val="accent1"/>
          </a:solidFill>
          <a:ln>
            <a:noFill/>
          </a:ln>
          <a:effectLst>
            <a:outerShdw blurRad="254000" sx="102000" sy="102000" algn="ctr" rotWithShape="0">
              <a:prstClr val="black">
                <a:alpha val="20000"/>
              </a:prstClr>
            </a:outerShdw>
          </a:effectLst>
        </c:spPr>
      </c:pivotFmt>
      <c:pivotFmt>
        <c:idx val="75"/>
        <c:spPr>
          <a:solidFill>
            <a:schemeClr val="accent1"/>
          </a:solidFill>
          <a:ln>
            <a:noFill/>
          </a:ln>
          <a:effectLst>
            <a:outerShdw blurRad="254000" sx="102000" sy="102000" algn="ctr" rotWithShape="0">
              <a:prstClr val="black">
                <a:alpha val="20000"/>
              </a:prstClr>
            </a:outerShdw>
          </a:effectLst>
        </c:spPr>
      </c:pivotFmt>
      <c:pivotFmt>
        <c:idx val="76"/>
        <c:spPr>
          <a:solidFill>
            <a:schemeClr val="accent1"/>
          </a:solidFill>
          <a:ln>
            <a:noFill/>
          </a:ln>
          <a:effectLst>
            <a:outerShdw blurRad="254000" sx="102000" sy="102000" algn="ctr" rotWithShape="0">
              <a:prstClr val="black">
                <a:alpha val="20000"/>
              </a:prstClr>
            </a:outerShdw>
          </a:effectLst>
        </c:spPr>
      </c:pivotFmt>
      <c:pivotFmt>
        <c:idx val="7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8"/>
        <c:spPr>
          <a:solidFill>
            <a:schemeClr val="accent1"/>
          </a:solidFill>
          <a:ln>
            <a:noFill/>
          </a:ln>
          <a:effectLst>
            <a:outerShdw blurRad="254000" sx="102000" sy="102000" algn="ctr" rotWithShape="0">
              <a:prstClr val="black">
                <a:alpha val="20000"/>
              </a:prstClr>
            </a:outerShdw>
          </a:effectLst>
        </c:spPr>
      </c:pivotFmt>
      <c:pivotFmt>
        <c:idx val="79"/>
        <c:spPr>
          <a:solidFill>
            <a:schemeClr val="accent1"/>
          </a:solidFill>
          <a:ln>
            <a:noFill/>
          </a:ln>
          <a:effectLst>
            <a:outerShdw blurRad="254000" sx="102000" sy="102000" algn="ctr" rotWithShape="0">
              <a:prstClr val="black">
                <a:alpha val="20000"/>
              </a:prstClr>
            </a:outerShdw>
          </a:effectLst>
        </c:spPr>
      </c:pivotFmt>
      <c:pivotFmt>
        <c:idx val="80"/>
        <c:spPr>
          <a:solidFill>
            <a:schemeClr val="accent1"/>
          </a:solidFill>
          <a:ln>
            <a:noFill/>
          </a:ln>
          <a:effectLst>
            <a:outerShdw blurRad="254000" sx="102000" sy="102000" algn="ctr" rotWithShape="0">
              <a:prstClr val="black">
                <a:alpha val="20000"/>
              </a:prstClr>
            </a:outerShdw>
          </a:effectLst>
        </c:spPr>
      </c:pivotFmt>
      <c:pivotFmt>
        <c:idx val="81"/>
        <c:spPr>
          <a:solidFill>
            <a:schemeClr val="accent1"/>
          </a:solidFill>
          <a:ln>
            <a:noFill/>
          </a:ln>
          <a:effectLst>
            <a:outerShdw blurRad="254000" sx="102000" sy="102000" algn="ctr" rotWithShape="0">
              <a:prstClr val="black">
                <a:alpha val="20000"/>
              </a:prstClr>
            </a:outerShdw>
          </a:effectLst>
        </c:spPr>
      </c:pivotFmt>
      <c:pivotFmt>
        <c:idx val="82"/>
        <c:spPr>
          <a:solidFill>
            <a:schemeClr val="accent1"/>
          </a:solidFill>
          <a:ln>
            <a:noFill/>
          </a:ln>
          <a:effectLst>
            <a:outerShdw blurRad="254000" sx="102000" sy="102000" algn="ctr" rotWithShape="0">
              <a:prstClr val="black">
                <a:alpha val="20000"/>
              </a:prstClr>
            </a:outerShdw>
          </a:effectLst>
        </c:spPr>
      </c:pivotFmt>
      <c:pivotFmt>
        <c:idx val="83"/>
        <c:spPr>
          <a:solidFill>
            <a:schemeClr val="accent1"/>
          </a:solidFill>
          <a:ln>
            <a:noFill/>
          </a:ln>
          <a:effectLst>
            <a:outerShdw blurRad="254000" sx="102000" sy="102000" algn="ctr" rotWithShape="0">
              <a:prstClr val="black">
                <a:alpha val="20000"/>
              </a:prstClr>
            </a:outerShdw>
          </a:effectLst>
        </c:spPr>
      </c:pivotFmt>
      <c:pivotFmt>
        <c:idx val="8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5"/>
        <c:spPr>
          <a:solidFill>
            <a:schemeClr val="accent1"/>
          </a:solidFill>
          <a:ln>
            <a:noFill/>
          </a:ln>
          <a:effectLst>
            <a:outerShdw blurRad="254000" sx="102000" sy="102000" algn="ctr" rotWithShape="0">
              <a:prstClr val="black">
                <a:alpha val="20000"/>
              </a:prstClr>
            </a:outerShdw>
          </a:effectLst>
        </c:spPr>
      </c:pivotFmt>
      <c:pivotFmt>
        <c:idx val="86"/>
        <c:spPr>
          <a:solidFill>
            <a:schemeClr val="accent1"/>
          </a:solidFill>
          <a:ln>
            <a:noFill/>
          </a:ln>
          <a:effectLst>
            <a:outerShdw blurRad="254000" sx="102000" sy="102000" algn="ctr" rotWithShape="0">
              <a:prstClr val="black">
                <a:alpha val="20000"/>
              </a:prstClr>
            </a:outerShdw>
          </a:effectLst>
        </c:spPr>
      </c:pivotFmt>
      <c:pivotFmt>
        <c:idx val="87"/>
        <c:spPr>
          <a:solidFill>
            <a:schemeClr val="accent1"/>
          </a:solidFill>
          <a:ln>
            <a:noFill/>
          </a:ln>
          <a:effectLst>
            <a:outerShdw blurRad="254000" sx="102000" sy="102000" algn="ctr" rotWithShape="0">
              <a:prstClr val="black">
                <a:alpha val="20000"/>
              </a:prstClr>
            </a:outerShdw>
          </a:effectLst>
        </c:spPr>
      </c:pivotFmt>
      <c:pivotFmt>
        <c:idx val="88"/>
        <c:spPr>
          <a:solidFill>
            <a:schemeClr val="accent1"/>
          </a:solidFill>
          <a:ln>
            <a:noFill/>
          </a:ln>
          <a:effectLst>
            <a:outerShdw blurRad="254000" sx="102000" sy="102000" algn="ctr" rotWithShape="0">
              <a:prstClr val="black">
                <a:alpha val="20000"/>
              </a:prstClr>
            </a:outerShdw>
          </a:effectLst>
        </c:spPr>
      </c:pivotFmt>
      <c:pivotFmt>
        <c:idx val="89"/>
        <c:spPr>
          <a:solidFill>
            <a:schemeClr val="accent1"/>
          </a:solidFill>
          <a:ln>
            <a:noFill/>
          </a:ln>
          <a:effectLst>
            <a:outerShdw blurRad="254000" sx="102000" sy="102000" algn="ctr" rotWithShape="0">
              <a:prstClr val="black">
                <a:alpha val="20000"/>
              </a:prstClr>
            </a:outerShdw>
          </a:effectLst>
        </c:spPr>
      </c:pivotFmt>
      <c:pivotFmt>
        <c:idx val="90"/>
        <c:spPr>
          <a:solidFill>
            <a:schemeClr val="accent1"/>
          </a:solidFill>
          <a:ln>
            <a:noFill/>
          </a:ln>
          <a:effectLst>
            <a:outerShdw blurRad="254000" sx="102000" sy="102000" algn="ctr" rotWithShape="0">
              <a:prstClr val="black">
                <a:alpha val="20000"/>
              </a:prstClr>
            </a:outerShdw>
          </a:effectLst>
        </c:spPr>
      </c:pivotFmt>
      <c:pivotFmt>
        <c:idx val="9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2"/>
        <c:spPr>
          <a:solidFill>
            <a:schemeClr val="accent1"/>
          </a:solidFill>
          <a:ln>
            <a:noFill/>
          </a:ln>
          <a:effectLst>
            <a:outerShdw blurRad="254000" sx="102000" sy="102000" algn="ctr" rotWithShape="0">
              <a:prstClr val="black">
                <a:alpha val="20000"/>
              </a:prstClr>
            </a:outerShdw>
          </a:effectLst>
        </c:spPr>
      </c:pivotFmt>
      <c:pivotFmt>
        <c:idx val="93"/>
        <c:spPr>
          <a:solidFill>
            <a:schemeClr val="accent1"/>
          </a:solidFill>
          <a:ln>
            <a:noFill/>
          </a:ln>
          <a:effectLst>
            <a:outerShdw blurRad="254000" sx="102000" sy="102000" algn="ctr" rotWithShape="0">
              <a:prstClr val="black">
                <a:alpha val="20000"/>
              </a:prstClr>
            </a:outerShdw>
          </a:effectLst>
        </c:spPr>
      </c:pivotFmt>
      <c:pivotFmt>
        <c:idx val="94"/>
        <c:spPr>
          <a:solidFill>
            <a:schemeClr val="accent1"/>
          </a:solidFill>
          <a:ln>
            <a:noFill/>
          </a:ln>
          <a:effectLst>
            <a:outerShdw blurRad="254000" sx="102000" sy="102000" algn="ctr" rotWithShape="0">
              <a:prstClr val="black">
                <a:alpha val="20000"/>
              </a:prstClr>
            </a:outerShdw>
          </a:effectLst>
        </c:spPr>
      </c:pivotFmt>
      <c:pivotFmt>
        <c:idx val="95"/>
        <c:spPr>
          <a:solidFill>
            <a:schemeClr val="accent1"/>
          </a:solidFill>
          <a:ln>
            <a:noFill/>
          </a:ln>
          <a:effectLst>
            <a:outerShdw blurRad="254000" sx="102000" sy="102000" algn="ctr" rotWithShape="0">
              <a:prstClr val="black">
                <a:alpha val="20000"/>
              </a:prstClr>
            </a:outerShdw>
          </a:effectLst>
        </c:spPr>
      </c:pivotFmt>
      <c:pivotFmt>
        <c:idx val="96"/>
        <c:spPr>
          <a:solidFill>
            <a:schemeClr val="accent1"/>
          </a:solidFill>
          <a:ln>
            <a:noFill/>
          </a:ln>
          <a:effectLst>
            <a:outerShdw blurRad="254000" sx="102000" sy="102000" algn="ctr" rotWithShape="0">
              <a:prstClr val="black">
                <a:alpha val="20000"/>
              </a:prstClr>
            </a:outerShdw>
          </a:effectLst>
        </c:spPr>
      </c:pivotFmt>
      <c:pivotFmt>
        <c:idx val="97"/>
        <c:spPr>
          <a:solidFill>
            <a:schemeClr val="accent1"/>
          </a:solidFill>
          <a:ln>
            <a:noFill/>
          </a:ln>
          <a:effectLst>
            <a:outerShdw blurRad="254000" sx="102000" sy="102000" algn="ctr" rotWithShape="0">
              <a:prstClr val="black">
                <a:alpha val="20000"/>
              </a:prstClr>
            </a:outerShdw>
          </a:effectLst>
        </c:spPr>
      </c:pivotFmt>
      <c:pivotFmt>
        <c:idx val="9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9"/>
        <c:spPr>
          <a:solidFill>
            <a:schemeClr val="accent1"/>
          </a:solidFill>
          <a:ln>
            <a:noFill/>
          </a:ln>
          <a:effectLst>
            <a:outerShdw blurRad="254000" sx="102000" sy="102000" algn="ctr" rotWithShape="0">
              <a:prstClr val="black">
                <a:alpha val="20000"/>
              </a:prstClr>
            </a:outerShdw>
          </a:effectLst>
        </c:spPr>
      </c:pivotFmt>
      <c:pivotFmt>
        <c:idx val="100"/>
        <c:spPr>
          <a:solidFill>
            <a:schemeClr val="accent1"/>
          </a:solidFill>
          <a:ln>
            <a:noFill/>
          </a:ln>
          <a:effectLst>
            <a:outerShdw blurRad="254000" sx="102000" sy="102000" algn="ctr" rotWithShape="0">
              <a:prstClr val="black">
                <a:alpha val="20000"/>
              </a:prstClr>
            </a:outerShdw>
          </a:effectLst>
        </c:spPr>
      </c:pivotFmt>
      <c:pivotFmt>
        <c:idx val="101"/>
        <c:spPr>
          <a:solidFill>
            <a:schemeClr val="accent1"/>
          </a:solidFill>
          <a:ln>
            <a:noFill/>
          </a:ln>
          <a:effectLst>
            <a:outerShdw blurRad="254000" sx="102000" sy="102000" algn="ctr" rotWithShape="0">
              <a:prstClr val="black">
                <a:alpha val="20000"/>
              </a:prstClr>
            </a:outerShdw>
          </a:effectLst>
        </c:spPr>
      </c:pivotFmt>
      <c:pivotFmt>
        <c:idx val="102"/>
        <c:spPr>
          <a:solidFill>
            <a:schemeClr val="accent1"/>
          </a:solidFill>
          <a:ln>
            <a:noFill/>
          </a:ln>
          <a:effectLst>
            <a:outerShdw blurRad="254000" sx="102000" sy="102000" algn="ctr" rotWithShape="0">
              <a:prstClr val="black">
                <a:alpha val="20000"/>
              </a:prstClr>
            </a:outerShdw>
          </a:effectLst>
        </c:spPr>
      </c:pivotFmt>
      <c:pivotFmt>
        <c:idx val="103"/>
        <c:spPr>
          <a:solidFill>
            <a:schemeClr val="accent1"/>
          </a:solidFill>
          <a:ln>
            <a:noFill/>
          </a:ln>
          <a:effectLst>
            <a:outerShdw blurRad="254000" sx="102000" sy="102000" algn="ctr" rotWithShape="0">
              <a:prstClr val="black">
                <a:alpha val="20000"/>
              </a:prstClr>
            </a:outerShdw>
          </a:effectLst>
        </c:spPr>
      </c:pivotFmt>
      <c:pivotFmt>
        <c:idx val="104"/>
        <c:spPr>
          <a:solidFill>
            <a:schemeClr val="accent1"/>
          </a:solidFill>
          <a:ln>
            <a:noFill/>
          </a:ln>
          <a:effectLst>
            <a:outerShdw blurRad="254000" sx="102000" sy="102000" algn="ctr" rotWithShape="0">
              <a:prstClr val="black">
                <a:alpha val="20000"/>
              </a:prstClr>
            </a:outerShdw>
          </a:effectLst>
        </c:spPr>
      </c:pivotFmt>
      <c:pivotFmt>
        <c:idx val="10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6"/>
        <c:spPr>
          <a:solidFill>
            <a:schemeClr val="accent1"/>
          </a:solidFill>
          <a:ln>
            <a:noFill/>
          </a:ln>
          <a:effectLst>
            <a:outerShdw blurRad="254000" sx="102000" sy="102000" algn="ctr" rotWithShape="0">
              <a:prstClr val="black">
                <a:alpha val="20000"/>
              </a:prstClr>
            </a:outerShdw>
          </a:effectLst>
        </c:spPr>
      </c:pivotFmt>
      <c:pivotFmt>
        <c:idx val="107"/>
        <c:spPr>
          <a:solidFill>
            <a:schemeClr val="accent1"/>
          </a:solidFill>
          <a:ln>
            <a:noFill/>
          </a:ln>
          <a:effectLst>
            <a:outerShdw blurRad="254000" sx="102000" sy="102000" algn="ctr" rotWithShape="0">
              <a:prstClr val="black">
                <a:alpha val="20000"/>
              </a:prstClr>
            </a:outerShdw>
          </a:effectLst>
        </c:spPr>
      </c:pivotFmt>
      <c:pivotFmt>
        <c:idx val="108"/>
        <c:spPr>
          <a:solidFill>
            <a:schemeClr val="accent1"/>
          </a:solidFill>
          <a:ln>
            <a:noFill/>
          </a:ln>
          <a:effectLst>
            <a:outerShdw blurRad="254000" sx="102000" sy="102000" algn="ctr" rotWithShape="0">
              <a:prstClr val="black">
                <a:alpha val="20000"/>
              </a:prstClr>
            </a:outerShdw>
          </a:effectLst>
        </c:spPr>
      </c:pivotFmt>
      <c:pivotFmt>
        <c:idx val="109"/>
        <c:spPr>
          <a:solidFill>
            <a:schemeClr val="accent1"/>
          </a:solidFill>
          <a:ln>
            <a:noFill/>
          </a:ln>
          <a:effectLst>
            <a:outerShdw blurRad="254000" sx="102000" sy="102000" algn="ctr" rotWithShape="0">
              <a:prstClr val="black">
                <a:alpha val="20000"/>
              </a:prstClr>
            </a:outerShdw>
          </a:effectLst>
        </c:spPr>
      </c:pivotFmt>
      <c:pivotFmt>
        <c:idx val="110"/>
        <c:spPr>
          <a:solidFill>
            <a:schemeClr val="accent1"/>
          </a:solidFill>
          <a:ln>
            <a:noFill/>
          </a:ln>
          <a:effectLst>
            <a:outerShdw blurRad="254000" sx="102000" sy="102000" algn="ctr" rotWithShape="0">
              <a:prstClr val="black">
                <a:alpha val="20000"/>
              </a:prstClr>
            </a:outerShdw>
          </a:effectLst>
        </c:spPr>
      </c:pivotFmt>
      <c:pivotFmt>
        <c:idx val="111"/>
        <c:spPr>
          <a:solidFill>
            <a:schemeClr val="accent1"/>
          </a:solidFill>
          <a:ln>
            <a:noFill/>
          </a:ln>
          <a:effectLst>
            <a:outerShdw blurRad="254000" sx="102000" sy="102000" algn="ctr" rotWithShape="0">
              <a:prstClr val="black">
                <a:alpha val="20000"/>
              </a:prstClr>
            </a:outerShdw>
          </a:effectLst>
        </c:spPr>
      </c:pivotFmt>
      <c:pivotFmt>
        <c:idx val="1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3"/>
        <c:spPr>
          <a:solidFill>
            <a:schemeClr val="accent1"/>
          </a:solidFill>
          <a:ln>
            <a:noFill/>
          </a:ln>
          <a:effectLst>
            <a:outerShdw blurRad="254000" sx="102000" sy="102000" algn="ctr" rotWithShape="0">
              <a:prstClr val="black">
                <a:alpha val="20000"/>
              </a:prstClr>
            </a:outerShdw>
          </a:effectLst>
        </c:spPr>
      </c:pivotFmt>
      <c:pivotFmt>
        <c:idx val="114"/>
        <c:spPr>
          <a:solidFill>
            <a:schemeClr val="accent1"/>
          </a:solidFill>
          <a:ln>
            <a:noFill/>
          </a:ln>
          <a:effectLst>
            <a:outerShdw blurRad="254000" sx="102000" sy="102000" algn="ctr" rotWithShape="0">
              <a:prstClr val="black">
                <a:alpha val="20000"/>
              </a:prstClr>
            </a:outerShdw>
          </a:effectLst>
        </c:spPr>
      </c:pivotFmt>
      <c:pivotFmt>
        <c:idx val="115"/>
        <c:spPr>
          <a:solidFill>
            <a:schemeClr val="accent1"/>
          </a:solidFill>
          <a:ln>
            <a:noFill/>
          </a:ln>
          <a:effectLst>
            <a:outerShdw blurRad="254000" sx="102000" sy="102000" algn="ctr" rotWithShape="0">
              <a:prstClr val="black">
                <a:alpha val="20000"/>
              </a:prstClr>
            </a:outerShdw>
          </a:effectLst>
        </c:spPr>
      </c:pivotFmt>
      <c:pivotFmt>
        <c:idx val="116"/>
        <c:spPr>
          <a:solidFill>
            <a:schemeClr val="accent1"/>
          </a:solidFill>
          <a:ln>
            <a:noFill/>
          </a:ln>
          <a:effectLst>
            <a:outerShdw blurRad="254000" sx="102000" sy="102000" algn="ctr" rotWithShape="0">
              <a:prstClr val="black">
                <a:alpha val="20000"/>
              </a:prstClr>
            </a:outerShdw>
          </a:effectLst>
        </c:spPr>
      </c:pivotFmt>
      <c:pivotFmt>
        <c:idx val="117"/>
        <c:spPr>
          <a:solidFill>
            <a:schemeClr val="accent1"/>
          </a:solidFill>
          <a:ln>
            <a:noFill/>
          </a:ln>
          <a:effectLst>
            <a:outerShdw blurRad="254000" sx="102000" sy="102000" algn="ctr" rotWithShape="0">
              <a:prstClr val="black">
                <a:alpha val="20000"/>
              </a:prstClr>
            </a:outerShdw>
          </a:effectLst>
        </c:spPr>
      </c:pivotFmt>
      <c:pivotFmt>
        <c:idx val="118"/>
        <c:spPr>
          <a:solidFill>
            <a:schemeClr val="accent1"/>
          </a:solidFill>
          <a:ln>
            <a:noFill/>
          </a:ln>
          <a:effectLst>
            <a:outerShdw blurRad="254000" sx="102000" sy="102000" algn="ctr" rotWithShape="0">
              <a:prstClr val="black">
                <a:alpha val="20000"/>
              </a:prstClr>
            </a:outerShdw>
          </a:effectLst>
        </c:spPr>
      </c:pivotFmt>
      <c:pivotFmt>
        <c:idx val="11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0"/>
        <c:spPr>
          <a:solidFill>
            <a:schemeClr val="accent1"/>
          </a:solidFill>
          <a:ln>
            <a:noFill/>
          </a:ln>
          <a:effectLst>
            <a:outerShdw blurRad="254000" sx="102000" sy="102000" algn="ctr" rotWithShape="0">
              <a:prstClr val="black">
                <a:alpha val="20000"/>
              </a:prstClr>
            </a:outerShdw>
          </a:effectLst>
        </c:spPr>
      </c:pivotFmt>
      <c:pivotFmt>
        <c:idx val="121"/>
        <c:spPr>
          <a:solidFill>
            <a:schemeClr val="accent1"/>
          </a:solidFill>
          <a:ln>
            <a:noFill/>
          </a:ln>
          <a:effectLst>
            <a:outerShdw blurRad="254000" sx="102000" sy="102000" algn="ctr" rotWithShape="0">
              <a:prstClr val="black">
                <a:alpha val="20000"/>
              </a:prstClr>
            </a:outerShdw>
          </a:effectLst>
        </c:spPr>
      </c:pivotFmt>
      <c:pivotFmt>
        <c:idx val="122"/>
        <c:spPr>
          <a:solidFill>
            <a:schemeClr val="accent1"/>
          </a:solidFill>
          <a:ln>
            <a:noFill/>
          </a:ln>
          <a:effectLst>
            <a:outerShdw blurRad="254000" sx="102000" sy="102000" algn="ctr" rotWithShape="0">
              <a:prstClr val="black">
                <a:alpha val="20000"/>
              </a:prstClr>
            </a:outerShdw>
          </a:effectLst>
        </c:spPr>
      </c:pivotFmt>
      <c:pivotFmt>
        <c:idx val="123"/>
        <c:spPr>
          <a:solidFill>
            <a:schemeClr val="accent1"/>
          </a:solidFill>
          <a:ln>
            <a:noFill/>
          </a:ln>
          <a:effectLst>
            <a:outerShdw blurRad="254000" sx="102000" sy="102000" algn="ctr" rotWithShape="0">
              <a:prstClr val="black">
                <a:alpha val="20000"/>
              </a:prstClr>
            </a:outerShdw>
          </a:effectLst>
        </c:spPr>
      </c:pivotFmt>
      <c:pivotFmt>
        <c:idx val="124"/>
        <c:spPr>
          <a:solidFill>
            <a:schemeClr val="accent1"/>
          </a:solidFill>
          <a:ln>
            <a:noFill/>
          </a:ln>
          <a:effectLst>
            <a:outerShdw blurRad="254000" sx="102000" sy="102000" algn="ctr" rotWithShape="0">
              <a:prstClr val="black">
                <a:alpha val="20000"/>
              </a:prstClr>
            </a:outerShdw>
          </a:effectLst>
        </c:spPr>
      </c:pivotFmt>
      <c:pivotFmt>
        <c:idx val="12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'Data Sales Adidas'!$CA$11:$CA$12</c:f>
              <c:strCache>
                <c:ptCount val="1"/>
                <c:pt idx="0">
                  <c:v>Men's Apparel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AA9-40C4-A044-4AEEBEEFE39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AA9-40C4-A044-4AEEBEEFE39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AA9-40C4-A044-4AEEBEEFE39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AA9-40C4-A044-4AEEBEEFE39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AA9-40C4-A044-4AEEBEEFE39C}"/>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6AA9-40C4-A044-4AEEBEEFE39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Sales Adidas'!$BZ$13:$BZ$18</c:f>
              <c:strCache>
                <c:ptCount val="6"/>
                <c:pt idx="0">
                  <c:v>Amazon</c:v>
                </c:pt>
                <c:pt idx="1">
                  <c:v>Foot Locker</c:v>
                </c:pt>
                <c:pt idx="2">
                  <c:v>Kohl's</c:v>
                </c:pt>
                <c:pt idx="3">
                  <c:v>Sports Direct</c:v>
                </c:pt>
                <c:pt idx="4">
                  <c:v>Walmart</c:v>
                </c:pt>
                <c:pt idx="5">
                  <c:v>West Gear</c:v>
                </c:pt>
              </c:strCache>
            </c:strRef>
          </c:cat>
          <c:val>
            <c:numRef>
              <c:f>'Data Sales Adidas'!$CA$13:$CA$18</c:f>
              <c:numCache>
                <c:formatCode>0.00%</c:formatCode>
                <c:ptCount val="6"/>
                <c:pt idx="0">
                  <c:v>1.1639899172368328E-2</c:v>
                </c:pt>
                <c:pt idx="1">
                  <c:v>3.27913382802602E-2</c:v>
                </c:pt>
                <c:pt idx="2">
                  <c:v>1.5740561786094238E-2</c:v>
                </c:pt>
                <c:pt idx="3">
                  <c:v>2.7586651159424699E-2</c:v>
                </c:pt>
                <c:pt idx="4">
                  <c:v>1.2768810830400028E-2</c:v>
                </c:pt>
                <c:pt idx="5">
                  <c:v>3.6963948718312004E-2</c:v>
                </c:pt>
              </c:numCache>
            </c:numRef>
          </c:val>
          <c:extLst>
            <c:ext xmlns:c16="http://schemas.microsoft.com/office/drawing/2014/chart" uri="{C3380CC4-5D6E-409C-BE32-E72D297353CC}">
              <c16:uniqueId val="{0000000C-6AA9-40C4-A044-4AEEBEEFE39C}"/>
            </c:ext>
          </c:extLst>
        </c:ser>
        <c:ser>
          <c:idx val="1"/>
          <c:order val="1"/>
          <c:tx>
            <c:strRef>
              <c:f>'Data Sales Adidas'!$CB$11:$CB$12</c:f>
              <c:strCache>
                <c:ptCount val="1"/>
                <c:pt idx="0">
                  <c:v>Men's Athletic Footwear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6AA9-40C4-A044-4AEEBEEFE39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6AA9-40C4-A044-4AEEBEEFE39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6AA9-40C4-A044-4AEEBEEFE39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6AA9-40C4-A044-4AEEBEEFE39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6-6AA9-40C4-A044-4AEEBEEFE39C}"/>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8-6AA9-40C4-A044-4AEEBEEFE39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Sales Adidas'!$BZ$13:$BZ$18</c:f>
              <c:strCache>
                <c:ptCount val="6"/>
                <c:pt idx="0">
                  <c:v>Amazon</c:v>
                </c:pt>
                <c:pt idx="1">
                  <c:v>Foot Locker</c:v>
                </c:pt>
                <c:pt idx="2">
                  <c:v>Kohl's</c:v>
                </c:pt>
                <c:pt idx="3">
                  <c:v>Sports Direct</c:v>
                </c:pt>
                <c:pt idx="4">
                  <c:v>Walmart</c:v>
                </c:pt>
                <c:pt idx="5">
                  <c:v>West Gear</c:v>
                </c:pt>
              </c:strCache>
            </c:strRef>
          </c:cat>
          <c:val>
            <c:numRef>
              <c:f>'Data Sales Adidas'!$CB$13:$CB$18</c:f>
              <c:numCache>
                <c:formatCode>0.00%</c:formatCode>
                <c:ptCount val="6"/>
                <c:pt idx="0">
                  <c:v>1.334807271401876E-2</c:v>
                </c:pt>
                <c:pt idx="1">
                  <c:v>4.0538202974017869E-2</c:v>
                </c:pt>
                <c:pt idx="2">
                  <c:v>1.9874734710733127E-2</c:v>
                </c:pt>
                <c:pt idx="3">
                  <c:v>3.4325659582146228E-2</c:v>
                </c:pt>
                <c:pt idx="4">
                  <c:v>1.5113203560887247E-2</c:v>
                </c:pt>
                <c:pt idx="5">
                  <c:v>4.756723071411794E-2</c:v>
                </c:pt>
              </c:numCache>
            </c:numRef>
          </c:val>
          <c:extLst>
            <c:ext xmlns:c16="http://schemas.microsoft.com/office/drawing/2014/chart" uri="{C3380CC4-5D6E-409C-BE32-E72D297353CC}">
              <c16:uniqueId val="{00000019-6AA9-40C4-A044-4AEEBEEFE39C}"/>
            </c:ext>
          </c:extLst>
        </c:ser>
        <c:ser>
          <c:idx val="2"/>
          <c:order val="2"/>
          <c:tx>
            <c:strRef>
              <c:f>'Data Sales Adidas'!$CC$11:$CC$12</c:f>
              <c:strCache>
                <c:ptCount val="1"/>
                <c:pt idx="0">
                  <c:v>Men's Street Footwear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6AA9-40C4-A044-4AEEBEEFE39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6AA9-40C4-A044-4AEEBEEFE39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6AA9-40C4-A044-4AEEBEEFE39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6AA9-40C4-A044-4AEEBEEFE39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6AA9-40C4-A044-4AEEBEEFE39C}"/>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6AA9-40C4-A044-4AEEBEEFE39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Sales Adidas'!$BZ$13:$BZ$18</c:f>
              <c:strCache>
                <c:ptCount val="6"/>
                <c:pt idx="0">
                  <c:v>Amazon</c:v>
                </c:pt>
                <c:pt idx="1">
                  <c:v>Foot Locker</c:v>
                </c:pt>
                <c:pt idx="2">
                  <c:v>Kohl's</c:v>
                </c:pt>
                <c:pt idx="3">
                  <c:v>Sports Direct</c:v>
                </c:pt>
                <c:pt idx="4">
                  <c:v>Walmart</c:v>
                </c:pt>
                <c:pt idx="5">
                  <c:v>West Gear</c:v>
                </c:pt>
              </c:strCache>
            </c:strRef>
          </c:cat>
          <c:val>
            <c:numRef>
              <c:f>'Data Sales Adidas'!$CC$13:$CC$18</c:f>
              <c:numCache>
                <c:formatCode>0.00%</c:formatCode>
                <c:ptCount val="6"/>
                <c:pt idx="0">
                  <c:v>2.4626735935310742E-2</c:v>
                </c:pt>
                <c:pt idx="1">
                  <c:v>6.3875363112405145E-2</c:v>
                </c:pt>
                <c:pt idx="2">
                  <c:v>2.491501284097979E-2</c:v>
                </c:pt>
                <c:pt idx="3">
                  <c:v>4.2973862296413624E-2</c:v>
                </c:pt>
                <c:pt idx="4">
                  <c:v>1.6584309099170091E-2</c:v>
                </c:pt>
                <c:pt idx="5">
                  <c:v>5.907911263127643E-2</c:v>
                </c:pt>
              </c:numCache>
            </c:numRef>
          </c:val>
          <c:extLst>
            <c:ext xmlns:c16="http://schemas.microsoft.com/office/drawing/2014/chart" uri="{C3380CC4-5D6E-409C-BE32-E72D297353CC}">
              <c16:uniqueId val="{00000026-6AA9-40C4-A044-4AEEBEEFE39C}"/>
            </c:ext>
          </c:extLst>
        </c:ser>
        <c:ser>
          <c:idx val="3"/>
          <c:order val="3"/>
          <c:tx>
            <c:strRef>
              <c:f>'Data Sales Adidas'!$CD$11:$CD$12</c:f>
              <c:strCache>
                <c:ptCount val="1"/>
                <c:pt idx="0">
                  <c:v>Women's Apparel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8-6AA9-40C4-A044-4AEEBEEFE39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A-6AA9-40C4-A044-4AEEBEEFE39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C-6AA9-40C4-A044-4AEEBEEFE39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E-6AA9-40C4-A044-4AEEBEEFE39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0-6AA9-40C4-A044-4AEEBEEFE39C}"/>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2-6AA9-40C4-A044-4AEEBEEFE39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Sales Adidas'!$BZ$13:$BZ$18</c:f>
              <c:strCache>
                <c:ptCount val="6"/>
                <c:pt idx="0">
                  <c:v>Amazon</c:v>
                </c:pt>
                <c:pt idx="1">
                  <c:v>Foot Locker</c:v>
                </c:pt>
                <c:pt idx="2">
                  <c:v>Kohl's</c:v>
                </c:pt>
                <c:pt idx="3">
                  <c:v>Sports Direct</c:v>
                </c:pt>
                <c:pt idx="4">
                  <c:v>Walmart</c:v>
                </c:pt>
                <c:pt idx="5">
                  <c:v>West Gear</c:v>
                </c:pt>
              </c:strCache>
            </c:strRef>
          </c:cat>
          <c:val>
            <c:numRef>
              <c:f>'Data Sales Adidas'!$CD$13:$CD$18</c:f>
              <c:numCache>
                <c:formatCode>0.00%</c:formatCode>
                <c:ptCount val="6"/>
                <c:pt idx="0">
                  <c:v>1.7458164130904792E-2</c:v>
                </c:pt>
                <c:pt idx="1">
                  <c:v>4.8112025516108207E-2</c:v>
                </c:pt>
                <c:pt idx="2">
                  <c:v>2.2574942802807581E-2</c:v>
                </c:pt>
                <c:pt idx="3">
                  <c:v>4.1241437228520826E-2</c:v>
                </c:pt>
                <c:pt idx="4">
                  <c:v>1.7019738674358614E-2</c:v>
                </c:pt>
                <c:pt idx="5">
                  <c:v>5.2547394529155043E-2</c:v>
                </c:pt>
              </c:numCache>
            </c:numRef>
          </c:val>
          <c:extLst>
            <c:ext xmlns:c16="http://schemas.microsoft.com/office/drawing/2014/chart" uri="{C3380CC4-5D6E-409C-BE32-E72D297353CC}">
              <c16:uniqueId val="{00000033-6AA9-40C4-A044-4AEEBEEFE39C}"/>
            </c:ext>
          </c:extLst>
        </c:ser>
        <c:ser>
          <c:idx val="4"/>
          <c:order val="4"/>
          <c:tx>
            <c:strRef>
              <c:f>'Data Sales Adidas'!$CE$11:$CE$12</c:f>
              <c:strCache>
                <c:ptCount val="1"/>
                <c:pt idx="0">
                  <c:v>Women's Athletic Footwear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6AA9-40C4-A044-4AEEBEEFE39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6AA9-40C4-A044-4AEEBEEFE39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6AA9-40C4-A044-4AEEBEEFE39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6AA9-40C4-A044-4AEEBEEFE39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D-6AA9-40C4-A044-4AEEBEEFE39C}"/>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F-6AA9-40C4-A044-4AEEBEEFE39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Sales Adidas'!$BZ$13:$BZ$18</c:f>
              <c:strCache>
                <c:ptCount val="6"/>
                <c:pt idx="0">
                  <c:v>Amazon</c:v>
                </c:pt>
                <c:pt idx="1">
                  <c:v>Foot Locker</c:v>
                </c:pt>
                <c:pt idx="2">
                  <c:v>Kohl's</c:v>
                </c:pt>
                <c:pt idx="3">
                  <c:v>Sports Direct</c:v>
                </c:pt>
                <c:pt idx="4">
                  <c:v>Walmart</c:v>
                </c:pt>
                <c:pt idx="5">
                  <c:v>West Gear</c:v>
                </c:pt>
              </c:strCache>
            </c:strRef>
          </c:cat>
          <c:val>
            <c:numRef>
              <c:f>'Data Sales Adidas'!$CE$13:$CE$18</c:f>
              <c:numCache>
                <c:formatCode>0.00%</c:formatCode>
                <c:ptCount val="6"/>
                <c:pt idx="0">
                  <c:v>8.8179089475980514E-3</c:v>
                </c:pt>
                <c:pt idx="1">
                  <c:v>2.6935844828680673E-2</c:v>
                </c:pt>
                <c:pt idx="2">
                  <c:v>1.3883586506699271E-2</c:v>
                </c:pt>
                <c:pt idx="3">
                  <c:v>2.5719783693143296E-2</c:v>
                </c:pt>
                <c:pt idx="4">
                  <c:v>9.7374945080833091E-3</c:v>
                </c:pt>
                <c:pt idx="5">
                  <c:v>3.3398152049035332E-2</c:v>
                </c:pt>
              </c:numCache>
            </c:numRef>
          </c:val>
          <c:extLst>
            <c:ext xmlns:c16="http://schemas.microsoft.com/office/drawing/2014/chart" uri="{C3380CC4-5D6E-409C-BE32-E72D297353CC}">
              <c16:uniqueId val="{00000040-6AA9-40C4-A044-4AEEBEEFE39C}"/>
            </c:ext>
          </c:extLst>
        </c:ser>
        <c:ser>
          <c:idx val="5"/>
          <c:order val="5"/>
          <c:tx>
            <c:strRef>
              <c:f>'Data Sales Adidas'!$CF$11:$CF$12</c:f>
              <c:strCache>
                <c:ptCount val="1"/>
                <c:pt idx="0">
                  <c:v>Women's Street Footwear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2-6AA9-40C4-A044-4AEEBEEFE39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4-6AA9-40C4-A044-4AEEBEEFE39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6-6AA9-40C4-A044-4AEEBEEFE39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8-6AA9-40C4-A044-4AEEBEEFE39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A-6AA9-40C4-A044-4AEEBEEFE39C}"/>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C-6AA9-40C4-A044-4AEEBEEFE39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Sales Adidas'!$BZ$13:$BZ$18</c:f>
              <c:strCache>
                <c:ptCount val="6"/>
                <c:pt idx="0">
                  <c:v>Amazon</c:v>
                </c:pt>
                <c:pt idx="1">
                  <c:v>Foot Locker</c:v>
                </c:pt>
                <c:pt idx="2">
                  <c:v>Kohl's</c:v>
                </c:pt>
                <c:pt idx="3">
                  <c:v>Sports Direct</c:v>
                </c:pt>
                <c:pt idx="4">
                  <c:v>Walmart</c:v>
                </c:pt>
                <c:pt idx="5">
                  <c:v>West Gear</c:v>
                </c:pt>
              </c:strCache>
            </c:strRef>
          </c:cat>
          <c:val>
            <c:numRef>
              <c:f>'Data Sales Adidas'!$CF$13:$CF$18</c:f>
              <c:numCache>
                <c:formatCode>0.00%</c:formatCode>
                <c:ptCount val="6"/>
                <c:pt idx="0">
                  <c:v>1.0450733183900416E-2</c:v>
                </c:pt>
                <c:pt idx="1">
                  <c:v>3.2323511848580198E-2</c:v>
                </c:pt>
                <c:pt idx="2">
                  <c:v>1.6484338227337778E-2</c:v>
                </c:pt>
                <c:pt idx="3">
                  <c:v>3.0920209239421455E-2</c:v>
                </c:pt>
                <c:pt idx="4">
                  <c:v>1.1628131225937487E-2</c:v>
                </c:pt>
                <c:pt idx="5">
                  <c:v>4.0433892741391184E-2</c:v>
                </c:pt>
              </c:numCache>
            </c:numRef>
          </c:val>
          <c:extLst>
            <c:ext xmlns:c16="http://schemas.microsoft.com/office/drawing/2014/chart" uri="{C3380CC4-5D6E-409C-BE32-E72D297353CC}">
              <c16:uniqueId val="{0000004D-6AA9-40C4-A044-4AEEBEEFE39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4558933276473907"/>
          <c:y val="0.36363525472777442"/>
          <c:w val="0.2123981480071277"/>
          <c:h val="0.4381944444444444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2.0 final.xlsx]Data Sales Adidas!Revenue Reliance by Region</c:name>
    <c:fmtId val="16"/>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IN" sz="1800" b="1" i="0" u="none" strike="noStrike" baseline="0">
                <a:solidFill>
                  <a:schemeClr val="bg1"/>
                </a:solidFill>
              </a:rPr>
              <a:t>Revenue Reliance by Region</a:t>
            </a:r>
            <a:endParaRPr lang="en-IN">
              <a:solidFill>
                <a:schemeClr val="bg1"/>
              </a:solidFill>
            </a:endParaRPr>
          </a:p>
        </c:rich>
      </c:tx>
      <c:layout>
        <c:manualLayout>
          <c:xMode val="edge"/>
          <c:yMode val="edge"/>
          <c:x val="9.1563517060367472E-2"/>
          <c:y val="3.310153241154134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noFill/>
          </a:ln>
          <a:effectLst>
            <a:outerShdw blurRad="254000" sx="102000" sy="102000" algn="ctr" rotWithShape="0">
              <a:prstClr val="black">
                <a:alpha val="20000"/>
              </a:prstClr>
            </a:outerShdw>
          </a:effectLst>
        </c:spPr>
      </c:pivotFmt>
      <c:pivotFmt>
        <c:idx val="50"/>
        <c:spPr>
          <a:solidFill>
            <a:schemeClr val="accent1"/>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pivotFmt>
      <c:pivotFmt>
        <c:idx val="57"/>
        <c:spPr>
          <a:solidFill>
            <a:schemeClr val="accent1"/>
          </a:solidFill>
          <a:ln>
            <a:noFill/>
          </a:ln>
          <a:effectLst>
            <a:outerShdw blurRad="254000" sx="102000" sy="102000" algn="ctr" rotWithShape="0">
              <a:prstClr val="black">
                <a:alpha val="20000"/>
              </a:prstClr>
            </a:outerShdw>
          </a:effectLst>
        </c:spPr>
      </c:pivotFmt>
      <c:pivotFmt>
        <c:idx val="58"/>
        <c:spPr>
          <a:solidFill>
            <a:schemeClr val="accent1"/>
          </a:solidFill>
          <a:ln>
            <a:noFill/>
          </a:ln>
          <a:effectLst>
            <a:outerShdw blurRad="254000" sx="102000" sy="102000" algn="ctr" rotWithShape="0">
              <a:prstClr val="black">
                <a:alpha val="20000"/>
              </a:prstClr>
            </a:outerShdw>
          </a:effectLst>
        </c:spPr>
      </c:pivotFmt>
      <c:pivotFmt>
        <c:idx val="59"/>
        <c:spPr>
          <a:solidFill>
            <a:schemeClr val="accent1"/>
          </a:solidFill>
          <a:ln>
            <a:noFill/>
          </a:ln>
          <a:effectLst>
            <a:outerShdw blurRad="254000" sx="102000" sy="102000" algn="ctr" rotWithShape="0">
              <a:prstClr val="black">
                <a:alpha val="20000"/>
              </a:prstClr>
            </a:outerShdw>
          </a:effectLst>
        </c:spPr>
      </c:pivotFmt>
      <c:pivotFmt>
        <c:idx val="6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1"/>
          </a:solidFill>
          <a:ln>
            <a:noFill/>
          </a:ln>
          <a:effectLst>
            <a:outerShdw blurRad="254000" sx="102000" sy="102000" algn="ctr" rotWithShape="0">
              <a:prstClr val="black">
                <a:alpha val="20000"/>
              </a:prstClr>
            </a:outerShdw>
          </a:effectLst>
        </c:spPr>
      </c:pivotFmt>
      <c:pivotFmt>
        <c:idx val="62"/>
        <c:spPr>
          <a:solidFill>
            <a:schemeClr val="accent1"/>
          </a:solidFill>
          <a:ln>
            <a:noFill/>
          </a:ln>
          <a:effectLst>
            <a:outerShdw blurRad="254000" sx="102000" sy="102000" algn="ctr" rotWithShape="0">
              <a:prstClr val="black">
                <a:alpha val="20000"/>
              </a:prstClr>
            </a:outerShdw>
          </a:effectLst>
        </c:spPr>
      </c:pivotFmt>
      <c:pivotFmt>
        <c:idx val="63"/>
        <c:spPr>
          <a:solidFill>
            <a:schemeClr val="accent1"/>
          </a:solidFill>
          <a:ln>
            <a:noFill/>
          </a:ln>
          <a:effectLst>
            <a:outerShdw blurRad="254000" sx="102000" sy="102000" algn="ctr" rotWithShape="0">
              <a:prstClr val="black">
                <a:alpha val="20000"/>
              </a:prstClr>
            </a:outerShdw>
          </a:effectLst>
        </c:spPr>
      </c:pivotFmt>
      <c:pivotFmt>
        <c:idx val="64"/>
        <c:spPr>
          <a:solidFill>
            <a:schemeClr val="accent1"/>
          </a:solidFill>
          <a:ln>
            <a:noFill/>
          </a:ln>
          <a:effectLst>
            <a:outerShdw blurRad="254000" sx="102000" sy="102000" algn="ctr" rotWithShape="0">
              <a:prstClr val="black">
                <a:alpha val="20000"/>
              </a:prstClr>
            </a:outerShdw>
          </a:effectLst>
        </c:spPr>
      </c:pivotFmt>
      <c:pivotFmt>
        <c:idx val="65"/>
        <c:spPr>
          <a:solidFill>
            <a:schemeClr val="accent1"/>
          </a:solidFill>
          <a:ln>
            <a:noFill/>
          </a:ln>
          <a:effectLst>
            <a:outerShdw blurRad="254000" sx="102000" sy="102000" algn="ctr" rotWithShape="0">
              <a:prstClr val="black">
                <a:alpha val="20000"/>
              </a:prstClr>
            </a:outerShdw>
          </a:effectLst>
        </c:spPr>
      </c:pivotFmt>
      <c:pivotFmt>
        <c:idx val="6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7"/>
        <c:spPr>
          <a:solidFill>
            <a:schemeClr val="accent1"/>
          </a:solidFill>
          <a:ln>
            <a:noFill/>
          </a:ln>
          <a:effectLst>
            <a:outerShdw blurRad="254000" sx="102000" sy="102000" algn="ctr" rotWithShape="0">
              <a:prstClr val="black">
                <a:alpha val="20000"/>
              </a:prstClr>
            </a:outerShdw>
          </a:effectLst>
        </c:spPr>
      </c:pivotFmt>
      <c:pivotFmt>
        <c:idx val="68"/>
        <c:spPr>
          <a:solidFill>
            <a:schemeClr val="accent1"/>
          </a:solidFill>
          <a:ln>
            <a:noFill/>
          </a:ln>
          <a:effectLst>
            <a:outerShdw blurRad="254000" sx="102000" sy="102000" algn="ctr" rotWithShape="0">
              <a:prstClr val="black">
                <a:alpha val="20000"/>
              </a:prstClr>
            </a:outerShdw>
          </a:effectLst>
        </c:spPr>
      </c:pivotFmt>
      <c:pivotFmt>
        <c:idx val="69"/>
        <c:spPr>
          <a:solidFill>
            <a:schemeClr val="accent1"/>
          </a:solidFill>
          <a:ln>
            <a:noFill/>
          </a:ln>
          <a:effectLst>
            <a:outerShdw blurRad="254000" sx="102000" sy="102000" algn="ctr" rotWithShape="0">
              <a:prstClr val="black">
                <a:alpha val="20000"/>
              </a:prstClr>
            </a:outerShdw>
          </a:effectLst>
        </c:spPr>
      </c:pivotFmt>
      <c:pivotFmt>
        <c:idx val="70"/>
        <c:spPr>
          <a:solidFill>
            <a:schemeClr val="accent1"/>
          </a:solidFill>
          <a:ln>
            <a:noFill/>
          </a:ln>
          <a:effectLst>
            <a:outerShdw blurRad="254000" sx="102000" sy="102000" algn="ctr" rotWithShape="0">
              <a:prstClr val="black">
                <a:alpha val="20000"/>
              </a:prstClr>
            </a:outerShdw>
          </a:effectLst>
        </c:spPr>
      </c:pivotFmt>
      <c:pivotFmt>
        <c:idx val="71"/>
        <c:spPr>
          <a:solidFill>
            <a:schemeClr val="accent1"/>
          </a:solidFill>
          <a:ln>
            <a:noFill/>
          </a:ln>
          <a:effectLst>
            <a:outerShdw blurRad="254000" sx="102000" sy="102000" algn="ctr" rotWithShape="0">
              <a:prstClr val="black">
                <a:alpha val="20000"/>
              </a:prstClr>
            </a:outerShdw>
          </a:effectLst>
        </c:spPr>
      </c:pivotFmt>
      <c:pivotFmt>
        <c:idx val="7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3"/>
        <c:spPr>
          <a:solidFill>
            <a:schemeClr val="accent1"/>
          </a:solidFill>
          <a:ln>
            <a:noFill/>
          </a:ln>
          <a:effectLst>
            <a:outerShdw blurRad="254000" sx="102000" sy="102000" algn="ctr" rotWithShape="0">
              <a:prstClr val="black">
                <a:alpha val="20000"/>
              </a:prstClr>
            </a:outerShdw>
          </a:effectLst>
        </c:spPr>
      </c:pivotFmt>
      <c:pivotFmt>
        <c:idx val="74"/>
        <c:spPr>
          <a:solidFill>
            <a:schemeClr val="accent1"/>
          </a:solidFill>
          <a:ln>
            <a:noFill/>
          </a:ln>
          <a:effectLst>
            <a:outerShdw blurRad="254000" sx="102000" sy="102000" algn="ctr" rotWithShape="0">
              <a:prstClr val="black">
                <a:alpha val="20000"/>
              </a:prstClr>
            </a:outerShdw>
          </a:effectLst>
        </c:spPr>
      </c:pivotFmt>
      <c:pivotFmt>
        <c:idx val="75"/>
        <c:spPr>
          <a:solidFill>
            <a:schemeClr val="accent1"/>
          </a:solidFill>
          <a:ln>
            <a:noFill/>
          </a:ln>
          <a:effectLst>
            <a:outerShdw blurRad="254000" sx="102000" sy="102000" algn="ctr" rotWithShape="0">
              <a:prstClr val="black">
                <a:alpha val="20000"/>
              </a:prstClr>
            </a:outerShdw>
          </a:effectLst>
        </c:spPr>
      </c:pivotFmt>
      <c:pivotFmt>
        <c:idx val="76"/>
        <c:spPr>
          <a:solidFill>
            <a:schemeClr val="accent1"/>
          </a:solidFill>
          <a:ln>
            <a:noFill/>
          </a:ln>
          <a:effectLst>
            <a:outerShdw blurRad="254000" sx="102000" sy="102000" algn="ctr" rotWithShape="0">
              <a:prstClr val="black">
                <a:alpha val="20000"/>
              </a:prstClr>
            </a:outerShdw>
          </a:effectLst>
        </c:spPr>
      </c:pivotFmt>
      <c:pivotFmt>
        <c:idx val="77"/>
        <c:spPr>
          <a:solidFill>
            <a:schemeClr val="accent1"/>
          </a:solidFill>
          <a:ln>
            <a:noFill/>
          </a:ln>
          <a:effectLst>
            <a:outerShdw blurRad="254000" sx="102000" sy="102000" algn="ctr" rotWithShape="0">
              <a:prstClr val="black">
                <a:alpha val="20000"/>
              </a:prstClr>
            </a:outerShdw>
          </a:effectLst>
        </c:spPr>
      </c:pivotFmt>
      <c:pivotFmt>
        <c:idx val="7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solidFill>
          <a:ln>
            <a:noFill/>
          </a:ln>
          <a:effectLst>
            <a:outerShdw blurRad="254000" sx="102000" sy="102000" algn="ctr" rotWithShape="0">
              <a:prstClr val="black">
                <a:alpha val="20000"/>
              </a:prstClr>
            </a:outerShdw>
          </a:effectLst>
        </c:spPr>
      </c:pivotFmt>
      <c:pivotFmt>
        <c:idx val="80"/>
        <c:spPr>
          <a:solidFill>
            <a:schemeClr val="accent1"/>
          </a:solidFill>
          <a:ln>
            <a:noFill/>
          </a:ln>
          <a:effectLst>
            <a:outerShdw blurRad="254000" sx="102000" sy="102000" algn="ctr" rotWithShape="0">
              <a:prstClr val="black">
                <a:alpha val="20000"/>
              </a:prstClr>
            </a:outerShdw>
          </a:effectLst>
        </c:spPr>
      </c:pivotFmt>
      <c:pivotFmt>
        <c:idx val="81"/>
        <c:spPr>
          <a:solidFill>
            <a:schemeClr val="accent1"/>
          </a:solidFill>
          <a:ln>
            <a:noFill/>
          </a:ln>
          <a:effectLst>
            <a:outerShdw blurRad="254000" sx="102000" sy="102000" algn="ctr" rotWithShape="0">
              <a:prstClr val="black">
                <a:alpha val="20000"/>
              </a:prstClr>
            </a:outerShdw>
          </a:effectLst>
        </c:spPr>
      </c:pivotFmt>
      <c:pivotFmt>
        <c:idx val="82"/>
        <c:spPr>
          <a:solidFill>
            <a:schemeClr val="accent1"/>
          </a:solidFill>
          <a:ln>
            <a:noFill/>
          </a:ln>
          <a:effectLst>
            <a:outerShdw blurRad="254000" sx="102000" sy="102000" algn="ctr" rotWithShape="0">
              <a:prstClr val="black">
                <a:alpha val="20000"/>
              </a:prstClr>
            </a:outerShdw>
          </a:effectLst>
        </c:spPr>
      </c:pivotFmt>
      <c:pivotFmt>
        <c:idx val="83"/>
        <c:spPr>
          <a:solidFill>
            <a:schemeClr val="accent1"/>
          </a:solidFill>
          <a:ln>
            <a:noFill/>
          </a:ln>
          <a:effectLst>
            <a:outerShdw blurRad="254000" sx="102000" sy="102000" algn="ctr" rotWithShape="0">
              <a:prstClr val="black">
                <a:alpha val="20000"/>
              </a:prstClr>
            </a:outerShdw>
          </a:effectLst>
        </c:spPr>
      </c:pivotFmt>
      <c:pivotFmt>
        <c:idx val="8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5"/>
        <c:spPr>
          <a:solidFill>
            <a:schemeClr val="accent1"/>
          </a:solidFill>
          <a:ln>
            <a:noFill/>
          </a:ln>
          <a:effectLst>
            <a:outerShdw blurRad="254000" sx="102000" sy="102000" algn="ctr" rotWithShape="0">
              <a:prstClr val="black">
                <a:alpha val="20000"/>
              </a:prstClr>
            </a:outerShdw>
          </a:effectLst>
        </c:spPr>
      </c:pivotFmt>
      <c:pivotFmt>
        <c:idx val="86"/>
        <c:spPr>
          <a:solidFill>
            <a:schemeClr val="accent1"/>
          </a:solidFill>
          <a:ln>
            <a:noFill/>
          </a:ln>
          <a:effectLst>
            <a:outerShdw blurRad="254000" sx="102000" sy="102000" algn="ctr" rotWithShape="0">
              <a:prstClr val="black">
                <a:alpha val="20000"/>
              </a:prstClr>
            </a:outerShdw>
          </a:effectLst>
        </c:spPr>
      </c:pivotFmt>
      <c:pivotFmt>
        <c:idx val="87"/>
        <c:spPr>
          <a:solidFill>
            <a:schemeClr val="accent1"/>
          </a:solidFill>
          <a:ln>
            <a:noFill/>
          </a:ln>
          <a:effectLst>
            <a:outerShdw blurRad="254000" sx="102000" sy="102000" algn="ctr" rotWithShape="0">
              <a:prstClr val="black">
                <a:alpha val="20000"/>
              </a:prstClr>
            </a:outerShdw>
          </a:effectLst>
        </c:spPr>
      </c:pivotFmt>
      <c:pivotFmt>
        <c:idx val="88"/>
        <c:spPr>
          <a:solidFill>
            <a:schemeClr val="accent1"/>
          </a:solidFill>
          <a:ln>
            <a:noFill/>
          </a:ln>
          <a:effectLst>
            <a:outerShdw blurRad="254000" sx="102000" sy="102000" algn="ctr" rotWithShape="0">
              <a:prstClr val="black">
                <a:alpha val="20000"/>
              </a:prstClr>
            </a:outerShdw>
          </a:effectLst>
        </c:spPr>
      </c:pivotFmt>
      <c:pivotFmt>
        <c:idx val="89"/>
        <c:spPr>
          <a:solidFill>
            <a:schemeClr val="accent1"/>
          </a:solidFill>
          <a:ln>
            <a:noFill/>
          </a:ln>
          <a:effectLst>
            <a:outerShdw blurRad="254000" sx="102000" sy="102000" algn="ctr" rotWithShape="0">
              <a:prstClr val="black">
                <a:alpha val="20000"/>
              </a:prstClr>
            </a:outerShdw>
          </a:effectLst>
        </c:spPr>
      </c:pivotFmt>
      <c:pivotFmt>
        <c:idx val="9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1"/>
        <c:spPr>
          <a:solidFill>
            <a:schemeClr val="accent1"/>
          </a:solidFill>
          <a:ln>
            <a:noFill/>
          </a:ln>
          <a:effectLst>
            <a:outerShdw blurRad="254000" sx="102000" sy="102000" algn="ctr" rotWithShape="0">
              <a:prstClr val="black">
                <a:alpha val="20000"/>
              </a:prstClr>
            </a:outerShdw>
          </a:effectLst>
        </c:spPr>
      </c:pivotFmt>
      <c:pivotFmt>
        <c:idx val="92"/>
        <c:spPr>
          <a:solidFill>
            <a:schemeClr val="accent1"/>
          </a:solidFill>
          <a:ln>
            <a:noFill/>
          </a:ln>
          <a:effectLst>
            <a:outerShdw blurRad="254000" sx="102000" sy="102000" algn="ctr" rotWithShape="0">
              <a:prstClr val="black">
                <a:alpha val="20000"/>
              </a:prstClr>
            </a:outerShdw>
          </a:effectLst>
        </c:spPr>
      </c:pivotFmt>
      <c:pivotFmt>
        <c:idx val="93"/>
        <c:spPr>
          <a:solidFill>
            <a:schemeClr val="accent1"/>
          </a:solidFill>
          <a:ln>
            <a:noFill/>
          </a:ln>
          <a:effectLst>
            <a:outerShdw blurRad="254000" sx="102000" sy="102000" algn="ctr" rotWithShape="0">
              <a:prstClr val="black">
                <a:alpha val="20000"/>
              </a:prstClr>
            </a:outerShdw>
          </a:effectLst>
        </c:spPr>
      </c:pivotFmt>
      <c:pivotFmt>
        <c:idx val="94"/>
        <c:spPr>
          <a:solidFill>
            <a:schemeClr val="accent1"/>
          </a:solidFill>
          <a:ln>
            <a:noFill/>
          </a:ln>
          <a:effectLst>
            <a:outerShdw blurRad="254000" sx="102000" sy="102000" algn="ctr" rotWithShape="0">
              <a:prstClr val="black">
                <a:alpha val="20000"/>
              </a:prstClr>
            </a:outerShdw>
          </a:effectLst>
        </c:spPr>
      </c:pivotFmt>
      <c:pivotFmt>
        <c:idx val="95"/>
        <c:spPr>
          <a:solidFill>
            <a:schemeClr val="accent1"/>
          </a:solidFill>
          <a:ln>
            <a:noFill/>
          </a:ln>
          <a:effectLst>
            <a:outerShdw blurRad="254000" sx="102000" sy="102000" algn="ctr" rotWithShape="0">
              <a:prstClr val="black">
                <a:alpha val="20000"/>
              </a:prstClr>
            </a:outerShdw>
          </a:effectLst>
        </c:spPr>
      </c:pivotFmt>
      <c:pivotFmt>
        <c:idx val="9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7"/>
        <c:spPr>
          <a:solidFill>
            <a:schemeClr val="accent1"/>
          </a:solidFill>
          <a:ln>
            <a:noFill/>
          </a:ln>
          <a:effectLst>
            <a:outerShdw blurRad="254000" sx="102000" sy="102000" algn="ctr" rotWithShape="0">
              <a:prstClr val="black">
                <a:alpha val="20000"/>
              </a:prstClr>
            </a:outerShdw>
          </a:effectLst>
        </c:spPr>
      </c:pivotFmt>
      <c:pivotFmt>
        <c:idx val="98"/>
        <c:spPr>
          <a:solidFill>
            <a:schemeClr val="accent1"/>
          </a:solidFill>
          <a:ln>
            <a:noFill/>
          </a:ln>
          <a:effectLst>
            <a:outerShdw blurRad="254000" sx="102000" sy="102000" algn="ctr" rotWithShape="0">
              <a:prstClr val="black">
                <a:alpha val="20000"/>
              </a:prstClr>
            </a:outerShdw>
          </a:effectLst>
        </c:spPr>
      </c:pivotFmt>
      <c:pivotFmt>
        <c:idx val="99"/>
        <c:spPr>
          <a:solidFill>
            <a:schemeClr val="accent1"/>
          </a:solidFill>
          <a:ln>
            <a:noFill/>
          </a:ln>
          <a:effectLst>
            <a:outerShdw blurRad="254000" sx="102000" sy="102000" algn="ctr" rotWithShape="0">
              <a:prstClr val="black">
                <a:alpha val="20000"/>
              </a:prstClr>
            </a:outerShdw>
          </a:effectLst>
        </c:spPr>
      </c:pivotFmt>
      <c:pivotFmt>
        <c:idx val="100"/>
        <c:spPr>
          <a:solidFill>
            <a:schemeClr val="accent1"/>
          </a:solidFill>
          <a:ln>
            <a:noFill/>
          </a:ln>
          <a:effectLst>
            <a:outerShdw blurRad="254000" sx="102000" sy="102000" algn="ctr" rotWithShape="0">
              <a:prstClr val="black">
                <a:alpha val="20000"/>
              </a:prstClr>
            </a:outerShdw>
          </a:effectLst>
        </c:spPr>
      </c:pivotFmt>
      <c:pivotFmt>
        <c:idx val="101"/>
        <c:spPr>
          <a:solidFill>
            <a:schemeClr val="accent1"/>
          </a:solidFill>
          <a:ln>
            <a:noFill/>
          </a:ln>
          <a:effectLst>
            <a:outerShdw blurRad="254000" sx="102000" sy="102000" algn="ctr" rotWithShape="0">
              <a:prstClr val="black">
                <a:alpha val="20000"/>
              </a:prstClr>
            </a:outerShdw>
          </a:effectLst>
        </c:spPr>
      </c:pivotFmt>
      <c:pivotFmt>
        <c:idx val="10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3"/>
        <c:spPr>
          <a:solidFill>
            <a:schemeClr val="accent1"/>
          </a:solidFill>
          <a:ln>
            <a:noFill/>
          </a:ln>
          <a:effectLst>
            <a:outerShdw blurRad="254000" sx="102000" sy="102000" algn="ctr" rotWithShape="0">
              <a:prstClr val="black">
                <a:alpha val="20000"/>
              </a:prstClr>
            </a:outerShdw>
          </a:effectLst>
        </c:spPr>
      </c:pivotFmt>
      <c:pivotFmt>
        <c:idx val="104"/>
        <c:spPr>
          <a:solidFill>
            <a:schemeClr val="accent1"/>
          </a:solidFill>
          <a:ln>
            <a:noFill/>
          </a:ln>
          <a:effectLst>
            <a:outerShdw blurRad="254000" sx="102000" sy="102000" algn="ctr" rotWithShape="0">
              <a:prstClr val="black">
                <a:alpha val="20000"/>
              </a:prstClr>
            </a:outerShdw>
          </a:effectLst>
        </c:spPr>
      </c:pivotFmt>
      <c:pivotFmt>
        <c:idx val="105"/>
        <c:spPr>
          <a:solidFill>
            <a:schemeClr val="accent1"/>
          </a:solidFill>
          <a:ln>
            <a:noFill/>
          </a:ln>
          <a:effectLst>
            <a:outerShdw blurRad="254000" sx="102000" sy="102000" algn="ctr" rotWithShape="0">
              <a:prstClr val="black">
                <a:alpha val="20000"/>
              </a:prstClr>
            </a:outerShdw>
          </a:effectLst>
        </c:spPr>
      </c:pivotFmt>
      <c:pivotFmt>
        <c:idx val="106"/>
        <c:spPr>
          <a:solidFill>
            <a:schemeClr val="accent1"/>
          </a:solidFill>
          <a:ln>
            <a:noFill/>
          </a:ln>
          <a:effectLst>
            <a:outerShdw blurRad="254000" sx="102000" sy="102000" algn="ctr" rotWithShape="0">
              <a:prstClr val="black">
                <a:alpha val="20000"/>
              </a:prstClr>
            </a:outerShdw>
          </a:effectLst>
        </c:spPr>
      </c:pivotFmt>
      <c:pivotFmt>
        <c:idx val="10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'Data Sales Adidas'!$CA$21:$CA$22</c:f>
              <c:strCache>
                <c:ptCount val="1"/>
                <c:pt idx="0">
                  <c:v>Men's Apparel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209-4EAB-8152-96CDD908A83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209-4EAB-8152-96CDD908A83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209-4EAB-8152-96CDD908A83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209-4EAB-8152-96CDD908A83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209-4EAB-8152-96CDD908A83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Sales Adidas'!$BZ$23:$BZ$28</c:f>
              <c:strCache>
                <c:ptCount val="5"/>
                <c:pt idx="0">
                  <c:v>Midwest</c:v>
                </c:pt>
                <c:pt idx="1">
                  <c:v>Northeast</c:v>
                </c:pt>
                <c:pt idx="2">
                  <c:v>South</c:v>
                </c:pt>
                <c:pt idx="3">
                  <c:v>Southeast</c:v>
                </c:pt>
                <c:pt idx="4">
                  <c:v>West</c:v>
                </c:pt>
              </c:strCache>
            </c:strRef>
          </c:cat>
          <c:val>
            <c:numRef>
              <c:f>'Data Sales Adidas'!$CA$23:$CA$28</c:f>
              <c:numCache>
                <c:formatCode>0.00%</c:formatCode>
                <c:ptCount val="5"/>
                <c:pt idx="0">
                  <c:v>2.0141813755579253E-2</c:v>
                </c:pt>
                <c:pt idx="1">
                  <c:v>2.8608013343673348E-2</c:v>
                </c:pt>
                <c:pt idx="2">
                  <c:v>2.1894679935331857E-2</c:v>
                </c:pt>
                <c:pt idx="3">
                  <c:v>2.7182386084486688E-2</c:v>
                </c:pt>
                <c:pt idx="4">
                  <c:v>3.9664316827788357E-2</c:v>
                </c:pt>
              </c:numCache>
            </c:numRef>
          </c:val>
          <c:extLst>
            <c:ext xmlns:c16="http://schemas.microsoft.com/office/drawing/2014/chart" uri="{C3380CC4-5D6E-409C-BE32-E72D297353CC}">
              <c16:uniqueId val="{0000000A-B209-4EAB-8152-96CDD908A83C}"/>
            </c:ext>
          </c:extLst>
        </c:ser>
        <c:ser>
          <c:idx val="1"/>
          <c:order val="1"/>
          <c:tx>
            <c:strRef>
              <c:f>'Data Sales Adidas'!$CB$21:$CB$22</c:f>
              <c:strCache>
                <c:ptCount val="1"/>
                <c:pt idx="0">
                  <c:v>Men's Athletic Footwear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B209-4EAB-8152-96CDD908A83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B209-4EAB-8152-96CDD908A83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B209-4EAB-8152-96CDD908A83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B209-4EAB-8152-96CDD908A83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B209-4EAB-8152-96CDD908A83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Sales Adidas'!$BZ$23:$BZ$28</c:f>
              <c:strCache>
                <c:ptCount val="5"/>
                <c:pt idx="0">
                  <c:v>Midwest</c:v>
                </c:pt>
                <c:pt idx="1">
                  <c:v>Northeast</c:v>
                </c:pt>
                <c:pt idx="2">
                  <c:v>South</c:v>
                </c:pt>
                <c:pt idx="3">
                  <c:v>Southeast</c:v>
                </c:pt>
                <c:pt idx="4">
                  <c:v>West</c:v>
                </c:pt>
              </c:strCache>
            </c:strRef>
          </c:cat>
          <c:val>
            <c:numRef>
              <c:f>'Data Sales Adidas'!$CB$23:$CB$28</c:f>
              <c:numCache>
                <c:formatCode>0.00%</c:formatCode>
                <c:ptCount val="5"/>
                <c:pt idx="0">
                  <c:v>2.3675395810405491E-2</c:v>
                </c:pt>
                <c:pt idx="1">
                  <c:v>3.2085974905326511E-2</c:v>
                </c:pt>
                <c:pt idx="2">
                  <c:v>2.8570379250965765E-2</c:v>
                </c:pt>
                <c:pt idx="3">
                  <c:v>3.0866712310519323E-2</c:v>
                </c:pt>
                <c:pt idx="4">
                  <c:v>5.5568641978704071E-2</c:v>
                </c:pt>
              </c:numCache>
            </c:numRef>
          </c:val>
          <c:extLst>
            <c:ext xmlns:c16="http://schemas.microsoft.com/office/drawing/2014/chart" uri="{C3380CC4-5D6E-409C-BE32-E72D297353CC}">
              <c16:uniqueId val="{00000015-B209-4EAB-8152-96CDD908A83C}"/>
            </c:ext>
          </c:extLst>
        </c:ser>
        <c:ser>
          <c:idx val="2"/>
          <c:order val="2"/>
          <c:tx>
            <c:strRef>
              <c:f>'Data Sales Adidas'!$CC$21:$CC$22</c:f>
              <c:strCache>
                <c:ptCount val="1"/>
                <c:pt idx="0">
                  <c:v>Men's Street Footwear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B209-4EAB-8152-96CDD908A83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B209-4EAB-8152-96CDD908A83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B209-4EAB-8152-96CDD908A83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B209-4EAB-8152-96CDD908A83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B209-4EAB-8152-96CDD908A83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Sales Adidas'!$BZ$23:$BZ$28</c:f>
              <c:strCache>
                <c:ptCount val="5"/>
                <c:pt idx="0">
                  <c:v>Midwest</c:v>
                </c:pt>
                <c:pt idx="1">
                  <c:v>Northeast</c:v>
                </c:pt>
                <c:pt idx="2">
                  <c:v>South</c:v>
                </c:pt>
                <c:pt idx="3">
                  <c:v>Southeast</c:v>
                </c:pt>
                <c:pt idx="4">
                  <c:v>West</c:v>
                </c:pt>
              </c:strCache>
            </c:strRef>
          </c:cat>
          <c:val>
            <c:numRef>
              <c:f>'Data Sales Adidas'!$CC$23:$CC$28</c:f>
              <c:numCache>
                <c:formatCode>0.00%</c:formatCode>
                <c:ptCount val="5"/>
                <c:pt idx="0">
                  <c:v>4.2585531176515444E-2</c:v>
                </c:pt>
                <c:pt idx="1">
                  <c:v>5.6700637305418078E-2</c:v>
                </c:pt>
                <c:pt idx="2">
                  <c:v>3.1608505202718573E-2</c:v>
                </c:pt>
                <c:pt idx="3">
                  <c:v>4.0025726131050085E-2</c:v>
                </c:pt>
                <c:pt idx="4">
                  <c:v>6.1133996099853635E-2</c:v>
                </c:pt>
              </c:numCache>
            </c:numRef>
          </c:val>
          <c:extLst>
            <c:ext xmlns:c16="http://schemas.microsoft.com/office/drawing/2014/chart" uri="{C3380CC4-5D6E-409C-BE32-E72D297353CC}">
              <c16:uniqueId val="{00000020-B209-4EAB-8152-96CDD908A83C}"/>
            </c:ext>
          </c:extLst>
        </c:ser>
        <c:ser>
          <c:idx val="3"/>
          <c:order val="3"/>
          <c:tx>
            <c:strRef>
              <c:f>'Data Sales Adidas'!$CD$21:$CD$22</c:f>
              <c:strCache>
                <c:ptCount val="1"/>
                <c:pt idx="0">
                  <c:v>Women's Apparel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2-B209-4EAB-8152-96CDD908A83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4-B209-4EAB-8152-96CDD908A83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6-B209-4EAB-8152-96CDD908A83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8-B209-4EAB-8152-96CDD908A83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A-B209-4EAB-8152-96CDD908A83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Sales Adidas'!$BZ$23:$BZ$28</c:f>
              <c:strCache>
                <c:ptCount val="5"/>
                <c:pt idx="0">
                  <c:v>Midwest</c:v>
                </c:pt>
                <c:pt idx="1">
                  <c:v>Northeast</c:v>
                </c:pt>
                <c:pt idx="2">
                  <c:v>South</c:v>
                </c:pt>
                <c:pt idx="3">
                  <c:v>Southeast</c:v>
                </c:pt>
                <c:pt idx="4">
                  <c:v>West</c:v>
                </c:pt>
              </c:strCache>
            </c:strRef>
          </c:cat>
          <c:val>
            <c:numRef>
              <c:f>'Data Sales Adidas'!$CD$23:$CD$28</c:f>
              <c:numCache>
                <c:formatCode>0.00%</c:formatCode>
                <c:ptCount val="5"/>
                <c:pt idx="0">
                  <c:v>3.1343834197524539E-2</c:v>
                </c:pt>
                <c:pt idx="1">
                  <c:v>4.1719073615922399E-2</c:v>
                </c:pt>
                <c:pt idx="2">
                  <c:v>3.2900452368639532E-2</c:v>
                </c:pt>
                <c:pt idx="3">
                  <c:v>3.4993984484701597E-2</c:v>
                </c:pt>
                <c:pt idx="4">
                  <c:v>5.7996358215066997E-2</c:v>
                </c:pt>
              </c:numCache>
            </c:numRef>
          </c:val>
          <c:extLst>
            <c:ext xmlns:c16="http://schemas.microsoft.com/office/drawing/2014/chart" uri="{C3380CC4-5D6E-409C-BE32-E72D297353CC}">
              <c16:uniqueId val="{0000002B-B209-4EAB-8152-96CDD908A83C}"/>
            </c:ext>
          </c:extLst>
        </c:ser>
        <c:ser>
          <c:idx val="4"/>
          <c:order val="4"/>
          <c:tx>
            <c:strRef>
              <c:f>'Data Sales Adidas'!$CE$21:$CE$22</c:f>
              <c:strCache>
                <c:ptCount val="1"/>
                <c:pt idx="0">
                  <c:v>Women's Athletic Footwear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B209-4EAB-8152-96CDD908A83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B209-4EAB-8152-96CDD908A83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1-B209-4EAB-8152-96CDD908A83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3-B209-4EAB-8152-96CDD908A83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B209-4EAB-8152-96CDD908A83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Sales Adidas'!$BZ$23:$BZ$28</c:f>
              <c:strCache>
                <c:ptCount val="5"/>
                <c:pt idx="0">
                  <c:v>Midwest</c:v>
                </c:pt>
                <c:pt idx="1">
                  <c:v>Northeast</c:v>
                </c:pt>
                <c:pt idx="2">
                  <c:v>South</c:v>
                </c:pt>
                <c:pt idx="3">
                  <c:v>Southeast</c:v>
                </c:pt>
                <c:pt idx="4">
                  <c:v>West</c:v>
                </c:pt>
              </c:strCache>
            </c:strRef>
          </c:cat>
          <c:val>
            <c:numRef>
              <c:f>'Data Sales Adidas'!$CE$23:$CE$28</c:f>
              <c:numCache>
                <c:formatCode>0.00%</c:formatCode>
                <c:ptCount val="5"/>
                <c:pt idx="0">
                  <c:v>1.5107385150357323E-2</c:v>
                </c:pt>
                <c:pt idx="1">
                  <c:v>2.1998101182392475E-2</c:v>
                </c:pt>
                <c:pt idx="2">
                  <c:v>2.0469694968216684E-2</c:v>
                </c:pt>
                <c:pt idx="3">
                  <c:v>2.256111796602325E-2</c:v>
                </c:pt>
                <c:pt idx="4">
                  <c:v>3.8356471266250206E-2</c:v>
                </c:pt>
              </c:numCache>
            </c:numRef>
          </c:val>
          <c:extLst>
            <c:ext xmlns:c16="http://schemas.microsoft.com/office/drawing/2014/chart" uri="{C3380CC4-5D6E-409C-BE32-E72D297353CC}">
              <c16:uniqueId val="{00000036-B209-4EAB-8152-96CDD908A83C}"/>
            </c:ext>
          </c:extLst>
        </c:ser>
        <c:ser>
          <c:idx val="5"/>
          <c:order val="5"/>
          <c:tx>
            <c:strRef>
              <c:f>'Data Sales Adidas'!$CF$21:$CF$22</c:f>
              <c:strCache>
                <c:ptCount val="1"/>
                <c:pt idx="0">
                  <c:v>Women's Street Footwear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8-B209-4EAB-8152-96CDD908A83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A-B209-4EAB-8152-96CDD908A83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C-B209-4EAB-8152-96CDD908A83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E-B209-4EAB-8152-96CDD908A83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0-B209-4EAB-8152-96CDD908A83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Sales Adidas'!$BZ$23:$BZ$28</c:f>
              <c:strCache>
                <c:ptCount val="5"/>
                <c:pt idx="0">
                  <c:v>Midwest</c:v>
                </c:pt>
                <c:pt idx="1">
                  <c:v>Northeast</c:v>
                </c:pt>
                <c:pt idx="2">
                  <c:v>South</c:v>
                </c:pt>
                <c:pt idx="3">
                  <c:v>Southeast</c:v>
                </c:pt>
                <c:pt idx="4">
                  <c:v>West</c:v>
                </c:pt>
              </c:strCache>
            </c:strRef>
          </c:cat>
          <c:val>
            <c:numRef>
              <c:f>'Data Sales Adidas'!$CF$23:$CF$28</c:f>
              <c:numCache>
                <c:formatCode>0.00%</c:formatCode>
                <c:ptCount val="5"/>
                <c:pt idx="0">
                  <c:v>1.8051849805332996E-2</c:v>
                </c:pt>
                <c:pt idx="1">
                  <c:v>2.5937457365155129E-2</c:v>
                </c:pt>
                <c:pt idx="2">
                  <c:v>2.5310638087447566E-2</c:v>
                </c:pt>
                <c:pt idx="3">
                  <c:v>2.5691165025307612E-2</c:v>
                </c:pt>
                <c:pt idx="4">
                  <c:v>4.7249706183325212E-2</c:v>
                </c:pt>
              </c:numCache>
            </c:numRef>
          </c:val>
          <c:extLst>
            <c:ext xmlns:c16="http://schemas.microsoft.com/office/drawing/2014/chart" uri="{C3380CC4-5D6E-409C-BE32-E72D297353CC}">
              <c16:uniqueId val="{00000041-B209-4EAB-8152-96CDD908A83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761611548556431"/>
          <c:y val="0.35379449991431483"/>
          <c:w val="0.20717217847769026"/>
          <c:h val="0.4698167239404352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solidFill>
                <a:latin typeface="+mn-lt"/>
                <a:ea typeface="+mn-ea"/>
                <a:cs typeface="+mn-cs"/>
              </a:defRPr>
            </a:pPr>
            <a:r>
              <a:rPr lang="en-IN" b="1">
                <a:solidFill>
                  <a:schemeClr val="bg1"/>
                </a:solidFill>
              </a:rPr>
              <a:t>Regional Revenue Growth Contribution</a:t>
            </a:r>
            <a:endParaRPr lang="en-IN">
              <a:solidFill>
                <a:schemeClr val="bg1"/>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bg1"/>
                </a:solidFill>
              </a:defRPr>
            </a:pPr>
            <a:endParaRPr lang="en-IN">
              <a:solidFill>
                <a:schemeClr val="bg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solidFill>
              <a:latin typeface="+mn-lt"/>
              <a:ea typeface="+mn-ea"/>
              <a:cs typeface="+mn-cs"/>
            </a:defRPr>
          </a:pPr>
          <a:endParaRPr lang="en-IN"/>
        </a:p>
      </c:txPr>
    </c:title>
    <c:autoTitleDeleted val="0"/>
    <c:plotArea>
      <c:layout/>
      <c:barChart>
        <c:barDir val="col"/>
        <c:grouping val="clustered"/>
        <c:varyColors val="0"/>
        <c:ser>
          <c:idx val="0"/>
          <c:order val="0"/>
          <c:tx>
            <c:strRef>
              <c:f>'Data Sales Adidas'!$CZ$24</c:f>
              <c:strCache>
                <c:ptCount val="1"/>
                <c:pt idx="0">
                  <c:v>Midwest</c:v>
                </c:pt>
              </c:strCache>
            </c:strRef>
          </c:tx>
          <c:spPr>
            <a:solidFill>
              <a:schemeClr val="accent1"/>
            </a:solidFill>
            <a:ln>
              <a:noFill/>
            </a:ln>
            <a:effectLst/>
          </c:spPr>
          <c:invertIfNegative val="0"/>
          <c:val>
            <c:numRef>
              <c:f>'Data Sales Adidas'!$DC$24</c:f>
              <c:numCache>
                <c:formatCode>0.00%</c:formatCode>
                <c:ptCount val="1"/>
                <c:pt idx="0">
                  <c:v>16.40596467801598</c:v>
                </c:pt>
              </c:numCache>
            </c:numRef>
          </c:val>
          <c:extLst>
            <c:ext xmlns:c16="http://schemas.microsoft.com/office/drawing/2014/chart" uri="{C3380CC4-5D6E-409C-BE32-E72D297353CC}">
              <c16:uniqueId val="{00000000-0FC7-4E14-A5DA-318354E8F363}"/>
            </c:ext>
          </c:extLst>
        </c:ser>
        <c:ser>
          <c:idx val="1"/>
          <c:order val="1"/>
          <c:tx>
            <c:strRef>
              <c:f>'Data Sales Adidas'!$CZ$25</c:f>
              <c:strCache>
                <c:ptCount val="1"/>
                <c:pt idx="0">
                  <c:v>Northeast</c:v>
                </c:pt>
              </c:strCache>
            </c:strRef>
          </c:tx>
          <c:spPr>
            <a:solidFill>
              <a:schemeClr val="accent2"/>
            </a:solidFill>
            <a:ln>
              <a:noFill/>
            </a:ln>
            <a:effectLst/>
          </c:spPr>
          <c:invertIfNegative val="0"/>
          <c:val>
            <c:numRef>
              <c:f>'Data Sales Adidas'!$DC$25</c:f>
              <c:numCache>
                <c:formatCode>0.00%</c:formatCode>
                <c:ptCount val="1"/>
                <c:pt idx="0">
                  <c:v>2.5724023943336625</c:v>
                </c:pt>
              </c:numCache>
            </c:numRef>
          </c:val>
          <c:extLst>
            <c:ext xmlns:c16="http://schemas.microsoft.com/office/drawing/2014/chart" uri="{C3380CC4-5D6E-409C-BE32-E72D297353CC}">
              <c16:uniqueId val="{00000001-0FC7-4E14-A5DA-318354E8F363}"/>
            </c:ext>
          </c:extLst>
        </c:ser>
        <c:ser>
          <c:idx val="2"/>
          <c:order val="2"/>
          <c:tx>
            <c:strRef>
              <c:f>'Data Sales Adidas'!$CZ$26</c:f>
              <c:strCache>
                <c:ptCount val="1"/>
                <c:pt idx="0">
                  <c:v>South</c:v>
                </c:pt>
              </c:strCache>
            </c:strRef>
          </c:tx>
          <c:spPr>
            <a:solidFill>
              <a:schemeClr val="accent3"/>
            </a:solidFill>
            <a:ln>
              <a:noFill/>
            </a:ln>
            <a:effectLst/>
          </c:spPr>
          <c:invertIfNegative val="0"/>
          <c:val>
            <c:numRef>
              <c:f>'Data Sales Adidas'!$DC$26</c:f>
              <c:numCache>
                <c:formatCode>0.00%</c:formatCode>
                <c:ptCount val="1"/>
                <c:pt idx="0">
                  <c:v>3.6826747674754512</c:v>
                </c:pt>
              </c:numCache>
            </c:numRef>
          </c:val>
          <c:extLst>
            <c:ext xmlns:c16="http://schemas.microsoft.com/office/drawing/2014/chart" uri="{C3380CC4-5D6E-409C-BE32-E72D297353CC}">
              <c16:uniqueId val="{00000002-0FC7-4E14-A5DA-318354E8F363}"/>
            </c:ext>
          </c:extLst>
        </c:ser>
        <c:ser>
          <c:idx val="3"/>
          <c:order val="3"/>
          <c:tx>
            <c:strRef>
              <c:f>'Data Sales Adidas'!$CZ$27</c:f>
              <c:strCache>
                <c:ptCount val="1"/>
                <c:pt idx="0">
                  <c:v>Southeast</c:v>
                </c:pt>
              </c:strCache>
            </c:strRef>
          </c:tx>
          <c:spPr>
            <a:solidFill>
              <a:schemeClr val="accent4"/>
            </a:solidFill>
            <a:ln>
              <a:noFill/>
            </a:ln>
            <a:effectLst/>
          </c:spPr>
          <c:invertIfNegative val="0"/>
          <c:val>
            <c:numRef>
              <c:f>'Data Sales Adidas'!$DC$27</c:f>
              <c:numCache>
                <c:formatCode>0.00%</c:formatCode>
                <c:ptCount val="1"/>
                <c:pt idx="0">
                  <c:v>3.1635056928666789</c:v>
                </c:pt>
              </c:numCache>
            </c:numRef>
          </c:val>
          <c:extLst>
            <c:ext xmlns:c16="http://schemas.microsoft.com/office/drawing/2014/chart" uri="{C3380CC4-5D6E-409C-BE32-E72D297353CC}">
              <c16:uniqueId val="{00000003-0FC7-4E14-A5DA-318354E8F363}"/>
            </c:ext>
          </c:extLst>
        </c:ser>
        <c:ser>
          <c:idx val="4"/>
          <c:order val="4"/>
          <c:tx>
            <c:strRef>
              <c:f>'Data Sales Adidas'!$CZ$28</c:f>
              <c:strCache>
                <c:ptCount val="1"/>
                <c:pt idx="0">
                  <c:v>West</c:v>
                </c:pt>
              </c:strCache>
            </c:strRef>
          </c:tx>
          <c:spPr>
            <a:solidFill>
              <a:schemeClr val="accent5"/>
            </a:solidFill>
            <a:ln>
              <a:noFill/>
            </a:ln>
            <a:effectLst/>
          </c:spPr>
          <c:invertIfNegative val="0"/>
          <c:val>
            <c:numRef>
              <c:f>'Data Sales Adidas'!$DC$28</c:f>
              <c:numCache>
                <c:formatCode>0.00%</c:formatCode>
                <c:ptCount val="1"/>
                <c:pt idx="0">
                  <c:v>1.510535729085551</c:v>
                </c:pt>
              </c:numCache>
            </c:numRef>
          </c:val>
          <c:extLst>
            <c:ext xmlns:c16="http://schemas.microsoft.com/office/drawing/2014/chart" uri="{C3380CC4-5D6E-409C-BE32-E72D297353CC}">
              <c16:uniqueId val="{00000004-0FC7-4E14-A5DA-318354E8F363}"/>
            </c:ext>
          </c:extLst>
        </c:ser>
        <c:dLbls>
          <c:showLegendKey val="0"/>
          <c:showVal val="0"/>
          <c:showCatName val="0"/>
          <c:showSerName val="0"/>
          <c:showPercent val="0"/>
          <c:showBubbleSize val="0"/>
        </c:dLbls>
        <c:gapWidth val="219"/>
        <c:overlap val="-27"/>
        <c:axId val="1210761103"/>
        <c:axId val="1210765423"/>
      </c:barChart>
      <c:catAx>
        <c:axId val="121076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765423"/>
        <c:crosses val="autoZero"/>
        <c:auto val="1"/>
        <c:lblAlgn val="ctr"/>
        <c:lblOffset val="100"/>
        <c:noMultiLvlLbl val="0"/>
      </c:catAx>
      <c:valAx>
        <c:axId val="121076542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07611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2.0 final.xlsx]Data Sales Adidas!Retailer Sales Ranking</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solidFill>
                <a:latin typeface="+mn-lt"/>
                <a:ea typeface="+mn-ea"/>
                <a:cs typeface="+mn-cs"/>
              </a:defRPr>
            </a:pPr>
            <a:r>
              <a:rPr lang="en-IN" sz="1400" b="1" i="0" u="none" strike="noStrike" kern="1200" spc="0" baseline="0">
                <a:solidFill>
                  <a:schemeClr val="bg1"/>
                </a:solidFill>
              </a:rPr>
              <a:t>Retailer Sales Ranking</a:t>
            </a: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bg1"/>
                </a:solidFill>
              </a:defRPr>
            </a:pPr>
            <a:endParaRPr lang="en-IN">
              <a:solidFill>
                <a:schemeClr val="bg1"/>
              </a:solidFill>
            </a:endParaRPr>
          </a:p>
        </c:rich>
      </c:tx>
      <c:layout>
        <c:manualLayout>
          <c:xMode val="edge"/>
          <c:yMode val="edge"/>
          <c:x val="0.25396680883639544"/>
          <c:y val="8.333333333333332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26073143857293"/>
          <c:y val="0.27254905364466431"/>
          <c:w val="0.41902129763503598"/>
          <c:h val="0.28935914407635449"/>
        </c:manualLayout>
      </c:layout>
      <c:barChart>
        <c:barDir val="col"/>
        <c:grouping val="clustered"/>
        <c:varyColors val="0"/>
        <c:ser>
          <c:idx val="1"/>
          <c:order val="1"/>
          <c:tx>
            <c:strRef>
              <c:f>'Data Sales Adidas'!$CR$14</c:f>
              <c:strCache>
                <c:ptCount val="1"/>
                <c:pt idx="0">
                  <c:v>Sum of Total Sales</c:v>
                </c:pt>
              </c:strCache>
            </c:strRef>
          </c:tx>
          <c:spPr>
            <a:solidFill>
              <a:schemeClr val="accent2"/>
            </a:solidFill>
            <a:ln>
              <a:noFill/>
            </a:ln>
            <a:effectLst/>
          </c:spPr>
          <c:invertIfNegative val="0"/>
          <c:cat>
            <c:multiLvlStrRef>
              <c:f>'Data Sales Adidas'!$CP$15:$CP$28</c:f>
              <c:multiLvlStrCache>
                <c:ptCount val="11"/>
                <c:lvl>
                  <c:pt idx="0">
                    <c:v>West Gear</c:v>
                  </c:pt>
                  <c:pt idx="1">
                    <c:v>Foot Locker</c:v>
                  </c:pt>
                  <c:pt idx="2">
                    <c:v>Walmart</c:v>
                  </c:pt>
                  <c:pt idx="3">
                    <c:v>Sports Direct</c:v>
                  </c:pt>
                  <c:pt idx="4">
                    <c:v>Kohl's</c:v>
                  </c:pt>
                  <c:pt idx="5">
                    <c:v>Sports Direct</c:v>
                  </c:pt>
                  <c:pt idx="6">
                    <c:v>Foot Locker</c:v>
                  </c:pt>
                  <c:pt idx="7">
                    <c:v>West Gear</c:v>
                  </c:pt>
                  <c:pt idx="8">
                    <c:v>Kohl's</c:v>
                  </c:pt>
                  <c:pt idx="9">
                    <c:v>Amazon</c:v>
                  </c:pt>
                  <c:pt idx="10">
                    <c:v>Walmart</c:v>
                  </c:pt>
                </c:lvl>
                <c:lvl>
                  <c:pt idx="0">
                    <c:v>2020</c:v>
                  </c:pt>
                  <c:pt idx="5">
                    <c:v>2021</c:v>
                  </c:pt>
                </c:lvl>
              </c:multiLvlStrCache>
            </c:multiLvlStrRef>
          </c:cat>
          <c:val>
            <c:numRef>
              <c:f>'Data Sales Adidas'!$CR$15:$CR$28</c:f>
              <c:numCache>
                <c:formatCode>"$"#,##0_);[Red]\("$"#,##0\)</c:formatCode>
                <c:ptCount val="11"/>
                <c:pt idx="0">
                  <c:v>90299266</c:v>
                </c:pt>
                <c:pt idx="1">
                  <c:v>42876805</c:v>
                </c:pt>
                <c:pt idx="2">
                  <c:v>32885000</c:v>
                </c:pt>
                <c:pt idx="3">
                  <c:v>15261101</c:v>
                </c:pt>
                <c:pt idx="4">
                  <c:v>758503</c:v>
                </c:pt>
                <c:pt idx="5">
                  <c:v>167209896</c:v>
                </c:pt>
                <c:pt idx="6">
                  <c:v>177217915</c:v>
                </c:pt>
                <c:pt idx="7">
                  <c:v>152665067</c:v>
                </c:pt>
                <c:pt idx="8">
                  <c:v>101356250</c:v>
                </c:pt>
                <c:pt idx="9">
                  <c:v>77698912</c:v>
                </c:pt>
                <c:pt idx="10">
                  <c:v>41673410</c:v>
                </c:pt>
              </c:numCache>
            </c:numRef>
          </c:val>
          <c:extLst>
            <c:ext xmlns:c16="http://schemas.microsoft.com/office/drawing/2014/chart" uri="{C3380CC4-5D6E-409C-BE32-E72D297353CC}">
              <c16:uniqueId val="{00000000-5197-4BA2-8D8E-2508BBD8986B}"/>
            </c:ext>
          </c:extLst>
        </c:ser>
        <c:dLbls>
          <c:showLegendKey val="0"/>
          <c:showVal val="0"/>
          <c:showCatName val="0"/>
          <c:showSerName val="0"/>
          <c:showPercent val="0"/>
          <c:showBubbleSize val="0"/>
        </c:dLbls>
        <c:gapWidth val="219"/>
        <c:axId val="1960029600"/>
        <c:axId val="1960028160"/>
      </c:barChart>
      <c:lineChart>
        <c:grouping val="standard"/>
        <c:varyColors val="0"/>
        <c:ser>
          <c:idx val="0"/>
          <c:order val="0"/>
          <c:tx>
            <c:strRef>
              <c:f>'Data Sales Adidas'!$CQ$14</c:f>
              <c:strCache>
                <c:ptCount val="1"/>
                <c:pt idx="0">
                  <c:v>Sum of Units Sold</c:v>
                </c:pt>
              </c:strCache>
            </c:strRef>
          </c:tx>
          <c:spPr>
            <a:ln w="28575" cap="rnd">
              <a:solidFill>
                <a:schemeClr val="accent1"/>
              </a:solidFill>
              <a:round/>
            </a:ln>
            <a:effectLst/>
          </c:spPr>
          <c:marker>
            <c:symbol val="none"/>
          </c:marker>
          <c:cat>
            <c:multiLvlStrRef>
              <c:f>'Data Sales Adidas'!$CP$15:$CP$28</c:f>
              <c:multiLvlStrCache>
                <c:ptCount val="11"/>
                <c:lvl>
                  <c:pt idx="0">
                    <c:v>West Gear</c:v>
                  </c:pt>
                  <c:pt idx="1">
                    <c:v>Foot Locker</c:v>
                  </c:pt>
                  <c:pt idx="2">
                    <c:v>Walmart</c:v>
                  </c:pt>
                  <c:pt idx="3">
                    <c:v>Sports Direct</c:v>
                  </c:pt>
                  <c:pt idx="4">
                    <c:v>Kohl's</c:v>
                  </c:pt>
                  <c:pt idx="5">
                    <c:v>Sports Direct</c:v>
                  </c:pt>
                  <c:pt idx="6">
                    <c:v>Foot Locker</c:v>
                  </c:pt>
                  <c:pt idx="7">
                    <c:v>West Gear</c:v>
                  </c:pt>
                  <c:pt idx="8">
                    <c:v>Kohl's</c:v>
                  </c:pt>
                  <c:pt idx="9">
                    <c:v>Amazon</c:v>
                  </c:pt>
                  <c:pt idx="10">
                    <c:v>Walmart</c:v>
                  </c:pt>
                </c:lvl>
                <c:lvl>
                  <c:pt idx="0">
                    <c:v>2020</c:v>
                  </c:pt>
                  <c:pt idx="5">
                    <c:v>2021</c:v>
                  </c:pt>
                </c:lvl>
              </c:multiLvlStrCache>
            </c:multiLvlStrRef>
          </c:cat>
          <c:val>
            <c:numRef>
              <c:f>'Data Sales Adidas'!$CQ$15:$CQ$28</c:f>
              <c:numCache>
                <c:formatCode>#,##0</c:formatCode>
                <c:ptCount val="11"/>
                <c:pt idx="0">
                  <c:v>193767</c:v>
                </c:pt>
                <c:pt idx="1">
                  <c:v>120304</c:v>
                </c:pt>
                <c:pt idx="2">
                  <c:v>99798</c:v>
                </c:pt>
                <c:pt idx="3">
                  <c:v>46266</c:v>
                </c:pt>
                <c:pt idx="4">
                  <c:v>2214</c:v>
                </c:pt>
                <c:pt idx="5">
                  <c:v>511374</c:v>
                </c:pt>
                <c:pt idx="6">
                  <c:v>484065</c:v>
                </c:pt>
                <c:pt idx="7">
                  <c:v>431495</c:v>
                </c:pt>
                <c:pt idx="8">
                  <c:v>285161</c:v>
                </c:pt>
                <c:pt idx="9">
                  <c:v>197990</c:v>
                </c:pt>
                <c:pt idx="10">
                  <c:v>106427</c:v>
                </c:pt>
              </c:numCache>
            </c:numRef>
          </c:val>
          <c:smooth val="0"/>
          <c:extLst>
            <c:ext xmlns:c16="http://schemas.microsoft.com/office/drawing/2014/chart" uri="{C3380CC4-5D6E-409C-BE32-E72D297353CC}">
              <c16:uniqueId val="{00000001-5197-4BA2-8D8E-2508BBD8986B}"/>
            </c:ext>
          </c:extLst>
        </c:ser>
        <c:dLbls>
          <c:showLegendKey val="0"/>
          <c:showVal val="0"/>
          <c:showCatName val="0"/>
          <c:showSerName val="0"/>
          <c:showPercent val="0"/>
          <c:showBubbleSize val="0"/>
        </c:dLbls>
        <c:marker val="1"/>
        <c:smooth val="0"/>
        <c:axId val="1960037760"/>
        <c:axId val="1960035840"/>
      </c:lineChart>
      <c:catAx>
        <c:axId val="196002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60028160"/>
        <c:crosses val="autoZero"/>
        <c:auto val="1"/>
        <c:lblAlgn val="ctr"/>
        <c:lblOffset val="100"/>
        <c:noMultiLvlLbl val="0"/>
      </c:catAx>
      <c:valAx>
        <c:axId val="1960028160"/>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60029600"/>
        <c:crosses val="autoZero"/>
        <c:crossBetween val="between"/>
      </c:valAx>
      <c:valAx>
        <c:axId val="196003584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60037760"/>
        <c:crosses val="max"/>
        <c:crossBetween val="between"/>
      </c:valAx>
      <c:catAx>
        <c:axId val="1960037760"/>
        <c:scaling>
          <c:orientation val="minMax"/>
        </c:scaling>
        <c:delete val="1"/>
        <c:axPos val="b"/>
        <c:numFmt formatCode="General" sourceLinked="1"/>
        <c:majorTickMark val="out"/>
        <c:minorTickMark val="none"/>
        <c:tickLblPos val="nextTo"/>
        <c:crossAx val="1960035840"/>
        <c:crosses val="autoZero"/>
        <c:auto val="1"/>
        <c:lblAlgn val="ctr"/>
        <c:lblOffset val="100"/>
        <c:noMultiLvlLbl val="0"/>
      </c:catAx>
      <c:spPr>
        <a:noFill/>
        <a:ln>
          <a:noFill/>
        </a:ln>
        <a:effectLst/>
      </c:spPr>
    </c:plotArea>
    <c:legend>
      <c:legendPos val="r"/>
      <c:layout>
        <c:manualLayout>
          <c:xMode val="edge"/>
          <c:yMode val="edge"/>
          <c:x val="0.81755222003499561"/>
          <c:y val="0.14800274965629298"/>
          <c:w val="0.1565324256342957"/>
          <c:h val="0.662482189726284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IN" b="1"/>
              <a:t>State Performance vs Market Share</a:t>
            </a:r>
            <a:endParaRPr lang="en-US" sz="1400" b="1" i="0" u="none" strike="noStrike" baseline="0">
              <a:solidFill>
                <a:sysClr val="windowText" lastClr="000000">
                  <a:lumMod val="65000"/>
                  <a:lumOff val="35000"/>
                </a:sysClr>
              </a:solidFill>
              <a:latin typeface="Calibri" panose="020F0502020204030204"/>
            </a:endParaRPr>
          </a:p>
        </cx:rich>
      </cx:tx>
    </cx:title>
    <cx:plotArea>
      <cx:plotAreaRegion>
        <cx:series layoutId="regionMap" uniqueId="{B4B911ED-EA77-4ED0-90BA-3286AC0E584A}">
          <cx:dataLabels>
            <cx:visibility seriesName="0" categoryName="0" value="1"/>
          </cx:dataLabels>
          <cx:dataId val="0"/>
          <cx:layoutPr>
            <cx:geography cultureLanguage="en-US" cultureRegion="IN" attribution="Powered by Bing">
              <cx:geoCache provider="{E9337A44-BEBE-4D9F-B70C-5C5E7DAFC167}">
                <cx:binary>1H1pb9y4svZfCfL5lYc7xYMzFxipF68dJ04ySb4IHdujnaSoXb/+Vsd2Yut0Jj4Y3xfongGMuJut
Ih9W1VML6X9fD/+6Lm637tVQFrr+1/Xw++ukaey/fvutvk5uy219VKbXztTmr+bo2pS/mb/+Sq9v
f7tx2z7V8W8EYfbbdbJ1ze3w+n/+Dd8W35pzc71tUqPftrdufHdbt0VT/817e996tb0pU71I68al
1w3+/fWfo4FfxK9f3eombcb3o739/fWTD71+9dv8q/7jsa8KkKxpb2AsI0dKKUEIZejbi7x+VRgd
37/tYSSPOMeMcYTgg/B6ePZmW8L4Zwj0TZztzY27rWuY0LefjwY+kR5+//n1q2vT6ma3aDGs3++v
P+i0ub15ddVsm9v69au0NuHdB0Kzm8KHq29z/u3psv/Pv2e/gFWY/eYRMvMl+9Vb/wHMH8X267bc
PizOPweGkiMpBCOEyKeI+OLIZ4hSgsgdIDNEniHJfkS+D5wh8sf5QSKyuf3qtnX+gpAwfMSJxFRK
sVdXlDryQV9Al0BZdi/xsB3udOU5Eu2H5sfIGTab5UFiExqtb6+b9LptHpbon2vMDh7JMacPy4+f
Ko4EjaI+8THhDw+9w+WZ0uyH5sngGTrh+4NEBwzBi+qNYEfgQJhE5N6FsKfAYE6OiFQ+E/g/bdkv
JNkPysMMZnj8cXaQeBxv+22aPuzZf64oWB0JjHyJKBioJ86e852FYwShOzYAGnRHNO4U5deC7Ifj
YdwMjuOTg4TjD5dvdb0FJvJSJIyyI18pH1HM71y6/xQXRY4YVZhz7t85lpkBe45E+5H5MXKGzR/v
DhSbdDL6BX0+QEMUJeA12B00MzaGMT4CmsaV4HekYKYyf7hfCvQzZO4HzoH5cpDAbG677c1L4qKO
KBcQltB7nzJTGYzFkeCc+tK/05kZLr+WZz8sD+NmqGw+HiQq4bZI/zJOpy+JjDwinAmhsLozVrDy
T5zMN/cjgUgzfKdSD4b0no09S6b96Dyezwyh8I+DROjP27p59TF1cfqyIPlHEFtyCWR4r1nzEVAE
KqlC+A5E+hSkZ4u1H6fZ8BlUfx6mMl2ZtkleLba5aV5QnRgD3y8w41LuRQrwOSIUMYUF0OrHbO25
8uyH6OnoGUJXi4NUpottXW+vk7a+bZoXpG+QQ8OSUInUfl8kgSIgDikbH8jDY4SeLc9+iGbDZxhd
HKbBO4MFaq/z8WGl/nm4QyGDSSTxBb+3dTOq4PMj4kspKaZ72fVzJNoP0I+RM2zOPh+k/oSmMG57
Y14QGx/Szz7naBdz7l5zsoAgImXSp2LmgJ4jyn5QfoycgRK+OUhQFrcF5Afc7QuCoo4QpAcE5DHv
XI56yuAkP2LCF4xiiFp3r1k4+hyJ9mPzY+QMm8XyILFZgb6kLxn2EP+Iq1095t5UzfXFh0yBLykj
/v0HZmrzDIH2I/N94AyY1WEWB9a3Bij1C9I0KNcIBsll4GF7DZlPjyAFSiVD9ymcGTDPEGg/MN8H
zoBZH6b739z2ry5uh/T6JZ0MUGgC0Qxm93UbWPsnESkSR5APhWDHB/fzmKA9T5r9wDweO8Nmc3GQ
1uzkZpu8ICwQ2VBfQb3sIQ8w42UYM0jhKCp9NHMwvxRkPyL3w2ZgnBxmLHNSFKk2af2wYf85T2bo
CAMWwLXuU50zt+8rKOP4gnL/By14rCzPkegnwHyfyxybw/QuJ6Z/QdcC4SWSTHDJ7ls0ZuZL0aNd
vRlKOvfvz8rOv5LmJ5h8m8Mcj8N0Kif6Jt2+aFVAHUF6UzH/oSAzgwR6NKBiAAkb6NL49pobsF8L
9BNUHgbOgdkcpEc5e+lCmg/0l0mipNzLwpQPLgdhqLTdm7BZQubX8uyH5WHcDJWzq4NE5dy0af3C
CoOOFPTGIAEl/rvXUwqmMFRAsQ91th8tAo99y7NE2o/No6EzeM4P05pdbFN9+4Junx9RKNdAJe2H
Tjxmx0IdEQwJaPBBd8jN0sy/FGc/LPfDZpBcHGacf3mrdT0W3fZFizRAyHwFhbT7iPE/kmNSHvnU
93fG7g4ZINCPlea5Uu0H6OnoGU6Xh6o6biy2+uZhnf45aaaQwITsMujOU4MmxZFEUFyj6l5rgCE8
xuZi+2tJ9uPyY+QMk4vDDGQ+NNvkYW1eAA/oC4BSDCQv73sw5/3Mu34NCY6GiBlN/pUc+9G4GzVD
4sP7g/T7G+OggBlunYHQ8gUDGAo5fApx/PdejVkPjYTA0odWDSHu8zMzZJ4v136M5uNnaG3Cg0Tr
IoUe2vpla80CqICC5PKDy8FPjZqCRk4FmWXoh3rQ2LuejWfJsh+cR0NnuFwcZkxzkV4nabzVDyv0
z20aJMp8yaSCbo3vfv4xQ4MCpoQ2KAg379+f6c9zJPoZOA9zmWNzcpA68yZJXzKBiY4YNGVi9Yh/
PcEFGs4R2D0Krc/fXjMO8Ctp9mNyN2qGx5vjg8TjIq3r3f/Wpi+nLruTMwTql9/TlDNqBnlMaNYk
UHK+T878h7o8S6j96DyZ0Qyki8NMB+ymZFr3kghBGkZIyJ2x+2LZjKTt+p2hH0Nicm/QZumz50j0
c3ju5jLH5jCL/7si02fj8pfTnt2BQKoI2x0wezBaj40aFP9BdxCHjMCdM5ppz3Mk2o/Nj5EzbDaf
D9O4Gd28aNaZySNoItv5m/2FAIzAsjGOiaDzHM2vRdmPycXDwBkkFwca4YC6HG9LWyfpSzbMMHok
fNAI9XDyDBz9E53ZnUyDkBT6A+90akafdzv/WWLtB2k2fAbV5jCpwW5Sp7euvh1f0LZBhROq/IrT
/X5HQsEZaAMc574zbWqmRs+T6ecgPcxnjtDpQdq3u7D6xfudJTTKCAqtGPQehKe6BMhB99nuSM4D
SA/74y4Ufa5UP0HpWwrkYU5znBYHidObvIC+jRc9mw4JHZ8CTPc5tnkXmoKOW+inQeihZx0Y+OPk
53Mk2o/Pj5EzbN4c5tHON+42Ni+ZKqDA3nxozqRiv/YQBNc5QCUOmmpnmPxSkp8gcj9ujse7g9SV
/4OTNqALmPgKAp47RKBI84QbwEkcSLdxaIS6e3+WJHiORPuR+TFyhs3HwyzevEvguo9XJ/XLFnDg
1gBBfKL4fS+zmuMD3A3DGcLdGc9vrxk+z5VqP0ZPR89wendykDp0d3Lo/6CMALYNQT2N4Hv2NmPZ
cGbNV9BfC0dy75CaRabPl2s/VvPxM7SuwoNE6z2UruFintsX7CiAeo/P4KwNuj96i2bpHeiOoowS
AYem7sIhKDM8pgfPEmk/Ro+GzuB5f5jVhPe3w4veNICBPFOfgZJ8X/rH3giusKGQ+YGWgh9npZ5C
8wtxfgbLt2FzSD4dpMZ8vHUlpEUe9uyL1HeQ5AT+m1k0uLFGCCKUgN70b69ZHvQZkuzH4/vAGSIf
DzOt8+cWEjo6bl6USUMcijGFI9L3vGxWtMbfmDSc+XhIYs+M2PNk2g/P47EzhP48TO72Z1pfG12n
LxnqQLIG1IJTcd/9BEHmY1MGZR4JlozDCYI7Uzcjbs8S6Sf4/JjNHJ7DoGzXf3vB3p3Bv7NrTz75
X94tSBWkAUCD4NjTdwQeIwTOBnpx4WjnQ4/ULN02u/fv52LtR2k2/MlM/j9dKvjzCwe/38m42Dbb
5bfLHB/dOfj3736bLtwwORt6z6H24na3dic3v78mDFb5+xWRu694wr1mizYbd7utm99fe0IcKUkp
HEkA9KBfZHfRXQ8XVfz+GijdLtwF6ge5cLgFxIdoSu9yar+/hlPwFLIOAPf9FWz17r4EGAIddJRA
VUNhuBNEwcUg36/QvDTFCOmR76tx/+9Xui0vTaqb+vfXFLTa3n1sN7vdE8EyK7i8gkjIEsKJPHj/
evsO3AN8Gv+/AmdO4z7ntz6OmlYtiWXWK0Jku3T6yHlr8y3zHK9XuhrrkS0aMvBkCD0Toa+xdkx7
oSFDLk9Vwsd2kStPV8e9Kov6ouCl9cbA5AO3X3neZINZwFoVGQ1jKRm+lYMZ23dFMshi6/vcRte0
pJXYxCKtLA1KnNYgCrPclW8SjJpeL+KCu9wGpudleY7lWIHIcVni8YyUVGd/eXVnYMwjSPcsEriu
J2sEKXDCFFyfs+suheWCHfF4jSQu0zYRiX8b9UZn1XFTsoIdF6yrnTye6rhJ+3BKLdwdU6AoJdHq
7x+Pgf8/ff6uuEuhxgi8Bo6tqN37jzCaMurXAon0JsM5zdOwMZTTJFCKeFW2ckMfu2bhkiZmSeAx
b7L6smd0rEmI2SR6etqIRNd5YExFHd5AbF/Be38vJFCrRzJySMgIuGUTQVe0gIASTkM/lTEXSQVb
w+s2SZ17INxU9lJ8sTXX7dvR81sGR5e+q9keTPY9D47B31nKXSfc0+fJYbCQRkLtZiodJ1UwxEmV
BcjkKTeBq6Hj6L97nsT+Lq0BbXfgHtm3y0MeY0D7CGPdpdkmyuLOu9J5NiKykHkh6VLXlYQp//0D
dwv2SDHhtjlK4fgYJMKgcrzT86cTHJLUI4mj3o3wXAePiicZy2pV+KyhKNCuEeJLzlHUgIv9u4Wd
bfbdc5mCMyHQEEqgeW3+XNuORhqP+jfxCEosgg7Zov6UsIjoOOiztE3f6AhuA26CJDHQNvqLaQML
mU1bQrQFR4MV49B2Ot9HMe9SDw0JvfFkISsa8h4JvgXL5DUnZkplsUk9bPAFzauxvcprhKYkALpb
wKL8/UI83WGwszgBugrZ3133C8QaMwAakaJszHV0HalJc7c2lS2jcelFZa3G9ei7AVD5+0f+5+Sh
DUdAnQCOdexSN7NNncgkKmBfuRsmejCbqxGLCecr7vq2ZsvUj5j44lpY9SqoBVRQvxg0dk4tu9Qg
2/9iI+CZa4AFUAjyDjvLBwdP4SDQ0x0YqynjyjbeV6gOy9I7HppkZ2HKwSRw5XDbZ2xiYVrWI7HB
oAgFqXiKkvaqtCIbQ+1hp69UmZROLypuHHlXdqmuv/79mu0c1GM9gaADwUk/qOPDZaagLTPj3PaR
71A1DV8H1zjYBKjNESwWGnrKvWBwFLTVkrzaKU3Tm92P1Mbtf7tYcIEaHDqkCJLTjDLwFU8Xy69I
3Yy1MF91wT1wihm4g6kPuhE1Iz+jEQdHWsct3JVYZlyDi3K2dJgf+17mdXlQJeC+dq50TGCUTqei
O2NDbk35Czu9uyJ0tl673DrZNXUDwkLMHP5Ae22VnujXOiLCK5dZU9uivaymJrU67KuxAuE8WXbw
nhmr0owLP59G76q3NjqplSuyOCynCY1nZVLpJgq0QiJqwpYjr3gnShVPZUioGsDHEC8bsT5Fkyrg
W/M06qvqF2qKIXB8NCG4iAbcMhwthEud4MptwfHM82jUJFE2WHWNMsLFF0YdIE5EzgF+R8uYHHe9
3+kyRCVzRAbSFbXMg2JCuA4bqgf5IetR6139/b685wU/tibc0gL35EBeCDqD4CIDH8pMT/cEQpU2
Mk3qtZsISuol4cPOkrfQateav+pJgzEITR3bvlZBGU0JFkHD4waXZ8CggA/GocltM9Bzwgadocsy
4nFsjseqB33aREOa42EMIwJL/bmuqrKKly4jTFfLsmgn0oTIIFGXC99xlBbndMCGiks1fvMkufA7
j76JdImr4SKPk04Bf2s7kWIVoAx4w3E1CZmWi8LLLOhwUXRcuVB6MCwJcnDw8CMujA+KL8YczBFR
LmlP8m+r2SclyXiovGGEndR3xAMTYojvFxtNWlhuDFSvlRtaFzv/7WVkp6IWNhbghqyPpzTI66bE
U6Brp3S6EFYWWRuYFErhLhRVI+D5aBgAbvXNKQNH7GF9p8qvXLSSVUerE4m8XJCl9Q08ssyHjHan
qCdRGofFUEJn47oYqiIrPlDTZopuxNgoZk8ygTzSnfK6c7CNx5TmoJaqH2taLZK8LVX3rs8GSXUZ
ZEnjmyj0WhP3qAwqOILEyaWqlJX9Mq6gUFK956PqJvMeoXFnDCOcIyI2pql7I96nFoop8QL2OZji
VeIqjLOwxH7t/holqWr/lIuhJ18wH8bG37Cyj+xbrVSWk2Wmaw8VgYWThEMTQlwBdmipzQjYLvqB
TG4MkDdY04UVbHfuhyMbo/48V3VTTwGocp+eak/5zguHNEH1mqGi6b8KVOZjsohYZLUOSqlL90lX
le+1gQ92EFb/nnVVYEtice6XqQQmqpNCkDaMeIsB+ZKxCAAadePDj7utUaQQBH3RssgFWjsFbMIG
nUOixMDZYiNBDJLnJOhzr1PvwaAb/8pq5RWrMuUxD5I47q/4mPJsMaZ9tE5ZR49TRKeT0g3dceti
8046QcJB8WQj06ZAYcU69z6CTX3MYm7qALQv+Zo5W3yKUWoWg8JREfgFbdZYYRn2RPMz36IvJgd1
1L0V56JP7UKyJAF0kedWmRzYMjNp+2bKigYtYec2S39EtIAdK8rrxLZXBDN75pgXn5Vd3Sx5zYYQ
nHh83JlWLRLV+2+lTSqwiTa9SesqWhSJjYORab3gkapO/YmUqzHSkQu05Qy+2h91yDItVz185Ynv
jclXN5h2DT4juqlUXqzzARdTMKqMr5IMmSvLBJmCIkZVHXjUxB/6YfK3had5oGhbvu99ki4RadAp
QypJA+N59Jw1fFq5poYySCajt8jjKXC9hqobXMasCyS2+F1HsiRd2VF7S1yXzbu6Y83JzhQs6nFo
T2ntxjzgZe+HkVRR4n9KO6LGE6Aa7XVNWIaXprWNC+O0TMagg0sUbv2Gy3LhRZ47LRU3fMFwk70d
OpqHnJfmjNcNrsLIT8wWZbU9H6Dt76wWeLdDI57agMVdfzq4drhAMu9O/NJ4p2lOE7Lwwfrd4L6n
OpgmHydBA0Hu595W/W3leUNIUjzBXXiZIYGKLMSy01TDzk0KWwTANl27sFOfD6eijas4QNimmxFL
MMSlHcKupwU9hcRnYU/dULkVsS0540U5BBnlH3k/XqM2ijYMg/p0ddssSlmhNIiHspMLPhq6ZLLR
G5sw93m0Q7fKEGmbuA7aPB/yPJRpzG3gtZRtu7YyASWFXhvgNwFBZfN2wDp/Wydjk4d508QfqmSs
PrnBliSohnYII+xsFmQgHw2wL6IcFG9IppANfn+pSJ0UoZ66bJuVdgq8GJUf4R6NKrC2w2+VYf6J
Jc4PW4eiU5Zqtq19MZxnE3ZdYA1r4aFRE0StV4Vj3MbnwvdMGhQ4V1vnQfi28CsLkRnP6upS9CJf
gaEXIlTpJI8bbJJL4DjVkvaJ+0CMtuuuHfA6s53YOhp96LMp+zBV5eSvK8vGIKvK+HaEBVknjWzb
peFovGqc4lHgWDWe4TxuApR03YlQuV1XUnEcxLJWH5Ru1Fc6WPo+c5H52k3ddNvCBl900pALFmV0
jcBTLKqhaq5KaryA97o791ydf5mQ0Wta4AhYbTuxTTIiBr5sAIuEstT3wGvn4lgiFoW21tk65637
ALyYgvwdOcVI01UmaP25sFF1qXTijvFYqKuydNNZXGfVcpBgcoNMl+lGM9Scupb1l7qO3Hvn++ya
5h0YB1KN3YaNJShPRfs3mDbt2eBkf5L2AzWBaX29jkTJFkklINzvweadTJ6LzqMocW8n4icffIiW
P1eT37wHhx8fg7LJiwl7DfA/ka4KFfHztC8wDZtSFQt/GjWF/e70aoo9c5nnfnIZD8ZWobIFWrk+
qz7bpmVxEPFpOneKtWdA8vIg9krzPqaTKsFml8OSytw/xmaIw85O7I3fxXSdtM678SIC/P185GxK
VTiWA0T1C9na0vfPc0472SwRNHQXTVAoG533no0vVYuLjcdG/bFo3BbGxEHdpPhjXQKDyVqZbQaV
QejKLU5PlbHkS+tFbR8WSY8uxk62H1LSddU6IQVloUqwPGORcf5KoVKr0zLx7cIMNZuCrkz6ha+m
UgbZ1KguKGmkN8arET4bvUrCWgvUN+68Ul1frPDgcH+iWVW+oQPz3kqtUhuKwSVmmSjr3mVx2pVL
V5gxOSvT3KQLz2kO0WQUYW8tu7qe3o2+dm2y3lEPtFDVAJcM5rBqpo/z0xyiVVeEWAJzCXnZRt1F
XrRZHdIWx+97OZkxNKgQ5xDqRHjRY6CIZw0EuM1HniaT78COONtwAcQp1l4cHXeNkKecDEhn7yc6
RqQLxqFCqj0lYOzQic+SblxXxajdIulq3l4pL86zoCdxoVzgvCgu8tBjarhKqadEQBJWvDUj9qZ1
L+iYhUhWBJ33Kht0SFyF5IUswJwuILiYFkZP6WlGmjSE8nd+2njjUGdvitETaqKw/BoN5QIjUuYQ
JI2W8PJN07DMbxajyERBAt3WBvTBn+oqbPFIyiXDbZGc54nNRFBqO0zh1AyVDmg5TldCtll+rFPG
zTLueX+Rp5CzXWRDOhzTGG77WQgfJRLC68zhkzx2Ng9sy+UYkH4Y34uGNBuPq0GGZRaxOpAspy4c
x1h8xNZzN50CakKdHcnamAjTZdwlpCUhULjEM2FTe20t+kAm4t3oMSOBmLX+mBYhWNIGPmCQl8Jt
X2CEKl8sE1vYgMcVHtQyLyWWydKSwXB+gb1OtB8yX5fRcVb5bBt33ZdpSuIPcWK/xMryLIAwobzq
e5ktIz9yawTOA4GREO5K+HI6K0ZSbBxN21WXOBXayk42kBDi2qAseXnldCEWzokxaP2UgX3tmvK6
iaNpJU1RBFU8RBc2B78S4qHuq8UEzoZdqjqhV5I75xZp50dA/BLYMJCeS/sbbGz+1la69pe1lPF5
bbS5aqu6iZftEHfRidBlLAOvHNRJabJqQXRVrPIq4pBvQ3ipmsSc5RH3Lkg+sDNiRReauEZhriAs
WhASwY0DrWzX00BIEUARuSgXSHVVvbRYmE2d+31zYl0fBaru0RBWeZyFTNSdDRQuI4i/S0+3J7WA
yS1H4+GrKYILCyNSF9U685Ju4UAp+2Aac7cBLw/OPxV5sUgz4BcgQvQOvE66aqUSYatt8jFLY/wF
2kKH1ZBjtTZIlStpZXbpZciFXSmST0iXH4oMQSQFgdtKkij7bHrSmIBTYz5TFLnTltBoCCI3ZH6Y
Fi07jSyBSccoWrF06ELoLqFvMghLTrsep9d5QuWXPIrxpxzT/rzDmi64rcwJHePxo5EFyXc2bbAB
zVB1IaKIAm8F47jbhOya5SUEYqMud157IPVX0/leuixEmoKHKiFkOdFcpyasXTo0i6aYTBVUss9w
SAuwI4Hw0oxfFLYmX5MkafKAFCBDkBUy8cMcvjfUQsCeSEbLT0rRErmAEL4rHHCtPD4trWn+tBC1
JWFuKUVfwPH2LlCe33fHXpOLRWMz7zitOPkgMpas8NTlbZCOnn3D+ZB9bTvfgnuAyHNlWkhbBibi
9Lzmvjuz44SLwMVAac6HurVfc9IMaVgzB8Q27YrhumlG0BVQSojTWsspu+l6BW+qrOuWOuvoKaQw
4gic6zABmZe8u4XzwV20KmXSnLER4rfAAzrSLIqo8vjSq0rIl6Cp4x+buig+S9sNYV7TelEgr0Kb
tpf4qoEoT62iBjhcIJo+KdY9kKpTsH66Xw5VkmRA5RRQTzfVntnQpMde2EYUkiljibhdOttBdraq
LWyikCVlkrG8W8WdsJUq8zDLgaS55S6M7cJorFICnJrqaPqk61bnb4jBfb2AqCLKwaQpYSYbOtzG
xbj2EMk0eyNaGvlBjquUbgvoY/Z02Hn+kEUruC4/H9BFnhhhVAjR9sBs0E5JWbehBIfLx0WCwW8V
QQuZMDYudDdGZX42+hGkdMK6hQDMXhYd1M9oMECKTLUr19oq/RTHOTPxogdVkR2Yb0q1C7qhMqJZ
xcDV9EmbtF75V13VQ8eXSZ6npV7yasT5VYSIJ7u19bK00Qs3Mg9llxlUswAH5pk6bbOgbXU/dJAi
hOnflh4cW4V1rDM9LpRNBv6JO06Sq2qA3frFswLyB02hINngERwN9gw6UBBEwhzsOOQvQA8neROz
CA1iDdnSCfStwrVKP7e2T7wk0H4/Th5EtlHWC3ARYI6bj20CCQX/vAFCOWxQptDIwjau2ypfTyki
gBa4vMxkX6nf6q5c8KJpR31GW5jeFMBfgyOkDgWvaRld0YbbVCyFqZKUnqK2rUYTLWjaAMeB2CGu
Vtb6GdhjrzGLnBfxBUkgaggiq8BijioFEuWzddrIchztKmEdoVUaamAjRc+WsR5YWixt3zOjIHeg
jX8+AfXzl5FXiKgLmi5Stg0wqxRbynGibO2IKz9avy0+eJOpm4AYqIQGrAXdWWKRlDdI58CyIHOY
uHxpRK2SReeIlkMwkap5C9WrdvyWoTxVadxdQhmqO6ZVm54bFNEwJ6K9yPA4lktLy+ak6RRaUyhf
XmVq6OVJBRROBlTbkQWD7nO9dg0iYTP4ttdQ2OjyGzuhKAfTysooEOBH20VDp/FdnXr9AATBK5bA
QCFCjDLL+doJ1pSLqPSHr94UDaMNcNxX+J2fpzlfwN8+1NcODp67oM46CA305HUQjbgMJ0ugE64+
bhOedzexN+wyLsCoiQ6nPIlXUDTsIm9VtnCF8IeWVEqHEWLGLNmI6mNcG/m56AoGCUsZkdiEkFBM
OUSocqw3pS9QuyCIt82neupdDODYqExCjVXVAUHC5IwxSG5tYoi8y4BVwMMvBtuyIehpLpcyF8Wp
F9cmqKeWQ2La7za2HKuQjG298DVXVSC9JllDzheAkUPsBXTwq+PKFlUWtpAw+zplnYO9Eam3rYcM
zHOyK4HtcDkC2AumIl8ts9b0t162IwV5ZuNzD8xw/QWCyz55K7PS7VgXJekxMBhx6pjk6VcwkXRc
045l70xPo4uh9OKb2GFYeb+fhuMmilrIjExTOgQ2Rf0Hf+DtZe+KBKYANdUq6GVpwJrKMgmGnKt3
GNKHcqEy059gSFqki57G6Z89ZVDU5nnNjjXLsrDqHb+qotisGqLRJ+FqHCg5TIvEFdMVo/U0BlA7
GjdQ4CfpgrR1BwWxQts6UGmnupNYOANmXk9DHcRRP4C4qkiC3kE0HFotR7Iiu7s8A/gjR2m9iDva
gen1ygiyMI2VURvQuK6AFOixvqCtbc9jgjt/gXhs5SprCvu+H2SDV2OjYZZlLuQX5hI/Dkog4G8q
b8d4a2hs1AFw6jENRB4pKCzkVZoswKFnPaSFuv5yKiEDEEz/S96X9cita+v9lSDvuhAlagKCAJFq
7LnbdtvtF8Fte4uUqIEUJYr89fno9r57d+97bJzkJUAAw42qUpVEisNa37CUTlO671bX2l0c9nzv
5IbvNEkyn5st7KfdGk9/mJkN+6iet8roxD5lWC3Wy00PatoJueYPc6L0gtMliURCwIEC9dF4HYs6
usyZ6LLnIqhtXypSF5dBwKJnK3h3sQXTfBf3c1sRnkdfwCgsAxjVrLAVT+YWeLOh3O4WY9u5FCrX
9X5hPBdYf1UsLlsS2eSgU5M8BjWbthsgV10MMGDsbSmmnjzxYmhs2U9E3Yx1MYf7zCQWSUERKWyZ
dZj0+5607H2XbMpU2DcR1SE+37FYydz3W3prYgMYOo7G+iYXffxJWkWacl3EUzz34yelx7GE4g7Y
o8a0yYtmxZAX6qkJTNggttqCKkDkca0WUCMzcJfPQ7MEZ9ViUu8U77JbvejxQieyr5CRd1fABbJT
UIf5IxBjnmEYNOnzFLl4v9FwfliVjc4dip1EVbvmxkdrYX9OigEQTzbP+WmO2ZDuXBEgcOp5sR2H
JFrFA6QbfKcAbu0UhjqtZJwse4Qv5HKwIzv0rSGfWG23T0WtSTnNSwjaOen2fS7qP6DFCHc0ofpD
jnD/SGhNnsdm7T6F+EpSBhs6LoqDT6qn+fUmA36cVo1Zly9fxn7Ud9MS2rrM9RgSzAN3VzRBh4iG
0P6I/UANSDPmeJdnySVQtODKyEh9bAF27PINiYqEwMWVGyPjY5AL+q5lMe0rClT/PE0DAenfGtHF
8Ve7AP1X+24CHqSesUF1/boD0V3b7BMy2rGfHhSdR5rc6pZJrPIzSoZJ6CckxDisxKre9hJcQzvF
4y211pO9Jto82RuPITjQc7iwvnXnvG6t/lDzzSRfk4GO3akd817TqqYq1MEuXxNqFBavrkg/Z30P
ArstCE/D3aolcQgb89DySnWpCrfzYjegmGUKec2B0sHkn9Nh8Cy7nDqxCaxjCQuTHeK8oQdKatOm
2UtJm3E9bx3C+PawWQhzMGngdqZJaVc2jd9DGdhs3kG6IbJmP0/GdgzaDN50UIxMTU1AbmAMStAg
Tdu4UN6vca6RwvB4S5V6HHNTr+3OuCRH3gcjNd/am7Yd52XczQa+KrIPp3iZ5fPSuZXYEr8ycVuZ
kSIkK93EsDKcalDMbVEBsfYtoWkTFuLImm3N5MclaFyUlLzOO3wGOVyWbpeBnpEwX7Z2rkVabWGR
Z+tvRDWvZQ5gDTMoaUAderUBJB1e5fV3PQegslyHrBm+9+PkCY2VJxPSnjgZFNjjOWN0UZVewy2I
KsZbUHS/uYDX8gJ/AXhODQQGUGSCJQQp9PoCeGKjLGl49q17uYAe4wTjr+8KgREXjODF/j2mFJqO
FOED5NEhdLqoFJ28YUoRlQ5yHdbpcwZ4HQzNFIKpkiX2UKylFXGZ5/UwT37oTJBn4rPlh/BiIrXn
cDaj41QeFhP/XvpA/cn/Ikv9xUF9CskBIegMIFJvbgiQ7hm73zh9nhT0BkCEka3T64iw2F7G82KR
6xRIEt1jj1Fus3JhykhWgVA16UMjXR2csPK07lF5iOUm56nXpm107UVx7JbEE9njjFQNOJJP2x4m
1Xbu0Ym0A14ZCuH1Uhw8NajscSgY3owtnlb3mPfbBpY7TjDda4RIYaPz3YSYez4ATdrwrQ7oBrRt
8sfpi7wJrCnzcWvxEyM4SVw5DwYvS9NT0ndftjkd5HQoVkVWxBKj01dKdeB5hOhVhB2gqfvt1FDo
up6GfKjpI0JVAhI1yxtI3FawylDH/Zqtfj0af/R+hrQNU4FmKfzeb4YGVsehIcB0PzvSz9gXtyjM
EMyYsR3FOV6kwaT49Rnf6jbw3EwaRiAcIIiEyuntGWcVzsz0sXmKEXRiMJqFem40AjcPmVO6SnD5
AOWRBwBrXPTcXGcv1OOvL8M/zPbVuIvx2GjMNBTAwxOiKcC+1/PQxYDFgFv2jz0deh2XelyS4DuS
KAndBkMIR/aqzkZ+t855AxJ4YsnY7JtcR+tY4jk5RiD1iRp5Keo8fbfFSuS2nA1J1wedByGvZOK2
8RKDCBhPC4rAM1V1CjXZRYgVfX0YV4bt6Vy3nfYaiRWVR2/9Y64nW8adirf1+OsWv1WA5DE2Fgiz
0Gq0NoYc9XWLu7Rmg5Fz9mFdhhD6SYB1EfSTq/PjFg+dpfTEiAECiYi58BhDo3+IKgNsin5WLC34
83f1lvohHUkOLvjEJ2z9EJNIB2j8IMU6YUtxie0w62rTezknsXmP2ZkRiWn06yZFrzUgqGGc5BCA
QN6R4A7Cq/NmMZXg4d3YDtGHXLMYc0tPjb8AHcSLn7o/5jHMVRbXVrPNT3GslX5JUZOEJCdgBApS
siX+rVF2eMiuKNqMnsCF+H6QFqjXTS03HMVZ7Jtomz6dD12Qqfgw5WqN58pCWYPm/qZprzcq37SC
4AElBFMFLmQo417fLQ3gMBPLaD/EiLXQ/VpJDC0nHB+/6jDvgG9ZPUr3mEWDVxL1wUhwQ7a0F43d
uz4lujkUcbCYD9DzKXQHEOEYoy9eHVaTgQcFhhg1YvKr24Jl88QjbHfIk6Hdwgm5rkO8gryXoCtA
AaMrtM4AI1QJuAdMCVZELV699I9fCv1Txn+lSXwzR/GkY5issEglORTP4T9EgcQ4mtpUBu/XPhux
OrwIASOWb2tXQdSMffw3MqnozXbkT0lRniQKsS1Bf/FW8xu2I8R205a9nxeCEQJoTmNAQSWF/qHt
RMdkX5sALFGZihiqjpNY6wHiLix66CWjNqHvsnRGkAhcj+ZYDDAh1wdQPzgKaSwmvt4GbFQ/b1sj
zYCu3EQ+YK5gFvnb0XSbvxEAsXygVtgWspMQwTSuJAHa5R67FIzC7+TOtHij/EPj/SaARQLPlIA7
9K0GFMK5GUQw+A4ARKmoS7108VTVJqzbGygKqLJ7yVQ65WURRUXLSqUklxehWOItKSfowoJL1fQB
vQYOkcVIp8H8fQUJH55MvdB012XDKL7RVjj10I9pr74YALPmlq4kRJadt0ORTFBuxHReDsYkQCSU
ZPU2lmkf9uQqDhUpdoCmClK1m15UXY5AJFxbsmFVkFo0W7diMqxOGSvKLUha2h6KiCz0XSq0pYBk
N7KY5TgVhpEaSre6AYDEIBcSVeaEcQ6KagzFCeG1RToObLVND2uRNQDT+2Bz7006RvxxoaIBykZ1
RCoLJe9oy7TRc7EreGS6qgHOdkL4p3dyDI27rIshDI/EEBYdmmDOWbifurGnH2yyNl3woUCKsb3f
oPnS18Gsh+ABO0a2fEtUmqoPLlubYQTtPhI23xebE92x5hDWHxyI+n4si26MI1ZlwIll/kx6EETf
WAT9z7bDULHye7FoY8AdCDOTFvDJIJN8B8VkItJj3QN0v4EGJui6I6BjsB7sO8uHWKOXNxLnil67
eFwxpMH+zxO7h9dIp+F+GOg0ZeelqDkTV0OydRCitWujzXplkrrh/FBDtrQkD/UATPHsUfsmP2Cs
pDHotdV5HFXMOTcFiGOaIhtjtQIYcTbNHDB+NLzHbgOaB9ij3a0TX5JPY7AA+DxjcJigrgwQBEjb
lwlRV1FqG+dbeiuiLMMf/fJmwLnAZ6hASHE64JFUPrtFFtF60aYKyPmJbEGQZZVtk27JjlDckV6U
CV39vghVGkdzmjjBpvJlqy1sVlWbsCJpbq2ZzJTdtXWAHPSQdXEQTedusUW+3qbQgPCilEXho+pM
6YR1j1lT14EDKidm9FRgJZbsa6zakiWXQVyrTFwRLjkRd21rAJjtoTUzc7P/U/oWR/6S7IqMPNqH
DbNc7kJwcSrfDRqCneFT1ABFlcjoRQFAscmlrBQUw+jZKF84dpAK+Kv/EVw/QpZSysLH9JTNaH01
MXBG6aFlxvdYLHSHP+PMNITvfeaXfLrqJs+qwugRA8ABh06PulA9jptemsogI0L3ydanQthL5hpn
E4wAQB+A9OC+kImyKPlIxOb7eaBFi6Q0WAKFWxEMkBrQ72BBC2QcinNEWpXJic1kxXOWLAHuIF3k
8qjbYeED+itgboSmwFGyXedt5i+Z405PIH0xsnCGGB/J5zrY/ABLVeDvPNB7vCcKSHL0bl0JDsUW
m0uDa1hh0EMbf7ZHqTiWz/B6MLyXQFOXvusSWhdxRU0BqXw5ZdBvhvufo6d2s0cVsjbwjQO186Mz
FowaVf2McYvEeT1lFM9Jdx2HXAXvfnZ18HL4n538chw01VF3nUWQRmQVGcBGPnc8nbg68iG2aLSM
3IZzNREQzfAdpMrNWJTJy40aHUAHIADaQiN3BjJsATaQDtx+elv0y4heWqNe4JBoKgiuCoLwei3K
LrQ+6G36BAK+CiBCKAHj/ejBccIMwrr20iYWceRo1TQOqSEngDBexxy+3NqX4QHlkUD/pEAG8SfJ
hG/8llqGcdoQwNYIJChL8aYdoRJgH1zAQYpDn8hi370vA8ktdsFVopH+VwhXgLyRm2UxRtesmb/0
lw4NnHF4MYp4pNk+CBNYNs6AGrJtOjZhEuHbhgORXq9exKPTbHB/+QrJ5TNJmwHDB5Rh7xuvVgS7
tzPUx/4Ho9X/oWuT448YQj8depf46x+WtGHmwyIa0fDD0EBg+47JmDTxqZttRvRl/DJWeDsXOjv+
7HJwiwqXs72oTLEDjDh5O/EO+/xKoMwJPyBya/N1N8lAD7wK56bGyZOWgX0DAzvBBSLASwLAeNFZ
ZiNgWyiNsb/ivc4uaZsfOgSLm72Ii1ls40nTMez7ShRU9GtZzw3wKQggFxzPwEfiD4LGRNz0csH/
9oedJwkNgTpXwkYmblZwigAFjGpxdsKARD2mQ70hC6it82MfvGnqcakYSB4UloqJJd+LHltsv9+C
AVgsIEtsVdsT1Kst1htoiceuO/10MgHkZqo9LEwg3/1q6YwajKepZeiOY/xjzsgxF+j1GYKj2j3G
LB+N/gBlFDPpCbS0b/pWNDO6KIYMpEOLusbMyT51oReoaoDE+Ixskx81UPb7If7iNMnnzuDbZIl8
ezXnkReTY4DjeMlhGglKLhx4QZTf6IaiBGRh0/46BsiMI1IwkBjUa7LM8B68gCyOJAKi5GWANDk6
N7V0+A33YlKokZZDHC0T2gH6gToYqW/fI3caKi0ATCSXwPf9fNLUcPi/mi7XWCrjtAYOfTMDokQ3
I9fznbfw2EMF0ZJ3sIG1Atg3AFUr0Mong/CsDi5MPSvFb4q49XYOyJ6x/GRdHacg3CD4t/V+q1uo
Sw+pmRIx7wBdkJRC94kE9zNtYoKUHJuhR6tcQB1aBd2G3zb6pPZ9DtaPYPC99GSrITi4iXnIIbwG
jtjX2X3nFhO8UwimgSo4UNTpZ6y30I8HZnLogZaGvg0QHwdY/JFeepRKgA/1WEDRj2b6nBaWSfJM
N5GKmzSVk4UWIgLHGPwB2Vu71QBHi1gk5SzgFAqqXJBMPcK7YTr9Pmxk2zTQKduYbQ8mQ2wjvxUr
XyVk9DWE19AmQwjfF1UQubl7dHSJ6Fgu2B3AF2tCRsSUWZZAh7ZglPdtEVUr3gTjXGYGpsht97Ml
L/dSTlAxJlCxxl4K/2Ig+ymmL6AcwqhD9O8nL597fwQ0Ueizuv2hiE9IGOAISDf8gXUMdKLfI3P3
LjAu6glTuUG0WN84bcm0h0DDw9i4Kv/JzyH7UySPoov4aEYcAGceltOgqdRmFVgoEqkwv1tY1pix
NOEAkTa1ri6is5GDn+VN4DwcOMMehz8UYZk+Q1KO8U1DOLVu4PDwVw73Hb5avJwoUQW2NBABuNkv
GdvAW5d5mSPIx/vuZcGCfs3/ssyJt+0EQnoQclaponTXN70c6xJyRpDvywtCqw0MpOsFjxofxjG6
4RzZKvxlLT8mXDB22EcgSPyhQp8i73Ddgen3YzKrXdTxMmEzUPQ9a4U3Crx0CBwzftHrUCsMv0tn
ErSXLIpFlv8G+HqT0APLwfqAEQx+Dxj0Pww4TMNtBWdP9I6NY4qrzppmw2wwI5ZZGVA/g8QLFrxy
6a/917m0x1H/hrP60wN2hubIPxcV53+Ds0IePQZmzgBVvSyNLTBg3/9QFgrUhPlV2v7GaoTZFELg
i3MBssL/qU/r/+ZbNXknQfaS4c8xEnbbOFZyqim9Rfl2P+KLlHnYfeEt7vAIGQ7myc/F8dfX8hpC
SELUOcI//9SELMbzLuLo9bXUaxwBvm2bd54RSD/zhPh4HFwZ/JtuROj8u37+5wlh/QFwkOZFBHCx
eIMrdkyFRPRh/fAiIGk67Pjn7IdN5ufM/nUDiYft/rqxvoW+cHqCKtB5hGfbvQUyN9HSZtAiffi5
YhjoPTGVLESYSXLY6JxDWT7VTt0vBrrMXb8Mfj3/YZcKZkexH/3mil6PdFwRUin/mKoYKmtwTm8N
hLYIA5PZWD6Il0llENdhjm8LOFV54PnKcQtAtFjMzCLG5oDQImD+QkC+ycVVq0Rmf0igxk6wlWNp
sbD9TBKHA5isyQ23MfLJyrw4/6aXZfbXjXg9XQAnFmBLfHVtOPcpALg38Bs0OxtX4EBP2RCoLqlA
5GXx51Th/v5uxPzzVHBQgwtKc4rENHs7M/s66u3SpM3pZedcEyTzaHYkvR7vR6t+1k+4exkWL3UA
vo4T4M2G6Tcv/yeehOtLgM7/w3/rP4/6USzhr1fvxx7/fnkIHpegxnn8Q7896tXv4uw/r87XUHj1
4h/lHP5FwYaH7/Mi9L/48FU1h1dVRv4sPPSjmkOMQgd/GwD/qOfgS9a+fp7u3772s5wDCWM88BsL
Gh7Sgie0/a2cQ0BQUhoe8RQO8R/Lu6fYftZziFGNOsTSU2B24u6ChP3v/w0WPl/SIUaph6hA9BAD
awMngkH2Zytf3UrUsPj5+u8lHZI34wjlXXB6PHWU+gUeM+8Nvi9biqgYTNGVihZuv1Bw3TPS60zD
FQsxLsLV2CjT2hOPx7kPzmPEUGKhwq49nEbDw2MazPabipsFXFQ4JdXW2tVdQgeXfZdKZDsO+FA5
eRp0k8LwVAJNsvRdMGPBWbwsIoqm+ZvIBkT9SB/B6O+h0GlZcRvyQGf3cECtUEZPqYZO+h1EfYDj
U7Pq8EnERnBbOhrARgbRPLSxF7BXmGrLs6CM1h7CDXgLMB03dpWuYNHydyyC6t1AZg6WN9qTnmqn
fITRz+9nxMRkn7c0FuFHLjPtluMwrTk4thlK//CSE94te9DeX1kwKzgGJ3uXwF2TVc5Cz7rPUxu4
z9MQZhyPKMbW+G9NwP+bufVqyv6rmfz/4gQkiS9v8Z9RxD8m4NtnFfyYfi9f+jn9UKgIsYsvUYCQ
wtN5L6VUIKr9D9TPjVD9K8ObP2cdngkHKg24iye74MP1J/9z1qV+FoPHxAEYHIhW/q1ZF7/d7XwR
OJBpKBiADQ/UwZudQpG0lYAm2IWD3hv5imhSqP9oW0e2nFK6PoVNn8E8kIwPHMa5G2cKn0r3IamG
Ymn3JANq02p4rfcq2rpblusWcuBgaCE9U8etgKpTQ81XwkU/yV2Sb3kMaXPhY93OZAfLEna5CjNe
hQ1A3HKMxNUEXeVdNsb5sYfB71hndXaknaC6Ajpf7+alSyE0ZercIZ64XmZb77z1LYCfxGpIh2AQ
vESVFvO56+Hw3W1Z3VQxW1aI4SMNgAyK91FSakBwG2hYwueuc+MXVMXIr10XQ1eutlzvcUADB3C6
HToPpJh6y5s9li6YM1k9hmdia3rqVBR8NaOSf2QTL27jdsjPY92jnO4W1bJiEHDdcTYtRx3H6gFo
gLloO1SzKC1KcfRV3EbfYXkMgcm2roRvAqq4AMnVTRMOzeU8ueDrkDZKl2QaoxvIc4czUNNPa7HJ
B/CZ6bFj+fqBTVq/Kwq99aUInHoG9t58UsDDC9jbYT9L0wYOZDdAAAsFyVmEXcbhwuPqzJKiyyow
KuqLtJtZqoiajykiQ3TyIJ4F1/pUOK4PhHL+1YWLuOKhug1ck1xAjAPrYO3c5VSLtRqSbD5kWz5H
O5VyC6uOXSKF+9l0nwpeQBWIXlrwa30wH6IZIjhLsrpSY5+iobA+lTOpFyCiSXBqIa09brIW78eB
so8d4MuuAk8ZR7D5QF/ap0lLYLpM4PpAtgMNIsfYO0tFl+uFFm6uljEESG8JJO4MiBxkg5CkVmYe
2E44QFsl3DDmD95G0MtMWzzwchCzOwKoGe54mmwllTa7atTodomzSwm9Z3896aC9ioKY2Ao+chqU
I7Xw2CTj1DzWmUNVkWJp6LPcDMTk3ZRAUi0UjprC/uQm12Rw7cEzPeYDQQGYpLhvasuADwf7ifVr
xewKgDe54dBrfx2yuDuHCv4g00J2uIMF0x7pwLZLBzZvPrSFHsC7tPWnoE+b4KKWkWz3xZCRb9KE
81Ky0CwPqzNjvV9tR550Ieqhaga53BPgOZ8V4lf44Qz5ArperdVqNRTEJhP5icadmUuVFyNIVQtx
aB9vFGgwg8xzgT3oMV5DdilDRp+XVMI7QSgGredvxGlqhvxzC9XGNZSJNjxvRVe8h9VhDMBQZDWE
vMzLBycIdw85G/ovScOKD4rT5yA00y6dVHxNltR+TyZlkboDthi8E2j41DbLTCqhWp3hZg3qSWcU
+jubtRNUbSMMqsG69KVGrbgrFsHjAafuPYFFgZYAv/RehVB4ogAK3edwclU9oJvSrdAKQ/rPwSEU
2FONlhfdSOAtC2dspzFrc/QDbY8jZPdtqWKbVUExhUfImvlDtAbJceRIEHdBoWsKR6wKn6KOFXtH
sZiuUTjZqoA9sj1mehLnBmnFTUe9+rcYY/2gYFFCx2Z9+7HjrbSlJDo2WMzq5Vw325BDfQbYaM3s
pE40yOcTPG6wccA+Ot/SWQVfxyTrIdwm7XpnpQ2wuDgG0iNo4XIrKF0PQc7k59RYeIbhlXmCUxtV
aGZe93ttZmg+4sSquirgyrhltqjhsQFUv0uZqc8sCgyKMYXTO6SBE+ppFOYSCAevetFBazhkF3Sy
4B+GQdwXbBa7teH1ue2wbI7Q0x8hwX3fDMlynL13iceUrIBIUJWlDDqYwgu9pnsJ4vQb1Cwb0CGS
yt0Igzesk2yNShHm7e2GdHRdLqmQ6aArqszEP7qgEcPJZhT2qk85qgbAeo+aQ0TrT8tiYcSrgRcC
Um5B1rSmBu0n1AOEBeED3HoN7KBQlmaoDnJeG/OYwLr+IIs8f1gIaouUIW/rR6PS4VMcqHwph2ww
F8w23WM+pBEWKYNplaPoyF24bP0dImPk4yAaKs07elM0/VyNq0ONg0TB00uw21Vbb/nNEsEhInMU
HNhBfdvfwDWBy0274EBAWKJjRDBhqhcRLcFSpleS4PLdpqPrJIHlBR4aXb+juUrPLe/M+2YJclmy
tWbfYyhgbuGKXHooR+R4ZSFYvYF/dHrnMMbPDRr+deLSnY1VyXHTcjlsAHI/dxSlzSonA3dqiLCH
ltqo3Ihe9pC6LPsOaul1t8Bjfhlpl50ZZ2PVm/ZOikWViYR5qx7FTLHIdvWDcfV5TNvoGt5+KP0H
R8FI5st4hwJQYELRn+/VuBGwFg4uYhpkx1aq4LYD3x3vo8gk96Jw7BtEB/zEt8AAt5bbhPOgEM2F
dZm9jzpljoUtivNKlvkRbuj+biVwVmA+we03LKMq4ymDdXc2zcrhdrPhDjQbDGJLXMh7IOM9zCJt
DElnkZE9Q9UfmBAFvV26vr52WbGdZ2yMvJwiczMU+ddw5MVXMkNAXSZzIj9xODQ/h6buzvMYTMch
ZkEO+xWWGgw/hk2aijipUPAlO/C17e7qAiHIBK3VrtMkfYpGnt9GcKjtNfOLJqT1EdRGoILdHlqm
aHw32OITR8EqrNgsZ9OlnOVCqnCAVASuO1M88aDu3qGe0CzvIO7n8wmJmwQgn6JuDKydRIZXUao5
9rGCDCFsVprByYuNHz0/Rs4CvW5QOiLO7SFmaXaYijSr2DCkddU25t6RaGwvNSrN9Cf4OtkniEsT
/iVCzjJUoPHCZK+MUw1yp3QDwXNNyLat+jg2HQ+XCwzZSHUX2TogFfsia/eEsHf72HXB8LVdt+ix
0Ev2nshmupCSv5fwE+xROa8/Z5ApVBmg6yobt4dUuCcsgH9Qzr60On3KIHh4Rs6HCIKqpAG/tTxl
RdCeUCxI3Eki9ob2wRVuTgS6ZurOQ6flH7FLVrgIJtnBUi7jnJeoASZOarT6Pk5MZ6tloQwFAxRc
mO/zdFH73kXunjnEO5DTGcgl/g/gi/8fsycCBOFXydP/El+ev/z15BKfO7185c/UCU/GRJ4DwSVK
9AH6/asQZZDneIYcpLeQgEL6hv+RvvyJXCRIlLIEyEXon3wOZPavHCr8jwh1CVFWNk0BKcMp8O/k
UG+AC19ozGOYBEJMn6u9lUS3ZIroHNPgVAQBbUveWndaCjq//1uf/FcAyWug9MdpMnhrfJ3oEDXm
3iRqjswKeMYanAB6kvdQ38D0soT5bW9Q8+plpCL9/q/BmNcyssSfC4rmGAK+GGg/cPDXsDPuBZje
Na5PlozAP1K1XqOEFcqFuHC7m9Ke/65sYEzeAM84ZebLRCYhcCSCUrJeK/k31H3rsMKC7KpPHPEI
CjPIUV+hhEmDAhEoypBgzTbFYwhENjqEC4xHMBWi6Nwxhet4OMqkWapkXZHSLdsAC0fL1akYNwT+
tlDh8wA09EoWc3GEO6o4Yg3jR6SGUQXmd7gAHdnfiw6CaxEo/YHodLiAzHk6oGgev6mt5je0Qfmz
XdwM7GglTCu8mSEm03N/H4FL/I6SQO6RdVQ9ZlNzHS6W7xFID9WCchMnhwTlmlIAqBVr4+U+mpf+
Dxe78dbFpv2APKwth7AWh0SyAXYiZALLOJhTONZQZzsZHfM1RHVIyDn3hMH/LHQ8X4KWH2/UlINe
hYHkSyia4CRSb2hXgTlJC9FDSbeiThFCRuPXOUfl0dT1G4qjOLaUoTRwXSG0PUAlqZ54FxQGmTJT
2Qxuxxowzk8Fapnb+YoNU3vIhgzuPlNjnFchIK6pDON+eF5UNj21UOp8bIsueijgkUBCE87FtzaH
9KwERZ2h0E1kxw61svh2UGsObxGADfbcMZEnFWqziNtQwPxcoZ7UeOVX+0sLj+tjbh2ExTVXsMj7
UjWtQ3EZytvkFmTxA9t4WNXA+B4YmNj9TEL1BJnlehi3UB/yNQ2ScoNG75vqe3ZkA/tqVTvtGtBc
l02Ro4ITcQnr9zM6hw21uJaidx9RWDC4RzborkIHSrWcN9LB37+GwQ4Beh2WwQjuMOXJuYb48rSa
Yd7HlndXIbKTb82c6ueO2FbsXePSYR9oXlygC2Yow9KvUovKEKNuBhHCwJuJb2G8GXi16GUd6K3s
uuZDMcOBJOtJHIMp90x1v8F6ZQYIOGiIMJ2nZTbpyzZQFL5j3YBaQJj8BSxGjYOzz3G9xDuYmi1q
s6TyoTYiukrZfJdsxpAyxxOIMbQxezY4q1CNkiJQJev3rc+CQ6ICfQ1hrnvWqHBb4c4mzxMq+dzC
igbqwmn9IBMdVKiM9QCamu+XxH0KFhXfRI5F+8i6+SbInNubIjXvBqBDVUOK9WB7ej+Y/mMW12N0
4h0M8bTUqDBhgW1wxO71usCYky4ocyZKm0+Ist3crruu6TvIHqLFdpVFAuCuciPsdhZFiCqfFUOh
j7CsA1hxHrvZQNoC1mFB8IeOGOVusevcvqcQoDRalCDX89W8zxAR7QsyZ80ugekdJUBqkL+IZkPk
7jofhqNZUT3u0xZQSP3Ae0Xw+udmDndcBDY/zO3MJYWwSEP30RnXPKxd4kWBE1+bm1SiBEo5whBg
7hrUCvjf7J3Hct04t7bv5cz5FUkwDs5k561sKzhMWI4kwZzAcPX/A0mutra65erzT7+qE9ott0iC
ILCw1vs+i0xX7TVdch5GhgIvhOTD/WTXEGRgvpaRkWxR3Ib2g0RY4O4a6F/+d3/CJo+WBdXaWTaD
fGxvCU/BD+wJ+7JPhltnt6Eq0n1rlizDVeG7B2X2+YMfzYautNvRvBoHT5yB7avM1biocVi5RhLu
XXJQZ4jgmwvCNvdgF4bpI5af8SkWS2jd2UkVc8Bp9L/2Iy+6nedh/ObZJR760irrHdQQcaxymGur
wcFwng25c6w7szxLpzHc9sWwlOuiifAmgz2ozsmxkb/wlW/tLK+rNnmb4nSvw35ddmYwkelKyNVH
Ufh5avmnpjfKWzTEEQSH0hiwb6qxeDcJp/7hYEm64EbSeJchajiv57BYNuiW8mTbInM/wokKr3M3
9b7kBWZR1H8K0XznF++MMfNhTKGJKtd4AfiZa/TFT/g9+YMw++kmz6SHeHcpqtu4IF5e6Ua5FotH
5g18t/nmvzn0R7L537bI+AstTnGXks4/p9CJAjEo/F72evovfpWv7BAcuY3xhto2ZSwdZv1FI0ef
ThELM4zOpFPQf44BNY0cawXAZWzNwrV0Yes5j+5qULkJgVNQ3cLSQzPVf1G9EidWDm4HqwNGB7xq
PCcVmpfhC06/uSgG0/mRmEstf7KXRMLcjCOsa2AjvbTnB4m6rt91s8gp5HRUt79NUV6jAa3cqrF3
taHd/GgPUIIAJ41MDOdBniXTfWsWAEnXrVN7i4fnEOiMsVZCgQiEXTLALADlMnT2NRW8Ght/bNbG
eJ/0A/AM0JPa+OUASkAusQymG+xFF4MhWU1spWhG8nEygmhXKtnV6XrukggD2m8v8m9C15MiP0Yp
auo2lUL+12ULPR2dqvMssJGL+wO5ogpz7Bg+1mrszoLQKIyxAON5s9Ky+NmQX5rvqKJob5/NSsnz
QHqPp/u3b8l+qTvglqi6WHQtoOKIcoUy5ssX5kt7wpHQxt+t3ERJVju4S8+QTGlTaWJ4KRaSAgqq
JVcwmcgDZXKqM3haZo1PBAOF9tz4qJrkGZt5ZybbJYqXYbPkE69i2/dLQkTYeuh2Ee5l4OGXJbP4
awUnA7eBY9XB2/lD2P7yJIKMgkEmeOfEQw7A41t4+UxRkk2pkeXlD3PEansL7sao3hd5VC03b4/e
iUSGC9Gh2IFg6yKT4Gx2UqudWWPDxZui77hRbF0UzaPMQcVp8oVPwpfO9dhVGvY+e26Ox6ZGtqLe
s9Ni3Xn7Tl4eG/QjCzewhUnlGEscypWXj2wJ8vrhJL3vqiM3duXWs8R93BYGxa4z4rHF/RPqW0+M
vwQr+oosJg7MZiYh9bdTl4mdlnlWp679fbLiLnV+2ITaSXKM6oG5EFeNfux89rCgbt9+1JMjkr4y
niqbM44LUpVv6mTUJf6JbER8+73LHbfwD2kYlfc5FLKG7CPi/Li+nsIlMouLKm1LrVZWCV5R2fk1
5pwiZ+WIIP9FRfhOSgRHzjpRJeW2TMVtMB+G0cHLeHj7pl9NSWQFAQsvJ3ST8uJpVd+wYgPuli++
5UND7mXTzLW2e6lg0cL6f3stJr6n/8dG/RWcgosxBEDclVn3Dev1ECwrSS1DvY9sgyrWHy71ahLQ
XVMXc6EYWqZFH86TaRdmgY3ZtPxWUnBkcJHlZ3hcrdnA4kFFqxLwVlSFGertR7RejyduYwpwAUo8
7HWny1aEloO0qGt8RXZk2cs6hDcywFcJqJmCNBM59pcDn0nmfwEECvRw07RtG9ZrzD+2uktRhlMz
wYK29DTCsGS4E6S153O3mJFabd6+W970ycei+eLu44tHQIKW7WTKuvFYt8XQVl+TADGyB89z7peb
DrYg72eZiePVPuxqDGUYSFLmR1eCEeCM4ZG9JVLPnHj+xrss5E8PaD6/IY2cDE2xspxK/nxagOH9
srq4Eyqkj10cQoEgW+pnvHSV9x1vR7cdYBsuhaV4I0kR6SUa4UfCBe0Z89o7GBz99GmZdQixaqYl
YixsKbWN1FxSrQe3ncZlxjbJmOoUiCOLH944WKm1QsXaLTdM6ND9WKYlX1yLq5N7tGoZlqCFqH5/
BHtRy3I7eBNe8KUXvrpTj5bITvJv8BAA6WJIksSreGd2MiEzXRUiSUlUSuBALCqcR7WDujKlhL0z
J6UHELcb0dsCsrbSiL+CxKUrvL2rpqR/1wORYTObm0nbHDtEijgrZRxy6V86aIHDje4m8Vx7VwIG
XPOpCVJS6pGjmvQyd8oAioTVTeU53rh5OBuA5TGXJsB8DF2qUpylgcIRjRU9op8IRHj4WCwidUBy
xF5XTlmj7n5+AFf2j5h4H0uC3JhmpJ08rlky/bop1gvms8y+6SLNeE/9ei7kutMWoV+/Ax2d0W5F
GgGGXDPlKiA1IllcxmAQqXY0TnXCQjyLimdCTqRH1cmykZFzg3rgL4xjn2RnZd4OmOasBLlfsRWG
T9Q215GGc9ez3/B4LF16ulQUWuVPgaydSSMjTxbvy96tfHg2gjSXtwJaaPNNKeDWzJoY1wDvDNYA
vxDdnBX5uz7us0CcGc6Uzt+aYlKMYTUpyfVd1nsrug1yJFtys/hDkI/HiIyDFswvdEMLNtKaBD+b
PaJFHkKGtYdrBp9LSZ0NTip37NuKVWDbUkjjYSo70vO3FY3DnziFNkKdhWCD+C3VXGn7y0BzFv5k
xL3PagxKrOeWZp6efzkOUt+LEybkVdfIrvkE56BBBbsRVBrIepCh5PZkkQY6bouUmaVXnWZGUCJx
+MM6pE7KbUkn1GPcAMSUPwfkBQznEpDj5yhICOgcZD+hVQCL5ukpqkNrdVcHJf+3sYKcD9iXPWsD
oeNClIGNgO98budFLx5JRiAmG6G9wQkORn5pi8KMN+F2xI06928JdeeTYWAUkgowwHxQk9nJ4lJD
qfiFTUsJNV+TVxr0rBZpqvkiWYjr4TAFOWSdjTTvQipFodpYgYOYcg0tPJHLzjNJmABwrMWuz+bY
odSULHkCEsmslxt3Bghqr4OOrLWzDQvSFjgwHu3YnuuqrKU63+eNufZgBaTX+CLTCEyQHPQbLlPa
L1g7rexWxjHtTC0um9qmr7r1lHedMUKT7HzuMTI63k3jBGnlfik73FVAkeG7xNVtyDHcgfnaVeEU
kCNKsUpvWYhZbra9iCWmp7geqjD85Q+grUKfHCIhB2D9qyBjmfW+LaNrINRhsZ15ZlioGbIbbCNT
ksQXWZUMln/VT+RVmTwpHHpmYj/OONkxn+p5SYm0Yw5FIoVZeV4t1cLPGlsNGEAWFzr9Q9eUjNKm
yHgf5WoyDWtormC0IGbYSbQKvKXSQg6V4HVFcgGBuTH1Kjgw+MxcM8VEpHZmj45BbDnCNPysbyO9
LmWm0unOXuqIEL1uzPJUO5PH+PUJZLwrxSjyLVh23zGhVEN1vzry9jVCIUCE4xwCNCHcON77gUs7
eP64f5ZLtiM11yiUNtBvar68wMn1Jtv3g8YETJ6bonfwg3ZmfZiDxHAoZM+4NeE9Fq5zqJu+5JGC
qqVoSZVWRyuojrP5WxE0nEaezyGs+npwECCLChoI2d6GvlGJHIVxxMK+wMVF1RVvmmgso60Dr7u5
fbb7V2z+M8KPEXXgzpejwShVuJr5sOWwEE4fgnTQI/g8rYt01D+bHQguNm2hJh04g0rQy30Humh5
sAxmpdgKH3/EuCLqjU2+TyNGHLl2ggiF9wpPsl9f2SnL7qYL0QcZK3+xZhwy5Zi3t2Yx5XcvrNce
usZs51VqqL+99l/D1U6bz6RdvWX3T9ZrYFE5SS4j70kKUdery9Wfbdg52yqakl5Z64Z39AcbtuPP
uY1BtDXm/tMLM7ZsnGwyVtRx5wh/8z97skNsV2a7i2zkOOdPzmyvzy5HEyj77nd3dixJwrHxeb1/
1pF+C1Z/49EGwOdrQLFvY8F5w6mNy8Yq+1XvQ11AsoY//ubJtQ35qJXV3qzRlTTb1+Ztx3C65aEv
mdWrFxbuvPf8tt6Dq4uXaWUqv/Y2/yc/t3TFMKwHv678lTY+9ub+X7i6qyAb7GpjuRhOQUeKXhjx
FTQQiO03z9G3OefQSt6PcVHRPGGsUr2h1oUoavd+nN26djZ1NLYAICvTjIlRnug6XWSOfDD4i3Ss
iXaefO9e00z0thKykPBxN4EOH1EzaDlwAoeXpaFwTR1hpsYcWdFOzvkY5/rB6jE4X5pYozvcpFFs
PdQctGG4L93YXvaz7/M7d4ML3G5ZgT/XJwdfWgt3Oz9BgIamSL2Pbtnh691Da/azcI/rkVxDPTQu
y6TbdUT2QUZy0947tksUPJrEbgbohbFmLZNBqjeNyBjpBLfBcu6aiG1KbxEHjIDQew4ldU3WlGIo
TB6UuCQg3+S6RasXxCK32aNHaqCEJuMc9gwQLEC9c+I4nrjTNk58rj34i18tt6BgdDMeNJ4Tv0wj
KVhmOjopcf8dbmlWlMzxdWcdW1ohd1RGdYcAMWzpHpPun3BJNnQE7+uIj6vaIbvxy4u4koptsa9r
HUuVta9DliTsNSipx7/bWz8HFOBZuIEED+QOUVRJ3oByCcLNZRWarcvws4Zrx1f1mO7xYDexSz3v
YI6FSZbCqqkzFl446ru3RKTbItWxI8NqP6fwnX/mg8HAssxIfQeYJUG4Hn6NBHIaiKFDLRYiUr9M
+I0VxQKI65lVzhona2CTStcpilzOLMUUuR9zsHwZTVv0a2TDtKwHjn9Dfxc0EfKnHZpSjUYB1ugD
AyzjTI3JzQJfNgo/qcx3IYODnoyL8Yi+3lN3CxJknspaap18attBpcmxNksdVJg9lcoRNNGsz8QB
xGjvY0G+zprW6Qiwtt84mQ0pJabVDNulquq2dQ8maj0V3Cx9goblwot8k/uZF0d/B8haNTpEZQSZ
d8iB9CdCSx+d8KLpIH8hUkDmvkgr52icNpTpYJpHmPntfWP7IOU3+Mj07kr3g5hNU3ub+ZMQNVGg
J2CXati7no80GZNE1ghjOWpHi1/yB/69/ttaDLzcjHngs11aCfcF+SUBW0BCle4XOpgXtb7bp88D
aRNDnQ9jxUttO3yIBV2GhIo/q2CMKR27UN19vuqGuZCv05mYQO6c1tFzNy/tsLwsRitWPY0du8AC
GdkXuH02qJhn3u1gqIJrlUvLI5iPLSllZ+nQOlSVp97Hfpi2X1SL6RWxUkZHERaXeXRoYjJafVZi
AkSH87MwbX0IlLXLic2Eic8L6ZyQ8JKDJ+8ZLvECZGy0OT8hf5jh4Uz4irIvKrEmBiV6iny62ESt
ue2qoOVpU/SYBAbPJ+IAaRCBwRTHJqevMm4Ef4o5s0BdNmgx8k1jppYb01CmiYK6TjiOgF3HR3kI
vFoMd96SC6AGxmgx/tSY9KHb96CFag21pQ/5UOp0IB/XFfMj6qKYt9YXJHTpYRMYS7hOW+VSW8KM
VVHHIwhhDVishjPvsfHrcuz0+YHp5LlcntRetOilsmZN9g61704U9CDvMvUPiEeoKc4YxudvT59e
qTBv00rGKBBhQpZHr9ZsekVrGyYGTXK4TSMSs56SvhmM5bXpTFPZMCCLPnG7tO9jIEcI9nziVOvj
+hKplUPwitEi3kOkmoZ33uQvNLahAUh+QP3MmYKNzXCAtYgJurC/8/Ks4teEDsqqEN1bqSNRu7RZ
xRE1P54apwwJVXJspLJYpAj4Bw/G9MjqvAXLqU+BTweLPFr0TVdYsBHc8pXN1Kv6YOHE64BHZaJz
SKKivx5RdfFKU2vQtz6UEzvhdkqGqO+3xlQ6eKdrkiP8xWVmRiHu0gtWz2s0kjVijDR9JKJ3C5WB
RAD/EdWkT+jz08oRTp0OdAsr07Py7azR3+SMkOzQgIyCju++An0Fk8Y3hvn4dYp6fc5UiZEn7sbA
5Z1DNxhanvcPlzzNqpGmApfp0u0MBxRMDvtlOm+mX1QAE6b/6mIeZ4V/mhp5YOhc5dtP9/pSWqtk
o7HTbCyUPC8vBfSpXhTZia80J9DrU+U5QhEUslizdr19rcds4O+5aihIJF6FC7UOd9erqlRnoi3V
fNGvkygGDjIgQG1mots7CZ9h0hbasL7A3s6+DCV+K5IoYDWDfF33NudushC6shFy5NVrz9PK/Fz7
KEFf6BDJdzv2BLQGI396+/ZfDRX4LORAIc41juO2qX/+uySojYo+hiD6hS4pYOi2bFD6WMjmyhHq
7Uu9mnOCfHdIKYhKEDi909QxYRS6SwKoL2ESYCI5RHMgxwfYkvoT8aJ4/OOUOy2hoHGyfN2hk2ti
VT6Vc7UNpvSYWsEXcDJ6jeqnlCziAGWEDcIO9Z4VhTCZCCZm/vwDKhDGC1a7wj2+/eynw0zVFMsd
SVrKpK71ikI3lv2kxjAWn8lJcG6eUfnP3wL0PqyAb1/pdJRtF+chhVj81ThTxWnyOiMwDIQlrc8D
HQazSxTx+mie4nRjk09sHTW+fcGX5iYKNBiYSTtT5AVHR9B0MoN6GSwsJnP7uQUowQyiN5Ne5lgU
NTYzahtILyCQ4zkJ137mJuyMb9/AI5D19y+QUEsDQkG5+DRJdcXpyuLESW7Vfvm5STAVlltqWUu2
JeuRhPLRw7TcKLTD7Hme4+j1+zkpbri9TnkVHuCU5Dg+Dc5zD05S/zNfcQUhjdPC8sReA/1RBXDP
RY/0YpVaWc9q7Y+u3izVPFSqQstg8uGvBKsTsUjvDySPkCNNY0r4Ropui8E/tftjSmk5oMkN3ey4
TIeMhsXCaG2fUwzyF72do6MgtgE9oLf4um5rXp3/lKDvCO1ZNemHp4Mmet48Rny2pYPlSAJrJmvT
IS8jPRbLlsykreDhkWQpM9Kybw//qwnnO8iidAfz0Bavp/bAySIxzGX+VMGzIWaNwdNx4AiXXkcA
zynrty+p1+8XL5ylFisrNRowwnj6TipD1JxmODTB+CmMkbOK7ZCGXnbpYqDOjCuzewTkOXk4cIia
LOglJGHzQt/N27dx+uQYvx2TlVPrOPnmHsvfv62dpdeUI+8y+ZRVpD/P0qLti3s7G+32wu76PxAT
TlcQRKmoN8kUeQI2u+OeTHKQxTEet677rDQz5MGVvp4WUmLxLv/wXPSJfzG+/Ha6dNOWzqPVOodS
86SiFI8T0NtS2fdlB0dyEw2WBykyJo3KSTeVI7vDioJ3wf/zSdgwLycc0Q8c1tw2WNWkdUnBcOTR
9fuaHnjEodaCUebOTGNOKDQz5qtIKqlBkc4EgMkD/u1VfIQKkThzGDUWf1sZluDhDPq1Ooc4NnSl
yFKFXq85EGRTc8S0lc75rqzM2Hmy4f6jPPdkvBkD4AzC5DsF7v26EOzSbDWkA810PxTAzmgEUVGq
QHM1VuTp3p5H4mQ+63fK4uUhuICLzTp6Mp/HqianajnRXeBUj9caXFKnmWp0qD+w1LMEPdXe8yeI
ZDmVOkv6/KdWDTpDYIzw3T66jq/zmZwFNXHULuBkj0cjA6KxXHR8qvT3SusiG/czcG6+HdpYczxO
AUJwLHku/FEt0kUkI5c2384SmAs/U1WhX/jiSq5iPFbi/afUhLLIgMJn0xhyyo9PwC5fsfBXm75N
dWL5uYTGF8ncldQ82PeiiCwHJk2rGEmBvD2kwcvXh4sefjdicQRLsHNMgBMv45qGJ0AFW0ffaB/j
f4Th4dJWgfLowcuC2iHHn9ApxplCms2AytnUTlQeCjvLH/BXIRwtaapC0TQWNBea0ah6Sd/cR5xf
u5t86lSyxhKKzjKU74rSN7+p2unqFeC4ZF5Ty/GulRtV54mZdpfsSMnCaT1R2cbAGfNhoY6sziJs
9vAwkVk6G7KG2YOxGD2Hgxxp4ppWyjcOu1K2c3JDXPpzq+hsNDdbi1aeD7jAnLMcXwvFn7oH0lhl
IyW83so/owNwz2e6cOAhXBrTgm7V+nc2+/OXOqksl3YmXkIKI+66Pc17yrvRF8NDKgTo98A0nBJ8
vFt/yoYQl75Rt7ee03WERdFwkNNAG1eKFDXiVIrLa9SIqbECzazOwHDhdAsVCZtEyg8DmBmy5tGQ
bfqxre4W2ntsCD91qxvk+2vTM985/Wx+hbvSfbb8xblPAPSsE8i055nfpVvaOqTnb8+IVxOC8Eur
04hUqAe9CtMHtwsrxOPF96akyzfaxZou6oWgt9cfVs9HXcJfuxNTj/MUEGbCIfjVr1u1T3aR2bSJ
SGgrWjGVhM0qii+3sFK037n/vrSL6H3aRQb6bkh39UaoOs33YOa9zZT3qKHQsHnXrdeGZyWdBO/Z
hjrCBwgYD0XBnm73ZVGv7N5y3plKlj+LQQQXJVnLd8qe7Q+h5Pi2sirLrOGBxdeiCHm9hl94JDUy
SlTWGJJvasP5u6zifi1Bqeys2DW/0MNArBfOVf8qRHgckcfRJ0zT/JJTKVNF6s3HPlB+51uZbkIb
HO7Wy6te8smY3v3bL/rlYvp0MR+Rog6xiJ9Po8FocQir27D87pl+gT5rMu/Q1drdqiiyS+WIgbN3
XBXvKM+iWX372iciPC6uwwDCICYArd7t05DAMvxuchDVf3cGPcuSVCR7Ucn8MC3TF9iKtAUBqrwZ
7BhOGOY874DGF9fD27fh6tXtxRT0tVjT0UARhGMwN16ufpgFC8oHCV2nBkCwpNPabDUF+Hg2HVUS
7KQOGHm/6Ceaoxl1AWi3Kg4VeatLVWs0AcYG43qxYucg6PNJfQL5cEG7LFoAZcZlOpf+xUz3nZLO
W3fkQPNrkKv04fQojM3rBTD15UgniGjt16H/nrBRVTtatfycPZleCUz8+4xM8SGNq/q6cPu831RR
N3yd82S4h7+YvTNKzAsrb7LGnbB7tNUCjs3dmIeJXOPr4wGSiVbkqo8pAfiykYBt2RNvAQQFF2ky
Ox8sTSeDkoxB+g/ftx6707GlpzzHfY/TrG/rhea3qG8gJcx79+mrTKvIK6MR8qFOxYxSuynNK2vU
ivG3X+frPvY+xyxUt+iRBBK8U9IQeLK8BZQuf8haOmekzTAjRcNsnJOolDsKET0rvRu33wFm5Q9p
PPUXaRqa7+iULXZ/uJe/mVpEomh6kWTZ/qvMkbDhH8Oezn6A00LDjmNIfkVHMMMZLssfRO3+96Ub
dMNG4+usJN20Zk/VfzJP/d2QQO0gMBNoI7Gt6VXgt7eAFqcrusXPf0R4jIaNR5fjG2+BCHmR5jSB
MxeahINkHHazl0TbOoymTwks9vqQdIt194cx+ZspETg6e8nkRBh3qgldimFUFb1WfsS+6d02ntW9
t3PD2PikDs/ZYoarIW/6s5o2Asd8EtZlX/rsCX7eTzcprQ+RvJbQRlNjED/RZjfuKmjS7Pbtu/Re
vzkOCSy+QMDoh2CdyjjbsXDpU8BLiidKQ2Rcquhz1S60roTs6NK/3M7ITRUVPc97lyzvRiaey3jF
6YYMVxiuKVUXyaat8G7QPl3ppD3Fj9LoksvMwyjbCDFdeUMSH2PXj51VBZMFBuds2VAC4TMMq9YK
qjUuAbfeG0zonW5scIljTfEXRt+4eHyNM2iHciPp272LR+KudQWL56KgQM9ZQBRYUPImp7W3AlS0
pf9X/gAgG5frOHe3vT2Vx6TIBf1nfXiirCEU+tYe+dobEaYlxXIknhNIcCqCvQeJZU0HtfpyrMOu
W1Vp7aGIDuj6d0RWRIseSLn2B3rNpx9xS/XYZW0gwJ2SuC/efjvWq23Lx5gnsObZaKY5VJ5MaFXQ
ACtsnOEHWe8mvmd3czv4CZBFhs5UV/iDM2pK3eIFm6B1q5/JQivz1RLZ9bgXftU9uGEeX5j+mN3b
IDqokLAL7FrZ5nwMsfTXTgPE++mu/8squpvrH//7P/8IC2Pd0YfmfzZafJirIi3j350Wz//NL6uF
6WgcGPwL0yMBSzO4X1YLAygRP8JTKzR5SPyOLMJuy2KPbAyzBTxofZB8tlpAM6KrJAJgMtBYckl8
/xurxctgGUARJyYdu0JkcpCgC535+G11pSM2iJioGa+GAsNdvknyr7+Nxs3Tdvk7iexlhuH1BU4C
lHbCoFFPXCCQHkrZYjWEX1J1lYbQfL6/fanHzMhfGzbXwrHsCrZO6O2Qz06PgrPVWbmLGO1Suvls
SnoYG4jdwRkQPmWN+xm5VhyQjkCsYqLXsDtjgQ3tziltWITZxMX3CpywH1/HmNnN0N9HbWzu6cU9
/EgDM0iLi6F1OsM5N716OeaU3+nNHkiTiiH9RKO7uel3kqaMZ10vrRvZVBLHrIxoZ7fWBapVIFqX
Bpi4KQHCjEqEPb7bokmyWwj0sWrXtCuiEz1tAoKCTC6WWphtg33WWnV6j7J2oL9MM0BSUUgidiCg
clGc+z3dpt3JW64CoMHjZ6PCfZcZMXiGoEfTgqvbEdcwIurlnBp7YtySPUidckuFNgrBZPSZ7KdI
w3XSbv/4Rv67avxp1XBJJ/02eV8Rzh5+tEVV9i9Wjaf/5nnVwGtFNgoPN6IKG4Cftkg9M8588R9S
+IRcHgYptGUeV/pFOtPLBocRve+TOnxcUX4tG/Z/iCw5JDjAySyT5ND/x7Jhk2uxWIS4Qy7CCUQv
K78tGwGSEHrPBOjeAsKbIkmClaTevfptTP5m7Xi5U1JA9CySBR6nGxGajMTJThkNqrFFRYP6gQyG
tVL0gFsFU1R9Lns13RQUoY750mTthvZZ9ae3r63f12/R/9PFMT8E1E0hpTHYLx8xIWSYRBaENOEi
n7Dz227cqMniuq6ZvZfAPb7EAJapoZap2HTLnP6YjL4st17rCcyZNIucB0n/IUUFUDRGczag8bzu
ENQZa5lHuEzQMG67OF6ArvnR+8LLx83/4SHI2uPNIonORDoZQROXmyj6JTw0tEOnb2S17AqjcI6p
P873jTDpBA2mXGyNYqYbBGaITyNmjw3drWbN4AmnG6+0p5uqCwIEagt6ojBZdirI8uOE3hFn+Gjd
FenQ7+Zy4ZRvFPAC3n6Gl7n3p/dAkhqELPVkanwn+T2I72CI/DE8pKIeN6250MqF3pd7H1HH21d6
Gdw/X4liOf+Ejw1I0cs37iqrAzDHlZSIzQOFB14e6ouzthfNO5quFn/IIegZ9Nt29Ti9OSVBemWK
6zTGy+vZVkcfRyPneqhk3rGi0IR1iMOLt5/qb8ZPZwhIO2MuI1dxMn4hLByy9EZwaO0x3QeMWk18
fMi64O7tCz0WWU+exyUPy8Kk14VXi4KMLTscmYMHG0bUcfE7e5uAf9nTSXrczIVuMWIlHsF31Wfv
Z+UGFzWN9zaOtKL3yVAu54XrNu/amd7xK0/BK60tnaFFGAhTif4GZ1VezvuUuXmvYr/EFrCYYONi
CYECHDkXmWos+AgG0kNne92H0VvSw9sPSZu007cWoCNFBeDbPvZZSjUv31pkRzmdjdvpMEoBhzGm
iTBuse5o0ERsV2WdvfJE9XMCVbdxM/rZM3nlIS/ksFNW3e8yNGBXNUIPsDil2ADiMj9Y8Miv3HB2
PvtjUXxwG2/bWqN9a6E7p1M9Crw13sf8zjazEABfSrsH0iL3dLyyN2Wczvss3sEsiz+znGUHr3dd
Ihgy4CqtqnN2l+RQ1JG9FbGX0lSFprqVmyLitx1r34kquGsjVx6lIYtNaTUJ7Ubj6FvCxrMuuiw+
OkgsruucPAutlHznAlE1OczIc7e1otO859TD2hu8itaGVlzBcKyyh74r13lT0tEFmP01qc/5+0wb
VSy4Sb+Ns17s3ciR3Up6CfroDOErrAPnnZsI8w4FOHiDOMl+1lbCCS4zwxnuWwtXAumpiV4Hbt9H
PyizjV/YyMvCMD/KWU4XC+yKa/RBwaYPUo24RYd9PfRl87WUufvFbPApgUZEvZv9MDIjuDTK3Ng4
cUr/Hb89KwqPu/asZpvZ4XFSBor/qI5WnDRHNFct8EHDLwkc5YUez02Vy3pNZG9oMUe3sgrxyU08
+uJMiXmMMxAheKnmeyPPepufmsuVNRicuWnLSsce9hdMH6PY0xA9ONKyRnxpI6+7kYxTeeyRkK0b
SsJ3mYNmiM7MrcLjO3Dy/lLh/dtl8ORI+k9E1HQQb+/pET2sK/I1vJoJ7gDgsMM4D7skEe/sqBi2
rG3q2CMRXHGW7wHxJfZ30fLOW8+q381tfokNKKG2RPlCxfmwGSLtrCh6KLymeQZHAtJIDGCPvurx
bSnjyyj2PtOH0zygJDPfRxbQUtl6H+Y++2IXZbkZWxo6G9ILH3o3gurQttaFPw3jWYndYAXXbVoX
pohXg4S6RZvVCHmbkbBEDePaooK+poRPH9gAxkyGa2o946z+ZNTJzM1MkCjtDM9lJui7jGhSMbnU
6G/YhrJdGgceiYUxTTfY2GxUiZ1x7i5VddETHq/byZ2/yLEz3w1p54NjmHHFrkxb1tcLTeVZpjqr
OZ9p5XVEk5YfLFpXHPyKz8Uz5srMViFtdoAG2yP5DmqcWMH7JFpPpqT3u3LijzKyhu84TuaPQrXj
WREE6pipEAtdXDsXrQnvrOmzaO1GpjoOFt+XMWf1asjnmUKUKf3OOpZp6C/Nxmo8elODjaWB2TLd
O8osdxQz6UCcxfXWyStnLechWoViQNBMofqC3nscG0xOEDjhywtaI2U1uOapOQO1mG28CvSl4VHq
ajoz20VSzT9V347VFQWsfBPVBAUcMGjhUdnZpraLYJPG7BwWCBc8yUO9NdVob3ni9sz3ehvqBlRY
G0HG+dKb3YeFBl3XNh/q1ZyazbDJop5KpEn/sR90YRg3EF+Xwyxl+y2hizx2hdR/SMg40zPMt+4M
k/gir+oEmN1IdKII+aqK7tZeHEru7rEV48DReTuZXvY+j53mI87CbJOZy4hinLgQqMe8zzNLHEen
yXZ1HA4P+OXzY0Mv8e8o8swDmHzWHpidq6Ym/KJCEZ0tocN9zaK+wgEXnfmwFffziO5o7VG120j8
E9uwVTw52sLr0CzGjTsIe9v08Akd14mvF8TR3SpzFv4bO8y7DzG8rDVIF+6EQhuYS9XzSIYHMLUX
/hLro5e7FViiri0WBtByKFfq3l4OpvRy3KhDdEasQi+uyCMHHuTtmQLTho46mX8SA6uHVLWs65Xd
nKGSV7S3ch17b5nwTeAOuMDnKuP9zAUSdBHsvEtEIVezWtzPYwRScRVR7nxPl1f+KYuH961pN5vW
T6yPJmCfLrMgbaqm2ncSr8WKeFGcuxPmgoZFwWoHcaVwxe3qpJmOlMK8tcplsqtEhL+oHO6siL7J
Y9/TayMb3S1o45s2KkMFAyBW+7ZWc7Jn+P3sW+sETXLRdkWjmM2ckWmLOMyrvmhNjHd2G12EUeHS
M3Wau5iSre0kVxMNuYvlqZr83wPrHw6snBb16eqf01zHPKd3fdr9fmJ9/o9+ceX8/+hKPEpM1GGa
q8bv+0Xltv7jIgh4hBuAFSFn9deJ1eZHiC6QiqJB+X/snddy5Ea2Rb8IE/Dm8QLlWSyy6NkvCJom
XAJIePP1d6F6pGn13JGu3idC6ggpmiwDIDPPOXuvjaaM49Q/K1bD/gfAREzhgAh0Ihioc/8GUwTB
zq8HNxquNLpIpECZh8jml4NbYid0kLUmPoyg0RJ/kCWoonSyr2TlKA0oZM1cmV3q3cus4tjVYooN
A7V3rXEVNaSr7gCbhWHglsI+zByEwrXoSx6LVlXHc0cSvbnVUmdSzhm2jOeK/Bwr6CXuQKyggjF5
rzf9UQwcn3yqv06nA6/O8GrLzgbkaTsl9uN63s/a3Jp+kZZgb7H612tEzGMcYC4ODw26jt43XYUA
tnRyPjhOoRdwPbLQZpWmebyokCGFolFcaRGC56OHagn3WG5fDwS1+Hnf3TVCVzbsMOy8rBkq7Ddm
LPcyTaczB5f2VEc6c8IUXfMa7DcC5tQdI8svLDVyfTuVd8KS/ZZfj0phLqddNNjeQZd1cqXF7nZM
dM5JcZmUG6vgCKk3ccaXOeiZthrpNG7M1tGfhQepKqEiuNf00UYTa36L+kneWOVEpOdsGLedntb7
vpzMVazpt7E9NyuL8IG1MgHtGlHI3RqOQqhUMdyRSNYQQyuoLwhrjT9sWuVbEylNAC4tu9LyXFz2
v7u+Nhy+diSK103XmCdk3QbvrZu7ozqsK70sTyEO+6+UdLdNn5nTprESN4hAjt1xjP6wQhhyGp6k
wFbY9JlhAI215mfPVLRlClEEUliHfihBb4L5uk/rxrgzRm+8AqU63GI+rc4yi99THaWqVdqwiaPx
CmLKxFYCxcrWQ9MnUlUhHmHM70Wd5UGRieYE8y4OWr6RIPSyc43Q86SMWRckPLGPGQZ732z0kQ23
yVdytKiBUKWsFGTqK7UPowdswgwShVsRqZAWpcevZQNeq1JqVwZj1sOkdshAxmHpfIozzFHMt9MY
endOYskz623vk/GVhj7r9XwyFQMxgewVprtjuZ2VrrhTde5ox+7aI8cy8wqTny9rw9xo3PbX5WjM
r30NXWGttG0MfS7WUOJkovINozdXYEWHbZeG0UapuiumsQ252PY11oLKgcdKHUFLNMWfMio7o8Dy
4zfcg6tRnegnQ3sL7Ll9UhSxYeYHTnhSN6FzZcJ1h79VvEx4sG9jA9A6YC9tqsllFeadhh1lXbjy
owEqu8/T8okksMIH+fAtd5ilLOLNKcgT/crC7RsUy5WaPslll36ptXKh/zybnTeC+vbCnYQbeT24
nrcOOxlhdDZfIb00N7rMxw25EmUgssjaT1VjPpn0f8nTgGOXhzUQPDjsOLYPThgj20n0194Jq3UH
iXornErfp81hbpNjm7exz2HDn4rkVIToRMDy+JDr8lU+pvl6AOa8yQgJDcwsbe7c0BBn6VrRvifh
yiczw9h7AGTP2EbnbdFm+koiNd0y4rWvzbqH22gM+3oygVYPWjOcB7N96kBw7BQcvKfB1OIly4PE
1EHl9K+gulxVWq2nt1NI8OqR6KpTXrvvdNChzNmz95AaE5Azvcho+yfh7QQ19obQrTeCYs29havJ
nxPtzZY9+z24jfZbU/OR1TyWq1oK/Qosdb5RdYtbWo0EEApTrAUYjtuJZdePwcz7AstviSBg+jZ3
HsKZkPW577gHk2mcvmHiSSI/5xR6X9XjfYGp0I/cIr/BumtynvJEJ28jK2QEKIe42UIedeBBWr3q
N3Na7mXWY0RNyFNalbLw7trU+ZIk+AaRPmqbIXYFKDiXkFZfsSmoJAl4ZRiYSd6NUUCCPCkBMrFB
UkMv2rh6m2/Iqxt5xAtJpHj3FIup0Uy8kkV7IIkk7thblOojU1AuY7FOO+IgYxoqN1lNTeRTDLm7
rHPT+TiatX0e2bDvjTrkEckGbr193fbWS0Mc5iGec4rtdjas95a7Pwm0jlCKgEOmY/qDLZ27Siiu
vgoxkB1KoAmHagqVTeulRbQLq5ZYBCO6IatR3LsK6hm/7mFMxxmmx8Cbh/hVumazpvrPdxqxQ2+0
7lTPz906TYNoak0icmst8R1TLlT4AZFAL12eD6PvkUmNs3KWLO1fBZgjgjtNfbhu+6a5nUa9UpdZ
+oiPGylP5KccsUkPGOfuWQWq/lbVavLKnhwBfM6768aY85uwt7wvFTfOzPQqNO4Qb/bPgJvmU646
ewbk4jt+MvvTIk8abnFsVB2G916sI89M9nhF9zmrbYD1TJ9WkyCawPdCvkUkt7H71PWTdeTsLD6V
FNrPIe+WPp0tk+EcVqb9xD7ireU4R5tumnQlAGUhw0DLCMPc18k4fmQINEwWoyh88rKivx2dCmZn
PsXKbZLaiAl1tNSv6RRmJ6Rq0AL6sAX3rYPk2yNszj7Ntsru5FDcC4bzepDMRbjPtCxfEd3KwyrL
trqZK6MKg+bCoNcvPPoJkcm1XCD11oKrDxdwvbsg7IsLzV6JvMjDfQvkvl5w9xRfkO8NCA4f5oLD
R2sMGd9YIPkdvuZ65yig870LRZ9QwG4vtYWtn144+96C3Id1QnPAXUD86YXJr4zg+e0F1M8zB7O/
01X4/dOC8uede2u87+preCH9FxfqP7HA1hYIYnIXUqluqyUeoLgkBVRLaADLM/kBFrrgwMh0dElL
vIBGlN7KlhAjpp7wAXwdID2XQIJxiSaolpACOOrt2ooLkgu0Rp7BnberZok1QFlPwoGzhB2MS+xB
4ywJCPkShpBdchGSS0YCJtLyJZt0Waxb0yNFQabV/N3mAHWNvxlRn26/Y0zwHp0lgKFcohiMSyoD
SzwJDdMlrWHwCG5ILxkOCaOda282nW+9VRPxEEvMZ3pkzQhojMl4R40QX7VLMIR3yYhwL3kRVU2H
oyh1kh4JoKTMnLvMheMST3fgJaibRj3W3nqv1wNZWPJbZIbt2fJaOLPpqKuvHWb5cB0tMRZyWBIt
8KRonzQyyLlAWUPmBa3h8CVZgjCmuSUTw1jiMbqGbgFsFTIz5hr8JMFn2T6Nslt17pIXoOMnoEOr
cgnc6EneGFxEd1CcPGSfnnrqloAOpiROsqIHqNOb42zogi/bVlBfJXKz3nynzaHbvrnEfhSXBBC6
YrR1tUsyiNaQRYXeITo11MXrQYeMr6ei35JV165maYhNp6oEnYD/tLs6/x5fQkgw/jjf0aDV4DaW
lBKCz+tHtCrhu22WIQrnJc+Eq0m2iVxiTmKdwJPokn2CSBoeb1JHKWRSqP6fUvVgn9fLH1KJBUuL
MVyXYRU/ixAEQ7Kkq6hLzkq9JK7Ul/AVLbPdq6wmPTQCHB/j0DyAXSKqpahJbXEvAS5MhLMXsgc1
umzhgDAmTqwWBZPUCXJYgmAyRZOHgSngkU8ojvoSGhMu8TEI9FpauhXuUs8o9pUgjx7L4bNEUENh
rmP/jozKuUVGr3zXlmSaS+n33yr5r6pkz2S68p+L5P+pE7Rvf6RuXn7kdykIsVWkQyFPwOBBGqLx
e4msaWDZYbIjB9H+Wez+NtQ1ltA4fgr4CM4bymDew28l8hIat+ytzo+y+29lxqGa/WOFzPh0MZ4w
+Fp0KiYmxz+ONnL6zc2Y2QOxQZJGG16NASAADBDLLtWrUvYuqWlpdclQy/ScZMvnFv21hrVgiVrT
f+SuLT5NfU2yTC2JZKOWqEhoS4CTwHMOmOTiog3kMJrFxjSGglKEicQuVYaBUhPxvp73+7rDxcMi
N7dd0crrQkxpser7hKal58riaIXpeECj1qvkd9jTNafWkPNmJZFR2y9KU/bboeydKFBHDvtWKo/p
AkPIkbZrvmVl+kNss48GSQwr2IcolCHOqHtvPfDIDAxvZ0jptrDHuznrGRxIHRkYYvj+OlFj7Nx6
vEhVcWMkoBAYFoptMfZiy1xSMDz1ymRv51HlnEiR6kFuTSoUakWhUW0T8bJt66zv8FzgpolzM9tJ
LAKbdK4d/N2wXUhJITCM3ngf9je6FRav7TBpd4MdF/0WKXW7ipsGbVwkJx2cdTTN2N5z4EpW1b+0
tTk9hXOJ376OKjnu8f+OeFpqiw9qhmqnv+D8r46DpYktQ7J6bWpZv7YjWWkwHmrO8aUmV8hUB0YU
mNR98lGsvQ3c54mWw3hEpOs1W1yGaF3iplaF33OrrxR8nuq5srO1Dnc43xqtoEourRG/XErEUNKk
qQJUPu8dH9FTXa7UzsQWYff5jnjfeAWGtXM3+jAM66FNyUaJ9B4um84gxK8jSQLh4r79csJEfZsJ
bt1kFk8jYWIJdSz7xluOYEHfeHXOGaIc5b1WsI2y7osXGG+2T6ddGwIJo2sn+jhSV3rt3BCwXSPR
RjdK0KBDcj32Qm4abdT6NYLjajP10biOndq7Ga2Kpn1Yw1mpzOgQozMlXs3Is3ubnBK2sriDQJ4q
5Z6EWX3f5g65P2w433gaamwmwDnegRhyKp6ats+2UVvpD6FIuv1Q585GFxgJfI+67t41+w8VVNSq
n/ANhiB1chKapmSPfNHICYGGeBZEtqsdUQyYhyy23NeF5L8FHWeTZoTsVVtZPXqjBig10oSwerAg
Kp0q7D3vos3DFdXA9NThDtqFMzTsQFFUEsOkMkN9kgqnv3IsTpWVpnS3yhQVE0Q0phUNkzWNtLZH
O6paMEFesS+8JHpuob2PqI1CcZeZUg/APMlt35KgU7rch05oUiiZmcp8r+qCqR0Nb0MUGZJRl+or
vJLSTTmSt/KmzkNv09iq+F5o2bQnZKAMxrhK/X6cPL8I248U+NbKmIYhsDhw7lKBXLU09Tcs/M+k
q1s0TCJ095yDnDpbVYilIzH4siI1zr4dGiWMeFnC1bup/qFW+e+u+Be7omMvG8V/3hWR0JX122f5
c+v4x8/8vi3qbIuou5E5ofjBYvyvbfGSpWrTKqXZfGkd/6tzjHYSqR+eZES02FJ/3hbpHOM89xCm
4wlDKun9nc7xr41jFaux6yyaS+QTAIF/VaAvHQnoirNyxR1ewfhkoXGn7oX9wizqQ6pyvK38jG01
ZlzStJxsj4Yn8mEdgSe2nGUON5kyOphe6GbGdfFPUaLSsgwhUmSsg/Cu+6HCy9zESpIjqM+ehB7O
+CmOLPKleC0ME/1QzSz8HR2G+EghdIlCHZZc1NilNFd6m1LrgGLL6AJOqQvqDn58T4raJWC15BRM
2irly+KldU2U2Gc3HjtSWZOkZd31TIafuYvHNbC6YmmwdCAsJp+udphBxyorV/73qflBaf+Lp0ZD
cvtnT83/1BmQwbc/DlwuP/PbvMX7B1kyiIo9z/wxH/n9qfFMAk+Zmtg0rFD74eH4/alhqLLMW/C0
eAul/WeFoEGisaYtwqclF4dD4N86TTIh/+NpEqc0/+DIdDQN2671q4CuAkrEZtDR6xOuS3Sm0p9q
hpbbOYzHg4gqa0eyBCSichimT6tsnKOVmRUHMU0b7sqyIxG+kcqbcIRK+qHpgUAKjQeb7SjiHMV8
P2pM50Sl3dxNaZ88QOIS2ww+0z6PbO1bKUMXYLuTHsBGrtupqd7x3qc7+Ow1baAUIhX4Ezl/qDJT
ggQxAwyDMdPvwQdkB49MxKvQMcS2MxpaVm1xXVo6LE4R5iuUMvFB65uBIX2e59CAUfzpSuQc8qqT
wmdKfVNKV2ylcL0jI8s+pTU+6mfYTN4JhqZ6rTEcv6bcV9A3lUa1QdAptiCzoheNeM+TpmS32mh3
16GuPczqxNjBDjkYViZ5sSpm2i98SDE9sIlEGg3udEDvtL31kCwQzoGgD8/aSOgk54utJVT5OXCy
RYFB1VslNcfVrsweKzOlIzoKeit0qdOd17TtajCHfKU6k4aaR++eS1q3N20XD+e2TOYPUF3TS8Hk
9xxlQK6JkK9PtpGOZ1SqSYCELdlUzLau1NGu3nOjG8kzjEhG66nYHS3jY0Qj/bysEATHDrpfZWb3
qXgG9baFnsuTVwS27c0FtUW+mIr2pyxo1oTXeSbzveIqe5E52SqqStJl+rraVlVvfSENYHiWtslV
a5vDFj09TYI8zm9BjsycCZU0I3QQH+bawKF6JeFvPkVT4r06i7iCCkIeQmkP95L19cELzeR6xrl6
jUBk7H3m98kzLbnmSENW3JOkLbc5tjHPH6pS3VmjcKDaC8M4zxMR0VFkzhtAdEL4ZM7gAU0kQY1F
WyGjaIz+aEMUuvVq7hUcmUtS3GyKj24c5Sm0bbGbxs64Wppm21zayWvnOnRZZKxBKpPWOQcduRvj
aTypSm9c6YNV7uqujG5as2we0pk0vjFH6ZArNOiKkJxIr7Dck15J/bWA6XFdRWa2T3CM79JUmLmf
Z43YDCYCBCGHKz0eTG7Hqt4parvG3tO+QVNRUQyNmbbWZei8Vcbw3arGfB9NTCJz+Jv7EjbqBquz
u5qcQn8yzOwD3YSMAiUy9Vd0Wg9lb8AmbZBlzGqhnsvYtqGTxqFysBSQOJRQrnqKexKgg0Gxq7cm
rNNbJ8qYwpJp4H0kdC+3Rc8PRXMiHt1EzUlsgFysQtq4SiMu4mAYFF2dsFdgFvN7x2jad04cfe23
mfYA0Y7uzmAfyqHaQieCcWYzrvMTkWZnUBfizgrFzqajeLDDudibWV6uGtkhuGKxfG1LL9k7Vh5u
6ItXK/b40Q+LMb2TDRkV81iVdCRxJs7xlC2EsezFUZXx0cGpe0ZAUwZcUAdBTczQBc+YvFXqcTMI
u7qiq8dcy/M2Vpvm27AZ1GvQSmJbiTPDjP5FWQAbmW1o51SNjF0B1LcJxIBNqFD7+sNoJ94Jzc9B
HZ1tqQ3juheIzChZDPeldYDH+hLFLNNuZyphqE2oVJoy26IAI5dvmiwnqPvRJsQR3IFPgO4aHSb+
qJmEVnflef1jNE/EsIkM97KgomSZw1jqe7JWr6gZ5fVUhOpa05SXlEhJ10fNbKyJ3CUKx4bI60HO
D4SSPGfuoBKV3KhrqrHK19OsfBd2PF+FZeydrdy1901jjbk/w/E6J62CuM8pAlhmzZudOuM2pUFy
qzZ2Tv5Bbqin3kXI5YY5cmD0rTbRh6X35LFrnGYzjp/J4kqO+dx/g05i79gRZwJzm/7URGbCrTSk
xyZF7ddOinfMO7O+bfFpXKfwKp+UMBEnKmpJ7mqDsNIro9Wsx3JtNZXxjANfR2LJp6xDt9zEI5nT
sxN11wMdzjfTqJbNBTXfC9605LHVNVQ55DJBhk+9aNsBWoa9G3FW08L4VtOwkA4cEhGGVeO92vHV
F0yUV9PUIg0fdffKxeqS4hZHOk4UxMCNRhnrKcB/uLIdzMvIINA+GduFtSsfRRduE1Dpa5jB823W
G+Za9j0NzalV5xSYXmH6VjRu7KrsT1of6QcPz/a3oULrxajJRW3LdpvwiF+R3yp34LfGkhyV2nvN
bDtZ5cWgvoiQZDlWJnIaWn016bZ1O3ep8iFxLRxk6yobeNTNDREkYm+ZSrghi6w5i2lwH6OBdBRN
rdT7uE9UXs4JiTKeFJueuVOfCCl+L9DSf9BeZvnH3j5Dch7NaDsag7aaMc362HaurELV+xYUfcI0
AcjhEi8JGV5NWNES9bzU3Oz9aRo9dBYHET/tKjEFBY6bcxVVYlfGPNLICBzyLOemxrvqhG715S2B
l/0SfWmOg3JM9HyN+4dk1L7Idq3VvVpLZCZrLWdzl2i196y1X2Gnv6kkbAKGfXVJ3Cy0mYp6HsAn
GMRx1kswZ01Cp75EdcrYcR56melPGY7ZDwwg4zMQvlf3R8wnUd90hw7yRwSorJqKQFD6UEs8KEet
grDQ+ZIcmgAZN9cLSeU4orhZdcPYubdVW01Q++3wq0uYt9LpGLhwBEPpgJb7GfFZqW67iVPPlqKm
vE7gv5evkgWUs9dC5R7DbFNB4M4ProKvYoF5rDjkIaKIpuLQ1Ynzak1W9Q1XdJTehlAOrpzY0uoH
JNFxuBUzY7ciGJthRoMY4Uz6pL5olEcL+KZF3l4fFn6pJFkJjRDXRKGo0xaQYrHp7eaZHLEB0CEi
RJWOGaFm5vOo6MPOTiTxtwhRyeEtxo0nHI6TIj4ktXnsPJ3kPVVBy5NF7DKKQ6YjZ5HHYo7FOsbY
fGAHUe5jJYmOhMRpZHZr04kOUHWquZqM1ulxxMnwZmbedKg9GzWvqXRbrRiXGNzluGXMeudTu9ZX
SbLHaglWcVr1ZdhCtCb2g5AhUKwkY6LzMc/5HDcrBK3Rfjajdt8xkj7UuZ4cWjU62hqiX9XR5JEE
u3Y1RU71rTOQ+sEARtle9ckGRLu3ViKVllQiyvUQmhITa4wUtw0lMhcu866jIQlARM+3lhqqX2YH
pTyQ5KiMCf1RQ/ukDLTd50btcB9/dKZTZdYj08qFAQFxKsnFf4u4/1cRR+rRn6rmgsUJ/9EmH137
h+7H5cf+Wcfh9Fra+sjfdIMuHVPm3+s4nF5A1xyVkBz0cWjqaNj/5vSiZYJPRadX+lux9ttQYDGI
up5NhI9F7cUw4e/lsf4CXeNFcHN4uqqbruagnvvVgGPpE6UmyOddWUQaQt+E5wrSaWC17ctkZ+8u
aBJfYsFaF93oBeS/Nf44TtkBP6IM1NZ9cDEMHYCKZ9cjc6we7QCNbptjaW2QS66w+Ka0NKfOpInI
+YO5QK6uWC0N2hqVR66yQuFlI4jHZn6W9DNWdOEhK5tuttYqZ/QjjdfkoUE9imwgUNlfVkTXvPTC
YwNISmS+JeRBK323FamuRM5fz5BdEy7u1HvZ1y8aCdEBIceGnwKEW+eh8wRl6Q6Lx3tf8/K2JV9E
mXzxCJEUWTpJ4Nj6GcFbA3uUz2PLsV2rdfVia6nntwjP6I/y8YoIjMuIumOFgmJf1+4+KoCGhg1f
Te8xkG1zw5/T7Aug2ejbNl8laNlmpVb8UoF8kGIpeuQj8DWo7j5PmmYV1vytXuU9QCPirBciSOiA
Ce9Sk5jVUrCA2sxXAxRsZway7Xr5SWbyxGt7HWmQ+nKQnvgKpDCYjLfafI5KcfZQA65Fw0uKaLau
LBM/XzGgcO4q3pAhsergL3/MGmRVobMcD8viayqqEhxAraNlRwYOdJ++M/Paj1CgiWtr78FTqSUQ
bUG+J2uFiQfZB2aLnwxkDmVr6jUPoRtmBMpSDaHrmzdyRiE+uHx7RsOLDpazdzXl4XKTJNVEnWFW
zUo63AfaZJzz3gWarXoPA5VwgM6wx1ZgnfuENxWlmbmnUqBpB7B4VUb5eHA8ROu9XO6ilr/LcO2U
NBq94hLDktMDHrFDe+Rr4sZiDkXYj2WduJ+/gP1y+mAe54sheceiybWf+a80BD3SawqOh9YlPQjO
c5Dni/hMoyjSMd5eq1XjBXVTv1yud44KiTQdbqt24POSQeAtZF8ufcXBorNdcVC16IuHnLuatRzY
Enen63CrlMuzQPd9ehQx/wnK+d3QeCM8eRym8BWdOr4uxjcP08yVHyqeE8cZwsMAjOE6piRBVt68
OMSwEUbCFXY7biaXp/HyZRSSh2JQ+Ksyy99z4oDXoepUB1Rx1hppGMDmrAkPE8XkXd5gf9GZ8fk4
AMjOa6XckL6gr+usVFd5bfKVqj3vIYqbK7dRxi0tFu2IUCUhnBLRfObwUFIqHpMhLdhrS+4yQinh
TRXZtavzoBoqC4Hbs5NzJhFrleeEcNvk3Mco0pbHyyC3Yadq3eJtZPTWMezyy45uAAyKZmWCUD5E
sVpsR84wCGmXxzADTHG5tnApFmBxcbRxzLCEcAsUsvJQ2vLdXO5ypOnzBmi3t6VsyNYTcPQNMzGx
IiEB589yAyx3OI/4OTHnYmtMLGNez/Ntzt68u1zmthuWDA1uI3pL7brH7PZG4Jmys2I+Km4Ejomd
puxCz2D1spJ3Dm5cAi37ov4FSkao5lolQS/IjdbDRq6FB7XuiiNq+vFkjdbWHdJ3ciMmvElDcQwz
PVtzQIIKMavKLrJ4TkvmZcfJib2NY3OTFblRHJXG49VJC2HtzWlEsjhoCFCS0dwCqG04UY38Mg0L
htkYduC06ITrGk9epTf1frABzzlF767GJFfJVrawkBLIGDiRxuI2cOkuZP2w088xDikQ1Dj3ZMti
Aoi8D8hmBl/Z8xaGTuMpIrlgR9uZPxxh/FibdA/D6uWh7RO7p5egPPC741ur5paoLfOsT0tgdagg
CaI+Z9tBG0U6k2R8lHD9SqGuULYWx9E2R4Qo2RdlFl/NxBNw+a4xXeMaQVR522lcV7NgdmmObbNS
YAz4ZMJVCImU8FbnOI9pphJbN6y+Kof/nXcp2UUM/aKE9cRURLLR6voDrpq1LghpC8rKecpLs1xn
SnyrDN3JWRBYxuBGhykZiYVV0HJphPRO6hqMJMGyxaiQjzqL+Vtmibz3sXmY6KJdrVH8ea7Tdx35
34rCziPkWdUfrCgTK8CYMr2eoqY7wJvnEhpqiGorjDSzW6cqYzN02O1tHJlAd0m1ErTiALQzkp6y
FnEhad7NmnJZ4nFBKnKQYfemtGX5SVz5h5moiA4jY8y+3MpQyMoEMI5ehuV/2LUFFjQvzwg08WvI
SIFMsWrkqdkrq4itaKVrbnhNHMGsbAQa7eaU6bHrMC40m3xH0ESrvJDz0wcx6ePiGMaeAYy8Fpod
VFNW4YbsbX1aR4TUKndFx/Ehduy/8KtyUvuj/dZZ6IOuYdsOTM9/s98KT9Fns6y7nZNMVCFz/JVk
bC5G4T4Q7UM2FJMc1Jx/yZH+N5vx8romnRrK6YUT/KshdzJ1Yh9kt9OGy2LHM2gk2WcxAG0hFfPr
p6nB7Q/77c/8jX+z/y6v5jAOwM1JcOjFzvqTU38eIsVE6tDtxMQNspwEPGSc64jG2+rySv+df/7F
JAepIOfyP5l/vgnOhXWR/EEY9OOnfpuAov7RoL0ymlkY1sxgfq8B4LL8A/GPqmJowQmjmUyNfqoB
NEzIuGYWbQMG+X8Jg7DVwMuCAKr+kA39rRrgFwYX3h2GrEviLMZu6OH6ooL6GfdAt6uUVdeNJ86D
3rofCPhD+5AuSdDO0J9Jh58O6UiTZK2qWUu/1OwfM7OhN9N4RfX807f3f9zR2mLU+clnvrwbaLzg
BR085gxv+EZ+fjdw9EgVi7ueAqLQTlHGXMjvnNIG99ezFYCLMrtXByFD4te5C1aqSmsEPuGMwDNw
Paf49NpWveF3xN1KF0J75MjvatvJtsLvKN61cfPn7/hCivv1HfMQMsHGL64ir/rlHS/oL9ub2pMB
rC9a2eMsHvsFe7GhR0vrosd8lK4SelD+THOBzmymGtsczIG2qvuy/aSJ0mhBokhr1bRJ2WONi9Xe
d2orw/sDX/cWg+EhbzyaD9ST3hPWlKtMDNa4Jq3GvkYI2efbP/9U/34ZmCOrlFxUOoR2Xj70TysL
M+FoUCTulKINvacyorKlWKFR6ksKwVvma1ipQk28/PnL/rKg0R1xaDri5NK5F/ljeVs/vayljpEp
m6g4Fe6snVASd6eCkIjEDeOnP3+lXzaIyysxJVXxpaExuLjWfn4liaporhAGnVypmm/VUDI4C1t3
0v1Mxmu16sQcGOrEeTIlKyv/q5vmF78aL8+Nols6sBcbWcSiivj55YGvJDj88+S0tG/eAAhYbxlK
C7G15ryBMoKcbFK59NtBVJdRWul8b4XX7AdIAhx7DCJMDeiMWUDgT/5o1FI3VrE7Td+l0suVqsy5
EyBWM7HQGxD1fvSE/iNW+ZeAXXJKuUrLsrHgsMwF0/vH96/aHQYwK1SutS7M3wgDxLrJXLOlA83w
sogOA8Fh75HryeM4VzFOYHNMAhrmzlfrzHMZTHEEzIygou8Jxq3PnsgS5y94pfCueRc/P5psj9AF
4YssDFeeTiSZP3/Lds00qY5b4xpFmww90AEQTrbjRaPU4iXBLF6p5x5uXkeeaMy8RCsQztVyKxap
Exam/A7XVz5yWhyi5yHNyz0Kr5Ygy0o+kkEFVRtAJUk8i44qaQ00VWHaFKdhEVpVi+QqijTUV8pF
iaX3cb6zUK3d4be/pemK/UF0TnVCevLQXvRc9iLt0pJJZ20wu5msu8FNj4R6uK/o+8xDvEjDMJZR
iwxqbObocxCPMfVGRzYskjJtEZfN6fgBjLq971QF5dmQt84mbKqO4auuP1SxNmTb0FHQqzGyCN+p
Q1CxJUWlfOsWaZuUjb4nxVPutcoTnwk0UZ77RQ6XXJRxxKlHh3qRy9EullsNRs1NNeQjsZN1tdEu
CjtB+yoK+iFyq6BfRHh5YyDHk94No0EUehox5zu2Gn0IikXC55K99jLmanylEx10bxktUj8vVXSO
/Pn85tplvWZkS3+BIg8r2TiqbwT4Dl/NRT84X7SExUVXOC4SQ2MRG04X3WG9SBBFa+S7AqmhzwaE
QhFtImrF9KJcdMLB8WEuo2c0F2mjcVE51tQMkbkoHwcDEWRy0UOmF22kcdFJjoYzHu1snkV47oaK
YCN/SqhB6s84jHV9fm0GZXRyRqAUV1n5oROG2II07Nquk+qpzVrO2AcvqeZt7xH4uc/rBNpsqovy
XnUUY59OBlqfjmsQkshDeDeXC9wAKWBYu4NWZLg07WyIgB7ADg1vKIlwmu6yyRkWh5/wWlCM1GWR
P4SMuwbKRkvZYG9MwxuGR4ZNLg6jXW44I2vyTSGS2vNFxeYVrkcqs0AJgU5Z/hQiwgwgwSKHiL1u
CJlvOiJfNwSrZjhBo3wO3NlixSzwB3ZBHpN4hjaf4uW2SZScELEocb+UrqewXaml3m4T0+3ck4Vi
LzwUhtOSzRUUY1PN065BmlrHawn4NqeX1s8Vwk84TJtJ2Pm0UxtgFwGNS0FFSmddbOukSkhws039
GQruDETVsHHQ8K/6v+ydyZLcRpZFf6Wt95BhcEyL3kQg5pxn5gaWJDMxj47Bga/vA0oqI5MspqnW
tZGVSmQggAAcz9+791ztMk91/L9wQsrHlL5NcbBav6PlgLXkhiaKZW2RdZrGKcYkRl/PjZH/goYb
6vKWl7F1TCNmMtu+5htsqo7m2cYzFFlMxGnV43nhTdzaGo9Ki9+KeKuWvm0eRKEV9csemp8zceGs
rMo5teZX8mV8hth8gSKwpiJuDgj4xT5K3AwzbUZPIMD1GQYzeA4bSH1b+1dpOKZibSVNOq8KuOva
CYgF1ss6xLfLvt+tNwac9+oQJ8YYbTJfxEgi+XOrRWxScvtEVkPbJdG+JadoBHxM1aStiPnzzAv6
AgnDYm/A9nkHeM7sL5zaR5JS+k13jk6MV1Ik3Yy/4BcElWzDJDbKTzCAyhhfWZGrrRztGXswyb13
IjXtF1uF0Lg9unfWljQl9Cpky6OlLnoCm4Kc2C25JraIwKWk+ZSPI5VFGqXDrbSd8XPdxtZ+cMco
3HgZUDV4ACGfY+dVqvBXDORJqdoS17KzjTuj0/gTo0McEIKWyWVAbhZpsm+VaSLfcendXCaa6z+U
erPcnGnaSFB4MpZXaqJNudabRRwejyVfrJIsuifeYP4DigXu7oJVsg08w1fIfqUfmldp22fZjemx
0T0oQYDCeae6pfhEtHFlkyqoNhUT5PFQVfM8rECId/NOz9zl5JevPrI+8b3qwrgQdslZ9A26g9US
z0s8eTbw6NQ508HrsnV55NueqiDiv7GmAguPLxtDTEsAVx3r/Nxjq/rzgh6TXCV636itIkzG2kxw
1ZZFg4dpzRmxgCjfWOpkcOMPoWn5R29IElhrsZ1xXxDe+jJCgCatsU2nG6tTujxFlLkpnoAyS289
3hY7WerGReNHzSfBzhfTi4gT81hBb+lPYVxFQzC1bjNS4E4WVksuK5OwZvqS5Zl9pXqp00fWMUtB
bSoiuS9CrXibZnSUG8nMKg7YB3hIC8D9y23tFP6jpofFthjriI6MYJmb2jG+SSB9nGhMpHZgm60Z
seyBwltB3PEf2lQbok1uljwmM0ll/kGUldG8FizIE9MKbqnNuKzYm9TWuKKKiemGl8zYnIBdgLcg
R6vDwh9bOETdtkmfMQX5dxoZygb4kK41vsI9wnhZGIY7HJKRDvJGFUY8r8UYOdGh5mdh8p/5Dgxl
YCDnanLz2xSX88pz5V6QZY0obnT4cTLdkDP6sayqzktHiTOt0+knxU1ZDKeIJEryum1ZxHdUIvKr
7i8McpZOucA1sAFCax68hrfA1NwitTOSJ6NieI6LmwpsuqcTp/l8GEIbpCJaFh21sB4/o0fVhnXu
0nU/QJU2rhndhvOu7RtI/QmGr3mFKTq1rhRjXuy+To3KqaGTjoPYiIVaT1Q3ckP/lF9t9EqEeu3s
LiBKKYHRK4sI6CE3PVzHHpLWVSZU5AZTOCFqYbjpNI+jPRl3KVFapKG1if/AvV7Iq9JHDb7tzdpP
t16xIJZU/8lkAO8ZJOMM7r1tltg2RpI8xDkSVm+4aULpE7sXcUdvgHbza7JxwL6QWF1WnbltHVtX
ptJz5xCqyue8lNKi86zVoIiRpMGagS6+785z9H5sI4n528rYy+KAxBQdG7fguZ/oLOHCDmP3z0SS
/3ZSPuik0Kpgk/PvOynBa/4yvrSv389S//w7f89S4V8i0LbAieDr/XNg+jc102bM6jIVXXootFnY
Vv7VRrH8P2gCMmf1EUWy/C0D2L/9Vd4fQiBf1R3HNqGQ69Y/EZITF/fjZgPNre0gsRW6gfkfK9e7
PkCWMl0yZr/ZT84UP2HlKWvMqxaWHzUjE1NuW3Tbupmu8sqcxzV0D2aZrk8MuQ5Ce0hKpnfWbDyF
SU/NWJaUBDyn46vqHG2Zk4BICJF45lF3VRK3x+shfxZaS1MTs8e2jHDuTJYebVrlQ8XlIiZ7uDr2
bdoxOlBowi7y1EYQ4fVM4FyWB7GETLVHxwAc1VeMSTQ3J+I1bgE3+E57UkQfr5wCioam7HQ38uVM
EP5OfXDnJDxUWtvdlH4kjohqn1O30Z6SvKCT35Q4PhtVUr+bEXUcQ8fak+C3FO3WQslrLN5fbS3j
JEPO1IjNa2FO2db3eQQn29KoB8puR9bwG5SJZFzpfkdBQnzNxq6xBZlNRzT6zNHjwbx2LKVTZHXn
UFwIOzcZ1xjeXTj050boQ01R5S3CeuNM0U5H6lYOSMrG5R/FGTnpZ8KrnwjPA1RndOrIJOqZUeVh
UVCtFtlnNmXPjc0Uza2qW5Vq86csZ9BUE7USEEHTY1BlPEYE5Jpb8E5Z4SZ02c1kobN8BTAiNh/t
N8rakfirX1qZhhMf0/BtJP38oWIs/sDSyXRpmaGC5rO2vAkVklJSZGK9eJNzfUX3cN6HQjt25Dq+
QCpr72q8Z1hKeZ2vrTpnOTbrKxpC+9CbebPbmMbh0LVPIvPuHJlUu0oBvDIoyImkzdzNDLx87zeO
t8HTdp/PtdYgxhzv8RXjZCiQazPskcW16Yf9F02HwL/G2G5dd2ZuXRQJG0j0ZLFizBs38yaPy1uL
xtqGmKeWd3llgaHpsPp4YUktHvNu5clZpcmQYOLnJUTYfOPv2sZCkBXVhsGoZapIHLK9VecNTnVh
Gqo/ERXV9dux1ex7SoDkJApHfxaceCCnjpFZAo0ZKxQv0a3hsRtFyD3pp3Fq7O5QoSjEC5h205tW
2rO28+iohG+T747nudmSShER7MksDUzNitEJssPUuP22fP13of9goV+MAayy/36lB/HWJl9fvl/o
//o7f630nv4HHwHTlqa4YO3+zjPkuX/QjXSWUB5opHgZvlvq8Qzphg/nnC+gg4PCGPHXUk+b3UaA
g++BDbCzIJf/yVL/rqsk4Dbb9O0wPrAMLgjnH7tKEVXC7NVVvzfNHtEV8ln2xcKM/TPRQ7dZuXZb
nhGmDMrTjxmjfnetftEhf9ciZc+zKINwUmFdQnj/Pg2zaaLZh67Y7cbeHDbuVDgbIzFz9NlJsf8P
DoVvmNeQAN/1HjDcWulgGCS77Fhykl1uGvA8JFpZ2pnNf3BWXErfcugsIntyfryms6GyehICPaRS
CXpQ4Iht12XrTrn94fdntbQmv2sKfruAJDToQre4KXBe/3goxgh9lttcQD8JmSdMJtut3nlTgxNE
ZYipueINhLMqW9MZrta/Pzj34C8OjnpguYvpnbw7zw5hfGjVXbfTyDnGzaGIZDZE88+wwJyijcsb
hi1zZKBt74ODZORZcmjCHvmlIAoDTg8gb1s17rBJ6wJP6O9P6t2w4NvhGFDpJCaZ3CbfRGbfd+2b
AeaV0fU7hEfgfrL21bXMN494JtbW4uSEGOF+f8SfLyNecRJaELAxNPup1gpjFAGeVfWLchxXKHs3
fiy/2vz+KMuP8eOdwlFoXpIPBFeOWI8f7xSkl0aZNVm/s5JhgpeinTFZvZwME9WXXtgfnNOvruL3
R3t3azAWi5rIzvsdqFMDclyyigY4n3UKPLTCbL5qs+zz70/QXMYM788QB6RjW5TO3JDvlrIpBmUx
AoPawW4Wl9hf8odIX2J/qhklahVRGDY3Ll7ldZML+dUhR/JY29a+j9pqN/T+sOkVltt2dOsvSlna
YXKAL5lEAt7O7UQAVRyBy2nmDxYm4xe/vwVOEGHlEgf60x3nychBI81jlIy9yFZCGzNMCcoeNppm
UQ6CeF3XXjUGFldvYyIyf9ZnV6EG8eoLEAfWOgIdeknTIfrgWbB/+dVYn5cn3P55cpb6YK/phXaM
GeKNCfYrYD6naLQ63UY2kbxXiZWudbh6kKcQVB9VmbZkOhageQtFWQcEls2zTFfNVOori0ZfEJK5
vQIpMp2i3mxJkZm1w4y0JEBBjqvLtakdESs99HT5HmDSh2ufhuG6JRhiS7Qa8Cyr9TY4549d1pJO
oeX9GgQijKDcPsUiu2e3jYpDTOQ4Erq7bdlSoIPqLiv4LfsmAV4wCcQ7KszDMz2e9EetbYZdWmKu
C+3pLZusm87rYOdi7NmDhO0u+eRy+/u79ecHxLNtCgOeet7BP0WPK4ngyQY5uktkfKFlwGgI7jgY
ibrr57De9H1h/ONHkiPSQkLfDRL8p0Qov1WD589Zt2vD8GBIsYEg8MUvofxaNMRp9Tz9/gx/frcv
6W2ei+kZXJt4P0qWERwafptuB/AVdtQgxgMIcty8ZjsFvz/Uz7eph6vTMXHHkLlM9uCPa1sEJCsd
mT7vfG+wT6DJjEM19u4HF/CXRxGk6bHBthas+o9HKbBWF93IBdSICGxXDQzoPQ1p7+r3J2P8vI5x
NnhHPapFQnjsd8fJaG4b9K3lTimjCph1pFtHFQzjZVnRxJEuJQU3PoodBlfeI73DXSWyj/jxhvXT
coq6A5s7YDgbZ5l41wJomkrMyeDKncA4iD7Tz7d077utGDtQk5aYxQHrgb9p9eo1r0b3JuvScRfZ
+nBezLN1ZEr0UY6l+cvvxDyZpoRFVMT7iiMSmqaFsSV3ZdSXB721N77e06nFtXgRYoNbx25ff8pp
XwN116bLvk6mJWnLDHyvrBhi5K+5oYaLzFPBPI/PeIHMdZN09e1U9smq7hJ7T0gh4O8pv8Ba+FFx
8esTIJvZsijpef6X3/676iI0Wr+YvJGLCg4LXGe97UcR3cesYmvormkQSkOHXeV0vLHa4sgw5MVL
3DvZOv6hr6EGggsbNvTM/etqdqs7T8yvM+iVo+Uhm6THPCFtTgGup12+ZZhUf/BKMN4N+6mPuC2+
O4N3d+fY5XzhaqI/o6XRMZz98tjZCoa5pgdd0rLI93Rs0lQ/WBXdBFlj3vz9A2L98i5AIEaPijRJ
9/3j7k2sJUy55S7VYviWfe7ZnymrrlwhAQH4+tcqH9SjaxrxF/QWXT9E67Qy6XEs2MwhkltTlxU0
edrtI3MmyGpmX69jDrijN7TQ3CPjdSoNg6XSxaGZbWw9Zcqq+Y/wP9q9Mdj6mWYb+R5Q+wvq7ltn
4kCR+MYL8qX9wTX/uXTzHHaDNPgcbPTsln68aWj4uVmI/HzXpPljSQASoMxAm/GjIpi1PqgTf7Fs
O5Tc7DwJeKRWfLejkHnmIJk0gExG5ZuPWIW3Ni0jyIb+B0daPunHeo3TwvVBnDXCP/19Yd+EUV+7
oc2d1EZ3UNCjxzSfF6zDxG7CnjJa9rqjecfQMT6Kr/zF29fRhfkt/oO9+XtQRhdh+Q9THZiFO31C
KXMF6/BGF+Fb7naf2fI6H7ygvtWeP52rDejDMNlw06P98Sf0B02qJOGWZRte3vQWdc8UWsFU0ji1
hvmVCdFdleQAnKea4kYgix5k1OJvnz94en55M8E44M0CXuMnkwwJOIMdDzy/owdOUK/BEApG/CuN
uJK1HX8UVfOLlybkB9xCxOKgtHm/Yjt+mkVAQPiRpxZdfQ2SeO69+IM94i+vr0EngzuJyyu8dxVA
Kgn0MFBb7dgjt2tvUDF+/pR8yBAn/ohaYx0xkSRKuqHBGBKQQzcgRxegnebZ+WiN/HlTjgyLXSGb
cnSN9vvnlTALG29dxpcZEC+jDWIk087n0wA+MSoMbV3LotzFLmEbVQY79ffL43s507JCsy46XGzq
dqSa7+61LhpopZZ6u5sMEX+uXZqOGB+i7lImho2yxqkcZw3LG8q2NuHSWA1Ok9sBhBdQ16DV4mw9
atN4PsQWGm2z63pjbUckEvz+e/5iocEX4jisMejkmIL8+EjEGvhjQNnNzlFhu+0FI0whG3+z4Mw/
uCS/OBRDQOGSYUQbjqvz46GSFJxmw0x3181h8SbAdV7PZQxGVHP0/+C0qEFtJjdLS+2nVa3GmNIB
nW12QDjaazgpzraa3PCUth1dxH81Gq/+XD2+F0z/YhHjSLRFKBFRrb3vVACYjNKq50gJk5IgZERz
C8vN3PB2Q2qlCoH/N54+WD5+eSnZXwuE2oZA4PrjpYwivUR3Zjc7xvHYl2w1QigpzKDVTfnBoTCm
8mHvVk0qDR2gEaJGixXrx4N5maj6aDa4RQTBKVtnwnMMCk+Mc4DWoCQwtpVmQIJ4l68baxi1LTvH
Xm1mhBoFDAqbhws+8OwfQjnlDyZ0D8Jiy8zrAwbCDs5d4JgvmLK188xiSo3BKcfzIMvF7V5yShbm
uQqRkj/YIyBldJ7TydZif5cgEZg3KBJjotGz2LhzehOxTi5gmm9TowAVDyMkNp98YisLAJ80S6JV
zQ4mPqm4tcKgTbI2vpd5ZUyHnBhue4fmpRAbTa+NYzEz5d3JPhvkhV1gKzgXXT+F17Bc83LLv2uk
Ko6tzDB+CWC9QYngIjr3XOi4QW8T773t7Sa/HTQGQMe21Kq90Waoj6eoNduVHycPhXQswXga2SKx
UGOEbauviI+bsmSKNkWN9OssHdhOYin06xEGnwQNGzD4n1RQDcioTmBCQ52+Q1GD6C4A164AH3rm
i8u0HhRT2Kn17GFcuK1tlCsQAWU6XY2hO9yWiWi7zaQ1ZHHrVeFFmx6AXX+giFXbxlN+gs0lQqgH
jWqe11Km/q7E3Vht8nBp/+ma6QOIkbZ3n8ZNvlZ5AURfinhgNIMuDo9Of02fd9ujxXwMazN/AiOt
33QlI/kQuuJem9J8YzX+JVE227KRW4Xl7CZ0aaKKGOURUqKdKbIxyPys2Eb9cLSGacRFJl/SzAFN
0JvQ6VJlbVESfRWWNm4GFBV8h9bdOeAxNjCbnR3g1goTnpiJU/ajk8Qj/dntkACIfsLg5A4vc0Oi
8QBqegU5bmUn+QMK+40DXeTK9ot2Y+hlcgUia14DDTBOXpHH5+gBIW+4yDQhKD8o6Nk7WzOukwRJ
M/Kd8BD6IgPcnvUUFcy/ct4SgZTufJ3l6tB0gszOmXzlZM4uM7pLahTtMVPKDGY9azaqg5+exuGA
aB5syWjFAeMu7yr0xA0aHbUxRi/eYvYBVcFYKwjNydzNlK43Ielnz3i19LMydrE/do0TKL1r3xyt
Kddah5rXo2FNJF5lH9ocOYNbhupg6Yl5kJPLCE8NRwZmW5i7BuDE6alADfRUJuHetcVt0k9PKLLK
zaj7NOr68KlwtKjlCSy8w9C7uPO1BsWZrd1BOSOFIrSSwIkqD0MeoN6c2elKpD74bfYNN0mrDVdN
1Ho3sofnMVryrJtCF4rDQhzRylfZjPXes7pkT1wBgsvCG96E7HqUkeNMhysbkm6eEMw2BEGwNTf1
FqlXBZn4Lqu8eF6Z3DyPBcN6FbgN+whepiwSadSPn5j9ZhcNyey0R3A+eplx0Hsio7Wqqxibzt6J
/1FtFA/EJiQlY5Jn3jRGo/w0xaQ8wMkngmHMghmF7yfNsLZ6GiF+1JAr1TtXM6svygVuuLey3OwD
gOfusJoqTBpnmuZg8cpcryW1ehps7Uh7Vpc0aRvUZi1XChJNmQezVwx3MV39KzNPIUAWZZYcxhQQ
p43M84LYN2+L2XqcgXPTjIsJjfjs6CH1JP3deuPOen6qecl+6Yj4dvCzRcjPRzuxmN9L51YMWfjm
09zvYac4SFe+2aXnySMubvCKt7Zucf9OhTSe0d21AVs0+9IvzfoTQsAxQPc27ToqljsP7MunQfI5
k5YjWuvM5jhX7KcTVYoDonX5SBduGcRL6PYopbkTsPo1TzFy3i8N4Q7bTGnNk9uQxpe2YZcfoGgR
zYXY59Gu0AUyLx/HwAntogv6WfJwEExio3zCOBo5hKekFFwH9G+gYGghb9iV+u02Y99UAD9GCL/q
kmh4aMJxUVzajPRXfrRYqipdYOMsGA0CQYrz5R7UxiOQqPgWlh8ZBi5qrq3kcmoP6PQ4RXcxlJwi
k7jA1MmGh8Ekpuw8CsPoMvEgN1U6Ht4K0/KZiAWfatXJTuiJczt0pj2vqESao1PH8SXyp/qZ1h2p
WENFCl/Lo7opq2Lezr3KtmOlRLHD2BJd5nk9uOvaBr3EQ9TwUPHr0oRvjhnUwEsXx+/ndojaazG3
xp1MuN5JmkFQQqu282IuKtEP00nj1ryu7bb+bC87zHXpzARjZA3Bo1zZZG8rODaOhh/DaEVzrHGn
n82DrD93QN2fSBEkz8p1my+VEaHpmPuYy4rGLDxGdCNQZ3Tyqz9K+1LMjTbChvKjSwWhsKbeBZ76
FcmqQItQm6MlSJ8ajXA6M3gt18HopxCg8O+TuVDG4Hu9vg+xj1a6cVcbk32Z2FV4XztxdOHYffXs
RFi9AY3N8cpECk/aK6ijr3aPZTTqCOGcWj0MIvTBp4WmsYewrO7JJmBdjMJk/82dXutadNmjWSAd
wrOpwEt0QpcgefJDmy2C086niRMAtA2P5NrxB77Fi0XRmHdBOtfYHWeec9pYpXyEjTS9ee4gv7qR
sNdhOOUHo+2Wu7yHJcrMxbRvkyIeHkTVkck8VnzJfImG9bq2frHS2LnV/BmEVV2O8eXkFCTYSoCR
TzlZrFeeI/sHvVbZTbL83ERceWf2EoTZiIEDZdq0JX53EbdqkH+E5Kp5aTxd6ZE2velzlew0hUAU
rY0X3qBoFYdGj7EyWyOfWM3ZDSW7uvd1JjLziHL3OAOZjMl5JTnMrWnzrcMekuuKfotsVyWJJCWh
NhXyZpECKsdq5IQ3ImbLtap72UyHYhiIcYt77qSZqEuWXkdwp7FmxZd5llbGuiAN6EqzUpq45FPz
W+vSi4cDaZheuYYt91YhScLrpBfpuinG5g36n/HwLbdzGKXxCvsAuwWPXnPNajG/VWZaE4ltllMG
JsDuX1H8zSSkIHPca3XNZXF4k8udPmYg1JF9Qcozc+3G73RWM9cZXlXtNdddSHBb35j1RUfC0CcF
5+na6LzoMnSWgNcl7haPJ0p6GS+KQY/nu4QS/Nig2NGvWxIQWOOrbAGdIYp+o6J2z9kTh9u6D1sW
MRAz9E07q2cgbHnPs/S6i7Coo92Q58NeOKTtNrw2zywM8WBw3Si5coSst9iL5H1bD4h4sZ52UcX/
JYlkCcKhtj7bfmRvRY0kuRZIrU2L/EPoFM7OiGrUTkwkgqxreQ7xLEw3RtGqK4qQcbWgox9MYvGg
blW3AD3PISxhqdf1hL1M2wYjjomLhv6P3sfDMS3qlsNmzqU+IjlGTs+6YZHZqvREO1fQMi4JRwxv
iVSqDr5KepLrkmKGtcSwsUE4d7CT7jhMEwlLPJvnejS2ZxD/Smz35bSi1KcE9Bn/0UJ98cH/HjK3
VDcZRLivA/DiJtENljTMd7Mlm03pGPjkO3FSKhWP1Ns6FidVffbHZc5UQZyms3xowsplWhZTkA5E
pTx65Bzd6GU8bl1V7wkibQJ/hPezSmBTeOP8Qv+v+JQVyKt453CRTE1ELPTscNbuNAkSrrJMHjJN
twjf0HAGFgIbOdLqU2z0dUCFOl7BGtF3VprK277RHJY6P7rpJQfp7dC96lHgrmhMg8qDdvyCqt55
wFeR75PEfVAgYne0S4lQwJ9NJ26RMlXJGJ8nHo2byjAPIcK5z7EejmQrawTsYToPvKS3gnHgYZQ1
oaxjRqswmsgro7gQj6mwd6Wtqi2PEwtwlbI7jRw0Uz5E5Lch681HVQvjwi/8GdVCIe5qWGVrMp3E
1mbtOhWhJA3Jdt3raeBXsgepmq1LXbhquxZTIUjC15lRE3kSUZdcNCm3AUCvKEHqVwK5rGsAlKJI
5Vph/sYHgollRsnWuw4FvYjSF3Dh4BfGct9B8ktXttCQ08GKnHXzscPzseVR3KLNBf7AjI2CzO0v
CmGH96ieKTPIKslYAmHLeF1y4+ntjF3f8k5yQkoX6vEmtklEzazWvixqmxygePQNhhb5fJimajh3
bI3XTgHIigfOKYFqqRSvhxWDg0kx5KxaMk7Q+2kpjxEztOHcD7v0qTCFsyP9vOSVoyreWHNNS6NP
NHXlE0FzNtHMXmAcQwIdsIUs6UN0vLFdNI6pq/bh0K0HT2bnwHerkyyxDUlREfrKgAeciuzg9qbT
ypHp3lCa/+QzM2Wf89KSmIgrxp7XDVD0xbIXA/QYOuMJH0J7qEz3szE7r2FbNc9UrPlzLnGapRK4
lptj2bGGPtp0bl9cTw4VSz61BkNvv5vXkcJDRTmk9lgfhuSoWdUogsHVpbt3MwPBJlF11aU2RosJ
ZXKrS9o3IAlML4WC3+c5i1Bl2OlzUaTltdl4xTWYMkLdkokFNI3H7msuTR1uWxp/bUJ9hgqi8YEN
KoCj3abVLY53b3xqqXj43RI2OWi4SUYeNIcA99rjjeKTPM7bkt7ZnIMdpenPf6oIw7qjPmZnmpHY
dIwyJb8WGXZY0ttoIsipL94yUdJVkHMXPusyNT5n38TjlcBuIRsVPkMlZBMuwkTz1/Ucyq/Eg5KF
Zs6Dj8gxs4nVaRQLg4zVWG3dqBuqrfBHOhowlrk9YrNfmCIlhqvY6bHc+FEVPtuGzd/xa2KeAzf1
MzsQpc5tVFqk3waD5FtiIkAuFZSotFw2MYqDpoko5SmZ7Y59o14ORrwe6zGJthSvfPKswdo7iJH2
YxCTNKPttGkpATompDicVeGfpbEuysBpQauu85BUBmyDvOrWxEmFz0M7xKgWe2LbYUDYxZvZ9xyV
zGBsxKOw/Oc/L6Y9aFG/shhPggCROso015ih/LGfqHYkKEZrq8G4uKYXxKXH2Fbe2ujHyl2epLR7
UBYkbDAzRXKBQRfo0mxsZWw7e7ZPU9tVt/aIooKfkHnregwbzi9zbfohLfGz6UmiYhh2xYTw4xxW
yvA2OPRGUeVi7zx3NCO+y6bBhFCLHQumv3uduT7ZRjDi9TucBXLaK9rw4aXoOem9Oeh8R6pyvnVS
hvx4pEeVGvO/yia0TU94dun9x1NAX4arOGgdf34uTfk1YfdCNOlIRTzJQb4mOP3ynd+3OIB6f0ks
0smAU+tc5/lZjfyc876k/3ccsVSDpq06Kjo7FnV60J2WJkrLbAX0DDGzLY+6YMPNS5j317ro9SU/
ArZVsTZnzN+X8WDp2NIpIXOYqR24ETO+N1JyM5q80o/MpNv9WPTAjSJPgcfIkod5jsf7kSS+P8dg
/9WgfqBBxT6+RID+qzUcvHQv//Mn9e3ipXj9v/+9eB3/Z/9S1DJOfrQc/PU3//Yc6MC2Dc9AfPXN
VfC33wACwyII+RvAoNPS/ZvbYP9h6SgAaMDy8CAaY1z9lwpVmH+gPIUHxyQbicA/NBy8mxJBbsPT
YDGsYMa66FrfNegFbrOo8ZDnZCXJ3tZMOoTpRA/fXZRf9Mvfta7/PAiofZ/GPDIx/103uasGrUYe
N+/7zIQm7Ur6QO6ytc1E98HA4d0E6NuhBJeFphQ+tZ8mQFURqiaF8rjHeUqvLU+yk2la4cqoatIt
o4RQJKPVdmq2BRxEgLe/P9OfLidjRoaavmtgCbGM90M3M589e3TMZp+W451ZuI9eIoPfH2Lp83/X
mhcIVOB/gFRgBPFt2vRja75ttYm1wmj2tjHeKdt6kL5RrXvG9St9bl5/fzBUnj8fjvaZZ8OjgSfE
MOfHw1kRCXbKl1jPRhoP9PsovyGMFcfMDotjPoh7EY5NsRIQx/TV0gAvVg39xRbMKsDxQPKKZsyP
f30Vp1526EeXbNGhGny6n3lO+SAlmYIrszHYtRSxv4L3ZhLgVVgAjZC1DGwLS/JssVh1uvkwSb9e
Mz3riyDTSuuCuBA/sOLMCvBQqIcpDduzxKGtvrJMFx8BfZ7izrHz6DGhbsF+2lrXYUTjxe7K7GYp
AOk7s0lDgx1d9APrNZEMYVB5VLnouZrtgH/+gFn8HMnKsLUKxlhuflMl4osze9fEZxfrUXjFsdYV
AbVi5BCps9FsPrOAPRZk9dzsssYGQFcSuiLT8bWN/ebgpvFlPWHKSXxM6cIs+s1Yjc4FAsgMei/T
AzOyHlwgwMeU8PN1I0meTIbh1UIOcafIAQ8mI00v8ApFd50j8jUMJFB1QxS4FeNDNYbDHhZ2COZJ
xecl4gi28ysYUNN4siOi0Yll17ppHY1T5B86L+3p/lb4TxD4Ul14oLZNFDBnNUw+/VQyQDa2pWpb
516UrvYYZ0N7iTmSz/FoYN9VhASdyKno9wzpMJO2bUcN1djxKSya9hzYlr3Bg5cxPvG5RYomvWqq
aqIzWRqbYaLdNoBzp1UCDgH3qaIzlJj9pz7RmyVwZzLONCDKd8niFSmTCm0r+2b4XZQhi5jEP8wa
IeBhGLfX9Vy2V+z7z0J/sj41s4enuLeyfaPFxjlGGWdflNwLzewwp+hKtYN39gnBsT2tMvavW+j4
ai9k4l/rTpTuNKtuz4FOV1eMLAJT9tN5pKDdrP0617ftmDafKgdoywpKPC54ZSeLYro/JeFIrNIc
O1eJK7cotlEyh51rrOApP6d9Fh/4a49qWMwyYROoeryup+yemSntZAL1dqIoh1OH1ZJIykGuKN/H
a3Dfxs60En1v6DUw+KIjPaGWzWmqcHSv9MiuLiFReIQYR9CloNdF+rUVNtOL1MBh5zw0Z0OUaqcO
8evOUn4cOLlmIyOi8iMrqXFB8jUcLcos8CE+Sth1ZapwG9bxdCQZIfzkYW9eh7h2d7Q/x5MCoozc
vR8ZV2nxTg46zswM2jJjekjIYU91Azp4BcR2PELJxkQFzX0bpg5ImKpK1/CYKVjd+MUKrUffmIF6
Ad+5STDiULxZzy6/q+bl0S3QQLILXK60lcz4mCp6QSHY21loXUA+HjRBj4LZmdNzTTb1ddqEeVA2
89ck8qSHEyrD0RZGwwF2RL8xNP1aTf22UxVbfQ3sZcW4jbRbPjai83PfGpr7/+ydSXekVtqt/8ud
k4tDz+BOAqKVFJJCUkrKCUtKZdJzgEP/6++DbFfZeb+q+jyvie1lO9UEcHibvZ9dcjyNWsgSW+Iu
leabGugoZVI7W8XCrI7NR9uusd+JvCXqiGHgXa/V5hsqAe+YlqO510XCmgx38RaWEFfIturlHBU5
GgQzqucnKbzimgNpOYqJ3Upt2K+txJ6LpEXbgMImFriODJqB5Bom5D7hBbApB6iJgNSpVotSVGfF
FqYYjCd6IJoy9OZB7LUnq/WAeGBjDqNc85hV5z+iyc+CpVFbtzest1636vesN4fbGuaav6FZ9kKO
BOc2pQm/hvhUkFJmtAfTS/NQjsv4wmwE5Gq6um91wr7moHB4gDYaqPufcDaKZzE2+mPkLtY9XbsT
moUvAuT7mdpQbeNfK5Ju61TcX2RXTB8MiLXbvCG9WakqyFs3+8q4uzrMfirZLLcojIU1WUEG/2pL
ODVZG4trXRf4+bAXQqK8LZWnHQSVTdA07ncXMVO3gZpahIRMZEcv89zHQk2CQUhablvDmgN3mNMD
hAnYgY6fHPpUyis59egPO9u+deizDokWx988e1tiKdsTKMzHzxz8SXByhQZQph0fUvFoejH6DF0w
6dC63HiwGOQ7Y1k+d3NufcMJkpyd1lmeVWWGMk/HlA1p2557UXe7HFjPrpvd7EDEdbspHG4yXp7k
3Sp8xU2b75w4UkfejyPpzCZnRgNS1rnqRDlj0zEK1f9WV/y3yP8PRT6pUWsuzb8u8o/VR/r2S2Tj
b3/mD6OZ9cX1YSmvoi54J6uZ7PcK3/O+6GRW4e+i7v09l/GPCh+ms+0D2nJdm1DHT+HU7xU+aY4M
rRBfOHAvcae4fytlx7L+vxJOmJiJQUNTDlMx/ur16g3alyWZtHWEOIXsOoo3O2NxxcRKN9hbL4PB
ilLNrPt7bRiDPIbB6jAkuaEdwLIv8K/AeE2HD7cX5e0STdU3X8+YUMaY3lmFM0IIJ2Dnu7Jaqm+l
HZm0u8K4bdMRJ082tOYNqA9vgcBZxsAaMDfsU8d7IH6tuMCfGG714a2ULSmnKsm/doPevvLADFqw
DEW1ECFfT2+YQSEo0VfPC3noMSKAyV/RR2aHW2BbO03+npC7yruhLRnKzOxLttIAa5RPUCwI3PH7
m5gVPTgRPVqs0G4NDym+9FwzaE0/Q7/gZea+ge2UrMkjybWZUQht0Syl6LWqwjGDXAPAs47gXyVZ
Ceee2MagNwtQF74av7O2rV4tlMwkkXu4LNIxb+7nOovfjMQwUOsYEpVXT0UJegbZih5MqTeeF0a0
d7Y5g6UbPdzSrF5HFwdbmp89s5zusUwAPJ5hwSt5BNTLgB03UTBUPSsNa96PRureCejBEFDM8vsE
NhQTa+ndkZhWE7+QdQ+E4SlWGErBVppNEv1qUbA2yquT3YFXyAABXzEix4694Hk5DUvBuIVSwqem
sRv32tNLowroPIqvZln3D7hlyL7uBStolDLiBfJM9NJpZEnWo82MvvK163Exsk1XpQ5a2dkKxila
QE6J/rnIZ2qnVWJxPUZtc5V4bPf91l8Q9MxrqocqrOR2sKpiWzd+lYXV6DfVZgVm3BTa1HIWMmV7
a1YdScxE2t7DWKW0oltQ38isgZ/PSIlYE0A4MSZ3yBAHGqz0ktS5+WzEZXrvLzbfDXJd+yBqA8lO
k1hXwsiAdiS9TA6a2cWKrX0dGt3QHMjWHC5xUiJ7YpL+qlVxezL10v8xYllqd45extQl5uil27Fp
/IufOVjzFQsbMk9i07lLrJSMexw1gMx9og+/W7U0/ZXIDRxKBx7r251g4yWqR65j/jQKldy5U6Zu
FFSek9saBI8KkmkIBahI0nSIXwi5XVGhm42+7pABI2sN/13I2LqBvdQDApFlfc4odFO8OiVP+ctU
iWxNaonJC+PjmZhM1CefkA3+JitB1bWZ/GHOnIuSPuSL60rXp6rbEKfRwSoeEfxHAwuKyzwO5nxK
EK0emtG5E15GyLjlwrozWXcwjPYfJnK1BmqkvniNKMOx8EVDEbqIplSQ14YMKsK4Hlig9ASPpKIL
Vlt6kBDzfbaImrrubCfZW6wUNkqqIsjx1G/9aKDZMNlMtjwvl0jBqllbouJpikazvHb6TicVKFVL
4YeUWb3+YC1qLFlYu05lYwhvtMPYt18tQs/vtdxbZVWtOR7NdjgNceXcyLpu9yUv87CYCuAqfTnf
N9Izjn1WNGDX7fjozaq4H1uzvRRjNgVWnqU7QDHFFog3PCaHkPtIpRvRJGc45psefPBG79LrITsx
yOUrmVqD+jlqtn5qvDpYuzZ2pp2yjIqd1feGORKQa7atwdQo6ytiAgsRXSsDwceyw/ejblPdevX7
Og5H4pyABQ3aTbaI6BCvpzXTgedKoM4HisVFnj9aRROx8BlGnX6VQWeZA+Hn+k5XydO0CvOZSH71
3Nk9ll793eaKbafUuOhz67MPxMpntrfOmGV3XVO9WBEgc2O+chFp7EpdPgypSaM7uR0kOQQbbFqH
0KiKgXEtu9WDm4g8mB0KvB6GDbP7hISpVCgQV+qKQB3yW7EO0dAMVigUXF/m4K4eukAcTm3sWim/
Xr28rnDLG6jC1s4ZBTDo3rpyuNrXOqo6NGl9ddHRwuzpY+iaQAeT2iOX89xGWcT9Q7oWmYn1fTPP
/sVcWgARTIKKe3j6463jtx+uTPRTnsbiain9Zqup0SsRXkzYCsgmZkDucfs9uqiMQsb6GOYQG24X
tEmoUOL5jG4Jgd8g2qclj/tAsy11Nvz03oZ7zCORJ0E7oCcs27wkhI3sqaGIonsbHdHGYj9E+KM+
h3htr3zS4sMcG+xbMUVvidKbe6N2xztj8qertFXmxUGD88Dkugw60zkpEqqCqefWwQTybEP03CCS
hPmQTZj3HH5SI3e/j9OgLp7muwjAp3lngkxi+O0WPx0VVedl3Kp+6a/HzoLR0fbKOnPGaNdkpbmk
ryVlc7ELgOYN8/wrE1szGH+j3vuTSr5bRcGz5UsF0j7vL9yEBQEsenHHJtDeOJXjblNnUSFS09Uj
YoWdkbXHcjHNuwKfUaj1c32LwPObPbQkmgMeeih9tNB257L/k1YDFgxaP3dGwjKJusChHUBsNqcG
XRBIyr2o2/RKGxz/ZKtxPlReOh2djlfklC/OUYMWLf5bJ/+vgkyEoeuMO/91nbz/Idv4rwTj3//M
H3Wy/mXl2vg4bg2qbstk2PxHoWx/IXKPQaPrOp/mff7TH+wdyuk/CmP9C+4/a50j425khvG3+AtE
vP51koq4mVgSnx0bI3ZctnyjP1vCfEOChZNeQXsbv455Mm06xVIOx8wLGeEPLTFB1SqC9Erxwn5f
7Hp33il0kvRt3haJi3E0iVc8qlVOWYHMPPqrxLKdddKxV9llN/jtzzkCCSATRJlylWdqq1ATf5V+
0T7Fm6uM0ywQmdZeyouERnrbx+4Fko93Ny4peJiuvKrGdOSr9at+qmm2SjPI1Fqloyg8g2Yob2dl
kJTdIS/N0Jm2q+DUVpEdSnd0AzGP/aOR+sSzrhLVZBWrWqhWeXvYe6qUZ8cqyW9epa3uKnLtVrlr
tgpf9VUCKxyF8nCVxdICba20+MopsulX4ey8SmhLtLQSKt9mQAgObxShbbpKbvNVfGuuMty6aNiX
r9LcdhXpjqtcd7SQDMLG+ehWKa+1inrTVd7Lhv/NQE6xalZPrE3ht6WodrNVFrx0FUUASuFxlQyX
aIc7NMRIDm+jtRjstWY61CZDlMmV4uKv4uNulSFjUt2V/ngPnKe85FhAr9PCa3sKfsK9UDkVN21t
xuPW8AZWbswoX3rkU/e41kgGofbhDK/QhNTx0D40phY9AFK3r6x8ZsGrlXZ7IKaxYQVXp+dWFuNL
5LM7hNrgf51KMyfOiuEY+QBIQJPBp/8ZSRwBDezduyMTwqow2aoXBmC3zvTqVzfNWNdSPRVfK7Yy
V5y+/l43CnB/1ef6WxSoxWO9bq9RTnoh7DLBh+cbvaB6RUynjLqCphRFoKCkXp0gyDLMbrzKbdiI
5KS8CwkzWEfmejWj/t8Zo5t9cw2W7eEUxdUWA0X09RMg6plRuZ3KVD6QzCnOpjPJK2tdh6L9yL7V
dcRY3hcu+9s0X8SuzEjl7FDd3s32QM4IWMOKOaQ1AehTXD9KsQPU03UKBgshbBsPaLJuFl9nyon3
tnfNowasNAti1fGptpL/JxmmOz5ALUClnS4bsmLEI8JJHO8dXxID4dyHehXPd0bMrWn3ZMwcbDXw
yzdzPF+IhuVnLKWOpMjpkVtI28kDc+Y6EL/KFwTYlDRbBtcV0MNyDqeurF8Tnj9aVFwm8ACQf0VT
qhw4mZRDtajSM3Q3tsMA6vaiN+sf9oS4Kuplffv5k2WgKjzaPMGXLwzDvY+XBL2c3dpOYEaJd29N
q05U68qfxapaqOyqf1SZNQbSgRgXpOsv/qnawtDUPbkTSwcoc2TG2wOHSAizYt7qvsI7P1rZt887
LbM7vtuC97vfiBnxTjqNPgHOvrwdazDmG5QKCH5RG35Fu2A8j9Uq6u9Ky70nsM46yjyaLgKBQ8jg
3giMuHetQz1wUfveqk7kvXDVDHI7dgUg4I/OTVICJqVzy9pzvmoiYVwiPfMuI+XSNuGOJDXPt6Nv
voFodLTLBK0lg4OTNnh8R3dm2FzEifYgFxAAi4MEhNQ9fy9BPm0/r1Y5lvIhjWeonCqPqi4QIAkC
mfHJza5lX9PxWtGGIJxkQGnOl+/ZYwRuMXHXL/wFQ8Srh/41MBqZBipbzqpKzgPktF5Tj0PD5mmw
5bcKiGVcOnPgezdG1yNyi++SQYeQ1iWHMmt/2qN/5ZuS8gN5SGW4l0mZSGmSfecsX+NWOaGtT961
g9odJbW9zRWT73qWgWdU8sK4Hyq0YQIZEalwLkgBnpTIxBlEsxHmwouZfNdmIFxQAGk5n9PJD8cp
C1UkT2blRnei06ZbMdGlejLGujB6NEaOzInk8QdrC+gehSHz6QN9UB10Xt4koQZnsoqnAIjnj6Ya
5FWTpPVVtvRqWxmlOMKc+N6KjnLJvkcmS3s19CYijTh61WLjRWne97mnpV4qgL7FUHRYQyuoGKU5
h6jImIADzhyC2nHkQ29aVjAk2fJRDjbaBRqK1YS3q7vpocp6Gkw3RxXXJYFtL1zg1BG7qemjTTbO
OYAj8eTMKFhQcDCpmcsj0FDzMHIIh7rX19upytdRc482ayGhUMrXRu+xz1RSvwaB755abnyk/I4e
2kP0qouyCYjt2fRi/mnO9aVOPfdHaiAIBQCqf3NRsIYizx873P1vpEqaW5511lVmA8i1rxgUofo+
wS62ms2wLJwH5lAcYoJzUXIQsxAsFNV+9NCU6iOZu2irV958xlk0QjSKWToHVWeQh1stbb9lslZd
syI7F5z599xW5NE6kbgzmYhsR6OvJMIPLWP5ntehpUh6VsKofyibuQA5Sce5lDlj7vqth/bHckP5
YSaGF+ZXUP8kb3ufBRtUhP47nKLXJmHbMDcR44Ma0IyZD5TICBilhc2qtcj3AwUSODyGyIyq+AX4
sAoqZYYd3r3r0UMdRpHgfViuPVxcBEdPORg0aggkBNhrnPk0dtGIPNeIvAlbZ/aUueTfUteXPxTA
uh+IR4uT35bummnGDnVgYco7fdzlij8bl2Bll04/u1Em7xmk4rlNGiorc7VJ1q13rod6/Fbpc/Ft
NIR5dtjwBDYV1qZ10iUseIo4ybsUKXVS2U0QYT7xN86UxdcDvgFxUqw+JmaIC8FxPoM2L25KnUci
/to5k3briNYj8x71MBeRXVjUxtp2yLP+GuOxxR1TMROVjV0TUrCMvAanXp4l0NeTheltG4HZhSTd
RF99wAUXxJZptl1UU1Woxivt3MWefaRSyPdCl802nWCAQ9OT1jZpp58VsVe3ooy7p5Gx6AFOffPs
NB0eJc7CEI0UQi+XKZ1m1aRku6ycS6owJNXaSZccYLVAVSAxbQd122UYH+YIE4jw+LEKPIFW8e6q
wtuoNhpvc0fTb9qoagnWke2+MfA692MeBdQMNxMWNWgO+9iIEYV5y2vWtgy6smpgTTU2bbCIXLBw
JPW5tPQukG1u7Re53ExpQgYO/o6N0TNFtQs13C05NV4+SMWba/Bu5xHrW5OpEfNOrr2anX8mbE/9
GF0CVhtn7nZ+7cS7vmAyoZkEubewysO+pX2GLmKsgv4Lb1B5W7kT+nm/nzdKH+2vZj3tp3GKQ2Uu
D7NjumcmFGTHeV62BxewJzGbzGPRbuUg4x/NNO/Njlfe0MhiO6RZv530aTqlg1BBn6noSObZdRo3
F6YZdkikRnacF2e6ijJQDuj8tYQsazTOFz/ndBVXbk+61gq9SgpR7/NyzOJ708ka8IW9QmnAL2wN
ZNppWswrIW50pF++Hs+o5sZino4T9e9ybVOqELQQl7m9nVU2hJPH7BE/Wz5lNNFD38uwdFLaX9Lg
k/l7knvjYG0cM5IGw7fyGWHZvcaCnzG7v+of+/GBRduyFfOiznFmS/iftnWDyu6lWcx0u9TOBXGB
RoB4B+USC09YkBR827i1/a6mdfduVMu7UKK7GUtX26Vi+NHGM84U2xhuvGEwQ4Cp1omkW6YuNsBr
VI/G9eg6zSWmVNkaEfrjWXO/IS+K2On32dvYxTPWgNYiGZBc01JjABxnuk4GKhu+YUgnOL5ewquS
AHN03OmeDcqjr5GXbefW1WJSaKOR+3AN8JpWUxIezwSpkNb3hIQ5BlKpf5rjxam2mficAKMnfNdR
zn64uZ1dj2OlqOOVdTCdFKdb5j/oEKb0TUMto2Ec6/LjskQEKi2LNV9bWNHuQREvz0WrFzcqKb/T
gLKjkEbDYHLsVsFiFckwrZLvTVny1tea8sMdyLMBh991sMnTYdcKNhaUL84WsdF0IexkCaiBLmaa
2beIQBgmC6CXJ93yyQafF560vhq/Ov3YXzU1WWtLMXjQl+auuM2rxrWxb5rJO+5INuhRlk47ENG8
CnR/TY2kNZTUAYXvfXixzsExxLa4IFzwnkmVrF8Xs6zelwRHElp109I48t0V4a6P1WO1etvs1eUW
rX43xcEIin45pqsXrl5dcXL1x6UxTjmxeuacT/ucXSXoV7JslBuDb37bxBQl2afVrlpddyhYVwce
8NRPQx7V8+rPm35z65mrcw/J5PAzWd187urraxscfhNWv3z1/KnV/YfE/Dpv+5I+C2egU+rDXby6
BUnFRkWzOgiX1Utor67CdvUXZqvTkB/sicYvYmSYyJ2WrZvwT2vi5yjjv9vR/7QdNXE+/LupzwHc
cpr+hcL52x/5fegjbOsLGWY62B3Qdyji2LX+PvQRjv4FpbwFew8b7IpV/sfQxzC+GKvtnOEM/noH
iMU/hkDC+0JIGaUWGktXrHiLvzMF+iXcZQ1QQttGh7QKMjzL8n4ZAukA1JbMjo0HperVs0Vwzrwh
BlLyIiyQU9cWBjsCbdvvJIEbj0mSaxeKi3nPjHQm6zL17ACBAY5J5DcjqxkRdL5GEvw01K9K1/k6
3I5Y0LVBprD/pzrfkNGEdD3B7ddbhGF+Ou4MTZ/uOKPH8NPDx+Yyv6xpDwefnPRNIrT+R7VoyOow
4Vu3Gi/j24mojYJypxvf/Lie31wzmVNqKj62IImHVTGXt8uODrg52bNWv/dGkr116L3uILyT00sB
+Dq3S4uQKc5dmuKl+zG0MQP2urCOsQHePU6cezqQNN1IFPxP69Qn/w+CRnOVf/5T0fh5CVYYBVeV
pbfHfuOvc7hysaxMi3CmLi3Afdvs7W1tTC12VjkReGcaTceaxyj9O+nWxnU1GvxqteNJcg5zne4x
yeYta3bsR0s/3CyRnZwN7PUfIs2156qx1SWZGUzYaZbd0FADtfHWTp6W2tvHCYG4vTLlree1T11h
ogOpx2uM+cYja9s92RgfWeM07396SP4HSeyqI/7rL40+db2BEd3qCHx/BeHUsDLiSCcfxEKz+ooW
abqLpRQvwrCmO41VAysnk1l5NnZbK6F63JQs4XaKtwkRyZP+XudiHb7Y43QbQyE+jdK0H6KZf2qA
3/0waimuYrLRb5PeIVI1bgiX8KKvDGMMmKWMSvKK6E4nL/RDWo0IizR0sTn+sXCWIAIWveSeNjt9
uNIX86Ny2BC0hjh0fWQfZvKHkdTD0UGklW8nmxBYnSkDLoXXAgT/ybLk+D1NiEgkMWf8XnNeH925
aA9txzImSihI6wEBTDpOFx7K/OwiEeY5AqaWmx86ynp221HrqDAnbPnK45UcpHQdfZimWLAlhoq9
vpDea6RMZ9wKw9hUcZXWhXN2UyarCccrjOcZNscPjwAmDIwjvTo0Z9DqmDmQMiaIWjGVpFcFarOb
z/QNrxLDjU2lws7TJNh32yRLdphhTfgBWe3GRUu76VZ1gg/UWIdeC6Lm0V6fTS1fiBke1bOVqObd
xyhzbbEHDXQmZed/f+/8cmYBnfUMtFdUxML0uZafDPk/scwMODOo2FztkqBCuMefWO01oZiiTaMX
ti4p2ECmuHdauXzHLI6uo1P1HLD7Tz6yWk7n2jGiE3rd5tltrDpkvaPvyfB5maAXhE3vlE/oFAhM
HVobHsEAWbzg2l9L1JXsMvFSKzueCLuVxmXS6Q82LstCNo/afAPSKA04rubdACBnPVBlTo9ed2Jr
d5qxTZmo8zWnYToTArzcf962dYYbO02d+aZtCKIVNZRtWXj6i6eV6hlthnquiNsghDllXVZibk9C
Oq30vdLzfSNbrQxIN+4TEGg96Id5gU6ee4l36+kNo7J///F/8hP/eV6tH/9KqAXQ5aDmZxOxPtp/
+vjHhsTVeGkx1bY1+t0OxM5mbhvtIVt8fgORoexwGqU9ZnM6JBBza7++mdoqmfaenvJ6MXkGGQoV
TXTy8qF+ywcHbIdPSQRCXLTRK2Mrfpl15nts0l7b/f1fwFpfryR+8l42Pukvf/oFqiVXrYCOdCkc
aPhTJqYzSsZ41zgRWjRVcc5Ezch5YTgcMVVC2jkR0/WbHun2lRidCHtxS7KyMcs3c3IRC43Y+BID
u+uuKbzosXAbBIJJFdOR/vuf/fN9/MuHb7kW+nrmpoTG/fqzM0FO28Ua7YvsbczNo1LRT+7myDu0
8AG+CjKCbrJJTbeFO1T7Dm8fq42qco5enQ4niCcECjOTPBb2iGWOuAG00yWWyBHhTtA2fXW7eCq9
pv2Y7sbSL/BWqVH9HHhNcIlS611FY3/Ul8UD0rHatHtgEBVkOLcl4RYv9LQOPDuc7M9IXbOD5mGk
JZ6GlGwIy7tCmfGuLpLpFcgCuSnjEFF7J+12qdyK/CHDmH4IoPntxigtIPeqNsR2MWt/Z8r8HRPv
QSVmhfYxr+tjYTHxqlwedWqC6e7z0Yt8Lf5oIy0ZCPXiX/bMz07L1BoX2idG5WVmDgFjo+RDr9Wy
y/QkeuXOG35YRbmeIOtHk7nRCe74cmPpq5HLKjn56pUwOBtl/qjXxoKul/j4F7fMvqNqlscmTqZj
PhoqaNfBoGbRJuKWU6HNQPZMoAXvkn9/I1Ak/uUNymPom/gRVrqZ/VkO/lI2cFYT4J0PzYWuvHOD
GXsveerr2VyMEyMRCEOBS0xcisItiXeUYvWbAweENRBn0jYu1THRkDsnRVbgMmZEh/JKT/NgwO5Z
oq6tdh0pUzyuwtXf51Evnjj+u3eDZv9Hn7qWFrJiL12IGB5m+4py7GaoOlSjrj5zH1gV+/TCLKJi
V4gIZYe/lP3Bo3MK56V2j3Aenpi3C1BHIDWKQDPSPWQC7Z5JyAxno9f7D8gWHJF5BTxJ4lSexALA
kqf24BbpWnKu1xVVSfessNoRhsFSZTLSZeub87Ooa4ITpGdu+HkShMwZDwRBG9ysmaGswPE89zui
xjJEnZCfJN6yA2FKZHQx+mj2C2MjeYPy28IViVj9K++B9KvSEFhtlno0iW1Iy+xZsWJgy5E3Toxs
1l2tbCanAWbJOvlAcyAuSArXAgen7En3yPPQVOmELRgXpHoJAfTsX8jrBrnEkVfI1VaqxpZ/jrp+
deYl4LYCz1GWFRZkhD/GcaeOEQQQa7OIzHxPzAjUaAy4Nb/SgL1T/vjzPX5kqW0XZjHvZSE5V7um
xFfAya4HWkWQR2yP+WnmRmD8P7II06w5YdoIP3TNQYKzOuv9cg87KGKf4mbTpaW2PBDphyZOqWX5
aTi5dwQ3oG2LvsyJHmSwG2+wII9b8suJdiNkHC06IMsNPgvuwrShytxMsAU7csVpZOtID/E2Fz8R
9V1onYmisylbI3zcbsXoMC/Prlsmd/iIxoCXAVMM5c/L/eeD9N/O9j90trw71ljgf61nuG1/xLL6
c2f7+x/5o7MVzhe0CKw3DVx6DqTFf3a2a1SEY3re2luyFHBoX+kYu+T//h/L+QIvGdkB2t/PJKF/
yhss8QWtsOVC2cVsZSGI+DudLdreXw5I2zJtxwVRRKu89su/cIRzZD352Pt0nbnPECXg3p+w7seg
HPyotqx7y2mAY+DMYVKMSA8U2mZcAxtzTLIjNQGM4nrj5g1Pc5fmnXlJvALSz7PtDVpOjYPBa1MT
3niIl0of77qi0T9KvR71ceMStegFVBkgx1lMyxhkKmpHpF7St6CcJU12wisufpqgX7CZqMZ714wc
DAV90cnN2b5IGS+QHjBb2QT97WNm0CE6O9gLeSqHoDKdHqCG0ZZsGou6xRzNrOvJ1bV3b3KSsFyt
XZXpu2cnGdJjuizZ9ZRb6dEd7P7bmPXG1qJncTZt5SSX1l2Tu5Sc5jsMX5EfwquBAWayI9bIOlo6
b6uaog59PUnYdrJ/H1IOlXh03tNx6J4Uav/sbOPhDlVau7e8LbGCzenE3KxwZjtgYcpEOvIRWDLT
7tL5wbW7jmwPPCAv0SyrzTrahXDFBv7BtUxCJZSciY+Y+fGPKTrBq2WcphcrhSW5d6xJP8aVOWx9
J2euqhOKKHYuzPR4QxpN/QyYAPJmzCx+5RCUJ02xrAXl4oFqLqOFyjgfXRzecPOaTbakDKLdic1J
mNlKtViCwLN2PfqOO34T6lkjH8op9ClcQip4whh1+vNSy5Kfbluw4YjT/KBSi6Qd9K6hTdUaIqR1
75vFmkAGJHkcGnMn73OHrKhZsrnVy0bca7Y/bquhdE6RRVo0+wDb+WBfLcIJTdDZBXKxgtVkiR45
Rikodk2l1ddWjPz8Rq963a1PWDlGhqe+XSnP2/JBWKAMhqSq7yx2ofKIckRY7Beg6xHk5KUOqIZS
WYiPc3CDVKn06PmmFggtw3Lh07vvVcy1WsTgPpR1lY6oeSa//lq0AwoKWyo9nBPwfptWR2MbmBOO
1tAxYiVPmYxa/xobWPIBz5P5UFa4ZAoU3lxq14OdxqTY4eA/s2FFEVp1CbEW1fhmQDtAq6nGnn1u
haRoiufEDpQ0KlCZhaMnB2bdhjxA60Hd3YkZufCIJa076KzbiO1K0ztaccHYuWEXu5FtVPJkU3JC
Ea7ntAuBLODQYuo+DNfLkvZNCOIEa1fC1QzroRxEoFdaCy5vfcXdOfjiKebKvnRvpqUc2WDa+r7N
3T5MYpMRvy7W8jRza0ASmpue2cwWw47GlPAvW+B2D8vCG1+MVMl9508NJjddXUicyZZ7v9e+a/Cr
eaY0R06BZ2ezfe6kSUHaoTjswP7N8mWiaLI2Hq3QI+W2IfdWVLfVnn+ZrcsW0q0OnEQzvps1XBOB
F/mUaVEYzr7QEyIy3Yypgynr9ueoWU9270DYSW21PAy5MdQHFF9CHtsIqqJXa+LKVEpneJQZ91Y1
8jxS+GTlNos5zcBZkqYwN9l+mUzvlGnenIfeSHzw9SRGeeWaqlpCvlO+97xIrYD/CMEH10ru4nrJ
QmOxzHutnnUcpD1iSui8xpV0Kp8UnIycRS2taWmtZBKP9WKlIZqYdb+Vw0h5b+ENvmV6pz2ZbTEw
U5yGdttKy+JZs6Yh1NhNb0vhaN2xjVeqDwIawr8TKMZX/A8W9YtWs7Wjm6vnGMXEUiYnls22UQYz
u95a32QzrUQ49eQBG8ph52A7bcwCZ6iHAyQnU26jrhxxVkm77K0bgmp7AsKqqHgUMyZVUHTPFrcw
hmvqUK5NpRsHIkHce4ctchh3EXIWI8Hz6leuvq1gwGzxHEZxgJ1sulQRmtOiNPqBREe3FDcjMVs3
S4cqZO810nxpuumFMcrgbzoWwchBUwIc2SXpHZm8QzYRYLqmoS6zUJcyk6BmJO+v+F5MQ4Q+OLOK
mUTg0nS7NSDY+owLRj0yemdGT+K37vq/9dR/qKcQ3q5JBv+6njp+vCXyz+XU73/iH+WUIJmRtT/7
ANgHrAX+WU4Jl3UAdnpSdBgUUzH9UUz5hHWtY2PDoQu06Fj+sSb4LKag5K61D/0hpdbfKabINfy1
mOIrwP8k/QsggyC7969Dn1xETW+7kXMG56Ed46iamqsKNBTQQUKKYXbR+Je5iSxN953iYUlr238n
XOlH8v/YO7PlyJFry/6KPqBRhtmBtrZ+CMTM4Dwl+QJjJjMxA47BMX19L2eX2rJkV1Lfd5VZPZSU
TAaDCOD4PnuvDSr+0RWF40VW4zz5vjW/FsLIrjxHzGA97ADOkKz9oOKA2IfN1sAdMjxAVUowcifT
1D6bdRsbfBqz0qmuijDrD3h9iH4LmyD5hp17sIfcVp+qeOEwmas2qhYr2dZViame8/MewC17hjxU
9wWdf0R3zCkmRCnlpVf2cFj8sT3bYTd9YuB+d6sBD0jYm2/l1IiDKTP5zpBlRrgg/JPv9B9Ol3PU
gZCJHUnYHZPJks5HUzbunl+UcVMj50N/E+M+NQP0rKijwnHsIiHJj417jygX8lc25bdGmtqvI6Wr
5LMln+tZRn2Wmg8LjRsPg2rrLSDv19LLwufZmxdWHnQgSjt8nefA343mEsXOWN2zP2iPWOntm66q
UM6xLUZmnmWXikH2RJIkuw6N8iMcWsxYgKJ3nvSLq7YqwkPZGOP3vhDxaYk9Z89IUNL2myHI5IH1
UwuBLUe5jkevnf1Uyu52wJzmb54VTDWNgzyJWrrPo5an3bttKxoLCPbz3jSvVVa9kjjPrutWgoVO
pxHgveHtEC6bHbUhIvIk/v2NmHQctsQ9ZZFrDqtHsc5w+MFXyZO+Ip9JY/t7MGBAjPCqFkc8jy1z
ixD0nDWj2NYGm/qDiXS/QFeeJ7XxCyt5cAuruFuWfr2Np9SM0tUlPuTY9Jhn5uzxXbitAxB0D25e
Ij9WhpM9Tn5fXjwYxJcUm8U1XTZUoKTxdDd1bbev+37+MQRuSRrLdIZIFYb8BRsiV5yhXetQiXy6
YObIjjPD2GWgR5IDrz8lnynUPXLM4Nho+KqJCCkpriw2Bs0mG4RJp/VibnwyYCQQatuso9bnbk9q
W73Qx0juCECRDdizaNkqmyLb2knKtJHawEANxtBNU9nh1VhVGP8G6ZIQwvvR7cOJOt+WFyVaX577
demfEzbo1YYJIP3V4PLdBUEZHgXW40vnGZ/+6tGjkaZ5roPzMNw6Y7JpXmX94ID03IvcDF+xrhLm
6sSVjLFHVwG0qpL2le8jeem9jcvvR9HGK6IbU2jkj6l/0PWTGwx307ewcZ07o4gFBQNBvFcDuMyo
LqblqmFIGSLGh+Yc+MUkt9Rbpzu4COud8Oh1XsnCRb5P4ccwO0B7oVY9wFTwDkE5KZ2absAQ12DH
c9Le2OkSchHSAWxchYRZgpAfyW/waaA7hz1FJxMsz25cdtY65hgx4mWXTcH6PJKW3Ixo3PvUM8FA
hAu/ksGNr9MAqILvt1srDronNmv+Q+ioY1c76+2Et4BnuTh7io81HnR7PmVxhQ1o8ps7KOXGziLT
Nm8CGSyPRV/K66ofWbDZNGRnJj2Aho/NT03dRL4qS+NTDZnncc5bak8xFzmzNK9xqGC2a6b7xG27
y5LLPOLmad70il83huCUSFnmcFNow23iTOZpba1PXPn+jXTb+gQ13T5VvfI3mdVX0VxLm01snBw6
6rW2cSafDCEXcjy2Mzxix1p+cpSV0WqIheEb641Y2oqVqoXfFIUujazMKw6ClNM2i7mRm/Y6XGWp
mp/r0nRBA9QJEtvoXxOhMzjMciMKKbghix8Gb06jR3rg3pExlzT5uMNi4Kz0/DceguvRDUPjp5W3
BhSP1OEI6KpfeWw0FL5nzUPfsmSWtLugGZkfyVolRGdKQuEUhlP71hso0Yifb8i0w4W8EWm+Rp05
sdSR03XyCvbjcLfW+IWmOVjvTCsLb/u0I3vFcm/duYlPBs7Fc4aXJdj2HNq3SqTuz0R7QCcx/1C6
dbjgnllu4mIi3QRG5ZIa+swuvelVQhGPXEuuD8yAIUbmxn+jeYLPhuNLGNEB9NKsmK/rVEFWKBPQ
j17mvhflCOVPtNmNFdf1YTUb62MiWYkje33GaBRH9rTYR2/0QfmYRuw9chSet9JcgxNC/cNqWiem
B3TWzrH8XWEu/IJr2wu3IhvvJ1kkrzQQU0DB6W9DJC29y8t+4dzdJtOLmfjtOXRacU6CVAbcQePw
yH0TsuJgXnphOA/rqu4UuTHwNgCWweAWkce1x5bHrjTJecNHAhk4tGCsrkl6gt/wUOAzx1XXNQF+
TOZd2OrBMZt9tU+Codz1jqoiM4gv0NCKQ+P3CmUzDzCPwuKcJFxQPlDpXlXoy8kAocKeSyjhQVyh
X3bcvqd4+kgzUx4MslFX69iLH5Yoy+9dL40br+/ue6fyHmHBP5sLobQijFssUo44dYOxHgIl1K71
xPhMTbw6e371ka/5cEpzijNaVBbK+XDTq7UU/mY2kv6c4fgiApK4D31SN3cr+vSW2LM30jt0D3fU
foMSO12gILL4wgQ+vlpZZhzLdfQulczys515+8bJW/RMhBzffZmNicM5cPVdVsNpEslYPoVBIg8K
pO8tXEcrmnsJZbuNfwbECSK83ukBJyzuLDyKx572u0vqutOV9Irk2xiSvRT92GzlCuTT9b31Fzz+
p7Sqa0SMXDwWMS9hsApSHaCIN37uXI/cVXcytd45iADXaIgfsyZljcA+E0rFZYkt97lsiUu3uePu
qMseD9TxhftsLuL3Ti3zwZ2z7h0/E2a3UJHJJFJ/EohM+9Lv3yeL+0pootAkmNo41FVoxumHoTzy
DbRtb0SQr+eQlKwokvJqHq5E47u4UJtqvHFL6mGQ0YBXmqJ8zg2/fmSoKq7qNuBR71kIzCTNg/y2
aQbrQHeevAHuuq98Rx4C1rPXgJfpKZg945DmbrXnbJxcBMr2rrNzRWg0z/D0whe/w/o6n1JOrfs5
UJTX57lHTmd67y3utSCxPXnACLjeSvIiUeF11rlZu3qPPDd/qCAOoHi0hOfjove9TVFS4b3xSUps
vWadf9RFKt99iqlMxtyPKgGyxAv5hcLQ7mHPhE20oD+clt4MoiovDETFrvAj0YLK2FhuUV/L2Sa5
Ubj+bhorljsgWj8B1tqAFdeJR5rfUU8a6qBHkd8y90ZDZpb7yfbXvRlLnqBTbJ1X7gM4opk20yAw
j7FjmL8CEXgbiB7jRg0EIBp/SHaUR3QbRo9uRzHTvQfS3UG3WzCJxr0OCdkg/fhVv1PYlBzZksQ7
USsJNmfp2Xf3qo9IN/Tbdipxq7ciFt/a1OzCvaWExv+b90LyQNqQWcghug/Wj1mKknLzmRvCaJfk
RAp7H9crDRWPwRyrHIrLGKTNj0xVIzmpqi4BW6HZFYV7jj0ALVfDHITN07SMvGsQMGfDYGNZMylv
8g6wPWiEkgx9VMMp3EKSLwQyVlIDfIlzmClkw35KCOWfU8grZEbwvvE1zbsBMH2/IJicsBzP9FyP
VLiZfZCd1Ri0163kTze937w5fPKcYun2fEdqPUKsjnD17UOGxAAqQs41e0nTum6yOTj5X8re9CXy
Kf9phWW+abX455ayjzerWOUV1ZLTjsxA99BVlLLnWjo0OOnfmxO96UCjUTOadFJHtxwCfTdYtkx9
9rZxGWHsqdc7PGRJXwuUAFDtK7PuQbBq5TLzTPoQtZrp+UvFhszg+5mFbJ7nbHRfe1ib7BIRZaB+
WgYxWLOErcU798DiC9tROSxvkxffJjndnxuzDOdH4jbJdsyTLI4GtZrXi0zsKB/6fts5JSJr7wW+
IpQt0V55ChOXIwUBnZVl5KZH9DvPVZ4/JUE5vA2MnpyZ+vFmqdfksfLWfh/oN5uie3BU4cDpC/WG
+sp4nDrIozPLXiXN05L37WMcV+awzRr+qCKCc2LZXz8MSUhbQ2u1L13a4TKSQfutbpKXmGXlxbXZ
IRL2MI2jY2sXXB3iHVWjeQWrTT6CvunrbRzLWlxDPHXv67T9EGtHDESuM8q+kZprFFANkUXZmqB7
m4BHb4tyKV9zk8BLkKPf42mB47Uoyz5wFBqesXpOnyMFCpEEBQzzM5FbXlG9zztspuTy6xXf/wCT
i6MHs07LDn1LWn76vjL1MfEbUMY6Ldi3X9p9HZbZQ5eETGLtygoeVLi9Aw5k7WxBDw2Zu+yU6iUA
JVzZqdKLAaC4WvZmWeCzNSiDZn1OKa8nuWz5/HDER5qd6RXLa8GtwubKn8xozcV6a5Au35a0Ah4G
eywfwJAEW3Ll7BJWQhlWa9LPp5cZkskXX0vYHOs8tmBIU5bF+VMPspbXXYAYgMitTU/fwUg2Lu0k
ANVmedV+awYy6LdWkfcODQ4+h7H2a5mC1z4NILn5GONhSfnrp7Ho5YsVkiPx0aP5C0djeYXKJOen
dTKIiIEn4sA73Cmzxw6yU0rYsORCp5unK96SLqBPImlTwmm91ZDo+B+VO/apS/DoZk3mQ2yI9qks
q/nlN/nnv/DAWagzv3ngOD6YbPE9ykqZylB3tNH0dyONbOcpLx1ruqEQ2dsaoZ1uLFA05N1ORkDo
Lnm3K+cw5vbZKby94XZ7L7V2aNrXUuFBagZWB8YBcAhtBtnhX7847fv83Wfy9drwx1g05LGss4k+
//7aKmtsazO2pxspuxshmRXjYzb+OyfXf/FNyB5DVsT5bYp/fAO8fJg59I7TTWZTN8y/vlHuIXb8
R5L8/4qsa6UOne6fS5KPjRrSv0WQs8vsr4SnP7/0T21SBH94/FWC0jQ+mL8zXAOHSLpPhNxx6ff9
+n/+1CYd7w/bxPBMXI1e3C+K0994nOkdsGOjdHKBCS55i/Z4CsT+9//6Mf/P5Gfz58em/4f//r2N
DPbnXy8jEnoenyRWxmDO8ASa/6BNqswu6i7P8IeMwpp2ITTMKaox5h9StKe9X9uuigCZB/chfoMR
6Y0I60SWd0stFx+0zlHWUx5nzqvfUyDR+Hb9iOZEeNO15ju5Onj1xbR6R9k5+LpC3qOrDD/zVhQ1
6xvsHn615W4B5C11CItdWJqmN4XV4N4tsXCdFbHTdteGWcI9fVkmKyrYNdAEO+b1r75SYLFFuLj7
wujd26/mmyKN3cho5pFbZWs4Z9Y0yDb8CuABGU5qp6eRYwFtI4t/bQN+JPlos+1RdEKdJ8ITuonA
rHccl8Y3E+U/3OJIG37yXfCfdi6nNHLfZN9QJFp0NeGXC/dfbNmUHNF1X/gDFqHMmLxjRj5F7Bz8
sL/4hOIOhoDCesybmBHXLP5cfY/MdWFh/ZSIBfy9vLJXV3p4FiezIEOEtZf8cIpKEtdPsg+a26FH
eblCaUm49QOCYmYGEKBFQJxCrNY0B2blGHo/8xDdoV3xRtL8EXPudRAbKOCYKdLLVopkkoB6KFqA
EdrWzrS2cSiY9kOk270IOOgCIT/NspK6biq8AxGSpZccQ/yx5/3bj00bXuhjw+6TptMlVaFNHxc6
GmnlmtC31Qb3Bvj0m7xIqyhcAg9+LmJYFXfWU9yQY8+IUJ6NMnNPs4ILX3TtaDyubrXsfJFb7Jmm
KWrLQrnbDKdCf1ypcuZnpjcJ/2b7fVqr9q1Tjf0qOaE6EXUohKS/Sg8toyLoMaQD3pppCe9ntqob
uhjCR7vLkvvZYfbYhXNHLJfai3c7hhGz4crz7O2QGtNHsBbE/XoLD790ONCqhceyO+d1doxFO6wn
pRZ7OWSxMi52jEspmmxR7RzSvDVPYZBgnIS9wpsQN6WiLQXXDgLqHN5JpgpnY3Vos7W1uNcpsO8J
JHrpAv0O8hzFPyJsuDqHBIZlGG8MkjPYBw3eiO64oOEEb+3YjDyXwwnokSTjxe/H0IknNLV24hnH
MznprNVWx7jpjOE8+FKZp7Jtl+zVljqj6vEPtmYun28iTozHBYMzR9z4WlTVeJWNQ/+attVNHDrJ
BYtSFv7ImXc4c9gOR1zjnFSmqLfCLs1njx4wzMy0NZis3XZxtxR70+c/B8csT+2KQJINdsYjOm2u
YfiDoJDDQ64s+slKaZOMz226lQquoRffZ3o98vE2nurEiQ9g3UgtKM8BesY2ALUst9utX8zJ3hjs
Pvn0al7DcTEzIn+jojNrGeb5itK4/NQoZqOF3tZmDS6DTu7RHtoT1W5mEOvk+sSclTtXZ/3aZj6g
oBqfRNwhpMdwMeL1MAcWCUGdFVzkIG76ZX4EhQQhN5kOwZB7L1aH9E2pDL0+JJ5vp8B8wAJGElFn
Eo0eOipqY7IB2CO5VZBdBHhPmNyrOUwQbMwXcWOudvzWdsV0JD5ZPtY6CJkzpkVQIGk90zFJSwcm
Wx2dnHSIkqntJmsD0JI6YJnqqOWiQ5ezwVdZBSnB7CuTWZDObGLSYJDwb1fZXVOCDuZexzmBsxLs
1BHP/CvsqWOfaPcBG1i6UHQkFNdDsMu+YqI6MFrr6Cg9Iq2uTsaTooOluY6YLlSRbZRI3puMfF1i
YVgpdCTVDhXh1KHpXgHcTkcYZ8NzrrqBC2MiPUqkVXV+eVh0+GLoJqAMlh2/M6iBS6JOwj35iA3I
6IFtnpTfTMXRobkD1SKT+zDsMMTJBFkLa6F7BoxGJM4wxL2SwC4yqgbg0YJ3GDy34qrwV3GzfCVt
x6/UbaADuHiGdBSXUK6j47k8e1NgyEH7vW4KsnIrAL1vnKkrjtxjt4kzWtOqfiCBvpLMkVNsvoY6
AAxWBfl4qtebGo/BFTN4x6q4Cu6py6ivex0c7kkQi68ssaVjxYkOGKMakzVWX7ljT0eQQZWQRk50
MLn8yijDcUIUxCa7bl0dYvZ0nHnUwWZH++jZwnOaNvCXHARGjYMgX3Q2uqTcdpQvbVpDGS+DNPtX
rri63WZq4oTqdA++Tk/POkft5PRPBvB/fVVyGZCzNmccuLOVukcb/OFmRM7C4EAy29EZbeyU1dZP
nWqNxq8gd6cz3fVXvDvXSW+9rX9uUjU+pDoHjgiU7GTYBpc2tt+NUP1iwZB8I0oF8JVDB5lw77nW
4XI+UwVqMYHzUUfPVx1CTzr3MDv5e0w6PbCJqa86sL7q6DpWnG/LuCAN61i7EN0H6zNWKo55gsJT
7Dodgk+oq9xQqE7cPnByikl0Wt7WwXmolNZd2fsdrAVi9TX5etqV6ku1ErmvvtL3rBtJ4k9fqfze
qtYbyILxTpLZV3n6RFsSoxTzRaZT/ZMO+AsLVLcXm/DpQ31zLbxWDzNAAQa36xGCNCigjrMPG3aA
YfvNFhKP+Z5qsECjEQOd1T2o0foF7HoTdBlwaEO81aVlblsNKJg1qiBcYCBKjS8QDszoBKDBCtlg
0ogD1DFJkSXYgyAZnWOuUQgOooun4Qi5bz1nGpdQcs1vYCpae6vrw4OtsQrwuQ8d7IdzA3HB1egF
S0MYSmgMSmMZBg1oGBzVPGI9GiNNxwNLrVEOpRb0Pb8ZNosGPRB3rza0Wf2IYUBYGgZhtp5zy0m5
jKh0vW8hRtiQIyqNkMg0TEJqrITUgAkFaUJUE5l667P/YlAojaOwap0Fl8BYKOB0dzSBoXtogAUT
i3ggJZJgv57yPe6W+dbWuIuO/VfHL70puwOb4Jt0warsaURGrmEZLJqpvNUADQdhYS6IOMdzqg4I
GJ5iGc3aWIFwjHIoHKR0+ek4cbsa0GG0oDp6mB0DxXd62Gyt+rYRA6I8hA/iUr+wZx1buyJSR8FT
PPW3a5lt4BXjg+oF7N7qvSvpcFr7+Wnq1Z20hlv8wNdMa/BFfPKu5RDD31sUTCFY3REserxQX4AS
D+MRSHbNLak1wcSvwEOlONHsRSBjGEW13tn04159nWb+40X5N14UFkn6wP7PD3432oz7t+0HDSwf
v1tS/vzCP499oY+LFxSXZ9FtLmhjwcb79+yq6XKG84H62iSANNv3H0wpsIFczCecy8D3/v3g53p/
hLhsOW5QFU4mmsTrPxz0/tXBzxV8/99ECt0z4ToA02x8kF6AK0UfDH8L8uA9ljyghH1ZTc9N1kPW
6/vctkFJqJb+2hjckJuegN8y4rHjxuQ665thl+wP2VMf+1Eal5gH526B2rNPlrZBOV77a2S4Y8qp
8BygSG3dMvSvGlUbj23d0/5QJ9Dj6SXbsIP0Hwmuz895EA6Qnhqg9ZZswdz2rHj8nvAEfx+AqbbN
IJ+SRj+Q9AJNyNdsUi85Fll67TvourYmkqZtDJSsvcX7uRW8jyRPpHVsWf/grqfcQJT+2XIRwlUR
YkNsP5VnTXQBS8T/scvB+NbLNVSPZDcN5nYezR8pKzn2db2xi/Pc2i/kdg40i+JITeyDAXfpNVzG
nGm2yLYrMnE5d7ddwTPGSIrho7MHZ1+KKoAFKSFXVT7fv7K0yM9WYwAte1x6lT2IJAXdYFnrkVrU
kJ5H1j2TxDuXDPltt4TsC/pi3VWALzcKixM3JMnjxPQcOJQaJFApdu4EbGFQiuvU4sRgOdUDG6OJ
UnZxCMmNSGJGQIxtmlnpi4hcJzG3dmwejCwHQp4uL94wLjzX9Q8hi2E7sDDlBs9tCF8DJbCB+l6B
j8GsSlUFvtcrwIlL5Nj0tq5ibzDG75mc660CHoI8LsSGg9gxjENod7BSggJSdLbGxsviZA3oXEK6
fcOi1FHzvEfADQk4Y1y1kZ2fRC7XU2+xNybZAMNxtrw9DNllC7DV3daksbktJodZscfAZO7uQguY
GF10V60RnOAt0IHkOawP+m7CopwcUkcJ8nGy3ZalsSvy9omNw0swr5fcnsQmYSGyN0DH7ixzTZmk
qo+VMrK8HdyDduRGEyUTALPArLZ2+NNdjXwLm8/bck1oOvzGn7gkqOW9D5sczn9SQI1KYrBIiW5q
w1Xr9iVk1sE7tXZuvS/uioLR9VfEk78zkcy7OQ3kLs/y5ejVHI/XtaZ5oeRayGowIazk3CP+G1an
lERHZsn/VljdN6MfaDERc7z1656sV7O0B9oA3F3jUMHn5xW2fCd/7mjkua7NtNo7wXdI0+Z5TgQE
ZcKHT6VrVUBN/NTdEgnKHmjOCmD6+Hg6C04aMgu7J7NGnrZAqj6sVLxsSa9c9xRN76H2wryLU3+/
FtSpeLYpdvXMbmEgjH6HT3rdmWtR7SxKOiPlAcVNBwfhXeT+yWK+jKhVGJkIktPgjfYVh2C1NexU
PnPY410MiAfbbi7Y2IbT1psYjExPPyq93HxeYteEqGX5fHJbXL+pFFGoVgsFvagfC8NZ7mIOvGeL
9B2Faj4WrmgyinTny2DSjDY/UiVYcod1256XCsOHNhj+oHGpm6w8NIV/Y7jF9wxffpTXWA7GFo+e
CkZjK1beT7n2HnRaSgczx/zFgSXYEsbyzmBC9Lw1PJpBdlL16J8DPOEbt/P05N3uJhPbVIqhebNO
pb91Xawfdhv+UEP5kNEoF1vqrlRAk/GfWRw9jZ+Vuy77sluvukFcsok/34v6MPkLkCi3rimUw7BB
W4ncgopk6CQewr4z+2gbnBFJsD5iA5+PQuelSoyDAMAUMDQzAL+SMT53NV0p2Be668UWWAXsj7B1
OKxmuRONVU8m3E4T/D7hTmGwJ0+H28dtf459SUpjXeIb+vdwj5WWdWaDW+wx74w7EN14JAaoVFQe
BMfUMW+b0n73/f6SJ25+6r35JZiYikTmD1G5OP6JkvT6KQzHV87e01ZK8dNP0X7GWA/iSflkW+pK
uEN3IwP7nDWsdChkLK+1taA2u7sSsvU2dthtwO7+1XWKbFRITMBbFcZvV9FN6i35rp2G8rKUU8fG
vQs2HjmJY0l9UO+k78hT4dPiLtC+a0i+Ptv30V7a/RCUGrbDd6zX9Qk4dnZHneklt3gIzTgVNwWt
kBG7mXLfKc8jmeA9wv1hK8TSiQNhf0o6cOKY7IwNLgxbz4TmFjCu/1YW87cpVuoIPvmzUSwv0qTE
sGEP0wGvorFPOHdHohrD26Ec78yE/U5L4J0XPl3LtmdX6NnEFeKHJseMNlFIM7c4qLihYZJJjVcV
silsjfnTycBSOaVSp2BcO+41WBSXOEZpmefsnFI8dEjwXuymgIJs1eEmJf/ucJR2vH0iJmdvl8zQ
syutQyLyV3I+Ho05wdMy9Fd90XYbaSS/HEOKc1mX8d4QJdqF5KDhwa3cWW5lngPJUaQBZQ6IpYn3
nd812ylYVqf+jsuhHp7dbIhp40kCA68aaoiREcWYhzZoppchHivBR7Gl1pL+aK6+KriNvS6c0H5J
BukPGd1RXu8wg9NubuEWJdf77KiJpE+B8NdxDN95fcPdu9CVmxPtmrUdew+OWwmfxoBxpn7g3Dm4
YMIIOA1O4k2dl5lBoXctUaG66/+M1/WQDcu/G69tStz+5Xj983v30Rd/Ha3/7xf9fbSm4M5i80U+
Tg/YXwm530drDNumHzhe6Ijf7N4Odm/HJh6HJoEnw2Lo/nOl4pr/nUnaBh38+yTNKtJlhWK5nGVN
8DW8sL9O0mQmDHOJ0/GCOhKO6fVadDYJz40Dgn6hMUlk7iKrUzbG6U9sawGKPyXhT17Q+SfdLPpY
VkEMBZiXrwkAPnXdvX+ZqTJzN0MJ28LuMc0hvXbGviZ+843Cneqmw+6Wb0ektn04BNmNPQeUTHgd
SQv9HIIMk/aRx1oCuFxFw7gw2705BtVdUZj13TBN6iGsfbJbZJuKlw5I8RlzUqA20FPqb2Y7xS/K
TLV/IWjCB3Y91QMz7QuzNPNZYM0HYQmyPq23PphW2T3MCLZ7hG+fko9h3hmTgxIigVnR+kMuGus6
E4wLjyajrvdJZfn8QUK1PSI6gs5zYajdta3s71ippq/YqxU5oSaXW8CI9j5MhUXorU0fvNnP8Wlq
ZprBcHLpgK1cgrZ/xng90KCFbb7buKNjRyYdPzCrOFGb1vy9mGe0GGcs+qNpjNmFQwW3gppVyztp
9YlbK7/DZ6rGq5tgGlP05XQ9d5VLf226OMkWyJZgGGCbj0nWyO7skIpdo0xu6XzP8fbOxXZNSYj0
LISPJm1slzmt1aU2rOwmtSratEjBLI/LgAhYzPCUB7+wcXPM/XGx2/patOZ0cft6OQJFdT5y1yER
FlrDI60sJcFo6kPgb8qh2HSpjWkRozLFKK2JFCGMLXGa+t6Anvs4LO7w5oR2+Wuxe/PJHnn6IZjX
lB15xo2TiX3imcM33iu5RO1ch3dtH1TfnA4UmRWQ+tYIyh2y0nqYTOANBpv+zxZUwq014GvL52GO
QmeEyZdz4egsVRj+cBzUXSqXKC6gMdapEWRpAdlRi5zeM51CRPXDduCZQ7c34P9xH/TpuglC9wOv
W3BVK4i5BFLljdvh81C1WZFoX1VEDmnez5YRzrvRCPML+Sb3WGKDOZqjX/7M2UvekcOsuaaS9bbw
cik34OONH0Hj8BSLEzY4m3byS9zDwlNXqF+C+1eanrMC+DwLyXxL8ZT3LbMq87Wb8/nis3PbpW6v
rjMhMfLQ1TbedzA73ohw2h6TuZyxC2bJE7wT7zZo3U0X6Dr2UdR3mdkPDzbW8l3hOQOg65EZmGuy
FgwsrVo36TAjlfaDIBY71cYEadaPT/R+xycsLh2KXd6Xm6C1UP9po2SrQQi8euE2Iu8WqqePddKa
u1FVHgtGfM0iteqJ8m/MxphfWXmlS3tLT05y26WuDYDNd94BPYWQNgnRv/asCnX4Qi2Pvk/fTSRr
zkRrbqVHz6eSUa0jRMrKEFMcjUbrjfua3NktWTjLiihIIFVO8wWCtsVumMVnw+7UbduYO0km1+1a
NZ+olmawUX41XzurQLrOCo8CsHwZjRf6GPsQ9p7HMb40EvqEMitvsMXULavDuV2JBHO6v2etZL0C
oaayGltoJ1uckI1nztcoGQFbm42TcOq1990oKVzUJYQEf3ezqXrzMe5ZzPnPiajYMg1AAsZjQ2Fg
VuPe4xy5gvTMK3zX7mgX02OXz0nww02KOEVTg3Y1ec/VmE+t2AUSJsLeUGrIPxchpUU+j19Rx4ML
7eg/Mtu/mQMsBCZyUv9cZjs1019mgD+/4O8zgPmHhZBg6SoA/ZT/8/mP6oZfAouVzUpV2F/8ub/n
vZw/sFpYMCedINSdWTym/98A8Ifj6xouxgbSW/qr/jvSmvNXac0DLuKQn/cxZ6DVCcch2va7tLZU
wzDWIgvOZluxjcw5nk2FXTzMjld80su4nsA/ugJNSjc/FiS1bxyErLc89/ElxKI37qxEEKVM5TLe
uc4QvxQsCpE4snn+kQ4kh05N61BbzUfEMbiNr6yorTjcxXMpXhZvmO5VJx08bktVxmfKU8vPcVy8
y9iq4CUF40rxYakH/SGw7AXvHNbRwZlOaYjTDUt2uctZYHD3QXCB4lM5/iePpfJnbYpTQmP7TR7O
4+uQte5DERtq3XILin8NzlrdJsZ4XWBRRmyCp/W2xk774YKcep3ZgkX20qe/4LRLnhyJNj90s7iT
BHZoAVucnvKPZL5eRWdNWPHd5ZeoDOO+qXPW22KskpvRsOOT70pOfglTSLaBAeVeYNMVOamtlds9
Gab0Y5WokKVPnBawc/pm8QSfIx4JwaEXnoMeVJGzW6w0vVWeOnmNosYxm1CLgOkGZ892x4PZzNLh
loZMWaXJCoG+TkvBWSK1eSrQIs/dnMQXUTm3CT8X+Agygm0mSEuVo7qiGmaI7Lhozyou8h1eTX/d
2E0DN7edwyvNMKG7hygBx2pJmJQKLyocRqEeRj0VkeFujoVh9hSTxcEQhRkokv/D3pl0x22kWfSv
1Ok9fBCIAAJY9CbniTNFidrgUJSNeZ7x6/uCsrskVpVc3nvjsssWk4lEBr7hvfvWVEnlQ5UO7Ulo
11jT23NxvJQZLbvA9EYgFUZEEMzxDTysJYrS1v2ntDORqneqdc+AQGkiw3kaRx6O2jthpvTbTZAN
8TYlFPwGW0W9jsaoglzjMDJTw4jNCjs3IgJSdcMVypvg1m3L33iAT8S1tnPFah+o/G9DkKSKjImZ
2UCk5vY1r6VjHKArpU/keMZHUGDVFspVLI9YFvuXUnjkjA11j/k5t3celQabElnJnSjQHazGSAw3
c9sE8VNlQpjv7+g5iXZEOgOrhfKzj+6HSYe32LcmkX7l0wWvsw4zSplkQeigob4Am5oK8gocnfnX
QYO9JxMFckzV9ohwB9BOk7A+BC6vAZ55E6fzg2rQhtA4CsALQvT5wc/FQg9HQZPzDV335CufplYl
u4aoUr7esl6DvVvDQWQqkgvKTw/PVWOW2bpqhb+LQ7JDDY1xGUA7NNNAZps0EWer9VA0m4Qvj4W6
R+V3SCm5LnOpfAgytckTjXLQGSuuO506zpVeTf4md2vuQJVX5rVho2FiKNdJ3Dk+ngJovSeLVe2W
caI+ojcZLp0kCWSgoN5XNg8z3G5zdXaaqjtZuFnuJ8EgaRUVDmCIOMc76jV3c7iokor4N8RQH4TB
MZC6yVcX3/gmZpoGvCduHo3OSq+hJek1K+ZwFY22eKhVwqnloi9nE6q8lemQcoUYPVzFQ4Dr2mKL
23fJLaaCJ0/V6TqY+WIbBTvLNrh3KBfh94uYMQ6Oizgye3tFJJ17qGcHKwxKMa52MTxCtws3Jkvg
oy7UvGUngXfJiq17dC4NY9452ZIjZh/xvmVbB4fvuAqWis5eartqqfImdNEf0dwoMFR2vAmXanBc
6kLdtfpRL7Vi+VY2em8lpH4rJ1nDGa8m+gK2DUu9aSZ8e9lqx7fzUo0mS11aLBVqt9Sqw1vZGiwV
rL/Usu1S1Q7A79YIy6vrbKl5dZ25Z7rFF1CiVIsBNfi41MiABtstLjcKZ7nU0MNSTftvhbUTpFxt
663gJpfJe43eynD3rSSPluocbFV+iSAu38SNi0x6qeIBrcxkk1HZm0uNHyvd7ZiJZJ8IKHNvw7dm
IODj/xTj+LXsDgPQ0jOIpXuY0oA+YukomqW30CJQD5rO4a6qwmA7LT1IunQjPaCTY2wqpjgkBWNm
fWtcZBh1D9HSzbhhI1+AHUwHKSvao6XrQdPTgPK1xU3T2Mky7+n4VtEnBW8tU7Z0T0zbCesiv+3S
2AhpzaXL6uOGUFnlcmTSgomlF4uWrsxIOo2WaOnVgqVrIzuA9ER/6eXMtAx32dLfRVbqfwjfmr5s
6f/Q+DAOmpeu0Fr6Q1DwLPBnmsZs6R4hqM2Pcuko2UXTXKZvjaam5cT8xfoMi+tlHgoaUmAbMffb
0qU6nXhASGCRMEMPOw0VyWkwzMOP5dLjyqXbDd8aXw6m6sATfXwJl75YvrXIUDfHLV4rWldLzZAy
OiRbdXvXdsC/ieyTom1p0elVLNxog0jMTxPhQPkBH2UdfVS2tYRetIXT8SRKTPw9cxGi3srxjG07
gRFzkv1Iiok5zl/dll23n0wk48HH0ygX1KJzrAd/FYRTRxuYPUKPqfYMLQIChkh65KNMN12ep3dy
CZdEhXXqAqPcVE4drf+uj/+bOZlUaGF+Vh9/aF/C79fPv/+B3+tjYYI3sE0oUtS832TCf9TIQrB+
Zr3s2YJnCloVyvA/amTExQK2I83w/xfHJMrCSTAlIy6N2l5Y9l8pjt1lGPaDNh4VojSlQm2sWFdK
3uP3tTEkuigsJne68hYkcYL1o5wmDGeD95RlSpLjQfoaVPKgPDc2QTlimlDARHxfpiqHAVuBTEFw
Md4ivCPtBRfnfThN9i3b3saUkIZHWK8cm4NJ832gelP+cI8PF8TruvN6Zg4fQpKss/LAugNbczD0
nKeYTowbD+tCdirqGHnM2hKicH+TpZ5IpR9QcY/9MdAd+JCjr0cjJprErfqHsuciPxh5gTeiVKGl
tkE8sK/hWioJKAlRh8nLhniYTErWbAEzBCx1WnxJCvLokEbXfgYbvtLWLNdD7viPeWZBrQFpc+BN
FZDrOuPLEGbRoxurusIYEsZ3Y2Fft2NdHWdGEbuw8LsXT5hYjBtmGvTcfA85jNDEFj0CwLU3zuhb
TjHSpgU3AdtrhNQ/mH11xuGS5fhLcne8DoOkN47ssoZpkyRGMD0Yk8CQtDGDJEa/qErb0nsLMlW3
732zaCuS5ANf0JJn0BST8d5JzajGbdeQj5asMtuysv7494nw35wIxA1a4mcnwvklb16a78+E3//I
Hz2z+sVG9qE5FphSez9KUvjmg0ihAVYus/UFjfrHmYAj4Pc+WTpA5tDZYliSDv0emJW/0Cfjhnl3
FnggiJG44Ki2pWvhj/jxLKh8tmtxMDrnzCpdZCUODoSNIwYel+uuMcq2QpU1+yAckkwW/nWRTxTl
tW0axIvOaNPEQ4qN3chOTeMwp9wawEqVf3B9nnHrTvbIo3SVzuV1EqLH0bus7jM1XLcm2pERt76m
X4BmhGdz1zZp5lx6VTWvSTDcES6h/bWwDL1WoaN3KbZ6AvyqALjbzNfCneFAzi0atnWFa9usVgvv
Yt5boiaoj014aqMjM0ma1HUTNYe0crvqFrZJ8lBXvvfcpLPE/E4ZLnjs9nF5dvI6JHV68j4ZyBoK
XmJy5u0IRRahq9ZApCQ2hi26UHdJvXeeK61hxnvF8BnbITWo3epd0YGLw16MmxW1NuviQoYGo+fC
IHtkztJjjP/+s9PY1SerkWRKiwJtd+G5r+k4XbsmThD4Fmgx+It/1XeOvInsyDxAJBTbNpbeepQQ
tpFbetVdF+chcMlpMjftwMnCzg/P34pmmiJJ+c60GoTdH6AvZ7ed6JqnMcyYc7Jq2M+znu68xppO
lMosECnBRmPlU8IdWKtHX7kf7Ls4YW267QvLuMGC7e5H2wFhW4wC/FqbP4as/faz2+GLmRmm9LgJ
6ZDd1rpSSAo+GmhiSECpLHlTqKDbeCUNdKa1PvaRmAF321OPMhZhhbDybgv0FkctG92dHCDnp9gk
cBX71fzZmLJy50apscdGOB855OdXM7P0McTb/DCzNrjujKq4FEbQZXsEItPN2M1OL7BC96pdNkF/
/C/hwIoFETYDnJLryMzesm16T+X1CSVSMOQnAoCHFAlT61extyOqlPRVgT9y1Q9QZlFVhL4wX/8+
Uf+7ExWp7k9PVKxi3Wsy/Ximvv2h389UF+6m9iiKvGVsSG30R5Xler/YjCc5Zr+tGxd/3u8nqvR+
EdQ+DMLZF2JWXsJF/3nCUpJxLrJPFG9+sb92wv54wCr08YxCXTahEui79Z7iKR0Z1u7sB6de0AOt
wWTpu0EEM/d43u6jiglQb36JjWE8lkgLoK8UrnePu6Q9AFPr9xLT7x7gJBE8313G331oP/jOrHcz
Un41zHA8icBvWdjjFgDq93Xg2LCaTFj7HjUpm8WNR2t+484OZz2HpJ2sBJpj2IsGwl/U6G0gEYmV
PWI9Rij+VzfPxV3DOqCqt+WkM/1xRoNwPYVoPDiwG/GchZh/6m3al/OO9twANWgDV1/WYG5jAHdo
DReMn4/A3kyAKW5EOqhkpKnUSf0hnPqAZsogQgE4ZFrdQ+ZLpw3rSxKrjST3Tm7diS1JG/F2rL1H
TvcQAbk3uPJ2Fk73wStKDBt1lfUrTvAU9RBOiC8ZkGiCoyQRPL3Cx72mFmY45+IYF/APrTA9QTxB
SAMmCFRyTD7eHUE+JNgEwy6v/ScAn8a+jub6VAWx2HedbF4jM6ypXe1x48TNGZfwqYQG8qjzaMTZ
O0573XQt6IGwP40GEqZIz5y4KZva60rJ6ZIHbDsJDmGqAWz13lDesymx4xlsZovNnKThJxjppV6h
2xuuDILp72ZElCPo6anZDlE/XgI9P5hdkCJY7CLMZB4Lr2ZwRLBzE0N9oSiNV14ZooWHxDbzZDYj
5950k/K+h9yBhIW1tN3PGnOKrEVyxQaxkR/ioIaGRVLFzYwvh9GXtaswpz1OpjmCBZX5cXRKe4+7
ON+Vug2TNbaqbt0w1FyQ6OIwSr/cYuA2VnI2YZ+YZXFkMjmsEag7d1z16gwuCRsMi59TQGDCyROO
ewqFmQYbPzfTT0QPNI+FZhRWDZT066QzGMA20Xwtc2u8yN7UX9HlODvltxUiTd59bfWLqqmvF4kV
/jOuu9rNFVjxVZmU4UvCbb+SVj2CdU0Yw3Pq35saHy/r/v5sow7fpgr7parCdAtpJV9ZA2iiOV8Y
ui2yvg7T0CqoI1RnKQBPfzcwtJjWc6WcT/g/sSaMcGd91+u2QBDEixXEIVSMafp1CWm8qkgN3bhs
ww+o6jGutcw0n3kSE+Xis048Wr0T15tikFO4nludT3uewAviFbiri1wt09aa+VTKWBhY9iYNUoyZ
pIEbj/bYkHmqjLTFQVmLs1fahU0IIzawHst/s8pEGl4CpmbnMYSuJRXIoLVCQxs3bNzTybKh7rq+
es0ghwBaQKqFC73ML14KEQJgQJVc2XaMzKBgg2i50fLtCpcVbEC90e+ZwklQRhjj7jQMUnuvk8I5
Jm39wQuH+Yvu53GLNl8dPTJDV4zI2TqUAjQSJ+HwTG6ai5TJdcCJZVCJxSaJ6mRZL+bDBKai1p9z
X3sdhFo2xawAEKle40zDvSiY/6xgZWloI30bZpcJc4C1Qh/cH4uA3eWG0RXbj5hh+A3SNcT7IICt
myZVw51T40uDoBD2lKR5k94AlgSWYrn4HRgrFQaTOlH2G1RIzrXDcXDOQngFq85PsycKoYr4LtkW
+FUteUX2QoVdoS0aVNCVeRO5cfGoKaHSjegitTEL/r3DPQrBRUzhqZ/t+mqwwvA2sobkAyjM/NEl
5obxGbLOrByY45VISld2kySvcYBpgel+lIO/krVz20RTanwiAHke1mNVefeWHNxoq3F88aGUyLx2
ysy8X/EzVqcpE8MziKR03eOkvRdtT5wK8YGz4RgAJmD+Hkwr7tF2VqE6hx7Jy3ro6wcUoXO88oUT
3jHqsD4WfYZuehozVOh1E9yiyGHv3yM5TNcWPPzPBTz/bKWID7T39RL0ho8oeQkrryKJDrDnVQt3
CKyIGGxcodIlHz5hNkcyUmskG7tveDk4V/1vnO/evWeEw67SsHgcw+MlAs+cL4qzeRdPMj7WCTro
arCrLWfDeIx14n/qk17wF246znm+5AmBmqvJLJiLd0ucL+psiwG3XemLCGyo8HqyoBSbjQAkNQ7M
GHomoeeWFJG3j40kiPCc0U2wCJC8yV7obRM6r7E0B2R0KOWSapRPERKNY0yzcOvJUPCq2atVNR43
op3ImxH4cexz9M92egkm13+lSz96mtQ0xzYI5RSZsXGxJm7LUsXXE+K9vaJx4A/Mo3VDIAef6RC5
wzVgKajOVmdtsnCyVl3NXyLXND7HQ1Ld1aC/zsquVEoCRZg/K9vrX3uZNmc4lnpTZ7gtl7rkS2ok
xSt3qS3XatIRR0ese3c7hX54aeCRhchVZX2WbjXiRZaIW9eimbVaxKiT2sDY9uRuwg0I8WPuzCcn
BoqN47lKvqhWBywBPOgajFsCAsIx9RCs0KZthhYk1AO9tJvOe8T7vbEGV1I/g8FMnijh+LjgK6m4
vzFICrifTOchGX17H8cIK7ZS1XpGJR3KqyYawNYuPfgNOGh1pMQqPk+F3+7azsg2RWvyecHkmoBn
yzj/LO0q42dG/VdLID9m9aaWh2idXaFfEpeG44xvUTPNrEXQxayouxDOpy5Il5XWVvLCyvu5Qfe8
sSchFcp0rzzF+B814y7XYPkGABy1deqj5TRQPdzDbmyvizie7pQjoocx7U2J/ESwXatTyyC7qrlH
YM3DGtLGFRjAcMNgybIuETt2e+Phil7S1iNJLm8Geh2Gd7/xWS29DvFYfXGR1TMpng3vpFUDzI29
OJBLMLoee4G5RRrDLOzoxo4G0150zqXNzFmtyihFCTsas6bBj+P+UonZhsnFOYIRI1cOsWheXH+0
Yrjedz0aTbXveOgTklTMEGK4B/ytV+Do6OOaJwFc87w6AE5UI0JsP0QZqxX1V5FK92EchdoUlYZd
qdi3nt064aANvYVwVThpfIVmJhnxuOrsehmCPdWWV2HkHfTninRPyGoB3TSKPeNVCd84uQS/5Puq
qVmZG/igJQFrM4+MSjMUi5jY3ZLuFGYoXkHjBZ2GcpmbCtesGZjH0o1Tc52TbruC30bu8NiRvNue
HXeyWA3/3db9N22dB8biu3Zk89K+/OMb8+P6Jfv1f/9nw7q6jl7bfxS//WNdYF//Ev2gNPn2539v
8DQzL6i7HnMxzFJv4+8/Wjytf2FYzkTNhNLhCUba/2zxCBr0GAnRyok3SQn/6o8WzyXT0JMW/9Kx
NULQvyQ2Ee/EpyhMGPMrltEETNDPLe/8+z6K9W0iMIaYh4R5RRb8lgbGzThhdofNQTTbIYvMU2Py
dfG7TwK4ZyybzXcX79/0ct47FM/br0Aji7ed90xf+66VK2wHYwVpooeinsxrX32avPLS9OgV8YUt
3h+ThxnzFxD6KoW/UwbxXlsKvbn1jAxrPYebnO7typxxDxXurkWuVmpxDVXIXzHLWYGQ2xg9BAez
fFUjlKKC5yCcBSP5HDcwifjbSamViqYPzVzwJWxWuLYm2zsoRtTM3lHsV2af4y4226JbGXUj5cZM
uvUk86eJQXXNPXEgPmKVcTSSf3UOOk5F1ul3qkWS4y7meMBkFJ+4llrZbJvkoozuLkXjSYUbrCzI
WneO9yyksW0C/TI3/AZZLHCV8HRz9DqrWIeH4bYr0g2rt3XdoQcy/Ef88YsXOdv2bfkZhIa553C8
DRp9jgVJrAGL4zgBaTuke2fm1xjaFv1bnr9mozL3SexOFBbDa66CTeB0zQXTLAQ2s1yXTsOLzbuI
R3+QxcHfh8u3M+JPdGuSbxk7rf+sW3uK6gAGzg8nyu9/6I8jBboPzzAEYkQ3usuZ8s+pkfwFfTo0
Hg++zzK34bv0z6mRojv+D1Oj5bvvmtrRrvVXj5Q39Pr3Ozq0cYTSaM2P5Lcw0bf/eKa4vQNydgrE
wXURneIoKYhjIVd1PedThQ1Jcsv7n6fcJeGvc4Pwg9mRkqRwNwGxDbproK2kS9Y9Qd/aF/621jYi
g4mVHtLy9JExfo5LUblHNgCPfu+PJCZ11QuCbfZWG5bQwYemNvInq2XtV2YDrNgeUM9X28+LcxEG
3kVNo/3C1D1FXm419ossiZ9bWY7yiGsvDJKB9fghIV5s/JXxnafjUwSz/xr507bG8+YGY3w2GXm4
e6cHrAPlErvlKjA6dd21rP425FcZj4ayS7ADIU53HtwUYZA6Vk2G6g30iRyvRT1CXEhC93OapC4u
trZ3uSy0ywcxDsElLkUH6NpZFozWEoTgDoO9QzChVnhdvqhszs/BAMDIdmdIl6hnPtVxQ3i88NXG
YOC4Tn05PNF9T/dZYYvgiIqFlOUyK2+JiTb1/g2WwWrSeGZ/QRp6M44fQrMJaV1j1FjVjHPtqWwA
uqw1NApvO9ewgVZj7OMG8L2A2Cg9M6O+qYA7VTsD5tRjXbnqpWOZSVufDuWzChSmc0+IR5T8y1VO
BNciLDzx6CU2tp7JGsQjcNsCCFFp8+NbmZrUhSBFrzlorW6tOUQR36NRy7au3aOpd0Mvp36qqzzZ
DXlXnAUF6bL/5G9TgQyLpG+ndlaE6vHfEUHGnwF5l+hLCZzu2SIPLVvbbeY/xbTLS/gVCR1tr0CD
pKj1CI4Ybe/JLRIJvYpM7SfRGdgDandB56AsFHjKbN7Gmwxn0OC84Vh7RH6Erf1Sgn4iK62FxbBC
oD+fPRZPvE+kY2crEOynYzXzhhgM83OqWsXnNpnT8MTOhl9gEBUKMh1gH8Kh6JfP+JVAXwU+SxVK
91rGzF80fH0XVKt17fcplMym9U3MkGUfzaugiNuvoIDg/4EswUsFQgJoe1HV6R52f1utCwPuew/y
zeRfKDfnx4/O8ubdmZCU1WwlXMF6GPl/5krLo3LgAY9jyMcyN2357ASdQZhFyZvwaeZuXbyOl7dX
dDSZ8rvecORxSAX3ZoVQOlqj3/Kfhjpp3bVUdoCxe7B6MghroV7YADXuWgVjcXbMunyu4HP2WIAZ
MQG5t9VdELOqT+QSqBPJqG6WflzKdWVF/PxAprytKXPdS+inzkfVxpPx9PZb0qB1wSGdmDesqYD4
ZfGtcpcZlhTXXo2HE6VRQ3PSOAOfc7LYQR/g3BTJrkiXj9Qyl+tDVLHZXLd4n8+e04BpqQv+2Zui
IMaDEJDsapDatk8KgxvCQyu+10PKCaXZTB0wr4lpF1Vl+tvMrMTB32ks95SwmIAFtuFm+6LrlxwX
kY04Fkp6iVEn7UBSmzUfmtlhvDe4420fT+Wz5E6T+Fo6iEfUDhn1gaJYat1uDf6aZ7ltGRUhTxY6
+S6DgbTGukYKlan9c+xN3hMfJshJKbW4j8OpJT0P8+dzq7rGx4RijQ89d/E+hv+4m6XABEO++10X
tc1rbIB/o5vka5F66fjgOka2JoGBG9uiTePNcAEujklZAww9KeRqBozerNuhTiXM17yp1lwyRBWj
Z+vDQDP6WpWxllsCr125RWcBo8hq4HoFQayOILq4vtMY+k+11pwgXUXylray4Ya1ICTknmTrrdHK
gaGij3A3q1WJZDGSpIq5IctRnhgAWsr8Pu2Ju2EvmTK100loMV1ffOdDPf2qdCZPfk0qfIzZ+msK
bPfJDbpR79jxxpeqdqJfJazIR8yZ07HM2KAyEPLXRWR8qGOjfkKy0WxAp7QAizw32k8CrifLyPQi
xnzg/xvzHYjpaZsH5vzr4pXiG8Aq7uzakIxXPS0qQF1Uzs8TvM1zO8AHIyNTi2M318kVCgiAucNQ
B/g52AWSRDzrix1U18zGsl9t2wuB0rgwWODEVBB1APGiqjTuGcYwV0KUg7oUijrzgTThNL+blYRf
Z3p7VFsjmw3Zb5oqKa8GEDdQxDv/Nu9rTpNJw3oxyu5e5PknGbD1WbdeM2NU6SJ5KRNidj74pSye
hjCtH9h93IZ2X93DPQ9WA6LHe5/e5yFnrL5KIRW5NxVrsUOk03JrEhP+KbAGpjy++zgHlvOxw3Wx
L0YbsJQ95IXH96NMy0Nfj8sXH7pVCcu8K63bpoGp4mRlaG8JWjIvQzGny5q1Ne+asGCIaRHyk8a1
IHKSjf4qZJxabtHF5rhm/XD47Jdjlq6F6mzIL1nXZYepStNubQiVbnsJhQJudfto4dR6jizPZHmC
Sfumi1WH9cgoj70juasH6EIjj/czjOXuGmHk56F2qytiTSdGOsNYwkHO/fYCmwWTHVu+h8kz1Hki
8PYuEU77W4+H+PPkBUX1MrZm2t9hJPeDc4sHHYV8kq/Lqv7EVN2/C0Phb5Ilo4BScLz0LdjaFJdP
j/H01DXSuKnr1tk2lgyo5XX2a9oyHK/mKN5iW7bu4gitMtFjPjrt0Ln1Ss9mwTwEekW255sxXpfX
GmXBlelXVr4JO9O4UwlDZ626Ycvl0kwhnfFUNln+OepamDhFCRW/NE+JWT+1PBK3Ycx92sTms8CS
Hw9xczEmW30aBsTKfOemei38RmyJlQjPDRO1G+kW3VWn64PbDYxHtNWuQhNWGdCOciQgLWT60yMn
W1uhYiiPj6dDKDgZ147iVjEhCWaDWxyIKf7oI0dlgu8AELIKBWO6TTbOSCgBU2/uAwv4Tzg68LGk
x7ouUBWub4dH+M5Tkk2QZZXyzg2Uc+uiuX8oatXxoAcsxPsJ23UyjziS2/6qqBN7VXbBB8esxDln
brgREtF+kE+oz9sse4jighiBmPJjZ4G5IA41JQ2rNJEmdC26zhXmBeTmY03WizSnRxPlxnli3/QR
qjsHFLygK06gHko/mo9Nm3l3sjX7fZl3If9oqfKMRZTQWTtLe5DlzUCHloOQDIdCnDpmysRwMBSq
fXTpbexeiiSYPpgNRGTmb91T2IWfYj/z1zYRMhQUYx986IFsrXQztjxxG3ki32A8jGYAAJ7NyM7p
HD6HFioyiXsZ9HQS/TqG8lMS2nwTsjZZl6Nd7VTU8XRMQ0bRlc5SkEjKfSo93nhfjvUD2DANiqPy
4y2PQ6hMcRNtqsVW5vqk8bHsuQ99OBSrOma5NE9Bcy7UpCQd79Sd0eQUu8GyRjh2nKcwBkFeMPi0
+69x1Tm/QTkatqSo2PMh9Nr0lQF2dfAY7G3TpbSCvMW6sp+gJgCsKNZpFju43yqgGcQard3O7a6G
UgB4ntJ2PfVVDxdDW2ekvv313Lil/MDzLblq81SyYMy8MbuN20ium8SG+JSNgXOf4j6Y17YB6Lpn
IUY+2aC+JMIyg53n5GwzGRAT0uCI5CbgIUvQwHjJk6bZAmxiExo3rn/XUAZc4ZRnU5qjPUZZ3ufs
T5dVKnFwz8GyXJ39IS7ZLoVEJHTTxW5s+7oCiV2vvKoyiD20uxML4PY8imrau28rXLttHsMhO7HZ
OZfuPG4qz8Lk1xTNKzYoc8+qoD6J3vb3deA+UagNO00MY69rdRe/7ZHtPkmAM4xZkJ7wbQxiF3nz
jDznbQcN8YB9dAbq/p7FbPllTDL21Rx5MO1hiy/Tho4LIuGPJR1x6a8TkNJbgzRZIpjmOtoGZWR3
XzCFPJbdlBNZWCOr8a19ZnC4Hf3R2TPj1PeFSD+W4MzDc54Ctb/I3HxphyXeHGMh4xXuBWKgI5/P
OZ6SrZvEob5nn2mbH6OMv4PnUie5f1uUTbWzkRzWRgrIZPg4h8DxlKzdQN8GVlnd8vQ7thlP0OHw
XSf/b0Zd7wRrTLqk7UpmQYv2TSEZ+7ExZlQO9jOgrtV1rY6DpBO1o9B6nCfdfPVq8acgafQjP3Ti
gKAYIDLbk9pEtW2/gzQxbp8QUTQwwFl2XOCZliwAJvslMVoYE1bRvYYExqjroHc7eaxrYKDTuhFG
mF3Fdpxy8vHF3jpVruobxG/iOjOcuTzVaAOf+rD1tn2ClQn3de5TtmVO85UptfRo6FU7P1iO4dcY
JgCPRl1HmUlI+Uth90P7gLHWbnYzBhnSE3IQ4+rzTD8BvYyY5mwdkIdFrR/QiyScGI+ZluXzkE7N
V26Z/DcXn+mD9AIq+rZq+O+BaZfPZqYIRQzojYzl7DRpsITh4/ppumbnxTQOezcogKDyH9Y3qiiF
s69D4YzbRrjF81svnDmV+BPQ9jvFMh86cG24Gksgr8lw5t2HnlAh+xDTi4M9Lf2yHcX0Bp1gnv9N
2PoDnPl7Uczyg76TRn97IayJlAHKldb7uwscgILyygulYcpHXLpZtmW9y+fDd0+9NBHpMvSG+PNX
M0/Z55/f2//66q6JM9JDAcp4GrLCj/d2idJXk1FRHOq4tB6dYXA3URVN1I9pvUhheFWn1TQBxpDR
tv38xQVC1nfvHSG6ZbqoUjXu9PfvnVgJw4e2VBxYdfPT+yEgK5L4YOsxx+qRbVBL8ebxPxVnzCrU
qGaddzR+eaDTA0mV4vHtF/rblvsn403hAZf77rP7l+XJpeiiJnr5kXj++5/6QxPHhgPZGcsA+c1N
+8/5preQ7/SCL3fZF3wbff4x35S/mLA12LW4PLY8crH/f2Vi8QM92gscvVTsnD9/SXcs332hhWA5
ijcX/zAqO83h+uOdHk310BXR4rZn6ecC8jLEvRlW85Xbw5ctqtglC6bU5pfG0P6jDj2SZbLcB7Aa
+acG7QTGXS0uhenkezC9/bKPT2HmoHV6dKlWNjoEELAtzNZbizAeb0RudL/GHLowIYL0SVm4u8rM
jYh5QWVLJi0489zS/aau6PZEYNbDvs2M+cAO13no8m78kyPt3XOMK8DDiycnl4FrCoT+xysQI3Sh
6C/LI5UbQHK/8fboPTA9tO3yvvi9v7tF/s1z891j7O31kHoDC0VgroX57gi1DNyxQZKUx8Go5WoM
0i+L8Y9emGvw81fiJvn+HFleSUvOEETqNrLM9/aSGefUjDIixWGNbs5i9Y0Kh/QiUh2jB7Jx1AId
9u9//qL/5u0tE3u0ltxMLgu5d5fTtJohQ7kDq5hd8sroapilOMPtTTfaMKL/+quxB+CcFi6boyW3
9PuNX+C5Q5RnMYwnc7CTq7zO5t3o4Ji+6VLv2zH4Hx9JYlkffvdMWq4nqwheREsTYv/7h99IplRI
fmd0rMIxxWUaooPcVFVWbFwI46sQpupNhxTyMjRJfyDsqy23UeM0f/k9L3sIHr4malr2I+9u2FQ0
eso61DZVt8C1EEmQmh34/qPnlPDuf36B//UesnFBIXNwwUkonko/XuAakaFsayc+lmKe7wq3pncz
+AaXDPdCQqYiHKM6h3L8J6/7r7cRwE9HCESGDnJi8925lOAcigKnjI/5UPU87Pg0GWsOA4Mc4tt+
/h7fvdYbOYn9NNskPl4sSu9eSxFPIPrQI9seLeSmGieIJKVZT+dgGuSHn7/W8rO+u4e+UZqExaUk
q0W9kZe+v2HjrEXfhe7lOE/0Hhuo5NkpjWQvNj9/nfeS4jcaFMYUiH5vt6v14+fWOWlTEwkekYNn
9zFKELRYKzXlGEB7aT+EUZS10I1ayNoz4lt/i0ot/Ib1+o9fmHf3zvJesa1z0AkH/AQM1x9/B4Rt
SbRAm4/g+PCKiL5Cqzmz3PblhLcscJmyOHL6k/N8gVe9v8QWRxB1touT5l82dn3goIzxNSlFkBM/
1rGTnSjJp+sSi8a+ZvFCoU0iRk5m2BjotU8f0x8HJx+/QnWo6tcSAMMp8XP/ECx2Gp8AzpM/x8bd
zz+hf/d7gsegNGDpRr373vEDFccf/o+9M1mOG9my7b+88UOZo4cP3iT6hsFGbNRMYKREou8dgANf
XwvMtGspKk2yqvEbXrspIgLhcPg5Z++1Z98wDgI27Qu4Y6ddDzQF+Ilyb/TwiiBfW02p4fsomEZa
WlD4lgo0DI99VjlnqWR41ElgX0vD6/wdEalVuqli6Q/733/WX1ftch62sTu5nEh+MScJWTLQyseE
fEgBVT+jLsnQfXVq+/vr/Pok/nXypSURsMV9fDcmhsVNMboEHkpFvH0yM7Eo6d6dsa+497+/1sft
nOXJkJgZMW9HF3HK4n7456M4BZ3bEWPBdk43bBMF4bAROVaUnEcFmzpT3FqP09mkgf7VYP6wRw6m
/nBjTfFetv68IwQoVXxGxhwK+DgfXmF5WxsWT0Z48Hua+Ec/t9hMldR2fYz6er7DASVe3DgkEyzp
ydKb6hgBQ4KtkXTNQri0IIfwJPt+usUdbvVkB6Y1ACqyoUkeBYh9yeMO7knSWJ/m3A7fBt3nT8GU
zxewJxq2CIOBxcSeQUsI3PPQCjZcjOfWJ5d57T21hjgoMzCv4tKZ+g051kyDibG5m6LQ7lc5Yl3q
aaGe83ASL+SShBf8aggMGReEbwUcxfpUFg1W/hIwymHuTKdDZk4Db2X7JGQwccqAmMI9cp5jGZrf
S9JnHke4KA0BCENBdKgOnbd8UM64KQjtjYkjS+NLZPNkOy5bi9kOyUsfs3lXXeS+ocoPLOY2HBuR
sglSpcdERj2BjZ6zHx3BYaj0dfeD9p+1hSvrfwXP3AY0ZVLWG09/lO2ySnL5um6Nu8Dq2DtF1/tf
Z0LNNjqT0cVf/m2HSPASgZVztsAmO4gXOKMeZGVPF94z+VPTTOPN++0NvVFtrTIWdzWjv4y8Rz+P
j6EZefbJEkV8ySLgxFtSH1NU+u+7VW9OkE5ndig65cY3whhYkZXQpljnOYhkwn64dxOJhXDVhYgf
iM50PvetyA2gu2Dt7MwilyR1+DsjaTUXT9UR8xE/eUG/QOh2SGRHROqXXAiVLi+FNLLtx4CRicVU
kXtb2FbykuPT3ZngLp6R6DLU4qHJlxSIYr5zR0TCa5W1+lYMjb5JJgxdNNrN5FvuKbYmUtCfzEkw
jLCXdViMVXgKerpyDLEDBSlamxxg6GPOu3IAHbjyCzVfQFiR5B5Sek0r1Q3zXeEamG5mSNwbeseg
2lK+AAr6dJzDdccC2zLlr5/jcZFd6YDV62aOhoAP3OcAxV5fey4KBg/0CL9j5EyXyMjTUxbkWzkj
cqYnq28IFYFwmuKUiEYIoiBFiQsxqvYuwth4FEFbnukmOmvYM0DkwMldTLucT30jvAPSkfAhUv62
ctBWN16ZXSautg5D178pZn+fETG0bspQ0+xP7a+Au8YF+g1XhwkLnAYEWIaeEWxb1trE/LiTuirW
TluSlshdtZ5kMtwkNOdPqSl3cQwXBrJPRdAuhNrY6Gs6SyN0t4KvlWdBuybNMt9MgyIevgP+qlzn
a4tf5xIVyU3LBGuBsOrNMAUO6lILbUqTPHqhx0Cwq61z7uY4tTN3XSuIapksBJMDc4HlCA/tGjy2
RMafiLh6kbX1XPdGt02Nwt5MHvgUC73u0RDBlwYjBIMAu2aopQPeasy8vhW2c5ptmOeDlVzHXjJu
yCF9GIbwXJV+9EXhKIU4N+lTnBdswM5yRiqs6dpLbHuJx2juMFh3J2MgMHeevavMb6agXpGQ4ncS
hmFjRd0riJz6MJkVeeolkhpmFZGdnszKqcxVaET+Ve8iUUESy8wErbw1P7qMEnd6zEnlVWAkz/Ty
mhsOSk68Gb3FdOSL/LGtp+gRhcB4P1Uu54eqq4NoAUxOl8yf7W1YYI51kAX8IBCmPercIwW2kQy2
Q07RlzYSnxiUjp/8cZoIwur77fL+AetS1QScJ3VT0K1FUO3zpOVH7F4cBaysCtftxFkkCzD6ZKXX
YWb3E7YiJrKELPJG8CPpH+qU0gcHZ7YpOObtUMSgEx4H5PBtbRU3nVBPoGhJHcekdO00c5Cuo7wK
AHh7mZPu8IMBlKmBQIOCdG9Fr7sd8ofos0qj8Wz3eqOScDylYy/gNBNH/c1ONQGjbml1yXpgnzyW
so1P0EwSFIBjQELVULAwU84OlAi5cZdPrb8tppa8TMAqomCS1ztl8KYcDRPIQ0XwYBWu/1mPs5z3
wk0MlFAjcKaq5zxW6uZQz7O81kbj3bUkTq/tqqrXhmr8AxW0PEhtMnirzb59ra0g2NZjOp0aZTNj
ccRFQlPO1440r9DglxxhSn/f+7m8y8OGeInQDm2Kf0Y2tCnI5DISYNKmyuWJH1XeaxeuFy9h6FKl
MTjf9Sy6O18xQtWw/DdBRaYmmlnEHGlZr6YwcvejTwahB1AElHDiPGZTV91GqrNXRWimRxDY1oU7
mGzsYlg3Q2juB9dlYcvy4tE+WIeFtG6jJicoDZ3DlYwiJkr1DIbabcxNEYzVPhcEn+RMdZ57xVdi
o2nWQ4dBah0QN8SIhjjbfTyUFtjeEVtN1IXRUym0fd0LwtPETNgu7c/KW9WdkZbbKTMqB6HngLIm
K/2vbgYYna8WwWd3g4rkUmDKE8OOV0U5foVaoccbbpCLa9cSOyJeQN7pjhzbRdXtXlOx47TGZkwB
YFan3JwUT5diPp8W+W3tueomQKR1sJsuhvAug0NB9tpxDMh5x6QZnKtGh5e0x+7sREPxkpU4T7Zw
VJvPDry0neel2Zt0i4QsJx87m9GX9JLSvH3yu/pbwZ/etk2F9UK6M0nAHZE5zwI7x8gm0BnHiAkN
zA2T6KgmLgmQS+f+TJR1srBWt/ziyTYrrO+jIcnaIqMURplE7VpG0XTB+lS9QH4cTrNOcYpI3oEM
dub95EKlQoWlbk0xdC8pIQintMl5a7AJtO8cfIcoZvdRib70mVrRASe32yl1/BYbU0PWMoBbHmxV
UiYp463x4pKpUG1dJ6PbPxoop16cNgmYocm2XJWlxM6kyW7HNOBCuPOJnCuL8mAwWz6hlpPRtvCG
z5OCHiSyogFQNuTmKm0W19eYmWtOUZhFyU8hRaihq4EABQhcrhlYOkofnDIVF2dMcjBdI+8MbEBT
sUYo4HmcLgk5Wplpow9muIDY2qLuN8ohvIDXFom7BA5Z01q7Flw5Ro0CiACnpCzE0bAm/cl4AMcp
dpJ0kW3NS2HPyE2darC+32tqo8VZkm9Ko+AutEHyLbSWpUxHSVxivybBwbdaffCEHT5NrmU/G1Zt
vFnYZq/CYIoe3HJO12bFn9WOlo9mmcAN7t0W2YSTcJwUco178ZGDcUg6BKR/oEOfPPspwu+2mma2
1zAPWVTFk3BLsRLE0PuDJkDQL+c1KIcd9naP4To0I1BfhHUtg23fJ0PNLJG4BNTYQIYYxxGh+JLl
FlRNgzp51ceq4lUZHVDWWLveG1/VbMs9tbwDNtaSuwwmDQIu72R1wIpNGN7AQ/pdEMloDUgK8H7I
chapJnTMLQgnNmH88Yfjqg/2gNphjRRTjmYv0feNZ8VrC2HqhQHxG5hUGyFkQZ74MECPp7G77ehm
nZJ2yg9S0B6w9ADvrm77fR0r8ZIp1EjU+Lx1OAidnL5ytp1Mml0xKohySqdXGfzjjDR5JjMxIZaT
9kAg6JvRE+YqdrR3cFtCxkUxBJQmNXG/AcwujoK32uzwt+UpRAHVvarWqLY16rO96ZGMgUb8WzuR
ptJOtXdWNb2DGdNIOnZ3YB6fE5IqqjCGi9zL67LoToXRfB2L+abPwhOwp8e6DS9suTSMQFSdyWB4
S5voyZTyE/CXfc1peg3T/FmKBAJDRpPSV/LFdEW3ntuFkGCY7iNpp+1WVNaLhvZ/gtLKJh9bx5yA
9A3q9F3a17g3/RFamfcdNn29shjnkyltUBFEY99/nu35uyYmGYY+hl2SJcb1JKfoswBwQIRnG2Qn
5s4DJEXgsBVyL3PeDk3yRTNWPpCBeuU2jyIYekzVjdzGXXLv21FMiCjQ5LYZ+i+G1QZbPWJSH6hh
rnqG0gccmctjPokTcUn+F69zSnwAjRdsunhsjwkC+hss2Es54ctY76vR5AiNv9MB9OXNSEddo93F
hf7kWp78AS9wMk5GjewAH53sArG3Bmu0zzgHuw6qfjzo29wibQ0IY5OlzyhDvJHGBT575qiKFe2P
Gda5RV1NQrpIc2K3OggVq4zz0MG3e9+4Vr3yk01nVGmzMpAmYqMdKTkzsrDbnmDAAC7tWxd6PIBc
lRGDi3+05ShCIbWxgoqyKGLZ95uK7YU+0zLTmKo+/NqD0UerQzgGYmT3nBKKd93wjnsKmnC6IGum
Sk5IklZT44nr1HCTYasY6N8Vvc+2NKK9QsG1VCdmoofXdLbGm9SbzCuB+HVnRm12irMx/BqBCnZR
5PjmJ7Nz1dZzQfLS7wIqUFWj515UPCwlr1TVtI4RcH5u0K1ugtzwxL5G2nbkbM+fNrzS2MYVBToS
IfAEoMWpr3DXffPywtokLce/lRPXt247E7YwlMcSEwn25Ko9Whm0pqSzw5MduzQFIKtcgt6nR7BM
at6vN9QOdhBct8cQ8deeOgG8p+8UX97/ExkU1ifhUfaTTiL3SOLnA3l09XNXKGow3Vp0CQIb2eLM
sceg2GTWM5fevcy4mcBWSH2IVbN7bxTXuWaMoqtg0xPysskZlZLOnBBMaEg+YhGP2cmbVbn3iCv4
XCWKL4BUG1Z1rOe7jsbLLdIG80vRC371En3WMRx1e2zdUt9mmvPuTGL6gdCV+aLraVJrLfheTkEv
vHYp+5ohriu472mz56hGbd/3uY8aJAtHRBYzXRGal2wGZKnjTYSjUzmD2xyzUBQF6x8PzpWsovqZ
5l+yF1lKRzFAAN22HdTMXCpaMqj2Y0KQ5mqnsnF0rnLUe9euObpngiiYkM0uzatwzk7v684Ar74b
Un4Be1b5E2Lf+Y5ctEXQSWojny+GHGtgvKMpQpl1l/fLPcl7pmxQsO/4rfR1RYIJ0qZBrh2zni+I
s8p9tbTiur6cL/5EgCXY0WBDOuW8I/5ivihnUf7KYfmDeerdR5Y0tjIegg0YGPr5fk1mS+mLL4Xg
n+DebI9+ufy/leJuoSlgwZq2P10G/tAWczyJP81oiC8x2lUyw1VG1GTHuo8NjtemT5918954MgHU
vs2mQ1MpZTURmcyEkXDOZ1qJJaE2pTU8KguGjTTH8DTEYfUcxqT8LgEC9cqIeYQdu2c2OarwFML/
es78DkN9ow0b/dnwrqzPQ/MTxQHfsLQ82l9hFGWcgPF97iFxW1fULe1nJZfbW4g8O6Eymy9DV1mf
xmzxOSwPLErd+EcxF/Vzg/obT0DfDadcYR1TtFyLVR8Y3TNSrnUk6Miphn8n2yQ7s/m+9C6RQ7GZ
UHqo+nvJWB9ALTmU3dCGJ6H4dRRpHp8bzRMY9pOkY1GiWG0HtY0qb7rYtMAvNdr4r+0IB2Q9e7N5
ziPLvCGvIzy5uc0nV1Q+7qZkO9wjy6H5wVg02LjLKhhrWnNu7dJSgHRFomkAGGE1yp5V4s/iJRJp
DVMzMMgki2ue6ap1iTajOoWewP4oHe5U5EXGw0xB8OaHNV+YFAXWYCsmVp5bhycM+sjqA3uaD4bf
BxuS6Cn7CCAcXgOPOhmhoqm/dFWiv+khYArVcSBvaaXW0TbmWMGbsU6bK7Mbyut4VP1Dgg78Rz04
4VtSacgrbpxP5APzZnISoq4m15/QnwOQPQ6yCb+mnuuicGghu278igb3Jq+Tavqr/fz/hQ5/FDqg
c/lH9/wXocPlOSlffwL/4AHlX/wtcvDwhS5pH5hCmQ+w/pgf/A0h983/gmvDOMZFIv0XS/FvjYPj
/5fjBjT6/xPi9x+Ng4P8wV3YbIyRUX0t8of/AVvt41CBUSkFM3+HWRTkn8Wx9lOfX9qOraZFQRDi
gt+60wUG6D/uxu1f3fp/qpV+vQQiD0xqHB/5yCgpfr4EI6TlcCjnA8l8q2wms2wqV4HHLf2Pd+5/
cZXlU3x//gRVt/t//8f8v0CNtXZjruKX3zrjW6VflfsHycCfvsiH2bKfVA6lO5fo5ztf3E0oW+eX
338LU7wLD/458ggCeCAOQx6LlWGaH0UnHTku0BcxlLhG2X6vGP+ieRWjteVcOxMMn+WfIKuxe+Y9
r+hO9Dvd2XoLQJkkMD2M+6Ru2ycrxtWx5jWeblrl31luMbgbzqLjlcTpQHXQio2tNFEeQxjeww/g
9OUXffowLa00P/XTc+cNtNcrmgVBvcEl3G3zyhwOfdquwbrEgpMohIHM8OMLWtZplTVkOXtJi7mn
7TkOiNw/C0hNzIeAXa9id4ovojE89u8cCo2gMRob7oBMqyCZMNMq34AL6q96WcyPCe7VTVzHFkzb
Bvlq4TNrLOwtqU/4GCBR7h2ru3IySz3qcnLuyMcy9wY9K2Lt2pRjDkTkvDedXZcRo+Pr2rwEVPjb
1HbI46KO+2T7ij/CC+HKR0ZKQGFgTfQ7O/MShnDdKpoD64i457swHcbvyL6nu2G2e2q9UEPkH6Aq
Ee37uoA4v8Q1So5NwbDgkeEkiYvjbL62LeaQNWM09WY0jo7XOs3Vk7RQ5yHDUM7dMAj+0HKDUXFc
Ksp0tWIuU8P/dT2QKrgKINPbapU48CRC4LmA4zszo2WjfOgNqXFNTtqr6iA6jJPqf6SzfnRm61UC
4/+qLQjSTm8kX1QGVF1MNH6JhGnMPZLl1+VELJGTN/MhbdDGpwz3NGXDrJ5wBWBU0XyOFH/SqUC/
+ZQYk7/OdeOfi6CPeSOPIYHYLWApaA5Qp630GJU4TGRbtyi4qYLwNs40hTwvWkvywbeBngQH8TyI
Ti5N+wPFFBewZm/dNKnaj0WQHVCiDvdZNff3CoIytaYkNjELEvcuj2BjwF7NToy1MXAbxIkOTI5v
AsntJN8R50RBL3djsXdeIxZO02PKmGZX57D4VsSdmeG6bzkNgRKKGM4l4j4tMbCtSPhybzAXpPs4
isTedNrwhTR0QDbaMsJra5T0mLOYkdbKMdE3pzT6bqa4tTZTNHlrAhWc01S3zVVjLMVNMQ9HT9be
bWjYxh6siX2L3yu6Gh33idRmzkdwZ4B3uINg+kID4ti0+LT7XpPdA2wyfFFMIGFgjQQm20Zv7CvG
QW9OmgVvtLfUujO68dz6pnyJpTC3Ud84eMOg+26NTkn6wXK5HyHI8Y056x/4E7mT3aDzbRwxqzQ7
czqQIW5d5VHkPFA7zNtwCuA424Zr7gO/XIw5zvglsMIBjJEb34miEYcBFjZBhL3mWO8nA41aupzf
zQzef1P0xXVv6/G5te3yUvaRvAF0ZD9QBDBTAgZlbHVjuufRiqZbgpXmHcCf4Badbvk8xe54105k
Gmo8GNe6azz8VBynu0a656ymCjMbd1hDj/buaxA8G4U45MAJOxjWrrC4QEPEAt4jK1R3LVZXguNE
iLYcrbG7Yf5fwUsbxZtDhmCxivMqvm/AaP5wZ687mAObUGYU3Z6lwfDSk+6uJpVwr6oxKjZdjTmD
twogGeE053zE47O4K4HucuKLiASFEsNDE3ubVEIBZaQ4n/i0EZ7Raj5N2dScmR2Q2eyGhHWnXilS
/BmpPAacGHbwVjwmgpE8up2kRqKWwEOycNviLCFDwEMDv6ZLSJkrhdqKqW2Pf1WVcRNMO/AlxtYP
e5TXlsglIYiK+6CrGacLVdItctzmZWyUYhsbsrscCvo+TsW0VuwC3xKU/dtq8P2DAqX0CjZ03lmo
Ts7vNdNIvGWwChBZkMBWmS/gvRg45pzd3zrJhHzqNMNbU1DwLiWWVXou4RfURqhGCppRrr9UwSga
u4C+9hBkHEdZwzN3VwVodKNlMrNcktkfnRW6MMMaxTxndztfGmuZ6j77WnUbzr78p04LLQHHy3R5
L+etLrI+0RXm6OvE1dOQFMVeyb7cU5GH22Q2CSY1Foh+QxtT6OWwX/XPIDjUMfC9gPDAPnU3QZiJ
AyCijM2zHa4lTWeq1RgIfmvK5EIW1nAx8QLLFdMyfajo7WNHphlxbC0biDutp+KUdia1APZc1S89
8vmgypoPLLQ3HyRWlXsT1tmX90lt4iydmXc5p1sH5d4fPYqXue65LMT08KTnoFuZLQUt5BjjoU7Q
Vq8MTGrbwAYiW/m0QXqsKT/eK0JMjgSOtJ57DonBoEjpkDE2ETCkJjSCPafR9mjXRvY0SiBxZdnQ
h2g8Y+s6rWQGQmcheu8fLS+7TjIBMVJ6KaNHt8c2KZ0qyTgGs46+tdvJeTaLJt+WNQscGlF2mlnR
a0RcpA84onxNeYcfmft2D4Rezk8spOjWi43oRuHovS8x2Kw9B/Fo0tblPmht74viQKpWfWKFV/lY
RpgRlsrPCg19q/BII+YXw+tQhsZj4dchHRyVmpvA8P7+nTKlw7dJ8GG1Y4874dTmNf0Q4yECUH8L
RYvJQm5Ba3V18rXsu4DU3QGXA2jCz3Y/OZ+H1nA+p249XfOm8nZxExubKUmMDb0FeohhWF3myGg/
VRBlt6SmF1sjw8n/fteVy2S+6oLgxsrETpS4d2TbpWe3ZYbaVNBlyx7OWcVC3GF1FGefGcq2lKk6
FpOyt3VTmLSLhMND7Mvp1FNH34QBtn1G/oxd3tfyTCTwHVbCgHNF4JznINHXfleGW8YYEb5GoGgr
6r7sRjRpcfToLH+RIWw77OGOSzIrL0MQSvz8M4LljETLi9nQAItGaReweKnp3dlc2hJIHrJJX7Mp
TEerDssbv53nTYLDKKKPUE9PAm0PIZcz2S8zuQI03TJ5lZPPsuozP72xsxhAlE3zyyFu7IzwAJyk
P9JXbGt90/gdr24/BiPqNxWtCT0XfraxzDbEcG3GOEugTR1ly5gS+1PHAEyRrLou/bJ66FGi7Xo2
HM5ADITO0FLVTUPbkLanN6CKpoEzjWZ9atCQ7JD7GtOqyUrjoROCCht4Gydmh3ijfKALKKKOR1O5
hJ3O79rMYGjo+NcDXQjMC0+CVuu2qOlM2TIxX97FEE7BgNsZR/EyyYAGik7wOxvOohliarxNUIcy
5ULv02IlO3mjM20DNbWkxVi0SuxpQChTSA+QFO5Jdrqys+c74TEOAfWV0zsK+R8P2DlIY5R0dq56
ZRBrwn96m9oge1bV3IR4HVJnnwh7htYTevsR5/nyjW78WEPFkW58bc6JRURzUtxbuHC2zK7L7VzH
xl65lWpXNv5QgBNTgGW5bO4JqUAslyXGmYnZbQ8YdVWBkQQUZrwGDXho08EL3DMKy9MJA9Y0ZBv8
JuycbtS1uyBox21FG2YfhsyNSs4lOHzdFnlYQ7wzJ8SYQZVLUlQ83Vr0ItZZ5xXf/dL4Ts/vRlsd
SbF6LJZzW3MEsmYREpw8jFUMiyAwogO71Z4bMawRpJabiDk+c7DgC+HLLZQbRturpGvCTTAuqVg2
AwcRKGbsLgbQ3K/5vgD9HE5VcD7YsRkR1tCEShKKsyEqt16So+ys7KEHL53G36J+cKEimUh9pl4P
Wx3M1X2NLh7TfIQgCstbfI5Tr74ty6z+Qmo73k9rKnBY1QzjsOfe+yYymU0e1NmxH6b5ZCUy2zt5
3B+MGGbrpooa59YJ2vk2jbz2vibZZYsCwGf+p9ti482et9U+addhG8f7XM7pDko+JbnIkxMA14kG
u2peZDsXZxMLIn3d3JXtZqwie2RE1OssO3flC8d786v2yuBiyl6JdWu51d3QpODF8YCNt+E8VUc1
0WVOjbjbgRPgUcTviUYGeiFu2JZfcQPE7oUIzoZgZcKbbhxTpXelq4jbxhLx1Ws5X620GVvXUyDV
V7iv/ikDvfA5nHwRrhqixp7E8ob0zAKmUxzEB12W/TlOAucSF536DKLUPZDhMp5yNxrOozFl35WT
IjWITX7cqlfh7UDC+o+iIyaLSFBMTV1awScEL3sygWNftYp2uodfgGbnUDrUuh2E7slQzqNd+sWW
+b5JHxs44HVlTK8ZFuMvVuUvCe1zsI6ifN4h1krXKYHy0GbjmVFKXDCx7Q0NW35q2cnSPD2kNY77
2vMFPy9v29NEVYGM1J6hdwSbqCPNEB7fg5EzlyoVmQ3s8isaN0C1JHOrzKw/w/Gw8XXT12Vq7EO4
cjkZ7yvpFQ9VVlRXas6tY9syweU8X6CPAASFqas3DnY3GvjWHfx1r5PKUYyMpBWZIEyelNGUxL4x
1KSKgYxgJISS2oa64qWY33JUTJ+1aVePaZM1X+q+1v6+NsABrvBNJhmoVjd0V1nGkcYxVHmHu3As
CYenR5m1HkzBvh3T02D1r9EYMMOjvXOlZVCebU6238taeJjxfbT1RnY9VwOICyyc+V4hOVozFaqu
sqEeY+STtbpmih9dpxyGVqmz+KTxzzUIfjz0aS1ZTDz/P8g8gtTFO02uegCGTEvVfJJV199mmCk2
DuaCJ912EDEm+PImGJO7DibBi23U35y0G7+hirqfe/RcO1Jhh41By3WfNjM7e20sEeV9fg+fDeYz
+rD2kyvyrlhj1tt5mOB38zD09IdjB3xm5exjOP5XVubRZM3aHnx7IalNUyt6oQXdMTMV1cq1DZjF
kfYfKHV4n6BQ/BYWvtjUkfzsaGc8C5zGe/6KhWi+UfdO4vzw86C9GSo14WoJh92QIX7hvk3pRcp5
3A+tzx0jZ2kPs1m39Fe4KXbof/aH2HlIhgoAcU9EptVKiJclZ6op9uTONdy9smPrlhrkiQ05u9H1
7J0aJGYrNQIMqGGUPFcSGk1OY/xgNHZ67emQQT5eOvRILadbMNvNOhrG8lMJaJgTrnFXFIU6qmAq
7sLE8G79RkSAo+HQmPFgv5kRyVtVOtbbtk+iU0gg3E3p6vgqdzP33qmRNqFknMn8+5qWUIbjrNsX
bLfbobYhuSot7sKw90gyQ1VcqazaT6A/7xU77qrXsEVJeRf7Nu8fon4GWuML72RH1bQHM/INJpB/
SCPYH4wp9ImN1DgUthyuOMr5p9FBtNFFTcb5tyrfyOUckk2u6hcb8e/XLlA9KoAIpelLJdJUnM26
D8/BSMQr3ZKRxdZZD71l6GltSMuV10neRta6KptGr+wW/MquKfVMaRa3jNenNieIhWjZwp3kPk4W
NT8trAdkkK9aIzIUIP6ZR9vtSczjd9+lanBzq1hzqKJIalAUzCbjsyKR5pL+dzAQphCIHLgYw72n
AkXN2gmJHeRUmG9od3zvrIRJrphCZA68XwlkJp/de/YpQXQ6X7mtuOMM5dE5o01k9IH53ZH5eHYq
1956jU0jJSPBjzSWwyCN8C32bPeWqAzrrtPyrdEO+as8eo+W5bfxhiz0ZmF06XDTBaa/Mkq32gup
e6jVTbkhEWPA800H4PeN0I8+BXBn73Za3HxwAq2PPh6oDlY5GEF7gC/QrAaDZlxSV6zJZk89XvxB
af5LZ/f9ati1BahFDw/vz81jX7uacxKMiqmKGNKik14lha+3JAjnm99/sX+7FHYzXwau5eKr+6Bo
F51X0340+WJxED3o1OGVkQ7mRSiyCH9/qY8Wk+Uemha2PcIFJFf80K82YW5Nuc2lSiywV1musoPX
phw5WbyrJtIAiQYW1+8v+m/fzzIhBNGHc/FvfLiom4RkoVQEmUwZd9FCi7byWlp21KTOH77fRxvP
8v14oBlh+NgFnY9W4IzNf65roz0UU2yHK5KZUja3ID1mFh3NnPbHbT2ZdBDzOb70udZ/uP6yKn7u
1HN922Z+QxqsbX20YU2RU8cii7pDUBg04Eu+oNeMj7+/n8t6+HgR22JhLr42LBnWz0tTm7wulLTa
g1K0bv0x5hQR+XZ4nVtiPswTCY9DT+x11XJI/v2l/2394C53sdoyvAFb+vOlpYtbOrLsdmmSTGjQ
XLho6dII9g2RNyu0Nu5qilW4/f1l/+3Rtx3B2ZxfFnyw/fNl7U56lZ9wWWLr85NZDI9kHs6HyGPV
Auj73yxYjMJ4a8AZBniNf75c1DbCRA/E5TrlPjRWs6f4B9RNQuofdplfTDXLgsUwbzlU4Gw04uMN
nee/f0tv7sfv3fvanML+B2GMemV0uYlfAr2LF8ziOQ6XZtJIK/73d/ffFq0NUdb3HBsP6i8PjW+r
GS9Aiy4/cu5cWOqXOmKL/f1V/m0X4CdcxleCwedHd62DJ6V3Crae911gSENGEXLSsBzT+g8bzr99
IQfhQOAAz2TEuHyUfwz+Mt2XsEtGNtSxgek/Vt+8oPr2+6/zp2t82NQSFyAXL+r2gIj6Mnvt3gmK
Pznelh//44PO+iM8gqXo+r8sDpkGY2up9lBzdr1EvbBOFgDM9TyMyZfYYIdBoiSWTEcI/zZqPwx8
f9rRfn30bEzJjFB4/uRCCv75XoK5Qj5YSVKFoSwSBqW89WhmzVVupCh/allu/qf3lesBRpacoxae
w4dnr6GsCiZMP4ei1BxQvOmOYAn/D0eJX9eiLXDo4uL3Aguh7IeLyMhUANby5pAoILldXSUg9IYr
P2WW8fuv8y9X4ksErg8kHV+T/2GZyC5J5mkCVsXWhmrJ6M725D/Ubfr0++v8y89k+o4lMMwtpyNn
2bj/seRBN2W2/G/2zqQ5biTL1v/l7ZGGeVi8TcxBhkiR4iByA6NECTPgmOH49f05M7taDIYxLHvd
VlZZllkpgnD4cP3ee77TeNVuTvR1k79ofr5MIYnRcHXx+ZM+uu/4WP388aijcIUclauUG0iFhoDE
PfTgRTF6HfLYYECSNZTzPfivYovtUdisapvsvt7Qk+JyZV13s9mtU6q/W7MljVY0Fgnwwqbhy/FT
cdFZE43mYzx/CXPugXZdWjSLUi3iXtWtc7NLuwsPgNLVWPVksCW63SVpNswu3GQ+86I40h0vP05w
6no6C8BAu3K0N+MFrFkBUFEkeHH3GBSlfmUM/q103eSlmHt8S/Oc+mlOJxJa942XSXImk7t30QUl
DpVZowZqY/b3RcjFqHNj2vyLWzH6X+aQxFJRZTUs6JF8Y4KteNikFn2YI4zRZsAlWkuBKU52Ze+o
bUOE7NDo8Zx0RQrPO2Q2vQxpBsB+Yr9eBdG4nL1oWtlsMAGjZWIfEMyt/sNTjV2fz4ATc81Ez08H
B2cWIf/RXAtBZRJ9SMYlxSV7MECf8tWnXZQ2NMlPYGd3nz/wY8AD6dXDWRAFDwSP44AHTcIwjKKo
doHfgSJNqmJdA9Y/uJbotqEfdYeY1OsdzjfR5edPPrF8ieZ05bTlozU9Xr5NJAct7t0S9aCU3wd3
NJ5r6j13CNXTX58/6sRL0uDBbkSug/8eh47URblvyh7q+tBQFUHQ0ZCuxZMaqUmzd9ss8ZctBXbQ
WxA+//02RVxlgUqi540I+miqe1kEG6Eqy10bVsm2Hsu7SGm9oZ82/zoMsNUmBQ+Iy1zgHONDyAFB
cYSSt0Ny9ChlOa5Mf8LYPLesfz1NCTdomKIxitvHB724wIGqj4Y+p6+gH1ezS+LVSq+hKLtwzd3X
z7/ex4kCopoXMw0bAoNzfGxFSS5KO695Laewdsh5IWqOkppOm1vZOaLFxwXIwwhtCA1gbJvHx1dN
b0js9gVvptl3saU9Ik97TSfrjobAMzGIWsvvQxAexbXU5dXY848hYgUW3LLUaMRAlri2yJUGFeBu
Lx8ABSs1T26ei0ZPPxH+D21satEdHy+28HwEydmuNoaLLBAvlTTurCar6fZ1c3zGzMO//3QE3spN
FKgF1d73R6cDbQX1rZfttL6/kPmws+3sGpTimcd8DBht3Ba4GloKMGEeJxQGX5+ShB+9GzRTCcIx
fRETJ+LnL/NxF+Ephk6wAcoB54mjhYxCZirT1Mh2jUVGi0wPPaX9b690b9K6o6Duz0sLDtbnD1VW
sh9mido46G93IDMcoxmwnUcBEJNMCBx07GMekIYrRUabeUCVfi4pYrcSL7sFgrksBhuO9KPE8Gvb
TXW0z6kjb0bColk69S2NuNAFhCA4UGFBrUQItMW594EJ5AFFoHPmtz/5YQB/MOMMNEPHH4aWhDin
spHvyE6X61QG6YU2kef8fIxObRDo3djzAF4pK+z3s6ywoVWWUZXvys7DXaYadnpm3Pledy5qOfUp
ApfYln3I5Q77/jmOl1ulqEs2oklYNLKE8X5y9Wnz+duc2oHAGJKGw3uXZIca0z/CzTnVzQkMeEbz
EIqWweOYQgBIT32b/6Bf/99H0dwZaRPlyFCMpOMbKtp3F0cslqjMwlc1dk3i3hRN+Pj5W51aPMpU
0qMll4vB8TSe2qw05orFkyeYDmTYVy+M0Hml2FJtmsjxf445hB2yhe2Zo+rUnkdHrE1c/QaxO5oc
pE712LKHbBdh7NaVGgqKaCPSB5HO31iIZ552asJz7TGZ7NwsPyTJgCHQQop0eSeg4W0LnGZuRhNV
5ueD+YHXAv9IZxA9k+PIos35aF8NenPqgVVnivKrPySxXm00Oo4XYWoNObU5b7xPYS8u+6obrmvg
n1dO7lnb2Kenc0bERmE5FSujRmOOPoN+jL5Pz91ujZMjj4uFWpmwzI4DnyZsdQfCPqfNZFMm6OoX
owsw77X8dp94/mM/kZ3wREwRo7SSh2wc2n0YVM8xHR2zq9SXY2HvySIFC1dqAktB3uPzgTyx1qhp
E4LiqkFy8fhAzD1+h2Qi3B7L+VXMRrfRBc2UYU7/inz5/FknhsN46zF2VKKWqPv9ujahT+jYIBPa
h8arTsJhVTj6SyvzcucFZYpIy+3ORBgnFp1hULEjouHE+hBiD00upyaqeL3U+R4nETQOunaoYzTz
wkKdeV83Y72iG2PY/ft3hVGGzwKRjYEDyvt3tXGPThofPip3tSs0fg1Z6fyGbDwGFVn0IH0nOhP7
nvqShGykATCICNjK3j+RtYII1K6rnaZHAPGNga6E0upuRqAHu8LlIv35G544c3hBYiiLg41g8WgF
FmFjxwl2LDtgz1Qu7GZc6XVVryw6Yv83j8LsyvJdAkZwXe9fTXh20gHIr3ZGUJVfMaxErel17mXS
G8aZ7evUHLVYUEqHoDL9R3N0oCWunMkM7Nqiv4PqAQi/vsPfulkkUX3jI2r/15cjNrBAN03HMCmf
HC9AY6LWZrZzuZvNmR4/b7xt+mYlyAOcedCJjZmUuu7ANyIMMQP1Pf84VcWMWk8PuQLmkfMYTdPW
n+u7M1PC4mccBfTvnnE0JwItzVLb5hk09BvYXiXiAkSNc2v2GGaF+dgyijrSqLER0MbS6L4aGzwC
HWq1PfZ3JP96uiFLXDUq7LTWGEMYABtQQydW11zMth3fmEGEJ55EoRUKvdwWLc1Z3G7lkjbYcB9j
WLOb9QmxoqFoRinl+9s5KGi2Kg14GlXRNlt9wOj+DTh2jekd0WGlxOF4ql7HkxdvjaaV+xzB6NVg
gSseQKjv/Cy4S6qsXTLC2aYgV9QsYhoFdzQnYiw/zmId9rFDs3A2HirbSqAcpf3m8+E9NTc5xT2D
eWIpSun7Lwj6pO6ky9ykTfilnroXsLvXtqVtrAILHw2n18+fd2qFE3MT7JG+pyB09DwnlmUN+r/c
YVWmck5Xo5ntx648E7x+LKsp4imFLXKZpOmCo8cAHIkxVAjKHU3kN0IkDT2D/s86u6cI/YWGlGXv
mM9RU565Mlmnn0uWlhHlcn0ckAUCDJYYHXIilZy/x5OOSqixtRuELnq+pmeGO07tFPAIsqFe5Rh7
U9wu2chrc9g7dPk76ajtLb3XNkZnl8uQxlAmnNhS76SCHaQ/HAMz13GiFRAkTbQKOrjQCY7Dq8gI
v5kZOn5/duoFykc7Q1WIPC/l9wH9IH6h+TC+pm9GoBMSPBRd/PNidpZx26VrD3bBQ2055z7FqS/u
AqCFckuawTLUkP2xRyR66xRlNpQ7AGKS6tJCjli5GSD8P59Zp/aiP55zHBgNYijyCuzVDqMuXCfJ
NyyxRV9//pBTB6ILrY+6AvU2qKTvX0avTVHVYJt2FJ3w8VKSRR2P3gz34riVZ0RnJx9GvpI7S4C6
7fgS4TZsRmXOWtFi7CIUOAHaz4YOUHqpu+TM8J3aCFzS/pwWSPY+BL+5lJab0kUFEbu5AYjm4oEh
H6u8+dUl9CzE7pmRNE7NC1Xz5gJLC4F3XKeZW5EzvsRp6ZRDE5lN48Kfm3FvkotfVZYW72xRo/gW
gXWb6GG8w1Kt3UZVUn7xIz/bBJgu3HtIgpBnhBHIqs+/9Mlfjw2RNBL52+B4YxynsNWymDBnrMUv
6O145wzfcos+kv/FczxM6IgoXSWZez+j2kGTsaAfb8dNVJDN6V5KqY2rqm/OHKSnwlaFtiXFov7i
Ha1DawxQcNB7uevQjMQtLa5jedNUDqa6xnVe1XdFHpxJVJyawH888jhgTWcbMyNHL3baOG2xvP4V
2DnN7e5FUw1n7hzWqfmrQNzkosFtk0t6P46dMoaeJ69gmzHlMz46v2ECuktQOP6S9G20VHyAZcGO
vE5qpTXQDNWZiRVUC9ro0Sap8hjWUK16E8UCqjZ0RnHXfIvmAPxvmefLImz9zeSN/oPvsGsCtGpp
mNLaaTVjIrGbK/O3PprIWeAhTEJ/Tqv+ilYcscYp+VfiD+OikFaC05U0vwmarjnsTefMbDo1CoFS
6pLiYN4eF2DzXLRtiT5hN4t5P3ezseh0+xHx+CU508cukeOZB576xEqZRaOMR7L1eNhFakSyJhja
JTXMgUH0jdi80QmsCLjOolU96Z8vmLfeiaOAkI4ZkxdkuXDNPPrSkSZzqqR5sXOLOVjGY+9+s2Nj
WJaWdC7jKs8f4KHBIcDnAd0VlQc/BsVQ9DNwKlr6ttoIWu/MMJwYd4INJYEGKc914uiiFLjSh4Ni
5TvQkRj4NNL9UsaEjTKt2kcMnuYdfZE/zgzEiSQmXQlkfdSu7X24+2L6N4twYEW3c0grqxXZGxpS
rU0bYh4Bc9laMFPonHTAIEZNvJTUZFBe2OdQxNaJvVLpwmnHgJlNoc18v/Z0WiNw10kKdMspGJU3
XUNigb6gt7p0LhkZb9+ldCMjsYJSlpNENrSCOio8keHraI36RsoQ3MQbX76b9e+ExeU2HplSKKay
DU19zpaW/F+SZmy27GFtu2m8plfYXuGd2e1it/bWU9x7Kz+6NDFC/JZZ5XTNskWEJlkIj7HfBxe5
7j3pQMHOXMxPvT8VMDTonqrQHyeOSLeledtZvH+eTd/AlNKL6k7JY4I3yebzj37qUTRe02uAGp1j
4ygAoegEj1wdS0BI45WofaXmm0R2EcR59Pj5s96+2/FKU9lfi9srx+Dx9b/U3LzH/4LLAYY7MGsp
GCP2mm1jG4pqgLGaG5dGpYdfu8kcr0xTi27MToNbYuUCHyhwLm+/0P/hG87gG2jL89lx/oMSOIFv
AN/1Ur7+SXD45w/9jw0vffmqMKxznSQ5wEb+3wSH4C+iD/qOKM2pPD9T7r9dKoK/qPAyswNbhe6U
sv9DcLC8v4gluF6RbLU9TkPr3xAcjk8RfC5c0uSYXui00XzoXS11BPlFnAE+iAxnhmBulwfqufK+
MCYkUpFzDoOglsmfM5sHYvqLNYfJb/4xowz2Me602ZW7aSLc1bUBbZ87nnM0Or4N8hQa8lXvqsPW
+OFw7KjUDbUTTzvZoXYazam+yaoGKwjPxlhQG/OF0ZLisutUu21HTHz/mANf/36dd9CK4PiEUEEl
C5dWKN/kGx9fg0FGQ7uRXrerchd/pIk+lU3uxUihaZQ4TGbcXEx06bdbdBBQTAWQTAWhTIiUWqqs
3+B4GtGigrbHpTnGqibCeBAe1Jht8E7k30X9hTWtlWt4oE4CcTBK4hbGDS338jeZhezWSn1ArsiR
drGNBjr03BriplN/R00st4r+nCxEZEgyHjV724KE67zT68m4oydPXDUQDO9AHaCotGBFjG4rXvwC
n3d0HoP8HePwtRnKfHjI+1Ju23QqD6EBsgBlHnZ8Y2WWGK3qpL8TDEkxG+EPjlMSHFpwPWsi8vA2
GIASr4ZW6NWeoVJ+Tnh6GHg72ba1NWFvA+PxcF5H3mXeyUoCx5mq+NpBmUFaBmdWFFZgC4WXNDdV
PuCpPiiRRtp58PBcOoNmfD5JRBTjCl+O5iLrzfoG3FZ4QUvOtHVrI9/XtBmtDasbHlI4eg91Orvf
+Drmmo4YENYmvN7eneqfssJJJPKIdpKxlPc0rlZPvT7zZWr2252r8BreCJfI6srg4BpasqvrWP4e
0cfd4yIk76XetI8uAo1DOEX2Hs2ecdfDGH1Mu7E8TFUVHIqCYGYVpLWdLuwC9c7C7WedFmTsMFsR
5hgXD+YaImp2K9wYtQuUazAIVfPTDvnbKKNBcBnBRYh2sEMRm9h9/XNqWc6+1smtm/T5vvL5uNIT
42rqUwBvGNs26JpcfEUEolQyF/B/PdijW80Is9uIFj5Yq3F9hWkGTtFBNPzKdAlUHKEtuTNdZ9Mw
qudkqocHyh3zl6Ae+FFWLLei4OwyJt44GDVxFWZqsWu1c61F+kBLJ+/i2mmw6IK4WGIex1Qc4nL4
hbmB3MrEtK8jmy8R0jy2sEshVwX0vwI+Uc+4ZtDDvBy38AntBaxdTIhLpFVheOtiUPmT4vP8pRxj
eW9ykG4B4yJCbOpsA0q1e9VTHKgTeEgrnHJAzWmMbRvxHdNeDbWaonkJkk42vP2MzgnDwpkvYbto
SGyD+d/QnvKUR154kbfZ04h5GBz4priO/N9wE/VhkWiFG3NBLsx93DrPwAbq7yailYfIZG4iucqS
rYkqcmXb+bMdegPoV09gpeAwKRXRaor5UAiqu01Y2+JawHe+DrrRue5laNyVSSueesetnhGtMVs9
5PGNGVbPFkqSyxQew7fJV/xmLQWbhdFg9RJBlqLNz5IaiowgW729nB+zCDD5024nKcpuNSXp/IUs
bfsouIbfSty1QVpzpQDZa6Ayz1Ns1EY92XWV6aFDDqdki0oab4fc1flMRdZ7ikFefzcShL4QA7Du
dU2rvupchN3mI8lXI3OfhgoDzp9J09tPCYqsLNoN1lzatFnOWrmm0W7sv8h6DJ0LvEF7+xZNNupc
LKrvDaAAy8rt43JhYP6MTczsbpiHDsRLkvLAo6eOrakvr/oKzDPKwODC1rKvnd5qN5We32pOf2UX
otigHXNuZph3C8cD3ds4EQjgEPO6Gmo4Ob5dZM7xvjCz+5bC5bpXDOvelj8SH6C8PfSvmAQXe62M
fuIwEe/jmXpQafTiUBXDuM6dYYKMG3WvBnrTdZS0l1NXhxu6jQ3U+lmwMmQDF8VzIpoYouTKnuGn
g8Qd5LJBRuym/oWWiXqV5HU5L0QQ1nv6buhS1iZwpjraiCLJyEkWef47EjPocXKIoJdbWy4Du7yV
pZeszUILLlPoHV9I0Y8o1liwSL6Ny0TSp94HfoRfCh/SNAZ9r0Ng3hUewmLRWf66GjVzCT2WZVkq
xIlOo6KpFfrl6CTBro+Mb1YRBhuSK+3BKAMrX5uM/c9WjKO7dLiW0rk48w25eHTDDikvRhrGCG8/
BKfZAlotTb2nhzMwyJIGLvrg0K1XMmx/WtXYbyMn4szjAPc3KEmHRWzS2JmWbn1LedZA0pq1G7q2
4okiHG7KgT89+ziyLEYrmy7LSUmL8ix7QqVUeUt3cuUW1juYUCra/goLC7pLBtsiQrSoBRkm1Nne
sbw9eUZTX0k2EWAImTDbhWBdfbHzFhvfOYR7Yermnp6JdmXFMauqXcPFqxclCZcFMGDnQrjNdD/j
/btsFLuAItRuzFfWoFVwfN35ReS6Q7atmO9EKirk+G2wm2Yn2Bd9KL8mmTWvhrCvL7JC2EvXzFF7
udmwyMcoW7e2Zd94LSnmKlRdB1GDEloX/qbWBmosynFgxMF+ZQdW+t1zI2Tyuhw3dihRZQaDtqmh
mNAoW9zkhsZZDhxqnyTWZC3onFxFWhQ8QNkxtnnCjHetKt77wxSugzG0v1Rk/mBfj9otXhH+lVHP
8kJ5fOWYHARwTmoXr2kb02nkB94heDOitkdlSp3TN0aTTpx9wfrY2AuqLfUyid3mMlee1n2q7K09
R1ldm8r1On4zwMYiV/8lUBLmK5u+pGmlp/qwn+s6WIpCa7a4IzrYPfYJfgfKhtvuovZnYaUuDgKt
PVCBM0ojcp7QAuooprIWCW1V0oWiTWW2Uc6wP6rUqJZdPqq4QNQ3SO7yFc36ZbWGz5FcavgDZwuU
yanH9CviPf3zzSGoWwyEm4nE4WKsnASBsh+2yzSpnGtphslujkvxwxSgDUHEy0x9G7h9KkRKU4tz
SJlMpE5bHgITLwS/FN2rDwMek+CRKzSe4i0HDt2/8jf3aGiRUgtvBVUH1gDuGQcv1AU2zY6iBcZJ
AWNbONcz+IlbrRKC102seNNnSYbEmErQsiDIi1e2O+G6KnqqW7FyBjdmTmfaouuLv4OvOjGNO8Ti
7St266m/Mp2Y9zMKlU2apDTXhKHutymrCctUwAjYYrCzVRqb+Z7EfXnIIT/sbL3FSqQa2YybFGf2
QkC9XsVOy+EeFJV2W0ZB/5CYVnQdFUQapeOKq2h++y2C+rulKaxJWNdqU8aX4jf+xD6eCB7hCd61
xle2wfLVEi63YA07Ik5tLFpc7KND5ezOoQZzYhsbGjbGCUzKhVFrfgkiuZHbqHDlpT5gAxL3w7iK
lB60Ith6os+0WLZShb+oh568bsrBkfAKJHZovCom+RuhQbKd5rDC1SQJ4NWOEG2kE+p4HeA2i2gs
qM90O5wwqzRg6tGVannU5T/0gTUm9O4o0rpdpJn1RUgKV4XDXrms07qByKPCe6v2VwMf5rmVDaLx
sWSw+845d6ExjnPY6j6jfhP8NuCRflAD9pVVFWAmu52dEPkvkSA5157bmesIK/oLaRMQxgEj20X6
9NWLaLtOWwfQQFc9R2HJxCyt+qK1BnlZjqL+3ve2fQ0VarofibjPZGo+5CnVL6u0WNT86c76oCIk
e5N5g2a1Oy1RLhQtEF0pWGi6kcbXWs+s4yhighkDMx5YEKoDzillhFC9pIK42QPGc8ax6y0f+/7i
a1EXxXFV1XrwRTxKVEbIhs0gQe9XFBYweHoWlCa2rw/zqA3bpunjFVvzvJYkmjBN6ImgUsHl1YvV
MqXj6zYd7foCSQUIwdCpXkWSeze+GyF27gCxhVpT1Yu6c851Z5FL/XBnR1zjq75XKEeqePw+y+j0
Gi29EpHUhPh7Kb1EpOu6COSmwn2EsaQzO8B6+TcmWsMOaFa00QzzBZHGI2wei2Iz4ZLmjNGqpzP/
y9CY9tMgAGsks5Vd6nphPZv0ek5IyUQ5XMKw8CEoG9lKt4HmJvCHtwVbyS4KgK3pRoxofCqIV/Mi
OBBAQp+eLHlJ/8qIsyX925XaYUzgdbdD1LjfNICneCVFOoLS0ra1hdWyx6IIJe4dK9wUezYwALnE
7FyWuZdEGf/SjKVnuWjgUaFxV7H6VM71DZbSak9BZr+y4XN9D8ArL2w9IREOynltTqG4ymixOaQ9
VOwB9yRk8fHwEOHNhsrCMfPnxsL66aLLZ2841OEYMUgJvh7a1HbT2omyWF/2wgpz+A1W2oMsAeyn
tfaKFyrNhyoE2NbWFqgQz53zaJ8R0qzCWf2DkIA+XOktxZplmNDwOdAX55uXVDhb6AHKhN4eiekb
PU5LLCdi3jgqg2o9sQnDQJsI5b0J/JUmCfK5TuuoGrmItL7dPuqgR5YwJpxl6+Ddg785hOSp4eLm
x7b4IdM+2zRJl2z7gehKz0ZmJADqbhWXbv/QJfmz13B/xJdIPPljbiWrRiq7FDV2gUIZXMwzg8+h
o93CdbD2BgfHTWYNyTakn7Nc+k6X7zvMMl4mzINebGkQG5q5aS5YttnG6vzmKzdR/yBrHXjLyKXf
zcv2scTc6HGCZrHXJ3ajTt3tyjjIlzE2KePSnvMJSHw+9htjjoo9JCZuLaVnLYidvJvCavoH3cCR
CqRy9eK0DbhqmxuWMLg9r5py5gToKqN9NFMSSnWdiyto66AYQpvdpAtLf2X5HTej0LYR1FfOzBpp
cagwgKDwf3b6XP+syolRKWY8oLgdLpzEnnfU0euLWtRk5UwKaospUEdoXLBdOtIjAVSY9Xdaof2D
MZJmARYYHCJDNBeJ9MqDGzFw1BzlttRNZ1n55fBAKZTr/SiTra8yQFQqxVWRkR/yEq7JFCXn3z6r
dF4n/iyeMrf4Okye+AE+nuu27kQYzNrgbMaYCrXNDy01FTir33qylRWPTwNZs6yo+x2kNWIcqpbq
pPZ3PcvGFeYT4tmpJ5CjTZGC86Bmt+6HhMyIurwmk84FPp7s+kYvG75MlRKKvJ3FoozwwibXIy8z
usrw8GhG8joWiAoSq7xd7snLOQLwNg1k196mISp5AomohD449Zr8YkdkPKxW1jdvGZ/SYvqgRcuX
LhQp7J24BQOOSna5TUCVU+c89KFLg4ZKD2iRxjDQlu0tSTgy9CqRNydQ9DJBQmiM49+Nj1XRzHIr
l5OMCEZGhe/0I7JXupiy21rQAgVbPgsUbtGhkxVcWt1DmIJtxSeORj3H1Ys3om5vksSZWYI0VZCC
C7GJI7Wj4xnV4+MQpExBQHbGuC7hRS5R4oOgzEDoEfDoDYkviqrUfMgIAvCqv8+WTaLM6cb6J6gA
nNX0Tt6XoG8Wodnke00lV1C0sa1xowdsrzI1yuFg4RNqYDczJ/ykwiTZU89scZbB49/yN2+H5JSR
uy2r2MaXSvul67MKlz2Nz5cXBEt1S4PV31MTR5SNsEkNlZUR3upGXh5EZWYrJCr+we/a+ntlkEPD
vYCcGu275WFEUnI92Ny0gIN3bO6a2b6iWauep4hgp9Hr4DB67LPVGDOEsYPDpA5HFKxH1hvo5QpS
OS7heQci/aDmc92obRjhUovtYU5GMkg8Yt6s4Y9ziMrLhHaau1hlvYlL1CnABe3Z8JkS9ty3r30N
Rz02wujawz9wYzRq/gAvgkZEHjJ3eZ1QZb/ewls/IEMK7Sm7LcaBLBKuUiuXdrC7t7PB6EgB934U
X3ts+eSdSKIOmmNfe5HmcFSMgX+oA8KQWmbm3diACw8KOIcubpF7m+vwMnZT40648MmSng+JBB8L
oVwvD3Bmy4NjEsQW6hvEhIdPLU2PYtPMFcH5aLCbYfvzIEfCZJGRn9Or3LzDiZHNln3sO3Q68YSE
Bso+BcblW0pw6Eha+iDeLqIyHoHNE3627CZiyTUn2yjfyk1dTQQnHZedgoUNV8YiC1rlLAqpD9Vz
bmokqEdyxlYSclXoCJwtoAcrk+TymsOeyfO2zU4eo0HmCJu+yo4eudVLrJ/MQt0ncCy8mBpr+tqQ
tLkXHlG7No+kLIZ2YDB1trd4YB1lOAo96u4guONZzDVND2+nkXyZmU9Fsi9tp74YRU4SUW2VCLbM
dZNZ2TUkX+C/buKQ9YLvadUB50NMyoQ12ZCdRpShTIoMlEa11//ylPVcx6+OQVrGwk0CLiHA/8UP
cHGEHHU75/u0ZJElIomvgXw+D4PDqOFPau1NP2apDBlj0OU6t6FhrL8TlaT2op9g9S+gBQXELb2T
XGELwCY74gnyUFUhEaQc5Gro+eDSRz+TmaTU3/72bWHKIuWI0bDs+umMnKmCQ2Vfzt30FTKt3BRx
muBOUrGgE6LKyHPYZKg1RteIqmixmJ1k/iLcmRvZ6Ekg0dnv3p4rF6MULrBviWIPJygbyu3tqKIA
OdVcyfCY67ckEnjjEb/NFLaMbz9h+xID7SGY7UiorHsHWv4iw1Lnogu7f/oc/69UeaZUaTk4df9R
pvpQqnx8aWOA5l1V/lms/OeP/VOspPH7L9pR0aWgDbcgzFD8/KdYSev7X7R0chH4s1BpB3/pSqEW
UJSieuhY/AothLX4//8/2/kL1a/SS4CRsWlQMP5NofJ9+d1WF7m/MSLIC12kk0d3kBmSIWaIPVqe
IS/wr0qmXlnVde6Cjsr2DLHh/W337WHo+1QXD/VXXveorSJyJpszHsg2vmHiqbQryk/QxR4yjFRc
CmW6eIrQRrwEQ9rs/vgmJ0qHJx+tdOS+omwwqO/vWomWGYSphn0zB8SEGP9pMC4lJcq111OzsPwJ
R5VWb9hqcF0jxPn88e/rwerNuaOalNmw7eXDHT/etLDCDNLcuskLLj1s7UNXL/WOpNFFUqnHTQXH
xefPPNIE/vNQpgqtqmQ8uGu+f2e4sGEficC8cdj970oAE3uzYO/Z0B4YPAiC/oOdKK+Onu2s3cZE
pK+uaMFYalQWlrWLEFl4UTrtWq2JwjU3CfuFTrW2Xoagso1LzHGlsUpmnEgXrTCUtTsaHetMT/77
VqS/X4MWVQdtELpKIBjvX8Mffcwcvdi8oe+dudLnCNDzPps2fktRNU8QU06Z09JL8J9+gxMT5n2p
+5+nBiwPiuo8+BiZ5Gq6l05OY9ykxkBZSJsRZXtl/BsTs/pGGjNWU294W/yoIFTG/blS+8eFSTMC
6SnPBfrxsa8cjnqZ1fAvb1zNnW5BvYsnGeAvFA21cabV8CgR8fautDGzslSnl4f2/f0Ik4cF9af3
xg36/elWEyioNgNwdhwALat9nTLbfhl0V61OfIaWwiPU+ZtMnIKZPfO5T7046gt2SwPyw4dZa4KR
D2o91G/6rmaR2F6YVwezK1Ttr6T09flnPrVIPNXk9fYfdOpH/UeGSPVEswbzpmnBZJSSXBGpiqm6
7D29uiya1N5beO9c1nXCLKcOYFwVQzCB0UsNbcRKcK4uNVCyt1HtTNE6QxB/oBc+WBsdlOY4xuSM
n5qyyhwfngptTXqfn8vMndhePJPvp+NMBJ3hQ19qHpHYkoEBvS/V683sNc3ubd5MXSGemgZb6dwf
2fckA4gTZ0DZbM7piZBgZYSkTAjsGgHudh7nHAOlUMdrutGn288H+9SvSe8IqkSK2jaK7/fzTJvM
fkALYtw4RGnJ4m2YuVrTx6BTeq3z5tzMNo8nk2oltGn3Ic506HE4fmLRRWaqY2R6MwKmvHS6wnnB
k0T9xUqjRa+reJf7ros9dAjtgSw25c9xlMG3hEQ/rXml7F4tINVfU5oStrrGIuAyw8ap5sTbELWc
Gi6Za/IE7eBVlxKh2wHvJnsPqs+4mmV/Tuz9t0ztf5KeAKJ4E76zxcylZ/RD1/5MsderExndVPyp
ZYB1ebNKPS29rq1cdruS3Ni4TLHD6Cg3aFAHk6EI400QR0lK7EtGksBSYHWWmsMaX1tvQ1WHjHjs
tj2hOC2w8JSp2c4r8MYBiqt41O6FVkRAfT2yEYsxwiOAVgN8E1a6qbMy0nbs1xwBLiFoSinMBvF7
gxIsvvTbIj3QwFpdgZzyaqxnG72n+Jdr3w1SFNdGJfOf1GaMFb6HDSV8Oc94akxD/CqdSpLUk3G5
SjrO7ws9AO5AmSQVX2s9xnF6igNUU3bV6ivCX0Ul9DxNPPQlQTLdKZ73LXizRanTCNRpg2/9ABMy
QtlIhls2S3Lt/g9cwhsf+/UW/fw8zZ25qMmk42NWy0TbwwC3D2aE09lCUBQhkRB8k+Ng9EvPJhN6
o42WYS9SpyudZd2aqOsL6sKCdH2RN8spsGOgyOkYPERxz7GbMUc82bPkaHoISPjiAr4mNAjWntFR
iipAUL60XHeSZemz2xACshEPglOgTSB3LchS0V8SWqVGCTTMbRJeae4dSM5nPSezERs+16Cyp6wM
nBMa5RfqjfVBmxAobrDsoC9tIZLJ39tREl8NWdD99MvMrRaRGevK7rtZQSOPrsgnN5smAMpcV+Jp
JAnx3WhJKJqDP61Ux/oP2VWY1SV1u6WLONyYs1U9F0HrfEftwBXNFfErE2X6FfVh2i3mOCpXCuct
lnEI6b6JBMVLwxuWTKxCp80oLKeJpLwGMNyvule71vHycJJI3GmYxmeXAxiDzL5AQxIUd95Abjlg
AuSy8laFh6s6uRZp00yfqcJpaPK/hjmajliSS9BwA0+kJgEF+5kRQIzmOmvx62bAXVayloUPiF4F
P7Mz/Rd7Z7Zct5Gt6Vc5LwAH5qGjoy+APVMkxUHUcIOgLBFAYk4gMeTT9wfKrtJw2m6f66oLly2b
3NgAcuXKf/3DfVuW3GnG9u2VCdbrUO0N97kPZ1gXA+6oa1zD3Xi3GCjrCE8e2RTQm6hkCiLqCnSd
4kgKejvEeYhf+MEl5ZuTpRUwRZT4yICOYUBEcHFrJIBL4W6OZl4vYpN49BsDRpIuc6eCUI+JJqP8
OSWFm4RIk351rEKqUT17z7jFRk+zDXozaJAiX4GuGS51iHDEaF/jHc9EkRUaJsxG+PVr73FxnDja
K9q69Am39nAHO6i9Ak2xH3tzO6yuIEFvxnGiPlPOUvBBQMhsZ1kjf5Lphe80Ffj626bJH8CPASQO
PW6OtNmpCUd1+C9kbokb1fSUmMjjqjLGGm+ioF3uoV2zqRcGFfW1RtLDQdzy2EQDpm+ntA2HL320
3cpIghkNg+JvX6+2VgqcwoGr8nYb0dvYHxfr2/61Fykr35W30F0k+v3JuoEab91MLp3haoP1TZaO
9hi4rveq4LjhYGz1KFKb7XlcgC/XrXtcbe69Va98KZYkn1Tm0/CF0fNyL7a/m0h1heot6D7NcvKe
w4pdFP02Y92K3baPsv6jKGu636UY1vvXRkGXfbNCSKz8Z3ujawkUMR8l6oL9YofiC6zibVzPdPDc
9oZ5Y+Ysab9NzZtBVmVLkqPm2dnb1TZtz8YztBJ7IK6IgT1NeNuSsIqhdvcxxQerQOFpG3Kfwnt+
9gcNWDqR1tee+0Fy5RM/M+F6QdotqThEJySvDY7aWpVSi/HLt8OPs7U+q4gEfDAigcgfN8qeqNnO
V+717K3hm5xgpOc8cGR1ZNvhAjsbg1tiSRqiCLraSj9XRs6HN69LCPcGsRymRW5tEDvPuJPzXejO
w5cqGnhGXRrS3PGPOMKxAQMfUdva7ahS5vDLrBVAiDLgnOHDzzcY9Qdnvk57BevDvy9WBXvJyCFP
gdgUm9sgO+64vZ5eU1k3ZibYmUrSheReTCDDLnZK6rqbM8RYNUktdGl+w1urch0SY8X/3sAc4AUe
8frmr4i6nwjDDcAyQ5I2xt4E0iKLsoirvPKe83rmni4dw4NvRaBkGnS/Fg13pSohZZIZhTMX8/mr
zt8+ngjiMBHbqq9GBjaQJNqrKOOp0u73pz51eKpEBoQ7cq23+8AE4opIyPTJyLcwnjXzn2U4sl5J
Ma3x+tWGD1+BFS8lzNz49U10F2ENV3NBCfAsQcHANZDiA38kG95GS2rP55D8jDSGDklpstsUpz9p
RU9QxBZIgxxHh732R5oiO1T0QDapOw/kRHnPDr42j7YBXTVhvs/WtITW4+xIbjI+ARZMmFREVbwW
UfeRASoLvbfm5e3rN2Qnokfe9MyxJOr9+HrgZUbbfdRo1h6JALAfC0q3GZPKBIOz5w8J++WxjFuX
prHmgg+zvZ2v2+aqTd6orgLsc8Jt4qa9LnrT2KERC2XXO6kUJ5ntrsluWqKdmEkS2Mntcl4B3rJI
3edOAaWirMxIzmBKfW/qlelx4GjnoDD+DGNvyChHRcniYgRNdcwH6RHAwiuveMHT5T4vCKXdz1PQ
n9bCq+q9hyG0d7/IeQP5Zxd/b9KBvGcYdrw1/NfRU7OYHFsr5Z5LsjeYPEQM7i71RFjuvlK53T8g
4UPRS7AWN1pvmwsy6a32LbYgeiqzKPK0Itl2JHeZeG4jt/bq9QZ8q0XbwX0SNnVhK6wyC9hxXt/d
NMMmL17GjplzUKyf0fGkd6/vp2ur9CgAAo5T07vldaBCXpHQVPLkeuV0yTOIEH+8EDW5YC8doa5T
UstJnrBHi/bV2nnPGX44j69vBanHLIrSTq0b3wX/tvrGuhHehjaUg0H4hI9UuIlHr6ESrbo0kqC3
ASGkR+wsPs98IQOCaYeiBqqwdOeN000jRLqCZVs3lstX4JWzHr3cB3y3qoyVFaQ9O8ymoj7AHlne
KtFS7Z3CuoVCoO84qfNSmwzRFXA5Rfu1ArrlWBIeAF+caAzcitm+R8FdcoKZZbNtQGSrZ846J900
UhTaTE4p1KMwolyp7WqFGllmTg/F4JB163Jfr670446j2lO0rDR+Xsb3VisOVFjHuaOBlksuFv4M
mCU/MFwtltOopia/tQYBa5u0IutGmhNX4eG8wxiraHnbTSvV8nH0FE1IZpTRkznDnmm6Zfu+QTS/
dZUdPKhwqW9tx/s9N1IjKSMxnDCDMONAsnag94qXjEl9HMAfih2fI3UytQ4LeGF7FEXHjrQWJNmP
QJ4RHcrqP5UC/y8PdoKOW2/WMJiVcEjYCeG+ZT2RaEQY1uei68Q1seuWlbBr1mdO9supsTrcUkki
bK5TuC4v0VJtJAEb7wGYdLxhBBOPxIEzpTcv/Vb8L2ivACLxr6KnUm7LCaZqmKe1cEoaUDaV9FU6
Gw/QsXk8Eh4USFVkcZMcj4wbEMCZ1FdIFSQOUpf6iR4HceNy3+fhcl9mjNKJzEMv38+sme2gXDIM
uJqdzYo/ynsmoqbk8qDaATbZLf2Bm85cKQp1fl+aU7dB8dvya0uPye4SddFebHu4ZYj0KQ1T3qDX
g2FmZk13Ib+4o+SN1LTWX4L0CjwNW+Mcvhlmie557iLrBuVb9ESs1fDF1tDxfad0z5zBeK6Nb7N/
SnxSTqrOqFbah7Q/8cnJa92MRElxxBTE2a99w5qotn6zSxlz1ZIB2y7tgK/mxWXyXBFJ0Y7UPdmz
hBDQ06SmRnkxWu/gZ1tl1rplB+Jsl59gDBRf3ck3hysMaFlxo8FI3isZDhrfOowejMRgZ65LTLbP
DIzM4MyBbRmxyyQaJVRKHttxUIfKte2Qs8roPZulth7D0AKy8yKqEjgPtyQQECzjNLU5SdTIB278
afUfcxDrne4D59x5C+tBbxPMby0zEtwXP8NlG5SsNpkG1kG499fRPvDJ+WMu1fJuyQmGz921eNep
jJkaK4TqzGkHQjchVEEc+LVpJ6vbGW+l4bdLQjvdhHuHIdjJzjzjd/gi3hcRKf2VWL7ppa2WgXZ7
rhCQ+KtNQsFgvoGD3B4hE84fXC5X7lSaVvBb+0b0e8Z2/cVDK3FTBJA3MuEX7+tuzB6QLcJhxj5w
3ZWDZx4xullvIqdL32EsWv7e9iu/yWvMYqBTbqLsrW4MTqyVmc1WEoymFLGMJv/jKzrznwnP3014
AMhBPP8FDv8y4XnYBi//tXsu2/H5hxnPtx/8Y8YT+b8BbWHJ+m3C428o6p8zHtP9DS98VEsEDePy
ucH/f2YKe7+9Gi2GjrOZZW9G2X/OeezfQGbtbVqBMQP4lf9P5jyY0wOu/Rsz8lCi4fFgmoyiEECa
gKs/gm+ROTRjmvbGFYDCdBfiD0z3QHBNXelyH3T4x5l6su8hwk3HsHX1HjkGmYhWmO+ysp0fVyb9
V85ARobVj+GpLMzJw0lMNHjqWgL2d5PvyzG7zzrnxJ46wcyRHB/c5mlW5dtt24PinIWJUdp5jHkr
621woW3UDcMDtzSRgriV/TA20PS6zg4S7WT1jYvdF6MLslWGYHR3KyP5L6ah4jV03olWvDh0mTF5
i3drtI73ovW9Yz97bhND8qrvEV2oS9uF/dUa5BP+yH1Nyo6ji51Ah/JmJVjvXMP02Auhxwspo9GB
guVg69tqOmtu5430MXSkJ13T3bTQ6hNb2zt5vJrNioeONOGhuGnSeb33hoP8qars+84kksMZI+u6
Lq0rBtk1Y/0ITnkIsbPMSwQXfZgeRrOrCe114USTGk72QznHJIknhMHLhIdVX2mOIYfAM4JLTSol
AWQpwe6oWQ6LnS0N9GgmTWTZbrBzpR/g9va7ec2fIk7H7+ba8884qk0fG4uMpnzoo525Om1608nV
NokNRlcTJT2Z9SbACoGDD410YHjsi7kNjd/ZLayADb9Shj4ofxAyVk076MT0WncibQ10nvaNpqF3
mvAmyiLT2M9hj/05pIp+Ptb2wHYUeMsxqJumiQvLDW6XuhnvDUrYyCnBqPMR7R301XjMCu9NUEoz
EdZCDJdR6g3NmTAlor1yyxtjLchN3Bn1smT62HZSS3ndiqrg9MfMG2mnF/OLhgAO+wSnsLkEaTP6
8iPkG+9eahJlyzgiSgn3JXbjVor5LqXxOzZ9GwbZrQMLfJoPpL2ZSh9d3cnxHmaYvfrvZlMN5oPB
lhRmKAEE/MjE3uKR7YPJLGUpuAAfkcJyPRfN2vUH0l0blViVab1vw265m5deI9oWgEAHu7AEyWsG
RtE4JmAebahhiPYFLsdPhJJtQUI6IPxq9OvlugQGDuMm6kkFzHq9Q0GR3jdVDoJGJem7WJRd/kQG
cVnfGGK1raTuVvNWT7M/HSojmInX7fMWRu7YNBcGFvmpbSok6DpwsmQO1fog0zyg1zXk8r4sqgit
SA8q1ueuvauyOrtFa9ff+mhF9iPc0sTPrWY+cgHmtTYHb19nvQnPsdInTGq7t/4gG1peyGhx0FtY
mLgrmAfETgswVQisp0I/PYddwOTEG5Bfx9m4eDvLAPmMTasJeOR4TwCmkn8OjziHHW8O472aguYt
ts/ZMehd4sgm7zYSJLqmVbdcQTbBdqI3Mv2fDfFrMxbj+jcbIruDizD6/70hXj8Pw/PvuRq+juPw
/Y74x0/+sSP60W+YR/h4SHgM8iyG/v/aEQPnNw/UxvOwN/mT3/Dnjmi/CrHZSgMPmTheQf/eEq3f
bGezDoK370O8QvP9f/7378v/yr62f0x0h5/++Qc18Y8bIr/awgIbz0kLKhxX99N4PHJWctI6ozuF
RfWSw24+EjSWxkXICeK7u/PfzJJ/nELx2/kk9goXh0uIHr94klUNFv0ahu4ptMnTJNjvU9e0bCpp
rv7R8PTbJ20NAwNUCAf0Dz9u8tlocETsyo6QklIlqTJvh6kWuHHpp3/8lRhOEySy2UOYfNaPHzTh
lBC1lNXTCoWprMqX1CheBP//P/mYjYIDR+ZXvTeO/Tj/e0sHDX+DW0P01AMEuqRciv/BreNdxRMC
T3RcA362asw6s3bJuuxOE8mWbxZTwbhsGebKRvzNl6Lb+74T216H0EcyieOWg+Xsz55bwcSoYozm
7pTPcxn7ar1fs4Xj3/rUbafVv76D2+z+u7bv24c5GBEHOMFGoO0/PijD8lrWZtudUFeha4I9dxIh
R//WKJ7NEIFO4Uontphh/PNXESfKLf7l1dTm5+XlyxYBAIKtE2qL9kGRtRZ7EcnHpJY4f7O+tpft
l+8IhENVgFvEqv7xO2ol1EokQYd/ODOEWnXrXthm+vDXd/K/WcXkA/37UzY5x3e+b5upxGSgYz4Z
TJCvbLk8TfXcXBr5P7t1333ST5VpLuu8xQOAF6RS685fxPNGsUn+P5aX+euX4tgBJ4qMnohj+M/W
63SUXli3XY0jit3uOnOi7Vq7EUzBrdd9hNPAzoqkdSD43TsBjLR0zowqGcM0l6mH8IYlAeBXiBd1
ItEe//6qnAtE6pzhgVkHFZQvKwefc6at6boLBiCfboPh7AhZTUurfFjztN6jbLATxY5xor+u71YZ
2e/LwG7PXirST1MNJ3OuF++UBhqJ5koq9Sx4n8tg8TNoDApNPwguoq0eTGUcsRFXZdXsMeppHgjv
dZkc6/n3PqXKQ8zg2olBvVuFC/ITDpNI8iDM2z0DD/PzK6elGLieV6CjTvnSJdDfoY2y7hbtcrsb
YehhxeVAt4gtVUUkt9HvH33ClQ9wV5a96BERGrIzktrk2+mawlUT/cfpvbHxjKC4MIsn9ZaoS1KV
F+uAwVc7JhMswotbw5zFfLe9sswRr64ahmcYweEIKtN+n+WTd7VklviUhW315M+IaPrB6T72fm2/
T/nuXcxQrPvY1S6trJ9OoFR50EVj4jgra33xXdBIg9PZ0zCTLQ/PuL5jGDd+Srk1ZOr23a2vxItp
8UyV8O33dVi8LMOcPoy+bs/0w1z9AP9hrTZZpYRhC1AZRVX+VhSMqcnwcc9U9DHBDQMkOqucmDag
gHZrq+ZSZKBVsauQZmdOF90KP2tefAMYzGpxs/LBzxvE2DMCxdfXvhoy96JNBkU5cOWegydfU+Ui
0W6+JnXfZY+hJmqVBLai/BQR/BzXgHu71Mu3KRYRz5rUb+lXxwJhdHdtIaWJdn6eTh/ytGMGZFsT
A5umLQERfUQSb4jK0+8ZaHmPC631iw1ad+E7rnuyZIEHzbA/uYKJSWtv1MGm5f3xAPkJq8URhGMG
rB9ieRdmnhILeEAqm0cwprDU4sXusjYmrZjBr/Cjp6GXLDvX1EYyuWxxmkRrCN7dln3KnDl/wos8
m44qbMRzNNvGIWpYR2T/YGNSRFN1HCamEDNw0ActdXkEqxsxazWkXRwE+JXea/xKenDWbFYxqLz1
WUfdhjOytlxj4+9Vsze8m4IRepdwPbgJFTUU7Y8XSxRqF/x3CnTPc2EkVsmT8PKs/NRndnNZUnKb
kevaSSnFC5zrCKsS37lwIdbBIjR3Z6wDuHWOY8MNufbo4rMqOgqyfGPlsPUp0mmTPGT+zQwrfRCT
JPk475b8a9NF3glSAsN1f8PxXEt96IZ1OuLiSlx4pHgR9Bw2xIoWLwPOK/T/JCsPVnUktPzrqGSw
y4flgSPXaWynzypfi0sNmLpXaedfsRUGd7liUaKvX/aoJqbraZTQokrWOfbbaWx3Qfk+tDp9Ra7m
odZIEph+d2NSz+VQEtMtCs74FS/1K1ycV/hoMA6Ibh2aSsYDrHqoijDJGXEijRPrXkuqGxPA6Wht
+27n8r3tWjwXgxHehnhvPwMwhnfOxMCnBel7FG7qXBbFG0W+UvpJbaCvCdthN2H+u/cGZpZxHfYR
fvWK5DpDVjLOBmpO7pbhneXLHg1d9ex5FMpXDpgPvHiniwU5gJTrDjIOaLfnqPCObHOJ4InMQjIh
eQ1VJPtjZdZqJ2A+JLWt2p0/89ES9s+pGMIRZwNr/j3HXbVrqoaE5YFMaOJg9rKobkFl2kM+OyEP
oe5uh37rq1u7vaqsjpcJsr0q4tpysXzl7jAUQz7hoy15rbr48nwcy9D6as5Uq2l7RzwTIkyZjgUj
pCU7TCv2pMFMJxEbxujdiMw7DGhLmWRIO/HAd479CKA7ab99VyzcIQ0asFvMQDLPHmZCOEYqd2WC
/mfsBo9Tl6VJyEjqkmpV3w2K2mNkVI85YtGXU809j1p1cAROtFkzFTdOapufI0uNV6hL6EdbdRuW
Q3UafHM6CtD9Yx1lxvUoi1uncKYPhhDD7brk43Uq9PvCdGYcO4D6w5VZnast76SjQqOg6+tb0jPT
t1X5MehJIUdz/tJmW1TfWLxjPT/JycxONgEt+zyr+4TpKP7GK7YPbIvZkeL+2fBaFdsBm95m3nc2
irx6Iv+7uciGimPWDG0L0+o2+/x57b4VWd8d8DnkGRw4e80AGgt2IyGGvcT4LeqEsaMrj+j7Yhv1
2RyPQyQYi1UVxUxwyOt5RUQENJiZ5bmZezMi4j3YDKNJwNyBB2kZV51T1Gi/+9HEkWLu67ir7XdD
bdeXuXfqSwss1CGpw6HBqQa1U7Ax7Arlz9IG/tU620ut2XwqSf2rwTbuewR8TMVKkRtHF4ZbfplF
5ExLbNfpFF7cSQF9pL6CZJrQi+PiF2sS2l6GVeRhHE5l/bXz8Baxiiw4L8j28Fda4efQ3XgmGquF
ur6Gm0dcMspxfNv4QCUQQlVEYl2YCdwXc+kiFlfWhNDdGj6FpVliorJUD7NwFiyULJ+5Lc01/g5d
sE4XaGnlrujMz26oTp0QeCasDgI2D189G7LGjsIx3XmeMK4tCF747wQ1KZSuvR5Zp7YTtwKBvKrC
8WT3pH0sffpc5h4ALrbTe3vzvWlBXj7gULjcgCy1yCEzae4a5rtGElWOvmG5Zr9nVYDJRWkNBqq7
JaK1NIxzscChPEBbo765PuXbhbEGgSdwZwBQ3FZ3HV/4VCriGpJw9abjXzfYv9rzbf5i4SYP8FCZ
b8qGHzrsQevMBWurTohxqDf2PF2TDmgGzNPoE0Zay5vVMXIogpq+ooxke8WC965G6GoFKNPfHdR+
ZJ5zmv7md7aF7RH1xHn6x+sJMjtjDXA9sraelIlsqqSmzkHx3FTqPl3Z5v76DvxyMgSkh23OJ6GS
AOfYDnPfHTEw1/DqDPXUaeppwqDvp2xQbMdNkzMPh890/uvP+9WzePvAwNsMT+Eq/ZLA0EgaHNcv
yaoJ+9mIqRLtrhiaqdvhX/c8QsXel0NOP+iF89vXbWduNQbdObSqAxZHRpKWEGFQkUzHZWBf/+vr
c345nnB9eP6j19is/n45lHckzRFRrMpTXtfuRU1D/dI6BLHHM5whs44zl2a7YsaKaaSwxhtIFBxm
S664s2i0cY56ppVpLqGNocNqc/Icig7GQbUq78q1oeg0UkhEjGCw49QzYBwxAThlWwabs3Bw3btB
nT4gSnCfHR83zzjiL8fQsII77KLYgNN1wTe/KMSn112xacjtTWa9DTn++l5YPw1wtreRCY4P5ouM
CB+dn16OTGHIxe5VnsZtVOsZDPHHBR/g2XE/9AVh69gJ4M2DccjBkxh4kc/3T5ONCMqF14nHF4+E
1/SnK8BXf/Yx+i1OEefto2dk8JoY0PxNGfgFseBTACoIwyPjEtv5nxALVagp9Zu2OPkuzbNPyBFJ
Vv6Y9Bh3QJotWwcsncMDot/pw1/fY/vXe0yL4mz4T4SnG9TqHxfgapXuJKsZq+5hzlJUy4zpjTSN
PkFF8K6GFgbcbWQwrG/c9amM1v7F6Lx5P66TlyVIxHKUPJmUY9xXipF8Nna0ky60RPpv9O+45Hzp
Uysdz0ZKysk3xOU/A9y/w6sdIObvHvQvA9ybr/N/Xb7K4ev6A1j97cf+AKtBpAkY8UFBXHyPSWan
FP0xvg1Q3PEn2MhvtqA/yPSs3xyUVUBrHpFiAdqGf2HVTgj4vcFR/BvULFin/BOsGkMY3rzvMS4M
TSnUvJcg4gED658wLruHsukoT54wmyogrUln3K9QB8srDrIAAgS8Tg+ZN6SX1ixydZ6KZrzLO9yr
jiXuQ2UiMZTC6KCMCnhSisKloBHYHUoWiGRucYdpuHkMSuJes6jncL0YM4c2K3d29C/p42I33ge/
mZ4ra8V8o6ofpz71HkYmpXeDjB7bjgSHisg5F3ZElWIhYOGmIB2k1gpGH7ER2LLfDz6rd+xG80NU
WpgVADvY900zl5dBTuO+BWlIfFCimMmssceie7mhfg/bhMi6Tznl7+vBiF4GW7Zm3LUOO85Ua3nO
JsGxkJSM7tmZrJGzITbZ2sWT6vVGlZryvxlW8/yLxKB0QsQi/OfslVKHR6SZJE6JWp010SxJ4Ch+
cPDmwd7Z+COCn9dRHb2fhO6zpKlC8wMOm/ra76YIGxHU9bWJQJsdSZ5BCPl0K4Su3RDLfhiKMSLm
pMVFOh8j6cXkvSCEngcHB20RqnoHIGB8VApz0nAU9WZN6VhvSEWKzOPsWdXTWlYBuFamrA8S4Bj+
3GLy26o6X25DCJAvOp+hwTvEDGP2kn8xqmG56dg+jq/XN2xXxZtNaimYKGO4Cs5d/GpxEPhBMx9M
qZqjgpxG6434nmOasR/wAtw3GhO4OBgL+00WWgp/CDViOPHGt1P4QWllYW/rD6N0DrkHw/AIbbLl
NJBqA+J8W5JE054n6aKmGMWkDmOR2R+Qi5MjZnVraB55VTZVe827EOL3LGhXd3x6kUTD4BVsvJ73
0GKD8SQJPH7IGVt/6Lt8eBNCB3gUegoPuWNLf9fXvXNpPJVdYeiYvydcxImrCOt0o+Nhh75A+FGO
oDNTy5cU2jP2nrax44Yz4cal149z7Eeb4lV0+qNu5vWIM0sEq8d2XmbfwT8slXXdxpajF8gQtigI
axDmmN+UVcvvgvHZHfyWftVOXGfiCceTbAPOB1k53Kc4+mDJM5eJA8KEXttMr2u/LjieZnMIGhlZ
QGi5g+FrSBZcuBgtx688qnYLDuQhySLm8DC27geMWtQbwsDeN+GycjJhyJ4zHNeG3k9ldY0gAbXA
gAXsAaORFOGc3SXKLJtLhvOrjZtBKG+1rtq3g6854xqOf5jXtX6Lgt26KPSpqCX6bF/jin7SmFDt
oXnpS+72JQNue3aSufKcdwtcldir1xCkQOIHMC/gSu5QsjDsppgSDmbloRmnBdPCcbPW4rybqHkw
jn3nDNfKicTtEmJQ1Biz93b0MnuPWml89eBCFoRmhpN5aETuG7JlCrWbObV/mJDIXqeWhSOkFIIh
Z3uWK49ed/htNviXkyljtYACq3B8bMn4mWfdRyx6Q9DinjDO6h/6yMRgCeFOvlf55ACBlgRlL95q
gpH1KGEcXF602bVPhu+tR7sPQDNw9YTgiFQFdkNDw4+av4KHYucNx0TVeDgHUCgsjmSzuZt8f72a
sRK/yxc9vI/4/s7ZTfUizjg0BcPO1xnuFKnIE4QoCn7sHJZjXDfErcVmr1Sic5C9JGg6mUBSyx85
cZo6WSpin2zcXa4mqKlYMsgNdhK2DwSFYDcB/Vuwkcwazq81zbjZg8Ks9hlqd3DTAo4/lnjdwh2x
sc6I5kU4fEQ1ohIioOStDMvyEjRMnjAu0He2P1GVBl+lH18rS1+OKbzNurxULSvUtrQFS2NbRR1w
/cOiqVGYJcJaNEzKKmOEiaqxssPI1m+O0DXkBhHZLsthtu8tb/sgXDqWXWMPXEk14bIwm/MEu3o2
ouaGbXtFAVG2665tyTgYVKOvsYj4I3X0P+3S37VLHKyZKP3FeL9omq/DT2Q3+9tP/dEthVisQ1mj
BEPTZYb5nft6FLwO6fE/J1DQg7bGZ/052o9+w5uc9tr1wFts2ux/tUuug2c71gjMNxA7v7ZfP43y
/2q0T4Agn/J9v2QipsLiP6Bp4wJJaP6pX3JodGoCp8yrxjTavIeP4/rGDm+oFC9ca+n2petgkrE6
UycPCyFq2Ol2o/N1WSraj1oXTYwf8nCNXYgbtcx3gO0WXbnukwWMUu7mwfqchXb2rl7wLyoy33s/
YUV1jYHs+FYT9JCylQoCDFtA1+ts5l8mk79E3dEQOeHAo2jgvdI2MNW6q+TofDZm3ESvEPaggXN9
e3wzCexm3zllqoI3g+41DmaVPyvgIjrBL0KTDM4Sgkfns+5wCTzoFZNIXQ7rzpGmw0zLUR/BlWes
XBW+5NelU+DIA6oIhazctlc0bLWfODazD2I10uKdBd0nznI8qxJZiMk/46OPW5Rs+wcfdvkZEl5+
RO/zpUKktS+CYvNV7xGVTpNtH4VdQBN0yre+CFJx2nRc13h8pjU20ljWjI1DIpwEa9mPlvGMrHxB
YYCU7SyHwECyGDn7PrIjdkb8W3bUwt6Do2gM95ZZeddT5CFmGVVgnRVymfZq1FH6pOsweOgCL32U
42qHZ6axDvz6ofMqzIhc6MyBTMWHCTeVvUHGfVICNXAPOCr3amkuftRWV2MXcC9VPRex7Q8p1uDr
Ol/hh7DxFbMu3weFr+/7JnML8wg/HRDMQl04SuJnUC+RijLrZhdAiM8TN+3FIaRlPrltTcejHfzF
9GDox6gKUGtSBYPi5NIIVU+FJCzxXUbEYmDuFSDdAocOz95hONpKrOZwxjSpqRkdVl5hPWcDli88
ucqKPa9C4je4iY0F1o0GT90vZspAkfnQuZj0fZin/h73WLBp2JsiKTz8Yt22rzE4itjRFP6McaUN
9sHBs7FV1umUyCVEhWgEjyWsrNqzz5mS14i+RIwwPA6K9sbtdZ9g9XjEdyu9cFyAoV4O7wwjv1vA
0WLJxxwYlLCrTSu67lkfgqBID+m0PpiVGM49PoTIi3rxpq8NE2o3FMcx7e1LROwJ2hBr2A8GO3nt
LsXFVVV7mMMWx9hq1WezZ2nafmW/i1b7UzOG+DVbWRCLfDTAx8V0aJtgHOFcO+I8FPNnlEbVZdNS
XvV+oHZa1+Ye59hjS6bH4HbqANGP+2NgBl0bTZL1RmQA2rI/Z3n+1dP9B0azWCCnbQeHxkQ07Moy
TKAtYc2o1uxN4y0kpmHFf8SP7WEsjCG22sJiF/TowKSw3nL14kp4qyHjFOHN2XIc9RXK2roLc4eb
w2I79d3EJJu2tck00QZ9D4TuPSABuy/D4o22UoZaik3X1o+FPx5bc4guQTbfDxGGS7q2d3gR7zPB
3c/8PAkn993Q98dwXa4Fptb4IyokBF017qdUo2FM3SefGUk8o3jeWXX1tXIxOLOb2We4n6sHOOfX
YY+Og6YYBenoUQSL8NrtOGIJCJgxNidWTMqbe2diF76vF9kkQTTNvFsdAUk8D/9oD/WQGHmkTqGs
ftcBQSv4P0cXn3J5UdJBUJE64iZHbIOZEdEvrArrLsv7u0kMeyPkS+m2uVlCVzxXWzUrVRp0nCIH
4wp6sHtf2L0Pt3fMEx6YPHTo2ZmY5B9MY8DT2V5e8rG2TlkwANYXfRVj3Ej+pZFGF8ArVLyU9buR
5h5Rqx+dSxHcp768m6fRPFAmwqtWGHOQDKU/vqeuqJ2NGhaJnTOKG2GrKenHcjyaPKiD2fbqxkOH
d+8sS3QtF/NeS2PcuaL+iPGgnaAhYPZTHxqiC7ZTRhDrZuAs3FBdQLOhaYkDBsYOl9eirXQLzC5z
doc+TRjYRsdCjI8V09CDXev0YS7n687o/y97Z7YbN5at6VfpF2CCmzOBRl8EYw4pNMuSbwhJtklu
zpszn/58lDNP2XK18+TBuWmgUYWCXZkSIzjttdf6/+/HWi5a+YDr/8GOcGlnWv/SzP4TvogDYCv8
RyDTSRLI4Hgbw7YZ1KF05M43JL4uvH9nQ0T1bvDUW2FP9sZWc7PXW+O+Ct2UGxhN7TqPs/5k14N+
joV52/nVRdbEj05qwE4EqaqXFptKEGMM7z9b/tAECOCDdHmXVpp37TXmrknkeDty6Rj29BHmRmf2
PqdhJJ4y23PWynR51DSLcavbXzIg2fQ1tahntFu7r42TAtaOhadK8LX7ZRykU+Zh3+nmQ1y2+7aS
xz4J0x2MrySIfA17CCRuFjPMMaHP2ICpBTEcVme9WRrXC3Oj5p2xDkIgyhcMnavqSzjXWoCfv9yQ
ERC/VkzQgsHoLsakZk0Ysgdh9fsCUrnfzyys0kcwoNq7fmrOdF3zN9TGe9+bnqSbZpue78OQvUwD
ehfJqZ+wBTE82MIA8Iwgsu35PAIFhCAa1tW6m2NxshM72k6aOa2aLjKfw7KrbsFZpMVKU21RbbyU
N1Ofm8V1pPVMZkoFKLJlXatIzNhPpS0xZ4tqW3RVB6agCIPEMJB7dTrAZ1PDUjIsyzOY2NLxV5pn
nwf0fI8aU9srPUIsvbamDBQAqVKyu6Vp4R38Jp2PY28+WKNevRLtqkX7MC9AkdruYDYrMxNk/VoW
++k96yw7uNZ/y7X+WsQuszJraG8bu7geCk0L6lS7yeHjXCHZ+9QoUyGMcMoj4QKfvIb0PNTeRwP9
70bw9Wi3ZPVnXq/WfqDr9CJnoTYDKX8Hc9SMjWRrsXOAyK08OgZBnqK8T5r+2Y+IkCx0T7uM+iF9
ROoyrGhned8c4s/XnV1hXIrN7AWl93TH3Jh+QOc9mylkgNzL3Ue8S8laCx09QOoh78Fi6uCv9CVz
jF2TaSIAGq3lIeKCLTZMEySfB+ZQomveRKrJN7n8Uqn0ddI19xZPUv/JbABr+F18RhxjMwBlyXYl
iKTAS5QVB+jLrVWlq+zE0KsEU9hZ1AhFdCmMbN+mYRqA1wXp1vnlrQeRFFiuF3c3JCh4y968/qTN
/r5sp/G+Rx2zFX5Cq8OH1n5BfsiXOvXeeDtnqLYcf92psHtIpDg5NE52lc/k3x60ZIMQggWCTMF1
a0B3jHGPFIFWSuMMwykJSsOuL7AS4ztqm+kitwZ/P5RihI1ev6ENF0E3Zgnk8KoXd7wgGyyQnZl5
K6cd4mxnATPYWrmVsng1WvFcu755ijBEbzNqQayLypzoOAEzYLw5mXd5bIrXIrOdVyspcFDNbURQ
fcyEX2QUDB3n3EBYg8+X2TwKqaNL54OmBrNN07gK2aiYPLeFIlNn6Z3kVB5IS5I+AscRCuiqJ9UN
7jbN++jO1yhExSWFVpADcFX+fKB586UMHYcuBdGzeVshVoHReAiL0ljNmNXgINCyUuhfJE4WP2FE
lpWlhNHafe5bCz3EXOEJJnFobWfIHVRYs/6lJSlBBVSFsGpXlSeyvdkaKNiVZBasD5tQmWcZS/Mh
sRy1yyrHOyUxdnHZwv5LXf9umuNt1tfqlmA5a6eL1y6LKZgkAEqZhw8iUvkqq411qFkmmqaKyGhb
MduW4VE5U7Fxa4IcC+67HKHOihg2EZRaUaH67NceRkheJyAZIc704I+ZHs1p/Hnw2wuHAn+re5xi
iMQPjNDKDWLqCoZufhocNBxSePmarQoyilajzxO5FWtiVh7K0rr1h9zaQY9/y4ruoawmommc+abN
2acYrQ33cCgA/VfturKmeGVWtrrEgdAD0tSMR4I8sN5jcH8Y2yYP4Daw1E0aiBWhoEyXCCFjG5mi
IcvyIs3nByRg45aoFR/jaZh8SZVYi9GdUbpwl4+Zg1mH/Gln9MIHV2QXiE+ss7LQw3V18Y3iF6hl
3GwWklMQ407ikvZXIzh2ch+7/EFZMllnyNW2aB79jUVYLkW3Z8MpkdklcTlLAHCab2ng12fHC1/1
RhFjnI5MSYd0vKknF9VW44hgylyqHsEom0bUuRinDopGGeR4e4OZhscqtvTpjI7iqNH/R51R0qfp
+37l+u5w4Znul5L9BvkSz4Y3v0SVs3NFQ0uwZRk2ZLodshlYTdpvZk3bZfE3zas7nFaLS7GR1b5O
1XWdmKdijHk9xrUXABPVt1XF9rY3lLkz235nlLS08PmfAMGzgEod4Zv3AFqH7MVkfhnd7g2o3GtZ
ptw/pXnTtZduGT6U/dyu2E5FnzUNtHUHMxXf8hxEpnsx+96TVyEd8v1yl7I4rgisIbYIJOpKK3Rx
YVnVjRyozjTczwFQPAIlUsDiKH5KqCezdk2aQu+t0nycWRJkyNdlJaixclfxdvK85qC4gz9PKv5q
poyxzXCYVjSHG0BFFgLAVWznz1kpSQBPEpGfWbLwpozYninwSqRiRqyKm6E12n2vjYD5pJPuZKJF
KqgMsN5BiSzsmZF3EowDrjdlV/XD0HnZoad3eaCqTlG7xsXO8gtrC40pOiGSdLaq6O4nfKuruvSv
fK+T1wUcmm920nSnOU6cIyEwi2V3So8dTJOtPVjq3iqQgXjKeGEPLy/TwmKDH2HqmaM+ADoVXZgj
epaOMdUlWgLSQeZx3Jkl2lfZs1vqyZjatj4jAwX+HEpQgaPftNbRSJZLvozOk6aN1vQ2aNObOlFQ
ncfIRZobI87CKwcJKKmP0ytZPP4qN1w4rhlnjKL2sugIN1ZyOtiqn1dq6M8iLykrmthlLfY/o6ZI
1rXnmmuZx1jEKrugDFLzekj59Y2P7opnJ3JGyj12/VtSJsnrHg0EM6PcxmQIHagbD9jFmCRleb9d
UiM3vM0nLr1dbEBqIK2qrthMebed1KwdW2E6LljXn8EY+VTSlp5eslSzCg3sFs5T458ItfVWFXOd
tRFiEuvSPNBQ7q5Kut2IHRudEXOW7AELiUCpCvBL2+inNq3bY1Oa3+qZwCQfZd2ytzDm5Cx4u29G
mObXUnEZS6YL0k8JO8uyIdAGTcB1Stp1WnvaabDkdWLkBg61/DJy3MfS8xuGbKIOxorbvxnHbSH0
XTTQ72Aww16GQPklY4Rf5XU07ZP261xWN07ZXk7LJErhQ5yB/9NlYJ9lmEWQwxdGDhHz9SAYwy0O
9HjkrWzr4T4m7noDXtqmaJmOA09q0C25I3rX8o60hSIhqX/tXflKcMPBs+rrEd3cAYCNsWYLeeIV
/Ugia7G1unHDVos7GWRX0PYNiiCR6OdZdMbOA2vn+DOLrtWaB1WJWzSDB092m7l30qCuEVmy0ZmL
T7Wl0TYZhsHbYlS/5915a0zRxDdi+Jc6Azsvb0C4wHYQuzl2dJDVdAQA0iXDMWZMt8La+Ur737+R
kcaF9Ba7Zx2jkTfnB09Y1+7sE7ZVCQMouY6Z03ZXllKYJymUNcj17kQooCvvwaF99UR9bmbjlHrO
C2PfbZW9tCLfda33TS1kZN1LUP+JWQZN7q9rnK5CVhJLev+taunIZ1r6OcZAualRVwWL8BJeQElT
xaNXMks/WhcFvYBYzJQtCDjxq16rmBd00HTKGYMKE88VRGfjqFHTVygHMmM19GzK+xo0WdOxkleo
1FYMLupN0YyAquLWhVXsnCBEnJAcB/hoIfmMadZt6eJER5Yse4XJHs4aU9+6Q8s8q52FPNDH8A7T
LMnq8NrjrdauykYoO6c0Bo2ANRbmy72G7qvZ5l7D6FJp6aACU8S02hz2CDCvaqNDVmz5oiYegHNk
hxU9Bzjw+kVHtutrk45u2qIC9hs6Ft8FMP/T/frd1/L8kn9t/vfyi98oLnjPxe3/+fmvNJP/PO4i
FvjpL4i4scjddF/VdPu16TJ+9LvFbPk3/6v/8H8xg/ovGO2EWLiiv+vEv8VJ9PITWRhd7fJDfzXi
cYkznQaMjQTBxVlOH/xP2YKv/2HpCAZo0dtwEC3H/1cj3vsDdBFBmg7BIzpden7hX7Zz8Yfj2zpZ
oij0Ufugg/jrBFx/1yP8thH/QbaAJYeGFr52bE66Zekfk4TrUSOcLWuwQQOpBwjUR0w+98rG4YDV
tnDYnscQyC5kCk0TrW4B3LUiQB7gvg9Qxk36whCkhslF12lL573pbWWWPEUG2D5acwWioLpo4MP8
cKb//Co/2gMXqc8PggvDQ9NFyiguFdQdzCuWf/6DFs9ruiEjXl6d3slFYmFz2ehLL6be1YGGT0j6
f39AFIW/HBKC5yI2RHrocDU/6A21JMPj3JXRyXH8i7KltcN0DFHcTlrgm+hK11q9F0qHIjcw3QQh
YbHc730HxdTWjmJRHkKXonc19y5npXBCDCBGC4fUK8CMbcoCgGy8sPgzA8ftzmJ3c5LNAt7CjIK4
TaTMdGmO1xBY7LGDJBJRqcvvgNNsEVEw/rNfaEvAyJKscAmFZNhHG0W/H7W0HfKKHhwNO4XDFUEV
jJ2+24a8Ti6nBVyihMlNMJhoBpWJhnOyNDA6cwuxS3mMxwM3Amu5IZgDKCKlCEAXWtiEEcaRcS+I
noAN5DJsXjWKgKl3vlPksJldjUbisQG1gR4Z9ABmOGpGHVPG53wixADmgeFtPD4o4mtpfdaaAclK
xpCyjJJJ+XlOB8p0x52c6slgsBsfWwUQzo0a+EoaNvb+dlYgqpAiGOMndnKj9tk0Ws5c0ixMJVCI
I0PpamFj9Qo7PlMZjUNnvMDJHOtSPp0he6SH41zrFEe6lPESrIIVqkTaQ44Y+XoJ5IHCfpFozx67
CbF23yl+nLwKlOB14tzEuGOw4Dc1J+k7YNCx8Og+MbHpq701g+fdcB5h5tnvZGeYtRgwRrutZ7aS
qCkCOtOGOEUzbp3jO0vGXU4Oo3YgSMMCSfVrbYE6s6sDwUDf6DKOhvlG86gqVjh7xr0ZIU8ikiWh
adOoiYcwI3oSZbTjDu667I2M6sSN4MfV9M6NYZzuoWy2Z2RziMpzGZJ2MtsdwZmS1vIE1OxR611x
ZgKcXZtmGr0YuDr2ON4sj15W4b4UUdp/qkzQy1sxc8vGA2lYPa1aL4jlIkZGNJBOR2N0mBDZgF6Y
4NdNe/MdkGb3LrdNrxYKFlg0R13pmM5JlYfKVGRB3tWmgN8G32umcuWONN6wmnHtIA5Yw7dJTl31
zB9z+a0aB1jMuY43w1mIe2W0ABuha3dBXPrifjKWK58xUEDaFA5cWwJ7wHrNLgRNzgwPlysLHsq0
Kodw27CBaZ7eiX4er3i10WaXE5wYleHs3rFENkmZFYMDUApInDBbvWMLGbHWe5h1oPxMunLRyi07
jvKduSV42gAMjmiJaMovjCXqiPJUxKmh7tOZveGj1rlzfdEaSlPX00gG4TZDVz08zDn6d1oRep7e
hguDfcw1Reu1h2409whfV/OUcy4Rw3MuR31AL+v7VM+UMszEwoyOAnLHkKenqsFwBe83csrOg/05
iB+1dvrloWiVxW8ZB+KYVu8U+KTTSNjFNhs7T2NG4XslQ4JDCHoRafnmmoM4x463gJWyhQmmQbEa
924YKflZCUXY0wr5D6De0GvTT4o3hIiJUJ1tdVXCnnCobiIa/xs3iwAkGijPFgymLo9N7XLN2wU8
LNvZHD95XVinX223MAzMM1MNYi3XGW1e5aw/c71iKvfeFDJoygFTdHT9EBsm5gbUbhgTtSTSiexl
yEL2lEcfTfef7L4L8Z+JO7ePxiFgy9Q9ELqsbdhnxGtuDNrmXRQfzMwPIdaGcCrypIcsbYrJXsdu
bu+xrDgD0cyy1hL8f2jktxbOhUJioJzCgpdMeagqT39saHUGZq5/1vCorNqC4I90YqyWxMPo7UVq
RK9ZE7pfx4gNENCR4qrNnItuUPUEQkSN7DPc6LNt9gx1WKTW6FXNW9zCxWdhxfnWKHR8Mu6c2yu9
dRVgP3SFbpUiqzZmJEhJFWUPhmxcKtam3c5aS3MPagpqReKPcMtWV3025xc21owN3bjshtd69Znx
SHzXW9n14Oqj3Km6sbb1VDNnQjC765MyuQMcmIE0sZpoS1OcgEcWsHWW1vMx03wApCYGC/RQxRIi
5CaMAczynkWneirsvIrXkt7qlo5t+Sl20AoJlh4MKo7dFQFzQeRy7B+ArPX5Ogrd5luiXLUG0Gft
jVlG9FUMg/lO41rrWLeLidhGyoF1A00YJ1le7rysnhZ7rlke3BgsSGSDjWdmuNPHuFsrvuMTYTjY
ZkaDkXqBcLzfTLnbnevWCu/8inEZIFm665rvBJrUZm87TY5z1uK2PvHCnvZ6UUwH9pb+YW7TYTM1
SgU0EoGhdZMk66hx7numvl90ZqwnWOfzSRWKNujvK5RfijkLjSv/eTcnwCv6oP+uy9z0ZEZUDYNM
RuCQMwN9WHivloaXDb5oeQp5yve/P+pS9fxciLloEWzs61S6ruUvVdMPhRj6qdiNB9s/0l0Egmol
vBiqFkrmPzOsU/C5KB45Ctpz09D1D9VXH5dO1/hReLQw+PFO1RXv7CVBzB4Xptvvv9QHY8P7wVxd
p4lGgYxz/MOpFDzDWkQReHznyJZL0tM72EBLOn/z+0P9Wshi7iCEjFpcF9TzHwrZOvLdSht152g6
kzgXNP129kBQGya+8tS4zPn+8fEW1Y/gNqH/ZHsflDeCgTeUmdw+opYMH78vQUWss2LYRUM18p1i
/ftjLqfr53uEL+fpqH1Mi4v3sVif8shCXdtaNL0LqitXW+DEvFBZgYsROxiCGn4K0DQcdNqGkuXj
9x/g15sUBzOCUU93XcOw9Q9fuiysWh+z1Dl23zm0cElHAWHwv3EUV5BG4WAFYWfy86OQAW8twqRx
jhECOoCjgDURnfyd6+bffRc2lB6JG/gwmKf8fBSnNY2aBrtzfEdGOAnWV8LC/hu3CXArUzdBjdG7
/nibpMh2iW4q7aMRgoNNVMwz9z2R5Z2nzQSmn/9mS/fr+4t3+vKU+xyYP334YshTw2kAFQ3xMHSe
BDFh6D17ShFkJv4GniWEw+/k5N9ftl8fdjqVyNDQti2yt49f1cenqM+VbRxTBnqbsOQ92S7s7VnC
xv79of7NV+TmcB02cZ7Llv/Dy9JleMKhcuP4niE55ZAW54bmdWYtzr1lBzcud83vD/rvvh8hBPTX
dBtv0segmZ6EQRMOvzhmDvyNIgf3kOlevGOjw0X9/bGW1sSHR92nO2FblsXYw/v1SVv84jrvE2zm
DfFfUuQ2MClXz26rflZnmGBEOIQTdO9xoUFjWmZS39ekbW+RkllsLkqc1hHUdBE3ADW9GaLWtZc6
VfY3p+XffVJaHwvoxQBX9JGRUyT2AHE+5A4HC06EWZhUzxJ5NzBuiQ2JtjFl/d+cnV+fXehIPFWL
hwpAz0cDU5TRL4F8zy3uadS6KK3ZP7Tkb5PnAb0fgU643O8yEee6y+pnQtNmsTaX3BeyC0gAqaOO
hCCqJFLFyAKN//HigKsR5BOAHZNr927A+mEx1+uGjD2Ppz6fPYpu3ZafGfybxyYzCxRJNUP335+R
X+5NB88aTwOtHG5R6+MB66RZiv5pPvYW5NOGvFVU4gsplZWd3fg/Pxh9IxOHns+r5uMqAIbC1yNk
j8cxAiErl7gacmPZ5dh6xS7p9wf75VLzzSCS4y0ylxXvY5pWnmqiQqs4HZ3QZmMZJS13Fg8iu8Tf
H+hDRg72bTg+UJ5YEfhyiH2XT/LDRcvMOBlx5QxUECpurnX2cB2996ZNH0L6y82pkj2dECsiGCUe
YhzLWeWaIA0XPPdY1iOY7JQ+gTawWQoaQQwq0hu1f49T8el6QRNGU8v2vE7ZHA/Ybq/bovTL/G9e
Hr/eDLagvKNh6ttQqz6WQuD5cKXnTXN8x+wOuF1PKAOSXaSTxPH7k/bLw+/YeLUcCw8jLb1fnLUE
dhuYIAijVHDQCHh8hxEvwH5wkuXJKsa/7R8uq9cPNRBmRd6HcD/5XwE57eNVQghoilrZ1tGpR+ur
4xj9UVnwxt8bIo7b0NWp58x+YNpm/M1DZny8RSyOjM3CMTny4ta1zZ9vESsDzgAjRB6FoJNEboyE
5Q6y20G5YQTDGHqvRE+n1rpn6tCAiwQjUZgqSvZGO0GhYMo/3epdThdxTpd+Ta3cZWPRKf48L5mO
KgdCuev4/dduO2kFv2lI7L0PSwWLfeqZ5Y0tG/gIy+2VaSwGuwmVR3X8ntyArne8toeR1lgTYnw/
pTSOYE/UfeSuvQj7/KWta6mCsp3mNwPdBtCfrbYbrcS5LiehQZ10C4zxfVvAKnQRM17QlkYy07g2
o9LYUhXBT5aLfSOrZuKyp4XYSM7rkRRmERDRanckDTBO8YtVVyeEEa1KvR/KF3OWCw4uI8YFq0wl
MvFlwJRBU1xjwhf4ZFTQDJ3IsL7up5E/u1oNh4eZIE1vX8Gs3Dt9yq6oqGf+6Vy7fxaffRrSeWF+
ymJTV071HCOwmb7RLWe+mKIdYeM+qdFPD5GnjbfVOOfxNYQVArfSqO7bmwZwyeJQc3m6S5FX6S3m
EtYL1MOi3jJ+hqitw0iD+16mt24lCAvDvz/T4ZX2/BUvTmddqlosragh4zITRswP8tXtF3vg495V
ENnwmBvSuvgzoaLq6M0lQNnHrcPEM1/TB6Fz1aKVc3ZePoHbZ3zLb8SRFkKzGcziUI+y0+7GMuHQ
dTqzavk6aup6FWcQa68KhvbtrYAV2qxTbpf4mv0qmcrMMjF3veeQ9D0a9HTdEXyCOKuA+v0OKYe7
yR1UFD0bCcMdEpfgp1AMh5gY4pB1VYACQWNMT8uDoDvvxow97ApfOV3GqNNHdS8Km6QML7G5wQrw
l8ZZSxRrw3sdQM+eu4+IZVoNcOzpmwnHJXQ9pBFCltE8leM3gNUM7GYCU7634Oys48OY8SjuLWnY
LwluvBCTTDMg+nt/rDDoLXYqnpnBNaX3stiL4ObbUNzFKGLs26yKdWC0y9hSOTZ3Ue05C6gnszmv
RrP0zE3ZdK9Q1YZ+OwJ1uv4+mhHekkVjLoVEZFHbeSVxjbmQSydW0Z5fVQupfBRwvoP35c91OpqM
Mb0r98LGd4rnSU+Y9pegMpoTjBQe07zSmDRkk8WJtcLeMrfSN6LkpilqPojQ6Z0wmzWa22IW9fi5
Q/+gIfF17TS99Up/7C7tkWmyA4vYQmIQJtNXsoC4ZQHdoVGeREVMRjxRG5s8f4MLU9ZmDBCXq5h2
BfeKxTRnUd+0pvuJwhyK8cqGEVvhI0TnhW4iDAFOBLzCbXnMVEO3fspoSm7poM0eLQlIPcdc10da
bXTIW48G2dz1cvi+4v9PT0AvkzdVNuW39ueZ5/sY718D0f+X5qS0E1hQ/u9z0uuvRdFMWf9SJD8R
uo3vP/iXxdtitEnOKoFpBId4/Ok/Z6We/gfLNZNVw6FUJ26VfdNfpiXjD/4vx6NYJSRx8Yb/56zU
9P9gM47LW6CG8ilqrX8yKzWcpUnw4wrOjg3zOaRUQt0Y630EQ2a5SWxPpU97GtDpBAAHKwFqwsE8
G0Do4F8akjZ5nicq3w6tU0PjoRF4sLxS6Nu5Vtg84kxHB8fwA1pLzFxYW9HLogfpv1V9G14Ni0Mx
n4S+tpKOBArcM+i9cq1pNsgFYNlgrqC/bjZC27gzIMCVwUsWqJOM5x1lX/momkmBEsYvybtAZyma
54fQWGwkS7brRqFVkJt48VtG6WK91N9tmGJcHJnv5sz03ahZvps29cW/CUk5XOMj2CfIcL9i9I7e
hsXvOfIzT/ZUym7tL37Q+N0aiqscm6hr+nCFUfcam3LxkfpelJ36xVualDCW+sVvKhbnaaiHiBNL
SrENCTLMT8gz7QObkxKMi3NVU1gc0BoCvvIrjD+s0uYDWyUzEKD4OQSZaMcCCMWmYF67ZywQ4Yvl
zFuLa3aY/fy6XZy0kPHyG2Lay2u5+GyRe2O57Rf3re3iw5WLIzcdYhcRq6G3gfLyy8KFlrSZXAcb
r0orZCYF5l5oA+1Fh92X8VR7JxrUSzsPMHkGEk8y6MgXlzAyV/ORdpOxlZ3p8QJlHgLtKgwvrcVj
PJk66mhqj0vb7ptb1yk9uXHYJhyZ8ujfGs0pNlYubt3+OvczOtmDVe+sSCdApCOapSkN8yxIBX4W
UxU9qNwcr/pG2iSlOxtmu21gs/lYuRgsdmYxZkd6vuGFX8nixtZb6zK1jE/JYDnrtCR7G6PrhPMh
Cu9grtR4Bex8P+h5oJeixXsj5W3Y1fpVpzXuOhyt4RA5yASl6W2QHA9B3IGgDBldMmruy3Av/dCG
R56n3/xheBOhr21LRk68y9tM0ALg3Y2qqj40s8B2lWEpY1szrFPTsNZOYd+U3G0ByodTqZMDnnu1
s6YseOL9zjt7ZAYcg2BZ4XniU4KeDaIuAsLTieSY9bH2RHcpOlRZXN/apJpcThD/8Ss0qG0YRm+U
GPsgs1R8Nvua+4bblqa/Mxk7NA0M4uCD0Ca3kHdXSNM31PHj7TS0SyZ6YpXRzrHyKRIP7BjHZNv4
YjCZbInZcuCwDXEUe7eDg6CVdEQNOeGdYaT2cGfDHLMtlrQ0Fo/C4l7YsK1OTo7S3ZsWH1j8abTm
HH0mBSaJIj7o1yWJfeL4lC94F4xPvlmhzc1Q2GICC82YzZwoNftp9M1CHobSoIuQlbPk2xCEaRHe
V2ILuOsTiv47hoFo7FdRpEkT5wohms9p2ioccXOfFkDkYxtG4FShEVv3jTHyZuuSKHrOAW8tYl4B
xSvVSjrG5lDixh4Z1UdkBCQjX98bpmWWLAvPIyvRbNNoP2H8eobtNbRvbsro2XnmHPkdJUFHRGSC
zdAeV0WYtrDo0UCkBzJ1bK1Yxcjewvsi7Zwp0Gt6NpRAygh5sMT4fff3/1fqv/UWs//73Up9mTTN
8t+qSn5isSz7xn+JmpAnwUyhVAYf/KeF+C9RE/Kk9zx0g739nyu0yR//VC+Z+h88u0wefIOBhwMw
5Z+syFiWP6zItL9JLIfj5JimT3eTz/hj5wODa22nVZMeclnOl26UzlvNaCibWaehVraxvm9rGxYn
ehoaS6Ke4J/0pVEwrS2nh5lXW01iVGPgA04dhV5JTGw80pD2JL7EdO1OSwJaBYaE+HGZdPMpTDDP
o/argA8g0rn0QQDs+ZTsN6YYwsm5j4v+qys9drJ1kpBmE7MYriQtnFukG26gZDjuvIGkM9IZ521l
xtPOpft1LO2RJ98pxuKCjwkFJBwKeCl+MW+ZIAFSAPd5IFJPImGNLVwCe0K9ok7dkTvVaUcP3bhA
9c4U5ksfmRH4CN9Fr6/3YZRs8i4aAcqQB20/x7oP1hDZik/8a9mabM5XAyr94bo23IUpEnlDdJ59
Lfa2ZTqJ6HaIdIceUJqD90+iHAyd0eDE49WMeu0grOXfjETsu08jS2Wxw4xJx4sodXvlTDFazFA0
vCbE4M2mB6fUERFIhdwhXgg9UxG95vMUXfXuVG5KVmk8r+5UVysccN7T3I0tcAei4TZsSd1d58zr
lr8tu3P1Zsu6P7sI4ZuAjBJzn9EDwVkALHkIIciq7IZxa7bLVa5f0mBlq+dvK9V7Mujphp8UOufa
qqvrGv0FN0zl6iDGWGS1yQ9vemcaH5Dnpk96PKUrNyviwEQaE7RJan/VilHe0mWDLuyP9bqgCtrG
hUgOLRE0z5IiZjWwi1knrioOiV+QYBJCchMiuyUSMb3pR0blzMIilyS6mvJtcJA0F4fRn+5d5Jtq
pfl+82qXIrzN09hdj/h+DmnkgGMeiB+hp95sGoQvAZKpDI2/U6xqclR3pPD5b06U4qpUoZLXPXKb
F3I3bYGsedLP/uQheW2l0I4FA3dAkXqh36gG5+1Qg6I3jexeapXx7JASGBGtl74lrLqPjsdDhQ7K
2iJSJgELsw62W7LFlDl8DcPGe5nxQ2581qpp1cdR+4JpcSNntpwiHmC5VMOpt2L7KgPFuTX7GbSi
A8ttr9isHhDoOKSQueJ5NDrvLIDf0Hca2gMZWtkBoJePnq5s7hsUeFfmYJf71MzN00CI4BllC059
AmtvQCCSL9pX8qkuYvnMFc1249iZp66cs31XFNU5na3srYpaJwQcE7nHRJnzdW23PVYNBjAoWATp
OJXnopNu2YxqGkZgjZyoS29S5o0/6w6AOx6JfTaqEEOylyRLDWpeddisLnplJp9os4z9ilQ6/bJK
++SyjdP6vgPNeJckDrm/KWhebUz8Zzya8lH1Tntq7dLXNthv5VGf3dnYijyG/qL74aECmrxrZz2i
b+d7W1X39je7BwFL03H6NEojXWOvPBRplR9aO7wkMa1Yw2CGouQvpvwiOhh+dZpsfcKoaSK3t7ov
XTHQRkiLbK/TDV8VNh4QIZp+p5KCOjjWx/U8OvVrFdrdSa+HhKCwCfxTYQ03ssRME6fetC8pdW8Y
201PHVTmNxSG/Q0nJLway6r7hK9YBL01EOrbtO26zEe5H1CH7ipLOiC3uzJ9qBIaMFx2nhZtqLe+
m1ZfTA0f9ezleKLGUDc3ozNa5L6q9toVTFDwW04OfmtIJh4GoW+zEWMM19FTcitjz8BGdV+NaX8J
uvyamtM/G6URPRkez/9s+/V2hBvTr/Qp0S+dJNUv/Tb1z5Q4xg251h0LBcnrF2W54Iqz8Sqru4qU
FB5UxscRuzBsq3kQDi1SfNp0x6rEKIFaAMA0aYSXHck75FrwqsHDeQJWI49GbYk7Z8KyH+hkQARN
7UxvaONGHDCapwgfbKTcN+CYX+EfgAqQ6ZG1hGFkXRqfJZqAQ9bYTH+AF90LJZvbyG3dM71ZFDwd
bWPSC9P6oSk6HwOrO1/2yN1fqrIDPCHEcJslJR5Fnh73ohiG6QvUHDkFNBGhOBf2cNSivN+FjejP
PcCoo5EZix6nrh8H6MTXo42rYbJoBZnJGN+wslXPjt+Vr15buN8mmoHYt9sGIaQffcFTJTfox3AH
wmoe4MWeprGx12yrW+yLfM7A1xr8ByKlXNUbugYVyNsM5SO608CZNXo4UI0e/4O9M9muU0m39avc
F2APAoKqu+q1VMuybLnDkC2bGgKC+unPx1L65Jacad887Wzs3bEtBARR/P+c3wy7EuKYh3bKd4ok
XDuQon6UkvqkDvr6kx+VrrtlV158taPI35f1GF51IvQver8EmzrCtYkDH6NtBnt3sljf8Ai2+XUr
zeAm9QtNfg8Yrc7X2F0rA/JvSx0qlRkO3NxDAtqX3ScfkPzKUrhVARIYkD+0PXR3KtL+5WwE03dQ
X3m38K5ZrgOe8UU+tMZDHDvuE3RKph42zhDXNBmcy6StQNxyDNy2pl/dLDC36wQqBNMS/PzMzycB
n8vx9x4BSMuYGCDJEWeLTlfE1RrOrv+c0T7emYn9jEKlujKiEi4Z9lrKcKN9ObSBZBqcrFuK2+Y6
Csur5QWizLHFfm7Jv57KZEM2rHUFYjk9Rha4tyYuiW+JLPuj57f9ljMWxtS6cvaGm2KNpHu3pVdA
3lCW6I1R2QqprqnvPCeS39q4yVvii9S86YY++CAcMCclncqdSb3xgXCAWOKAUfI2C2vOc1Y/Bnd5
VHp72jrVejDtSz9sBl57Ic2r2sT0Kd3xFJD6vqUeXH8HRG21QHgxt4Zt7R3QXKu1zvW0LsNJ36o5
V7cZoU4HsJrWYbSxNJH+aKwHjv7zPhSN94m9gPUwUnsAzOvY3g+/MLqnovKdXZipz06de1sjDe5g
lemU+zNb9h2DrwH4Dji00jaFW6wa4+gCc0EALd0mZNGu52+JagryTpJwOFnduHEqlrcJYxxDU2LS
SDPnNmRvuhMJi3XnZjKFldF46cauZ/Yf8FW6azvqaqw8zWNpNsUNmlkJzQwD/J71rtz1oFXxHWH2
MBLhHawq92884dEoMb3kiQ2ai4c1xaJbT+GhU2kIFyMLrJUnGpEdnTwSa0Y2wr1KQT5p5Jg66KYq
tq+9RlGIgeTebZp4Ncz2cHTNCb1hVg98JzQSGRyBh1lzjrcQMq19ZjKtIPBhMz2yUyUb1jKHD72Z
Rx/NrMo/Sos9oASBIteY5+sblbXBxZy57FYiJzyaRNjBg8UogE6+YgXDBBseYYniP0PumJ7SFmgM
ykCRdGwxg+qAmyXS321iGTS5VxndbuAndk0cee9kwNf85uRw0L9Dzm5fYfucroMaaymxlaA+o3o8
xeUwbyM2/p9nfLupdB8il6NsZyXX9P4FdylPReaJLwlNQpxbeb6uQwAtK69AfTL31nEyvHLVDzAW
a+ofW2XPz008fU08485XWBQDMuo3OcL1la7xm1ct4VumbcBNhzk+ckS4SHJBanAafeS1kFoMrhh8
XtBt7JzNjZEnN+Do7CvtyCehwSyMfQtjDRrYJst83I1FzoMpBtzNBYYniE9qRUUfZFxcUynoQOxF
JJhjo76JJ2k92g2S0rU/VpRv3LLZCbRQ69kYqbNlnb2ZqwlXkSwQJQFmnJPUfppod2KlBLNSEGxA
7YYMODde6h8l/RCG3zN1ny36+vABr4B7UEQSnBxLm1eU+xKwh4Ncz37DMqfjhIxZD2mkbuc1nW+H
7M5ugALZRtclOvddQFDtjWNyc6mfE3JGecqtCXJ7JUr+7dR6+1qU/bs75H2zldKpBUaGki/eFp/z
4duDYRxiiIKolxzTgrD2lUGy6wmUJLO002XuB2mW9TfFXqpkyaYI9vuLc759UydeLu6alrVop+CP
Lnagv59KYVM17jSr5CjGqvk2p015qZI8hkAfZPe/v9Q7kcFiHbJJK6Lyzen3V/FgAtvJxUTBpZRV
l1u+kQnNNuDR77+/zi/s7+VCNMsDDv2Yllz3nTYrq6YJtg7FtU7hhEXkI49uN1rbvEza27rJkFL0
QQznY5LFs1rQ3MwqUXxjhPFyuIYUUG5//yv9+oo9RFu4oCjvc6b13p39O5PaWcspg+4ilVQE7tPe
TheviYQuKTZmFDffSGfgPYsmfCUt/7d+9If6ERKCpevx7zs9nxL9DdV58sYS949/9dMS5/7lm3yd
dGYYsdjc+Dx+Vo+WbDnhIv+QgOgWu9z/FpGk95fpUwSmk0NpHp0zv8ZPSxweO4h0UOld9EM+Wtr/
qKj05uOVxNc5HuITi3oM0hDaHG8/XkuYcdaRWn5xbtYCh2G1FeiR5mmiaXp2Hf3tAf2LqWr5gf/s
Kr1eEFkzMFOKbL4rlk/8b+odii/4SVThXOCO8jeiR9lFtXS8dXNybKJJi+vfX+/t7PSP60nQx1C8
bdps76SwASY9DS1ZXnhV7D4jchPXAAXEg15Mf7+/1NtP9HwpXjXvGqkqbGb57tYaxEZRlwl5kRUD
nXAPy4rTzjhEXCsi4Xqeg0cP+vF1E1Jo//2l/8VdMpII+wWdjx7+LFP821NFqdRPptHIC4124Vj6
WI5XhlNyvO+jP+rKxJJ88O4dMgJpTzpgqlhv3t3oWOW68IhVuhgqlwt5qkHlPKQmorK+9VCnl3aq
4hNwLlrzcBB6/ZkCPr1tEC0kDVll8Aed6a+3j7fFd13makTz8j0KPhVx2OWQxC5gLHG7wZJRhXyG
//3froWGiq7ssjp48t2AitjS5THLw4WtMQJ1qDhfvLYY77vUUk+/f6vLc3z7nElaZlF3EIyi0/2l
3ouvgSjwTl70YfxDW6QCdBbBW7+/yL96dkxCFKm5GLPUu5dJf0R6rZVLdq+EaKV+T3PFd7GPizlj
efn9xc6gy/e3ZFueQJ8FWVG8V3P7oS36GXvVBXRGPH5k5JIrFhpoSFAyqCe/zpxnuTgDziLQKcbC
H/XEt/3h1/h1BLtLAKZlLp8qSXPv1vfQElYYcka5GElBpj5VCuImlph6xWF9TZcY52KGRQ1ay9yx
vJ4/XkdpkA9/lsn+qzdAqx1p0fKm8WG8mxLzwAVoq/h4l/Qs0zTBGSxiQKnIgPr9jf+rS6GLo42O
LM/GXPn2UujmGwgjtX2RYH+8f3XLGfnIVO+7vInfX+ztVM/0jcUa/S8Me+wXvw5fFbdVTnKIcQqR
ps0UFhv1VNo5HYbBxzFZTswOv7/ikpT+ty9muSSBQB7GbjQSvOD3kkpFsZPSrReczBAZv6Q0Qpx3
o8d7bLl4JTVKLWy5M75jP7UekohPqgAyceHRXxg2fuLWh3mR455nkFbSbGEAYNyE/WSgNEtE9aeH
xBb57e/Mwo/rBE8RiaI2ORZnHcbf5m742Sn4Sk5nmoirnTlDRa4S16DDoLOOsn8xQcUnVKSBl1Gl
anK3gh921zQGLssJB5RehUXI3BvSo3+hyty+jFbG0A3ime/Kwpgeb0zoj3DexIBMSkSBfIayMN6f
FfKIkNuXsy7UwzHabDQyv+Ng4Whue6+64Hhvn2BWQLKZONLc0spAyo2BJXhEBYcpnLC0WhyEdvjR
2osb0rOCGNJG3iQhPrYusd19XtZcY7H4uDqebusagQviRU7Rq44C9LWOK0aIkkI9TSQvoe4I58Cl
EoEFGEDMktrUCARpWR63L1mKVNxTpaVONG2ne/Qw461htdQ46V1FyRcxkV4F9MJ2M8qsKC0ez2at
ss3c5yyxGO1nrdoEGOJFkwHGCo3y/LmYMuubmkPr0Ndefd+4HNmcwYPZmkSEjDP/QtuhxMwKIyYh
cF/DopCj71/SQzfW9ih5omESPnI4BShg2/ql0S3U74oCbTtbPB/crd691tH8aPWgbFUgeU+FOwSP
Ymz0S1YAaFy5dkv0ng4XEyrRk48dVInFwQu+7xUwUKSI5842ddnhvn5dUUtW6p3CmYiKsgDpdYjk
SKVy8jxGtoxhZoD2nmbvFC8bEyOlrhLVhAJC7kY3WU0u0TWmQU3QKXPk+EAqY3QKJq5zd4kinNKU
uLm+8if4f2bogQta5ku80rXea9kj1rdGi18G4HJWbJuWddGFNozcxYzwh58V9rFRoP2bnAKFXlgR
8kPHUS6WgCxEJChKm7HcpwZBhCbAsr3fklsJDXm8VWJx97ethw5zOqsa2xLf3FrZ0XxFGt4crUWC
jLOvaueZFEuqQvpsOURm2HyI7Nk6zKhRYSuhbvxS9n1JSmMyXeV1n29qPZJMhZ5O+FSvzOaU5FV/
jKhP8lNyDKMAiKtuY+rQfcjzOaGO6/qIbz0nna45rJkXhYxhskIdAvrlaHs9OlRFpnKeHjJAXNuu
AoV2yijAszNyM/grpi7vWqV9qDlhV3yvEPj98CUyWoeW5HXgLl7QaaR1uu4yZqY1tu1iO5iKOin1
MfXZzbNG77Qzud/G2RMbvdhQK22Cu+WY7g3UaFWyIdwdx2rVVdfkk4thXc46/hLZBmWxqkUuQpjh
vsYAekFl2APRirH3SSVFuyM9ff7iRkN1siUFVszRcv4CDDHbwqaY0cz3vEY/dHokM0P5BQ6N127K
fhG0mo23XzajekV0KpEVTVMYWzC7/apn8wLMhQInExOGXyQv911GbbzManVM0fLvJqebvodRNWxj
IzHuJjT3n5OslyQkIWZUJW7ktIbH5WXNs9dKvo9kNjahVcRrSmtiV1A+TxvfuJZjbDL92yEEnAyA
j9i4HoZYJD71ksG9gg7gR+SbadTMl+x0/QNyOwzOmLKGlTzbnjlXhxtAa/HRX1zRYAfjpaRkbK3F
M60yijnrvtQ78MOUZ2PzG6Tu6nOQJ1j1AzHutAF8Dz6eSZ2pLe5YlbBko1eOL11ZUyiKTN4olYP0
EkRAeWu2nbrNdcugNtDxt89n35lhpXwSejHlb6HLWukFvCo22JYNyAStN7MhgWpMSNUciIcJNbS1
Mts+eGwwEkdbvyNEjYzSeClgVhigVoUXokq2QLs+hUKOt0D3SHKdsMm2OmA99jsnRI9jySXMbFES
m9DJ9T5LWqYgZmM2Zqpith05R2mdsoVz+1kQWSj59LsYEoAcJX5GR2TqSSmG7bryUNmvyL/Nnyx6
BuznYgplwiaBkW8+1qr44hCBp35Mqpcr3XttuM29FoZmKofvhT8Qc+JkhvMpcMPg2MSBPuSEC8Z4
KSOqpwjV46+0559TBcrbkWh51uHE9PEZnjQ6bKp9lX3wqdde901KRy9Psm08DBTRwQACbCvVxzmI
Cmzinhw+9k5T3NMI/gFT9vNoSXGTtZDYmFcX42HQdFvZKesFy2P0MifJ8CHqPN4cX3y6rTGYocWL
PPDUPSaTCc+J9k6uk2iYnUOuyOVzmcehBxOAemiD0byQdTVdoZC07915TIxVU2QdigfeQrpmswM8
ooTpuoWum1+NTSNv5mTOb2osu/dFQtJhUwn9TfZGvq1gBnytArfHzqcQcDihlbgr7UPPzOKl7N3N
lFaLOme6oPQJFs2XJ1CzX0NlDB8G4kHuRNeZVxCMnC/Z4CJKJAkkYK2ky7+qJzu6DmiJXjXgKk4G
cgp3FfeRfraSQV0UaCC31Jm7C+GaBg5XYInNXjDl7Qw2sz2se8vC4ACLY9zFeWk/uJki3by0Ud0n
cXhpTh1MxtisENZFwxMkpLrbmlrL5ISIeXTWfmWCSvVDQiquXWgPah/EnT5wyjUuU2+uPppJY0H2
yjoIZJbhmdmhY/BcD6zwP0Rf66sOOOgSSTldlKku8o2CFqNX6A3sI1aEeg/AFaaeYmdhkCnk9XcR
8BYw2DSpFOMyb56ysaWDNOUOPF6LadTGqUMUmOrLgfBUaJ9kDlXWVetNM0TGoBb+1s89yHDMvt8r
ixSLHf2teYfOQB6lrBHV5O580J2X3KNzrz92YtKPdMbkFsBDtp5BnKwypJ5Ep8Yx6Ylz6m1sNcC1
RQUTv5hFyzrUmiTJhEaf5OhocXr1IAv3ZY6pae2AoLyxTG/8aDaDceUkrU1Sr0053TfsxoMQWjq7
Gs/IsK7wCeh9x9j9EebxQpWx228wdLyXwW3dZGciEqQtmAuK/WmVg1UOcbn8mNu5TjYN+I/u4LXq
hxOP0S0+DZtVDrYfIroRaXtVlfUmBmI8rSReq3XG6nxj5EO6tehjt5sgYs8egRABsxBXXkzdWrb+
RdYhrTCkRzYycZQdPJ45vTE9DAkoFsr8pgxyGnIloPq72LB5azkFJHqCagDL/DjGNEnl6wn2v7XQ
P9RClyMcWvN/Xwu9qsr2uXwreH/9N/+ohCKi+wvVuov7eGENoGv/30oo8vK/TAmREf6XwDG65Gf8
FLwHf3Hi5Y8wTAL5oNr0z0qoJO8MSasHH4ETD0CG/6QSKu23RQEHtzChjnQwUNUjx6fu8vZwrKAn
UhWY4hsPCqkAqFdgtsAk6Kyd2s2mgwfKqASHGMWkLSe2uoqs3FjnAN9edAgfHiVZgboaNlE9HuO5
Zh5CguB+m5mXtkWZ+HzGhZouK9in+adkljVbttl8Se1oJO6oy8ZuZXJynzbQq3t7n1D8+eix6bWO
ug76/jTaSTNcNXSrtjGOJJRM0DpX2eRmV4pq1Vp0YYtY2Lg0u0klK/hPbIvTcrY2EPy+sP8CN2PF
cBn7EWnMlJJqjG20Y6qCorQLfJoXW1R4gB+lGydXOZ62Iw1/72A0HWFiVZEC2EvK8a6vjb2Vdtam
soJPQznaezb6LeSjqFp+K9jdn0ZHK1AyNlxxwEBxIJBFLQBtIQBwkjm46ao8RfCCM9Ohp17SNmE/
0GgaeGE2ixVvnqdszp24TazEOUmoKbdaDal7MVCd+8YTmS4yHaRh8zCz3h3B+GiDMm8Tjdk2bQSn
SeTJat/4Ks63nE2GqyqVeSLzhSgqhFnuwL8XPTG7MqbOdEhRe+AOBbKv+s67QIjHCWJeC03eC2I8
6uQpu9ggauCmHEUBCr9H/xAQMo/PRmDBPRvXOG5tlEWHs7ctwVFvYo9VB8b4EpSeSn8EMKx/TKGJ
+uPaKrVTQOKBCL1z22RxGOJt8z4zewHg5mzWXw50R08uMHUeVJOFMdTeLj0mkF3tbZOzYIuq2ZoJ
UQhhnA03iytltcR/MixB224mjsPwwoQ4+WlWbSPim3ZsWrJ9VsU3IlHjfet2MoHXnFubJEAbsc7r
Njr5fuvJtbR52msr9cMDijmYmLk9OcdiNJsdcgP9XFkq/2a1tbBpdmqXXXW9CO380AfA3KYNSyeq
8ZO2AaBLO8rp7SapOMiy+xKnsm/XcyWdW4Mn6NCnVdGXqJHmRZRKjgnsp/a9LYkx4XJXyBzVnqin
8a6sWrGQjP30RorQYzvj45vILDO7WBIEqJwh1dzgny+P/WA61wnR2jCU21xeYqKcTyVyA/CXJgKU
Ln7mdyQdxQSJT/n42o01AoROupdgNaCYjVn4hY1TsINU1u+B0sptVuOh6ISnPmLuvHZKz7lbRvZN
KLS5oS5F5EktrlilIf4mnJd9WzlIi5QFoN5W5o9KTOZNRaXkc6QSsDi1hKREXtpBo6NfTYkb7dO0
z/ZgNcIVUH79YhHwvlduE3yIJDsOanvWpZ95j7Nl3lBmpzgBKv4ym3uHrmttHEj2Hj45dYWNI83G
gY2KbT0VzrKydjDX6FPmJntNS3YI5bT9w/B84N4tT2OXzWl77Nr8G12xgMQdJI4bo5uwl2S9Kz+o
ZSlfW+zmv0l/ih5Aj0cmQuLG+QpLmx0HQTH8DGUc0ScCfoIeuKq7Pj8OJoj9bKzBzZMxvYXlNe7s
MvIPo+OGq0ER9rXqXGx45K8JBnrXJheCzd0DehvKSDyfBz3Wdwxr8PPWdBkMMfTDLAwOhhcrsrPt
2jv5jQFFKZC5/zK6ZXwb5H5y6MOqfPESM9jkJrWtlcIW526nSpoo58QxdNP7tmj8I7lLI8WOyfkg
jEoVKGImCymVHa6HFpKrmQJ9HB2yXTyvJvUdrMEKsZn9pcqjYVXEHVFOg5DpBq6N8+T4Q4BNVM33
1QgHn/3O8CmLNb14O62urFxlFDm88ZsxliRMWHb7I8oGaK1OPW9pkmhMvpb92cJBfTOLJLjpR3++
nUqn2ok8am+tplEXIc6ZD+he2CMip8nqXVXpaKs54j1j/Ww2cuyqe/J5OfFOCDoA03XGSiIO+QEr
2DyUfek92VbL4XlmaG1nppx1TG4sG+woHjZlxczvDwDOPb93r6ya+gpfpI3iRVgfYQooOi1OfKqC
Rt3WAlxwy+GSJxvE0/dkatoPDvka6bomnHGjzSnH+yqgp4cjKDoh0JrMzTR1a0yx3zGQ4YpBw7ui
I1hdEUiSrqmsNZew9Ya7nOBNRHTBVQ15ioP/xFnhaLtGdhWbot5ATU6/5Lq3HlKdqytP+dMHcxAa
nSChhfcyGIFo+ygXqzFMUKaFclhzMjNvml5lnwo0bJ8iv2xugUmHjyoLk4tuBPUVo9z+KBo5bTmQ
pPsJuOw2nNqawk9JGUBytwjUkAS1R/bZPW4Tr/tINZzdaiJ1uTEQyK1BvlTb2ozNWzbYQJI9P6xO
5WBA5y+yYbqgelRkhEJjaPMrafMc2+GzHKFCOz2FGSJaUDGRujKfRCLcbxY/31hXYZnccvgcYO2a
wSfOGfpgypmF3i9NHN060skOkad76SVKPYRe30R0AhtAxwQvJnLjD+NlV1fNDik1Rabzju+/m+M/
bY5B6dBq+feb4+vv/fPL273x6z/5uTcW7I0J7LXhkQBngWvxz72xRT/o52bYYjMM8sxjfnZoQgp2
5D+9Jg5/5CzGUAQDFg2e/yjhF2/L264EO2FvuQyaE7yk1i9wiriVY182yr7yQu09ToN0mCUFuVHO
nJubKS7qGrJ1dUIQVAsO0TUJIzPBJ7AK8n1HIfjSCc3O+gzgNLuuvLyJL2pCXIgIUzVxXh0f16Pd
y/5zm1Hdb6MJY5aCk7MOer+HUdqmkLNdzCX7bpjEfWfr6qnsw/5mBjEwrn2jXNb9ucHQVaOp3CWE
exy8JsWJ32Q9nkw1tXsXWkG1UnE6ZuQKY/veGBPVZDnhc9zFI76PA03euduMWWp+TTuUliv499lL
jeTxhjpIXyB9L8abMGR+XWEb5N4LRaNggY9m3rGaGsmWSnRsNMGU86f2Qj08AXOiy0E5bDqC9SQU
p6CLg2mFX5CWAaG00BbqorDvLLII7gKZRvdzmvU3dU5lMIUjvwFcwkcd6qrfp0PjHRZrZL1OZTVH
B0zdGHZ8SsMbQzbg767szPpIunfrzQoniFm19SEUTtLti9Ai9WCPFCyLdl4D+cncAONsSnOd0Xm6
tuEnlmLN1G8cpRZVxyIZ1WT6pC7dszLbJn5Og/CTVrnU9j0OumzVcIaiR+wkYT9eZ3UvA7iUedIE
qN8izMAK40S06gAxEyruEJ8Wsj+ajB2rsdADdtfWZrfP1gBvqTaNnhRbDDRedTDpqIcXVgP6f1NL
3S8Dx5sPJJY6WBLGdEAYSbMk709t23XKvBZTkbY2KX5a98NcwDe1KPd8jjjIWPPTmFA2bl7aoW5J
Mnagjebh3X8nvP8vVjgxmxyffzfhDf/vibzvN7a613/00/8u/mKWstBEIWp7RXv/FEZ5ONlRFErm
nddDP9PczxmQaU44C2gLn7vtu4sO7qcwCsL4/z20822nHBrbWQGIqJK6AOSc911Z0bt1b5pRdeyh
N1BBLSPnxm4GdT3nw38Inztfi5A6ZH2wF/H3vVMj9HwEsNBEefTAOFzPPfIHnNTB48QTuMSi9CcV
wLsu+XI9gDwWZRhKLaii3gkOSLC22CmZXK9YUMn0lWDPkP6JSGmElla2ISp4e/TFw7Bgsv82Dm5f
tR5/16p6bxeW5eLotV2JVIkmC/KWt1WW2jBpt2k8YjPg3pciLxbth+j9y0nM4z2c3OAxtMw/3fL7
JvtyVZ6WDVlxGWvv5ZOt5jw6+B7mrUXidm4jg7+mrxks/JOIOu4flBa/XBAmItROZC5LX5/y1Nvb
TE2DTA3dBIfYCNEXMCWyaNLXLXwbVnfYu0+/f6zil+fqOZTPoMMj5Fnwmu+qVxQ+WX/DsT901Vhn
HKhCWDPzGe/9qoqaukRc+zlMe2/KxD2uqvKxVIC0yODM5pI9rPbuSS21ulXTOxiYMZfpSzEG4+fJ
8v8wCtC1vB8HHjsY+icMQcp77F7fPqASBXaUFm0HXoLq04NREFJ5oaPcrHdRtRjT6kgMJ/AMU46u
oHXEA9/gdL+Amw+WiZHvlNDbOKIUd54jW9Oeit2csaRDC47W7IvrMYmL+NSbFjoJDIbiuiBTrADJ
s0Dm2KJgkTUa2nUc9mDcKmcU10bjIW7ocA1cKGMa78UCfQ+TgO703PSV89XvbcIy3WYe+62f1TTk
Gvzdt/AT6ZwnPsEvB8izxie4f0F4XzdWw5AL09pGZ68nIyJuCHSQ+M4oHfFbCA61Iy6QoJd3YzkN
l6UZo+TARDWs+kVYszpPBA0nBYwIvabzhg/rNsjqxocpXauns+xsbkz7+EpdGvseGRWA6FuaJyjj
g5ocNujYaQBTo3Ge/cYc719be0UfghKP2/HeqA3sK0u3PZkTYEgwaUvIwMH4BNYJfzGlV4pTZzR4
J9GkbbDUcfClXVmvgxLFA4FPKEc6DoXPecdzPBOCwga2fweW+X726+BxqIH1uwaUprPuprYH0Eo4
c9ECBKOBCuAsf3odq3EaYSiO7WTorpJs1C95unACpGNB1J96OpJ6AN68hqWXxafAC5PiuOQRwBVA
b+t32xZpyae4R1jhK+bTDQUOb9wWqLrdVV+68rnSPgSqSP1DBREsQgvalfRWZZkwMsYMCZzEW0qw
yZKucG57dtRVB4LVLR4pX7d6egWbRxUsy90/6PixsI8dFWJFZWO510EGOadqCGPn548ow6Eu6stt
nHneJvDhPazrMjCvz3+nDUNCdNBLMW/M8cHgXu9ir+03QxQEu67WDGCqlOSbQ15WB1qwIe173Zs0
o/XQEfQz+gGJjdQGbEpxNnSSNqeAcd3WrlbOyi8ya/xABRmpwCrkVNzvcqphSzbjUq8jQs88DqL1
yLeICKGNT1qTI7ufzC4dNnUEmuhe0TPKV3Hl0BUrYyAGl9YcTFjkCK3rJ6Pu1wPFseR2wG0xsHHs
p3ivgVbtNTn1GDHwzxD82HOWhcLL2bR3eM76QdlhvB0TEtjCMph2Ae64eimkD3ZNipUPzMHxaQGR
AXAIg2m8aKk1P7h4Ks8USV67MV1LJ3OXrrj4rE2r3qh4cleYBgWBb3F7P8Q1m/gWQ80XpF3Uy2Mk
nDZRncl40XtGfwBdE5FLby6NabOar/2mi17QG4hrt0i8U5nE7rUyywB2xiynS1EOBZKe0dAVJcWI
Cpia25cgiRessNFFyYbBHWCDbsdyE8heU+T3vPDRLpFrbIQhP9JENqgA1M+l8AhyzSFnHOoBZgV/
ccHRo6vlu58ypEIxSRtoKAjPvWeZYyxbgO2TA+1kVukZsRtGFODQog0el4DLdLG1F0spoR/vz+jj
xS9//aqwIhgnJ1N1eB4rP3pMHZcJs7IyXNBm+iltZj6sc0hFaNJITDx4+74KzHgVID/asIxWD65D
jECCD1RzG9EOhLnv4E+aKUnMWokvRWMY83GOZecf7aLBcLUGD0nZrxENBW3Ltr+SsuS426bMTjms
m8vBUNEtnrQY+lvw4MVx/Zi3zfNUjMvsn4hHUo/gjuAXvh6DlHneUVBQgkpZXzoj7IZ1Tg7DlQoG
7wOdpMzboOQ4OnZHjKc91KQHx8Lj5FU1/i4orfJm7Kyx2yEXfCzQHmyqUeNw6guKX3Kyag+3knSQ
S9hheV16hvyaC5u/r1ixmo9OHFjh18AfEqiStQqr3UwqdL6yoqzDDaUz45LzUMejK4gkmilrfp48
vzokssTRFtsmieAtsGRBSud6skL9RGAaexHVOv6lPaCRzkTPa60DUhgScsOZLGQeNaSS6IljeOpf
G+OEyKMgRW5j5K5+gbQecOJe0JuZOzNo6o6RoiPTX7LWlqHURSUHrXhRcGCypKHvWszpacDP6S1+
G7eNg0s98GoQGwbMgwVcVlR0C9E5wcAcreJsoVmPdhQQyIhOaBNBfCEOuQf+HPcoPXqw9DAAqVLA
36E1lvoVV05ZTIq1jQvr9iwgcZ0BsdhZc1I1XNgOZ/k8TykT/nkK9OIOWhqggGXoD4itb9uhRCnV
qUFeDigU9l7ukP7QLBKz0s5YOYTdMCKsGfEXZ+fxVicO83RxJs1N9aI8J84MyVpCCYP8mvOv9YrC
q+OUnURoLKxFr2G2r3NQoP2EI6Ht2fuiIAi2Ys7xnVmDRfWPKjph4FeCYGN7bTZB9TRYtYpvLGeB
jiaF4l6HfoH+lU0yefeyVjlGSuW2BLCv8jiq4TgNvtl73joaJYjuTFPFh+wxfQBf6jy5sWBinRoj
vRxUs/T/afksqQwiehjQOZBTahKTIGfb18yLnviQV4Z5Ul1s/GibOtijroEfxe+8CFYN4kescWBY
+HnDSl4HrXiwG2DXqwggVrZrPIkeMhqT5YnWmNrJaqPSCfnRR3NUIGAsP4TLG03pfzzPZyZmrhlF
hqg5NbTWbDbmhmYf6Za5T83nURiThADEUukNH1w7MboP/SsnKHmlBuWZH8AQylQwL0idqEYkMmUE
HIqPqc9uOdqPC4UI2Bl6SmA52+QMKQpJ29i0xCCR6QPDqDjjjDyc+6fszDgq2n4NVHHa8h+1KRrH
pzyd1RWvv76HORUfs4WZNBpBcjJaOEr9QlSSC1spQjS8mvAC7/JucLgPOEzlQmQyQTPJSYfrmlpN
5DOlQwntdsKMwE4uTKdmhO5ULZynaCE+lWf4E9sQssl7xHoiY0fSLnwoI5F0ghZmVHDGR7V1X234
AgfCT8sfZVP/IFT+JliQU4xrNgYdGKqgVeaNU0z9podR5eqpOIwLtoq9cfhhdEFZpQvUCv7ZsB2l
vJEmwCt4EuUdb5t1ecFhsfIVe3lGZBE0u/ahZkVBftVlBN/YPKobcwKrBZSwe2oW1FbVQ5dZEzPF
BnKs9/mC5HL7WxtCFzu/cmvRevhB4wY+EvW7JFkVVgB4dFV6gwx9hKXzd9rlQKdkxye8cxx7iKGq
mXnFRtvoIVyyAiOrxuXPDBKbzBCsV8yGLaWxrrawHtvQUK50ljNIi5jZJnEbRuTcL2GB4UiL5HbK
BqRcPdvuze+PUcup45/+BI79PrZCFIAUFhAq/SLGxgabBqx46qCc86afTjlm2T8bdn45/XChhcAO
hYSCLQe3t6cfKKltlyLCPOSly2TcYft7qDWS7pUcoaS7BJzEp/N0+Pv7++Xov9zgUijGBSAlJ8W3
1+VIntOFGtVhTHP3f9g7k+a4jS1t/5WO3sOBRGL8InoD1MziKIqitEFQpIR5HhLAr+8HJbs/m3ZL
ffd3cSVfm8WqAhKZ57znHV56jaCcopsIylFOzP5FQM38YNvx6uYzrlXuz98d3Ob91YX9QVfMA86H
eC9TmrsU9ETY1eFHNhdSWuPRXXddVM/s9n3EvNqH5Upbslbe6OPY3C8f4d8jil+OKGzxc8SOwzb+
j+ClrfLkHY0HPJeX/oHbWb/RZqGywlIcQfVFtfi7oNGFkMNjw5xLmMDDqBr/B7eT9m9EN4DAoGOS
Bi9jwf8xuZC/8aMkABrSs37wgv6FjD+UUe8WGeMTihSPkQWemrp01snGn/QUUMSbos279IBofq0N
vNVMaOkgB2yMsfWmbT/W0Axd3YlJ1CbxE8EcMjFC4paOiZihSLHcyQVJzrayqqg5aHklSJiH5Vfo
0NOg9WPPB14VEpOC3lvcVFZuHnuTFFwYOegmSM6WxzERbG0qBT7nCEeBXhA9fIZyyBxj7T1rfeGB
G1PcyZD7CPcsYsN8+YFTeLReQVVGtu0PFSOCvYGbZbulsFxfcvEbztJkvjMayv2BqAdAjHoNGek7
VB0RAeFPRSKmh3aVcoTZai0t68nBBdgoswrrrbZyCUl1kD+gJ3zMyxVeuIQKYp4D/lCb0FZmotEH
qKrrPvhDqGAYETbpQopH/NIotQzIhlWlDQc5xvLjsqp6Skmj20md0tIu4AhHq/wEWgsRcj9Cykhq
q5nxU8JDa4BF8pa2CVfgR/AWM9zPMlx5ypNs+bHLXljQab7M0VqyDBEf4IeIRZHVfqdLgvjSEIPP
YJB2vPgMfPjW5mrv7mYS5+1U57t7l3pxULq8sU0iw0sifG5kRoWFK4PwW5UQPR8m41FWuE8TTshr
foS2/GBbF1MB5sG65gr/uKG5jp/oJkowNDeG9Q5fKkZuadc9w1SE8aQQjgvmSgYVOrYvWXIPwsVX
qOaU34JBBX+6HXKCAAtlLrkiaIlo6IuTsyL2zYLYQfzgntmFNR7qrIj1T63dYUecF4tGRjY8TVSP
6345lkDFuXrol86Cuo/UI7jIUBajS+8dxjMm/jDQvGtRGI8lPdDnSy9YWQULPZtMWKmUAPwmpC/8
yUHAZ4vXRdTrTMtipD9M3vuR1WC0HXfWkz35jZcWEXAfU21irjig8Ylh8WkGtW84rh6N+Fn3b6js
sQHXe1Q+sWpWyQe055GsMJeT1fUiCvcsramvS4KLAdqhdBZboDZKVrGqN6uaU+zgpLB0tRS6BIQG
yedOloFatchQzEk9wsybZpwVE4oB12+qqGhb4q1DiMu6TkCyQMrWoh5SK5ihhaWPKzp+GZP8hI4F
gh5GEzTR4+htL00y2cvh02UJX2roeRVHVuvDvhINPoc2bbWC3jYEl3yAS8JCsYA8mjFO0zsyLzyM
xdY+a3VuRqiSuytAtgKLP078yyMx0Ebt8b7k4l1qIMZg8piIpPm8wJI9NFaNubM92OLRVFX4pK3Q
ol/TJFfoIKICiRV0fhKeQa8Xw02IWbcUStyk4OvoiUl08poG2VwALCbHLDBNQm7uspHrc4HnLq3f
D90AOK0kMazyzqrKvfPS2NzCPpn5DVVNHr2f491ETLvTxfIuvTjVay38tm0fLd5GJ2ThYFutjnHe
2oqStUrjHTMwnqpVRyqnNlK7pZuHeItzME8Y0CgfiDZmeigM+EoPM2qM6ygllCaZEfBKOEsPmcf2
7JYZIYKFyPk9Jt45xyyj8Et7nG50Hfyjt+qBK0hfhms8qXTYBGfN5wwN0cETXbQP+9h4vMxW7Awn
kp0bA3J86NDGm9TTbJESa9bzlK06J81bNXA5LpyPoU7k8ymqHBohWRZEVBZhigJUX5L9YK4yslFx
l/JkjfJICA7aCpJeZIDbLgucsAFua9sRLqoTcAUGW6IZIyGNuEYLB7FN1hagwgXmZZjmdIwGLvFe
CvOlVRLWiJtkDXEsGNG0cPVrwv9Gb60VHTK/Z/iQa01sRGH3FmWwr5LYYnVjf/UIcxJoAMuXFAXp
0B6gq4GpX9a8aUBdCfSe7xwYqHNIbndsRMzJSDCDJUCVpL4eI6MSTQ/L00JupScd+xt9oLvJY7mu
R28VbtbNqk2QCzfyx5ZGcisFPT0fh5EVAp0dU5xooYBhiNZua6GJO9Pm6crzzEuDQXF5JXXn5Ykr
Rtd8UmU/YdnXWG28u+ys5JDRravYbZ5EQnT8k4qI+PtkXaJJc3PdpS7+AWbcWy8eVMxtOjTFvYgH
AyShfCvjCb1IXa+HQaOvhzPWkFg80RjfqMViI8upH0AdKvTy/hTjZkgfP8fzge1HFmojooESwo+q
shJEuC7eVQF0h6+TE4JKtV3i5fdLmn9L9SR3XCRCWvTEUUqWRE/TdjLLVfaarXg44RCwHGK2GLBP
ZVhpAMPJfqvK4qmKRHuC0jAg+51h51CHyPaR0heLwPUg6uwyfySGtr7ijHHvROnoIc/uKDHGw+e6
EaK/YTKEThIOYzDC3/qYOA0ILUEWX5re2Gqobpize1bQ9k6gO/gLKn8oRKEhQelnkt6G+spJvbYI
13zbKvC8/lPZAHbVXbPTUK/e1cgf08J5CKGl6J9m0B9tjfnE0fIIA7VgV4WryyTM3iwgzsamZqK4
MWxjKQOH0U3k242ZBnVlFAchGqQ7iVm7gWZmcpeVxuj5ZGzs9IHkdpRAWRZojpoRXJYAuLvZnnPn
4LEs2yDqBsx0DSf2rnppLrfu1DunLvU45pKpgReh4RFeKPHRFCN2YbC1bpMlc0+OEbJ6BR2vHbvw
YF3sCegzJsYrmTNctdOoXzOF0qXfadb0kptV+nF2io/kBDT5OW868x4/YzwM+065gQkFhVZejt9x
H/e+xi4yy04hOVxYZNvGcpKN287tbsZo66CPzbiZp75g8lfDnzTNlOEcSRbXbhun8zXXy34jsaDc
LQNCVXx8dOKP1UfPw1ssw0xz74TqC8JwMnRT5ytOT/NDbM3gx3lj7GTmEGrbW+19hwMM5U9pb62p
mF7TgXTg1MEsWnXdtZvEyz2moxZirKHYoWIz96E3OufaS8xt1HSPjTdAdm9tKqNtVzTVNTkPbFGE
p5AzHdfbiLrhNBStODHU1HCArbpj5g3muZJYr3HRyu2YNRagBIq7qWncreahd0vZsXxWSHZnNinx
ou5JWzJxyyEwU/KN5Y6oD/uYt3K+jyoZyFKWB0Pr2r27nhASRRh2WR4zwowbRlSf9rmDQ7hJ69aD
ZWvdD0lhbNA+6g9Zm7rnas77j1C9tfNc1JAONdfhdYqhz9d+zD3qEnghJ+D4BheovnpOV7smgM6C
fNK0AAE3WiAMR0ntRrcbnVAP4eBUZ+4Gx1qxlqyAzOo4L1pWgCOtSJ5w8jViGTGm5rBskNsquKVL
P+z1MIsDixlhwOYfbRb8yfZhFPfHsbTe6jgytwa+rsDier7uVuI4w0Z+CVu9bjawjaZns8JOHmNr
KsFELzdzpmfbvjHtx7BhR2Hnb4ttUiHN0hLDgTsDC7+I83nTGfPMTcuFOsNMdSDCy4FQUzYSWu1m
01v6A5nUucCoLG9navEGgs1DEgrkByItVn780o3RG5t/tItT5igMU2s44mNZ47gWki9bkdi67+1Y
Y2NqE/vgYvX5pGWd4XLshYbtJyTLbNq6pwOJm61jtxVWzDwXCVzwpxqK2HHBKdf3GN/tFiREW9w7
+b+pA3kRFtVHFU0uS5z0F1M7JWjrRoONlJzUVxgg0Rnh8k089t0nLfaGKxi813ZWgpFSDXwoBkN/
9lRnt/5A79KfsgaA8VNn14N+LDLb609aIxZjOLBreTvpyaFRzEY1KqeIxg2yUk+geVCPFW2IlVTu
57BBbnsI01TVyJHUjEkpUnqmGnsnxYnZCrDP0HQ/6jRdRUGEpEJ+hlXNqWsMKdadbuJK2FcqtIqr
Bri02eFFDzqrX4TQY4uscGsN1KCwzam2StVRiNijydmUAB/PJ32lRsyGQnPukJVZNIqyHMPi38GR
1+n/Rd9wNcxxwir/zM14jw7ROls09gYNtOHQRr/jZgwxNgJ1n6SHsGLMvimqihTixVwGDFxmuAQ7
s/CoRioGgJntq0z9ykLn78ZbEEKkMPkgGDnwKd7hUyq2RbUYfXSwJvgBjAI7MNfBE6GxZgDEEcVm
WO8TmcTRVV+HS7mt7S68iUpgbVcfxA2RA1SVP4et/uGywJKBCUTZjvb2PXmklENYoViIDqVG6Yeo
DGntlJAhTUVG6myPQKXYDMVCcaSN0a9cYN5nDK4Xg7e31/9RgkMO/SugUc5OhmUmvD9rJi6SMXIz
Y9DaNW6RckPi2dKoopUrHzMn1I5iLb9LE9vZq5Hhg3GLncqYERJFkEx86NcOum6iMv1+Geercs3k
/vnl+oebCN1DAKOC9TFpfn+9Ri9KUOO5+aEMR6QpTGtRDkIyqSma4BYQDVUXKCWmrnmBtTk/ND1Y
RUP68mNSTe1DAdHxF5/oHZuVSwjpaCUcStORgmP4r5dQsxptGagbDm1KwJJ/YSH0QFJPHRBP57uX
YZMyiGGEsCKP9Uh/USpoEnuB3DMJuq5eezCu7M8/mPynD7Zq2HAaA2/+GyLqMLhvi7aJD7UNtZ5S
k94Lh1UF5XOiKpJd+QH5kmse52qd50zkG2cnfDPGh8EcMVq/UBzgndMtY1VN/yx62thLbm9kLpTv
SYTHSR7ii+mTVCkeYRrwZGtFCFqSMfEarrGA799+NKVJQaL8cHGqKOd6eojDlQoxphimrHXcS7Jm
COIi4OKrYTm4rfziPhnvYXHuk4OnErZSGO7b3ntyWCy0JpmZxe9lbLEHGtUCBcEd1lannPj0F8cK
2Eij9qE01jn1VMR8rBmr+g+TZ3O1IrkGS1qLtkZgm/wjF4s/JzRf0fYCD0ljRZlVm4LSDIox/aGK
QMCCxKnHaBuNhIb+CJYnJAvwBuUf4wqsD4u3y73/NxL9KySa04Ut7H/njt5ihvsX3uiPF/yOP1/C
kVatKLJla1WRAk3/f/wZAzBMrDg7/mDR/8EbFb+BCBtsojiE8dcqPv0Df3Z/Ay3WWXKSMR/2iv9S
SoN4Dz87RDTAwrNWeir8tvc8vFBpGByUlnVkdFQT55EuGQb4xJQTIjsGaIw68k1SkhDIEtwJsghP
bg5zw+v06SOObfVn0067T0jJuk8Rw6df0BLfH2V8OhTVAFoYdeCS9H4j9AbSe4TyzGM6mtWLFZvT
HRKV8lxe0hgaGNN7r9bHoKsrsiP+dBf/obrg/H4HzburtJYHG6Wt49qX+cCfoXlo2UDjQ9Icwyh8
LpoQ/EENiXedeW1lb+zacs5YHpY2l8l2ribTSz4K8OEv01Iub87Q0UrVyyxPUY7SILOHfN/n7ZBt
GVzb9w48jjnAUd46hqroz6KW9c7UaxPq3rDyWwtEvbBwitvYmOFL4a0uAt2lOvRRlDqbYViK2XeZ
oze+hPfHvmcbn5EHZX4F5Oaz7UHkhCayZYQyPBBzX9JJmSWgWi/dbBdB14gDJns094mpf9JwaIIj
6DwOmHPndI0N245j1+VNa1JAaPFacbaVHA8z23GQaYv0UzqH2V8cNTbodew4qGNCGApSap5LTLwt
X0NRebZUGsJBnPtPeBs5nZ/oOV2HLuLVhN9yqcdlNu9UnNv7yTMSGm1o8WiXjOZhbfPuofUkYpPC
uv+cV7pNPefo+LkAl2zVINtkN0L+RcrEowQh140mpIiNDQUSpOVR4GazLXtHDcc1ayLaMDzpHybs
Z+NASIVuMbEJAAO2Cl1yb3pgeN+ywX9IZF3kVTm1AB1RlBiKeA7aEqA4k9uaaubBGg0DL3OT0l1Z
1rOTzu42tuzyLitbDFWiBhklZpWLb7Z9CmFVn8ROT9N21/bKYl5haHtgUChbsTHuSPbbef04bnhS
vSNU8+JhgToIK64a0tOSuunGtXrnBXZdfVgKfdl6ed0TY95Wy66nBIX7khpU7wBYE85H5FRiSJQK
tHcunt2ugMiVrl2EilcPaceKv5lKH29FJSbLT0qn+MZJB9cNWor0GyspC9zpGWP487hY0red1k43
PHsfIIHBbht+5BalIQqHD6Itkqn2G6essHZgJBIF6RSWwnfrPnsrUw5m1+/bdG/olXoDDi0EhK4Y
xRguOTVoBvLoNnnBEiInh7HkDLztOnxhl2FZ07BlOj6v/FPvPKO5e1kgBgxEJQxTy1PRaP1rGQ5p
vmm9vokDu6/MZNsPbaltq9Cdr+FTlnPQ6U4vtsNISfxhlhjmHuaxgWGiheWKCZZtEW3aAYblFwYA
mBJn6GBwjZ+tEhxHZfphAQjiKOjLM86ZSb1pALFeuorya625WOqTXh3B3bMH9N7rZgg+h+InKW/T
ZSANYCC/FnGzx7u163eb49D60IaLUGAwXbjWRmb3qU/s1ES1PvLppwg1SVNNy4EkyRoowYK9MxqU
UZ41AjXEigd52wFEabAAp+GrnrYYohAiaREjEoL3w/qsqxdAXc/agCsu0BTZyj2+OcgOmMu2T1ej
qkzrR+jHxvKUd1LD+j1TEnvF/RQShrlsOAnE/GINA83+yR0Tnb9wjvFM1hH5M2aKnmpR43MZYZjZ
YZxnlS/D3BcsnZZ846pd7JumE3xietRK2ykUs6lv4q+3b1wjv2UGBH/TrhID0q5IJ2CSiD6gqniw
EtTZt62Vo8ZlvlhZGxcEllhkPCCZJPVxcS4gQeN7wCdg7RY101EkC+ON2bRTSqNhhcOm7FrnC3iA
mn0uTuYFebSUYlO59qz7YDtu68eNoz5XyGlvYnv2SMSw0wrHEJ0gFQCabaa66msn+o9yUvZxBO2y
9nAX1f2AgVm+0fBiGfcu0K/pCzchecWovDAwrTTcCSysr2M5huA72lyeY1LmHw1gVpvR1WC9WvB7
KVqliHeVwgrAqLQlwLZkOpuwiK/CeIzPg0Neu983ABFT49aEn02tuJKYGBw9ICLHZwFpjxnnDHm/
0ps3poeFHIlKhWPAzu46FMsVKcE+xlnlvC+VnNn9RjttyQ5DLGtFlrmbQjb8jhjFT/8uHP9PoqNV
rPKnkmPz0r/8x7fLK29eim//9Z+3Wf7CrPflXfG4vuj34tEzf4NqwH6BndclPRN84ffiEagfBaVt
Q/8xdAMYgv/0e/EocWNm8naxaDao9/4oHOVviDwsDlQAk/V1/1LhyDzlr9WR0LGB9AzKRz4BQ/T3
MqB2zNxyskVzMntt2kgz3/WAXDuJW969RR2AO5yHmtDHiWyxtjg8DtpHRh/pW07JSxc7sQGAuBMf
mYR7rK8YI6Dez3Fw9JL0rsci/wucNOeztdjlKRZkVPYqNYizBNJhDJoUJ4Mlu7MzDz33mJbntG7w
CSvjumLPH2qycWexj9QyBtESG/WuYP7lfR5hVboHXE/o7vtmtp9HNTGomA3LAfFN4jNPYG9upT2W
ZeBFxOW8jL0WPw+QNAoSdSqUiTXOC/YZaDLuox2+ljrRubDD4wk0H/BM3ZCRgqxn5zb5Ut9UKBvY
3id2oYDHj7zbA279soWviAJeK06lZVqYUCA/x8MYpwfmKDeuQf6Z8sOc60nywlwMgHyh5elkJIwj
QdmYCAv9Vam8I0ghixOLmgpU0QLvLNOKlMRiaBdt9u0BlNovXUMr0IB7pFz5sbsQebMhDsRcgszG
c7kO2qg2Yifz3ZQspvQNOH3GIjPo8dOzSBKokKM7hjlGeyObwvbGKXrtqCu06ISVhz5pF6SUjSY8
wi4uj7GmjfsIZemHDKIes5ZOh60MAf1e5Mra2V49v2Avkm2xDsmDOZvjTVIxvRnh+59xRpD7qjOL
IwPsYZ+VI5E9TVmhuxrz4eiOU+AMcbYrirLaQKOIbpmH4/IY59PGNqNsY/bUK6kdVYduISesLVTx
KSw1okOyMHf9BVbfbZ7aH7OqiO4l44Q7FY/OPU4H42dkrBNxTYJAgjqe7lkPFTO/KuFknMK73Khm
zBFqjVT2YaDUYVKzUSJxbjwvC5/iepKHKba1Ww3QrfcZPXi70WnlObTDfK9BpVg2AmeU+Yl5JJTR
MLc/NrYoPzCXzoiSDeOIwUnayClgAOdMQQWMeSxb+Em+h0XZdiB256go0Pcqz6InVB7yyluwlfBF
balHgCUkwW6NhGcz4NrzXSiTQhjVLHMowNaSsPAKc0xhWHf0c86xVdZj2jiYqA6m9E05OWcBuYJk
FWzbyLhrh/EWFotxJaapOsDQQ5+RztxrtMftPRV7+YRdLa6NoVN/VWhYREMIJhIO98Sdxu+1RkI9
d7V7vcDPuQ+xUz2V5tQ+RkIuzwPz2GLnqcl4TatWv9KWkqO8aaRzwhHL25lp/W30mvCAdq3ZYnAC
BhQ66Qcvc4dncr7yT7i+J5+k6pPV9MjNPjVa6WHYwxNma327B+0ztp6j+l1S29h/4w9TuEm+Z3Qx
35ZeaZ3U1HmKTAY4HT6v1W5FimvjYi10ULSFyV1JCvyJQR21ZhVlklUMxBRbLpKEBObrxtSaeVup
oQ5UiIkJ16XHdiOPg0jTg9rq1KnSvXJDI208mcSK3/Za+zFZ2g9prTlvk4WJk697hN36DIodsHmy
bB/RXZtXBTyIMwxZ7F7TLtzg6nr0zM65nlULh7caug8LziUbOAzVqz3orl+rpbqTobd8bcACGzKx
coJ5C+zuojQyP0axaQV2g1nimic4bzB4j67xQh4+95aGhwbjWLhXesDESxBAPrUnvG6jl07Gybdc
USp3Y3M2hlBtLVtNm3gc5DMBx8lBag6TlInoqrMxrSF0mU3/1veGxhNnxuieYVfsWqorZia6W91n
aYf9Yt0LoL513DwSWRD6kIDgIcSFwo/RWGVelVoBsSxS8gPxy+7XTBXAgkOy0gHcdX4ehvH8YGoh
kzSmVC8DPLErXBcBF+d+ZbMNKx8oEiWqBtq9zjcUOUbOSjqYQedvHEZ1M46/ktG5ZLjExC4+VgUV
rl+T1XFeI5tvCOTMWKIWsYL69Npw5j0ICN3HSAu7gF/KACUNuyMTP2/PuGs6az0trOfW7qtZtdb3
SjPfkroxzsIZO+xNGpp29ArbBmiXhxxnEGxq3GtPZtkZ9w5KwXR5jZEDwYOhhDOn6WOltx+mNTLK
FW1MtBIdRDLY8S4BWtrrhHndN6KttpptYJ1idqo7RFp8k2djtDOHJNy0ZSs+wdg39ynDnh3P+2u6
lO5DY0DnjikUHyO0HRDq2vqk8MjctjCI82uiDakMu3LESk2PDpqaMIS1C7LfEAVX96zcAta5p+4S
INm3ZmKcRBiXyCl7TPcpskPzxCecNwaWOUFl1RbtQmYVd0WoWbvcmKujKHsi10CSNnOnJ2etxbLG
Lstq3w/TsDGHqf+MfQxqCLci6cfJvvSd+Jo2NU6DHI/nET3T4Nudiu9Mtymwb6qIHipi4nLl1H0X
csy2g5iHDyk+N9sLr6OKQD7QTbkQ47XwQzKK7gbwp98rTzZ8CryRRizzBbmIHooz0yiY+7exdlSM
3ROTCWmpvra6mX9pJjXsItwd3wpEDdt5QZXGtvcldvNvLWFcRxRqK30hyzZQRByObsfzZ4S3hzHp
9aMO2ruBc2nsELOIMzZE6auXuhZ7Z6zte1wifbML8/u0z0l8I9x0h8VEc0SeWG+HJvcOkry4nTNR
eWmKOLDMiMerpKignOcTI9leaNpGZ7IbYCkxbqXTla+9pZKAz/6YDGRPDXNsH9QoEXNY14uJOq+E
dg/NwDN2lbBeG72+HwaELGVS4u2ZLnu2aEy1pfYsEtyZ4xiXxSRbqDByXIoyvbpx6vbe0ZHUdM1+
UQX2cDjHrJjBg6v12YnZY7TDpMP1GxS2vp2Uho+X2alb8mhH0vi1LDTtwesmtc/twTsQvsggWhb3
WlbeMbiNd32hJ/5SwTa18/neGwexyZIs36MlqzC9r8uNGVWub8WD2JejRCiiOfJW62FOsLc7j8gs
k8OShpBGLPGNPClta81p4SfM1H3ojhYHWRZzHsjhXhnCe02KmXmwxvKrOu1g4zFCohX+Tx5e4qu6
DUTOq4fjVKCcTstI86NkcU9FP9/nifUF99CP/+6l/k+9lINf4s96qYe4evv2H8cufymZa/zoso5v
//WfWDKsL/yDDC5+IyHpEhyDS8xf0m0c/B1QKOve/7g7/AHFY2JjCBqsdeSF082fOiqTXweD6ILq
86//BRo4o/2/dlOrkgN5K446Jsks0MDfjfwadDpt4ZGspvGo+ukcV5Q57A2wfzyIE4b1rIpxvM41
nBLToX7OI2stwAGWqoFYsWKJs01N0cxTUZR3+aA/IW6KOMnyJiXkHROIhRbr2MIAQUSkOTvmSQpK
r3NT52PmG5O4SxFevXiyuMaz5Jqwe4iITAR6ZqDg3oC5+Ti4Pi3Z90EfkpsCl4ygwX2WZPaq8XXN
XeAfAJNi2nJVefqdLTrpe616qSbygK2s3c4mTjRtn3zvSNjdFDKat3Bsbhw57RXjLBi55XcvIxZR
jA/hZMW+mQw7mIvXWMHdmel8pUf8FAcn7LfkZa77alMR9Wext+SjeK0c+7mZux2bYB60RSw/hY15
SFqX2b/OWLHqwsUvNdJre/mcjfmLA6thp0fqQW+z6/UK9AWacjPLv6erqW6HK+BO5kSWygIvlyFy
eObV+BhJ9bC2voFr2NGxzb1XFWbeXsTmAcYfLrBGdVxyxrCa6rgwug4QlJyMlec3ZdOjTdGiavM5
ltkJxOylbdIXWBk3KC2pXGyz25p8IWUm36t+vjNz7tUs+13j1SBIZnZaYEBjERhz4BnUokbFhTJi
cg9DbNl95inxNsnw+UVLWkE6IKo+0tZrGRcvnIa4wc8wnXrC4tHJE5tn8gOY/N6pTr/rDbUf4uVK
uLB1tVG/qp1KC0Bqv8ucH7NEcp1l05XBzTm4eDfTJvANK3N+WsKek6e3c3wZpbbJOt5oTACtY89c
zi0pq7QyT63ZhBTP02OhW5tpLvF4j9se/lDyUiJ+3+bG9OpWy9VoRAnZ9m2CX4/znEz6V7eRt55K
4DUqsZtxuF4suKJYND0uxKRCye9ZqPKAL3bsa7qbB1k/9jBqlivoxvFWKe4nwzaJ+J6VMC09LaVR
ELbb6U9lJF49mgi/mFrgCpwfqdUem3Z4NKf8e6ETxoolIBagxfQoQ/IEsRevqWAqaMy2BpCGLUJw
ue6itOkEzeeqKdMdc/Sb2jIdTi1ex/cEAiBQW0n7OXHamdOE5aiJ6aamUP6ShpoXOGk8byhMxnsJ
LX+TT1FIxUjZjm/zeGiceSQM1RqPXWG7x2nUtNsMv4lts9TFbanVM8GeuA0VCMcDQ8vlay+6L/PY
2mfhwmZg1VRJY25aOth04xWN3JBxrl5Cp8I6j/6fAUxqNuVTVoZPxUTnvlnMzlslc9CB4/DGLLMv
dE7Y6E/5lj53DhaZbOp+brdUvrjWt+i4Uj+BO31yqz5laNDc5Fp8VxLovsVK7qnSqClhRVKODdYL
FhLta1ni4FFqabzNCR12nTn1a8I0dgWH8oYqMbwTPZarYBQNsnXjtRIV3gtNUQOY64E9GWInHQ5o
PsUqdGcZNgAjG7zQXQSGzrCfDBbdnDnPjmbfDEajjuHYftdUe2Xa2Y/ouf+VkfQ3GxVkQQ7+O5CS
VoTtvWKMvD8T54GMVnnUMh+qVg+9erpJrOZ6CYX9iwnl+9mty7t5HGjSMlGwuO9NfzxTDaU9OyX1
PurMUmRkA2NkbVP4/uKd3s9head1Fkq7zCCb6fM7To9ynEmmYV0djD57YbSQ+et2nGI8GUhAe0p5
aGa7Px3g/zB//bv6jvd0OcAZTHvr35yYfxJGRbL0YrcjgHfurXhrdeMjsvM80KR5UBqu3uv3RZBy
1Xbsbj9/67/xXC7fl9wK2JFIHuGY/fW9YVyohXFeecAWXm5SmsK7mfnmul1cpVWaHXRvelXdxNxO
4XScjh3PLS63fhsTHY1NaFQuV0MELYcJxMFDIBWkA3bGrrpS2KqTWIXzMjCF31TpdWm38N3Hh6mI
nnQrhsMxmTcDRmaEClfe3iK79nNE5xCgL5w3P/+m/7CEpCl0AyqPILHLeHdjjTzx8FIwy0NsdDuz
0u90b7krFtCDX7zP32bprCBT4PjjWDAXENf99Yp6SrgT/5G16qE+65BizbQRWz1nEy5tL93A0rnu
I1Hc5+N85/R6cR+v2i5zib43I/vyWqqkGQWEMKarSGNw66nhUfPsG9mO+9hlu7dQ+WOct8aETMb0
HFnGvCeipl59OrDK1Nvuocympwkp9I6gWfPUJy6pFkwMr6C6fw8T4qTLjESadnKr/aSl38NqeXJR
UC99x+FdywP0tQPM+ySICkJBUKldZUQyB8aw3Dkzg1OmMQJrau1Lu+ZsOIIa6+cX8h92GJB913ME
/ltkNL67YQvNSGMiizksCvUB5cTEzgbSSuKOkoefvxeF8jv9qweLkHMKEa7jWe/Zja0xJ7CE5xI+
8/hgdsmpqH61YV6epL8qmD00G4bJtEIYf/eBwn2EgHJdLw+VN9a7LpmMAMNBclmN12SR875nVJoZ
5sHTjBsVevHWKfMT8OonMtm/uoD0DP3GFruAVB7GlEM89tid6rm4FiL6vtgKJ9MwyQ6kJi94O0i0
BMjeznlib0e3/uj2/Gu7c6MjWRFzgJkAWR8C4XnjNfXOaEl8kl5j7HFM7H3dSL5bYIV+k2TX45Sd
MiuaA0aFFKhCUf2KOiixOQlGvX+oSoNwZrn8IqXM/IcnlnsB10xnHzbN95lopVH3UzUX5UHkNApj
XCRB0uODaMDyvhbMhH3mv+kmn92bAiIDnowtFtKiuO1T1nKYIQvAoXunwkX9N3tnthw3kmXbX7k/
gDTHDLwGgJgYwVmkyBcYSUmYAcfkGL6+F1SVbZXVfbus3iuf0iRjKBgBdz9+zt5rY/XXmxAt8/cp
l2aIxZQGq3JuY2w2wRjbtynWJxqM7EQSpV+IwuFFGNPX2otd5mZPyPuoqlp+4U6bD0UqXhYKsZ2M
U3kgQxlpzvSY2M4mmuD5xN2z2UNIrPE10JZkgPkHw15ffNmp6//94P4vi4QzY/tPB1Fq/LNsaEpa
txwmVR8nZNmUOGgTJ96OBV4olsm/+EZ0/Z8mYdzdOJ82veaGCPP+x5psLXNBGjzWx87o60gnmi70
4vwcc1L5Ot/PymB3ty5ckJTBNpXnVIBJiQicAnBsYgf5gS9pBqo28h24kDBUiIlYvM++0Ims8u5K
v0KR6lPtz3VjhuROfVX5+jiXy03lbocxj1liFh/xtFWpkxHkK4HtYx3mc2MElKuRYtK/H/hKf18v
V2s2QyZGRuBvfBtalkEuJ7WX8TjsynVITzM2xN+XoLiem3AasOHWmKCygYukVyRjsLZc9ex1eu6G
BAuBBczaVMy19XscbbAWqNZ0dwyRYC6MPMZQq/gTOHI8kHJUe93q+mhbRv1sg82cnp1ku0AQnMN6
AmVVtlRLIs6vwOG8kMZSH3Wa/b3NbZbYELcX356/IPKFEzJ7pJPZNTO5s/gzpThi4u95qjA8Wkiz
GvuIE/qsKVQ0UGB3HaYsmtPlmUvxoYo5WbJE8WCyOpxpuDJ5f0/7qT4Xuk1jGhyP0S3BdjFi6pId
ppYes0dlXw7Wd6PL/tV57Pwvy5tax2aQtxEdTfFP52QJLqfFtlQde3f5qnv1iHDllvqCD89mWW/1
1++rdjP4+n7wqfR+r/k6JQZr6qddm/Nj4D/CYqjzyC/80FOd6UKUSfDfGV4d+fO4HEu917igFRXC
LeQybV0mX1if/StWFYKjgDFFtLhQz7KXB6sL/V9jj8mH5UWZlFuiM2XAeGQM5mQoaHxSWSdcDDkP
U7PhC8G+fnJzmOg4a3edgbPC40rqj+VVjeOjZUPQaEoy3JBjkN8+rTegjLBGV4D0dG3d2c3y5fSr
3HeYMlxuB8cic24VhwiXzPHZBHO3VfOD++f5+h+Z67+QuZomReA/7LL/Q63w/LOuf/b9z5//2F77
+0/9qXXV/wCygBODCs/lxf4uVfDFH6Zum0z1kbtS0Xvsn39KFZw/aKuRP4dblzJU37iTf8oVrD/8
TRfrc5+yPfPfDI5GN//PxQxSBejOFoZ/4pzBef61AHWXDnzMZNcnTRWIkQ7KjZNcRaDpJ2NHY9nT
d5vae7oMmyGp6pmQAWbHM5PE7rGtrIwFGDOCRSdAlthmbJo3i5OzmZ2SxOntYOrMqEqc+XsFZYdp
gmmbH/5mlTI209Tok1qEa8CiHnF/jLXEWmXi9kVpl4QgwFoykrBgYS8a8XWTN0kMJw6t1Z/7vZ2i
fyprDwdXvjTfLabHoBf66kRqGk7EzNmPPZJQMXAjVnmW3BGq7h3rJSufmQkxz1K9hXMMQXHzPdXH
9mCggzuTEcVaBybkfMa/nWfzbxda1SXJtUGu+a3A6HeZOUsex6kzwrp0H2i5+1eRMyzxqiR5B27D
TM8s1HF1Sc0qMq7acS66A05vTt8MvBgNg4dGNsyaUV7uHY2YsXVU+l29RSjVRWg3c3GveTHwfvz8
OzpUXoRettmNm0Gv20IqptYSgVgt6+KTwXIa+1U7xgScnq0i1c6UQZK5drsGxHuujLJFc8UMjjOw
9bQtEodrAuEhGNhQslySuLIPFmyBvdGaNq/arw9SGf3VzbQY05bxTLrt/LUUoxP1E1Pg2C36h7WI
eSGcpHsHXmnIOJjB42ZwHHE6QgN4F1XWH5Dw5sdRJcYBL338orys2ed57PwgqbVYKBKN/JrYDFnK
397KecZm6VWlCrPU88hs67o9mLMsJOwByD6S6F2ymTUxZ/qfXldPv5Jp8ferqHHdtjGeFNaN9WCx
75eXJZffGHvk3zyqww+N2x73qtUWV60p1I2nMXBpKoG9MPPxR8rEw1xqYDOFd+6d4816am4mVHg3
36A6UMVxz26P3tgUD3PTwgKvTXVHaBiAqTZDbQxgO++CTNcq9zhqY7bsu36zMmGyxBG7buZYB8V4
/tsvu86duU83E63x20/bbtbaZfRyMh59/LYUT4IsF2MkYhm9jgEiivDLntppNxtrdY+k8IgRp9il
Y91eO8f4IKrXjS8tluz0hpnjq5N17iPojQNyV1079dloxcahHEwcszvlT7X/BQOxpZ0eL+vdqub+
vh8Nr/ri0h6vF0JekMgM4zcbCcfGKk9JzisRQ1txzynajdgPy9o/T41roIuNe4yLMnUkBn6tyoFi
LSo5Sougx29GOVnFHNqiqAeoaoDCQTH2ttdrEN5yYlDYKPncKyXXPYkeXP6jJonF25q20xAIrMq3
LWZe95WMbaOFomIv+kM9+2P8IycmEF/t6u/Y4YiosDQu0GPzxJNro9zx0QjRcLf0IpjVRqMSg59/
EriyaEevVshT7aYkF7fxRoJj/sb/jOd0tK5TUm0cRtC0BY4DnhSBrvOkp4NQu7rFvYeA2vqxWOZQ
HGj+KnnksuvWoSLEhGJKj2PS9OyCf5JRXgcPYDO/kHUK6KToS8pWMUGOYO9DYfi38FRUrNjPqiTL
kVRkft3cQe4zGidYxjY1hxtM37YImwaAROLOLkSOtHbuZshse3ujZQhRKgzANp9x4MAxeAZzbdx0
DmbcXYH4ARlD5U+0M03nWvtWeyoyn3U/23FoM58euLHDmQeBkx5qV3mHhuyW+9ooLyviH3fX6XZz
mVM7vYlBDiPMHKwUpbfnsqgU4/xwrIk9HFDcb5D8g63V+bZW8UrriZNFHe5gbS8wwj65pcwjx+hX
PYAgq+Hlqmta/eSdeMqlgnFa9YZM1FgIyfRvkKaZu7LtmGvOVsLlF0jKbl3HUuyqfl2+2qX95Izq
bqkdHSBYMRoCBLnezhCteEpWPd7DzvW+2SBKHyykERwOdXkqgSXfNYMHME5bxFkBi/taYSXR1CJd
0WWKwdYZH/EVi++Fq2ch9ErvTaHbaACQGvKYA8i4cVd3vXIh9XbYupk2TUv+nqJcPJPfg+A2mfeD
VluMJsSaB4OZoinIFSlE+RKv97R4chiy/qEvaxIsSXQ9LY4aMazV64HgArvd0U4kOrbXILKWBD5B
YqHg7WbDuwGnIMFwmKiYO8Rs3O9m/FOWvTP0DOABsS33cknISmEKFlm5nxwcfgFkekx5sJRbKVvj
an03oRhwFtq+/FCeMVzJONV/KsY1e3tYzYicL/3o9K35StaNjAy/SUIJkGMPHVeC/hzK20JM7cvI
Orxi8uruEU36F7qmdbCmdX4piAw8tGaqbovGxolOQ/1I3sp761nZheTg9DUmh+c2jnUwSHnvUAlU
KzIVrxFBU5nitp/TaggyVv69nbvzwTec7oOmWdD2ThGajC0e6HbO1c6qPOdU+b3/UMARutGJy/qc
cBzs5FyRoLo04pSK5JXbjRPocKAoHlwgocRJMEosOg/3BWjBOhaRhfCPoMVMICfugYJy+kMj1AhC
sxhoceFE9KwZgCVCQkB7GEdQN3wkB+CPZ8cPWlqoAaSoLSs4MWibkJhLkS4KRyd5m3XvQUxhUXdq
CAl3tD+MmQDqGewMfgWRI9LpEGQzylIYrN0nE1s8ZEJgvsTUPfcOuXAPv4vW/9T3/7K+Z1T9f9f3
80f/19r+90/8KUU2/7DFxjzTfYeoFWh8/13fU7//4UBJc6mRoVVT4P9jfQ+1j7/CisyMgtHBf9f3
hv0HHmUQhvDXPBqaZMj8GwN0HffbXwt8Wi82FnAfFSpvyOTf+muBLwZEp23Dkz9hvHlVmuUSh718
ebNR3q44NQlpJq5rpof56E7eFY8srhKVt0+y0Z7wuffnkYjpXettu1wzaqclNp2YQOo8vafs0D6g
HhL36jSC1GAvZtBIhZb096SqLSabbVZQGmikkbsnggM9g/jZVTTfesAX8I21Ym3MgyyIPbki0IRr
EgigWOScoV8eKmsXx0VuQRdIhAvLHlJP+630ILPQuwLmo59Tf3YMhpaxP0RuKqyeXFrLkOfBYqFB
BqkLj0vDzOUFIBHdIf3sNguawyXpKZxWxmaIi6x49g6sUILxxqyxBRUvPd78mRJBGzeMc6EIPsVk
/JHXsfcjcXLqMMBceJ+jLm2EYugNGEE80QzJZTjwFkhbpsl0A0dv7YPR8Tkycx3N9TRgg9krDE8q
WhuGKaHX5EciF8GQ19kAXLY2h2OuzV40Cc9+WxQUVsAD6THrs6cEJxBf1phfW6NujrkxveQNuuAc
DfhOr/zkWEwJ1qq2StLXbM4oCRaVnaD2Xhuru0mR5772SVUHCDLvzWpG7V0rX+5U4nwNczwBGJ7e
QHIwKMWWU8zmKZmLl1kN5EH6ek6koPWZZE0XmXExPq3e2FNNa9WBGh6MUN3s8BNPB9jdiLyN+sDd
81Gt2YtTGr8AFg43a99QixXJLWWdixR7eGuq/lyppj4WA+4hvNLhvFYkti8oU6UUOnyc9T5NKhLA
jeJlw+OFY6c1UVGpn0ilnGvlrPH95KODRjGnUWhv7VQzDotlLA6Wsra8XUr03HRCpRBJJ0ggA2vC
PhKPZXf1hsmIXCaJJ1Tu2b6eyfwFecqNE2v+J6JKdaiUnX16aYvglbyzSLa29pjIxUJQnvzE1tXc
2RpZaUM2P9XVUh7A5rDtZzI71sXG/suEs8NaRZVT2+N+8GzrxL6Q7rvO8PdJZVuBnWr+QTmkC9vA
SYYUBUfM3rGjo5jV5K1lnw2XXsjMdUX8Iwo8X1Q9ZaBZ7fp6gBOyEqpsC1VGCDgh0hnzs27XYke4
5ItWxqd1Bdle9bQa7UF7tUmu3JnFnJ/TFhGLhtbhl4lK9H1c3SDX6cQW1OqcZC2RxeMiikulivHG
gS19j9vJa3E1rBoyDIfJnoIXSfCj6wmMYrlaSSRlRn40CjE+LroC5F1ahbyH0kqQKhlP2a1kSLyn
G+ZFMVf+PtAhI3OmccIPEDKSAwGBBl1VMogQLA78azxYSJxp4n6NZQuuOVbqnmmyHijFY5H4qsRR
N8/Lj1ayqUaJay1nvFQwaIZpmdCf8mjNgbY4Yg4IaOFOALB3+KWDsct2yRTLvTOPY/pryXsge6Ci
W7yJopXTLV3t/q2nsgZcklopTl9ViZu09iuUOZ5EJaoZB0Dz/GYFjb0ldw6g19glZnrIjUjQ0Zmk
WJly3YCorRmhQi4PYH+Bm3kEk4OMeHEJ8Lwtc+2DJfVqrJmA30/KZ9UO50FrrdtcGEXYlWRU1Fr2
I+69LswMmb1UXY4QFrdtdqUVq5DJ4woMV72i1VzF3xA0FwjyfNO/SKtszrqPB8U11UUhX35EcKU9
FVbvfhjwtcOk8CHzVn6XI+dJWcZozwmRBWW2X8pFXJ14aaIhHvowGYbhtuzTBqVChnNWEwtNDVYt
U1sHOBFAq7iFtKa1ZQrhW91j+cggwfXHSRepsYs3hWDrrSBmYqd+wHH1Vo/0oi1V+V/MCR5ciqBp
1xcYak1v+O4smw4RnFlkmOpklbqHEYTsX25XcmAOCVQ91wbtZsFRCs0J5WMtSNoh3R6bHahnBJQ6
+4G33GaIUu9WTajrkvk5c4QRunyNBHLuISUr1/gdN5EcUObMFGgGeRZ5Pu6k3h1I/GCUZg5Xf2TX
Yvy2oCfyeRJhEJ2GgoLbmTp7R9LJ4+iR2V54DdTRTTbK7+Yjx5kPGgGcp06oOMBYShPL8auvZZOg
ClybwbjJUinLYSL91qoyV+mfsfuQQOkxKGit0g/7oT35mo89R5O/5tb9RphBE61Me/eil6AnF2Ju
NQtFSVrP6X5ElnPWivYH1JBrOcREus8l5t8JcEdpuPUds0eBMJ0vthZLvp82+e26CXG1TZLbSgzT
WH0yqEa01zSP33kscuj4VcF+1zrv6ybtranyub4M70ZTFDe2jEFVLXVJEAWmQrnk+oVngJiPTSM8
FcUvfIH+fpbreyJ51eK3mjhf7PhKqFhs4NVm6wcW+FlJoEqC6ID7mDTnIN0EyZPlKQ53A+G/SDAl
2r+k3/60hqzclzYFg5qtV9LbMVoXPbEDHi+1dlhvJILpX91oMczp0ddZbKKkuKCOBviaP/hGI0/i
t266QNc2Iaceq1iEbKYNu3amXj2gHYE1mE9Z5uCnSQAs5TPiudHJyk9c0wbOblTbo1U5+1y5S4Cm
tt4zOKkujOCmaFhWK1Dm8tmn8cKoy3F3k897IIu4iITfei+9MNb7gmw8PlAaP2TguONc84FJ3r4a
ivyNZV8M142g/9y6Nj9riuUJP/zJgUkbMKBIHsa+nO5tgnLf3Nx5Ah1NGDxxuJbR9EeSShITrVIu
EYzEfNBpllrffLuYgtnGTroMXmStsWNwo3ITvmkF2XDdNPkZsD89SBrjh13PtR0ufM+bnL25U/o6
HMU6u0d3tr33qejFG3bbr1zGw90qTC2PlErVMZeDeWdXjgLAn5MrjZd/UGiRF7RhyqeRaNs8EaJ6
bD3ffkQv04uAXVOjxDCkEdhWX/7qO5PYbRZqwneKDGcjdHXOQUrdZsnUKBWOXe+vY4AHwgmXxHxC
30fQ/CAuHrEp33vSnT7rpD2XE+QrhCtpErSJ+YPMBfupJh3rC/sKRrAVmkkBiWucT/K3VyQryFwN
Z4J3v8TmKpG//SWb0yRm87zCfy0P0Nru8eLdxLhvXRDvRjMfGdYQWKwc5f6IE5ewF6N34cDb2ast
O+uqj5kdYsAqIztjYiQbueLTbt0qagazeexMq8uChY/iFvQs7EIRN9iiBjki/O68oQpp1OHU2Tw7
id7l+9jFy7O1qCLJ+6I/4miHnPZJdWDim72ymxWvHHHj93KaxRP9a7KgoXSdhD1R8catc25rRU84
Qz9SAP+aypfEyJAyKW2hr7emsA0hwja7VODFlVnpn+nBqSCtZr3YzVYtgcsnIloF9qdhnYdX4a3j
D5vh6dHrG/+myfPhzkrS7ltj2l3B+mtIhjQB9BeVjU2L6oqJd0cCcc71oZ8wQrHDBtyTRj9cfWky
Jy/loqIsZz3cMBWp6BFvPrGJzHbnewKcdA2VRz4s7AfLZyF2OM0A6sBosArLoTNUpG/KnSDZQc97
KtcasC+mPO1a1nP2Rvu73jMdqKywWufyhKOMfA8vT7ydBYjYwwGMXU7Ec/xAU6Y+zhXbK8rkJxgV
NUVYO37Wm/FOS10kjsOa3HS/rXm/XXpDpapn5pGIJoRrHKbNzpdvxr6lohcKnLoMpLaW/c7uCJqe
NkMguSVdF9prXNEsygoI0/p4qep13FlGXh+JQUruDcJ2lkfPzbvmbk5A/YY+rJHWKQKPoRPFQiXT
jfKJ3tMwCKGm3My8MQEY1E7WE8w8h7xvCryGXl1/zP208gEjwzW4KWdLC5w+1yOMmnUXmn3KPorM
bKZ0cszjkDr2K6hapIjrlICM7QrW4qfveHEoaJkll0yprN3xCHc58q5kCh1jJDWggAnJ7jN0zUUN
mjyOgDAe5xaiZQWx4LDaThqqYdHO7dTJU8czGY6DmV1kbmdBbIzur6prrC9RF+S8dBkAiQPTmee+
8OPsDbX6GFRwCsAeOpsyal3tEBGL9xM0aHJ0xooSXB+InW5pi7+s+SSizGF3jnzQzvuebuSHoLC+
mWj57krux40rxaHhZc+r0Q4PUmaSQHGrepwm3T6vMpsCo7JkaKc6fAw9rcwoKRApNAIoimg3VkAB
nqQjL/TWslra+LzHbz1VZDTMsx9gt8+jhLOO4hy/3Gx0QzSW7kkjTTtsuLg/Dknm77tCGB+2NVtH
sKRyFxfo0MoGw4ibNekhS0wVds0WOpNVDl9vn06fpY/VFE/bnTmn/g9RY+DhnaAyFwb0A2M5tpAn
KaXG5IKs1SNpBNlkxHPT7qU/21G7AI4BlEaHFesfSuG4gvhbcozHs1a899T0u41setSy2MRrw0lS
T05NjHc59IEmtAVvjGnuyWqmi+W72t1grsujnNLjOBfldQaGhr++NjsqcK2MyiVNf0rpWNc4zjI2
2jYBXwdtpOjZ+EfSpJcyLQMQLPiwEDFz6EzLA514/1bNCXyAGoBh4WR2BHiQDbNvmnMm9HvPgzrQ
94QVBuPm2nPrHE/fwnBe6q13W2htB32KgaVextYuL33z7XenGwQKMKkqS6s3TfZveC+ZstAQt8iX
Iy5dqh9i5mD1UPWfFkD1fH4jjl5F/BpilGRz75p0H9wEIM5afti+mUaKbwsc6vwdaPZNmhAluLZQ
QMrvfa62520UTTQOoN13s2lGhAQbO3SI8Rk1ORMIjLa7KhFOQM2sA+usyX6ItjCYMbHm9oJFruZp
6d2DLgo3MDp6q2WSFPf0H4QIR7LEvUgBBbrtB+ptGNRG2G7tn9nr5clv2zICVrEek9wTP6eaK1o+
5OpYWcMYTlprYLly6QjI7mtI5+HsVrAqhFcAbm3GME0XSbqUQ+AMeqszlBbFbDBNIAC3n9zXKMWW
GlGItebVqR6lIsgXbegr/kWINmq6mvDrXiilnjOtbQMXxO1N6pgMhueVwrFJYQGtLWbxUevCWo3v
vt5ih1jMHWTLl1pjy8uVRcCYA9qaQDrvNZ2JdaGvTWSX8BRjjdh+XpuCKK21MG7qJb1kWv02SLc/
Ln361Dn6L5OddD8tVEd1IuG5NMYbzfryZKra+tFjhAxFgupVatXLDLrql5SVtu6T2nOwtmIyDciK
HAEMOdWjtwwC3naSE1knvfhdibEAQ6kUgnJ/mR5brKQN4844pu00TNPe7tHZUfxXOnecGd/aaPqP
NRsWsjHTZv6TYyUed16XDhoroYocUXRno6aUXDPIPksSh3xV0r0WSIHulEP/mtgaCPMGwYH6Dohv
CdvVQ98SjSKVt5iBvBP/w18VtffLSIxHK2/YPIDMnmFHFefF5nAFBfQVF3C5D4VWgEt0RvzuLjw1
u5zPa+YC+RX6S8eRBJsDJ/lobL1AWSdI80cXyLWzpZ0BW44zTJnI2izovwZbgjN3RMDlzXh0Vfue
eOsZGSz9+EyKU5Fo19jvqXVKUnLwZZ6lDkEBMJ4buYVTnqVN+w+zXB/UlPqYD1FHxlZ76RL1QCTB
D6bOPPHxYiPqqR9aCwMcjRn3VFu4il1tSA/cXWggrpV2NxnWawZT+GaINVKXOwcNa2nWh1TIBDBr
pZOxwuWss8eeSNVE0LkYGhr50F/RXT6MmqANF+MgTJvlvUh0OmfDYu4ZeWJIGszP2Fb60+TZBfJl
LMronZvpp9276om9D7efY0PrEe147lqaUULP0TtosPg7T6PPkmVG1ImiOPpOfbWGsg/i1bQwAGST
P0YuumB3l4u0OEMmCnQyiYANL/KDCOjmbRMcVxvIZP3CBslAXl8K7aNxqu7OFaV2zDnwOkzw7gz5
Ne8ubsEVCdVJnoZAhc4dkXCRWS3LJ3UWSyuR1UeW695dM5nxFTHc+KVlzq+kwxm/81OtP7e0oR/W
2YoZxrpTHchMTMzd7fHeMFJrvd3kw6RkuFVzoAtaoZAYmKfgt3b2epPB6HWKbA6lkcEWytZF4k5H
JWWJWLvVEW+qwOYwOJJX/bwk9jcqBPupjZMGZNcyHFkHS+R0vc7lynuZPIcdPq2NpwSkfQDr/s7T
+/ijmjG8ACX2AniXSApKLunazWRQ1FwYwPW7dlDpDTXEMO8TeLe4qjJnhAHO/rNzBiHzQxKjm6RJ
VIIkphdGTVMRO1VzuaG8mxoJ6NdpupdOWu1N23oe3u3G9QHqCHp8C3kEwcK+QCTn7Ju3U2aLZ8UL
OKHXjuvriOp3xzKOaRrRoGaIVy/91RzleHE3gzuD8AlXbltneGOlBHFPg2c3EAtHxbQgctWNgayq
jhiToGKXeQOV675bXeqxtMd8OEqP1IFWm1uKVo9s8F2ilQoFvTk/2aMcaD6JQuLGWYicw4Djv5Qk
rP6wU6zyYZ3EyRzSU1selwKdb2Cy0KIVljU4+56L92xwRFOCVjJUpvw1UV5HjAgeFo2yfu0d8s0K
ZwhtOU4H2PDtw5wo4zXPqcChKbFhr52t3/fthkMuW+U99nbHecpe1tyX8CleNZxvZzNt6ctsOSzX
btGGVyI+xa2opuVgSOSvXF578wFlgfvoM+Mn3EuP/RtNS41PGKDFeeg99WQYmxJzNkZWaVOzre4q
28N36/UpzA27R8PhTljAQmLrcxK2OkSmt3T4SXwkzc8s8XgYi70fnMnmm67yKB66JCcopL9fk575
ICM6I4JDMT+L1U3OORqIoC7T5VcpK/0t1nsKtdVhfEino0NQ7BMjm+RZ+zo6drOfNE7dpLE4zHik
Qi47WSSSPj9IjdA5Mt+qmy6e3ZOaxBBJhqAXqdek2jGkFpcGXe03yGoD8KgZpC2EOitwOitmOxm0
B1m08hY9t3esoMdEvVrlAZObFZiy4CnROtSeHvaD73Rv4cOD2HoW1HeXrmmn/ThQ/dPOdOnSaGQ9
pLkKSP+A780sI0hkX13Hwf/SlI4yRK/gTaT2EGrLql/RsROZmqP+zlrzRCiAd49ZkGTQxVZobV10
19BAoJRw6xipGAP6zd25By53xTJeXDzH/yTrXo9UjKcm95aPZKnSwLDApcZeTltRjyt6Zd3yAikl
3rudnkbSYICt8aAfUiX7QHWLcSIDhJ5NU9SLsfO9NUzNWQ8RBrm7wUZFrIm1e8vQ9wNhTdfj0s1I
4V29H+89t6EPrBNtEta2ocrH2U5RJaUcNrldNMTar6q4aG4bTjbjG3qsOpVGk+71Ao2zTxQp6fX8
uYgfenNe7iYgrztDFS9+b3w3EzZrBBNRhmo5pFPy4ddIRkAFZeFE4h5ZpKUICbFs9oZeWMfJIg8u
yQnlBSDWWLaNihSaTJKsd5ApUEvk7avs2/zeSUZUYcaRwmo4KCh979rMGMTAsG4KEH9ipUKeUScf
JOCw3eyNH5Wftw/T2D5AxyqXnWg8jnZ9uwimpXaHKHEJYmGkp7YWxgVL1w9Lc8drY9TdrmP/x+m2
oh8mseb7MNkjU+v5oqSc8YS2/4Fo/c2k/a/G1jCkGSf//+mrrz/74f+9ZF2S1dnHX8bXf/vJP53f
7h/MkZwNqKrbBsJqXvTv8lTPQLXK3BqMrw+t2jEYk//p/RYMtnk2XA8zMzzrzZX9pzzV/QNXmgMw
mpYaw2bH/3fG147HP/JXr43puDBdN/nsxs/+Z+dgslhTyZgtxdvpjjeNV8MwwuvR35gExXB8Dw27
HtlZj70OhKFK0FYw9gxLoU/HIiV+ExrK6O67we+eoD1Sfpul/5KhH6TRz/ZmZqNPJNBst/uRERQS
sSK1Tzii3W4/5mOMXEWzJtahZwMztAqbKaK/IM+U1XxsYXmgPmVC3C1MCJLKS77pdQ9XXtldHPhO
DsJ+etH7EjMDkrnl2zqoleFjuewzpYlwgDb4kEyNfh4acom5Ofb0i+PtSF61uH20keZd+BHA/YzG
1YGR/EMWy7wP0zmfjp1JxMM6LTWtUVO8rl2nbnI6w8+xpARduj69R1CGfdRn0E9iCtVyZFQOAH89
R7LpwtjbpdNSPSUpTVjDnCUtcv6aelS/8fXsW4NgZxNwqatnLYxXyiHQWtGECcRCoHiZNTwVMnfv
6d6bDzGyffpDnDT6vlnGrWPnaWuIQs/Hv6oQmko6EA4sM5pGfIRmP1iB1aByMTRUOPFsUv4U8oh2
6cIIzzjoY3rHzQCJDKRXqwxdleKCsicaExD9rMugdZtDgfYvxsF12MXVcETSOHyz+iXHLputeqQp
o6MTsTAp7fra5vuwx8vqGcchF29ZDlds5HeJinh4iWs0YP7UfQO8ZRGdLOr3jnbYWU+lu6sWL0Ui
h2kc221Y5kny2FsQxELlNuWVnAscvXWKbcAvq9Tdyapx7pKxd2jra/HWFVRvcRcbD+TY5pGNGvqy
rPLnYGD2ZxS1OlHcZsn9Sub2efZR/+QOORqePl9K7DAk3Dgx2jotftDN4TsqYHong1ucUqeLk5tp
QPX3MPtJ034gUu7fUWONv+iU6g9OJe0bXAfmU+FgLgJBOV7gHrZOMKiKj2ySVXclauF9mq3xVqPi
i4xJ/LTq6h1rUNMH9Drbk8qtkVaEKe4IcdH7sOoW742ImvF51Uju5m5aRk4bl9hfKuZOR2GNNk1p
p6lLFFbT9J6ieRQhzJlMRr3W9qg78k7fIT01IttF7pth6RAPqllxqItUXGTruwws9IV2qzTuJ1t/
W3v/TXTjDumzH3UuRSaXokz6geWmbXegncAoNjGcV2KLnokX+Cm49EO2RGkYddjGjnap8AwhzSCn
zvc2I71jYLtk7/gv7s5tuW0jCcOv4tp7snA+XGyqVhRpUbSUSHbWTm5YtEQTIHEgTgTBp99vAEgm
YNmxM64KamHfJKSbwKCnu6f777+RAKcvSU4A7P6CQKOcH4GHZSiz4R1JsGSldpO5GcVpZ0kX96Rg
tmXoj/bFfZpXwCKVbLYdFcvfDnA+XKTJbn9TMVjmMhO4zEIh7Dd05tYSHiR3Gty24VWxBKwxcYpq
u9jpCoxvfranbAZXqnmTmfpyauskPbxwqU6TfU5kZHMGVRm58d5Iw8q8yE+LSLFHVxtYBF/vnIAZ
C2R8Z+aSgTuuUpWzyGCWDzQKuw9HU68uw21SLhzfnhkREBMx1I5kAkm8CwaumHewMZLVt0hRWKUX
TpzDzphskzC53u6IReKioC2APsfJQQ03N+XBZDxGsT2d3iWBYs7N3ElvjsCMGOx06RUBDaW7zWUY
ZEw38KGdmYKaC2fb/cKqjh9AyUJUnGba/HhanqYm31oEJsh0NdDh1DWN0ZFh3HGiMYy4MHV7vrMO
DpYqTe504u53jgk/sWXBpuWZJNQn1f5UgW2m9MJ8lt0O6ApUbMbRLhecJ0AXpYc/mVMMM9mh8CDb
sN10ppkc14CE3AanTfUJWgcOaAfbnnnmxgjIqO5pjV9mD5Szk0vL9qgHeZZgRdWUYk6AGUzieJm+
8YPiTxwLYNM8OFxFp6Rkl5KwPHF6K0v41EI/f9AivM3UNuzsjREu4bzbqG83tuVc6SNgBL4iWDsi
Z/s6sEfhhXdi5CKZwQsVBzuNQCkBUWScvZZGylypoDZcMgNzbpXGcWoBt1hYOdSGeGxnlu2Jwwpb
dRfHyPZJIwf3Swskhp1t7Nfl3qUEAPDiE2j0QlTOKKWFe2wvfCLBpatryTyhH4820A0FaEUAvdV4
MorBTAEsMaobb7/xb30FdP2OkVETeDLcS1Pz1esqT5bQ1iYLqiHJlFpg9mjGKRCbcM8sFqBKb3Jd
55xTGN48Pbkf6XUK5xsTVix3U0yLXfkxDI1iqqgVIX+Bu4HIa+6k2eaqKAOdVkjn9qAu7/Ms0m/1
UCOlXxzMO85l4SyFqGxTbe8LJRvdld72NzgkAOzDtMJuDG6puZ1mRzgwcY0+7F7MYcmsmXnKUnhM
aD65MA9FPkmNY/U7oyugDi9Y1/sEhl0LUum8Yp4Co5hiwK5g1qBAOpLezxW92pCPgCJEmZLqPilT
b+nuT2/JNrmjD2VGMf3St22OFJwgYfA67CI6R2EwDAK6W3JVra5Aa7w1KV1uL081fTTjkY3bw06F
WTw2Vfqkt4yiAYWahuuqZqBWilPyqxZrIw9y7fT0Xqea/T6MleM1k5bVRSH4rJNqBET+ENpwr5Dj
OVwr1q7E9AcRa3DwYMMWvNhqiMV0IJ5cVYI1m3hue31Q3EK/MAWrNvU6GpkFrAjGgyl9zyV8IoKF
WytGEEnBzJ1VTjIrnQRiCeouzLyLMK+7RGeB6D8/zkDWbsDVLUFxbUUOYr+jl84NdcE1w7HjUjlx
FijjgmoH3o3jXmzs9UW6L6gs5FoKpPhCqwrXucBzKWRE8W0XTuXRDZHZpNZPO0b3VRmjTZlklB0K
spdVsQi83WjO0QY6R2VJlvWCflT3V9UcWfkkzk+JP9uZCRw3jnvi9KIXFBwFYXrGhDLmcGyV7Z3j
pck9w8fg5nOtygefASI+85fHGZM2rKtTzcee7BgudqFUqc2kJXqA3gc02V4uqV69CWtGdyhaqg/Q
fhgzSsqvdfAWsJPSswTtJLTCwIP85SQTLPEMVSnhmvczkms0SdwaFWBCEQFRBAxpFZsbgnUeCj9x
nGZ4+WRTgAGZATeDoj7b5cqEqlf+AeN9muosEpxC6keyC5RtbVMJL3ijUCoHO5HgpIuVyg0jqitw
faY2yenq3k8My4MWJckcWGN2HqgX07vZm+V+5lLLfFMWtjlnvhok/BFzgO+ympo/M6PgtSGaMqC3
1q/B/UHiH0RG9QizvPenS8z9Oyzr9mJp0JAg+j5shtURml0uN+rGvYHYhlmFlf0hF0TKlaBUtgS5
ciBolrWjqcxTrTqlE7rXrT90BtWVE6brplc+kCV8iebeBNuqWmuj5WaSJ766wp761345gmKOnrMP
B5rXKpqqQns5Y/iI51zmCkCcTR4ywC3K9ftCjfWpaZUwljGIZ7ozfPe1ewyLqUlWfnGyD+VtlW3K
+4zELaDR8jjhSE/HBxPLVhWtHgmEQrExU31Qb5SO9lC70LM8CQXOSF/mCd3jnjXTDor9qEXa8c2e
4U+3Dgw0b/elCn8l9nwLYk4F1hMpwYeNqsC5D8maCwHQZnkNoYByreyXCYljM1koyca60095OSmV
fTzXTvB8jk6iemkb+2kV2SqxP+xyJjTeE2AH3g7THEaz0tqbr5lVHM2PCrH4nnGK7xh/o89GSjrN
98n2V39Drmu7DQ+3W9vWFhiJA63RHpvFpiCUQRB8o5O6pmcsoXss3FqwU6kh1OeHKqFTSrSRpMwk
2pNhmULwmxBA5cGDt7PM0xX0niXJncL6dMjhs7eAlzJhMnCPNwdNO+qzMjXi2f8XbL3F34uu0WlN
6HZXrNPqfs0Uxzx7wnWLT3+L/Sh/B9Yq92HB+8EvfVtQS/v2FxkFzSDu6WUU6puqb+ZbMoIV91w8
wtxt6GMx3sqxRH9qff3rVcCA6/ZjiEGVMUTbqmIaAN5JXpwtz9cW4NvP1qzkt7/zrXtvki01Ix4Z
kOamGlaj55fyI8+vjFWIFVym2Sj1RV7k/PltY0xkZmpKQ8IA5dXQVoEe5S/ySj+sBawCzQY0KRsv
aoHjQg+IjpiO+fz5sHQBDy+7FXQD3kQXdL/aPiSJtXNVcDUo7OGIZzs0qtI0oQxoQ4hBeehvJ8X4
w6pgjBXb1PhD2/n549skF8UAJ4tkcX0N7vFRUUf28XV3TF8QnDRPL7m3Co41Fr3/gLDhDxPXP7UK
D3ER5cIv0bsRnWeLNdHP9D0q0JPw2SewBszsYx6lDi5TXL01cN2xImwFDJ+NJgzPJtIx+X2LsHoM
/ejSz/LUf8hR+GfHiDUADw6NCDns+sLTnG8HVVXZD2KAIOTp4mrMz4CsATkHMbHye1Thq6tgmGPa
b3lMvbWJvVWw3DGwE2oNtLDW1+BUAf4Z2uekFkG3xzTkUXFR3fpNi1fdVQWXeSS2Bl1IGyXUPzgk
Vaj3sNwiaGNBQKzRAdl9eiwieqZjD2kNq6/hPb30PrAMAiCY3RQNwhVxoecdFTC1saDLFJW3wT2+
qzlYcLm3r0BhQ4TM4MLm+XnK8+d3Bec00xc1uNzqa3B2APJNGHnkFsEZEx+aJkXSl+2AYo45JgnP
ODQd0AxNl/YFytgg+lUh62vecS8+pvrMJ2R32Cb1NbhV4DCrNIr59w+MOmEwnLgOA2heVAJHH2Mo
dNtQ2lPC4FaBRHAfh/DDhwR1bNomTFicOOqr5xE5KzT0WAKBwJ4bkCuEm176oEj8S6O/BUvHi8bQ
NscGGRXmnXGeFNfgFkGFM0n2pKQ5Y9PFHAAReFEHMAeCRcbA+TSfD24jMATBkTWKxIbUWjRH4G7q
q28UTc6LgmVCbVdheLqgc4KR9IyqCIDZEorwsedxAf5CrI9wmPRxcw3vlGS4jnQSkcEaNsOVbfpv
6wtVP18FVzCOEDyp7SJAEDIwq6gattrsz7/vGQ1jrEN+YpNIfHErgAYDnkaA4PxjSZPeOfcslazC
2yK5CQx7zDFIxEcvawFjJgkdTFWD0mVw7x/Kamm36GDwDRtmnDb+6wUFLuPe6YYgwfo5lzCs2ACG
L2m3SN6ISXM6uYAmLdRPngmKIUwlNQdBHjqw51fw2JK7QOeQhMXnHXdtoG1xOoBU6TlpOLhwQKPG
JW0DtTGJIPKmlJReCgeYzWQpJFdpTBvcywekJBsH4AIcsFGu3XKWi4PGuSN0TM4FCjy4IscursE5
QuYPC451qTyBYZE0BYAN028TDvQNIckkCIEJwZtfGtDpCEY7MWRM7vHRcc3RXLM9/fSVgD1gMmNZ
Ecnz+hqeJWAKq6wSkCewAfxTO24eUmShO1uBYMAE2E9GtVGSAW4FYhVJXcAb0A1ALQ0mu/pC4Pkq
iJoqhyNoLlqDMLjjESlNGiKkdwQukaDAbmOC/iq4Y5KrdC8+pVMGpwtU/g3Z+JD42GDgiClaUOqr
V0hooCbiTN4qy/DiI2x2o6B//5REcVU3Laad4Afrq+ciVRUKSpN+dxsTKa7BrYKOi5ROIBIl69QN
aRJ6WRcUZUzGGi/auqMh+UgRwchaBJ1pAaC3xFSi+sIHnttF4SOxFhphZPN5Y4gHtQqWKmsRdJJD
OgmB573Qswg2sCOHrUC3W7MKg7OLnBjlIXgaEDxXM0QJ9UVdMImnAJqwXZq9MrxVIJCRPjkpVBCp
sbchc233OjvChmSX8UQkF57t5sBOz7ol5orJxc74SINGTQdQYnN17QJRFLUFgUv5XIcd2CrQQSqr
C8IuMO+BjGqzIfqAC5ekOykUOlZb79EEaAOyjsJHSpcWgObSGEc2qY2dez7CETuGMiNIpIHahXam
jtSOQBcYqeOSLmstQy92Bn5CD7Qm8DeNsgwvXrIYCiRrF0idYxHMeuBP/ba7dgGArs0kFsBOQy22
6WwJ6dhZxfhBG4nKP7/rcx8BMFHHi+IjPhfjhmUdAdNpjfuWO0GQYiQ6bM1jb0fUyEQbLA4sAbXa
DckuWkwVlt0LxEtkDjktt3WW/vMruAfq0gbL8+RDB6YF7GNZiyAKz4xodEmvNA/ZO0fazlgEU0zf
az9vnPKgdOFLQowfBaKQXwKTSEqBykJ99U4Q+EiLvAvVls8+9Ht14TuW6rkfaOL5wWPdCeSvs5d6
gb72hac+mC8/b3tg6kYXIN2dL4rGoOa3mxKm+O9fOsXNGnJz9uETBKf+nfaftw/45U93fuvpqZ7+
55W/Tlfpg1fVH1Ttbd6uQrqJ/hOsPq7C1TkcnXVH8z7fyb//1bnPM1vwF4KzXU+uAHVKy039Uxx1
BdfYcXnBu1WUdceQND0qspInq8D/FKc9jpgG5iwtOw7idPUYPy2sUL4GOCkvmZmLD7n/UOQd4TUW
TVb45TpYlat0fS65wXlJS247A17Fn17BvV2EH7vUPEzl/QlaOGPV/ceuFjYILdn7f72O4RPqSiZO
xvnISr5ixX3/SY5QFKZRCiCRrOD548rrKGCLTZGWGwR+FPvZ0x3Wt9z0zkmLjh79Vc+KNL1I0pLj
svvyGrSSrNjFl7apAYBIC0ZA8bCrOovcwOxkRb+JC8bl9Je5wbbLyr5Z+VHHerS9M/Jy0ypYRY/n
y0HJTxT/5UVn2erBK7J1nnd0uoUxSMv3Hzx/s+q2ljUQAXnRYv5unHc0uy28y8vOMp+/8Ho/rXEd
QTUV3Z8hPYZgsidalEmlRcdR3lNurQGlyUq+XX9MV73oqa1qyos+rLp+i6KNKJHJCy5fXa3Cfeb5
XbeOfFF8+Rnyr9dptu5YKrL5oqH8Zwi/WR/9h44ba8FlP0P4H3G6e7rNWrubKoS06DjNvVeTVcpc
r643YwSHKPb8nB+4XO36e7/JnMuK/9XzuyveNL1Ii90FRCTdUw39NCLLLS06XW/63bs1p4Os4N8Y
cZ5VwWHVOybAlCUqNbLi7734cf1qnn3h2xr4kKz4t3HxFUVs8+o/5we+VMS2tC0r/psD5mu6kBeZ
PZ7z5N86Cb9bf2W4paTc3/OV96QYwqa0mUrZpfjvOg3xbB3JDUuBtOSXmFKbxJqs6Pcr/E60gcCz
e981BkZa+F/RvEq+yPd+9hBHmd+996YGIX3vVUy7/KazKk1G99uSX8o0PXeFfZl/eqKIeemfdZNr
4hsPwXqV/vI/AAAA//8=</cx:binary>
              </cx:geoCache>
            </cx:geography>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lgn="ctr" rtl="0">
              <a:defRPr/>
            </a:pPr>
            <a:r>
              <a:rPr lang="en-IN" b="1">
                <a:solidFill>
                  <a:schemeClr val="bg1"/>
                </a:solidFill>
              </a:rPr>
              <a:t>State Performance vs Market Share</a:t>
            </a:r>
            <a:endParaRPr lang="en-US" sz="1400" b="1" i="0" u="none" strike="noStrike" baseline="0">
              <a:solidFill>
                <a:schemeClr val="bg1"/>
              </a:solidFill>
              <a:latin typeface="Calibri" panose="020F0502020204030204"/>
            </a:endParaRPr>
          </a:p>
        </cx:rich>
      </cx:tx>
    </cx:title>
    <cx:plotArea>
      <cx:plotAreaRegion>
        <cx:series layoutId="regionMap" uniqueId="{B4B911ED-EA77-4ED0-90BA-3286AC0E584A}">
          <cx:dataLabels>
            <cx:visibility seriesName="0" categoryName="0" value="1"/>
          </cx:dataLabels>
          <cx:dataId val="0"/>
          <cx:layoutPr>
            <cx:geography cultureLanguage="en-US" cultureRegion="IN" attribution="Powered by Bing">
              <cx:geoCache provider="{E9337A44-BEBE-4D9F-B70C-5C5E7DAFC167}">
                <cx:binary>1H1pb9y4svZfCfL5lYc7xYMzFxipF68dJ04ySb4IHdujnaSoXb/+Vsd2Yut0Jj4Y3xfongGMuJut
Ih9W1VML6X9fD/+6Lm637tVQFrr+1/Xw++ukaey/fvutvk5uy219VKbXztTmr+bo2pS/mb/+Sq9v
f7tx2z7V8W8EYfbbdbJ1ze3w+n/+Dd8W35pzc71tUqPftrdufHdbt0VT/817e996tb0pU71I68al
1w3+/fWfo4FfxK9f3eombcb3o739/fWTD71+9dv8q/7jsa8KkKxpb2AsI0dKKUEIZejbi7x+VRgd
37/tYSSPOMeMcYTgg/B6ePZmW8L4Zwj0TZztzY27rWuY0LefjwY+kR5+//n1q2vT6ma3aDGs3++v
P+i0ub15ddVsm9v69au0NuHdB0Kzm8KHq29z/u3psv/Pv2e/gFWY/eYRMvMl+9Vb/wHMH8X267bc
PizOPweGkiMpBCOEyKeI+OLIZ4hSgsgdIDNEniHJfkS+D5wh8sf5QSKyuf3qtnX+gpAwfMSJxFRK
sVdXlDryQV9Al0BZdi/xsB3udOU5Eu2H5sfIGTab5UFiExqtb6+b9LptHpbon2vMDh7JMacPy4+f
Ko4EjaI+8THhDw+9w+WZ0uyH5sngGTrh+4NEBwzBi+qNYEfgQJhE5N6FsKfAYE6OiFQ+E/g/bdkv
JNkPysMMZnj8cXaQeBxv+22aPuzZf64oWB0JjHyJKBioJ86e852FYwShOzYAGnRHNO4U5deC7Ifj
YdwMjuOTg4TjD5dvdb0FJvJSJIyyI18pH1HM71y6/xQXRY4YVZhz7t85lpkBe45E+5H5MXKGzR/v
DhSbdDL6BX0+QEMUJeA12B00MzaGMT4CmsaV4HekYKYyf7hfCvQzZO4HzoH5cpDAbG677c1L4qKO
KBcQltB7nzJTGYzFkeCc+tK/05kZLr+WZz8sD+NmqGw+HiQq4bZI/zJOpy+JjDwinAmhsLozVrDy
T5zMN/cjgUgzfKdSD4b0no09S6b96Dyezwyh8I+DROjP27p59TF1cfqyIPlHEFtyCWR4r1nzEVAE
KqlC+A5E+hSkZ4u1H6fZ8BlUfx6mMl2ZtkleLba5aV5QnRgD3y8w41LuRQrwOSIUMYUF0OrHbO25
8uyH6OnoGUJXi4NUpottXW+vk7a+bZoXpG+QQ8OSUInUfl8kgSIgDikbH8jDY4SeLc9+iGbDZxhd
HKbBO4MFaq/z8WGl/nm4QyGDSSTxBb+3dTOq4PMj4kspKaZ72fVzJNoP0I+RM2zOPh+k/oSmMG57
Y14QGx/Szz7naBdz7l5zsoAgImXSp2LmgJ4jyn5QfoycgRK+OUhQFrcF5Afc7QuCoo4QpAcE5DHv
XI56yuAkP2LCF4xiiFp3r1k4+hyJ9mPzY+QMm8XyILFZgb6kLxn2EP+Iq1095t5UzfXFh0yBLykj
/v0HZmrzDIH2I/N94AyY1WEWB9a3Bij1C9I0KNcIBsll4GF7DZlPjyAFSiVD9ymcGTDPEGg/MN8H
zoBZH6b739z2ry5uh/T6JZ0MUGgC0Qxm93UbWPsnESkSR5APhWDHB/fzmKA9T5r9wDweO8Nmc3GQ
1uzkZpu8ICwQ2VBfQb3sIQ8w42UYM0jhKCp9NHMwvxRkPyL3w2ZgnBxmLHNSFKk2af2wYf85T2bo
CAMWwLXuU50zt+8rKOP4gnL/By14rCzPkegnwHyfyxybw/QuJ6Z/QdcC4SWSTHDJ7ls0ZuZL0aNd
vRlKOvfvz8rOv5LmJ5h8m8Mcj8N0Kif6Jt2+aFVAHUF6UzH/oSAzgwR6NKBiAAkb6NL49pobsF8L
9BNUHgbOgdkcpEc5e+lCmg/0l0mipNzLwpQPLgdhqLTdm7BZQubX8uyH5WHcDJWzq4NE5dy0af3C
CoOOFPTGIAEl/rvXUwqmMFRAsQ91th8tAo99y7NE2o/No6EzeM4P05pdbFN9+4Junx9RKNdAJe2H
Tjxmx0IdEQwJaPBBd8jN0sy/FGc/LPfDZpBcHGacf3mrdT0W3fZFizRAyHwFhbT7iPE/kmNSHvnU
93fG7g4ZINCPlea5Uu0H6OnoGU6Xh6o6biy2+uZhnf45aaaQwITsMujOU4MmxZFEUFyj6l5rgCE8
xuZi+2tJ9uPyY+QMk4vDDGQ+NNvkYW1eAA/oC4BSDCQv73sw5/3Mu34NCY6GiBlN/pUc+9G4GzVD
4sP7g/T7G+OggBlunYHQ8gUDGAo5fApx/PdejVkPjYTA0odWDSHu8zMzZJ4v136M5uNnaG3Cg0Tr
IoUe2vpla80CqICC5PKDy8FPjZqCRk4FmWXoh3rQ2LuejWfJsh+cR0NnuFwcZkxzkV4nabzVDyv0
z20aJMp8yaSCbo3vfv4xQ4MCpoQ2KAg379+f6c9zJPoZOA9zmWNzcpA68yZJXzKBiY4YNGVi9Yh/
PcEFGs4R2D0Krc/fXjMO8Ctp9mNyN2qGx5vjg8TjIq3r3f/Wpi+nLruTMwTql9/TlDNqBnlMaNYk
UHK+T878h7o8S6j96DyZ0Qyki8NMB+ymZFr3kghBGkZIyJ2x+2LZjKTt+p2hH0Nicm/QZumz50j0
c3ju5jLH5jCL/7si02fj8pfTnt2BQKoI2x0wezBaj40aFP9BdxCHjMCdM5ppz3Mk2o/Nj5EzbDaf
D9O4Gd28aNaZySNoItv5m/2FAIzAsjGOiaDzHM2vRdmPycXDwBkkFwca4YC6HG9LWyfpSzbMMHok
fNAI9XDyDBz9E53ZnUyDkBT6A+90akafdzv/WWLtB2k2fAbV5jCpwW5Sp7euvh1f0LZBhROq/IrT
/X5HQsEZaAMc574zbWqmRs+T6ecgPcxnjtDpQdq3u7D6xfudJTTKCAqtGPQehKe6BMhB99nuSM4D
SA/74y4Ufa5UP0HpWwrkYU5znBYHidObvIC+jRc9mw4JHZ8CTPc5tnkXmoKOW+inQeihZx0Y+OPk
53Mk2o/Pj5EzbN4c5tHON+42Ni+ZKqDA3nxozqRiv/YQBNc5QCUOmmpnmPxSkp8gcj9ujse7g9SV
/4OTNqALmPgKAp47RKBI84QbwEkcSLdxaIS6e3+WJHiORPuR+TFyhs3HwyzevEvguo9XJ/XLFnDg
1gBBfKL4fS+zmuMD3A3DGcLdGc9vrxk+z5VqP0ZPR89wendykDp0d3Lo/6CMALYNQT2N4Hv2NmPZ
cGbNV9BfC0dy75CaRabPl2s/VvPxM7SuwoNE6z2UruFintsX7CiAeo/P4KwNuj96i2bpHeiOoowS
AYem7sIhKDM8pgfPEmk/Ro+GzuB5f5jVhPe3w4veNICBPFOfgZJ8X/rH3giusKGQ+YGWgh9npZ5C
8wtxfgbLt2FzSD4dpMZ8vHUlpEUe9uyL1HeQ5AT+m1k0uLFGCCKUgN70b69ZHvQZkuzH4/vAGSIf
DzOt8+cWEjo6bl6USUMcijGFI9L3vGxWtMbfmDSc+XhIYs+M2PNk2g/P47EzhP48TO72Z1pfG12n
LxnqQLIG1IJTcd/9BEHmY1MGZR4JlozDCYI7Uzcjbs8S6Sf4/JjNHJ7DoGzXf3vB3p3Bv7NrTz75
X94tSBWkAUCD4NjTdwQeIwTOBnpx4WjnQ4/ULN02u/fv52LtR2k2/MlM/j9dKvjzCwe/38m42Dbb
5bfLHB/dOfj3736bLtwwORt6z6H24na3dic3v78mDFb5+xWRu694wr1mizYbd7utm99fe0IcKUkp
HEkA9KBfZHfRXQ8XVfz+GijdLtwF6ge5cLgFxIdoSu9yar+/hlPwFLIOAPf9FWz17r4EGAIddJRA
VUNhuBNEwcUg36/QvDTFCOmR76tx/+9Xui0vTaqb+vfXFLTa3n1sN7vdE8EyK7i8gkjIEsKJPHj/
evsO3AN8Gv+/AmdO4z7ntz6OmlYtiWXWK0Jku3T6yHlr8y3zHK9XuhrrkS0aMvBkCD0Toa+xdkx7
oSFDLk9Vwsd2kStPV8e9Kov6ouCl9cbA5AO3X3neZINZwFoVGQ1jKRm+lYMZ23dFMshi6/vcRte0
pJXYxCKtLA1KnNYgCrPclW8SjJpeL+KCu9wGpudleY7lWIHIcVni8YyUVGd/eXVnYMwjSPcsEriu
J2sEKXDCFFyfs+suheWCHfF4jSQu0zYRiX8b9UZn1XFTsoIdF6yrnTye6rhJ+3BKLdwdU6AoJdHq
7x+Pgf8/ff6uuEuhxgi8Bo6tqN37jzCaMurXAon0JsM5zdOwMZTTJFCKeFW2ckMfu2bhkiZmSeAx
b7L6smd0rEmI2SR6etqIRNd5YExFHd5AbF/Be38vJFCrRzJySMgIuGUTQVe0gIASTkM/lTEXSQVb
w+s2SZ17INxU9lJ8sTXX7dvR81sGR5e+q9keTPY9D47B31nKXSfc0+fJYbCQRkLtZiodJ1UwxEmV
BcjkKTeBq6Hj6L97nsT+Lq0BbXfgHtm3y0MeY0D7CGPdpdkmyuLOu9J5NiKykHkh6VLXlYQp//0D
dwv2SDHhtjlK4fgYJMKgcrzT86cTHJLUI4mj3o3wXAePiicZy2pV+KyhKNCuEeJLzlHUgIv9u4Wd
bfbdc5mCMyHQEEqgeW3+XNuORhqP+jfxCEosgg7Zov6UsIjoOOiztE3f6AhuA26CJDHQNvqLaQML
mU1bQrQFR4MV49B2Ot9HMe9SDw0JvfFkISsa8h4JvgXL5DUnZkplsUk9bPAFzauxvcprhKYkALpb
wKL8/UI83WGwszgBugrZ3133C8QaMwAakaJszHV0HalJc7c2lS2jcelFZa3G9ei7AVD5+0f+5+Sh
DUdAnQCOdexSN7NNncgkKmBfuRsmejCbqxGLCecr7vq2ZsvUj5j44lpY9SqoBVRQvxg0dk4tu9Qg
2/9iI+CZa4AFUAjyDjvLBwdP4SDQ0x0YqynjyjbeV6gOy9I7HppkZ2HKwSRw5XDbZ2xiYVrWI7HB
oAgFqXiKkvaqtCIbQ+1hp69UmZROLypuHHlXdqmuv/79mu0c1GM9gaADwUk/qOPDZaagLTPj3PaR
71A1DV8H1zjYBKjNESwWGnrKvWBwFLTVkrzaKU3Tm92P1Mbtf7tYcIEaHDqkCJLTjDLwFU8Xy69I
3Yy1MF91wT1wihm4g6kPuhE1Iz+jEQdHWsct3JVYZlyDi3K2dJgf+17mdXlQJeC+dq50TGCUTqei
O2NDbk35Czu9uyJ0tl673DrZNXUDwkLMHP5Ae22VnujXOiLCK5dZU9uivaymJrU67KuxAuE8WXbw
nhmr0owLP59G76q3NjqplSuyOCynCY1nZVLpJgq0QiJqwpYjr3gnShVPZUioGsDHEC8bsT5Fkyrg
W/M06qvqF2qKIXB8NCG4iAbcMhwthEud4MptwfHM82jUJFE2WHWNMsLFF0YdIE5EzgF+R8uYHHe9
3+kyRCVzRAbSFbXMg2JCuA4bqgf5IetR6139/b685wU/tibc0gL35EBeCDqD4CIDH8pMT/cEQpU2
Mk3qtZsISuol4cPOkrfQateav+pJgzEITR3bvlZBGU0JFkHD4waXZ8CggA/GocltM9Bzwgadocsy
4nFsjseqB33aREOa42EMIwJL/bmuqrKKly4jTFfLsmgn0oTIIFGXC99xlBbndMCGiks1fvMkufA7
j76JdImr4SKPk04Bf2s7kWIVoAx4w3E1CZmWi8LLLOhwUXRcuVB6MCwJcnDw8CMujA+KL8YczBFR
LmlP8m+r2SclyXiovGGEndR3xAMTYojvFxtNWlhuDFSvlRtaFzv/7WVkp6IWNhbghqyPpzTI66bE
U6Brp3S6EFYWWRuYFErhLhRVI+D5aBgAbvXNKQNH7GF9p8qvXLSSVUerE4m8XJCl9Q08ssyHjHan
qCdRGofFUEJn47oYqiIrPlDTZopuxNgoZk8ygTzSnfK6c7CNx5TmoJaqH2taLZK8LVX3rs8GSXUZ
ZEnjmyj0WhP3qAwqOILEyaWqlJX9Mq6gUFK956PqJvMeoXFnDCOcIyI2pql7I96nFoop8QL2OZji
VeIqjLOwxH7t/holqWr/lIuhJ18wH8bG37Cyj+xbrVSWk2Wmaw8VgYWThEMTQlwBdmipzQjYLvqB
TG4MkDdY04UVbHfuhyMbo/48V3VTTwGocp+eak/5zguHNEH1mqGi6b8KVOZjsohYZLUOSqlL90lX
le+1gQ92EFb/nnVVYEtice6XqQQmqpNCkDaMeIsB+ZKxCAAadePDj7utUaQQBH3RssgFWjsFbMIG
nUOixMDZYiNBDJLnJOhzr1PvwaAb/8pq5RWrMuUxD5I47q/4mPJsMaZ9tE5ZR49TRKeT0g3dceti
8046QcJB8WQj06ZAYcU69z6CTX3MYm7qALQv+Zo5W3yKUWoWg8JREfgFbdZYYRn2RPMz36IvJgd1
1L0V56JP7UKyJAF0kedWmRzYMjNp+2bKigYtYec2S39EtIAdK8rrxLZXBDN75pgXn5Vd3Sx5zYYQ
nHh83JlWLRLV+2+lTSqwiTa9SesqWhSJjYORab3gkapO/YmUqzHSkQu05Qy+2h91yDItVz185Ynv
jclXN5h2DT4juqlUXqzzARdTMKqMr5IMmSvLBJmCIkZVHXjUxB/6YfK3had5oGhbvu99ki4RadAp
QypJA+N59Jw1fFq5poYySCajt8jjKXC9hqobXMasCyS2+F1HsiRd2VF7S1yXzbu6Y83JzhQs6nFo
T2ntxjzgZe+HkVRR4n9KO6LGE6Aa7XVNWIaXprWNC+O0TMagg0sUbv2Gy3LhRZ47LRU3fMFwk70d
OpqHnJfmjNcNrsLIT8wWZbU9H6Dt76wWeLdDI57agMVdfzq4drhAMu9O/NJ4p2lOE7Lwwfrd4L6n
OpgmHydBA0Hu595W/W3leUNIUjzBXXiZIYGKLMSy01TDzk0KWwTANl27sFOfD6eijas4QNimmxFL
MMSlHcKupwU9hcRnYU/dULkVsS0540U5BBnlH3k/XqM2ijYMg/p0ddssSlmhNIiHspMLPhq6ZLLR
G5sw93m0Q7fKEGmbuA7aPB/yPJRpzG3gtZRtu7YyASWFXhvgNwFBZfN2wDp/Wydjk4d508QfqmSs
PrnBliSohnYII+xsFmQgHw2wL6IcFG9IppANfn+pSJ0UoZ66bJuVdgq8GJUf4R6NKrC2w2+VYf6J
Jc4PW4eiU5Zqtq19MZxnE3ZdYA1r4aFRE0StV4Vj3MbnwvdMGhQ4V1vnQfi28CsLkRnP6upS9CJf
gaEXIlTpJI8bbJJL4DjVkvaJ+0CMtuuuHfA6s53YOhp96LMp+zBV5eSvK8vGIKvK+HaEBVknjWzb
peFovGqc4lHgWDWe4TxuApR03YlQuV1XUnEcxLJWH5Ru1Fc6WPo+c5H52k3ddNvCBl900pALFmV0
jcBTLKqhaq5KaryA97o791ydf5mQ0Wta4AhYbTuxTTIiBr5sAIuEstT3wGvn4lgiFoW21tk65637
ALyYgvwdOcVI01UmaP25sFF1qXTijvFYqKuydNNZXGfVcpBgcoNMl+lGM9Scupb1l7qO3Hvn++ya
5h0YB1KN3YaNJShPRfs3mDbt2eBkf5L2AzWBaX29jkTJFkklINzvweadTJ6LzqMocW8n4icffIiW
P1eT37wHhx8fg7LJiwl7DfA/ka4KFfHztC8wDZtSFQt/GjWF/e70aoo9c5nnfnIZD8ZWobIFWrk+
qz7bpmVxEPFpOneKtWdA8vIg9krzPqaTKsFml8OSytw/xmaIw85O7I3fxXSdtM678SIC/P185GxK
VTiWA0T1C9na0vfPc0472SwRNHQXTVAoG533no0vVYuLjcdG/bFo3BbGxEHdpPhjXQKDyVqZbQaV
QejKLU5PlbHkS+tFbR8WSY8uxk62H1LSddU6IQVloUqwPGORcf5KoVKr0zLx7cIMNZuCrkz6ha+m
UgbZ1KguKGmkN8arET4bvUrCWgvUN+68Ul1frPDgcH+iWVW+oQPz3kqtUhuKwSVmmSjr3mVx2pVL
V5gxOSvT3KQLz2kO0WQUYW8tu7qe3o2+dm2y3lEPtFDVAJcM5rBqpo/z0xyiVVeEWAJzCXnZRt1F
XrRZHdIWx+97OZkxNKgQ5xDqRHjRY6CIZw0EuM1HniaT78COONtwAcQp1l4cHXeNkKecDEhn7yc6
RqQLxqFCqj0lYOzQic+SblxXxajdIulq3l4pL86zoCdxoVzgvCgu8tBjarhKqadEQBJWvDUj9qZ1
L+iYhUhWBJ33Kht0SFyF5IUswJwuILiYFkZP6WlGmjSE8nd+2njjUGdvitETaqKw/BoN5QIjUuYQ
JI2W8PJN07DMbxajyERBAt3WBvTBn+oqbPFIyiXDbZGc54nNRFBqO0zh1AyVDmg5TldCtll+rFPG
zTLueX+Rp5CzXWRDOhzTGG77WQgfJRLC68zhkzx2Ng9sy+UYkH4Y34uGNBuPq0GGZRaxOpAspy4c
x1h8xNZzN50CakKdHcnamAjTZdwlpCUhULjEM2FTe20t+kAm4t3oMSOBmLX+mBYhWNIGPmCQl8Jt
X2CEKl8sE1vYgMcVHtQyLyWWydKSwXB+gb1OtB8yX5fRcVb5bBt33ZdpSuIPcWK/xMryLIAwobzq
e5ktIz9yawTOA4GREO5K+HI6K0ZSbBxN21WXOBXayk42kBDi2qAseXnldCEWzokxaP2UgX3tmvK6
iaNpJU1RBFU8RBc2B78S4qHuq8UEzoZdqjqhV5I75xZp50dA/BLYMJCeS/sbbGz+1la69pe1lPF5
bbS5aqu6iZftEHfRidBlLAOvHNRJabJqQXRVrPIq4pBvQ3ipmsSc5RH3Lkg+sDNiRReauEZhriAs
WhASwY0DrWzX00BIEUARuSgXSHVVvbRYmE2d+31zYl0fBaru0RBWeZyFTNSdDRQuI4i/S0+3J7WA
yS1H4+GrKYILCyNSF9U685Ju4UAp+2Aac7cBLw/OPxV5sUgz4BcgQvQOvE66aqUSYatt8jFLY/wF
2kKH1ZBjtTZIlStpZXbpZciFXSmST0iXH4oMQSQFgdtKkij7bHrSmIBTYz5TFLnTltBoCCI3ZH6Y
Fi07jSyBSccoWrF06ELoLqFvMghLTrsep9d5QuWXPIrxpxzT/rzDmi64rcwJHePxo5EFyXc2bbAB
zVB1IaKIAm8F47jbhOya5SUEYqMud157IPVX0/leuixEmoKHKiFkOdFcpyasXTo0i6aYTBVUss9w
SAuwI4Hw0oxfFLYmX5MkafKAFCBDkBUy8cMcvjfUQsCeSEbLT0rRErmAEL4rHHCtPD4trWn+tBC1
JWFuKUVfwPH2LlCe33fHXpOLRWMz7zitOPkgMpas8NTlbZCOnn3D+ZB9bTvfgnuAyHNlWkhbBibi
9Lzmvjuz44SLwMVAac6HurVfc9IMaVgzB8Q27YrhumlG0BVQSojTWsspu+l6BW+qrOuWOuvoKaQw
4gic6zABmZe8u4XzwV20KmXSnLER4rfAAzrSLIqo8vjSq0rIl6Cp4x+buig+S9sNYV7TelEgr0Kb
tpf4qoEoT62iBjhcIJo+KdY9kKpTsH66Xw5VkmRA5RRQTzfVntnQpMde2EYUkiljibhdOttBdraq
LWyikCVlkrG8W8WdsJUq8zDLgaS55S6M7cJorFICnJrqaPqk61bnb4jBfb2AqCLKwaQpYSYbOtzG
xbj2EMk0eyNaGvlBjquUbgvoY/Z02Hn+kEUruC4/H9BFnhhhVAjR9sBs0E5JWbehBIfLx0WCwW8V
QQuZMDYudDdGZX42+hGkdMK6hQDMXhYd1M9oMECKTLUr19oq/RTHOTPxogdVkR2Yb0q1C7qhMqJZ
xcDV9EmbtF75V13VQ8eXSZ6npV7yasT5VYSIJ7u19bK00Qs3Mg9llxlUswAH5pk6bbOgbXU/dJAi
hOnflh4cW4V1rDM9LpRNBv6JO06Sq2qA3frFswLyB02hINngERwN9gw6UBBEwhzsOOQvQA8neROz
CA1iDdnSCfStwrVKP7e2T7wk0H4/Th5EtlHWC3ARYI6bj20CCQX/vAFCOWxQptDIwjau2ypfTyki
gBa4vMxkX6nf6q5c8KJpR31GW5jeFMBfgyOkDgWvaRld0YbbVCyFqZKUnqK2rUYTLWjaAMeB2CGu
Vtb6GdhjrzGLnBfxBUkgaggiq8BijioFEuWzddrIchztKmEdoVUaamAjRc+WsR5YWixt3zOjIHeg
jX8+AfXzl5FXiKgLmi5Stg0wqxRbynGibO2IKz9avy0+eJOpm4AYqIQGrAXdWWKRlDdI58CyIHOY
uHxpRK2SReeIlkMwkap5C9WrdvyWoTxVadxdQhmqO6ZVm54bFNEwJ6K9yPA4lktLy+ak6RRaUyhf
XmVq6OVJBRROBlTbkQWD7nO9dg0iYTP4ttdQ2OjyGzuhKAfTysooEOBH20VDp/FdnXr9AATBK5bA
QCFCjDLL+doJ1pSLqPSHr94UDaMNcNxX+J2fpzlfwN8+1NcODp67oM46CA305HUQjbgMJ0ugE64+
bhOedzexN+wyLsCoiQ6nPIlXUDTsIm9VtnCF8IeWVEqHEWLGLNmI6mNcG/m56AoGCUsZkdiEkFBM
OUSocqw3pS9QuyCIt82neupdDODYqExCjVXVAUHC5IwxSG5tYoi8y4BVwMMvBtuyIehpLpcyF8Wp
F9cmqKeWQ2La7za2HKuQjG298DVXVSC9JllDzheAkUPsBXTwq+PKFlUWtpAw+zplnYO9Eam3rYcM
zHOyK4HtcDkC2AumIl8ts9b0t162IwV5ZuNzD8xw/QWCyz55K7PS7VgXJekxMBhx6pjk6VcwkXRc
045l70xPo4uh9OKb2GFYeb+fhuMmilrIjExTOgQ2Rf0Hf+DtZe+KBKYANdUq6GVpwJrKMgmGnKt3
GNKHcqEy059gSFqki57G6Z89ZVDU5nnNjjXLsrDqHb+qotisGqLRJ+FqHCg5TIvEFdMVo/U0BlA7
GjdQ4CfpgrR1BwWxQts6UGmnupNYOANmXk9DHcRRP4C4qkiC3kE0HFotR7Iiu7s8A/gjR2m9iDva
gen1ygiyMI2VURvQuK6AFOixvqCtbc9jgjt/gXhs5SprCvu+H2SDV2OjYZZlLuQX5hI/Dkog4G8q
b8d4a2hs1AFw6jENRB4pKCzkVZoswKFnPaSFuv5yKiEDEEz/S96X9cita+v9lSDvuhAlagKCAJFq
7LnbdtvtF8Fte4uUqIEUJYr89fno9r57d+97bJzkJUAAw42qUpVEisNa37CUTlO671bX2l0c9nzv
5IbvNEkyn5st7KfdGk9/mJkN+6iet8roxD5lWC3Wy00PatoJueYPc6L0gtMliURCwIEC9dF4HYs6
usyZ6LLnIqhtXypSF5dBwKJnK3h3sQXTfBf3c1sRnkdfwCgsAxjVrLAVT+YWeLOh3O4WY9u5FCrX
9X5hPBdYf1UsLlsS2eSgU5M8BjWbthsgV10MMGDsbSmmnjzxYmhs2U9E3Yx1MYf7zCQWSUERKWyZ
dZj0+5607H2XbMpU2DcR1SE+37FYydz3W3prYgMYOo7G+iYXffxJWkWacl3EUzz34yelx7GE4g7Y
o8a0yYtmxZAX6qkJTNggttqCKkDkca0WUCMzcJfPQ7MEZ9ViUu8U77JbvejxQieyr5CRd1fABbJT
UIf5IxBjnmEYNOnzFLl4v9FwfliVjc4dip1EVbvmxkdrYX9OigEQTzbP+WmO2ZDuXBEgcOp5sR2H
JFrFA6QbfKcAbu0UhjqtZJwse4Qv5HKwIzv0rSGfWG23T0WtSTnNSwjaOen2fS7qP6DFCHc0ofpD
jnD/SGhNnsdm7T6F+EpSBhs6LoqDT6qn+fUmA36cVo1Zly9fxn7Ud9MS2rrM9RgSzAN3VzRBh4iG
0P6I/UANSDPmeJdnySVQtODKyEh9bAF27PINiYqEwMWVGyPjY5AL+q5lMe0rClT/PE0DAenfGtHF
8Ve7AP1X+24CHqSesUF1/boD0V3b7BMy2rGfHhSdR5rc6pZJrPIzSoZJ6CckxDisxKre9hJcQzvF
4y211pO9Jto82RuPITjQc7iwvnXnvG6t/lDzzSRfk4GO3akd817TqqYq1MEuXxNqFBavrkg/Z30P
ArstCE/D3aolcQgb89DySnWpCrfzYjegmGUKec2B0sHkn9Nh8Cy7nDqxCaxjCQuTHeK8oQdKatOm
2UtJm3E9bx3C+PawWQhzMGngdqZJaVc2jd9DGdhs3kG6IbJmP0/GdgzaDN50UIxMTU1AbmAMStAg
Tdu4UN6vca6RwvB4S5V6HHNTr+3OuCRH3gcjNd/am7Yd52XczQa+KrIPp3iZ5fPSuZXYEr8ycVuZ
kSIkK93EsDKcalDMbVEBsfYtoWkTFuLImm3N5MclaFyUlLzOO3wGOVyWbpeBnpEwX7Z2rkVabWGR
Z+tvRDWvZQ5gDTMoaUAderUBJB1e5fV3PQegslyHrBm+9+PkCY2VJxPSnjgZFNjjOWN0UZVewy2I
KsZbUHS/uYDX8gJ/AXhODQQGUGSCJQQp9PoCeGKjLGl49q17uYAe4wTjr+8KgREXjODF/j2mFJqO
FOED5NEhdLqoFJ28YUoRlQ5yHdbpcwZ4HQzNFIKpkiX2UKylFXGZ5/UwT37oTJBn4rPlh/BiIrXn
cDaj41QeFhP/XvpA/cn/Ikv9xUF9CskBIegMIFJvbgiQ7hm73zh9nhT0BkCEka3T64iw2F7G82KR
6xRIEt1jj1Fus3JhykhWgVA16UMjXR2csPK07lF5iOUm56nXpm107UVx7JbEE9njjFQNOJJP2x4m
1Xbu0Ym0A14ZCuH1Uhw8NajscSgY3owtnlb3mPfbBpY7TjDda4RIYaPz3YSYez4ATdrwrQ7oBrRt
8sfpi7wJrCnzcWvxEyM4SVw5DwYvS9NT0ndftjkd5HQoVkVWxBKj01dKdeB5hOhVhB2gqfvt1FDo
up6GfKjpI0JVAhI1yxtI3FawylDH/Zqtfj0af/R+hrQNU4FmKfzeb4YGVsehIcB0PzvSz9gXtyjM
EMyYsR3FOV6kwaT49Rnf6jbw3EwaRiAcIIiEyuntGWcVzsz0sXmKEXRiMJqFem40AjcPmVO6SnD5
AOWRBwBrXPTcXGcv1OOvL8M/zPbVuIvx2GjMNBTAwxOiKcC+1/PQxYDFgFv2jz0deh2XelyS4DuS
KAndBkMIR/aqzkZ+t855AxJ4YsnY7JtcR+tY4jk5RiD1iRp5Keo8fbfFSuS2nA1J1wedByGvZOK2
8RKDCBhPC4rAM1V1CjXZRYgVfX0YV4bt6Vy3nfYaiRWVR2/9Y64nW8adirf1+OsWv1WA5DE2Fgiz
0Gq0NoYc9XWLu7Rmg5Fz9mFdhhD6SYB1EfSTq/PjFg+dpfTEiAECiYi58BhDo3+IKgNsin5WLC34
83f1lvohHUkOLvjEJ2z9EJNIB2j8IMU6YUtxie0w62rTezknsXmP2ZkRiWn06yZFrzUgqGGc5BCA
QN6R4A7Cq/NmMZXg4d3YDtGHXLMYc0tPjb8AHcSLn7o/5jHMVRbXVrPNT3GslX5JUZOEJCdgBApS
siX+rVF2eMiuKNqMnsCF+H6QFqjXTS03HMVZ7Jtomz6dD12Qqfgw5WqN58pCWYPm/qZprzcq37SC
4AElBFMFLmQo417fLQ3gMBPLaD/EiLXQ/VpJDC0nHB+/6jDvgG9ZPUr3mEWDVxL1wUhwQ7a0F43d
uz4lujkUcbCYD9DzKXQHEOEYoy9eHVaTgQcFhhg1YvKr24Jl88QjbHfIk6Hdwgm5rkO8gryXoCtA
AaMrtM4AI1QJuAdMCVZELV699I9fCv1Txn+lSXwzR/GkY5issEglORTP4T9EgcQ4mtpUBu/XPhux
OrwIASOWb2tXQdSMffw3MqnozXbkT0lRniQKsS1Bf/FW8xu2I8R205a9nxeCEQJoTmNAQSWF/qHt
RMdkX5sALFGZihiqjpNY6wHiLix66CWjNqHvsnRGkAhcj+ZYDDAh1wdQPzgKaSwmvt4GbFQ/b1sj
zYCu3EQ+YK5gFvnb0XSbvxEAsXygVtgWspMQwTSuJAHa5R67FIzC7+TOtHij/EPj/SaARQLPlIA7
9K0GFMK5GUQw+A4ARKmoS7108VTVJqzbGygKqLJ7yVQ65WURRUXLSqUklxehWOItKSfowoJL1fQB
vQYOkcVIp8H8fQUJH55MvdB012XDKL7RVjj10I9pr74YALPmlq4kRJadt0ORTFBuxHReDsYkQCSU
ZPU2lmkf9uQqDhUpdoCmClK1m15UXY5AJFxbsmFVkFo0W7diMqxOGSvKLUha2h6KiCz0XSq0pYBk
N7KY5TgVhpEaSre6AYDEIBcSVeaEcQ6KagzFCeG1RToObLVND2uRNQDT+2Bz7006RvxxoaIBykZ1
RCoLJe9oy7TRc7EreGS6qgHOdkL4p3dyDI27rIshDI/EEBYdmmDOWbifurGnH2yyNl3woUCKsb3f
oPnS18Gsh+ABO0a2fEtUmqoPLlubYQTtPhI23xebE92x5hDWHxyI+n4si26MI1ZlwIll/kx6EETf
WAT9z7bDULHye7FoY8AdCDOTFvDJIJN8B8VkItJj3QN0v4EGJui6I6BjsB7sO8uHWKOXNxLnil67
eFwxpMH+zxO7h9dIp+F+GOg0ZeelqDkTV0OydRCitWujzXplkrrh/FBDtrQkD/UATPHsUfsmP2Cs
pDHotdV5HFXMOTcFiGOaIhtjtQIYcTbNHDB+NLzHbgOaB9ij3a0TX5JPY7AA+DxjcJigrgwQBEjb
lwlRV1FqG+dbeiuiLMMf/fJmwLnAZ6hASHE64JFUPrtFFtF60aYKyPmJbEGQZZVtk27JjlDckV6U
CV39vghVGkdzmjjBpvJlqy1sVlWbsCJpbq2ZzJTdtXWAHPSQdXEQTedusUW+3qbQgPCilEXho+pM
6YR1j1lT14EDKidm9FRgJZbsa6zakiWXQVyrTFwRLjkRd21rAJjtoTUzc7P/U/oWR/6S7IqMPNqH
DbNc7kJwcSrfDRqCneFT1ABFlcjoRQFAscmlrBQUw+jZKF84dpAK+Kv/EVw/QpZSysLH9JTNaH01
MXBG6aFlxvdYLHSHP+PMNITvfeaXfLrqJs+qwugRA8ABh06PulA9jptemsogI0L3ydanQthL5hpn
E4wAQB+A9OC+kImyKPlIxOb7eaBFi6Q0WAKFWxEMkBrQ72BBC2QcinNEWpXJic1kxXOWLAHuIF3k
8qjbYeED+itgboSmwFGyXedt5i+Z405PIH0xsnCGGB/J5zrY/ABLVeDvPNB7vCcKSHL0bl0JDsUW
m0uDa1hh0EMbf7ZHqTiWz/B6MLyXQFOXvusSWhdxRU0BqXw5ZdBvhvufo6d2s0cVsjbwjQO186Mz
FowaVf2McYvEeT1lFM9Jdx2HXAXvfnZ18HL4n538chw01VF3nUWQRmQVGcBGPnc8nbg68iG2aLSM
3IZzNREQzfAdpMrNWJTJy40aHUAHIADaQiN3BjJsATaQDtx+elv0y4heWqNe4JBoKgiuCoLwei3K
LrQ+6G36BAK+CiBCKAHj/ejBccIMwrr20iYWceRo1TQOqSEngDBexxy+3NqX4QHlkUD/pEAG8SfJ
hG/8llqGcdoQwNYIJChL8aYdoRJgH1zAQYpDn8hi370vA8ktdsFVopH+VwhXgLyRm2UxRtesmb/0
lw4NnHF4MYp4pNk+CBNYNs6AGrJtOjZhEuHbhgORXq9exKPTbHB/+QrJ5TNJmwHDB5Rh7xuvVgS7
tzPUx/4Ho9X/oWuT448YQj8depf46x+WtGHmwyIa0fDD0EBg+47JmDTxqZttRvRl/DJWeDsXOjv+
7HJwiwqXs72oTLEDjDh5O/EO+/xKoMwJPyBya/N1N8lAD7wK56bGyZOWgX0DAzvBBSLASwLAeNFZ
ZiNgWyiNsb/ivc4uaZsfOgSLm72Ii1ls40nTMez7ShRU9GtZzw3wKQggFxzPwEfiD4LGRNz0csH/
9oedJwkNgTpXwkYmblZwigAFjGpxdsKARD2mQ70hC6it82MfvGnqcakYSB4UloqJJd+LHltsv9+C
AVgsIEtsVdsT1Kst1htoiceuO/10MgHkZqo9LEwg3/1q6YwajKepZeiOY/xjzsgxF+j1GYKj2j3G
LB+N/gBlFDPpCbS0b/pWNDO6KIYMpEOLusbMyT51oReoaoDE+Ixskx81UPb7If7iNMnnzuDbZIl8
ezXnkReTY4DjeMlhGglKLhx4QZTf6IaiBGRh0/46BsiMI1IwkBjUa7LM8B68gCyOJAKi5GWANDk6
N7V0+A33YlKokZZDHC0T2gH6gToYqW/fI3caKi0ATCSXwPf9fNLUcPi/mi7XWCrjtAYOfTMDokQ3
I9fznbfw2EMF0ZJ3sIG1Atg3AFUr0Mong/CsDi5MPSvFb4q49XYOyJ6x/GRdHacg3CD4t/V+q1uo
Sw+pmRIx7wBdkJRC94kE9zNtYoKUHJuhR6tcQB1aBd2G3zb6pPZ9DtaPYPC99GSrITi4iXnIIbwG
jtjX2X3nFhO8UwimgSo4UNTpZ6y30I8HZnLogZaGvg0QHwdY/JFeepRKgA/1WEDRj2b6nBaWSfJM
N5GKmzSVk4UWIgLHGPwB2Vu71QBHi1gk5SzgFAqqXJBMPcK7YTr9Pmxk2zTQKduYbQ8mQ2wjvxUr
XyVk9DWE19AmQwjfF1UQubl7dHSJ6Fgu2B3AF2tCRsSUWZZAh7ZglPdtEVUr3gTjXGYGpsht97Ml
L/dSTlAxJlCxxl4K/2Ig+ymmL6AcwqhD9O8nL597fwQ0Ueizuv2hiE9IGOAISDf8gXUMdKLfI3P3
LjAu6glTuUG0WN84bcm0h0DDw9i4Kv/JzyH7UySPoov4aEYcAGceltOgqdRmFVgoEqkwv1tY1pix
NOEAkTa1ri6is5GDn+VN4DwcOMMehz8UYZk+Q1KO8U1DOLVu4PDwVw73Hb5avJwoUQW2NBABuNkv
GdvAW5d5mSPIx/vuZcGCfs3/ssyJt+0EQnoQclaponTXN70c6xJyRpDvywtCqw0MpOsFjxofxjG6
4RzZKvxlLT8mXDB22EcgSPyhQp8i73Ddgen3YzKrXdTxMmEzUPQ9a4U3Crx0CBwzftHrUCsMv0tn
ErSXLIpFlv8G+HqT0APLwfqAEQx+Dxj0Pww4TMNtBWdP9I6NY4qrzppmw2wwI5ZZGVA/g8QLFrxy
6a/917m0x1H/hrP60wN2hubIPxcV53+Ds0IePQZmzgBVvSyNLTBg3/9QFgrUhPlV2v7GaoTZFELg
i3MBssL/qU/r/+ZbNXknQfaS4c8xEnbbOFZyqim9Rfl2P+KLlHnYfeEt7vAIGQ7myc/F8dfX8hpC
SELUOcI//9SELMbzLuLo9bXUaxwBvm2bd54RSD/zhPh4HFwZ/JtuROj8u37+5wlh/QFwkOZFBHCx
eIMrdkyFRPRh/fAiIGk67Pjn7IdN5ufM/nUDiYft/rqxvoW+cHqCKtB5hGfbvQUyN9HSZtAiffi5
YhjoPTGVLESYSXLY6JxDWT7VTt0vBrrMXb8Mfj3/YZcKZkexH/3mil6PdFwRUin/mKoYKmtwTm8N
hLYIA5PZWD6Il0llENdhjm8LOFV54PnKcQtAtFjMzCLG5oDQImD+QkC+ycVVq0Rmf0igxk6wlWNp
sbD9TBKHA5isyQ23MfLJyrw4/6aXZfbXjXg9XQAnFmBLfHVtOPcpALg38Bs0OxtX4EBP2RCoLqlA
5GXx51Th/v5uxPzzVHBQgwtKc4rENHs7M/s66u3SpM3pZedcEyTzaHYkvR7vR6t+1k+4exkWL3UA
vo4T4M2G6Tcv/yeehOtLgM7/w3/rP4/6USzhr1fvxx7/fnkIHpegxnn8Q7896tXv4uw/r87XUHj1
4h/lHP5FwYaH7/Mi9L/48FU1h1dVRv4sPPSjmkOMQgd/GwD/qOfgS9a+fp7u3772s5wDCWM88BsL
Gh7Sgie0/a2cQ0BQUhoe8RQO8R/Lu6fYftZziFGNOsTSU2B24u6ChP3v/w0WPl/SIUaph6hA9BAD
awMngkH2Zytf3UrUsPj5+u8lHZI34wjlXXB6PHWU+gUeM+8Nvi9biqgYTNGVihZuv1Bw3TPS60zD
FQsxLsLV2CjT2hOPx7kPzmPEUGKhwq49nEbDw2MazPabipsFXFQ4JdXW2tVdQgeXfZdKZDsO+FA5
eRp0k8LwVAJNsvRdMGPBWbwsIoqm+ZvIBkT9SB/B6O+h0GlZcRvyQGf3cECtUEZPqYZO+h1EfYDj
U7Pq8EnERnBbOhrARgbRPLSxF7BXmGrLs6CM1h7CDXgLMB03dpWuYNHydyyC6t1AZg6WN9qTnmqn
fITRz+9nxMRkn7c0FuFHLjPtluMwrTk4thlK//CSE94te9DeX1kwKzgGJ3uXwF2TVc5Cz7rPUxu4
z9MQZhyPKMbW+G9NwP+bufVqyv6rmfz/4gQkiS9v8Z9RxD8m4NtnFfyYfi9f+jn9UKgIsYsvUYCQ
wtN5L6VUIKr9D9TPjVD9K8ObP2cdngkHKg24iye74MP1J/9z1qV+FoPHxAEYHIhW/q1ZF7/d7XwR
OJBpKBiADQ/UwZudQpG0lYAm2IWD3hv5imhSqP9oW0e2nFK6PoVNn8E8kIwPHMa5G2cKn0r3IamG
Ymn3JANq02p4rfcq2rpblusWcuBgaCE9U8etgKpTQ81XwkU/yV2Sb3kMaXPhY93OZAfLEna5CjNe
hQ1A3HKMxNUEXeVdNsb5sYfB71hndXaknaC6Ajpf7+alSyE0ZercIZ64XmZb77z1LYCfxGpIh2AQ
vESVFvO56+Hw3W1Z3VQxW1aI4SMNgAyK91FSakBwG2hYwueuc+MXVMXIr10XQ1eutlzvcUADB3C6
HToPpJh6y5s9li6YM1k9hmdia3rqVBR8NaOSf2QTL27jdsjPY92jnO4W1bJiEHDdcTYtRx3H6gFo
gLloO1SzKC1KcfRV3EbfYXkMgcm2roRvAqq4AMnVTRMOzeU8ueDrkDZKl2QaoxvIc4czUNNPa7HJ
B/CZ6bFj+fqBTVq/Kwq99aUInHoG9t58UsDDC9jbYT9L0wYOZDdAAAsFyVmEXcbhwuPqzJKiyyow
KuqLtJtZqoiajykiQ3TyIJ4F1/pUOK4PhHL+1YWLuOKhug1ck1xAjAPrYO3c5VSLtRqSbD5kWz5H
O5VyC6uOXSKF+9l0nwpeQBWIXlrwa30wH6IZIjhLsrpSY5+iobA+lTOpFyCiSXBqIa09brIW78eB
so8d4MuuAk8ZR7D5QF/ap0lLYLpM4PpAtgMNIsfYO0tFl+uFFm6uljEESG8JJO4MiBxkg5CkVmYe
2E44QFsl3DDmD95G0MtMWzzwchCzOwKoGe54mmwllTa7atTodomzSwm9Z3896aC9ioKY2Ao+chqU
I7Xw2CTj1DzWmUNVkWJp6LPcDMTk3ZRAUi0UjprC/uQm12Rw7cEzPeYDQQGYpLhvasuADwf7ifVr
xewKgDe54dBrfx2yuDuHCv4g00J2uIMF0x7pwLZLBzZvPrSFHsC7tPWnoE+b4KKWkWz3xZCRb9KE
81Ky0CwPqzNjvV9tR550Ieqhaga53BPgOZ8V4lf44Qz5ArperdVqNRTEJhP5icadmUuVFyNIVQtx
aB9vFGgwg8xzgT3oMV5DdilDRp+XVMI7QSgGredvxGlqhvxzC9XGNZSJNjxvRVe8h9VhDMBQZDWE
vMzLBycIdw85G/ovScOKD4rT5yA00y6dVHxNltR+TyZlkboDthi8E2j41DbLTCqhWp3hZg3qSWcU
+jubtRNUbSMMqsG69KVGrbgrFsHjAafuPYFFgZYAv/RehVB4ogAK3edwclU9oJvSrdAKQ/rPwSEU
2FONlhfdSOAtC2dspzFrc/QDbY8jZPdtqWKbVUExhUfImvlDtAbJceRIEHdBoWsKR6wKn6KOFXtH
sZiuUTjZqoA9sj1mehLnBmnFTUe9+rcYY/2gYFFCx2Z9+7HjrbSlJDo2WMzq5Vw325BDfQbYaM3s
pE40yOcTPG6wccA+Ot/SWQVfxyTrIdwm7XpnpQ2wuDgG0iNo4XIrKF0PQc7k59RYeIbhlXmCUxtV
aGZe93ttZmg+4sSquirgyrhltqjhsQFUv0uZqc8sCgyKMYXTO6SBE+ppFOYSCAevetFBazhkF3Sy
4B+GQdwXbBa7teH1ue2wbI7Q0x8hwX3fDMlynL13iceUrIBIUJWlDDqYwgu9pnsJ4vQb1Cwb0CGS
yt0Igzesk2yNShHm7e2GdHRdLqmQ6aArqszEP7qgEcPJZhT2qk85qgbAeo+aQ0TrT8tiYcSrgRcC
Um5B1rSmBu0n1AOEBeED3HoN7KBQlmaoDnJeG/OYwLr+IIs8f1gIaouUIW/rR6PS4VMcqHwph2ww
F8w23WM+pBEWKYNplaPoyF24bP0dImPk4yAaKs07elM0/VyNq0ONg0TB00uw21Vbb/nNEsEhInMU
HNhBfdvfwDWBy0274EBAWKJjRDBhqhcRLcFSpleS4PLdpqPrJIHlBR4aXb+juUrPLe/M+2YJclmy
tWbfYyhgbuGKXHooR+R4ZSFYvYF/dHrnMMbPDRr+deLSnY1VyXHTcjlsAHI/dxSlzSonA3dqiLCH
ltqo3Ihe9pC6LPsOaul1t8Bjfhlpl50ZZ2PVm/ZOikWViYR5qx7FTLHIdvWDcfV5TNvoGt5+KP0H
R8FI5st4hwJQYELRn+/VuBGwFg4uYhpkx1aq4LYD3x3vo8gk96Jw7BtEB/zEt8AAt5bbhPOgEM2F
dZm9jzpljoUtivNKlvkRbuj+biVwVmA+we03LKMq4ymDdXc2zcrhdrPhDjQbDGJLXMh7IOM9zCJt
DElnkZE9Q9UfmBAFvV26vr52WbGdZ2yMvJwiczMU+ddw5MVXMkNAXSZzIj9xODQ/h6buzvMYTMch
ZkEO+xWWGgw/hk2aijipUPAlO/C17e7qAiHIBK3VrtMkfYpGnt9GcKjtNfOLJqT1EdRGoILdHlqm
aHw32OITR8EqrNgsZ9OlnOVCqnCAVASuO1M88aDu3qGe0CzvIO7n8wmJmwQgn6JuDKydRIZXUao5
9rGCDCFsVprByYuNHz0/Rs4CvW5QOiLO7SFmaXaYijSr2DCkddU25t6RaGwvNSrN9Cf4OtkniEsT
/iVCzjJUoPHCZK+MUw1yp3QDwXNNyLat+jg2HQ+XCwzZSHUX2TogFfsia/eEsHf72HXB8LVdt+ix
0Ev2nshmupCSv5fwE+xROa8/Z5ApVBmg6yobt4dUuCcsgH9Qzr60On3KIHh4Rs6HCIKqpAG/tTxl
RdCeUCxI3Eki9ob2wRVuTgS6ZurOQ6flH7FLVrgIJtnBUi7jnJeoASZOarT6Pk5MZ6tloQwFAxRc
mO/zdFH73kXunjnEO5DTGcgl/g/gi/8fsycCBOFXydP/El+ev/z15BKfO7185c/UCU/GRJ4DwSVK
9AH6/asQZZDneIYcpLeQgEL6hv+RvvyJXCRIlLIEyEXon3wOZPavHCr8jwh1CVFWNk0BKcMp8O/k
UG+AC19ozGOYBEJMn6u9lUS3ZIroHNPgVAQBbUveWndaCjq//1uf/FcAyWug9MdpMnhrfJ3oEDXm
3iRqjswKeMYanAB6kvdQ38D0soT5bW9Q8+plpCL9/q/BmNcyssSfC4rmGAK+GGg/cPDXsDPuBZje
Na5PlozAP1K1XqOEFcqFuHC7m9Ke/65sYEzeAM84ZebLRCYhcCSCUrJeK/k31H3rsMKC7KpPHPEI
CjPIUV+hhEmDAhEoypBgzTbFYwhENjqEC4xHMBWi6Nwxhet4OMqkWapkXZHSLdsAC0fL1akYNwT+
tlDh8wA09EoWc3GEO6o4Yg3jR6SGUQXmd7gAHdnfiw6CaxEo/YHodLiAzHk6oGgev6mt5je0Qfmz
XdwM7GglTCu8mSEm03N/H4FL/I6SQO6RdVQ9ZlNzHS6W7xFID9WCchMnhwTlmlIAqBVr4+U+mpf+
Dxe78dbFpv2APKwth7AWh0SyAXYiZALLOJhTONZQZzsZHfM1RHVIyDn3hMH/LHQ8X4KWH2/UlINe
hYHkSyia4CRSb2hXgTlJC9FDSbeiThFCRuPXOUfl0dT1G4qjOLaUoTRwXSG0PUAlqZ54FxQGmTJT
2Qxuxxowzk8Fapnb+YoNU3vIhgzuPlNjnFchIK6pDON+eF5UNj21UOp8bIsueijgkUBCE87FtzaH
9KwERZ2h0E1kxw61svh2UGsObxGADfbcMZEnFWqziNtQwPxcoZ7UeOVX+0sLj+tjbh2ExTVXsMj7
UjWtQ3EZytvkFmTxA9t4WNXA+B4YmNj9TEL1BJnlehi3UB/yNQ2ScoNG75vqe3ZkA/tqVTvtGtBc
l02Ro4ITcQnr9zM6hw21uJaidx9RWDC4RzborkIHSrWcN9LB37+GwQ4Beh2WwQjuMOXJuYb48rSa
Yd7HlndXIbKTb82c6ueO2FbsXePSYR9oXlygC2Yow9KvUovKEKNuBhHCwJuJb2G8GXi16GUd6K3s
uuZDMcOBJOtJHIMp90x1v8F6ZQYIOGiIMJ2nZTbpyzZQFL5j3YBaQJj8BSxGjYOzz3G9xDuYmi1q
s6TyoTYiukrZfJdsxpAyxxOIMbQxezY4q1CNkiJQJev3rc+CQ6ICfQ1hrnvWqHBb4c4mzxMq+dzC
igbqwmn9IBMdVKiM9QCamu+XxH0KFhXfRI5F+8i6+SbInNubIjXvBqBDVUOK9WB7ej+Y/mMW12N0
4h0M8bTUqDBhgW1wxO71usCYky4ocyZKm0+Ist3crruu6TvIHqLFdpVFAuCuciPsdhZFiCqfFUOh
j7CsA1hxHrvZQNoC1mFB8IeOGOVusevcvqcQoDRalCDX89W8zxAR7QsyZ80ugekdJUBqkL+IZkPk
7jofhqNZUT3u0xZQSP3Ae0Xw+udmDndcBDY/zO3MJYWwSEP30RnXPKxd4kWBE1+bm1SiBEo5whBg
7hrUCvjf7J3Hct04t7bv5cz5FUkwDs5k561sKzhMWI4kwZzAcPX/A0mutra65erzT7+qE9ott0iC
ILCw1vs+i0xX7TVdch5GhgIvhOTD/WTXEGRgvpaRkWxR3Ib2g0RY4O4a6F/+d3/CJo+WBdXaWTaD
fGxvCU/BD+wJ+7JPhltnt6Eq0n1rlizDVeG7B2X2+YMfzYautNvRvBoHT5yB7avM1biocVi5RhLu
XXJQZ4jgmwvCNvdgF4bpI5af8SkWS2jd2UkVc8Bp9L/2Iy+6nedh/ObZJR760irrHdQQcaxymGur
wcFwng25c6w7szxLpzHc9sWwlOuiifAmgz2ozsmxkb/wlW/tLK+rNnmb4nSvw35ddmYwkelKyNVH
Ufh5avmnpjfKWzTEEQSH0hiwb6qxeDcJp/7hYEm64EbSeJchajiv57BYNuiW8mTbInM/wokKr3M3
9b7kBWZR1H8K0XznF++MMfNhTKGJKtd4AfiZa/TFT/g9+YMw++kmz6SHeHcpqtu4IF5e6Ua5FotH
5g18t/nmvzn0R7L537bI+AstTnGXks4/p9CJAjEo/F72evovfpWv7BAcuY3xhto2ZSwdZv1FI0ef
ThELM4zOpFPQf44BNY0cawXAZWzNwrV0Yes5j+5qULkJgVNQ3cLSQzPVf1G9EidWDm4HqwNGB7xq
PCcVmpfhC06/uSgG0/mRmEstf7KXRMLcjCOsa2AjvbTnB4m6rt91s8gp5HRUt79NUV6jAa3cqrF3
taHd/GgPUIIAJ41MDOdBniXTfWsWAEnXrVN7i4fnEOiMsVZCgQiEXTLALADlMnT2NRW8Ght/bNbG
eJ/0A/AM0JPa+OUASkAusQymG+xFF4MhWU1spWhG8nEygmhXKtnV6XrukggD2m8v8m9C15MiP0Yp
auo2lUL+12ULPR2dqvMssJGL+wO5ogpz7Bg+1mrszoLQKIyxAON5s9Ky+NmQX5rvqKJob5/NSsnz
QHqPp/u3b8l+qTvglqi6WHQtoOKIcoUy5ssX5kt7wpHQxt+t3ERJVju4S8+QTGlTaWJ4KRaSAgqq
JVcwmcgDZXKqM3haZo1PBAOF9tz4qJrkGZt5ZybbJYqXYbPkE69i2/dLQkTYeuh2Ee5l4OGXJbP4
awUnA7eBY9XB2/lD2P7yJIKMgkEmeOfEQw7A41t4+UxRkk2pkeXlD3PEansL7sao3hd5VC03b4/e
iUSGC9Gh2IFg6yKT4Gx2UqudWWPDxZui77hRbF0UzaPMQcVp8oVPwpfO9dhVGvY+e26Ox6ZGtqLe
s9Ni3Xn7Tl4eG/QjCzewhUnlGEscypWXj2wJ8vrhJL3vqiM3duXWs8R93BYGxa4z4rHF/RPqW0+M
vwQr+oosJg7MZiYh9bdTl4mdlnlWp679fbLiLnV+2ITaSXKM6oG5EFeNfux89rCgbt9+1JMjkr4y
niqbM44LUpVv6mTUJf6JbER8+73LHbfwD2kYlfc5FLKG7CPi/Li+nsIlMouLKm1LrVZWCV5R2fk1
5pwiZ+WIIP9FRfhOSgRHzjpRJeW2TMVtMB+G0cHLeHj7pl9NSWQFAQsvJ3ST8uJpVd+wYgPuli++
5UND7mXTzLW2e6lg0cL6f3stJr6n/8dG/RWcgosxBEDclVn3Dev1ECwrSS1DvY9sgyrWHy71ahLQ
XVMXc6EYWqZFH86TaRdmgY3ZtPxWUnBkcJHlZ3hcrdnA4kFFqxLwVlSFGertR7RejyduYwpwAUo8
7HWny1aEloO0qGt8RXZk2cs6hDcywFcJqJmCNBM59pcDn0nmfwEECvRw07RtG9ZrzD+2uktRhlMz
wYK29DTCsGS4E6S153O3mJFabd6+W970ycei+eLu44tHQIKW7WTKuvFYt8XQVl+TADGyB89z7peb
DrYg72eZiePVPuxqDGUYSFLmR1eCEeCM4ZG9JVLPnHj+xrss5E8PaD6/IY2cDE2xspxK/nxagOH9
srq4Eyqkj10cQoEgW+pnvHSV9x1vR7cdYBsuhaV4I0kR6SUa4UfCBe0Z89o7GBz99GmZdQixaqYl
YixsKbWN1FxSrQe3ncZlxjbJmOoUiCOLH944WKm1QsXaLTdM6ND9WKYlX1yLq5N7tGoZlqCFqH5/
BHtRy3I7eBNe8KUXvrpTj5bITvJv8BAA6WJIksSreGd2MiEzXRUiSUlUSuBALCqcR7WDujKlhL0z
J6UHELcb0dsCsrbSiL+CxKUrvL2rpqR/1wORYTObm0nbHDtEijgrZRxy6V86aIHDje4m8Vx7VwIG
XPOpCVJS6pGjmvQyd8oAioTVTeU53rh5OBuA5TGXJsB8DF2qUpylgcIRjRU9op8IRHj4WCwidUBy
xF5XTlmj7n5+AFf2j5h4H0uC3JhmpJ08rlky/bop1gvms8y+6SLNeE/9ei7kutMWoV+/Ax2d0W5F
GgGGXDPlKiA1IllcxmAQqXY0TnXCQjyLimdCTqRH1cmykZFzg3rgL4xjn2RnZd4OmOasBLlfsRWG
T9Q215GGc9ez3/B4LF16ulQUWuVPgaydSSMjTxbvy96tfHg2gjSXtwJaaPNNKeDWzJoY1wDvDNYA
vxDdnBX5uz7us0CcGc6Uzt+aYlKMYTUpyfVd1nsrug1yJFtys/hDkI/HiIyDFswvdEMLNtKaBD+b
PaJFHkKGtYdrBp9LSZ0NTip37NuKVWDbUkjjYSo70vO3FY3DnziFNkKdhWCD+C3VXGn7y0BzFv5k
xL3PagxKrOeWZp6efzkOUt+LEybkVdfIrvkE56BBBbsRVBrIepCh5PZkkQY6bouUmaVXnWZGUCJx
+MM6pE7KbUkn1GPcAMSUPwfkBQznEpDj5yhICOgcZD+hVQCL5ukpqkNrdVcHJf+3sYKcD9iXPWsD
oeNClIGNgO98budFLx5JRiAmG6G9wQkORn5pi8KMN+F2xI06928JdeeTYWAUkgowwHxQk9nJ4lJD
qfiFTUsJNV+TVxr0rBZpqvkiWYjr4TAFOWSdjTTvQipFodpYgYOYcg0tPJHLzjNJmABwrMWuz+bY
odSULHkCEsmslxt3Bghqr4OOrLWzDQvSFjgwHu3YnuuqrKU63+eNufZgBaTX+CLTCEyQHPQbLlPa
L1g7rexWxjHtTC0um9qmr7r1lHedMUKT7HzuMTI63k3jBGnlfik73FVAkeG7xNVtyDHcgfnaVeEU
kCNKsUpvWYhZbra9iCWmp7geqjD85Q+grUKfHCIhB2D9qyBjmfW+LaNrINRhsZ15ZlioGbIbbCNT
ksQXWZUMln/VT+RVmTwpHHpmYj/OONkxn+p5SYm0Yw5FIoVZeV4t1cLPGlsNGEAWFzr9Q9eUjNKm
yHgf5WoyDWtormC0IGbYSbQKvKXSQg6V4HVFcgGBuTH1Kjgw+MxcM8VEpHZmj45BbDnCNPysbyO9
LmWm0unOXuqIEL1uzPJUO5PH+PUJZLwrxSjyLVh23zGhVEN1vzry9jVCIUCE4xwCNCHcON77gUs7
eP64f5ZLtiM11yiUNtBvar68wMn1Jtv3g8YETJ6bonfwg3ZmfZiDxHAoZM+4NeE9Fq5zqJu+5JGC
qqVoSZVWRyuojrP5WxE0nEaezyGs+npwECCLChoI2d6GvlGJHIVxxMK+wMVF1RVvmmgso60Dr7u5
fbb7V2z+M8KPEXXgzpejwShVuJr5sOWwEE4fgnTQI/g8rYt01D+bHQguNm2hJh04g0rQy30Humh5
sAxmpdgKH3/EuCLqjU2+TyNGHLl2ggiF9wpPsl9f2SnL7qYL0QcZK3+xZhwy5Zi3t2Yx5XcvrNce
usZs51VqqL+99l/D1U6bz6RdvWX3T9ZrYFE5SS4j70kKUdery9Wfbdg52yqakl5Z64Z39AcbtuPP
uY1BtDXm/tMLM7ZsnGwyVtRx5wh/8z97skNsV2a7i2zkOOdPzmyvzy5HEyj77nd3dixJwrHxeb1/
1pF+C1Z/49EGwOdrQLFvY8F5w6mNy8Yq+1XvQ11AsoY//ubJtQ35qJXV3qzRlTTb1+Ztx3C65aEv
mdWrFxbuvPf8tt6Dq4uXaWUqv/Y2/yc/t3TFMKwHv678lTY+9ub+X7i6qyAb7GpjuRhOQUeKXhjx
FTQQiO03z9G3OefQSt6PcVHRPGGsUr2h1oUoavd+nN26djZ1NLYAICvTjIlRnug6XWSOfDD4i3Ss
iXaefO9e00z0thKykPBxN4EOH1EzaDlwAoeXpaFwTR1hpsYcWdFOzvkY5/rB6jE4X5pYozvcpFFs
PdQctGG4L93YXvaz7/M7d4ML3G5ZgT/XJwdfWgt3Oz9BgIamSL2Pbtnh691Da/azcI/rkVxDPTQu
y6TbdUT2QUZy0947tksUPJrEbgbohbFmLZNBqjeNyBjpBLfBcu6aiG1KbxEHjIDQew4ldU3WlGIo
TB6UuCQg3+S6RasXxCK32aNHaqCEJuMc9gwQLEC9c+I4nrjTNk58rj34i18tt6BgdDMeNJ4Tv0wj
KVhmOjopcf8dbmlWlMzxdWcdW1ohd1RGdYcAMWzpHpPun3BJNnQE7+uIj6vaIbvxy4u4koptsa9r
HUuVta9DliTsNSipx7/bWz8HFOBZuIEED+QOUVRJ3oByCcLNZRWarcvws4Zrx1f1mO7xYDexSz3v
YI6FSZbCqqkzFl446ru3RKTbItWxI8NqP6fwnX/mg8HAssxIfQeYJUG4Hn6NBHIaiKFDLRYiUr9M
+I0VxQKI65lVzhona2CTStcpilzOLMUUuR9zsHwZTVv0a2TDtKwHjn9Dfxc0EfKnHZpSjUYB1ugD
AyzjTI3JzQJfNgo/qcx3IYODnoyL8Yi+3lN3CxJknspaap18attBpcmxNksdVJg9lcoRNNGsz8QB
xGjvY0G+zprW6Qiwtt84mQ0pJabVDNulquq2dQ8maj0V3Cx9goblwot8k/uZF0d/B8haNTpEZQSZ
d8iB9CdCSx+d8KLpIH8hUkDmvkgr52icNpTpYJpHmPntfWP7IOU3+Mj07kr3g5hNU3ub+ZMQNVGg
J2CXati7no80GZNE1ghjOWpHi1/yB/69/ttaDLzcjHngs11aCfcF+SUBW0BCle4XOpgXtb7bp88D
aRNDnQ9jxUttO3yIBV2GhIo/q2CMKR27UN19vuqGuZCv05mYQO6c1tFzNy/tsLwsRitWPY0du8AC
GdkXuH02qJhn3u1gqIJrlUvLI5iPLSllZ+nQOlSVp97Hfpi2X1SL6RWxUkZHERaXeXRoYjJafVZi
AkSH87MwbX0IlLXLic2Eic8L6ZyQ8JKDJ+8ZLvECZGy0OT8hf5jh4Uz4irIvKrEmBiV6iny62ESt
ue2qoOVpU/SYBAbPJ+IAaRCBwRTHJqevMm4Ef4o5s0BdNmgx8k1jppYb01CmiYK6TjiOgF3HR3kI
vFoMd96SC6AGxmgx/tSY9KHb96CFag21pQ/5UOp0IB/XFfMj6qKYt9YXJHTpYRMYS7hOW+VSW8KM
VVHHIwhhDVishjPvsfHrcuz0+YHp5LlcntRetOilsmZN9g61704U9CDvMvUPiEeoKc4YxudvT59e
qTBv00rGKBBhQpZHr9ZsekVrGyYGTXK4TSMSs56SvhmM5bXpTFPZMCCLPnG7tO9jIEcI9nziVOvj
+hKplUPwitEi3kOkmoZ33uQvNLahAUh+QP3MmYKNzXCAtYgJurC/8/Ks4teEDsqqEN1bqSNRu7RZ
xRE1P54apwwJVXJspLJYpAj4Bw/G9MjqvAXLqU+BTweLPFr0TVdYsBHc8pXN1Kv6YOHE64BHZaJz
SKKivx5RdfFKU2vQtz6UEzvhdkqGqO+3xlQ6eKdrkiP8xWVmRiHu0gtWz2s0kjVijDR9JKJ3C5WB
RAD/EdWkT+jz08oRTp0OdAsr07Py7azR3+SMkOzQgIyCju++An0Fk8Y3hvn4dYp6fc5UiZEn7sbA
5Z1DNxhanvcPlzzNqpGmApfp0u0MBxRMDvtlOm+mX1QAE6b/6mIeZ4V/mhp5YOhc5dtP9/pSWqtk
o7HTbCyUPC8vBfSpXhTZia80J9DrU+U5QhEUslizdr19rcds4O+5aihIJF6FC7UOd9erqlRnoi3V
fNGvkygGDjIgQG1mots7CZ9h0hbasL7A3s6+DCV+K5IoYDWDfF33NudushC6shFy5NVrz9PK/Fz7
KEFf6BDJdzv2BLQGI396+/ZfDRX4LORAIc41juO2qX/+uySojYo+hiD6hS4pYOi2bFD6WMjmyhHq
7Uu9mnOCfHdIKYhKEDi909QxYRS6SwKoL2ESYCI5RHMgxwfYkvoT8aJ4/OOUOy2hoHGyfN2hk2ti
VT6Vc7UNpvSYWsEXcDJ6jeqnlCziAGWEDcIO9Z4VhTCZCCZm/vwDKhDGC1a7wj2+/eynw0zVFMsd
SVrKpK71ikI3lv2kxjAWn8lJcG6eUfnP3wL0PqyAb1/pdJRtF+chhVj81ThTxWnyOiMwDIQlrc8D
HQazSxTx+mie4nRjk09sHTW+fcGX5iYKNBiYSTtT5AVHR9B0MoN6GSwsJnP7uQUowQyiN5Ne5lgU
NTYzahtILyCQ4zkJ137mJuyMb9/AI5D19y+QUEsDQkG5+DRJdcXpyuLESW7Vfvm5STAVlltqWUu2
JeuRhPLRw7TcKLTD7Hme4+j1+zkpbri9TnkVHuCU5Dg+Dc5zD05S/zNfcQUhjdPC8sReA/1RBXDP
RY/0YpVaWc9q7Y+u3izVPFSqQstg8uGvBKsTsUjvDySPkCNNY0r4Ropui8E/tftjSmk5oMkN3ey4
TIeMhsXCaG2fUwzyF72do6MgtgE9oLf4um5rXp3/lKDvCO1ZNemHp4Mmet48Rny2pYPlSAJrJmvT
IS8jPRbLlsykreDhkWQpM9Kybw//qwnnO8iidAfz0Bavp/bAySIxzGX+VMGzIWaNwdNx4AiXXkcA
zynrty+p1+8XL5ylFisrNRowwnj6TipD1JxmODTB+CmMkbOK7ZCGXnbpYqDOjCuzewTkOXk4cIia
LOglJGHzQt/N27dx+uQYvx2TlVPrOPnmHsvfv62dpdeUI+8y+ZRVpD/P0qLti3s7G+32wu76PxAT
TlcQRKmoN8kUeQI2u+OeTHKQxTEet677rDQz5MGVvp4WUmLxLv/wXPSJfzG+/Ha6dNOWzqPVOodS
86SiFI8T0NtS2fdlB0dyEw2WBykyJo3KSTeVI7vDioJ3wf/zSdgwLycc0Q8c1tw2WNWkdUnBcOTR
9fuaHnjEodaCUebOTGNOKDQz5qtIKqlBkc4EgMkD/u1VfIQKkThzGDUWf1sZluDhDPq1Ooc4NnSl
yFKFXq85EGRTc8S0lc75rqzM2Hmy4f6jPPdkvBkD4AzC5DsF7v26EOzSbDWkA810PxTAzmgEUVGq
QHM1VuTp3p5H4mQ+63fK4uUhuICLzTp6Mp/HqianajnRXeBUj9caXFKnmWp0qD+w1LMEPdXe8yeI
ZDmVOkv6/KdWDTpDYIzw3T66jq/zmZwFNXHULuBkj0cjA6KxXHR8qvT3SusiG/czcG6+HdpYczxO
AUJwLHku/FEt0kUkI5c2384SmAs/U1WhX/jiSq5iPFbi/afUhLLIgMJn0xhyyo9PwC5fsfBXm75N
dWL5uYTGF8ncldQ82PeiiCwHJk2rGEmBvD2kwcvXh4sefjdicQRLsHNMgBMv45qGJ0AFW0ffaB/j
f4Th4dJWgfLowcuC2iHHn9ApxplCms2AytnUTlQeCjvLH/BXIRwtaapC0TQWNBea0ah6Sd/cR5xf
u5t86lSyxhKKzjKU74rSN7+p2unqFeC4ZF5Ty/GulRtV54mZdpfsSMnCaT1R2cbAGfNhoY6sziJs
9vAwkVk6G7KG2YOxGD2Hgxxp4ppWyjcOu1K2c3JDXPpzq+hsNDdbi1aeD7jAnLMcXwvFn7oH0lhl
IyW83so/owNwz2e6cOAhXBrTgm7V+nc2+/OXOqksl3YmXkIKI+66Pc17yrvRF8NDKgTo98A0nBJ8
vFt/yoYQl75Rt7ee03WERdFwkNNAG1eKFDXiVIrLa9SIqbECzazOwHDhdAsVCZtEyg8DmBmy5tGQ
bfqxre4W2ntsCD91qxvk+2vTM985/Wx+hbvSfbb8xblPAPSsE8i055nfpVvaOqTnb8+IVxOC8Eur
04hUqAe9CtMHtwsrxOPF96akyzfaxZou6oWgt9cfVs9HXcJfuxNTj/MUEGbCIfjVr1u1T3aR2bSJ
SGgrWjGVhM0qii+3sFK037n/vrSL6H3aRQb6bkh39UaoOs33YOa9zZT3qKHQsHnXrdeGZyWdBO/Z
hjrCBwgYD0XBnm73ZVGv7N5y3plKlj+LQQQXJVnLd8qe7Q+h5Pi2sirLrOGBxdeiCHm9hl94JDUy
SlTWGJJvasP5u6zifi1Bqeys2DW/0MNArBfOVf8qRHgckcfRJ0zT/JJTKVNF6s3HPlB+51uZbkIb
HO7Wy6te8smY3v3bL/rlYvp0MR+Rog6xiJ9Po8FocQir27D87pl+gT5rMu/Q1drdqiiyS+WIgbN3
XBXvKM+iWX372iciPC6uwwDCICYArd7t05DAMvxuchDVf3cGPcuSVCR7Ucn8MC3TF9iKtAUBqrwZ
7BhOGOY874DGF9fD27fh6tXtxRT0tVjT0UARhGMwN16ufpgFC8oHCV2nBkCwpNPabDUF+Hg2HVUS
7KQOGHm/6Ceaoxl1AWi3Kg4VeatLVWs0AcYG43qxYucg6PNJfQL5cEG7LFoAZcZlOpf+xUz3nZLO
W3fkQPNrkKv04fQojM3rBTD15UgniGjt16H/nrBRVTtatfycPZleCUz8+4xM8SGNq/q6cPu831RR
N3yd82S4h7+YvTNKzAsrb7LGnbB7tNUCjs3dmIeJXOPr4wGSiVbkqo8pAfiykYBt2RNvAQQFF2ky
Ox8sTSeDkoxB+g/ftx6707GlpzzHfY/TrG/rhea3qG8gJcx79+mrTKvIK6MR8qFOxYxSuynNK2vU
ivG3X+frPvY+xyxUt+iRBBK8U9IQeLK8BZQuf8haOmekzTAjRcNsnJOolDsKET0rvRu33wFm5Q9p
PPUXaRqa7+iULXZ/uJe/mVpEomh6kWTZ/qvMkbDhH8Oezn6A00LDjmNIfkVHMMMZLssfRO3+96Ub
dMNG4+usJN20Zk/VfzJP/d2QQO0gMBNoI7Gt6VXgt7eAFqcrusXPf0R4jIaNR5fjG2+BCHmR5jSB
MxeahINkHHazl0TbOoymTwks9vqQdIt194cx+ZspETg6e8nkRBh3qgldimFUFb1WfsS+6d02ntW9
t3PD2PikDs/ZYoarIW/6s5o2Asd8EtZlX/rsCX7eTzcprQ+RvJbQRlNjED/RZjfuKmjS7Pbtu/Re
vzkOCSy+QMDoh2CdyjjbsXDpU8BLiidKQ2Rcquhz1S60roTs6NK/3M7ITRUVPc97lyzvRiaey3jF
6YYMVxiuKVUXyaat8G7QPl3ppD3Fj9LoksvMwyjbCDFdeUMSH2PXj51VBZMFBuds2VAC4TMMq9YK
qjUuAbfeG0zonW5scIljTfEXRt+4eHyNM2iHciPp272LR+KudQWL56KgQM9ZQBRYUPImp7W3AlS0
pf9X/gAgG5frOHe3vT2Vx6TIBf1nfXiirCEU+tYe+dobEaYlxXIknhNIcCqCvQeJZU0HtfpyrMOu
W1Vp7aGIDuj6d0RWRIseSLn2B3rNpx9xS/XYZW0gwJ2SuC/efjvWq23Lx5gnsObZaKY5VJ5MaFXQ
ACtsnOEHWe8mvmd3czv4CZBFhs5UV/iDM2pK3eIFm6B1q5/JQivz1RLZ9bgXftU9uGEeX5j+mN3b
IDqokLAL7FrZ5nwMsfTXTgPE++mu/8squpvrH//7P/8IC2Pd0YfmfzZafJirIi3j350Wz//NL6uF
6WgcGPwL0yMBSzO4X1YLAygRP8JTKzR5SPyOLMJuy2KPbAyzBTxofZB8tlpAM6KrJAJgMtBYckl8
/xurxctgGUARJyYdu0JkcpCgC535+G11pSM2iJioGa+GAsNdvknyr7+Nxs3Tdvk7iexlhuH1BU4C
lHbCoFFPXCCQHkrZYjWEX1J1lYbQfL6/fanHzMhfGzbXwrHsCrZO6O2Qz06PgrPVWbmLGO1Suvls
SnoYG4jdwRkQPmWN+xm5VhyQjkCsYqLXsDtjgQ3tziltWITZxMX3CpywH1/HmNnN0N9HbWzu6cU9
/EgDM0iLi6F1OsM5N716OeaU3+nNHkiTiiH9RKO7uel3kqaMZ10vrRvZVBLHrIxoZ7fWBapVIFqX
Bpi4KQHCjEqEPb7bokmyWwj0sWrXtCuiEz1tAoKCTC6WWphtg33WWnV6j7J2oL9MM0BSUUgidiCg
clGc+z3dpt3JW64CoMHjZ6PCfZcZMXiGoEfTgqvbEdcwIurlnBp7YtySPUidckuFNgrBZPSZ7KdI
w3XSbv/4Rv67avxp1XBJJ/02eV8Rzh5+tEVV9i9Wjaf/5nnVwGtFNgoPN6IKG4Cftkg9M8588R9S
+IRcHgYptGUeV/pFOtPLBocRve+TOnxcUX4tG/Z/iCw5JDjAySyT5ND/x7Jhk2uxWIS4Qy7CCUQv
K78tGwGSEHrPBOjeAsKbIkmClaTevfptTP5m7Xi5U1JA9CySBR6nGxGajMTJThkNqrFFRYP6gQyG
tVL0gFsFU1R9Lns13RQUoY750mTthvZZ9ae3r63f12/R/9PFMT8E1E0hpTHYLx8xIWSYRBaENOEi
n7Dz227cqMniuq6ZvZfAPb7EAJapoZap2HTLnP6YjL4st17rCcyZNIucB0n/IUUFUDRGczag8bzu
ENQZa5lHuEzQMG67OF6ArvnR+8LLx83/4SHI2uPNIonORDoZQROXmyj6JTw0tEOnb2S17AqjcI6p
P873jTDpBA2mXGyNYqYbBGaITyNmjw3drWbN4AmnG6+0p5uqCwIEagt6ojBZdirI8uOE3hFn+Gjd
FenQ7+Zy4ZRvFPAC3n6Gl7n3p/dAkhqELPVkanwn+T2I72CI/DE8pKIeN6250MqF3pd7H1HH21d6
Gdw/X4liOf+Ejw1I0cs37iqrAzDHlZSIzQOFB14e6ouzthfNO5quFn/IIegZ9Nt29Ti9OSVBemWK
6zTGy+vZVkcfRyPneqhk3rGi0IR1iMOLt5/qb8ZPZwhIO2MuI1dxMn4hLByy9EZwaO0x3QeMWk18
fMi64O7tCz0WWU+exyUPy8Kk14VXi4KMLTscmYMHG0bUcfE7e5uAf9nTSXrczIVuMWIlHsF31Wfv
Z+UGFzWN9zaOtKL3yVAu54XrNu/amd7xK0/BK60tnaFFGAhTif4GZ1VezvuUuXmvYr/EFrCYYONi
CYECHDkXmWos+AgG0kNne92H0VvSw9sPSZu007cWoCNFBeDbPvZZSjUv31pkRzmdjdvpMEoBhzGm
iTBuse5o0ERsV2WdvfJE9XMCVbdxM/rZM3nlIS/ksFNW3e8yNGBXNUIPsDil2ADiMj9Y8Miv3HB2
PvtjUXxwG2/bWqN9a6E7p1M9Crw13sf8zjazEABfSrsH0iL3dLyyN2Wczvss3sEsiz+znGUHr3dd
Ihgy4CqtqnN2l+RQ1JG9FbGX0lSFprqVmyLitx1r34kquGsjVx6lIYtNaTUJ7Ubj6FvCxrMuuiw+
OkgsruucPAutlHznAlE1OczIc7e1otO859TD2hu8itaGVlzBcKyyh74r13lT0tEFmP01qc/5+0wb
VSy4Sb+Ns17s3ciR3Up6CfroDOErrAPnnZsI8w4FOHiDOMl+1lbCCS4zwxnuWwtXAumpiV4Hbt9H
PyizjV/YyMvCMD/KWU4XC+yKa/RBwaYPUo24RYd9PfRl87WUufvFbPApgUZEvZv9MDIjuDTK3Ng4
cUr/Hb89KwqPu/asZpvZ4XFSBor/qI5WnDRHNFct8EHDLwkc5YUez02Vy3pNZG9oMUe3sgrxyU08
+uJMiXmMMxAheKnmeyPPepufmsuVNRicuWnLSsce9hdMH6PY0xA9ONKyRnxpI6+7kYxTeeyRkK0b
SsJ3mYNmiM7MrcLjO3Dy/lLh/dtl8ORI+k9E1HQQb+/pET2sK/I1vJoJ7gDgsMM4D7skEe/sqBi2
rG3q2CMRXHGW7wHxJfZ30fLOW8+q381tfokNKKG2RPlCxfmwGSLtrCh6KLymeQZHAtJIDGCPvurx
bSnjyyj2PtOH0zygJDPfRxbQUtl6H+Y++2IXZbkZWxo6G9ILH3o3gurQttaFPw3jWYndYAXXbVoX
pohXg4S6RZvVCHmbkbBEDePaooK+poRPH9gAxkyGa2o946z+ZNTJzM1MkCjtDM9lJui7jGhSMbnU
6G/YhrJdGgceiYUxTTfY2GxUiZ1x7i5VddETHq/byZ2/yLEz3w1p54NjmHHFrkxb1tcLTeVZpjqr
OZ9p5XVEk5YfLFpXHPyKz8Uz5srMViFtdoAG2yP5DmqcWMH7JFpPpqT3u3LijzKyhu84TuaPQrXj
WREE6pipEAtdXDsXrQnvrOmzaO1GpjoOFt+XMWf1asjnmUKUKf3OOpZp6C/Nxmo8elODjaWB2TLd
O8osdxQz6UCcxfXWyStnLechWoViQNBMofqC3nscG0xOEDjhywtaI2U1uOapOQO1mG28CvSl4VHq
ajoz20VSzT9V347VFQWsfBPVBAUcMGjhUdnZpraLYJPG7BwWCBc8yUO9NdVob3ni9sz3ehvqBlRY
G0HG+dKb3YeFBl3XNh/q1ZyazbDJop5KpEn/sR90YRg3EF+Xwyxl+y2hizx2hdR/SMg40zPMt+4M
k/gir+oEmN1IdKII+aqK7tZeHEru7rEV48DReTuZXvY+j53mI87CbJOZy4hinLgQqMe8zzNLHEen
yXZ1HA4P+OXzY0Mv8e8o8swDmHzWHpidq6Ym/KJCEZ0tocN9zaK+wgEXnfmwFffziO5o7VG120j8
E9uwVTw52sLr0CzGjTsIe9v08Akd14mvF8TR3SpzFv4bO8y7DzG8rDVIF+6EQhuYS9XzSIYHMLUX
/hLro5e7FViiri0WBtByKFfq3l4OpvRy3KhDdEasQi+uyCMHHuTtmQLTho46mX8SA6uHVLWs65Xd
nKGSV7S3ch17b5nwTeAOuMDnKuP9zAUSdBHsvEtEIVezWtzPYwRScRVR7nxPl1f+KYuH961pN5vW
T6yPJmCfLrMgbaqm2ncSr8WKeFGcuxPmgoZFwWoHcaVwxe3qpJmOlMK8tcplsqtEhL+oHO6siL7J
Y9/TayMb3S1o45s2KkMFAyBW+7ZWc7Jn+P3sW+sETXLRdkWjmM2ckWmLOMyrvmhNjHd2G12EUeHS
M3Wau5iSre0kVxMNuYvlqZr83wPrHw6snBb16eqf01zHPKd3fdr9fmJ9/o9+ceX8/+hKPEpM1GGa
q8bv+0Xltv7jIgh4hBuAFSFn9deJ1eZHiC6QiqJB+X/snddy5Ea2Rb8IE/Dm8QLlWSyy6NkvCJom
XAJIePP1d6F6pGn13JGu3idC6ggpmiwDIDPPOXuvjaaM49Q/K1bD/gfAREzhgAh0Ihioc/8GUwTB
zq8HNxquNLpIpECZh8jml4NbYid0kLUmPoyg0RJ/kCWoonSyr2TlKA0oZM1cmV3q3cus4tjVYooN
A7V3rXEVNaSr7gCbhWHglsI+zByEwrXoSx6LVlXHc0cSvbnVUmdSzhm2jOeK/Bwr6CXuQKyggjF5
rzf9UQwcn3yqv06nA6/O8GrLzgbkaTsl9uN63s/a3Jp+kZZgb7H612tEzGMcYC4ODw26jt43XYUA
tnRyPjhOoRdwPbLQZpWmebyokCGFolFcaRGC56OHagn3WG5fDwS1+Hnf3TVCVzbsMOy8rBkq7Ddm
LPcyTaczB5f2VEc6c8IUXfMa7DcC5tQdI8svLDVyfTuVd8KS/ZZfj0phLqddNNjeQZd1cqXF7nZM
dM5JcZmUG6vgCKk3ccaXOeiZthrpNG7M1tGfhQepKqEiuNf00UYTa36L+kneWOVEpOdsGLedntb7
vpzMVazpt7E9NyuL8IG1MgHtGlHI3RqOQqhUMdyRSNYQQyuoLwhrjT9sWuVbEylNAC4tu9LyXFz2
v7u+Nhy+diSK103XmCdk3QbvrZu7ozqsK70sTyEO+6+UdLdNn5nTprESN4hAjt1xjP6wQhhyGp6k
wFbY9JlhAI215mfPVLRlClEEUliHfihBb4L5uk/rxrgzRm+8AqU63GI+rc4yi99THaWqVdqwiaPx
CmLKxFYCxcrWQ9MnUlUhHmHM70Wd5UGRieYE8y4OWr6RIPSyc43Q86SMWRckPLGPGQZ732z0kQ23
yVdytKiBUKWsFGTqK7UPowdswgwShVsRqZAWpcevZQNeq1JqVwZj1sOkdshAxmHpfIozzFHMt9MY
endOYskz623vk/GVhj7r9XwyFQMxgewVprtjuZ2VrrhTde5ox+7aI8cy8wqTny9rw9xo3PbX5WjM
r30NXWGttG0MfS7WUOJkovINozdXYEWHbZeG0UapuiumsQ252PY11oLKgcdKHUFLNMWfMio7o8Dy
4zfcg6tRnegnQ3sL7Ll9UhSxYeYHTnhSN6FzZcJ1h79VvEx4sG9jA9A6YC9tqsllFeadhh1lXbjy
owEqu8/T8okksMIH+fAtd5ilLOLNKcgT/crC7RsUy5WaPslll36ptXKh/zybnTeC+vbCnYQbeT24
nrcOOxlhdDZfIb00N7rMxw25EmUgssjaT1VjPpn0f8nTgGOXhzUQPDjsOLYPThgj20n0194Jq3UH
iXornErfp81hbpNjm7exz2HDn4rkVIToRMDy+JDr8lU+pvl6AOa8yQgJDcwsbe7c0BBn6VrRvifh
yiczw9h7AGTP2EbnbdFm+koiNd0y4rWvzbqH22gM+3oygVYPWjOcB7N96kBw7BQcvKfB1OIly4PE
1EHl9K+gulxVWq2nt1NI8OqR6KpTXrvvdNChzNmz95AaE5Azvcho+yfh7QQ19obQrTeCYs29havJ
nxPtzZY9+z24jfZbU/OR1TyWq1oK/Qosdb5RdYtbWo0EEApTrAUYjtuJZdePwcz7AstviSBg+jZ3
HsKZkPW577gHk2mcvmHiSSI/5xR6X9XjfYGp0I/cIr/BumtynvJEJ28jK2QEKIe42UIedeBBWr3q
N3Na7mXWY0RNyFNalbLw7trU+ZIk+AaRPmqbIXYFKDiXkFZfsSmoJAl4ZRiYSd6NUUCCPCkBMrFB
UkMv2rh6m2/Iqxt5xAtJpHj3FIup0Uy8kkV7IIkk7thblOojU1AuY7FOO+IgYxoqN1lNTeRTDLm7
rHPT+TiatX0e2bDvjTrkEckGbr193fbWS0Mc5iGec4rtdjas95a7Pwm0jlCKgEOmY/qDLZ27Siiu
vgoxkB1KoAmHagqVTeulRbQLq5ZYBCO6IatR3LsK6hm/7mFMxxmmx8Cbh/hVumazpvrPdxqxQ2+0
7lTPz906TYNoak0icmst8R1TLlT4AZFAL12eD6PvkUmNs3KWLO1fBZgjgjtNfbhu+6a5nUa9UpdZ
+oiPGylP5KccsUkPGOfuWQWq/lbVavLKnhwBfM6768aY85uwt7wvFTfOzPQqNO4Qb/bPgJvmU646
ewbk4jt+MvvTIk8abnFsVB2G916sI89M9nhF9zmrbYD1TJ9WkyCawPdCvkUkt7H71PWTdeTsLD6V
FNrPIe+WPp0tk+EcVqb9xD7ireU4R5tumnQlAGUhw0DLCMPc18k4fmQINEwWoyh88rKivx2dCmZn
PsXKbZLaiAl1tNSv6RRmJ6Rq0AL6sAX3rYPk2yNszj7Ntsru5FDcC4bzepDMRbjPtCxfEd3KwyrL
trqZK6MKg+bCoNcvPPoJkcm1XCD11oKrDxdwvbsg7IsLzV6JvMjDfQvkvl5w9xRfkO8NCA4f5oLD
R2sMGd9YIPkdvuZ65yig870LRZ9QwG4vtYWtn144+96C3Id1QnPAXUD86YXJr4zg+e0F1M8zB7O/
01X4/dOC8uede2u87+preCH9FxfqP7HA1hYIYnIXUqluqyUeoLgkBVRLaADLM/kBFrrgwMh0dElL
vIBGlN7KlhAjpp7wAXwdID2XQIJxiSaolpACOOrt2ooLkgu0Rp7BnberZok1QFlPwoGzhB2MS+xB
4ywJCPkShpBdchGSS0YCJtLyJZt0Waxb0yNFQabV/N3mAHWNvxlRn26/Y0zwHp0lgKFcohiMSyoD
SzwJDdMlrWHwCG5ILxkOCaOda282nW+9VRPxEEvMZ3pkzQhojMl4R40QX7VLMIR3yYhwL3kRVU2H
oyh1kh4JoKTMnLvMheMST3fgJaibRj3W3nqv1wNZWPJbZIbt2fJaOLPpqKuvHWb5cB0tMRZyWBIt
8KRonzQyyLlAWUPmBa3h8CVZgjCmuSUTw1jiMbqGbgFsFTIz5hr8JMFn2T6Nslt17pIXoOMnoEOr
cgnc6EneGFxEd1CcPGSfnnrqloAOpiROsqIHqNOb42zogi/bVlBfJXKz3nynzaHbvrnEfhSXBBC6
YrR1tUsyiNaQRYXeITo11MXrQYeMr6ei35JV165maYhNp6oEnYD/tLs6/x5fQkgw/jjf0aDV4DaW
lBKCz+tHtCrhu22WIQrnJc+Eq0m2iVxiTmKdwJPokn2CSBoeb1JHKWRSqP6fUvVgn9fLH1KJBUuL
MVyXYRU/ixAEQ7Kkq6hLzkq9JK7Ul/AVLbPdq6wmPTQCHB/j0DyAXSKqpahJbXEvAS5MhLMXsgc1
umzhgDAmTqwWBZPUCXJYgmAyRZOHgSngkU8ojvoSGhMu8TEI9FpauhXuUs8o9pUgjx7L4bNEUENh
rmP/jozKuUVGr3zXlmSaS+n33yr5r6pkz2S68p+L5P+pE7Rvf6RuXn7kdykIsVWkQyFPwOBBGqLx
e4msaWDZYbIjB9H+Wez+NtQ1ltA4fgr4CM4bymDew28l8hIat+ytzo+y+29lxqGa/WOFzPh0MZ4w
+Fp0KiYmxz+ONnL6zc2Y2QOxQZJGG16NASAADBDLLtWrUvYuqWlpdclQy/ScZMvnFv21hrVgiVrT
f+SuLT5NfU2yTC2JZKOWqEhoS4CTwHMOmOTiog3kMJrFxjSGglKEicQuVYaBUhPxvp73+7rDxcMi
N7dd0crrQkxpser7hKal58riaIXpeECj1qvkd9jTNafWkPNmJZFR2y9KU/bboeydKFBHDvtWKo/p
AkPIkbZrvmVl+kNss48GSQwr2IcolCHOqHtvPfDIDAxvZ0jptrDHuznrGRxIHRkYYvj+OlFj7Nx6
vEhVcWMkoBAYFoptMfZiy1xSMDz1ymRv51HlnEiR6kFuTSoUakWhUW0T8bJt66zv8FzgpolzM9tJ
LAKbdK4d/N2wXUhJITCM3ngf9je6FRav7TBpd4MdF/0WKXW7ipsGbVwkJx2cdTTN2N5z4EpW1b+0
tTk9hXOJ376OKjnu8f+OeFpqiw9qhmqnv+D8r46DpYktQ7J6bWpZv7YjWWkwHmrO8aUmV8hUB0YU
mNR98lGsvQ3c54mWw3hEpOs1W1yGaF3iplaF33OrrxR8nuq5srO1Dnc43xqtoEourRG/XErEUNKk
qQJUPu8dH9FTXa7UzsQWYff5jnjfeAWGtXM3+jAM66FNyUaJ9B4um84gxK8jSQLh4r79csJEfZsJ
bt1kFk8jYWIJdSz7xluOYEHfeHXOGaIc5b1WsI2y7osXGG+2T6ddGwIJo2sn+jhSV3rt3BCwXSPR
RjdK0KBDcj32Qm4abdT6NYLjajP10biOndq7Ga2Kpn1Yw1mpzOgQozMlXs3Is3ubnBK2sriDQJ4q
5Z6EWX3f5g65P2w433gaamwmwDnegRhyKp6ats+2UVvpD6FIuv1Q585GFxgJfI+67t41+w8VVNSq
n/ANhiB1chKapmSPfNHICYGGeBZEtqsdUQyYhyy23NeF5L8FHWeTZoTsVVtZPXqjBig10oSwerAg
Kp0q7D3vos3DFdXA9NThDtqFMzTsQFFUEsOkMkN9kgqnv3IsTpWVpnS3yhQVE0Q0phUNkzWNtLZH
O6paMEFesS+8JHpuob2PqI1CcZeZUg/APMlt35KgU7rch05oUiiZmcp8r+qCqR0Nb0MUGZJRl+or
vJLSTTmSt/KmzkNv09iq+F5o2bQnZKAMxrhK/X6cPL8I248U+NbKmIYhsDhw7lKBXLU09Tcs/M+k
q1s0TCJ095yDnDpbVYilIzH4siI1zr4dGiWMeFnC1bup/qFW+e+u+Be7omMvG8V/3hWR0JX122f5
c+v4x8/8vi3qbIuou5E5ofjBYvyvbfGSpWrTKqXZfGkd/6tzjHYSqR+eZES02FJ/3hbpHOM89xCm
4wlDKun9nc7xr41jFaux6yyaS+QTAIF/VaAvHQnoirNyxR1ewfhkoXGn7oX9wizqQ6pyvK38jG01
ZlzStJxsj4Yn8mEdgSe2nGUON5kyOphe6GbGdfFPUaLSsgwhUmSsg/Cu+6HCy9zESpIjqM+ehB7O
+CmOLPKleC0ME/1QzSz8HR2G+EghdIlCHZZc1NilNFd6m1LrgGLL6AJOqQvqDn58T4raJWC15BRM
2irly+KldU2U2Gc3HjtSWZOkZd31TIafuYvHNbC6YmmwdCAsJp+udphBxyorV/73qflBaf+Lp0ZD
cvtnT83/1BmQwbc/DlwuP/PbvMX7B1kyiIo9z/wxH/n9qfFMAk+Zmtg0rFD74eH4/alhqLLMW/C0
eAul/WeFoEGisaYtwqclF4dD4N86TTIh/+NpEqc0/+DIdDQN2671q4CuAkrEZtDR6xOuS3Sm0p9q
hpbbOYzHg4gqa0eyBCSichimT6tsnKOVmRUHMU0b7sqyIxG+kcqbcIRK+qHpgUAKjQeb7SjiHMV8
P2pM50Sl3dxNaZ88QOIS2ww+0z6PbO1bKUMXYLuTHsBGrtupqd7x3qc7+Ow1baAUIhX4Ezl/qDJT
ggQxAwyDMdPvwQdkB49MxKvQMcS2MxpaVm1xXVo6LE4R5iuUMvFB65uBIX2e59CAUfzpSuQc8qqT
wmdKfVNKV2ylcL0jI8s+pTU+6mfYTN4JhqZ6rTEcv6bcV9A3lUa1QdAptiCzoheNeM+TpmS32mh3
16GuPczqxNjBDjkYViZ5sSpm2i98SDE9sIlEGg3udEDvtL31kCwQzoGgD8/aSOgk54utJVT5OXCy
RYFB1VslNcfVrsweKzOlIzoKeit0qdOd17TtajCHfKU6k4aaR++eS1q3N20XD+e2TOYPUF3TS8Hk
9xxlQK6JkK9PtpGOZ1SqSYCELdlUzLau1NGu3nOjG8kzjEhG66nYHS3jY0Qj/bysEATHDrpfZWb3
qXgG9baFnsuTVwS27c0FtUW+mIr2pyxo1oTXeSbzveIqe5E52SqqStJl+rraVlVvfSENYHiWtslV
a5vDFj09TYI8zm9BjsycCZU0I3QQH+bawKF6JeFvPkVT4r06i7iCCkIeQmkP95L19cELzeR6xrl6
jUBk7H3m98kzLbnmSENW3JOkLbc5tjHPH6pS3VmjcKDaC8M4zxMR0VFkzhtAdEL4ZM7gAU0kQY1F
WyGjaIz+aEMUuvVq7hUcmUtS3GyKj24c5Sm0bbGbxs64Wppm21zayWvnOnRZZKxBKpPWOQcduRvj
aTypSm9c6YNV7uqujG5as2we0pk0vjFH6ZArNOiKkJxIr7Dck15J/bWA6XFdRWa2T3CM79JUmLmf
Z43YDCYCBCGHKz0eTG7Hqt4parvG3tO+QVNRUQyNmbbWZei8Vcbw3arGfB9NTCJz+Jv7EjbqBquz
u5qcQn8yzOwD3YSMAiUy9Vd0Wg9lb8AmbZBlzGqhnsvYtqGTxqFysBSQOJRQrnqKexKgg0Gxq7cm
rNNbJ8qYwpJp4H0kdC+3Rc8PRXMiHt1EzUlsgFysQtq4SiMu4mAYFF2dsFdgFvN7x2jad04cfe23
mfYA0Y7uzmAfyqHaQieCcWYzrvMTkWZnUBfizgrFzqajeLDDudibWV6uGtkhuGKxfG1LL9k7Vh5u
6ItXK/b40Q+LMb2TDRkV81iVdCRxJs7xlC2EsezFUZXx0cGpe0ZAUwZcUAdBTczQBc+YvFXqcTMI
u7qiq8dcy/M2Vpvm27AZ1GvQSmJbiTPDjP5FWQAbmW1o51SNjF0B1LcJxIBNqFD7+sNoJ94Jzc9B
HZ1tqQ3juheIzChZDPeldYDH+hLFLNNuZyphqE2oVJoy26IAI5dvmiwnqPvRJsQR3IFPgO4aHSb+
qJmEVnflef1jNE/EsIkM97KgomSZw1jqe7JWr6gZ5fVUhOpa05SXlEhJ10fNbKyJ3CUKx4bI60HO
D4SSPGfuoBKV3KhrqrHK19OsfBd2PF+FZeydrdy1901jjbk/w/E6J62CuM8pAlhmzZudOuM2pUFy
qzZ2Tv5Bbqin3kXI5YY5cmD0rTbRh6X35LFrnGYzjp/J4kqO+dx/g05i79gRZwJzm/7URGbCrTSk
xyZF7ddOinfMO7O+bfFpXKfwKp+UMBEnKmpJ7mqDsNIro9Wsx3JtNZXxjANfR2LJp6xDt9zEI5nT
sxN11wMdzjfTqJbNBTXfC9605LHVNVQ55DJBhk+9aNsBWoa9G3FW08L4VtOwkA4cEhGGVeO92vHV
F0yUV9PUIg0fdffKxeqS4hZHOk4UxMCNRhnrKcB/uLIdzMvIINA+GduFtSsfRRduE1Dpa5jB823W
G+Za9j0NzalV5xSYXmH6VjRu7KrsT1of6QcPz/a3oULrxajJRW3LdpvwiF+R3yp34LfGkhyV2nvN
bDtZ5cWgvoiQZDlWJnIaWn016bZ1O3ep8iFxLRxk6yobeNTNDREkYm+ZSrghi6w5i2lwH6OBdBRN
rdT7uE9UXs4JiTKeFJueuVOfCCl+L9DSf9BeZvnH3j5Dch7NaDsag7aaMc362HaurELV+xYUfcI0
AcjhEi8JGV5NWNES9bzU3Oz9aRo9dBYHET/tKjEFBY6bcxVVYlfGPNLICBzyLOemxrvqhG715S2B
l/0SfWmOg3JM9HyN+4dk1L7Idq3VvVpLZCZrLWdzl2i196y1X2Gnv6kkbAKGfXVJ3Cy0mYp6HsAn
GMRx1kswZ01Cp75EdcrYcR56melPGY7ZDwwg4zMQvlf3R8wnUd90hw7yRwSorJqKQFD6UEs8KEet
grDQ+ZIcmgAZN9cLSeU4orhZdcPYubdVW01Q++3wq0uYt9LpGLhwBEPpgJb7GfFZqW67iVPPlqKm
vE7gv5evkgWUs9dC5R7DbFNB4M4ProKvYoF5rDjkIaKIpuLQ1Ynzak1W9Q1XdJTehlAOrpzY0uoH
JNFxuBUzY7ciGJthRoMY4Uz6pL5olEcL+KZF3l4fFn6pJFkJjRDXRKGo0xaQYrHp7eaZHLEB0CEi
RJWOGaFm5vOo6MPOTiTxtwhRyeEtxo0nHI6TIj4ktXnsPJ3kPVVBy5NF7DKKQ6YjZ5HHYo7FOsbY
fGAHUe5jJYmOhMRpZHZr04kOUHWquZqM1ulxxMnwZmbedKg9GzWvqXRbrRiXGNzluGXMeudTu9ZX
SbLHaglWcVr1ZdhCtCb2g5AhUKwkY6LzMc/5HDcrBK3Rfjajdt8xkj7UuZ4cWjU62hqiX9XR5JEE
u3Y1RU71rTOQ+sEARtle9ckGRLu3ViKVllQiyvUQmhITa4wUtw0lMhcu866jIQlARM+3lhqqX2YH
pTyQ5KiMCf1RQ/ukDLTd50btcB9/dKZTZdYj08qFAQFxKsnFf4u4/1cRR+rRn6rmgsUJ/9EmH137
h+7H5cf+Wcfh9Fra+sjfdIMuHVPm3+s4nF5A1xyVkBz0cWjqaNj/5vSiZYJPRadX+lux9ttQYDGI
up5NhI9F7cUw4e/lsf4CXeNFcHN4uqqbruagnvvVgGPpE6UmyOddWUQaQt+E5wrSaWC17ctkZ+8u
aBJfYsFaF93oBeS/Nf44TtkBP6IM1NZ9cDEMHYCKZ9cjc6we7QCNbptjaW2QS66w+Ka0NKfOpInI
+YO5QK6uWC0N2hqVR66yQuFlI4jHZn6W9DNWdOEhK5tuttYqZ/QjjdfkoUE9imwgUNlfVkTXvPTC
YwNISmS+JeRBK323FamuRM5fz5BdEy7u1HvZ1y8aCdEBIceGnwKEW+eh8wRl6Q6Lx3tf8/K2JV9E
mXzxCJEUWTpJ4Nj6GcFbA3uUz2PLsV2rdfVia6nntwjP6I/y8YoIjMuIumOFgmJf1+4+KoCGhg1f
Te8xkG1zw5/T7Aug2ejbNl8laNlmpVb8UoF8kGIpeuQj8DWo7j5PmmYV1vytXuU9QCPirBciSOiA
Ce9Sk5jVUrCA2sxXAxRsZway7Xr5SWbyxGt7HWmQ+nKQnvgKpDCYjLfafI5KcfZQA65Fw0uKaLau
LBM/XzGgcO4q3pAhsergL3/MGmRVobMcD8viayqqEhxAraNlRwYOdJ++M/Paj1CgiWtr78FTqSUQ
bUG+J2uFiQfZB2aLnwxkDmVr6jUPoRtmBMpSDaHrmzdyRiE+uHx7RsOLDpazdzXl4XKTJNVEnWFW
zUo63AfaZJzz3gWarXoPA5VwgM6wx1ZgnfuENxWlmbmnUqBpB7B4VUb5eHA8ROu9XO6ilr/LcO2U
NBq94hLDktMDHrFDe+Rr4sZiDkXYj2WduJ+/gP1y+mAe54sheceiybWf+a80BD3SawqOh9YlPQjO
c5Dni/hMoyjSMd5eq1XjBXVTv1yud44KiTQdbqt24POSQeAtZF8ufcXBorNdcVC16IuHnLuatRzY
Enen63CrlMuzQPd9ehQx/wnK+d3QeCM8eRym8BWdOr4uxjcP08yVHyqeE8cZwsMAjOE6piRBVt68
OMSwEUbCFXY7biaXp/HyZRSSh2JQ+Ksyy99z4oDXoepUB1Rx1hppGMDmrAkPE8XkXd5gf9GZ8fk4
AMjOa6XckL6gr+usVFd5bfKVqj3vIYqbK7dRxi0tFu2IUCUhnBLRfObwUFIqHpMhLdhrS+4yQinh
TRXZtavzoBoqC4Hbs5NzJhFrleeEcNvk3Mco0pbHyyC3Yadq3eJtZPTWMezyy45uAAyKZmWCUD5E
sVpsR84wCGmXxzADTHG5tnApFmBxcbRxzLCEcAsUsvJQ2vLdXO5ypOnzBmi3t6VsyNYTcPQNMzGx
IiEB589yAyx3OI/4OTHnYmtMLGNez/Ntzt68u1zmthuWDA1uI3pL7brH7PZG4Jmys2I+Km4Ejomd
puxCz2D1spJ3Dm5cAi37ov4FSkao5lolQS/IjdbDRq6FB7XuiiNq+vFkjdbWHdJ3ciMmvElDcQwz
PVtzQIIKMavKLrJ4TkvmZcfJib2NY3OTFblRHJXG49VJC2HtzWlEsjhoCFCS0dwCqG04UY38Mg0L
htkYduC06ITrGk9epTf1frABzzlF767GJFfJVrawkBLIGDiRxuI2cOkuZP2w088xDikQ1Dj3ZMti
Aoi8D8hmBl/Z8xaGTuMpIrlgR9uZPxxh/FibdA/D6uWh7RO7p5egPPC741ur5paoLfOsT0tgdagg
CaI+Z9tBG0U6k2R8lHD9SqGuULYWx9E2R4Qo2RdlFl/NxBNw+a4xXeMaQVR522lcV7NgdmmObbNS
YAz4ZMJVCImU8FbnOI9pphJbN6y+Kof/nXcp2UUM/aKE9cRURLLR6voDrpq1LghpC8rKecpLs1xn
SnyrDN3JWRBYxuBGhykZiYVV0HJphPRO6hqMJMGyxaiQjzqL+Vtmibz3sXmY6KJdrVH8ea7Tdx35
34rCziPkWdUfrCgTK8CYMr2eoqY7wJvnEhpqiGorjDSzW6cqYzN02O1tHJlAd0m1ErTiALQzkp6y
FnEhad7NmnJZ4nFBKnKQYfemtGX5SVz5h5moiA4jY8y+3MpQyMoEMI5ehuV/2LUFFjQvzwg08WvI
SIFMsWrkqdkrq4itaKVrbnhNHMGsbAQa7eaU6bHrMC40m3xH0ESrvJDz0wcx6ePiGMaeAYy8Fpod
VFNW4YbsbX1aR4TUKndFx/Ehduy/8KtyUvuj/dZZ6IOuYdsOTM9/s98KT9Fns6y7nZNMVCFz/JVk
bC5G4T4Q7UM2FJMc1Jx/yZH+N5vx8romnRrK6YUT/KshdzJ1Yh9kt9OGy2LHM2gk2WcxAG0hFfPr
p6nB7Q/77c/8jX+z/y6v5jAOwM1JcOjFzvqTU38eIsVE6tDtxMQNspwEPGSc64jG2+rySv+df/7F
JAepIOfyP5l/vgnOhXWR/EEY9OOnfpuAov7RoL0ymlkY1sxgfq8B4LL8A/GPqmJowQmjmUyNfqoB
NEzIuGYWbQMG+X8Jg7DVwMuCAKr+kA39rRrgFwYX3h2GrEviLMZu6OH6ooL6GfdAt6uUVdeNJ86D
3rofCPhD+5AuSdDO0J9Jh58O6UiTZK2qWUu/1OwfM7OhN9N4RfX807f3f9zR2mLU+clnvrwbaLzg
BR085gxv+EZ+fjdw9EgVi7ueAqLQTlHGXMjvnNIG99ezFYCLMrtXByFD4te5C1aqSmsEPuGMwDNw
Paf49NpWveF3xN1KF0J75MjvatvJtsLvKN61cfPn7/hCivv1HfMQMsHGL64ir/rlHS/oL9ub2pMB
rC9a2eMsHvsFe7GhR0vrosd8lK4SelD+THOBzmymGtsczIG2qvuy/aSJ0mhBokhr1bRJ2WONi9Xe
d2orw/sDX/cWg+EhbzyaD9ST3hPWlKtMDNa4Jq3GvkYI2efbP/9U/34ZmCOrlFxUOoR2Xj70TysL
M+FoUCTulKINvacyorKlWKFR6ksKwVvma1ipQk28/PnL/rKg0R1xaDri5NK5F/ljeVs/vayljpEp
m6g4Fe6snVASd6eCkIjEDeOnP3+lXzaIyysxJVXxpaExuLjWfn4liaporhAGnVypmm/VUDI4C1t3
0v1Mxmu16sQcGOrEeTIlKyv/q5vmF78aL8+Nols6sBcbWcSiivj55YGvJDj88+S0tG/eAAhYbxlK
C7G15ryBMoKcbFK59NtBVJdRWul8b4XX7AdIAhx7DCJMDeiMWUDgT/5o1FI3VrE7Td+l0suVqsy5
EyBWM7HQGxD1fvSE/iNW+ZeAXXJKuUrLsrHgsMwF0/vH96/aHQYwK1SutS7M3wgDxLrJXLOlA83w
sogOA8Fh75HryeM4VzFOYHNMAhrmzlfrzHMZTHEEzIygou8Jxq3PnsgS5y94pfCueRc/P5psj9AF
4YssDFeeTiSZP3/Lds00qY5b4xpFmww90AEQTrbjRaPU4iXBLF6p5x5uXkeeaMy8RCsQztVyKxap
Exam/A7XVz5yWhyi5yHNyz0Kr5Ygy0o+kkEFVRtAJUk8i44qaQ00VWHaFKdhEVpVi+QqijTUV8pF
iaX3cb6zUK3d4be/pemK/UF0TnVCevLQXvRc9iLt0pJJZ20wu5msu8FNj4R6uK/o+8xDvEjDMJZR
iwxqbObocxCPMfVGRzYskjJtEZfN6fgBjLq971QF5dmQt84mbKqO4auuP1SxNmTb0FHQqzGyCN+p
Q1CxJUWlfOsWaZuUjb4nxVPutcoTnwk0UZ77RQ6XXJRxxKlHh3qRy9EullsNRs1NNeQjsZN1tdEu
CjtB+yoK+iFyq6BfRHh5YyDHk94No0EUehox5zu2Gn0IikXC55K99jLmanylEx10bxktUj8vVXSO
/Pn85tplvWZkS3+BIg8r2TiqbwT4Dl/NRT84X7SExUVXOC4SQ2MRG04X3WG9SBBFa+S7AqmhzwaE
QhFtImrF9KJcdMLB8WEuo2c0F2mjcVE51tQMkbkoHwcDEWRy0UOmF22kcdFJjoYzHu1snkV47oaK
YCN/SqhB6s84jHV9fm0GZXRyRqAUV1n5oROG2II07Nquk+qpzVrO2AcvqeZt7xH4uc/rBNpsqovy
XnUUY59OBlqfjmsQkshDeDeXC9wAKWBYu4NWZLg07WyIgB7ADg1vKIlwmu6yyRkWh5/wWlCM1GWR
P4SMuwbKRkvZYG9MwxuGR4ZNLg6jXW44I2vyTSGS2vNFxeYVrkcqs0AJgU5Z/hQiwgwgwSKHiL1u
CJlvOiJfNwSrZjhBo3wO3NlixSzwB3ZBHpN4hjaf4uW2SZScELEocb+UrqewXaml3m4T0+3ck4Vi
LzwUhtOSzRUUY1PN065BmlrHawn4NqeX1s8Vwk84TJtJ2Pm0UxtgFwGNS0FFSmddbOukSkhws039
GQruDETVsHHQ8K/6v+ydyZLcRpZFf6Wt95BhcEyL3kQg5pxn5gaWJDMxj47Bga/vA0oqI5MspqnW
tZGVSmQggAAcz9+791ztMk91/L9wQsrHlL5NcbBav6PlgLXkhiaKZW2RdZrGKcYkRl/PjZH/goYb
6vKWl7F1TCNmMtu+5htsqo7m2cYzFFlMxGnV43nhTdzaGo9Ki9+KeKuWvm0eRKEV9csemp8zceGs
rMo5teZX8mV8hth8gSKwpiJuDgj4xT5K3AwzbUZPIMD1GQYzeA4bSH1b+1dpOKZibSVNOq8KuOva
CYgF1ss6xLfLvt+tNwac9+oQJ8YYbTJfxEgi+XOrRWxScvtEVkPbJdG+JadoBHxM1aStiPnzzAv6
AgnDYm/A9nkHeM7sL5zaR5JS+k13jk6MV1Ik3Yy/4BcElWzDJDbKTzCAyhhfWZGrrRztGXswyb13
IjXtF1uF0Lg9unfWljQl9Cpky6OlLnoCm4Kc2C25JraIwKWk+ZSPI5VFGqXDrbSd8XPdxtZ+cMco
3HgZUDV4ACGfY+dVqvBXDORJqdoS17KzjTuj0/gTo0McEIKWyWVAbhZpsm+VaSLfcendXCaa6z+U
erPcnGnaSFB4MpZXaqJNudabRRwejyVfrJIsuifeYP4DigXu7oJVsg08w1fIfqUfmldp22fZjemx
0T0oQYDCeae6pfhEtHFlkyqoNhUT5PFQVfM8rECId/NOz9zl5JevPrI+8b3qwrgQdslZ9A26g9US
z0s8eTbw6NQ508HrsnV55NueqiDiv7GmAguPLxtDTEsAVx3r/Nxjq/rzgh6TXCV636itIkzG2kxw
1ZZFg4dpzRmxgCjfWOpkcOMPoWn5R29IElhrsZ1xXxDe+jJCgCatsU2nG6tTujxFlLkpnoAyS289
3hY7WerGReNHzSfBzhfTi4gT81hBb+lPYVxFQzC1bjNS4E4WVksuK5OwZvqS5Zl9pXqp00fWMUtB
bSoiuS9CrXibZnSUG8nMKg7YB3hIC8D9y23tFP6jpofFthjriI6MYJmb2jG+SSB9nGhMpHZgm60Z
seyBwltB3PEf2lQbok1uljwmM0ll/kGUldG8FizIE9MKbqnNuKzYm9TWuKKKiemGl8zYnIBdgLcg
R6vDwh9bOETdtkmfMQX5dxoZygb4kK41vsI9wnhZGIY7HJKRDvJGFUY8r8UYOdGh5mdh8p/5Dgxl
YCDnanLz2xSX88pz5V6QZY0obnT4cTLdkDP6sayqzktHiTOt0+knxU1ZDKeIJEryum1ZxHdUIvKr
7i8McpZOucA1sAFCax68hrfA1NwitTOSJ6NieI6LmwpsuqcTp/l8GEIbpCJaFh21sB4/o0fVhnXu
0nU/QJU2rhndhvOu7RtI/QmGr3mFKTq1rhRjXuy+To3KqaGTjoPYiIVaT1Q3ckP/lF9t9EqEeu3s
LiBKKYHRK4sI6CE3PVzHHpLWVSZU5AZTOCFqYbjpNI+jPRl3KVFapKG1if/AvV7Iq9JHDb7tzdpP
t16xIJZU/8lkAO8ZJOMM7r1tltg2RpI8xDkSVm+4aULpE7sXcUdvgHbza7JxwL6QWF1WnbltHVtX
ptJz5xCqyue8lNKi86zVoIiRpMGagS6+785z9H5sI4n528rYy+KAxBQdG7fguZ/oLOHCDmP3z0SS
/3ZSPuik0Kpgk/PvOynBa/4yvrSv389S//w7f89S4V8i0LbAieDr/XNg+jc102bM6jIVXXootFnY
Vv7VRrH8P2gCMmf1EUWy/C0D2L/9Vd4fQiBf1R3HNqGQ69Y/EZITF/fjZgPNre0gsRW6gfkfK9e7
PkCWMl0yZr/ZT84UP2HlKWvMqxaWHzUjE1NuW3Tbupmu8sqcxzV0D2aZrk8MuQ5Ce0hKpnfWbDyF
SU/NWJaUBDyn46vqHG2Zk4BICJF45lF3VRK3x+shfxZaS1MTs8e2jHDuTJYebVrlQ8XlIiZ7uDr2
bdoxOlBowi7y1EYQ4fVM4FyWB7GETLVHxwAc1VeMSTQ3J+I1bgE3+E57UkQfr5wCioam7HQ38uVM
EP5OfXDnJDxUWtvdlH4kjohqn1O30Z6SvKCT35Q4PhtVUr+bEXUcQ8fak+C3FO3WQslrLN5fbS3j
JEPO1IjNa2FO2db3eQQn29KoB8puR9bwG5SJZFzpfkdBQnzNxq6xBZlNRzT6zNHjwbx2LKVTZHXn
UFwIOzcZ1xjeXTj050boQ01R5S3CeuNM0U5H6lYOSMrG5R/FGTnpZ8KrnwjPA1RndOrIJOqZUeVh
UVCtFtlnNmXPjc0Uza2qW5Vq86csZ9BUE7USEEHTY1BlPEYE5Jpb8E5Z4SZ02c1kobN8BTAiNh/t
N8rakfirX1qZhhMf0/BtJP38oWIs/sDSyXRpmaGC5rO2vAkVklJSZGK9eJNzfUX3cN6HQjt25Dq+
QCpr72q8Z1hKeZ2vrTpnOTbrKxpC+9CbebPbmMbh0LVPIvPuHJlUu0oBvDIoyImkzdzNDLx87zeO
t8HTdp/PtdYgxhzv8RXjZCiQazPskcW16Yf9F02HwL/G2G5dd2ZuXRQJG0j0ZLFizBs38yaPy1uL
xtqGmKeWd3llgaHpsPp4YUktHvNu5clZpcmQYOLnJUTYfOPv2sZCkBXVhsGoZapIHLK9VecNTnVh
Gqo/ERXV9dux1ex7SoDkJApHfxaceCCnjpFZAo0ZKxQv0a3hsRtFyD3pp3Fq7O5QoSjEC5h205tW
2rO28+iohG+T747nudmSShER7MksDUzNitEJssPUuP22fP13of9goV+MAayy/36lB/HWJl9fvl/o
//o7f630nv4HHwHTlqa4YO3+zjPkuX/QjXSWUB5opHgZvlvq8Qzphg/nnC+gg4PCGPHXUk+b3UaA
g++BDbCzIJf/yVL/rqsk4Dbb9O0wPrAMLgjnH7tKEVXC7NVVvzfNHtEV8ln2xcKM/TPRQ7dZuXZb
nhGmDMrTjxmjfnetftEhf9ciZc+zKINwUmFdQnj/Pg2zaaLZh67Y7cbeHDbuVDgbIzFz9NlJsf8P
DoVvmNeQAN/1HjDcWulgGCS77Fhykl1uGvA8JFpZ2pnNf3BWXErfcugsIntyfryms6GyehICPaRS
CXpQ4Iht12XrTrn94fdntbQmv2sKfruAJDToQre4KXBe/3goxgh9lttcQD8JmSdMJtut3nlTgxNE
ZYipueINhLMqW9MZrta/Pzj34C8OjnpguYvpnbw7zw5hfGjVXbfTyDnGzaGIZDZE88+wwJyijcsb
hi1zZKBt74ODZORZcmjCHvmlIAoDTg8gb1s17rBJ6wJP6O9P6t2w4NvhGFDpJCaZ3CbfRGbfd+2b
AeaV0fU7hEfgfrL21bXMN494JtbW4uSEGOF+f8SfLyNecRJaELAxNPup1gpjFAGeVfWLchxXKHs3
fiy/2vz+KMuP8eOdwlFoXpIPBFeOWI8f7xSkl0aZNVm/s5JhgpeinTFZvZwME9WXXtgfnNOvruL3
R3t3azAWi5rIzvsdqFMDclyyigY4n3UKPLTCbL5qs+zz70/QXMYM788QB6RjW5TO3JDvlrIpBmUx
AoPawW4Wl9hf8odIX2J/qhklahVRGDY3Ll7ldZML+dUhR/JY29a+j9pqN/T+sOkVltt2dOsvSlna
YXKAL5lEAt7O7UQAVRyBy2nmDxYm4xe/vwVOEGHlEgf60x3nychBI81jlIy9yFZCGzNMCcoeNppm
UQ6CeF3XXjUGFldvYyIyf9ZnV6EG8eoLEAfWOgIdeknTIfrgWbB/+dVYn5cn3P55cpb6YK/phXaM
GeKNCfYrYD6naLQ63UY2kbxXiZWudbh6kKcQVB9VmbZkOhageQtFWQcEls2zTFfNVOori0ZfEJK5
vQIpMp2i3mxJkZm1w4y0JEBBjqvLtakdESs99HT5HmDSh2ufhuG6JRhiS7Qa8Cyr9TY4549d1pJO
oeX9GgQijKDcPsUiu2e3jYpDTOQ4Erq7bdlSoIPqLiv4LfsmAV4wCcQ7KszDMz2e9EetbYZdWmKu
C+3pLZusm87rYOdi7NmDhO0u+eRy+/u79ecHxLNtCgOeet7BP0WPK4ngyQY5uktkfKFlwGgI7jgY
ibrr57De9H1h/ONHkiPSQkLfDRL8p0Qov1WD589Zt2vD8GBIsYEg8MUvofxaNMRp9Tz9/gx/frcv
6W2ei+kZXJt4P0qWERwafptuB/AVdtQgxgMIcty8ZjsFvz/Uz7eph6vTMXHHkLlM9uCPa1sEJCsd
mT7vfG+wT6DJjEM19u4HF/CXRxGk6bHBthas+o9HKbBWF93IBdSICGxXDQzoPQ1p7+r3J2P8vI5x
NnhHPapFQnjsd8fJaG4b9K3lTimjCph1pFtHFQzjZVnRxJEuJQU3PoodBlfeI73DXSWyj/jxhvXT
coq6A5s7YDgbZ5l41wJomkrMyeDKncA4iD7Tz7d077utGDtQk5aYxQHrgb9p9eo1r0b3JuvScRfZ
+nBezLN1ZEr0UY6l+cvvxDyZpoRFVMT7iiMSmqaFsSV3ZdSXB721N77e06nFtXgRYoNbx25ff8pp
XwN116bLvk6mJWnLDHyvrBhi5K+5oYaLzFPBPI/PeIHMdZN09e1U9smq7hJ7T0gh4O8pv8Ba+FFx
8esTIJvZsijpef6X3/676iI0Wr+YvJGLCg4LXGe97UcR3cesYmvormkQSkOHXeV0vLHa4sgw5MVL
3DvZOv6hr6EGggsbNvTM/etqdqs7T8yvM+iVo+Uhm6THPCFtTgGup12+ZZhUf/BKMN4N+6mPuC2+
O4N3d+fY5XzhaqI/o6XRMZz98tjZCoa5pgdd0rLI93Rs0lQ/WBXdBFlj3vz9A2L98i5AIEaPijRJ
9/3j7k2sJUy55S7VYviWfe7ZnymrrlwhAQH4+tcqH9SjaxrxF/QWXT9E67Qy6XEs2MwhkltTlxU0
edrtI3MmyGpmX69jDrijN7TQ3CPjdSoNg6XSxaGZbWw9Zcqq+Y/wP9q9Mdj6mWYb+R5Q+wvq7ltn
4kCR+MYL8qX9wTX/uXTzHHaDNPgcbPTsln68aWj4uVmI/HzXpPljSQASoMxAm/GjIpi1PqgTf7Fs
O5Tc7DwJeKRWfLejkHnmIJk0gExG5ZuPWIW3Ni0jyIb+B0daPunHeo3TwvVBnDXCP/19Yd+EUV+7
oc2d1EZ3UNCjxzSfF6zDxG7CnjJa9rqjecfQMT6Kr/zF29fRhfkt/oO9+XtQRhdh+Q9THZiFO31C
KXMF6/BGF+Fb7naf2fI6H7ygvtWeP52rDejDMNlw06P98Sf0B02qJOGWZRte3vQWdc8UWsFU0ji1
hvmVCdFdleQAnKea4kYgix5k1OJvnz94en55M8E44M0CXuMnkwwJOIMdDzy/owdOUK/BEApG/CuN
uJK1HX8UVfOLlybkB9xCxOKgtHm/Yjt+mkVAQPiRpxZdfQ2SeO69+IM94i+vr0EngzuJyyu8dxVA
Kgn0MFBb7dgjt2tvUDF+/pR8yBAn/ohaYx0xkSRKuqHBGBKQQzcgRxegnebZ+WiN/HlTjgyLXSGb
cnSN9vvnlTALG29dxpcZEC+jDWIk087n0wA+MSoMbV3LotzFLmEbVQY79ffL43s507JCsy46XGzq
dqSa7+61LhpopZZ6u5sMEX+uXZqOGB+i7lImho2yxqkcZw3LG8q2NuHSWA1Ok9sBhBdQ16DV4mw9
atN4PsQWGm2z63pjbUckEvz+e/5iocEX4jisMejkmIL8+EjEGvhjQNnNzlFhu+0FI0whG3+z4Mw/
uCS/OBRDQOGSYUQbjqvz46GSFJxmw0x3181h8SbAdV7PZQxGVHP0/+C0qEFtJjdLS+2nVa3GmNIB
nW12QDjaazgpzraa3PCUth1dxH81Gq/+XD2+F0z/YhHjSLRFKBFRrb3vVACYjNKq50gJk5IgZERz
C8vN3PB2Q2qlCoH/N54+WD5+eSnZXwuE2oZA4PrjpYwivUR3Zjc7xvHYl2w1QigpzKDVTfnBoTCm
8mHvVk0qDR2gEaJGixXrx4N5maj6aDa4RQTBKVtnwnMMCk+Mc4DWoCQwtpVmQIJ4l68baxi1LTvH
Xm1mhBoFDAqbhws+8OwfQjnlDyZ0D8Jiy8zrAwbCDs5d4JgvmLK188xiSo3BKcfzIMvF7V5yShbm
uQqRkj/YIyBldJ7TydZif5cgEZg3KBJjotGz2LhzehOxTi5gmm9TowAVDyMkNp98YisLAJ80S6JV
zQ4mPqm4tcKgTbI2vpd5ZUyHnBhue4fmpRAbTa+NYzEz5d3JPhvkhV1gKzgXXT+F17Bc83LLv2uk
Ko6tzDB+CWC9QYngIjr3XOi4QW8T773t7Sa/HTQGQMe21Kq90Waoj6eoNduVHycPhXQswXga2SKx
UGOEbauviI+bsmSKNkWN9OssHdhOYin06xEGnwQNGzD4n1RQDcioTmBCQ52+Q1GD6C4A164AH3rm
i8u0HhRT2Kn17GFcuK1tlCsQAWU6XY2hO9yWiWi7zaQ1ZHHrVeFFmx6AXX+giFXbxlN+gs0lQqgH
jWqe11Km/q7E3Vht8nBp/+ma6QOIkbZ3n8ZNvlZ5AURfinhgNIMuDo9Of02fd9ujxXwMazN/AiOt
33QlI/kQuuJem9J8YzX+JVE227KRW4Xl7CZ0aaKKGOURUqKdKbIxyPys2Eb9cLSGacRFJl/SzAFN
0JvQ6VJlbVESfRWWNm4GFBV8h9bdOeAxNjCbnR3g1goTnpiJU/ajk8Qj/dntkACIfsLg5A4vc0Oi
8QBqegU5bmUn+QMK+40DXeTK9ot2Y+hlcgUia14DDTBOXpHH5+gBIW+4yDQhKD8o6Nk7WzOukwRJ
M/Kd8BD6IgPcnvUUFcy/ct4SgZTufJ3l6tB0gszOmXzlZM4uM7pLahTtMVPKDGY9azaqg5+exuGA
aB5syWjFAeMu7yr0xA0aHbUxRi/eYvYBVcFYKwjNydzNlK43Ielnz3i19LMydrE/do0TKL1r3xyt
Kddah5rXo2FNJF5lH9ocOYNbhupg6Yl5kJPLCE8NRwZmW5i7BuDE6alADfRUJuHetcVt0k9PKLLK
zaj7NOr68KlwtKjlCSy8w9C7uPO1BsWZrd1BOSOFIrSSwIkqD0MeoN6c2elKpD74bfYNN0mrDVdN
1Ho3sofnMVryrJtCF4rDQhzRylfZjPXes7pkT1wBgsvCG96E7HqUkeNMhysbkm6eEMw2BEGwNTf1
FqlXBZn4Lqu8eF6Z3DyPBcN6FbgN+whepiwSadSPn5j9ZhcNyey0R3A+eplx0Hsio7Wqqxibzt6J
/1FtFA/EJiQlY5Jn3jRGo/w0xaQ8wMkngmHMghmF7yfNsLZ6GiF+1JAr1TtXM6svygVuuLey3OwD
gOfusJoqTBpnmuZg8cpcryW1ehps7Uh7Vpc0aRvUZi1XChJNmQezVwx3MV39KzNPIUAWZZYcxhQQ
p43M84LYN2+L2XqcgXPTjIsJjfjs6CH1JP3deuPOen6qecl+6Yj4dvCzRcjPRzuxmN9L51YMWfjm
09zvYac4SFe+2aXnySMubvCKt7Zucf9OhTSe0d21AVs0+9IvzfoTQsAxQPc27ToqljsP7MunQfI5
k5YjWuvM5jhX7KcTVYoDonX5SBduGcRL6PYopbkTsPo1TzFy3i8N4Q7bTGnNk9uQxpe2YZcfoGgR
zYXY59Gu0AUyLx/HwAntogv6WfJwEExio3zCOBo5hKekFFwH9G+gYGghb9iV+u02Y99UAD9GCL/q
kmh4aMJxUVzajPRXfrRYqipdYOMsGA0CQYrz5R7UxiOQqPgWlh8ZBi5qrq3kcmoP6PQ4RXcxlJwi
k7jA1MmGh8Ekpuw8CsPoMvEgN1U6Ht4K0/KZiAWfatXJTuiJczt0pj2vqESao1PH8SXyp/qZ1h2p
WENFCl/Lo7opq2Lezr3KtmOlRLHD2BJd5nk9uOvaBr3EQ9TwUPHr0oRvjhnUwEsXx+/ndojaazG3
xp1MuN5JmkFQQqu282IuKtEP00nj1ryu7bb+bC87zHXpzARjZA3Bo1zZZG8rODaOhh/DaEVzrHGn
n82DrD93QN2fSBEkz8p1my+VEaHpmPuYy4rGLDxGdCNQZ3Tyqz9K+1LMjTbChvKjSwWhsKbeBZ76
FcmqQItQm6MlSJ8ajXA6M3gt18HopxCg8O+TuVDG4Hu9vg+xj1a6cVcbk32Z2FV4XztxdOHYffXs
RFi9AY3N8cpECk/aK6ijr3aPZTTqCOGcWj0MIvTBp4WmsYewrO7JJmBdjMJk/82dXutadNmjWSAd
wrOpwEt0QpcgefJDmy2C086niRMAtA2P5NrxB77Fi0XRmHdBOtfYHWeec9pYpXyEjTS9ee4gv7qR
sNdhOOUHo+2Wu7yHJcrMxbRvkyIeHkTVkck8VnzJfImG9bq2frHS2LnV/BmEVV2O8eXkFCTYSoCR
TzlZrFeeI/sHvVbZTbL83ERceWf2EoTZiIEDZdq0JX53EbdqkH+E5Kp5aTxd6ZE2velzlew0hUAU
rY0X3qBoFYdGj7EyWyOfWM3ZDSW7uvd1JjLziHL3OAOZjMl5JTnMrWnzrcMekuuKfotsVyWJJCWh
NhXyZpECKsdq5IQ3ImbLtap72UyHYhiIcYt77qSZqEuWXkdwp7FmxZd5llbGuiAN6EqzUpq45FPz
W+vSi4cDaZheuYYt91YhScLrpBfpuinG5g36n/HwLbdzGKXxCvsAuwWPXnPNajG/VWZaE4ltllMG
JsDuX1H8zSSkIHPca3XNZXF4k8udPmYg1JF9Qcozc+3G73RWM9cZXlXtNdddSHBb35j1RUfC0CcF
5+na6LzoMnSWgNcl7haPJ0p6GS+KQY/nu4QS/Nig2NGvWxIQWOOrbAGdIYp+o6J2z9kTh9u6D1sW
MRAz9E07q2cgbHnPs/S6i7Coo92Q58NeOKTtNrw2zywM8WBw3Si5coSst9iL5H1bD4h4sZ52UcX/
JYlkCcKhtj7bfmRvRY0kuRZIrU2L/EPoFM7OiGrUTkwkgqxreQ7xLEw3RtGqK4qQcbWgox9MYvGg
blW3AD3PISxhqdf1hL1M2wYjjomLhv6P3sfDMS3qlsNmzqU+IjlGTs+6YZHZqvREO1fQMi4JRwxv
iVSqDr5KepLrkmKGtcSwsUE4d7CT7jhMEwlLPJvnejS2ZxD/Smz35bSi1KcE9Bn/0UJ98cH/HjK3
VDcZRLivA/DiJtENljTMd7Mlm03pGPjkO3FSKhWP1Ns6FidVffbHZc5UQZyms3xowsplWhZTkA5E
pTx65Bzd6GU8bl1V7wkibQJ/hPezSmBTeOP8Qv+v+JQVyKt453CRTE1ELPTscNbuNAkSrrJMHjJN
twjf0HAGFgIbOdLqU2z0dUCFOl7BGtF3VprK277RHJY6P7rpJQfp7dC96lHgrmhMg8qDdvyCqt55
wFeR75PEfVAgYne0S4lQwJ9NJ26RMlXJGJ8nHo2byjAPIcK5z7EejmQrawTsYToPvKS3gnHgYZQ1
oaxjRqswmsgro7gQj6mwd6Wtqi2PEwtwlbI7jRw0Uz5E5Lch681HVQvjwi/8GdVCIe5qWGVrMp3E
1mbtOhWhJA3Jdt3raeBXsgepmq1LXbhquxZTIUjC15lRE3kSUZdcNCm3AUCvKEHqVwK5rGsAlKJI
5Vph/sYHgollRsnWuw4FvYjSF3Dh4BfGct9B8ktXttCQ08GKnHXzscPzseVR3KLNBf7AjI2CzO0v
CmGH96ieKTPIKslYAmHLeF1y4+ntjF3f8k5yQkoX6vEmtklEzazWvixqmxygePQNhhb5fJimajh3
bI3XTgHIigfOKYFqqRSvhxWDg0kx5KxaMk7Q+2kpjxEztOHcD7v0qTCFsyP9vOSVoyreWHNNS6NP
NHXlE0FzNtHMXmAcQwIdsIUs6UN0vLFdNI6pq/bh0K0HT2bnwHerkyyxDUlREfrKgAeciuzg9qbT
ypHp3lCa/+QzM2Wf89KSmIgrxp7XDVD0xbIXA/QYOuMJH0J7qEz3szE7r2FbNc9UrPlzLnGapRK4
lptj2bGGPtp0bl9cTw4VSz61BkNvv5vXkcJDRTmk9lgfhuSoWdUogsHVpbt3MwPBJlF11aU2RosJ
ZXKrS9o3IAlML4WC3+c5i1Bl2OlzUaTltdl4xTWYMkLdkokFNI3H7msuTR1uWxp/bUJ9hgqi8YEN
KoCj3abVLY53b3xqqXj43RI2OWi4SUYeNIcA99rjjeKTPM7bkt7ZnIMdpenPf6oIw7qjPmZnmpHY
dIwyJb8WGXZY0ttoIsipL94yUdJVkHMXPusyNT5n38TjlcBuIRsVPkMlZBMuwkTz1/Ucyq/Eg5KF
Zs6Dj8gxs4nVaRQLg4zVWG3dqBuqrfBHOhowlrk9YrNfmCIlhqvY6bHc+FEVPtuGzd/xa2KeAzf1
MzsQpc5tVFqk3waD5FtiIkAuFZSotFw2MYqDpoko5SmZ7Y59o14ORrwe6zGJthSvfPKswdo7iJH2
YxCTNKPttGkpATompDicVeGfpbEuysBpQauu85BUBmyDvOrWxEmFz0M7xKgWe2LbYUDYxZvZ9xyV
zGBsxKOw/Oc/L6Y9aFG/shhPggCROso015ih/LGfqHYkKEZrq8G4uKYXxKXH2Fbe2ujHyl2epLR7
UBYkbDAzRXKBQRfo0mxsZWw7e7ZPU9tVt/aIooKfkHnregwbzi9zbfohLfGz6UmiYhh2xYTw4xxW
yvA2OPRGUeVi7zx3NCO+y6bBhFCLHQumv3uduT7ZRjDi9TucBXLaK9rw4aXoOem9Oeh8R6pyvnVS
hvx4pEeVGvO/yia0TU94dun9x1NAX4arOGgdf34uTfk1YfdCNOlIRTzJQb4mOP3ynd+3OIB6f0ks
0smAU+tc5/lZjfyc876k/3ccsVSDpq06Kjo7FnV60J2WJkrLbAX0DDGzLY+6YMPNS5j317ro9SU/
ArZVsTZnzN+X8WDp2NIpIXOYqR24ETO+N1JyM5q80o/MpNv9WPTAjSJPgcfIkod5jsf7kSS+P8dg
/9WgfqBBxT6+RID+qzUcvHQv//Mn9e3ipXj9v/+9eB3/Z/9S1DJOfrQc/PU3//Yc6MC2Dc9AfPXN
VfC33wACwyII+RvAoNPS/ZvbYP9h6SgAaMDy8CAaY1z9lwpVmH+gPIUHxyQbicA/NBy8mxJBbsPT
YDGsYMa66FrfNegFbrOo8ZDnZCXJ3tZMOoTpRA/fXZRf9Mvfta7/PAiofZ/GPDIx/103uasGrUYe
N+/7zIQm7Ur6QO6ytc1E98HA4d0E6NuhBJeFphQ+tZ8mQFURqiaF8rjHeUqvLU+yk2la4cqoatIt
o4RQJKPVdmq2BRxEgLe/P9OfLidjRoaavmtgCbGM90M3M589e3TMZp+W451ZuI9eIoPfH2Lp83/X
mhcIVOB/gFRgBPFt2vRja75ttYm1wmj2tjHeKdt6kL5RrXvG9St9bl5/fzBUnj8fjvaZZ8OjgSfE
MOfHw1kRCXbKl1jPRhoP9PsovyGMFcfMDotjPoh7EY5NsRIQx/TV0gAvVg39xRbMKsDxQPKKZsyP
f30Vp1526EeXbNGhGny6n3lO+SAlmYIrszHYtRSxv4L3ZhLgVVgAjZC1DGwLS/JssVh1uvkwSb9e
Mz3riyDTSuuCuBA/sOLMCvBQqIcpDduzxKGtvrJMFx8BfZ7izrHz6DGhbsF+2lrXYUTjxe7K7GYp
AOk7s0lDgx1d9APrNZEMYVB5VLnouZrtgH/+gFn8HMnKsLUKxlhuflMl4osze9fEZxfrUXjFsdYV
AbVi5BCps9FsPrOAPRZk9dzsssYGQFcSuiLT8bWN/ebgpvFlPWHKSXxM6cIs+s1Yjc4FAsgMei/T
AzOyHlwgwMeU8PN1I0meTIbh1UIOcafIAQ8mI00v8ApFd50j8jUMJFB1QxS4FeNDNYbDHhZ2COZJ
xecl4gi28ysYUNN4siOi0Yll17ppHY1T5B86L+3p/lb4TxD4Ul14oLZNFDBnNUw+/VQyQDa2pWpb
516UrvYYZ0N7iTmSz/FoYN9VhASdyKno9wzpMJO2bUcN1djxKSya9hzYlr3Bg5cxPvG5RYomvWqq
aqIzWRqbYaLdNoBzp1UCDgH3qaIzlJj9pz7RmyVwZzLONCDKd8niFSmTCm0r+2b4XZQhi5jEP8wa
IeBhGLfX9Vy2V+z7z0J/sj41s4enuLeyfaPFxjlGGWdflNwLzewwp+hKtYN39gnBsT2tMvavW+j4
ai9k4l/rTpTuNKtuz4FOV1eMLAJT9tN5pKDdrP0617ftmDafKgdoywpKPC54ZSeLYro/JeFIrNIc
O1eJK7cotlEyh51rrOApP6d9Fh/4a49qWMwyYROoeryup+yemSntZAL1dqIoh1OH1ZJIykGuKN/H
a3Dfxs60En1v6DUw+KIjPaGWzWmqcHSv9MiuLiFReIQYR9CloNdF+rUVNtOL1MBh5zw0Z0OUaqcO
8evOUn4cOLlmIyOi8iMrqXFB8jUcLcos8CE+Sth1ZapwG9bxdCQZIfzkYW9eh7h2d7Q/x5MCoozc
vR8ZV2nxTg46zswM2jJjekjIYU91Azp4BcR2PELJxkQFzX0bpg5ImKpK1/CYKVjd+MUKrUffmIF6
Ad+5STDiULxZzy6/q+bl0S3QQLILXK60lcz4mCp6QSHY21loXUA+HjRBj4LZmdNzTTb1ddqEeVA2
89ck8qSHEyrD0RZGwwF2RL8xNP1aTf22UxVbfQ3sZcW4jbRbPjai83PfGpr7/+ydSXekVtqt/8ud
k4tDz+BOAqKVFJJCUkrKCUtKZdJzgEP/6++DbFfZeb+q+jyvie1lO9UEcHibvZ9dcjyNWsgSW+Iu
leabGugoZVI7W8XCrI7NR9uusd+JvCXqiGHgXa/V5hsqAe+YlqO510XCmgx38RaWEFfIturlHBU5
GgQzqucnKbzimgNpOYqJ3Upt2K+txJ6LpEXbgMImFriODJqB5Bom5D7hBbApB6iJgNSpVotSVGfF
FqYYjCd6IJoy9OZB7LUnq/WAeGBjDqNc85hV5z+iyc+CpVFbtzest1636vesN4fbGuaav6FZ9kKO
BOc2pQm/hvhUkFJmtAfTS/NQjsv4wmwE5Gq6um91wr7moHB4gDYaqPufcDaKZzE2+mPkLtY9XbsT
moUvAuT7mdpQbeNfK5Ju61TcX2RXTB8MiLXbvCG9WakqyFs3+8q4uzrMfirZLLcojIU1WUEG/2pL
ODVZG4trXRf4+bAXQqK8LZWnHQSVTdA07ncXMVO3gZpahIRMZEcv89zHQk2CQUhablvDmgN3mNMD
hAnYgY6fHPpUyis59egPO9u+deizDokWx988e1tiKdsTKMzHzxz8SXByhQZQph0fUvFoejH6DF0w
6dC63HiwGOQ7Y1k+d3NufcMJkpyd1lmeVWWGMk/HlA1p2557UXe7HFjPrpvd7EDEdbspHG4yXp7k
3Sp8xU2b75w4UkfejyPpzCZnRgNS1rnqRDlj0zEK1f9WV/y3yP8PRT6pUWsuzb8u8o/VR/r2S2Tj
b3/mD6OZ9cX1YSmvoi54J6uZ7PcK3/O+6GRW4e+i7v09l/GPCh+ms+0D2nJdm1DHT+HU7xU+aY4M
rRBfOHAvcae4fytlx7L+vxJOmJiJQUNTDlMx/ur16g3alyWZtHWEOIXsOoo3O2NxxcRKN9hbL4PB
ilLNrPt7bRiDPIbB6jAkuaEdwLIv8K/AeE2HD7cX5e0STdU3X8+YUMaY3lmFM0IIJ2Dnu7Jaqm+l
HZm0u8K4bdMRJ082tOYNqA9vgcBZxsAaMDfsU8d7IH6tuMCfGG714a2ULSmnKsm/doPevvLADFqw
DEW1ECFfT2+YQSEo0VfPC3noMSKAyV/RR2aHW2BbO03+npC7yruhLRnKzOxLttIAa5RPUCwI3PH7
m5gVPTgRPVqs0G4NDym+9FwzaE0/Q7/gZea+ge2UrMkjybWZUQht0Syl6LWqwjGDXAPAs47gXyVZ
Ceee2MagNwtQF74av7O2rV4tlMwkkXu4LNIxb+7nOovfjMQwUOsYEpVXT0UJegbZih5MqTeeF0a0
d7Y5g6UbPdzSrF5HFwdbmp89s5zusUwAPJ5hwSt5BNTLgB03UTBUPSsNa96PRureCejBEFDM8vsE
NhQTa+ndkZhWE7+QdQ+E4SlWGErBVppNEv1qUbA2yquT3YFXyAABXzEix4694Hk5DUvBuIVSwqem
sRv32tNLowroPIqvZln3D7hlyL7uBStolDLiBfJM9NJpZEnWo82MvvK163Exsk1XpQ5a2dkKxila
QE6J/rnIZ2qnVWJxPUZtc5V4bPf91l8Q9MxrqocqrOR2sKpiWzd+lYXV6DfVZgVm3BTa1HIWMmV7
a1YdScxE2t7DWKW0oltQ38isgZ/PSIlYE0A4MSZ3yBAHGqz0ktS5+WzEZXrvLzbfDXJd+yBqA8lO
k1hXwsiAdiS9TA6a2cWKrX0dGt3QHMjWHC5xUiJ7YpL+qlVxezL10v8xYllqd45extQl5uil27Fp
/IufOVjzFQsbMk9i07lLrJSMexw1gMx9og+/W7U0/ZXIDRxKBx7r251g4yWqR65j/jQKldy5U6Zu
FFSek9saBI8KkmkIBahI0nSIXwi5XVGhm42+7pABI2sN/13I2LqBvdQDApFlfc4odFO8OiVP+ctU
iWxNaonJC+PjmZhM1CefkA3+JitB1bWZ/GHOnIuSPuSL60rXp6rbEKfRwSoeEfxHAwuKyzwO5nxK
EK0emtG5E15GyLjlwrozWXcwjPYfJnK1BmqkvniNKMOx8EVDEbqIplSQ14YMKsK4Hlig9ASPpKIL
Vlt6kBDzfbaImrrubCfZW6wUNkqqIsjx1G/9aKDZMNlMtjwvl0jBqllbouJpikazvHb6TicVKFVL
4YeUWb3+YC1qLFlYu05lYwhvtMPYt18tQs/vtdxbZVWtOR7NdjgNceXcyLpu9yUv87CYCuAqfTnf
N9Izjn1WNGDX7fjozaq4H1uzvRRjNgVWnqU7QDHFFog3PCaHkPtIpRvRJGc45psefPBG79LrITsx
yOUrmVqD+jlqtn5qvDpYuzZ2pp2yjIqd1feGORKQa7atwdQo6ytiAgsRXSsDwceyw/ejblPdevX7
Og5H4pyABQ3aTbaI6BCvpzXTgedKoM4HisVFnj9aRROx8BlGnX6VQWeZA+Hn+k5XydO0CvOZSH71
3Nk9ll793eaKbafUuOhz67MPxMpntrfOmGV3XVO9WBEgc2O+chFp7EpdPgypSaM7uR0kOQQbbFqH
0KiKgXEtu9WDm4g8mB0KvB6GDbP7hISpVCgQV+qKQB3yW7EO0dAMVigUXF/m4K4eukAcTm3sWim/
Xr28rnDLG6jC1s4ZBTDo3rpyuNrXOqo6NGl9ddHRwuzpY+iaQAeT2iOX89xGWcT9Q7oWmYn1fTPP
/sVcWgARTIKKe3j6463jtx+uTPRTnsbiain9Zqup0SsRXkzYCsgmZkDucfs9uqiMQsb6GOYQG24X
tEmoUOL5jG4Jgd8g2qclj/tAsy11Nvz03oZ7zCORJ0E7oCcs27wkhI3sqaGIonsbHdHGYj9E+KM+
h3htr3zS4sMcG+xbMUVvidKbe6N2xztj8qertFXmxUGD88Dkugw60zkpEqqCqefWwQTybEP03CCS
hPmQTZj3HH5SI3e/j9OgLp7muwjAp3lngkxi+O0WPx0VVedl3Kp+6a/HzoLR0fbKOnPGaNdkpbmk
ryVlc7ELgOYN8/wrE1szGH+j3vuTSr5bRcGz5UsF0j7vL9yEBQEsenHHJtDeOJXjblNnUSFS09Uj
YoWdkbXHcjHNuwKfUaj1c32LwPObPbQkmgMeeih9tNB257L/k1YDFgxaP3dGwjKJusChHUBsNqcG
XRBIyr2o2/RKGxz/ZKtxPlReOh2djlfklC/OUYMWLf5bJ/+vgkyEoeuMO/91nbz/Idv4rwTj3//M
H3Wy/mXl2vg4bg2qbstk2PxHoWx/IXKPQaPrOp/mff7TH+wdyuk/CmP9C+4/a50j425khvG3+AtE
vP51koq4mVgSnx0bI3ZctnyjP1vCfEOChZNeQXsbv455Mm06xVIOx8wLGeEPLTFB1SqC9Erxwn5f
7Hp33il0kvRt3haJi3E0iVc8qlVOWYHMPPqrxLKdddKxV9llN/jtzzkCCSATRJlylWdqq1ATf5V+
0T7Fm6uM0ywQmdZeyouERnrbx+4Fko93Ny4peJiuvKrGdOSr9at+qmm2SjPI1Fqloyg8g2Yob2dl
kJTdIS/N0Jm2q+DUVpEdSnd0AzGP/aOR+sSzrhLVZBWrWqhWeXvYe6qUZ8cqyW9epa3uKnLtVrlr
tgpf9VUCKxyF8nCVxdICba20+MopsulX4ey8SmhLtLQSKt9mQAgObxShbbpKbvNVfGuuMty6aNiX
r9LcdhXpjqtcd7SQDMLG+ehWKa+1inrTVd7Lhv/NQE6xalZPrE3ht6WodrNVFrx0FUUASuFxlQyX
aIc7NMRIDm+jtRjstWY61CZDlMmV4uKv4uNulSFjUt2V/ngPnKe85FhAr9PCa3sKfsK9UDkVN21t
xuPW8AZWbswoX3rkU/e41kgGofbhDK/QhNTx0D40phY9AFK3r6x8ZsGrlXZ7IKaxYQVXp+dWFuNL
5LM7hNrgf51KMyfOiuEY+QBIQJPBp/8ZSRwBDezduyMTwqow2aoXBmC3zvTqVzfNWNdSPRVfK7Yy
V5y+/l43CnB/1ef6WxSoxWO9bq9RTnoh7DLBh+cbvaB6RUynjLqCphRFoKCkXp0gyDLMbrzKbdiI
5KS8CwkzWEfmejWj/t8Zo5t9cw2W7eEUxdUWA0X09RMg6plRuZ3KVD6QzCnOpjPJK2tdh6L9yL7V
dcRY3hcu+9s0X8SuzEjl7FDd3s32QM4IWMOKOaQ1AehTXD9KsQPU03UKBgshbBsPaLJuFl9nyon3
tnfNowasNAti1fGptpL/JxmmOz5ALUClnS4bsmLEI8JJHO8dXxID4dyHehXPd0bMrWn3ZMwcbDXw
yzdzPF+IhuVnLKWOpMjpkVtI28kDc+Y6EL/KFwTYlDRbBtcV0MNyDqeurF8Tnj9aVFwm8ACQf0VT
qhw4mZRDtajSM3Q3tsMA6vaiN+sf9oS4Kuplffv5k2WgKjzaPMGXLwzDvY+XBL2c3dpOYEaJd29N
q05U68qfxapaqOyqf1SZNQbSgRgXpOsv/qnawtDUPbkTSwcoc2TG2wOHSAizYt7qvsI7P1rZt887
LbM7vtuC97vfiBnxTjqNPgHOvrwdazDmG5QKCH5RG35Fu2A8j9Uq6u9Ky70nsM46yjyaLgKBQ8jg
3giMuHetQz1wUfveqk7kvXDVDHI7dgUg4I/OTVICJqVzy9pzvmoiYVwiPfMuI+XSNuGOJDXPt6Nv
voFodLTLBK0lg4OTNnh8R3dm2FzEifYgFxAAi4MEhNQ9fy9BPm0/r1Y5lvIhjWeonCqPqi4QIAkC
mfHJza5lX9PxWtGGIJxkQGnOl+/ZYwRuMXHXL/wFQ8Srh/41MBqZBipbzqpKzgPktF5Tj0PD5mmw
5bcKiGVcOnPgezdG1yNyi++SQYeQ1iWHMmt/2qN/5ZuS8gN5SGW4l0mZSGmSfecsX+NWOaGtT961
g9odJbW9zRWT73qWgWdU8sK4Hyq0YQIZEalwLkgBnpTIxBlEsxHmwouZfNdmIFxQAGk5n9PJD8cp
C1UkT2blRnei06ZbMdGlejLGujB6NEaOzInk8QdrC+gehSHz6QN9UB10Xt4koQZnsoqnAIjnj6Ya
5FWTpPVVtvRqWxmlOMKc+N6KjnLJvkcmS3s19CYijTh61WLjRWne97mnpV4qgL7FUHRYQyuoGKU5
h6jImIADzhyC2nHkQ29aVjAk2fJRDjbaBRqK1YS3q7vpocp6Gkw3RxXXJYFtL1zg1BG7qemjTTbO
OYAj8eTMKFhQcDCpmcsj0FDzMHIIh7rX19upytdRc482ayGhUMrXRu+xz1RSvwaB755abnyk/I4e
2kP0qouyCYjt2fRi/mnO9aVOPfdHaiAIBQCqf3NRsIYizx873P1vpEqaW5511lVmA8i1rxgUofo+
wS62ms2wLJwH5lAcYoJzUXIQsxAsFNV+9NCU6iOZu2irV958xlk0QjSKWToHVWeQh1stbb9lslZd
syI7F5z599xW5NE6kbgzmYhsR6OvJMIPLWP5ntehpUh6VsKofyibuQA5Sce5lDlj7vqth/bHckP5
YSaGF+ZXUP8kb3ufBRtUhP47nKLXJmHbMDcR44Ma0IyZD5TICBilhc2qtcj3AwUSODyGyIyq+AX4
sAoqZYYd3r3r0UMdRpHgfViuPVxcBEdPORg0aggkBNhrnPk0dtGIPNeIvAlbZ/aUueTfUteXPxTA
uh+IR4uT35bummnGDnVgYco7fdzlij8bl2Bll04/u1Em7xmk4rlNGiorc7VJ1q13rod6/Fbpc/Ft
NIR5dtjwBDYV1qZ10iUseIo4ybsUKXVS2U0QYT7xN86UxdcDvgFxUqw+JmaIC8FxPoM2L25KnUci
/to5k3briNYj8x71MBeRXVjUxtp2yLP+GuOxxR1TMROVjV0TUrCMvAanXp4l0NeTheltG4HZhSTd
RF99wAUXxJZptl1UU1Woxivt3MWefaRSyPdCl802nWCAQ9OT1jZpp58VsVe3ooy7p5Gx6AFOffPs
NB0eJc7CEI0UQi+XKZ1m1aRku6ycS6owJNXaSZccYLVAVSAxbQd122UYH+YIE4jw+LEKPIFW8e6q
wtuoNhpvc0fTb9qoagnWke2+MfA692MeBdQMNxMWNWgO+9iIEYV5y2vWtgy6smpgTTU2bbCIXLBw
JPW5tPQukG1u7Re53ExpQgYO/o6N0TNFtQs13C05NV4+SMWba/Bu5xHrW5OpEfNOrr2anX8mbE/9
GF0CVhtn7nZ+7cS7vmAyoZkEubewysO+pX2GLmKsgv4Lb1B5W7kT+nm/nzdKH+2vZj3tp3GKQ2Uu
D7NjumcmFGTHeV62BxewJzGbzGPRbuUg4x/NNO/Njlfe0MhiO6RZv530aTqlg1BBn6noSObZdRo3
F6YZdkikRnacF2e6ijJQDuj8tYQsazTOFz/ndBVXbk+61gq9SgpR7/NyzOJ708ka8IW9QmnAL2wN
ZNppWswrIW50pF++Hs+o5sZino4T9e9ybVOqELQQl7m9nVU2hJPH7BE/Wz5lNNFD38uwdFLaX9Lg
k/l7knvjYG0cM5IGw7fyGWHZvcaCnzG7v+of+/GBRduyFfOiznFmS/iftnWDyu6lWcx0u9TOBXGB
RoB4B+USC09YkBR827i1/a6mdfduVMu7UKK7GUtX26Vi+NHGM84U2xhuvGEwQ4Cp1omkW6YuNsBr
VI/G9eg6zSWmVNkaEfrjWXO/IS+K2On32dvYxTPWgNYiGZBc01JjABxnuk4GKhu+YUgnOL5ewquS
AHN03OmeDcqjr5GXbefW1WJSaKOR+3AN8JpWUxIezwSpkNb3hIQ5BlKpf5rjxam2mficAKMnfNdR
zn64uZ1dj2OlqOOVdTCdFKdb5j/oEKb0TUMto2Ec6/LjskQEKi2LNV9bWNHuQREvz0WrFzcqKb/T
gLKjkEbDYHLsVsFiFckwrZLvTVny1tea8sMdyLMBh991sMnTYdcKNhaUL84WsdF0IexkCaiBLmaa
2beIQBgmC6CXJ93yyQafF560vhq/Ov3YXzU1WWtLMXjQl+auuM2rxrWxb5rJO+5INuhRlk47ENG8
CnR/TY2kNZTUAYXvfXixzsExxLa4IFzwnkmVrF8Xs6zelwRHElp109I48t0V4a6P1WO1etvs1eUW
rX43xcEIin45pqsXrl5dcXL1x6UxTjmxeuacT/ucXSXoV7JslBuDb37bxBQl2afVrlpddyhYVwce
8NRPQx7V8+rPm35z65mrcw/J5PAzWd187urraxscfhNWv3z1/KnV/YfE/Dpv+5I+C2egU+rDXby6
BUnFRkWzOgiX1Utor67CdvUXZqvTkB/sicYvYmSYyJ2WrZvwT2vi5yjjv9vR/7QdNXE+/LupzwHc
cpr+hcL52x/5fegjbOsLGWY62B3Qdyji2LX+PvQRjv4FpbwFew8b7IpV/sfQxzC+GKvtnOEM/noH
iMU/hkDC+0JIGaUWGktXrHiLvzMF+iXcZQ1QQttGh7QKMjzL8n4ZAukA1JbMjo0HperVs0Vwzrwh
BlLyIiyQU9cWBjsCbdvvJIEbj0mSaxeKi3nPjHQm6zL17ACBAY5J5DcjqxkRdL5GEvw01K9K1/k6
3I5Y0LVBprD/pzrfkNGEdD3B7ddbhGF+Ou4MTZ/uOKPH8NPDx+Yyv6xpDwefnPRNIrT+R7VoyOow
4Vu3Gi/j24mojYJypxvf/Lie31wzmVNqKj62IImHVTGXt8uODrg52bNWv/dGkr116L3uILyT00sB
+Dq3S4uQKc5dmuKl+zG0MQP2urCOsQHePU6cezqQNN1IFPxP69Qn/w+CRnOVf/5T0fh5CVYYBVeV
pbfHfuOvc7hysaxMi3CmLi3Afdvs7W1tTC12VjkReGcaTceaxyj9O+nWxnU1GvxqteNJcg5zne4x
yeYta3bsR0s/3CyRnZwN7PUfIs2156qx1SWZGUzYaZbd0FADtfHWTp6W2tvHCYG4vTLlree1T11h
ogOpx2uM+cYja9s92RgfWeM07396SP4HSeyqI/7rL40+db2BEd3qCHx/BeHUsDLiSCcfxEKz+ooW
abqLpRQvwrCmO41VAysnk1l5NnZbK6F63JQs4XaKtwkRyZP+XudiHb7Y43QbQyE+jdK0H6KZf2qA
3/0waimuYrLRb5PeIVI1bgiX8KKvDGMMmKWMSvKK6E4nL/RDWo0IizR0sTn+sXCWIAIWveSeNjt9
uNIX86Ny2BC0hjh0fWQfZvKHkdTD0UGklW8nmxBYnSkDLoXXAgT/ybLk+D1NiEgkMWf8XnNeH925
aA9txzImSihI6wEBTDpOFx7K/OwiEeY5AqaWmx86ynp221HrqDAnbPnK45UcpHQdfZimWLAlhoq9
vpDea6RMZ9wKw9hUcZXWhXN2UyarCccrjOcZNscPjwAmDIwjvTo0Z9DqmDmQMiaIWjGVpFcFarOb
z/QNrxLDjU2lws7TJNh32yRLdphhTfgBWe3GRUu76VZ1gg/UWIdeC6Lm0V6fTS1fiBke1bOVqObd
xyhzbbEHDXQmZed/f+/8cmYBnfUMtFdUxML0uZafDPk/scwMODOo2FztkqBCuMefWO01oZiiTaMX
ti4p2ECmuHdauXzHLI6uo1P1HLD7Tz6yWk7n2jGiE3rd5tltrDpkvaPvyfB5maAXhE3vlE/oFAhM
HVobHsEAWbzg2l9L1JXsMvFSKzueCLuVxmXS6Q82LstCNo/afAPSKA04rubdACBnPVBlTo9ed2Jr
d5qxTZmo8zWnYToTArzcf962dYYbO02d+aZtCKIVNZRtWXj6i6eV6hlthnquiNsghDllXVZibk9C
Oq30vdLzfSNbrQxIN+4TEGg96Id5gU6ee4l36+kNo7J///F/8hP/eV6tH/9KqAXQ5aDmZxOxPtp/
+vjHhsTVeGkx1bY1+t0OxM5mbhvtIVt8fgORoexwGqU9ZnM6JBBza7++mdoqmfaenvJ6MXkGGQoV
TXTy8qF+ywcHbIdPSQRCXLTRK2Mrfpl15nts0l7b/f1fwFpfryR+8l42Pukvf/oFqiVXrYCOdCkc
aPhTJqYzSsZ41zgRWjRVcc5Ezch5YTgcMVVC2jkR0/WbHun2lRidCHtxS7KyMcs3c3IRC43Y+BID
u+uuKbzosXAbBIJJFdOR/vuf/fN9/MuHb7kW+nrmpoTG/fqzM0FO28Ua7YvsbczNo1LRT+7myDu0
8AG+CjKCbrJJTbeFO1T7Dm8fq42qco5enQ4niCcECjOTPBb2iGWOuAG00yWWyBHhTtA2fXW7eCq9
pv2Y7sbSL/BWqVH9HHhNcIlS611FY3/Ul8UD0rHatHtgEBVkOLcl4RYv9LQOPDuc7M9IXbOD5mGk
JZ6GlGwIy7tCmfGuLpLpFcgCuSnjEFF7J+12qdyK/CHDmH4IoPntxigtIPeqNsR2MWt/Z8r8HRPv
QSVmhfYxr+tjYTHxqlwedWqC6e7z0Yt8Lf5oIy0ZCPXiX/bMz07L1BoX2idG5WVmDgFjo+RDr9Wy
y/QkeuXOG35YRbmeIOtHk7nRCe74cmPpq5HLKjn56pUwOBtl/qjXxoKul/j4F7fMvqNqlscmTqZj
PhoqaNfBoGbRJuKWU6HNQPZMoAXvkn9/I1Ak/uUNymPom/gRVrqZ/VkO/lI2cFYT4J0PzYWuvHOD
GXsveerr2VyMEyMRCEOBS0xcisItiXeUYvWbAweENRBn0jYu1THRkDsnRVbgMmZEh/JKT/NgwO5Z
oq6tdh0pUzyuwtXf51Evnjj+u3eDZv9Hn7qWFrJiL12IGB5m+4py7GaoOlSjrj5zH1gV+/TCLKJi
V4gIZYe/lP3Bo3MK56V2j3Aenpi3C1BHIDWKQDPSPWQC7Z5JyAxno9f7D8gWHJF5BTxJ4lSexALA
kqf24BbpWnKu1xVVSfessNoRhsFSZTLSZeub87Ooa4ITpGdu+HkShMwZDwRBG9ysmaGswPE89zui
xjJEnZCfJN6yA2FKZHQx+mj2C2MjeYPy28IViVj9K++B9KvSEFhtlno0iW1Iy+xZsWJgy5E3Toxs
1l2tbCanAWbJOvlAcyAuSArXAgen7En3yPPQVOmELRgXpHoJAfTsX8jrBrnEkVfI1VaqxpZ/jrp+
deYl4LYCz1GWFRZkhD/GcaeOEQQQa7OIzHxPzAjUaAy4Nb/SgL1T/vjzPX5kqW0XZjHvZSE5V7um
xFfAya4HWkWQR2yP+WnmRmD8P7II06w5YdoIP3TNQYKzOuv9cg87KGKf4mbTpaW2PBDphyZOqWX5
aTi5dwQ3oG2LvsyJHmSwG2+wII9b8suJdiNkHC06IMsNPgvuwrShytxMsAU7csVpZOtID/E2Fz8R
9V1onYmisylbI3zcbsXoMC/Prlsmd/iIxoCXAVMM5c/L/eeD9N/O9j90trw71ljgf61nuG1/xLL6
c2f7+x/5o7MVzhe0CKw3DVx6DqTFf3a2a1SEY3re2luyFHBoX+kYu+T//h/L+QIvGdkB2t/PJKF/
yhss8QWtsOVC2cVsZSGI+DudLdreXw5I2zJtxwVRRKu89su/cIRzZD352Pt0nbnPECXg3p+w7seg
HPyotqx7y2mAY+DMYVKMSA8U2mZcAxtzTLIjNQGM4nrj5g1Pc5fmnXlJvALSz7PtDVpOjYPBa1MT
3niIl0of77qi0T9KvR71ceMStegFVBkgx1lMyxhkKmpHpF7St6CcJU12wisufpqgX7CZqMZ714wc
DAV90cnN2b5IGS+QHjBb2QT97WNm0CE6O9gLeSqHoDKdHqCG0ZZsGou6xRzNrOvJ1bV3b3KSsFyt
XZXpu2cnGdJjuizZ9ZRb6dEd7P7bmPXG1qJncTZt5SSX1l2Tu5Sc5jsMX5EfwquBAWayI9bIOlo6
b6uaog59PUnYdrJ/H1IOlXh03tNx6J4Uav/sbOPhDlVau7e8LbGCzenE3KxwZjtgYcpEOvIRWDLT
7tL5wbW7jmwPPCAv0SyrzTrahXDFBv7BtUxCJZSciY+Y+fGPKTrBq2WcphcrhSW5d6xJP8aVOWx9
J2euqhOKKHYuzPR4QxpN/QyYAPJmzCx+5RCUJ02xrAXl4oFqLqOFyjgfXRzecPOaTbakDKLdic1J
mNlKtViCwLN2PfqOO34T6lkjH8op9ClcQip4whh1+vNSy5Kfbluw4YjT/KBSi6Qd9K6hTdUaIqR1
75vFmkAGJHkcGnMn73OHrKhZsrnVy0bca7Y/bquhdE6RRVo0+wDb+WBfLcIJTdDZBXKxgtVkiR45
Rikodk2l1ddWjPz8Rq963a1PWDlGhqe+XSnP2/JBWKAMhqSq7yx2ofKIckRY7Beg6xHk5KUOqIZS
WYiPc3CDVKn06PmmFggtw3Lh07vvVcy1WsTgPpR1lY6oeSa//lq0AwoKWyo9nBPwfptWR2MbmBOO
1tAxYiVPmYxa/xobWPIBz5P5UFa4ZAoU3lxq14OdxqTY4eA/s2FFEVp1CbEW1fhmQDtAq6nGnn1u
haRoiufEDpQ0KlCZhaMnB2bdhjxA60Hd3YkZufCIJa076KzbiO1K0ztaccHYuWEXu5FtVPJkU3JC
Ea7ntAuBLODQYuo+DNfLkvZNCOIEa1fC1QzroRxEoFdaCy5vfcXdOfjiKebKvnRvpqUc2WDa+r7N
3T5MYpMRvy7W8jRza0ASmpue2cwWw47GlPAvW+B2D8vCG1+MVMl9508NJjddXUicyZZ7v9e+a/Cr
eaY0R06BZ2ezfe6kSUHaoTjswP7N8mWiaLI2Hq3QI+W2IfdWVLfVnn+ZrcsW0q0OnEQzvps1XBOB
F/mUaVEYzr7QEyIy3Yypgynr9ueoWU9270DYSW21PAy5MdQHFF9CHtsIqqJXa+LKVEpneJQZ91Y1
8jxS+GTlNos5zcBZkqYwN9l+mUzvlGnenIfeSHzw9SRGeeWaqlpCvlO+97xIrYD/CMEH10ru4nrJ
QmOxzHutnnUcpD1iSui8xpV0Kp8UnIycRS2taWmtZBKP9WKlIZqYdb+Vw0h5b+ENvmV6pz2ZbTEw
U5yGdttKy+JZs6Yh1NhNb0vhaN2xjVeqDwIawr8TKMZX/A8W9YtWs7Wjm6vnGMXEUiYnls22UQYz
u95a32QzrUQ49eQBG8ph52A7bcwCZ6iHAyQnU26jrhxxVkm77K0bgmp7AsKqqHgUMyZVUHTPFrcw
hmvqUK5NpRsHIkHce4ctchh3EXIWI8Hz6leuvq1gwGzxHEZxgJ1sulQRmtOiNPqBREe3FDcjMVs3
S4cqZO810nxpuumFMcrgbzoWwchBUwIc2SXpHZm8QzYRYLqmoS6zUJcyk6BmJO+v+F5MQ4Q+OLOK
mUTg0nS7NSDY+owLRj0yemdGT+K37vq/9dR/qKcQ3q5JBv+6njp+vCXyz+XU73/iH+WUIJmRtT/7
ANgHrAX+WU4Jl3UAdnpSdBgUUzH9UUz5hHWtY2PDoQu06Fj+sSb4LKag5K61D/0hpdbfKabINfy1
mOIrwP8k/QsggyC7969Dn1xETW+7kXMG56Ed46iamqsKNBTQQUKKYXbR+Je5iSxN953iYUlr238n
XOlH8v/YO7PlyJFry/6KPqBRhtmBtrZ+CMTM4Dwl+QJjJjMxA47BMX19L2eX2rJkV1Lfd5VZPZSU
TAaDCOD4PnuvDSr+0RWF40VW4zz5vjW/FsLIrjxHzGA97ADOkKz9oOKA2IfN1sAdMjxAVUowcifT
1D6bdRsbfBqz0qmuijDrD3h9iH4LmyD5hp17sIfcVp+qeOEwmas2qhYr2dZViame8/MewC17hjxU
9wWdf0R3zCkmRCnlpVf2cFj8sT3bYTd9YuB+d6sBD0jYm2/l1IiDKTP5zpBlRrgg/JPv9B9Ol3PU
gZCJHUnYHZPJks5HUzbunl+UcVMj50N/E+M+NQP0rKijwnHsIiHJj417jygX8lc25bdGmtqvI6Wr
5LMln+tZRn2Wmg8LjRsPg2rrLSDv19LLwufZmxdWHnQgSjt8nefA343mEsXOWN2zP2iPWOntm66q
UM6xLUZmnmWXikH2RJIkuw6N8iMcWsxYgKJ3nvSLq7YqwkPZGOP3vhDxaYk9Z89IUNL2myHI5IH1
UwuBLUe5jkevnf1Uyu52wJzmb54VTDWNgzyJWrrPo5an3bttKxoLCPbz3jSvVVa9kjjPrutWgoVO
pxHgveHtEC6bHbUhIvIk/v2NmHQctsQ9ZZFrDqtHsc5w+MFXyZO+Ip9JY/t7MGBAjPCqFkc8jy1z
ixD0nDWj2NYGm/qDiXS/QFeeJ7XxCyt5cAuruFuWfr2Np9SM0tUlPuTY9Jhn5uzxXbitAxB0D25e
Ij9WhpM9Tn5fXjwYxJcUm8U1XTZUoKTxdDd1bbev+37+MQRuSRrLdIZIFYb8BRsiV5yhXetQiXy6
YObIjjPD2GWgR5IDrz8lnynUPXLM4Nho+KqJCCkpriw2Bs0mG4RJp/VibnwyYCQQatuso9bnbk9q
W73Qx0juCECRDdizaNkqmyLb2knKtJHawEANxtBNU9nh1VhVGP8G6ZIQwvvR7cOJOt+WFyVaX577
demfEzbo1YYJIP3V4PLdBUEZHgXW40vnGZ/+6tGjkaZ5roPzMNw6Y7JpXmX94ID03IvcDF+xrhLm
6sSVjLFHVwG0qpL2le8jeem9jcvvR9HGK6IbU2jkj6l/0PWTGwx307ewcZ07o4gFBQNBvFcDuMyo
LqblqmFIGSLGh+Yc+MUkt9Rbpzu4COud8Oh1XsnCRb5P4ccwO0B7oVY9wFTwDkE5KZ2absAQ12DH
c9Le2OkSchHSAWxchYRZgpAfyW/waaA7hz1FJxMsz25cdtY65hgx4mWXTcH6PJKW3Ixo3PvUM8FA
hAu/ksGNr9MAqILvt1srDronNmv+Q+ioY1c76+2Et4BnuTh7io81HnR7PmVxhQ1o8ps7KOXGziLT
Nm8CGSyPRV/K66ofWbDZNGRnJj2Aho/NT03dRL4qS+NTDZnncc5bak8xFzmzNK9xqGC2a6b7xG27
y5LLPOLmad70il83huCUSFnmcFNow23iTOZpba1PXPn+jXTb+gQ13T5VvfI3mdVX0VxLm01snBw6
6rW2cSafDCEXcjy2Mzxix1p+cpSV0WqIheEb641Y2oqVqoXfFIUujazMKw6ClNM2i7mRm/Y6XGWp
mp/r0nRBA9QJEtvoXxOhMzjMciMKKbghix8Gb06jR3rg3pExlzT5uMNi4Kz0/DceguvRDUPjp5W3
BhSP1OEI6KpfeWw0FL5nzUPfsmSWtLugGZkfyVolRGdKQuEUhlP71hso0Yifb8i0w4W8EWm+Rp05
sdSR03XyCvbjcLfW+IWmOVjvTCsLb/u0I3vFcm/duYlPBs7Fc4aXJdj2HNq3SqTuz0R7QCcx/1C6
dbjgnllu4mIi3QRG5ZIa+swuvelVQhGPXEuuD8yAIUbmxn+jeYLPhuNLGNEB9NKsmK/rVEFWKBPQ
j17mvhflCOVPtNmNFdf1YTUb62MiWYkje33GaBRH9rTYR2/0QfmYRuw9chSet9JcgxNC/cNqWiem
B3TWzrH8XWEu/IJr2wu3IhvvJ1kkrzQQU0DB6W9DJC29y8t+4dzdJtOLmfjtOXRacU6CVAbcQePw
yH0TsuJgXnphOA/rqu4UuTHwNgCWweAWkce1x5bHrjTJecNHAhk4tGCsrkl6gt/wUOAzx1XXNQF+
TOZd2OrBMZt9tU+Codz1jqoiM4gv0NCKQ+P3CmUzDzCPwuKcJFxQPlDpXlXoy8kAocKeSyjhQVyh
X3bcvqd4+kgzUx4MslFX69iLH5Yoy+9dL40br+/ue6fyHmHBP5sLobQijFssUo44dYOxHgIl1K71
xPhMTbw6e371ka/5cEpzijNaVBbK+XDTq7UU/mY2kv6c4fgiApK4D31SN3cr+vSW2LM30jt0D3fU
foMSO12gILL4wgQ+vlpZZhzLdfQulczys515+8bJW/RMhBzffZmNicM5cPVdVsNpEslYPoVBIg8K
pO8tXEcrmnsJZbuNfwbECSK83ukBJyzuLDyKx572u0vqutOV9Irk2xiSvRT92GzlCuTT9b31Fzz+
p7Sqa0SMXDwWMS9hsApSHaCIN37uXI/cVXcytd45iADXaIgfsyZljcA+E0rFZYkt97lsiUu3uePu
qMseD9TxhftsLuL3Ti3zwZ2z7h0/E2a3UJHJJFJ/EohM+9Lv3yeL+0pootAkmNo41FVoxumHoTzy
DbRtb0SQr+eQlKwokvJqHq5E47u4UJtqvHFL6mGQ0YBXmqJ8zg2/fmSoKq7qNuBR71kIzCTNg/y2
aQbrQHeevAHuuq98Rx4C1rPXgJfpKZg945DmbrXnbJxcBMr2rrNzRWg0z/D0whe/w/o6n1JOrfs5
UJTX57lHTmd67y3utSCxPXnACLjeSvIiUeF11rlZu3qPPDd/qCAOoHi0hOfjove9TVFS4b3xSUps
vWadf9RFKt99iqlMxtyPKgGyxAv5hcLQ7mHPhE20oD+clt4MoiovDETFrvAj0YLK2FhuUV/L2Sa5
Ubj+bhorljsgWj8B1tqAFdeJR5rfUU8a6qBHkd8y90ZDZpb7yfbXvRlLnqBTbJ1X7gM4opk20yAw
j7FjmL8CEXgbiB7jRg0EIBp/SHaUR3QbRo9uRzHTvQfS3UG3WzCJxr0OCdkg/fhVv1PYlBzZksQ7
USsJNmfp2Xf3qo9IN/Tbdipxq7ciFt/a1OzCvaWExv+b90LyQNqQWcghug/Wj1mKknLzmRvCaJfk
RAp7H9crDRWPwRyrHIrLGKTNj0xVIzmpqi4BW6HZFYV7jj0ALVfDHITN07SMvGsQMGfDYGNZMylv
8g6wPWiEkgx9VMMp3EKSLwQyVlIDfIlzmClkw35KCOWfU8grZEbwvvE1zbsBMH2/IJicsBzP9FyP
VLiZfZCd1Ri0163kTze937w5fPKcYun2fEdqPUKsjnD17UOGxAAqQs41e0nTum6yOTj5X8re9CXy
Kf9phWW+abX455ayjzerWOUV1ZLTjsxA99BVlLLnWjo0OOnfmxO96UCjUTOadFJHtxwCfTdYtkx9
9rZxGWHsqdc7PGRJXwuUAFDtK7PuQbBq5TLzTPoQtZrp+UvFhszg+5mFbJ7nbHRfe1ib7BIRZaB+
WgYxWLOErcU798DiC9tROSxvkxffJjndnxuzDOdH4jbJdsyTLI4GtZrXi0zsKB/6fts5JSJr7wW+
IpQt0V55ChOXIwUBnZVl5KZH9DvPVZ4/JUE5vA2MnpyZ+vFmqdfksfLWfh/oN5uie3BU4cDpC/WG
+sp4nDrIozPLXiXN05L37WMcV+awzRr+qCKCc2LZXz8MSUhbQ2u1L13a4TKSQfutbpKXmGXlxbXZ
IRL2MI2jY2sXXB3iHVWjeQWrTT6CvunrbRzLWlxDPHXv67T9EGtHDESuM8q+kZprFFANkUXZmqB7
m4BHb4tyKV9zk8BLkKPf42mB47Uoyz5wFBqesXpOnyMFCpEEBQzzM5FbXlG9zztspuTy6xXf/wCT
i6MHs07LDn1LWn76vjL1MfEbUMY6Ldi3X9p9HZbZQ5eETGLtygoeVLi9Aw5k7WxBDw2Zu+yU6iUA
JVzZqdKLAaC4WvZmWeCzNSiDZn1OKa8nuWz5/HDER5qd6RXLa8GtwubKn8xozcV6a5Au35a0Ah4G
eywfwJAEW3Ll7BJWQhlWa9LPp5cZkskXX0vYHOs8tmBIU5bF+VMPspbXXYAYgMitTU/fwUg2Lu0k
ANVmedV+awYy6LdWkfcODQ4+h7H2a5mC1z4NILn5GONhSfnrp7Ho5YsVkiPx0aP5C0djeYXKJOen
dTKIiIEn4sA73Cmzxw6yU0rYsORCp5unK96SLqBPImlTwmm91ZDo+B+VO/apS/DoZk3mQ2yI9qks
q/nlN/nnv/DAWagzv3ngOD6YbPE9ykqZylB3tNH0dyONbOcpLx1ruqEQ2dsaoZ1uLFA05N1ORkDo
Lnm3K+cw5vbZKby94XZ7L7V2aNrXUuFBagZWB8YBcAhtBtnhX7847fv83Wfy9drwx1g05LGss4k+
//7aKmtsazO2pxspuxshmRXjYzb+OyfXf/FNyB5DVsT5bYp/fAO8fJg59I7TTWZTN8y/vlHuIXb8
R5L8/4qsa6UOne6fS5KPjRrSv0WQs8vsr4SnP7/0T21SBH94/FWC0jQ+mL8zXAOHSLpPhNxx6ff9
+n/+1CYd7w/bxPBMXI1e3C+K0994nOkdsGOjdHKBCS55i/Z4CsT+9//6Mf/P5Gfz58em/4f//r2N
DPbnXy8jEnoenyRWxmDO8ASa/6BNqswu6i7P8IeMwpp2ITTMKaox5h9StKe9X9uuigCZB/chfoMR
6Y0I60SWd0stFx+0zlHWUx5nzqvfUyDR+Hb9iOZEeNO15ju5Onj1xbR6R9k5+LpC3qOrDD/zVhQ1
6xvsHn615W4B5C11CItdWJqmN4XV4N4tsXCdFbHTdteGWcI9fVkmKyrYNdAEO+b1r75SYLFFuLj7
wujd26/mmyKN3cho5pFbZWs4Z9Y0yDb8CuABGU5qp6eRYwFtI4t/bQN+JPlos+1RdEKdJ8ITuonA
rHccl8Y3E+U/3OJIG37yXfCfdi6nNHLfZN9QJFp0NeGXC/dfbNmUHNF1X/gDFqHMmLxjRj5F7Bz8
sL/4hOIOhoDCesybmBHXLP5cfY/MdWFh/ZSIBfy9vLJXV3p4FiezIEOEtZf8cIpKEtdPsg+a26FH
eblCaUm49QOCYmYGEKBFQJxCrNY0B2blGHo/8xDdoV3xRtL8EXPudRAbKOCYKdLLVopkkoB6KFqA
EdrWzrS2cSiY9kOk270IOOgCIT/NspK6biq8AxGSpZccQ/yx5/3bj00bXuhjw+6TptMlVaFNHxc6
GmnlmtC31Qb3Bvj0m7xIqyhcAg9+LmJYFXfWU9yQY8+IUJ6NMnNPs4ILX3TtaDyubrXsfJFb7Jmm
KWrLQrnbDKdCf1ypcuZnpjcJ/2b7fVqr9q1Tjf0qOaE6EXUohKS/Sg8toyLoMaQD3pppCe9ntqob
uhjCR7vLkvvZYfbYhXNHLJfai3c7hhGz4crz7O2QGtNHsBbE/XoLD790ONCqhceyO+d1doxFO6wn
pRZ7OWSxMi52jEspmmxR7RzSvDVPYZBgnIS9wpsQN6WiLQXXDgLqHN5JpgpnY3Vos7W1uNcpsO8J
JHrpAv0O8hzFPyJsuDqHBIZlGG8MkjPYBw3eiO64oOEEb+3YjDyXwwnokSTjxe/H0IknNLV24hnH
MznprNVWx7jpjOE8+FKZp7Jtl+zVljqj6vEPtmYun28iTozHBYMzR9z4WlTVeJWNQ/+attVNHDrJ
BYtSFv7ImXc4c9gOR1zjnFSmqLfCLs1njx4wzMy0NZis3XZxtxR70+c/B8csT+2KQJINdsYjOm2u
YfiDoJDDQ64s+slKaZOMz226lQquoRffZ3o98vE2nurEiQ9g3UgtKM8BesY2ALUst9utX8zJ3hjs
Pvn0al7DcTEzIn+jojNrGeb5itK4/NQoZqOF3tZmDS6DTu7RHtoT1W5mEOvk+sSclTtXZ/3aZj6g
oBqfRNwhpMdwMeL1MAcWCUGdFVzkIG76ZX4EhQQhN5kOwZB7L1aH9E2pDL0+JJ5vp8B8wAJGElFn
Eo0eOipqY7IB2CO5VZBdBHhPmNyrOUwQbMwXcWOudvzWdsV0JD5ZPtY6CJkzpkVQIGk90zFJSwcm
Wx2dnHSIkqntJmsD0JI6YJnqqOWiQ5ezwVdZBSnB7CuTWZDObGLSYJDwb1fZXVOCDuZexzmBsxLs
1BHP/CvsqWOfaPcBG1i6UHQkFNdDsMu+YqI6MFrr6Cg9Iq2uTsaTooOluY6YLlSRbZRI3puMfF1i
YVgpdCTVDhXh1KHpXgHcTkcYZ8NzrrqBC2MiPUqkVXV+eVh0+GLoJqAMlh2/M6iBS6JOwj35iA3I
6IFtnpTfTMXRobkD1SKT+zDsMMTJBFkLa6F7BoxGJM4wxL2SwC4yqgbg0YJ3GDy34qrwV3GzfCVt
x6/UbaADuHiGdBSXUK6j47k8e1NgyEH7vW4KsnIrAL1vnKkrjtxjt4kzWtOqfiCBvpLMkVNsvoY6
AAxWBfl4qtebGo/BFTN4x6q4Cu6py6ivex0c7kkQi68ssaVjxYkOGKMakzVWX7ljT0eQQZWQRk50
MLn8yijDcUIUxCa7bl0dYvZ0nHnUwWZH++jZwnOaNvCXHARGjYMgX3Q2uqTcdpQvbVpDGS+DNPtX
rri63WZq4oTqdA++Tk/POkft5PRPBvB/fVVyGZCzNmccuLOVukcb/OFmRM7C4EAy29EZbeyU1dZP
nWqNxq8gd6cz3fVXvDvXSW+9rX9uUjU+pDoHjgiU7GTYBpc2tt+NUP1iwZB8I0oF8JVDB5lw77nW
4XI+UwVqMYHzUUfPVx1CTzr3MDv5e0w6PbCJqa86sL7q6DpWnG/LuCAN61i7EN0H6zNWKo55gsJT
7Dodgk+oq9xQqE7cPnByikl0Wt7WwXmolNZd2fsdrAVi9TX5etqV6ku1ErmvvtL3rBtJ4k9fqfze
qtYbyILxTpLZV3n6RFsSoxTzRaZT/ZMO+AsLVLcXm/DpQ31zLbxWDzNAAQa36xGCNCigjrMPG3aA
YfvNFhKP+Z5qsECjEQOd1T2o0foF7HoTdBlwaEO81aVlblsNKJg1qiBcYCBKjS8QDszoBKDBCtlg
0ogD1DFJkSXYgyAZnWOuUQgOooun4Qi5bz1nGpdQcs1vYCpae6vrw4OtsQrwuQ8d7IdzA3HB1egF
S0MYSmgMSmMZBg1oGBzVPGI9GiNNxwNLrVEOpRb0Pb8ZNosGPRB3rza0Wf2IYUBYGgZhtp5zy0m5
jKh0vW8hRtiQIyqNkMg0TEJqrITUgAkFaUJUE5l667P/YlAojaOwap0Fl8BYKOB0dzSBoXtogAUT
i3ggJZJgv57yPe6W+dbWuIuO/VfHL70puwOb4Jt0warsaURGrmEZLJqpvNUADQdhYS6IOMdzqg4I
GJ5iGc3aWIFwjHIoHKR0+ek4cbsa0GG0oDp6mB0DxXd62Gyt+rYRA6I8hA/iUr+wZx1buyJSR8FT
PPW3a5lt4BXjg+oF7N7qvSvpcFr7+Wnq1Z20hlv8wNdMa/BFfPKu5RDD31sUTCFY3REserxQX4AS
D+MRSHbNLak1wcSvwEOlONHsRSBjGEW13tn04159nWb+40X5N14UFkn6wP7PD3432oz7t+0HDSwf
v1tS/vzCP499oY+LFxSXZ9FtLmhjwcb79+yq6XKG84H62iSANNv3H0wpsIFczCecy8D3/v3g53p/
hLhsOW5QFU4mmsTrPxz0/tXBzxV8/99ECt0z4ToA02x8kF6AK0UfDH8L8uA9ljyghH1ZTc9N1kPW
6/vctkFJqJb+2hjckJuegN8y4rHjxuQ665thl+wP2VMf+1Eal5gH526B2rNPlrZBOV77a2S4Y8qp
8BygSG3dMvSvGlUbj23d0/5QJ9Dj6SXbsIP0Hwmuz895EA6Qnhqg9ZZswdz2rHj8nvAEfx+AqbbN
IJ+SRj+Q9AJNyNdsUi85Fll67TvourYmkqZtDJSsvcX7uRW8jyRPpHVsWf/grqfcQJT+2XIRwlUR
YkNsP5VnTXQBS8T/scvB+NbLNVSPZDcN5nYezR8pKzn2db2xi/Pc2i/kdg40i+JITeyDAXfpNVzG
nGm2yLYrMnE5d7ddwTPGSIrho7MHZ1+KKoAFKSFXVT7fv7K0yM9WYwAte1x6lT2IJAXdYFnrkVrU
kJ5H1j2TxDuXDPltt4TsC/pi3VWALzcKixM3JMnjxPQcOJQaJFApdu4EbGFQiuvU4sRgOdUDG6OJ
UnZxCMmNSGJGQIxtmlnpi4hcJzG3dmwejCwHQp4uL94wLjzX9Q8hi2E7sDDlBs9tCF8DJbCB+l6B
j8GsSlUFvtcrwIlL5Nj0tq5ibzDG75mc660CHoI8LsSGg9gxjENod7BSggJSdLbGxsviZA3oXEK6
fcOi1FHzvEfADQk4Y1y1kZ2fRC7XU2+xNybZAMNxtrw9DNllC7DV3daksbktJodZscfAZO7uQguY
GF10V60RnOAt0IHkOawP+m7CopwcUkcJ8nGy3ZalsSvy9omNw0swr5fcnsQmYSGyN0DH7ixzTZmk
qo+VMrK8HdyDduRGEyUTALPArLZ2+NNdjXwLm8/bck1oOvzGn7gkqOW9D5sczn9SQI1KYrBIiW5q
w1Xr9iVk1sE7tXZuvS/uioLR9VfEk78zkcy7OQ3kLs/y5ejVHI/XtaZ5oeRayGowIazk3CP+G1an
lERHZsn/VljdN6MfaDERc7z1656sV7O0B9oA3F3jUMHn5xW2fCd/7mjkua7NtNo7wXdI0+Z5TgQE
ZcKHT6VrVUBN/NTdEgnKHmjOCmD6+Hg6C04aMgu7J7NGnrZAqj6sVLxsSa9c9xRN76H2wryLU3+/
FtSpeLYpdvXMbmEgjH6HT3rdmWtR7SxKOiPlAcVNBwfhXeT+yWK+jKhVGJkIktPgjfYVh2C1NexU
PnPY410MiAfbbi7Y2IbT1psYjExPPyq93HxeYteEqGX5fHJbXL+pFFGoVgsFvagfC8NZ7mIOvGeL
9B2Faj4WrmgyinTny2DSjDY/UiVYcod1256XCsOHNhj+oHGpm6w8NIV/Y7jF9wxffpTXWA7GFo+e
CkZjK1beT7n2HnRaSgczx/zFgSXYEsbyzmBC9Lw1PJpBdlL16J8DPOEbt/P05N3uJhPbVIqhebNO
pb91Xawfdhv+UEP5kNEoF1vqrlRAk/GfWRw9jZ+Vuy77sluvukFcsok/34v6MPkLkCi3rimUw7BB
W4ncgopk6CQewr4z+2gbnBFJsD5iA5+PQuelSoyDAMAUMDQzAL+SMT53NV0p2Be668UWWAXsj7B1
OKxmuRONVU8m3E4T/D7hTmGwJ0+H28dtf459SUpjXeIb+vdwj5WWdWaDW+wx74w7EN14JAaoVFQe
BMfUMW+b0n73/f6SJ25+6r35JZiYikTmD1G5OP6JkvT6KQzHV87e01ZK8dNP0X7GWA/iSflkW+pK
uEN3IwP7nDWsdChkLK+1taA2u7sSsvU2dthtwO7+1XWKbFRITMBbFcZvV9FN6i35rp2G8rKUU8fG
vQs2HjmJY0l9UO+k78hT4dPiLtC+a0i+Ptv30V7a/RCUGrbDd6zX9Qk4dnZHneklt3gIzTgVNwWt
kBG7mXLfKc8jmeA9wv1hK8TSiQNhf0o6cOKY7IwNLgxbz4TmFjCu/1YW87cpVuoIPvmzUSwv0qTE
sGEP0wGvorFPOHdHohrD26Ec78yE/U5L4J0XPl3LtmdX6NnEFeKHJseMNlFIM7c4qLihYZJJjVcV
silsjfnTycBSOaVSp2BcO+41WBSXOEZpmefsnFI8dEjwXuymgIJs1eEmJf/ucJR2vH0iJmdvl8zQ
syutQyLyV3I+Ho05wdMy9Fd90XYbaSS/HEOKc1mX8d4QJdqF5KDhwa3cWW5lngPJUaQBZQ6IpYn3
nd812ylYVqf+jsuhHp7dbIhp40kCA68aaoiREcWYhzZoppchHivBR7Gl1pL+aK6+KriNvS6c0H5J
BukPGd1RXu8wg9NubuEWJdf77KiJpE+B8NdxDN95fcPdu9CVmxPtmrUdew+OWwmfxoBxpn7g3Dm4
YMIIOA1O4k2dl5lBoXctUaG66/+M1/WQDcu/G69tStz+5Xj983v30Rd/Ha3/7xf9fbSm4M5i80U+
Tg/YXwm530drDNumHzhe6Ijf7N4Odm/HJh6HJoEnw2Lo/nOl4pr/nUnaBh38+yTNKtJlhWK5nGVN
8DW8sL9O0mQmDHOJ0/GCOhKO6fVadDYJz40Dgn6hMUlk7iKrUzbG6U9sawGKPyXhT17Q+SfdLPpY
VkEMBZiXrwkAPnXdvX+ZqTJzN0MJ28LuMc0hvXbGviZ+843Cneqmw+6Wb0ektn04BNmNPQeUTHgd
SQv9HIIMk/aRx1oCuFxFw7gw2705BtVdUZj13TBN6iGsfbJbZJuKlw5I8RlzUqA20FPqb2Y7xS/K
TLV/IWjCB3Y91QMz7QuzNPNZYM0HYQmyPq23PphW2T3MCLZ7hG+fko9h3hmTgxIigVnR+kMuGus6
E4wLjyajrvdJZfn8QUK1PSI6gs5zYajdta3s71ippq/YqxU5oSaXW8CI9j5MhUXorU0fvNnP8Wlq
ZprBcHLpgK1cgrZ/xng90KCFbb7buKNjRyYdPzCrOFGb1vy9mGe0GGcs+qNpjNmFQwW3gppVyztp
9YlbK7/DZ6rGq5tgGlP05XQ9d5VLf226OMkWyJZgGGCbj0nWyO7skIpdo0xu6XzP8fbOxXZNSYj0
LISPJm1slzmt1aU2rOwmtSratEjBLI/LgAhYzPCUB7+wcXPM/XGx2/patOZ0cft6OQJFdT5y1yER
FlrDI60sJcFo6kPgb8qh2HSpjWkRozLFKK2JFCGMLXGa+t6Anvs4LO7w5oR2+Wuxe/PJHnn6IZjX
lB15xo2TiX3imcM33iu5RO1ch3dtH1TfnA4UmRWQ+tYIyh2y0nqYTOANBpv+zxZUwq014GvL52GO
QmeEyZdz4egsVRj+cBzUXSqXKC6gMdapEWRpAdlRi5zeM51CRPXDduCZQ7c34P9xH/TpuglC9wOv
W3BVK4i5BFLljdvh81C1WZFoX1VEDmnez5YRzrvRCPML+Sb3WGKDOZqjX/7M2UvekcOsuaaS9bbw
cik34OONH0Hj8BSLEzY4m3byS9zDwlNXqF+C+1eanrMC+DwLyXxL8ZT3LbMq87Wb8/nis3PbpW6v
rjMhMfLQ1TbedzA73ohw2h6TuZyxC2bJE7wT7zZo3U0X6Dr2UdR3mdkPDzbW8l3hOQOg65EZmGuy
FgwsrVo36TAjlfaDIBY71cYEadaPT/R+xycsLh2KXd6Xm6C1UP9po2SrQQi8euE2Iu8WqqePddKa
u1FVHgtGfM0iteqJ8m/MxphfWXmlS3tLT05y26WuDYDNd94BPYWQNgnRv/asCnX4Qi2Pvk/fTSRr
zkRrbqVHz6eSUa0jRMrKEFMcjUbrjfua3NktWTjLiihIIFVO8wWCtsVumMVnw+7UbduYO0km1+1a
NZ+olmawUX41XzurQLrOCo8CsHwZjRf6GPsQ9p7HMb40EvqEMitvsMXULavDuV2JBHO6v2etZL0C
oaayGltoJ1uckI1nztcoGQFbm42TcOq1990oKVzUJYQEf3ezqXrzMe5ZzPnPiajYMg1AAsZjQ2Fg
VuPe4xy5gvTMK3zX7mgX02OXz0nww02KOEVTg3Y1ec/VmE+t2AUSJsLeUGrIPxchpUU+j19Rx4ML
7eg/Mtu/mQMsBCZyUv9cZjs1019mgD+/4O8zgPmHhZBg6SoA/ZT/8/mP6oZfAouVzUpV2F/8ub/n
vZw/sFpYMCedINSdWTym/98A8Ifj6xouxgbSW/qr/jvSmvNXac0DLuKQn/cxZ6DVCcch2va7tLZU
wzDWIgvOZluxjcw5nk2FXTzMjld80su4nsA/ugJNSjc/FiS1bxyErLc89/ElxKI37qxEEKVM5TLe
uc4QvxQsCpE4snn+kQ4kh05N61BbzUfEMbiNr6yorTjcxXMpXhZvmO5VJx08bktVxmfKU8vPcVy8
y9iq4CUF40rxYakH/SGw7AXvHNbRwZlOaYjTDUt2uctZYHD3QXCB4lM5/iePpfJnbYpTQmP7TR7O
4+uQte5DERtq3XILin8NzlrdJsZ4XWBRRmyCp/W2xk774YKcep3ZgkX20qe/4LRLnhyJNj90s7iT
BHZoAVucnvKPZL5eRWdNWPHd5ZeoDOO+qXPW22KskpvRsOOT70pOfglTSLaBAeVeYNMVOamtlds9
Gab0Y5WokKVPnBawc/pm8QSfIx4JwaEXnoMeVJGzW6w0vVWeOnmNosYxm1CLgOkGZ892x4PZzNLh
loZMWaXJCoG+TkvBWSK1eSrQIs/dnMQXUTm3CT8X+Agygm0mSEuVo7qiGmaI7Lhozyou8h1eTX/d
2E0DN7edwyvNMKG7hygBx2pJmJQKLyocRqEeRj0VkeFujoVh9hSTxcEQhRkokv/D3pl0x22kWfSv
1Ok9fBCIAAJY9CbniTNFidrgUJSNeZ7x6/uCsrskVpVc3nvjsssWk4lEBr7hvfvWVEnlQ5UO7Ulo
11jT23NxvJQZLbvA9EYgFUZEEMzxDTysJYrS1v2ntDORqneqdc+AQGkiw3kaRx6O2jthpvTbTZAN
8TYlFPwGW0W9jsaoglzjMDJTw4jNCjs3IgJSdcMVypvg1m3L33iAT8S1tnPFah+o/G9DkKSKjImZ
2UCk5vY1r6VjHKArpU/keMZHUGDVFspVLI9YFvuXUnjkjA11j/k5t3celQabElnJnSjQHazGSAw3
c9sE8VNlQpjv7+g5iXZEOgOrhfKzj+6HSYe32LcmkX7l0wWvsw4zSplkQeigob4Am5oK8gocnfnX
QYO9JxMFckzV9ohwB9BOk7A+BC6vAZ55E6fzg2rQhtA4CsALQvT5wc/FQg9HQZPzDV335CufplYl
u4aoUr7esl6DvVvDQWQqkgvKTw/PVWOW2bpqhb+LQ7JDDY1xGUA7NNNAZps0EWer9VA0m4Qvj4W6
R+V3SCm5LnOpfAgytckTjXLQGSuuO506zpVeTf4md2vuQJVX5rVho2FiKNdJ3Dk+ngJovSeLVe2W
caI+ojcZLp0kCWSgoN5XNg8z3G5zdXaaqjtZuFnuJ8EgaRUVDmCIOMc76jV3c7iokor4N8RQH4TB
MZC6yVcX3/gmZpoGvCduHo3OSq+hJek1K+ZwFY22eKhVwqnloi9nE6q8lemQcoUYPVzFQ4Dr2mKL
23fJLaaCJ0/V6TqY+WIbBTvLNrh3KBfh94uYMQ6Oizgye3tFJJ17qGcHKwxKMa52MTxCtws3Jkvg
oy7UvGUngXfJiq17dC4NY9452ZIjZh/xvmVbB4fvuAqWis5eartqqfImdNEf0dwoMFR2vAmXanBc
6kLdtfpRL7Vi+VY2em8lpH4rJ1nDGa8m+gK2DUu9aSZ8e9lqx7fzUo0mS11aLBVqt9Sqw1vZGiwV
rL/Usu1S1Q7A79YIy6vrbKl5dZ25Z7rFF1CiVIsBNfi41MiABtstLjcKZ7nU0MNSTftvhbUTpFxt
663gJpfJe43eynD3rSSPluocbFV+iSAu38SNi0x6qeIBrcxkk1HZm0uNHyvd7ZiJZJ8IKHNvw7dm
IODj/xTj+LXsDgPQ0jOIpXuY0oA+YukomqW30CJQD5rO4a6qwmA7LT1IunQjPaCTY2wqpjgkBWNm
fWtcZBh1D9HSzbhhI1+AHUwHKSvao6XrQdPTgPK1xU3T2Mky7+n4VtEnBW8tU7Z0T0zbCesiv+3S
2AhpzaXL6uOGUFnlcmTSgomlF4uWrsxIOo2WaOnVgqVrIzuA9ER/6eXMtAx32dLfRVbqfwjfmr5s
6f/Q+DAOmpeu0Fr6Q1DwLPBnmsZs6R4hqM2Pcuko2UXTXKZvjaam5cT8xfoMi+tlHgoaUmAbMffb
0qU6nXhASGCRMEMPOw0VyWkwzMOP5dLjyqXbDd8aXw6m6sATfXwJl75YvrXIUDfHLV4rWldLzZAy
OiRbdXvXdsC/ieyTom1p0elVLNxog0jMTxPhQPkBH2UdfVS2tYRetIXT8SRKTPw9cxGi3srxjG07
gRFzkv1Iiok5zl/dll23n0wk48HH0ygX1KJzrAd/FYRTRxuYPUKPqfYMLQIChkh65KNMN12ep3dy
CZdEhXXqAqPcVE4drf+uj/+bOZlUaGF+Vh9/aF/C79fPv/+B3+tjYYI3sE0oUtS832TCf9TIQrB+
Zr3s2YJnCloVyvA/amTExQK2I83w/xfHJMrCSTAlIy6N2l5Y9l8pjt1lGPaDNh4VojSlQm2sWFdK
3uP3tTEkuigsJne68hYkcYL1o5wmDGeD95RlSpLjQfoaVPKgPDc2QTlimlDARHxfpiqHAVuBTEFw
Md4ivCPtBRfnfThN9i3b3saUkIZHWK8cm4NJ832gelP+cI8PF8TruvN6Zg4fQpKss/LAugNbczD0
nKeYTowbD+tCdirqGHnM2hKicH+TpZ5IpR9QcY/9MdAd+JCjr0cjJprErfqHsuciPxh5gTeiVKGl
tkE8sK/hWioJKAlRh8nLhniYTErWbAEzBCx1WnxJCvLokEbXfgYbvtLWLNdD7viPeWZBrQFpc+BN
FZDrOuPLEGbRoxurusIYEsZ3Y2Fft2NdHWdGEbuw8LsXT5hYjBtmGvTcfA85jNDEFj0CwLU3zuhb
TjHSpgU3AdtrhNQ/mH11xuGS5fhLcne8DoOkN47ssoZpkyRGMD0Yk8CQtDGDJEa/qErb0nsLMlW3
732zaCuS5ANf0JJn0BST8d5JzajGbdeQj5asMtuysv7494nw35wIxA1a4mcnwvklb16a78+E3//I
Hz2z+sVG9qE5FphSez9KUvjmg0ihAVYus/UFjfrHmYAj4Pc+WTpA5tDZYliSDv0emJW/0Cfjhnl3
FnggiJG44Ki2pWvhj/jxLKh8tmtxMDrnzCpdZCUODoSNIwYel+uuMcq2QpU1+yAckkwW/nWRTxTl
tW0axIvOaNPEQ4qN3chOTeMwp9wawEqVf3B9nnHrTvbIo3SVzuV1EqLH0bus7jM1XLcm2pERt76m
X4BmhGdz1zZp5lx6VTWvSTDcES6h/bWwDL1WoaN3KbZ6AvyqALjbzNfCneFAzi0atnWFa9usVgvv
Yt5boiaoj014aqMjM0ma1HUTNYe0crvqFrZJ8lBXvvfcpLPE/E4ZLnjs9nF5dvI6JHV68j4ZyBoK
XmJy5u0IRRahq9ZApCQ2hi26UHdJvXeeK61hxnvF8BnbITWo3epd0YGLw16MmxW1NuviQoYGo+fC
IHtkztJjjP/+s9PY1SerkWRKiwJtd+G5r+k4XbsmThD4Fmgx+It/1XeOvInsyDxAJBTbNpbeepQQ
tpFbetVdF+chcMlpMjftwMnCzg/P34pmmiJJ+c60GoTdH6AvZ7ed6JqnMcyYc7Jq2M+znu68xppO
lMosECnBRmPlU8IdWKtHX7kf7Ls4YW267QvLuMGC7e5H2wFhW4wC/FqbP4as/faz2+GLmRmm9LgJ
6ZDd1rpSSAo+GmhiSECpLHlTqKDbeCUNdKa1PvaRmAF321OPMhZhhbDybgv0FkctG92dHCDnp9gk
cBX71fzZmLJy50apscdGOB855OdXM7P0McTb/DCzNrjujKq4FEbQZXsEItPN2M1OL7BC96pdNkF/
/C/hwIoFETYDnJLryMzesm16T+X1CSVSMOQnAoCHFAlT61extyOqlPRVgT9y1Q9QZlFVhL4wX/8+
Uf+7ExWp7k9PVKxi3Wsy/Ximvv2h389UF+6m9iiKvGVsSG30R5Xler/YjCc5Zr+tGxd/3u8nqvR+
EdQ+DMLZF2JWXsJF/3nCUpJxLrJPFG9+sb92wv54wCr08YxCXTahEui79Z7iKR0Z1u7sB6de0AOt
wWTpu0EEM/d43u6jiglQb36JjWE8lkgLoK8UrnePu6Q9AFPr9xLT7x7gJBE8313G331oP/jOrHcz
Un41zHA8icBvWdjjFgDq93Xg2LCaTFj7HjUpm8WNR2t+484OZz2HpJ2sBJpj2IsGwl/U6G0gEYmV
PWI9Rij+VzfPxV3DOqCqt+WkM/1xRoNwPYVoPDiwG/GchZh/6m3al/OO9twANWgDV1/WYG5jAHdo
DReMn4/A3kyAKW5EOqhkpKnUSf0hnPqAZsogQgE4ZFrdQ+ZLpw3rSxKrjST3Tm7diS1JG/F2rL1H
TvcQAbk3uPJ2Fk73wStKDBt1lfUrTvAU9RBOiC8ZkGiCoyQRPL3Cx72mFmY45+IYF/APrTA9QTxB
SAMmCFRyTD7eHUE+JNgEwy6v/ScAn8a+jub6VAWx2HedbF4jM6ypXe1x48TNGZfwqYQG8qjzaMTZ
O0573XQt6IGwP40GEqZIz5y4KZva60rJ6ZIHbDsJDmGqAWz13lDesymx4xlsZovNnKThJxjppV6h
2xuuDILp72ZElCPo6anZDlE/XgI9P5hdkCJY7CLMZB4Lr2ZwRLBzE0N9oSiNV14ZooWHxDbzZDYj
5950k/K+h9yBhIW1tN3PGnOKrEVyxQaxkR/ioIaGRVLFzYwvh9GXtaswpz1OpjmCBZX5cXRKe4+7
ON+Vug2TNbaqbt0w1FyQ6OIwSr/cYuA2VnI2YZ+YZXFkMjmsEag7d1z16gwuCRsMi59TQGDCyROO
ewqFmQYbPzfTT0QPNI+FZhRWDZT066QzGMA20Xwtc2u8yN7UX9HlODvltxUiTd59bfWLqqmvF4kV
/jOuu9rNFVjxVZmU4UvCbb+SVj2CdU0Yw3Pq35saHy/r/v5sow7fpgr7parCdAtpJV9ZA2iiOV8Y
ui2yvg7T0CqoI1RnKQBPfzcwtJjWc6WcT/g/sSaMcGd91+u2QBDEixXEIVSMafp1CWm8qkgN3bhs
ww+o6jGutcw0n3kSE+Xis048Wr0T15tikFO4nludT3uewAviFbiri1wt09aa+VTKWBhY9iYNUoyZ
pIEbj/bYkHmqjLTFQVmLs1fahU0IIzawHst/s8pEGl4CpmbnMYSuJRXIoLVCQxs3bNzTybKh7rq+
es0ghwBaQKqFC73ML14KEQJgQJVc2XaMzKBgg2i50fLtCpcVbEC90e+ZwklQRhjj7jQMUnuvk8I5
Jm39wQuH+Yvu53GLNl8dPTJDV4zI2TqUAjQSJ+HwTG6ai5TJdcCJZVCJxSaJ6mRZL+bDBKai1p9z
X3sdhFo2xawAEKle40zDvSiY/6xgZWloI30bZpcJc4C1Qh/cH4uA3eWG0RXbj5hh+A3SNcT7IICt
myZVw51T40uDoBD2lKR5k94AlgSWYrn4HRgrFQaTOlH2G1RIzrXDcXDOQngFq85PsycKoYr4LtkW
+FUteUX2QoVdoS0aVNCVeRO5cfGoKaHSjegitTEL/r3DPQrBRUzhqZ/t+mqwwvA2sobkAyjM/NEl
5obxGbLOrByY45VISld2kySvcYBpgel+lIO/krVz20RTanwiAHke1mNVefeWHNxoq3F88aGUyLx2
ysy8X/EzVqcpE8MziKR03eOkvRdtT5wK8YGz4RgAJmD+Hkwr7tF2VqE6hx7Jy3ro6wcUoXO88oUT
3jHqsD4WfYZuehozVOh1E9yiyGHv3yM5TNcWPPzPBTz/bKWID7T39RL0ho8oeQkrryKJDrDnVQt3
CKyIGGxcodIlHz5hNkcyUmskG7tveDk4V/1vnO/evWeEw67SsHgcw+MlAs+cL4qzeRdPMj7WCTro
arCrLWfDeIx14n/qk17wF246znm+5AmBmqvJLJiLd0ucL+psiwG3XemLCGyo8HqyoBSbjQAkNQ7M
GHomoeeWFJG3j40kiPCc0U2wCJC8yV7obRM6r7E0B2R0KOWSapRPERKNY0yzcOvJUPCq2atVNR43
op3ImxH4cexz9M92egkm13+lSz96mtQ0xzYI5RSZsXGxJm7LUsXXE+K9vaJx4A/Mo3VDIAef6RC5
wzVgKajOVmdtsnCyVl3NXyLXND7HQ1Ld1aC/zsquVEoCRZg/K9vrX3uZNmc4lnpTZ7gtl7rkS2ok
xSt3qS3XatIRR0ese3c7hX54aeCRhchVZX2WbjXiRZaIW9eimbVaxKiT2sDY9uRuwg0I8WPuzCcn
BoqN47lKvqhWBywBPOgajFsCAsIx9RCs0KZthhYk1AO9tJvOe8T7vbEGV1I/g8FMnijh+LjgK6m4
vzFICrifTOchGX17H8cIK7ZS1XpGJR3KqyYawNYuPfgNOGh1pMQqPk+F3+7azsg2RWvyecHkmoBn
yzj/LO0q42dG/VdLID9m9aaWh2idXaFfEpeG44xvUTPNrEXQxayouxDOpy5Il5XWVvLCyvu5Qfe8
sSchFcp0rzzF+B814y7XYPkGABy1deqj5TRQPdzDbmyvizie7pQjoocx7U2J/ESwXatTyyC7qrlH
YM3DGtLGFRjAcMNgybIuETt2e+Phil7S1iNJLm8Geh2Gd7/xWS29DvFYfXGR1TMpng3vpFUDzI29
OJBLMLoee4G5RRrDLOzoxo4G0150zqXNzFmtyihFCTsas6bBj+P+UonZhsnFOYIRI1cOsWheXH+0
Yrjedz0aTbXveOgTklTMEGK4B/ytV+Do6OOaJwFc87w6AE5UI0JsP0QZqxX1V5FK92EchdoUlYZd
qdi3nt064aANvYVwVThpfIVmJhnxuOrsehmCPdWWV2HkHfTninRPyGoB3TSKPeNVCd84uQS/5Puq
qVmZG/igJQFrM4+MSjMUi5jY3ZLuFGYoXkHjBZ2GcpmbCtesGZjH0o1Tc52TbruC30bu8NiRvNue
HXeyWA3/3db9N22dB8biu3Zk89K+/OMb8+P6Jfv1f/9nw7q6jl7bfxS//WNdYF//Ev2gNPn2539v
8DQzL6i7HnMxzFJv4+8/Wjytf2FYzkTNhNLhCUba/2zxCBr0GAnRyok3SQn/6o8WzyXT0JMW/9Kx
NULQvyQ2Ee/EpyhMGPMrltEETNDPLe/8+z6K9W0iMIaYh4R5RRb8lgbGzThhdofNQTTbIYvMU2Py
dfG7TwK4ZyybzXcX79/0ct47FM/br0Aji7ed90xf+66VK2wHYwVpooeinsxrX32avPLS9OgV8YUt
3h+ThxnzFxD6KoW/UwbxXlsKvbn1jAxrPYebnO7typxxDxXurkWuVmpxDVXIXzHLWYGQ2xg9BAez
fFUjlKKC5yCcBSP5HDcwifjbSamViqYPzVzwJWxWuLYm2zsoRtTM3lHsV2af4y4226JbGXUj5cZM
uvUk86eJQXXNPXEgPmKVcTSSf3UOOk5F1ul3qkWS4y7meMBkFJ+4llrZbJvkoozuLkXjSYUbrCzI
WneO9yyksW0C/TI3/AZZLHCV8HRz9DqrWIeH4bYr0g2rt3XdoQcy/Ef88YsXOdv2bfkZhIa553C8
DRp9jgVJrAGL4zgBaTuke2fm1xjaFv1bnr9mozL3SexOFBbDa66CTeB0zQXTLAQ2s1yXTsOLzbuI
R3+QxcHfh8u3M+JPdGuSbxk7rf+sW3uK6gAGzg8nyu9/6I8jBboPzzAEYkQ3usuZ8s+pkfwFfTo0
Hg++zzK34bv0z6mRojv+D1Oj5bvvmtrRrvVXj5Q39Pr3Ozq0cYTSaM2P5Lcw0bf/eKa4vQNydgrE
wXURneIoKYhjIVd1PedThQ1Jcsv7n6fcJeGvc4Pwg9mRkqRwNwGxDbproK2kS9Y9Qd/aF/621jYi
g4mVHtLy9JExfo5LUblHNgCPfu+PJCZ11QuCbfZWG5bQwYemNvInq2XtV2YDrNgeUM9X28+LcxEG
3kVNo/3C1D1FXm419ossiZ9bWY7yiGsvDJKB9fghIV5s/JXxnafjUwSz/xr507bG8+YGY3w2GXm4
e6cHrAPlErvlKjA6dd21rP425FcZj4ayS7ADIU53HtwUYZA6Vk2G6g30iRyvRT1CXEhC93OapC4u
trZ3uSy0ywcxDsElLkUH6NpZFozWEoTgDoO9QzChVnhdvqhszs/BAMDIdmdIl6hnPtVxQ3i88NXG
YOC4Tn05PNF9T/dZYYvgiIqFlOUyK2+JiTb1/g2WwWrSeGZ/QRp6M44fQrMJaV1j1FjVjHPtqWwA
uqw1NApvO9ewgVZj7OMG8L2A2Cg9M6O+qYA7VTsD5tRjXbnqpWOZSVufDuWzChSmc0+IR5T8y1VO
BNciLDzx6CU2tp7JGsQjcNsCCFFp8+NbmZrUhSBFrzlorW6tOUQR36NRy7au3aOpd0Mvp36qqzzZ
DXlXnAUF6bL/5G9TgQyLpG+ndlaE6vHfEUHGnwF5l+hLCZzu2SIPLVvbbeY/xbTLS/gVCR1tr0CD
pKj1CI4Ybe/JLRIJvYpM7SfRGdgDandB56AsFHjKbN7Gmwxn0OC84Vh7RH6Erf1Sgn4iK62FxbBC
oD+fPRZPvE+kY2crEOynYzXzhhgM83OqWsXnNpnT8MTOhl9gEBUKMh1gH8Kh6JfP+JVAXwU+SxVK
91rGzF80fH0XVKt17fcplMym9U3MkGUfzaugiNuvoIDg/4EswUsFQgJoe1HV6R52f1utCwPuew/y
zeRfKDfnx4/O8ubdmZCU1WwlXMF6GPl/5krLo3LgAY9jyMcyN2357ASdQZhFyZvwaeZuXbyOl7dX
dDSZ8rvecORxSAX3ZoVQOlqj3/Kfhjpp3bVUdoCxe7B6MghroV7YADXuWgVjcXbMunyu4HP2WIAZ
MQG5t9VdELOqT+QSqBPJqG6WflzKdWVF/PxAprytKXPdS+inzkfVxpPx9PZb0qB1wSGdmDesqYD4
ZfGtcpcZlhTXXo2HE6VRQ3PSOAOfc7LYQR/g3BTJrkiXj9Qyl+tDVLHZXLd4n8+e04BpqQv+2Zui
IMaDEJDsapDatk8KgxvCQyu+10PKCaXZTB0wr4lpF1Vl+tvMrMTB32ks95SwmIAFtuFm+6LrlxwX
kY04Fkp6iVEn7UBSmzUfmtlhvDe4420fT+Wz5E6T+Fo6iEfUDhn1gaJYat1uDf6aZ7ltGRUhTxY6
+S6DgbTGukYKlan9c+xN3hMfJshJKbW4j8OpJT0P8+dzq7rGx4RijQ89d/E+hv+4m6XABEO++10X
tc1rbIB/o5vka5F66fjgOka2JoGBG9uiTePNcAEujklZAww9KeRqBozerNuhTiXM17yp1lwyRBWj
Z+vDQDP6WpWxllsCr125RWcBo8hq4HoFQayOILq4vtMY+k+11pwgXUXylray4Ya1ICTknmTrrdHK
gaGij3A3q1WJZDGSpIq5IctRnhgAWsr8Pu2Ju2EvmTK100loMV1ffOdDPf2qdCZPfk0qfIzZ+msK
bPfJDbpR79jxxpeqdqJfJazIR8yZ07HM2KAyEPLXRWR8qGOjfkKy0WxAp7QAizw32k8CrifLyPQi
xnzg/xvzHYjpaZsH5vzr4pXiG8Aq7uzakIxXPS0qQF1Uzs8TvM1zO8AHIyNTi2M318kVCgiAucNQ
B/g52AWSRDzrix1U18zGsl9t2wuB0rgwWODEVBB1APGiqjTuGcYwV0KUg7oUijrzgTThNL+blYRf
Z3p7VFsjmw3Zb5oqKa8GEDdQxDv/Nu9rTpNJw3oxyu5e5PknGbD1WbdeM2NU6SJ5KRNidj74pSye
hjCtH9h93IZ2X93DPQ9WA6LHe5/e5yFnrL5KIRW5NxVrsUOk03JrEhP+KbAGpjy++zgHlvOxw3Wx
L0YbsJQ95IXH96NMy0Nfj8sXH7pVCcu8K63bpoGp4mRlaG8JWjIvQzGny5q1Ne+asGCIaRHyk8a1
IHKSjf4qZJxabtHF5rhm/XD47Jdjlq6F6mzIL1nXZYepStNubQiVbnsJhQJudfto4dR6jizPZHmC
Sfumi1WH9cgoj70juasH6EIjj/czjOXuGmHk56F2qytiTSdGOsNYwkHO/fYCmwWTHVu+h8kz1Hki
8PYuEU77W4+H+PPkBUX1MrZm2t9hJPeDc4sHHYV8kq/Lqv7EVN2/C0Phb5Ilo4BScLz0LdjaFJdP
j/H01DXSuKnr1tk2lgyo5XX2a9oyHK/mKN5iW7bu4gitMtFjPjrt0Ln1Ss9mwTwEekW255sxXpfX
GmXBlelXVr4JO9O4UwlDZ626Ycvl0kwhnfFUNln+OepamDhFCRW/NE+JWT+1PBK3Ycx92sTms8CS
Hw9xczEmW30aBsTKfOemei38RmyJlQjPDRO1G+kW3VWn64PbDYxHtNWuQhNWGdCOciQgLWT60yMn
W1uhYiiPj6dDKDgZ147iVjEhCWaDWxyIKf7oI0dlgu8AELIKBWO6TTbOSCgBU2/uAwv4Tzg68LGk
x7ouUBWub4dH+M5Tkk2QZZXyzg2Uc+uiuX8oatXxoAcsxPsJ23UyjziS2/6qqBN7VXbBB8esxDln
brgREtF+kE+oz9sse4jighiBmPJjZ4G5IA41JQ2rNJEmdC26zhXmBeTmY03WizSnRxPlxnli3/QR
qjsHFLygK06gHko/mo9Nm3l3sjX7fZl3If9oqfKMRZTQWTtLe5DlzUCHloOQDIdCnDpmysRwMBSq
fXTpbexeiiSYPpgNRGTmb91T2IWfYj/z1zYRMhQUYx986IFsrXQztjxxG3ki32A8jGYAAJ7NyM7p
HD6HFioyiXsZ9HQS/TqG8lMS2nwTsjZZl6Nd7VTU8XRMQ0bRlc5SkEjKfSo93nhfjvUD2DANiqPy
4y2PQ6hMcRNtqsVW5vqk8bHsuQ99OBSrOma5NE9Bcy7UpCQd79Sd0eQUu8GyRjh2nKcwBkFeMPi0
+69x1Tm/QTkatqSo2PMh9Nr0lQF2dfAY7G3TpbSCvMW6sp+gJgCsKNZpFju43yqgGcQard3O7a6G
UgB4ntJ2PfVVDxdDW2ekvv313Lil/MDzLblq81SyYMy8MbuN20ium8SG+JSNgXOf4j6Y17YB6Lpn
IUY+2aC+JMIyg53n5GwzGRAT0uCI5CbgIUvQwHjJk6bZAmxiExo3rn/XUAZc4ZRnU5qjPUZZ3ufs
T5dVKnFwz8GyXJ39IS7ZLoVEJHTTxW5s+7oCiV2vvKoyiD20uxML4PY8imrau28rXLttHsMhO7HZ
OZfuPG4qz8Lk1xTNKzYoc8+qoD6J3vb3deA+UagNO00MY69rdRe/7ZHtPkmAM4xZkJ7wbQxiF3nz
jDznbQcN8YB9dAbq/p7FbPllTDL21Rx5MO1hiy/Tho4LIuGPJR1x6a8TkNJbgzRZIpjmOtoGZWR3
XzCFPJbdlBNZWCOr8a19ZnC4Hf3R2TPj1PeFSD+W4MzDc54Ctb/I3HxphyXeHGMh4xXuBWKgI5/P
OZ6SrZvEob5nn2mbH6OMv4PnUie5f1uUTbWzkRzWRgrIZPg4h8DxlKzdQN8GVlnd8vQ7thlP0OHw
XSf/b0Zd7wRrTLqk7UpmQYv2TSEZ+7ExZlQO9jOgrtV1rY6DpBO1o9B6nCfdfPVq8acgafQjP3Ti
gKAYIDLbk9pEtW2/gzQxbp8QUTQwwFl2XOCZliwAJvslMVoYE1bRvYYExqjroHc7eaxrYKDTuhFG
mF3Fdpxy8vHF3jpVruobxG/iOjOcuTzVaAOf+rD1tn2ClQn3de5TtmVO85UptfRo6FU7P1iO4dcY
JgCPRl1HmUlI+Uth90P7gLHWbnYzBhnSE3IQ4+rzTD8BvYyY5mwdkIdFrR/QiyScGI+ZluXzkE7N
V26Z/DcXn+mD9AIq+rZq+O+BaZfPZqYIRQzojYzl7DRpsITh4/ppumbnxTQOezcogKDyH9Y3qiiF
s69D4YzbRrjF81svnDmV+BPQ9jvFMh86cG24Gksgr8lw5t2HnlAh+xDTi4M9Lf2yHcX0Bp1gnv9N
2PoDnPl7Uczyg76TRn97IayJlAHKldb7uwscgILyygulYcpHXLpZtmW9y+fDd0+9NBHpMvSG+PNX
M0/Z55/f2//66q6JM9JDAcp4GrLCj/d2idJXk1FRHOq4tB6dYXA3URVN1I9pvUhheFWn1TQBxpDR
tv38xQVC1nfvHSG6ZbqoUjXu9PfvnVgJw4e2VBxYdfPT+yEgK5L4YOsxx+qRbVBL8ebxPxVnzCrU
qGaddzR+eaDTA0mV4vHtF/rblvsn403hAZf77rP7l+XJpeiiJnr5kXj++5/6QxPHhgPZGcsA+c1N
+8/5preQ7/SCL3fZF3wbff4x35S/mLA12LW4PLY8crH/f2Vi8QM92gscvVTsnD9/SXcs332hhWA5
ijcX/zAqO83h+uOdHk310BXR4rZn6ecC8jLEvRlW85Xbw5ctqtglC6bU5pfG0P6jDj2SZbLcB7Aa
+acG7QTGXS0uhenkezC9/bKPT2HmoHV6dKlWNjoEELAtzNZbizAeb0RudL/GHLowIYL0SVm4u8rM
jYh5QWVLJi0489zS/aau6PZEYNbDvs2M+cAO13no8m78kyPt3XOMK8DDiycnl4FrCoT+xysQI3Sh
6C/LI5UbQHK/8fboPTA9tO3yvvi9v7tF/s1z891j7O31kHoDC0VgroX57gi1DNyxQZKUx8Go5WoM
0i+L8Y9emGvw81fiJvn+HFleSUvOEETqNrLM9/aSGefUjDIixWGNbs5i9Y0Kh/QiUh2jB7Jx1AId
9u9//qL/5u0tE3u0ltxMLgu5d5fTtJohQ7kDq5hd8sroapilOMPtTTfaMKL/+quxB+CcFi6boyW3
9PuNX+C5Q5RnMYwnc7CTq7zO5t3o4Ji+6VLv2zH4Hx9JYlkffvdMWq4nqwheREsTYv/7h99IplRI
fmd0rMIxxWUaooPcVFVWbFwI46sQpupNhxTyMjRJfyDsqy23UeM0f/k9L3sIHr4malr2I+9u2FQ0
eso61DZVt8C1EEmQmh34/qPnlPDuf36B//UesnFBIXNwwUkonko/XuAakaFsayc+lmKe7wq3pncz
+AaXDPdCQqYiHKM6h3L8J6/7r7cRwE9HCESGDnJi8925lOAcigKnjI/5UPU87Pg0GWsOA4Mc4tt+
/h7fvdYbOYn9NNskPl4sSu9eSxFPIPrQI9seLeSmGieIJKVZT+dgGuSHn7/W8rO+u4e+UZqExaUk
q0W9kZe+v2HjrEXfhe7lOE/0Hhuo5NkpjWQvNj9/nfeS4jcaFMYUiH5vt6v14+fWOWlTEwkekYNn
9zFKELRYKzXlGEB7aT+EUZS10I1ayNoz4lt/i0ot/Ib1+o9fmHf3zvJesa1z0AkH/AQM1x9/B4Rt
SbRAm4/g+PCKiL5Cqzmz3PblhLcscJmyOHL6k/N8gVe9v8QWRxB1touT5l82dn3goIzxNSlFkBM/
1rGTnSjJp+sSi8a+ZvFCoU0iRk5m2BjotU8f0x8HJx+/QnWo6tcSAMMp8XP/ECx2Gp8AzpM/x8bd
zz+hf/d7gsegNGDpRr373vEDFccf/o+9M1mOG9my7b+88UOZo4cP3iT6hsFGbNRMYKREou8dgANf
XwvMtGspKk2yqvEbXrspIgLhcPg5Z++1Z98wDgI27Qu4Y6ddDzQF+Ilyb/TwiiBfW02p4fsomEZa
WlD4lgo0DI99VjlnqWR41ElgX0vD6/wdEalVuqli6Q/733/WX1ftch62sTu5nEh+MScJWTLQyseE
fEgBVT+jLsnQfXVq+/vr/Pok/nXypSURsMV9fDcmhsVNMboEHkpFvH0yM7Eo6d6dsa+497+/1sft
nOXJkJgZMW9HF3HK4n7456M4BZ3bEWPBdk43bBMF4bAROVaUnEcFmzpT3FqP09mkgf7VYP6wRw6m
/nBjTfFetv68IwQoVXxGxhwK+DgfXmF5WxsWT0Z48Hua+Ec/t9hMldR2fYz6er7DASVe3DgkEyzp
ydKb6hgBQ4KtkXTNQri0IIfwJPt+usUdbvVkB6Y1ACqyoUkeBYh9yeMO7knSWJ/m3A7fBt3nT8GU
zxewJxq2CIOBxcSeQUsI3PPQCjZcjOfWJ5d57T21hjgoMzCv4tKZ+g051kyDibG5m6LQ7lc5Yl3q
aaGe83ASL+SShBf8aggMGReEbwUcxfpUFg1W/hIwymHuTKdDZk4Db2X7JGQwccqAmMI9cp5jGZrf
S9JnHke4KA0BCENBdKgOnbd8UM64KQjtjYkjS+NLZPNkOy5bi9kOyUsfs3lXXeS+ocoPLOY2HBuR
sglSpcdERj2BjZ6zHx3BYaj0dfeD9p+1hSvrfwXP3AY0ZVLWG09/lO2ySnL5um6Nu8Dq2DtF1/tf
Z0LNNjqT0cVf/m2HSPASgZVztsAmO4gXOKMeZGVPF94z+VPTTOPN++0NvVFtrTIWdzWjv4y8Rz+P
j6EZefbJEkV8ySLgxFtSH1NU+u+7VW9OkE5ndig65cY3whhYkZXQpljnOYhkwn64dxOJhXDVhYgf
iM50PvetyA2gu2Dt7MwilyR1+DsjaTUXT9UR8xE/eUG/QOh2SGRHROqXXAiVLi+FNLLtx4CRicVU
kXtb2FbykuPT3ZngLp6R6DLU4qHJlxSIYr5zR0TCa5W1+lYMjb5JJgxdNNrN5FvuKbYmUtCfzEkw
jLCXdViMVXgKerpyDLEDBSlamxxg6GPOu3IAHbjyCzVfQFiR5B5Sek0r1Q3zXeEamG5mSNwbeseg
2lK+AAr6dJzDdccC2zLlr5/jcZFd6YDV62aOhoAP3OcAxV5fey4KBg/0CL9j5EyXyMjTUxbkWzkj
cqYnq28IFYFwmuKUiEYIoiBFiQsxqvYuwth4FEFbnukmOmvYM0DkwMldTLucT30jvAPSkfAhUv62
ctBWN16ZXSautg5D178pZn+fETG0bspQ0+xP7a+Au8YF+g1XhwkLnAYEWIaeEWxb1trE/LiTuirW
TluSlshdtZ5kMtwkNOdPqSl3cQwXBrJPRdAuhNrY6Gs6SyN0t4KvlWdBuybNMt9MgyIevgP+qlzn
a4tf5xIVyU3LBGuBsOrNMAUO6lILbUqTPHqhx0Cwq61z7uY4tTN3XSuIapksBJMDc4HlCA/tGjy2
RMafiLh6kbX1XPdGt02Nwt5MHvgUC73u0RDBlwYjBIMAu2aopQPeasy8vhW2c5ptmOeDlVzHXjJu
yCF9GIbwXJV+9EXhKIU4N+lTnBdswM5yRiqs6dpLbHuJx2juMFh3J2MgMHeevavMb6agXpGQ4ncS
hmFjRd0riJz6MJkVeeolkhpmFZGdnszKqcxVaET+Ve8iUUESy8wErbw1P7qMEnd6zEnlVWAkz/Ty
mhsOSk68Gb3FdOSL/LGtp+gRhcB4P1Uu54eqq4NoAUxOl8yf7W1YYI51kAX8IBCmPercIwW2kQy2
Q07RlzYSnxiUjp/8cZoIwur77fL+AetS1QScJ3VT0K1FUO3zpOVH7F4cBaysCtftxFkkCzD6ZKXX
YWb3E7YiJrKELPJG8CPpH+qU0gcHZ7YpOObtUMSgEx4H5PBtbRU3nVBPoGhJHcekdO00c5Cuo7wK
AHh7mZPu8IMBlKmBQIOCdG9Fr7sd8ofos0qj8Wz3eqOScDylYy/gNBNH/c1ONQGjbml1yXpgnzyW
so1P0EwSFIBjQELVULAwU84OlAi5cZdPrb8tppa8TMAqomCS1ztl8KYcDRPIQ0XwYBWu/1mPs5z3
wk0MlFAjcKaq5zxW6uZQz7O81kbj3bUkTq/tqqrXhmr8AxW0PEhtMnirzb59ra0g2NZjOp0aZTNj
ccRFQlPO1440r9DglxxhSn/f+7m8y8OGeInQDm2Kf0Y2tCnI5DISYNKmyuWJH1XeaxeuFy9h6FKl
MTjf9Sy6O18xQtWw/DdBRaYmmlnEHGlZr6YwcvejTwahB1AElHDiPGZTV91GqrNXRWimRxDY1oU7
mGzsYlg3Q2juB9dlYcvy4tE+WIeFtG6jJicoDZ3DlYwiJkr1DIbabcxNEYzVPhcEn+RMdZ57xVdi
o2nWQ4dBah0QN8SIhjjbfTyUFtjeEVtN1IXRUym0fd0LwtPETNgu7c/KW9WdkZbbKTMqB6HngLIm
K/2vbgYYna8WwWd3g4rkUmDKE8OOV0U5foVaoccbbpCLa9cSOyJeQN7pjhzbRdXtXlOx47TGZkwB
YFan3JwUT5diPp8W+W3tueomQKR1sJsuhvAug0NB9tpxDMh5x6QZnKtGh5e0x+7sREPxkpU4T7Zw
VJvPDry0neel2Zt0i4QsJx87m9GX9JLSvH3yu/pbwZ/etk2F9UK6M0nAHZE5zwI7x8gm0BnHiAkN
zA2T6KgmLgmQS+f+TJR1srBWt/ziyTYrrO+jIcnaIqMURplE7VpG0XTB+lS9QH4cTrNOcYpI3oEM
dub95EKlQoWlbk0xdC8pIQintMl5a7AJtO8cfIcoZvdRib70mVrRASe32yl1/BYbU0PWMoBbHmxV
UiYp463x4pKpUG1dJ6PbPxoop16cNgmYocm2XJWlxM6kyW7HNOBCuPOJnCuL8mAwWz6hlpPRtvCG
z5OCHiSyogFQNuTmKm0W19eYmWtOUZhFyU8hRaihq4EABQhcrhlYOkofnDIVF2dMcjBdI+8MbEBT
sUYo4HmcLgk5Wplpow9muIDY2qLuN8ohvIDXFom7BA5Z01q7Flw5Ro0CiACnpCzE0bAm/cl4AMcp
dpJ0kW3NS2HPyE2darC+32tqo8VZkm9Ko+AutEHyLbSWpUxHSVxivybBwbdaffCEHT5NrmU/G1Zt
vFnYZq/CYIoe3HJO12bFn9WOlo9mmcAN7t0W2YSTcJwUco178ZGDcUg6BKR/oEOfPPspwu+2mma2
1zAPWVTFk3BLsRLE0PuDJkDQL+c1KIcd9naP4To0I1BfhHUtg23fJ0PNLJG4BNTYQIYYxxGh+JLl
FlRNgzp51ceq4lUZHVDWWLveG1/VbMs9tbwDNtaSuwwmDQIu72R1wIpNGN7AQ/pdEMloDUgK8H7I
chapJnTMLQgnNmH88Yfjqg/2gNphjRRTjmYv0feNZ8VrC2HqhQHxG5hUGyFkQZ74MECPp7G77ehm
nZJ2yg9S0B6w9ADvrm77fR0r8ZIp1EjU+Lx1OAidnL5ytp1Mml0xKohySqdXGfzjjDR5JjMxIZaT
9kAg6JvRE+YqdrR3cFtCxkUxBJQmNXG/AcwujoK32uzwt+UpRAHVvarWqLY16rO96ZGMgUb8WzuR
ptJOtXdWNb2DGdNIOnZ3YB6fE5IqqjCGi9zL67LoToXRfB2L+abPwhOwp8e6DS9suTSMQFSdyWB4
S5voyZTyE/CXfc1peg3T/FmKBAJDRpPSV/LFdEW3ntuFkGCY7iNpp+1WVNaLhvZ/gtLKJh9bx5yA
9A3q9F3a17g3/RFamfcdNn29shjnkyltUBFEY99/nu35uyYmGYY+hl2SJcb1JKfoswBwQIRnG2Qn
5s4DJEXgsBVyL3PeDk3yRTNWPpCBeuU2jyIYekzVjdzGXXLv21FMiCjQ5LYZ+i+G1QZbPWJSH6hh
rnqG0gccmctjPokTcUn+F69zSnwAjRdsunhsjwkC+hss2Es54ctY76vR5AiNv9MB9OXNSEddo93F
hf7kWp78AS9wMk5GjewAH53sArG3Bmu0zzgHuw6qfjzo29wibQ0IY5OlzyhDvJHGBT575qiKFe2P
Gda5RV1NQrpIc2K3OggVq4zz0MG3e9+4Vr3yk01nVGmzMpAmYqMdKTkzsrDbnmDAAC7tWxd6PIBc
lRGDi3+05ShCIbWxgoqyKGLZ95uK7YU+0zLTmKo+/NqD0UerQzgGYmT3nBKKd93wjnsKmnC6IGum
Sk5IklZT44nr1HCTYasY6N8Vvc+2NKK9QsG1VCdmoofXdLbGm9SbzCuB+HVnRm12irMx/BqBCnZR
5PjmJ7Nz1dZzQfLS7wIqUFWj515UPCwlr1TVtI4RcH5u0K1ugtzwxL5G2nbkbM+fNrzS2MYVBToS
IfAEoMWpr3DXffPywtokLce/lRPXt247E7YwlMcSEwn25Ko9Whm0pqSzw5MduzQFIKtcgt6nR7BM
at6vN9QOdhBct8cQ8deeOgG8p+8UX97/ExkU1ifhUfaTTiL3SOLnA3l09XNXKGow3Vp0CQIb2eLM
sceg2GTWM5fevcy4mcBWSH2IVbN7bxTXuWaMoqtg0xPysskZlZLOnBBMaEg+YhGP2cmbVbn3iCv4
XCWKL4BUG1Z1rOe7jsbLLdIG80vRC371En3WMRx1e2zdUt9mmvPuTGL6gdCV+aLraVJrLfheTkEv
vHYp+5ohriu472mz56hGbd/3uY8aJAtHRBYzXRGal2wGZKnjTYSjUzmD2xyzUBQF6x8PzpWsovqZ
5l+yF1lKRzFAAN22HdTMXCpaMqj2Y0KQ5mqnsnF0rnLUe9euObpngiiYkM0uzatwzk7v684Ar74b
Un4Be1b5E2Lf+Y5ctEXQSWojny+GHGtgvKMpQpl1l/fLPcl7pmxQsO/4rfR1RYIJ0qZBrh2zni+I
s8p9tbTiur6cL/5EgCXY0WBDOuW8I/5ivihnUf7KYfmDeerdR5Y0tjIegg0YGPr5fk1mS+mLL4Xg
n+DebI9+ufy/leJuoSlgwZq2P10G/tAWczyJP81oiC8x2lUyw1VG1GTHuo8NjtemT5918954MgHU
vs2mQ1MpZTURmcyEkXDOZ1qJJaE2pTU8KguGjTTH8DTEYfUcxqT8LgEC9cqIeYQdu2c2OarwFML/
es78DkN9ow0b/dnwrqzPQ/MTxQHfsLQ82l9hFGWcgPF97iFxW1fULe1nJZfbW4g8O6Eymy9DV1mf
xmzxOSwPLErd+EcxF/Vzg/obT0DfDadcYR1TtFyLVR8Y3TNSrnUk6Miphn8n2yQ7s/m+9C6RQ7GZ
UHqo+nvJWB9ALTmU3dCGJ6H4dRRpHp8bzRMY9pOkY1GiWG0HtY0qb7rYtMAvNdr4r+0IB2Q9e7N5
ziPLvCGvIzy5uc0nV1Q+7qZkO9wjy6H5wVg02LjLKhhrWnNu7dJSgHRFomkAGGE1yp5V4s/iJRJp
DVMzMMgki2ue6ap1iTajOoWewP4oHe5U5EXGw0xB8OaHNV+YFAXWYCsmVp5bhycM+sjqA3uaD4bf
BxuS6Cn7CCAcXgOPOhmhoqm/dFWiv+khYArVcSBvaaXW0TbmWMGbsU6bK7Mbyut4VP1Dgg78Rz04
4VtSacgrbpxP5APzZnISoq4m15/QnwOQPQ6yCb+mnuuicGghu278igb3Jq+Tavqr/fz/hQ5/FDqg
c/lH9/wXocPlOSlffwL/4AHlX/wtcvDwhS5pH5hCmQ+w/pgf/A0h983/gmvDOMZFIv0XS/FvjYPj
/5fjBjT6/xPi9x+Ng4P8wV3YbIyRUX0t8of/AVvt41CBUSkFM3+HWRTkn8Wx9lOfX9qOraZFQRDi
gt+60wUG6D/uxu1f3fp/qpV+vQQiD0xqHB/5yCgpfr4EI6TlcCjnA8l8q2wms2wqV4HHLf2Pd+5/
cZXlU3x//gRVt/t//8f8v0CNtXZjruKX3zrjW6VflfsHycCfvsiH2bKfVA6lO5fo5ztf3E0oW+eX
338LU7wLD/458ggCeCAOQx6LlWGaH0UnHTku0BcxlLhG2X6vGP+ieRWjteVcOxMMn+WfIKuxe+Y9
r+hO9Dvd2XoLQJkkMD2M+6Ru2ycrxtWx5jWeblrl31luMbgbzqLjlcTpQHXQio2tNFEeQxjeww/g
9OUXffowLa00P/XTc+cNtNcrmgVBvcEl3G3zyhwOfdquwbrEgpMohIHM8OMLWtZplTVkOXtJi7mn
7TkOiNw/C0hNzIeAXa9id4ovojE89u8cCo2gMRob7oBMqyCZMNMq34AL6q96WcyPCe7VTVzHFkzb
Bvlq4TNrLOwtqU/4GCBR7h2ru3IySz3qcnLuyMcy9wY9K2Lt2pRjDkTkvDedXZcRo+Pr2rwEVPjb
1HbI46KO+2T7ij/CC+HKR0ZKQGFgTfQ7O/MShnDdKpoD64i457swHcbvyL6nu2G2e2q9UEPkH6Aq
Ee37uoA4v8Q1So5NwbDgkeEkiYvjbL62LeaQNWM09WY0jo7XOs3Vk7RQ5yHDUM7dMAj+0HKDUXFc
Ksp0tWIuU8P/dT2QKrgKINPbapU48CRC4LmA4zszo2WjfOgNqXFNTtqr6iA6jJPqf6SzfnRm61UC
4/+qLQjSTm8kX1QGVF1MNH6JhGnMPZLl1+VELJGTN/MhbdDGpwz3NGXDrJ5wBWBU0XyOFH/SqUC/
+ZQYk7/OdeOfi6CPeSOPIYHYLWApaA5Qp630GJU4TGRbtyi4qYLwNs40hTwvWkvywbeBngQH8TyI
Ti5N+wPFFBewZm/dNKnaj0WQHVCiDvdZNff3CoIytaYkNjELEvcuj2BjwF7NToy1MXAbxIkOTI5v
AsntJN8R50RBL3djsXdeIxZO02PKmGZX57D4VsSdmeG6bzkNgRKKGM4l4j4tMbCtSPhybzAXpPs4
isTedNrwhTR0QDbaMsJra5T0mLOYkdbKMdE3pzT6bqa4tTZTNHlrAhWc01S3zVVjLMVNMQ9HT9be
bWjYxh6siX2L3yu6Gh33idRmzkdwZ4B3uINg+kID4ti0+LT7XpPdA2wyfFFMIGFgjQQm20Zv7CvG
QW9OmgVvtLfUujO68dz6pnyJpTC3Ud84eMOg+26NTkn6wXK5HyHI8Y056x/4E7mT3aDzbRwxqzQ7
czqQIW5d5VHkPFA7zNtwCuA424Zr7gO/XIw5zvglsMIBjJEb34miEYcBFjZBhL3mWO8nA41aupzf
zQzef1P0xXVv6/G5te3yUvaRvAF0ZD9QBDBTAgZlbHVjuufRiqZbgpXmHcCf4Badbvk8xe54105k
Gmo8GNe6azz8VBynu0a656ymCjMbd1hDj/buaxA8G4U45MAJOxjWrrC4QEPEAt4jK1R3LVZXguNE
iLYcrbG7Yf5fwUsbxZtDhmCxivMqvm/AaP5wZ687mAObUGYU3Z6lwfDSk+6uJpVwr6oxKjZdjTmD
twogGeE053zE47O4K4HucuKLiASFEsNDE3ubVEIBZaQ4n/i0EZ7Raj5N2dScmR2Q2eyGhHWnXilS
/BmpPAacGHbwVjwmgpE8up2kRqKWwEOycNviLCFDwEMDv6ZLSJkrhdqKqW2Pf1WVcRNMO/AlxtYP
e5TXlsglIYiK+6CrGacLVdItctzmZWyUYhsbsrscCvo+TsW0VuwC3xKU/dtq8P2DAqX0CjZ03lmo
Ts7vNdNIvGWwChBZkMBWmS/gvRg45pzd3zrJhHzqNMNbU1DwLiWWVXou4RfURqhGCppRrr9UwSga
u4C+9hBkHEdZwzN3VwVodKNlMrNcktkfnRW6MMMaxTxndztfGmuZ6j77WnUbzr78p04LLQHHy3R5
L+etLrI+0RXm6OvE1dOQFMVeyb7cU5GH22Q2CSY1Foh+QxtT6OWwX/XPIDjUMfC9gPDAPnU3QZiJ
AyCijM2zHa4lTWeq1RgIfmvK5EIW1nAx8QLLFdMyfajo7WNHphlxbC0biDutp+KUdia1APZc1S89
8vmgypoPLLQ3HyRWlXsT1tmX90lt4iydmXc5p1sH5d4fPYqXue65LMT08KTnoFuZLQUt5BjjoU7Q
Vq8MTGrbwAYiW/m0QXqsKT/eK0JMjgSOtJ57DonBoEjpkDE2ETCkJjSCPafR9mjXRvY0SiBxZdnQ
h2g8Y+s6rWQGQmcheu8fLS+7TjIBMVJ6KaNHt8c2KZ0qyTgGs46+tdvJeTaLJt+WNQscGlF2mlnR
a0RcpA84onxNeYcfmft2D4Rezk8spOjWi43oRuHovS8x2Kw9B/Fo0tblPmht74viQKpWfWKFV/lY
RpgRlsrPCg19q/BII+YXw+tQhsZj4dchHRyVmpvA8P7+nTKlw7dJ8GG1Y4874dTmNf0Q4yECUH8L
RYvJQm5Ba3V18rXsu4DU3QGXA2jCz3Y/OZ+H1nA+p249XfOm8nZxExubKUmMDb0FeohhWF3myGg/
VRBlt6SmF1sjw8n/fteVy2S+6oLgxsrETpS4d2TbpWe3ZYbaVNBlyx7OWcVC3GF1FGefGcq2lKk6
FpOyt3VTmLSLhMND7Mvp1FNH34QBtn1G/oxd3tfyTCTwHVbCgHNF4JznINHXfleGW8YYEb5GoGgr
6r7sRjRpcfToLH+RIWw77OGOSzIrL0MQSvz8M4LljETLi9nQAItGaReweKnp3dlc2hJIHrJJX7Mp
TEerDssbv53nTYLDKKKPUE9PAm0PIZcz2S8zuQI03TJ5lZPPsuozP72xsxhAlE3zyyFu7IzwAJyk
P9JXbGt90/gdr24/BiPqNxWtCT0XfraxzDbEcG3GOEugTR1ly5gS+1PHAEyRrLou/bJ66FGi7Xo2
HM5ADITO0FLVTUPbkLanN6CKpoEzjWZ9atCQ7JD7GtOqyUrjoROCCht4Gydmh3ijfKALKKKOR1O5
hJ3O79rMYGjo+NcDXQjMC0+CVuu2qOlM2TIxX97FEE7BgNsZR/EyyYAGik7wOxvOohliarxNUIcy
5ULv02IlO3mjM20DNbWkxVi0SuxpQChTSA+QFO5Jdrqys+c74TEOAfWV0zsK+R8P2DlIY5R0dq56
ZRBrwn96m9oge1bV3IR4HVJnnwh7htYTevsR5/nyjW78WEPFkW58bc6JRURzUtxbuHC2zK7L7VzH
xl65lWpXNv5QgBNTgGW5bO4JqUAslyXGmYnZbQ8YdVWBkQQUZrwGDXho08EL3DMKy9MJA9Y0ZBv8
JuycbtS1uyBox21FG2YfhsyNSs4lOHzdFnlYQ7wzJ8SYQZVLUlQ83Vr0ItZZ5xXf/dL4Ts/vRlsd
SbF6LJZzW3MEsmYREpw8jFUMiyAwogO71Z4bMawRpJabiDk+c7DgC+HLLZQbRturpGvCTTAuqVg2
AwcRKGbsLgbQ3K/5vgD9HE5VcD7YsRkR1tCEShKKsyEqt16So+ys7KEHL53G36J+cKEimUh9pl4P
Wx3M1X2NLh7TfIQgCstbfI5Tr74ty6z+Qmo73k9rKnBY1QzjsOfe+yYymU0e1NmxH6b5ZCUy2zt5
3B+MGGbrpooa59YJ2vk2jbz2vibZZYsCwGf+p9ti482et9U+addhG8f7XM7pDko+JbnIkxMA14kG
u2peZDsXZxMLIn3d3JXtZqwie2RE1OssO3flC8d786v2yuBiyl6JdWu51d3QpODF8YCNt+E8VUc1
0WVOjbjbgRPgUcTviUYGeiFu2JZfcQPE7oUIzoZgZcKbbhxTpXelq4jbxhLx1Ws5X620GVvXUyDV
V7iv/ikDvfA5nHwRrhqixp7E8ob0zAKmUxzEB12W/TlOAucSF536DKLUPZDhMp5yNxrOozFl35WT
IjWITX7cqlfh7UDC+o+iIyaLSFBMTV1awScEL3sygWNftYp2uodfgGbnUDrUuh2E7slQzqNd+sWW
+b5JHxs44HVlTK8ZFuMvVuUvCe1zsI6ifN4h1krXKYHy0GbjmVFKXDCx7Q0NW35q2cnSPD2kNY77
2vMFPy9v29NEVYGM1J6hdwSbqCPNEB7fg5EzlyoVmQ3s8isaN0C1JHOrzKw/w/Gw8XXT12Vq7EO4
cjkZ7yvpFQ9VVlRXas6tY9syweU8X6CPAASFqas3DnY3GvjWHfx1r5PKUYyMpBWZIEyelNGUxL4x
1KSKgYxgJISS2oa64qWY33JUTJ+1aVePaZM1X+q+1v6+NsABrvBNJhmoVjd0V1nGkcYxVHmHu3As
CYenR5m1HkzBvh3T02D1r9EYMMOjvXOlZVCebU6238taeJjxfbT1RnY9VwOICyyc+V4hOVozFaqu
sqEeY+STtbpmih9dpxyGVqmz+KTxzzUIfjz0aS1ZTDz/P8g8gtTFO02uegCGTEvVfJJV199mmCk2
DuaCJ912EDEm+PImGJO7DibBi23U35y0G7+hirqfe/RcO1Jhh41By3WfNjM7e20sEeV9fg+fDeYz
+rD2kyvyrlhj1tt5mOB38zD09IdjB3xm5exjOP5XVubRZM3aHnx7IalNUyt6oQXdMTMV1cq1DZjF
kfYfKHV4n6BQ/BYWvtjUkfzsaGc8C5zGe/6KhWi+UfdO4vzw86C9GSo14WoJh92QIX7hvk3pRcp5
3A+tzx0jZ2kPs1m39Fe4KXbof/aH2HlIhgoAcU9EptVKiJclZ6op9uTONdy9smPrlhrkiQ05u9H1
7J0aJGYrNQIMqGGUPFcSGk1OY/xgNHZ67emQQT5eOvRILadbMNvNOhrG8lMJaJgTrnFXFIU6qmAq
7sLE8G79RkSAo+HQmPFgv5kRyVtVOtbbtk+iU0gg3E3p6vgqdzP33qmRNqFknMn8+5qWUIbjrNsX
bLfbobYhuSot7sKw90gyQ1VcqazaT6A/7xU77qrXsEVJeRf7Nu8fon4GWuML72RH1bQHM/INJpB/
SCPYH4wp9ImN1DgUthyuOMr5p9FBtNFFTcb5tyrfyOUckk2u6hcb8e/XLlA9KoAIpelLJdJUnM26
D8/BSMQr3ZKRxdZZD71l6GltSMuV10neRta6KptGr+wW/MquKfVMaRa3jNenNieIhWjZwp3kPk4W
NT8trAdkkK9aIzIUIP6ZR9vtSczjd9+lanBzq1hzqKJIalAUzCbjsyKR5pL+dzAQphCIHLgYw72n
AkXN2gmJHeRUmG9od3zvrIRJrphCZA68XwlkJp/de/YpQXQ6X7mtuOMM5dE5o01k9IH53ZH5eHYq
1956jU0jJSPBjzSWwyCN8C32bPeWqAzrrtPyrdEO+as8eo+W5bfxhiz0ZmF06XDTBaa/Mkq32gup
e6jVTbkhEWPA800H4PeN0I8+BXBn73Za3HxwAq2PPh6oDlY5GEF7gC/QrAaDZlxSV6zJZk89XvxB
af5LZ/f9ati1BahFDw/vz81jX7uacxKMiqmKGNKik14lha+3JAjnm99/sX+7FHYzXwau5eKr+6Bo
F51X0340+WJxED3o1OGVkQ7mRSiyCH9/qY8Wk+Uemha2PcIFJFf80K82YW5Nuc2lSiywV1musoPX
phw5WbyrJtIAiQYW1+8v+m/fzzIhBNGHc/FvfLiom4RkoVQEmUwZd9FCi7byWlp21KTOH77fRxvP
8v14oBlh+NgFnY9W4IzNf65roz0UU2yHK5KZUja3ID1mFh3NnPbHbT2ZdBDzOb70udZ/uP6yKn7u
1HN922Z+QxqsbX20YU2RU8cii7pDUBg04Eu+oNeMj7+/n8t6+HgR22JhLr42LBnWz0tTm7wulLTa
g1K0bv0x5hQR+XZ4nVtiPswTCY9DT+x11XJI/v2l/2394C53sdoyvAFb+vOlpYtbOrLsdmmSTGjQ
XLho6dII9g2RNyu0Nu5qilW4/f1l/+3Rtx3B2ZxfFnyw/fNl7U56lZ9wWWLr85NZDI9kHs6HyGPV
Auj73yxYjMJ4a8AZBniNf75c1DbCRA/E5TrlPjRWs6f4B9RNQuofdplfTDXLgsUwbzlU4Gw04uMN
nee/f0tv7sfv3fvanML+B2GMemV0uYlfAr2LF8ziOQ6XZtJIK/73d/ffFq0NUdb3HBsP6i8PjW+r
GS9Aiy4/cu5cWOqXOmKL/f1V/m0X4CdcxleCwedHd62DJ6V3Crae911gSENGEXLSsBzT+g8bzr99
IQfhQOAAz2TEuHyUfwz+Mt2XsEtGNtSxgek/Vt+8oPr2+6/zp2t82NQSFyAXL+r2gIj6Mnvt3gmK
Pznelh//44PO+iM8gqXo+r8sDpkGY2up9lBzdr1EvbBOFgDM9TyMyZfYYIdBoiSWTEcI/zZqPwx8
f9rRfn30bEzJjFB4/uRCCv75XoK5Qj5YSVKFoSwSBqW89WhmzVVupCh/allu/qf3lesBRpacoxae
w4dnr6GsCiZMP4ei1BxQvOmOYAn/D0eJX9eiLXDo4uL3Aguh7IeLyMhUANby5pAoILldXSUg9IYr
P2WW8fuv8y9X4ksErg8kHV+T/2GZyC5J5mkCVsXWhmrJ6M725D/Ubfr0++v8y89k+o4lMMwtpyNn
2bj/seRBN2W2/G/2zqQ5biTL1v/l7ZGGeVi8TcxBhkiR4iByA6NECTPgmOH49f05M7taDIYxLHvd
VlZZllkpgnD4cP3ee77TeNVuTvR1k79ofr5MIYnRcHXx+ZM+uu/4WP388aijcIUclauUG0iFhoDE
PfTgRTF6HfLYYECSNZTzPfivYovtUdisapvsvt7Qk+JyZV13s9mtU6q/W7MljVY0Fgnwwqbhy/FT
cdFZE43mYzx/CXPugXZdWjSLUi3iXtWtc7NLuwsPgNLVWPVksCW63SVpNswu3GQ+86I40h0vP05w
6no6C8BAu3K0N+MFrFkBUFEkeHH3GBSlfmUM/q103eSlmHt8S/Oc+mlOJxJa942XSXImk7t30QUl
DpVZowZqY/b3RcjFqHNj2vyLWzH6X+aQxFJRZTUs6JF8Y4KteNikFn2YI4zRZsAlWkuBKU52Ze+o
bUOE7NDo8Zx0RQrPO2Q2vQxpBsB+Yr9eBdG4nL1oWtlsMAGjZWIfEMyt/sNTjV2fz4ATc81Ez08H
B2cWIf/RXAtBZRJ9SMYlxSV7MECf8tWnXZQ2NMlPYGd3nz/wY8AD6dXDWRAFDwSP44AHTcIwjKKo
doHfgSJNqmJdA9Y/uJbotqEfdYeY1OsdzjfR5edPPrF8ieZ05bTlozU9Xr5NJAct7t0S9aCU3wd3
NJ5r6j13CNXTX58/6sRL0uDBbkSug/8eh47URblvyh7q+tBQFUHQ0ZCuxZMaqUmzd9ss8ZctBXbQ
WxA+//02RVxlgUqi540I+miqe1kEG6Eqy10bVsm2Hsu7SGm9oZ82/zoMsNUmBQ+Iy1zgHONDyAFB
cYSSt0Ny9ChlOa5Mf8LYPLesfz1NCTdomKIxitvHB724wIGqj4Y+p6+gH1ezS+LVSq+hKLtwzd3X
z7/ex4kCopoXMw0bAoNzfGxFSS5KO695Laewdsh5IWqOkppOm1vZOaLFxwXIwwhtCA1gbJvHx1dN
b0js9gVvptl3saU9Ik97TSfrjobAMzGIWsvvQxAexbXU5dXY848hYgUW3LLUaMRAlri2yJUGFeBu
Lx8ABSs1T26ei0ZPPxH+D21satEdHy+28HwEydmuNoaLLBAvlTTurCar6fZ1c3zGzMO//3QE3spN
FKgF1d73R6cDbQX1rZfttL6/kPmws+3sGpTimcd8DBht3Ba4GloKMGEeJxQGX5+ShB+9GzRTCcIx
fRETJ+LnL/NxF+Ephk6wAcoB54mjhYxCZirT1Mh2jUVGi0wPPaX9b690b9K6o6Duz0sLDtbnD1VW
sh9mido46G93IDMcoxmwnUcBEJNMCBx07GMekIYrRUabeUCVfi4pYrcSL7sFgrksBhuO9KPE8Gvb
TXW0z6kjb0bColk69S2NuNAFhCA4UGFBrUQItMW594EJ5AFFoHPmtz/5YQB/MOMMNEPHH4aWhDin
spHvyE6X61QG6YU2kef8fIxObRDo3djzAF4pK+z3s6ywoVWWUZXvys7DXaYadnpm3Pledy5qOfUp
ApfYln3I5Q77/jmOl1ulqEs2oklYNLKE8X5y9Wnz+duc2oHAGJKGw3uXZIca0z/CzTnVzQkMeEbz
EIqWweOYQgBIT32b/6Bf/99H0dwZaRPlyFCMpOMbKtp3F0cslqjMwlc1dk3i3hRN+Pj5W51aPMpU
0qMll4vB8TSe2qw05orFkyeYDmTYVy+M0Hml2FJtmsjxf445hB2yhe2Zo+rUnkdHrE1c/QaxO5oc
pE712LKHbBdh7NaVGgqKaCPSB5HO31iIZ552asJz7TGZ7NwsPyTJgCHQQop0eSeg4W0LnGZuRhNV
5ueD+YHXAv9IZxA9k+PIos35aF8NenPqgVVnivKrPySxXm00Oo4XYWoNObU5b7xPYS8u+6obrmvg
n1dO7lnb2Kenc0bERmE5FSujRmOOPoN+jL5Pz91ujZMjj4uFWpmwzI4DnyZsdQfCPqfNZFMm6OoX
owsw77X8dp94/mM/kZ3wREwRo7SSh2wc2n0YVM8xHR2zq9SXY2HvySIFC1dqAktB3uPzgTyx1qhp
E4LiqkFy8fhAzD1+h2Qi3B7L+VXMRrfRBc2UYU7/inz5/FknhsN46zF2VKKWqPv9ujahT+jYIBPa
h8arTsJhVTj6SyvzcucFZYpIy+3ORBgnFp1hULEjouHE+hBiD00upyaqeL3U+R4nETQOunaoYzTz
wkKdeV83Y72iG2PY/ft3hVGGzwKRjYEDyvt3tXGPThofPip3tSs0fg1Z6fyGbDwGFVn0IH0nOhP7
nvqShGykATCICNjK3j+RtYII1K6rnaZHAPGNga6E0upuRqAHu8LlIv35G544c3hBYiiLg41g8WgF
FmFjxwl2LDtgz1Qu7GZc6XVVryw6Yv83j8LsyvJdAkZwXe9fTXh20gHIr3ZGUJVfMaxErel17mXS
G8aZ7evUHLVYUEqHoDL9R3N0oCWunMkM7Nqiv4PqAQi/vsPfulkkUX3jI2r/15cjNrBAN03HMCmf
HC9AY6LWZrZzuZvNmR4/b7xt+mYlyAOcedCJjZmUuu7ANyIMMQP1Pf84VcWMWk8PuQLmkfMYTdPW
n+u7M1PC4mccBfTvnnE0JwItzVLb5hk09BvYXiXiAkSNc2v2GGaF+dgyijrSqLER0MbS6L4aGzwC
HWq1PfZ3JP96uiFLXDUq7LTWGEMYABtQQydW11zMth3fmEGEJ55EoRUKvdwWLc1Z3G7lkjbYcB9j
WLOb9QmxoqFoRinl+9s5KGi2Kg14GlXRNlt9wOj+DTh2jekd0WGlxOF4ql7HkxdvjaaV+xzB6NVg
gSseQKjv/Cy4S6qsXTLC2aYgV9QsYhoFdzQnYiw/zmId9rFDs3A2HirbSqAcpf3m8+E9NTc5xT2D
eWIpSun7Lwj6pO6ky9ykTfilnroXsLvXtqVtrAILHw2n18+fd2qFE3MT7JG+pyB09DwnlmUN+r/c
YVWmck5Xo5ntx648E7x+LKsp4imFLXKZpOmCo8cAHIkxVAjKHU3kN0IkDT2D/s86u6cI/YWGlGXv
mM9RU565Mlmnn0uWlhHlcn0ckAUCDJYYHXIilZy/x5OOSqixtRuELnq+pmeGO07tFPAIsqFe5Rh7
U9wu2chrc9g7dPk76ajtLb3XNkZnl8uQxlAmnNhS76SCHaQ/HAMz13GiFRAkTbQKOrjQCY7Dq8gI
v5kZOn5/duoFykc7Q1WIPC/l9wH9IH6h+TC+pm9GoBMSPBRd/PNidpZx26VrD3bBQ2055z7FqS/u
AqCFckuawTLUkP2xRyR66xRlNpQ7AGKS6tJCjli5GSD8P59Zp/aiP55zHBgNYijyCuzVDqMuXCfJ
NyyxRV9//pBTB6ILrY+6AvU2qKTvX0avTVHVYJt2FJ3w8VKSRR2P3gz34riVZ0RnJx9GvpI7S4C6
7fgS4TZsRmXOWtFi7CIUOAHaz4YOUHqpu+TM8J3aCFzS/pwWSPY+BL+5lJab0kUFEbu5AYjm4oEh
H6u8+dUl9CzE7pmRNE7NC1Xz5gJLC4F3XKeZW5EzvsRp6ZRDE5lN48Kfm3FvkotfVZYW72xRo/gW
gXWb6GG8w1Kt3UZVUn7xIz/bBJgu3HtIgpBnhBHIqs+/9Mlfjw2RNBL52+B4YxynsNWymDBnrMUv
6O145wzfcos+kv/FczxM6IgoXSWZez+j2kGTsaAfb8dNVJDN6V5KqY2rqm/OHKSnwlaFtiXFov7i
Ha1DawxQcNB7uevQjMQtLa5jedNUDqa6xnVe1XdFHpxJVJyawH888jhgTWcbMyNHL3baOG2xvP4V
2DnN7e5FUw1n7hzWqfmrQNzkosFtk0t6P46dMoaeJ69gmzHlMz46v2ECuktQOP6S9G20VHyAZcGO
vE5qpTXQDNWZiRVUC9ro0Sap8hjWUK16E8UCqjZ0RnHXfIvmAPxvmefLImz9zeSN/oPvsGsCtGpp
mNLaaTVjIrGbK/O3PprIWeAhTEJ/Tqv+ilYcscYp+VfiD+OikFaC05U0vwmarjnsTefMbDo1CoFS
6pLiYN4eF2DzXLRtiT5hN4t5P3ezseh0+xHx+CU508cukeOZB576xEqZRaOMR7L1eNhFakSyJhja
JTXMgUH0jdi80QmsCLjOolU96Z8vmLfeiaOAkI4ZkxdkuXDNPPrSkSZzqqR5sXOLOVjGY+9+s2Nj
WJaWdC7jKs8f4KHBIcDnAd0VlQc/BsVQ9DNwKlr6ttoIWu/MMJwYd4INJYEGKc914uiiFLjSh4Ni
5TvQkRj4NNL9UsaEjTKt2kcMnuYdfZE/zgzEiSQmXQlkfdSu7X24+2L6N4twYEW3c0grqxXZGxpS
rU0bYh4Bc9laMFPonHTAIEZNvJTUZFBe2OdQxNaJvVLpwmnHgJlNoc18v/Z0WiNw10kKdMspGJU3
XUNigb6gt7p0LhkZb9+ldCMjsYJSlpNENrSCOio8keHraI36RsoQ3MQbX76b9e+ExeU2HplSKKay
DU19zpaW/F+SZmy27GFtu2m8plfYXuGd2e1it/bWU9x7Kz+6NDFC/JZZ5XTNskWEJlkIj7HfBxe5
7j3pQMHOXMxPvT8VMDTonqrQHyeOSLeledtZvH+eTd/AlNKL6k7JY4I3yebzj37qUTRe02uAGp1j
4ygAoegEj1wdS0BI45WofaXmm0R2EcR59Pj5s96+2/FKU9lfi9srx+Dx9b/U3LzH/4LLAYY7MGsp
GCP2mm1jG4pqgLGaG5dGpYdfu8kcr0xTi27MToNbYuUCHyhwLm+/0P/hG87gG2jL89lx/oMSOIFv
AN/1Ur7+SXD45w/9jw0vffmqMKxznSQ5wEb+3wSH4C+iD/qOKM2pPD9T7r9dKoK/qPAyswNbhe6U
sv9DcLC8v4gluF6RbLU9TkPr3xAcjk8RfC5c0uSYXui00XzoXS11BPlFnAE+iAxnhmBulwfqufK+
MCYkUpFzDoOglsmfM5sHYvqLNYfJb/4xowz2Me602ZW7aSLc1bUBbZ87nnM0Or4N8hQa8lXvqsPW
+OFw7KjUDbUTTzvZoXYazam+yaoGKwjPxlhQG/OF0ZLisutUu21HTHz/mANf/36dd9CK4PiEUEEl
C5dWKN/kGx9fg0FGQ7uRXrerchd/pIk+lU3uxUihaZQ4TGbcXEx06bdbdBBQTAWQTAWhTIiUWqqs
3+B4GtGigrbHpTnGqibCeBAe1Jht8E7k30X9hTWtlWt4oE4CcTBK4hbGDS338jeZhezWSn1ArsiR
drGNBjr03BriplN/R00st4r+nCxEZEgyHjV724KE67zT68m4oydPXDUQDO9AHaCotGBFjG4rXvwC
n3d0HoP8HePwtRnKfHjI+1Ju23QqD6EBsgBlHnZ8Y2WWGK3qpL8TDEkxG+EPjlMSHFpwPWsi8vA2
GIASr4ZW6NWeoVJ+Tnh6GHg72ba1NWFvA+PxcF5H3mXeyUoCx5mq+NpBmUFaBmdWFFZgC4WXNDdV
PuCpPiiRRtp58PBcOoNmfD5JRBTjCl+O5iLrzfoG3FZ4QUvOtHVrI9/XtBmtDasbHlI4eg91Orvf
+Drmmo4YENYmvN7eneqfssJJJPKIdpKxlPc0rlZPvT7zZWr2252r8BreCJfI6srg4BpasqvrWP4e
0cfd4yIk76XetI8uAo1DOEX2Hs2ecdfDGH1Mu7E8TFUVHIqCYGYVpLWdLuwC9c7C7WedFmTsMFsR
5hgXD+YaImp2K9wYtQuUazAIVfPTDvnbKKNBcBnBRYh2sEMRm9h9/XNqWc6+1smtm/T5vvL5uNIT
42rqUwBvGNs26JpcfEUEolQyF/B/PdijW80Is9uIFj5Yq3F9hWkGTtFBNPzKdAlUHKEtuTNdZ9Mw
qudkqocHyh3zl6Ae+FFWLLei4OwyJt44GDVxFWZqsWu1c61F+kBLJ+/i2mmw6IK4WGIex1Qc4nL4
hbmB3MrEtK8jmy8R0jy2sEshVwX0vwI+Uc+4ZtDDvBy38AntBaxdTIhLpFVheOtiUPmT4vP8pRxj
eW9ykG4B4yJCbOpsA0q1e9VTHKgTeEgrnHJAzWmMbRvxHdNeDbWaonkJkk42vP2MzgnDwpkvYbto
SGyD+d/QnvKUR154kbfZ04h5GBz4priO/N9wE/VhkWiFG3NBLsx93DrPwAbq7yailYfIZG4iucqS
rYkqcmXb+bMdegPoV09gpeAwKRXRaor5UAiqu01Y2+JawHe+DrrRue5laNyVSSueesetnhGtMVs9
5PGNGVbPFkqSyxQew7fJV/xmLQWbhdFg9RJBlqLNz5IaiowgW729nB+zCDD5024nKcpuNSXp/IUs
bfsouIbfSty1QVpzpQDZa6Ayz1Ns1EY92XWV6aFDDqdki0oab4fc1flMRdZ7ikFefzcShL4QA7Du
dU2rvupchN3mI8lXI3OfhgoDzp9J09tPCYqsLNoN1lzatFnOWrmm0W7sv8h6DJ0LvEF7+xZNNupc
LKrvDaAAy8rt43JhYP6MTczsbpiHDsRLkvLAo6eOrakvr/oKzDPKwODC1rKvnd5qN5We32pOf2UX
otigHXNuZph3C8cD3ds4EQjgEPO6Gmo4Ob5dZM7xvjCz+5bC5bpXDOvelj8SH6C8PfSvmAQXe62M
fuIwEe/jmXpQafTiUBXDuM6dYYKMG3WvBnrTdZS0l1NXhxu6jQ3U+lmwMmQDF8VzIpoYouTKnuGn
g8Qd5LJBRuym/oWWiXqV5HU5L0QQ1nv6buhS1iZwpjraiCLJyEkWef47EjPocXKIoJdbWy4Du7yV
pZeszUILLlPoHV9I0Y8o1liwSL6Ny0TSp94HfoRfCh/SNAZ9r0Ng3hUewmLRWf66GjVzCT2WZVkq
xIlOo6KpFfrl6CTBro+Mb1YRBhuSK+3BKAMrX5uM/c9WjKO7dLiW0rk48w25eHTDDikvRhrGCG8/
BKfZAlotTb2nhzMwyJIGLvrg0K1XMmx/WtXYbyMn4szjAPc3KEmHRWzS2JmWbn1LedZA0pq1G7q2
4okiHG7KgT89+ziyLEYrmy7LSUmL8ix7QqVUeUt3cuUW1juYUCra/goLC7pLBtsiQrSoBRkm1Nne
sbw9eUZTX0k2EWAImTDbhWBdfbHzFhvfOYR7Yermnp6JdmXFMauqXcPFqxclCZcFMGDnQrjNdD/j
/btsFLuAItRuzFfWoFVwfN35ReS6Q7atmO9EKirk+G2wm2Yn2Bd9KL8mmTWvhrCvL7JC2EvXzFF7
udmwyMcoW7e2Zd94LSnmKlRdB1GDEloX/qbWBmosynFgxMF+ZQdW+t1zI2Tyuhw3dihRZQaDtqmh
mNAoW9zkhsZZDhxqnyTWZC3onFxFWhQ8QNkxtnnCjHetKt77wxSugzG0v1Rk/mBfj9otXhH+lVHP
8kJ5fOWYHARwTmoXr2kb02nkB94heDOitkdlSp3TN0aTTpx9wfrY2AuqLfUyid3mMlee1n2q7K09
R1ldm8r1On4zwMYiV/8lUBLmK5u+pGmlp/qwn+s6WIpCa7a4IzrYPfYJfgfKhtvuovZnYaUuDgKt
PVCBM0ojcp7QAuooprIWCW1V0oWiTWW2Uc6wP6rUqJZdPqq4QNQ3SO7yFc36ZbWGz5FcavgDZwuU
yanH9CviPf3zzSGoWwyEm4nE4WKsnASBsh+2yzSpnGtphslujkvxwxSgDUHEy0x9G7h9KkRKU4tz
SJlMpE5bHgITLwS/FN2rDwMek+CRKzSe4i0HDt2/8jf3aGiRUgtvBVUH1gDuGQcv1AU2zY6iBcZJ
AWNbONcz+IlbrRKC102seNNnSYbEmErQsiDIi1e2O+G6KnqqW7FyBjdmTmfaouuLv4OvOjGNO8Ti
7St266m/Mp2Y9zMKlU2apDTXhKHutymrCctUwAjYYrCzVRqb+Z7EfXnIIT/sbL3FSqQa2YybFGf2
QkC9XsVOy+EeFJV2W0ZB/5CYVnQdFUQapeOKq2h++y2C+rulKaxJWNdqU8aX4jf+xD6eCB7hCd61
xle2wfLVEi63YA07Ik5tLFpc7KND5ezOoQZzYhsbGjbGCUzKhVFrfgkiuZHbqHDlpT5gAxL3w7iK
lB60Ith6os+0WLZShb+oh568bsrBkfAKJHZovCom+RuhQbKd5rDC1SQJ4NWOEG2kE+p4HeA2i2gs
qM90O5wwqzRg6tGVannU5T/0gTUm9O4o0rpdpJn1RUgKV4XDXrms07qByKPCe6v2VwMf5rmVDaLx
sWSw+845d6ExjnPY6j6jfhP8NuCRflAD9pVVFWAmu52dEPkvkSA5157bmesIK/oLaRMQxgEj20X6
9NWLaLtOWwfQQFc9R2HJxCyt+qK1BnlZjqL+3ve2fQ0VarofibjPZGo+5CnVL6u0WNT86c76oCIk
e5N5g2a1Oy1RLhQtEF0pWGi6kcbXWs+s4yhighkDMx5YEKoDzillhFC9pIK42QPGc8ax6y0f+/7i
a1EXxXFV1XrwRTxKVEbIhs0gQe9XFBYweHoWlCa2rw/zqA3bpunjFVvzvJYkmjBN6ImgUsHl1YvV
MqXj6zYd7foCSQUIwdCpXkWSeze+GyF27gCxhVpT1Yu6c851Z5FL/XBnR1zjq75XKEeqePw+y+j0
Gi29EpHUhPh7Kb1EpOu6COSmwn2EsaQzO8B6+TcmWsMOaFa00QzzBZHGI2wei2Iz4ZLmjNGqpzP/
y9CY9tMgAGsks5Vd6nphPZv0ek5IyUQ5XMKw8CEoG9lKt4HmJvCHtwVbyS4KgK3pRoxofCqIV/Mi
OBBAQp+eLHlJ/8qIsyX925XaYUzgdbdD1LjfNICneCVFOoLS0ra1hdWyx6IIJe4dK9wUezYwALnE
7FyWuZdEGf/SjKVnuWjgUaFxV7H6VM71DZbSak9BZr+y4XN9D8ArL2w9IREOynltTqG4ymixOaQ9
VOwB9yRk8fHwEOHNhsrCMfPnxsL66aLLZ2841OEYMUgJvh7a1HbT2omyWF/2wgpz+A1W2oMsAeyn
tfaKFyrNhyoE2NbWFqgQz53zaJ8R0qzCWf2DkIA+XOktxZplmNDwOdAX55uXVDhb6AHKhN4eiekb
PU5LLCdi3jgqg2o9sQnDQJsI5b0J/JUmCfK5TuuoGrmItL7dPuqgR5YwJpxl6+Ddg785hOSp4eLm
x7b4IdM+2zRJl2z7gehKz0ZmJADqbhWXbv/QJfmz13B/xJdIPPljbiWrRiq7FDV2gUIZXMwzg8+h
o93CdbD2BgfHTWYNyTakn7Nc+k6X7zvMMl4mzINebGkQG5q5aS5YttnG6vzmKzdR/yBrHXjLyKXf
zcv2scTc6HGCZrHXJ3ajTt3tyjjIlzE2KePSnvMJSHw+9htjjoo9JCZuLaVnLYidvJvCavoH3cCR
CqRy9eK0DbhqmxuWMLg9r5py5gToKqN9NFMSSnWdiyto66AYQpvdpAtLf2X5HTej0LYR1FfOzBpp
cagwgKDwf3b6XP+syolRKWY8oLgdLpzEnnfU0euLWtRk5UwKaospUEdoXLBdOtIjAVSY9Xdaof2D
MZJmARYYHCJDNBeJ9MqDGzFw1BzlttRNZ1n55fBAKZTr/SiTra8yQFQqxVWRkR/yEq7JFCXn3z6r
dF4n/iyeMrf4Okye+AE+nuu27kQYzNrgbMaYCrXNDy01FTir33qylRWPTwNZs6yo+x2kNWIcqpbq
pPZ3PcvGFeYT4tmpJ5CjTZGC86Bmt+6HhMyIurwmk84FPp7s+kYvG75MlRKKvJ3FoozwwibXIy8z
usrw8GhG8joWiAoSq7xd7snLOQLwNg1k196mISp5AomohD449Zr8YkdkPKxW1jdvGZ/SYvqgRcuX
LhQp7J24BQOOSna5TUCVU+c89KFLg4ZKD2iRxjDQlu0tSTgy9CqRNydQ9DJBQmiM49+Nj1XRzHIr
l5OMCEZGhe/0I7JXupiy21rQAgVbPgsUbtGhkxVcWt1DmIJtxSeORj3H1Ys3om5vksSZWYI0VZCC
C7GJI7Wj4xnV4+MQpExBQHbGuC7hRS5R4oOgzEDoEfDoDYkviqrUfMgIAvCqv8+WTaLM6cb6J6gA
nNX0Tt6XoG8Wodnke00lV1C0sa1xowdsrzI1yuFg4RNqYDczJ/ykwiTZU89scZbB49/yN2+H5JSR
uy2r2MaXSvul67MKlz2Nz5cXBEt1S4PV31MTR5SNsEkNlZUR3upGXh5EZWYrJCr+we/a+ntlkEPD
vYCcGu275WFEUnI92Ny0gIN3bO6a2b6iWauep4hgp9Hr4DB67LPVGDOEsYPDpA5HFKxH1hvo5QpS
OS7heQci/aDmc92obRjhUovtYU5GMkg8Yt6s4Y9ziMrLhHaau1hlvYlL1CnABe3Z8JkS9ty3r30N
Rz02wujawz9wYzRq/gAvgkZEHjJ3eZ1QZb/ewls/IEMK7Sm7LcaBLBKuUiuXdrC7t7PB6EgB934U
X3ts+eSdSKIOmmNfe5HmcFSMgX+oA8KQWmbm3diACw8KOIcubpF7m+vwMnZT40648MmSng+JBB8L
oVwvD3Bmy4NjEsQW6hvEhIdPLU2PYtPMFcH5aLCbYfvzIEfCZJGRn9Or3LzDiZHNln3sO3Q68YSE
Bso+BcblW0pw6Eha+iDeLqIyHoHNE3627CZiyTUn2yjfyk1dTQQnHZedgoUNV8YiC1rlLAqpD9Vz
bmokqEdyxlYSclXoCJwtoAcrk+TymsOeyfO2zU4eo0HmCJu+yo4eudVLrJ/MQt0ncCy8mBpr+tqQ
tLkXHlG7No+kLIZ2YDB1trd4YB1lOAo96u4guONZzDVND2+nkXyZmU9Fsi9tp74YRU4SUW2VCLbM
dZNZ2TUkX+C/buKQ9YLvadUB50NMyoQ12ZCdRpShTIoMlEa11//ylPVcx6+OQVrGwk0CLiHA/8UP
cHGEHHU75/u0ZJElIomvgXw+D4PDqOFPau1NP2apDBlj0OU6t6FhrL8TlaT2op9g9S+gBQXELb2T
XGELwCY74gnyUFUhEaQc5Gro+eDSRz+TmaTU3/72bWHKIuWI0bDs+umMnKmCQ2Vfzt30FTKt3BRx
muBOUrGgE6LKyHPYZKg1RteIqmixmJ1k/iLcmRvZ6Ekg0dnv3p4rF6MULrBviWIPJygbyu3tqKIA
OdVcyfCY67ckEnjjEb/NFLaMbz9h+xID7SGY7UiorHsHWv4iw1Lnogu7f/oc/69UeaZUaTk4df9R
pvpQqnx8aWOA5l1V/lms/OeP/VOspPH7L9pR0aWgDbcgzFD8/KdYSev7X7R0chH4s1BpB3/pSqEW
UJSieuhY/AothLX4//8/2/kL1a/SS4CRsWlQMP5NofJ9+d1WF7m/MSLIC12kk0d3kBmSIWaIPVqe
IS/wr0qmXlnVde6Cjsr2DLHh/W337WHo+1QXD/VXXveorSJyJpszHsg2vmHiqbQryk/QxR4yjFRc
CmW6eIrQRrwEQ9rs/vgmJ0qHJx+tdOS+omwwqO/vWomWGYSphn0zB8SEGP9pMC4lJcq111OzsPwJ
R5VWb9hqcF0jxPn88e/rwerNuaOalNmw7eXDHT/etLDCDNLcuskLLj1s7UNXL/WOpNFFUqnHTQXH
xefPPNIE/vNQpgqtqmQ8uGu+f2e4sGEficC8cdj970oAE3uzYO/Z0B4YPAiC/oOdKK+Onu2s3cZE
pK+uaMFYalQWlrWLEFl4UTrtWq2JwjU3CfuFTrW2Xoagso1LzHGlsUpmnEgXrTCUtTsaHetMT/77
VqS/X4MWVQdtELpKIBjvX8Mffcwcvdi8oe+dudLnCNDzPps2fktRNU8QU06Z09JL8J9+gxMT5n2p
+5+nBiwPiuo8+BiZ5Gq6l05OY9ykxkBZSJsRZXtl/BsTs/pGGjNWU294W/yoIFTG/blS+8eFSTMC
6SnPBfrxsa8cjnqZ1fAvb1zNnW5BvYsnGeAvFA21cabV8CgR8fautDGzslSnl4f2/f0Ik4cF9af3
xg36/elWEyioNgNwdhwALat9nTLbfhl0V61OfIaWwiPU+ZtMnIKZPfO5T7046gt2SwPyw4dZa4KR
D2o91G/6rmaR2F6YVwezK1Ttr6T09flnPrVIPNXk9fYfdOpH/UeGSPVEswbzpmnBZJSSXBGpiqm6
7D29uiya1N5beO9c1nXCLKcOYFwVQzCB0UsNbcRKcK4uNVCyt1HtTNE6QxB/oBc+WBsdlOY4xuSM
n5qyyhwfngptTXqfn8vMndhePJPvp+NMBJ3hQ19qHpHYkoEBvS/V683sNc3ubd5MXSGemgZb6dwf
2fckA4gTZ0DZbM7piZBgZYSkTAjsGgHudh7nHAOlUMdrutGn288H+9SvSe8IqkSK2jaK7/fzTJvM
fkALYtw4RGnJ4m2YuVrTx6BTeq3z5tzMNo8nk2oltGn3Ic506HE4fmLRRWaqY2R6MwKmvHS6wnnB
k0T9xUqjRa+reJf7ros9dAjtgSw25c9xlMG3hEQ/rXml7F4tINVfU5oStrrGIuAyw8ap5sTbELWc
Gi6Za/IE7eBVlxKh2wHvJnsPqs+4mmV/Tuz9t0ztf5KeAKJ4E76zxcylZ/RD1/5MsderExndVPyp
ZYB1ebNKPS29rq1cdruS3Ni4TLHD6Cg3aFAHk6EI400QR0lK7EtGksBSYHWWmsMaX1tvQ1WHjHjs
tj2hOC2w8JSp2c4r8MYBiqt41O6FVkRAfT2yEYsxwiOAVgN8E1a6qbMy0nbs1xwBLiFoSinMBvF7
gxIsvvTbIj3QwFpdgZzyaqxnG72n+Jdr3w1SFNdGJfOf1GaMFb6HDSV8Oc94akxD/CqdSpLUk3G5
SjrO7ws9AO5AmSQVX2s9xnF6igNUU3bV6ivCX0Ul9DxNPPQlQTLdKZ73LXizRanTCNRpg2/9ABMy
QtlIhls2S3Lt/g9cwhsf+/UW/fw8zZ25qMmk42NWy0TbwwC3D2aE09lCUBQhkRB8k+Ng9EvPJhN6
o42WYS9SpyudZd2aqOsL6sKCdH2RN8spsGOgyOkYPERxz7GbMUc82bPkaHoISPjiAr4mNAjWntFR
iipAUL60XHeSZemz2xACshEPglOgTSB3LchS0V8SWqVGCTTMbRJeae4dSM5nPSezERs+16Cyp6wM
nBMa5RfqjfVBmxAobrDsoC9tIZLJ39tREl8NWdD99MvMrRaRGevK7rtZQSOPrsgnN5smAMpcV+Jp
JAnx3WhJKJqDP61Ux/oP2VWY1SV1u6WLONyYs1U9F0HrfEftwBXNFfErE2X6FfVh2i3mOCpXCuct
lnEI6b6JBMVLwxuWTKxCp80oLKeJpLwGMNyvule71vHycJJI3GmYxmeXAxiDzL5AQxIUd95Abjlg
AuSy8laFh6s6uRZp00yfqcJpaPK/hjmajliSS9BwA0+kJgEF+5kRQIzmOmvx62bAXVayloUPiF4F
P7Mz/Rd7Z7Zct5Gt6Vc5LwAH5qGjoy+APVMkxUHUcIOgLBFAYk4gMeTT9wfKrtJw2m6f66oLly2b
3NgAcuXKf/3DfVuW3GnG9u2VCdbrUO0N97kPZ1gXA+6oa1zD3Xi3GCjrCE8e2RTQm6hkCiLqCnSd
4kgKejvEeYhf+MEl5ZuTpRUwRZT4yICOYUBEcHFrJIBL4W6OZl4vYpN49BsDRpIuc6eCUI+JJqP8
OSWFm4RIk351rEKqUT17z7jFRk+zDXozaJAiX4GuGS51iHDEaF/jHc9EkRUaJsxG+PVr73FxnDja
K9q69Am39nAHO6i9Ak2xH3tzO6yuIEFvxnGiPlPOUvBBQMhsZ1kjf5Lphe80Ffj626bJH8CPASQO
PW6OtNmpCUd1+C9kbokb1fSUmMjjqjLGGm+ioF3uoV2zqRcGFfW1RtLDQdzy2EQDpm+ntA2HL320
3cpIghkNg+JvX6+2VgqcwoGr8nYb0dvYHxfr2/61Fykr35W30F0k+v3JuoEab91MLp3haoP1TZaO
9hi4rveq4LjhYGz1KFKb7XlcgC/XrXtcbe69Va98KZYkn1Tm0/CF0fNyL7a/m0h1heot6D7NcvKe
w4pdFP02Y92K3baPsv6jKGu636UY1vvXRkGXfbNCSKz8Z3ujawkUMR8l6oL9YofiC6zibVzPdPDc
9oZ5Y+Ysab9NzZtBVmVLkqPm2dnb1TZtz8YztBJ7IK6IgT1NeNuSsIqhdvcxxQerQOFpG3Kfwnt+
9gcNWDqR1tee+0Fy5RM/M+F6QdotqThEJySvDY7aWpVSi/HLt8OPs7U+q4gEfDAigcgfN8qeqNnO
V+717K3hm5xgpOc8cGR1ZNvhAjsbg1tiSRqiCLraSj9XRs6HN69LCPcGsRymRW5tEDvPuJPzXejO
w5cqGnhGXRrS3PGPOMKxAQMfUdva7ahS5vDLrBVAiDLgnOHDzzcY9Qdnvk57BevDvy9WBXvJyCFP
gdgUm9sgO+64vZ5eU1k3ZibYmUrSheReTCDDLnZK6rqbM8RYNUktdGl+w1urch0SY8X/3sAc4AUe
8frmr4i6nwjDDcAyQ5I2xt4E0iKLsoirvPKe83rmni4dw4NvRaBkGnS/Fg13pSohZZIZhTMX8/mr
zt8+ngjiMBHbqq9GBjaQJNqrKOOp0u73pz51eKpEBoQ7cq23+8AE4opIyPTJyLcwnjXzn2U4sl5J
Ma3x+tWGD1+BFS8lzNz49U10F2ENV3NBCfAsQcHANZDiA38kG95GS2rP55D8jDSGDklpstsUpz9p
RU9QxBZIgxxHh732R5oiO1T0QDapOw/kRHnPDr42j7YBXTVhvs/WtITW4+xIbjI+ARZMmFREVbwW
UfeRASoLvbfm5e3rN2Qnokfe9MyxJOr9+HrgZUbbfdRo1h6JALAfC0q3GZPKBIOz5w8J++WxjFuX
prHmgg+zvZ2v2+aqTd6orgLsc8Jt4qa9LnrT2KERC2XXO6kUJ5ntrsluWqKdmEkS2Mntcl4B3rJI
3edOAaWirMxIzmBKfW/qlelx4GjnoDD+DGNvyChHRcniYgRNdcwH6RHAwiuveMHT5T4vCKXdz1PQ
n9bCq+q9hyG0d7/IeQP5Zxd/b9KBvGcYdrw1/NfRU7OYHFsr5Z5LsjeYPEQM7i71RFjuvlK53T8g
4UPRS7AWN1pvmwsy6a32LbYgeiqzKPK0Itl2JHeZeG4jt/bq9QZ8q0XbwX0SNnVhK6wyC9hxXt/d
NMMmL17GjplzUKyf0fGkd6/vp2ur9CgAAo5T07vldaBCXpHQVPLkeuV0yTOIEH+8EDW5YC8doa5T
UstJnrBHi/bV2nnPGX44j69vBanHLIrSTq0b3wX/tvrGuhHehjaUg0H4hI9UuIlHr6ESrbo0kqC3
ASGkR+wsPs98IQOCaYeiBqqwdOeN000jRLqCZVs3lstX4JWzHr3cB3y3qoyVFaQ9O8ymoj7AHlne
KtFS7Z3CuoVCoO84qfNSmwzRFXA5Rfu1ArrlWBIeAF+caAzcitm+R8FdcoKZZbNtQGSrZ846J900
UhTaTE4p1KMwolyp7WqFGllmTg/F4JB163Jfr670446j2lO0rDR+Xsb3VisOVFjHuaOBlksuFv4M
mCU/MFwtltOopia/tQYBa5u0IutGmhNX4eG8wxiraHnbTSvV8nH0FE1IZpTRkznDnmm6Zfu+QTS/
dZUdPKhwqW9tx/s9N1IjKSMxnDCDMONAsnag94qXjEl9HMAfih2fI3UytQ4LeGF7FEXHjrQWJNmP
QJ4RHcrqP5UC/y8PdoKOW2/WMJiVcEjYCeG+ZT2RaEQY1uei68Q1seuWlbBr1mdO9supsTrcUkki
bK5TuC4v0VJtJAEb7wGYdLxhBBOPxIEzpTcv/Vb8L2ivACLxr6KnUm7LCaZqmKe1cEoaUDaV9FU6
Gw/QsXk8Eh4USFVkcZMcj4wbEMCZ1FdIFSQOUpf6iR4HceNy3+fhcl9mjNKJzEMv38+sme2gXDIM
uJqdzYo/ynsmoqbk8qDaATbZLf2Bm85cKQp1fl+aU7dB8dvya0uPye4SddFebHu4ZYj0KQ1T3qDX
g2FmZk13Ib+4o+SN1LTWX4L0CjwNW+Mcvhlmie557iLrBuVb9ESs1fDF1tDxfad0z5zBeK6Nb7N/
SnxSTqrOqFbah7Q/8cnJa92MRElxxBTE2a99w5qotn6zSxlz1ZIB2y7tgK/mxWXyXBFJ0Y7UPdmz
hBDQ06SmRnkxWu/gZ1tl1rplB+Jsl59gDBRf3ck3hysMaFlxo8FI3isZDhrfOowejMRgZ65LTLbP
DIzM4MyBbRmxyyQaJVRKHttxUIfKte2Qs8roPZulth7D0AKy8yKqEjgPtyQQECzjNLU5SdTIB278
afUfcxDrne4D59x5C+tBbxPMby0zEtwXP8NlG5SsNpkG1kG499fRPvDJ+WMu1fJuyQmGz921eNep
jJkaK4TqzGkHQjchVEEc+LVpJ6vbGW+l4bdLQjvdhHuHIdjJzjzjd/gi3hcRKf2VWL7ppa2WgXZ7
rhCQ+KtNQsFgvoGD3B4hE84fXC5X7lSaVvBb+0b0e8Z2/cVDK3FTBJA3MuEX7+tuzB6QLcJhxj5w
3ZWDZx4xullvIqdL32EsWv7e9iu/yWvMYqBTbqLsrW4MTqyVmc1WEoymFLGMJv/jKzrznwnP3014
AMhBPP8FDv8y4XnYBi//tXsu2/H5hxnPtx/8Y8YT+b8BbWHJ+m3C428o6p8zHtP9DS98VEsEDePy
ucH/f2YKe7+9Gi2GjrOZZW9G2X/OeezfQGbtbVqBMQP4lf9P5jyY0wOu/Rsz8lCi4fFgmoyiEECa
gKs/gm+ROTRjmvbGFYDCdBfiD0z3QHBNXelyH3T4x5l6su8hwk3HsHX1HjkGmYhWmO+ysp0fVyb9
V85ARobVj+GpLMzJw0lMNHjqWgL2d5PvyzG7zzrnxJ46wcyRHB/c5mlW5dtt24PinIWJUdp5jHkr
621woW3UDcMDtzSRgriV/TA20PS6zg4S7WT1jYvdF6MLslWGYHR3KyP5L6ah4jV03olWvDh0mTF5
i3drtI73ovW9Yz97bhND8qrvEV2oS9uF/dUa5BP+yH1Nyo6ji51Ah/JmJVjvXMP02Auhxwspo9GB
guVg69tqOmtu5430MXSkJ13T3bTQ6hNb2zt5vJrNioeONOGhuGnSeb33hoP8qars+84kksMZI+u6
Lq0rBtk1Y/0ITnkIsbPMSwQXfZgeRrOrCe114USTGk72QznHJIknhMHLhIdVX2mOIYfAM4JLTSol
AWQpwe6oWQ6LnS0N9GgmTWTZbrBzpR/g9va7ec2fIk7H7+ba8884qk0fG4uMpnzoo525Om1608nV
NokNRlcTJT2Z9SbACoGDD410YHjsi7kNjd/ZLayADb9Shj4ofxAyVk076MT0WncibQ10nvaNpqF3
mvAmyiLT2M9hj/05pIp+Ptb2wHYUeMsxqJumiQvLDW6XuhnvDUrYyCnBqPMR7R301XjMCu9NUEoz
EdZCDJdR6g3NmTAlor1yyxtjLchN3Bn1smT62HZSS3ndiqrg9MfMG2mnF/OLhgAO+wSnsLkEaTP6
8iPkG+9eahJlyzgiSgn3JXbjVor5LqXxOzZ9GwbZrQMLfJoPpL2ZSh9d3cnxHmaYvfrvZlMN5oPB
lhRmKAEE/MjE3uKR7YPJLGUpuAAfkcJyPRfN2vUH0l0blViVab1vw265m5deI9oWgEAHu7AEyWsG
RtE4JmAebahhiPYFLsdPhJJtQUI6IPxq9OvlugQGDuMm6kkFzHq9Q0GR3jdVDoJGJem7WJRd/kQG
cVnfGGK1raTuVvNWT7M/HSojmInX7fMWRu7YNBcGFvmpbSok6DpwsmQO1fog0zyg1zXk8r4sqgit
SA8q1ueuvauyOrtFa9ff+mhF9iPc0sTPrWY+cgHmtTYHb19nvQnPsdInTGq7t/4gG1peyGhx0FtY
mLgrmAfETgswVQisp0I/PYddwOTEG5Bfx9m4eDvLAPmMTasJeOR4TwCmkn8OjziHHW8O472aguYt
ts/ZMehd4sgm7zYSJLqmVbdcQTbBdqI3Mv2fDfFrMxbj+jcbIruDizD6/70hXj8Pw/PvuRq+juPw
/Y74x0/+sSP60W+YR/h4SHgM8iyG/v/aEQPnNw/UxvOwN/mT3/Dnjmi/CrHZSgMPmTheQf/eEq3f
bGezDoK370O8QvP9f/7378v/yr62f0x0h5/++Qc18Y8bIr/awgIbz0kLKhxX99N4PHJWctI6ozuF
RfWSw24+EjSWxkXICeK7u/PfzJJ/nELx2/kk9goXh0uIHr94klUNFv0ahu4ptMnTJNjvU9e0bCpp
rv7R8PTbJ20NAwNUCAf0Dz9u8tlocETsyo6QklIlqTJvh6kWuHHpp3/8lRhOEySy2UOYfNaPHzTh
lBC1lNXTCoWprMqX1CheBP//P/mYjYIDR+ZXvTeO/Tj/e0sHDX+DW0P01AMEuqRciv/BreNdxRMC
T3RcA362asw6s3bJuuxOE8mWbxZTwbhsGebKRvzNl6Lb+74T216H0EcyieOWg+Xsz55bwcSoYozm
7pTPcxn7ar1fs4Xj3/rUbafVv76D2+z+u7bv24c5GBEHOMFGoO0/PijD8lrWZtudUFeha4I9dxIh
R//WKJ7NEIFO4Uontphh/PNXESfKLf7l1dTm5+XlyxYBAIKtE2qL9kGRtRZ7EcnHpJY4f7O+tpft
l+8IhENVgFvEqv7xO2ol1EokQYd/ODOEWnXrXthm+vDXd/K/WcXkA/37UzY5x3e+b5upxGSgYz4Z
TJCvbLk8TfXcXBr5P7t1333ST5VpLuu8xQOAF6RS685fxPNGsUn+P5aX+euX4tgBJ4qMnohj+M/W
63SUXli3XY0jit3uOnOi7Vq7EUzBrdd9hNPAzoqkdSD43TsBjLR0zowqGcM0l6mH8IYlAeBXiBd1
ItEe//6qnAtE6pzhgVkHFZQvKwefc6at6boLBiCfboPh7AhZTUurfFjztN6jbLATxY5xor+u71YZ
2e/LwG7PXirST1MNJ3OuF++UBhqJ5koq9Sx4n8tg8TNoDApNPwguoq0eTGUcsRFXZdXsMeppHgjv
dZkc6/n3PqXKQ8zg2olBvVuFC/ITDpNI8iDM2z0DD/PzK6elGLieV6CjTvnSJdDfoY2y7hbtcrsb
YehhxeVAt4gtVUUkt9HvH33ClQ9wV5a96BERGrIzktrk2+mawlUT/cfpvbHxjKC4MIsn9ZaoS1KV
F+uAwVc7JhMswotbw5zFfLe9sswRr64ahmcYweEIKtN+n+WTd7VklviUhW315M+IaPrB6T72fm2/
T/nuXcxQrPvY1S6trJ9OoFR50EVj4jgra33xXdBIg9PZ0zCTLQ/PuL5jGDd+Srk1ZOr23a2vxItp
8UyV8O33dVi8LMOcPoy+bs/0w1z9AP9hrTZZpYRhC1AZRVX+VhSMqcnwcc9U9DHBDQMkOqucmDag
gHZrq+ZSZKBVsauQZmdOF90KP2tefAMYzGpxs/LBzxvE2DMCxdfXvhoy96JNBkU5cOWegydfU+Ui
0W6+JnXfZY+hJmqVBLai/BQR/BzXgHu71Mu3KRYRz5rUb+lXxwJhdHdtIaWJdn6eTh/ytGMGZFsT
A5umLQERfUQSb4jK0+8ZaHmPC631iw1ad+E7rnuyZIEHzbA/uYKJSWtv1MGm5f3xAPkJq8URhGMG
rB9ieRdmnhILeEAqm0cwprDU4sXusjYmrZjBr/Cjp6GXLDvX1EYyuWxxmkRrCN7dln3KnDl/wos8
m44qbMRzNNvGIWpYR2T/YGNSRFN1HCamEDNw0ActdXkEqxsxazWkXRwE+JXea/xKenDWbFYxqLz1
WUfdhjOytlxj4+9Vsze8m4IRepdwPbgJFTUU7Y8XSxRqF/x3CnTPc2EkVsmT8PKs/NRndnNZUnKb
kevaSSnFC5zrCKsS37lwIdbBIjR3Z6wDuHWOY8MNufbo4rMqOgqyfGPlsPUp0mmTPGT+zQwrfRCT
JPk475b8a9NF3glSAsN1f8PxXEt96IZ1OuLiSlx4pHgR9Bw2xIoWLwPOK/T/JCsPVnUktPzrqGSw
y4flgSPXaWynzypfi0sNmLpXaedfsRUGd7liUaKvX/aoJqbraZTQokrWOfbbaWx3Qfk+tDp9Ra7m
odZIEph+d2NSz+VQEtMtCs74FS/1K1ycV/hoMA6Ibh2aSsYDrHqoijDJGXEijRPrXkuqGxPA6Wht
+27n8r3tWjwXgxHehnhvPwMwhnfOxMCnBel7FG7qXBbFG0W+UvpJbaCvCdthN2H+u/cGZpZxHfYR
fvWK5DpDVjLOBmpO7pbhneXLHg1d9ex5FMpXDpgPvHiniwU5gJTrDjIOaLfnqPCObHOJ4InMQjIh
eQ1VJPtjZdZqJ2A+JLWt2p0/89ES9s+pGMIRZwNr/j3HXbVrqoaE5YFMaOJg9rKobkFl2kM+OyEP
oe5uh37rq1u7vaqsjpcJsr0q4tpysXzl7jAUQz7hoy15rbr48nwcy9D6as5Uq2l7RzwTIkyZjgUj
pCU7TCv2pMFMJxEbxujdiMw7DGhLmWRIO/HAd479CKA7ab99VyzcIQ0asFvMQDLPHmZCOEYqd2WC
/mfsBo9Tl6VJyEjqkmpV3w2K2mNkVI85YtGXU809j1p1cAROtFkzFTdOapufI0uNV6hL6EdbdRuW
Q3UafHM6CtD9Yx1lxvUoi1uncKYPhhDD7brk43Uq9PvCdGYcO4D6w5VZnast76SjQqOg6+tb0jPT
t1X5MehJIUdz/tJmW1TfWLxjPT/JycxONgEt+zyr+4TpKP7GK7YPbIvZkeL+2fBaFdsBm95m3nc2
irx6Iv+7uciGimPWDG0L0+o2+/x57b4VWd8d8DnkGRw4e80AGgt2IyGGvcT4LeqEsaMrj+j7Yhv1
2RyPQyQYi1UVxUxwyOt5RUQENJiZ5bmZezMi4j3YDKNJwNyBB2kZV51T1Gi/+9HEkWLu67ir7XdD
bdeXuXfqSwss1CGpw6HBqQa1U7Ax7Arlz9IG/tU620ut2XwqSf2rwTbuewR8TMVKkRtHF4ZbfplF
5ExLbNfpFF7cSQF9pL6CZJrQi+PiF2sS2l6GVeRhHE5l/bXz8Baxiiw4L8j28Fda4efQ3XgmGquF
ur6Gm0dcMspxfNv4QCUQQlVEYl2YCdwXc+kiFlfWhNDdGj6FpVliorJUD7NwFiyULJ+5Lc01/g5d
sE4XaGnlrujMz26oTp0QeCasDgI2D189G7LGjsIx3XmeMK4tCF747wQ1KZSuvR5Zp7YTtwKBvKrC
8WT3pH0sffpc5h4ALrbTe3vzvWlBXj7gULjcgCy1yCEzae4a5rtGElWOvmG5Zr9nVYDJRWkNBqq7
JaK1NIxzscChPEBbo765PuXbhbEGgSdwZwBQ3FZ3HV/4VCriGpJw9abjXzfYv9rzbf5i4SYP8FCZ
b8qGHzrsQevMBWurTohxqDf2PF2TDmgGzNPoE0Zay5vVMXIogpq+ooxke8WC965G6GoFKNPfHdR+
ZJ5zmv7md7aF7RH1xHn6x+sJMjtjDXA9sraelIlsqqSmzkHx3FTqPl3Z5v76DvxyMgSkh23OJ6GS
AOfYDnPfHTEw1/DqDPXUaeppwqDvp2xQbMdNkzMPh890/uvP+9WzePvAwNsMT+Eq/ZLA0EgaHNcv
yaoJ+9mIqRLtrhiaqdvhX/c8QsXel0NOP+iF89vXbWduNQbdObSqAxZHRpKWEGFQkUzHZWBf/+vr
c345nnB9eP6j19is/n45lHckzRFRrMpTXtfuRU1D/dI6BLHHM5whs44zl2a7YsaKaaSwxhtIFBxm
S664s2i0cY56ppVpLqGNocNqc/Icig7GQbUq78q1oeg0UkhEjGCw49QzYBwxAThlWwabs3Bw3btB
nT4gSnCfHR83zzjiL8fQsII77KLYgNN1wTe/KMSn112xacjtTWa9DTn++l5YPw1wtreRCY4P5ouM
CB+dn16OTGHIxe5VnsZtVOsZDPHHBR/g2XE/9AVh69gJ4M2DccjBkxh4kc/3T5ONCMqF14nHF4+E
1/SnK8BXf/Yx+i1OEefto2dk8JoY0PxNGfgFseBTACoIwyPjEtv5nxALVagp9Zu2OPkuzbNPyBFJ
Vv6Y9Bh3QJotWwcsncMDot/pw1/fY/vXe0yL4mz4T4SnG9TqHxfgapXuJKsZq+5hzlJUy4zpjTSN
PkFF8K6GFgbcbWQwrG/c9amM1v7F6Lx5P66TlyVIxHKUPJmUY9xXipF8Nna0ky60RPpv9O+45Hzp
Uysdz0ZKysk3xOU/A9y/w6sdIObvHvQvA9ybr/N/Xb7K4ev6A1j97cf+AKtBpAkY8UFBXHyPSWan
FP0xvg1Q3PEn2MhvtqA/yPSs3xyUVUBrHpFiAdqGf2HVTgj4vcFR/BvULFin/BOsGkMY3rzvMS4M
TSnUvJcg4gED658wLruHsukoT54wmyogrUln3K9QB8srDrIAAgS8Tg+ZN6SX1ixydZ6KZrzLO9yr
jiXuQ2UiMZTC6KCMCnhSisKloBHYHUoWiGRucYdpuHkMSuJes6jncL0YM4c2K3d29C/p42I33ge/
mZ4ra8V8o6ofpz71HkYmpXeDjB7bjgSHisg5F3ZElWIhYOGmIB2k1gpGH7ER2LLfDz6rd+xG80NU
WpgVADvY900zl5dBTuO+BWlIfFCimMmssceie7mhfg/bhMi6Tznl7+vBiF4GW7Zm3LUOO85Ua3nO
JsGxkJSM7tmZrJGzITbZ2sWT6vVGlZryvxlW8/yLxKB0QsQi/OfslVKHR6SZJE6JWp010SxJ4Ch+
cPDmwd7Z+COCn9dRHb2fhO6zpKlC8wMOm/ra76YIGxHU9bWJQJsdSZ5BCPl0K4Su3RDLfhiKMSLm
pMVFOh8j6cXkvSCEngcHB20RqnoHIGB8VApz0nAU9WZN6VhvSEWKzOPsWdXTWlYBuFamrA8S4Bj+
3GLy26o6X25DCJAvOp+hwTvEDGP2kn8xqmG56dg+jq/XN2xXxZtNaimYKGO4Cs5d/GpxEPhBMx9M
qZqjgpxG6434nmOasR/wAtw3GhO4OBgL+00WWgp/CDViOPHGt1P4QWllYW/rD6N0DrkHw/AIbbLl
NJBqA+J8W5JE054n6aKmGMWkDmOR2R+Qi5MjZnVraB55VTZVe827EOL3LGhXd3x6kUTD4BVsvJ73
0GKD8SQJPH7IGVt/6Lt8eBNCB3gUegoPuWNLf9fXvXNpPJVdYeiYvydcxImrCOt0o+Nhh75A+FGO
oDNTy5cU2jP2nrax44Yz4cal149z7Eeb4lV0+qNu5vWIM0sEq8d2XmbfwT8slXXdxpajF8gQtigI
axDmmN+UVcvvgvHZHfyWftVOXGfiCceTbAPOB1k53Kc4+mDJM5eJA8KEXttMr2u/LjieZnMIGhlZ
QGi5g+FrSBZcuBgtx688qnYLDuQhySLm8DC27geMWtQbwsDeN+GycjJhyJ4zHNeG3k9ldY0gAbXA
gAXsAaORFOGc3SXKLJtLhvOrjZtBKG+1rtq3g6854xqOf5jXtX6Lgt26KPSpqCX6bF/jin7SmFDt
oXnpS+72JQNue3aSufKcdwtcldir1xCkQOIHMC/gSu5QsjDsppgSDmbloRmnBdPCcbPW4rybqHkw
jn3nDNfKicTtEmJQ1Biz93b0MnuPWml89eBCFoRmhpN5aETuG7JlCrWbObV/mJDIXqeWhSOkFIIh
Z3uWK49ed/htNviXkyljtYACq3B8bMn4mWfdRyx6Q9DinjDO6h/6yMRgCeFOvlf55ACBlgRlL95q
gpH1KGEcXF602bVPhu+tR7sPQDNw9YTgiFQFdkNDw4+av4KHYucNx0TVeDgHUCgsjmSzuZt8f72a
sRK/yxc9vI/4/s7ZTfUizjg0BcPO1xnuFKnIE4QoCn7sHJZjXDfErcVmr1Sic5C9JGg6mUBSyx85
cZo6WSpin2zcXa4mqKlYMsgNdhK2DwSFYDcB/Vuwkcwazq81zbjZg8Ks9hlqd3DTAo4/lnjdwh2x
sc6I5kU4fEQ1ohIioOStDMvyEjRMnjAu0He2P1GVBl+lH18rS1+OKbzNurxULSvUtrQFS2NbRR1w
/cOiqVGYJcJaNEzKKmOEiaqxssPI1m+O0DXkBhHZLsthtu8tb/sgXDqWXWMPXEk14bIwm/MEu3o2
ouaGbXtFAVG2665tyTgYVKOvsYj4I3X0P+3S37VLHKyZKP3FeL9omq/DT2Q3+9tP/dEthVisQ1mj
BEPTZYb5nft6FLwO6fE/J1DQg7bGZ/052o9+w5uc9tr1wFts2ux/tUuug2c71gjMNxA7v7ZfP43y
/2q0T4Agn/J9v2QipsLiP6Bp4wJJaP6pX3JodGoCp8yrxjTavIeP4/rGDm+oFC9ca+n2petgkrE6
UycPCyFq2Ol2o/N1WSraj1oXTYwf8nCNXYgbtcx3gO0WXbnukwWMUu7mwfqchXb2rl7wLyoy33s/
YUV1jYHs+FYT9JCylQoCDFtA1+ts5l8mk79E3dEQOeHAo2jgvdI2MNW6q+TofDZm3ESvEPaggXN9
e3wzCexm3zllqoI3g+41DmaVPyvgIjrBL0KTDM4Sgkfns+5wCTzoFZNIXQ7rzpGmw0zLUR/BlWes
XBW+5NelU+DIA6oIhazctlc0bLWfODazD2I10uKdBd0nznI8qxJZiMk/46OPW5Rs+wcfdvkZEl5+
RO/zpUKktS+CYvNV7xGVTpNtH4VdQBN0yre+CFJx2nRc13h8pjU20ljWjI1DIpwEa9mPlvGMrHxB
YYCU7SyHwECyGDn7PrIjdkb8W3bUwt6Do2gM95ZZeddT5CFmGVVgnRVymfZq1FH6pOsweOgCL32U
42qHZ6axDvz6ofMqzIhc6MyBTMWHCTeVvUHGfVICNXAPOCr3amkuftRWV2MXcC9VPRex7Q8p1uDr
Ol/hh7DxFbMu3weFr+/7JnML8wg/HRDMQl04SuJnUC+RijLrZhdAiM8TN+3FIaRlPrltTcejHfzF
9GDox6gKUGtSBYPi5NIIVU+FJCzxXUbEYmDuFSDdAocOz95hONpKrOZwxjSpqRkdVl5hPWcDli88
ucqKPa9C4je4iY0F1o0GT90vZspAkfnQuZj0fZin/h73WLBp2JsiKTz8Yt22rzE4itjRFP6McaUN
9sHBs7FV1umUyCVEhWgEjyWsrNqzz5mS14i+RIwwPA6K9sbtdZ9g9XjEdyu9cFyAoV4O7wwjv1vA
0WLJxxwYlLCrTSu67lkfgqBID+m0PpiVGM49PoTIi3rxpq8NE2o3FMcx7e1LROwJ2hBr2A8GO3nt
LsXFVVV7mMMWx9hq1WezZ2nafmW/i1b7UzOG+DVbWRCLfDTAx8V0aJtgHOFcO+I8FPNnlEbVZdNS
XvV+oHZa1+Ye59hjS6bH4HbqANGP+2NgBl0bTZL1RmQA2rI/Z3n+1dP9B0azWCCnbQeHxkQ07Moy
TKAtYc2o1uxN4y0kpmHFf8SP7WEsjCG22sJiF/TowKSw3nL14kp4qyHjFOHN2XIc9RXK2roLc4eb
w2I79d3EJJu2tck00QZ9D4TuPSABuy/D4o22UoZaik3X1o+FPx5bc4guQTbfDxGGS7q2d3gR7zPB
3c/8PAkn993Q98dwXa4Fptb4IyokBF017qdUo2FM3SefGUk8o3jeWXX1tXIxOLOb2We4n6sHOOfX
YY+Og6YYBenoUQSL8NrtOGIJCJgxNidWTMqbe2diF76vF9kkQTTNvFsdAUk8D/9oD/WQGHmkTqGs
ftcBQSv4P0cXn3J5UdJBUJE64iZHbIOZEdEvrArrLsv7u0kMeyPkS+m2uVlCVzxXWzUrVRp0nCIH
4wp6sHtf2L0Pt3fMEx6YPHTo2ZmY5B9MY8DT2V5e8rG2TlkwANYXfRVj3Ej+pZFGF8ArVLyU9buR
5h5Rqx+dSxHcp768m6fRPFAmwqtWGHOQDKU/vqeuqJ2NGhaJnTOKG2GrKenHcjyaPKiD2fbqxkOH
d+8sS3QtF/NeS2PcuaL+iPGgnaAhYPZTHxqiC7ZTRhDrZuAs3FBdQLOhaYkDBsYOl9eirXQLzC5z
doc+TRjYRsdCjI8V09CDXev0YS7n687o/y97Z7YbN5at6VfpF2CCmzOBRl8EYw4pNMuSbwhJtklu
zpszn/58lDNP2XK18+TBuWmgUYWCXZkSIzjttdf6/+/HWi5a+YDr/8GOcGlnWv/SzP4TvogDYCv8
RyDTSRLI4Hgbw7YZ1KF05M43JL4uvH9nQ0T1bvDUW2FP9sZWc7PXW+O+Ct2UGxhN7TqPs/5k14N+
joV52/nVRdbEj05qwE4EqaqXFptKEGMM7z9b/tAECOCDdHmXVpp37TXmrknkeDty6Rj29BHmRmf2
PqdhJJ4y23PWynR51DSLcavbXzIg2fQ1tahntFu7r42TAtaOhadK8LX7ZRykU+Zh3+nmQ1y2+7aS
xz4J0x2MrySIfA17CCRuFjPMMaHP2ICpBTEcVme9WRrXC3Oj5p2xDkIgyhcMnavqSzjXWoCfv9yQ
ERC/VkzQgsHoLsakZk0Ysgdh9fsCUrnfzyys0kcwoNq7fmrOdF3zN9TGe9+bnqSbZpue78OQvUwD
ehfJqZ+wBTE82MIA8Iwgsu35PAIFhCAa1tW6m2NxshM72k6aOa2aLjKfw7KrbsFZpMVKU21RbbyU
N1Ofm8V1pPVMZkoFKLJlXatIzNhPpS0xZ4tqW3RVB6agCIPEMJB7dTrAZ1PDUjIsyzOY2NLxV5pn
nwf0fI8aU9srPUIsvbamDBQAqVKyu6Vp4R38Jp2PY28+WKNevRLtqkX7MC9AkdruYDYrMxNk/VoW
++k96yw7uNZ/y7X+WsQuszJraG8bu7geCk0L6lS7yeHjXCHZ+9QoUyGMcMoj4QKfvIb0PNTeRwP9
70bw9Wi3ZPVnXq/WfqDr9CJnoTYDKX8Hc9SMjWRrsXOAyK08OgZBnqK8T5r+2Y+IkCx0T7uM+iF9
ROoyrGhned8c4s/XnV1hXIrN7AWl93TH3Jh+QOc9mylkgNzL3Ue8S8laCx09QOoh78Fi6uCv9CVz
jF2TaSIAGq3lIeKCLTZMEySfB+ZQomveRKrJN7n8Uqn0ddI19xZPUv/JbABr+F18RhxjMwBlyXYl
iKTAS5QVB+jLrVWlq+zE0KsEU9hZ1AhFdCmMbN+mYRqA1wXp1vnlrQeRFFiuF3c3JCh4y968/qTN
/r5sp/G+Rx2zFX5Cq8OH1n5BfsiXOvXeeDtnqLYcf92psHtIpDg5NE52lc/k3x60ZIMQggWCTMF1
a0B3jHGPFIFWSuMMwykJSsOuL7AS4ztqm+kitwZ/P5RihI1ev6ENF0E3Zgnk8KoXd7wgGyyQnZl5
K6cd4mxnATPYWrmVsng1WvFcu755ijBEbzNqQayLypzoOAEzYLw5mXd5bIrXIrOdVyspcFDNbURQ
fcyEX2QUDB3n3EBYg8+X2TwKqaNL54OmBrNN07gK2aiYPLeFIlNn6Z3kVB5IS5I+AscRCuiqJ9UN
7jbN++jO1yhExSWFVpADcFX+fKB586UMHYcuBdGzeVshVoHReAiL0ljNmNXgINCyUuhfJE4WP2FE
lpWlhNHafe5bCz3EXOEJJnFobWfIHVRYs/6lJSlBBVSFsGpXlSeyvdkaKNiVZBasD5tQmWcZS/Mh
sRy1yyrHOyUxdnHZwv5LXf9umuNt1tfqlmA5a6eL1y6LKZgkAEqZhw8iUvkqq411qFkmmqaKyGhb
MduW4VE5U7Fxa4IcC+67HKHOihg2EZRaUaH67NceRkheJyAZIc704I+ZHs1p/Hnw2wuHAn+re5xi
iMQPjNDKDWLqCoZufhocNBxSePmarQoyilajzxO5FWtiVh7K0rr1h9zaQY9/y4ruoawmommc+abN
2acYrQ33cCgA/VfturKmeGVWtrrEgdAD0tSMR4I8sN5jcH8Y2yYP4Daw1E0aiBWhoEyXCCFjG5mi
IcvyIs3nByRg45aoFR/jaZh8SZVYi9GdUbpwl4+Zg1mH/Gln9MIHV2QXiE+ss7LQw3V18Y3iF6hl
3GwWklMQ407ikvZXIzh2ch+7/EFZMllnyNW2aB79jUVYLkW3Z8MpkdklcTlLAHCab2ng12fHC1/1
RhFjnI5MSYd0vKknF9VW44hgylyqHsEom0bUuRinDopGGeR4e4OZhscqtvTpjI7iqNH/R51R0qfp
+37l+u5w4Znul5L9BvkSz4Y3v0SVs3NFQ0uwZRk2ZLodshlYTdpvZk3bZfE3zas7nFaLS7GR1b5O
1XWdmKdijHk9xrUXABPVt1XF9rY3lLkz235nlLS08PmfAMGzgEod4Zv3AFqH7MVkfhnd7g2o3GtZ
ptw/pXnTtZduGT6U/dyu2E5FnzUNtHUHMxXf8hxEpnsx+96TVyEd8v1yl7I4rgisIbYIJOpKK3Rx
YVnVjRyozjTczwFQPAIlUsDiKH5KqCezdk2aQu+t0nycWRJkyNdlJaixclfxdvK85qC4gz9PKv5q
poyxzXCYVjSHG0BFFgLAVWznz1kpSQBPEpGfWbLwpozYninwSqRiRqyKm6E12n2vjYD5pJPuZKJF
KqgMsN5BiSzsmZF3EowDrjdlV/XD0HnZoad3eaCqTlG7xsXO8gtrC40pOiGSdLaq6O4nfKuruvSv
fK+T1wUcmm920nSnOU6cIyEwi2V3So8dTJOtPVjq3iqQgXjKeGEPLy/TwmKDH2HqmaM+ADoVXZgj
epaOMdUlWgLSQeZx3Jkl2lfZs1vqyZjatj4jAwX+HEpQgaPftNbRSJZLvozOk6aN1vQ2aNObOlFQ
ncfIRZobI87CKwcJKKmP0ytZPP4qN1w4rhlnjKL2sugIN1ZyOtiqn1dq6M8iLykrmthlLfY/o6ZI
1rXnmmuZx1jEKrugDFLzekj59Y2P7opnJ3JGyj12/VtSJsnrHg0EM6PcxmQIHagbD9jFmCRleb9d
UiM3vM0nLr1dbEBqIK2qrthMebed1KwdW2E6LljXn8EY+VTSlp5eslSzCg3sFs5T458ItfVWFXOd
tRFiEuvSPNBQ7q5Kut2IHRudEXOW7AELiUCpCvBL2+inNq3bY1Oa3+qZwCQfZd2ytzDm5Cx4u29G
mObXUnEZS6YL0k8JO8uyIdAGTcB1Stp1WnvaabDkdWLkBg61/DJy3MfS8xuGbKIOxorbvxnHbSH0
XTTQ72Aww16GQPklY4Rf5XU07ZP261xWN07ZXk7LJErhQ5yB/9NlYJ9lmEWQwxdGDhHz9SAYwy0O
9HjkrWzr4T4m7noDXtqmaJmOA09q0C25I3rX8o60hSIhqX/tXflKcMPBs+rrEd3cAYCNsWYLeeIV
/Ugia7G1unHDVos7GWRX0PYNiiCR6OdZdMbOA2vn+DOLrtWaB1WJWzSDB092m7l30qCuEVmy0ZmL
T7Wl0TYZhsHbYlS/5915a0zRxDdi+Jc6Azsvb0C4wHYQuzl2dJDVdAQA0iXDMWZMt8La+Ur737+R
kcaF9Ba7Zx2jkTfnB09Y1+7sE7ZVCQMouY6Z03ZXllKYJymUNcj17kQooCvvwaF99UR9bmbjlHrO
C2PfbZW9tCLfda33TS1kZN1LUP+JWQZN7q9rnK5CVhJLev+taunIZ1r6OcZAualRVwWL8BJeQElT
xaNXMks/WhcFvYBYzJQtCDjxq16rmBd00HTKGYMKE88VRGfjqFHTVygHMmM19GzK+xo0WdOxkleo
1FYMLupN0YyAquLWhVXsnCBEnJAcB/hoIfmMadZt6eJER5Yse4XJHs4aU9+6Q8s8q52FPNDH8A7T
LMnq8NrjrdauykYoO6c0Bo2ANRbmy72G7qvZ5l7D6FJp6aACU8S02hz2CDCvaqNDVmz5oiYegHNk
hxU9Bzjw+kVHtutrk45u2qIC9hs6Ft8FMP/T/frd1/L8kn9t/vfyi98oLnjPxe3/+fmvNJP/PO4i
FvjpL4i4scjddF/VdPu16TJ+9LvFbPk3/6v/8H8xg/ovGO2EWLiiv+vEv8VJ9PITWRhd7fJDfzXi
cYkznQaMjQTBxVlOH/xP2YKv/2HpCAZo0dtwEC3H/1cj3vsDdBFBmg7BIzpden7hX7Zz8Yfj2zpZ
oij0Ufugg/jrBFx/1yP8thH/QbaAJYeGFr52bE66Zekfk4TrUSOcLWuwQQOpBwjUR0w+98rG4YDV
tnDYnscQyC5kCk0TrW4B3LUiQB7gvg9Qxk36whCkhslF12lL573pbWWWPEUG2D5acwWioLpo4MP8
cKb//Co/2gMXqc8PggvDQ9NFyiguFdQdzCuWf/6DFs9ruiEjXl6d3slFYmFz2ehLL6be1YGGT0j6
f39AFIW/HBKC5yI2RHrocDU/6A21JMPj3JXRyXH8i7KltcN0DFHcTlrgm+hK11q9F0qHIjcw3QQh
YbHc730HxdTWjmJRHkKXonc19y5npXBCDCBGC4fUK8CMbcoCgGy8sPgzA8ftzmJ3c5LNAt7CjIK4
TaTMdGmO1xBY7LGDJBJRqcvvgNNsEVEw/rNfaEvAyJKscAmFZNhHG0W/H7W0HfKKHhwNO4XDFUEV
jJ2+24a8Ti6nBVyihMlNMJhoBpWJhnOyNDA6cwuxS3mMxwM3Amu5IZgDKCKlCEAXWtiEEcaRcS+I
noAN5DJsXjWKgKl3vlPksJldjUbisQG1gR4Z9ABmOGpGHVPG53wixADmgeFtPD4o4mtpfdaaAclK
xpCyjJJJ+XlOB8p0x52c6slgsBsfWwUQzo0a+EoaNvb+dlYgqpAiGOMndnKj9tk0Ws5c0ixMJVCI
I0PpamFj9Qo7PlMZjUNnvMDJHOtSPp0he6SH41zrFEe6lPESrIIVqkTaQ44Y+XoJ5IHCfpFozx67
CbF23yl+nLwKlOB14tzEuGOw4Dc1J+k7YNCx8Og+MbHpq701g+fdcB5h5tnvZGeYtRgwRrutZ7aS
qCkCOtOGOEUzbp3jO0vGXU4Oo3YgSMMCSfVrbYE6s6sDwUDf6DKOhvlG86gqVjh7xr0ZIU8ikiWh
adOoiYcwI3oSZbTjDu667I2M6sSN4MfV9M6NYZzuoWy2Z2RziMpzGZJ2MtsdwZmS1vIE1OxR611x
ZgKcXZtmGr0YuDr2ON4sj15W4b4UUdp/qkzQy1sxc8vGA2lYPa1aL4jlIkZGNJBOR2N0mBDZgF6Y
4NdNe/MdkGb3LrdNrxYKFlg0R13pmM5JlYfKVGRB3tWmgN8G32umcuWONN6wmnHtIA5Yw7dJTl31
zB9z+a0aB1jMuY43w1mIe2W0ABuha3dBXPrifjKWK58xUEDaFA5cWwJ7wHrNLgRNzgwPlysLHsq0
Kodw27CBaZ7eiX4er3i10WaXE5wYleHs3rFENkmZFYMDUApInDBbvWMLGbHWe5h1oPxMunLRyi07
jvKduSV42gAMjmiJaMovjCXqiPJUxKmh7tOZveGj1rlzfdEaSlPX00gG4TZDVz08zDn6d1oRep7e
hguDfcw1Reu1h2409whfV/OUcy4Rw3MuR31AL+v7VM+UMszEwoyOAnLHkKenqsFwBe83csrOg/05
iB+1dvrloWiVxW8ZB+KYVu8U+KTTSNjFNhs7T2NG4XslQ4JDCHoRafnmmoM4x463gJWyhQmmQbEa
924YKflZCUXY0wr5D6De0GvTT4o3hIiJUJ1tdVXCnnCobiIa/xs3iwAkGijPFgymLo9N7XLN2wU8
LNvZHD95XVinX223MAzMM1MNYi3XGW1e5aw/c71iKvfeFDJoygFTdHT9EBsm5gbUbhgTtSTSiexl
yEL2lEcfTfef7L4L8Z+JO7ePxiFgy9Q9ELqsbdhnxGtuDNrmXRQfzMwPIdaGcCrypIcsbYrJXsdu
bu+xrDgD0cyy1hL8f2jktxbOhUJioJzCgpdMeagqT39saHUGZq5/1vCorNqC4I90YqyWxMPo7UVq
RK9ZE7pfx4gNENCR4qrNnItuUPUEQkSN7DPc6LNt9gx1WKTW6FXNW9zCxWdhxfnWKHR8Mu6c2yu9
dRVgP3SFbpUiqzZmJEhJFWUPhmxcKtam3c5aS3MPagpqReKPcMtWV3025xc21owN3bjshtd69Znx
SHzXW9n14Oqj3Km6sbb1VDNnQjC765MyuQMcmIE0sZpoS1OcgEcWsHWW1vMx03wApCYGC/RQxRIi
5CaMAczynkWneirsvIrXkt7qlo5t+Sl20AoJlh4MKo7dFQFzQeRy7B+ArPX5Ogrd5luiXLUG0Gft
jVlG9FUMg/lO41rrWLeLidhGyoF1A00YJ1le7rysnhZ7rlke3BgsSGSDjWdmuNPHuFsrvuMTYTjY
ZkaDkXqBcLzfTLnbnevWCu/8inEZIFm665rvBJrUZm87TY5z1uK2PvHCnvZ6UUwH9pb+YW7TYTM1
SgU0EoGhdZMk66hx7numvl90ZqwnWOfzSRWKNujvK5RfijkLjSv/eTcnwCv6oP+uy9z0ZEZUDYNM
RuCQMwN9WHivloaXDb5oeQp5yve/P+pS9fxciLloEWzs61S6ruUvVdMPhRj6qdiNB9s/0l0Egmol
vBiqFkrmPzOsU/C5KB45Ctpz09D1D9VXH5dO1/hReLQw+PFO1RXv7CVBzB4Xptvvv9QHY8P7wVxd
p4lGgYxz/MOpFDzDWkQReHznyJZL0tM72EBLOn/z+0P9Wshi7iCEjFpcF9TzHwrZOvLdSht152g6
kzgXNP129kBQGya+8tS4zPn+8fEW1Y/gNqH/ZHsflDeCgTeUmdw+opYMH78vQUWss2LYRUM18p1i
/ftjLqfr53uEL+fpqH1Mi4v3sVif8shCXdtaNL0LqitXW+DEvFBZgYsROxiCGn4K0DQcdNqGkuXj
9x/g15sUBzOCUU93XcOw9Q9fuiysWh+z1Dl23zm0cElHAWHwv3EUV5BG4WAFYWfy86OQAW8twqRx
jhECOoCjgDURnfyd6+bffRc2lB6JG/gwmKf8fBSnNY2aBrtzfEdGOAnWV8LC/hu3CXArUzdBjdG7
/nibpMh2iW4q7aMRgoNNVMwz9z2R5Z2nzQSmn/9mS/fr+4t3+vKU+xyYP334YshTw2kAFQ3xMHSe
BDFh6D17ShFkJv4GniWEw+/k5N9ftl8fdjqVyNDQti2yt49f1cenqM+VbRxTBnqbsOQ92S7s7VnC
xv79of7NV+TmcB02cZ7Llv/Dy9JleMKhcuP4niE55ZAW54bmdWYtzr1lBzcud83vD/rvvh8hBPTX
dBtv0segmZ6EQRMOvzhmDvyNIgf3kOlevGOjw0X9/bGW1sSHR92nO2FblsXYw/v1SVv84jrvE2zm
DfFfUuQ2MClXz26rflZnmGBEOIQTdO9xoUFjWmZS39ekbW+RkllsLkqc1hHUdBE3ADW9GaLWtZc6
VfY3p+XffVJaHwvoxQBX9JGRUyT2AHE+5A4HC06EWZhUzxJ5NzBuiQ2JtjFl/d+cnV+fXehIPFWL
hwpAz0cDU5TRL4F8zy3uadS6KK3ZP7Tkb5PnAb0fgU643O8yEee6y+pnQtNmsTaX3BeyC0gAqaOO
hCCqJFLFyAKN//HigKsR5BOAHZNr927A+mEx1+uGjD2Ppz6fPYpu3ZafGfybxyYzCxRJNUP335+R
X+5NB88aTwOtHG5R6+MB66RZiv5pPvYW5NOGvFVU4gsplZWd3fg/Pxh9IxOHns+r5uMqAIbC1yNk
j8cxAiErl7gacmPZ5dh6xS7p9wf75VLzzSCS4y0ylxXvY5pWnmqiQqs4HZ3QZmMZJS13Fg8iu8Tf
H+hDRg72bTg+UJ5YEfhyiH2XT/LDRcvMOBlx5QxUECpurnX2cB2996ZNH0L6y82pkj2dECsiGCUe
YhzLWeWaIA0XPPdY1iOY7JQ+gTawWQoaQQwq0hu1f49T8el6QRNGU8v2vE7ZHA/Ybq/bovTL/G9e
Hr/eDLagvKNh6ttQqz6WQuD5cKXnTXN8x+wOuF1PKAOSXaSTxPH7k/bLw+/YeLUcCw8jLb1fnLUE
dhuYIAijVHDQCHh8hxEvwH5wkuXJKsa/7R8uq9cPNRBmRd6HcD/5XwE57eNVQghoilrZ1tGpR+ur
4xj9UVnwxt8bIo7b0NWp58x+YNpm/M1DZny8RSyOjM3CMTny4ta1zZ9vESsDzgAjRB6FoJNEboyE
5Q6y20G5YQTDGHqvRE+n1rpn6tCAiwQjUZgqSvZGO0GhYMo/3epdThdxTpd+Ta3cZWPRKf48L5mO
KgdCuev4/dduO2kFv2lI7L0PSwWLfeqZ5Y0tG/gIy+2VaSwGuwmVR3X8ntyArne8toeR1lgTYnw/
pTSOYE/UfeSuvQj7/KWta6mCsp3mNwPdBtCfrbYbrcS5LiehQZ10C4zxfVvAKnQRM17QlkYy07g2
o9LYUhXBT5aLfSOrZuKyp4XYSM7rkRRmERDRanckDTBO8YtVVyeEEa1KvR/KF3OWCw4uI8YFq0wl
MvFlwJRBU1xjwhf4ZFTQDJ3IsL7up5E/u1oNh4eZIE1vX8Gs3Dt9yq6oqGf+6Vy7fxaffRrSeWF+
ymJTV071HCOwmb7RLWe+mKIdYeM+qdFPD5GnjbfVOOfxNYQVArfSqO7bmwZwyeJQc3m6S5FX6S3m
EtYL1MOi3jJ+hqitw0iD+16mt24lCAvDvz/T4ZX2/BUvTmddqlosragh4zITRswP8tXtF3vg495V
ENnwmBvSuvgzoaLq6M0lQNnHrcPEM1/TB6Fz1aKVc3ZePoHbZ3zLb8SRFkKzGcziUI+y0+7GMuHQ
dTqzavk6aup6FWcQa68KhvbtrYAV2qxTbpf4mv0qmcrMMjF3veeQ9D0a9HTdEXyCOKuA+v0OKYe7
yR1UFD0bCcMdEpfgp1AMh5gY4pB1VYACQWNMT8uDoDvvxow97ApfOV3GqNNHdS8Km6QML7G5wQrw
l8ZZSxRrw3sdQM+eu4+IZVoNcOzpmwnHJXQ9pBFCltE8leM3gNUM7GYCU7634Oys48OY8SjuLWnY
LwluvBCTTDMg+nt/rDDoLXYqnpnBNaX3stiL4ObbUNzFKGLs26yKdWC0y9hSOTZ3Ue05C6gnszmv
RrP0zE3ZdK9Q1YZ+OwJ1uv4+mhHekkVjLoVEZFHbeSVxjbmQSydW0Z5fVQupfBRwvoP35c91OpqM
Mb0r98LGd4rnSU+Y9pegMpoTjBQe07zSmDRkk8WJtcLeMrfSN6LkpilqPojQ6Z0wmzWa22IW9fi5
Q/+gIfF17TS99Up/7C7tkWmyA4vYQmIQJtNXsoC4ZQHdoVGeREVMRjxRG5s8f4MLU9ZmDBCXq5h2
BfeKxTRnUd+0pvuJwhyK8cqGEVvhI0TnhW4iDAFOBLzCbXnMVEO3fspoSm7poM0eLQlIPcdc10da
bXTIW48G2dz1cvi+4v9PT0AvkzdVNuW39ueZ5/sY718D0f+X5qS0E1hQ/u9z0uuvRdFMWf9SJD8R
uo3vP/iXxdtitEnOKoFpBId4/Ok/Z6We/gfLNZNVw6FUJ26VfdNfpiXjD/4vx6NYJSRx8Yb/56zU
9P9gM47LW6CG8ilqrX8yKzWcpUnw4wrOjg3zOaRUQt0Y630EQ2a5SWxPpU97GtDpBAAHKwFqwsE8
G0Do4F8akjZ5nicq3w6tU0PjoRF4sLxS6Nu5Vtg84kxHB8fwA1pLzFxYW9HLogfpv1V9G14Ni0Mx
n4S+tpKOBArcM+i9cq1pNsgFYNlgrqC/bjZC27gzIMCVwUsWqJOM5x1lX/momkmBEsYvybtAZyma
54fQWGwkS7brRqFVkJt48VtG6WK91N9tmGJcHJnv5sz03ahZvps29cW/CUk5XOMj2CfIcL9i9I7e
hsXvOfIzT/ZUym7tL37Q+N0aiqscm6hr+nCFUfcam3LxkfpelJ36xVualDCW+sVvKhbnaaiHiBNL
SrENCTLMT8gz7QObkxKMi3NVU1gc0BoCvvIrjD+s0uYDWyUzEKD4OQSZaMcCCMWmYF67ZywQ4Yvl
zFuLa3aY/fy6XZy0kPHyG2Lay2u5+GyRe2O57Rf3re3iw5WLIzcdYhcRq6G3gfLyy8KFlrSZXAcb
r0orZCYF5l5oA+1Fh92X8VR7JxrUSzsPMHkGEk8y6MgXlzAyV/ORdpOxlZ3p8QJlHgLtKgwvrcVj
PJk66mhqj0vb7ptb1yk9uXHYJhyZ8ujfGs0pNlYubt3+OvczOtmDVe+sSCdApCOapSkN8yxIBX4W
UxU9qNwcr/pG2iSlOxtmu21gs/lYuRgsdmYxZkd6vuGFX8nixtZb6zK1jE/JYDnrtCR7G6PrhPMh
Cu9grtR4Bex8P+h5oJeixXsj5W3Y1fpVpzXuOhyt4RA5yASl6W2QHA9B3IGgDBldMmruy3Av/dCG
R56n3/xheBOhr21LRk68y9tM0ALg3Y2qqj40s8B2lWEpY1szrFPTsNZOYd+U3G0ByodTqZMDnnu1
s6YseOL9zjt7ZAYcg2BZ4XniU4KeDaIuAsLTieSY9bH2RHcpOlRZXN/apJpcThD/8Ss0qG0YRm+U
GPsgs1R8Nvua+4bblqa/Mxk7NA0M4uCD0Ca3kHdXSNM31PHj7TS0SyZ6YpXRzrHyKRIP7BjHZNv4
YjCZbInZcuCwDXEUe7eDg6CVdEQNOeGdYaT2cGfDHLMtlrQ0Fo/C4l7YsK1OTo7S3ZsWH1j8abTm
HH0mBSaJIj7o1yWJfeL4lC94F4xPvlmhzc1Q2GICC82YzZwoNftp9M1CHobSoIuQlbPk2xCEaRHe
V2ILuOsTiv47hoFo7FdRpEkT5wohms9p2ioccXOfFkDkYxtG4FShEVv3jTHyZuuSKHrOAW8tYl4B
xSvVSjrG5lDixh4Z1UdkBCQjX98bpmWWLAvPIyvRbNNoP2H8eobtNbRvbsro2XnmHPkdJUFHRGSC
zdAeV0WYtrDo0UCkBzJ1bK1Yxcjewvsi7Zwp0Gt6NpRAygh5sMT4fff3/1fqv/UWs//73Up9mTTN
8t+qSn5isSz7xn+JmpAnwUyhVAYf/KeF+C9RE/Kk9zx0g739nyu0yR//VC+Z+h88u0wefIOBhwMw
5Z+syFiWP6zItL9JLIfj5JimT3eTz/hj5wODa22nVZMeclnOl26UzlvNaCibWaehVraxvm9rGxYn
ehoaS6Ke4J/0pVEwrS2nh5lXW01iVGPgA04dhV5JTGw80pD2JL7EdO1OSwJaBYaE+HGZdPMpTDDP
o/argA8g0rn0QQDs+ZTsN6YYwsm5j4v+qys9drJ1kpBmE7MYriQtnFukG26gZDjuvIGkM9IZ521l
xtPOpft1LO2RJ98pxuKCjwkFJBwKeCl+MW+ZIAFSAPd5IFJPImGNLVwCe0K9ok7dkTvVaUcP3bhA
9c4U5ksfmRH4CN9Fr6/3YZRs8i4aAcqQB20/x7oP1hDZik/8a9mabM5XAyr94bo23IUpEnlDdJ59
Lfa2ZTqJ6HaIdIceUJqD90+iHAyd0eDE49WMeu0grOXfjETsu08jS2Wxw4xJx4sodXvlTDFazFA0
vCbE4M2mB6fUERFIhdwhXgg9UxG95vMUXfXuVG5KVmk8r+5UVysccN7T3I0tcAei4TZsSd1d58zr
lr8tu3P1Zsu6P7sI4ZuAjBJzn9EDwVkALHkIIciq7IZxa7bLVa5f0mBlq+dvK9V7Mujphp8UOufa
qqvrGv0FN0zl6iDGWGS1yQ9vemcaH5Dnpk96PKUrNyviwEQaE7RJan/VilHe0mWDLuyP9bqgCtrG
hUgOLRE0z5IiZjWwi1knrioOiV+QYBJCchMiuyUSMb3pR0blzMIilyS6mvJtcJA0F4fRn+5d5Jtq
pfl+82qXIrzN09hdj/h+DmnkgGMeiB+hp95sGoQvAZKpDI2/U6xqclR3pPD5b06U4qpUoZLXPXKb
F3I3bYGsedLP/uQheW2l0I4FA3dAkXqh36gG5+1Qg6I3jexeapXx7JASGBGtl74lrLqPjsdDhQ7K
2iJSJgELsw62W7LFlDl8DcPGe5nxQ2581qpp1cdR+4JpcSNntpwiHmC5VMOpt2L7KgPFuTX7GbSi
A8ttr9isHhDoOKSQueJ5NDrvLIDf0Hca2gMZWtkBoJePnq5s7hsUeFfmYJf71MzN00CI4BllC059
AmtvQCCSL9pX8qkuYvnMFc1249iZp66cs31XFNU5na3srYpaJwQcE7nHRJnzdW23PVYNBjAoWATp
OJXnopNu2YxqGkZgjZyoS29S5o0/6w6AOx6JfTaqEEOylyRLDWpeddisLnplJp9os4z9ilQ6/bJK
++SyjdP6vgPNeJckDrm/KWhebUz8Zzya8lH1Tntq7dLXNthv5VGf3dnYijyG/qL74aECmrxrZz2i
b+d7W1X39je7BwFL03H6NEojXWOvPBRplR9aO7wkMa1Yw2CGouQvpvwiOhh+dZpsfcKoaSK3t7ov
XTHQRkiLbK/TDV8VNh4QIZp+p5KCOjjWx/U8OvVrFdrdSa+HhKCwCfxTYQ03ssRME6fetC8pdW8Y
201PHVTmNxSG/Q0nJLway6r7hK9YBL01EOrbtO26zEe5H1CH7ipLOiC3uzJ9qBIaMFx2nhZtqLe+
m1ZfTA0f9ezleKLGUDc3ozNa5L6q9toVTFDwW04OfmtIJh4GoW+zEWMM19FTcitjz8BGdV+NaX8J
uvyamtM/G6URPRkez/9s+/V2hBvTr/Qp0S+dJNUv/Tb1z5Q4xg251h0LBcnrF2W54Iqz8Sqru4qU
FB5UxscRuzBsq3kQDi1SfNp0x6rEKIFaAMA0aYSXHck75FrwqsHDeQJWI49GbYk7Z8KyH+hkQARN
7UxvaONGHDCapwgfbKTcN+CYX+EfgAqQ6ZG1hGFkXRqfJZqAQ9bYTH+AF90LJZvbyG3dM71ZFDwd
bWPSC9P6oSk6HwOrO1/2yN1fqrIDPCHEcJslJR5Fnh73ohiG6QvUHDkFNBGhOBf2cNSivN+FjejP
PcCoo5EZix6nrh8H6MTXo42rYbJoBZnJGN+wslXPjt+Vr15buN8mmoHYt9sGIaQffcFTJTfox3AH
wmoe4MWeprGx12yrW+yLfM7A1xr8ByKlXNUbugYVyNsM5SO608CZNXo4UI0e/4O9M9muU0m39avc
F2APAoKqu+q1VMuybLnDkC2bGgKC+unPx1L65Jacad887Wzs3bEtBARR/P+c3wy7EuKYh3bKd4ok
XDuQon6UkvqkDvr6kx+VrrtlV158taPI35f1GF51IvQver8EmzrCtYkDH6NtBnt3sljf8Ai2+XUr
zeAm9QtNfg8Yrc7X2F0rA/JvSx0qlRkO3NxDAtqX3ScfkPzKUrhVARIYkD+0PXR3KtL+5WwE03dQ
X3m38K5ZrgOe8UU+tMZDHDvuE3RKph42zhDXNBmcy6StQNxyDNy2pl/dLDC36wQqBNMS/PzMzycB
n8vx9x4BSMuYGCDJEWeLTlfE1RrOrv+c0T7emYn9jEKlujKiEi4Z9lrKcKN9ObSBZBqcrFuK2+Y6
Csur5QWizLHFfm7Jv57KZEM2rHUFYjk9Rha4tyYuiW+JLPuj57f9ljMWxtS6cvaGm2KNpHu3pVdA
3lCW6I1R2QqprqnvPCeS39q4yVvii9S86YY++CAcMCclncqdSb3xgXCAWOKAUfI2C2vOc1Y/Bnd5
VHp72jrVejDtSz9sBl57Ic2r2sT0Kd3xFJD6vqUeXH8HRG21QHgxt4Zt7R3QXKu1zvW0LsNJ36o5
V7cZoU4HsJrWYbSxNJH+aKwHjv7zPhSN94m9gPUwUnsAzOvY3g+/MLqnovKdXZipz06de1sjDe5g
lemU+zNb9h2DrwH4Dji00jaFW6wa4+gCc0EALd0mZNGu52+JagryTpJwOFnduHEqlrcJYxxDU2LS
SDPnNmRvuhMJi3XnZjKFldF46cauZ/Yf8FW6azvqaqw8zWNpNsUNmlkJzQwD/J71rtz1oFXxHWH2
MBLhHawq92884dEoMb3kiQ2ai4c1xaJbT+GhU2kIFyMLrJUnGpEdnTwSa0Y2wr1KQT5p5Jg66KYq
tq+9RlGIgeTebZp4Ncz2cHTNCb1hVg98JzQSGRyBh1lzjrcQMq19ZjKtIPBhMz2yUyUb1jKHD72Z
Rx/NrMo/Sos9oASBIteY5+sblbXBxZy57FYiJzyaRNjBg8UogE6+YgXDBBseYYniP0PumJ7SFmgM
ykCRdGwxg+qAmyXS321iGTS5VxndbuAndk0cee9kwNf85uRw0L9Dzm5fYfucroMaaymxlaA+o3o8
xeUwbyM2/p9nfLupdB8il6NsZyXX9P4FdylPReaJLwlNQpxbeb6uQwAtK69AfTL31nEyvHLVDzAW
a+ofW2XPz008fU08485XWBQDMuo3OcL1la7xm1ct4VumbcBNhzk+ckS4SHJBanAafeS1kFoMrhh8
XtBt7JzNjZEnN+Do7CvtyCehwSyMfQtjDRrYJst83I1FzoMpBtzNBYYniE9qRUUfZFxcUynoQOxF
JJhjo76JJ2k92g2S0rU/VpRv3LLZCbRQ69kYqbNlnb2ZqwlXkSwQJQFmnJPUfppod2KlBLNSEGxA
7YYMODde6h8l/RCG3zN1ny36+vABr4B7UEQSnBxLm1eU+xKwh4Ncz37DMqfjhIxZD2mkbuc1nW+H
7M5ugALZRtclOvddQFDtjWNyc6mfE3JGecqtCXJ7JUr+7dR6+1qU/bs75H2zldKpBUaGki/eFp/z
4duDYRxiiIKolxzTgrD2lUGy6wmUJLO002XuB2mW9TfFXqpkyaYI9vuLc759UydeLu6alrVop+CP
Lnagv59KYVM17jSr5CjGqvk2p015qZI8hkAfZPe/v9Q7kcFiHbJJK6Lyzen3V/FgAtvJxUTBpZRV
l1u+kQnNNuDR77+/zi/s7+VCNMsDDv2Yllz3nTYrq6YJtg7FtU7hhEXkI49uN1rbvEza27rJkFL0
QQznY5LFs1rQ3MwqUXxjhPFyuIYUUG5//yv9+oo9RFu4oCjvc6b13p39O5PaWcspg+4ilVQE7tPe
TheviYQuKTZmFDffSGfgPYsmfCUt/7d+9If6ERKCpevx7zs9nxL9DdV58sYS949/9dMS5/7lm3yd
dGYYsdjc+Dx+Vo+WbDnhIv+QgOgWu9z/FpGk95fpUwSmk0NpHp0zv8ZPSxweO4h0UOld9EM+Wtr/
qKj05uOVxNc5HuITi3oM0hDaHG8/XkuYcdaRWn5xbtYCh2G1FeiR5mmiaXp2Hf3tAf2LqWr5gf/s
Kr1eEFkzMFOKbL4rlk/8b+odii/4SVThXOCO8jeiR9lFtXS8dXNybKJJi+vfX+/t7PSP60nQx1C8
bdps76SwASY9DS1ZXnhV7D4jchPXAAXEg15Mf7+/1NtP9HwpXjXvGqkqbGb57tYaxEZRlwl5kRUD
nXAPy4rTzjhEXCsi4Xqeg0cP+vF1E1Jo//2l/8VdMpII+wWdjx7+LFP821NFqdRPptHIC4124Vj6
WI5XhlNyvO+jP+rKxJJ88O4dMgJpTzpgqlhv3t3oWOW68IhVuhgqlwt5qkHlPKQmorK+9VCnl3aq
4hNwLlrzcBB6/ZkCPr1tEC0kDVll8Aed6a+3j7fFd13makTz8j0KPhVx2OWQxC5gLHG7wZJRhXyG
//3froWGiq7ssjp48t2AitjS5THLw4WtMQJ1qDhfvLYY77vUUk+/f6vLc3z7nElaZlF3EIyi0/2l
3ouvgSjwTl70YfxDW6QCdBbBW7+/yL96dkxCFKm5GLPUu5dJf0R6rZVLdq+EaKV+T3PFd7GPizlj
efn9xc6gy/e3ZFueQJ8FWVG8V3P7oS36GXvVBXRGPH5k5JIrFhpoSFAyqCe/zpxnuTgDziLQKcbC
H/XEt/3h1/h1BLtLAKZlLp8qSXPv1vfQElYYcka5GElBpj5VCuImlph6xWF9TZcY52KGRQ1ay9yx
vJ4/XkdpkA9/lsn+qzdAqx1p0fKm8WG8mxLzwAVoq/h4l/Qs0zTBGSxiQKnIgPr9jf+rS6GLo42O
LM/GXPn2UujmGwgjtX2RYH+8f3XLGfnIVO+7vInfX+ztVM/0jcUa/S8Me+wXvw5fFbdVTnKIcQqR
ps0UFhv1VNo5HYbBxzFZTswOv7/ikpT+ty9muSSBQB7GbjQSvOD3kkpFsZPSrReczBAZv6Q0Qpx3
o8d7bLl4JTVKLWy5M75jP7UekohPqgAyceHRXxg2fuLWh3mR455nkFbSbGEAYNyE/WSgNEtE9aeH
xBb57e/Mwo/rBE8RiaI2ORZnHcbf5m742Sn4Sk5nmoirnTlDRa4S16DDoLOOsn8xQcUnVKSBl1Gl
anK3gh921zQGLssJB5RehUXI3BvSo3+hyty+jFbG0A3ime/Kwpgeb0zoj3DexIBMSkSBfIayMN6f
FfKIkNuXsy7UwzHabDQyv+Ng4Whue6+64Hhvn2BWQLKZONLc0spAyo2BJXhEBYcpnLC0WhyEdvjR
2osb0rOCGNJG3iQhPrYusd19XtZcY7H4uDqebusagQviRU7Rq44C9LWOK0aIkkI9TSQvoe4I58Cl
EoEFGEDMktrUCARpWR63L1mKVNxTpaVONG2ne/Qw461htdQ46V1FyRcxkV4F9MJ2M8qsKC0ez2at
ss3c5yyxGO1nrdoEGOJFkwHGCo3y/LmYMuubmkPr0Ndefd+4HNmcwYPZmkSEjDP/QtuhxMwKIyYh
cF/DopCj71/SQzfW9ih5omESPnI4BShg2/ql0S3U74oCbTtbPB/crd691tH8aPWgbFUgeU+FOwSP
Ymz0S1YAaFy5dkv0ng4XEyrRk48dVInFwQu+7xUwUKSI5842ddnhvn5dUUtW6p3CmYiKsgDpdYjk
SKVy8jxGtoxhZoD2nmbvFC8bEyOlrhLVhAJC7kY3WU0u0TWmQU3QKXPk+EAqY3QKJq5zd4kinNKU
uLm+8if4f2bogQta5ku80rXea9kj1rdGi18G4HJWbJuWddGFNozcxYzwh58V9rFRoP2bnAKFXlgR
8kPHUS6WgCxEJChKm7HcpwZBhCbAsr3fklsJDXm8VWJx97ethw5zOqsa2xLf3FrZ0XxFGt4crUWC
jLOvaueZFEuqQvpsOURm2HyI7Nk6zKhRYSuhbvxS9n1JSmMyXeV1n29qPZJMhZ5O+FSvzOaU5FV/
jKhP8lNyDKMAiKtuY+rQfcjzOaGO6/qIbz0nna45rJkXhYxhskIdAvrlaHs9OlRFpnKeHjJAXNuu
AoV2yijAszNyM/grpi7vWqV9qDlhV3yvEPj98CUyWoeW5HXgLl7QaaR1uu4yZqY1tu1iO5iKOin1
MfXZzbNG77Qzud/G2RMbvdhQK22Cu+WY7g3UaFWyIdwdx2rVVdfkk4thXc46/hLZBmWxqkUuQpjh
vsYAekFl2APRirH3SSVFuyM9ff7iRkN1siUFVszRcv4CDDHbwqaY0cz3vEY/dHokM0P5BQ6N127K
fhG0mo23XzajekV0KpEVTVMYWzC7/apn8wLMhQInExOGXyQv911GbbzManVM0fLvJqebvodRNWxj
IzHuJjT3n5OslyQkIWZUJW7ktIbH5WXNs9dKvo9kNjahVcRrSmtiV1A+TxvfuJZjbDL92yEEnAyA
j9i4HoZYJD71ksG9gg7gR+SbadTMl+x0/QNyOwzOmLKGlTzbnjlXhxtAa/HRX1zRYAfjpaRkbK3F
M60yijnrvtQ78MOUZ2PzG6Tu6nOQJ1j1AzHutAF8Dz6eSZ2pLe5YlbBko1eOL11ZUyiKTN4olYP0
EkRAeWu2nbrNdcugNtDxt89n35lhpXwSejHlb6HLWukFvCo22JYNyAStN7MhgWpMSNUciIcJNbS1
Mts+eGwwEkdbvyNEjYzSeClgVhigVoUXokq2QLs+hUKOt0D3SHKdsMm2OmA99jsnRI9jySXMbFES
m9DJ9T5LWqYgZmM2Zqpith05R2mdsoVz+1kQWSj59LsYEoAcJX5GR2TqSSmG7bryUNmvyL/Nnyx6
BuznYgplwiaBkW8+1qr44hCBp35Mqpcr3XttuM29FoZmKofvhT8Qc+JkhvMpcMPg2MSBPuSEC8Z4
KSOqpwjV46+0559TBcrbkWh51uHE9PEZnjQ6bKp9lX3wqdde901KRy9Psm08DBTRwQACbCvVxzmI
Cmzinhw+9k5T3NMI/gFT9vNoSXGTtZDYmFcX42HQdFvZKesFy2P0MifJ8CHqPN4cX3y6rTGYocWL
PPDUPSaTCc+J9k6uk2iYnUOuyOVzmcehBxOAemiD0byQdTVdoZC07915TIxVU2QdigfeQrpmswM8
ooTpuoWum1+NTSNv5mTOb2osu/dFQtJhUwn9TfZGvq1gBnytArfHzqcQcDihlbgr7UPPzOKl7N3N
lFaLOme6oPQJFs2XJ1CzX0NlDB8G4kHuRNeZVxCMnC/Z4CJKJAkkYK2ky7+qJzu6DmiJXjXgKk4G
cgp3FfeRfraSQV0UaCC31Jm7C+GaBg5XYInNXjDl7Qw2sz2se8vC4ACLY9zFeWk/uJki3by0Ud0n
cXhpTh1MxtisENZFwxMkpLrbmlrL5ISIeXTWfmWCSvVDQiquXWgPah/EnT5wyjUuU2+uPppJY0H2
yjoIZJbhmdmhY/BcD6zwP0Rf66sOOOgSSTldlKku8o2CFqNX6A3sI1aEeg/AFaaeYmdhkCnk9XcR
8BYw2DSpFOMyb56ysaWDNOUOPF6LadTGqUMUmOrLgfBUaJ9kDlXWVetNM0TGoBb+1s89yHDMvt8r
ixSLHf2teYfOQB6lrBHV5O580J2X3KNzrz92YtKPdMbkFsBDtp5BnKwypJ5Ep8Yx6Ylz6m1sNcC1
RQUTv5hFyzrUmiTJhEaf5OhocXr1IAv3ZY6pae2AoLyxTG/8aDaDceUkrU1Sr0053TfsxoMQWjq7
Gs/IsK7wCeh9x9j9EebxQpWx228wdLyXwW3dZGciEqQtmAuK/WmVg1UOcbn8mNu5TjYN+I/u4LXq
hxOP0S0+DZtVDrYfIroRaXtVlfUmBmI8rSReq3XG6nxj5EO6tehjt5sgYs8egRABsxBXXkzdWrb+
RdYhrTCkRzYycZQdPJ45vTE9DAkoFsr8pgxyGnIloPq72LB5azkFJHqCagDL/DjGNEnl6wn2v7XQ
P9RClyMcWvN/Xwu9qsr2uXwreH/9N/+ohCKi+wvVuov7eGENoGv/30oo8vK/TAmREf6XwDG65Gf8
FLwHf3Hi5Y8wTAL5oNr0z0qoJO8MSasHH4ETD0CG/6QSKu23RQEHtzChjnQwUNUjx6fu8vZwrKAn
UhWY4hsPCqkAqFdgtsAk6Kyd2s2mgwfKqASHGMWkLSe2uoqs3FjnAN9edAgfHiVZgboaNlE9HuO5
Zh5CguB+m5mXtkWZ+HzGhZouK9in+adkljVbttl8Se1oJO6oy8ZuZXJynzbQq3t7n1D8+eix6bWO
ug76/jTaSTNcNXSrtjGOJJRM0DpX2eRmV4pq1Vp0YYtY2Lg0u0klK/hPbIvTcrY2EPy+sP8CN2PF
cBn7EWnMlJJqjG20Y6qCorQLfJoXW1R4gB+lGydXOZ62Iw1/72A0HWFiVZEC2EvK8a6vjb2Vdtam
soJPQznaezb6LeSjqFp+K9jdn0ZHK1AyNlxxwEBxIJBFLQBtIQBwkjm46ao8RfCCM9Ohp17SNmE/
0GgaeGE2ixVvnqdszp24TazEOUmoKbdaDal7MVCd+8YTmS4yHaRh8zCz3h3B+GiDMm8Tjdk2bQSn
SeTJat/4Ks63nE2GqyqVeSLzhSgqhFnuwL8XPTG7MqbOdEhRe+AOBbKv+s67QIjHCWJeC03eC2I8
6uQpu9ggauCmHEUBCr9H/xAQMo/PRmDBPRvXOG5tlEWHs7ctwVFvYo9VB8b4EpSeSn8EMKx/TKGJ
+uPaKrVTQOKBCL1z22RxGOJt8z4zewHg5mzWXw50R08uMHUeVJOFMdTeLj0mkF3tbZOzYIuq2ZoJ
UQhhnA03iytltcR/MixB224mjsPwwoQ4+WlWbSPim3ZsWrJ9VsU3IlHjfet2MoHXnFubJEAbsc7r
Njr5fuvJtbR52msr9cMDijmYmLk9OcdiNJsdcgP9XFkq/2a1tbBpdmqXXXW9CO380AfA3KYNSyeq
8ZO2AaBLO8rp7SapOMiy+xKnsm/XcyWdW4Mn6NCnVdGXqJHmRZRKjgnsp/a9LYkx4XJXyBzVnqin
8a6sWrGQjP30RorQYzvj45vILDO7WBIEqJwh1dzgny+P/WA61wnR2jCU21xeYqKcTyVyA/CXJgKU
Ln7mdyQdxQSJT/n42o01AoROupdgNaCYjVn4hY1TsINU1u+B0sptVuOh6ISnPmLuvHZKz7lbRvZN
KLS5oS5F5EktrlilIf4mnJd9WzlIi5QFoN5W5o9KTOZNRaXkc6QSsDi1hKREXtpBo6NfTYkb7dO0
z/ZgNcIVUH79YhHwvlduE3yIJDsOanvWpZ95j7Nl3lBmpzgBKv4ym3uHrmttHEj2Hj45dYWNI83G
gY2KbT0VzrKydjDX6FPmJntNS3YI5bT9w/B84N4tT2OXzWl77Nr8G12xgMQdJI4bo5uwl2S9Kz+o
ZSlfW+zmv0l/ih5Aj0cmQuLG+QpLmx0HQTH8DGUc0ScCfoIeuKq7Pj8OJoj9bKzBzZMxvYXlNe7s
MvIPo+OGq0ER9rXqXGx45K8JBnrXJheCzd0DehvKSDyfBz3Wdwxr8PPWdBkMMfTDLAwOhhcrsrPt
2jv5jQFFKZC5/zK6ZXwb5H5y6MOqfPESM9jkJrWtlcIW526nSpoo58QxdNP7tmj8I7lLI8WOyfkg
jEoVKGImCymVHa6HFpKrmQJ9HB2yXTyvJvUdrMEKsZn9pcqjYVXEHVFOg5DpBq6N8+T4Q4BNVM33
1QgHn/3O8CmLNb14O62urFxlFDm88ZsxliRMWHb7I8oGaK1OPW9pkmhMvpb92cJBfTOLJLjpR3++
nUqn2ok8am+tplEXIc6ZD+he2CMip8nqXVXpaKs54j1j/Ww2cuyqe/J5OfFOCDoA03XGSiIO+QEr
2DyUfek92VbL4XlmaG1nppx1TG4sG+woHjZlxczvDwDOPb93r6ya+gpfpI3iRVgfYQooOi1OfKqC
Rt3WAlxwy+GSJxvE0/dkatoPDvka6bomnHGjzSnH+yqgp4cjKDoh0JrMzTR1a0yx3zGQ4YpBw7ui
I1hdEUiSrqmsNZew9Ya7nOBNRHTBVQ15ioP/xFnhaLtGdhWbot5ATU6/5Lq3HlKdqytP+dMHcxAa
nSChhfcyGIFo+ygXqzFMUKaFclhzMjNvml5lnwo0bJ8iv2xugUmHjyoLk4tuBPUVo9z+KBo5bTmQ
pPsJuOw2nNqawk9JGUBytwjUkAS1R/bZPW4Tr/tINZzdaiJ1uTEQyK1BvlTb2ozNWzbYQJI9P6xO
5WBA5y+yYbqgelRkhEJjaPMrafMc2+GzHKFCOz2FGSJaUDGRujKfRCLcbxY/31hXYZnccvgcYO2a
wSfOGfpgypmF3i9NHN060skOkad76SVKPYRe30R0AhtAxwQvJnLjD+NlV1fNDik1Rabzju+/m+M/
bY5B6dBq+feb4+vv/fPL273x6z/5uTcW7I0J7LXhkQBngWvxz72xRT/o52bYYjMM8sxjfnZoQgp2
5D+9Jg5/5CzGUAQDFg2e/yjhF2/L264EO2FvuQyaE7yk1i9wiriVY182yr7yQu09ToN0mCUFuVHO
nJubKS7qGrJ1dUIQVAsO0TUJIzPBJ7AK8n1HIfjSCc3O+gzgNLuuvLyJL2pCXIgIUzVxXh0f16Pd
y/5zm1Hdb6MJY5aCk7MOer+HUdqmkLNdzCX7bpjEfWfr6qnsw/5mBjEwrn2jXNb9ucHQVaOp3CWE
exy8JsWJ32Q9nkw1tXsXWkG1UnE6ZuQKY/veGBPVZDnhc9zFI76PA03euduMWWp+TTuUliv499lL
jeTxhjpIXyB9L8abMGR+XWEb5N4LRaNggY9m3rGaGsmWSnRsNMGU86f2Qj08AXOiy0E5bDqC9SQU
p6CLg2mFX5CWAaG00BbqorDvLLII7gKZRvdzmvU3dU5lMIUjvwFcwkcd6qrfp0PjHRZrZL1OZTVH
B0zdGHZ8SsMbQzbg767szPpIunfrzQoniFm19SEUTtLti9Ai9WCPFCyLdl4D+cncAONsSnOd0Xm6
tuEnlmLN1G8cpRZVxyIZ1WT6pC7dszLbJn5Og/CTVrnU9j0OumzVcIaiR+wkYT9eZ3UvA7iUedIE
qN8izMAK40S06gAxEyruEJ8Wsj+ajB2rsdADdtfWZrfP1gBvqTaNnhRbDDRedTDpqIcXVgP6f1NL
3S8Dx5sPJJY6WBLGdEAYSbMk709t23XKvBZTkbY2KX5a98NcwDe1KPd8jjjIWPPTmFA2bl7aoW5J
Mnagjebh3X8nvP8vVjgxmxyffzfhDf/vibzvN7a613/00/8u/mKWstBEIWp7RXv/FEZ5ONlRFErm
nddDP9PczxmQaU44C2gLn7vtu4sO7qcwCsL4/z20822nHBrbWQGIqJK6AOSc911Z0bt1b5pRdeyh
N1BBLSPnxm4GdT3nw38Inztfi5A6ZH2wF/H3vVMj9HwEsNBEefTAOFzPPfIHnNTB48QTuMSi9CcV
wLsu+XI9gDwWZRhKLaii3gkOSLC22CmZXK9YUMn0lWDPkP6JSGmElla2ISp4e/TFw7Bgsv82Dm5f
tR5/16p6bxeW5eLotV2JVIkmC/KWt1WW2jBpt2k8YjPg3pciLxbth+j9y0nM4z2c3OAxtMw/3fL7
JvtyVZ6WDVlxGWvv5ZOt5jw6+B7mrUXidm4jg7+mrxks/JOIOu4flBa/XBAmItROZC5LX5/y1Nvb
TE2DTA3dBIfYCNEXMCWyaNLXLXwbVnfYu0+/f6zil+fqOZTPoMMj5Fnwmu+qVxQ+WX/DsT901Vhn
HKhCWDPzGe/9qoqaukRc+zlMe2/KxD2uqvKxVIC0yODM5pI9rPbuSS21ulXTOxiYMZfpSzEG4+fJ
8v8wCtC1vB8HHjsY+icMQcp77F7fPqASBXaUFm0HXoLq04NREFJ5oaPcrHdRtRjT6kgMJ/AMU46u
oHXEA9/gdL+Amw+WiZHvlNDbOKIUd54jW9Oeit2csaRDC47W7IvrMYmL+NSbFjoJDIbiuiBTrADJ
s0Dm2KJgkTUa2nUc9mDcKmcU10bjIW7ocA1cKGMa78UCfQ+TgO703PSV89XvbcIy3WYe+62f1TTk
Gvzdt/AT6ZwnPsEvB8izxie4f0F4XzdWw5AL09pGZ68nIyJuCHSQ+M4oHfFbCA61Iy6QoJd3YzkN
l6UZo+TARDWs+kVYszpPBA0nBYwIvabzhg/rNsjqxocpXauns+xsbkz7+EpdGvseGRWA6FuaJyjj
g5ocNujYaQBTo3Ge/cYc719be0UfghKP2/HeqA3sK0u3PZkTYEgwaUvIwMH4BNYJfzGlV4pTZzR4
J9GkbbDUcfClXVmvgxLFA4FPKEc6DoXPecdzPBOCwga2fweW+X726+BxqIH1uwaUprPuprYH0Eo4
c9ECBKOBCuAsf3odq3EaYSiO7WTorpJs1C95unACpGNB1J96OpJ6AN68hqWXxafAC5PiuOQRwBVA
b+t32xZpyae4R1jhK+bTDQUOb9wWqLrdVV+68rnSPgSqSP1DBREsQgvalfRWZZkwMsYMCZzEW0qw
yZKucG57dtRVB4LVLR4pX7d6egWbRxUsy90/6PixsI8dFWJFZWO510EGOadqCGPn548ow6Eu6stt
nHneJvDhPazrMjCvz3+nDUNCdNBLMW/M8cHgXu9ir+03QxQEu67WDGCqlOSbQ15WB1qwIe173Zs0
o/XQEfQz+gGJjdQGbEpxNnSSNqeAcd3WrlbOyi8ya/xABRmpwCrkVNzvcqphSzbjUq8jQs88DqL1
yLeICKGNT1qTI7ufzC4dNnUEmuhe0TPKV3Hl0BUrYyAGl9YcTFjkCK3rJ6Pu1wPFseR2wG0xsHHs
p3ivgVbtNTn1GDHwzxD82HOWhcLL2bR3eM76QdlhvB0TEtjCMph2Ae64eimkD3ZNipUPzMHxaQGR
AXAIg2m8aKk1P7h4Ks8USV67MV1LJ3OXrrj4rE2r3qh4cleYBgWBb3F7P8Q1m/gWQ80XpF3Uy2Mk
nDZRncl40XtGfwBdE5FLby6NabOar/2mi17QG4hrt0i8U5nE7rUyywB2xiynS1EOBZKe0dAVJcWI
Cpia25cgiRessNFFyYbBHWCDbsdyE8heU+T3vPDRLpFrbIQhP9JENqgA1M+l8AhyzSFnHOoBZgV/
ccHRo6vlu58ypEIxSRtoKAjPvWeZYyxbgO2TA+1kVukZsRtGFODQog0el4DLdLG1F0spoR/vz+jj
xS9//aqwIhgnJ1N1eB4rP3pMHZcJs7IyXNBm+iltZj6sc0hFaNJITDx4+74KzHgVID/asIxWD65D
jECCD1RzG9EOhLnv4E+aKUnMWokvRWMY83GOZecf7aLBcLUGD0nZrxENBW3Ltr+SsuS426bMTjms
m8vBUNEtnrQY+lvw4MVx/Zi3zfNUjMvsn4hHUo/gjuAXvh6DlHneUVBQgkpZXzoj7IZ1Tg7DlQoG
7wOdpMzboOQ4OnZHjKc91KQHx8Lj5FU1/i4orfJm7Kyx2yEXfCzQHmyqUeNw6guKX3Kyag+3knSQ
S9hheV16hvyaC5u/r1ixmo9OHFjh18AfEqiStQqr3UwqdL6yoqzDDaUz45LzUMejK4gkmilrfp48
vzokssTRFtsmieAtsGRBSud6skL9RGAaexHVOv6lPaCRzkTPa60DUhgScsOZLGQeNaSS6IljeOpf
G+OEyKMgRW5j5K5+gbQecOJe0JuZOzNo6o6RoiPTX7LWlqHURSUHrXhRcGCypKHvWszpacDP6S1+
G7eNg0s98GoQGwbMgwVcVlR0C9E5wcAcreJsoVmPdhQQyIhOaBNBfCEOuQf+HPcoPXqw9DAAqVLA
36E1lvoVV05ZTIq1jQvr9iwgcZ0BsdhZc1I1XNgOZ/k8TykT/nkK9OIOWhqggGXoD4itb9uhRCnV
qUFeDigU9l7ukP7QLBKz0s5YOYTdMCKsGfEXZ+fxVicO83RxJs1N9aI8J84MyVpCCYP8mvOv9YrC
q+OUnURoLKxFr2G2r3NQoP2EI6Ht2fuiIAi2Ys7xnVmDRfWPKjph4FeCYGN7bTZB9TRYtYpvLGeB
jiaF4l6HfoH+lU0yefeyVjlGSuW2BLCv8jiq4TgNvtl73joaJYjuTFPFh+wxfQBf6jy5sWBinRoj
vRxUs/T/afksqQwiehjQOZBTahKTIGfb18yLnviQV4Z5Ul1s/GibOtijroEfxe+8CFYN4kescWBY
+HnDSl4HrXiwG2DXqwggVrZrPIkeMhqT5YnWmNrJaqPSCfnRR3NUIGAsP4TLG03pfzzPZyZmrhlF
hqg5NbTWbDbmhmYf6Za5T83nURiThADEUukNH1w7MboP/SsnKHmlBuWZH8AQylQwL0idqEYkMmUE
HIqPqc9uOdqPC4UI2Bl6SmA52+QMKQpJ29i0xCCR6QPDqDjjjDyc+6fszDgq2n4NVHHa8h+1KRrH
pzyd1RWvv76HORUfs4WZNBpBcjJaOEr9QlSSC1spQjS8mvAC7/JucLgPOEzlQmQyQTPJSYfrmlpN
5DOlQwntdsKMwE4uTKdmhO5ULZynaCE+lWf4E9sQssl7xHoiY0fSLnwoI5F0ghZmVHDGR7V1X234
AgfCT8sfZVP/IFT+JliQU4xrNgYdGKqgVeaNU0z9podR5eqpOIwLtoq9cfhhdEFZpQvUCv7ZsB2l
vJEmwCt4EuUdb5t1ecFhsfIVe3lGZBE0u/ahZkVBftVlBN/YPKobcwKrBZSwe2oW1FbVQ5dZEzPF
BnKs9/mC5HL7WxtCFzu/cmvRevhB4wY+EvW7JFkVVgB4dFV6gwx9hKXzd9rlQKdkxye8cxx7iKGq
mXnFRtvoIVyyAiOrxuXPDBKbzBCsV8yGLaWxrrawHtvQUK50ljNIi5jZJnEbRuTcL2GB4UiL5HbK
BqRcPdvuze+PUcup45/+BI79PrZCFIAUFhAq/SLGxgabBqx46qCc86afTjlm2T8bdn45/XChhcAO
hYSCLQe3t6cfKKltlyLCPOSly2TcYft7qDWS7pUcoaS7BJzEp/N0+Pv7++Xov9zgUijGBSAlJ8W3
1+VIntOFGtVhTHP3f9g7k+a4jS1t/5WO3sOBRGL8InoD1MziKIqitEFQpIR5HhLAr+8HJbs/m3ZL
ffd3cSVfm8WqAhKZ57znHV56jaCcopsIylFOzP5FQM38YNvx6uYzrlXuz98d3Ob91YX9QVfMA86H
eC9TmrsU9ETY1eFHNhdSWuPRXXddVM/s9n3EvNqH5Upbslbe6OPY3C8f4d8jil+OKGzxc8SOwzb+
j+ClrfLkHY0HPJeX/oHbWb/RZqGywlIcQfVFtfi7oNGFkMNjw5xLmMDDqBr/B7eT9m9EN4DAoGOS
Bi9jwf8xuZC/8aMkABrSs37wgv6FjD+UUe8WGeMTihSPkQWemrp01snGn/QUUMSbos279IBofq0N
vNVMaOkgB2yMsfWmbT/W0Axd3YlJ1CbxE8EcMjFC4paOiZihSLHcyQVJzrayqqg5aHklSJiH5Vfo
0NOg9WPPB14VEpOC3lvcVFZuHnuTFFwYOegmSM6WxzERbG0qBT7nCEeBXhA9fIZyyBxj7T1rfeGB
G1PcyZD7CPcsYsN8+YFTeLReQVVGtu0PFSOCvYGbZbulsFxfcvEbztJkvjMayv2BqAdAjHoNGek7
VB0RAeFPRSKmh3aVcoTZai0t68nBBdgoswrrrbZyCUl1kD+gJ3zMyxVeuIQKYp4D/lCb0FZmotEH
qKrrPvhDqGAYETbpQopH/NIotQzIhlWlDQc5xvLjsqp6Skmj20md0tIu4AhHq/wEWgsRcj9Cykhq
q5nxU8JDa4BF8pa2CVfgR/AWM9zPMlx5ypNs+bHLXljQab7M0VqyDBEf4IeIRZHVfqdLgvjSEIPP
YJB2vPgMfPjW5mrv7mYS5+1U57t7l3pxULq8sU0iw0sifG5kRoWFK4PwW5UQPR8m41FWuE8TTshr
foS2/GBbF1MB5sG65gr/uKG5jp/oJkowNDeG9Q5fKkZuadc9w1SE8aQQjgvmSgYVOrYvWXIPwsVX
qOaU34JBBX+6HXKCAAtlLrkiaIlo6IuTsyL2zYLYQfzgntmFNR7qrIj1T63dYUecF4tGRjY8TVSP
6345lkDFuXrol86Cuo/UI7jIUBajS+8dxjMm/jDQvGtRGI8lPdDnSy9YWQULPZtMWKmUAPwmpC/8
yUHAZ4vXRdTrTMtipD9M3vuR1WC0HXfWkz35jZcWEXAfU21irjig8Ylh8WkGtW84rh6N+Fn3b6js
sQHXe1Q+sWpWyQe055GsMJeT1fUiCvcsramvS4KLAdqhdBZboDZKVrGqN6uaU+zgpLB0tRS6BIQG
yedOloFatchQzEk9wsybZpwVE4oB12+qqGhb4q1DiMu6TkCyQMrWoh5SK5ihhaWPKzp+GZP8hI4F
gh5GEzTR4+htL00y2cvh02UJX2roeRVHVuvDvhINPoc2bbWC3jYEl3yAS8JCsYA8mjFO0zsyLzyM
xdY+a3VuRqiSuytAtgKLP078yyMx0Ebt8b7k4l1qIMZg8piIpPm8wJI9NFaNubM92OLRVFX4pK3Q
ol/TJFfoIKICiRV0fhKeQa8Xw02IWbcUStyk4OvoiUl08poG2VwALCbHLDBNQm7uspHrc4HnLq3f
D90AOK0kMazyzqrKvfPS2NzCPpn5DVVNHr2f491ETLvTxfIuvTjVay38tm0fLd5GJ2ThYFutjnHe
2oqStUrjHTMwnqpVRyqnNlK7pZuHeItzME8Y0CgfiDZmeigM+EoPM2qM6ygllCaZEfBKOEsPmcf2
7JYZIYKFyPk9Jt45xyyj8Et7nG50Hfyjt+qBK0hfhms8qXTYBGfN5wwN0cETXbQP+9h4vMxW7Awn
kp0bA3J86NDGm9TTbJESa9bzlK06J81bNXA5LpyPoU7k8ymqHBohWRZEVBZhigJUX5L9YK4yslFx
l/JkjfJICA7aCpJeZIDbLgucsAFua9sRLqoTcAUGW6IZIyGNuEYLB7FN1hagwgXmZZjmdIwGLvFe
CvOlVRLWiJtkDXEsGNG0cPVrwv9Gb60VHTK/Z/iQa01sRGH3FmWwr5LYYnVjf/UIcxJoAMuXFAXp
0B6gq4GpX9a8aUBdCfSe7xwYqHNIbndsRMzJSDCDJUCVpL4eI6MSTQ/L00JupScd+xt9oLvJY7mu
R28VbtbNqk2QCzfyx5ZGcisFPT0fh5EVAp0dU5xooYBhiNZua6GJO9Pm6crzzEuDQXF5JXXn5Ykr
Rtd8UmU/YdnXWG28u+ys5JDRravYbZ5EQnT8k4qI+PtkXaJJc3PdpS7+AWbcWy8eVMxtOjTFvYgH
AyShfCvjCb1IXa+HQaOvhzPWkFg80RjfqMViI8upH0AdKvTy/hTjZkgfP8fzge1HFmojooESwo+q
shJEuC7eVQF0h6+TE4JKtV3i5fdLmn9L9SR3XCRCWvTEUUqWRE/TdjLLVfaarXg44RCwHGK2GLBP
ZVhpAMPJfqvK4qmKRHuC0jAg+51h51CHyPaR0heLwPUg6uwyfySGtr7ijHHvROnoIc/uKDHGw+e6
EaK/YTKEThIOYzDC3/qYOA0ILUEWX5re2Gqobpize1bQ9k6gO/gLKn8oRKEhQelnkt6G+spJvbYI
13zbKvC8/lPZAHbVXbPTUK/e1cgf08J5CKGl6J9m0B9tjfnE0fIIA7VgV4WryyTM3iwgzsamZqK4
MWxjKQOH0U3k242ZBnVlFAchGqQ7iVm7gWZmcpeVxuj5ZGzs9IHkdpRAWRZojpoRXJYAuLvZnnPn
4LEs2yDqBsx0DSf2rnppLrfu1DunLvU45pKpgReh4RFeKPHRFCN2YbC1bpMlc0+OEbJ6BR2vHbvw
YF3sCegzJsYrmTNctdOoXzOF0qXfadb0kptV+nF2io/kBDT5OW868x4/YzwM+065gQkFhVZejt9x
H/e+xi4yy04hOVxYZNvGcpKN287tbsZo66CPzbiZp75g8lfDnzTNlOEcSRbXbhun8zXXy34jsaDc
LQNCVXx8dOKP1UfPw1ssw0xz74TqC8JwMnRT5ytOT/NDbM3gx3lj7GTmEGrbW+19hwMM5U9pb62p
mF7TgXTg1MEsWnXdtZvEyz2moxZirKHYoWIz96E3OufaS8xt1HSPjTdAdm9tKqNtVzTVNTkPbFGE
p5AzHdfbiLrhNBStODHU1HCArbpj5g3muZJYr3HRyu2YNRagBIq7qWncreahd0vZsXxWSHZnNinx
ou5JWzJxyyEwU/KN5Y6oD/uYt3K+jyoZyFKWB0Pr2r27nhASRRh2WR4zwowbRlSf9rmDQ7hJ69aD
ZWvdD0lhbNA+6g9Zm7rnas77j1C9tfNc1JAONdfhdYqhz9d+zD3qEnghJ+D4BheovnpOV7smgM6C
fNK0AAE3WiAMR0ntRrcbnVAP4eBUZ+4Gx1qxlqyAzOo4L1pWgCOtSJ5w8jViGTGm5rBskNsquKVL
P+z1MIsDixlhwOYfbRb8yfZhFPfHsbTe6jgytwa+rsDier7uVuI4w0Z+CVu9bjawjaZns8JOHmNr
KsFELzdzpmfbvjHtx7BhR2Hnb4ttUiHN0hLDgTsDC7+I83nTGfPMTcuFOsNMdSDCy4FQUzYSWu1m
01v6A5nUucCoLG9navEGgs1DEgrkByItVn780o3RG5t/tItT5igMU2s44mNZ47gWki9bkdi67+1Y
Y2NqE/vgYvX5pGWd4XLshYbtJyTLbNq6pwOJm61jtxVWzDwXCVzwpxqK2HHBKdf3GN/tFiREW9w7
+b+pA3kRFtVHFU0uS5z0F1M7JWjrRoONlJzUVxgg0Rnh8k089t0nLfaGKxi813ZWgpFSDXwoBkN/
9lRnt/5A79KfsgaA8VNn14N+LDLb609aIxZjOLBreTvpyaFRzEY1KqeIxg2yUk+geVCPFW2IlVTu
57BBbnsI01TVyJHUjEkpUnqmGnsnxYnZCrDP0HQ/6jRdRUGEpEJ+hlXNqWsMKdadbuJK2FcqtIqr
Bri02eFFDzqrX4TQY4uscGsN1KCwzam2StVRiNijydmUAB/PJ32lRsyGQnPukJVZNIqyHMPi38GR
1+n/Rd9wNcxxwir/zM14jw7ROls09gYNtOHQRr/jZgwxNgJ1n6SHsGLMvimqihTixVwGDFxmuAQ7
s/CoRioGgJntq0z9ykLn78ZbEEKkMPkgGDnwKd7hUyq2RbUYfXSwJvgBjAI7MNfBE6GxZgDEEcVm
WO8TmcTRVV+HS7mt7S68iUpgbVcfxA2RA1SVP4et/uGywJKBCUTZjvb2PXmklENYoViIDqVG6Yeo
DGntlJAhTUVG6myPQKXYDMVCcaSN0a9cYN5nDK4Xg7e31/9RgkMO/SugUc5OhmUmvD9rJi6SMXIz
Y9DaNW6RckPi2dKoopUrHzMn1I5iLb9LE9vZq5Hhg3GLncqYERJFkEx86NcOum6iMv1+Geercs3k
/vnl+oebCN1DAKOC9TFpfn+9Ri9KUOO5+aEMR6QpTGtRDkIyqSma4BYQDVUXKCWmrnmBtTk/ND1Y
RUP68mNSTe1DAdHxF5/oHZuVSwjpaCUcStORgmP4r5dQsxptGagbDm1KwJJ/YSH0QFJPHRBP57uX
YZMyiGGEsCKP9Uh/USpoEnuB3DMJuq5eezCu7M8/mPynD7Zq2HAaA2/+GyLqMLhvi7aJD7UNtZ5S
k94Lh1UF5XOiKpJd+QH5kmse52qd50zkG2cnfDPGh8EcMVq/UBzgndMtY1VN/yx62thLbm9kLpTv
SYTHSR7ii+mTVCkeYRrwZGtFCFqSMfEarrGA799+NKVJQaL8cHGqKOd6eojDlQoxphimrHXcS7Jm
COIi4OKrYTm4rfziPhnvYXHuk4OnErZSGO7b3ntyWCy0JpmZxe9lbLEHGtUCBcEd1lannPj0F8cK
2Eij9qE01jn1VMR8rBmr+g+TZ3O1IrkGS1qLtkZgm/wjF4s/JzRf0fYCD0ljRZlVm4LSDIox/aGK
QMCCxKnHaBuNhIb+CJYnJAvwBuUf4wqsD4u3y73/NxL9KySa04Ut7H/njt5ihvsX3uiPF/yOP1/C
kVatKLJla1WRAk3/f/wZAzBMrDg7/mDR/8EbFb+BCBtsojiE8dcqPv0Df3Z/Ay3WWXKSMR/2iv9S
SoN4Dz87RDTAwrNWeir8tvc8vFBpGByUlnVkdFQT55EuGQb4xJQTIjsGaIw68k1SkhDIEtwJsghP
bg5zw+v06SOObfVn0067T0jJuk8Rw6df0BLfH2V8OhTVAFoYdeCS9H4j9AbSe4TyzGM6mtWLFZvT
HRKV8lxe0hgaGNN7r9bHoKsrsiP+dBf/obrg/H4HzburtJYHG6Wt49qX+cCfoXlo2UDjQ9Icwyh8
LpoQ/EENiXedeW1lb+zacs5YHpY2l8l2ribTSz4K8OEv01Iub87Q0UrVyyxPUY7SILOHfN/n7ZBt
GVzb9w48jjnAUd46hqroz6KW9c7UaxPq3rDyWwtEvbBwitvYmOFL4a0uAt2lOvRRlDqbYViK2XeZ
oze+hPfHvmcbn5EHZX4F5Oaz7UHkhCayZYQyPBBzX9JJmSWgWi/dbBdB14gDJns094mpf9JwaIIj
6DwOmHPndI0N245j1+VNa1JAaPFacbaVHA8z23GQaYv0UzqH2V8cNTbodew4qGNCGApSap5LTLwt
X0NRebZUGsJBnPtPeBs5nZ/oOV2HLuLVhN9yqcdlNu9UnNv7yTMSGm1o8WiXjOZhbfPuofUkYpPC
uv+cV7pNPefo+LkAl2zVINtkN0L+RcrEowQh140mpIiNDQUSpOVR4GazLXtHDcc1ayLaMDzpHybs
Z+NASIVuMbEJAAO2Cl1yb3pgeN+ywX9IZF3kVTm1AB1RlBiKeA7aEqA4k9uaaubBGg0DL3OT0l1Z
1rOTzu42tuzyLitbDFWiBhklZpWLb7Z9CmFVn8ROT9N21/bKYl5haHtgUChbsTHuSPbbef04bnhS
vSNU8+JhgToIK64a0tOSuunGtXrnBXZdfVgKfdl6ed0TY95Wy66nBIX7khpU7wBYE85H5FRiSJQK
tHcunt2ugMiVrl2EilcPaceKv5lKH29FJSbLT0qn+MZJB9cNWor0GyspC9zpGWP487hY0red1k43
PHsfIIHBbht+5BalIQqHD6Itkqn2G6essHZgJBIF6RSWwnfrPnsrUw5m1+/bdG/olXoDDi0EhK4Y
xRguOTVoBvLoNnnBEiInh7HkDLztOnxhl2FZ07BlOj6v/FPvPKO5e1kgBgxEJQxTy1PRaP1rGQ5p
vmm9vokDu6/MZNsPbaltq9Cdr+FTlnPQ6U4vtsNISfxhlhjmHuaxgWGiheWKCZZtEW3aAYblFwYA
mBJn6GBwjZ+tEhxHZfphAQjiKOjLM86ZSb1pALFeuorya625WOqTXh3B3bMH9N7rZgg+h+InKW/T
ZSANYCC/FnGzx7u163eb49D60IaLUGAwXbjWRmb3qU/s1ES1PvLppwg1SVNNy4EkyRoowYK9MxqU
UZ41AjXEigd52wFEabAAp+GrnrYYohAiaREjEoL3w/qsqxdAXc/agCsu0BTZyj2+OcgOmMu2T1ej
qkzrR+jHxvKUd1LD+j1TEnvF/RQShrlsOAnE/GINA83+yR0Tnb9wjvFM1hH5M2aKnmpR43MZYZjZ
YZxnlS/D3BcsnZZ846pd7JumE3xietRK2ykUs6lv4q+3b1wjv2UGBH/TrhID0q5IJ2CSiD6gqniw
EtTZt62Vo8ZlvlhZGxcEllhkPCCZJPVxcS4gQeN7wCdg7RY101EkC+ON2bRTSqNhhcOm7FrnC3iA
mn0uTuYFebSUYlO59qz7YDtu68eNoz5XyGlvYnv2SMSw0wrHEJ0gFQCabaa66msn+o9yUvZxBO2y
9nAX1f2AgVm+0fBiGfcu0K/pCzchecWovDAwrTTcCSysr2M5huA72lyeY1LmHw1gVpvR1WC9WvB7
KVqliHeVwgrAqLQlwLZkOpuwiK/CeIzPg0Neu983ABFT49aEn02tuJKYGBw9ICLHZwFpjxnnDHm/
0ps3poeFHIlKhWPAzu46FMsVKcE+xlnlvC+VnNn9RjttyQ5DLGtFlrmbQjb8jhjFT/8uHP9PoqNV
rPKnkmPz0r/8x7fLK29eim//9Z+3Wf7CrPflXfG4vuj34tEzf4NqwH6BndclPRN84ffiEagfBaVt
Q/8xdAMYgv/0e/EocWNm8naxaDao9/4oHOVviDwsDlQAk/V1/1LhyDzlr9WR0LGB9AzKRz4BQ/T3
MqB2zNxyskVzMntt2kgz3/WAXDuJW969RR2AO5yHmtDHiWyxtjg8DtpHRh/pW07JSxc7sQGAuBMf
mYR7rK8YI6Dez3Fw9JL0rsci/wucNOeztdjlKRZkVPYqNYizBNJhDJoUJ4Mlu7MzDz33mJbntG7w
CSvjumLPH2qycWexj9QyBtESG/WuYP7lfR5hVboHXE/o7vtmtp9HNTGomA3LAfFN4jNPYG9upT2W
ZeBFxOW8jL0WPw+QNAoSdSqUiTXOC/YZaDLuox2+ljrRubDD4wk0H/BM3ZCRgqxn5zb5Ut9UKBvY
3id2oYDHj7zbA279soWviAJeK06lZVqYUCA/x8MYpwfmKDeuQf6Z8sOc60nywlwMgHyh5elkJIwj
QdmYCAv9Vam8I0ghixOLmgpU0QLvLNOKlMRiaBdt9u0BlNovXUMr0IB7pFz5sbsQebMhDsRcgszG
c7kO2qg2Yifz3ZQspvQNOH3GIjPo8dOzSBKokKM7hjlGeyObwvbGKXrtqCu06ISVhz5pF6SUjSY8
wi4uj7GmjfsIZemHDKIes5ZOh60MAf1e5Mra2V49v2Avkm2xDsmDOZvjTVIxvRnh+59xRpD7qjOL
IwPsYZ+VI5E9TVmhuxrz4eiOU+AMcbYrirLaQKOIbpmH4/IY59PGNqNsY/bUK6kdVYduISesLVTx
KSw1okOyMHf9BVbfbZ7aH7OqiO4l44Q7FY/OPU4H42dkrBNxTYJAgjqe7lkPFTO/KuFknMK73Khm
zBFqjVT2YaDUYVKzUSJxbjwvC5/iepKHKba1Ww3QrfcZPXi70WnlObTDfK9BpVg2AmeU+Yl5JJTR
MLc/NrYoPzCXzoiSDeOIwUnayClgAOdMQQWMeSxb+Em+h0XZdiB256go0Pcqz6InVB7yyluwlfBF
balHgCUkwW6NhGcz4NrzXSiTQhjVLHMowNaSsPAKc0xhWHf0c86xVdZj2jiYqA6m9E05OWcBuYJk
FWzbyLhrh/EWFotxJaapOsDQQ5+RztxrtMftPRV7+YRdLa6NoVN/VWhYREMIJhIO98Sdxu+1RkI9
d7V7vcDPuQ+xUz2V5tQ+RkIuzwPz2GLnqcl4TatWv9KWkqO8aaRzwhHL25lp/W30mvCAdq3ZYnAC
BhQ66Qcvc4dncr7yT7i+J5+k6pPV9MjNPjVa6WHYwxNma327B+0ztp6j+l1S29h/4w9TuEm+Z3Qx
35ZeaZ3U1HmKTAY4HT6v1W5FimvjYi10ULSFyV1JCvyJQR21ZhVlklUMxBRbLpKEBObrxtSaeVup
oQ5UiIkJ16XHdiOPg0jTg9rq1KnSvXJDI208mcSK3/Za+zFZ2g9prTlvk4WJk697hN36DIodsHmy
bB/RXZtXBTyIMwxZ7F7TLtzg6nr0zM65nlULh7caug8LziUbOAzVqz3orl+rpbqTobd8bcACGzKx
coJ5C+zuojQyP0axaQV2g1nimic4bzB4j67xQh4+95aGhwbjWLhXesDESxBAPrUnvG6jl07Gybdc
USp3Y3M2hlBtLVtNm3gc5DMBx8lBag6TlInoqrMxrSF0mU3/1veGxhNnxuieYVfsWqorZia6W91n
aYf9Yt0LoL513DwSWRD6kIDgIcSFwo/RWGVelVoBsSxS8gPxy+7XTBXAgkOy0gHcdX4ehvH8YGoh
kzSmVC8DPLErXBcBF+d+ZbMNKx8oEiWqBtq9zjcUOUbOSjqYQedvHEZ1M46/ktG5ZLjExC4+VgUV
rl+T1XFeI5tvCOTMWKIWsYL69Npw5j0ICN3HSAu7gF/KACUNuyMTP2/PuGs6az0trOfW7qtZtdb3
SjPfkroxzsIZO+xNGpp29ArbBmiXhxxnEGxq3GtPZtkZ9w5KwXR5jZEDwYOhhDOn6WOltx+mNTLK
FW1MtBIdRDLY8S4BWtrrhHndN6KttpptYJ1idqo7RFp8k2djtDOHJNy0ZSs+wdg39ynDnh3P+2u6
lO5DY0DnjikUHyO0HRDq2vqk8MjctjCI82uiDakMu3LESk2PDpqaMIS1C7LfEAVX96zcAta5p+4S
INm3ZmKcRBiXyCl7TPcpskPzxCecNwaWOUFl1RbtQmYVd0WoWbvcmKujKHsi10CSNnOnJ2etxbLG
Lstq3w/TsDGHqf+MfQxqCLci6cfJvvSd+Jo2NU6DHI/nET3T4Nudiu9Mtymwb6qIHipi4nLl1H0X
csy2g5iHDyk+N9sLr6OKQD7QTbkQ47XwQzKK7gbwp98rTzZ8CryRRizzBbmIHooz0yiY+7exdlSM
3ROTCWmpvra6mX9pJjXsItwd3wpEDdt5QZXGtvcldvNvLWFcRxRqK30hyzZQRByObsfzZ4S3hzHp
9aMO2ruBc2nsELOIMzZE6auXuhZ7Z6zte1wifbML8/u0z0l8I9x0h8VEc0SeWG+HJvcOkry4nTNR
eWmKOLDMiMerpKignOcTI9leaNpGZ7IbYCkxbqXTla+9pZKAz/6YDGRPDXNsH9QoEXNY14uJOq+E
dg/NwDN2lbBeG72+HwaELGVS4u2ZLnu2aEy1pfYsEtyZ4xiXxSRbqDByXIoyvbpx6vbe0ZHUdM1+
UQX2cDjHrJjBg6v12YnZY7TDpMP1GxS2vp2Uho+X2alb8mhH0vi1LDTtwesmtc/twTsQvsggWhb3
WlbeMbiNd32hJ/5SwTa18/neGwexyZIs36MlqzC9r8uNGVWub8WD2JejRCiiOfJW62FOsLc7j8gs
k8OShpBGLPGNPClta81p4SfM1H3ojhYHWRZzHsjhXhnCe02KmXmwxvKrOu1g4zFCohX+Tx5e4qu6
DUTOq4fjVKCcTstI86NkcU9FP9/nifUF99CP/+6l/k+9lINf4s96qYe4evv2H8cufymZa/zoso5v
//WfWDKsL/yDDC5+IyHpEhyDS8xf0m0c/B1QKOve/7g7/AHFY2JjCBqsdeSF082fOiqTXweD6ILq
86//BRo4o/2/dlOrkgN5K446Jsks0MDfjfwadDpt4ZGspvGo+ukcV5Q57A2wfzyIE4b1rIpxvM41
nBLToX7OI2stwAGWqoFYsWKJs01N0cxTUZR3+aA/IW6KOMnyJiXkHROIhRbr2MIAQUSkOTvmSQpK
r3NT52PmG5O4SxFevXiyuMaz5Jqwe4iITAR6ZqDg3oC5+Ti4Pi3Z90EfkpsCl4ygwX2WZPaq8XXN
XeAfAJNi2nJVefqdLTrpe616qSbygK2s3c4mTjRtn3zvSNjdFDKat3Bsbhw57RXjLBi55XcvIxZR
jA/hZMW+mQw7mIvXWMHdmel8pUf8FAcn7LfkZa77alMR9Wext+SjeK0c+7mZux2bYB60RSw/hY15
SFqX2b/OWLHqwsUvNdJre/mcjfmLA6thp0fqQW+z6/UK9AWacjPLv6erqW6HK+BO5kSWygIvlyFy
eObV+BhJ9bC2voFr2NGxzb1XFWbeXsTmAcYfLrBGdVxyxrCa6rgwug4QlJyMlec3ZdOjTdGiavM5
ltkJxOylbdIXWBk3KC2pXGyz25p8IWUm36t+vjNz7tUs+13j1SBIZnZaYEBjERhz4BnUokbFhTJi
cg9DbNl95inxNsnw+UVLWkE6IKo+0tZrGRcvnIa4wc8wnXrC4tHJE5tn8gOY/N6pTr/rDbUf4uVK
uLB1tVG/qp1KC0Bqv8ucH7NEcp1l05XBzTm4eDfTJvANK3N+WsKek6e3c3wZpbbJOt5oTACtY89c
zi0pq7QyT63ZhBTP02OhW5tpLvF4j9se/lDyUiJ+3+bG9OpWy9VoRAnZ9m2CX4/znEz6V7eRt55K
4DUqsZtxuF4suKJYND0uxKRCye9ZqPKAL3bsa7qbB1k/9jBqlivoxvFWKe4nwzaJ+J6VMC09LaVR
ELbb6U9lJF49mgi/mFrgCpwfqdUem3Z4NKf8e6ETxoolIBagxfQoQ/IEsRevqWAqaMy2BpCGLUJw
ue6itOkEzeeqKdMdc/Sb2jIdTi1ex/cEAiBQW0n7OXHamdOE5aiJ6aamUP6ShpoXOGk8byhMxnsJ
LX+TT1FIxUjZjm/zeGiceSQM1RqPXWG7x2nUtNsMv4lts9TFbanVM8GeuA0VCMcDQ8vlay+6L/PY
2mfhwmZg1VRJY25aOth04xWN3JBxrl5Cp8I6j/6fAUxqNuVTVoZPxUTnvlnMzlslc9CB4/DGLLMv
dE7Y6E/5lj53DhaZbOp+brdUvrjWt+i4Uj+BO31yqz5laNDc5Fp8VxLovsVK7qnSqClhRVKODdYL
FhLta1ni4FFqabzNCR12nTn1a8I0dgWH8oYqMbwTPZarYBQNsnXjtRIV3gtNUQOY64E9GWInHQ5o
PsUqdGcZNgAjG7zQXQSGzrCfDBbdnDnPjmbfDEajjuHYftdUe2Xa2Y/ouf+VkfQ3GxVkQQ7+O5CS
VoTtvWKMvD8T54GMVnnUMh+qVg+9erpJrOZ6CYX9iwnl+9mty7t5HGjSMlGwuO9NfzxTDaU9OyX1
PurMUmRkA2NkbVP4/uKd3s9head1Fkq7zCCb6fM7To9ynEmmYV0djD57YbSQ+et2nGI8GUhAe0p5
aGa7Px3g/zB//bv6jvd0OcAZTHvr35yYfxJGRbL0YrcjgHfurXhrdeMjsvM80KR5UBqu3uv3RZBy
1Xbsbj9/67/xXC7fl9wK2JFIHuGY/fW9YVyohXFeecAWXm5SmsK7mfnmul1cpVWaHXRvelXdxNxO
4XScjh3PLS63fhsTHY1NaFQuV0MELYcJxMFDIBWkA3bGrrpS2KqTWIXzMjCF31TpdWm38N3Hh6mI
nnQrhsMxmTcDRmaEClfe3iK79nNE5xCgL5w3P/+m/7CEpCl0AyqPILHLeHdjjTzx8FIwy0NsdDuz
0u90b7krFtCDX7zP32bprCBT4PjjWDAXENf99Yp6SrgT/5G16qE+65BizbQRWz1nEy5tL93A0rnu
I1Hc5+N85/R6cR+v2i5zib43I/vyWqqkGQWEMKarSGNw66nhUfPsG9mO+9hlu7dQ+WOct8aETMb0
HFnGvCeipl59OrDK1Nvuocympwkp9I6gWfPUJy6pFkwMr6C6fw8T4qTLjESadnKr/aSl38NqeXJR
UC99x+FdywP0tQPM+ySICkJBUKldZUQyB8aw3Dkzg1OmMQJrau1Lu+ZsOIIa6+cX8h92GJB913ME
/ltkNL67YQvNSGMiizksCvUB5cTEzgbSSuKOkoefvxeF8jv9qweLkHMKEa7jWe/Zja0xJ7CE5xI+
8/hgdsmpqH61YV6epL8qmD00G4bJtEIYf/eBwn2EgHJdLw+VN9a7LpmMAMNBclmN12SR875nVJoZ
5sHTjBsVevHWKfMT8OonMtm/uoD0DP3GFruAVB7GlEM89tid6rm4FiL6vtgKJ9MwyQ6kJi94O0i0
BMjeznlib0e3/uj2/Gu7c6MjWRFzgJkAWR8C4XnjNfXOaEl8kl5j7HFM7H3dSL5bYIV+k2TX45Sd
MiuaA0aFFKhCUf2KOiixOQlGvX+oSoNwZrn8IqXM/IcnlnsB10xnHzbN95lopVH3UzUX5UHkNApj
XCRB0uODaMDyvhbMhH3mv+kmn92bAiIDnowtFtKiuO1T1nKYIQvAoXunwkX9N3tnthw3kmXbX7k/
gDTHDLwGgJgYwVmkyBcYSUmYAcfkGL6+F1SVbZXVfbus3iuf0iRjKBgBdz9+zt5rY/XXmxAt8/cp
l2aIxZQGq3JuY2w2wRjbtynWJxqM7EQSpV+IwuFFGNPX2otd5mZPyPuoqlp+4U6bD0UqXhYKsZ2M
U3kgQxlpzvSY2M4mmuD5xN2z2UNIrPE10JZkgPkHw15ffNmp6//94P4vi4QzY/tPB1Fq/LNsaEpa
txwmVR8nZNmUOGgTJ96OBV4olsm/+EZ0/Z8mYdzdOJ82veaGCPP+x5psLXNBGjzWx87o60gnmi70
4vwcc1L5Ot/PymB3ty5ckJTBNpXnVIBJiQicAnBsYgf5gS9pBqo28h24kDBUiIlYvM++0Ims8u5K
v0KR6lPtz3VjhuROfVX5+jiXy03lbocxj1liFh/xtFWpkxHkK4HtYx3mc2MElKuRYtK/H/hKf18v
V2s2QyZGRuBvfBtalkEuJ7WX8TjsynVITzM2xN+XoLiem3AasOHWmKCygYukVyRjsLZc9ex1eu6G
BAuBBczaVMy19XscbbAWqNZ0dwyRYC6MPMZQq/gTOHI8kHJUe93q+mhbRv1sg82cnp1ku0AQnMN6
AmVVtlRLIs6vwOG8kMZSH3Wa/b3NbZbYELcX356/IPKFEzJ7pJPZNTO5s/gzpThi4u95qjA8Wkiz
GvuIE/qsKVQ0UGB3HaYsmtPlmUvxoYo5WbJE8WCyOpxpuDJ5f0/7qT4Xuk1jGhyP0S3BdjFi6pId
ppYes0dlXw7Wd6PL/tV57Pwvy5tax2aQtxEdTfFP52QJLqfFtlQde3f5qnv1iHDllvqCD89mWW/1
1++rdjP4+n7wqfR+r/k6JQZr6qddm/Nj4D/CYqjzyC/80FOd6UKUSfDfGV4d+fO4HEu917igFRXC
LeQybV0mX1if/StWFYKjgDFFtLhQz7KXB6sL/V9jj8mH5UWZlFuiM2XAeGQM5mQoaHxSWSdcDDkP
U7PhC8G+fnJzmOg4a3edgbPC40rqj+VVjeOjZUPQaEoy3JBjkN8+rTegjLBGV4D0dG3d2c3y5fSr
3HeYMlxuB8cic24VhwiXzPHZBHO3VfOD++f5+h+Z67+QuZomReA/7LL/Q63w/LOuf/b9z5//2F77
+0/9qXXV/wCygBODCs/lxf4uVfDFH6Zum0z1kbtS0Xvsn39KFZw/aKuRP4dblzJU37iTf8oVrD/8
TRfrc5+yPfPfDI5GN//PxQxSBejOFoZ/4pzBef61AHWXDnzMZNcnTRWIkQ7KjZNcRaDpJ2NHY9nT
d5vae7oMmyGp6pmQAWbHM5PE7rGtrIwFGDOCRSdAlthmbJo3i5OzmZ2SxOntYOrMqEqc+XsFZYdp
gmmbH/5mlTI209Tok1qEa8CiHnF/jLXEWmXi9kVpl4QgwFoykrBgYS8a8XWTN0kMJw6t1Z/7vZ2i
fyprDwdXvjTfLabHoBf66kRqGk7EzNmPPZJQMXAjVnmW3BGq7h3rJSufmQkxz1K9hXMMQXHzPdXH
9mCggzuTEcVaBybkfMa/nWfzbxda1SXJtUGu+a3A6HeZOUsex6kzwrp0H2i5+1eRMyzxqiR5B27D
TM8s1HF1Sc0qMq7acS66A05vTt8MvBgNg4dGNsyaUV7uHY2YsXVU+l29RSjVRWg3c3GveTHwfvz8
OzpUXoRettmNm0Gv20IqptYSgVgt6+KTwXIa+1U7xgScnq0i1c6UQZK5drsGxHuujLJFc8UMjjOw
9bQtEodrAuEhGNhQslySuLIPFmyBvdGaNq/arw9SGf3VzbQY05bxTLrt/LUUoxP1E1Pg2C36h7WI
eSGcpHsHXmnIOJjB42ZwHHE6QgN4F1XWH5Dw5sdRJcYBL338orys2ed57PwgqbVYKBKN/JrYDFnK
397KecZm6VWlCrPU88hs67o9mLMsJOwByD6S6F2ymTUxZ/qfXldPv5Jp8ferqHHdtjGeFNaN9WCx
75eXJZffGHvk3zyqww+N2x73qtUWV60p1I2nMXBpKoG9MPPxR8rEw1xqYDOFd+6d4816am4mVHg3
36A6UMVxz26P3tgUD3PTwgKvTXVHaBiAqTZDbQxgO++CTNcq9zhqY7bsu36zMmGyxBG7buZYB8V4
/tsvu86duU83E63x20/bbtbaZfRyMh59/LYUT4IsF2MkYhm9jgEiivDLntppNxtrdY+k8IgRp9il
Y91eO8f4IKrXjS8tluz0hpnjq5N17iPojQNyV1079dloxcahHEwcszvlT7X/BQOxpZ0eL+vdqub+
vh8Nr/ri0h6vF0JekMgM4zcbCcfGKk9JzisRQ1txzynajdgPy9o/T41roIuNe4yLMnUkBn6tyoFi
LSo5Sougx29GOVnFHNqiqAeoaoDCQTH2ttdrEN5yYlDYKPncKyXXPYkeXP6jJonF25q20xAIrMq3
LWZe95WMbaOFomIv+kM9+2P8IycmEF/t6u/Y4YiosDQu0GPzxJNro9zx0QjRcLf0IpjVRqMSg59/
EriyaEevVshT7aYkF7fxRoJj/sb/jOd0tK5TUm0cRtC0BY4DnhSBrvOkp4NQu7rFvYeA2vqxWOZQ
HGj+KnnksuvWoSLEhGJKj2PS9OyCf5JRXgcPYDO/kHUK6KToS8pWMUGOYO9DYfi38FRUrNjPqiTL
kVRkft3cQe4zGidYxjY1hxtM37YImwaAROLOLkSOtHbuZshse3ujZQhRKgzANp9x4MAxeAZzbdx0
DmbcXYH4ARlD5U+0M03nWvtWeyoyn3U/23FoM58euLHDmQeBkx5qV3mHhuyW+9ooLyviH3fX6XZz
mVM7vYlBDiPMHKwUpbfnsqgU4/xwrIk9HFDcb5D8g63V+bZW8UrriZNFHe5gbS8wwj65pcwjx+hX
PYAgq+Hlqmta/eSdeMqlgnFa9YZM1FgIyfRvkKaZu7LtmGvOVsLlF0jKbl3HUuyqfl2+2qX95Izq
bqkdHSBYMRoCBLnezhCteEpWPd7DzvW+2SBKHyykERwOdXkqgSXfNYMHME5bxFkBi/taYSXR1CJd
0WWKwdYZH/EVi++Fq2ch9ErvTaHbaACQGvKYA8i4cVd3vXIh9XbYupk2TUv+nqJcPJPfg+A2mfeD
VluMJsSaB4OZoinIFSlE+RKv97R4chiy/qEvaxIsSXQ9LY4aMazV64HgArvd0U4kOrbXILKWBD5B
YqHg7WbDuwGnIMFwmKiYO8Rs3O9m/FOWvTP0DOABsS33cknISmEKFlm5nxwcfgFkekx5sJRbKVvj
an03oRhwFtq+/FCeMVzJONV/KsY1e3tYzYicL/3o9K35StaNjAy/SUIJkGMPHVeC/hzK20JM7cvI
Orxi8uruEU36F7qmdbCmdX4piAw8tGaqbovGxolOQ/1I3sp761nZheTg9DUmh+c2jnUwSHnvUAlU
KzIVrxFBU5nitp/TaggyVv69nbvzwTec7oOmWdD2ThGajC0e6HbO1c6qPOdU+b3/UMARutGJy/qc
cBzs5FyRoLo04pSK5JXbjRPocKAoHlwgocRJMEosOg/3BWjBOhaRhfCPoMVMICfugYJy+kMj1AhC
sxhoceFE9KwZgCVCQkB7GEdQN3wkB+CPZ8cPWlqoAaSoLSs4MWibkJhLkS4KRyd5m3XvQUxhUXdq
CAl3tD+MmQDqGewMfgWRI9LpEGQzylIYrN0nE1s8ZEJgvsTUPfcOuXAPv4vW/9T3/7K+Z1T9f9f3
80f/19r+90/8KUU2/7DFxjzTfYeoFWh8/13fU7//4UBJc6mRoVVT4P9jfQ+1j7/CisyMgtHBf9f3
hv0HHmUQhvDXPBqaZMj8GwN0HffbXwt8Wi82FnAfFSpvyOTf+muBLwZEp23Dkz9hvHlVmuUSh718
ebNR3q44NQlpJq5rpof56E7eFY8srhKVt0+y0Z7wuffnkYjpXettu1wzaqclNp2YQOo8vafs0D6g
HhL36jSC1GAvZtBIhZb096SqLSabbVZQGmikkbsnggM9g/jZVTTfesAX8I21Ym3MgyyIPbki0IRr
EgigWOScoV8eKmsXx0VuQRdIhAvLHlJP+630ILPQuwLmo59Tf3YMhpaxP0RuKqyeXFrLkOfBYqFB
BqkLj0vDzOUFIBHdIf3sNguawyXpKZxWxmaIi6x49g6sUILxxqyxBRUvPd78mRJBGzeMc6EIPsVk
/JHXsfcjcXLqMMBceJ+jLm2EYugNGEE80QzJZTjwFkhbpsl0A0dv7YPR8Tkycx3N9TRgg9krDE8q
WhuGKaHX5EciF8GQ19kAXLY2h2OuzV40Cc9+WxQUVsAD6THrs6cEJxBf1phfW6NujrkxveQNuuAc
DfhOr/zkWEwJ1qq2StLXbM4oCRaVnaD2Xhuru0mR5772SVUHCDLvzWpG7V0rX+5U4nwNczwBGJ7e
QHIwKMWWU8zmKZmLl1kN5EH6ek6koPWZZE0XmXExPq3e2FNNa9WBGh6MUN3s8BNPB9jdiLyN+sDd
81Gt2YtTGr8AFg43a99QixXJLWWdixR7eGuq/lyppj4WA+4hvNLhvFYkti8oU6UUOnyc9T5NKhLA
jeJlw+OFY6c1UVGpn0ilnGvlrPH95KODRjGnUWhv7VQzDotlLA6Wsra8XUr03HRCpRBJJ0ggA2vC
PhKPZXf1hsmIXCaJJ1Tu2b6eyfwFecqNE2v+J6JKdaiUnX16aYvglbyzSLa29pjIxUJQnvzE1tXc
2RpZaUM2P9XVUh7A5rDtZzI71sXG/suEs8NaRZVT2+N+8GzrxL6Q7rvO8PdJZVuBnWr+QTmkC9vA
SYYUBUfM3rGjo5jV5K1lnw2XXsjMdUX8Iwo8X1Q9ZaBZ7fp6gBOyEqpsC1VGCDgh0hnzs27XYke4
5ItWxqd1Bdle9bQa7UF7tUmu3JnFnJ/TFhGLhtbhl4lK9H1c3SDX6cQW1OqcZC2RxeMiikulivHG
gS19j9vJa3E1rBoyDIfJnoIXSfCj6wmMYrlaSSRlRn40CjE+LroC5F1ahbyH0kqQKhlP2a1kSLyn
G+ZFMVf+PtAhI3OmccIPEDKSAwGBBl1VMogQLA78azxYSJxp4n6NZQuuOVbqnmmyHijFY5H4qsRR
N8/Lj1ayqUaJay1nvFQwaIZpmdCf8mjNgbY4Yg4IaOFOALB3+KWDsct2yRTLvTOPY/pryXsge6Ci
W7yJopXTLV3t/q2nsgZcklopTl9ViZu09iuUOZ5EJaoZB0Dz/GYFjb0ldw6g19glZnrIjUjQ0Zmk
WJly3YCorRmhQi4PYH+Bm3kEk4OMeHEJ8Lwtc+2DJfVqrJmA30/KZ9UO50FrrdtcGEXYlWRU1Fr2
I+69LswMmb1UXY4QFrdtdqUVq5DJ4woMV72i1VzF3xA0FwjyfNO/SKtszrqPB8U11UUhX35EcKU9
FVbvfhjwtcOk8CHzVn6XI+dJWcZozwmRBWW2X8pFXJ14aaIhHvowGYbhtuzTBqVChnNWEwtNDVYt
U1sHOBFAq7iFtKa1ZQrhW91j+cggwfXHSRepsYs3hWDrrSBmYqd+wHH1Vo/0oi1V+V/MCR5ciqBp
1xcYak1v+O4smw4RnFlkmOpklbqHEYTsX25XcmAOCVQ91wbtZsFRCs0J5WMtSNoh3R6bHahnBJQ6
+4G33GaIUu9WTajrkvk5c4QRunyNBHLuISUr1/gdN5EcUObMFGgGeRZ5Pu6k3h1I/GCUZg5Xf2TX
Yvy2oCfyeRJhEJ2GgoLbmTp7R9LJ4+iR2V54DdTRTTbK7+Yjx5kPGgGcp06oOMBYShPL8auvZZOg
ClybwbjJUinLYSL91qoyV+mfsfuQQOkxKGit0g/7oT35mo89R5O/5tb9RphBE61Me/eil6AnF2Ju
NQtFSVrP6X5ElnPWivYH1JBrOcREus8l5t8JcEdpuPUds0eBMJ0vthZLvp82+e26CXG1TZLbSgzT
WH0yqEa01zSP33kscuj4VcF+1zrv6ybtranyub4M70ZTFDe2jEFVLXVJEAWmQrnk+oVngJiPTSM8
FcUvfIH+fpbreyJ51eK3mjhf7PhKqFhs4NVm6wcW+FlJoEqC6ID7mDTnIN0EyZPlKQ53A+G/SDAl
2r+k3/60hqzclzYFg5qtV9LbMVoXPbEDHi+1dlhvJILpX91oMczp0ddZbKKkuKCOBviaP/hGI0/i
t266QNc2Iaceq1iEbKYNu3amXj2gHYE1mE9Z5uCnSQAs5TPiudHJyk9c0wbOblTbo1U5+1y5S4Cm
tt4zOKkujOCmaFhWK1Dm8tmn8cKoy3F3k897IIu4iITfei+9MNb7gmw8PlAaP2TguONc84FJ3r4a
ivyNZV8M142g/9y6Nj9riuUJP/zJgUkbMKBIHsa+nO5tgnLf3Nx5Ah1NGDxxuJbR9EeSShITrVIu
EYzEfNBpllrffLuYgtnGTroMXmStsWNwo3ITvmkF2XDdNPkZsD89SBrjh13PtR0ufM+bnL25U/o6
HMU6u0d3tr33qejFG3bbr1zGw90qTC2PlErVMZeDeWdXjgLAn5MrjZd/UGiRF7RhyqeRaNs8EaJ6
bD3ffkQv04uAXVOjxDCkEdhWX/7qO5PYbRZqwneKDGcjdHXOQUrdZsnUKBWOXe+vY4AHwgmXxHxC
30fQ/CAuHrEp33vSnT7rpD2XE+QrhCtpErSJ+YPMBfupJh3rC/sKRrAVmkkBiWucT/K3VyQryFwN
Z4J3v8TmKpG//SWb0yRm87zCfy0P0Nru8eLdxLhvXRDvRjMfGdYQWKwc5f6IE5ewF6N34cDb2ast
O+uqj5kdYsAqIztjYiQbueLTbt0qagazeexMq8uChY/iFvQs7EIRN9iiBjki/O68oQpp1OHU2Tw7
id7l+9jFy7O1qCLJ+6I/4miHnPZJdWDim72ymxWvHHHj93KaxRP9a7KgoXSdhD1R8catc25rRU84
Qz9SAP+aypfEyJAyKW2hr7emsA0hwja7VODFlVnpn+nBqSCtZr3YzVYtgcsnIloF9qdhnYdX4a3j
D5vh6dHrG/+myfPhzkrS7ltj2l3B+mtIhjQB9BeVjU2L6oqJd0cCcc71oZ8wQrHDBtyTRj9cfWky
Jy/loqIsZz3cMBWp6BFvPrGJzHbnewKcdA2VRz4s7AfLZyF2OM0A6sBosArLoTNUpG/KnSDZQc97
KtcasC+mPO1a1nP2Rvu73jMdqKywWufyhKOMfA8vT7ydBYjYwwGMXU7Ec/xAU6Y+zhXbK8rkJxgV
NUVYO37Wm/FOS10kjsOa3HS/rXm/XXpDpapn5pGIJoRrHKbNzpdvxr6lohcKnLoMpLaW/c7uCJqe
NkMguSVdF9prXNEsygoI0/p4qep13FlGXh+JQUruDcJ2lkfPzbvmbk5A/YY+rJHWKQKPoRPFQiXT
jfKJ3tMwCKGm3My8MQEY1E7WE8w8h7xvCryGXl1/zP208gEjwzW4KWdLC5w+1yOMmnUXmn3KPorM
bKZ0cszjkDr2K6hapIjrlICM7QrW4qfveHEoaJkll0yprN3xCHc58q5kCh1jJDWggAnJ7jN0zUUN
mjyOgDAe5xaiZQWx4LDaThqqYdHO7dTJU8czGY6DmV1kbmdBbIzur6prrC9RF+S8dBkAiQPTmee+
8OPsDbX6GFRwCsAeOpsyal3tEBGL9xM0aHJ0xooSXB+InW5pi7+s+SSizGF3jnzQzvuebuSHoLC+
mWj57krux40rxaHhZc+r0Q4PUmaSQHGrepwm3T6vMpsCo7JkaKc6fAw9rcwoKRApNAIoimg3VkAB
nqQjL/TWslra+LzHbz1VZDTMsx9gt8+jhLOO4hy/3Gx0QzSW7kkjTTtsuLg/Dknm77tCGB+2NVtH
sKRyFxfo0MoGw4ibNekhS0wVds0WOpNVDl9vn06fpY/VFE/bnTmn/g9RY+DhnaAyFwb0A2M5tpAn
KaXG5IKs1SNpBNlkxHPT7qU/21G7AI4BlEaHFesfSuG4gvhbcozHs1a899T0u41setSy2MRrw0lS
T05NjHc59IEmtAVvjGnuyWqmi+W72t1grsujnNLjOBfldQaGhr++NjsqcK2MyiVNf0rpWNc4zjI2
2jYBXwdtpOjZ+EfSpJcyLQMQLPiwEDFz6EzLA514/1bNCXyAGoBh4WR2BHiQDbNvmnMm9HvPgzrQ
94QVBuPm2nPrHE/fwnBe6q13W2htB32KgaVextYuL33z7XenGwQKMKkqS6s3TfZveC+ZstAQt8iX
Iy5dqh9i5mD1UPWfFkD1fH4jjl5F/BpilGRz75p0H9wEIM5afti+mUaKbwsc6vwdaPZNmhAluLZQ
QMrvfa62520UTTQOoN13s2lGhAQbO3SI8Rk1ORMIjLa7KhFOQM2sA+usyX6ItjCYMbHm9oJFruZp
6d2DLgo3MDp6q2WSFPf0H4QIR7LEvUgBBbrtB+ptGNRG2G7tn9nr5clv2zICVrEek9wTP6eaK1o+
5OpYWcMYTlprYLly6QjI7mtI5+HsVrAqhFcAbm3GME0XSbqUQ+AMeqszlBbFbDBNIAC3n9zXKMWW
GlGItebVqR6lIsgXbegr/kWINmq6mvDrXiilnjOtbQMXxO1N6pgMhueVwrFJYQGtLWbxUevCWo3v
vt5ih1jMHWTLl1pjy8uVRcCYA9qaQDrvNZ2JdaGvTWSX8BRjjdh+XpuCKK21MG7qJb1kWv02SLc/
Ln361Dn6L5OddD8tVEd1IuG5NMYbzfryZKra+tFjhAxFgupVatXLDLrql5SVtu6T2nOwtmIyDciK
HAEMOdWjtwwC3naSE1knvfhdibEAQ6kUgnJ/mR5brKQN4844pu00TNPe7tHZUfxXOnecGd/aaPqP
NRsWsjHTZv6TYyUed16XDhoroYocUXRno6aUXDPIPksSh3xV0r0WSIHulEP/mtgaCPMGwYH6Dohv
CdvVQ98SjSKVt5iBvBP/w18VtffLSIxHK2/YPIDMnmFHFefF5nAFBfQVF3C5D4VWgEt0RvzuLjw1
u5zPa+YC+RX6S8eRBJsDJ/lobL1AWSdI80cXyLWzpZ0BW44zTJnI2izovwZbgjN3RMDlzXh0Vfue
eOsZGSz9+EyKU5Fo19jvqXVKUnLwZZ6lDkEBMJ4buYVTnqVN+w+zXB/UlPqYD1FHxlZ76RL1QCTB
D6bOPPHxYiPqqR9aCwMcjRn3VFu4il1tSA/cXWggrpV2NxnWawZT+GaINVKXOwcNa2nWh1TIBDBr
pZOxwuWss8eeSNVE0LkYGhr50F/RXT6MmqANF+MgTJvlvUh0OmfDYu4ZeWJIGszP2Fb60+TZBfJl
LMronZvpp9276om9D7efY0PrEe147lqaUULP0TtosPg7T6PPkmVG1ImiOPpOfbWGsg/i1bQwAGST
P0YuumB3l4u0OEMmCnQyiYANL/KDCOjmbRMcVxvIZP3CBslAXl8K7aNxqu7OFaV2zDnwOkzw7gz5
Ne8ubsEVCdVJnoZAhc4dkXCRWS3LJ3UWSyuR1UeW695dM5nxFTHc+KVlzq+kwxm/81OtP7e0oR/W
2YoZxrpTHchMTMzd7fHeMFJrvd3kw6RkuFVzoAtaoZAYmKfgt3b2epPB6HWKbA6lkcEWytZF4k5H
JWWJWLvVEW+qwOYwOJJX/bwk9jcqBPupjZMGZNcyHFkHS+R0vc7lynuZPIcdPq2NpwSkfQDr/s7T
+/ijmjG8ACX2AniXSApKLunazWRQ1FwYwPW7dlDpDTXEMO8TeLe4qjJnhAHO/rNzBiHzQxKjm6RJ
VIIkphdGTVMRO1VzuaG8mxoJ6NdpupdOWu1N23oe3u3G9QHqCHp8C3kEwcK+QCTn7Ju3U2aLZ8UL
OKHXjuvriOp3xzKOaRrRoGaIVy/91RzleHE3gzuD8AlXbltneGOlBHFPg2c3EAtHxbQgctWNgayq
jhiToGKXeQOV675bXeqxtMd8OEqP1IFWm1uKVo9s8F2ilQoFvTk/2aMcaD6JQuLGWYicw4Djv5Qk
rP6wU6zyYZ3EyRzSU1selwKdb2Cy0KIVljU4+56L92xwRFOCVjJUpvw1UV5HjAgeFo2yfu0d8s0K
ZwhtOU4H2PDtw5wo4zXPqcChKbFhr52t3/fthkMuW+U99nbHecpe1tyX8CleNZxvZzNt6ctsOSzX
btGGVyI+xa2opuVgSOSvXF578wFlgfvoM+Mn3EuP/RtNS41PGKDFeeg99WQYmxJzNkZWaVOzre4q
28N36/UpzA27R8PhTljAQmLrcxK2OkSmt3T4SXwkzc8s8XgYi70fnMnmm67yKB66JCcopL9fk575
ICM6I4JDMT+L1U3OORqIoC7T5VcpK/0t1nsKtdVhfEino0NQ7BMjm+RZ+zo6drOfNE7dpLE4zHik
Qi47WSSSPj9IjdA5Mt+qmy6e3ZOaxBBJhqAXqdek2jGkFpcGXe03yGoD8KgZpC2EOitwOitmOxm0
B1m08hY9t3esoMdEvVrlAZObFZiy4CnROtSeHvaD73Rv4cOD2HoW1HeXrmmn/ThQ/dPOdOnSaGQ9
pLkKSP+A780sI0hkX13Hwf/SlI4yRK/gTaT2EGrLql/RsROZmqP+zlrzRCiAd49ZkGTQxVZobV10
19BAoJRw6xipGAP6zd25By53xTJeXDzH/yTrXo9UjKcm95aPZKnSwLDApcZeTltRjyt6Zd3yAikl
3rudnkbSYICt8aAfUiX7QHWLcSIDhJ5NU9SLsfO9NUzNWQ8RBrm7wUZFrIm1e8vQ9wNhTdfj0s1I
4V29H+89t6EPrBNtEta2ocrH2U5RJaUcNrldNMTar6q4aG4bTjbjG3qsOpVGk+71Ao2zTxQp6fX8
uYgfenNe7iYgrztDFS9+b3w3EzZrBBNRhmo5pFPy4ddIRkAFZeFE4h5ZpKUICbFs9oZeWMfJIg8u
yQnlBSDWWLaNihSaTJKsd5ApUEvk7avs2/zeSUZUYcaRwmo4KCh979rMGMTAsG4KEH9ipUKeUScf
JOCw3eyNH5Wftw/T2D5AxyqXnWg8jnZ9uwimpXaHKHEJYmGkp7YWxgVL1w9Lc8drY9TdrmP/x+m2
oh8mseb7MNkjU+v5oqSc8YS2/4Fo/c2k/a/G1jCkGSf//+mrrz/74f+9ZF2S1dnHX8bXf/vJP53f
7h/MkZwNqKrbBsJqXvTv8lTPQLXK3BqMrw+t2jEYk//p/RYMtnk2XA8zMzzrzZX9pzzV/QNXmgMw
mpYaw2bH/3fG147HP/JXr43puDBdN/nsxs/+Z+dgslhTyZgtxdvpjjeNV8MwwuvR35gExXB8Dw27
HtlZj70OhKFK0FYw9gxLoU/HIiV+ExrK6O67we+eoD1Sfpul/5KhH6TRz/ZmZqNPJNBst/uRERQS
sSK1Tzii3W4/5mOMXEWzJtahZwMztAqbKaK/IM+U1XxsYXmgPmVC3C1MCJLKS77pdQ9XXtldHPhO
DsJ+etH7EjMDkrnl2zqoleFjuewzpYlwgDb4kEyNfh4acom5Ofb0i+PtSF61uH20keZd+BHA/YzG
1YGR/EMWy7wP0zmfjp1JxMM6LTWtUVO8rl2nbnI6w8+xpARduj69R1CGfdRn0E9iCtVyZFQOAH89
R7LpwtjbpdNSPSUpTVjDnCUtcv6aelS/8fXsW4NgZxNwqatnLYxXyiHQWtGECcRCoHiZNTwVMnfv
6d6bDzGyffpDnDT6vlnGrWPnaWuIQs/Hv6oQmko6EA4sM5pGfIRmP1iB1aByMTRUOPFsUv4U8oh2
6cIIzzjoY3rHzQCJDKRXqwxdleKCsicaExD9rMugdZtDgfYvxsF12MXVcETSOHyz+iXHLputeqQp
o6MTsTAp7fra5vuwx8vqGcchF29ZDlds5HeJinh4iWs0YP7UfQO8ZRGdLOr3jnbYWU+lu6sWL0Ui
h2kc221Y5kny2FsQxELlNuWVnAscvXWKbcAvq9Tdyapx7pKxd2jra/HWFVRvcRcbD+TY5pGNGvqy
rPLnYGD2ZxS1OlHcZsn9Sub2efZR/+QOORqePl9K7DAk3Dgx2jotftDN4TsqYHong1ucUqeLk5tp
QPX3MPtJ034gUu7fUWONv+iU6g9OJe0bXAfmU+FgLgJBOV7gHrZOMKiKj2ySVXclauF9mq3xVqPi
i4xJ/LTq6h1rUNMH9Drbk8qtkVaEKe4IcdH7sOoW742ImvF51Uju5m5aRk4bl9hfKuZOR2GNNk1p
p6lLFFbT9J6ieRQhzJlMRr3W9qg78k7fIT01IttF7pth6RAPqllxqItUXGTruwws9IV2qzTuJ1t/
W3v/TXTjDumzH3UuRSaXokz6geWmbXegncAoNjGcV2KLnokX+Cm49EO2RGkYddjGjnap8AwhzSCn
zvc2I71jYLtk7/gv7s5tuW0jCcOv4tp7snA+XGyqVhRpUbSUSHbWTm5YtEQTIHEgTgTBp99vAEgm
YNmxM64KamHfJKSbwKCnu6f777+RAKcvSU4A7P6CQKOcH4GHZSiz4R1JsGSldpO5GcVpZ0kX96Rg
tmXoj/bFfZpXwCKVbLYdFcvfDnA+XKTJbn9TMVjmMhO4zEIh7Dd05tYSHiR3Gty24VWxBKwxcYpq
u9jpCoxvfranbAZXqnmTmfpyauskPbxwqU6TfU5kZHMGVRm58d5Iw8q8yE+LSLFHVxtYBF/vnIAZ
C2R8Z+aSgTuuUpWzyGCWDzQKuw9HU68uw21SLhzfnhkREBMx1I5kAkm8CwaumHewMZLVt0hRWKUX
TpzDzphskzC53u6IReKioC2APsfJQQ03N+XBZDxGsT2d3iWBYs7N3ElvjsCMGOx06RUBDaW7zWUY
ZEw38KGdmYKaC2fb/cKqjh9AyUJUnGba/HhanqYm31oEJsh0NdDh1DWN0ZFh3HGiMYy4MHV7vrMO
DpYqTe504u53jgk/sWXBpuWZJNQn1f5UgW2m9MJ8lt0O6ApUbMbRLhecJ0AXpYc/mVMMM9mh8CDb
sN10ppkc14CE3AanTfUJWgcOaAfbnnnmxgjIqO5pjV9mD5Szk0vL9qgHeZZgRdWUYk6AGUzieJm+
8YPiTxwLYNM8OFxFp6Rkl5KwPHF6K0v41EI/f9AivM3UNuzsjREu4bzbqG83tuVc6SNgBL4iWDsi
Z/s6sEfhhXdi5CKZwQsVBzuNQCkBUWScvZZGylypoDZcMgNzbpXGcWoBt1hYOdSGeGxnlu2Jwwpb
dRfHyPZJIwf3Swskhp1t7Nfl3qUEAPDiE2j0QlTOKKWFe2wvfCLBpatryTyhH4820A0FaEUAvdV4
MorBTAEsMaobb7/xb30FdP2OkVETeDLcS1Pz1esqT5bQ1iYLqiHJlFpg9mjGKRCbcM8sFqBKb3Jd
55xTGN48Pbkf6XUK5xsTVix3U0yLXfkxDI1iqqgVIX+Bu4HIa+6k2eaqKAOdVkjn9qAu7/Ms0m/1
UCOlXxzMO85l4SyFqGxTbe8LJRvdld72NzgkAOzDtMJuDG6puZ1mRzgwcY0+7F7MYcmsmXnKUnhM
aD65MA9FPkmNY/U7oyugDi9Y1/sEhl0LUum8Yp4Co5hiwK5g1qBAOpLezxW92pCPgCJEmZLqPilT
b+nuT2/JNrmjD2VGMf3St22OFJwgYfA67CI6R2EwDAK6W3JVra5Aa7w1KV1uL081fTTjkY3bw06F
WTw2Vfqkt4yiAYWahuuqZqBWilPyqxZrIw9y7fT0Xqea/T6MleM1k5bVRSH4rJNqBET+ENpwr5Dj
OVwr1q7E9AcRa3DwYMMWvNhqiMV0IJ5cVYI1m3hue31Q3EK/MAWrNvU6GpkFrAjGgyl9zyV8IoKF
WytGEEnBzJ1VTjIrnQRiCeouzLyLMK+7RGeB6D8/zkDWbsDVLUFxbUUOYr+jl84NdcE1w7HjUjlx
FijjgmoH3o3jXmzs9UW6L6gs5FoKpPhCqwrXucBzKWRE8W0XTuXRDZHZpNZPO0b3VRmjTZlklB0K
spdVsQi83WjO0QY6R2VJlvWCflT3V9UcWfkkzk+JP9uZCRw3jnvi9KIXFBwFYXrGhDLmcGyV7Z3j
pck9w8fg5nOtygefASI+85fHGZM2rKtTzcee7BgudqFUqc2kJXqA3gc02V4uqV69CWtGdyhaqg/Q
fhgzSsqvdfAWsJPSswTtJLTCwIP85SQTLPEMVSnhmvczkms0SdwaFWBCEQFRBAxpFZsbgnUeCj9x
nGZ4+WRTgAGZATeDoj7b5cqEqlf+AeN9muosEpxC6keyC5RtbVMJL3ijUCoHO5HgpIuVyg0jqitw
faY2yenq3k8My4MWJckcWGN2HqgX07vZm+V+5lLLfFMWtjlnvhok/BFzgO+ympo/M6PgtSGaMqC3
1q/B/UHiH0RG9QizvPenS8z9Oyzr9mJp0JAg+j5shtURml0uN+rGvYHYhlmFlf0hF0TKlaBUtgS5
ciBolrWjqcxTrTqlE7rXrT90BtWVE6brplc+kCV8iebeBNuqWmuj5WaSJ766wp761345gmKOnrMP
B5rXKpqqQns5Y/iI51zmCkCcTR4ywC3K9ftCjfWpaZUwljGIZ7ozfPe1ewyLqUlWfnGyD+VtlW3K
+4zELaDR8jjhSE/HBxPLVhWtHgmEQrExU31Qb5SO9lC70LM8CQXOSF/mCd3jnjXTDor9qEXa8c2e
4U+3Dgw0b/elCn8l9nwLYk4F1hMpwYeNqsC5D8maCwHQZnkNoYByreyXCYljM1koyca60095OSmV
fTzXTvB8jk6iemkb+2kV2SqxP+xyJjTeE2AH3g7THEaz0tqbr5lVHM2PCrH4nnGK7xh/o89GSjrN
98n2V39Drmu7DQ+3W9vWFhiJA63RHpvFpiCUQRB8o5O6pmcsoXss3FqwU6kh1OeHKqFTSrSRpMwk
2pNhmULwmxBA5cGDt7PM0xX0niXJncL6dMjhs7eAlzJhMnCPNwdNO+qzMjXi2f8XbL3F34uu0WlN
6HZXrNPqfs0Uxzx7wnWLT3+L/Sh/B9Yq92HB+8EvfVtQS/v2FxkFzSDu6WUU6puqb+ZbMoIV91w8
wtxt6GMx3sqxRH9qff3rVcCA6/ZjiEGVMUTbqmIaAN5JXpwtz9cW4NvP1qzkt7/zrXtvki01Ix4Z
kOamGlaj55fyI8+vjFWIFVym2Sj1RV7k/PltY0xkZmpKQ8IA5dXQVoEe5S/ySj+sBawCzQY0KRsv
aoHjQg+IjpiO+fz5sHQBDy+7FXQD3kQXdL/aPiSJtXNVcDUo7OGIZzs0qtI0oQxoQ4hBeehvJ8X4
w6pgjBXb1PhD2/n549skF8UAJ4tkcX0N7vFRUUf28XV3TF8QnDRPL7m3Co41Fr3/gLDhDxPXP7UK
D3ER5cIv0bsRnWeLNdHP9D0q0JPw2SewBszsYx6lDi5TXL01cN2xImwFDJ+NJgzPJtIx+X2LsHoM
/ejSz/LUf8hR+GfHiDUADw6NCDns+sLTnG8HVVXZD2KAIOTp4mrMz4CsATkHMbHye1Thq6tgmGPa
b3lMvbWJvVWw3DGwE2oNtLDW1+BUAf4Z2uekFkG3xzTkUXFR3fpNi1fdVQWXeSS2Bl1IGyXUPzgk
Vaj3sNwiaGNBQKzRAdl9eiwieqZjD2kNq6/hPb30PrAMAiCY3RQNwhVxoecdFTC1saDLFJW3wT2+
qzlYcLm3r0BhQ4TM4MLm+XnK8+d3Bec00xc1uNzqa3B2APJNGHnkFsEZEx+aJkXSl+2AYo45JgnP
ODQd0AxNl/YFytgg+lUh62vecS8+pvrMJ2R32Cb1NbhV4DCrNIr59w+MOmEwnLgOA2heVAJHH2Mo
dNtQ2lPC4FaBRHAfh/DDhwR1bNomTFicOOqr5xE5KzT0WAKBwJ4bkCuEm176oEj8S6O/BUvHi8bQ
NscGGRXmnXGeFNfgFkGFM0n2pKQ5Y9PFHAAReFEHMAeCRcbA+TSfD24jMATBkTWKxIbUWjRH4G7q
q28UTc6LgmVCbVdheLqgc4KR9IyqCIDZEorwsedxAf5CrI9wmPRxcw3vlGS4jnQSkcEaNsOVbfpv
6wtVP18FVzCOEDyp7SJAEDIwq6gattrsz7/vGQ1jrEN+YpNIfHErgAYDnkaA4PxjSZPeOfcslazC
2yK5CQx7zDFIxEcvawFjJgkdTFWD0mVw7x/Kamm36GDwDRtmnDb+6wUFLuPe6YYgwfo5lzCs2ACG
L2m3SN6ISXM6uYAmLdRPngmKIUwlNQdBHjqw51fw2JK7QOeQhMXnHXdtoG1xOoBU6TlpOLhwQKPG
JW0DtTGJIPKmlJReCgeYzWQpJFdpTBvcywekJBsH4AIcsFGu3XKWi4PGuSN0TM4FCjy4IscursE5
QuYPC451qTyBYZE0BYAN028TDvQNIckkCIEJwZtfGtDpCEY7MWRM7vHRcc3RXLM9/fSVgD1gMmNZ
Ecnz+hqeJWAKq6wSkCewAfxTO24eUmShO1uBYMAE2E9GtVGSAW4FYhVJXcAb0A1ALQ0mu/pC4Pkq
iJoqhyNoLlqDMLjjESlNGiKkdwQukaDAbmOC/iq4Y5KrdC8+pVMGpwtU/g3Z+JD42GDgiClaUOqr
V0hooCbiTN4qy/DiI2x2o6B//5REcVU3Laad4Afrq+ciVRUKSpN+dxsTKa7BrYKOi5ROIBIl69QN
aRJ6WRcUZUzGGi/auqMh+UgRwchaBJ1pAaC3xFSi+sIHnttF4SOxFhphZPN5Y4gHtQqWKmsRdJJD
OgmB573Qswg2sCOHrUC3W7MKg7OLnBjlIXgaEDxXM0QJ9UVdMImnAJqwXZq9MrxVIJCRPjkpVBCp
sbchc233OjvChmSX8UQkF57t5sBOz7ol5orJxc74SINGTQdQYnN17QJRFLUFgUv5XIcd2CrQQSqr
C8IuMO+BjGqzIfqAC5ekOykUOlZb79EEaAOyjsJHSpcWgObSGEc2qY2dez7CETuGMiNIpIHahXam
jtSOQBcYqeOSLmstQy92Bn5CD7Qm8DeNsgwvXrIYCiRrF0idYxHMeuBP/ba7dgGArs0kFsBOQy22
6WwJ6dhZxfhBG4nKP7/rcx8BMFHHi+IjPhfjhmUdAdNpjfuWO0GQYiQ6bM1jb0fUyEQbLA4sAbXa
DckuWkwVlt0LxEtkDjktt3WW/vMruAfq0gbL8+RDB6YF7GNZiyAKz4xodEmvNA/ZO0fazlgEU0zf
az9vnPKgdOFLQowfBaKQXwKTSEqBykJ99U4Q+EiLvAvVls8+9Ht14TuW6rkfaOL5wWPdCeSvs5d6
gb72hac+mC8/b3tg6kYXIN2dL4rGoOa3mxKm+O9fOsXNGnJz9uETBKf+nfaftw/45U93fuvpqZ7+
55W/Tlfpg1fVH1Ttbd6uQrqJ/hOsPq7C1TkcnXVH8z7fyb//1bnPM1vwF4KzXU+uAHVKy039Uxx1
BdfYcXnBu1WUdceQND0qspInq8D/FKc9jpgG5iwtOw7idPUYPy2sUL4GOCkvmZmLD7n/UOQd4TUW
TVb45TpYlat0fS65wXlJS247A17Fn17BvV2EH7vUPEzl/QlaOGPV/ceuFjYILdn7f72O4RPqSiZO
xvnISr5ixX3/SY5QFKZRCiCRrOD548rrKGCLTZGWGwR+FPvZ0x3Wt9z0zkmLjh79Vc+KNL1I0pLj
svvyGrSSrNjFl7apAYBIC0ZA8bCrOovcwOxkRb+JC8bl9Je5wbbLyr5Z+VHHerS9M/Jy0ypYRY/n
y0HJTxT/5UVn2erBK7J1nnd0uoUxSMv3Hzx/s+q2ljUQAXnRYv5unHc0uy28y8vOMp+/8Ho/rXEd
QTUV3Z8hPYZgsidalEmlRcdR3lNurQGlyUq+XX9MV73oqa1qyos+rLp+i6KNKJHJCy5fXa3Cfeb5
XbeOfFF8+Rnyr9dptu5YKrL5oqH8Zwi/WR/9h44ba8FlP0P4H3G6e7rNWrubKoS06DjNvVeTVcpc
r643YwSHKPb8nB+4XO36e7/JnMuK/9XzuyveNL1Ii90FRCTdUw39NCLLLS06XW/63bs1p4Os4N8Y
cZ5VwWHVOybAlCUqNbLi7734cf1qnn3h2xr4kKz4t3HxFUVs8+o/5we+VMS2tC0r/psD5mu6kBeZ
PZ7z5N86Cb9bf2W4paTc3/OV96QYwqa0mUrZpfjvOg3xbB3JDUuBtOSXmFKbxJqs6Pcr/E60gcCz
e981BkZa+F/RvEq+yPd+9hBHmd+996YGIX3vVUy7/KazKk1G99uSX8o0PXeFfZl/eqKIeemfdZNr
4hsPwXqV/vI/AAAA//8=</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withinLinear" id="15">
  <a:schemeClr val="accent2"/>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1.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10.xml"/><Relationship Id="rId17" Type="http://schemas.openxmlformats.org/officeDocument/2006/relationships/chart" Target="../charts/chart15.xml"/><Relationship Id="rId2" Type="http://schemas.openxmlformats.org/officeDocument/2006/relationships/chart" Target="../charts/chart1.xml"/><Relationship Id="rId16" Type="http://schemas.openxmlformats.org/officeDocument/2006/relationships/chart" Target="../charts/chart14.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chart" Target="../charts/chart9.xml"/><Relationship Id="rId5" Type="http://schemas.openxmlformats.org/officeDocument/2006/relationships/chart" Target="../charts/chart4.xml"/><Relationship Id="rId15" Type="http://schemas.openxmlformats.org/officeDocument/2006/relationships/chart" Target="../charts/chart13.xml"/><Relationship Id="rId10" Type="http://schemas.openxmlformats.org/officeDocument/2006/relationships/chart" Target="../charts/chart8.xml"/><Relationship Id="rId4" Type="http://schemas.openxmlformats.org/officeDocument/2006/relationships/chart" Target="../charts/chart3.xml"/><Relationship Id="rId9" Type="http://schemas.microsoft.com/office/2014/relationships/chartEx" Target="../charts/chartEx1.xml"/><Relationship Id="rId14" Type="http://schemas.openxmlformats.org/officeDocument/2006/relationships/chart" Target="../charts/chart1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7.xml"/><Relationship Id="rId7" Type="http://schemas.openxmlformats.org/officeDocument/2006/relationships/chart" Target="../charts/chart21.xml"/><Relationship Id="rId2" Type="http://schemas.openxmlformats.org/officeDocument/2006/relationships/chart" Target="../charts/chart16.xml"/><Relationship Id="rId1" Type="http://schemas.openxmlformats.org/officeDocument/2006/relationships/image" Target="../media/image1.png"/><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3" Type="http://schemas.microsoft.com/office/2014/relationships/chartEx" Target="../charts/chartEx2.xml"/><Relationship Id="rId7" Type="http://schemas.openxmlformats.org/officeDocument/2006/relationships/image" Target="../media/image2.png"/><Relationship Id="rId12" Type="http://schemas.openxmlformats.org/officeDocument/2006/relationships/chart" Target="../charts/chart26.xml"/><Relationship Id="rId2" Type="http://schemas.openxmlformats.org/officeDocument/2006/relationships/chart" Target="../charts/chart22.xml"/><Relationship Id="rId1" Type="http://schemas.openxmlformats.org/officeDocument/2006/relationships/image" Target="../media/image1.png"/><Relationship Id="rId6" Type="http://schemas.openxmlformats.org/officeDocument/2006/relationships/chart" Target="../charts/chart25.xml"/><Relationship Id="rId11" Type="http://schemas.openxmlformats.org/officeDocument/2006/relationships/image" Target="../media/image6.png"/><Relationship Id="rId5" Type="http://schemas.openxmlformats.org/officeDocument/2006/relationships/chart" Target="../charts/chart24.xml"/><Relationship Id="rId10" Type="http://schemas.openxmlformats.org/officeDocument/2006/relationships/image" Target="../media/image5.png"/><Relationship Id="rId4" Type="http://schemas.openxmlformats.org/officeDocument/2006/relationships/chart" Target="../charts/chart23.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twoCellAnchor>
    <xdr:from>
      <xdr:col>50</xdr:col>
      <xdr:colOff>327660</xdr:colOff>
      <xdr:row>15</xdr:row>
      <xdr:rowOff>158387</xdr:rowOff>
    </xdr:from>
    <xdr:to>
      <xdr:col>54</xdr:col>
      <xdr:colOff>861060</xdr:colOff>
      <xdr:row>31</xdr:row>
      <xdr:rowOff>98516</xdr:rowOff>
    </xdr:to>
    <xdr:graphicFrame macro="">
      <xdr:nvGraphicFramePr>
        <xdr:cNvPr id="10" name="Chart 9">
          <a:extLst>
            <a:ext uri="{FF2B5EF4-FFF2-40B4-BE49-F238E27FC236}">
              <a16:creationId xmlns:a16="http://schemas.microsoft.com/office/drawing/2014/main" id="{545784F5-13EE-D129-1C59-FDC1780CCD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92</xdr:col>
      <xdr:colOff>76199</xdr:colOff>
      <xdr:row>43</xdr:row>
      <xdr:rowOff>55880</xdr:rowOff>
    </xdr:from>
    <xdr:to>
      <xdr:col>95</xdr:col>
      <xdr:colOff>918754</xdr:colOff>
      <xdr:row>61</xdr:row>
      <xdr:rowOff>138612</xdr:rowOff>
    </xdr:to>
    <xdr:graphicFrame macro="">
      <xdr:nvGraphicFramePr>
        <xdr:cNvPr id="8" name="Chart 7">
          <a:extLst>
            <a:ext uri="{FF2B5EF4-FFF2-40B4-BE49-F238E27FC236}">
              <a16:creationId xmlns:a16="http://schemas.microsoft.com/office/drawing/2014/main" id="{5D31D343-6FAF-5979-E2B3-C90CE7E43B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55</xdr:col>
      <xdr:colOff>558800</xdr:colOff>
      <xdr:row>19</xdr:row>
      <xdr:rowOff>15240</xdr:rowOff>
    </xdr:from>
    <xdr:to>
      <xdr:col>58</xdr:col>
      <xdr:colOff>497840</xdr:colOff>
      <xdr:row>34</xdr:row>
      <xdr:rowOff>167640</xdr:rowOff>
    </xdr:to>
    <xdr:graphicFrame macro="">
      <xdr:nvGraphicFramePr>
        <xdr:cNvPr id="13" name="Chart 12">
          <a:extLst>
            <a:ext uri="{FF2B5EF4-FFF2-40B4-BE49-F238E27FC236}">
              <a16:creationId xmlns:a16="http://schemas.microsoft.com/office/drawing/2014/main" id="{3AD5E050-FF74-CF33-1DAD-A75D14D468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71</xdr:col>
      <xdr:colOff>1259840</xdr:colOff>
      <xdr:row>18</xdr:row>
      <xdr:rowOff>60960</xdr:rowOff>
    </xdr:from>
    <xdr:to>
      <xdr:col>75</xdr:col>
      <xdr:colOff>50800</xdr:colOff>
      <xdr:row>34</xdr:row>
      <xdr:rowOff>40640</xdr:rowOff>
    </xdr:to>
    <xdr:graphicFrame macro="">
      <xdr:nvGraphicFramePr>
        <xdr:cNvPr id="18" name="Chart 17">
          <a:extLst>
            <a:ext uri="{FF2B5EF4-FFF2-40B4-BE49-F238E27FC236}">
              <a16:creationId xmlns:a16="http://schemas.microsoft.com/office/drawing/2014/main" id="{9DB0F725-7731-D8B1-44F7-9200740C8D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76</xdr:col>
      <xdr:colOff>497840</xdr:colOff>
      <xdr:row>28</xdr:row>
      <xdr:rowOff>66040</xdr:rowOff>
    </xdr:from>
    <xdr:to>
      <xdr:col>81</xdr:col>
      <xdr:colOff>436880</xdr:colOff>
      <xdr:row>44</xdr:row>
      <xdr:rowOff>45720</xdr:rowOff>
    </xdr:to>
    <xdr:graphicFrame macro="">
      <xdr:nvGraphicFramePr>
        <xdr:cNvPr id="19" name="Chart 18">
          <a:extLst>
            <a:ext uri="{FF2B5EF4-FFF2-40B4-BE49-F238E27FC236}">
              <a16:creationId xmlns:a16="http://schemas.microsoft.com/office/drawing/2014/main" id="{B32FF14A-D20F-6D8C-3EB2-B6D99E732F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81</xdr:col>
      <xdr:colOff>629920</xdr:colOff>
      <xdr:row>28</xdr:row>
      <xdr:rowOff>45720</xdr:rowOff>
    </xdr:from>
    <xdr:to>
      <xdr:col>85</xdr:col>
      <xdr:colOff>721360</xdr:colOff>
      <xdr:row>44</xdr:row>
      <xdr:rowOff>25400</xdr:rowOff>
    </xdr:to>
    <xdr:graphicFrame macro="">
      <xdr:nvGraphicFramePr>
        <xdr:cNvPr id="20" name="Chart 19">
          <a:extLst>
            <a:ext uri="{FF2B5EF4-FFF2-40B4-BE49-F238E27FC236}">
              <a16:creationId xmlns:a16="http://schemas.microsoft.com/office/drawing/2014/main" id="{FA5CC84F-612A-043B-4359-26C3DC4C0C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67</xdr:col>
      <xdr:colOff>1818640</xdr:colOff>
      <xdr:row>32</xdr:row>
      <xdr:rowOff>30480</xdr:rowOff>
    </xdr:from>
    <xdr:to>
      <xdr:col>71</xdr:col>
      <xdr:colOff>20320</xdr:colOff>
      <xdr:row>48</xdr:row>
      <xdr:rowOff>10160</xdr:rowOff>
    </xdr:to>
    <xdr:graphicFrame macro="">
      <xdr:nvGraphicFramePr>
        <xdr:cNvPr id="21" name="Chart 20">
          <a:extLst>
            <a:ext uri="{FF2B5EF4-FFF2-40B4-BE49-F238E27FC236}">
              <a16:creationId xmlns:a16="http://schemas.microsoft.com/office/drawing/2014/main" id="{3847E9BC-34AB-EB87-5E81-B8BE2189A3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92</xdr:col>
      <xdr:colOff>87085</xdr:colOff>
      <xdr:row>69</xdr:row>
      <xdr:rowOff>152398</xdr:rowOff>
    </xdr:from>
    <xdr:to>
      <xdr:col>95</xdr:col>
      <xdr:colOff>1273629</xdr:colOff>
      <xdr:row>88</xdr:row>
      <xdr:rowOff>163284</xdr:rowOff>
    </xdr:to>
    <mc:AlternateContent xmlns:mc="http://schemas.openxmlformats.org/markup-compatibility/2006">
      <mc:Choice xmlns:cx4="http://schemas.microsoft.com/office/drawing/2016/5/10/chartex" Requires="cx4">
        <xdr:graphicFrame macro="">
          <xdr:nvGraphicFramePr>
            <xdr:cNvPr id="23" name="Chart 22">
              <a:extLst>
                <a:ext uri="{FF2B5EF4-FFF2-40B4-BE49-F238E27FC236}">
                  <a16:creationId xmlns:a16="http://schemas.microsoft.com/office/drawing/2014/main" id="{1ED80025-420E-97DC-70A7-D75038D48E3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01722645" y="12191998"/>
              <a:ext cx="4219304" cy="334082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96</xdr:col>
      <xdr:colOff>1458685</xdr:colOff>
      <xdr:row>21</xdr:row>
      <xdr:rowOff>59871</xdr:rowOff>
    </xdr:from>
    <xdr:to>
      <xdr:col>100</xdr:col>
      <xdr:colOff>870857</xdr:colOff>
      <xdr:row>37</xdr:row>
      <xdr:rowOff>16328</xdr:rowOff>
    </xdr:to>
    <xdr:graphicFrame macro="">
      <xdr:nvGraphicFramePr>
        <xdr:cNvPr id="25" name="Chart 24">
          <a:extLst>
            <a:ext uri="{FF2B5EF4-FFF2-40B4-BE49-F238E27FC236}">
              <a16:creationId xmlns:a16="http://schemas.microsoft.com/office/drawing/2014/main" id="{5C4F9575-82BC-E587-504A-C348B2CFE8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102</xdr:col>
      <xdr:colOff>1741713</xdr:colOff>
      <xdr:row>29</xdr:row>
      <xdr:rowOff>163285</xdr:rowOff>
    </xdr:from>
    <xdr:to>
      <xdr:col>107</xdr:col>
      <xdr:colOff>206828</xdr:colOff>
      <xdr:row>45</xdr:row>
      <xdr:rowOff>119743</xdr:rowOff>
    </xdr:to>
    <xdr:graphicFrame macro="">
      <xdr:nvGraphicFramePr>
        <xdr:cNvPr id="26" name="Chart 25">
          <a:extLst>
            <a:ext uri="{FF2B5EF4-FFF2-40B4-BE49-F238E27FC236}">
              <a16:creationId xmlns:a16="http://schemas.microsoft.com/office/drawing/2014/main" id="{C98555E9-FA32-5997-DD1A-CDB8F5EBBF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34</xdr:col>
      <xdr:colOff>955040</xdr:colOff>
      <xdr:row>25</xdr:row>
      <xdr:rowOff>76200</xdr:rowOff>
    </xdr:from>
    <xdr:to>
      <xdr:col>38</xdr:col>
      <xdr:colOff>90237</xdr:colOff>
      <xdr:row>41</xdr:row>
      <xdr:rowOff>55880</xdr:rowOff>
    </xdr:to>
    <xdr:graphicFrame macro="">
      <xdr:nvGraphicFramePr>
        <xdr:cNvPr id="6" name="Chart 5">
          <a:extLst>
            <a:ext uri="{FF2B5EF4-FFF2-40B4-BE49-F238E27FC236}">
              <a16:creationId xmlns:a16="http://schemas.microsoft.com/office/drawing/2014/main" id="{3A1D1BB9-E555-27D1-71ED-850CBA4545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30</xdr:col>
      <xdr:colOff>609600</xdr:colOff>
      <xdr:row>25</xdr:row>
      <xdr:rowOff>147320</xdr:rowOff>
    </xdr:from>
    <xdr:to>
      <xdr:col>34</xdr:col>
      <xdr:colOff>792480</xdr:colOff>
      <xdr:row>41</xdr:row>
      <xdr:rowOff>127000</xdr:rowOff>
    </xdr:to>
    <xdr:graphicFrame macro="">
      <xdr:nvGraphicFramePr>
        <xdr:cNvPr id="7" name="Chart 6">
          <a:extLst>
            <a:ext uri="{FF2B5EF4-FFF2-40B4-BE49-F238E27FC236}">
              <a16:creationId xmlns:a16="http://schemas.microsoft.com/office/drawing/2014/main" id="{453C158F-404C-B404-FFDD-8CBCB9CF44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982579</xdr:colOff>
      <xdr:row>44</xdr:row>
      <xdr:rowOff>70184</xdr:rowOff>
    </xdr:from>
    <xdr:to>
      <xdr:col>24</xdr:col>
      <xdr:colOff>471237</xdr:colOff>
      <xdr:row>58</xdr:row>
      <xdr:rowOff>90237</xdr:rowOff>
    </xdr:to>
    <xdr:graphicFrame macro="">
      <xdr:nvGraphicFramePr>
        <xdr:cNvPr id="3" name="Chart 2">
          <a:extLst>
            <a:ext uri="{FF2B5EF4-FFF2-40B4-BE49-F238E27FC236}">
              <a16:creationId xmlns:a16="http://schemas.microsoft.com/office/drawing/2014/main" id="{18EB81AA-32E3-4BA6-6868-71FABB4D5E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25</xdr:col>
      <xdr:colOff>1524000</xdr:colOff>
      <xdr:row>33</xdr:row>
      <xdr:rowOff>52137</xdr:rowOff>
    </xdr:from>
    <xdr:to>
      <xdr:col>30</xdr:col>
      <xdr:colOff>110290</xdr:colOff>
      <xdr:row>49</xdr:row>
      <xdr:rowOff>68180</xdr:rowOff>
    </xdr:to>
    <xdr:graphicFrame macro="">
      <xdr:nvGraphicFramePr>
        <xdr:cNvPr id="12" name="Chart 11">
          <a:extLst>
            <a:ext uri="{FF2B5EF4-FFF2-40B4-BE49-F238E27FC236}">
              <a16:creationId xmlns:a16="http://schemas.microsoft.com/office/drawing/2014/main" id="{3CDE7F67-BAD8-9179-9772-26956B11E6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59</xdr:col>
      <xdr:colOff>20052</xdr:colOff>
      <xdr:row>26</xdr:row>
      <xdr:rowOff>97255</xdr:rowOff>
    </xdr:from>
    <xdr:to>
      <xdr:col>62</xdr:col>
      <xdr:colOff>50131</xdr:colOff>
      <xdr:row>42</xdr:row>
      <xdr:rowOff>113297</xdr:rowOff>
    </xdr:to>
    <xdr:graphicFrame macro="">
      <xdr:nvGraphicFramePr>
        <xdr:cNvPr id="27" name="Chart 26">
          <a:extLst>
            <a:ext uri="{FF2B5EF4-FFF2-40B4-BE49-F238E27FC236}">
              <a16:creationId xmlns:a16="http://schemas.microsoft.com/office/drawing/2014/main" id="{F60313FE-13A7-9541-D990-DE9CEDC8BC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22</xdr:col>
      <xdr:colOff>936458</xdr:colOff>
      <xdr:row>24</xdr:row>
      <xdr:rowOff>31283</xdr:rowOff>
    </xdr:from>
    <xdr:to>
      <xdr:col>24</xdr:col>
      <xdr:colOff>138363</xdr:colOff>
      <xdr:row>33</xdr:row>
      <xdr:rowOff>50132</xdr:rowOff>
    </xdr:to>
    <mc:AlternateContent xmlns:mc="http://schemas.openxmlformats.org/markup-compatibility/2006" xmlns:a14="http://schemas.microsoft.com/office/drawing/2010/main">
      <mc:Choice Requires="a14">
        <xdr:graphicFrame macro="">
          <xdr:nvGraphicFramePr>
            <xdr:cNvPr id="29" name="Year 1">
              <a:extLst>
                <a:ext uri="{FF2B5EF4-FFF2-40B4-BE49-F238E27FC236}">
                  <a16:creationId xmlns:a16="http://schemas.microsoft.com/office/drawing/2014/main" id="{369EB474-6B39-33D8-0766-FCC933C8618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2142116" y="4071888"/>
              <a:ext cx="1828800" cy="1552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1006641</xdr:colOff>
      <xdr:row>23</xdr:row>
      <xdr:rowOff>61361</xdr:rowOff>
    </xdr:from>
    <xdr:to>
      <xdr:col>22</xdr:col>
      <xdr:colOff>890336</xdr:colOff>
      <xdr:row>34</xdr:row>
      <xdr:rowOff>40106</xdr:rowOff>
    </xdr:to>
    <mc:AlternateContent xmlns:mc="http://schemas.openxmlformats.org/markup-compatibility/2006" xmlns:a14="http://schemas.microsoft.com/office/drawing/2010/main">
      <mc:Choice Requires="a14">
        <xdr:graphicFrame macro="">
          <xdr:nvGraphicFramePr>
            <xdr:cNvPr id="30" name="Retailer">
              <a:extLst>
                <a:ext uri="{FF2B5EF4-FFF2-40B4-BE49-F238E27FC236}">
                  <a16:creationId xmlns:a16="http://schemas.microsoft.com/office/drawing/2014/main" id="{30E40B8C-0F22-877B-1688-372A6891A2BF}"/>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20267194" y="3931519"/>
              <a:ext cx="1828800" cy="1853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178467</xdr:colOff>
      <xdr:row>23</xdr:row>
      <xdr:rowOff>165636</xdr:rowOff>
    </xdr:from>
    <xdr:to>
      <xdr:col>25</xdr:col>
      <xdr:colOff>1074820</xdr:colOff>
      <xdr:row>34</xdr:row>
      <xdr:rowOff>60158</xdr:rowOff>
    </xdr:to>
    <mc:AlternateContent xmlns:mc="http://schemas.openxmlformats.org/markup-compatibility/2006" xmlns:a14="http://schemas.microsoft.com/office/drawing/2010/main">
      <mc:Choice Requires="a14">
        <xdr:graphicFrame macro="">
          <xdr:nvGraphicFramePr>
            <xdr:cNvPr id="31" name="Sales Method">
              <a:extLst>
                <a:ext uri="{FF2B5EF4-FFF2-40B4-BE49-F238E27FC236}">
                  <a16:creationId xmlns:a16="http://schemas.microsoft.com/office/drawing/2014/main" id="{2F4C17C4-A3BC-6809-2E18-427202578CEA}"/>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24201520" y="4035794"/>
              <a:ext cx="1828800" cy="17694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92</xdr:col>
      <xdr:colOff>491289</xdr:colOff>
      <xdr:row>28</xdr:row>
      <xdr:rowOff>77202</xdr:rowOff>
    </xdr:from>
    <xdr:to>
      <xdr:col>96</xdr:col>
      <xdr:colOff>401052</xdr:colOff>
      <xdr:row>44</xdr:row>
      <xdr:rowOff>0</xdr:rowOff>
    </xdr:to>
    <xdr:graphicFrame macro="">
      <xdr:nvGraphicFramePr>
        <xdr:cNvPr id="5" name="Chart 4">
          <a:extLst>
            <a:ext uri="{FF2B5EF4-FFF2-40B4-BE49-F238E27FC236}">
              <a16:creationId xmlns:a16="http://schemas.microsoft.com/office/drawing/2014/main" id="{E6142810-EE5A-0EEC-2520-BDE7F8A8C9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21</xdr:col>
      <xdr:colOff>10026</xdr:colOff>
      <xdr:row>7</xdr:row>
      <xdr:rowOff>17246</xdr:rowOff>
    </xdr:from>
    <xdr:to>
      <xdr:col>22</xdr:col>
      <xdr:colOff>906379</xdr:colOff>
      <xdr:row>16</xdr:row>
      <xdr:rowOff>30080</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8898CAB9-E145-BCB6-59BE-92B7E630348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0283237" y="1160246"/>
              <a:ext cx="1828800" cy="1546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1058375</xdr:colOff>
      <xdr:row>5</xdr:row>
      <xdr:rowOff>97457</xdr:rowOff>
    </xdr:from>
    <xdr:to>
      <xdr:col>24</xdr:col>
      <xdr:colOff>260280</xdr:colOff>
      <xdr:row>17</xdr:row>
      <xdr:rowOff>90238</xdr:rowOff>
    </xdr:to>
    <mc:AlternateContent xmlns:mc="http://schemas.openxmlformats.org/markup-compatibility/2006" xmlns:a14="http://schemas.microsoft.com/office/drawing/2010/main">
      <mc:Choice Requires="a14">
        <xdr:graphicFrame macro="">
          <xdr:nvGraphicFramePr>
            <xdr:cNvPr id="14" name="Retailer 2">
              <a:extLst>
                <a:ext uri="{FF2B5EF4-FFF2-40B4-BE49-F238E27FC236}">
                  <a16:creationId xmlns:a16="http://schemas.microsoft.com/office/drawing/2014/main" id="{861B030B-551A-5127-2030-E22B3E7BB20F}"/>
                </a:ext>
              </a:extLst>
            </xdr:cNvPr>
            <xdr:cNvGraphicFramePr/>
          </xdr:nvGraphicFramePr>
          <xdr:xfrm>
            <a:off x="0" y="0"/>
            <a:ext cx="0" cy="0"/>
          </xdr:xfrm>
          <a:graphic>
            <a:graphicData uri="http://schemas.microsoft.com/office/drawing/2010/slicer">
              <sle:slicer xmlns:sle="http://schemas.microsoft.com/office/drawing/2010/slicer" name="Retailer 2"/>
            </a:graphicData>
          </a:graphic>
        </xdr:graphicFrame>
      </mc:Choice>
      <mc:Fallback xmlns="">
        <xdr:sp macro="" textlink="">
          <xdr:nvSpPr>
            <xdr:cNvPr id="0" name=""/>
            <xdr:cNvSpPr>
              <a:spLocks noTextEdit="1"/>
            </xdr:cNvSpPr>
          </xdr:nvSpPr>
          <xdr:spPr>
            <a:xfrm>
              <a:off x="22264033" y="899562"/>
              <a:ext cx="1828800" cy="2038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399047</xdr:colOff>
      <xdr:row>7</xdr:row>
      <xdr:rowOff>67377</xdr:rowOff>
    </xdr:from>
    <xdr:to>
      <xdr:col>25</xdr:col>
      <xdr:colOff>1072816</xdr:colOff>
      <xdr:row>15</xdr:row>
      <xdr:rowOff>130343</xdr:rowOff>
    </xdr:to>
    <mc:AlternateContent xmlns:mc="http://schemas.openxmlformats.org/markup-compatibility/2006" xmlns:a14="http://schemas.microsoft.com/office/drawing/2010/main">
      <mc:Choice Requires="a14">
        <xdr:graphicFrame macro="">
          <xdr:nvGraphicFramePr>
            <xdr:cNvPr id="15" name="Sales Method 2">
              <a:extLst>
                <a:ext uri="{FF2B5EF4-FFF2-40B4-BE49-F238E27FC236}">
                  <a16:creationId xmlns:a16="http://schemas.microsoft.com/office/drawing/2014/main" id="{996BF1A2-CAFA-8129-44AC-16FDD12FD8B4}"/>
                </a:ext>
              </a:extLst>
            </xdr:cNvPr>
            <xdr:cNvGraphicFramePr/>
          </xdr:nvGraphicFramePr>
          <xdr:xfrm>
            <a:off x="0" y="0"/>
            <a:ext cx="0" cy="0"/>
          </xdr:xfrm>
          <a:graphic>
            <a:graphicData uri="http://schemas.microsoft.com/office/drawing/2010/slicer">
              <sle:slicer xmlns:sle="http://schemas.microsoft.com/office/drawing/2010/slicer" name="Sales Method 2"/>
            </a:graphicData>
          </a:graphic>
        </xdr:graphicFrame>
      </mc:Choice>
      <mc:Fallback xmlns="">
        <xdr:sp macro="" textlink="">
          <xdr:nvSpPr>
            <xdr:cNvPr id="0" name=""/>
            <xdr:cNvSpPr>
              <a:spLocks noTextEdit="1"/>
            </xdr:cNvSpPr>
          </xdr:nvSpPr>
          <xdr:spPr>
            <a:xfrm>
              <a:off x="24231600" y="1210377"/>
              <a:ext cx="1606216" cy="1426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0</xdr:rowOff>
    </xdr:from>
    <xdr:to>
      <xdr:col>23</xdr:col>
      <xdr:colOff>411480</xdr:colOff>
      <xdr:row>35</xdr:row>
      <xdr:rowOff>30480</xdr:rowOff>
    </xdr:to>
    <xdr:sp macro="" textlink="">
      <xdr:nvSpPr>
        <xdr:cNvPr id="26" name="Rectangle 25">
          <a:extLst>
            <a:ext uri="{FF2B5EF4-FFF2-40B4-BE49-F238E27FC236}">
              <a16:creationId xmlns:a16="http://schemas.microsoft.com/office/drawing/2014/main" id="{B92AF973-0604-08E1-96F0-A4C5C905FC33}"/>
            </a:ext>
          </a:extLst>
        </xdr:cNvPr>
        <xdr:cNvSpPr/>
      </xdr:nvSpPr>
      <xdr:spPr>
        <a:xfrm>
          <a:off x="38100" y="0"/>
          <a:ext cx="14394180" cy="643128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oneCellAnchor>
    <xdr:from>
      <xdr:col>0</xdr:col>
      <xdr:colOff>297180</xdr:colOff>
      <xdr:row>0</xdr:row>
      <xdr:rowOff>114300</xdr:rowOff>
    </xdr:from>
    <xdr:ext cx="906780" cy="434340"/>
    <xdr:pic>
      <xdr:nvPicPr>
        <xdr:cNvPr id="27" name="image2.png">
          <a:extLst>
            <a:ext uri="{FF2B5EF4-FFF2-40B4-BE49-F238E27FC236}">
              <a16:creationId xmlns:a16="http://schemas.microsoft.com/office/drawing/2014/main" id="{007F6257-7406-4175-B9FB-EDC5F1E54B56}"/>
            </a:ext>
          </a:extLst>
        </xdr:cNvPr>
        <xdr:cNvPicPr preferRelativeResize="0"/>
      </xdr:nvPicPr>
      <xdr:blipFill>
        <a:blip xmlns:r="http://schemas.openxmlformats.org/officeDocument/2006/relationships" r:embed="rId1" cstate="print"/>
        <a:stretch>
          <a:fillRect/>
        </a:stretch>
      </xdr:blipFill>
      <xdr:spPr>
        <a:xfrm>
          <a:off x="297180" y="114300"/>
          <a:ext cx="906780" cy="434340"/>
        </a:xfrm>
        <a:prstGeom prst="rect">
          <a:avLst/>
        </a:prstGeom>
        <a:noFill/>
      </xdr:spPr>
    </xdr:pic>
    <xdr:clientData fLocksWithSheet="0"/>
  </xdr:oneCellAnchor>
  <xdr:twoCellAnchor>
    <xdr:from>
      <xdr:col>2</xdr:col>
      <xdr:colOff>129540</xdr:colOff>
      <xdr:row>0</xdr:row>
      <xdr:rowOff>167640</xdr:rowOff>
    </xdr:from>
    <xdr:to>
      <xdr:col>23</xdr:col>
      <xdr:colOff>143940</xdr:colOff>
      <xdr:row>2</xdr:row>
      <xdr:rowOff>91440</xdr:rowOff>
    </xdr:to>
    <xdr:sp macro="" textlink="">
      <xdr:nvSpPr>
        <xdr:cNvPr id="28" name="Rectangle: Rounded Corners 27">
          <a:extLst>
            <a:ext uri="{FF2B5EF4-FFF2-40B4-BE49-F238E27FC236}">
              <a16:creationId xmlns:a16="http://schemas.microsoft.com/office/drawing/2014/main" id="{3F9A8D89-6926-7F06-924D-DD7182B9FC70}"/>
            </a:ext>
          </a:extLst>
        </xdr:cNvPr>
        <xdr:cNvSpPr/>
      </xdr:nvSpPr>
      <xdr:spPr>
        <a:xfrm>
          <a:off x="1348740" y="167640"/>
          <a:ext cx="12816000" cy="289560"/>
        </a:xfrm>
        <a:prstGeom prst="roundRect">
          <a:avLst>
            <a:gd name="adj" fmla="val 50000"/>
          </a:avLst>
        </a:prstGeom>
        <a:solidFill>
          <a:schemeClr val="tx2">
            <a:lumMod val="50000"/>
          </a:schemeClr>
        </a:solidFill>
        <a:effectLst>
          <a:outerShdw blurRad="50800" dist="38100" dir="5400000" algn="t"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ADIDAS</a:t>
          </a:r>
          <a:r>
            <a:rPr lang="en-IN" sz="1400"/>
            <a:t> SALES DASHBOARD</a:t>
          </a:r>
        </a:p>
      </xdr:txBody>
    </xdr:sp>
    <xdr:clientData/>
  </xdr:twoCellAnchor>
  <xdr:twoCellAnchor>
    <xdr:from>
      <xdr:col>0</xdr:col>
      <xdr:colOff>167640</xdr:colOff>
      <xdr:row>3</xdr:row>
      <xdr:rowOff>110490</xdr:rowOff>
    </xdr:from>
    <xdr:to>
      <xdr:col>2</xdr:col>
      <xdr:colOff>149580</xdr:colOff>
      <xdr:row>34</xdr:row>
      <xdr:rowOff>129210</xdr:rowOff>
    </xdr:to>
    <xdr:sp macro="" textlink="">
      <xdr:nvSpPr>
        <xdr:cNvPr id="29" name="Rectangle: Rounded Corners 28">
          <a:extLst>
            <a:ext uri="{FF2B5EF4-FFF2-40B4-BE49-F238E27FC236}">
              <a16:creationId xmlns:a16="http://schemas.microsoft.com/office/drawing/2014/main" id="{A7B823EE-061A-2730-A7EE-C8A8073F7F76}"/>
            </a:ext>
          </a:extLst>
        </xdr:cNvPr>
        <xdr:cNvSpPr/>
      </xdr:nvSpPr>
      <xdr:spPr>
        <a:xfrm>
          <a:off x="167640" y="659130"/>
          <a:ext cx="1201140" cy="5688000"/>
        </a:xfrm>
        <a:prstGeom prst="roundRect">
          <a:avLst/>
        </a:prstGeom>
        <a:solidFill>
          <a:schemeClr val="tx2">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425391</xdr:colOff>
      <xdr:row>3</xdr:row>
      <xdr:rowOff>110490</xdr:rowOff>
    </xdr:from>
    <xdr:to>
      <xdr:col>5</xdr:col>
      <xdr:colOff>74871</xdr:colOff>
      <xdr:row>6</xdr:row>
      <xdr:rowOff>102870</xdr:rowOff>
    </xdr:to>
    <xdr:sp macro="" textlink="">
      <xdr:nvSpPr>
        <xdr:cNvPr id="30" name="Rectangle: Rounded Corners 29">
          <a:extLst>
            <a:ext uri="{FF2B5EF4-FFF2-40B4-BE49-F238E27FC236}">
              <a16:creationId xmlns:a16="http://schemas.microsoft.com/office/drawing/2014/main" id="{CDC9B1AF-CD80-0C14-62C3-4CD39B158656}"/>
            </a:ext>
          </a:extLst>
        </xdr:cNvPr>
        <xdr:cNvSpPr/>
      </xdr:nvSpPr>
      <xdr:spPr>
        <a:xfrm>
          <a:off x="1644591" y="659130"/>
          <a:ext cx="1478280" cy="541020"/>
        </a:xfrm>
        <a:prstGeom prst="roundRect">
          <a:avLst>
            <a:gd name="adj" fmla="val 33568"/>
          </a:avLst>
        </a:prstGeom>
        <a:solidFill>
          <a:schemeClr val="tx2">
            <a:lumMod val="75000"/>
          </a:schemeClr>
        </a:solidFill>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a:t>
          </a:r>
          <a:r>
            <a:rPr lang="en-IN" sz="1100" b="1" baseline="0"/>
            <a:t> Units Sold</a:t>
          </a:r>
        </a:p>
        <a:p>
          <a:pPr algn="ctr"/>
          <a:r>
            <a:rPr lang="en-IN" sz="1100">
              <a:effectLst/>
            </a:rPr>
            <a:t> </a:t>
          </a:r>
          <a:endParaRPr lang="en-IN" sz="1100" b="1"/>
        </a:p>
      </xdr:txBody>
    </xdr:sp>
    <xdr:clientData/>
  </xdr:twoCellAnchor>
  <xdr:twoCellAnchor>
    <xdr:from>
      <xdr:col>5</xdr:col>
      <xdr:colOff>396402</xdr:colOff>
      <xdr:row>3</xdr:row>
      <xdr:rowOff>110490</xdr:rowOff>
    </xdr:from>
    <xdr:to>
      <xdr:col>8</xdr:col>
      <xdr:colOff>137160</xdr:colOff>
      <xdr:row>6</xdr:row>
      <xdr:rowOff>102870</xdr:rowOff>
    </xdr:to>
    <xdr:sp macro="" textlink="">
      <xdr:nvSpPr>
        <xdr:cNvPr id="38" name="Rectangle: Rounded Corners 37">
          <a:extLst>
            <a:ext uri="{FF2B5EF4-FFF2-40B4-BE49-F238E27FC236}">
              <a16:creationId xmlns:a16="http://schemas.microsoft.com/office/drawing/2014/main" id="{2BA86849-C5FF-4792-9F94-0BCB5D3CBA97}"/>
            </a:ext>
          </a:extLst>
        </xdr:cNvPr>
        <xdr:cNvSpPr/>
      </xdr:nvSpPr>
      <xdr:spPr>
        <a:xfrm>
          <a:off x="3444402" y="659130"/>
          <a:ext cx="1569558" cy="541020"/>
        </a:xfrm>
        <a:prstGeom prst="roundRect">
          <a:avLst>
            <a:gd name="adj" fmla="val 33568"/>
          </a:avLst>
        </a:prstGeom>
        <a:solidFill>
          <a:schemeClr val="tx2">
            <a:lumMod val="75000"/>
          </a:schemeClr>
        </a:solidFill>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Total Operating</a:t>
          </a:r>
          <a:r>
            <a:rPr lang="en-IN" sz="1100" b="1" baseline="0"/>
            <a:t> Profit</a:t>
          </a:r>
          <a:endParaRPr lang="en-IN" sz="1100" b="1"/>
        </a:p>
      </xdr:txBody>
    </xdr:sp>
    <xdr:clientData/>
  </xdr:twoCellAnchor>
  <xdr:twoCellAnchor>
    <xdr:from>
      <xdr:col>8</xdr:col>
      <xdr:colOff>413133</xdr:colOff>
      <xdr:row>3</xdr:row>
      <xdr:rowOff>110490</xdr:rowOff>
    </xdr:from>
    <xdr:to>
      <xdr:col>11</xdr:col>
      <xdr:colOff>62613</xdr:colOff>
      <xdr:row>6</xdr:row>
      <xdr:rowOff>102870</xdr:rowOff>
    </xdr:to>
    <xdr:sp macro="" textlink="">
      <xdr:nvSpPr>
        <xdr:cNvPr id="39" name="Rectangle: Rounded Corners 38">
          <a:extLst>
            <a:ext uri="{FF2B5EF4-FFF2-40B4-BE49-F238E27FC236}">
              <a16:creationId xmlns:a16="http://schemas.microsoft.com/office/drawing/2014/main" id="{DD28C4A4-A0EE-4B60-85E1-FF866356DA6E}"/>
            </a:ext>
          </a:extLst>
        </xdr:cNvPr>
        <xdr:cNvSpPr/>
      </xdr:nvSpPr>
      <xdr:spPr>
        <a:xfrm>
          <a:off x="5289933" y="659130"/>
          <a:ext cx="1478280" cy="541020"/>
        </a:xfrm>
        <a:prstGeom prst="roundRect">
          <a:avLst>
            <a:gd name="adj" fmla="val 33568"/>
          </a:avLst>
        </a:prstGeom>
        <a:solidFill>
          <a:schemeClr val="tx2">
            <a:lumMod val="75000"/>
          </a:schemeClr>
        </a:solidFill>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Retailer Count</a:t>
          </a:r>
        </a:p>
      </xdr:txBody>
    </xdr:sp>
    <xdr:clientData/>
  </xdr:twoCellAnchor>
  <xdr:twoCellAnchor>
    <xdr:from>
      <xdr:col>11</xdr:col>
      <xdr:colOff>376524</xdr:colOff>
      <xdr:row>3</xdr:row>
      <xdr:rowOff>110490</xdr:rowOff>
    </xdr:from>
    <xdr:to>
      <xdr:col>14</xdr:col>
      <xdr:colOff>26004</xdr:colOff>
      <xdr:row>6</xdr:row>
      <xdr:rowOff>102870</xdr:rowOff>
    </xdr:to>
    <xdr:sp macro="" textlink="">
      <xdr:nvSpPr>
        <xdr:cNvPr id="40" name="Rectangle: Rounded Corners 39">
          <a:extLst>
            <a:ext uri="{FF2B5EF4-FFF2-40B4-BE49-F238E27FC236}">
              <a16:creationId xmlns:a16="http://schemas.microsoft.com/office/drawing/2014/main" id="{0A7CD13D-4299-4034-A0F9-AE6074566B28}"/>
            </a:ext>
          </a:extLst>
        </xdr:cNvPr>
        <xdr:cNvSpPr/>
      </xdr:nvSpPr>
      <xdr:spPr>
        <a:xfrm>
          <a:off x="7082124" y="659130"/>
          <a:ext cx="1478280" cy="541020"/>
        </a:xfrm>
        <a:prstGeom prst="roundRect">
          <a:avLst>
            <a:gd name="adj" fmla="val 33568"/>
          </a:avLst>
        </a:prstGeom>
        <a:solidFill>
          <a:schemeClr val="tx2">
            <a:lumMod val="75000"/>
          </a:schemeClr>
        </a:solidFill>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Overall</a:t>
          </a:r>
          <a:r>
            <a:rPr lang="en-IN" sz="1100" b="1" baseline="0"/>
            <a:t> Sales</a:t>
          </a:r>
          <a:endParaRPr lang="en-IN" sz="1100" b="1"/>
        </a:p>
      </xdr:txBody>
    </xdr:sp>
    <xdr:clientData/>
  </xdr:twoCellAnchor>
  <xdr:twoCellAnchor>
    <xdr:from>
      <xdr:col>14</xdr:col>
      <xdr:colOff>324674</xdr:colOff>
      <xdr:row>3</xdr:row>
      <xdr:rowOff>110490</xdr:rowOff>
    </xdr:from>
    <xdr:to>
      <xdr:col>17</xdr:col>
      <xdr:colOff>106680</xdr:colOff>
      <xdr:row>6</xdr:row>
      <xdr:rowOff>102870</xdr:rowOff>
    </xdr:to>
    <xdr:sp macro="" textlink="">
      <xdr:nvSpPr>
        <xdr:cNvPr id="41" name="Rectangle: Rounded Corners 40">
          <a:extLst>
            <a:ext uri="{FF2B5EF4-FFF2-40B4-BE49-F238E27FC236}">
              <a16:creationId xmlns:a16="http://schemas.microsoft.com/office/drawing/2014/main" id="{9D68B8F0-3158-4AF5-94FF-18DCEB8F43AA}"/>
            </a:ext>
          </a:extLst>
        </xdr:cNvPr>
        <xdr:cNvSpPr/>
      </xdr:nvSpPr>
      <xdr:spPr>
        <a:xfrm>
          <a:off x="8859074" y="659130"/>
          <a:ext cx="1610806" cy="541020"/>
        </a:xfrm>
        <a:prstGeom prst="roundRect">
          <a:avLst>
            <a:gd name="adj" fmla="val 33568"/>
          </a:avLst>
        </a:prstGeom>
        <a:solidFill>
          <a:schemeClr val="tx2">
            <a:lumMod val="75000"/>
          </a:schemeClr>
        </a:solidFill>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bg1"/>
              </a:solidFill>
            </a:rPr>
            <a:t>Avg Operating Margin</a:t>
          </a:r>
        </a:p>
      </xdr:txBody>
    </xdr:sp>
    <xdr:clientData/>
  </xdr:twoCellAnchor>
  <xdr:twoCellAnchor>
    <xdr:from>
      <xdr:col>17</xdr:col>
      <xdr:colOff>417606</xdr:colOff>
      <xdr:row>3</xdr:row>
      <xdr:rowOff>110490</xdr:rowOff>
    </xdr:from>
    <xdr:to>
      <xdr:col>20</xdr:col>
      <xdr:colOff>67086</xdr:colOff>
      <xdr:row>6</xdr:row>
      <xdr:rowOff>102870</xdr:rowOff>
    </xdr:to>
    <xdr:sp macro="" textlink="">
      <xdr:nvSpPr>
        <xdr:cNvPr id="42" name="Rectangle: Rounded Corners 41">
          <a:extLst>
            <a:ext uri="{FF2B5EF4-FFF2-40B4-BE49-F238E27FC236}">
              <a16:creationId xmlns:a16="http://schemas.microsoft.com/office/drawing/2014/main" id="{04951C83-C1DD-436F-BCCB-9ADD2456655E}"/>
            </a:ext>
          </a:extLst>
        </xdr:cNvPr>
        <xdr:cNvSpPr/>
      </xdr:nvSpPr>
      <xdr:spPr>
        <a:xfrm>
          <a:off x="10780806" y="659130"/>
          <a:ext cx="1478280" cy="541020"/>
        </a:xfrm>
        <a:prstGeom prst="roundRect">
          <a:avLst>
            <a:gd name="adj" fmla="val 33568"/>
          </a:avLst>
        </a:prstGeom>
        <a:solidFill>
          <a:schemeClr val="tx2">
            <a:lumMod val="75000"/>
          </a:schemeClr>
        </a:solidFill>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Avg Price Per</a:t>
          </a:r>
          <a:r>
            <a:rPr lang="en-IN" sz="1100" b="1" baseline="0"/>
            <a:t> Unit</a:t>
          </a:r>
          <a:endParaRPr lang="en-IN" sz="1100" b="1"/>
        </a:p>
      </xdr:txBody>
    </xdr:sp>
    <xdr:clientData/>
  </xdr:twoCellAnchor>
  <xdr:twoCellAnchor>
    <xdr:from>
      <xdr:col>20</xdr:col>
      <xdr:colOff>388620</xdr:colOff>
      <xdr:row>3</xdr:row>
      <xdr:rowOff>110490</xdr:rowOff>
    </xdr:from>
    <xdr:to>
      <xdr:col>22</xdr:col>
      <xdr:colOff>601980</xdr:colOff>
      <xdr:row>6</xdr:row>
      <xdr:rowOff>102870</xdr:rowOff>
    </xdr:to>
    <xdr:sp macro="" textlink="">
      <xdr:nvSpPr>
        <xdr:cNvPr id="43" name="Rectangle: Rounded Corners 42">
          <a:extLst>
            <a:ext uri="{FF2B5EF4-FFF2-40B4-BE49-F238E27FC236}">
              <a16:creationId xmlns:a16="http://schemas.microsoft.com/office/drawing/2014/main" id="{A9711039-7057-4ECA-A032-50E4D9D7C40C}"/>
            </a:ext>
          </a:extLst>
        </xdr:cNvPr>
        <xdr:cNvSpPr/>
      </xdr:nvSpPr>
      <xdr:spPr>
        <a:xfrm>
          <a:off x="12580620" y="659130"/>
          <a:ext cx="1432560" cy="541020"/>
        </a:xfrm>
        <a:prstGeom prst="roundRect">
          <a:avLst>
            <a:gd name="adj" fmla="val 33568"/>
          </a:avLst>
        </a:prstGeom>
        <a:solidFill>
          <a:schemeClr val="tx2">
            <a:lumMod val="75000"/>
          </a:schemeClr>
        </a:solidFill>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YOY</a:t>
          </a:r>
          <a:r>
            <a:rPr lang="en-IN" sz="1100" b="1" baseline="0"/>
            <a:t> Profit Growth</a:t>
          </a:r>
          <a:endParaRPr lang="en-IN" sz="1100" b="1"/>
        </a:p>
      </xdr:txBody>
    </xdr:sp>
    <xdr:clientData/>
  </xdr:twoCellAnchor>
  <xdr:twoCellAnchor>
    <xdr:from>
      <xdr:col>2</xdr:col>
      <xdr:colOff>403860</xdr:colOff>
      <xdr:row>7</xdr:row>
      <xdr:rowOff>118110</xdr:rowOff>
    </xdr:from>
    <xdr:to>
      <xdr:col>8</xdr:col>
      <xdr:colOff>490260</xdr:colOff>
      <xdr:row>20</xdr:row>
      <xdr:rowOff>72390</xdr:rowOff>
    </xdr:to>
    <xdr:sp macro="" textlink="">
      <xdr:nvSpPr>
        <xdr:cNvPr id="44" name="Flowchart: Alternate Process 43">
          <a:extLst>
            <a:ext uri="{FF2B5EF4-FFF2-40B4-BE49-F238E27FC236}">
              <a16:creationId xmlns:a16="http://schemas.microsoft.com/office/drawing/2014/main" id="{4A02C47A-E751-9812-4523-544FA940D32E}"/>
            </a:ext>
          </a:extLst>
        </xdr:cNvPr>
        <xdr:cNvSpPr/>
      </xdr:nvSpPr>
      <xdr:spPr>
        <a:xfrm>
          <a:off x="1623060" y="1398270"/>
          <a:ext cx="3744000" cy="2331720"/>
        </a:xfrm>
        <a:prstGeom prst="flowChartAlternateProcess">
          <a:avLst/>
        </a:prstGeom>
        <a:solidFill>
          <a:schemeClr val="tx2">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392430</xdr:colOff>
      <xdr:row>7</xdr:row>
      <xdr:rowOff>118110</xdr:rowOff>
    </xdr:from>
    <xdr:to>
      <xdr:col>15</xdr:col>
      <xdr:colOff>541020</xdr:colOff>
      <xdr:row>20</xdr:row>
      <xdr:rowOff>72390</xdr:rowOff>
    </xdr:to>
    <xdr:sp macro="" textlink="">
      <xdr:nvSpPr>
        <xdr:cNvPr id="55" name="Flowchart: Alternate Process 54">
          <a:extLst>
            <a:ext uri="{FF2B5EF4-FFF2-40B4-BE49-F238E27FC236}">
              <a16:creationId xmlns:a16="http://schemas.microsoft.com/office/drawing/2014/main" id="{D857A7EE-A4B6-434B-8322-8E3718D2F058}"/>
            </a:ext>
          </a:extLst>
        </xdr:cNvPr>
        <xdr:cNvSpPr/>
      </xdr:nvSpPr>
      <xdr:spPr>
        <a:xfrm>
          <a:off x="5878830" y="1398270"/>
          <a:ext cx="3806190" cy="2331720"/>
        </a:xfrm>
        <a:prstGeom prst="flowChartAlternateProcess">
          <a:avLst/>
        </a:prstGeom>
        <a:solidFill>
          <a:schemeClr val="tx2">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487680</xdr:colOff>
      <xdr:row>7</xdr:row>
      <xdr:rowOff>118110</xdr:rowOff>
    </xdr:from>
    <xdr:to>
      <xdr:col>22</xdr:col>
      <xdr:colOff>579120</xdr:colOff>
      <xdr:row>20</xdr:row>
      <xdr:rowOff>72390</xdr:rowOff>
    </xdr:to>
    <xdr:sp macro="" textlink="">
      <xdr:nvSpPr>
        <xdr:cNvPr id="56" name="Flowchart: Alternate Process 55">
          <a:extLst>
            <a:ext uri="{FF2B5EF4-FFF2-40B4-BE49-F238E27FC236}">
              <a16:creationId xmlns:a16="http://schemas.microsoft.com/office/drawing/2014/main" id="{A5DDDE2E-602F-4007-B9A8-EFCCB1E7EA9B}"/>
            </a:ext>
          </a:extLst>
        </xdr:cNvPr>
        <xdr:cNvSpPr/>
      </xdr:nvSpPr>
      <xdr:spPr>
        <a:xfrm>
          <a:off x="10241280" y="1398270"/>
          <a:ext cx="3749040" cy="2331720"/>
        </a:xfrm>
        <a:prstGeom prst="flowChartAlternateProcess">
          <a:avLst/>
        </a:prstGeom>
        <a:solidFill>
          <a:schemeClr val="tx2">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373380</xdr:colOff>
      <xdr:row>21</xdr:row>
      <xdr:rowOff>81534</xdr:rowOff>
    </xdr:from>
    <xdr:to>
      <xdr:col>8</xdr:col>
      <xdr:colOff>396240</xdr:colOff>
      <xdr:row>34</xdr:row>
      <xdr:rowOff>137160</xdr:rowOff>
    </xdr:to>
    <xdr:sp macro="" textlink="">
      <xdr:nvSpPr>
        <xdr:cNvPr id="58" name="Flowchart: Alternate Process 57">
          <a:extLst>
            <a:ext uri="{FF2B5EF4-FFF2-40B4-BE49-F238E27FC236}">
              <a16:creationId xmlns:a16="http://schemas.microsoft.com/office/drawing/2014/main" id="{E6806565-E3CB-4031-A0EC-5EAC5E5F367F}"/>
            </a:ext>
          </a:extLst>
        </xdr:cNvPr>
        <xdr:cNvSpPr/>
      </xdr:nvSpPr>
      <xdr:spPr>
        <a:xfrm>
          <a:off x="1592580" y="3922014"/>
          <a:ext cx="3680460" cy="2433066"/>
        </a:xfrm>
        <a:prstGeom prst="flowChartAlternateProcess">
          <a:avLst/>
        </a:prstGeom>
        <a:solidFill>
          <a:schemeClr val="tx2">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358140</xdr:colOff>
      <xdr:row>21</xdr:row>
      <xdr:rowOff>104394</xdr:rowOff>
    </xdr:from>
    <xdr:to>
      <xdr:col>15</xdr:col>
      <xdr:colOff>518160</xdr:colOff>
      <xdr:row>34</xdr:row>
      <xdr:rowOff>129540</xdr:rowOff>
    </xdr:to>
    <xdr:sp macro="" textlink="">
      <xdr:nvSpPr>
        <xdr:cNvPr id="59" name="Flowchart: Alternate Process 58">
          <a:extLst>
            <a:ext uri="{FF2B5EF4-FFF2-40B4-BE49-F238E27FC236}">
              <a16:creationId xmlns:a16="http://schemas.microsoft.com/office/drawing/2014/main" id="{5A300CDF-B760-401E-8EC5-B6F9DD36AD25}"/>
            </a:ext>
          </a:extLst>
        </xdr:cNvPr>
        <xdr:cNvSpPr/>
      </xdr:nvSpPr>
      <xdr:spPr>
        <a:xfrm>
          <a:off x="5844540" y="3944874"/>
          <a:ext cx="3817620" cy="2402586"/>
        </a:xfrm>
        <a:prstGeom prst="flowChartAlternateProcess">
          <a:avLst/>
        </a:prstGeom>
        <a:solidFill>
          <a:schemeClr val="tx2">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502920</xdr:colOff>
      <xdr:row>21</xdr:row>
      <xdr:rowOff>96774</xdr:rowOff>
    </xdr:from>
    <xdr:to>
      <xdr:col>22</xdr:col>
      <xdr:colOff>601980</xdr:colOff>
      <xdr:row>34</xdr:row>
      <xdr:rowOff>129540</xdr:rowOff>
    </xdr:to>
    <xdr:sp macro="" textlink="">
      <xdr:nvSpPr>
        <xdr:cNvPr id="60" name="Flowchart: Alternate Process 59">
          <a:extLst>
            <a:ext uri="{FF2B5EF4-FFF2-40B4-BE49-F238E27FC236}">
              <a16:creationId xmlns:a16="http://schemas.microsoft.com/office/drawing/2014/main" id="{EE5B4D18-8A44-406F-B97F-3690121B5C42}"/>
            </a:ext>
          </a:extLst>
        </xdr:cNvPr>
        <xdr:cNvSpPr/>
      </xdr:nvSpPr>
      <xdr:spPr>
        <a:xfrm>
          <a:off x="10256520" y="3937254"/>
          <a:ext cx="3756660" cy="2410206"/>
        </a:xfrm>
        <a:prstGeom prst="flowChartAlternateProcess">
          <a:avLst/>
        </a:prstGeom>
        <a:solidFill>
          <a:schemeClr val="tx2">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434340</xdr:colOff>
      <xdr:row>22</xdr:row>
      <xdr:rowOff>15239</xdr:rowOff>
    </xdr:from>
    <xdr:to>
      <xdr:col>8</xdr:col>
      <xdr:colOff>320040</xdr:colOff>
      <xdr:row>34</xdr:row>
      <xdr:rowOff>68580</xdr:rowOff>
    </xdr:to>
    <xdr:graphicFrame macro="">
      <xdr:nvGraphicFramePr>
        <xdr:cNvPr id="62" name="Chart 61">
          <a:extLst>
            <a:ext uri="{FF2B5EF4-FFF2-40B4-BE49-F238E27FC236}">
              <a16:creationId xmlns:a16="http://schemas.microsoft.com/office/drawing/2014/main" id="{4F2B69CD-8C77-4C1D-B951-011149C31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563880</xdr:colOff>
      <xdr:row>21</xdr:row>
      <xdr:rowOff>99060</xdr:rowOff>
    </xdr:from>
    <xdr:to>
      <xdr:col>15</xdr:col>
      <xdr:colOff>327660</xdr:colOff>
      <xdr:row>34</xdr:row>
      <xdr:rowOff>15240</xdr:rowOff>
    </xdr:to>
    <xdr:graphicFrame macro="">
      <xdr:nvGraphicFramePr>
        <xdr:cNvPr id="63" name="Chart 62">
          <a:extLst>
            <a:ext uri="{FF2B5EF4-FFF2-40B4-BE49-F238E27FC236}">
              <a16:creationId xmlns:a16="http://schemas.microsoft.com/office/drawing/2014/main" id="{13B7EEE3-CC10-4810-9750-8C135CF62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175260</xdr:colOff>
      <xdr:row>4</xdr:row>
      <xdr:rowOff>171450</xdr:rowOff>
    </xdr:from>
    <xdr:to>
      <xdr:col>5</xdr:col>
      <xdr:colOff>198120</xdr:colOff>
      <xdr:row>6</xdr:row>
      <xdr:rowOff>99060</xdr:rowOff>
    </xdr:to>
    <xdr:sp macro="" textlink="'Data Sales Adidas'!W65">
      <xdr:nvSpPr>
        <xdr:cNvPr id="3" name="TextBox 2">
          <a:extLst>
            <a:ext uri="{FF2B5EF4-FFF2-40B4-BE49-F238E27FC236}">
              <a16:creationId xmlns:a16="http://schemas.microsoft.com/office/drawing/2014/main" id="{DA36768D-2CCB-C88A-AD6D-7EAB5B3AA12D}"/>
            </a:ext>
          </a:extLst>
        </xdr:cNvPr>
        <xdr:cNvSpPr txBox="1"/>
      </xdr:nvSpPr>
      <xdr:spPr>
        <a:xfrm>
          <a:off x="2004060" y="902970"/>
          <a:ext cx="1242060" cy="29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5D89DC7-5E25-4459-B3D2-B42E8F42D523}" type="TxLink">
            <a:rPr lang="en-US" sz="1200" b="1" i="0" u="none" strike="noStrike">
              <a:solidFill>
                <a:schemeClr val="bg1"/>
              </a:solidFill>
              <a:latin typeface="Calibri"/>
              <a:ea typeface="Calibri"/>
              <a:cs typeface="Calibri"/>
            </a:rPr>
            <a:pPr/>
            <a:t>24,78,861</a:t>
          </a:fld>
          <a:endParaRPr lang="en-IN" sz="1200" b="1">
            <a:solidFill>
              <a:schemeClr val="bg1"/>
            </a:solidFill>
          </a:endParaRPr>
        </a:p>
      </xdr:txBody>
    </xdr:sp>
    <xdr:clientData/>
  </xdr:twoCellAnchor>
  <xdr:twoCellAnchor>
    <xdr:from>
      <xdr:col>6</xdr:col>
      <xdr:colOff>60960</xdr:colOff>
      <xdr:row>4</xdr:row>
      <xdr:rowOff>179070</xdr:rowOff>
    </xdr:from>
    <xdr:to>
      <xdr:col>7</xdr:col>
      <xdr:colOff>510540</xdr:colOff>
      <xdr:row>6</xdr:row>
      <xdr:rowOff>114300</xdr:rowOff>
    </xdr:to>
    <xdr:sp macro="" textlink="'Data Sales Adidas'!W71">
      <xdr:nvSpPr>
        <xdr:cNvPr id="4" name="TextBox 3">
          <a:extLst>
            <a:ext uri="{FF2B5EF4-FFF2-40B4-BE49-F238E27FC236}">
              <a16:creationId xmlns:a16="http://schemas.microsoft.com/office/drawing/2014/main" id="{8ABB89E9-DDFB-6A06-0644-785895DFF66F}"/>
            </a:ext>
          </a:extLst>
        </xdr:cNvPr>
        <xdr:cNvSpPr txBox="1"/>
      </xdr:nvSpPr>
      <xdr:spPr>
        <a:xfrm>
          <a:off x="3718560" y="910590"/>
          <a:ext cx="1059180" cy="300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C39345-C2E4-4E5A-9476-2743898347FA}" type="TxLink">
            <a:rPr lang="en-US" sz="1200" b="1" i="0" u="none" strike="noStrike">
              <a:solidFill>
                <a:schemeClr val="bg1"/>
              </a:solidFill>
              <a:latin typeface="Calibri"/>
              <a:ea typeface="Calibri"/>
              <a:cs typeface="Calibri"/>
            </a:rPr>
            <a:pPr/>
            <a:t>$33,21,34,761</a:t>
          </a:fld>
          <a:endParaRPr lang="en-IN" sz="1200" b="1">
            <a:solidFill>
              <a:schemeClr val="bg1"/>
            </a:solidFill>
          </a:endParaRPr>
        </a:p>
      </xdr:txBody>
    </xdr:sp>
    <xdr:clientData/>
  </xdr:twoCellAnchor>
  <xdr:twoCellAnchor>
    <xdr:from>
      <xdr:col>9</xdr:col>
      <xdr:colOff>403860</xdr:colOff>
      <xdr:row>5</xdr:row>
      <xdr:rowOff>3810</xdr:rowOff>
    </xdr:from>
    <xdr:to>
      <xdr:col>11</xdr:col>
      <xdr:colOff>228600</xdr:colOff>
      <xdr:row>7</xdr:row>
      <xdr:rowOff>38100</xdr:rowOff>
    </xdr:to>
    <xdr:sp macro="" textlink="">
      <xdr:nvSpPr>
        <xdr:cNvPr id="5" name="TextBox 4">
          <a:extLst>
            <a:ext uri="{FF2B5EF4-FFF2-40B4-BE49-F238E27FC236}">
              <a16:creationId xmlns:a16="http://schemas.microsoft.com/office/drawing/2014/main" id="{E21983E4-DB02-8C66-B46B-61317FB12316}"/>
            </a:ext>
          </a:extLst>
        </xdr:cNvPr>
        <xdr:cNvSpPr txBox="1"/>
      </xdr:nvSpPr>
      <xdr:spPr>
        <a:xfrm>
          <a:off x="5890260" y="918210"/>
          <a:ext cx="104394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6</a:t>
          </a:r>
        </a:p>
      </xdr:txBody>
    </xdr:sp>
    <xdr:clientData/>
  </xdr:twoCellAnchor>
  <xdr:twoCellAnchor>
    <xdr:from>
      <xdr:col>12</xdr:col>
      <xdr:colOff>15240</xdr:colOff>
      <xdr:row>4</xdr:row>
      <xdr:rowOff>179070</xdr:rowOff>
    </xdr:from>
    <xdr:to>
      <xdr:col>13</xdr:col>
      <xdr:colOff>426720</xdr:colOff>
      <xdr:row>6</xdr:row>
      <xdr:rowOff>144780</xdr:rowOff>
    </xdr:to>
    <xdr:sp macro="" textlink="'Data Sales Adidas'!Z65">
      <xdr:nvSpPr>
        <xdr:cNvPr id="6" name="TextBox 5">
          <a:extLst>
            <a:ext uri="{FF2B5EF4-FFF2-40B4-BE49-F238E27FC236}">
              <a16:creationId xmlns:a16="http://schemas.microsoft.com/office/drawing/2014/main" id="{B20492F8-F825-D37E-F963-22F252D135CC}"/>
            </a:ext>
          </a:extLst>
        </xdr:cNvPr>
        <xdr:cNvSpPr txBox="1"/>
      </xdr:nvSpPr>
      <xdr:spPr>
        <a:xfrm>
          <a:off x="7330440" y="910590"/>
          <a:ext cx="1021080" cy="331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8DFD53-2ACF-452D-A79E-BA8DE8C9AFFA}" type="TxLink">
            <a:rPr lang="en-US" sz="1200" b="1" i="0" u="none" strike="noStrike">
              <a:solidFill>
                <a:schemeClr val="bg1"/>
              </a:solidFill>
              <a:latin typeface="Calibri"/>
              <a:ea typeface="Calibri"/>
              <a:cs typeface="Calibri"/>
            </a:rPr>
            <a:pPr/>
            <a:t>$89,99,02,125</a:t>
          </a:fld>
          <a:endParaRPr lang="en-IN" sz="1200" b="1">
            <a:solidFill>
              <a:schemeClr val="bg1"/>
            </a:solidFill>
          </a:endParaRPr>
        </a:p>
      </xdr:txBody>
    </xdr:sp>
    <xdr:clientData/>
  </xdr:twoCellAnchor>
  <xdr:twoCellAnchor>
    <xdr:from>
      <xdr:col>15</xdr:col>
      <xdr:colOff>228600</xdr:colOff>
      <xdr:row>5</xdr:row>
      <xdr:rowOff>3810</xdr:rowOff>
    </xdr:from>
    <xdr:to>
      <xdr:col>16</xdr:col>
      <xdr:colOff>533400</xdr:colOff>
      <xdr:row>6</xdr:row>
      <xdr:rowOff>83820</xdr:rowOff>
    </xdr:to>
    <xdr:sp macro="" textlink="'Data Sales Adidas'!Z71">
      <xdr:nvSpPr>
        <xdr:cNvPr id="7" name="TextBox 6">
          <a:extLst>
            <a:ext uri="{FF2B5EF4-FFF2-40B4-BE49-F238E27FC236}">
              <a16:creationId xmlns:a16="http://schemas.microsoft.com/office/drawing/2014/main" id="{FBF9B5FD-2EED-4378-4FD8-670687A04F77}"/>
            </a:ext>
          </a:extLst>
        </xdr:cNvPr>
        <xdr:cNvSpPr txBox="1"/>
      </xdr:nvSpPr>
      <xdr:spPr>
        <a:xfrm>
          <a:off x="9372600" y="918210"/>
          <a:ext cx="914400" cy="262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31003A-45E0-410D-A99B-A658B6CAE81C}" type="TxLink">
            <a:rPr lang="en-US" sz="1200" b="1" i="0" u="none" strike="noStrike">
              <a:solidFill>
                <a:schemeClr val="bg1"/>
              </a:solidFill>
              <a:latin typeface="Calibri"/>
              <a:ea typeface="Calibri"/>
              <a:cs typeface="Calibri"/>
            </a:rPr>
            <a:pPr/>
            <a:t>42.30%</a:t>
          </a:fld>
          <a:endParaRPr lang="en-IN" sz="1200" b="1">
            <a:solidFill>
              <a:schemeClr val="bg1"/>
            </a:solidFill>
          </a:endParaRPr>
        </a:p>
      </xdr:txBody>
    </xdr:sp>
    <xdr:clientData/>
  </xdr:twoCellAnchor>
  <xdr:twoCellAnchor>
    <xdr:from>
      <xdr:col>18</xdr:col>
      <xdr:colOff>327660</xdr:colOff>
      <xdr:row>5</xdr:row>
      <xdr:rowOff>3810</xdr:rowOff>
    </xdr:from>
    <xdr:to>
      <xdr:col>20</xdr:col>
      <xdr:colOff>22860</xdr:colOff>
      <xdr:row>6</xdr:row>
      <xdr:rowOff>60960</xdr:rowOff>
    </xdr:to>
    <xdr:sp macro="" textlink="'Data Sales Adidas'!AC65">
      <xdr:nvSpPr>
        <xdr:cNvPr id="2" name="TextBox 1">
          <a:extLst>
            <a:ext uri="{FF2B5EF4-FFF2-40B4-BE49-F238E27FC236}">
              <a16:creationId xmlns:a16="http://schemas.microsoft.com/office/drawing/2014/main" id="{5309DD29-9046-A3E3-A12F-B1D15356EBD1}"/>
            </a:ext>
          </a:extLst>
        </xdr:cNvPr>
        <xdr:cNvSpPr txBox="1"/>
      </xdr:nvSpPr>
      <xdr:spPr>
        <a:xfrm>
          <a:off x="11300460" y="918210"/>
          <a:ext cx="914400" cy="240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1BC9975-75EA-4EF5-886E-28653E4AE4EA}" type="TxLink">
            <a:rPr lang="en-US" sz="1200" b="1" i="0" u="none" strike="noStrike">
              <a:solidFill>
                <a:schemeClr val="bg1"/>
              </a:solidFill>
              <a:latin typeface="Calibri"/>
              <a:ea typeface="Calibri"/>
              <a:cs typeface="Calibri"/>
            </a:rPr>
            <a:pPr/>
            <a:t>$45</a:t>
          </a:fld>
          <a:endParaRPr lang="en-IN" sz="1200" b="1">
            <a:solidFill>
              <a:schemeClr val="bg1"/>
            </a:solidFill>
          </a:endParaRPr>
        </a:p>
      </xdr:txBody>
    </xdr:sp>
    <xdr:clientData/>
  </xdr:twoCellAnchor>
  <xdr:twoCellAnchor>
    <xdr:from>
      <xdr:col>21</xdr:col>
      <xdr:colOff>205740</xdr:colOff>
      <xdr:row>5</xdr:row>
      <xdr:rowOff>3810</xdr:rowOff>
    </xdr:from>
    <xdr:to>
      <xdr:col>22</xdr:col>
      <xdr:colOff>510540</xdr:colOff>
      <xdr:row>6</xdr:row>
      <xdr:rowOff>76200</xdr:rowOff>
    </xdr:to>
    <xdr:sp macro="" textlink="'Data Sales Adidas'!AF72">
      <xdr:nvSpPr>
        <xdr:cNvPr id="8" name="TextBox 7">
          <a:extLst>
            <a:ext uri="{FF2B5EF4-FFF2-40B4-BE49-F238E27FC236}">
              <a16:creationId xmlns:a16="http://schemas.microsoft.com/office/drawing/2014/main" id="{92357689-F00F-2456-7BF2-95BBEFFD6E8B}"/>
            </a:ext>
          </a:extLst>
        </xdr:cNvPr>
        <xdr:cNvSpPr txBox="1"/>
      </xdr:nvSpPr>
      <xdr:spPr>
        <a:xfrm>
          <a:off x="13007340" y="918210"/>
          <a:ext cx="914400" cy="255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981F9A-124B-4ADF-B7C7-114E318822E2}" type="TxLink">
            <a:rPr lang="en-US" sz="1200" b="1" i="0" u="none" strike="noStrike">
              <a:solidFill>
                <a:schemeClr val="bg1"/>
              </a:solidFill>
              <a:latin typeface="Calibri"/>
              <a:ea typeface="Calibri"/>
              <a:cs typeface="Calibri"/>
            </a:rPr>
            <a:pPr/>
            <a:t>324.07%</a:t>
          </a:fld>
          <a:endParaRPr lang="en-IN" sz="1200" b="1">
            <a:solidFill>
              <a:schemeClr val="bg1"/>
            </a:solidFill>
          </a:endParaRPr>
        </a:p>
      </xdr:txBody>
    </xdr:sp>
    <xdr:clientData/>
  </xdr:twoCellAnchor>
  <xdr:twoCellAnchor>
    <xdr:from>
      <xdr:col>2</xdr:col>
      <xdr:colOff>464820</xdr:colOff>
      <xdr:row>8</xdr:row>
      <xdr:rowOff>30480</xdr:rowOff>
    </xdr:from>
    <xdr:to>
      <xdr:col>8</xdr:col>
      <xdr:colOff>480060</xdr:colOff>
      <xdr:row>20</xdr:row>
      <xdr:rowOff>38100</xdr:rowOff>
    </xdr:to>
    <xdr:graphicFrame macro="">
      <xdr:nvGraphicFramePr>
        <xdr:cNvPr id="9" name="Chart 8">
          <a:extLst>
            <a:ext uri="{FF2B5EF4-FFF2-40B4-BE49-F238E27FC236}">
              <a16:creationId xmlns:a16="http://schemas.microsoft.com/office/drawing/2014/main" id="{BAAA1D46-46C3-48D3-8ACD-9BE27713E5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502920</xdr:colOff>
      <xdr:row>8</xdr:row>
      <xdr:rowOff>0</xdr:rowOff>
    </xdr:from>
    <xdr:to>
      <xdr:col>15</xdr:col>
      <xdr:colOff>434340</xdr:colOff>
      <xdr:row>20</xdr:row>
      <xdr:rowOff>45720</xdr:rowOff>
    </xdr:to>
    <xdr:graphicFrame macro="">
      <xdr:nvGraphicFramePr>
        <xdr:cNvPr id="10" name="Chart 9">
          <a:extLst>
            <a:ext uri="{FF2B5EF4-FFF2-40B4-BE49-F238E27FC236}">
              <a16:creationId xmlns:a16="http://schemas.microsoft.com/office/drawing/2014/main" id="{6C9B21C7-E95C-41EA-A12F-40B601DFC9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525780</xdr:colOff>
      <xdr:row>7</xdr:row>
      <xdr:rowOff>167640</xdr:rowOff>
    </xdr:from>
    <xdr:to>
      <xdr:col>23</xdr:col>
      <xdr:colOff>53340</xdr:colOff>
      <xdr:row>20</xdr:row>
      <xdr:rowOff>30480</xdr:rowOff>
    </xdr:to>
    <xdr:graphicFrame macro="">
      <xdr:nvGraphicFramePr>
        <xdr:cNvPr id="13" name="Chart 12">
          <a:extLst>
            <a:ext uri="{FF2B5EF4-FFF2-40B4-BE49-F238E27FC236}">
              <a16:creationId xmlns:a16="http://schemas.microsoft.com/office/drawing/2014/main" id="{B155A00F-18FF-4BF3-8518-C62A646FF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541020</xdr:colOff>
      <xdr:row>22</xdr:row>
      <xdr:rowOff>15240</xdr:rowOff>
    </xdr:from>
    <xdr:to>
      <xdr:col>22</xdr:col>
      <xdr:colOff>594360</xdr:colOff>
      <xdr:row>34</xdr:row>
      <xdr:rowOff>53340</xdr:rowOff>
    </xdr:to>
    <xdr:graphicFrame macro="">
      <xdr:nvGraphicFramePr>
        <xdr:cNvPr id="15" name="Chart 14">
          <a:extLst>
            <a:ext uri="{FF2B5EF4-FFF2-40B4-BE49-F238E27FC236}">
              <a16:creationId xmlns:a16="http://schemas.microsoft.com/office/drawing/2014/main" id="{C85B1761-8D2A-4C48-B853-FC371D896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198120</xdr:colOff>
      <xdr:row>4</xdr:row>
      <xdr:rowOff>76201</xdr:rowOff>
    </xdr:from>
    <xdr:to>
      <xdr:col>2</xdr:col>
      <xdr:colOff>137160</xdr:colOff>
      <xdr:row>10</xdr:row>
      <xdr:rowOff>38101</xdr:rowOff>
    </xdr:to>
    <mc:AlternateContent xmlns:mc="http://schemas.openxmlformats.org/markup-compatibility/2006" xmlns:a14="http://schemas.microsoft.com/office/drawing/2010/main">
      <mc:Choice Requires="a14">
        <xdr:graphicFrame macro="">
          <xdr:nvGraphicFramePr>
            <xdr:cNvPr id="16" name="Year 2">
              <a:extLst>
                <a:ext uri="{FF2B5EF4-FFF2-40B4-BE49-F238E27FC236}">
                  <a16:creationId xmlns:a16="http://schemas.microsoft.com/office/drawing/2014/main" id="{2AD8B31F-3572-4519-905A-13ED03F85FEB}"/>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98120" y="807721"/>
              <a:ext cx="1158240" cy="1059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205740</xdr:colOff>
      <xdr:row>11</xdr:row>
      <xdr:rowOff>15240</xdr:rowOff>
    </xdr:from>
    <xdr:to>
      <xdr:col>2</xdr:col>
      <xdr:colOff>121920</xdr:colOff>
      <xdr:row>22</xdr:row>
      <xdr:rowOff>60959</xdr:rowOff>
    </xdr:to>
    <mc:AlternateContent xmlns:mc="http://schemas.openxmlformats.org/markup-compatibility/2006" xmlns:a14="http://schemas.microsoft.com/office/drawing/2010/main">
      <mc:Choice Requires="a14">
        <xdr:graphicFrame macro="">
          <xdr:nvGraphicFramePr>
            <xdr:cNvPr id="17" name="Retailer 1">
              <a:extLst>
                <a:ext uri="{FF2B5EF4-FFF2-40B4-BE49-F238E27FC236}">
                  <a16:creationId xmlns:a16="http://schemas.microsoft.com/office/drawing/2014/main" id="{78643519-8150-422D-98AA-3D45AE318DAB}"/>
                </a:ext>
              </a:extLst>
            </xdr:cNvPr>
            <xdr:cNvGraphicFramePr/>
          </xdr:nvGraphicFramePr>
          <xdr:xfrm>
            <a:off x="0" y="0"/>
            <a:ext cx="0" cy="0"/>
          </xdr:xfrm>
          <a:graphic>
            <a:graphicData uri="http://schemas.microsoft.com/office/drawing/2010/slicer">
              <sle:slicer xmlns:sle="http://schemas.microsoft.com/office/drawing/2010/slicer" name="Retailer 1"/>
            </a:graphicData>
          </a:graphic>
        </xdr:graphicFrame>
      </mc:Choice>
      <mc:Fallback xmlns="">
        <xdr:sp macro="" textlink="">
          <xdr:nvSpPr>
            <xdr:cNvPr id="0" name=""/>
            <xdr:cNvSpPr>
              <a:spLocks noTextEdit="1"/>
            </xdr:cNvSpPr>
          </xdr:nvSpPr>
          <xdr:spPr>
            <a:xfrm>
              <a:off x="205740" y="2026920"/>
              <a:ext cx="1135380" cy="2057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205740</xdr:colOff>
      <xdr:row>24</xdr:row>
      <xdr:rowOff>49530</xdr:rowOff>
    </xdr:from>
    <xdr:to>
      <xdr:col>2</xdr:col>
      <xdr:colOff>114300</xdr:colOff>
      <xdr:row>33</xdr:row>
      <xdr:rowOff>173053</xdr:rowOff>
    </xdr:to>
    <mc:AlternateContent xmlns:mc="http://schemas.openxmlformats.org/markup-compatibility/2006" xmlns:a14="http://schemas.microsoft.com/office/drawing/2010/main">
      <mc:Choice Requires="a14">
        <xdr:graphicFrame macro="">
          <xdr:nvGraphicFramePr>
            <xdr:cNvPr id="19" name="Sales Method 1">
              <a:extLst>
                <a:ext uri="{FF2B5EF4-FFF2-40B4-BE49-F238E27FC236}">
                  <a16:creationId xmlns:a16="http://schemas.microsoft.com/office/drawing/2014/main" id="{B169D04A-361D-4426-A596-A221360B8AC6}"/>
                </a:ext>
              </a:extLst>
            </xdr:cNvPr>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mlns="">
        <xdr:sp macro="" textlink="">
          <xdr:nvSpPr>
            <xdr:cNvPr id="0" name=""/>
            <xdr:cNvSpPr>
              <a:spLocks noTextEdit="1"/>
            </xdr:cNvSpPr>
          </xdr:nvSpPr>
          <xdr:spPr>
            <a:xfrm>
              <a:off x="205740" y="4438650"/>
              <a:ext cx="1127760" cy="17694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83820</xdr:colOff>
      <xdr:row>0</xdr:row>
      <xdr:rowOff>83820</xdr:rowOff>
    </xdr:from>
    <xdr:to>
      <xdr:col>23</xdr:col>
      <xdr:colOff>343980</xdr:colOff>
      <xdr:row>35</xdr:row>
      <xdr:rowOff>19020</xdr:rowOff>
    </xdr:to>
    <xdr:sp macro="" textlink="">
      <xdr:nvSpPr>
        <xdr:cNvPr id="2" name="Rectangle 1">
          <a:extLst>
            <a:ext uri="{FF2B5EF4-FFF2-40B4-BE49-F238E27FC236}">
              <a16:creationId xmlns:a16="http://schemas.microsoft.com/office/drawing/2014/main" id="{EC71B3C5-01A5-E6E2-B1D8-E7134049CDC5}"/>
            </a:ext>
          </a:extLst>
        </xdr:cNvPr>
        <xdr:cNvSpPr/>
      </xdr:nvSpPr>
      <xdr:spPr>
        <a:xfrm>
          <a:off x="83820" y="83820"/>
          <a:ext cx="14280960" cy="6336000"/>
        </a:xfrm>
        <a:prstGeom prst="rect">
          <a:avLst/>
        </a:prstGeom>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152400</xdr:colOff>
      <xdr:row>1</xdr:row>
      <xdr:rowOff>15240</xdr:rowOff>
    </xdr:from>
    <xdr:to>
      <xdr:col>23</xdr:col>
      <xdr:colOff>166800</xdr:colOff>
      <xdr:row>2</xdr:row>
      <xdr:rowOff>121920</xdr:rowOff>
    </xdr:to>
    <xdr:sp macro="" textlink="">
      <xdr:nvSpPr>
        <xdr:cNvPr id="4" name="Rectangle: Rounded Corners 3">
          <a:extLst>
            <a:ext uri="{FF2B5EF4-FFF2-40B4-BE49-F238E27FC236}">
              <a16:creationId xmlns:a16="http://schemas.microsoft.com/office/drawing/2014/main" id="{AFF9372F-C441-48C5-ACBA-3F13E662A960}"/>
            </a:ext>
          </a:extLst>
        </xdr:cNvPr>
        <xdr:cNvSpPr/>
      </xdr:nvSpPr>
      <xdr:spPr>
        <a:xfrm>
          <a:off x="1371600" y="198120"/>
          <a:ext cx="12816000" cy="289560"/>
        </a:xfrm>
        <a:prstGeom prst="roundRect">
          <a:avLst>
            <a:gd name="adj" fmla="val 50000"/>
          </a:avLst>
        </a:prstGeom>
        <a:solidFill>
          <a:schemeClr val="tx2">
            <a:lumMod val="50000"/>
          </a:schemeClr>
        </a:solidFill>
        <a:effectLst>
          <a:outerShdw blurRad="50800" dist="38100" dir="5400000" algn="t"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ADIDAS</a:t>
          </a:r>
          <a:r>
            <a:rPr lang="en-IN" sz="1400"/>
            <a:t> SALES DASHBOARD</a:t>
          </a:r>
        </a:p>
      </xdr:txBody>
    </xdr:sp>
    <xdr:clientData/>
  </xdr:twoCellAnchor>
  <xdr:oneCellAnchor>
    <xdr:from>
      <xdr:col>0</xdr:col>
      <xdr:colOff>304800</xdr:colOff>
      <xdr:row>0</xdr:row>
      <xdr:rowOff>121920</xdr:rowOff>
    </xdr:from>
    <xdr:ext cx="906780" cy="434340"/>
    <xdr:pic>
      <xdr:nvPicPr>
        <xdr:cNvPr id="5" name="image2.png">
          <a:extLst>
            <a:ext uri="{FF2B5EF4-FFF2-40B4-BE49-F238E27FC236}">
              <a16:creationId xmlns:a16="http://schemas.microsoft.com/office/drawing/2014/main" id="{0A8E0C3F-42FA-4BF6-AA0B-920EE892437A}"/>
            </a:ext>
          </a:extLst>
        </xdr:cNvPr>
        <xdr:cNvPicPr preferRelativeResize="0"/>
      </xdr:nvPicPr>
      <xdr:blipFill>
        <a:blip xmlns:r="http://schemas.openxmlformats.org/officeDocument/2006/relationships" r:embed="rId1" cstate="print"/>
        <a:stretch>
          <a:fillRect/>
        </a:stretch>
      </xdr:blipFill>
      <xdr:spPr>
        <a:xfrm>
          <a:off x="304800" y="121920"/>
          <a:ext cx="906780" cy="434340"/>
        </a:xfrm>
        <a:prstGeom prst="rect">
          <a:avLst/>
        </a:prstGeom>
        <a:noFill/>
      </xdr:spPr>
    </xdr:pic>
    <xdr:clientData fLocksWithSheet="0"/>
  </xdr:oneCellAnchor>
  <xdr:twoCellAnchor>
    <xdr:from>
      <xdr:col>0</xdr:col>
      <xdr:colOff>160020</xdr:colOff>
      <xdr:row>3</xdr:row>
      <xdr:rowOff>121920</xdr:rowOff>
    </xdr:from>
    <xdr:to>
      <xdr:col>2</xdr:col>
      <xdr:colOff>141960</xdr:colOff>
      <xdr:row>34</xdr:row>
      <xdr:rowOff>140640</xdr:rowOff>
    </xdr:to>
    <xdr:sp macro="" textlink="">
      <xdr:nvSpPr>
        <xdr:cNvPr id="6" name="Rectangle: Rounded Corners 5">
          <a:extLst>
            <a:ext uri="{FF2B5EF4-FFF2-40B4-BE49-F238E27FC236}">
              <a16:creationId xmlns:a16="http://schemas.microsoft.com/office/drawing/2014/main" id="{B00D67EE-1241-4513-B169-C470C0E0A20C}"/>
            </a:ext>
          </a:extLst>
        </xdr:cNvPr>
        <xdr:cNvSpPr/>
      </xdr:nvSpPr>
      <xdr:spPr>
        <a:xfrm>
          <a:off x="160020" y="670560"/>
          <a:ext cx="1201140" cy="5688000"/>
        </a:xfrm>
        <a:prstGeom prst="roundRect">
          <a:avLst/>
        </a:prstGeom>
        <a:solidFill>
          <a:schemeClr val="tx2">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472440</xdr:colOff>
      <xdr:row>3</xdr:row>
      <xdr:rowOff>110490</xdr:rowOff>
    </xdr:from>
    <xdr:to>
      <xdr:col>5</xdr:col>
      <xdr:colOff>121920</xdr:colOff>
      <xdr:row>6</xdr:row>
      <xdr:rowOff>102870</xdr:rowOff>
    </xdr:to>
    <xdr:sp macro="" textlink="">
      <xdr:nvSpPr>
        <xdr:cNvPr id="7" name="Rectangle: Rounded Corners 6">
          <a:extLst>
            <a:ext uri="{FF2B5EF4-FFF2-40B4-BE49-F238E27FC236}">
              <a16:creationId xmlns:a16="http://schemas.microsoft.com/office/drawing/2014/main" id="{DE2CBABA-0B57-4157-83FF-61D918827164}"/>
            </a:ext>
          </a:extLst>
        </xdr:cNvPr>
        <xdr:cNvSpPr/>
      </xdr:nvSpPr>
      <xdr:spPr>
        <a:xfrm>
          <a:off x="1691640" y="659130"/>
          <a:ext cx="1478280" cy="541020"/>
        </a:xfrm>
        <a:prstGeom prst="roundRect">
          <a:avLst>
            <a:gd name="adj" fmla="val 33568"/>
          </a:avLst>
        </a:prstGeom>
        <a:solidFill>
          <a:schemeClr val="tx2">
            <a:lumMod val="75000"/>
          </a:schemeClr>
        </a:solidFill>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lt1"/>
              </a:solidFill>
              <a:effectLst/>
              <a:latin typeface="+mn-lt"/>
              <a:ea typeface="+mn-ea"/>
              <a:cs typeface="+mn-cs"/>
            </a:rPr>
            <a:t>Total</a:t>
          </a:r>
          <a:r>
            <a:rPr lang="en-IN" sz="1100" b="1" baseline="0">
              <a:solidFill>
                <a:schemeClr val="lt1"/>
              </a:solidFill>
              <a:effectLst/>
              <a:latin typeface="+mn-lt"/>
              <a:ea typeface="+mn-ea"/>
              <a:cs typeface="+mn-cs"/>
            </a:rPr>
            <a:t> Units Sold</a:t>
          </a:r>
          <a:endParaRPr lang="en-IN">
            <a:effectLst/>
          </a:endParaRPr>
        </a:p>
        <a:p>
          <a:pPr algn="l"/>
          <a:endParaRPr lang="en-IN" sz="1100"/>
        </a:p>
      </xdr:txBody>
    </xdr:sp>
    <xdr:clientData/>
  </xdr:twoCellAnchor>
  <xdr:twoCellAnchor>
    <xdr:from>
      <xdr:col>5</xdr:col>
      <xdr:colOff>473710</xdr:colOff>
      <xdr:row>3</xdr:row>
      <xdr:rowOff>110490</xdr:rowOff>
    </xdr:from>
    <xdr:to>
      <xdr:col>8</xdr:col>
      <xdr:colOff>123190</xdr:colOff>
      <xdr:row>6</xdr:row>
      <xdr:rowOff>102870</xdr:rowOff>
    </xdr:to>
    <xdr:sp macro="" textlink="">
      <xdr:nvSpPr>
        <xdr:cNvPr id="8" name="Rectangle: Rounded Corners 7">
          <a:extLst>
            <a:ext uri="{FF2B5EF4-FFF2-40B4-BE49-F238E27FC236}">
              <a16:creationId xmlns:a16="http://schemas.microsoft.com/office/drawing/2014/main" id="{371CFA60-D1A2-4657-95D1-FFFECACB7DE0}"/>
            </a:ext>
          </a:extLst>
        </xdr:cNvPr>
        <xdr:cNvSpPr/>
      </xdr:nvSpPr>
      <xdr:spPr>
        <a:xfrm>
          <a:off x="3521710" y="659130"/>
          <a:ext cx="1478280" cy="541020"/>
        </a:xfrm>
        <a:prstGeom prst="roundRect">
          <a:avLst>
            <a:gd name="adj" fmla="val 33568"/>
          </a:avLst>
        </a:prstGeom>
        <a:solidFill>
          <a:schemeClr val="tx2">
            <a:lumMod val="75000"/>
          </a:schemeClr>
        </a:solidFill>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474980</xdr:colOff>
      <xdr:row>3</xdr:row>
      <xdr:rowOff>110490</xdr:rowOff>
    </xdr:from>
    <xdr:to>
      <xdr:col>11</xdr:col>
      <xdr:colOff>124460</xdr:colOff>
      <xdr:row>6</xdr:row>
      <xdr:rowOff>102870</xdr:rowOff>
    </xdr:to>
    <xdr:sp macro="" textlink="">
      <xdr:nvSpPr>
        <xdr:cNvPr id="9" name="Rectangle: Rounded Corners 8">
          <a:extLst>
            <a:ext uri="{FF2B5EF4-FFF2-40B4-BE49-F238E27FC236}">
              <a16:creationId xmlns:a16="http://schemas.microsoft.com/office/drawing/2014/main" id="{5DF563AA-C7C2-4649-B292-8FB7A9D35990}"/>
            </a:ext>
          </a:extLst>
        </xdr:cNvPr>
        <xdr:cNvSpPr/>
      </xdr:nvSpPr>
      <xdr:spPr>
        <a:xfrm>
          <a:off x="5351780" y="659130"/>
          <a:ext cx="1478280" cy="541020"/>
        </a:xfrm>
        <a:prstGeom prst="roundRect">
          <a:avLst>
            <a:gd name="adj" fmla="val 33568"/>
          </a:avLst>
        </a:prstGeom>
        <a:solidFill>
          <a:schemeClr val="tx2">
            <a:lumMod val="75000"/>
          </a:schemeClr>
        </a:solidFill>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bg1"/>
              </a:solidFill>
            </a:rPr>
            <a:t>Retailer</a:t>
          </a:r>
          <a:r>
            <a:rPr lang="en-IN" sz="1100" b="1" baseline="0">
              <a:solidFill>
                <a:schemeClr val="bg1"/>
              </a:solidFill>
            </a:rPr>
            <a:t> Count</a:t>
          </a:r>
        </a:p>
      </xdr:txBody>
    </xdr:sp>
    <xdr:clientData/>
  </xdr:twoCellAnchor>
  <xdr:twoCellAnchor>
    <xdr:from>
      <xdr:col>11</xdr:col>
      <xdr:colOff>476250</xdr:colOff>
      <xdr:row>3</xdr:row>
      <xdr:rowOff>110490</xdr:rowOff>
    </xdr:from>
    <xdr:to>
      <xdr:col>14</xdr:col>
      <xdr:colOff>125730</xdr:colOff>
      <xdr:row>6</xdr:row>
      <xdr:rowOff>102870</xdr:rowOff>
    </xdr:to>
    <xdr:sp macro="" textlink="">
      <xdr:nvSpPr>
        <xdr:cNvPr id="10" name="Rectangle: Rounded Corners 9">
          <a:extLst>
            <a:ext uri="{FF2B5EF4-FFF2-40B4-BE49-F238E27FC236}">
              <a16:creationId xmlns:a16="http://schemas.microsoft.com/office/drawing/2014/main" id="{D81FCC0C-9C71-4977-89AC-E71F5E5C9271}"/>
            </a:ext>
          </a:extLst>
        </xdr:cNvPr>
        <xdr:cNvSpPr/>
      </xdr:nvSpPr>
      <xdr:spPr>
        <a:xfrm>
          <a:off x="7181850" y="659130"/>
          <a:ext cx="1478280" cy="541020"/>
        </a:xfrm>
        <a:prstGeom prst="roundRect">
          <a:avLst>
            <a:gd name="adj" fmla="val 33568"/>
          </a:avLst>
        </a:prstGeom>
        <a:solidFill>
          <a:schemeClr val="tx2">
            <a:lumMod val="75000"/>
          </a:schemeClr>
        </a:solidFill>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477520</xdr:colOff>
      <xdr:row>3</xdr:row>
      <xdr:rowOff>110490</xdr:rowOff>
    </xdr:from>
    <xdr:to>
      <xdr:col>17</xdr:col>
      <xdr:colOff>213360</xdr:colOff>
      <xdr:row>6</xdr:row>
      <xdr:rowOff>102870</xdr:rowOff>
    </xdr:to>
    <xdr:sp macro="" textlink="">
      <xdr:nvSpPr>
        <xdr:cNvPr id="11" name="Rectangle: Rounded Corners 10">
          <a:extLst>
            <a:ext uri="{FF2B5EF4-FFF2-40B4-BE49-F238E27FC236}">
              <a16:creationId xmlns:a16="http://schemas.microsoft.com/office/drawing/2014/main" id="{C3E74536-2F07-418E-B261-59C75FB4F8C9}"/>
            </a:ext>
          </a:extLst>
        </xdr:cNvPr>
        <xdr:cNvSpPr/>
      </xdr:nvSpPr>
      <xdr:spPr>
        <a:xfrm>
          <a:off x="9011920" y="659130"/>
          <a:ext cx="1564640" cy="541020"/>
        </a:xfrm>
        <a:prstGeom prst="roundRect">
          <a:avLst>
            <a:gd name="adj" fmla="val 33568"/>
          </a:avLst>
        </a:prstGeom>
        <a:solidFill>
          <a:schemeClr val="tx2">
            <a:lumMod val="75000"/>
          </a:schemeClr>
        </a:solidFill>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478790</xdr:colOff>
      <xdr:row>3</xdr:row>
      <xdr:rowOff>110490</xdr:rowOff>
    </xdr:from>
    <xdr:to>
      <xdr:col>20</xdr:col>
      <xdr:colOff>128270</xdr:colOff>
      <xdr:row>6</xdr:row>
      <xdr:rowOff>102870</xdr:rowOff>
    </xdr:to>
    <xdr:sp macro="" textlink="">
      <xdr:nvSpPr>
        <xdr:cNvPr id="12" name="Rectangle: Rounded Corners 11">
          <a:extLst>
            <a:ext uri="{FF2B5EF4-FFF2-40B4-BE49-F238E27FC236}">
              <a16:creationId xmlns:a16="http://schemas.microsoft.com/office/drawing/2014/main" id="{A8C5D44E-4CC2-4375-846D-5FF705C81ABA}"/>
            </a:ext>
          </a:extLst>
        </xdr:cNvPr>
        <xdr:cNvSpPr/>
      </xdr:nvSpPr>
      <xdr:spPr>
        <a:xfrm>
          <a:off x="10841990" y="659130"/>
          <a:ext cx="1478280" cy="541020"/>
        </a:xfrm>
        <a:prstGeom prst="roundRect">
          <a:avLst>
            <a:gd name="adj" fmla="val 33568"/>
          </a:avLst>
        </a:prstGeom>
        <a:solidFill>
          <a:schemeClr val="tx2">
            <a:lumMod val="75000"/>
          </a:schemeClr>
        </a:solidFill>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480060</xdr:colOff>
      <xdr:row>3</xdr:row>
      <xdr:rowOff>110490</xdr:rowOff>
    </xdr:from>
    <xdr:to>
      <xdr:col>23</xdr:col>
      <xdr:colOff>129540</xdr:colOff>
      <xdr:row>6</xdr:row>
      <xdr:rowOff>102870</xdr:rowOff>
    </xdr:to>
    <xdr:sp macro="" textlink="">
      <xdr:nvSpPr>
        <xdr:cNvPr id="13" name="Rectangle: Rounded Corners 12">
          <a:extLst>
            <a:ext uri="{FF2B5EF4-FFF2-40B4-BE49-F238E27FC236}">
              <a16:creationId xmlns:a16="http://schemas.microsoft.com/office/drawing/2014/main" id="{A0B47064-11D0-403A-90F0-3B0CFC2526D6}"/>
            </a:ext>
          </a:extLst>
        </xdr:cNvPr>
        <xdr:cNvSpPr/>
      </xdr:nvSpPr>
      <xdr:spPr>
        <a:xfrm>
          <a:off x="12672060" y="659130"/>
          <a:ext cx="1478280" cy="541020"/>
        </a:xfrm>
        <a:prstGeom prst="roundRect">
          <a:avLst>
            <a:gd name="adj" fmla="val 33568"/>
          </a:avLst>
        </a:prstGeom>
        <a:solidFill>
          <a:schemeClr val="tx2">
            <a:lumMod val="75000"/>
          </a:schemeClr>
        </a:solidFill>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p>
      </xdr:txBody>
    </xdr:sp>
    <xdr:clientData/>
  </xdr:twoCellAnchor>
  <xdr:twoCellAnchor>
    <xdr:from>
      <xdr:col>2</xdr:col>
      <xdr:colOff>388620</xdr:colOff>
      <xdr:row>7</xdr:row>
      <xdr:rowOff>144780</xdr:rowOff>
    </xdr:from>
    <xdr:to>
      <xdr:col>8</xdr:col>
      <xdr:colOff>411480</xdr:colOff>
      <xdr:row>20</xdr:row>
      <xdr:rowOff>99060</xdr:rowOff>
    </xdr:to>
    <xdr:sp macro="" textlink="">
      <xdr:nvSpPr>
        <xdr:cNvPr id="14" name="Flowchart: Alternate Process 13">
          <a:extLst>
            <a:ext uri="{FF2B5EF4-FFF2-40B4-BE49-F238E27FC236}">
              <a16:creationId xmlns:a16="http://schemas.microsoft.com/office/drawing/2014/main" id="{FABA1058-97EA-47F8-9E86-E3DE8E571727}"/>
            </a:ext>
          </a:extLst>
        </xdr:cNvPr>
        <xdr:cNvSpPr/>
      </xdr:nvSpPr>
      <xdr:spPr>
        <a:xfrm>
          <a:off x="1607820" y="1424940"/>
          <a:ext cx="3680460" cy="2331720"/>
        </a:xfrm>
        <a:prstGeom prst="flowChartAlternateProcess">
          <a:avLst/>
        </a:prstGeom>
        <a:solidFill>
          <a:schemeClr val="tx2">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499110</xdr:colOff>
      <xdr:row>7</xdr:row>
      <xdr:rowOff>144780</xdr:rowOff>
    </xdr:from>
    <xdr:to>
      <xdr:col>15</xdr:col>
      <xdr:colOff>521970</xdr:colOff>
      <xdr:row>20</xdr:row>
      <xdr:rowOff>99060</xdr:rowOff>
    </xdr:to>
    <xdr:sp macro="" textlink="">
      <xdr:nvSpPr>
        <xdr:cNvPr id="15" name="Flowchart: Alternate Process 14">
          <a:extLst>
            <a:ext uri="{FF2B5EF4-FFF2-40B4-BE49-F238E27FC236}">
              <a16:creationId xmlns:a16="http://schemas.microsoft.com/office/drawing/2014/main" id="{DCE64BF1-D5CE-47A2-8055-9E672EBFDB26}"/>
            </a:ext>
          </a:extLst>
        </xdr:cNvPr>
        <xdr:cNvSpPr/>
      </xdr:nvSpPr>
      <xdr:spPr>
        <a:xfrm>
          <a:off x="5985510" y="1424940"/>
          <a:ext cx="3680460" cy="2331720"/>
        </a:xfrm>
        <a:prstGeom prst="flowChartAlternateProcess">
          <a:avLst/>
        </a:prstGeom>
        <a:solidFill>
          <a:schemeClr val="tx2">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586740</xdr:colOff>
      <xdr:row>7</xdr:row>
      <xdr:rowOff>144780</xdr:rowOff>
    </xdr:from>
    <xdr:to>
      <xdr:col>23</xdr:col>
      <xdr:colOff>0</xdr:colOff>
      <xdr:row>20</xdr:row>
      <xdr:rowOff>99060</xdr:rowOff>
    </xdr:to>
    <xdr:sp macro="" textlink="">
      <xdr:nvSpPr>
        <xdr:cNvPr id="16" name="Flowchart: Alternate Process 15">
          <a:extLst>
            <a:ext uri="{FF2B5EF4-FFF2-40B4-BE49-F238E27FC236}">
              <a16:creationId xmlns:a16="http://schemas.microsoft.com/office/drawing/2014/main" id="{0B23F260-06A9-4DE7-A649-694EA8CDB4B5}"/>
            </a:ext>
          </a:extLst>
        </xdr:cNvPr>
        <xdr:cNvSpPr/>
      </xdr:nvSpPr>
      <xdr:spPr>
        <a:xfrm>
          <a:off x="10340340" y="1424940"/>
          <a:ext cx="3680460" cy="2331720"/>
        </a:xfrm>
        <a:prstGeom prst="flowChartAlternateProcess">
          <a:avLst/>
        </a:prstGeom>
        <a:solidFill>
          <a:schemeClr val="tx2">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358140</xdr:colOff>
      <xdr:row>21</xdr:row>
      <xdr:rowOff>125730</xdr:rowOff>
    </xdr:from>
    <xdr:to>
      <xdr:col>8</xdr:col>
      <xdr:colOff>381000</xdr:colOff>
      <xdr:row>34</xdr:row>
      <xdr:rowOff>80010</xdr:rowOff>
    </xdr:to>
    <xdr:sp macro="" textlink="">
      <xdr:nvSpPr>
        <xdr:cNvPr id="17" name="Flowchart: Alternate Process 16">
          <a:extLst>
            <a:ext uri="{FF2B5EF4-FFF2-40B4-BE49-F238E27FC236}">
              <a16:creationId xmlns:a16="http://schemas.microsoft.com/office/drawing/2014/main" id="{3ECFF315-B850-4095-98D6-4D42058FC761}"/>
            </a:ext>
          </a:extLst>
        </xdr:cNvPr>
        <xdr:cNvSpPr/>
      </xdr:nvSpPr>
      <xdr:spPr>
        <a:xfrm>
          <a:off x="1577340" y="3966210"/>
          <a:ext cx="3680460" cy="2331720"/>
        </a:xfrm>
        <a:prstGeom prst="flowChartAlternateProcess">
          <a:avLst/>
        </a:prstGeom>
        <a:solidFill>
          <a:schemeClr val="tx2">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476250</xdr:colOff>
      <xdr:row>21</xdr:row>
      <xdr:rowOff>125730</xdr:rowOff>
    </xdr:from>
    <xdr:to>
      <xdr:col>15</xdr:col>
      <xdr:colOff>499110</xdr:colOff>
      <xdr:row>34</xdr:row>
      <xdr:rowOff>80010</xdr:rowOff>
    </xdr:to>
    <xdr:sp macro="" textlink="">
      <xdr:nvSpPr>
        <xdr:cNvPr id="18" name="Flowchart: Alternate Process 17">
          <a:extLst>
            <a:ext uri="{FF2B5EF4-FFF2-40B4-BE49-F238E27FC236}">
              <a16:creationId xmlns:a16="http://schemas.microsoft.com/office/drawing/2014/main" id="{3F4DC7EC-AAC1-4116-A77B-53861ABB3B09}"/>
            </a:ext>
          </a:extLst>
        </xdr:cNvPr>
        <xdr:cNvSpPr/>
      </xdr:nvSpPr>
      <xdr:spPr>
        <a:xfrm>
          <a:off x="5962650" y="3966210"/>
          <a:ext cx="3680460" cy="2331720"/>
        </a:xfrm>
        <a:prstGeom prst="flowChartAlternateProcess">
          <a:avLst/>
        </a:prstGeom>
        <a:solidFill>
          <a:schemeClr val="tx2">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594360</xdr:colOff>
      <xdr:row>21</xdr:row>
      <xdr:rowOff>125730</xdr:rowOff>
    </xdr:from>
    <xdr:to>
      <xdr:col>23</xdr:col>
      <xdr:colOff>7620</xdr:colOff>
      <xdr:row>34</xdr:row>
      <xdr:rowOff>80010</xdr:rowOff>
    </xdr:to>
    <xdr:sp macro="" textlink="">
      <xdr:nvSpPr>
        <xdr:cNvPr id="19" name="Flowchart: Alternate Process 18">
          <a:extLst>
            <a:ext uri="{FF2B5EF4-FFF2-40B4-BE49-F238E27FC236}">
              <a16:creationId xmlns:a16="http://schemas.microsoft.com/office/drawing/2014/main" id="{2882C2E2-1191-419B-8AA3-12177BA57CD4}"/>
            </a:ext>
          </a:extLst>
        </xdr:cNvPr>
        <xdr:cNvSpPr/>
      </xdr:nvSpPr>
      <xdr:spPr>
        <a:xfrm>
          <a:off x="10347960" y="3966210"/>
          <a:ext cx="3680460" cy="2331720"/>
        </a:xfrm>
        <a:prstGeom prst="flowChartAlternateProcess">
          <a:avLst/>
        </a:prstGeom>
        <a:solidFill>
          <a:schemeClr val="tx2">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411480</xdr:colOff>
      <xdr:row>8</xdr:row>
      <xdr:rowOff>144780</xdr:rowOff>
    </xdr:from>
    <xdr:to>
      <xdr:col>8</xdr:col>
      <xdr:colOff>220980</xdr:colOff>
      <xdr:row>20</xdr:row>
      <xdr:rowOff>22860</xdr:rowOff>
    </xdr:to>
    <xdr:graphicFrame macro="">
      <xdr:nvGraphicFramePr>
        <xdr:cNvPr id="20" name="Chart 19">
          <a:extLst>
            <a:ext uri="{FF2B5EF4-FFF2-40B4-BE49-F238E27FC236}">
              <a16:creationId xmlns:a16="http://schemas.microsoft.com/office/drawing/2014/main" id="{DC12B069-6576-456A-AED9-907CE4A8A5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411480</xdr:colOff>
      <xdr:row>7</xdr:row>
      <xdr:rowOff>121920</xdr:rowOff>
    </xdr:from>
    <xdr:to>
      <xdr:col>16</xdr:col>
      <xdr:colOff>411480</xdr:colOff>
      <xdr:row>20</xdr:row>
      <xdr:rowOff>83820</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7927E5CD-F782-48ED-9F61-3928A0F160E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288280" y="1402080"/>
              <a:ext cx="4876800" cy="23393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30480</xdr:colOff>
      <xdr:row>8</xdr:row>
      <xdr:rowOff>83820</xdr:rowOff>
    </xdr:from>
    <xdr:to>
      <xdr:col>23</xdr:col>
      <xdr:colOff>312420</xdr:colOff>
      <xdr:row>20</xdr:row>
      <xdr:rowOff>53340</xdr:rowOff>
    </xdr:to>
    <xdr:graphicFrame macro="">
      <xdr:nvGraphicFramePr>
        <xdr:cNvPr id="22" name="Chart 21">
          <a:extLst>
            <a:ext uri="{FF2B5EF4-FFF2-40B4-BE49-F238E27FC236}">
              <a16:creationId xmlns:a16="http://schemas.microsoft.com/office/drawing/2014/main" id="{D310E22F-0266-479B-ABA9-0606911A86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464820</xdr:colOff>
      <xdr:row>21</xdr:row>
      <xdr:rowOff>175260</xdr:rowOff>
    </xdr:from>
    <xdr:to>
      <xdr:col>9</xdr:col>
      <xdr:colOff>7620</xdr:colOff>
      <xdr:row>34</xdr:row>
      <xdr:rowOff>15240</xdr:rowOff>
    </xdr:to>
    <xdr:graphicFrame macro="">
      <xdr:nvGraphicFramePr>
        <xdr:cNvPr id="23" name="Chart 22">
          <a:extLst>
            <a:ext uri="{FF2B5EF4-FFF2-40B4-BE49-F238E27FC236}">
              <a16:creationId xmlns:a16="http://schemas.microsoft.com/office/drawing/2014/main" id="{616F04C2-A3DD-47D9-89EB-6702A6976C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7621</xdr:colOff>
      <xdr:row>21</xdr:row>
      <xdr:rowOff>167640</xdr:rowOff>
    </xdr:from>
    <xdr:to>
      <xdr:col>22</xdr:col>
      <xdr:colOff>571501</xdr:colOff>
      <xdr:row>34</xdr:row>
      <xdr:rowOff>0</xdr:rowOff>
    </xdr:to>
    <xdr:graphicFrame macro="">
      <xdr:nvGraphicFramePr>
        <xdr:cNvPr id="26" name="Chart 25">
          <a:extLst>
            <a:ext uri="{FF2B5EF4-FFF2-40B4-BE49-F238E27FC236}">
              <a16:creationId xmlns:a16="http://schemas.microsoft.com/office/drawing/2014/main" id="{646401EF-0871-4B75-9BEE-DCF324D66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496570</xdr:colOff>
      <xdr:row>3</xdr:row>
      <xdr:rowOff>148590</xdr:rowOff>
    </xdr:from>
    <xdr:to>
      <xdr:col>8</xdr:col>
      <xdr:colOff>100454</xdr:colOff>
      <xdr:row>5</xdr:row>
      <xdr:rowOff>81560</xdr:rowOff>
    </xdr:to>
    <xdr:pic>
      <xdr:nvPicPr>
        <xdr:cNvPr id="27" name="Picture 26">
          <a:extLst>
            <a:ext uri="{FF2B5EF4-FFF2-40B4-BE49-F238E27FC236}">
              <a16:creationId xmlns:a16="http://schemas.microsoft.com/office/drawing/2014/main" id="{99DB7DD5-9E3D-497C-8070-1A683ED5C45C}"/>
            </a:ext>
          </a:extLst>
        </xdr:cNvPr>
        <xdr:cNvPicPr>
          <a:picLocks noChangeAspect="1"/>
        </xdr:cNvPicPr>
      </xdr:nvPicPr>
      <xdr:blipFill>
        <a:blip xmlns:r="http://schemas.openxmlformats.org/officeDocument/2006/relationships" r:embed="rId7"/>
        <a:stretch>
          <a:fillRect/>
        </a:stretch>
      </xdr:blipFill>
      <xdr:spPr>
        <a:xfrm>
          <a:off x="3544570" y="697230"/>
          <a:ext cx="1432684" cy="298730"/>
        </a:xfrm>
        <a:prstGeom prst="rect">
          <a:avLst/>
        </a:prstGeom>
      </xdr:spPr>
    </xdr:pic>
    <xdr:clientData/>
  </xdr:twoCellAnchor>
  <xdr:twoCellAnchor editAs="oneCell">
    <xdr:from>
      <xdr:col>12</xdr:col>
      <xdr:colOff>148590</xdr:colOff>
      <xdr:row>3</xdr:row>
      <xdr:rowOff>140970</xdr:rowOff>
    </xdr:from>
    <xdr:to>
      <xdr:col>13</xdr:col>
      <xdr:colOff>459566</xdr:colOff>
      <xdr:row>5</xdr:row>
      <xdr:rowOff>73940</xdr:rowOff>
    </xdr:to>
    <xdr:pic>
      <xdr:nvPicPr>
        <xdr:cNvPr id="29" name="Picture 28">
          <a:extLst>
            <a:ext uri="{FF2B5EF4-FFF2-40B4-BE49-F238E27FC236}">
              <a16:creationId xmlns:a16="http://schemas.microsoft.com/office/drawing/2014/main" id="{7C01BA71-5F3D-2273-825F-B79CB268AD6D}"/>
            </a:ext>
          </a:extLst>
        </xdr:cNvPr>
        <xdr:cNvPicPr>
          <a:picLocks noChangeAspect="1"/>
        </xdr:cNvPicPr>
      </xdr:nvPicPr>
      <xdr:blipFill>
        <a:blip xmlns:r="http://schemas.openxmlformats.org/officeDocument/2006/relationships" r:embed="rId8"/>
        <a:stretch>
          <a:fillRect/>
        </a:stretch>
      </xdr:blipFill>
      <xdr:spPr>
        <a:xfrm>
          <a:off x="7463790" y="689610"/>
          <a:ext cx="920576" cy="298730"/>
        </a:xfrm>
        <a:prstGeom prst="rect">
          <a:avLst/>
        </a:prstGeom>
      </xdr:spPr>
    </xdr:pic>
    <xdr:clientData/>
  </xdr:twoCellAnchor>
  <xdr:twoCellAnchor editAs="oneCell">
    <xdr:from>
      <xdr:col>14</xdr:col>
      <xdr:colOff>546100</xdr:colOff>
      <xdr:row>3</xdr:row>
      <xdr:rowOff>140970</xdr:rowOff>
    </xdr:from>
    <xdr:to>
      <xdr:col>17</xdr:col>
      <xdr:colOff>162177</xdr:colOff>
      <xdr:row>5</xdr:row>
      <xdr:rowOff>73940</xdr:rowOff>
    </xdr:to>
    <xdr:pic>
      <xdr:nvPicPr>
        <xdr:cNvPr id="30" name="Picture 29">
          <a:extLst>
            <a:ext uri="{FF2B5EF4-FFF2-40B4-BE49-F238E27FC236}">
              <a16:creationId xmlns:a16="http://schemas.microsoft.com/office/drawing/2014/main" id="{0ACCF23F-67F4-02E6-75FD-0DB57E8D2AEF}"/>
            </a:ext>
          </a:extLst>
        </xdr:cNvPr>
        <xdr:cNvPicPr>
          <a:picLocks noChangeAspect="1"/>
        </xdr:cNvPicPr>
      </xdr:nvPicPr>
      <xdr:blipFill>
        <a:blip xmlns:r="http://schemas.openxmlformats.org/officeDocument/2006/relationships" r:embed="rId9"/>
        <a:stretch>
          <a:fillRect/>
        </a:stretch>
      </xdr:blipFill>
      <xdr:spPr>
        <a:xfrm>
          <a:off x="9080500" y="689610"/>
          <a:ext cx="1444877" cy="298730"/>
        </a:xfrm>
        <a:prstGeom prst="rect">
          <a:avLst/>
        </a:prstGeom>
      </xdr:spPr>
    </xdr:pic>
    <xdr:clientData/>
  </xdr:twoCellAnchor>
  <xdr:twoCellAnchor editAs="oneCell">
    <xdr:from>
      <xdr:col>18</xdr:col>
      <xdr:colOff>6350</xdr:colOff>
      <xdr:row>3</xdr:row>
      <xdr:rowOff>140970</xdr:rowOff>
    </xdr:from>
    <xdr:to>
      <xdr:col>20</xdr:col>
      <xdr:colOff>359</xdr:colOff>
      <xdr:row>5</xdr:row>
      <xdr:rowOff>73940</xdr:rowOff>
    </xdr:to>
    <xdr:pic>
      <xdr:nvPicPr>
        <xdr:cNvPr id="31" name="Picture 30">
          <a:extLst>
            <a:ext uri="{FF2B5EF4-FFF2-40B4-BE49-F238E27FC236}">
              <a16:creationId xmlns:a16="http://schemas.microsoft.com/office/drawing/2014/main" id="{6E09380B-788E-DFB5-7938-FA8E7ED5420E}"/>
            </a:ext>
          </a:extLst>
        </xdr:cNvPr>
        <xdr:cNvPicPr>
          <a:picLocks noChangeAspect="1"/>
        </xdr:cNvPicPr>
      </xdr:nvPicPr>
      <xdr:blipFill>
        <a:blip xmlns:r="http://schemas.openxmlformats.org/officeDocument/2006/relationships" r:embed="rId10"/>
        <a:stretch>
          <a:fillRect/>
        </a:stretch>
      </xdr:blipFill>
      <xdr:spPr>
        <a:xfrm>
          <a:off x="10979150" y="689610"/>
          <a:ext cx="1213209" cy="298730"/>
        </a:xfrm>
        <a:prstGeom prst="rect">
          <a:avLst/>
        </a:prstGeom>
      </xdr:spPr>
    </xdr:pic>
    <xdr:clientData/>
  </xdr:twoCellAnchor>
  <xdr:twoCellAnchor editAs="oneCell">
    <xdr:from>
      <xdr:col>21</xdr:col>
      <xdr:colOff>0</xdr:colOff>
      <xdr:row>3</xdr:row>
      <xdr:rowOff>140970</xdr:rowOff>
    </xdr:from>
    <xdr:to>
      <xdr:col>23</xdr:col>
      <xdr:colOff>18395</xdr:colOff>
      <xdr:row>5</xdr:row>
      <xdr:rowOff>73940</xdr:rowOff>
    </xdr:to>
    <xdr:pic>
      <xdr:nvPicPr>
        <xdr:cNvPr id="32" name="Picture 31">
          <a:extLst>
            <a:ext uri="{FF2B5EF4-FFF2-40B4-BE49-F238E27FC236}">
              <a16:creationId xmlns:a16="http://schemas.microsoft.com/office/drawing/2014/main" id="{8E008DAA-3C34-69B0-E7C6-6B0CAFA31B32}"/>
            </a:ext>
          </a:extLst>
        </xdr:cNvPr>
        <xdr:cNvPicPr>
          <a:picLocks noChangeAspect="1"/>
        </xdr:cNvPicPr>
      </xdr:nvPicPr>
      <xdr:blipFill>
        <a:blip xmlns:r="http://schemas.openxmlformats.org/officeDocument/2006/relationships" r:embed="rId11"/>
        <a:stretch>
          <a:fillRect/>
        </a:stretch>
      </xdr:blipFill>
      <xdr:spPr>
        <a:xfrm>
          <a:off x="12801600" y="689610"/>
          <a:ext cx="1237595" cy="298730"/>
        </a:xfrm>
        <a:prstGeom prst="rect">
          <a:avLst/>
        </a:prstGeom>
      </xdr:spPr>
    </xdr:pic>
    <xdr:clientData/>
  </xdr:twoCellAnchor>
  <xdr:twoCellAnchor>
    <xdr:from>
      <xdr:col>3</xdr:col>
      <xdr:colOff>213360</xdr:colOff>
      <xdr:row>4</xdr:row>
      <xdr:rowOff>179070</xdr:rowOff>
    </xdr:from>
    <xdr:to>
      <xdr:col>4</xdr:col>
      <xdr:colOff>518160</xdr:colOff>
      <xdr:row>6</xdr:row>
      <xdr:rowOff>167640</xdr:rowOff>
    </xdr:to>
    <xdr:sp macro="" textlink="'Data Sales Adidas'!W65">
      <xdr:nvSpPr>
        <xdr:cNvPr id="33" name="TextBox 32">
          <a:extLst>
            <a:ext uri="{FF2B5EF4-FFF2-40B4-BE49-F238E27FC236}">
              <a16:creationId xmlns:a16="http://schemas.microsoft.com/office/drawing/2014/main" id="{7E1F1BF8-C806-62D0-283B-0BA7BB748B91}"/>
            </a:ext>
          </a:extLst>
        </xdr:cNvPr>
        <xdr:cNvSpPr txBox="1"/>
      </xdr:nvSpPr>
      <xdr:spPr>
        <a:xfrm>
          <a:off x="2042160" y="910590"/>
          <a:ext cx="914400" cy="354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BF40EE-39B4-4C92-81C3-5F0107801759}" type="TxLink">
            <a:rPr lang="en-US" sz="1200" b="1" i="0" u="none" strike="noStrike">
              <a:solidFill>
                <a:schemeClr val="bg1"/>
              </a:solidFill>
              <a:latin typeface="Calibri"/>
              <a:ea typeface="Calibri"/>
              <a:cs typeface="Calibri"/>
            </a:rPr>
            <a:pPr/>
            <a:t>24,78,861</a:t>
          </a:fld>
          <a:endParaRPr lang="en-IN" sz="1200" b="1">
            <a:solidFill>
              <a:schemeClr val="bg1"/>
            </a:solidFill>
          </a:endParaRPr>
        </a:p>
      </xdr:txBody>
    </xdr:sp>
    <xdr:clientData/>
  </xdr:twoCellAnchor>
  <xdr:twoCellAnchor>
    <xdr:from>
      <xdr:col>6</xdr:col>
      <xdr:colOff>114300</xdr:colOff>
      <xdr:row>5</xdr:row>
      <xdr:rowOff>11430</xdr:rowOff>
    </xdr:from>
    <xdr:to>
      <xdr:col>7</xdr:col>
      <xdr:colOff>525780</xdr:colOff>
      <xdr:row>6</xdr:row>
      <xdr:rowOff>137160</xdr:rowOff>
    </xdr:to>
    <xdr:sp macro="" textlink="'Data Sales Adidas'!W71">
      <xdr:nvSpPr>
        <xdr:cNvPr id="36" name="TextBox 35">
          <a:extLst>
            <a:ext uri="{FF2B5EF4-FFF2-40B4-BE49-F238E27FC236}">
              <a16:creationId xmlns:a16="http://schemas.microsoft.com/office/drawing/2014/main" id="{188BD31D-23D2-9A68-E886-3EAFEE9FAA29}"/>
            </a:ext>
          </a:extLst>
        </xdr:cNvPr>
        <xdr:cNvSpPr txBox="1"/>
      </xdr:nvSpPr>
      <xdr:spPr>
        <a:xfrm>
          <a:off x="3771900" y="925830"/>
          <a:ext cx="1021080" cy="308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955504-2D01-4E10-ACA8-E0AF3D14872A}" type="TxLink">
            <a:rPr lang="en-US" sz="1200" b="1" i="0" u="none" strike="noStrike">
              <a:solidFill>
                <a:schemeClr val="bg1"/>
              </a:solidFill>
              <a:latin typeface="Calibri"/>
              <a:ea typeface="Calibri"/>
              <a:cs typeface="Calibri"/>
            </a:rPr>
            <a:pPr/>
            <a:t>$33,21,34,761</a:t>
          </a:fld>
          <a:endParaRPr lang="en-IN" sz="1200" b="1">
            <a:solidFill>
              <a:schemeClr val="bg1"/>
            </a:solidFill>
          </a:endParaRPr>
        </a:p>
      </xdr:txBody>
    </xdr:sp>
    <xdr:clientData/>
  </xdr:twoCellAnchor>
  <xdr:oneCellAnchor>
    <xdr:from>
      <xdr:col>9</xdr:col>
      <xdr:colOff>281940</xdr:colOff>
      <xdr:row>15</xdr:row>
      <xdr:rowOff>60960</xdr:rowOff>
    </xdr:from>
    <xdr:ext cx="184731" cy="264560"/>
    <xdr:sp macro="" textlink="">
      <xdr:nvSpPr>
        <xdr:cNvPr id="37" name="TextBox 36">
          <a:extLst>
            <a:ext uri="{FF2B5EF4-FFF2-40B4-BE49-F238E27FC236}">
              <a16:creationId xmlns:a16="http://schemas.microsoft.com/office/drawing/2014/main" id="{C90FC8B4-A298-EEFC-DAA7-93A4ACCD349D}"/>
            </a:ext>
          </a:extLst>
        </xdr:cNvPr>
        <xdr:cNvSpPr txBox="1"/>
      </xdr:nvSpPr>
      <xdr:spPr>
        <a:xfrm>
          <a:off x="5768340" y="28041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12</xdr:col>
      <xdr:colOff>121920</xdr:colOff>
      <xdr:row>4</xdr:row>
      <xdr:rowOff>171450</xdr:rowOff>
    </xdr:from>
    <xdr:to>
      <xdr:col>13</xdr:col>
      <xdr:colOff>525780</xdr:colOff>
      <xdr:row>6</xdr:row>
      <xdr:rowOff>160020</xdr:rowOff>
    </xdr:to>
    <xdr:sp macro="" textlink="'Data Sales Adidas'!Z65">
      <xdr:nvSpPr>
        <xdr:cNvPr id="38" name="TextBox 37">
          <a:extLst>
            <a:ext uri="{FF2B5EF4-FFF2-40B4-BE49-F238E27FC236}">
              <a16:creationId xmlns:a16="http://schemas.microsoft.com/office/drawing/2014/main" id="{60B09C0D-4DB5-54A9-F75C-ED8E0D525ABC}"/>
            </a:ext>
          </a:extLst>
        </xdr:cNvPr>
        <xdr:cNvSpPr txBox="1"/>
      </xdr:nvSpPr>
      <xdr:spPr>
        <a:xfrm>
          <a:off x="7437120" y="902970"/>
          <a:ext cx="1013460" cy="354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177E64-5A0A-4B56-91B6-B0EB13F9DCA7}" type="TxLink">
            <a:rPr lang="en-US" sz="1200" b="1" i="0" u="none" strike="noStrike">
              <a:solidFill>
                <a:schemeClr val="bg1"/>
              </a:solidFill>
              <a:latin typeface="Calibri"/>
              <a:ea typeface="Calibri"/>
              <a:cs typeface="Calibri"/>
            </a:rPr>
            <a:pPr/>
            <a:t>$89,99,02,125</a:t>
          </a:fld>
          <a:endParaRPr lang="en-IN" sz="1200" b="1">
            <a:solidFill>
              <a:schemeClr val="bg1"/>
            </a:solidFill>
          </a:endParaRPr>
        </a:p>
      </xdr:txBody>
    </xdr:sp>
    <xdr:clientData/>
  </xdr:twoCellAnchor>
  <xdr:twoCellAnchor>
    <xdr:from>
      <xdr:col>9</xdr:col>
      <xdr:colOff>86360</xdr:colOff>
      <xdr:row>5</xdr:row>
      <xdr:rowOff>19050</xdr:rowOff>
    </xdr:from>
    <xdr:to>
      <xdr:col>10</xdr:col>
      <xdr:colOff>497840</xdr:colOff>
      <xdr:row>6</xdr:row>
      <xdr:rowOff>144780</xdr:rowOff>
    </xdr:to>
    <xdr:sp macro="" textlink="">
      <xdr:nvSpPr>
        <xdr:cNvPr id="41" name="TextBox 40">
          <a:extLst>
            <a:ext uri="{FF2B5EF4-FFF2-40B4-BE49-F238E27FC236}">
              <a16:creationId xmlns:a16="http://schemas.microsoft.com/office/drawing/2014/main" id="{D73017CD-5887-446B-A73F-AD3A560DD5FF}"/>
            </a:ext>
          </a:extLst>
        </xdr:cNvPr>
        <xdr:cNvSpPr txBox="1"/>
      </xdr:nvSpPr>
      <xdr:spPr>
        <a:xfrm>
          <a:off x="5572760" y="933450"/>
          <a:ext cx="1021080" cy="308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u="none" strike="noStrike">
              <a:solidFill>
                <a:schemeClr val="bg1"/>
              </a:solidFill>
              <a:latin typeface="Calibri"/>
              <a:ea typeface="Calibri"/>
              <a:cs typeface="Calibri"/>
            </a:rPr>
            <a:t>6</a:t>
          </a:r>
        </a:p>
        <a:p>
          <a:endParaRPr lang="en-US" sz="1200" b="1" i="0" u="none" strike="noStrike">
            <a:solidFill>
              <a:schemeClr val="bg1"/>
            </a:solidFill>
            <a:latin typeface="Calibri"/>
            <a:ea typeface="Calibri"/>
            <a:cs typeface="Calibri"/>
          </a:endParaRPr>
        </a:p>
      </xdr:txBody>
    </xdr:sp>
    <xdr:clientData/>
  </xdr:twoCellAnchor>
  <xdr:twoCellAnchor>
    <xdr:from>
      <xdr:col>15</xdr:col>
      <xdr:colOff>358140</xdr:colOff>
      <xdr:row>4</xdr:row>
      <xdr:rowOff>179070</xdr:rowOff>
    </xdr:from>
    <xdr:to>
      <xdr:col>17</xdr:col>
      <xdr:colOff>53340</xdr:colOff>
      <xdr:row>6</xdr:row>
      <xdr:rowOff>121920</xdr:rowOff>
    </xdr:to>
    <xdr:sp macro="" textlink="'Data Sales Adidas'!Z71">
      <xdr:nvSpPr>
        <xdr:cNvPr id="42" name="TextBox 41">
          <a:extLst>
            <a:ext uri="{FF2B5EF4-FFF2-40B4-BE49-F238E27FC236}">
              <a16:creationId xmlns:a16="http://schemas.microsoft.com/office/drawing/2014/main" id="{B001CF8E-277C-27A0-0B4B-01A9F8A8E77F}"/>
            </a:ext>
          </a:extLst>
        </xdr:cNvPr>
        <xdr:cNvSpPr txBox="1"/>
      </xdr:nvSpPr>
      <xdr:spPr>
        <a:xfrm>
          <a:off x="9502140" y="910590"/>
          <a:ext cx="914400" cy="308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D59E149-261E-4215-8E19-68D01E555449}" type="TxLink">
            <a:rPr lang="en-US" sz="1200" b="1" i="0" u="none" strike="noStrike">
              <a:solidFill>
                <a:schemeClr val="bg1"/>
              </a:solidFill>
              <a:latin typeface="Calibri"/>
              <a:ea typeface="Calibri"/>
              <a:cs typeface="Calibri"/>
            </a:rPr>
            <a:pPr/>
            <a:t>42.30%</a:t>
          </a:fld>
          <a:endParaRPr lang="en-IN" sz="1200" b="1">
            <a:solidFill>
              <a:schemeClr val="bg1"/>
            </a:solidFill>
          </a:endParaRPr>
        </a:p>
      </xdr:txBody>
    </xdr:sp>
    <xdr:clientData/>
  </xdr:twoCellAnchor>
  <xdr:twoCellAnchor>
    <xdr:from>
      <xdr:col>18</xdr:col>
      <xdr:colOff>403860</xdr:colOff>
      <xdr:row>5</xdr:row>
      <xdr:rowOff>3810</xdr:rowOff>
    </xdr:from>
    <xdr:to>
      <xdr:col>20</xdr:col>
      <xdr:colOff>99060</xdr:colOff>
      <xdr:row>6</xdr:row>
      <xdr:rowOff>144780</xdr:rowOff>
    </xdr:to>
    <xdr:sp macro="" textlink="'Data Sales Adidas'!AC65">
      <xdr:nvSpPr>
        <xdr:cNvPr id="43" name="TextBox 42">
          <a:extLst>
            <a:ext uri="{FF2B5EF4-FFF2-40B4-BE49-F238E27FC236}">
              <a16:creationId xmlns:a16="http://schemas.microsoft.com/office/drawing/2014/main" id="{AB8E0523-8ADE-EF3E-B358-65CB29F6B61D}"/>
            </a:ext>
          </a:extLst>
        </xdr:cNvPr>
        <xdr:cNvSpPr txBox="1"/>
      </xdr:nvSpPr>
      <xdr:spPr>
        <a:xfrm>
          <a:off x="11376660" y="918210"/>
          <a:ext cx="9144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5E0A0A-5F86-41A0-B4A0-670FE999343D}" type="TxLink">
            <a:rPr lang="en-US" sz="1200" b="1" i="0" u="none" strike="noStrike">
              <a:solidFill>
                <a:schemeClr val="bg1"/>
              </a:solidFill>
              <a:latin typeface="Calibri"/>
              <a:ea typeface="Calibri"/>
              <a:cs typeface="Calibri"/>
            </a:rPr>
            <a:pPr/>
            <a:t>$45</a:t>
          </a:fld>
          <a:endParaRPr lang="en-IN" sz="1200" b="1">
            <a:solidFill>
              <a:schemeClr val="bg1"/>
            </a:solidFill>
          </a:endParaRPr>
        </a:p>
      </xdr:txBody>
    </xdr:sp>
    <xdr:clientData/>
  </xdr:twoCellAnchor>
  <xdr:twoCellAnchor>
    <xdr:from>
      <xdr:col>21</xdr:col>
      <xdr:colOff>304800</xdr:colOff>
      <xdr:row>4</xdr:row>
      <xdr:rowOff>179070</xdr:rowOff>
    </xdr:from>
    <xdr:to>
      <xdr:col>23</xdr:col>
      <xdr:colOff>0</xdr:colOff>
      <xdr:row>6</xdr:row>
      <xdr:rowOff>152400</xdr:rowOff>
    </xdr:to>
    <xdr:sp macro="" textlink="'Data Sales Adidas'!AF72">
      <xdr:nvSpPr>
        <xdr:cNvPr id="44" name="TextBox 43">
          <a:extLst>
            <a:ext uri="{FF2B5EF4-FFF2-40B4-BE49-F238E27FC236}">
              <a16:creationId xmlns:a16="http://schemas.microsoft.com/office/drawing/2014/main" id="{04779A35-E870-D281-4853-F338F508B224}"/>
            </a:ext>
          </a:extLst>
        </xdr:cNvPr>
        <xdr:cNvSpPr txBox="1"/>
      </xdr:nvSpPr>
      <xdr:spPr>
        <a:xfrm>
          <a:off x="13106400" y="910590"/>
          <a:ext cx="914400" cy="339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F9C481-D32B-4294-BD33-370E3856FB08}" type="TxLink">
            <a:rPr lang="en-US" sz="1200" b="1" i="0" u="none" strike="noStrike">
              <a:solidFill>
                <a:schemeClr val="bg1"/>
              </a:solidFill>
              <a:latin typeface="Calibri"/>
              <a:ea typeface="Calibri"/>
              <a:cs typeface="Calibri"/>
            </a:rPr>
            <a:pPr/>
            <a:t>324.07%</a:t>
          </a:fld>
          <a:endParaRPr lang="en-IN" sz="1200" b="1">
            <a:solidFill>
              <a:schemeClr val="bg1"/>
            </a:solidFill>
          </a:endParaRPr>
        </a:p>
      </xdr:txBody>
    </xdr:sp>
    <xdr:clientData/>
  </xdr:twoCellAnchor>
  <xdr:twoCellAnchor>
    <xdr:from>
      <xdr:col>9</xdr:col>
      <xdr:colOff>533401</xdr:colOff>
      <xdr:row>20</xdr:row>
      <xdr:rowOff>129540</xdr:rowOff>
    </xdr:from>
    <xdr:to>
      <xdr:col>15</xdr:col>
      <xdr:colOff>533401</xdr:colOff>
      <xdr:row>34</xdr:row>
      <xdr:rowOff>60960</xdr:rowOff>
    </xdr:to>
    <xdr:graphicFrame macro="">
      <xdr:nvGraphicFramePr>
        <xdr:cNvPr id="3" name="Chart 2">
          <a:extLst>
            <a:ext uri="{FF2B5EF4-FFF2-40B4-BE49-F238E27FC236}">
              <a16:creationId xmlns:a16="http://schemas.microsoft.com/office/drawing/2014/main" id="{4F52FE36-7E76-4474-B5D6-3DE438B5B7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259080</xdr:colOff>
      <xdr:row>5</xdr:row>
      <xdr:rowOff>0</xdr:rowOff>
    </xdr:from>
    <xdr:to>
      <xdr:col>2</xdr:col>
      <xdr:colOff>60960</xdr:colOff>
      <xdr:row>10</xdr:row>
      <xdr:rowOff>137160</xdr:rowOff>
    </xdr:to>
    <mc:AlternateContent xmlns:mc="http://schemas.openxmlformats.org/markup-compatibility/2006" xmlns:a14="http://schemas.microsoft.com/office/drawing/2010/main">
      <mc:Choice Requires="a14">
        <xdr:graphicFrame macro="">
          <xdr:nvGraphicFramePr>
            <xdr:cNvPr id="24" name="Year 3">
              <a:extLst>
                <a:ext uri="{FF2B5EF4-FFF2-40B4-BE49-F238E27FC236}">
                  <a16:creationId xmlns:a16="http://schemas.microsoft.com/office/drawing/2014/main" id="{FCDDAA86-127E-49E9-A5F3-A2EF8F3DCD71}"/>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259080" y="914400"/>
              <a:ext cx="1021080" cy="1051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205740</xdr:colOff>
      <xdr:row>11</xdr:row>
      <xdr:rowOff>106680</xdr:rowOff>
    </xdr:from>
    <xdr:to>
      <xdr:col>2</xdr:col>
      <xdr:colOff>99060</xdr:colOff>
      <xdr:row>22</xdr:row>
      <xdr:rowOff>133150</xdr:rowOff>
    </xdr:to>
    <mc:AlternateContent xmlns:mc="http://schemas.openxmlformats.org/markup-compatibility/2006" xmlns:a14="http://schemas.microsoft.com/office/drawing/2010/main">
      <mc:Choice Requires="a14">
        <xdr:graphicFrame macro="">
          <xdr:nvGraphicFramePr>
            <xdr:cNvPr id="28" name="Retailer 3">
              <a:extLst>
                <a:ext uri="{FF2B5EF4-FFF2-40B4-BE49-F238E27FC236}">
                  <a16:creationId xmlns:a16="http://schemas.microsoft.com/office/drawing/2014/main" id="{363CA7F9-8E46-4080-A1C8-76644F08A47B}"/>
                </a:ext>
              </a:extLst>
            </xdr:cNvPr>
            <xdr:cNvGraphicFramePr/>
          </xdr:nvGraphicFramePr>
          <xdr:xfrm>
            <a:off x="0" y="0"/>
            <a:ext cx="0" cy="0"/>
          </xdr:xfrm>
          <a:graphic>
            <a:graphicData uri="http://schemas.microsoft.com/office/drawing/2010/slicer">
              <sle:slicer xmlns:sle="http://schemas.microsoft.com/office/drawing/2010/slicer" name="Retailer 3"/>
            </a:graphicData>
          </a:graphic>
        </xdr:graphicFrame>
      </mc:Choice>
      <mc:Fallback xmlns="">
        <xdr:sp macro="" textlink="">
          <xdr:nvSpPr>
            <xdr:cNvPr id="0" name=""/>
            <xdr:cNvSpPr>
              <a:spLocks noTextEdit="1"/>
            </xdr:cNvSpPr>
          </xdr:nvSpPr>
          <xdr:spPr>
            <a:xfrm>
              <a:off x="205740" y="2118360"/>
              <a:ext cx="1112520" cy="2038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213360</xdr:colOff>
      <xdr:row>24</xdr:row>
      <xdr:rowOff>137160</xdr:rowOff>
    </xdr:from>
    <xdr:to>
      <xdr:col>2</xdr:col>
      <xdr:colOff>83820</xdr:colOff>
      <xdr:row>32</xdr:row>
      <xdr:rowOff>100665</xdr:rowOff>
    </xdr:to>
    <mc:AlternateContent xmlns:mc="http://schemas.openxmlformats.org/markup-compatibility/2006" xmlns:a14="http://schemas.microsoft.com/office/drawing/2010/main">
      <mc:Choice Requires="a14">
        <xdr:graphicFrame macro="">
          <xdr:nvGraphicFramePr>
            <xdr:cNvPr id="34" name="Sales Method 3">
              <a:extLst>
                <a:ext uri="{FF2B5EF4-FFF2-40B4-BE49-F238E27FC236}">
                  <a16:creationId xmlns:a16="http://schemas.microsoft.com/office/drawing/2014/main" id="{E8919F4D-296F-4FE9-93B6-8E1B42D91131}"/>
                </a:ext>
              </a:extLst>
            </xdr:cNvPr>
            <xdr:cNvGraphicFramePr/>
          </xdr:nvGraphicFramePr>
          <xdr:xfrm>
            <a:off x="0" y="0"/>
            <a:ext cx="0" cy="0"/>
          </xdr:xfrm>
          <a:graphic>
            <a:graphicData uri="http://schemas.microsoft.com/office/drawing/2010/slicer">
              <sle:slicer xmlns:sle="http://schemas.microsoft.com/office/drawing/2010/slicer" name="Sales Method 3"/>
            </a:graphicData>
          </a:graphic>
        </xdr:graphicFrame>
      </mc:Choice>
      <mc:Fallback xmlns="">
        <xdr:sp macro="" textlink="">
          <xdr:nvSpPr>
            <xdr:cNvPr id="0" name=""/>
            <xdr:cNvSpPr>
              <a:spLocks noTextEdit="1"/>
            </xdr:cNvSpPr>
          </xdr:nvSpPr>
          <xdr:spPr>
            <a:xfrm>
              <a:off x="213360" y="4526280"/>
              <a:ext cx="1089660" cy="1426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Adidas%20US%20Sales%20Datasets.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pil ghosh" refreshedDate="46068.755766782408" createdVersion="8" refreshedVersion="8" minRefreshableVersion="3" recordCount="9648" xr:uid="{4B48865B-BAF3-4928-9B1F-28D4FDFACDE4}">
  <cacheSource type="worksheet">
    <worksheetSource name="Table1" r:id="rId2"/>
  </cacheSource>
  <cacheFields count="17">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acheField>
    <cacheField name="Region" numFmtId="0">
      <sharedItems count="5">
        <s v="Northeast"/>
        <s v="South"/>
        <s v="West"/>
        <s v="Midwest"/>
        <s v="Southeast"/>
      </sharedItems>
    </cacheField>
    <cacheField name="State" numFmtId="0">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ount="361">
        <n v="1200"/>
        <n v="1000"/>
        <n v="850"/>
        <n v="900"/>
        <n v="1250"/>
        <n v="950"/>
        <n v="825"/>
        <n v="1220"/>
        <n v="925"/>
        <n v="800"/>
        <n v="875"/>
        <n v="1050"/>
        <n v="1275"/>
        <n v="1025"/>
        <n v="1100"/>
        <n v="1075"/>
        <n v="1150"/>
        <n v="975"/>
        <n v="920"/>
        <n v="700"/>
        <n v="550"/>
        <n v="675"/>
        <n v="625"/>
        <n v="500"/>
        <n v="600"/>
        <n v="650"/>
        <n v="725"/>
        <n v="525"/>
        <n v="775"/>
        <n v="750"/>
        <n v="575"/>
        <n v="450"/>
        <n v="425"/>
        <n v="475"/>
        <n v="275"/>
        <n v="125"/>
        <n v="175"/>
        <n v="225"/>
        <n v="100"/>
        <n v="495"/>
        <n v="200"/>
        <n v="75"/>
        <n v="150"/>
        <n v="250"/>
        <n v="350"/>
        <n v="325"/>
        <n v="400"/>
        <n v="375"/>
        <n v="300"/>
        <n v="195"/>
        <n v="50"/>
        <n v="445"/>
        <n v="25"/>
        <n v="470"/>
        <n v="1070"/>
        <n v="1125"/>
        <n v="745"/>
        <n v="145"/>
        <n v="420"/>
        <n v="0"/>
        <n v="95"/>
        <n v="545"/>
        <n v="570"/>
        <n v="320"/>
        <n v="870"/>
        <n v="820"/>
        <n v="520"/>
        <n v="770"/>
        <n v="795"/>
        <n v="620"/>
        <n v="295"/>
        <n v="670"/>
        <n v="345"/>
        <n v="1020"/>
        <n v="1045"/>
        <n v="695"/>
        <n v="945"/>
        <n v="595"/>
        <n v="220"/>
        <n v="720"/>
        <n v="395"/>
        <n v="645"/>
        <n v="245"/>
        <n v="270"/>
        <n v="170"/>
        <n v="336"/>
        <n v="260"/>
        <n v="247"/>
        <n v="234"/>
        <n v="313"/>
        <n v="261"/>
        <n v="276"/>
        <n v="206"/>
        <n v="243"/>
        <n v="290"/>
        <n v="354"/>
        <n v="259"/>
        <n v="216"/>
        <n v="230"/>
        <n v="238"/>
        <n v="252"/>
        <n v="239"/>
        <n v="215"/>
        <n v="317"/>
        <n v="278"/>
        <n v="305"/>
        <n v="319"/>
        <n v="267"/>
        <n v="231"/>
        <n v="286"/>
        <n v="308"/>
        <n v="257"/>
        <n v="241"/>
        <n v="360"/>
        <n v="268"/>
        <n v="280"/>
        <n v="236"/>
        <n v="299"/>
        <n v="273"/>
        <n v="258"/>
        <n v="254"/>
        <n v="263"/>
        <n v="312"/>
        <n v="285"/>
        <n v="210"/>
        <n v="154"/>
        <n v="203"/>
        <n v="213"/>
        <n v="255"/>
        <n v="176"/>
        <n v="196"/>
        <n v="182"/>
        <n v="174"/>
        <n v="189"/>
        <n v="163"/>
        <n v="147"/>
        <n v="232"/>
        <n v="168"/>
        <n v="169"/>
        <n v="293"/>
        <n v="297"/>
        <n v="181"/>
        <n v="240"/>
        <n v="188"/>
        <n v="209"/>
        <n v="194"/>
        <n v="217"/>
        <n v="161"/>
        <n v="233"/>
        <n v="223"/>
        <n v="140"/>
        <n v="228"/>
        <n v="152"/>
        <n v="218"/>
        <n v="248"/>
        <n v="155"/>
        <n v="219"/>
        <n v="277"/>
        <n v="202"/>
        <n v="208"/>
        <n v="160"/>
        <n v="113"/>
        <n v="106"/>
        <n v="156"/>
        <n v="119"/>
        <n v="131"/>
        <n v="221"/>
        <n v="224"/>
        <n v="124"/>
        <n v="77"/>
        <n v="83"/>
        <n v="34"/>
        <n v="47"/>
        <n v="69"/>
        <n v="158"/>
        <n v="51"/>
        <n v="61"/>
        <n v="28"/>
        <n v="44"/>
        <n v="144"/>
        <n v="60"/>
        <n v="68"/>
        <n v="19"/>
        <n v="38"/>
        <n v="63"/>
        <n v="122"/>
        <n v="42"/>
        <n v="20"/>
        <n v="65"/>
        <n v="134"/>
        <n v="54"/>
        <n v="35"/>
        <n v="135"/>
        <n v="105"/>
        <n v="81"/>
        <n v="56"/>
        <n v="120"/>
        <n v="149"/>
        <n v="94"/>
        <n v="84"/>
        <n v="49"/>
        <n v="73"/>
        <n v="115"/>
        <n v="39"/>
        <n v="33"/>
        <n v="112"/>
        <n v="53"/>
        <n v="41"/>
        <n v="58"/>
        <n v="128"/>
        <n v="116"/>
        <n v="85"/>
        <n v="167"/>
        <n v="142"/>
        <n v="126"/>
        <n v="111"/>
        <n v="138"/>
        <n v="173"/>
        <n v="36"/>
        <n v="46"/>
        <n v="13"/>
        <n v="8"/>
        <n v="45"/>
        <n v="22"/>
        <n v="136"/>
        <n v="29"/>
        <n v="31"/>
        <n v="70"/>
        <n v="90"/>
        <n v="59"/>
        <n v="98"/>
        <n v="143"/>
        <n v="80"/>
        <n v="104"/>
        <n v="27"/>
        <n v="55"/>
        <n v="117"/>
        <n v="87"/>
        <n v="74"/>
        <n v="52"/>
        <n v="102"/>
        <n v="165"/>
        <n v="130"/>
        <n v="108"/>
        <n v="162"/>
        <n v="109"/>
        <n v="88"/>
        <n v="133"/>
        <n v="123"/>
        <n v="72"/>
        <n v="91"/>
        <n v="137"/>
        <n v="78"/>
        <n v="101"/>
        <n v="256"/>
        <n v="244"/>
        <n v="304"/>
        <n v="284"/>
        <n v="323"/>
        <n v="26"/>
        <n v="7"/>
        <n v="14"/>
        <n v="21"/>
        <n v="180"/>
        <n v="23"/>
        <n v="6"/>
        <n v="118"/>
        <n v="30"/>
        <n v="127"/>
        <n v="153"/>
        <n v="93"/>
        <n v="246"/>
        <n v="146"/>
        <n v="207"/>
        <n v="186"/>
        <n v="265"/>
        <n v="283"/>
        <n v="282"/>
        <n v="311"/>
        <n v="326"/>
        <n v="287"/>
        <n v="294"/>
        <n v="57"/>
        <n v="187"/>
        <n v="139"/>
        <n v="129"/>
        <n v="141"/>
        <n v="151"/>
        <n v="164"/>
        <n v="179"/>
        <n v="15"/>
        <n v="48"/>
        <n v="86"/>
        <n v="64"/>
        <n v="96"/>
        <n v="384"/>
        <n v="281"/>
        <n v="306"/>
        <n v="330"/>
        <n v="388"/>
        <n v="315"/>
        <n v="390"/>
        <n v="314"/>
        <n v="289"/>
        <n v="372"/>
        <n v="333"/>
        <n v="366"/>
        <n v="296"/>
        <n v="288"/>
        <n v="340"/>
        <n v="347"/>
        <n v="434"/>
        <n v="318"/>
        <n v="352"/>
        <n v="359"/>
        <n v="324"/>
        <n v="279"/>
        <n v="355"/>
        <n v="408"/>
        <n v="403"/>
        <n v="322"/>
        <n v="310"/>
        <n v="204"/>
        <n v="272"/>
        <n v="264"/>
        <n v="374"/>
        <n v="302"/>
        <n v="298"/>
        <n v="184"/>
        <n v="271"/>
        <n v="190"/>
        <n v="341"/>
        <n v="338"/>
        <n v="332"/>
        <n v="198"/>
        <n v="193"/>
        <n v="107"/>
        <n v="192"/>
        <n v="201"/>
        <n v="166"/>
        <n v="17"/>
        <n v="40"/>
        <n v="24"/>
        <n v="99"/>
        <n v="79"/>
        <n v="62"/>
        <n v="66"/>
        <n v="171"/>
        <n v="132"/>
        <n v="178"/>
        <n v="157"/>
        <n v="114"/>
        <n v="43"/>
        <n v="349"/>
        <n v="376"/>
        <n v="191"/>
        <n v="103"/>
        <n v="16"/>
        <n v="32"/>
        <n v="185"/>
        <n v="177"/>
      </sharedItems>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 numFmtId="0">
      <sharedItems count="12">
        <s v="Jan"/>
        <s v="Feb"/>
        <s v="Mar"/>
        <s v="Apr"/>
        <s v="May"/>
        <s v="Jul"/>
        <s v="Aug"/>
        <s v="Sep"/>
        <s v="Oct"/>
        <s v="Nov"/>
        <s v="Dec"/>
        <s v="Jun"/>
      </sharedItems>
    </cacheField>
    <cacheField name="Year" numFmtId="0">
      <sharedItems containsSemiMixedTypes="0" containsString="0" containsNumber="1" containsInteger="1" minValue="2020" maxValue="2021" count="2">
        <n v="2020"/>
        <n v="2021"/>
      </sharedItems>
    </cacheField>
    <cacheField name="Price Per Unit2" numFmtId="0">
      <sharedItems containsMixedTypes="1" containsNumber="1" minValue="7" maxValue="1100.0000000000002"/>
    </cacheField>
    <cacheField name="Profit Per Unit22" numFmtId="0">
      <sharedItems containsMixedTypes="1" containsNumber="1" minValue="2.94" maxValue="495.00000000000011"/>
    </cacheField>
  </cacheFields>
  <extLst>
    <ext xmlns:x14="http://schemas.microsoft.com/office/spreadsheetml/2009/9/main" uri="{725AE2AE-9491-48be-B2B4-4EB974FC3084}">
      <x14:pivotCacheDefinition pivotCacheId="94603789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pil ghosh" refreshedDate="46079.727063425926" createdVersion="8" refreshedVersion="8" minRefreshableVersion="3" recordCount="9648" xr:uid="{3F5A081C-A5E5-440D-AC33-88E3C85F0299}">
  <cacheSource type="worksheet">
    <worksheetSource name="Table1"/>
  </cacheSource>
  <cacheFields count="2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21"/>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ount="3512">
        <n v="600000"/>
        <n v="500000"/>
        <n v="400000"/>
        <n v="382500"/>
        <n v="540000"/>
        <n v="625000"/>
        <n v="450000"/>
        <n v="380000"/>
        <n v="371250"/>
        <n v="610000"/>
        <n v="462500"/>
        <n v="360000"/>
        <n v="510000"/>
        <n v="475000"/>
        <n v="495000"/>
        <n v="732000"/>
        <n v="508750.00000000006"/>
        <n v="425000"/>
        <n v="525000"/>
        <n v="650000"/>
        <n v="750000"/>
        <n v="550000.00000000012"/>
        <n v="682500"/>
        <n v="765000"/>
        <n v="563750.00000000012"/>
        <n v="555000"/>
        <n v="715000"/>
        <n v="698750"/>
        <n v="720000"/>
        <n v="568750"/>
        <n v="700000"/>
        <n v="747500"/>
        <n v="536250.00000000012"/>
        <n v="506000.00000000006"/>
        <n v="495000.00000000006"/>
        <n v="780000"/>
        <n v="522500.00000000006"/>
        <n v="585000"/>
        <n v="225000"/>
        <n v="315000"/>
        <n v="245000"/>
        <n v="220000"/>
        <n v="212500"/>
        <n v="297500"/>
        <n v="236250"/>
        <n v="218750"/>
        <n v="200000"/>
        <n v="262500"/>
        <n v="350000"/>
        <n v="240000"/>
        <n v="260000"/>
        <n v="270000"/>
        <n v="253750"/>
        <n v="250000"/>
        <n v="320000"/>
        <n v="277500"/>
        <n v="370000"/>
        <n v="271250"/>
        <n v="280000"/>
        <n v="427500"/>
        <n v="300000"/>
        <n v="292500"/>
        <n v="440000"/>
        <n v="487500"/>
        <n v="416250"/>
        <n v="312500"/>
        <n v="281250"/>
        <n v="467500.00000000006"/>
        <n v="375000"/>
        <n v="258750"/>
        <n v="412500.00000000006"/>
        <n v="405000"/>
        <n v="412500"/>
        <n v="337500"/>
        <n v="310000"/>
        <n v="387500"/>
        <n v="316250.00000000006"/>
        <n v="330000"/>
        <n v="362500"/>
        <n v="287500"/>
        <n v="275000.00000000006"/>
        <n v="420000"/>
        <n v="325000"/>
        <n v="438750"/>
        <n v="471250"/>
        <n v="341250"/>
        <n v="560000"/>
        <n v="390000"/>
        <n v="357500"/>
        <n v="580000"/>
        <n v="536250"/>
        <n v="373750"/>
        <n v="615000"/>
        <n v="435000"/>
        <n v="503750"/>
        <n v="620000"/>
        <n v="633750"/>
        <n v="647500"/>
        <n v="520000"/>
        <n v="562500"/>
        <n v="555000.00000000012"/>
        <n v="426250.00000000006"/>
        <n v="398750.00000000006"/>
        <n v="542500"/>
        <n v="481250.00000000006"/>
        <n v="525000.00000000012"/>
        <n v="385000.00000000006"/>
        <n v="371250.00000000006"/>
        <n v="422500"/>
        <n v="490000"/>
        <n v="585000.00000000012"/>
        <n v="455000"/>
        <n v="247500"/>
        <n v="303750"/>
        <n v="406250"/>
        <n v="440000.00000000006"/>
        <n v="453750.00000000006"/>
        <n v="213750"/>
        <n v="123750"/>
        <n v="96250"/>
        <n v="50000"/>
        <n v="96249.999999999985"/>
        <n v="78750"/>
        <n v="40000"/>
        <n v="100000"/>
        <n v="90000"/>
        <n v="33750"/>
        <n v="75000"/>
        <n v="112500"/>
        <n v="60000"/>
        <n v="297000"/>
        <n v="110000.00000000001"/>
        <n v="87500"/>
        <n v="162500"/>
        <n v="112500.00000000001"/>
        <n v="80000"/>
        <n v="70000"/>
        <n v="192500.00000000003"/>
        <n v="146250.00000000003"/>
        <n v="220000.00000000003"/>
        <n v="275000"/>
        <n v="206250.00000000003"/>
        <n v="135000.00000000003"/>
        <n v="137500.00000000003"/>
        <n v="255000"/>
        <n v="125000"/>
        <n v="62500"/>
        <n v="162499.99999999997"/>
        <n v="97500"/>
        <n v="150000"/>
        <n v="120000"/>
        <n v="194999.99999999997"/>
        <n v="145000"/>
        <n v="217500"/>
        <n v="157500"/>
        <n v="183750"/>
        <n v="168750"/>
        <n v="227500"/>
        <n v="166250"/>
        <n v="148750"/>
        <n v="175000"/>
        <n v="202500"/>
        <n v="140000"/>
        <n v="210000.00000000003"/>
        <n v="131249.99999999997"/>
        <n v="127500.00000000001"/>
        <n v="113750"/>
        <n v="180000.00000000003"/>
        <n v="232500.00000000003"/>
        <n v="156249.99999999997"/>
        <n v="192500"/>
        <n v="288750.00000000006"/>
        <n v="465000"/>
        <n v="247500.00000000003"/>
        <n v="191250"/>
        <n v="160000"/>
        <n v="290000"/>
        <n v="285000"/>
        <n v="472500"/>
        <n v="101250"/>
        <n v="30000"/>
        <n v="68749.999999999985"/>
        <n v="56250"/>
        <n v="61250"/>
        <n v="20000"/>
        <n v="222500"/>
        <n v="11250"/>
        <n v="45000"/>
        <n v="282000"/>
        <n v="105000.00000000001"/>
        <n v="82500.000000000015"/>
        <n v="55000.000000000007"/>
        <n v="81250"/>
        <n v="150000.00000000003"/>
        <n v="96250.000000000015"/>
        <n v="210000"/>
        <n v="123750.00000000001"/>
        <n v="130000"/>
        <n v="308750"/>
        <n v="137500"/>
        <n v="135000"/>
        <n v="146249.99999999997"/>
        <n v="120000.00000000001"/>
        <n v="117000.00000000001"/>
        <n v="105000"/>
        <n v="187500"/>
        <n v="332500"/>
        <n v="165000.00000000003"/>
        <n v="122500"/>
        <n v="206250"/>
        <n v="180000"/>
        <n v="219999.99999999997"/>
        <n v="164999.99999999997"/>
        <n v="206249.99999999997"/>
        <n v="195000"/>
        <n v="480000"/>
        <n v="356250"/>
        <n v="360000.00000000006"/>
        <n v="390000.00000000006"/>
        <n v="270000.00000000006"/>
        <n v="240000.00000000003"/>
        <n v="337500.00000000006"/>
        <n v="330000.00000000006"/>
        <n v="357500.00000000006"/>
        <n v="225000.00000000003"/>
        <n v="281250.00000000006"/>
        <n v="345000.00000000006"/>
        <n v="373750.00000000006"/>
        <n v="255000.00000000003"/>
        <n v="356250.00000000006"/>
        <n v="405000.00000000006"/>
        <n v="438750.00000000012"/>
        <n v="285000.00000000006"/>
        <n v="375000.00000000006"/>
        <n v="127500"/>
        <n v="170000"/>
        <n v="110000"/>
        <n v="190000"/>
        <n v="199999.99999999997"/>
        <n v="192499.99999999997"/>
        <n v="211250"/>
        <n v="243750"/>
        <n v="165000"/>
        <n v="531250.00000000012"/>
        <n v="437500"/>
        <n v="402500"/>
        <n v="367500"/>
        <n v="446250.00000000006"/>
        <n v="507500"/>
        <n v="506250.00000000012"/>
        <n v="385000"/>
        <n v="420000.00000000006"/>
        <n v="292500.00000000006"/>
        <n v="260000.00000000006"/>
        <n v="300000.00000000006"/>
        <n v="315000.00000000006"/>
        <n v="178750.00000000003"/>
        <n v="233750.00000000003"/>
        <n v="400000.00000000006"/>
        <n v="455000.00000000012"/>
        <n v="490000.00000000012"/>
        <n v="325000.00000000006"/>
        <n v="318750.00000000006"/>
        <n v="276249.99999999994"/>
        <n v="211249.99999999994"/>
        <n v="243749.99999999994"/>
        <n v="675000"/>
        <n v="660000"/>
        <n v="573750.00000000012"/>
        <n v="488750.00000000006"/>
        <n v="575000"/>
        <n v="658750.00000000012"/>
        <n v="600000.00000000012"/>
        <n v="468750.00000000012"/>
        <n v="431250.00000000006"/>
        <n v="431250"/>
        <n v="450000.00000000017"/>
        <n v="280000.00000000006"/>
        <n v="340000.00000000006"/>
        <n v="406250.00000000012"/>
        <n v="382500.00000000006"/>
        <n v="637500.00000000012"/>
        <n v="427500.00000000006"/>
        <n v="546250.00000000012"/>
        <n v="481500"/>
        <n v="348750"/>
        <n v="461250"/>
        <n v="326250"/>
        <n v="588500.00000000012"/>
        <n v="645000"/>
        <n v="540000.00000000012"/>
        <n v="731250"/>
        <n v="577500.00000000012"/>
        <n v="425000.00000000012"/>
        <n v="412500.00000000012"/>
        <n v="362500.00000000012"/>
        <n v="350000.00000000012"/>
        <n v="400000.00000000012"/>
        <n v="372500.00000000012"/>
        <n v="387500.00000000012"/>
        <n v="595000"/>
        <n v="612500"/>
        <n v="30000.000000000004"/>
        <n v="67499.999999999985"/>
        <n v="52500"/>
        <n v="22500.000000000004"/>
        <n v="178000"/>
        <n v="52500.000000000007"/>
        <n v="8750"/>
        <n v="37500"/>
        <n v="25000"/>
        <n v="67500.000000000015"/>
        <n v="41249.999999999993"/>
        <n v="70000.000000000015"/>
        <n v="67500"/>
        <n v="100000.00000000001"/>
        <n v="31250"/>
        <n v="43750"/>
        <n v="168749.99999999997"/>
        <n v="35000"/>
        <n v="26250"/>
        <n v="33749.999999999993"/>
        <n v="99999.999999999971"/>
        <n v="58000"/>
        <n v="134999.99999999997"/>
        <n v="261249.99999999997"/>
        <n v="146250"/>
        <n v="201250"/>
        <n v="230000"/>
        <n v="343750.00000000006"/>
        <n v="233749.99999999997"/>
        <n v="258750.00000000003"/>
        <n v="142500"/>
        <n v="131250"/>
        <n v="168750.00000000006"/>
        <n v="99999.999999999985"/>
        <n v="100000.00000000003"/>
        <n v="143750.00000000003"/>
        <n v="108749.99999999997"/>
        <n v="187500.00000000006"/>
        <n v="119999.99999999999"/>
        <n v="157500.00000000003"/>
        <n v="453749.99999999994"/>
        <n v="237500"/>
        <n v="398749.99999999994"/>
        <n v="371249.99999999994"/>
        <n v="202500.00000000003"/>
        <n v="261250.00000000003"/>
        <n v="247499.99999999997"/>
        <n v="439999.99999999994"/>
        <n v="274999.99999999994"/>
        <n v="56249.999999999993"/>
        <n v="15000.000000000002"/>
        <n v="168000"/>
        <n v="45000.000000000007"/>
        <n v="0"/>
        <n v="18750.000000000004"/>
        <n v="189000"/>
        <n v="50000.000000000007"/>
        <n v="24999.999999999996"/>
        <n v="82499.999999999985"/>
        <n v="37500.000000000007"/>
        <n v="15000"/>
        <n v="22500"/>
        <n v="7500"/>
        <n v="10000"/>
        <n v="28500.000000000004"/>
        <n v="49999.999999999993"/>
        <n v="109999.99999999997"/>
        <n v="224999.99999999997"/>
        <n v="74999.999999999985"/>
        <n v="137499.99999999997"/>
        <n v="156250"/>
        <n v="130000.00000000004"/>
        <n v="71249.999999999985"/>
        <n v="75000.000000000029"/>
        <n v="68750"/>
        <n v="110000.00000000004"/>
        <n v="69999.999999999971"/>
        <n v="145000.00000000006"/>
        <n v="86249.999999999985"/>
        <n v="90000.000000000015"/>
        <n v="125000.00000000003"/>
        <n v="212499.99999999997"/>
        <n v="75000.000000000015"/>
        <n v="60000.000000000007"/>
        <n v="188000"/>
        <n v="17500"/>
        <n v="272249.99999999994"/>
        <n v="288749.99999999994"/>
        <n v="302499.99999999994"/>
        <n v="109999.99999999999"/>
        <n v="68750.000000000015"/>
        <n v="65000"/>
        <n v="107250.00000000001"/>
        <n v="151250.00000000003"/>
        <n v="87499.999999999985"/>
        <n v="162500.00000000003"/>
        <n v="299750.00000000006"/>
        <n v="62499.999999999993"/>
        <n v="113750.00000000003"/>
        <n v="370500"/>
        <n v="178750"/>
        <n v="195000.00000000003"/>
        <n v="97500.000000000015"/>
        <n v="208000.00000000006"/>
        <n v="450000.00000000006"/>
        <n v="224999.99999999994"/>
        <n v="151249.99999999997"/>
        <n v="178749.99999999997"/>
        <n v="297500.00000000006"/>
        <n v="640000"/>
        <n v="552500.00000000012"/>
        <n v="510000.00000000006"/>
        <n v="550000"/>
        <n v="543750.00000000012"/>
        <n v="243750.00000000006"/>
        <n v="211250.00000000006"/>
        <n v="262500.00000000006"/>
        <n v="308750.00000000006"/>
        <n v="595000.00000000012"/>
        <n v="498750.00000000006"/>
        <n v="345000"/>
        <n v="276250"/>
        <n v="123749.99999999999"/>
        <n v="536249.99999999988"/>
        <n v="488750"/>
        <n v="825000.00000000012"/>
        <n v="810000"/>
        <n v="712500"/>
        <n v="665000"/>
        <n v="617500"/>
        <n v="715000.00000000012"/>
        <n v="807500"/>
        <n v="701250.00000000012"/>
        <n v="403750.00000000006"/>
        <n v="680000.00000000012"/>
        <n v="480000.00000000006"/>
        <n v="472500.00000000006"/>
        <n v="593750.00000000012"/>
        <n v="302500.00000000006"/>
        <n v="391500"/>
        <n v="478500.00000000006"/>
        <n v="601250"/>
        <n v="435000.00000000006"/>
        <n v="325000.00000000012"/>
        <n v="312500.00000000012"/>
        <n v="250000.00000000006"/>
        <n v="465000.00000000006"/>
        <n v="272500.00000000006"/>
        <n v="287500.00000000006"/>
        <n v="340000"/>
        <n v="328000"/>
        <n v="410000"/>
        <n v="236250.00000000003"/>
        <n v="213750.00000000003"/>
        <n v="234000.00000000003"/>
        <n v="56250.000000000007"/>
        <n v="101250.00000000001"/>
        <n v="62500.000000000015"/>
        <n v="78749.999999999985"/>
        <n v="426249.99999999994"/>
        <n v="422499.99999999988"/>
        <n v="735000"/>
        <n v="722500"/>
        <n v="630000"/>
        <n v="467500"/>
        <n v="225000.00000000006"/>
        <n v="247500.00000000006"/>
        <n v="112499.99999999999"/>
        <n v="175000.00000000006"/>
        <n v="487500.00000000012"/>
        <n v="562500.00000000023"/>
        <n v="380000.00000000006"/>
        <n v="119999.99999999997"/>
        <n v="112499.99999999997"/>
        <n v="269500"/>
        <n v="118750"/>
        <n v="97499.999999999971"/>
        <n v="168750.00000000003"/>
        <n v="397500"/>
        <n v="337500.00000000012"/>
        <n v="240000.00000000009"/>
        <n v="375000.00000000012"/>
        <n v="230000.00000000009"/>
        <n v="170000.00000000006"/>
        <n v="160000.00000000006"/>
        <n v="200000.00000000006"/>
        <n v="200250.00000000006"/>
        <n v="213750.00000000006"/>
        <n v="406249.99999999988"/>
        <n v="85000"/>
        <n v="217000"/>
        <n v="87500.000000000029"/>
        <n v="55000.000000000022"/>
        <n v="248000"/>
        <n v="174999.99999999997"/>
        <n v="105000.00000000004"/>
        <n v="93750.000000000029"/>
        <n v="175000.00000000003"/>
        <n v="190000.00000000003"/>
        <n v="81250.000000000029"/>
        <n v="120000.00000000004"/>
        <n v="41250.000000000007"/>
        <n v="139999.99999999997"/>
        <n v="73750.000000000015"/>
        <n v="199999.99999999994"/>
        <n v="292499.99999999994"/>
        <n v="157499.99999999997"/>
        <n v="71250.000000000015"/>
        <n v="65000.000000000022"/>
        <n v="181250"/>
        <n v="93750"/>
        <n v="63750.000000000007"/>
        <n v="60000.000000000022"/>
        <n v="201000.00000000003"/>
        <n v="80000.000000000029"/>
        <n v="187500.00000000003"/>
        <n v="48750.000000000022"/>
        <n v="234500"/>
        <n v="112500.00000000004"/>
        <n v="179999.99999999997"/>
        <n v="100000.00000000004"/>
        <n v="85000.000000000029"/>
        <n v="165000.00000000006"/>
        <n v="118750.00000000003"/>
        <n v="106250.00000000003"/>
        <n v="183750.00000000003"/>
        <n v="35000.000000000007"/>
        <n v="32500.000000000007"/>
        <n v="172500"/>
        <n v="55000"/>
        <n v="82500"/>
        <n v="69000.000000000029"/>
        <n v="202499.99999999994"/>
        <n v="78750.000000000029"/>
        <n v="308749.99999999994"/>
        <n v="112500.00000000003"/>
        <n v="180000.00000000006"/>
        <n v="315000.00000000012"/>
        <n v="560000.00000000012"/>
        <n v="640000.00000000023"/>
        <n v="118749.99999999999"/>
        <n v="217500.00000000003"/>
        <n v="143749.99999999997"/>
        <n v="127499.99999999997"/>
        <n v="142499.99999999997"/>
        <n v="191250.00000000003"/>
        <n v="166249.99999999997"/>
        <n v="183749.99999999997"/>
        <n v="422500.00000000012"/>
        <n v="343750.00000000012"/>
        <n v="237500.00000000006"/>
        <n v="212500.00000000006"/>
        <n v="393750.00000000006"/>
        <n v="149999.99999999997"/>
        <n v="202500.00000000006"/>
        <n v="236250.00000000009"/>
        <n v="157500.00000000006"/>
        <n v="146250.00000000006"/>
        <n v="430000"/>
        <n v="357000"/>
        <n v="172499.99999999997"/>
        <n v="522500"/>
        <n v="384999.99999999994"/>
        <n v="577499.99999999988"/>
        <n v="360000.00000000012"/>
        <n v="303750.00000000012"/>
        <n v="292500.00000000012"/>
        <n v="312750.00000000012"/>
        <n v="618750"/>
        <n v="752500"/>
        <n v="656250"/>
        <n v="323750"/>
        <n v="181250.00000000006"/>
        <n v="276000"/>
        <n v="118749.99999999997"/>
        <n v="115000"/>
        <n v="124999.99999999997"/>
        <n v="425250"/>
        <n v="299999.99999999994"/>
        <n v="474999.99999999994"/>
        <n v="577500"/>
        <n v="666250"/>
        <n v="245000.00000000006"/>
        <n v="201250.00000000003"/>
        <n v="227500.00000000006"/>
        <n v="238000.00000000009"/>
        <n v="390000.00000000012"/>
        <n v="543750"/>
        <n v="581250"/>
        <n v="288750"/>
        <n v="131250.00000000003"/>
        <n v="231000"/>
        <n v="95000"/>
        <n v="81249.999999999971"/>
        <n v="87499.999999999971"/>
        <n v="357750"/>
        <n v="399999.99999999994"/>
        <n v="290000.00000000006"/>
        <n v="127500.00000000004"/>
        <n v="160000.00000000003"/>
        <n v="236250.00000000006"/>
        <n v="125000.00000000006"/>
        <n v="155750.00000000006"/>
        <n v="460000"/>
        <n v="618750.00000000012"/>
        <n v="341250.00000000006"/>
        <n v="234000"/>
        <n v="99000"/>
        <n v="95000.000000000029"/>
        <n v="54999.999999999993"/>
        <n v="106250"/>
        <n v="59999.999999999993"/>
        <n v="142500.00000000003"/>
        <n v="298000"/>
        <n v="249999.99999999997"/>
        <n v="337499.99999999994"/>
        <n v="93750.000000000044"/>
        <n v="87500.000000000044"/>
        <n v="122500.00000000003"/>
        <n v="90000.000000000044"/>
        <n v="118500.00000000006"/>
        <n v="270000.00000000012"/>
        <n v="393750"/>
        <n v="162500.00000000006"/>
        <n v="67500.000000000029"/>
        <n v="60000.000000000029"/>
        <n v="129000"/>
        <n v="39999.999999999993"/>
        <n v="87500.000000000015"/>
        <n v="44999.999999999993"/>
        <n v="268000"/>
        <n v="191249.99999999997"/>
        <n v="52500.000000000022"/>
        <n v="85000.000000000044"/>
        <n v="55000.000000000029"/>
        <n v="82500.000000000029"/>
        <n v="137500.00000000006"/>
        <n v="56250.000000000051"/>
        <n v="80000.000000000058"/>
        <n v="206250.00000000006"/>
        <n v="56250.000000000029"/>
        <n v="156250.00000000006"/>
        <n v="114000"/>
        <n v="27500.000000000004"/>
        <n v="61250.000000000015"/>
        <n v="33750.000000000007"/>
        <n v="29999.999999999996"/>
        <n v="238000"/>
        <n v="150000.00000000006"/>
        <n v="41250.000000000022"/>
        <n v="37500.000000000015"/>
        <n v="70000.000000000044"/>
        <n v="45000.000000000022"/>
        <n v="40000.000000000022"/>
        <n v="118750.00000000004"/>
        <n v="45000.000000000044"/>
        <n v="61250.000000000044"/>
        <n v="318750"/>
        <n v="109000"/>
        <n v="25000.000000000004"/>
        <n v="19999.999999999996"/>
        <n v="228000"/>
        <n v="101249.99999999999"/>
        <n v="140000.00000000006"/>
        <n v="33750.000000000015"/>
        <n v="56250.000000000015"/>
        <n v="97500.000000000029"/>
        <n v="65000.000000000036"/>
        <n v="35000.000000000022"/>
        <n v="41250.000000000036"/>
        <n v="55000.000000000036"/>
        <n v="198000"/>
        <n v="87750"/>
        <n v="148500.00000000003"/>
        <n v="18749.999999999996"/>
        <n v="78000"/>
        <n v="50000.000000000015"/>
        <n v="25000.000000000007"/>
        <n v="40000.000000000015"/>
        <n v="37499.999999999993"/>
        <n v="94000.000000000015"/>
        <n v="22500.000000000007"/>
        <n v="14999.999999999996"/>
        <n v="95000.000000000015"/>
        <n v="17500.000000000007"/>
        <n v="312000"/>
        <n v="43750.000000000015"/>
        <n v="77000"/>
        <n v="11249.999999999998"/>
        <n v="15000.000000000005"/>
        <n v="90000.000000000029"/>
        <n v="31250.000000000007"/>
        <n v="85750"/>
        <n v="227499.99999999994"/>
        <n v="89999.999999999985"/>
        <n v="327000"/>
        <n v="94500"/>
        <n v="259999.99999999994"/>
        <n v="124999.99999999999"/>
        <n v="171000.00000000003"/>
        <n v="43749.999999999985"/>
        <n v="170000.00000000003"/>
        <n v="276250.00000000006"/>
        <n v="220000.00000000006"/>
        <n v="202499.99999999997"/>
        <n v="103250"/>
        <n v="155750"/>
        <n v="234999.99999999997"/>
        <n v="262499.99999999994"/>
        <n v="129999.99999999997"/>
        <n v="218000"/>
        <n v="313499.99999999994"/>
        <n v="357499.99999999994"/>
        <n v="176000.00000000003"/>
        <n v="173250"/>
        <n v="259999.99999999997"/>
        <n v="312499.99999999994"/>
        <n v="237499.99999999997"/>
        <n v="208000"/>
        <n v="299749.99999999994"/>
        <n v="343749.99999999994"/>
        <n v="162250.00000000003"/>
        <n v="287499.99999999994"/>
        <n v="316249.99999999994"/>
        <n v="329999.99999999994"/>
        <n v="245250"/>
        <n v="342000"/>
        <n v="192000.00000000003"/>
        <n v="386750"/>
        <n v="130000.00000000003"/>
        <n v="224250.00000000006"/>
        <n v="15792"/>
        <n v="12220"/>
        <n v="9000"/>
        <n v="10127"/>
        <n v="12870"/>
        <n v="11960"/>
        <n v="14398"/>
        <n v="12006"/>
        <n v="9936"/>
        <n v="9064"/>
        <n v="14094"/>
        <n v="13920"/>
        <n v="16284"/>
        <n v="12432"/>
        <n v="9633"/>
        <n v="9288"/>
        <n v="13570"/>
        <n v="10710"/>
        <n v="13500"/>
        <n v="10998"/>
        <n v="9828"/>
        <n v="9799"/>
        <n v="12040"/>
        <n v="11662"/>
        <n v="17118"/>
        <n v="12950"/>
        <n v="10580"/>
        <n v="14455"/>
        <n v="17110"/>
        <n v="17215"/>
        <n v="14580"/>
        <n v="12788"/>
        <n v="12267"/>
        <n v="13860"/>
        <n v="19520"/>
        <n v="18821"/>
        <n v="14151"/>
        <n v="11362"/>
        <n v="11178"/>
        <n v="13398"/>
        <n v="17446"/>
        <n v="18850"/>
        <n v="16324"/>
        <n v="11565"/>
        <n v="11327"/>
        <n v="17980"/>
        <n v="20160"/>
        <n v="12596"/>
        <n v="11844"/>
        <n v="14616"/>
        <n v="16520"/>
        <n v="15104"/>
        <n v="19720"/>
        <n v="17940"/>
        <n v="14469"/>
        <n v="13416"/>
        <n v="12600"/>
        <n v="16256"/>
        <n v="17358"/>
        <n v="19344"/>
        <n v="15300"/>
        <n v="15390"/>
        <n v="12150"/>
        <n v="15660"/>
        <n v="5616"/>
        <n v="7650"/>
        <n v="6930"/>
        <n v="5950"/>
        <n v="5544"/>
        <n v="6902"/>
        <n v="4899"/>
        <n v="8415"/>
        <n v="5632"/>
        <n v="4750"/>
        <n v="6664"/>
        <n v="7366"/>
        <n v="9204"/>
        <n v="5824"/>
        <n v="6438"/>
        <n v="5125"/>
        <n v="7371"/>
        <n v="6318"/>
        <n v="8550"/>
        <n v="5868"/>
        <n v="6174"/>
        <n v="9048"/>
        <n v="7772"/>
        <n v="9842"/>
        <n v="7425"/>
        <n v="7056"/>
        <n v="10212"/>
        <n v="9282"/>
        <n v="9996"/>
        <n v="8584"/>
        <n v="7714"/>
        <n v="6929"/>
        <n v="11750"/>
        <n v="8806"/>
        <n v="11803"/>
        <n v="7560"/>
        <n v="8036"/>
        <n v="13771"/>
        <n v="9916"/>
        <n v="10619"/>
        <n v="11583"/>
        <n v="7182"/>
        <n v="10350"/>
        <n v="11220"/>
        <n v="8733"/>
        <n v="10764"/>
        <n v="8507"/>
        <n v="7700"/>
        <n v="10650"/>
        <n v="10560"/>
        <n v="9024"/>
        <n v="6300"/>
        <n v="11130"/>
        <n v="10062"/>
        <n v="10449"/>
        <n v="9682"/>
        <n v="9744"/>
        <n v="8190"/>
        <n v="12597"/>
        <n v="9758"/>
        <n v="12540"/>
        <n v="11985"/>
        <n v="8554"/>
        <n v="7098"/>
        <n v="13833"/>
        <n v="7733"/>
        <n v="9506"/>
        <n v="9982"/>
        <n v="8400"/>
        <n v="8211"/>
        <n v="11417"/>
        <n v="8251"/>
        <n v="10290"/>
        <n v="9604"/>
        <n v="7050"/>
        <n v="7000"/>
        <n v="8372"/>
        <n v="11270"/>
        <n v="10150"/>
        <n v="11165"/>
        <n v="10092"/>
        <n v="8990"/>
        <n v="11340"/>
        <n v="12768"/>
        <n v="12586"/>
        <n v="13440"/>
        <n v="10152"/>
        <n v="8968"/>
        <n v="14112"/>
        <n v="14400"/>
        <n v="13080"/>
        <n v="10192"/>
        <n v="9240"/>
        <n v="13608"/>
        <n v="15288"/>
        <n v="15624"/>
        <n v="13184"/>
        <n v="12390"/>
        <n v="9610"/>
        <n v="15768"/>
        <n v="15512"/>
        <n v="15376"/>
        <n v="11990"/>
        <n v="14912"/>
        <n v="16776"/>
        <n v="16926"/>
        <n v="17094"/>
        <n v="12000"/>
        <n v="11092"/>
        <n v="12972"/>
        <n v="13756"/>
        <n v="12291"/>
        <n v="15008"/>
        <n v="11700"/>
        <n v="10759"/>
        <n v="13734"/>
        <n v="14105"/>
        <n v="12036"/>
        <n v="12921"/>
        <n v="9100"/>
        <n v="10353"/>
        <n v="10738"/>
        <n v="12348"/>
        <n v="13676"/>
        <n v="13688"/>
        <n v="10500"/>
        <n v="10269"/>
        <n v="13534"/>
        <n v="14943"/>
        <n v="15834"/>
        <n v="12116"/>
        <n v="9894"/>
        <n v="10325"/>
        <n v="13936"/>
        <n v="6496"/>
        <n v="7749"/>
        <n v="6560"/>
        <n v="7105"/>
        <n v="7462"/>
        <n v="8385"/>
        <n v="7436"/>
        <n v="6232"/>
        <n v="5198"/>
        <n v="7216"/>
        <n v="6912"/>
        <n v="7995"/>
        <n v="6314"/>
        <n v="4876"/>
        <n v="7708"/>
        <n v="10320"/>
        <n v="7644"/>
        <n v="8575"/>
        <n v="6536"/>
        <n v="5831"/>
        <n v="10788"/>
        <n v="8528"/>
        <n v="7943"/>
        <n v="7335"/>
        <n v="5895"/>
        <n v="11584"/>
        <n v="11880"/>
        <n v="10575"/>
        <n v="5625"/>
        <n v="10246"/>
        <n v="8316"/>
        <n v="8694"/>
        <n v="11977"/>
        <n v="11271"/>
        <n v="10464"/>
        <n v="10556"/>
        <n v="11529"/>
        <n v="10011"/>
        <n v="12350"/>
        <n v="9016"/>
        <n v="8096"/>
        <n v="9454"/>
        <n v="11151"/>
        <n v="10976"/>
        <n v="11832"/>
        <n v="8624"/>
        <n v="10912"/>
        <n v="11319"/>
        <n v="11610"/>
        <n v="8272"/>
        <n v="9570"/>
        <n v="11025"/>
        <n v="8580"/>
        <n v="11564"/>
        <n v="5456"/>
        <n v="3157"/>
        <n v="2656"/>
        <n v="1258"/>
        <n v="2491"/>
        <n v="2829"/>
        <n v="6952"/>
        <n v="2193"/>
        <n v="1952"/>
        <n v="1092"/>
        <n v="2200"/>
        <n v="3311"/>
        <n v="6768"/>
        <n v="2760"/>
        <n v="2516"/>
        <n v="779"/>
        <n v="2128"/>
        <n v="2835"/>
        <n v="5856"/>
        <n v="2112"/>
        <n v="1512"/>
        <n v="880"/>
        <n v="3185"/>
        <n v="2862"/>
        <n v="2156"/>
        <n v="1344"/>
        <n v="2065"/>
        <n v="4032"/>
        <n v="6210"/>
        <n v="2709"/>
        <n v="2106"/>
        <n v="1786"/>
        <n v="2346"/>
        <n v="5355"/>
        <n v="7567"/>
        <n v="3483"/>
        <n v="2340"/>
        <n v="1950"/>
        <n v="2632"/>
        <n v="6480"/>
        <n v="7301"/>
        <n v="3854"/>
        <n v="2850"/>
        <n v="2331"/>
        <n v="2450"/>
        <n v="4700"/>
        <n v="6345"/>
        <n v="3444"/>
        <n v="2160"/>
        <n v="1584"/>
        <n v="2401"/>
        <n v="3869"/>
        <n v="6440"/>
        <n v="3675"/>
        <n v="1872"/>
        <n v="1551"/>
        <n v="1848"/>
        <n v="3900"/>
        <n v="6160"/>
        <n v="2990"/>
        <n v="2352"/>
        <n v="2438"/>
        <n v="2296"/>
        <n v="3965"/>
        <n v="3450"/>
        <n v="2646"/>
        <n v="3422"/>
        <n v="5184"/>
        <n v="3780"/>
        <n v="5488"/>
        <n v="4266"/>
        <n v="5168"/>
        <n v="3478"/>
        <n v="4851"/>
        <n v="4048"/>
        <n v="5216"/>
        <n v="4046"/>
        <n v="4096"/>
        <n v="4480"/>
        <n v="5278"/>
        <n v="6591"/>
        <n v="4060"/>
        <n v="3712"/>
        <n v="3078"/>
        <n v="4320"/>
        <n v="3276"/>
        <n v="4900"/>
        <n v="3800"/>
        <n v="2890"/>
        <n v="4524"/>
        <n v="3705"/>
        <n v="5626"/>
        <n v="4200"/>
        <n v="5236"/>
        <n v="6419"/>
        <n v="9632"/>
        <n v="9184"/>
        <n v="9800"/>
        <n v="7744"/>
        <n v="7482"/>
        <n v="6525"/>
        <n v="13939"/>
        <n v="9471"/>
        <n v="11176"/>
        <n v="6450"/>
        <n v="7849"/>
        <n v="13770"/>
        <n v="11024"/>
        <n v="12558"/>
        <n v="6909"/>
        <n v="7526"/>
        <n v="13048"/>
        <n v="9593"/>
        <n v="9504"/>
        <n v="7155"/>
        <n v="6084"/>
        <n v="6422"/>
        <n v="5904"/>
        <n v="4551"/>
        <n v="3600"/>
        <n v="7245"/>
        <n v="6878"/>
        <n v="8066"/>
        <n v="11088"/>
        <n v="8555"/>
        <n v="7728"/>
        <n v="11792"/>
        <n v="13157"/>
        <n v="12936"/>
        <n v="11718"/>
        <n v="10207"/>
        <n v="9164"/>
        <n v="15145"/>
        <n v="4884"/>
        <n v="2788"/>
        <n v="722"/>
        <n v="1944"/>
        <n v="2623"/>
        <n v="4998"/>
        <n v="1540"/>
        <n v="1564"/>
        <n v="507"/>
        <n v="1836"/>
        <n v="2992"/>
        <n v="5880"/>
        <n v="344"/>
        <n v="1160"/>
        <n v="2068"/>
        <n v="5612"/>
        <n v="2025"/>
        <n v="1444"/>
        <n v="840"/>
        <n v="1210"/>
        <n v="2592"/>
        <n v="7888"/>
        <n v="2184"/>
        <n v="1479"/>
        <n v="1829"/>
        <n v="8640"/>
        <n v="4130"/>
        <n v="2288"/>
        <n v="2028"/>
        <n v="2700"/>
        <n v="5265"/>
        <n v="8700"/>
        <n v="4950"/>
        <n v="3009"/>
        <n v="2244"/>
        <n v="3840"/>
        <n v="6272"/>
        <n v="9480"/>
        <n v="4050"/>
        <n v="3294"/>
        <n v="3074"/>
        <n v="2806"/>
        <n v="6080"/>
        <n v="8866"/>
        <n v="2050"/>
        <n v="2173"/>
        <n v="1800"/>
        <n v="3355"/>
        <n v="5720"/>
        <n v="2961"/>
        <n v="1632"/>
        <n v="1392"/>
        <n v="7458"/>
        <n v="3300"/>
        <n v="3025"/>
        <n v="2464"/>
        <n v="2688"/>
        <n v="4615"/>
        <n v="8308"/>
        <n v="3795"/>
        <n v="3575"/>
        <n v="3021"/>
        <n v="5644"/>
        <n v="3904"/>
        <n v="5148"/>
        <n v="4797"/>
        <n v="3741"/>
        <n v="3290"/>
        <n v="5248"/>
        <n v="5372"/>
        <n v="5504"/>
        <n v="4879"/>
        <n v="3256"/>
        <n v="2392"/>
        <n v="4756"/>
        <n v="6880"/>
        <n v="6000"/>
        <n v="5408"/>
        <n v="2585"/>
        <n v="5076"/>
        <n v="8294"/>
        <n v="6324"/>
        <n v="7320"/>
        <n v="4425"/>
        <n v="7410"/>
        <n v="8642"/>
        <n v="6240"/>
        <n v="7308"/>
        <n v="5130"/>
        <n v="10218"/>
        <n v="10584"/>
        <n v="10230"/>
        <n v="4779"/>
        <n v="12702"/>
        <n v="12644"/>
        <n v="10614"/>
        <n v="8723"/>
        <n v="6435"/>
        <n v="7800"/>
        <n v="11310"/>
        <n v="13020"/>
        <n v="11648"/>
        <n v="9120"/>
        <n v="7936"/>
        <n v="9384"/>
        <n v="8424"/>
        <n v="9882"/>
        <n v="6669"/>
        <n v="8040"/>
        <n v="8362"/>
        <n v="9735"/>
        <n v="5886"/>
        <n v="5670"/>
        <n v="5103"/>
        <n v="6392"/>
        <n v="8835"/>
        <n v="9600"/>
        <n v="5830"/>
        <n v="6048"/>
        <n v="9044"/>
        <n v="11368"/>
        <n v="7021"/>
        <n v="7581"/>
        <n v="11100"/>
        <n v="4674"/>
        <n v="4485"/>
        <n v="2736"/>
        <n v="4736"/>
        <n v="3537"/>
        <n v="4218"/>
        <n v="2494"/>
        <n v="4292"/>
        <n v="6105"/>
        <n v="5376"/>
        <n v="5916"/>
        <n v="4590"/>
        <n v="4940"/>
        <n v="7205"/>
        <n v="5546"/>
        <n v="6893"/>
        <n v="4144"/>
        <n v="2728"/>
        <n v="5782"/>
        <n v="4002"/>
        <n v="2772"/>
        <n v="10206"/>
        <n v="8496"/>
        <n v="8370"/>
        <n v="6006"/>
        <n v="15023"/>
        <n v="12928"/>
        <n v="10787"/>
        <n v="8777"/>
        <n v="10686"/>
        <n v="13797"/>
        <n v="9581"/>
        <n v="8505"/>
        <n v="10360"/>
        <n v="7400"/>
        <n v="9558"/>
        <n v="11592"/>
        <n v="6780"/>
        <n v="5900"/>
        <n v="8880"/>
        <n v="6890"/>
        <n v="6987"/>
        <n v="8208"/>
        <n v="5202"/>
        <n v="4505"/>
        <n v="4800"/>
        <n v="6825"/>
        <n v="8250"/>
        <n v="6528"/>
        <n v="6960"/>
        <n v="7140"/>
        <n v="9490"/>
        <n v="7875"/>
        <n v="7820"/>
        <n v="10275"/>
        <n v="4212"/>
        <n v="6288"/>
        <n v="3822"/>
        <n v="3723"/>
        <n v="5750"/>
        <n v="4968"/>
        <n v="6157"/>
        <n v="5734"/>
        <n v="4176"/>
        <n v="3380"/>
        <n v="5658"/>
        <n v="7682"/>
        <n v="6670"/>
        <n v="6900"/>
        <n v="5440"/>
        <n v="3174"/>
        <n v="6510"/>
        <n v="10880"/>
        <n v="6248"/>
        <n v="3304"/>
        <n v="6864"/>
        <n v="9075"/>
        <n v="5310"/>
        <n v="3120"/>
        <n v="9375"/>
        <n v="13845"/>
        <n v="13912"/>
        <n v="11736"/>
        <n v="8610"/>
        <n v="17836"/>
        <n v="17447"/>
        <n v="14924"/>
        <n v="13650"/>
        <n v="14725"/>
        <n v="17360"/>
        <n v="16170"/>
        <n v="11899"/>
        <n v="11470"/>
        <n v="11005"/>
        <n v="9984"/>
        <n v="12354"/>
        <n v="7504"/>
        <n v="7992"/>
        <n v="7006"/>
        <n v="8832"/>
        <n v="6328"/>
        <n v="5684"/>
        <n v="6486"/>
        <n v="7171"/>
        <n v="8748"/>
        <n v="11280"/>
        <n v="6696"/>
        <n v="8073"/>
        <n v="9775"/>
        <n v="12144"/>
        <n v="14664"/>
        <n v="15015"/>
        <n v="10074"/>
        <n v="10488"/>
        <n v="10906"/>
        <n v="12900"/>
        <n v="12012"/>
        <n v="9061"/>
        <n v="6650"/>
        <n v="9750"/>
        <n v="13717"/>
        <n v="7680"/>
        <n v="11554"/>
        <n v="10988"/>
        <n v="9450"/>
        <n v="6944"/>
        <n v="9646"/>
        <n v="10752"/>
        <n v="9152"/>
        <n v="15600"/>
        <n v="10476"/>
        <n v="8836"/>
        <n v="15872"/>
        <n v="15950"/>
        <n v="11124"/>
        <n v="10199"/>
        <n v="14446"/>
        <n v="16317"/>
        <n v="12825"/>
        <n v="10750"/>
        <n v="12349"/>
        <n v="12688"/>
        <n v="16348"/>
        <n v="18240"/>
        <n v="12243"/>
        <n v="10252"/>
        <n v="15568"/>
        <n v="15052"/>
        <n v="11730"/>
        <n v="9225"/>
        <n v="8820"/>
        <n v="12265"/>
        <n v="15120"/>
        <n v="10105"/>
        <n v="9541"/>
        <n v="10773"/>
        <n v="13664"/>
        <n v="10304"/>
        <n v="9898"/>
        <n v="12480"/>
        <n v="13632"/>
        <n v="20349"/>
        <n v="12954"/>
        <n v="12896"/>
        <n v="11286"/>
        <n v="12120"/>
        <n v="14016"/>
        <n v="4323"/>
        <n v="2145"/>
        <n v="754"/>
        <n v="1677"/>
        <n v="2080"/>
        <n v="1292"/>
        <n v="1400"/>
        <n v="540"/>
        <n v="1804"/>
        <n v="2210"/>
        <n v="1330"/>
        <n v="1537"/>
        <n v="224"/>
        <n v="893"/>
        <n v="1064"/>
        <n v="658"/>
        <n v="1908"/>
        <n v="5568"/>
        <n v="1936"/>
        <n v="1406"/>
        <n v="468"/>
        <n v="1000"/>
        <n v="2958"/>
        <n v="4664"/>
        <n v="1862"/>
        <n v="1440"/>
        <n v="2205"/>
        <n v="4293"/>
        <n v="7840"/>
        <n v="3150"/>
        <n v="2268"/>
        <n v="1938"/>
        <n v="2842"/>
        <n v="5292"/>
        <n v="6439"/>
        <n v="1764"/>
        <n v="4859"/>
        <n v="2701"/>
        <n v="984"/>
        <n v="744"/>
        <n v="1088"/>
        <n v="4018"/>
        <n v="1972"/>
        <n v="800"/>
        <n v="672"/>
        <n v="2940"/>
        <n v="4186"/>
        <n v="1976"/>
        <n v="1368"/>
        <n v="1710"/>
        <n v="1768"/>
        <n v="3599"/>
        <n v="6200"/>
        <n v="3234"/>
        <n v="2376"/>
        <n v="4158"/>
        <n v="3808"/>
        <n v="4312"/>
        <n v="3619"/>
        <n v="5934"/>
        <n v="5166"/>
        <n v="5246"/>
        <n v="3564"/>
        <n v="2832"/>
        <n v="5117"/>
        <n v="5536"/>
        <n v="4715"/>
        <n v="4004"/>
        <n v="2880"/>
        <n v="4704"/>
        <n v="7084"/>
        <n v="4343"/>
        <n v="5280"/>
        <n v="2808"/>
        <n v="5555"/>
        <n v="5850"/>
        <n v="4346"/>
        <n v="3344"/>
        <n v="2501"/>
        <n v="6372"/>
        <n v="7260"/>
        <n v="4028"/>
        <n v="3075"/>
        <n v="7511"/>
        <n v="6396"/>
        <n v="6292"/>
        <n v="4068"/>
        <n v="5208"/>
        <n v="8526"/>
        <n v="6370"/>
        <n v="5512"/>
        <n v="7380"/>
        <n v="7488"/>
        <n v="4914"/>
        <n v="5000"/>
        <n v="7198"/>
        <n v="7040"/>
        <n v="4620"/>
        <n v="6264"/>
        <n v="6346"/>
        <n v="7266"/>
        <n v="4641"/>
        <n v="5763"/>
        <n v="7448"/>
        <n v="5586"/>
        <n v="6149"/>
        <n v="6360"/>
        <n v="7150"/>
        <n v="3510"/>
        <n v="4125"/>
        <n v="4056"/>
        <n v="5973"/>
        <n v="3071"/>
        <n v="4256"/>
        <n v="6031"/>
        <n v="3472"/>
        <n v="3333"/>
        <n v="2691"/>
        <n v="3663"/>
        <n v="3211"/>
        <n v="4224"/>
        <n v="2565"/>
        <n v="2576"/>
        <n v="3864"/>
        <n v="5014"/>
        <n v="3420"/>
        <n v="3834"/>
        <n v="7676"/>
        <n v="7812"/>
        <n v="8484"/>
        <n v="6235"/>
        <n v="7740"/>
        <n v="8858"/>
        <n v="9468"/>
        <n v="5957"/>
        <n v="7095"/>
        <n v="11596"/>
        <n v="9553"/>
        <n v="12582"/>
        <n v="13110"/>
        <n v="6517"/>
        <n v="8918"/>
        <n v="5300"/>
        <n v="5640"/>
        <n v="6846"/>
        <n v="5709"/>
        <n v="3724"/>
        <n v="2816"/>
        <n v="5633"/>
        <n v="5481"/>
        <n v="6916"/>
        <n v="9971"/>
        <n v="10600"/>
        <n v="12240"/>
        <n v="8046"/>
        <n v="13725"/>
        <n v="1792"/>
        <n v="1560"/>
        <n v="513"/>
        <n v="1505"/>
        <n v="2176"/>
        <n v="1254"/>
        <n v="1081"/>
        <n v="406"/>
        <n v="1271"/>
        <n v="1920"/>
        <n v="4636"/>
        <n v="1014"/>
        <n v="1131"/>
        <n v="585"/>
        <n v="3990"/>
        <n v="736"/>
        <n v="483"/>
        <n v="252"/>
        <n v="1326"/>
        <n v="5192"/>
        <n v="960"/>
        <n v="238"/>
        <n v="598"/>
        <n v="2091"/>
        <n v="1242"/>
        <n v="1053"/>
        <n v="4165"/>
        <n v="2997"/>
        <n v="2142"/>
        <n v="1518"/>
        <n v="4459"/>
        <n v="5945"/>
        <n v="3360"/>
        <n v="1102"/>
        <n v="999"/>
        <n v="3036"/>
        <n v="450"/>
        <n v="437"/>
        <n v="609"/>
        <n v="3384"/>
        <n v="1189"/>
        <n v="203"/>
        <n v="259"/>
        <n v="1672"/>
        <n v="3108"/>
        <n v="725"/>
        <n v="972"/>
        <n v="1296"/>
        <n v="5733"/>
        <n v="1755"/>
        <n v="3857"/>
        <n v="4554"/>
        <n v="4416"/>
        <n v="3744"/>
        <n v="5742"/>
        <n v="3136"/>
        <n v="2584"/>
        <n v="4564"/>
        <n v="3159"/>
        <n v="3465"/>
        <n v="3536"/>
        <n v="3591"/>
        <n v="1666"/>
        <n v="2034"/>
        <n v="1702"/>
        <n v="2980"/>
        <n v="1827"/>
        <n v="2595"/>
        <n v="8729"/>
        <n v="9947"/>
        <n v="12250"/>
        <n v="10535"/>
        <n v="10414"/>
        <n v="7612"/>
        <n v="10920"/>
        <n v="13668"/>
        <n v="5474"/>
        <n v="6150"/>
        <n v="8925"/>
        <n v="7200"/>
        <n v="5510"/>
        <n v="3608"/>
        <n v="5550"/>
        <n v="3799"/>
        <n v="4582"/>
        <n v="3968"/>
        <n v="2912"/>
        <n v="2262"/>
        <n v="3042"/>
        <n v="6192"/>
        <n v="5764"/>
        <n v="5328"/>
        <n v="10528"/>
        <n v="13050"/>
        <n v="11200"/>
        <n v="9009"/>
        <n v="8410"/>
        <n v="13804"/>
        <n v="4446"/>
        <n v="952"/>
        <n v="1974"/>
        <n v="5320"/>
        <n v="1740"/>
        <n v="646"/>
        <n v="2070"/>
        <n v="4953"/>
        <n v="1794"/>
        <n v="1404"/>
        <n v="416"/>
        <n v="1421"/>
        <n v="4514"/>
        <n v="1628"/>
        <n v="1188"/>
        <n v="693"/>
        <n v="940"/>
        <n v="2457"/>
        <n v="1394"/>
        <n v="8532"/>
        <n v="3696"/>
        <n v="2436"/>
        <n v="2650"/>
        <n v="4760"/>
        <n v="7293"/>
        <n v="1892"/>
        <n v="3180"/>
        <n v="6554"/>
        <n v="7350"/>
        <n v="4410"/>
        <n v="2214"/>
        <n v="6466"/>
        <n v="3220"/>
        <n v="1558"/>
        <n v="3363"/>
        <n v="6600"/>
        <n v="3186"/>
        <n v="1612"/>
        <n v="1300"/>
        <n v="1647"/>
        <n v="6076"/>
        <n v="2704"/>
        <n v="2860"/>
        <n v="2484"/>
        <n v="2460"/>
        <n v="4221"/>
        <n v="8556"/>
        <n v="3922"/>
        <n v="2600"/>
        <n v="3240"/>
        <n v="5175"/>
        <n v="4469"/>
        <n v="2537"/>
        <n v="4368"/>
        <n v="8823"/>
        <n v="3445"/>
        <n v="2254"/>
        <n v="4500"/>
        <n v="5304"/>
        <n v="8109"/>
        <n v="3392"/>
        <n v="3816"/>
        <n v="7074"/>
        <n v="3050"/>
        <n v="2684"/>
        <n v="4116"/>
        <n v="9440"/>
        <n v="4452"/>
        <n v="3213"/>
        <n v="4278"/>
        <n v="6700"/>
        <n v="4770"/>
        <n v="5040"/>
        <n v="8442"/>
        <n v="11466"/>
        <n v="6549"/>
        <n v="5406"/>
        <n v="3825"/>
        <n v="5551"/>
        <n v="8710"/>
        <n v="9617"/>
        <n v="5936"/>
        <n v="5508"/>
        <n v="3604"/>
        <n v="4030"/>
        <n v="6968"/>
        <n v="8384"/>
        <n v="5005"/>
        <n v="2950"/>
        <n v="2800"/>
        <n v="3720"/>
        <n v="7684"/>
        <n v="2714"/>
        <n v="2478"/>
        <n v="3124"/>
        <n v="6059"/>
        <n v="8364"/>
        <n v="5487"/>
        <n v="5580"/>
        <n v="5727"/>
        <n v="7474"/>
        <n v="6720"/>
        <n v="3597"/>
        <n v="4687"/>
        <n v="4633"/>
        <n v="2408"/>
        <n v="2116"/>
        <n v="4719"/>
        <n v="4136"/>
        <n v="4488"/>
        <n v="5940"/>
        <n v="5757"/>
        <n v="3588"/>
        <n v="1980"/>
        <n v="4250"/>
        <n v="7670"/>
        <n v="4941"/>
        <n v="5460"/>
        <n v="3504"/>
        <n v="6204"/>
        <n v="8058"/>
        <n v="4160"/>
        <n v="2530"/>
        <n v="9867"/>
        <n v="14070"/>
        <n v="11232"/>
        <n v="12780"/>
        <n v="7304"/>
        <n v="16393"/>
        <n v="15392"/>
        <n v="14742"/>
        <n v="11850"/>
        <n v="11920"/>
        <n v="14784"/>
        <n v="16590"/>
        <n v="15478"/>
        <n v="10368"/>
        <n v="9514"/>
        <n v="10143"/>
        <n v="6336"/>
        <n v="9238"/>
        <n v="10281"/>
        <n v="5270"/>
        <n v="6461"/>
        <n v="6448"/>
        <n v="8418"/>
        <n v="4872"/>
        <n v="4150"/>
        <n v="9408"/>
        <n v="9379"/>
        <n v="11480"/>
        <n v="12852"/>
        <n v="14014"/>
        <n v="9990"/>
        <n v="10585"/>
        <n v="12638"/>
        <n v="4370"/>
        <n v="5535"/>
        <n v="3672"/>
        <n v="4932"/>
        <n v="5439"/>
        <n v="3330"/>
        <n v="7360"/>
        <n v="5800"/>
        <n v="6785"/>
        <n v="5454"/>
        <n v="6468"/>
        <n v="7920"/>
        <n v="7848"/>
        <n v="11591"/>
        <n v="13603"/>
        <n v="12992"/>
        <n v="16800"/>
        <n v="11935"/>
        <n v="11214"/>
        <n v="22454"/>
        <n v="21663"/>
        <n v="19800"/>
        <n v="16254"/>
        <n v="14760"/>
        <n v="17355"/>
        <n v="16463"/>
        <n v="18531"/>
        <n v="15862"/>
        <n v="11011"/>
        <n v="10582"/>
        <n v="7047"/>
        <n v="8120"/>
        <n v="8100"/>
        <n v="6760"/>
        <n v="8788"/>
        <n v="7791"/>
        <n v="9548"/>
        <n v="13932"/>
        <n v="15552"/>
        <n v="16400"/>
        <n v="14040"/>
        <n v="12642"/>
        <n v="13572"/>
        <n v="10455"/>
        <n v="5365"/>
        <n v="10296"/>
        <n v="5796"/>
        <n v="4921"/>
        <n v="5313"/>
        <n v="4134"/>
        <n v="6783"/>
        <n v="6923"/>
        <n v="10416"/>
        <n v="6321"/>
        <n v="4995"/>
        <n v="8533"/>
        <n v="6110"/>
        <n v="7672"/>
        <n v="15517"/>
        <n v="9300"/>
        <n v="12489"/>
        <n v="14573"/>
        <n v="8619"/>
        <n v="7950"/>
        <n v="12804"/>
        <n v="15500"/>
        <n v="11550"/>
        <n v="9588"/>
        <n v="7748"/>
        <n v="11900"/>
        <n v="7824"/>
        <n v="6028"/>
        <n v="6681"/>
        <n v="11856"/>
        <n v="7176"/>
        <n v="6302"/>
        <n v="6075"/>
        <n v="8850"/>
        <n v="12152"/>
        <n v="7938"/>
        <n v="6615"/>
        <n v="11968"/>
        <n v="8476"/>
        <n v="4454"/>
        <n v="5928"/>
        <n v="4147"/>
        <n v="3936"/>
        <n v="6815"/>
        <n v="6612"/>
        <n v="9348"/>
        <n v="4847"/>
        <n v="4023"/>
        <n v="5922"/>
        <n v="8112"/>
        <n v="3927"/>
        <n v="4982"/>
        <n v="5364"/>
        <n v="11070"/>
        <n v="5655"/>
        <n v="5109"/>
        <n v="5985"/>
        <n v="4978"/>
        <n v="8150"/>
        <n v="10944"/>
        <n v="7172"/>
        <n v="5662"/>
        <n v="6576"/>
        <n v="7009"/>
        <n v="5434"/>
        <n v="6580"/>
        <n v="5206"/>
        <n v="10100"/>
        <n v="7656"/>
        <n v="5250"/>
        <n v="7014"/>
        <n v="6132"/>
        <n v="8855"/>
        <n v="7392"/>
        <n v="7830"/>
        <n v="2639"/>
        <n v="3549"/>
        <n v="2052"/>
        <n v="1890"/>
        <n v="4408"/>
        <n v="3051"/>
        <n v="3432"/>
        <n v="2204"/>
        <n v="1596"/>
        <n v="4732"/>
        <n v="1530"/>
        <n v="4071"/>
        <n v="4845"/>
        <n v="1715"/>
        <n v="4992"/>
        <n v="4400"/>
        <n v="3243"/>
        <n v="8512"/>
        <n v="14235"/>
        <n v="10224"/>
        <n v="17472"/>
        <n v="20145"/>
        <n v="16443"/>
        <n v="15652"/>
        <n v="12218"/>
        <n v="17280"/>
        <n v="19920"/>
        <n v="15352"/>
        <n v="13041"/>
        <n v="7326"/>
        <n v="6784"/>
        <n v="5475"/>
        <n v="5876"/>
        <n v="3055"/>
        <n v="2430"/>
        <n v="3248"/>
        <n v="3876"/>
        <n v="7242"/>
        <n v="4611"/>
        <n v="6018"/>
        <n v="8103"/>
        <n v="11026"/>
        <n v="16650"/>
        <n v="9856"/>
        <n v="10720"/>
        <n v="9576"/>
        <n v="12300"/>
        <n v="3427"/>
        <n v="3364"/>
        <n v="6800"/>
        <n v="3861"/>
        <n v="3052"/>
        <n v="7344"/>
        <n v="3100"/>
        <n v="4042"/>
        <n v="5792"/>
        <n v="3645"/>
        <n v="3488"/>
        <n v="5400"/>
        <n v="5624"/>
        <n v="5852"/>
        <n v="10712"/>
        <n v="6794"/>
        <n v="8664"/>
        <n v="10140"/>
        <n v="10017"/>
        <n v="7958"/>
        <n v="7426"/>
        <n v="7722"/>
        <n v="14465"/>
        <n v="4828"/>
        <n v="4930"/>
        <n v="8304"/>
        <n v="6179"/>
        <n v="7124"/>
        <n v="6090"/>
        <n v="5160"/>
        <n v="7434"/>
        <n v="14025"/>
        <n v="8064"/>
        <n v="6624"/>
        <n v="7865"/>
        <n v="3567"/>
        <n v="2337"/>
        <n v="2147"/>
        <n v="1680"/>
        <n v="2185"/>
        <n v="3468"/>
        <n v="4752"/>
        <n v="1494"/>
        <n v="1196"/>
        <n v="7020"/>
        <n v="2523"/>
        <n v="1885"/>
        <n v="3080"/>
        <n v="4725"/>
        <n v="2599"/>
        <n v="2093"/>
        <n v="5964"/>
        <n v="4290"/>
        <n v="2929"/>
        <n v="2754"/>
        <n v="4608"/>
        <n v="1050"/>
        <n v="1162"/>
        <n v="1771"/>
        <n v="2660"/>
        <n v="1679"/>
        <n v="1357"/>
        <n v="5100"/>
        <n v="2024"/>
        <n v="1840"/>
        <n v="6683"/>
        <n v="3616"/>
        <n v="4508"/>
        <n v="3059"/>
        <n v="2002"/>
        <n v="3312"/>
        <n v="5450"/>
        <n v="2424"/>
        <n v="1610"/>
        <n v="1653"/>
        <n v="3232"/>
        <n v="3144"/>
        <n v="2856"/>
        <n v="2016"/>
        <n v="2900"/>
        <n v="4887"/>
        <n v="2350"/>
        <n v="1372"/>
        <n v="1260"/>
        <n v="2442"/>
        <n v="1656"/>
        <n v="2925"/>
        <n v="5096"/>
        <n v="5700"/>
        <n v="7616"/>
        <n v="4640"/>
        <n v="2645"/>
        <n v="6699"/>
        <n v="3277"/>
        <n v="1919"/>
        <n v="3045"/>
        <n v="4864"/>
        <n v="4901"/>
        <n v="819"/>
        <n v="4844"/>
        <n v="1900"/>
        <n v="2407"/>
        <n v="3328"/>
        <n v="4321"/>
        <n v="1767"/>
        <n v="7917"/>
        <n v="3024"/>
        <n v="4095"/>
        <n v="3393"/>
        <n v="3168"/>
        <n v="3145"/>
        <n v="4263"/>
        <n v="4482"/>
        <n v="4675"/>
        <n v="2583"/>
        <n v="1728"/>
        <n v="4956"/>
        <n v="4067"/>
        <n v="11475"/>
        <n v="10478"/>
        <n v="11692"/>
        <n v="17955"/>
        <n v="16660"/>
        <n v="14018"/>
        <n v="13530"/>
        <n v="13104"/>
        <n v="14550"/>
        <n v="16200"/>
        <n v="17708"/>
        <n v="13260"/>
        <n v="8092"/>
        <n v="8320"/>
        <n v="5037"/>
        <n v="6222"/>
        <n v="2548"/>
        <n v="2993"/>
        <n v="7100"/>
        <n v="9360"/>
        <n v="7548"/>
        <n v="11324"/>
        <n v="11468"/>
        <n v="15696"/>
        <n v="11055"/>
        <n v="13321"/>
        <n v="4816"/>
        <n v="2668"/>
        <n v="5002"/>
        <n v="4920"/>
        <n v="3212"/>
        <n v="2448"/>
        <n v="5151"/>
        <n v="3895"/>
        <n v="6816"/>
        <n v="4576"/>
        <n v="2886"/>
        <n v="2279"/>
        <n v="5775"/>
        <n v="3740"/>
        <n v="9853"/>
        <n v="14384"/>
        <n v="16849"/>
        <n v="13202"/>
        <n v="19500"/>
        <n v="23220"/>
        <n v="18676"/>
        <n v="17640"/>
        <n v="14448"/>
        <n v="16789"/>
        <n v="21930"/>
        <n v="18403"/>
        <n v="13230"/>
        <n v="9472"/>
        <n v="3354"/>
        <n v="6975"/>
        <n v="4465"/>
        <n v="7332"/>
        <n v="16560"/>
        <n v="10742"/>
        <n v="15225"/>
        <n v="3458"/>
        <n v="3332"/>
        <n v="4389"/>
        <n v="3060"/>
        <n v="4862"/>
        <n v="3749"/>
        <n v="4352"/>
        <n v="2730"/>
        <n v="3164"/>
        <n v="2775"/>
        <n v="3828"/>
        <n v="3654"/>
        <n v="3841"/>
        <n v="9156"/>
        <n v="8648"/>
        <n v="8178"/>
        <n v="12705"/>
        <n v="10504"/>
        <n v="11086"/>
        <n v="6943"/>
        <n v="13312"/>
        <n v="9660"/>
        <n v="10335"/>
        <n v="11500"/>
        <n v="5952"/>
        <n v="8800"/>
        <n v="9400"/>
        <n v="6380"/>
        <n v="5200"/>
        <n v="8869"/>
        <n v="6012"/>
        <n v="6401"/>
        <n v="5371"/>
        <n v="4444"/>
        <n v="6588"/>
        <n v="5724"/>
        <n v="10659"/>
        <n v="8378"/>
        <n v="11760"/>
        <n v="3451"/>
        <n v="2926"/>
        <n v="3996"/>
        <n v="4294"/>
        <n v="2394"/>
        <n v="4560"/>
        <n v="3196"/>
        <n v="1674"/>
        <n v="6298"/>
        <n v="5989"/>
        <n v="7038"/>
        <n v="9039"/>
        <n v="4848"/>
        <n v="6656"/>
        <n v="8241"/>
        <n v="9177"/>
        <n v="6102"/>
        <n v="6844"/>
        <n v="6847"/>
        <n v="3870"/>
        <n v="3657"/>
        <n v="6762"/>
        <n v="7964"/>
        <n v="5289"/>
        <n v="5060"/>
        <n v="3655"/>
        <n v="3182"/>
        <n v="4264"/>
        <n v="5712"/>
        <n v="2915"/>
        <n v="7854"/>
        <n v="4698"/>
        <n v="6969"/>
        <n v="3640"/>
        <n v="7935"/>
        <n v="11988"/>
        <n v="10962"/>
        <n v="10080"/>
        <n v="9280"/>
        <n v="7290"/>
        <n v="8265"/>
        <n v="8236"/>
        <n v="7987"/>
        <n v="7956"/>
        <n v="6578"/>
        <n v="6027"/>
        <n v="5994"/>
        <n v="7847"/>
        <n v="7450"/>
        <n v="6325"/>
        <n v="7345"/>
        <n v="11102"/>
        <n v="7975"/>
        <n v="9432"/>
        <n v="4788"/>
        <n v="4205"/>
        <n v="3848"/>
        <n v="3626"/>
        <n v="5069"/>
        <n v="4646"/>
        <n v="5537"/>
        <n v="3431"/>
        <n v="1989"/>
        <n v="6390"/>
        <n v="2756"/>
        <n v="7520"/>
        <n v="4277"/>
        <n v="7384"/>
        <n v="10050"/>
        <n v="9212"/>
        <n v="6850"/>
        <n v="5888"/>
        <n v="7452"/>
        <n v="7729"/>
        <n v="5502"/>
        <n v="6674"/>
        <n v="3872"/>
        <n v="10034"/>
        <n v="6120"/>
        <n v="8060"/>
        <n v="7314"/>
        <n v="7424"/>
        <n v="7622"/>
        <n v="7192"/>
        <n v="8883"/>
        <n v="8843"/>
        <n v="8502"/>
        <n v="6293"/>
        <n v="5577"/>
        <n v="9261"/>
        <n v="8745"/>
        <n v="4344"/>
        <n v="3888"/>
        <n v="7421"/>
        <n v="9339"/>
        <n v="6188"/>
        <n v="4860"/>
        <n v="8151"/>
        <n v="13536"/>
        <n v="8460"/>
        <n v="7826"/>
        <n v="10388"/>
        <n v="11800"/>
        <n v="13923"/>
        <n v="9823"/>
        <n v="12090"/>
        <n v="16250"/>
        <n v="19593"/>
        <n v="12648"/>
        <n v="15360"/>
        <n v="16104"/>
        <n v="20212"/>
        <n v="13122"/>
        <n v="16124"/>
        <n v="14637"/>
        <n v="10704"/>
        <n v="12064"/>
        <n v="12200"/>
        <n v="8736"/>
        <n v="13900"/>
        <n v="8686"/>
        <n v="11925"/>
        <n v="15244"/>
        <n v="19430"/>
        <n v="11446"/>
        <n v="14850"/>
        <n v="15504"/>
        <n v="7623"/>
        <n v="6154"/>
        <n v="4536"/>
        <n v="5017"/>
        <n v="6552"/>
        <n v="8942"/>
        <n v="3887"/>
        <n v="4118"/>
        <n v="5887"/>
        <n v="4350"/>
        <n v="3439"/>
        <n v="5846"/>
        <n v="4563"/>
        <n v="7101"/>
        <n v="4340"/>
        <n v="10086"/>
        <n v="6253"/>
        <n v="10948"/>
        <n v="8281"/>
        <n v="9943"/>
        <n v="15477"/>
        <n v="16832"/>
        <n v="18788"/>
        <n v="11600"/>
        <n v="8008"/>
        <n v="9328"/>
        <n v="12474"/>
        <n v="13250"/>
        <n v="8323"/>
        <n v="6258"/>
        <n v="8448"/>
        <n v="9460"/>
        <n v="8965"/>
        <n v="15616"/>
        <n v="11110"/>
        <n v="10780"/>
        <n v="10985"/>
        <n v="15525"/>
        <n v="6208"/>
        <n v="4008"/>
        <n v="3634"/>
        <n v="6237"/>
        <n v="3402"/>
        <n v="2480"/>
        <n v="4181"/>
        <n v="3584"/>
        <n v="6104"/>
        <n v="2014"/>
        <n v="4242"/>
        <n v="4658"/>
        <n v="7579"/>
        <n v="6958"/>
        <n v="6860"/>
        <n v="12544"/>
        <n v="15876"/>
        <n v="8056"/>
        <n v="9086"/>
        <n v="13908"/>
        <n v="6478"/>
        <n v="6750"/>
        <n v="9126"/>
        <n v="8131"/>
        <n v="2712"/>
        <n v="5106"/>
        <n v="5746"/>
        <n v="7965"/>
        <n v="12358"/>
        <n v="10860"/>
        <n v="9499"/>
        <n v="9656"/>
        <n v="11544"/>
        <n v="2964"/>
        <n v="2100"/>
        <n v="1428"/>
        <n v="5244"/>
        <n v="1156"/>
        <n v="2419"/>
        <n v="2482"/>
        <n v="2009"/>
        <n v="1218"/>
        <n v="1645"/>
        <n v="1932"/>
        <n v="4233"/>
        <n v="5112"/>
        <n v="2541"/>
        <n v="1568"/>
        <n v="1508"/>
        <n v="5252"/>
        <n v="7896"/>
        <n v="4180"/>
        <n v="2622"/>
        <n v="3731"/>
        <n v="6678"/>
        <n v="3403"/>
        <n v="2021"/>
        <n v="1722"/>
        <n v="4399"/>
        <n v="3127"/>
        <n v="9322"/>
        <n v="3774"/>
        <n v="2844"/>
        <n v="2323"/>
        <n v="2232"/>
        <n v="2275"/>
        <n v="3000"/>
        <n v="4301"/>
        <n v="2400"/>
        <n v="1520"/>
        <n v="2952"/>
        <n v="2507"/>
        <n v="1414"/>
        <n v="1425"/>
        <n v="7566"/>
        <n v="4625"/>
        <n v="5863"/>
        <n v="5031"/>
        <n v="7695"/>
        <n v="12818"/>
        <n v="8268"/>
        <n v="10736"/>
        <n v="8957"/>
        <n v="3132"/>
        <n v="3625"/>
        <n v="2415"/>
        <n v="4092"/>
        <n v="10744"/>
        <n v="13192"/>
        <n v="8083"/>
        <n v="3275"/>
        <n v="1638"/>
        <n v="1482"/>
        <n v="3230"/>
        <n v="2520"/>
        <n v="3258"/>
        <n v="1960"/>
        <n v="1140"/>
        <n v="7059"/>
        <n v="3094"/>
        <n v="2652"/>
        <n v="3570"/>
        <n v="3952"/>
        <n v="11650"/>
        <n v="5418"/>
        <n v="6545"/>
        <n v="7600"/>
        <n v="5424"/>
        <n v="1232"/>
        <n v="2162"/>
        <n v="2241"/>
        <n v="3016"/>
        <n v="1316"/>
        <n v="5559"/>
        <n v="6279"/>
        <n v="8541"/>
        <n v="13601"/>
        <n v="6840"/>
        <n v="7168"/>
        <n v="2725"/>
        <n v="1470"/>
        <n v="1170"/>
        <n v="2640"/>
        <n v="1365"/>
        <n v="931"/>
        <n v="2550"/>
        <n v="1387"/>
        <n v="720"/>
        <n v="680"/>
        <n v="1587"/>
        <n v="3648"/>
        <n v="1495"/>
        <n v="810"/>
        <n v="2006"/>
        <n v="3225"/>
        <n v="2904"/>
        <n v="3306"/>
        <n v="4437"/>
        <n v="6820"/>
        <n v="3485"/>
        <n v="8662"/>
        <n v="5311"/>
        <n v="3807"/>
        <n v="966"/>
        <n v="882"/>
        <n v="3973"/>
        <n v="1120"/>
        <n v="936"/>
        <n v="1450"/>
        <n v="5467"/>
        <n v="10816"/>
        <n v="5589"/>
        <n v="3726"/>
        <n v="1121"/>
        <n v="675"/>
        <n v="520"/>
        <n v="1312"/>
        <n v="665"/>
        <n v="2349"/>
        <n v="3003"/>
        <n v="1856"/>
        <n v="3948"/>
        <n v="3008"/>
        <n v="3040"/>
        <n v="6786"/>
        <n v="4284"/>
        <n v="5661"/>
        <n v="4794"/>
        <n v="7755"/>
        <n v="1125"/>
        <n v="910"/>
        <n v="1464"/>
        <n v="2726"/>
        <n v="1615"/>
        <n v="1334"/>
        <n v="1008"/>
        <n v="1265"/>
        <n v="6424"/>
        <n v="9900"/>
        <n v="7080"/>
        <n v="2960"/>
        <n v="1224"/>
        <n v="2664"/>
        <n v="1833"/>
        <n v="1711"/>
        <n v="825"/>
        <n v="2208"/>
        <n v="2560"/>
        <n v="4836"/>
        <n v="1850"/>
        <n v="1593"/>
        <n v="759"/>
        <n v="1457"/>
        <n v="2183"/>
        <n v="1305"/>
        <n v="1624"/>
        <n v="2928"/>
        <n v="8062"/>
        <n v="1978"/>
        <n v="1118"/>
        <n v="3944"/>
        <n v="7238"/>
        <n v="2257"/>
        <n v="1696"/>
        <n v="1806"/>
        <n v="1548"/>
        <n v="3850"/>
        <n v="2451"/>
        <n v="2655"/>
        <n v="3375"/>
        <n v="3285"/>
        <n v="2250"/>
        <n v="2368"/>
        <n v="924"/>
        <n v="2107"/>
        <n v="1734"/>
        <n v="870"/>
        <n v="3886"/>
        <n v="1566"/>
        <n v="550"/>
        <n v="528"/>
        <n v="1887"/>
        <n v="1426"/>
        <n v="1620"/>
        <n v="1377"/>
        <n v="2628"/>
        <n v="1521"/>
        <n v="2067"/>
        <n v="2420"/>
        <n v="2538"/>
        <n v="2030"/>
        <n v="624"/>
        <n v="575"/>
        <n v="392"/>
        <n v="1360"/>
        <n v="530"/>
        <n v="420"/>
        <n v="1870"/>
        <n v="2898"/>
        <n v="8322"/>
        <n v="1782"/>
        <n v="1122"/>
        <n v="4384"/>
        <n v="1150"/>
        <n v="1056"/>
        <n v="1496"/>
        <n v="4335"/>
        <n v="1739"/>
        <n v="2379"/>
        <n v="1998"/>
        <n v="5194"/>
        <n v="4522"/>
        <n v="2079"/>
        <n v="1176"/>
        <n v="874"/>
        <n v="2196"/>
        <n v="1054"/>
        <n v="3577"/>
        <n v="4592"/>
        <n v="2304"/>
        <n v="1824"/>
        <n v="2695"/>
        <n v="4248"/>
        <n v="3901"/>
        <n v="2989"/>
        <n v="3481"/>
        <n v="3528"/>
        <n v="667"/>
        <n v="2044"/>
        <n v="1200"/>
        <n v="460"/>
        <n v="2679"/>
        <n v="836"/>
        <n v="531"/>
        <n v="280"/>
        <n v="986"/>
        <n v="1134"/>
        <n v="780"/>
        <n v="369"/>
        <n v="330"/>
        <n v="1430"/>
        <n v="1617"/>
        <n v="1216"/>
        <n v="2332"/>
        <n v="4230"/>
        <n v="5120"/>
        <n v="1248"/>
        <n v="1128"/>
        <n v="6705"/>
        <n v="2318"/>
        <n v="4888"/>
        <n v="7268"/>
        <n v="3612"/>
        <n v="782"/>
        <n v="1089"/>
        <n v="1452"/>
        <n v="2496"/>
        <n v="2277"/>
        <n v="4575"/>
        <n v="8004"/>
        <n v="3915"/>
        <n v="4161"/>
        <n v="2088"/>
        <n v="2378"/>
        <n v="1752"/>
        <n v="1044"/>
        <n v="3473"/>
        <n v="1403"/>
        <n v="589"/>
        <n v="1408"/>
        <n v="1776"/>
        <n v="2875"/>
        <n v="728"/>
        <n v="684"/>
        <n v="2745"/>
        <n v="8856"/>
        <n v="1904"/>
        <n v="2552"/>
        <n v="4823"/>
        <n v="1350"/>
        <n v="7599"/>
        <n v="2058"/>
        <n v="7144"/>
        <n v="2072"/>
        <n v="2280"/>
        <n v="2146"/>
        <n v="1127"/>
        <n v="1386"/>
        <n v="3984"/>
        <n v="5043"/>
        <n v="2822"/>
        <n v="5145"/>
        <n v="7440"/>
        <n v="4000"/>
        <n v="2175"/>
        <n v="4917"/>
        <n v="1863"/>
        <n v="1729"/>
        <n v="1175"/>
        <n v="4418"/>
        <n v="10382"/>
        <n v="3219"/>
        <n v="1650"/>
        <n v="4403"/>
        <n v="2673"/>
        <n v="3034"/>
        <n v="10010"/>
        <n v="4802"/>
        <n v="8379"/>
        <n v="6026"/>
        <n v="1504"/>
        <n v="3135"/>
        <n v="6400"/>
        <n v="5600"/>
        <n v="5795"/>
        <n v="8296"/>
        <n v="3498"/>
        <n v="2312"/>
        <n v="560"/>
        <n v="1947"/>
        <n v="1104"/>
        <n v="1272"/>
        <n v="946"/>
        <n v="992"/>
        <n v="792"/>
        <n v="351"/>
        <n v="615"/>
        <n v="1664"/>
        <n v="1110"/>
        <n v="5875"/>
        <n v="2220"/>
        <n v="900"/>
        <n v="2784"/>
        <n v="1225"/>
        <n v="1029"/>
        <n v="5104"/>
        <n v="2295"/>
        <n v="1968"/>
        <n v="1736"/>
        <n v="3906"/>
        <n v="6954"/>
        <n v="4392"/>
        <n v="2891"/>
        <n v="2916"/>
        <n v="1485"/>
        <n v="5688"/>
        <n v="2001"/>
        <n v="4716"/>
        <n v="2115"/>
        <n v="8160"/>
        <n v="3321"/>
        <n v="2665"/>
        <n v="3700"/>
        <n v="9639"/>
        <n v="5760"/>
        <n v="3750"/>
        <n v="5593"/>
        <n v="4182"/>
        <n v="6016"/>
        <n v="3995"/>
        <n v="3038"/>
        <n v="4472"/>
        <n v="1026"/>
        <n v="1927"/>
        <n v="1416"/>
        <n v="594"/>
        <n v="1462"/>
        <n v="1683"/>
        <n v="729"/>
        <n v="2535"/>
        <n v="3552"/>
        <n v="5704"/>
        <n v="3650"/>
        <n v="6307"/>
        <n v="1488"/>
        <n v="4216"/>
        <n v="3680"/>
        <n v="3264"/>
        <n v="3245"/>
        <n v="5369"/>
        <n v="8195"/>
        <n v="4565"/>
        <n v="5959"/>
        <n v="5811"/>
        <n v="5070"/>
        <n v="2774"/>
        <n v="7668"/>
        <n v="3500"/>
        <n v="6215"/>
        <n v="4512"/>
        <n v="6888"/>
        <n v="8313"/>
        <n v="6500"/>
        <n v="3525"/>
        <n v="1886"/>
        <n v="6667"/>
        <n v="2597"/>
        <n v="4662"/>
        <n v="6660"/>
        <n v="4080"/>
        <n v="6365"/>
        <n v="4680"/>
        <n v="3910"/>
        <n v="580"/>
        <n v="377"/>
        <n v="1435"/>
        <n v="1173"/>
        <n v="232"/>
        <n v="864"/>
        <n v="660"/>
        <n v="5978"/>
        <n v="1716"/>
        <n v="3690"/>
        <n v="2405"/>
        <n v="1443"/>
        <n v="1395"/>
        <n v="1269"/>
        <n v="1045"/>
        <n v="5225"/>
        <n v="3072"/>
        <n v="1971"/>
        <n v="884"/>
        <n v="4826"/>
        <n v="1665"/>
        <n v="3237"/>
        <n v="6837"/>
        <n v="4840"/>
        <n v="7905"/>
        <n v="8050"/>
        <n v="3087"/>
        <n v="1599"/>
        <n v="2968"/>
        <n v="1802"/>
        <n v="1458"/>
        <n v="5565"/>
        <n v="7280"/>
        <n v="6688"/>
        <n v="2618"/>
        <n v="2397"/>
        <n v="3280"/>
        <n v="5617"/>
        <n v="3960"/>
        <n v="8470"/>
        <n v="6148"/>
        <n v="7254"/>
        <n v="5865"/>
        <n v="4140"/>
        <n v="7625"/>
        <n v="10208"/>
        <n v="5618"/>
        <n v="6344"/>
        <n v="4602"/>
        <n v="8246"/>
        <n v="3366"/>
        <n v="5751"/>
        <n v="4455"/>
        <n v="5472"/>
        <n v="5360"/>
        <n v="5500"/>
        <n v="5427"/>
        <n v="7208"/>
        <n v="4648"/>
        <n v="8085"/>
        <n v="3381"/>
        <n v="3480"/>
        <n v="11072"/>
        <n v="7475"/>
        <n v="9108"/>
        <n v="8768"/>
        <n v="4307"/>
        <n v="2914"/>
        <n v="3266"/>
        <n v="5832"/>
        <n v="11999"/>
        <n v="7770"/>
        <n v="8658"/>
        <n v="7540"/>
        <n v="1911"/>
        <n v="8996"/>
        <n v="3569"/>
        <n v="13056"/>
        <n v="11520"/>
        <n v="10116"/>
        <n v="13158"/>
        <n v="12285"/>
        <n v="10336"/>
        <n v="8478"/>
        <n v="12427"/>
        <n v="11628"/>
        <n v="12276"/>
        <n v="8959"/>
        <n v="12364"/>
        <n v="12987"/>
        <n v="10952"/>
        <n v="9537"/>
        <n v="13160"/>
        <n v="14080"/>
        <n v="18800"/>
        <n v="13940"/>
        <n v="12960"/>
        <n v="15962"/>
        <n v="19096"/>
        <n v="13038"/>
        <n v="16544"/>
        <n v="15375"/>
        <n v="13283"/>
        <n v="11618"/>
        <n v="11997"/>
        <n v="17040"/>
        <n v="15912"/>
        <n v="15050"/>
        <n v="10404"/>
        <n v="15750"/>
        <n v="14739"/>
        <n v="16500"/>
        <n v="18538"/>
        <n v="17066"/>
        <n v="13330"/>
        <n v="13986"/>
        <n v="12546"/>
        <n v="13392"/>
        <n v="16320"/>
        <n v="6426"/>
        <n v="6647"/>
        <n v="5538"/>
        <n v="7890"/>
        <n v="5152"/>
        <n v="5425"/>
        <n v="8874"/>
        <n v="6086"/>
        <n v="5520"/>
        <n v="7595"/>
        <n v="8260"/>
        <n v="7128"/>
        <n v="6838"/>
        <n v="6409"/>
        <n v="13300"/>
        <n v="10846"/>
        <n v="7161"/>
        <n v="10872"/>
        <n v="8235"/>
        <n v="10065"/>
        <n v="7980"/>
        <n v="10530"/>
        <n v="8712"/>
        <n v="7416"/>
        <n v="12516"/>
        <n v="8432"/>
        <n v="9945"/>
        <n v="10019"/>
        <n v="9180"/>
        <n v="9486"/>
        <n v="9554"/>
        <n v="8280"/>
        <n v="12716"/>
        <n v="10656"/>
        <n v="11322"/>
        <n v="8184"/>
        <n v="8943"/>
        <n v="7665"/>
        <n v="6574"/>
        <n v="8388"/>
        <n v="8604"/>
        <n v="9880"/>
        <n v="9792"/>
        <n v="9870"/>
        <n v="8670"/>
        <n v="10045"/>
        <n v="10840"/>
        <n v="11016"/>
        <n v="11684"/>
        <n v="15190"/>
        <n v="11883"/>
        <n v="13981"/>
        <n v="12800"/>
        <n v="11802"/>
        <n v="18360"/>
        <n v="13858"/>
        <n v="12887"/>
        <n v="13590"/>
        <n v="13066"/>
        <n v="15240"/>
        <n v="12054"/>
        <n v="9672"/>
        <n v="9675"/>
        <n v="13464"/>
        <n v="9366"/>
        <n v="11050"/>
        <n v="10257"/>
        <n v="14076"/>
        <n v="14336"/>
        <n v="12880"/>
        <n v="15272"/>
        <n v="11264"/>
        <n v="7359"/>
        <n v="6402"/>
        <n v="7688"/>
        <n v="7828"/>
        <n v="5363"/>
        <n v="9702"/>
        <n v="7514"/>
        <n v="6369"/>
        <n v="10692"/>
        <n v="8155"/>
        <n v="12672"/>
        <n v="10064"/>
        <n v="11424"/>
        <n v="10824"/>
        <n v="8028"/>
        <n v="9890"/>
        <n v="9568"/>
        <n v="10982"/>
        <n v="7605"/>
        <n v="9216"/>
        <n v="11352"/>
        <n v="7029"/>
        <n v="7805"/>
        <n v="12096"/>
        <n v="9417"/>
        <n v="2821"/>
        <n v="2256"/>
        <n v="1107"/>
        <n v="2938"/>
        <n v="3912"/>
        <n v="4945"/>
        <n v="2418"/>
        <n v="7316"/>
        <n v="4131"/>
        <n v="3580"/>
        <n v="2782"/>
        <n v="3029"/>
        <n v="5814"/>
        <n v="8976"/>
        <n v="8704"/>
        <n v="10626"/>
        <n v="6432"/>
        <n v="12784"/>
        <n v="11008"/>
        <n v="11620"/>
        <n v="6004"/>
        <n v="8816"/>
        <n v="11938"/>
        <n v="5513"/>
        <n v="7788"/>
        <n v="6351"/>
        <n v="8000"/>
        <n v="12926"/>
        <n v="10994"/>
        <n v="8360"/>
        <n v="13824"/>
        <n v="644"/>
        <n v="2240"/>
        <n v="5312"/>
        <n v="476"/>
        <n v="1749"/>
        <n v="1682"/>
        <n v="256"/>
        <n v="3978"/>
        <n v="8330"/>
        <n v="2064"/>
        <n v="3096"/>
        <n v="3200"/>
        <n v="9129"/>
        <n v="3002"/>
        <n v="2666"/>
        <n v="1476"/>
        <n v="3792"/>
        <n v="5828"/>
        <n v="2380"/>
        <n v="1290"/>
        <n v="2924"/>
        <n v="3102"/>
        <n v="2580"/>
        <n v="3975"/>
        <n v="3476"/>
        <n v="2120"/>
        <n v="5976"/>
        <n v="4671"/>
        <n v="5075"/>
        <n v="2590"/>
        <n v="5642"/>
        <n v="3813"/>
        <n v="7011"/>
        <n v="5336"/>
        <n v="6642"/>
        <n v="7353"/>
        <n v="4935"/>
        <n v="2838"/>
        <n v="11515"/>
        <n v="11184"/>
        <n v="8037"/>
        <n v="10370"/>
        <n v="10472"/>
        <n v="7876"/>
        <n v="6384"/>
        <n v="7626"/>
        <n v="5332"/>
        <n v="9650"/>
        <n v="5136"/>
        <n v="10452"/>
        <n v="5676"/>
        <n v="8262"/>
        <n v="10450"/>
        <n v="7802"/>
        <n v="6640"/>
        <n v="9520"/>
        <n v="4495"/>
        <n v="3636"/>
        <n v="4420"/>
        <n v="6045"/>
        <n v="3652"/>
        <n v="4356"/>
        <n v="8401"/>
        <n v="6757"/>
        <n v="11924"/>
        <n v="12246"/>
        <n v="6570"/>
        <n v="5628"/>
        <n v="4450"/>
        <n v="4401"/>
        <n v="3930"/>
        <n v="5191"/>
        <n v="4683"/>
        <n v="5966"/>
        <n v="6020"/>
        <n v="9768"/>
        <n v="506"/>
        <n v="3534"/>
        <n v="3296"/>
        <n v="2465"/>
        <n v="4462"/>
        <n v="2310"/>
        <n v="2090"/>
        <n v="6270"/>
        <n v="6265"/>
        <n v="6291"/>
        <n v="9087"/>
        <n v="10008"/>
        <n v="5180"/>
        <n v="6228"/>
        <n v="3979"/>
        <n v="11040"/>
        <n v="9920"/>
        <n v="10036"/>
        <n v="1909"/>
        <n v="750"/>
        <n v="7003"/>
        <n v="2820"/>
        <n v="6441"/>
        <n v="8844"/>
        <n v="6072"/>
        <n v="4173"/>
        <n v="13600"/>
        <n v="11872"/>
        <n v="14280"/>
        <n v="10863"/>
        <n v="18352"/>
        <n v="20196"/>
        <n v="19462"/>
        <n v="17136"/>
        <n v="10974"/>
        <n v="14144"/>
        <n v="14625"/>
        <n v="17340"/>
        <n v="14322"/>
        <n v="10458"/>
        <n v="8170"/>
        <n v="5452"/>
        <n v="7420"/>
        <n v="7990"/>
        <n v="13068"/>
        <n v="16240"/>
        <n v="11456"/>
        <n v="6948"/>
        <n v="7735"/>
        <n v="5115"/>
        <n v="4692"/>
        <n v="3210"/>
        <n v="3430"/>
        <n v="1419"/>
        <n v="1600"/>
        <n v="4033"/>
        <n v="2805"/>
        <n v="8621"/>
        <n v="11224"/>
        <n v="18942"/>
        <n v="12155"/>
        <n v="15252"/>
        <n v="18224"/>
        <n v="12720"/>
        <n v="11395"/>
        <n v="7072"/>
        <n v="6732"/>
        <n v="5215"/>
        <n v="6579"/>
        <n v="2739"/>
        <n v="6747"/>
        <n v="3131"/>
        <n v="4360"/>
        <n v="5882"/>
        <n v="9263"/>
        <n v="5359"/>
        <n v="4825"/>
        <n v="2682"/>
        <n v="1500"/>
        <n v="3880"/>
        <n v="1070"/>
        <n v="2720"/>
        <n v="6156"/>
        <n v="2071"/>
        <n v="2610"/>
        <n v="2983"/>
        <n v="2048"/>
        <n v="3920"/>
        <n v="5012"/>
        <n v="735"/>
        <n v="777"/>
        <n v="4824"/>
        <n v="1222"/>
        <n v="1700"/>
        <n v="3630"/>
        <n v="1498"/>
        <n v="1860"/>
        <n v="5530"/>
        <n v="3348"/>
        <n v="2616"/>
        <n v="3255"/>
        <n v="2040"/>
        <n v="1855"/>
        <n v="1376"/>
        <n v="2744"/>
        <n v="5358"/>
        <n v="3924"/>
        <n v="1914"/>
        <n v="9494"/>
        <n v="11098"/>
        <n v="9380"/>
        <n v="17880"/>
        <n v="14586"/>
        <n v="10431"/>
        <n v="17664"/>
        <n v="5066"/>
        <n v="2356"/>
        <n v="6623"/>
        <n v="6460"/>
        <n v="7250"/>
        <n v="9264"/>
        <n v="3844"/>
        <n v="2475"/>
        <n v="4192"/>
        <n v="4128"/>
        <n v="2000"/>
        <n v="3161"/>
        <n v="3852"/>
        <n v="5032"/>
        <n v="8188"/>
        <n v="12032"/>
        <n v="12320"/>
        <n v="10856"/>
        <n v="19840"/>
        <n v="18972"/>
        <n v="16616"/>
        <n v="14490"/>
        <n v="16133"/>
        <n v="16848"/>
        <n v="18615"/>
        <n v="14592"/>
        <n v="10850"/>
        <n v="6256"/>
        <n v="4740"/>
        <n v="12512"/>
        <n v="10176"/>
        <n v="3122"/>
        <n v="4316"/>
        <n v="4515"/>
        <n v="2320"/>
        <n v="7223"/>
        <n v="9205"/>
        <n v="6171"/>
        <n v="9452"/>
        <n v="7439"/>
        <n v="8854"/>
        <n v="9435"/>
        <n v="11895"/>
        <n v="5346"/>
        <n v="6474"/>
        <n v="10516"/>
        <n v="9430"/>
        <n v="6030"/>
        <n v="5549"/>
        <n v="6244"/>
        <n v="6109"/>
        <n v="9840"/>
        <n v="10481"/>
        <n v="10904"/>
        <n v="3128"/>
        <n v="3596"/>
        <n v="3959"/>
        <n v="6992"/>
        <n v="5412"/>
        <n v="3627"/>
        <n v="6572"/>
        <n v="7178"/>
        <n v="6520"/>
        <n v="6123"/>
        <n v="7954"/>
        <n v="8740"/>
        <n v="6834"/>
        <n v="3441"/>
        <n v="5029"/>
        <n v="4650"/>
        <n v="6194"/>
        <n v="6790"/>
        <n v="4578"/>
        <n v="5805"/>
        <n v="4104"/>
        <n v="5024"/>
        <n v="3030"/>
        <n v="4896"/>
        <n v="2108"/>
        <n v="5610"/>
        <n v="6765"/>
        <n v="7912"/>
        <n v="8288"/>
        <n v="8789"/>
        <n v="7913"/>
        <n v="10168"/>
        <n v="8960"/>
        <n v="7498"/>
        <n v="7776"/>
        <n v="7536"/>
        <n v="7467"/>
        <n v="6854"/>
        <n v="9688"/>
        <n v="3576"/>
        <n v="2625"/>
        <n v="3668"/>
        <n v="4890"/>
        <n v="1845"/>
        <n v="4440"/>
        <n v="6919"/>
        <n v="6162"/>
        <n v="10070"/>
        <n v="7544"/>
        <n v="8007"/>
        <n v="7524"/>
        <n v="7222"/>
        <n v="8778"/>
        <n v="8697"/>
        <n v="9074"/>
        <n v="8645"/>
        <n v="8430"/>
        <n v="11656"/>
        <n v="4460"/>
        <n v="1275"/>
        <n v="4237"/>
        <n v="1364"/>
        <n v="1536"/>
        <n v="8153"/>
        <n v="5181"/>
        <n v="11169"/>
        <n v="13583"/>
        <n v="6216"/>
        <n v="10241"/>
        <n v="10496"/>
        <n v="8652"/>
        <n v="5214"/>
        <n v="2180"/>
        <n v="4374"/>
        <n v="4532"/>
        <n v="8568"/>
        <n v="12288"/>
        <n v="9434"/>
        <n v="3198"/>
        <n v="2553"/>
        <n v="3090"/>
        <n v="896"/>
        <n v="1001"/>
        <n v="2325"/>
        <n v="4785"/>
        <n v="6608"/>
        <n v="3725"/>
        <n v="10569"/>
        <n v="5960"/>
        <n v="4520"/>
        <n v="7720"/>
        <n v="1353"/>
        <n v="1410"/>
        <n v="1276"/>
        <n v="13090"/>
        <n v="7130"/>
        <n v="6407"/>
        <n v="4960"/>
        <n v="9350"/>
        <n v="3026"/>
        <n v="1310"/>
        <n v="962"/>
        <n v="3708"/>
        <n v="1411"/>
        <n v="581"/>
        <n v="1586"/>
        <n v="1422"/>
        <n v="700"/>
        <n v="705"/>
        <n v="2697"/>
        <n v="1924"/>
        <n v="6144"/>
        <n v="2889"/>
        <n v="4305"/>
        <n v="10234"/>
        <n v="4988"/>
        <n v="996"/>
        <n v="2737"/>
        <n v="3460"/>
        <n v="1036"/>
        <n v="930"/>
        <n v="2222"/>
        <n v="1539"/>
        <n v="11000"/>
        <n v="5390"/>
        <n v="2023"/>
        <n v="990"/>
        <n v="2574"/>
        <n v="1725"/>
        <n v="918"/>
        <n v="1280"/>
        <n v="1066"/>
        <n v="1480"/>
        <n v="2444"/>
        <n v="7640"/>
        <n v="2905"/>
        <n v="8240"/>
        <n v="4712"/>
        <n v="2975"/>
        <n v="3999"/>
        <n v="7760"/>
        <n v="7310"/>
        <n v="3735"/>
        <n v="3666"/>
        <n v="1935"/>
        <n v="4324"/>
        <n v="3885"/>
        <n v="6032"/>
        <n v="7785"/>
        <n v="2212"/>
        <n v="576"/>
        <n v="954"/>
        <n v="320"/>
        <n v="1215"/>
        <n v="160"/>
        <n v="920"/>
        <n v="704"/>
        <n v="357"/>
        <n v="495"/>
        <n v="1820"/>
        <n v="1363"/>
        <n v="2370"/>
        <n v="2624"/>
        <n v="897"/>
        <n v="3818"/>
        <n v="3520"/>
        <n v="2158"/>
        <n v="1643"/>
        <n v="1891"/>
        <n v="1380"/>
        <n v="1116"/>
        <n v="4172"/>
        <n v="7093"/>
        <n v="1798"/>
        <n v="3486"/>
        <n v="9078"/>
        <n v="2727"/>
        <n v="2125"/>
        <n v="3745"/>
        <n v="6475"/>
        <n v="1955"/>
        <n v="3320"/>
        <n v="9165"/>
        <n v="7742"/>
        <n v="9405"/>
        <n v="3456"/>
        <n v="9030"/>
        <n v="3400"/>
        <n v="5984"/>
        <n v="4185"/>
        <n v="6908"/>
        <n v="3190"/>
        <n v="4606"/>
        <n v="4550"/>
        <n v="7296"/>
        <n v="8928"/>
        <n v="4329"/>
        <n v="2828"/>
        <n v="3535"/>
        <n v="2976"/>
        <n v="4464"/>
        <n v="2440"/>
        <n v="7661"/>
        <n v="4407"/>
        <n v="9843"/>
        <n v="8791"/>
        <n v="4902"/>
        <n v="5664"/>
        <n v="8784"/>
      </sharedItems>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 numFmtId="0">
      <sharedItems count="12">
        <s v="Jan"/>
        <s v="Feb"/>
        <s v="Mar"/>
        <s v="Apr"/>
        <s v="May"/>
        <s v="Jul"/>
        <s v="Aug"/>
        <s v="Sep"/>
        <s v="Oct"/>
        <s v="Nov"/>
        <s v="Dec"/>
        <s v="Jun"/>
      </sharedItems>
    </cacheField>
    <cacheField name="Year" numFmtId="0">
      <sharedItems containsSemiMixedTypes="0" containsString="0" containsNumber="1" containsInteger="1" minValue="2020" maxValue="2021" count="2">
        <n v="2020"/>
        <n v="2021"/>
      </sharedItems>
    </cacheField>
    <cacheField name="Price per unit2" numFmtId="0">
      <sharedItems containsSemiMixedTypes="0" containsString="0" containsNumber="1" minValue="4" maxValue="1100.0000000000002"/>
    </cacheField>
    <cacheField name="Profit per unit" numFmtId="0">
      <sharedItems containsSemiMixedTypes="0" containsString="0" containsNumber="1" minValue="0" maxValue="495.00000000000011"/>
    </cacheField>
    <cacheField name="Manufacturing Cost" numFmtId="0">
      <sharedItems containsSemiMixedTypes="0" containsString="0" containsNumber="1" minValue="0" maxValue="800"/>
    </cacheField>
    <cacheField name="Price Band" numFmtId="0">
      <sharedItems count="2">
        <s v="Premium"/>
        <s v="Mass"/>
      </sharedItems>
    </cacheField>
    <cacheField name="Months (Invoice Date)" numFmtId="0" databaseField="0">
      <fieldGroup base="2">
        <rangePr groupBy="months" startDate="2020-01-01T00:00:00" endDate="2022-01-01T00:00:00"/>
        <groupItems count="14">
          <s v="&lt;01-01-2020"/>
          <s v="Jan"/>
          <s v="Feb"/>
          <s v="Mar"/>
          <s v="Apr"/>
          <s v="May"/>
          <s v="Jun"/>
          <s v="Jul"/>
          <s v="Aug"/>
          <s v="Sep"/>
          <s v="Oct"/>
          <s v="Nov"/>
          <s v="Dec"/>
          <s v="&gt;01-01-2022"/>
        </groupItems>
      </fieldGroup>
    </cacheField>
    <cacheField name="Quarters (Invoice Date)" numFmtId="0" databaseField="0">
      <fieldGroup base="2">
        <rangePr groupBy="quarters" startDate="2020-01-01T00:00:00" endDate="2022-01-01T00:00:00"/>
        <groupItems count="6">
          <s v="&lt;01-01-2020"/>
          <s v="Qtr1"/>
          <s v="Qtr2"/>
          <s v="Qtr3"/>
          <s v="Qtr4"/>
          <s v="&gt;01-01-2022"/>
        </groupItems>
      </fieldGroup>
    </cacheField>
    <cacheField name="Years (Invoice Date)" numFmtId="0" databaseField="0">
      <fieldGroup base="2">
        <rangePr groupBy="years" startDate="2020-01-01T00:00:00" endDate="2022-01-01T00:00:00"/>
        <groupItems count="5">
          <s v="&lt;01-01-2020"/>
          <s v="2020"/>
          <s v="2021"/>
          <s v="2022"/>
          <s v="&gt;01-01-2022"/>
        </groupItems>
      </fieldGroup>
    </cacheField>
    <cacheField name="Profit per dollar " numFmtId="0" formula="'Operating Profit'/'Total Sales'" databaseField="0"/>
    <cacheField name="Field1" numFmtId="0" formula="'Operating Profit'/'Total Sales'" databaseField="0"/>
    <cacheField name="Field2" numFmtId="0" formula="'Operating Profit'/'Total Sales'" databaseField="0"/>
    <cacheField name="Profit Percentage Per State" numFmtId="0" formula="'Operating Profit'/'Total Sales'" databaseField="0"/>
  </cacheFields>
  <extLst>
    <ext xmlns:x14="http://schemas.microsoft.com/office/spreadsheetml/2009/9/main" uri="{725AE2AE-9491-48be-B2B4-4EB974FC3084}">
      <x14:pivotCacheDefinition pivotCacheId="373047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d v="2020-01-01T00:00:00"/>
    <x v="0"/>
    <s v="New York"/>
    <s v="New York"/>
    <x v="0"/>
    <n v="50"/>
    <x v="0"/>
    <n v="600000"/>
    <n v="300000"/>
    <n v="0.5"/>
    <x v="0"/>
    <x v="0"/>
    <x v="0"/>
    <n v="500"/>
    <n v="250"/>
  </r>
  <r>
    <x v="0"/>
    <n v="1185732"/>
    <d v="2020-01-02T00:00:00"/>
    <x v="0"/>
    <s v="New York"/>
    <s v="New York"/>
    <x v="1"/>
    <n v="50"/>
    <x v="1"/>
    <n v="500000"/>
    <n v="150000"/>
    <n v="0.3"/>
    <x v="0"/>
    <x v="0"/>
    <x v="0"/>
    <n v="500"/>
    <n v="150"/>
  </r>
  <r>
    <x v="0"/>
    <n v="1185732"/>
    <d v="2020-01-03T00:00:00"/>
    <x v="0"/>
    <s v="New York"/>
    <s v="New York"/>
    <x v="2"/>
    <n v="40"/>
    <x v="1"/>
    <n v="400000"/>
    <n v="140000"/>
    <n v="0.35"/>
    <x v="0"/>
    <x v="0"/>
    <x v="0"/>
    <n v="400"/>
    <n v="140"/>
  </r>
  <r>
    <x v="0"/>
    <n v="1185732"/>
    <d v="2020-01-04T00:00:00"/>
    <x v="0"/>
    <s v="New York"/>
    <s v="New York"/>
    <x v="3"/>
    <n v="45"/>
    <x v="2"/>
    <n v="382500"/>
    <n v="133875"/>
    <n v="0.35"/>
    <x v="0"/>
    <x v="0"/>
    <x v="0"/>
    <n v="450"/>
    <n v="157.5"/>
  </r>
  <r>
    <x v="0"/>
    <n v="1185732"/>
    <d v="2020-01-05T00:00:00"/>
    <x v="0"/>
    <s v="New York"/>
    <s v="New York"/>
    <x v="4"/>
    <n v="60"/>
    <x v="3"/>
    <n v="540000"/>
    <n v="162000"/>
    <n v="0.3"/>
    <x v="0"/>
    <x v="0"/>
    <x v="0"/>
    <n v="600"/>
    <n v="180"/>
  </r>
  <r>
    <x v="0"/>
    <n v="1185732"/>
    <d v="2020-01-06T00:00:00"/>
    <x v="0"/>
    <s v="New York"/>
    <s v="New York"/>
    <x v="5"/>
    <n v="50"/>
    <x v="1"/>
    <n v="500000"/>
    <n v="125000"/>
    <n v="0.25"/>
    <x v="0"/>
    <x v="0"/>
    <x v="0"/>
    <n v="500"/>
    <n v="125"/>
  </r>
  <r>
    <x v="0"/>
    <n v="1185732"/>
    <d v="2020-01-07T00:00:00"/>
    <x v="0"/>
    <s v="New York"/>
    <s v="New York"/>
    <x v="0"/>
    <n v="50"/>
    <x v="4"/>
    <n v="625000"/>
    <n v="312500"/>
    <n v="0.5"/>
    <x v="0"/>
    <x v="0"/>
    <x v="0"/>
    <n v="500"/>
    <n v="250"/>
  </r>
  <r>
    <x v="0"/>
    <n v="1185732"/>
    <d v="2020-01-08T00:00:00"/>
    <x v="0"/>
    <s v="New York"/>
    <s v="New York"/>
    <x v="1"/>
    <n v="50"/>
    <x v="3"/>
    <n v="450000"/>
    <n v="135000"/>
    <n v="0.3"/>
    <x v="1"/>
    <x v="0"/>
    <x v="0"/>
    <n v="500"/>
    <n v="150"/>
  </r>
  <r>
    <x v="0"/>
    <n v="1185732"/>
    <d v="2020-01-21T00:00:00"/>
    <x v="0"/>
    <s v="New York"/>
    <s v="New York"/>
    <x v="2"/>
    <n v="40"/>
    <x v="5"/>
    <n v="380000"/>
    <n v="133000"/>
    <n v="0.35"/>
    <x v="1"/>
    <x v="0"/>
    <x v="0"/>
    <n v="400"/>
    <n v="140"/>
  </r>
  <r>
    <x v="0"/>
    <n v="1185732"/>
    <d v="2020-01-22T00:00:00"/>
    <x v="0"/>
    <s v="New York"/>
    <s v="New York"/>
    <x v="3"/>
    <n v="45"/>
    <x v="6"/>
    <n v="371250"/>
    <n v="129937.49999999999"/>
    <n v="0.35"/>
    <x v="1"/>
    <x v="0"/>
    <x v="0"/>
    <n v="450"/>
    <n v="157.49999999999997"/>
  </r>
  <r>
    <x v="0"/>
    <n v="1185732"/>
    <d v="2020-01-23T00:00:00"/>
    <x v="0"/>
    <s v="New York"/>
    <s v="New York"/>
    <x v="4"/>
    <n v="60"/>
    <x v="3"/>
    <n v="540000"/>
    <n v="162000"/>
    <n v="0.3"/>
    <x v="1"/>
    <x v="0"/>
    <x v="0"/>
    <n v="600"/>
    <n v="180"/>
  </r>
  <r>
    <x v="0"/>
    <n v="1185732"/>
    <d v="2020-01-24T00:00:00"/>
    <x v="0"/>
    <s v="New York"/>
    <s v="New York"/>
    <x v="5"/>
    <n v="50"/>
    <x v="1"/>
    <n v="500000"/>
    <n v="125000"/>
    <n v="0.25"/>
    <x v="1"/>
    <x v="0"/>
    <x v="0"/>
    <n v="500"/>
    <n v="125"/>
  </r>
  <r>
    <x v="0"/>
    <n v="1185732"/>
    <d v="2020-01-25T00:00:00"/>
    <x v="0"/>
    <s v="New York"/>
    <s v="New York"/>
    <x v="0"/>
    <n v="50"/>
    <x v="7"/>
    <n v="610000"/>
    <n v="305000"/>
    <n v="0.5"/>
    <x v="1"/>
    <x v="0"/>
    <x v="0"/>
    <n v="500"/>
    <n v="250"/>
  </r>
  <r>
    <x v="0"/>
    <n v="1185732"/>
    <d v="2020-01-26T00:00:00"/>
    <x v="0"/>
    <s v="New York"/>
    <s v="New York"/>
    <x v="1"/>
    <n v="50"/>
    <x v="8"/>
    <n v="462500"/>
    <n v="138750"/>
    <n v="0.3"/>
    <x v="1"/>
    <x v="0"/>
    <x v="0"/>
    <n v="500"/>
    <n v="150"/>
  </r>
  <r>
    <x v="0"/>
    <n v="1185732"/>
    <d v="2020-01-27T00:00:00"/>
    <x v="0"/>
    <s v="New York"/>
    <s v="New York"/>
    <x v="2"/>
    <n v="40"/>
    <x v="5"/>
    <n v="380000"/>
    <n v="133000"/>
    <n v="0.35"/>
    <x v="1"/>
    <x v="0"/>
    <x v="0"/>
    <n v="400"/>
    <n v="140"/>
  </r>
  <r>
    <x v="0"/>
    <n v="1185732"/>
    <d v="2020-01-28T00:00:00"/>
    <x v="0"/>
    <s v="New York"/>
    <s v="New York"/>
    <x v="3"/>
    <n v="45"/>
    <x v="9"/>
    <n v="360000"/>
    <n v="125999.99999999999"/>
    <n v="0.35"/>
    <x v="1"/>
    <x v="0"/>
    <x v="0"/>
    <n v="450"/>
    <n v="157.49999999999997"/>
  </r>
  <r>
    <x v="0"/>
    <n v="1185732"/>
    <d v="2020-01-29T00:00:00"/>
    <x v="0"/>
    <s v="New York"/>
    <s v="New York"/>
    <x v="4"/>
    <n v="60"/>
    <x v="2"/>
    <n v="510000"/>
    <n v="153000"/>
    <n v="0.3"/>
    <x v="1"/>
    <x v="0"/>
    <x v="0"/>
    <n v="600"/>
    <n v="180"/>
  </r>
  <r>
    <x v="0"/>
    <n v="1185732"/>
    <d v="2020-01-30T00:00:00"/>
    <x v="0"/>
    <s v="New York"/>
    <s v="New York"/>
    <x v="5"/>
    <n v="50"/>
    <x v="5"/>
    <n v="475000"/>
    <n v="118750"/>
    <n v="0.25"/>
    <x v="1"/>
    <x v="0"/>
    <x v="0"/>
    <n v="500"/>
    <n v="125"/>
  </r>
  <r>
    <x v="0"/>
    <n v="1185732"/>
    <d v="2020-01-31T00:00:00"/>
    <x v="0"/>
    <s v="New York"/>
    <s v="New York"/>
    <x v="0"/>
    <n v="50"/>
    <x v="0"/>
    <n v="600000"/>
    <n v="300000"/>
    <n v="0.5"/>
    <x v="1"/>
    <x v="0"/>
    <x v="0"/>
    <n v="500"/>
    <n v="250"/>
  </r>
  <r>
    <x v="0"/>
    <n v="1185732"/>
    <d v="2020-02-01T00:00:00"/>
    <x v="0"/>
    <s v="New York"/>
    <s v="New York"/>
    <x v="1"/>
    <n v="50"/>
    <x v="3"/>
    <n v="450000"/>
    <n v="135000"/>
    <n v="0.3"/>
    <x v="1"/>
    <x v="1"/>
    <x v="0"/>
    <n v="500"/>
    <n v="150"/>
  </r>
  <r>
    <x v="0"/>
    <n v="1185732"/>
    <d v="2020-02-02T00:00:00"/>
    <x v="0"/>
    <s v="New York"/>
    <s v="New York"/>
    <x v="2"/>
    <n v="40"/>
    <x v="3"/>
    <n v="360000"/>
    <n v="125999.99999999999"/>
    <n v="0.35"/>
    <x v="1"/>
    <x v="1"/>
    <x v="0"/>
    <n v="400"/>
    <n v="139.99999999999997"/>
  </r>
  <r>
    <x v="0"/>
    <n v="1185732"/>
    <d v="2020-02-03T00:00:00"/>
    <x v="0"/>
    <s v="New York"/>
    <s v="New York"/>
    <x v="3"/>
    <n v="45"/>
    <x v="6"/>
    <n v="371250"/>
    <n v="129937.49999999999"/>
    <n v="0.35"/>
    <x v="1"/>
    <x v="1"/>
    <x v="0"/>
    <n v="450"/>
    <n v="157.49999999999997"/>
  </r>
  <r>
    <x v="0"/>
    <n v="1185732"/>
    <d v="2020-02-04T00:00:00"/>
    <x v="0"/>
    <s v="New York"/>
    <s v="New York"/>
    <x v="4"/>
    <n v="60"/>
    <x v="6"/>
    <n v="495000"/>
    <n v="148500"/>
    <n v="0.3"/>
    <x v="1"/>
    <x v="1"/>
    <x v="0"/>
    <n v="600"/>
    <n v="180"/>
  </r>
  <r>
    <x v="0"/>
    <n v="1185732"/>
    <d v="2020-02-05T00:00:00"/>
    <x v="0"/>
    <s v="New York"/>
    <s v="New York"/>
    <x v="5"/>
    <n v="50"/>
    <x v="5"/>
    <n v="475000"/>
    <n v="118750"/>
    <n v="0.25"/>
    <x v="1"/>
    <x v="1"/>
    <x v="0"/>
    <n v="500"/>
    <n v="125"/>
  </r>
  <r>
    <x v="0"/>
    <n v="1185732"/>
    <d v="2020-02-06T00:00:00"/>
    <x v="0"/>
    <s v="New York"/>
    <s v="New York"/>
    <x v="0"/>
    <n v="60"/>
    <x v="7"/>
    <n v="732000"/>
    <n v="366000"/>
    <n v="0.5"/>
    <x v="1"/>
    <x v="1"/>
    <x v="0"/>
    <n v="600"/>
    <n v="300"/>
  </r>
  <r>
    <x v="0"/>
    <n v="1185732"/>
    <d v="2020-02-07T00:00:00"/>
    <x v="0"/>
    <s v="New York"/>
    <s v="New York"/>
    <x v="1"/>
    <n v="55.000000000000007"/>
    <x v="8"/>
    <n v="508750.00000000006"/>
    <n v="152625"/>
    <n v="0.3"/>
    <x v="1"/>
    <x v="1"/>
    <x v="0"/>
    <n v="550.00000000000011"/>
    <n v="165"/>
  </r>
  <r>
    <x v="0"/>
    <n v="1185732"/>
    <d v="2020-02-08T00:00:00"/>
    <x v="0"/>
    <s v="New York"/>
    <s v="New York"/>
    <x v="2"/>
    <n v="50"/>
    <x v="3"/>
    <n v="450000"/>
    <n v="157500"/>
    <n v="0.35"/>
    <x v="1"/>
    <x v="1"/>
    <x v="0"/>
    <n v="500"/>
    <n v="175"/>
  </r>
  <r>
    <x v="0"/>
    <n v="1185732"/>
    <d v="2020-02-09T00:00:00"/>
    <x v="0"/>
    <s v="New York"/>
    <s v="New York"/>
    <x v="3"/>
    <n v="50"/>
    <x v="2"/>
    <n v="425000"/>
    <n v="148750"/>
    <n v="0.35"/>
    <x v="1"/>
    <x v="1"/>
    <x v="0"/>
    <n v="500"/>
    <n v="175"/>
  </r>
  <r>
    <x v="0"/>
    <n v="1185732"/>
    <d v="2020-02-10T00:00:00"/>
    <x v="0"/>
    <s v="New York"/>
    <s v="New York"/>
    <x v="4"/>
    <n v="60"/>
    <x v="10"/>
    <n v="525000"/>
    <n v="157500"/>
    <n v="0.3"/>
    <x v="1"/>
    <x v="1"/>
    <x v="0"/>
    <n v="600"/>
    <n v="180"/>
  </r>
  <r>
    <x v="0"/>
    <n v="1185732"/>
    <d v="2020-03-03T00:00:00"/>
    <x v="0"/>
    <s v="New York"/>
    <s v="New York"/>
    <x v="5"/>
    <n v="65"/>
    <x v="1"/>
    <n v="650000"/>
    <n v="162500"/>
    <n v="0.25"/>
    <x v="1"/>
    <x v="2"/>
    <x v="0"/>
    <n v="650"/>
    <n v="162.5"/>
  </r>
  <r>
    <x v="0"/>
    <n v="1185732"/>
    <d v="2020-03-04T00:00:00"/>
    <x v="0"/>
    <s v="New York"/>
    <s v="New York"/>
    <x v="0"/>
    <n v="60"/>
    <x v="4"/>
    <n v="750000"/>
    <n v="375000"/>
    <n v="0.5"/>
    <x v="1"/>
    <x v="2"/>
    <x v="0"/>
    <n v="600"/>
    <n v="300"/>
  </r>
  <r>
    <x v="0"/>
    <n v="1185732"/>
    <d v="2020-03-05T00:00:00"/>
    <x v="0"/>
    <s v="New York"/>
    <s v="New York"/>
    <x v="1"/>
    <n v="55.000000000000007"/>
    <x v="1"/>
    <n v="550000.00000000012"/>
    <n v="165000.00000000003"/>
    <n v="0.3"/>
    <x v="1"/>
    <x v="2"/>
    <x v="0"/>
    <n v="550.00000000000011"/>
    <n v="165.00000000000003"/>
  </r>
  <r>
    <x v="0"/>
    <n v="1185732"/>
    <d v="2020-03-06T00:00:00"/>
    <x v="0"/>
    <s v="New York"/>
    <s v="New York"/>
    <x v="2"/>
    <n v="50"/>
    <x v="8"/>
    <n v="462500"/>
    <n v="161875"/>
    <n v="0.35"/>
    <x v="1"/>
    <x v="2"/>
    <x v="0"/>
    <n v="500"/>
    <n v="175"/>
  </r>
  <r>
    <x v="0"/>
    <n v="1185732"/>
    <d v="2020-03-07T00:00:00"/>
    <x v="0"/>
    <s v="New York"/>
    <s v="New York"/>
    <x v="3"/>
    <n v="50"/>
    <x v="3"/>
    <n v="450000"/>
    <n v="157500"/>
    <n v="0.35"/>
    <x v="1"/>
    <x v="2"/>
    <x v="0"/>
    <n v="500"/>
    <n v="175"/>
  </r>
  <r>
    <x v="0"/>
    <n v="1185732"/>
    <d v="2020-03-08T00:00:00"/>
    <x v="0"/>
    <s v="New York"/>
    <s v="New York"/>
    <x v="4"/>
    <n v="60"/>
    <x v="3"/>
    <n v="540000"/>
    <n v="162000"/>
    <n v="0.3"/>
    <x v="1"/>
    <x v="2"/>
    <x v="0"/>
    <n v="600"/>
    <n v="180"/>
  </r>
  <r>
    <x v="0"/>
    <n v="1185732"/>
    <d v="2020-03-09T00:00:00"/>
    <x v="0"/>
    <s v="New York"/>
    <s v="New York"/>
    <x v="5"/>
    <n v="65"/>
    <x v="11"/>
    <n v="682500"/>
    <n v="170625"/>
    <n v="0.25"/>
    <x v="1"/>
    <x v="2"/>
    <x v="0"/>
    <n v="650"/>
    <n v="162.5"/>
  </r>
  <r>
    <x v="0"/>
    <n v="1185732"/>
    <d v="2020-03-10T00:00:00"/>
    <x v="0"/>
    <s v="New York"/>
    <s v="New York"/>
    <x v="0"/>
    <n v="60"/>
    <x v="12"/>
    <n v="765000"/>
    <n v="382500"/>
    <n v="0.5"/>
    <x v="1"/>
    <x v="2"/>
    <x v="0"/>
    <n v="600"/>
    <n v="300"/>
  </r>
  <r>
    <x v="0"/>
    <n v="1185732"/>
    <d v="2020-03-11T00:00:00"/>
    <x v="0"/>
    <s v="New York"/>
    <s v="New York"/>
    <x v="1"/>
    <n v="55.000000000000007"/>
    <x v="13"/>
    <n v="563750.00000000012"/>
    <n v="169125.00000000003"/>
    <n v="0.3"/>
    <x v="1"/>
    <x v="2"/>
    <x v="0"/>
    <n v="550.00000000000011"/>
    <n v="165.00000000000003"/>
  </r>
  <r>
    <x v="0"/>
    <n v="1185732"/>
    <d v="2020-03-12T00:00:00"/>
    <x v="0"/>
    <s v="New York"/>
    <s v="New York"/>
    <x v="2"/>
    <n v="50"/>
    <x v="5"/>
    <n v="475000"/>
    <n v="166250"/>
    <n v="0.35"/>
    <x v="1"/>
    <x v="2"/>
    <x v="0"/>
    <n v="500"/>
    <n v="175"/>
  </r>
  <r>
    <x v="0"/>
    <n v="1185732"/>
    <d v="2020-03-13T00:00:00"/>
    <x v="0"/>
    <s v="New York"/>
    <s v="New York"/>
    <x v="3"/>
    <n v="50"/>
    <x v="3"/>
    <n v="450000"/>
    <n v="157500"/>
    <n v="0.35"/>
    <x v="1"/>
    <x v="2"/>
    <x v="0"/>
    <n v="500"/>
    <n v="175"/>
  </r>
  <r>
    <x v="0"/>
    <n v="1185732"/>
    <d v="2020-03-14T00:00:00"/>
    <x v="0"/>
    <s v="New York"/>
    <s v="New York"/>
    <x v="4"/>
    <n v="60"/>
    <x v="8"/>
    <n v="555000"/>
    <n v="166500"/>
    <n v="0.3"/>
    <x v="1"/>
    <x v="2"/>
    <x v="0"/>
    <n v="600"/>
    <n v="180"/>
  </r>
  <r>
    <x v="0"/>
    <n v="1185732"/>
    <d v="2020-03-15T00:00:00"/>
    <x v="0"/>
    <s v="New York"/>
    <s v="New York"/>
    <x v="5"/>
    <n v="65"/>
    <x v="14"/>
    <n v="715000"/>
    <n v="178750"/>
    <n v="0.25"/>
    <x v="1"/>
    <x v="2"/>
    <x v="0"/>
    <n v="650"/>
    <n v="162.5"/>
  </r>
  <r>
    <x v="0"/>
    <n v="1185732"/>
    <d v="2020-03-16T00:00:00"/>
    <x v="0"/>
    <s v="New York"/>
    <s v="New York"/>
    <x v="0"/>
    <n v="60"/>
    <x v="4"/>
    <n v="750000"/>
    <n v="375000"/>
    <n v="0.5"/>
    <x v="1"/>
    <x v="2"/>
    <x v="0"/>
    <n v="600"/>
    <n v="300"/>
  </r>
  <r>
    <x v="0"/>
    <n v="1185732"/>
    <d v="2020-03-17T00:00:00"/>
    <x v="0"/>
    <s v="New York"/>
    <s v="New York"/>
    <x v="1"/>
    <n v="55.000000000000007"/>
    <x v="13"/>
    <n v="563750.00000000012"/>
    <n v="169125.00000000003"/>
    <n v="0.3"/>
    <x v="1"/>
    <x v="2"/>
    <x v="0"/>
    <n v="550.00000000000011"/>
    <n v="165.00000000000003"/>
  </r>
  <r>
    <x v="0"/>
    <n v="1185732"/>
    <d v="2020-03-18T00:00:00"/>
    <x v="0"/>
    <s v="New York"/>
    <s v="New York"/>
    <x v="2"/>
    <n v="50"/>
    <x v="5"/>
    <n v="475000"/>
    <n v="166250"/>
    <n v="0.35"/>
    <x v="1"/>
    <x v="2"/>
    <x v="0"/>
    <n v="500"/>
    <n v="175"/>
  </r>
  <r>
    <x v="0"/>
    <n v="1185732"/>
    <d v="2020-03-31T00:00:00"/>
    <x v="0"/>
    <s v="New York"/>
    <s v="New York"/>
    <x v="3"/>
    <n v="50"/>
    <x v="8"/>
    <n v="462500"/>
    <n v="161875"/>
    <n v="0.35"/>
    <x v="1"/>
    <x v="2"/>
    <x v="0"/>
    <n v="500"/>
    <n v="175"/>
  </r>
  <r>
    <x v="1"/>
    <n v="1185732"/>
    <d v="2020-04-17T00:00:00"/>
    <x v="0"/>
    <s v="New York"/>
    <s v="New York"/>
    <x v="4"/>
    <n v="60"/>
    <x v="3"/>
    <n v="540000"/>
    <n v="162000"/>
    <n v="0.3"/>
    <x v="1"/>
    <x v="3"/>
    <x v="0"/>
    <n v="600"/>
    <n v="180"/>
  </r>
  <r>
    <x v="1"/>
    <n v="1185732"/>
    <d v="2020-04-18T00:00:00"/>
    <x v="0"/>
    <s v="New York"/>
    <s v="New York"/>
    <x v="5"/>
    <n v="65"/>
    <x v="15"/>
    <n v="698750"/>
    <n v="174687.5"/>
    <n v="0.25"/>
    <x v="1"/>
    <x v="3"/>
    <x v="0"/>
    <n v="650"/>
    <n v="162.5"/>
  </r>
  <r>
    <x v="1"/>
    <n v="1185732"/>
    <d v="2020-04-19T00:00:00"/>
    <x v="0"/>
    <s v="New York"/>
    <s v="New York"/>
    <x v="0"/>
    <n v="60"/>
    <x v="0"/>
    <n v="720000"/>
    <n v="360000"/>
    <n v="0.5"/>
    <x v="1"/>
    <x v="3"/>
    <x v="0"/>
    <n v="600"/>
    <n v="300"/>
  </r>
  <r>
    <x v="1"/>
    <n v="1185732"/>
    <d v="2020-04-20T00:00:00"/>
    <x v="0"/>
    <s v="New York"/>
    <s v="New York"/>
    <x v="1"/>
    <n v="55.000000000000007"/>
    <x v="1"/>
    <n v="550000.00000000012"/>
    <n v="165000.00000000003"/>
    <n v="0.3"/>
    <x v="1"/>
    <x v="3"/>
    <x v="0"/>
    <n v="550.00000000000011"/>
    <n v="165.00000000000003"/>
  </r>
  <r>
    <x v="1"/>
    <n v="1185732"/>
    <d v="2020-04-21T00:00:00"/>
    <x v="0"/>
    <s v="New York"/>
    <s v="New York"/>
    <x v="2"/>
    <n v="50"/>
    <x v="8"/>
    <n v="462500"/>
    <n v="161875"/>
    <n v="0.35"/>
    <x v="1"/>
    <x v="3"/>
    <x v="0"/>
    <n v="500"/>
    <n v="175"/>
  </r>
  <r>
    <x v="1"/>
    <n v="1185732"/>
    <d v="2020-04-22T00:00:00"/>
    <x v="0"/>
    <s v="New York"/>
    <s v="New York"/>
    <x v="3"/>
    <n v="50"/>
    <x v="3"/>
    <n v="450000"/>
    <n v="157500"/>
    <n v="0.35"/>
    <x v="1"/>
    <x v="3"/>
    <x v="0"/>
    <n v="500"/>
    <n v="175"/>
  </r>
  <r>
    <x v="1"/>
    <n v="1185732"/>
    <d v="2020-04-23T00:00:00"/>
    <x v="0"/>
    <s v="New York"/>
    <s v="New York"/>
    <x v="4"/>
    <n v="60"/>
    <x v="3"/>
    <n v="540000"/>
    <n v="162000"/>
    <n v="0.3"/>
    <x v="1"/>
    <x v="3"/>
    <x v="0"/>
    <n v="600"/>
    <n v="180"/>
  </r>
  <r>
    <x v="1"/>
    <n v="1185732"/>
    <d v="2020-04-24T00:00:00"/>
    <x v="0"/>
    <s v="New York"/>
    <s v="New York"/>
    <x v="5"/>
    <n v="65"/>
    <x v="1"/>
    <n v="650000"/>
    <n v="162500"/>
    <n v="0.25"/>
    <x v="1"/>
    <x v="3"/>
    <x v="0"/>
    <n v="650"/>
    <n v="162.5"/>
  </r>
  <r>
    <x v="1"/>
    <n v="1185732"/>
    <d v="2020-04-25T00:00:00"/>
    <x v="0"/>
    <s v="New York"/>
    <s v="New York"/>
    <x v="4"/>
    <n v="65"/>
    <x v="10"/>
    <n v="568750"/>
    <n v="170625"/>
    <n v="0.3"/>
    <x v="1"/>
    <x v="3"/>
    <x v="0"/>
    <n v="650"/>
    <n v="195"/>
  </r>
  <r>
    <x v="1"/>
    <n v="1185732"/>
    <d v="2020-04-26T00:00:00"/>
    <x v="0"/>
    <s v="New York"/>
    <s v="New York"/>
    <x v="5"/>
    <n v="70"/>
    <x v="1"/>
    <n v="700000"/>
    <n v="175000"/>
    <n v="0.25"/>
    <x v="1"/>
    <x v="3"/>
    <x v="0"/>
    <n v="700"/>
    <n v="175"/>
  </r>
  <r>
    <x v="1"/>
    <n v="1185732"/>
    <d v="2020-04-27T00:00:00"/>
    <x v="0"/>
    <s v="New York"/>
    <s v="New York"/>
    <x v="0"/>
    <n v="65"/>
    <x v="16"/>
    <n v="747500"/>
    <n v="373750"/>
    <n v="0.5"/>
    <x v="1"/>
    <x v="3"/>
    <x v="0"/>
    <n v="650"/>
    <n v="325"/>
  </r>
  <r>
    <x v="1"/>
    <n v="1185732"/>
    <d v="2020-04-28T00:00:00"/>
    <x v="0"/>
    <s v="New York"/>
    <s v="New York"/>
    <x v="1"/>
    <n v="55.000000000000007"/>
    <x v="17"/>
    <n v="536250.00000000012"/>
    <n v="160875.00000000003"/>
    <n v="0.3"/>
    <x v="1"/>
    <x v="3"/>
    <x v="0"/>
    <n v="550.00000000000011"/>
    <n v="165.00000000000003"/>
  </r>
  <r>
    <x v="1"/>
    <n v="1185732"/>
    <d v="2020-04-29T00:00:00"/>
    <x v="0"/>
    <s v="New York"/>
    <s v="New York"/>
    <x v="2"/>
    <n v="55.000000000000007"/>
    <x v="18"/>
    <n v="506000.00000000006"/>
    <n v="177100"/>
    <n v="0.35"/>
    <x v="1"/>
    <x v="3"/>
    <x v="0"/>
    <n v="550.00000000000011"/>
    <n v="192.5"/>
  </r>
  <r>
    <x v="1"/>
    <n v="1185732"/>
    <d v="2020-04-30T00:00:00"/>
    <x v="0"/>
    <s v="New York"/>
    <s v="New York"/>
    <x v="3"/>
    <n v="55.000000000000007"/>
    <x v="3"/>
    <n v="495000.00000000006"/>
    <n v="173250"/>
    <n v="0.35"/>
    <x v="1"/>
    <x v="3"/>
    <x v="0"/>
    <n v="550.00000000000011"/>
    <n v="192.5"/>
  </r>
  <r>
    <x v="1"/>
    <n v="1185732"/>
    <d v="2020-05-01T00:00:00"/>
    <x v="0"/>
    <s v="New York"/>
    <s v="New York"/>
    <x v="4"/>
    <n v="65"/>
    <x v="10"/>
    <n v="568750"/>
    <n v="170625"/>
    <n v="0.3"/>
    <x v="1"/>
    <x v="4"/>
    <x v="0"/>
    <n v="650"/>
    <n v="195"/>
  </r>
  <r>
    <x v="1"/>
    <n v="1185732"/>
    <d v="2020-05-02T00:00:00"/>
    <x v="0"/>
    <s v="New York"/>
    <s v="New York"/>
    <x v="5"/>
    <n v="70"/>
    <x v="17"/>
    <n v="682500"/>
    <n v="170625"/>
    <n v="0.25"/>
    <x v="1"/>
    <x v="4"/>
    <x v="0"/>
    <n v="700"/>
    <n v="175"/>
  </r>
  <r>
    <x v="1"/>
    <n v="1185732"/>
    <d v="2020-05-03T00:00:00"/>
    <x v="0"/>
    <s v="New York"/>
    <s v="New York"/>
    <x v="0"/>
    <n v="65"/>
    <x v="0"/>
    <n v="780000"/>
    <n v="390000"/>
    <n v="0.5"/>
    <x v="1"/>
    <x v="4"/>
    <x v="0"/>
    <n v="650"/>
    <n v="325"/>
  </r>
  <r>
    <x v="1"/>
    <n v="1185732"/>
    <d v="2020-05-04T00:00:00"/>
    <x v="0"/>
    <s v="New York"/>
    <s v="New York"/>
    <x v="1"/>
    <n v="55.000000000000007"/>
    <x v="1"/>
    <n v="550000.00000000012"/>
    <n v="165000.00000000003"/>
    <n v="0.3"/>
    <x v="1"/>
    <x v="4"/>
    <x v="0"/>
    <n v="550.00000000000011"/>
    <n v="165.00000000000003"/>
  </r>
  <r>
    <x v="1"/>
    <n v="1185732"/>
    <d v="2020-05-05T00:00:00"/>
    <x v="0"/>
    <s v="New York"/>
    <s v="New York"/>
    <x v="2"/>
    <n v="55.000000000000007"/>
    <x v="5"/>
    <n v="522500.00000000006"/>
    <n v="182875"/>
    <n v="0.35"/>
    <x v="1"/>
    <x v="4"/>
    <x v="0"/>
    <n v="550.00000000000011"/>
    <n v="192.5"/>
  </r>
  <r>
    <x v="1"/>
    <n v="1185732"/>
    <d v="2020-05-06T00:00:00"/>
    <x v="0"/>
    <s v="New York"/>
    <s v="New York"/>
    <x v="3"/>
    <n v="55.000000000000007"/>
    <x v="3"/>
    <n v="495000.00000000006"/>
    <n v="173250"/>
    <n v="0.35"/>
    <x v="1"/>
    <x v="4"/>
    <x v="0"/>
    <n v="550.00000000000011"/>
    <n v="192.5"/>
  </r>
  <r>
    <x v="1"/>
    <n v="1185732"/>
    <d v="2020-05-07T00:00:00"/>
    <x v="0"/>
    <s v="New York"/>
    <s v="New York"/>
    <x v="4"/>
    <n v="65"/>
    <x v="3"/>
    <n v="585000"/>
    <n v="175500"/>
    <n v="0.3"/>
    <x v="1"/>
    <x v="4"/>
    <x v="0"/>
    <n v="650"/>
    <n v="195"/>
  </r>
  <r>
    <x v="1"/>
    <n v="1185732"/>
    <d v="2020-07-18T00:00:00"/>
    <x v="0"/>
    <s v="New York"/>
    <s v="New York"/>
    <x v="5"/>
    <n v="70"/>
    <x v="1"/>
    <n v="700000"/>
    <n v="175000"/>
    <n v="0.25"/>
    <x v="1"/>
    <x v="5"/>
    <x v="0"/>
    <n v="700"/>
    <n v="175"/>
  </r>
  <r>
    <x v="2"/>
    <n v="1197831"/>
    <d v="2020-07-19T00:00:00"/>
    <x v="0"/>
    <s v="New York"/>
    <s v="New York"/>
    <x v="0"/>
    <n v="25"/>
    <x v="3"/>
    <n v="225000"/>
    <n v="78750"/>
    <n v="0.35"/>
    <x v="1"/>
    <x v="5"/>
    <x v="0"/>
    <n v="250"/>
    <n v="87.5"/>
  </r>
  <r>
    <x v="2"/>
    <n v="1197831"/>
    <d v="2020-07-20T00:00:00"/>
    <x v="0"/>
    <s v="New York"/>
    <s v="New York"/>
    <x v="1"/>
    <n v="35"/>
    <x v="3"/>
    <n v="315000"/>
    <n v="110250"/>
    <n v="0.35"/>
    <x v="1"/>
    <x v="5"/>
    <x v="0"/>
    <n v="350"/>
    <n v="122.5"/>
  </r>
  <r>
    <x v="2"/>
    <n v="1197831"/>
    <d v="2020-07-21T00:00:00"/>
    <x v="0"/>
    <s v="New York"/>
    <s v="New York"/>
    <x v="2"/>
    <n v="35"/>
    <x v="19"/>
    <n v="245000"/>
    <n v="85750"/>
    <n v="0.35"/>
    <x v="1"/>
    <x v="5"/>
    <x v="0"/>
    <n v="350"/>
    <n v="122.5"/>
  </r>
  <r>
    <x v="2"/>
    <n v="1197831"/>
    <d v="2020-07-22T00:00:00"/>
    <x v="0"/>
    <s v="New York"/>
    <s v="New York"/>
    <x v="3"/>
    <n v="35"/>
    <x v="19"/>
    <n v="245000"/>
    <n v="110250"/>
    <n v="0.45"/>
    <x v="1"/>
    <x v="5"/>
    <x v="0"/>
    <n v="350"/>
    <n v="157.5"/>
  </r>
  <r>
    <x v="2"/>
    <n v="1197831"/>
    <d v="2020-07-23T00:00:00"/>
    <x v="1"/>
    <s v="Texas"/>
    <s v="Houston"/>
    <x v="4"/>
    <n v="40"/>
    <x v="20"/>
    <n v="220000"/>
    <n v="66000"/>
    <n v="0.3"/>
    <x v="1"/>
    <x v="5"/>
    <x v="0"/>
    <n v="400"/>
    <n v="120"/>
  </r>
  <r>
    <x v="2"/>
    <n v="1197831"/>
    <d v="2020-07-24T00:00:00"/>
    <x v="1"/>
    <s v="Texas"/>
    <s v="Houston"/>
    <x v="5"/>
    <n v="35"/>
    <x v="19"/>
    <n v="245000"/>
    <n v="122500"/>
    <n v="0.5"/>
    <x v="1"/>
    <x v="5"/>
    <x v="0"/>
    <n v="350"/>
    <n v="175"/>
  </r>
  <r>
    <x v="2"/>
    <n v="1197831"/>
    <d v="2020-07-25T00:00:00"/>
    <x v="1"/>
    <s v="Texas"/>
    <s v="Houston"/>
    <x v="0"/>
    <n v="25"/>
    <x v="2"/>
    <n v="212500"/>
    <n v="74375"/>
    <n v="0.35"/>
    <x v="1"/>
    <x v="5"/>
    <x v="0"/>
    <n v="250"/>
    <n v="87.5"/>
  </r>
  <r>
    <x v="2"/>
    <n v="1197831"/>
    <d v="2020-07-26T00:00:00"/>
    <x v="1"/>
    <s v="Texas"/>
    <s v="Houston"/>
    <x v="1"/>
    <n v="35"/>
    <x v="2"/>
    <n v="297500"/>
    <n v="104125"/>
    <n v="0.35"/>
    <x v="1"/>
    <x v="5"/>
    <x v="0"/>
    <n v="350"/>
    <n v="122.5"/>
  </r>
  <r>
    <x v="2"/>
    <n v="1197831"/>
    <d v="2020-07-27T00:00:00"/>
    <x v="1"/>
    <s v="Texas"/>
    <s v="Houston"/>
    <x v="2"/>
    <n v="35"/>
    <x v="21"/>
    <n v="236250"/>
    <n v="82687.5"/>
    <n v="0.35"/>
    <x v="1"/>
    <x v="5"/>
    <x v="0"/>
    <n v="350"/>
    <n v="122.5"/>
  </r>
  <r>
    <x v="2"/>
    <n v="1197831"/>
    <d v="2020-07-28T00:00:00"/>
    <x v="1"/>
    <s v="Texas"/>
    <s v="Houston"/>
    <x v="3"/>
    <n v="35"/>
    <x v="22"/>
    <n v="218750"/>
    <n v="98437.5"/>
    <n v="0.45"/>
    <x v="1"/>
    <x v="5"/>
    <x v="0"/>
    <n v="350"/>
    <n v="157.5"/>
  </r>
  <r>
    <x v="2"/>
    <n v="1197831"/>
    <d v="2020-07-29T00:00:00"/>
    <x v="1"/>
    <s v="Texas"/>
    <s v="Houston"/>
    <x v="4"/>
    <n v="40"/>
    <x v="23"/>
    <n v="200000"/>
    <n v="60000"/>
    <n v="0.3"/>
    <x v="1"/>
    <x v="5"/>
    <x v="0"/>
    <n v="400"/>
    <n v="120"/>
  </r>
  <r>
    <x v="2"/>
    <n v="1197831"/>
    <d v="2020-07-30T00:00:00"/>
    <x v="1"/>
    <s v="Texas"/>
    <s v="Houston"/>
    <x v="5"/>
    <n v="35"/>
    <x v="19"/>
    <n v="245000"/>
    <n v="122500"/>
    <n v="0.5"/>
    <x v="1"/>
    <x v="5"/>
    <x v="0"/>
    <n v="350"/>
    <n v="175"/>
  </r>
  <r>
    <x v="2"/>
    <n v="1197831"/>
    <d v="2020-07-31T00:00:00"/>
    <x v="1"/>
    <s v="Texas"/>
    <s v="Houston"/>
    <x v="0"/>
    <n v="30"/>
    <x v="10"/>
    <n v="262500"/>
    <n v="91875"/>
    <n v="0.35"/>
    <x v="1"/>
    <x v="5"/>
    <x v="0"/>
    <n v="300"/>
    <n v="105"/>
  </r>
  <r>
    <x v="2"/>
    <n v="1197831"/>
    <d v="2020-08-01T00:00:00"/>
    <x v="1"/>
    <s v="Texas"/>
    <s v="Houston"/>
    <x v="1"/>
    <n v="40"/>
    <x v="10"/>
    <n v="350000"/>
    <n v="122499.99999999999"/>
    <n v="0.35"/>
    <x v="1"/>
    <x v="6"/>
    <x v="0"/>
    <n v="400"/>
    <n v="139.99999999999997"/>
  </r>
  <r>
    <x v="2"/>
    <n v="1197831"/>
    <d v="2020-08-02T00:00:00"/>
    <x v="1"/>
    <s v="Texas"/>
    <s v="Houston"/>
    <x v="2"/>
    <n v="35"/>
    <x v="19"/>
    <n v="245000"/>
    <n v="85750"/>
    <n v="0.35"/>
    <x v="1"/>
    <x v="6"/>
    <x v="0"/>
    <n v="350"/>
    <n v="122.5"/>
  </r>
  <r>
    <x v="2"/>
    <n v="1197831"/>
    <d v="2020-08-03T00:00:00"/>
    <x v="1"/>
    <s v="Texas"/>
    <s v="Houston"/>
    <x v="3"/>
    <n v="40"/>
    <x v="24"/>
    <n v="240000"/>
    <n v="108000"/>
    <n v="0.45"/>
    <x v="1"/>
    <x v="6"/>
    <x v="0"/>
    <n v="400"/>
    <n v="180"/>
  </r>
  <r>
    <x v="2"/>
    <n v="1197831"/>
    <d v="2020-08-04T00:00:00"/>
    <x v="1"/>
    <s v="Texas"/>
    <s v="Houston"/>
    <x v="4"/>
    <n v="45"/>
    <x v="23"/>
    <n v="225000"/>
    <n v="67500"/>
    <n v="0.3"/>
    <x v="1"/>
    <x v="6"/>
    <x v="0"/>
    <n v="450"/>
    <n v="135"/>
  </r>
  <r>
    <x v="2"/>
    <n v="1197831"/>
    <d v="2020-08-05T00:00:00"/>
    <x v="1"/>
    <s v="Texas"/>
    <s v="Houston"/>
    <x v="5"/>
    <n v="40"/>
    <x v="25"/>
    <n v="260000"/>
    <n v="130000"/>
    <n v="0.5"/>
    <x v="1"/>
    <x v="6"/>
    <x v="0"/>
    <n v="400"/>
    <n v="200"/>
  </r>
  <r>
    <x v="2"/>
    <n v="1197831"/>
    <d v="2020-08-06T00:00:00"/>
    <x v="1"/>
    <s v="Texas"/>
    <s v="Houston"/>
    <x v="0"/>
    <n v="30"/>
    <x v="3"/>
    <n v="270000"/>
    <n v="94500"/>
    <n v="0.35"/>
    <x v="1"/>
    <x v="6"/>
    <x v="0"/>
    <n v="300"/>
    <n v="105"/>
  </r>
  <r>
    <x v="2"/>
    <n v="1197831"/>
    <d v="2020-08-07T00:00:00"/>
    <x v="1"/>
    <s v="Texas"/>
    <s v="Houston"/>
    <x v="1"/>
    <n v="40"/>
    <x v="3"/>
    <n v="360000"/>
    <n v="125999.99999999999"/>
    <n v="0.35"/>
    <x v="1"/>
    <x v="6"/>
    <x v="0"/>
    <n v="400"/>
    <n v="139.99999999999997"/>
  </r>
  <r>
    <x v="2"/>
    <n v="1197831"/>
    <d v="2020-08-08T00:00:00"/>
    <x v="1"/>
    <s v="Texas"/>
    <s v="Houston"/>
    <x v="2"/>
    <n v="35"/>
    <x v="26"/>
    <n v="253750"/>
    <n v="88812.5"/>
    <n v="0.35"/>
    <x v="1"/>
    <x v="6"/>
    <x v="0"/>
    <n v="350"/>
    <n v="122.5"/>
  </r>
  <r>
    <x v="2"/>
    <n v="1197831"/>
    <d v="2020-08-09T00:00:00"/>
    <x v="1"/>
    <s v="Texas"/>
    <s v="Houston"/>
    <x v="3"/>
    <n v="40"/>
    <x v="22"/>
    <n v="250000"/>
    <n v="112500"/>
    <n v="0.45"/>
    <x v="1"/>
    <x v="6"/>
    <x v="0"/>
    <n v="400"/>
    <n v="180"/>
  </r>
  <r>
    <x v="1"/>
    <n v="1197831"/>
    <d v="2020-08-10T00:00:00"/>
    <x v="1"/>
    <s v="Texas"/>
    <s v="Houston"/>
    <x v="4"/>
    <n v="45"/>
    <x v="27"/>
    <n v="236250"/>
    <n v="70875"/>
    <n v="0.3"/>
    <x v="1"/>
    <x v="6"/>
    <x v="0"/>
    <n v="450"/>
    <n v="135"/>
  </r>
  <r>
    <x v="1"/>
    <n v="1197831"/>
    <d v="2020-08-11T00:00:00"/>
    <x v="1"/>
    <s v="Texas"/>
    <s v="Houston"/>
    <x v="5"/>
    <n v="40"/>
    <x v="9"/>
    <n v="320000"/>
    <n v="160000"/>
    <n v="0.5"/>
    <x v="1"/>
    <x v="6"/>
    <x v="0"/>
    <n v="400"/>
    <n v="200"/>
  </r>
  <r>
    <x v="1"/>
    <n v="1197831"/>
    <d v="2020-08-12T00:00:00"/>
    <x v="1"/>
    <s v="Texas"/>
    <s v="Houston"/>
    <x v="0"/>
    <n v="30"/>
    <x v="8"/>
    <n v="277500"/>
    <n v="97125"/>
    <n v="0.35"/>
    <x v="1"/>
    <x v="6"/>
    <x v="0"/>
    <n v="300"/>
    <n v="105"/>
  </r>
  <r>
    <x v="1"/>
    <n v="1197831"/>
    <d v="2020-08-13T00:00:00"/>
    <x v="1"/>
    <s v="Texas"/>
    <s v="Houston"/>
    <x v="1"/>
    <n v="40"/>
    <x v="8"/>
    <n v="370000"/>
    <n v="129499.99999999999"/>
    <n v="0.35"/>
    <x v="1"/>
    <x v="6"/>
    <x v="0"/>
    <n v="400"/>
    <n v="139.99999999999997"/>
  </r>
  <r>
    <x v="1"/>
    <n v="1197831"/>
    <d v="2020-08-14T00:00:00"/>
    <x v="1"/>
    <s v="Texas"/>
    <s v="Houston"/>
    <x v="2"/>
    <n v="35"/>
    <x v="28"/>
    <n v="271250"/>
    <n v="94937.5"/>
    <n v="0.35"/>
    <x v="1"/>
    <x v="6"/>
    <x v="0"/>
    <n v="350"/>
    <n v="122.5"/>
  </r>
  <r>
    <x v="1"/>
    <n v="1197831"/>
    <d v="2020-08-15T00:00:00"/>
    <x v="1"/>
    <s v="Texas"/>
    <s v="Houston"/>
    <x v="3"/>
    <n v="40"/>
    <x v="19"/>
    <n v="280000"/>
    <n v="126000"/>
    <n v="0.45"/>
    <x v="1"/>
    <x v="6"/>
    <x v="0"/>
    <n v="400"/>
    <n v="180"/>
  </r>
  <r>
    <x v="1"/>
    <n v="1197831"/>
    <d v="2020-08-16T00:00:00"/>
    <x v="1"/>
    <s v="Texas"/>
    <s v="Houston"/>
    <x v="4"/>
    <n v="45"/>
    <x v="24"/>
    <n v="270000"/>
    <n v="81000"/>
    <n v="0.3"/>
    <x v="1"/>
    <x v="6"/>
    <x v="0"/>
    <n v="450"/>
    <n v="135"/>
  </r>
  <r>
    <x v="1"/>
    <n v="1197831"/>
    <d v="2020-08-17T00:00:00"/>
    <x v="1"/>
    <s v="Texas"/>
    <s v="Houston"/>
    <x v="5"/>
    <n v="40"/>
    <x v="5"/>
    <n v="380000"/>
    <n v="190000"/>
    <n v="0.5"/>
    <x v="1"/>
    <x v="6"/>
    <x v="0"/>
    <n v="400"/>
    <n v="200"/>
  </r>
  <r>
    <x v="1"/>
    <n v="1197831"/>
    <d v="2020-08-18T00:00:00"/>
    <x v="1"/>
    <s v="Texas"/>
    <s v="Houston"/>
    <x v="0"/>
    <n v="40"/>
    <x v="5"/>
    <n v="380000"/>
    <n v="133000"/>
    <n v="0.35"/>
    <x v="1"/>
    <x v="6"/>
    <x v="0"/>
    <n v="400"/>
    <n v="140"/>
  </r>
  <r>
    <x v="1"/>
    <n v="1197831"/>
    <d v="2020-08-19T00:00:00"/>
    <x v="1"/>
    <s v="Texas"/>
    <s v="Houston"/>
    <x v="1"/>
    <n v="45"/>
    <x v="5"/>
    <n v="427500"/>
    <n v="149625"/>
    <n v="0.35"/>
    <x v="1"/>
    <x v="6"/>
    <x v="0"/>
    <n v="450"/>
    <n v="157.5"/>
  </r>
  <r>
    <x v="1"/>
    <n v="1197831"/>
    <d v="2020-08-20T00:00:00"/>
    <x v="1"/>
    <s v="Texas"/>
    <s v="Houston"/>
    <x v="2"/>
    <n v="40"/>
    <x v="9"/>
    <n v="320000"/>
    <n v="112000"/>
    <n v="0.35"/>
    <x v="1"/>
    <x v="6"/>
    <x v="0"/>
    <n v="400"/>
    <n v="140"/>
  </r>
  <r>
    <x v="1"/>
    <n v="1197831"/>
    <d v="2020-08-21T00:00:00"/>
    <x v="1"/>
    <s v="Texas"/>
    <s v="Houston"/>
    <x v="3"/>
    <n v="40"/>
    <x v="29"/>
    <n v="300000"/>
    <n v="135000"/>
    <n v="0.45"/>
    <x v="1"/>
    <x v="6"/>
    <x v="0"/>
    <n v="400"/>
    <n v="180"/>
  </r>
  <r>
    <x v="1"/>
    <n v="1197831"/>
    <d v="2020-08-22T00:00:00"/>
    <x v="1"/>
    <s v="Texas"/>
    <s v="Houston"/>
    <x v="4"/>
    <n v="45"/>
    <x v="25"/>
    <n v="292500"/>
    <n v="87750"/>
    <n v="0.3"/>
    <x v="1"/>
    <x v="6"/>
    <x v="0"/>
    <n v="450"/>
    <n v="135"/>
  </r>
  <r>
    <x v="1"/>
    <n v="1197831"/>
    <d v="2020-08-23T00:00:00"/>
    <x v="1"/>
    <s v="Texas"/>
    <s v="Houston"/>
    <x v="5"/>
    <n v="50"/>
    <x v="1"/>
    <n v="500000"/>
    <n v="250000"/>
    <n v="0.5"/>
    <x v="1"/>
    <x v="6"/>
    <x v="0"/>
    <n v="500"/>
    <n v="250"/>
  </r>
  <r>
    <x v="1"/>
    <n v="1197831"/>
    <d v="2020-08-24T00:00:00"/>
    <x v="1"/>
    <s v="Texas"/>
    <s v="Houston"/>
    <x v="0"/>
    <n v="40"/>
    <x v="5"/>
    <n v="380000"/>
    <n v="133000"/>
    <n v="0.35"/>
    <x v="1"/>
    <x v="6"/>
    <x v="0"/>
    <n v="400"/>
    <n v="140"/>
  </r>
  <r>
    <x v="1"/>
    <n v="1197831"/>
    <d v="2020-08-25T00:00:00"/>
    <x v="1"/>
    <s v="Texas"/>
    <s v="Houston"/>
    <x v="1"/>
    <n v="45"/>
    <x v="5"/>
    <n v="427500"/>
    <n v="149625"/>
    <n v="0.35"/>
    <x v="1"/>
    <x v="6"/>
    <x v="0"/>
    <n v="450"/>
    <n v="157.5"/>
  </r>
  <r>
    <x v="1"/>
    <n v="1197831"/>
    <d v="2020-08-26T00:00:00"/>
    <x v="1"/>
    <s v="Texas"/>
    <s v="Houston"/>
    <x v="2"/>
    <n v="40"/>
    <x v="14"/>
    <n v="440000"/>
    <n v="154000"/>
    <n v="0.35"/>
    <x v="1"/>
    <x v="6"/>
    <x v="0"/>
    <n v="400"/>
    <n v="140"/>
  </r>
  <r>
    <x v="1"/>
    <n v="1197831"/>
    <d v="2020-08-27T00:00:00"/>
    <x v="1"/>
    <s v="Texas"/>
    <s v="Houston"/>
    <x v="3"/>
    <n v="40"/>
    <x v="19"/>
    <n v="280000"/>
    <n v="126000"/>
    <n v="0.45"/>
    <x v="1"/>
    <x v="6"/>
    <x v="0"/>
    <n v="400"/>
    <n v="180"/>
  </r>
  <r>
    <x v="1"/>
    <n v="1197831"/>
    <d v="2020-08-28T00:00:00"/>
    <x v="1"/>
    <s v="Texas"/>
    <s v="Houston"/>
    <x v="4"/>
    <n v="45"/>
    <x v="19"/>
    <n v="315000"/>
    <n v="94500"/>
    <n v="0.3"/>
    <x v="1"/>
    <x v="6"/>
    <x v="0"/>
    <n v="450"/>
    <n v="135"/>
  </r>
  <r>
    <x v="1"/>
    <n v="1197831"/>
    <d v="2020-08-29T00:00:00"/>
    <x v="1"/>
    <s v="Texas"/>
    <s v="Houston"/>
    <x v="5"/>
    <n v="50"/>
    <x v="17"/>
    <n v="487500"/>
    <n v="243750"/>
    <n v="0.5"/>
    <x v="1"/>
    <x v="6"/>
    <x v="0"/>
    <n v="500"/>
    <n v="250"/>
  </r>
  <r>
    <x v="1"/>
    <n v="1197831"/>
    <d v="2020-08-30T00:00:00"/>
    <x v="1"/>
    <s v="Texas"/>
    <s v="Houston"/>
    <x v="0"/>
    <n v="40"/>
    <x v="8"/>
    <n v="370000"/>
    <n v="129499.99999999999"/>
    <n v="0.35"/>
    <x v="1"/>
    <x v="6"/>
    <x v="0"/>
    <n v="400"/>
    <n v="139.99999999999997"/>
  </r>
  <r>
    <x v="1"/>
    <n v="1197831"/>
    <d v="2020-08-31T00:00:00"/>
    <x v="1"/>
    <s v="Texas"/>
    <s v="Houston"/>
    <x v="1"/>
    <n v="45"/>
    <x v="8"/>
    <n v="416250"/>
    <n v="145687.5"/>
    <n v="0.35"/>
    <x v="1"/>
    <x v="6"/>
    <x v="0"/>
    <n v="450"/>
    <n v="157.5"/>
  </r>
  <r>
    <x v="1"/>
    <n v="1197831"/>
    <d v="2020-09-01T00:00:00"/>
    <x v="1"/>
    <s v="Texas"/>
    <s v="Houston"/>
    <x v="2"/>
    <n v="40"/>
    <x v="14"/>
    <n v="440000"/>
    <n v="154000"/>
    <n v="0.35"/>
    <x v="1"/>
    <x v="7"/>
    <x v="0"/>
    <n v="400"/>
    <n v="140"/>
  </r>
  <r>
    <x v="1"/>
    <n v="1197831"/>
    <d v="2020-09-02T00:00:00"/>
    <x v="1"/>
    <s v="Texas"/>
    <s v="Houston"/>
    <x v="3"/>
    <n v="40"/>
    <x v="25"/>
    <n v="260000"/>
    <n v="117000"/>
    <n v="0.45"/>
    <x v="1"/>
    <x v="7"/>
    <x v="0"/>
    <n v="400"/>
    <n v="180"/>
  </r>
  <r>
    <x v="1"/>
    <n v="1197831"/>
    <d v="2020-09-03T00:00:00"/>
    <x v="1"/>
    <s v="Texas"/>
    <s v="Houston"/>
    <x v="4"/>
    <n v="45"/>
    <x v="25"/>
    <n v="292500"/>
    <n v="87750"/>
    <n v="0.3"/>
    <x v="1"/>
    <x v="7"/>
    <x v="0"/>
    <n v="450"/>
    <n v="135"/>
  </r>
  <r>
    <x v="1"/>
    <n v="1197831"/>
    <d v="2020-09-04T00:00:00"/>
    <x v="1"/>
    <s v="Texas"/>
    <s v="Houston"/>
    <x v="5"/>
    <n v="50"/>
    <x v="3"/>
    <n v="450000"/>
    <n v="225000"/>
    <n v="0.5"/>
    <x v="1"/>
    <x v="7"/>
    <x v="0"/>
    <n v="500"/>
    <n v="250"/>
  </r>
  <r>
    <x v="1"/>
    <n v="1197831"/>
    <d v="2020-09-05T00:00:00"/>
    <x v="1"/>
    <s v="Texas"/>
    <s v="Houston"/>
    <x v="0"/>
    <n v="45"/>
    <x v="2"/>
    <n v="382500"/>
    <n v="133875"/>
    <n v="0.35"/>
    <x v="1"/>
    <x v="7"/>
    <x v="0"/>
    <n v="450"/>
    <n v="157.5"/>
  </r>
  <r>
    <x v="1"/>
    <n v="1197831"/>
    <d v="2020-09-06T00:00:00"/>
    <x v="1"/>
    <s v="Texas"/>
    <s v="Houston"/>
    <x v="1"/>
    <n v="45"/>
    <x v="2"/>
    <n v="382500"/>
    <n v="133875"/>
    <n v="0.35"/>
    <x v="1"/>
    <x v="7"/>
    <x v="0"/>
    <n v="450"/>
    <n v="157.5"/>
  </r>
  <r>
    <x v="1"/>
    <n v="1197831"/>
    <d v="2020-09-07T00:00:00"/>
    <x v="1"/>
    <s v="Texas"/>
    <s v="Houston"/>
    <x v="2"/>
    <n v="50"/>
    <x v="3"/>
    <n v="450000"/>
    <n v="157500"/>
    <n v="0.35"/>
    <x v="1"/>
    <x v="7"/>
    <x v="0"/>
    <n v="500"/>
    <n v="175"/>
  </r>
  <r>
    <x v="1"/>
    <n v="1197831"/>
    <d v="2020-09-08T00:00:00"/>
    <x v="1"/>
    <s v="Texas"/>
    <s v="Houston"/>
    <x v="3"/>
    <n v="50"/>
    <x v="22"/>
    <n v="312500"/>
    <n v="140625"/>
    <n v="0.45"/>
    <x v="1"/>
    <x v="7"/>
    <x v="0"/>
    <n v="500"/>
    <n v="225"/>
  </r>
  <r>
    <x v="1"/>
    <n v="1197831"/>
    <d v="2020-09-09T00:00:00"/>
    <x v="1"/>
    <s v="Texas"/>
    <s v="Houston"/>
    <x v="4"/>
    <n v="45"/>
    <x v="22"/>
    <n v="281250"/>
    <n v="84375"/>
    <n v="0.3"/>
    <x v="1"/>
    <x v="7"/>
    <x v="0"/>
    <n v="450"/>
    <n v="135"/>
  </r>
  <r>
    <x v="1"/>
    <n v="1197831"/>
    <d v="2020-09-10T00:00:00"/>
    <x v="1"/>
    <s v="Texas"/>
    <s v="Houston"/>
    <x v="5"/>
    <n v="55.000000000000007"/>
    <x v="2"/>
    <n v="467500.00000000006"/>
    <n v="233750.00000000003"/>
    <n v="0.5"/>
    <x v="1"/>
    <x v="7"/>
    <x v="0"/>
    <n v="550.00000000000011"/>
    <n v="275.00000000000006"/>
  </r>
  <r>
    <x v="1"/>
    <n v="1197831"/>
    <d v="2020-09-11T00:00:00"/>
    <x v="1"/>
    <s v="Texas"/>
    <s v="Houston"/>
    <x v="0"/>
    <n v="45"/>
    <x v="9"/>
    <n v="360000"/>
    <n v="125999.99999999999"/>
    <n v="0.35"/>
    <x v="1"/>
    <x v="7"/>
    <x v="0"/>
    <n v="450"/>
    <n v="157.49999999999997"/>
  </r>
  <r>
    <x v="1"/>
    <n v="1197831"/>
    <d v="2020-09-12T00:00:00"/>
    <x v="1"/>
    <s v="Texas"/>
    <s v="Houston"/>
    <x v="1"/>
    <n v="45"/>
    <x v="9"/>
    <n v="360000"/>
    <n v="125999.99999999999"/>
    <n v="0.35"/>
    <x v="1"/>
    <x v="7"/>
    <x v="0"/>
    <n v="450"/>
    <n v="157.49999999999997"/>
  </r>
  <r>
    <x v="1"/>
    <n v="1197831"/>
    <d v="2020-09-13T00:00:00"/>
    <x v="1"/>
    <s v="Texas"/>
    <s v="Houston"/>
    <x v="2"/>
    <n v="50"/>
    <x v="29"/>
    <n v="375000"/>
    <n v="131250"/>
    <n v="0.35"/>
    <x v="1"/>
    <x v="7"/>
    <x v="0"/>
    <n v="500"/>
    <n v="175"/>
  </r>
  <r>
    <x v="1"/>
    <n v="1197831"/>
    <d v="2020-09-14T00:00:00"/>
    <x v="1"/>
    <s v="Texas"/>
    <s v="Houston"/>
    <x v="3"/>
    <n v="50"/>
    <x v="24"/>
    <n v="300000"/>
    <n v="135000"/>
    <n v="0.45"/>
    <x v="1"/>
    <x v="7"/>
    <x v="0"/>
    <n v="500"/>
    <n v="225"/>
  </r>
  <r>
    <x v="1"/>
    <n v="1197831"/>
    <d v="2020-09-15T00:00:00"/>
    <x v="1"/>
    <s v="Texas"/>
    <s v="Houston"/>
    <x v="4"/>
    <n v="45"/>
    <x v="30"/>
    <n v="258750"/>
    <n v="77625"/>
    <n v="0.3"/>
    <x v="1"/>
    <x v="7"/>
    <x v="0"/>
    <n v="450"/>
    <n v="135"/>
  </r>
  <r>
    <x v="1"/>
    <n v="1197831"/>
    <d v="2020-09-16T00:00:00"/>
    <x v="1"/>
    <s v="Texas"/>
    <s v="Houston"/>
    <x v="5"/>
    <n v="55.000000000000007"/>
    <x v="29"/>
    <n v="412500.00000000006"/>
    <n v="206250.00000000003"/>
    <n v="0.5"/>
    <x v="1"/>
    <x v="7"/>
    <x v="0"/>
    <n v="550.00000000000011"/>
    <n v="275.00000000000006"/>
  </r>
  <r>
    <x v="1"/>
    <n v="1197831"/>
    <d v="2020-10-20T00:00:00"/>
    <x v="1"/>
    <s v="Texas"/>
    <s v="Houston"/>
    <x v="0"/>
    <n v="45"/>
    <x v="3"/>
    <n v="405000"/>
    <n v="141750"/>
    <n v="0.35"/>
    <x v="1"/>
    <x v="8"/>
    <x v="0"/>
    <n v="450"/>
    <n v="157.5"/>
  </r>
  <r>
    <x v="1"/>
    <n v="1197831"/>
    <d v="2020-10-21T00:00:00"/>
    <x v="1"/>
    <s v="Texas"/>
    <s v="Houston"/>
    <x v="1"/>
    <n v="45"/>
    <x v="3"/>
    <n v="405000"/>
    <n v="141750"/>
    <n v="0.35"/>
    <x v="1"/>
    <x v="8"/>
    <x v="0"/>
    <n v="450"/>
    <n v="157.5"/>
  </r>
  <r>
    <x v="1"/>
    <n v="1197831"/>
    <d v="2020-10-22T00:00:00"/>
    <x v="1"/>
    <s v="Texas"/>
    <s v="Houston"/>
    <x v="2"/>
    <n v="50"/>
    <x v="6"/>
    <n v="412500"/>
    <n v="144375"/>
    <n v="0.35"/>
    <x v="1"/>
    <x v="8"/>
    <x v="0"/>
    <n v="500"/>
    <n v="175"/>
  </r>
  <r>
    <x v="1"/>
    <n v="1197831"/>
    <d v="2020-10-23T00:00:00"/>
    <x v="1"/>
    <s v="Texas"/>
    <s v="Houston"/>
    <x v="3"/>
    <n v="50"/>
    <x v="21"/>
    <n v="337500"/>
    <n v="151875"/>
    <n v="0.45"/>
    <x v="1"/>
    <x v="8"/>
    <x v="0"/>
    <n v="500"/>
    <n v="225"/>
  </r>
  <r>
    <x v="1"/>
    <n v="1197831"/>
    <d v="2020-10-24T00:00:00"/>
    <x v="1"/>
    <s v="Texas"/>
    <s v="Houston"/>
    <x v="4"/>
    <n v="45"/>
    <x v="25"/>
    <n v="292500"/>
    <n v="87750"/>
    <n v="0.3"/>
    <x v="1"/>
    <x v="8"/>
    <x v="0"/>
    <n v="450"/>
    <n v="135"/>
  </r>
  <r>
    <x v="1"/>
    <n v="1197831"/>
    <d v="2020-10-25T00:00:00"/>
    <x v="1"/>
    <s v="Texas"/>
    <s v="Houston"/>
    <x v="5"/>
    <n v="55.000000000000007"/>
    <x v="2"/>
    <n v="467500.00000000006"/>
    <n v="233750.00000000003"/>
    <n v="0.5"/>
    <x v="1"/>
    <x v="8"/>
    <x v="0"/>
    <n v="550.00000000000011"/>
    <n v="275.00000000000006"/>
  </r>
  <r>
    <x v="1"/>
    <n v="1197831"/>
    <d v="2020-10-26T00:00:00"/>
    <x v="1"/>
    <s v="Texas"/>
    <s v="Houston"/>
    <x v="0"/>
    <n v="45"/>
    <x v="5"/>
    <n v="427500"/>
    <n v="149625"/>
    <n v="0.35"/>
    <x v="1"/>
    <x v="8"/>
    <x v="0"/>
    <n v="450"/>
    <n v="157.5"/>
  </r>
  <r>
    <x v="1"/>
    <n v="1197831"/>
    <d v="2020-10-27T00:00:00"/>
    <x v="1"/>
    <s v="Texas"/>
    <s v="Houston"/>
    <x v="1"/>
    <n v="45"/>
    <x v="5"/>
    <n v="427500"/>
    <n v="149625"/>
    <n v="0.35"/>
    <x v="1"/>
    <x v="8"/>
    <x v="0"/>
    <n v="450"/>
    <n v="157.5"/>
  </r>
  <r>
    <x v="1"/>
    <n v="1197831"/>
    <d v="2020-10-28T00:00:00"/>
    <x v="1"/>
    <s v="Texas"/>
    <s v="Houston"/>
    <x v="2"/>
    <n v="50"/>
    <x v="2"/>
    <n v="425000"/>
    <n v="148750"/>
    <n v="0.35"/>
    <x v="1"/>
    <x v="8"/>
    <x v="0"/>
    <n v="500"/>
    <n v="175"/>
  </r>
  <r>
    <x v="1"/>
    <n v="1197831"/>
    <d v="2020-10-29T00:00:00"/>
    <x v="1"/>
    <s v="Texas"/>
    <s v="Houston"/>
    <x v="3"/>
    <n v="50"/>
    <x v="19"/>
    <n v="350000"/>
    <n v="157500"/>
    <n v="0.45"/>
    <x v="1"/>
    <x v="8"/>
    <x v="0"/>
    <n v="500"/>
    <n v="225"/>
  </r>
  <r>
    <x v="1"/>
    <n v="1197831"/>
    <d v="2020-10-30T00:00:00"/>
    <x v="1"/>
    <s v="Texas"/>
    <s v="Houston"/>
    <x v="4"/>
    <n v="45"/>
    <x v="25"/>
    <n v="292500"/>
    <n v="87750"/>
    <n v="0.3"/>
    <x v="1"/>
    <x v="8"/>
    <x v="0"/>
    <n v="450"/>
    <n v="135"/>
  </r>
  <r>
    <x v="1"/>
    <n v="1197831"/>
    <d v="2020-10-31T00:00:00"/>
    <x v="1"/>
    <s v="Texas"/>
    <s v="Houston"/>
    <x v="5"/>
    <n v="55.000000000000007"/>
    <x v="3"/>
    <n v="495000.00000000006"/>
    <n v="247500.00000000003"/>
    <n v="0.5"/>
    <x v="1"/>
    <x v="8"/>
    <x v="0"/>
    <n v="550.00000000000011"/>
    <n v="275.00000000000006"/>
  </r>
  <r>
    <x v="3"/>
    <n v="1128299"/>
    <d v="2020-11-01T00:00:00"/>
    <x v="1"/>
    <s v="Texas"/>
    <s v="Houston"/>
    <x v="0"/>
    <n v="40"/>
    <x v="28"/>
    <n v="310000"/>
    <n v="108500.00000000001"/>
    <n v="0.35000000000000003"/>
    <x v="1"/>
    <x v="9"/>
    <x v="0"/>
    <n v="400"/>
    <n v="140.00000000000003"/>
  </r>
  <r>
    <x v="3"/>
    <n v="1128299"/>
    <d v="2020-11-02T00:00:00"/>
    <x v="1"/>
    <s v="Texas"/>
    <s v="Houston"/>
    <x v="1"/>
    <n v="50"/>
    <x v="28"/>
    <n v="387500"/>
    <n v="77500"/>
    <n v="0.2"/>
    <x v="1"/>
    <x v="9"/>
    <x v="0"/>
    <n v="500"/>
    <n v="100"/>
  </r>
  <r>
    <x v="3"/>
    <n v="1128299"/>
    <d v="2020-11-03T00:00:00"/>
    <x v="1"/>
    <s v="Texas"/>
    <s v="Houston"/>
    <x v="2"/>
    <n v="50"/>
    <x v="28"/>
    <n v="387500"/>
    <n v="135625"/>
    <n v="0.35000000000000003"/>
    <x v="1"/>
    <x v="9"/>
    <x v="0"/>
    <n v="500"/>
    <n v="175"/>
  </r>
  <r>
    <x v="3"/>
    <n v="1128299"/>
    <d v="2020-11-04T00:00:00"/>
    <x v="1"/>
    <s v="Texas"/>
    <s v="Houston"/>
    <x v="3"/>
    <n v="50"/>
    <x v="22"/>
    <n v="312500"/>
    <n v="93750"/>
    <n v="0.3"/>
    <x v="1"/>
    <x v="9"/>
    <x v="0"/>
    <n v="500"/>
    <n v="150"/>
  </r>
  <r>
    <x v="3"/>
    <n v="1128299"/>
    <d v="2020-11-05T00:00:00"/>
    <x v="2"/>
    <s v="California"/>
    <s v="San Francisco"/>
    <x v="4"/>
    <n v="55.000000000000007"/>
    <x v="30"/>
    <n v="316250.00000000006"/>
    <n v="158125.00000000003"/>
    <n v="0.5"/>
    <x v="1"/>
    <x v="9"/>
    <x v="0"/>
    <n v="550.00000000000011"/>
    <n v="275.00000000000006"/>
  </r>
  <r>
    <x v="3"/>
    <n v="1128299"/>
    <d v="2020-11-06T00:00:00"/>
    <x v="2"/>
    <s v="California"/>
    <s v="San Francisco"/>
    <x v="5"/>
    <n v="50"/>
    <x v="28"/>
    <n v="387500"/>
    <n v="58125.000000000007"/>
    <n v="0.15000000000000002"/>
    <x v="1"/>
    <x v="9"/>
    <x v="0"/>
    <n v="500"/>
    <n v="75.000000000000014"/>
  </r>
  <r>
    <x v="3"/>
    <n v="1128299"/>
    <d v="2020-11-07T00:00:00"/>
    <x v="2"/>
    <s v="California"/>
    <s v="San Francisco"/>
    <x v="0"/>
    <n v="40"/>
    <x v="6"/>
    <n v="330000"/>
    <n v="115500.00000000001"/>
    <n v="0.35000000000000003"/>
    <x v="1"/>
    <x v="9"/>
    <x v="0"/>
    <n v="400"/>
    <n v="140.00000000000003"/>
  </r>
  <r>
    <x v="3"/>
    <n v="1128299"/>
    <d v="2020-11-08T00:00:00"/>
    <x v="2"/>
    <s v="California"/>
    <s v="San Francisco"/>
    <x v="1"/>
    <n v="50"/>
    <x v="26"/>
    <n v="362500"/>
    <n v="72500"/>
    <n v="0.2"/>
    <x v="1"/>
    <x v="9"/>
    <x v="0"/>
    <n v="500"/>
    <n v="100"/>
  </r>
  <r>
    <x v="3"/>
    <n v="1128299"/>
    <d v="2020-11-09T00:00:00"/>
    <x v="2"/>
    <s v="California"/>
    <s v="San Francisco"/>
    <x v="2"/>
    <n v="50"/>
    <x v="26"/>
    <n v="362500"/>
    <n v="126875.00000000001"/>
    <n v="0.35000000000000003"/>
    <x v="1"/>
    <x v="9"/>
    <x v="0"/>
    <n v="500"/>
    <n v="175.00000000000003"/>
  </r>
  <r>
    <x v="3"/>
    <n v="1128299"/>
    <d v="2020-11-10T00:00:00"/>
    <x v="2"/>
    <s v="California"/>
    <s v="San Francisco"/>
    <x v="3"/>
    <n v="50"/>
    <x v="30"/>
    <n v="287500"/>
    <n v="86250"/>
    <n v="0.3"/>
    <x v="1"/>
    <x v="9"/>
    <x v="0"/>
    <n v="500"/>
    <n v="150"/>
  </r>
  <r>
    <x v="3"/>
    <n v="1128299"/>
    <d v="2020-11-11T00:00:00"/>
    <x v="2"/>
    <s v="California"/>
    <s v="San Francisco"/>
    <x v="4"/>
    <n v="55.000000000000007"/>
    <x v="23"/>
    <n v="275000.00000000006"/>
    <n v="137500.00000000003"/>
    <n v="0.5"/>
    <x v="1"/>
    <x v="9"/>
    <x v="0"/>
    <n v="550.00000000000011"/>
    <n v="275.00000000000006"/>
  </r>
  <r>
    <x v="3"/>
    <n v="1128299"/>
    <d v="2020-11-12T00:00:00"/>
    <x v="2"/>
    <s v="California"/>
    <s v="San Francisco"/>
    <x v="5"/>
    <n v="50"/>
    <x v="19"/>
    <n v="350000"/>
    <n v="52500.000000000007"/>
    <n v="0.15000000000000002"/>
    <x v="1"/>
    <x v="9"/>
    <x v="0"/>
    <n v="500"/>
    <n v="75.000000000000014"/>
  </r>
  <r>
    <x v="3"/>
    <n v="1128299"/>
    <d v="2020-11-13T00:00:00"/>
    <x v="2"/>
    <s v="California"/>
    <s v="San Francisco"/>
    <x v="0"/>
    <n v="50"/>
    <x v="2"/>
    <n v="425000"/>
    <n v="148750"/>
    <n v="0.35000000000000003"/>
    <x v="1"/>
    <x v="9"/>
    <x v="0"/>
    <n v="500"/>
    <n v="175"/>
  </r>
  <r>
    <x v="3"/>
    <n v="1128299"/>
    <d v="2020-11-14T00:00:00"/>
    <x v="2"/>
    <s v="California"/>
    <s v="San Francisco"/>
    <x v="1"/>
    <n v="60"/>
    <x v="19"/>
    <n v="420000"/>
    <n v="84000"/>
    <n v="0.2"/>
    <x v="1"/>
    <x v="9"/>
    <x v="0"/>
    <n v="600"/>
    <n v="120"/>
  </r>
  <r>
    <x v="3"/>
    <n v="1128299"/>
    <d v="2020-11-15T00:00:00"/>
    <x v="2"/>
    <s v="California"/>
    <s v="San Francisco"/>
    <x v="2"/>
    <n v="60"/>
    <x v="19"/>
    <n v="420000"/>
    <n v="147000"/>
    <n v="0.35000000000000003"/>
    <x v="1"/>
    <x v="9"/>
    <x v="0"/>
    <n v="600"/>
    <n v="210"/>
  </r>
  <r>
    <x v="3"/>
    <n v="1128299"/>
    <d v="2020-12-22T00:00:00"/>
    <x v="2"/>
    <s v="California"/>
    <s v="San Francisco"/>
    <x v="3"/>
    <n v="60"/>
    <x v="24"/>
    <n v="360000"/>
    <n v="108000"/>
    <n v="0.3"/>
    <x v="1"/>
    <x v="10"/>
    <x v="0"/>
    <n v="600"/>
    <n v="180"/>
  </r>
  <r>
    <x v="3"/>
    <n v="1128299"/>
    <d v="2020-12-23T00:00:00"/>
    <x v="2"/>
    <s v="California"/>
    <s v="San Francisco"/>
    <x v="4"/>
    <n v="65"/>
    <x v="23"/>
    <n v="325000"/>
    <n v="162500"/>
    <n v="0.5"/>
    <x v="1"/>
    <x v="10"/>
    <x v="0"/>
    <n v="650"/>
    <n v="325"/>
  </r>
  <r>
    <x v="3"/>
    <n v="1128299"/>
    <d v="2020-12-24T00:00:00"/>
    <x v="2"/>
    <s v="California"/>
    <s v="San Francisco"/>
    <x v="5"/>
    <n v="60"/>
    <x v="19"/>
    <n v="420000"/>
    <n v="63000.000000000007"/>
    <n v="0.15000000000000002"/>
    <x v="1"/>
    <x v="10"/>
    <x v="0"/>
    <n v="600"/>
    <n v="90.000000000000014"/>
  </r>
  <r>
    <x v="3"/>
    <n v="1128299"/>
    <d v="2020-12-25T00:00:00"/>
    <x v="2"/>
    <s v="California"/>
    <s v="San Francisco"/>
    <x v="0"/>
    <n v="60"/>
    <x v="10"/>
    <n v="525000"/>
    <n v="183750.00000000003"/>
    <n v="0.35000000000000003"/>
    <x v="1"/>
    <x v="10"/>
    <x v="0"/>
    <n v="600"/>
    <n v="210.00000000000003"/>
  </r>
  <r>
    <x v="3"/>
    <n v="1128299"/>
    <d v="2020-12-26T00:00:00"/>
    <x v="2"/>
    <s v="California"/>
    <s v="San Francisco"/>
    <x v="1"/>
    <n v="65"/>
    <x v="21"/>
    <n v="438750"/>
    <n v="87750"/>
    <n v="0.2"/>
    <x v="1"/>
    <x v="10"/>
    <x v="0"/>
    <n v="650"/>
    <n v="130"/>
  </r>
  <r>
    <x v="3"/>
    <n v="1128299"/>
    <d v="2020-12-27T00:00:00"/>
    <x v="2"/>
    <s v="California"/>
    <s v="San Francisco"/>
    <x v="2"/>
    <n v="65"/>
    <x v="26"/>
    <n v="471250"/>
    <n v="164937.50000000003"/>
    <n v="0.35000000000000003"/>
    <x v="1"/>
    <x v="10"/>
    <x v="0"/>
    <n v="650"/>
    <n v="227.50000000000003"/>
  </r>
  <r>
    <x v="3"/>
    <n v="1128299"/>
    <d v="2020-12-28T00:00:00"/>
    <x v="2"/>
    <s v="California"/>
    <s v="San Francisco"/>
    <x v="3"/>
    <n v="60"/>
    <x v="22"/>
    <n v="375000"/>
    <n v="112500"/>
    <n v="0.3"/>
    <x v="1"/>
    <x v="10"/>
    <x v="0"/>
    <n v="600"/>
    <n v="180"/>
  </r>
  <r>
    <x v="3"/>
    <n v="1128299"/>
    <d v="2020-12-29T00:00:00"/>
    <x v="2"/>
    <s v="California"/>
    <s v="San Francisco"/>
    <x v="4"/>
    <n v="65"/>
    <x v="27"/>
    <n v="341250"/>
    <n v="170625"/>
    <n v="0.5"/>
    <x v="1"/>
    <x v="10"/>
    <x v="0"/>
    <n v="650"/>
    <n v="325"/>
  </r>
  <r>
    <x v="3"/>
    <n v="1128299"/>
    <d v="2020-12-30T00:00:00"/>
    <x v="2"/>
    <s v="California"/>
    <s v="San Francisco"/>
    <x v="5"/>
    <n v="80"/>
    <x v="19"/>
    <n v="560000"/>
    <n v="84000.000000000015"/>
    <n v="0.15000000000000002"/>
    <x v="1"/>
    <x v="10"/>
    <x v="0"/>
    <n v="800"/>
    <n v="120.00000000000001"/>
  </r>
  <r>
    <x v="3"/>
    <n v="1128299"/>
    <d v="2020-12-31T00:00:00"/>
    <x v="2"/>
    <s v="California"/>
    <s v="San Francisco"/>
    <x v="0"/>
    <n v="60"/>
    <x v="3"/>
    <n v="540000"/>
    <n v="216000"/>
    <n v="0.4"/>
    <x v="1"/>
    <x v="10"/>
    <x v="0"/>
    <n v="600"/>
    <n v="240"/>
  </r>
  <r>
    <x v="3"/>
    <n v="1128299"/>
    <d v="2021-01-01T00:00:00"/>
    <x v="2"/>
    <s v="California"/>
    <s v="San Francisco"/>
    <x v="1"/>
    <n v="65"/>
    <x v="29"/>
    <n v="487500"/>
    <n v="121875"/>
    <n v="0.25"/>
    <x v="1"/>
    <x v="0"/>
    <x v="1"/>
    <n v="650"/>
    <n v="162.5"/>
  </r>
  <r>
    <x v="3"/>
    <n v="1128299"/>
    <d v="2021-01-02T00:00:00"/>
    <x v="2"/>
    <s v="California"/>
    <s v="San Francisco"/>
    <x v="2"/>
    <n v="65"/>
    <x v="29"/>
    <n v="487500"/>
    <n v="195000"/>
    <n v="0.4"/>
    <x v="1"/>
    <x v="0"/>
    <x v="1"/>
    <n v="650"/>
    <n v="260"/>
  </r>
  <r>
    <x v="3"/>
    <n v="1128299"/>
    <d v="2021-01-03T00:00:00"/>
    <x v="2"/>
    <s v="California"/>
    <s v="San Francisco"/>
    <x v="3"/>
    <n v="60"/>
    <x v="25"/>
    <n v="390000"/>
    <n v="136500"/>
    <n v="0.35"/>
    <x v="1"/>
    <x v="0"/>
    <x v="1"/>
    <n v="600"/>
    <n v="210"/>
  </r>
  <r>
    <x v="3"/>
    <n v="1128299"/>
    <d v="2021-01-04T00:00:00"/>
    <x v="2"/>
    <s v="California"/>
    <s v="San Francisco"/>
    <x v="4"/>
    <n v="65"/>
    <x v="20"/>
    <n v="357500"/>
    <n v="196625.00000000003"/>
    <n v="0.55000000000000004"/>
    <x v="1"/>
    <x v="0"/>
    <x v="1"/>
    <n v="650"/>
    <n v="357.50000000000006"/>
  </r>
  <r>
    <x v="3"/>
    <n v="1128299"/>
    <d v="2021-01-05T00:00:00"/>
    <x v="2"/>
    <s v="California"/>
    <s v="San Francisco"/>
    <x v="5"/>
    <n v="80"/>
    <x v="26"/>
    <n v="580000"/>
    <n v="116000"/>
    <n v="0.2"/>
    <x v="1"/>
    <x v="0"/>
    <x v="1"/>
    <n v="800"/>
    <n v="160"/>
  </r>
  <r>
    <x v="3"/>
    <n v="1128299"/>
    <d v="2021-01-06T00:00:00"/>
    <x v="2"/>
    <s v="California"/>
    <s v="San Francisco"/>
    <x v="0"/>
    <n v="60"/>
    <x v="17"/>
    <n v="585000"/>
    <n v="234000"/>
    <n v="0.4"/>
    <x v="1"/>
    <x v="0"/>
    <x v="1"/>
    <n v="600"/>
    <n v="240"/>
  </r>
  <r>
    <x v="3"/>
    <n v="1128299"/>
    <d v="2021-01-07T00:00:00"/>
    <x v="2"/>
    <s v="California"/>
    <s v="San Francisco"/>
    <x v="1"/>
    <n v="65"/>
    <x v="6"/>
    <n v="536250"/>
    <n v="134062.5"/>
    <n v="0.25"/>
    <x v="1"/>
    <x v="0"/>
    <x v="1"/>
    <n v="650"/>
    <n v="162.5"/>
  </r>
  <r>
    <x v="3"/>
    <n v="1128299"/>
    <d v="2021-01-08T00:00:00"/>
    <x v="2"/>
    <s v="California"/>
    <s v="San Francisco"/>
    <x v="2"/>
    <n v="65"/>
    <x v="6"/>
    <n v="536250"/>
    <n v="214500"/>
    <n v="0.4"/>
    <x v="1"/>
    <x v="0"/>
    <x v="1"/>
    <n v="650"/>
    <n v="260"/>
  </r>
  <r>
    <x v="3"/>
    <n v="1128299"/>
    <d v="2021-01-09T00:00:00"/>
    <x v="2"/>
    <s v="California"/>
    <s v="San Francisco"/>
    <x v="3"/>
    <n v="60"/>
    <x v="19"/>
    <n v="420000"/>
    <n v="147000"/>
    <n v="0.35"/>
    <x v="1"/>
    <x v="0"/>
    <x v="1"/>
    <n v="600"/>
    <n v="210"/>
  </r>
  <r>
    <x v="3"/>
    <n v="1128299"/>
    <d v="2021-01-10T00:00:00"/>
    <x v="2"/>
    <s v="California"/>
    <s v="San Francisco"/>
    <x v="4"/>
    <n v="65"/>
    <x v="30"/>
    <n v="373750"/>
    <n v="205562.50000000003"/>
    <n v="0.55000000000000004"/>
    <x v="1"/>
    <x v="0"/>
    <x v="1"/>
    <n v="650"/>
    <n v="357.50000000000006"/>
  </r>
  <r>
    <x v="3"/>
    <n v="1128299"/>
    <d v="2021-01-11T00:00:00"/>
    <x v="2"/>
    <s v="California"/>
    <s v="San Francisco"/>
    <x v="5"/>
    <n v="80"/>
    <x v="10"/>
    <n v="700000"/>
    <n v="140000"/>
    <n v="0.2"/>
    <x v="1"/>
    <x v="0"/>
    <x v="1"/>
    <n v="800"/>
    <n v="160"/>
  </r>
  <r>
    <x v="3"/>
    <n v="1128299"/>
    <d v="2021-01-12T00:00:00"/>
    <x v="2"/>
    <s v="California"/>
    <s v="San Francisco"/>
    <x v="0"/>
    <n v="60"/>
    <x v="13"/>
    <n v="615000"/>
    <n v="215250.00000000003"/>
    <n v="0.35000000000000003"/>
    <x v="1"/>
    <x v="0"/>
    <x v="1"/>
    <n v="600"/>
    <n v="210.00000000000003"/>
  </r>
  <r>
    <x v="3"/>
    <n v="1128299"/>
    <d v="2021-01-13T00:00:00"/>
    <x v="2"/>
    <s v="California"/>
    <s v="San Francisco"/>
    <x v="1"/>
    <n v="65"/>
    <x v="10"/>
    <n v="568750"/>
    <n v="113750"/>
    <n v="0.2"/>
    <x v="1"/>
    <x v="0"/>
    <x v="1"/>
    <n v="650"/>
    <n v="130"/>
  </r>
  <r>
    <x v="3"/>
    <n v="1128299"/>
    <d v="2021-01-14T00:00:00"/>
    <x v="2"/>
    <s v="California"/>
    <s v="San Francisco"/>
    <x v="2"/>
    <n v="65"/>
    <x v="6"/>
    <n v="536250"/>
    <n v="187687.50000000003"/>
    <n v="0.35000000000000003"/>
    <x v="1"/>
    <x v="0"/>
    <x v="1"/>
    <n v="650"/>
    <n v="227.50000000000003"/>
  </r>
  <r>
    <x v="3"/>
    <n v="1128299"/>
    <d v="2021-01-15T00:00:00"/>
    <x v="2"/>
    <s v="California"/>
    <s v="San Francisco"/>
    <x v="3"/>
    <n v="60"/>
    <x v="26"/>
    <n v="435000"/>
    <n v="130500"/>
    <n v="0.3"/>
    <x v="1"/>
    <x v="0"/>
    <x v="1"/>
    <n v="600"/>
    <n v="180"/>
  </r>
  <r>
    <x v="3"/>
    <n v="1128299"/>
    <d v="2021-01-16T00:00:00"/>
    <x v="2"/>
    <s v="California"/>
    <s v="San Francisco"/>
    <x v="4"/>
    <n v="65"/>
    <x v="28"/>
    <n v="503750"/>
    <n v="251875"/>
    <n v="0.5"/>
    <x v="1"/>
    <x v="0"/>
    <x v="1"/>
    <n v="650"/>
    <n v="325"/>
  </r>
  <r>
    <x v="3"/>
    <n v="1128299"/>
    <d v="2021-01-17T00:00:00"/>
    <x v="2"/>
    <s v="California"/>
    <s v="San Francisco"/>
    <x v="5"/>
    <n v="80"/>
    <x v="28"/>
    <n v="620000"/>
    <n v="93000.000000000015"/>
    <n v="0.15000000000000002"/>
    <x v="1"/>
    <x v="0"/>
    <x v="1"/>
    <n v="800"/>
    <n v="120.00000000000001"/>
  </r>
  <r>
    <x v="3"/>
    <n v="1128299"/>
    <d v="2021-01-18T00:00:00"/>
    <x v="2"/>
    <s v="California"/>
    <s v="San Francisco"/>
    <x v="0"/>
    <n v="65"/>
    <x v="17"/>
    <n v="633750"/>
    <n v="221812.50000000003"/>
    <n v="0.35000000000000003"/>
    <x v="1"/>
    <x v="0"/>
    <x v="1"/>
    <n v="650"/>
    <n v="227.50000000000003"/>
  </r>
  <r>
    <x v="3"/>
    <n v="1128299"/>
    <d v="2021-01-19T00:00:00"/>
    <x v="2"/>
    <s v="California"/>
    <s v="San Francisco"/>
    <x v="1"/>
    <n v="70"/>
    <x v="8"/>
    <n v="647500"/>
    <n v="129500"/>
    <n v="0.2"/>
    <x v="1"/>
    <x v="0"/>
    <x v="1"/>
    <n v="700"/>
    <n v="140"/>
  </r>
  <r>
    <x v="3"/>
    <n v="1128299"/>
    <d v="2021-01-20T00:00:00"/>
    <x v="2"/>
    <s v="California"/>
    <s v="San Francisco"/>
    <x v="2"/>
    <n v="65"/>
    <x v="9"/>
    <n v="520000"/>
    <n v="182000.00000000003"/>
    <n v="0.35000000000000003"/>
    <x v="1"/>
    <x v="0"/>
    <x v="1"/>
    <n v="650"/>
    <n v="227.50000000000003"/>
  </r>
  <r>
    <x v="3"/>
    <n v="1128299"/>
    <d v="2021-01-21T00:00:00"/>
    <x v="2"/>
    <s v="California"/>
    <s v="San Francisco"/>
    <x v="3"/>
    <n v="65"/>
    <x v="29"/>
    <n v="487500"/>
    <n v="146250"/>
    <n v="0.3"/>
    <x v="1"/>
    <x v="0"/>
    <x v="1"/>
    <n v="650"/>
    <n v="195"/>
  </r>
  <r>
    <x v="3"/>
    <n v="1128299"/>
    <d v="2021-01-22T00:00:00"/>
    <x v="2"/>
    <s v="California"/>
    <s v="San Francisco"/>
    <x v="4"/>
    <n v="75"/>
    <x v="29"/>
    <n v="562500"/>
    <n v="281250"/>
    <n v="0.5"/>
    <x v="1"/>
    <x v="0"/>
    <x v="1"/>
    <n v="750"/>
    <n v="375"/>
  </r>
  <r>
    <x v="3"/>
    <n v="1128299"/>
    <d v="2021-01-23T00:00:00"/>
    <x v="2"/>
    <s v="California"/>
    <s v="San Francisco"/>
    <x v="5"/>
    <n v="80"/>
    <x v="26"/>
    <n v="580000"/>
    <n v="87000.000000000015"/>
    <n v="0.15000000000000002"/>
    <x v="1"/>
    <x v="0"/>
    <x v="1"/>
    <n v="800"/>
    <n v="120.00000000000001"/>
  </r>
  <r>
    <x v="3"/>
    <n v="1128299"/>
    <d v="2021-01-24T00:00:00"/>
    <x v="2"/>
    <s v="California"/>
    <s v="San Francisco"/>
    <x v="0"/>
    <n v="55.000000000000007"/>
    <x v="8"/>
    <n v="508750.00000000006"/>
    <n v="152625.00000000003"/>
    <n v="0.30000000000000004"/>
    <x v="1"/>
    <x v="0"/>
    <x v="1"/>
    <n v="550.00000000000011"/>
    <n v="165.00000000000003"/>
  </r>
  <r>
    <x v="3"/>
    <n v="1128299"/>
    <d v="2021-01-25T00:00:00"/>
    <x v="2"/>
    <s v="California"/>
    <s v="San Francisco"/>
    <x v="1"/>
    <n v="60.000000000000007"/>
    <x v="8"/>
    <n v="555000.00000000012"/>
    <n v="83250.000000000015"/>
    <n v="0.15"/>
    <x v="1"/>
    <x v="0"/>
    <x v="1"/>
    <n v="600.00000000000011"/>
    <n v="90.000000000000014"/>
  </r>
  <r>
    <x v="3"/>
    <n v="1128299"/>
    <d v="2021-01-26T00:00:00"/>
    <x v="2"/>
    <s v="California"/>
    <s v="San Francisco"/>
    <x v="2"/>
    <n v="55.000000000000007"/>
    <x v="28"/>
    <n v="426250.00000000006"/>
    <n v="127875.00000000004"/>
    <n v="0.30000000000000004"/>
    <x v="1"/>
    <x v="0"/>
    <x v="1"/>
    <n v="550.00000000000011"/>
    <n v="165.00000000000006"/>
  </r>
  <r>
    <x v="3"/>
    <n v="1128299"/>
    <d v="2021-01-27T00:00:00"/>
    <x v="2"/>
    <s v="California"/>
    <s v="San Francisco"/>
    <x v="3"/>
    <n v="55.000000000000007"/>
    <x v="26"/>
    <n v="398750.00000000006"/>
    <n v="99687.5"/>
    <n v="0.24999999999999997"/>
    <x v="1"/>
    <x v="0"/>
    <x v="1"/>
    <n v="550.00000000000011"/>
    <n v="137.5"/>
  </r>
  <r>
    <x v="3"/>
    <n v="1128299"/>
    <d v="2021-01-28T00:00:00"/>
    <x v="2"/>
    <s v="California"/>
    <s v="San Francisco"/>
    <x v="4"/>
    <n v="65"/>
    <x v="26"/>
    <n v="471250"/>
    <n v="212062.50000000003"/>
    <n v="0.45000000000000007"/>
    <x v="1"/>
    <x v="0"/>
    <x v="1"/>
    <n v="650"/>
    <n v="292.50000000000006"/>
  </r>
  <r>
    <x v="3"/>
    <n v="1128299"/>
    <d v="2021-01-29T00:00:00"/>
    <x v="2"/>
    <s v="California"/>
    <s v="San Francisco"/>
    <x v="5"/>
    <n v="70"/>
    <x v="28"/>
    <n v="542500"/>
    <n v="54250"/>
    <n v="0.1"/>
    <x v="1"/>
    <x v="0"/>
    <x v="1"/>
    <n v="700"/>
    <n v="70"/>
  </r>
  <r>
    <x v="3"/>
    <n v="1128299"/>
    <d v="2021-01-30T00:00:00"/>
    <x v="2"/>
    <s v="California"/>
    <s v="San Francisco"/>
    <x v="0"/>
    <n v="55.000000000000007"/>
    <x v="10"/>
    <n v="481250.00000000006"/>
    <n v="144375.00000000003"/>
    <n v="0.30000000000000004"/>
    <x v="1"/>
    <x v="0"/>
    <x v="1"/>
    <n v="550.00000000000011"/>
    <n v="165.00000000000003"/>
  </r>
  <r>
    <x v="3"/>
    <n v="1128299"/>
    <d v="2021-01-31T00:00:00"/>
    <x v="2"/>
    <s v="California"/>
    <s v="San Francisco"/>
    <x v="1"/>
    <n v="60.000000000000007"/>
    <x v="10"/>
    <n v="525000.00000000012"/>
    <n v="78750.000000000015"/>
    <n v="0.15"/>
    <x v="1"/>
    <x v="0"/>
    <x v="1"/>
    <n v="600.00000000000011"/>
    <n v="90.000000000000014"/>
  </r>
  <r>
    <x v="3"/>
    <n v="1128299"/>
    <d v="2021-02-01T00:00:00"/>
    <x v="2"/>
    <s v="California"/>
    <s v="San Francisco"/>
    <x v="2"/>
    <n v="55.000000000000007"/>
    <x v="19"/>
    <n v="385000.00000000006"/>
    <n v="115500.00000000003"/>
    <n v="0.30000000000000004"/>
    <x v="1"/>
    <x v="1"/>
    <x v="1"/>
    <n v="550.00000000000011"/>
    <n v="165.00000000000003"/>
  </r>
  <r>
    <x v="3"/>
    <n v="1128299"/>
    <d v="2021-02-02T00:00:00"/>
    <x v="2"/>
    <s v="California"/>
    <s v="San Francisco"/>
    <x v="3"/>
    <n v="55.000000000000007"/>
    <x v="21"/>
    <n v="371250.00000000006"/>
    <n v="92812.5"/>
    <n v="0.24999999999999997"/>
    <x v="1"/>
    <x v="1"/>
    <x v="1"/>
    <n v="550.00000000000011"/>
    <n v="137.5"/>
  </r>
  <r>
    <x v="3"/>
    <n v="1128299"/>
    <d v="2021-02-03T00:00:00"/>
    <x v="2"/>
    <s v="California"/>
    <s v="San Francisco"/>
    <x v="4"/>
    <n v="65"/>
    <x v="25"/>
    <n v="422500"/>
    <n v="190125.00000000003"/>
    <n v="0.45000000000000007"/>
    <x v="1"/>
    <x v="1"/>
    <x v="1"/>
    <n v="650"/>
    <n v="292.50000000000006"/>
  </r>
  <r>
    <x v="3"/>
    <n v="1128299"/>
    <d v="2021-02-04T00:00:00"/>
    <x v="2"/>
    <s v="California"/>
    <s v="San Francisco"/>
    <x v="5"/>
    <n v="70"/>
    <x v="19"/>
    <n v="490000"/>
    <n v="49000"/>
    <n v="0.1"/>
    <x v="1"/>
    <x v="1"/>
    <x v="1"/>
    <n v="700"/>
    <n v="70"/>
  </r>
  <r>
    <x v="3"/>
    <n v="1128299"/>
    <d v="2021-02-05T00:00:00"/>
    <x v="2"/>
    <s v="California"/>
    <s v="San Francisco"/>
    <x v="0"/>
    <n v="55.000000000000007"/>
    <x v="10"/>
    <n v="481250.00000000006"/>
    <n v="144375.00000000003"/>
    <n v="0.30000000000000004"/>
    <x v="1"/>
    <x v="1"/>
    <x v="1"/>
    <n v="550.00000000000011"/>
    <n v="165.00000000000003"/>
  </r>
  <r>
    <x v="3"/>
    <n v="1128299"/>
    <d v="2021-02-06T00:00:00"/>
    <x v="2"/>
    <s v="California"/>
    <s v="San Francisco"/>
    <x v="1"/>
    <n v="60.000000000000007"/>
    <x v="10"/>
    <n v="525000.00000000012"/>
    <n v="78750.000000000015"/>
    <n v="0.15"/>
    <x v="1"/>
    <x v="1"/>
    <x v="1"/>
    <n v="600.00000000000011"/>
    <n v="90.000000000000014"/>
  </r>
  <r>
    <x v="3"/>
    <n v="1128299"/>
    <d v="2021-02-07T00:00:00"/>
    <x v="2"/>
    <s v="California"/>
    <s v="San Francisco"/>
    <x v="2"/>
    <n v="55.000000000000007"/>
    <x v="26"/>
    <n v="398750.00000000006"/>
    <n v="119625.00000000003"/>
    <n v="0.30000000000000004"/>
    <x v="1"/>
    <x v="1"/>
    <x v="1"/>
    <n v="550.00000000000011"/>
    <n v="165.00000000000003"/>
  </r>
  <r>
    <x v="3"/>
    <n v="1128299"/>
    <d v="2021-02-08T00:00:00"/>
    <x v="2"/>
    <s v="California"/>
    <s v="San Francisco"/>
    <x v="3"/>
    <n v="55.000000000000007"/>
    <x v="19"/>
    <n v="385000.00000000006"/>
    <n v="96250"/>
    <n v="0.24999999999999997"/>
    <x v="1"/>
    <x v="1"/>
    <x v="1"/>
    <n v="550.00000000000011"/>
    <n v="137.5"/>
  </r>
  <r>
    <x v="3"/>
    <n v="1128299"/>
    <d v="2021-02-09T00:00:00"/>
    <x v="2"/>
    <s v="California"/>
    <s v="San Francisco"/>
    <x v="4"/>
    <n v="65"/>
    <x v="25"/>
    <n v="422500"/>
    <n v="190125.00000000003"/>
    <n v="0.45000000000000007"/>
    <x v="1"/>
    <x v="1"/>
    <x v="1"/>
    <n v="650"/>
    <n v="292.50000000000006"/>
  </r>
  <r>
    <x v="3"/>
    <n v="1128299"/>
    <d v="2021-02-10T00:00:00"/>
    <x v="2"/>
    <s v="California"/>
    <s v="San Francisco"/>
    <x v="5"/>
    <n v="70"/>
    <x v="28"/>
    <n v="542500"/>
    <n v="54250"/>
    <n v="0.1"/>
    <x v="1"/>
    <x v="1"/>
    <x v="1"/>
    <n v="700"/>
    <n v="70"/>
  </r>
  <r>
    <x v="3"/>
    <n v="1128299"/>
    <d v="2021-02-11T00:00:00"/>
    <x v="2"/>
    <s v="California"/>
    <s v="San Francisco"/>
    <x v="0"/>
    <n v="55.000000000000007"/>
    <x v="17"/>
    <n v="536250.00000000012"/>
    <n v="160875.00000000006"/>
    <n v="0.30000000000000004"/>
    <x v="1"/>
    <x v="1"/>
    <x v="1"/>
    <n v="550.00000000000011"/>
    <n v="165.00000000000006"/>
  </r>
  <r>
    <x v="3"/>
    <n v="1128299"/>
    <d v="2021-02-12T00:00:00"/>
    <x v="2"/>
    <s v="California"/>
    <s v="San Francisco"/>
    <x v="1"/>
    <n v="60.000000000000007"/>
    <x v="17"/>
    <n v="585000.00000000012"/>
    <n v="87750.000000000015"/>
    <n v="0.15"/>
    <x v="1"/>
    <x v="1"/>
    <x v="1"/>
    <n v="600.00000000000011"/>
    <n v="90.000000000000014"/>
  </r>
  <r>
    <x v="3"/>
    <n v="1128299"/>
    <d v="2021-02-13T00:00:00"/>
    <x v="2"/>
    <s v="California"/>
    <s v="San Francisco"/>
    <x v="2"/>
    <n v="55.000000000000007"/>
    <x v="28"/>
    <n v="426250.00000000006"/>
    <n v="127875.00000000004"/>
    <n v="0.30000000000000004"/>
    <x v="1"/>
    <x v="1"/>
    <x v="1"/>
    <n v="550.00000000000011"/>
    <n v="165.00000000000006"/>
  </r>
  <r>
    <x v="3"/>
    <n v="1128299"/>
    <d v="2021-02-14T00:00:00"/>
    <x v="2"/>
    <s v="California"/>
    <s v="San Francisco"/>
    <x v="3"/>
    <n v="55.000000000000007"/>
    <x v="28"/>
    <n v="426250.00000000006"/>
    <n v="106562.5"/>
    <n v="0.24999999999999997"/>
    <x v="1"/>
    <x v="1"/>
    <x v="1"/>
    <n v="550.00000000000011"/>
    <n v="137.5"/>
  </r>
  <r>
    <x v="3"/>
    <n v="1128299"/>
    <d v="2021-02-15T00:00:00"/>
    <x v="2"/>
    <s v="California"/>
    <s v="San Francisco"/>
    <x v="4"/>
    <n v="65"/>
    <x v="19"/>
    <n v="455000"/>
    <n v="204750.00000000003"/>
    <n v="0.45000000000000007"/>
    <x v="1"/>
    <x v="1"/>
    <x v="1"/>
    <n v="650"/>
    <n v="292.50000000000006"/>
  </r>
  <r>
    <x v="3"/>
    <n v="1128299"/>
    <d v="2021-02-16T00:00:00"/>
    <x v="2"/>
    <s v="California"/>
    <s v="San Francisco"/>
    <x v="5"/>
    <n v="70"/>
    <x v="9"/>
    <n v="560000"/>
    <n v="56000"/>
    <n v="0.1"/>
    <x v="1"/>
    <x v="1"/>
    <x v="1"/>
    <n v="700"/>
    <n v="70"/>
  </r>
  <r>
    <x v="4"/>
    <n v="1189833"/>
    <d v="2021-02-17T00:00:00"/>
    <x v="2"/>
    <s v="California"/>
    <s v="San Francisco"/>
    <x v="0"/>
    <n v="35"/>
    <x v="19"/>
    <n v="245000"/>
    <n v="98000"/>
    <n v="0.4"/>
    <x v="1"/>
    <x v="1"/>
    <x v="1"/>
    <n v="350"/>
    <n v="140"/>
  </r>
  <r>
    <x v="4"/>
    <n v="1189833"/>
    <d v="2021-02-18T00:00:00"/>
    <x v="2"/>
    <s v="California"/>
    <s v="San Francisco"/>
    <x v="1"/>
    <n v="45"/>
    <x v="19"/>
    <n v="315000"/>
    <n v="78750"/>
    <n v="0.25"/>
    <x v="1"/>
    <x v="1"/>
    <x v="1"/>
    <n v="450"/>
    <n v="112.5"/>
  </r>
  <r>
    <x v="4"/>
    <n v="1189833"/>
    <d v="2021-03-09T00:00:00"/>
    <x v="2"/>
    <s v="California"/>
    <s v="San Francisco"/>
    <x v="2"/>
    <n v="45"/>
    <x v="19"/>
    <n v="315000"/>
    <n v="126000"/>
    <n v="0.4"/>
    <x v="1"/>
    <x v="2"/>
    <x v="1"/>
    <n v="450"/>
    <n v="180"/>
  </r>
  <r>
    <x v="4"/>
    <n v="1189833"/>
    <d v="2021-03-10T00:00:00"/>
    <x v="2"/>
    <s v="California"/>
    <s v="San Francisco"/>
    <x v="3"/>
    <n v="45"/>
    <x v="20"/>
    <n v="247500"/>
    <n v="86625"/>
    <n v="0.35"/>
    <x v="1"/>
    <x v="2"/>
    <x v="1"/>
    <n v="450"/>
    <n v="157.5"/>
  </r>
  <r>
    <x v="4"/>
    <n v="1189833"/>
    <d v="2021-03-11T00:00:00"/>
    <x v="2"/>
    <s v="California"/>
    <s v="Los Angeles"/>
    <x v="4"/>
    <n v="50"/>
    <x v="23"/>
    <n v="250000"/>
    <n v="137500"/>
    <n v="0.55000000000000004"/>
    <x v="1"/>
    <x v="2"/>
    <x v="1"/>
    <n v="500"/>
    <n v="275"/>
  </r>
  <r>
    <x v="4"/>
    <n v="1189833"/>
    <d v="2021-03-12T00:00:00"/>
    <x v="2"/>
    <s v="California"/>
    <s v="Los Angeles"/>
    <x v="5"/>
    <n v="45"/>
    <x v="19"/>
    <n v="315000"/>
    <n v="63000"/>
    <n v="0.2"/>
    <x v="1"/>
    <x v="2"/>
    <x v="1"/>
    <n v="450"/>
    <n v="90"/>
  </r>
  <r>
    <x v="4"/>
    <n v="1189833"/>
    <d v="2021-03-13T00:00:00"/>
    <x v="2"/>
    <s v="California"/>
    <s v="Los Angeles"/>
    <x v="0"/>
    <n v="35"/>
    <x v="29"/>
    <n v="262500"/>
    <n v="105000"/>
    <n v="0.4"/>
    <x v="1"/>
    <x v="2"/>
    <x v="1"/>
    <n v="350"/>
    <n v="140"/>
  </r>
  <r>
    <x v="4"/>
    <n v="1189833"/>
    <d v="2021-03-14T00:00:00"/>
    <x v="2"/>
    <s v="California"/>
    <s v="Los Angeles"/>
    <x v="1"/>
    <n v="45"/>
    <x v="25"/>
    <n v="292500"/>
    <n v="73125"/>
    <n v="0.25"/>
    <x v="1"/>
    <x v="2"/>
    <x v="1"/>
    <n v="450"/>
    <n v="112.5"/>
  </r>
  <r>
    <x v="4"/>
    <n v="1189833"/>
    <d v="2021-03-15T00:00:00"/>
    <x v="2"/>
    <s v="California"/>
    <s v="Los Angeles"/>
    <x v="2"/>
    <n v="45"/>
    <x v="21"/>
    <n v="303750"/>
    <n v="121500"/>
    <n v="0.4"/>
    <x v="1"/>
    <x v="2"/>
    <x v="1"/>
    <n v="450"/>
    <n v="180"/>
  </r>
  <r>
    <x v="4"/>
    <n v="1189833"/>
    <d v="2021-03-16T00:00:00"/>
    <x v="2"/>
    <s v="California"/>
    <s v="Los Angeles"/>
    <x v="3"/>
    <n v="45"/>
    <x v="27"/>
    <n v="236250"/>
    <n v="82687.5"/>
    <n v="0.35"/>
    <x v="1"/>
    <x v="2"/>
    <x v="1"/>
    <n v="450"/>
    <n v="157.5"/>
  </r>
  <r>
    <x v="4"/>
    <n v="1189833"/>
    <d v="2021-03-17T00:00:00"/>
    <x v="2"/>
    <s v="California"/>
    <s v="Los Angeles"/>
    <x v="4"/>
    <n v="50"/>
    <x v="31"/>
    <n v="225000"/>
    <n v="123750.00000000001"/>
    <n v="0.55000000000000004"/>
    <x v="1"/>
    <x v="2"/>
    <x v="1"/>
    <n v="500"/>
    <n v="275.00000000000006"/>
  </r>
  <r>
    <x v="4"/>
    <n v="1189833"/>
    <d v="2021-03-18T00:00:00"/>
    <x v="2"/>
    <s v="California"/>
    <s v="Los Angeles"/>
    <x v="5"/>
    <n v="45"/>
    <x v="25"/>
    <n v="292500"/>
    <n v="58500"/>
    <n v="0.2"/>
    <x v="1"/>
    <x v="2"/>
    <x v="1"/>
    <n v="450"/>
    <n v="90"/>
  </r>
  <r>
    <x v="4"/>
    <n v="1189833"/>
    <d v="2021-03-19T00:00:00"/>
    <x v="2"/>
    <s v="California"/>
    <s v="Los Angeles"/>
    <x v="0"/>
    <n v="35"/>
    <x v="9"/>
    <n v="280000"/>
    <n v="112000"/>
    <n v="0.4"/>
    <x v="1"/>
    <x v="2"/>
    <x v="1"/>
    <n v="350"/>
    <n v="140"/>
  </r>
  <r>
    <x v="4"/>
    <n v="1189833"/>
    <d v="2021-03-20T00:00:00"/>
    <x v="2"/>
    <s v="California"/>
    <s v="Los Angeles"/>
    <x v="1"/>
    <n v="45"/>
    <x v="25"/>
    <n v="292500"/>
    <n v="73125"/>
    <n v="0.25"/>
    <x v="1"/>
    <x v="2"/>
    <x v="1"/>
    <n v="450"/>
    <n v="112.5"/>
  </r>
  <r>
    <x v="4"/>
    <n v="1189833"/>
    <d v="2021-03-21T00:00:00"/>
    <x v="2"/>
    <s v="California"/>
    <s v="Los Angeles"/>
    <x v="2"/>
    <n v="45"/>
    <x v="25"/>
    <n v="292500"/>
    <n v="117000"/>
    <n v="0.4"/>
    <x v="1"/>
    <x v="2"/>
    <x v="1"/>
    <n v="450"/>
    <n v="180"/>
  </r>
  <r>
    <x v="4"/>
    <n v="1189833"/>
    <d v="2021-03-22T00:00:00"/>
    <x v="2"/>
    <s v="California"/>
    <s v="Los Angeles"/>
    <x v="3"/>
    <n v="45"/>
    <x v="20"/>
    <n v="247500"/>
    <n v="86625"/>
    <n v="0.35"/>
    <x v="1"/>
    <x v="2"/>
    <x v="1"/>
    <n v="450"/>
    <n v="157.5"/>
  </r>
  <r>
    <x v="4"/>
    <n v="1189833"/>
    <d v="2021-03-23T00:00:00"/>
    <x v="2"/>
    <s v="California"/>
    <s v="Los Angeles"/>
    <x v="4"/>
    <n v="50"/>
    <x v="32"/>
    <n v="212500"/>
    <n v="116875.00000000001"/>
    <n v="0.55000000000000004"/>
    <x v="1"/>
    <x v="2"/>
    <x v="1"/>
    <n v="500"/>
    <n v="275.00000000000006"/>
  </r>
  <r>
    <x v="4"/>
    <n v="1189833"/>
    <d v="2021-04-06T00:00:00"/>
    <x v="2"/>
    <s v="California"/>
    <s v="Los Angeles"/>
    <x v="5"/>
    <n v="45"/>
    <x v="22"/>
    <n v="281250"/>
    <n v="56250"/>
    <n v="0.2"/>
    <x v="1"/>
    <x v="3"/>
    <x v="1"/>
    <n v="450"/>
    <n v="90"/>
  </r>
  <r>
    <x v="4"/>
    <n v="1189833"/>
    <d v="2021-04-07T00:00:00"/>
    <x v="2"/>
    <s v="California"/>
    <s v="Los Angeles"/>
    <x v="0"/>
    <n v="45"/>
    <x v="9"/>
    <n v="360000"/>
    <n v="144000"/>
    <n v="0.4"/>
    <x v="1"/>
    <x v="3"/>
    <x v="1"/>
    <n v="450"/>
    <n v="180"/>
  </r>
  <r>
    <x v="4"/>
    <n v="1189833"/>
    <d v="2021-04-08T00:00:00"/>
    <x v="2"/>
    <s v="California"/>
    <s v="Los Angeles"/>
    <x v="1"/>
    <n v="50"/>
    <x v="24"/>
    <n v="300000"/>
    <n v="75000"/>
    <n v="0.25"/>
    <x v="1"/>
    <x v="3"/>
    <x v="1"/>
    <n v="500"/>
    <n v="125"/>
  </r>
  <r>
    <x v="4"/>
    <n v="1189833"/>
    <d v="2021-04-09T00:00:00"/>
    <x v="2"/>
    <s v="California"/>
    <s v="Los Angeles"/>
    <x v="2"/>
    <n v="50"/>
    <x v="22"/>
    <n v="312500"/>
    <n v="125000"/>
    <n v="0.4"/>
    <x v="1"/>
    <x v="3"/>
    <x v="1"/>
    <n v="500"/>
    <n v="200"/>
  </r>
  <r>
    <x v="4"/>
    <n v="1189833"/>
    <d v="2021-04-10T00:00:00"/>
    <x v="2"/>
    <s v="California"/>
    <s v="Los Angeles"/>
    <x v="3"/>
    <n v="45"/>
    <x v="27"/>
    <n v="236250"/>
    <n v="82687.5"/>
    <n v="0.35"/>
    <x v="1"/>
    <x v="3"/>
    <x v="1"/>
    <n v="450"/>
    <n v="157.5"/>
  </r>
  <r>
    <x v="4"/>
    <n v="1189833"/>
    <d v="2021-04-11T00:00:00"/>
    <x v="2"/>
    <s v="California"/>
    <s v="Los Angeles"/>
    <x v="4"/>
    <n v="50"/>
    <x v="32"/>
    <n v="212500"/>
    <n v="116875.00000000001"/>
    <n v="0.55000000000000004"/>
    <x v="1"/>
    <x v="3"/>
    <x v="1"/>
    <n v="500"/>
    <n v="275.00000000000006"/>
  </r>
  <r>
    <x v="4"/>
    <n v="1189833"/>
    <d v="2021-04-12T00:00:00"/>
    <x v="2"/>
    <s v="California"/>
    <s v="Los Angeles"/>
    <x v="5"/>
    <n v="65"/>
    <x v="24"/>
    <n v="390000"/>
    <n v="78000"/>
    <n v="0.2"/>
    <x v="1"/>
    <x v="3"/>
    <x v="1"/>
    <n v="650"/>
    <n v="130"/>
  </r>
  <r>
    <x v="4"/>
    <n v="1189833"/>
    <d v="2021-04-13T00:00:00"/>
    <x v="2"/>
    <s v="California"/>
    <s v="Los Angeles"/>
    <x v="0"/>
    <n v="45"/>
    <x v="9"/>
    <n v="360000"/>
    <n v="144000"/>
    <n v="0.4"/>
    <x v="1"/>
    <x v="3"/>
    <x v="1"/>
    <n v="450"/>
    <n v="180"/>
  </r>
  <r>
    <x v="4"/>
    <n v="1189833"/>
    <d v="2021-04-14T00:00:00"/>
    <x v="2"/>
    <s v="California"/>
    <s v="Los Angeles"/>
    <x v="1"/>
    <n v="50"/>
    <x v="25"/>
    <n v="325000"/>
    <n v="81250"/>
    <n v="0.25"/>
    <x v="1"/>
    <x v="3"/>
    <x v="1"/>
    <n v="500"/>
    <n v="125"/>
  </r>
  <r>
    <x v="4"/>
    <n v="1189833"/>
    <d v="2021-04-15T00:00:00"/>
    <x v="2"/>
    <s v="California"/>
    <s v="Los Angeles"/>
    <x v="2"/>
    <n v="50"/>
    <x v="25"/>
    <n v="325000"/>
    <n v="130000"/>
    <n v="0.4"/>
    <x v="1"/>
    <x v="3"/>
    <x v="1"/>
    <n v="500"/>
    <n v="200"/>
  </r>
  <r>
    <x v="4"/>
    <n v="1189833"/>
    <d v="2021-04-16T00:00:00"/>
    <x v="2"/>
    <s v="California"/>
    <s v="Los Angeles"/>
    <x v="3"/>
    <n v="45"/>
    <x v="20"/>
    <n v="247500"/>
    <n v="86625"/>
    <n v="0.35"/>
    <x v="1"/>
    <x v="3"/>
    <x v="1"/>
    <n v="450"/>
    <n v="157.5"/>
  </r>
  <r>
    <x v="4"/>
    <n v="1189833"/>
    <d v="2021-04-17T00:00:00"/>
    <x v="2"/>
    <s v="California"/>
    <s v="Los Angeles"/>
    <x v="4"/>
    <n v="50"/>
    <x v="31"/>
    <n v="225000"/>
    <n v="123750.00000000001"/>
    <n v="0.55000000000000004"/>
    <x v="1"/>
    <x v="3"/>
    <x v="1"/>
    <n v="500"/>
    <n v="275.00000000000006"/>
  </r>
  <r>
    <x v="4"/>
    <n v="1189833"/>
    <d v="2021-04-18T00:00:00"/>
    <x v="2"/>
    <s v="California"/>
    <s v="Los Angeles"/>
    <x v="5"/>
    <n v="65"/>
    <x v="22"/>
    <n v="406250"/>
    <n v="81250"/>
    <n v="0.2"/>
    <x v="1"/>
    <x v="3"/>
    <x v="1"/>
    <n v="650"/>
    <n v="130"/>
  </r>
  <r>
    <x v="4"/>
    <n v="1189833"/>
    <d v="2021-04-19T00:00:00"/>
    <x v="2"/>
    <s v="California"/>
    <s v="Los Angeles"/>
    <x v="0"/>
    <n v="45"/>
    <x v="3"/>
    <n v="405000"/>
    <n v="162000"/>
    <n v="0.4"/>
    <x v="1"/>
    <x v="3"/>
    <x v="1"/>
    <n v="450"/>
    <n v="180"/>
  </r>
  <r>
    <x v="4"/>
    <n v="1189833"/>
    <d v="2021-04-20T00:00:00"/>
    <x v="2"/>
    <s v="California"/>
    <s v="Los Angeles"/>
    <x v="1"/>
    <n v="50"/>
    <x v="29"/>
    <n v="375000"/>
    <n v="93750"/>
    <n v="0.25"/>
    <x v="1"/>
    <x v="3"/>
    <x v="1"/>
    <n v="500"/>
    <n v="125"/>
  </r>
  <r>
    <x v="4"/>
    <n v="1189833"/>
    <d v="2021-04-21T00:00:00"/>
    <x v="2"/>
    <s v="California"/>
    <s v="Los Angeles"/>
    <x v="2"/>
    <n v="50"/>
    <x v="29"/>
    <n v="375000"/>
    <n v="150000"/>
    <n v="0.4"/>
    <x v="1"/>
    <x v="3"/>
    <x v="1"/>
    <n v="500"/>
    <n v="200"/>
  </r>
  <r>
    <x v="4"/>
    <n v="1189833"/>
    <d v="2021-04-22T00:00:00"/>
    <x v="2"/>
    <s v="California"/>
    <s v="Los Angeles"/>
    <x v="3"/>
    <n v="45"/>
    <x v="22"/>
    <n v="281250"/>
    <n v="98437.5"/>
    <n v="0.35"/>
    <x v="1"/>
    <x v="3"/>
    <x v="1"/>
    <n v="450"/>
    <n v="157.5"/>
  </r>
  <r>
    <x v="4"/>
    <n v="1189833"/>
    <d v="2021-04-23T00:00:00"/>
    <x v="2"/>
    <s v="California"/>
    <s v="Los Angeles"/>
    <x v="4"/>
    <n v="50"/>
    <x v="23"/>
    <n v="250000"/>
    <n v="137500"/>
    <n v="0.55000000000000004"/>
    <x v="1"/>
    <x v="3"/>
    <x v="1"/>
    <n v="500"/>
    <n v="275"/>
  </r>
  <r>
    <x v="4"/>
    <n v="1189833"/>
    <d v="2021-04-24T00:00:00"/>
    <x v="2"/>
    <s v="California"/>
    <s v="Los Angeles"/>
    <x v="5"/>
    <n v="65"/>
    <x v="9"/>
    <n v="520000"/>
    <n v="104000"/>
    <n v="0.2"/>
    <x v="1"/>
    <x v="3"/>
    <x v="1"/>
    <n v="650"/>
    <n v="130"/>
  </r>
  <r>
    <x v="4"/>
    <n v="1189833"/>
    <d v="2021-04-25T00:00:00"/>
    <x v="2"/>
    <s v="California"/>
    <s v="Los Angeles"/>
    <x v="0"/>
    <n v="45"/>
    <x v="5"/>
    <n v="427500"/>
    <n v="171000"/>
    <n v="0.4"/>
    <x v="1"/>
    <x v="3"/>
    <x v="1"/>
    <n v="450"/>
    <n v="180"/>
  </r>
  <r>
    <x v="4"/>
    <n v="1189833"/>
    <d v="2021-04-26T00:00:00"/>
    <x v="2"/>
    <s v="California"/>
    <s v="Los Angeles"/>
    <x v="1"/>
    <n v="50"/>
    <x v="9"/>
    <n v="400000"/>
    <n v="100000"/>
    <n v="0.25"/>
    <x v="1"/>
    <x v="3"/>
    <x v="1"/>
    <n v="500"/>
    <n v="125"/>
  </r>
  <r>
    <x v="4"/>
    <n v="1189833"/>
    <d v="2021-04-27T00:00:00"/>
    <x v="2"/>
    <s v="California"/>
    <s v="Los Angeles"/>
    <x v="2"/>
    <n v="50"/>
    <x v="29"/>
    <n v="375000"/>
    <n v="150000"/>
    <n v="0.4"/>
    <x v="1"/>
    <x v="3"/>
    <x v="1"/>
    <n v="500"/>
    <n v="200"/>
  </r>
  <r>
    <x v="4"/>
    <n v="1189833"/>
    <d v="2021-04-28T00:00:00"/>
    <x v="2"/>
    <s v="California"/>
    <s v="Los Angeles"/>
    <x v="3"/>
    <n v="45"/>
    <x v="25"/>
    <n v="292500"/>
    <n v="102375"/>
    <n v="0.35"/>
    <x v="1"/>
    <x v="3"/>
    <x v="1"/>
    <n v="450"/>
    <n v="157.5"/>
  </r>
  <r>
    <x v="4"/>
    <n v="1189833"/>
    <d v="2021-04-29T00:00:00"/>
    <x v="2"/>
    <s v="California"/>
    <s v="Los Angeles"/>
    <x v="4"/>
    <n v="50"/>
    <x v="19"/>
    <n v="350000"/>
    <n v="192500.00000000003"/>
    <n v="0.55000000000000004"/>
    <x v="1"/>
    <x v="3"/>
    <x v="1"/>
    <n v="500"/>
    <n v="275.00000000000006"/>
  </r>
  <r>
    <x v="4"/>
    <n v="1189833"/>
    <d v="2021-04-30T00:00:00"/>
    <x v="2"/>
    <s v="California"/>
    <s v="Los Angeles"/>
    <x v="5"/>
    <n v="65"/>
    <x v="19"/>
    <n v="455000"/>
    <n v="91000"/>
    <n v="0.2"/>
    <x v="1"/>
    <x v="3"/>
    <x v="1"/>
    <n v="650"/>
    <n v="130"/>
  </r>
  <r>
    <x v="4"/>
    <n v="1189833"/>
    <d v="2021-05-01T00:00:00"/>
    <x v="2"/>
    <s v="California"/>
    <s v="Los Angeles"/>
    <x v="0"/>
    <n v="50"/>
    <x v="3"/>
    <n v="450000"/>
    <n v="180000"/>
    <n v="0.4"/>
    <x v="1"/>
    <x v="4"/>
    <x v="1"/>
    <n v="500"/>
    <n v="200"/>
  </r>
  <r>
    <x v="4"/>
    <n v="1189833"/>
    <d v="2021-05-02T00:00:00"/>
    <x v="2"/>
    <s v="California"/>
    <s v="Los Angeles"/>
    <x v="1"/>
    <n v="55.000000000000007"/>
    <x v="2"/>
    <n v="467500.00000000006"/>
    <n v="116875.00000000001"/>
    <n v="0.25"/>
    <x v="1"/>
    <x v="4"/>
    <x v="1"/>
    <n v="550.00000000000011"/>
    <n v="137.50000000000003"/>
  </r>
  <r>
    <x v="4"/>
    <n v="1189833"/>
    <d v="2021-05-03T00:00:00"/>
    <x v="2"/>
    <s v="California"/>
    <s v="Los Angeles"/>
    <x v="2"/>
    <n v="50"/>
    <x v="26"/>
    <n v="362500"/>
    <n v="145000"/>
    <n v="0.4"/>
    <x v="1"/>
    <x v="4"/>
    <x v="1"/>
    <n v="500"/>
    <n v="200"/>
  </r>
  <r>
    <x v="4"/>
    <n v="1189833"/>
    <d v="2021-05-04T00:00:00"/>
    <x v="2"/>
    <s v="California"/>
    <s v="Los Angeles"/>
    <x v="3"/>
    <n v="50"/>
    <x v="21"/>
    <n v="337500"/>
    <n v="118124.99999999999"/>
    <n v="0.35"/>
    <x v="1"/>
    <x v="4"/>
    <x v="1"/>
    <n v="500"/>
    <n v="174.99999999999997"/>
  </r>
  <r>
    <x v="4"/>
    <n v="1189833"/>
    <d v="2021-05-05T00:00:00"/>
    <x v="2"/>
    <s v="California"/>
    <s v="Los Angeles"/>
    <x v="4"/>
    <n v="60"/>
    <x v="21"/>
    <n v="405000"/>
    <n v="222750.00000000003"/>
    <n v="0.55000000000000004"/>
    <x v="1"/>
    <x v="4"/>
    <x v="1"/>
    <n v="600"/>
    <n v="330.00000000000006"/>
  </r>
  <r>
    <x v="4"/>
    <n v="1189833"/>
    <d v="2021-05-06T00:00:00"/>
    <x v="2"/>
    <s v="California"/>
    <s v="Los Angeles"/>
    <x v="5"/>
    <n v="65"/>
    <x v="25"/>
    <n v="422500"/>
    <n v="84500"/>
    <n v="0.2"/>
    <x v="1"/>
    <x v="4"/>
    <x v="1"/>
    <n v="650"/>
    <n v="130"/>
  </r>
  <r>
    <x v="4"/>
    <n v="1189833"/>
    <d v="2021-05-07T00:00:00"/>
    <x v="2"/>
    <s v="California"/>
    <s v="Los Angeles"/>
    <x v="0"/>
    <n v="50"/>
    <x v="2"/>
    <n v="425000"/>
    <n v="170000"/>
    <n v="0.4"/>
    <x v="1"/>
    <x v="4"/>
    <x v="1"/>
    <n v="500"/>
    <n v="200"/>
  </r>
  <r>
    <x v="4"/>
    <n v="1189833"/>
    <d v="2021-05-08T00:00:00"/>
    <x v="2"/>
    <s v="California"/>
    <s v="Los Angeles"/>
    <x v="1"/>
    <n v="55.000000000000007"/>
    <x v="2"/>
    <n v="467500.00000000006"/>
    <n v="116875.00000000001"/>
    <n v="0.25"/>
    <x v="1"/>
    <x v="4"/>
    <x v="1"/>
    <n v="550.00000000000011"/>
    <n v="137.50000000000003"/>
  </r>
  <r>
    <x v="4"/>
    <n v="1189833"/>
    <d v="2021-05-09T00:00:00"/>
    <x v="2"/>
    <s v="California"/>
    <s v="Los Angeles"/>
    <x v="2"/>
    <n v="50"/>
    <x v="19"/>
    <n v="350000"/>
    <n v="140000"/>
    <n v="0.4"/>
    <x v="1"/>
    <x v="4"/>
    <x v="1"/>
    <n v="500"/>
    <n v="200"/>
  </r>
  <r>
    <x v="4"/>
    <n v="1189833"/>
    <d v="2021-05-10T00:00:00"/>
    <x v="2"/>
    <s v="California"/>
    <s v="Los Angeles"/>
    <x v="3"/>
    <n v="50"/>
    <x v="25"/>
    <n v="325000"/>
    <n v="113750"/>
    <n v="0.35"/>
    <x v="1"/>
    <x v="4"/>
    <x v="1"/>
    <n v="500"/>
    <n v="175"/>
  </r>
  <r>
    <x v="4"/>
    <n v="1189833"/>
    <d v="2021-05-11T00:00:00"/>
    <x v="2"/>
    <s v="California"/>
    <s v="Los Angeles"/>
    <x v="4"/>
    <n v="60"/>
    <x v="25"/>
    <n v="390000"/>
    <n v="214500.00000000003"/>
    <n v="0.55000000000000004"/>
    <x v="1"/>
    <x v="4"/>
    <x v="1"/>
    <n v="600"/>
    <n v="330.00000000000006"/>
  </r>
  <r>
    <x v="4"/>
    <n v="1189833"/>
    <d v="2021-05-12T00:00:00"/>
    <x v="2"/>
    <s v="California"/>
    <s v="Los Angeles"/>
    <x v="5"/>
    <n v="65"/>
    <x v="19"/>
    <n v="455000"/>
    <n v="91000"/>
    <n v="0.2"/>
    <x v="1"/>
    <x v="4"/>
    <x v="1"/>
    <n v="650"/>
    <n v="130"/>
  </r>
  <r>
    <x v="4"/>
    <n v="1189833"/>
    <d v="2021-05-13T00:00:00"/>
    <x v="2"/>
    <s v="California"/>
    <s v="Los Angeles"/>
    <x v="0"/>
    <n v="50"/>
    <x v="9"/>
    <n v="400000"/>
    <n v="160000"/>
    <n v="0.4"/>
    <x v="1"/>
    <x v="4"/>
    <x v="1"/>
    <n v="500"/>
    <n v="200"/>
  </r>
  <r>
    <x v="4"/>
    <n v="1189833"/>
    <d v="2021-05-14T00:00:00"/>
    <x v="2"/>
    <s v="California"/>
    <s v="Los Angeles"/>
    <x v="1"/>
    <n v="55.000000000000007"/>
    <x v="9"/>
    <n v="440000.00000000006"/>
    <n v="110000.00000000001"/>
    <n v="0.25"/>
    <x v="1"/>
    <x v="4"/>
    <x v="1"/>
    <n v="550.00000000000011"/>
    <n v="137.50000000000003"/>
  </r>
  <r>
    <x v="4"/>
    <n v="1189833"/>
    <d v="2021-05-15T00:00:00"/>
    <x v="2"/>
    <s v="California"/>
    <s v="Los Angeles"/>
    <x v="2"/>
    <n v="50"/>
    <x v="25"/>
    <n v="325000"/>
    <n v="130000"/>
    <n v="0.4"/>
    <x v="1"/>
    <x v="4"/>
    <x v="1"/>
    <n v="500"/>
    <n v="200"/>
  </r>
  <r>
    <x v="4"/>
    <n v="1189833"/>
    <d v="2021-05-16T00:00:00"/>
    <x v="2"/>
    <s v="California"/>
    <s v="Los Angeles"/>
    <x v="3"/>
    <n v="50"/>
    <x v="22"/>
    <n v="312500"/>
    <n v="109375"/>
    <n v="0.35"/>
    <x v="1"/>
    <x v="4"/>
    <x v="1"/>
    <n v="500"/>
    <n v="175"/>
  </r>
  <r>
    <x v="4"/>
    <n v="1189833"/>
    <d v="2021-05-17T00:00:00"/>
    <x v="2"/>
    <s v="California"/>
    <s v="Los Angeles"/>
    <x v="4"/>
    <n v="60"/>
    <x v="24"/>
    <n v="360000"/>
    <n v="198000.00000000003"/>
    <n v="0.55000000000000004"/>
    <x v="1"/>
    <x v="4"/>
    <x v="1"/>
    <n v="600"/>
    <n v="330.00000000000006"/>
  </r>
  <r>
    <x v="4"/>
    <n v="1189833"/>
    <d v="2021-05-18T00:00:00"/>
    <x v="2"/>
    <s v="California"/>
    <s v="Los Angeles"/>
    <x v="5"/>
    <n v="65"/>
    <x v="25"/>
    <n v="422500"/>
    <n v="84500"/>
    <n v="0.2"/>
    <x v="1"/>
    <x v="4"/>
    <x v="1"/>
    <n v="650"/>
    <n v="130"/>
  </r>
  <r>
    <x v="4"/>
    <n v="1189833"/>
    <d v="2021-05-19T00:00:00"/>
    <x v="2"/>
    <s v="California"/>
    <s v="Los Angeles"/>
    <x v="0"/>
    <n v="50"/>
    <x v="6"/>
    <n v="412500"/>
    <n v="165000"/>
    <n v="0.4"/>
    <x v="1"/>
    <x v="4"/>
    <x v="1"/>
    <n v="500"/>
    <n v="200"/>
  </r>
  <r>
    <x v="4"/>
    <n v="1189833"/>
    <d v="2021-05-20T00:00:00"/>
    <x v="2"/>
    <s v="California"/>
    <s v="Los Angeles"/>
    <x v="1"/>
    <n v="55.000000000000007"/>
    <x v="6"/>
    <n v="453750.00000000006"/>
    <n v="113437.50000000001"/>
    <n v="0.25"/>
    <x v="1"/>
    <x v="4"/>
    <x v="1"/>
    <n v="550.00000000000011"/>
    <n v="137.50000000000003"/>
  </r>
  <r>
    <x v="4"/>
    <n v="1189833"/>
    <d v="2021-05-21T00:00:00"/>
    <x v="2"/>
    <s v="California"/>
    <s v="Los Angeles"/>
    <x v="2"/>
    <n v="50"/>
    <x v="21"/>
    <n v="337500"/>
    <n v="135000"/>
    <n v="0.4"/>
    <x v="1"/>
    <x v="4"/>
    <x v="1"/>
    <n v="500"/>
    <n v="200"/>
  </r>
  <r>
    <x v="4"/>
    <n v="1189833"/>
    <d v="2021-05-22T00:00:00"/>
    <x v="2"/>
    <s v="California"/>
    <s v="Los Angeles"/>
    <x v="3"/>
    <n v="50"/>
    <x v="25"/>
    <n v="325000"/>
    <n v="113750"/>
    <n v="0.35"/>
    <x v="1"/>
    <x v="4"/>
    <x v="1"/>
    <n v="500"/>
    <n v="175"/>
  </r>
  <r>
    <x v="4"/>
    <n v="1189833"/>
    <d v="2021-05-23T00:00:00"/>
    <x v="2"/>
    <s v="California"/>
    <s v="Los Angeles"/>
    <x v="4"/>
    <n v="60"/>
    <x v="24"/>
    <n v="360000"/>
    <n v="198000.00000000003"/>
    <n v="0.55000000000000004"/>
    <x v="1"/>
    <x v="4"/>
    <x v="1"/>
    <n v="600"/>
    <n v="330.00000000000006"/>
  </r>
  <r>
    <x v="4"/>
    <n v="1189833"/>
    <d v="2021-05-24T00:00:00"/>
    <x v="2"/>
    <s v="California"/>
    <s v="Los Angeles"/>
    <x v="5"/>
    <n v="65"/>
    <x v="19"/>
    <n v="455000"/>
    <n v="91000"/>
    <n v="0.2"/>
    <x v="1"/>
    <x v="4"/>
    <x v="1"/>
    <n v="650"/>
    <n v="130"/>
  </r>
  <r>
    <x v="4"/>
    <n v="1189833"/>
    <d v="2021-05-25T00:00:00"/>
    <x v="2"/>
    <s v="California"/>
    <s v="Los Angeles"/>
    <x v="0"/>
    <n v="50"/>
    <x v="3"/>
    <n v="450000"/>
    <n v="180000"/>
    <n v="0.4"/>
    <x v="1"/>
    <x v="4"/>
    <x v="1"/>
    <n v="500"/>
    <n v="200"/>
  </r>
  <r>
    <x v="4"/>
    <n v="1189833"/>
    <d v="2021-05-26T00:00:00"/>
    <x v="2"/>
    <s v="California"/>
    <s v="Los Angeles"/>
    <x v="1"/>
    <n v="55.000000000000007"/>
    <x v="3"/>
    <n v="495000.00000000006"/>
    <n v="123750.00000000001"/>
    <n v="0.25"/>
    <x v="1"/>
    <x v="4"/>
    <x v="1"/>
    <n v="550.00000000000011"/>
    <n v="137.50000000000003"/>
  </r>
  <r>
    <x v="4"/>
    <n v="1189833"/>
    <d v="2021-05-27T00:00:00"/>
    <x v="2"/>
    <s v="California"/>
    <s v="Los Angeles"/>
    <x v="2"/>
    <n v="50"/>
    <x v="19"/>
    <n v="350000"/>
    <n v="140000"/>
    <n v="0.4"/>
    <x v="1"/>
    <x v="4"/>
    <x v="1"/>
    <n v="500"/>
    <n v="200"/>
  </r>
  <r>
    <x v="4"/>
    <n v="1189833"/>
    <d v="2021-05-28T00:00:00"/>
    <x v="2"/>
    <s v="California"/>
    <s v="Los Angeles"/>
    <x v="3"/>
    <n v="50"/>
    <x v="19"/>
    <n v="350000"/>
    <n v="122499.99999999999"/>
    <n v="0.35"/>
    <x v="1"/>
    <x v="4"/>
    <x v="1"/>
    <n v="500"/>
    <n v="174.99999999999997"/>
  </r>
  <r>
    <x v="4"/>
    <n v="1189833"/>
    <d v="2021-05-29T00:00:00"/>
    <x v="2"/>
    <s v="California"/>
    <s v="Los Angeles"/>
    <x v="4"/>
    <n v="60"/>
    <x v="22"/>
    <n v="375000"/>
    <n v="206250.00000000003"/>
    <n v="0.55000000000000004"/>
    <x v="1"/>
    <x v="4"/>
    <x v="1"/>
    <n v="600"/>
    <n v="330.00000000000006"/>
  </r>
  <r>
    <x v="4"/>
    <n v="1189833"/>
    <d v="2021-05-30T00:00:00"/>
    <x v="2"/>
    <s v="California"/>
    <s v="Los Angeles"/>
    <x v="5"/>
    <n v="65"/>
    <x v="26"/>
    <n v="471250"/>
    <n v="94250"/>
    <n v="0.2"/>
    <x v="1"/>
    <x v="4"/>
    <x v="1"/>
    <n v="650"/>
    <n v="130"/>
  </r>
  <r>
    <x v="0"/>
    <n v="1185732"/>
    <d v="2021-05-31T00:00:00"/>
    <x v="2"/>
    <s v="California"/>
    <s v="Los Angeles"/>
    <x v="0"/>
    <n v="45"/>
    <x v="33"/>
    <n v="213750"/>
    <n v="85500"/>
    <n v="0.4"/>
    <x v="1"/>
    <x v="4"/>
    <x v="1"/>
    <n v="450"/>
    <n v="180"/>
  </r>
  <r>
    <x v="0"/>
    <n v="1185732"/>
    <d v="2021-06-01T00:00:00"/>
    <x v="2"/>
    <s v="California"/>
    <s v="Los Angeles"/>
    <x v="1"/>
    <n v="45"/>
    <x v="34"/>
    <n v="123750"/>
    <n v="43312.5"/>
    <n v="0.35"/>
    <x v="1"/>
    <x v="11"/>
    <x v="1"/>
    <n v="450"/>
    <n v="157.5"/>
  </r>
  <r>
    <x v="0"/>
    <n v="1185732"/>
    <d v="2021-06-02T00:00:00"/>
    <x v="2"/>
    <s v="California"/>
    <s v="Los Angeles"/>
    <x v="2"/>
    <n v="35"/>
    <x v="34"/>
    <n v="96250"/>
    <n v="33687.5"/>
    <n v="0.35"/>
    <x v="1"/>
    <x v="11"/>
    <x v="1"/>
    <n v="350"/>
    <n v="122.5"/>
  </r>
  <r>
    <x v="0"/>
    <n v="1185732"/>
    <d v="2021-06-03T00:00:00"/>
    <x v="2"/>
    <s v="California"/>
    <s v="Los Angeles"/>
    <x v="3"/>
    <n v="40"/>
    <x v="35"/>
    <n v="50000"/>
    <n v="20000"/>
    <n v="0.4"/>
    <x v="1"/>
    <x v="11"/>
    <x v="1"/>
    <n v="400"/>
    <n v="160"/>
  </r>
  <r>
    <x v="0"/>
    <n v="1185732"/>
    <d v="2021-06-04T00:00:00"/>
    <x v="3"/>
    <s v="Illinois"/>
    <s v="Chicago"/>
    <x v="4"/>
    <n v="54.999999999999993"/>
    <x v="36"/>
    <n v="96249.999999999985"/>
    <n v="33687.499999999993"/>
    <n v="0.35"/>
    <x v="1"/>
    <x v="11"/>
    <x v="1"/>
    <n v="549.99999999999989"/>
    <n v="192.49999999999997"/>
  </r>
  <r>
    <x v="0"/>
    <n v="1185732"/>
    <d v="2021-06-05T00:00:00"/>
    <x v="3"/>
    <s v="Illinois"/>
    <s v="Chicago"/>
    <x v="5"/>
    <n v="45"/>
    <x v="34"/>
    <n v="123750"/>
    <n v="61875"/>
    <n v="0.5"/>
    <x v="1"/>
    <x v="11"/>
    <x v="1"/>
    <n v="450"/>
    <n v="225"/>
  </r>
  <r>
    <x v="0"/>
    <n v="1185732"/>
    <d v="2021-06-06T00:00:00"/>
    <x v="3"/>
    <s v="Illinois"/>
    <s v="Chicago"/>
    <x v="0"/>
    <n v="45"/>
    <x v="27"/>
    <n v="236250"/>
    <n v="94500"/>
    <n v="0.4"/>
    <x v="1"/>
    <x v="11"/>
    <x v="1"/>
    <n v="450"/>
    <n v="180"/>
  </r>
  <r>
    <x v="0"/>
    <n v="1185732"/>
    <d v="2021-06-07T00:00:00"/>
    <x v="3"/>
    <s v="Illinois"/>
    <s v="Chicago"/>
    <x v="1"/>
    <n v="45"/>
    <x v="36"/>
    <n v="78750"/>
    <n v="27562.5"/>
    <n v="0.35"/>
    <x v="1"/>
    <x v="11"/>
    <x v="1"/>
    <n v="450"/>
    <n v="157.5"/>
  </r>
  <r>
    <x v="0"/>
    <n v="1185732"/>
    <d v="2021-06-08T00:00:00"/>
    <x v="3"/>
    <s v="Illinois"/>
    <s v="Chicago"/>
    <x v="2"/>
    <n v="35"/>
    <x v="37"/>
    <n v="78750"/>
    <n v="27562.5"/>
    <n v="0.35"/>
    <x v="1"/>
    <x v="11"/>
    <x v="1"/>
    <n v="350"/>
    <n v="122.5"/>
  </r>
  <r>
    <x v="0"/>
    <n v="1185732"/>
    <d v="2021-06-09T00:00:00"/>
    <x v="3"/>
    <s v="Illinois"/>
    <s v="Chicago"/>
    <x v="3"/>
    <n v="40"/>
    <x v="38"/>
    <n v="40000"/>
    <n v="16000"/>
    <n v="0.4"/>
    <x v="1"/>
    <x v="11"/>
    <x v="1"/>
    <n v="400"/>
    <n v="160"/>
  </r>
  <r>
    <x v="0"/>
    <n v="1185732"/>
    <d v="2021-06-10T00:00:00"/>
    <x v="3"/>
    <s v="Illinois"/>
    <s v="Chicago"/>
    <x v="4"/>
    <n v="54.999999999999993"/>
    <x v="36"/>
    <n v="96249.999999999985"/>
    <n v="33687.499999999993"/>
    <n v="0.35"/>
    <x v="1"/>
    <x v="11"/>
    <x v="1"/>
    <n v="549.99999999999989"/>
    <n v="192.49999999999997"/>
  </r>
  <r>
    <x v="0"/>
    <n v="1185732"/>
    <d v="2021-06-11T00:00:00"/>
    <x v="3"/>
    <s v="Illinois"/>
    <s v="Chicago"/>
    <x v="5"/>
    <n v="45"/>
    <x v="34"/>
    <n v="123750"/>
    <n v="61875"/>
    <n v="0.5"/>
    <x v="1"/>
    <x v="11"/>
    <x v="1"/>
    <n v="450"/>
    <n v="225"/>
  </r>
  <r>
    <x v="0"/>
    <n v="1185732"/>
    <d v="2021-06-12T00:00:00"/>
    <x v="3"/>
    <s v="Illinois"/>
    <s v="Chicago"/>
    <x v="0"/>
    <n v="50"/>
    <x v="39"/>
    <n v="247500"/>
    <n v="99000"/>
    <n v="0.4"/>
    <x v="1"/>
    <x v="11"/>
    <x v="1"/>
    <n v="500"/>
    <n v="200"/>
  </r>
  <r>
    <x v="0"/>
    <n v="1185732"/>
    <d v="2021-06-13T00:00:00"/>
    <x v="3"/>
    <s v="Illinois"/>
    <s v="Chicago"/>
    <x v="1"/>
    <n v="50"/>
    <x v="40"/>
    <n v="100000"/>
    <n v="35000"/>
    <n v="0.35"/>
    <x v="1"/>
    <x v="11"/>
    <x v="1"/>
    <n v="500"/>
    <n v="175"/>
  </r>
  <r>
    <x v="0"/>
    <n v="1185732"/>
    <d v="2021-06-14T00:00:00"/>
    <x v="3"/>
    <s v="Illinois"/>
    <s v="Chicago"/>
    <x v="2"/>
    <n v="40"/>
    <x v="37"/>
    <n v="90000"/>
    <n v="31499.999999999996"/>
    <n v="0.35"/>
    <x v="1"/>
    <x v="11"/>
    <x v="1"/>
    <n v="400"/>
    <n v="139.99999999999997"/>
  </r>
  <r>
    <x v="0"/>
    <n v="1185732"/>
    <d v="2021-06-15T00:00:00"/>
    <x v="3"/>
    <s v="Illinois"/>
    <s v="Chicago"/>
    <x v="3"/>
    <n v="45"/>
    <x v="41"/>
    <n v="33750"/>
    <n v="13500"/>
    <n v="0.4"/>
    <x v="1"/>
    <x v="11"/>
    <x v="1"/>
    <n v="450"/>
    <n v="180"/>
  </r>
  <r>
    <x v="0"/>
    <n v="1185732"/>
    <d v="2021-06-16T00:00:00"/>
    <x v="3"/>
    <s v="Illinois"/>
    <s v="Chicago"/>
    <x v="4"/>
    <n v="60"/>
    <x v="35"/>
    <n v="75000"/>
    <n v="26250"/>
    <n v="0.35"/>
    <x v="1"/>
    <x v="11"/>
    <x v="1"/>
    <n v="600"/>
    <n v="210"/>
  </r>
  <r>
    <x v="0"/>
    <n v="1185732"/>
    <d v="2021-06-17T00:00:00"/>
    <x v="3"/>
    <s v="Illinois"/>
    <s v="Chicago"/>
    <x v="5"/>
    <n v="50"/>
    <x v="37"/>
    <n v="112500"/>
    <n v="56250"/>
    <n v="0.5"/>
    <x v="1"/>
    <x v="11"/>
    <x v="1"/>
    <n v="500"/>
    <n v="250"/>
  </r>
  <r>
    <x v="0"/>
    <n v="1185732"/>
    <d v="2021-06-18T00:00:00"/>
    <x v="3"/>
    <s v="Illinois"/>
    <s v="Chicago"/>
    <x v="0"/>
    <n v="50"/>
    <x v="31"/>
    <n v="225000"/>
    <n v="90000"/>
    <n v="0.4"/>
    <x v="1"/>
    <x v="11"/>
    <x v="1"/>
    <n v="500"/>
    <n v="200"/>
  </r>
  <r>
    <x v="0"/>
    <n v="1185732"/>
    <d v="2021-06-19T00:00:00"/>
    <x v="3"/>
    <s v="Illinois"/>
    <s v="Chicago"/>
    <x v="1"/>
    <n v="50"/>
    <x v="42"/>
    <n v="75000"/>
    <n v="26250"/>
    <n v="0.35"/>
    <x v="1"/>
    <x v="11"/>
    <x v="1"/>
    <n v="500"/>
    <n v="175"/>
  </r>
  <r>
    <x v="0"/>
    <n v="1185732"/>
    <d v="2021-06-20T00:00:00"/>
    <x v="3"/>
    <s v="Illinois"/>
    <s v="Chicago"/>
    <x v="2"/>
    <n v="40"/>
    <x v="42"/>
    <n v="60000"/>
    <n v="21000"/>
    <n v="0.35"/>
    <x v="1"/>
    <x v="11"/>
    <x v="1"/>
    <n v="400"/>
    <n v="140"/>
  </r>
  <r>
    <x v="0"/>
    <n v="1185732"/>
    <d v="2021-06-21T00:00:00"/>
    <x v="3"/>
    <s v="Illinois"/>
    <s v="Chicago"/>
    <x v="3"/>
    <n v="45"/>
    <x v="41"/>
    <n v="33750"/>
    <n v="13500"/>
    <n v="0.4"/>
    <x v="1"/>
    <x v="11"/>
    <x v="1"/>
    <n v="450"/>
    <n v="180"/>
  </r>
  <r>
    <x v="0"/>
    <n v="1185732"/>
    <d v="2021-06-22T00:00:00"/>
    <x v="3"/>
    <s v="Illinois"/>
    <s v="Chicago"/>
    <x v="4"/>
    <n v="60"/>
    <x v="38"/>
    <n v="60000"/>
    <n v="21000"/>
    <n v="0.35"/>
    <x v="1"/>
    <x v="11"/>
    <x v="1"/>
    <n v="600"/>
    <n v="210"/>
  </r>
  <r>
    <x v="0"/>
    <n v="1185732"/>
    <d v="2021-06-23T00:00:00"/>
    <x v="3"/>
    <s v="Illinois"/>
    <s v="Chicago"/>
    <x v="5"/>
    <n v="50"/>
    <x v="37"/>
    <n v="112500"/>
    <n v="56250"/>
    <n v="0.5"/>
    <x v="1"/>
    <x v="11"/>
    <x v="1"/>
    <n v="500"/>
    <n v="250"/>
  </r>
  <r>
    <x v="0"/>
    <n v="1185732"/>
    <d v="2021-06-24T00:00:00"/>
    <x v="3"/>
    <s v="Illinois"/>
    <s v="Chicago"/>
    <x v="0"/>
    <n v="60"/>
    <x v="39"/>
    <n v="297000"/>
    <n v="118800"/>
    <n v="0.4"/>
    <x v="1"/>
    <x v="11"/>
    <x v="1"/>
    <n v="600"/>
    <n v="240"/>
  </r>
  <r>
    <x v="0"/>
    <n v="1185732"/>
    <d v="2021-06-25T00:00:00"/>
    <x v="3"/>
    <s v="Illinois"/>
    <s v="Chicago"/>
    <x v="1"/>
    <n v="55.000000000000007"/>
    <x v="40"/>
    <n v="110000.00000000001"/>
    <n v="38500"/>
    <n v="0.35"/>
    <x v="1"/>
    <x v="11"/>
    <x v="1"/>
    <n v="550.00000000000011"/>
    <n v="192.5"/>
  </r>
  <r>
    <x v="0"/>
    <n v="1185732"/>
    <d v="2021-06-26T00:00:00"/>
    <x v="3"/>
    <s v="Illinois"/>
    <s v="Chicago"/>
    <x v="2"/>
    <n v="50"/>
    <x v="36"/>
    <n v="87500"/>
    <n v="30624.999999999996"/>
    <n v="0.35"/>
    <x v="1"/>
    <x v="11"/>
    <x v="1"/>
    <n v="500"/>
    <n v="174.99999999999997"/>
  </r>
  <r>
    <x v="0"/>
    <n v="1185732"/>
    <d v="2021-06-27T00:00:00"/>
    <x v="3"/>
    <s v="Illinois"/>
    <s v="Chicago"/>
    <x v="3"/>
    <n v="50"/>
    <x v="38"/>
    <n v="50000"/>
    <n v="20000"/>
    <n v="0.4"/>
    <x v="1"/>
    <x v="11"/>
    <x v="1"/>
    <n v="500"/>
    <n v="200"/>
  </r>
  <r>
    <x v="0"/>
    <n v="1185732"/>
    <d v="2021-06-28T00:00:00"/>
    <x v="3"/>
    <s v="Illinois"/>
    <s v="Chicago"/>
    <x v="4"/>
    <n v="60"/>
    <x v="35"/>
    <n v="75000"/>
    <n v="26250"/>
    <n v="0.35"/>
    <x v="1"/>
    <x v="11"/>
    <x v="1"/>
    <n v="600"/>
    <n v="210"/>
  </r>
  <r>
    <x v="0"/>
    <n v="1185732"/>
    <d v="2021-06-29T00:00:00"/>
    <x v="3"/>
    <s v="Illinois"/>
    <s v="Chicago"/>
    <x v="5"/>
    <n v="65"/>
    <x v="43"/>
    <n v="162500"/>
    <n v="81250"/>
    <n v="0.5"/>
    <x v="1"/>
    <x v="11"/>
    <x v="1"/>
    <n v="650"/>
    <n v="325"/>
  </r>
  <r>
    <x v="0"/>
    <n v="1185732"/>
    <d v="2021-06-30T00:00:00"/>
    <x v="3"/>
    <s v="Illinois"/>
    <s v="Chicago"/>
    <x v="0"/>
    <n v="50"/>
    <x v="23"/>
    <n v="250000"/>
    <n v="100000"/>
    <n v="0.4"/>
    <x v="1"/>
    <x v="11"/>
    <x v="1"/>
    <n v="500"/>
    <n v="200"/>
  </r>
  <r>
    <x v="0"/>
    <n v="1185732"/>
    <d v="2021-07-01T00:00:00"/>
    <x v="3"/>
    <s v="Illinois"/>
    <s v="Chicago"/>
    <x v="1"/>
    <n v="45.000000000000007"/>
    <x v="43"/>
    <n v="112500.00000000001"/>
    <n v="39375"/>
    <n v="0.35"/>
    <x v="1"/>
    <x v="5"/>
    <x v="1"/>
    <n v="450.00000000000006"/>
    <n v="157.5"/>
  </r>
  <r>
    <x v="0"/>
    <n v="1185732"/>
    <d v="2021-07-02T00:00:00"/>
    <x v="3"/>
    <s v="Illinois"/>
    <s v="Chicago"/>
    <x v="2"/>
    <n v="40"/>
    <x v="40"/>
    <n v="80000"/>
    <n v="28000"/>
    <n v="0.35"/>
    <x v="1"/>
    <x v="5"/>
    <x v="1"/>
    <n v="400"/>
    <n v="140"/>
  </r>
  <r>
    <x v="0"/>
    <n v="1185732"/>
    <d v="2021-07-03T00:00:00"/>
    <x v="3"/>
    <s v="Illinois"/>
    <s v="Chicago"/>
    <x v="3"/>
    <n v="40"/>
    <x v="36"/>
    <n v="70000"/>
    <n v="28000"/>
    <n v="0.4"/>
    <x v="1"/>
    <x v="5"/>
    <x v="1"/>
    <n v="400"/>
    <n v="160"/>
  </r>
  <r>
    <x v="0"/>
    <n v="1185732"/>
    <d v="2021-07-04T00:00:00"/>
    <x v="3"/>
    <s v="Illinois"/>
    <s v="Chicago"/>
    <x v="4"/>
    <n v="50"/>
    <x v="36"/>
    <n v="87500"/>
    <n v="30624.999999999996"/>
    <n v="0.35"/>
    <x v="1"/>
    <x v="5"/>
    <x v="1"/>
    <n v="500"/>
    <n v="174.99999999999997"/>
  </r>
  <r>
    <x v="0"/>
    <n v="1185732"/>
    <d v="2021-07-05T00:00:00"/>
    <x v="3"/>
    <s v="Illinois"/>
    <s v="Chicago"/>
    <x v="5"/>
    <n v="55.000000000000007"/>
    <x v="44"/>
    <n v="192500.00000000003"/>
    <n v="96250.000000000015"/>
    <n v="0.5"/>
    <x v="1"/>
    <x v="5"/>
    <x v="1"/>
    <n v="550.00000000000011"/>
    <n v="275.00000000000006"/>
  </r>
  <r>
    <x v="0"/>
    <n v="1185732"/>
    <d v="2021-07-06T00:00:00"/>
    <x v="3"/>
    <s v="Illinois"/>
    <s v="Chicago"/>
    <x v="0"/>
    <n v="50"/>
    <x v="30"/>
    <n v="287500"/>
    <n v="115000"/>
    <n v="0.4"/>
    <x v="1"/>
    <x v="5"/>
    <x v="1"/>
    <n v="500"/>
    <n v="200"/>
  </r>
  <r>
    <x v="0"/>
    <n v="1185732"/>
    <d v="2021-07-07T00:00:00"/>
    <x v="3"/>
    <s v="Illinois"/>
    <s v="Chicago"/>
    <x v="1"/>
    <n v="45.000000000000007"/>
    <x v="45"/>
    <n v="146250.00000000003"/>
    <n v="51187.500000000007"/>
    <n v="0.35"/>
    <x v="1"/>
    <x v="5"/>
    <x v="1"/>
    <n v="450.00000000000011"/>
    <n v="157.50000000000003"/>
  </r>
  <r>
    <x v="0"/>
    <n v="1185732"/>
    <d v="2021-07-08T00:00:00"/>
    <x v="3"/>
    <s v="Illinois"/>
    <s v="Chicago"/>
    <x v="2"/>
    <n v="40"/>
    <x v="43"/>
    <n v="100000"/>
    <n v="35000"/>
    <n v="0.35"/>
    <x v="1"/>
    <x v="5"/>
    <x v="1"/>
    <n v="400"/>
    <n v="140"/>
  </r>
  <r>
    <x v="0"/>
    <n v="1185732"/>
    <d v="2021-07-09T00:00:00"/>
    <x v="3"/>
    <s v="Illinois"/>
    <s v="Chicago"/>
    <x v="3"/>
    <n v="40"/>
    <x v="40"/>
    <n v="80000"/>
    <n v="32000"/>
    <n v="0.4"/>
    <x v="1"/>
    <x v="5"/>
    <x v="1"/>
    <n v="400"/>
    <n v="160"/>
  </r>
  <r>
    <x v="0"/>
    <n v="1185732"/>
    <d v="2021-07-10T00:00:00"/>
    <x v="3"/>
    <s v="Illinois"/>
    <s v="Chicago"/>
    <x v="4"/>
    <n v="50"/>
    <x v="37"/>
    <n v="112500"/>
    <n v="39375"/>
    <n v="0.35"/>
    <x v="1"/>
    <x v="5"/>
    <x v="1"/>
    <n v="500"/>
    <n v="175"/>
  </r>
  <r>
    <x v="0"/>
    <n v="1185732"/>
    <d v="2021-07-11T00:00:00"/>
    <x v="3"/>
    <s v="Illinois"/>
    <s v="Chicago"/>
    <x v="5"/>
    <n v="55.000000000000007"/>
    <x v="46"/>
    <n v="220000.00000000003"/>
    <n v="110000.00000000001"/>
    <n v="0.5"/>
    <x v="1"/>
    <x v="5"/>
    <x v="1"/>
    <n v="550.00000000000011"/>
    <n v="275.00000000000006"/>
  </r>
  <r>
    <x v="0"/>
    <n v="1185732"/>
    <d v="2021-07-12T00:00:00"/>
    <x v="3"/>
    <s v="Illinois"/>
    <s v="Chicago"/>
    <x v="0"/>
    <n v="50"/>
    <x v="20"/>
    <n v="275000"/>
    <n v="110000"/>
    <n v="0.4"/>
    <x v="1"/>
    <x v="5"/>
    <x v="1"/>
    <n v="500"/>
    <n v="200"/>
  </r>
  <r>
    <x v="0"/>
    <n v="1185732"/>
    <d v="2021-07-13T00:00:00"/>
    <x v="3"/>
    <s v="Illinois"/>
    <s v="Chicago"/>
    <x v="1"/>
    <n v="45.000000000000007"/>
    <x v="45"/>
    <n v="146250.00000000003"/>
    <n v="51187.500000000007"/>
    <n v="0.35"/>
    <x v="1"/>
    <x v="5"/>
    <x v="1"/>
    <n v="450.00000000000011"/>
    <n v="157.50000000000003"/>
  </r>
  <r>
    <x v="0"/>
    <n v="1185732"/>
    <d v="2021-07-14T00:00:00"/>
    <x v="3"/>
    <s v="Illinois"/>
    <s v="Chicago"/>
    <x v="2"/>
    <n v="40"/>
    <x v="43"/>
    <n v="100000"/>
    <n v="35000"/>
    <n v="0.35"/>
    <x v="1"/>
    <x v="5"/>
    <x v="1"/>
    <n v="400"/>
    <n v="140"/>
  </r>
  <r>
    <x v="0"/>
    <n v="1185732"/>
    <d v="2021-07-15T00:00:00"/>
    <x v="3"/>
    <s v="Illinois"/>
    <s v="Chicago"/>
    <x v="3"/>
    <n v="40"/>
    <x v="37"/>
    <n v="90000"/>
    <n v="36000"/>
    <n v="0.4"/>
    <x v="1"/>
    <x v="5"/>
    <x v="1"/>
    <n v="400"/>
    <n v="160"/>
  </r>
  <r>
    <x v="0"/>
    <n v="1185732"/>
    <d v="2021-07-16T00:00:00"/>
    <x v="3"/>
    <s v="Illinois"/>
    <s v="Chicago"/>
    <x v="4"/>
    <n v="50"/>
    <x v="40"/>
    <n v="100000"/>
    <n v="35000"/>
    <n v="0.35"/>
    <x v="1"/>
    <x v="5"/>
    <x v="1"/>
    <n v="500"/>
    <n v="175"/>
  </r>
  <r>
    <x v="0"/>
    <n v="1185732"/>
    <d v="2021-07-17T00:00:00"/>
    <x v="3"/>
    <s v="Illinois"/>
    <s v="Chicago"/>
    <x v="5"/>
    <n v="55.000000000000007"/>
    <x v="47"/>
    <n v="206250.00000000003"/>
    <n v="103125.00000000001"/>
    <n v="0.5"/>
    <x v="1"/>
    <x v="5"/>
    <x v="1"/>
    <n v="550.00000000000011"/>
    <n v="275.00000000000006"/>
  </r>
  <r>
    <x v="0"/>
    <n v="1185732"/>
    <d v="2021-07-18T00:00:00"/>
    <x v="3"/>
    <s v="Illinois"/>
    <s v="Chicago"/>
    <x v="0"/>
    <n v="50"/>
    <x v="23"/>
    <n v="250000"/>
    <n v="100000"/>
    <n v="0.4"/>
    <x v="1"/>
    <x v="5"/>
    <x v="1"/>
    <n v="500"/>
    <n v="200"/>
  </r>
  <r>
    <x v="0"/>
    <n v="1185732"/>
    <d v="2021-07-19T00:00:00"/>
    <x v="3"/>
    <s v="Illinois"/>
    <s v="Chicago"/>
    <x v="1"/>
    <n v="45.000000000000007"/>
    <x v="48"/>
    <n v="135000.00000000003"/>
    <n v="47250.000000000007"/>
    <n v="0.35"/>
    <x v="1"/>
    <x v="5"/>
    <x v="1"/>
    <n v="450.00000000000011"/>
    <n v="157.50000000000003"/>
  </r>
  <r>
    <x v="0"/>
    <n v="1185732"/>
    <d v="2021-07-20T00:00:00"/>
    <x v="3"/>
    <s v="Illinois"/>
    <s v="Chicago"/>
    <x v="2"/>
    <n v="40"/>
    <x v="40"/>
    <n v="80000"/>
    <n v="28000"/>
    <n v="0.35"/>
    <x v="1"/>
    <x v="5"/>
    <x v="1"/>
    <n v="400"/>
    <n v="140"/>
  </r>
  <r>
    <x v="0"/>
    <n v="1185732"/>
    <d v="2021-07-21T00:00:00"/>
    <x v="3"/>
    <s v="Illinois"/>
    <s v="Chicago"/>
    <x v="3"/>
    <n v="40"/>
    <x v="36"/>
    <n v="70000"/>
    <n v="28000"/>
    <n v="0.4"/>
    <x v="1"/>
    <x v="5"/>
    <x v="1"/>
    <n v="400"/>
    <n v="160"/>
  </r>
  <r>
    <x v="0"/>
    <n v="1185732"/>
    <d v="2021-07-22T00:00:00"/>
    <x v="3"/>
    <s v="Illinois"/>
    <s v="Chicago"/>
    <x v="4"/>
    <n v="50"/>
    <x v="36"/>
    <n v="87500"/>
    <n v="30624.999999999996"/>
    <n v="0.35"/>
    <x v="1"/>
    <x v="5"/>
    <x v="1"/>
    <n v="500"/>
    <n v="174.99999999999997"/>
  </r>
  <r>
    <x v="0"/>
    <n v="1185732"/>
    <d v="2021-07-23T00:00:00"/>
    <x v="3"/>
    <s v="Illinois"/>
    <s v="Chicago"/>
    <x v="5"/>
    <n v="55.000000000000007"/>
    <x v="43"/>
    <n v="137500.00000000003"/>
    <n v="68750.000000000015"/>
    <n v="0.5"/>
    <x v="1"/>
    <x v="5"/>
    <x v="1"/>
    <n v="550.00000000000011"/>
    <n v="275.00000000000006"/>
  </r>
  <r>
    <x v="0"/>
    <n v="1185732"/>
    <d v="2021-07-24T00:00:00"/>
    <x v="3"/>
    <s v="Illinois"/>
    <s v="Chicago"/>
    <x v="0"/>
    <n v="60"/>
    <x v="32"/>
    <n v="255000"/>
    <n v="102000"/>
    <n v="0.4"/>
    <x v="1"/>
    <x v="5"/>
    <x v="1"/>
    <n v="600"/>
    <n v="240"/>
  </r>
  <r>
    <x v="0"/>
    <n v="1185732"/>
    <d v="2021-07-25T00:00:00"/>
    <x v="3"/>
    <s v="Illinois"/>
    <s v="Chicago"/>
    <x v="1"/>
    <n v="50"/>
    <x v="43"/>
    <n v="125000"/>
    <n v="43750"/>
    <n v="0.35"/>
    <x v="1"/>
    <x v="5"/>
    <x v="1"/>
    <n v="500"/>
    <n v="175"/>
  </r>
  <r>
    <x v="0"/>
    <n v="1185732"/>
    <d v="2021-07-26T00:00:00"/>
    <x v="3"/>
    <s v="Illinois"/>
    <s v="Chicago"/>
    <x v="2"/>
    <n v="50"/>
    <x v="42"/>
    <n v="75000"/>
    <n v="26250"/>
    <n v="0.35"/>
    <x v="1"/>
    <x v="5"/>
    <x v="1"/>
    <n v="500"/>
    <n v="175"/>
  </r>
  <r>
    <x v="0"/>
    <n v="1185732"/>
    <d v="2021-07-27T00:00:00"/>
    <x v="3"/>
    <s v="Illinois"/>
    <s v="Chicago"/>
    <x v="3"/>
    <n v="50"/>
    <x v="35"/>
    <n v="62500"/>
    <n v="25000"/>
    <n v="0.4"/>
    <x v="1"/>
    <x v="5"/>
    <x v="1"/>
    <n v="500"/>
    <n v="200"/>
  </r>
  <r>
    <x v="0"/>
    <n v="1185732"/>
    <d v="2021-07-28T00:00:00"/>
    <x v="3"/>
    <s v="Illinois"/>
    <s v="Chicago"/>
    <x v="4"/>
    <n v="60"/>
    <x v="35"/>
    <n v="75000"/>
    <n v="26250"/>
    <n v="0.35"/>
    <x v="1"/>
    <x v="5"/>
    <x v="1"/>
    <n v="600"/>
    <n v="210"/>
  </r>
  <r>
    <x v="0"/>
    <n v="1185732"/>
    <d v="2021-07-29T00:00:00"/>
    <x v="3"/>
    <s v="Illinois"/>
    <s v="Chicago"/>
    <x v="5"/>
    <n v="64.999999999999986"/>
    <x v="43"/>
    <n v="162499.99999999997"/>
    <n v="81249.999999999985"/>
    <n v="0.5"/>
    <x v="1"/>
    <x v="5"/>
    <x v="1"/>
    <n v="649.99999999999989"/>
    <n v="324.99999999999994"/>
  </r>
  <r>
    <x v="0"/>
    <n v="1185732"/>
    <d v="2021-07-30T00:00:00"/>
    <x v="3"/>
    <s v="Illinois"/>
    <s v="Chicago"/>
    <x v="0"/>
    <n v="60"/>
    <x v="46"/>
    <n v="240000"/>
    <n v="96000"/>
    <n v="0.4"/>
    <x v="1"/>
    <x v="5"/>
    <x v="1"/>
    <n v="600"/>
    <n v="240"/>
  </r>
  <r>
    <x v="0"/>
    <n v="1185732"/>
    <d v="2021-07-31T00:00:00"/>
    <x v="3"/>
    <s v="Illinois"/>
    <s v="Chicago"/>
    <x v="1"/>
    <n v="50"/>
    <x v="43"/>
    <n v="125000"/>
    <n v="43750"/>
    <n v="0.35"/>
    <x v="1"/>
    <x v="5"/>
    <x v="1"/>
    <n v="500"/>
    <n v="175"/>
  </r>
  <r>
    <x v="0"/>
    <n v="1185732"/>
    <d v="2021-08-01T00:00:00"/>
    <x v="3"/>
    <s v="Illinois"/>
    <s v="Chicago"/>
    <x v="2"/>
    <n v="50"/>
    <x v="49"/>
    <n v="97500"/>
    <n v="34125"/>
    <n v="0.35"/>
    <x v="1"/>
    <x v="6"/>
    <x v="1"/>
    <n v="500"/>
    <n v="175"/>
  </r>
  <r>
    <x v="0"/>
    <n v="1185732"/>
    <d v="2021-08-02T00:00:00"/>
    <x v="3"/>
    <s v="Illinois"/>
    <s v="Chicago"/>
    <x v="3"/>
    <n v="50"/>
    <x v="36"/>
    <n v="87500"/>
    <n v="35000"/>
    <n v="0.4"/>
    <x v="1"/>
    <x v="6"/>
    <x v="1"/>
    <n v="500"/>
    <n v="200"/>
  </r>
  <r>
    <x v="0"/>
    <n v="1185732"/>
    <d v="2021-08-03T00:00:00"/>
    <x v="3"/>
    <s v="Illinois"/>
    <s v="Chicago"/>
    <x v="4"/>
    <n v="60"/>
    <x v="42"/>
    <n v="90000"/>
    <n v="31499.999999999996"/>
    <n v="0.35"/>
    <x v="1"/>
    <x v="6"/>
    <x v="1"/>
    <n v="600"/>
    <n v="209.99999999999997"/>
  </r>
  <r>
    <x v="0"/>
    <n v="1185732"/>
    <d v="2021-08-04T00:00:00"/>
    <x v="3"/>
    <s v="Illinois"/>
    <s v="Chicago"/>
    <x v="5"/>
    <n v="64.999999999999986"/>
    <x v="43"/>
    <n v="162499.99999999997"/>
    <n v="81249.999999999985"/>
    <n v="0.5"/>
    <x v="1"/>
    <x v="6"/>
    <x v="1"/>
    <n v="649.99999999999989"/>
    <n v="324.99999999999994"/>
  </r>
  <r>
    <x v="0"/>
    <n v="1185732"/>
    <d v="2021-08-05T00:00:00"/>
    <x v="3"/>
    <s v="Illinois"/>
    <s v="Chicago"/>
    <x v="0"/>
    <n v="60"/>
    <x v="23"/>
    <n v="300000"/>
    <n v="120000"/>
    <n v="0.4"/>
    <x v="1"/>
    <x v="6"/>
    <x v="1"/>
    <n v="600"/>
    <n v="240"/>
  </r>
  <r>
    <x v="0"/>
    <n v="1185732"/>
    <d v="2021-08-06T00:00:00"/>
    <x v="3"/>
    <s v="Illinois"/>
    <s v="Chicago"/>
    <x v="1"/>
    <n v="50"/>
    <x v="48"/>
    <n v="150000"/>
    <n v="52500"/>
    <n v="0.35"/>
    <x v="1"/>
    <x v="6"/>
    <x v="1"/>
    <n v="500"/>
    <n v="175"/>
  </r>
  <r>
    <x v="0"/>
    <n v="1185732"/>
    <d v="2021-08-07T00:00:00"/>
    <x v="3"/>
    <s v="Illinois"/>
    <s v="Chicago"/>
    <x v="2"/>
    <n v="50"/>
    <x v="43"/>
    <n v="125000"/>
    <n v="43750"/>
    <n v="0.35"/>
    <x v="1"/>
    <x v="6"/>
    <x v="1"/>
    <n v="500"/>
    <n v="175"/>
  </r>
  <r>
    <x v="0"/>
    <n v="1185732"/>
    <d v="2021-08-08T00:00:00"/>
    <x v="3"/>
    <s v="Illinois"/>
    <s v="Chicago"/>
    <x v="3"/>
    <n v="50"/>
    <x v="40"/>
    <n v="100000"/>
    <n v="40000"/>
    <n v="0.4"/>
    <x v="1"/>
    <x v="6"/>
    <x v="1"/>
    <n v="500"/>
    <n v="200"/>
  </r>
  <r>
    <x v="0"/>
    <n v="1185732"/>
    <d v="2021-08-09T00:00:00"/>
    <x v="3"/>
    <s v="Illinois"/>
    <s v="Chicago"/>
    <x v="4"/>
    <n v="60"/>
    <x v="40"/>
    <n v="120000"/>
    <n v="42000"/>
    <n v="0.35"/>
    <x v="1"/>
    <x v="6"/>
    <x v="1"/>
    <n v="600"/>
    <n v="210"/>
  </r>
  <r>
    <x v="0"/>
    <n v="1185732"/>
    <d v="2021-08-10T00:00:00"/>
    <x v="3"/>
    <s v="Illinois"/>
    <s v="Chicago"/>
    <x v="5"/>
    <n v="64.999999999999986"/>
    <x v="48"/>
    <n v="194999.99999999997"/>
    <n v="97499.999999999985"/>
    <n v="0.5"/>
    <x v="1"/>
    <x v="6"/>
    <x v="1"/>
    <n v="649.99999999999989"/>
    <n v="324.99999999999994"/>
  </r>
  <r>
    <x v="2"/>
    <n v="1197831"/>
    <d v="2021-08-11T00:00:00"/>
    <x v="3"/>
    <s v="Illinois"/>
    <s v="Chicago"/>
    <x v="0"/>
    <n v="20"/>
    <x v="26"/>
    <n v="145000"/>
    <n v="43500"/>
    <n v="0.3"/>
    <x v="1"/>
    <x v="6"/>
    <x v="1"/>
    <n v="200"/>
    <n v="60"/>
  </r>
  <r>
    <x v="2"/>
    <n v="1197831"/>
    <d v="2021-08-12T00:00:00"/>
    <x v="3"/>
    <s v="Illinois"/>
    <s v="Chicago"/>
    <x v="1"/>
    <n v="30"/>
    <x v="26"/>
    <n v="217500"/>
    <n v="65250"/>
    <n v="0.3"/>
    <x v="1"/>
    <x v="6"/>
    <x v="1"/>
    <n v="300"/>
    <n v="90"/>
  </r>
  <r>
    <x v="2"/>
    <n v="1197831"/>
    <d v="2021-08-13T00:00:00"/>
    <x v="3"/>
    <s v="Illinois"/>
    <s v="Chicago"/>
    <x v="2"/>
    <n v="30"/>
    <x v="27"/>
    <n v="157500"/>
    <n v="47250"/>
    <n v="0.3"/>
    <x v="1"/>
    <x v="6"/>
    <x v="1"/>
    <n v="300"/>
    <n v="90"/>
  </r>
  <r>
    <x v="2"/>
    <n v="1197831"/>
    <d v="2021-08-14T00:00:00"/>
    <x v="3"/>
    <s v="Illinois"/>
    <s v="Chicago"/>
    <x v="3"/>
    <n v="35"/>
    <x v="27"/>
    <n v="183750"/>
    <n v="73500"/>
    <n v="0.4"/>
    <x v="1"/>
    <x v="6"/>
    <x v="1"/>
    <n v="350"/>
    <n v="140"/>
  </r>
  <r>
    <x v="2"/>
    <n v="1197831"/>
    <d v="2021-08-15T00:00:00"/>
    <x v="1"/>
    <s v="Texas"/>
    <s v="Dallas"/>
    <x v="4"/>
    <n v="40"/>
    <x v="47"/>
    <n v="150000"/>
    <n v="37500"/>
    <n v="0.25"/>
    <x v="1"/>
    <x v="6"/>
    <x v="1"/>
    <n v="400"/>
    <n v="100"/>
  </r>
  <r>
    <x v="2"/>
    <n v="1197831"/>
    <d v="2021-08-16T00:00:00"/>
    <x v="1"/>
    <s v="Texas"/>
    <s v="Dallas"/>
    <x v="5"/>
    <n v="35"/>
    <x v="27"/>
    <n v="183750"/>
    <n v="82687.5"/>
    <n v="0.45"/>
    <x v="1"/>
    <x v="6"/>
    <x v="1"/>
    <n v="350"/>
    <n v="157.5"/>
  </r>
  <r>
    <x v="2"/>
    <n v="1197831"/>
    <d v="2021-08-17T00:00:00"/>
    <x v="1"/>
    <s v="Texas"/>
    <s v="Dallas"/>
    <x v="0"/>
    <n v="25"/>
    <x v="21"/>
    <n v="168750"/>
    <n v="50625"/>
    <n v="0.3"/>
    <x v="1"/>
    <x v="6"/>
    <x v="1"/>
    <n v="250"/>
    <n v="75"/>
  </r>
  <r>
    <x v="2"/>
    <n v="1197831"/>
    <d v="2021-08-18T00:00:00"/>
    <x v="1"/>
    <s v="Texas"/>
    <s v="Dallas"/>
    <x v="1"/>
    <n v="35"/>
    <x v="25"/>
    <n v="227500"/>
    <n v="68250"/>
    <n v="0.3"/>
    <x v="1"/>
    <x v="6"/>
    <x v="1"/>
    <n v="350"/>
    <n v="105"/>
  </r>
  <r>
    <x v="2"/>
    <n v="1197831"/>
    <d v="2021-08-19T00:00:00"/>
    <x v="1"/>
    <s v="Texas"/>
    <s v="Dallas"/>
    <x v="2"/>
    <n v="35"/>
    <x v="33"/>
    <n v="166250"/>
    <n v="49875"/>
    <n v="0.3"/>
    <x v="1"/>
    <x v="6"/>
    <x v="1"/>
    <n v="350"/>
    <n v="105"/>
  </r>
  <r>
    <x v="2"/>
    <n v="1197831"/>
    <d v="2021-08-20T00:00:00"/>
    <x v="1"/>
    <s v="Texas"/>
    <s v="Dallas"/>
    <x v="3"/>
    <n v="35"/>
    <x v="32"/>
    <n v="148750"/>
    <n v="59500"/>
    <n v="0.4"/>
    <x v="1"/>
    <x v="6"/>
    <x v="1"/>
    <n v="350"/>
    <n v="140"/>
  </r>
  <r>
    <x v="2"/>
    <n v="1197831"/>
    <d v="2021-08-21T00:00:00"/>
    <x v="1"/>
    <s v="Texas"/>
    <s v="Dallas"/>
    <x v="4"/>
    <n v="40"/>
    <x v="48"/>
    <n v="120000"/>
    <n v="30000"/>
    <n v="0.25"/>
    <x v="1"/>
    <x v="6"/>
    <x v="1"/>
    <n v="400"/>
    <n v="100"/>
  </r>
  <r>
    <x v="2"/>
    <n v="1197831"/>
    <d v="2021-08-22T00:00:00"/>
    <x v="1"/>
    <s v="Texas"/>
    <s v="Dallas"/>
    <x v="5"/>
    <n v="35"/>
    <x v="23"/>
    <n v="175000"/>
    <n v="78750"/>
    <n v="0.45"/>
    <x v="1"/>
    <x v="6"/>
    <x v="1"/>
    <n v="350"/>
    <n v="157.5"/>
  </r>
  <r>
    <x v="2"/>
    <n v="1197831"/>
    <d v="2021-08-23T00:00:00"/>
    <x v="1"/>
    <s v="Texas"/>
    <s v="Dallas"/>
    <x v="0"/>
    <n v="30"/>
    <x v="21"/>
    <n v="202500"/>
    <n v="70875"/>
    <n v="0.35"/>
    <x v="1"/>
    <x v="6"/>
    <x v="1"/>
    <n v="300"/>
    <n v="105"/>
  </r>
  <r>
    <x v="2"/>
    <n v="1197831"/>
    <d v="2021-08-24T00:00:00"/>
    <x v="1"/>
    <s v="Texas"/>
    <s v="Dallas"/>
    <x v="1"/>
    <n v="40"/>
    <x v="21"/>
    <n v="270000"/>
    <n v="94500"/>
    <n v="0.35"/>
    <x v="1"/>
    <x v="6"/>
    <x v="1"/>
    <n v="400"/>
    <n v="140"/>
  </r>
  <r>
    <x v="2"/>
    <n v="1197831"/>
    <d v="2021-08-25T00:00:00"/>
    <x v="1"/>
    <s v="Texas"/>
    <s v="Dallas"/>
    <x v="2"/>
    <n v="30"/>
    <x v="23"/>
    <n v="150000"/>
    <n v="52500"/>
    <n v="0.35"/>
    <x v="1"/>
    <x v="6"/>
    <x v="1"/>
    <n v="300"/>
    <n v="105"/>
  </r>
  <r>
    <x v="2"/>
    <n v="1197831"/>
    <d v="2021-08-26T00:00:00"/>
    <x v="1"/>
    <s v="Texas"/>
    <s v="Dallas"/>
    <x v="3"/>
    <n v="35"/>
    <x v="46"/>
    <n v="140000"/>
    <n v="63000"/>
    <n v="0.45"/>
    <x v="1"/>
    <x v="6"/>
    <x v="1"/>
    <n v="350"/>
    <n v="157.5"/>
  </r>
  <r>
    <x v="2"/>
    <n v="1197831"/>
    <d v="2021-08-27T00:00:00"/>
    <x v="1"/>
    <s v="Texas"/>
    <s v="Dallas"/>
    <x v="4"/>
    <n v="40"/>
    <x v="48"/>
    <n v="120000"/>
    <n v="36000"/>
    <n v="0.3"/>
    <x v="1"/>
    <x v="6"/>
    <x v="1"/>
    <n v="400"/>
    <n v="120"/>
  </r>
  <r>
    <x v="2"/>
    <n v="1197831"/>
    <d v="2021-08-28T00:00:00"/>
    <x v="1"/>
    <s v="Texas"/>
    <s v="Dallas"/>
    <x v="5"/>
    <n v="35"/>
    <x v="31"/>
    <n v="157500"/>
    <n v="78750"/>
    <n v="0.5"/>
    <x v="1"/>
    <x v="6"/>
    <x v="1"/>
    <n v="350"/>
    <n v="175"/>
  </r>
  <r>
    <x v="2"/>
    <n v="1197831"/>
    <d v="2021-08-29T00:00:00"/>
    <x v="1"/>
    <s v="Texas"/>
    <s v="Dallas"/>
    <x v="0"/>
    <n v="20"/>
    <x v="19"/>
    <n v="140000"/>
    <n v="49000"/>
    <n v="0.35"/>
    <x v="1"/>
    <x v="6"/>
    <x v="1"/>
    <n v="200"/>
    <n v="70"/>
  </r>
  <r>
    <x v="2"/>
    <n v="1197831"/>
    <d v="2021-08-30T00:00:00"/>
    <x v="1"/>
    <s v="Texas"/>
    <s v="Dallas"/>
    <x v="1"/>
    <n v="30.000000000000004"/>
    <x v="19"/>
    <n v="210000.00000000003"/>
    <n v="73500"/>
    <n v="0.35"/>
    <x v="1"/>
    <x v="6"/>
    <x v="1"/>
    <n v="300.00000000000006"/>
    <n v="105"/>
  </r>
  <r>
    <x v="2"/>
    <n v="1197831"/>
    <d v="2021-08-31T00:00:00"/>
    <x v="1"/>
    <s v="Texas"/>
    <s v="Dallas"/>
    <x v="2"/>
    <n v="24.999999999999996"/>
    <x v="27"/>
    <n v="131249.99999999997"/>
    <n v="45937.499999999985"/>
    <n v="0.35"/>
    <x v="1"/>
    <x v="6"/>
    <x v="1"/>
    <n v="249.99999999999994"/>
    <n v="87.499999999999972"/>
  </r>
  <r>
    <x v="2"/>
    <n v="1197831"/>
    <d v="2021-09-01T00:00:00"/>
    <x v="1"/>
    <s v="Texas"/>
    <s v="Dallas"/>
    <x v="3"/>
    <n v="30.000000000000004"/>
    <x v="32"/>
    <n v="127500.00000000001"/>
    <n v="57375.000000000007"/>
    <n v="0.45"/>
    <x v="1"/>
    <x v="7"/>
    <x v="1"/>
    <n v="300.00000000000006"/>
    <n v="135.00000000000003"/>
  </r>
  <r>
    <x v="2"/>
    <n v="1197831"/>
    <d v="2021-09-02T00:00:00"/>
    <x v="1"/>
    <s v="Texas"/>
    <s v="Dallas"/>
    <x v="4"/>
    <n v="35"/>
    <x v="45"/>
    <n v="113750"/>
    <n v="34125"/>
    <n v="0.3"/>
    <x v="1"/>
    <x v="7"/>
    <x v="1"/>
    <n v="350"/>
    <n v="105"/>
  </r>
  <r>
    <x v="2"/>
    <n v="1197831"/>
    <d v="2021-09-03T00:00:00"/>
    <x v="1"/>
    <s v="Texas"/>
    <s v="Dallas"/>
    <x v="5"/>
    <n v="30.000000000000004"/>
    <x v="24"/>
    <n v="180000.00000000003"/>
    <n v="90000.000000000015"/>
    <n v="0.5"/>
    <x v="1"/>
    <x v="7"/>
    <x v="1"/>
    <n v="300.00000000000006"/>
    <n v="150.00000000000003"/>
  </r>
  <r>
    <x v="2"/>
    <n v="1197831"/>
    <d v="2021-09-04T00:00:00"/>
    <x v="1"/>
    <s v="Texas"/>
    <s v="Dallas"/>
    <x v="0"/>
    <n v="20"/>
    <x v="29"/>
    <n v="150000"/>
    <n v="52500"/>
    <n v="0.35"/>
    <x v="1"/>
    <x v="7"/>
    <x v="1"/>
    <n v="200"/>
    <n v="70"/>
  </r>
  <r>
    <x v="2"/>
    <n v="1197831"/>
    <d v="2021-09-05T00:00:00"/>
    <x v="1"/>
    <s v="Texas"/>
    <s v="Dallas"/>
    <x v="1"/>
    <n v="30.000000000000004"/>
    <x v="28"/>
    <n v="232500.00000000003"/>
    <n v="81375"/>
    <n v="0.35"/>
    <x v="1"/>
    <x v="7"/>
    <x v="1"/>
    <n v="300.00000000000006"/>
    <n v="105"/>
  </r>
  <r>
    <x v="2"/>
    <n v="1197831"/>
    <d v="2021-09-06T00:00:00"/>
    <x v="1"/>
    <s v="Texas"/>
    <s v="Dallas"/>
    <x v="2"/>
    <n v="24.999999999999996"/>
    <x v="22"/>
    <n v="156249.99999999997"/>
    <n v="54687.499999999985"/>
    <n v="0.35"/>
    <x v="1"/>
    <x v="7"/>
    <x v="1"/>
    <n v="249.99999999999994"/>
    <n v="87.499999999999972"/>
  </r>
  <r>
    <x v="2"/>
    <n v="1197831"/>
    <d v="2021-09-07T00:00:00"/>
    <x v="1"/>
    <s v="Texas"/>
    <s v="Dallas"/>
    <x v="3"/>
    <n v="35"/>
    <x v="20"/>
    <n v="192500"/>
    <n v="86625"/>
    <n v="0.45"/>
    <x v="1"/>
    <x v="7"/>
    <x v="1"/>
    <n v="350"/>
    <n v="157.5"/>
  </r>
  <r>
    <x v="2"/>
    <n v="1197831"/>
    <d v="2021-09-08T00:00:00"/>
    <x v="1"/>
    <s v="Texas"/>
    <s v="Dallas"/>
    <x v="4"/>
    <n v="50"/>
    <x v="31"/>
    <n v="225000"/>
    <n v="67500"/>
    <n v="0.3"/>
    <x v="1"/>
    <x v="7"/>
    <x v="1"/>
    <n v="500"/>
    <n v="150"/>
  </r>
  <r>
    <x v="2"/>
    <n v="1197831"/>
    <d v="2021-09-09T00:00:00"/>
    <x v="1"/>
    <s v="Texas"/>
    <s v="Dallas"/>
    <x v="5"/>
    <n v="45"/>
    <x v="9"/>
    <n v="360000"/>
    <n v="180000"/>
    <n v="0.5"/>
    <x v="1"/>
    <x v="7"/>
    <x v="1"/>
    <n v="450"/>
    <n v="225"/>
  </r>
  <r>
    <x v="2"/>
    <n v="1197831"/>
    <d v="2021-09-10T00:00:00"/>
    <x v="1"/>
    <s v="Texas"/>
    <s v="Dallas"/>
    <x v="0"/>
    <n v="45"/>
    <x v="9"/>
    <n v="360000"/>
    <n v="125999.99999999999"/>
    <n v="0.35"/>
    <x v="1"/>
    <x v="7"/>
    <x v="1"/>
    <n v="450"/>
    <n v="157.49999999999997"/>
  </r>
  <r>
    <x v="2"/>
    <n v="1197831"/>
    <d v="2021-09-11T00:00:00"/>
    <x v="1"/>
    <s v="Texas"/>
    <s v="Dallas"/>
    <x v="1"/>
    <n v="50"/>
    <x v="9"/>
    <n v="400000"/>
    <n v="140000"/>
    <n v="0.35"/>
    <x v="1"/>
    <x v="7"/>
    <x v="1"/>
    <n v="500"/>
    <n v="175"/>
  </r>
  <r>
    <x v="2"/>
    <n v="1197831"/>
    <d v="2021-09-12T00:00:00"/>
    <x v="1"/>
    <s v="Texas"/>
    <s v="Dallas"/>
    <x v="2"/>
    <n v="45"/>
    <x v="25"/>
    <n v="292500"/>
    <n v="102375"/>
    <n v="0.35"/>
    <x v="1"/>
    <x v="7"/>
    <x v="1"/>
    <n v="450"/>
    <n v="157.5"/>
  </r>
  <r>
    <x v="2"/>
    <n v="1197831"/>
    <d v="2021-09-13T00:00:00"/>
    <x v="1"/>
    <s v="Texas"/>
    <s v="Dallas"/>
    <x v="3"/>
    <n v="45"/>
    <x v="24"/>
    <n v="270000"/>
    <n v="121500"/>
    <n v="0.45"/>
    <x v="1"/>
    <x v="7"/>
    <x v="1"/>
    <n v="450"/>
    <n v="202.5"/>
  </r>
  <r>
    <x v="2"/>
    <n v="1197831"/>
    <d v="2021-09-14T00:00:00"/>
    <x v="1"/>
    <s v="Texas"/>
    <s v="Dallas"/>
    <x v="4"/>
    <n v="50"/>
    <x v="23"/>
    <n v="250000"/>
    <n v="75000"/>
    <n v="0.3"/>
    <x v="1"/>
    <x v="7"/>
    <x v="1"/>
    <n v="500"/>
    <n v="150"/>
  </r>
  <r>
    <x v="2"/>
    <n v="1197831"/>
    <d v="2021-09-15T00:00:00"/>
    <x v="1"/>
    <s v="Texas"/>
    <s v="Dallas"/>
    <x v="5"/>
    <n v="55.000000000000007"/>
    <x v="10"/>
    <n v="481250.00000000006"/>
    <n v="240625.00000000003"/>
    <n v="0.5"/>
    <x v="1"/>
    <x v="7"/>
    <x v="1"/>
    <n v="550.00000000000011"/>
    <n v="275.00000000000006"/>
  </r>
  <r>
    <x v="2"/>
    <n v="1197831"/>
    <d v="2021-09-16T00:00:00"/>
    <x v="1"/>
    <s v="Texas"/>
    <s v="Dallas"/>
    <x v="0"/>
    <n v="45"/>
    <x v="6"/>
    <n v="371250"/>
    <n v="148500"/>
    <n v="0.39999999999999997"/>
    <x v="1"/>
    <x v="7"/>
    <x v="1"/>
    <n v="450"/>
    <n v="180"/>
  </r>
  <r>
    <x v="2"/>
    <n v="1197831"/>
    <d v="2021-09-17T00:00:00"/>
    <x v="1"/>
    <s v="Texas"/>
    <s v="Dallas"/>
    <x v="1"/>
    <n v="50"/>
    <x v="6"/>
    <n v="412500"/>
    <n v="165000"/>
    <n v="0.39999999999999997"/>
    <x v="1"/>
    <x v="7"/>
    <x v="1"/>
    <n v="500"/>
    <n v="200"/>
  </r>
  <r>
    <x v="2"/>
    <n v="1197831"/>
    <d v="2021-09-18T00:00:00"/>
    <x v="1"/>
    <s v="Texas"/>
    <s v="Dallas"/>
    <x v="2"/>
    <n v="45"/>
    <x v="17"/>
    <n v="438750"/>
    <n v="175499.99999999997"/>
    <n v="0.39999999999999997"/>
    <x v="1"/>
    <x v="7"/>
    <x v="1"/>
    <n v="450"/>
    <n v="179.99999999999997"/>
  </r>
  <r>
    <x v="2"/>
    <n v="1197831"/>
    <d v="2021-09-19T00:00:00"/>
    <x v="1"/>
    <s v="Texas"/>
    <s v="Dallas"/>
    <x v="3"/>
    <n v="45"/>
    <x v="30"/>
    <n v="258750"/>
    <n v="129375"/>
    <n v="0.5"/>
    <x v="1"/>
    <x v="7"/>
    <x v="1"/>
    <n v="450"/>
    <n v="225"/>
  </r>
  <r>
    <x v="2"/>
    <n v="1197831"/>
    <d v="2021-09-20T00:00:00"/>
    <x v="1"/>
    <s v="Texas"/>
    <s v="Dallas"/>
    <x v="4"/>
    <n v="50"/>
    <x v="30"/>
    <n v="287500"/>
    <n v="100625"/>
    <n v="0.35"/>
    <x v="1"/>
    <x v="7"/>
    <x v="1"/>
    <n v="500"/>
    <n v="175"/>
  </r>
  <r>
    <x v="2"/>
    <n v="1197831"/>
    <d v="2021-09-21T00:00:00"/>
    <x v="1"/>
    <s v="Texas"/>
    <s v="Dallas"/>
    <x v="5"/>
    <n v="60"/>
    <x v="2"/>
    <n v="510000"/>
    <n v="280500"/>
    <n v="0.55000000000000004"/>
    <x v="1"/>
    <x v="7"/>
    <x v="1"/>
    <n v="600"/>
    <n v="330"/>
  </r>
  <r>
    <x v="2"/>
    <n v="1197831"/>
    <d v="2021-09-22T00:00:00"/>
    <x v="1"/>
    <s v="Texas"/>
    <s v="Dallas"/>
    <x v="0"/>
    <n v="50"/>
    <x v="9"/>
    <n v="400000"/>
    <n v="160000"/>
    <n v="0.39999999999999997"/>
    <x v="1"/>
    <x v="7"/>
    <x v="1"/>
    <n v="500"/>
    <n v="200"/>
  </r>
  <r>
    <x v="2"/>
    <n v="1197831"/>
    <d v="2021-09-23T00:00:00"/>
    <x v="1"/>
    <s v="Texas"/>
    <s v="Dallas"/>
    <x v="1"/>
    <n v="55.000000000000007"/>
    <x v="9"/>
    <n v="440000.00000000006"/>
    <n v="176000"/>
    <n v="0.39999999999999997"/>
    <x v="1"/>
    <x v="7"/>
    <x v="1"/>
    <n v="550.00000000000011"/>
    <n v="220"/>
  </r>
  <r>
    <x v="2"/>
    <n v="1197831"/>
    <d v="2021-09-24T00:00:00"/>
    <x v="1"/>
    <s v="Texas"/>
    <s v="Dallas"/>
    <x v="2"/>
    <n v="50"/>
    <x v="17"/>
    <n v="487500"/>
    <n v="194999.99999999997"/>
    <n v="0.39999999999999997"/>
    <x v="1"/>
    <x v="7"/>
    <x v="1"/>
    <n v="500"/>
    <n v="199.99999999999997"/>
  </r>
  <r>
    <x v="2"/>
    <n v="1197831"/>
    <d v="2021-09-25T00:00:00"/>
    <x v="1"/>
    <s v="Texas"/>
    <s v="Dallas"/>
    <x v="3"/>
    <n v="50"/>
    <x v="27"/>
    <n v="262500"/>
    <n v="131250"/>
    <n v="0.5"/>
    <x v="1"/>
    <x v="7"/>
    <x v="1"/>
    <n v="500"/>
    <n v="250"/>
  </r>
  <r>
    <x v="2"/>
    <n v="1197831"/>
    <d v="2021-09-26T00:00:00"/>
    <x v="1"/>
    <s v="Texas"/>
    <s v="Dallas"/>
    <x v="4"/>
    <n v="55.000000000000007"/>
    <x v="27"/>
    <n v="288750.00000000006"/>
    <n v="101062.50000000001"/>
    <n v="0.35"/>
    <x v="1"/>
    <x v="7"/>
    <x v="1"/>
    <n v="550.00000000000011"/>
    <n v="192.50000000000003"/>
  </r>
  <r>
    <x v="2"/>
    <n v="1197831"/>
    <d v="2021-09-27T00:00:00"/>
    <x v="1"/>
    <s v="Texas"/>
    <s v="Dallas"/>
    <x v="5"/>
    <n v="60"/>
    <x v="28"/>
    <n v="465000"/>
    <n v="255750.00000000003"/>
    <n v="0.55000000000000004"/>
    <x v="1"/>
    <x v="7"/>
    <x v="1"/>
    <n v="600"/>
    <n v="330.00000000000006"/>
  </r>
  <r>
    <x v="2"/>
    <n v="1197831"/>
    <d v="2021-09-28T00:00:00"/>
    <x v="1"/>
    <s v="Texas"/>
    <s v="Dallas"/>
    <x v="0"/>
    <n v="55.000000000000007"/>
    <x v="26"/>
    <n v="398750.00000000006"/>
    <n v="159500"/>
    <n v="0.39999999999999997"/>
    <x v="1"/>
    <x v="7"/>
    <x v="1"/>
    <n v="550.00000000000011"/>
    <n v="220"/>
  </r>
  <r>
    <x v="2"/>
    <n v="1197831"/>
    <d v="2021-09-29T00:00:00"/>
    <x v="1"/>
    <s v="Texas"/>
    <s v="Dallas"/>
    <x v="1"/>
    <n v="55.000000000000007"/>
    <x v="21"/>
    <n v="371250.00000000006"/>
    <n v="148500"/>
    <n v="0.39999999999999997"/>
    <x v="1"/>
    <x v="7"/>
    <x v="1"/>
    <n v="550.00000000000011"/>
    <n v="220"/>
  </r>
  <r>
    <x v="2"/>
    <n v="1197831"/>
    <d v="2021-09-30T00:00:00"/>
    <x v="1"/>
    <s v="Texas"/>
    <s v="Dallas"/>
    <x v="2"/>
    <n v="60"/>
    <x v="26"/>
    <n v="435000"/>
    <n v="174000"/>
    <n v="0.39999999999999997"/>
    <x v="1"/>
    <x v="7"/>
    <x v="1"/>
    <n v="600"/>
    <n v="240"/>
  </r>
  <r>
    <x v="2"/>
    <n v="1197831"/>
    <d v="2021-10-01T00:00:00"/>
    <x v="1"/>
    <s v="Texas"/>
    <s v="Dallas"/>
    <x v="3"/>
    <n v="60"/>
    <x v="31"/>
    <n v="270000"/>
    <n v="135000"/>
    <n v="0.5"/>
    <x v="1"/>
    <x v="8"/>
    <x v="1"/>
    <n v="600"/>
    <n v="300"/>
  </r>
  <r>
    <x v="2"/>
    <n v="1197831"/>
    <d v="2021-10-02T00:00:00"/>
    <x v="1"/>
    <s v="Texas"/>
    <s v="Dallas"/>
    <x v="4"/>
    <n v="55.000000000000007"/>
    <x v="31"/>
    <n v="247500.00000000003"/>
    <n v="86625"/>
    <n v="0.35"/>
    <x v="1"/>
    <x v="8"/>
    <x v="1"/>
    <n v="550.00000000000011"/>
    <n v="192.5"/>
  </r>
  <r>
    <x v="2"/>
    <n v="1197831"/>
    <d v="2021-10-03T00:00:00"/>
    <x v="1"/>
    <s v="Texas"/>
    <s v="Dallas"/>
    <x v="5"/>
    <n v="50"/>
    <x v="21"/>
    <n v="337500"/>
    <n v="185625.00000000003"/>
    <n v="0.55000000000000004"/>
    <x v="1"/>
    <x v="8"/>
    <x v="1"/>
    <n v="500"/>
    <n v="275.00000000000006"/>
  </r>
  <r>
    <x v="2"/>
    <n v="1197831"/>
    <d v="2021-10-04T00:00:00"/>
    <x v="1"/>
    <s v="Texas"/>
    <s v="Dallas"/>
    <x v="0"/>
    <n v="40"/>
    <x v="22"/>
    <n v="250000"/>
    <n v="99999.999999999985"/>
    <n v="0.39999999999999997"/>
    <x v="1"/>
    <x v="8"/>
    <x v="1"/>
    <n v="400"/>
    <n v="159.99999999999997"/>
  </r>
  <r>
    <x v="2"/>
    <n v="1197831"/>
    <d v="2021-10-05T00:00:00"/>
    <x v="1"/>
    <s v="Texas"/>
    <s v="Dallas"/>
    <x v="1"/>
    <n v="40"/>
    <x v="22"/>
    <n v="250000"/>
    <n v="99999.999999999985"/>
    <n v="0.39999999999999997"/>
    <x v="1"/>
    <x v="8"/>
    <x v="1"/>
    <n v="400"/>
    <n v="159.99999999999997"/>
  </r>
  <r>
    <x v="2"/>
    <n v="1197831"/>
    <d v="2021-10-06T00:00:00"/>
    <x v="1"/>
    <s v="Texas"/>
    <s v="Dallas"/>
    <x v="2"/>
    <n v="45"/>
    <x v="30"/>
    <n v="258750"/>
    <n v="103499.99999999999"/>
    <n v="0.39999999999999997"/>
    <x v="1"/>
    <x v="8"/>
    <x v="1"/>
    <n v="450"/>
    <n v="179.99999999999997"/>
  </r>
  <r>
    <x v="2"/>
    <n v="1197831"/>
    <d v="2021-10-07T00:00:00"/>
    <x v="1"/>
    <s v="Texas"/>
    <s v="Dallas"/>
    <x v="3"/>
    <n v="45"/>
    <x v="32"/>
    <n v="191250"/>
    <n v="95625"/>
    <n v="0.5"/>
    <x v="1"/>
    <x v="8"/>
    <x v="1"/>
    <n v="450"/>
    <n v="225"/>
  </r>
  <r>
    <x v="2"/>
    <n v="1197831"/>
    <d v="2021-10-08T00:00:00"/>
    <x v="1"/>
    <s v="Texas"/>
    <s v="Dallas"/>
    <x v="4"/>
    <n v="40"/>
    <x v="46"/>
    <n v="160000"/>
    <n v="56000"/>
    <n v="0.35"/>
    <x v="1"/>
    <x v="8"/>
    <x v="1"/>
    <n v="400"/>
    <n v="140"/>
  </r>
  <r>
    <x v="2"/>
    <n v="1197831"/>
    <d v="2021-10-09T00:00:00"/>
    <x v="1"/>
    <s v="Texas"/>
    <s v="Dallas"/>
    <x v="5"/>
    <n v="50"/>
    <x v="30"/>
    <n v="287500"/>
    <n v="158125"/>
    <n v="0.55000000000000004"/>
    <x v="1"/>
    <x v="8"/>
    <x v="1"/>
    <n v="500"/>
    <n v="275"/>
  </r>
  <r>
    <x v="2"/>
    <n v="1197831"/>
    <d v="2021-10-10T00:00:00"/>
    <x v="1"/>
    <s v="Texas"/>
    <s v="Dallas"/>
    <x v="0"/>
    <n v="40"/>
    <x v="26"/>
    <n v="290000"/>
    <n v="115999.99999999999"/>
    <n v="0.39999999999999997"/>
    <x v="1"/>
    <x v="8"/>
    <x v="1"/>
    <n v="400"/>
    <n v="159.99999999999997"/>
  </r>
  <r>
    <x v="2"/>
    <n v="1197831"/>
    <d v="2021-10-11T00:00:00"/>
    <x v="1"/>
    <s v="Texas"/>
    <s v="Dallas"/>
    <x v="1"/>
    <n v="40"/>
    <x v="26"/>
    <n v="290000"/>
    <n v="115999.99999999999"/>
    <n v="0.39999999999999997"/>
    <x v="1"/>
    <x v="8"/>
    <x v="1"/>
    <n v="400"/>
    <n v="159.99999999999997"/>
  </r>
  <r>
    <x v="2"/>
    <n v="1197831"/>
    <d v="2021-10-12T00:00:00"/>
    <x v="1"/>
    <s v="Texas"/>
    <s v="Dallas"/>
    <x v="2"/>
    <n v="65"/>
    <x v="25"/>
    <n v="422500"/>
    <n v="169000"/>
    <n v="0.39999999999999997"/>
    <x v="1"/>
    <x v="8"/>
    <x v="1"/>
    <n v="650"/>
    <n v="260"/>
  </r>
  <r>
    <x v="2"/>
    <n v="1197831"/>
    <d v="2021-10-13T00:00:00"/>
    <x v="1"/>
    <s v="Texas"/>
    <s v="Dallas"/>
    <x v="3"/>
    <n v="65"/>
    <x v="23"/>
    <n v="325000"/>
    <n v="162500"/>
    <n v="0.5"/>
    <x v="1"/>
    <x v="8"/>
    <x v="1"/>
    <n v="650"/>
    <n v="325"/>
  </r>
  <r>
    <x v="2"/>
    <n v="1197831"/>
    <d v="2021-10-14T00:00:00"/>
    <x v="1"/>
    <s v="Texas"/>
    <s v="Dallas"/>
    <x v="4"/>
    <n v="60"/>
    <x v="33"/>
    <n v="285000"/>
    <n v="99750"/>
    <n v="0.35"/>
    <x v="1"/>
    <x v="8"/>
    <x v="1"/>
    <n v="600"/>
    <n v="210"/>
  </r>
  <r>
    <x v="2"/>
    <n v="1197831"/>
    <d v="2021-10-15T00:00:00"/>
    <x v="1"/>
    <s v="Texas"/>
    <s v="Dallas"/>
    <x v="5"/>
    <n v="70"/>
    <x v="21"/>
    <n v="472500"/>
    <n v="259875.00000000003"/>
    <n v="0.55000000000000004"/>
    <x v="1"/>
    <x v="8"/>
    <x v="1"/>
    <n v="700"/>
    <n v="385.00000000000006"/>
  </r>
  <r>
    <x v="2"/>
    <n v="1197831"/>
    <d v="2021-10-16T00:00:00"/>
    <x v="1"/>
    <s v="Texas"/>
    <s v="Dallas"/>
    <x v="0"/>
    <n v="60"/>
    <x v="6"/>
    <n v="495000"/>
    <n v="197999.99999999997"/>
    <n v="0.39999999999999997"/>
    <x v="1"/>
    <x v="8"/>
    <x v="1"/>
    <n v="600"/>
    <n v="239.99999999999997"/>
  </r>
  <r>
    <x v="2"/>
    <n v="1197831"/>
    <d v="2021-10-17T00:00:00"/>
    <x v="1"/>
    <s v="Texas"/>
    <s v="Dallas"/>
    <x v="1"/>
    <n v="60"/>
    <x v="6"/>
    <n v="495000"/>
    <n v="197999.99999999997"/>
    <n v="0.39999999999999997"/>
    <x v="1"/>
    <x v="8"/>
    <x v="1"/>
    <n v="600"/>
    <n v="239.99999999999997"/>
  </r>
  <r>
    <x v="2"/>
    <n v="1197831"/>
    <d v="2021-10-18T00:00:00"/>
    <x v="1"/>
    <s v="Texas"/>
    <s v="Dallas"/>
    <x v="2"/>
    <n v="65"/>
    <x v="26"/>
    <n v="471250"/>
    <n v="188499.99999999997"/>
    <n v="0.39999999999999997"/>
    <x v="1"/>
    <x v="8"/>
    <x v="1"/>
    <n v="650"/>
    <n v="259.99999999999994"/>
  </r>
  <r>
    <x v="2"/>
    <n v="1197831"/>
    <d v="2021-10-19T00:00:00"/>
    <x v="1"/>
    <s v="Texas"/>
    <s v="Dallas"/>
    <x v="3"/>
    <n v="65"/>
    <x v="30"/>
    <n v="373750"/>
    <n v="186875"/>
    <n v="0.5"/>
    <x v="1"/>
    <x v="8"/>
    <x v="1"/>
    <n v="650"/>
    <n v="325"/>
  </r>
  <r>
    <x v="2"/>
    <n v="1197831"/>
    <d v="2021-10-20T00:00:00"/>
    <x v="1"/>
    <s v="Texas"/>
    <s v="Dallas"/>
    <x v="4"/>
    <n v="60"/>
    <x v="27"/>
    <n v="315000"/>
    <n v="110250"/>
    <n v="0.35"/>
    <x v="1"/>
    <x v="8"/>
    <x v="1"/>
    <n v="600"/>
    <n v="210"/>
  </r>
  <r>
    <x v="2"/>
    <n v="1197831"/>
    <d v="2021-10-21T00:00:00"/>
    <x v="1"/>
    <s v="Texas"/>
    <s v="Dallas"/>
    <x v="5"/>
    <n v="70"/>
    <x v="28"/>
    <n v="542500"/>
    <n v="298375"/>
    <n v="0.55000000000000004"/>
    <x v="1"/>
    <x v="8"/>
    <x v="1"/>
    <n v="700"/>
    <n v="385"/>
  </r>
  <r>
    <x v="0"/>
    <n v="1185732"/>
    <d v="2021-10-22T00:00:00"/>
    <x v="1"/>
    <s v="Texas"/>
    <s v="Dallas"/>
    <x v="0"/>
    <n v="45"/>
    <x v="32"/>
    <n v="191250"/>
    <n v="105187.50000000001"/>
    <n v="0.55000000000000004"/>
    <x v="1"/>
    <x v="8"/>
    <x v="1"/>
    <n v="450"/>
    <n v="247.50000000000003"/>
  </r>
  <r>
    <x v="0"/>
    <n v="1185732"/>
    <d v="2021-10-23T00:00:00"/>
    <x v="1"/>
    <s v="Texas"/>
    <s v="Dallas"/>
    <x v="1"/>
    <n v="45"/>
    <x v="37"/>
    <n v="101250"/>
    <n v="35437.5"/>
    <n v="0.35"/>
    <x v="1"/>
    <x v="8"/>
    <x v="1"/>
    <n v="450"/>
    <n v="157.5"/>
  </r>
  <r>
    <x v="0"/>
    <n v="1185732"/>
    <d v="2021-10-24T00:00:00"/>
    <x v="1"/>
    <s v="Texas"/>
    <s v="Dallas"/>
    <x v="2"/>
    <n v="35"/>
    <x v="37"/>
    <n v="78750"/>
    <n v="31499.999999999996"/>
    <n v="0.39999999999999997"/>
    <x v="1"/>
    <x v="8"/>
    <x v="1"/>
    <n v="350"/>
    <n v="139.99999999999997"/>
  </r>
  <r>
    <x v="0"/>
    <n v="1185732"/>
    <d v="2021-10-25T00:00:00"/>
    <x v="1"/>
    <s v="Texas"/>
    <s v="Dallas"/>
    <x v="3"/>
    <n v="40"/>
    <x v="41"/>
    <n v="30000"/>
    <n v="11999.999999999998"/>
    <n v="0.39999999999999997"/>
    <x v="1"/>
    <x v="8"/>
    <x v="1"/>
    <n v="400"/>
    <n v="159.99999999999997"/>
  </r>
  <r>
    <x v="0"/>
    <n v="1185732"/>
    <d v="2021-10-26T00:00:00"/>
    <x v="0"/>
    <s v="Pennsylvania"/>
    <s v="Philadelphia"/>
    <x v="4"/>
    <n v="54.999999999999993"/>
    <x v="35"/>
    <n v="68749.999999999985"/>
    <n v="24062.499999999993"/>
    <n v="0.35"/>
    <x v="1"/>
    <x v="8"/>
    <x v="1"/>
    <n v="549.99999999999989"/>
    <n v="192.49999999999994"/>
  </r>
  <r>
    <x v="0"/>
    <n v="1185732"/>
    <d v="2021-10-27T00:00:00"/>
    <x v="0"/>
    <s v="Pennsylvania"/>
    <s v="Philadelphia"/>
    <x v="5"/>
    <n v="45"/>
    <x v="37"/>
    <n v="101250"/>
    <n v="30375"/>
    <n v="0.3"/>
    <x v="1"/>
    <x v="8"/>
    <x v="1"/>
    <n v="450"/>
    <n v="135"/>
  </r>
  <r>
    <x v="0"/>
    <n v="1185732"/>
    <d v="2021-10-28T00:00:00"/>
    <x v="0"/>
    <s v="Pennsylvania"/>
    <s v="Philadelphia"/>
    <x v="0"/>
    <n v="45"/>
    <x v="33"/>
    <n v="213750"/>
    <n v="117562.50000000001"/>
    <n v="0.55000000000000004"/>
    <x v="1"/>
    <x v="8"/>
    <x v="1"/>
    <n v="450"/>
    <n v="247.50000000000003"/>
  </r>
  <r>
    <x v="0"/>
    <n v="1185732"/>
    <d v="2021-10-29T00:00:00"/>
    <x v="0"/>
    <s v="Pennsylvania"/>
    <s v="Philadelphia"/>
    <x v="1"/>
    <n v="45"/>
    <x v="35"/>
    <n v="56250"/>
    <n v="19687.5"/>
    <n v="0.35"/>
    <x v="1"/>
    <x v="8"/>
    <x v="1"/>
    <n v="450"/>
    <n v="157.5"/>
  </r>
  <r>
    <x v="0"/>
    <n v="1185732"/>
    <d v="2021-10-30T00:00:00"/>
    <x v="0"/>
    <s v="Pennsylvania"/>
    <s v="Philadelphia"/>
    <x v="2"/>
    <n v="35"/>
    <x v="36"/>
    <n v="61250"/>
    <n v="24499.999999999996"/>
    <n v="0.39999999999999997"/>
    <x v="1"/>
    <x v="8"/>
    <x v="1"/>
    <n v="350"/>
    <n v="139.99999999999997"/>
  </r>
  <r>
    <x v="0"/>
    <n v="1185732"/>
    <d v="2021-10-31T00:00:00"/>
    <x v="0"/>
    <s v="Pennsylvania"/>
    <s v="Philadelphia"/>
    <x v="3"/>
    <n v="40"/>
    <x v="50"/>
    <n v="20000"/>
    <n v="7999.9999999999991"/>
    <n v="0.39999999999999997"/>
    <x v="1"/>
    <x v="8"/>
    <x v="1"/>
    <n v="400"/>
    <n v="159.99999999999997"/>
  </r>
  <r>
    <x v="0"/>
    <n v="1185732"/>
    <d v="2021-11-01T00:00:00"/>
    <x v="0"/>
    <s v="Pennsylvania"/>
    <s v="Philadelphia"/>
    <x v="4"/>
    <n v="54.999999999999993"/>
    <x v="35"/>
    <n v="68749.999999999985"/>
    <n v="24062.499999999993"/>
    <n v="0.35"/>
    <x v="1"/>
    <x v="9"/>
    <x v="1"/>
    <n v="549.99999999999989"/>
    <n v="192.49999999999994"/>
  </r>
  <r>
    <x v="0"/>
    <n v="1185732"/>
    <d v="2021-11-02T00:00:00"/>
    <x v="0"/>
    <s v="Pennsylvania"/>
    <s v="Philadelphia"/>
    <x v="5"/>
    <n v="45"/>
    <x v="37"/>
    <n v="101250"/>
    <n v="30375"/>
    <n v="0.3"/>
    <x v="1"/>
    <x v="9"/>
    <x v="1"/>
    <n v="450"/>
    <n v="135"/>
  </r>
  <r>
    <x v="0"/>
    <n v="1185732"/>
    <d v="2021-11-03T00:00:00"/>
    <x v="0"/>
    <s v="Pennsylvania"/>
    <s v="Philadelphia"/>
    <x v="0"/>
    <n v="50"/>
    <x v="51"/>
    <n v="222500"/>
    <n v="122375.00000000001"/>
    <n v="0.55000000000000004"/>
    <x v="1"/>
    <x v="9"/>
    <x v="1"/>
    <n v="500"/>
    <n v="275.00000000000006"/>
  </r>
  <r>
    <x v="0"/>
    <n v="1185732"/>
    <d v="2021-11-04T00:00:00"/>
    <x v="0"/>
    <s v="Pennsylvania"/>
    <s v="Philadelphia"/>
    <x v="1"/>
    <n v="50"/>
    <x v="42"/>
    <n v="75000"/>
    <n v="26250"/>
    <n v="0.35"/>
    <x v="1"/>
    <x v="9"/>
    <x v="1"/>
    <n v="500"/>
    <n v="175"/>
  </r>
  <r>
    <x v="0"/>
    <n v="1185732"/>
    <d v="2021-11-05T00:00:00"/>
    <x v="0"/>
    <s v="Pennsylvania"/>
    <s v="Philadelphia"/>
    <x v="2"/>
    <n v="40"/>
    <x v="36"/>
    <n v="70000"/>
    <n v="27999.999999999996"/>
    <n v="0.39999999999999997"/>
    <x v="1"/>
    <x v="9"/>
    <x v="1"/>
    <n v="400"/>
    <n v="159.99999999999997"/>
  </r>
  <r>
    <x v="0"/>
    <n v="1185732"/>
    <d v="2021-11-06T00:00:00"/>
    <x v="0"/>
    <s v="Pennsylvania"/>
    <s v="Philadelphia"/>
    <x v="3"/>
    <n v="45"/>
    <x v="52"/>
    <n v="11250"/>
    <n v="4500"/>
    <n v="0.39999999999999997"/>
    <x v="1"/>
    <x v="9"/>
    <x v="1"/>
    <n v="450"/>
    <n v="180"/>
  </r>
  <r>
    <x v="0"/>
    <n v="1185732"/>
    <d v="2021-11-07T00:00:00"/>
    <x v="0"/>
    <s v="Pennsylvania"/>
    <s v="Philadelphia"/>
    <x v="4"/>
    <n v="60"/>
    <x v="41"/>
    <n v="45000"/>
    <n v="13500"/>
    <n v="0.3"/>
    <x v="1"/>
    <x v="9"/>
    <x v="1"/>
    <n v="600"/>
    <n v="180"/>
  </r>
  <r>
    <x v="0"/>
    <n v="1185732"/>
    <d v="2021-11-08T00:00:00"/>
    <x v="0"/>
    <s v="Pennsylvania"/>
    <s v="Philadelphia"/>
    <x v="5"/>
    <n v="50"/>
    <x v="36"/>
    <n v="87500"/>
    <n v="21875"/>
    <n v="0.25"/>
    <x v="1"/>
    <x v="9"/>
    <x v="1"/>
    <n v="500"/>
    <n v="125"/>
  </r>
  <r>
    <x v="0"/>
    <n v="1185732"/>
    <d v="2021-11-09T00:00:00"/>
    <x v="0"/>
    <s v="Pennsylvania"/>
    <s v="Philadelphia"/>
    <x v="0"/>
    <n v="50"/>
    <x v="31"/>
    <n v="225000"/>
    <n v="112500"/>
    <n v="0.5"/>
    <x v="1"/>
    <x v="9"/>
    <x v="1"/>
    <n v="500"/>
    <n v="250"/>
  </r>
  <r>
    <x v="0"/>
    <n v="1185732"/>
    <d v="2021-11-10T00:00:00"/>
    <x v="0"/>
    <s v="Pennsylvania"/>
    <s v="Philadelphia"/>
    <x v="1"/>
    <n v="50"/>
    <x v="42"/>
    <n v="75000"/>
    <n v="22500"/>
    <n v="0.3"/>
    <x v="1"/>
    <x v="9"/>
    <x v="1"/>
    <n v="500"/>
    <n v="150"/>
  </r>
  <r>
    <x v="0"/>
    <n v="1185732"/>
    <d v="2021-11-11T00:00:00"/>
    <x v="0"/>
    <s v="Pennsylvania"/>
    <s v="Philadelphia"/>
    <x v="2"/>
    <n v="40"/>
    <x v="42"/>
    <n v="60000"/>
    <n v="21000"/>
    <n v="0.35"/>
    <x v="1"/>
    <x v="9"/>
    <x v="1"/>
    <n v="400"/>
    <n v="140"/>
  </r>
  <r>
    <x v="0"/>
    <n v="1185732"/>
    <d v="2021-11-12T00:00:00"/>
    <x v="0"/>
    <s v="Pennsylvania"/>
    <s v="Philadelphia"/>
    <x v="3"/>
    <n v="45"/>
    <x v="41"/>
    <n v="33750"/>
    <n v="11812.5"/>
    <n v="0.35"/>
    <x v="1"/>
    <x v="9"/>
    <x v="1"/>
    <n v="450"/>
    <n v="157.5"/>
  </r>
  <r>
    <x v="0"/>
    <n v="1185732"/>
    <d v="2021-11-13T00:00:00"/>
    <x v="0"/>
    <s v="Pennsylvania"/>
    <s v="Philadelphia"/>
    <x v="4"/>
    <n v="60"/>
    <x v="41"/>
    <n v="45000"/>
    <n v="13500"/>
    <n v="0.3"/>
    <x v="1"/>
    <x v="9"/>
    <x v="1"/>
    <n v="600"/>
    <n v="180"/>
  </r>
  <r>
    <x v="0"/>
    <n v="1185732"/>
    <d v="2021-11-14T00:00:00"/>
    <x v="0"/>
    <s v="Pennsylvania"/>
    <s v="Philadelphia"/>
    <x v="5"/>
    <n v="50"/>
    <x v="40"/>
    <n v="100000"/>
    <n v="25000"/>
    <n v="0.25"/>
    <x v="1"/>
    <x v="9"/>
    <x v="1"/>
    <n v="500"/>
    <n v="125"/>
  </r>
  <r>
    <x v="0"/>
    <n v="1185732"/>
    <d v="2021-11-15T00:00:00"/>
    <x v="0"/>
    <s v="Pennsylvania"/>
    <s v="Philadelphia"/>
    <x v="0"/>
    <n v="60"/>
    <x v="53"/>
    <n v="282000"/>
    <n v="141000"/>
    <n v="0.5"/>
    <x v="1"/>
    <x v="9"/>
    <x v="1"/>
    <n v="600"/>
    <n v="300"/>
  </r>
  <r>
    <x v="0"/>
    <n v="1185732"/>
    <d v="2021-11-16T00:00:00"/>
    <x v="0"/>
    <s v="Pennsylvania"/>
    <s v="Philadelphia"/>
    <x v="1"/>
    <n v="60.000000000000007"/>
    <x v="36"/>
    <n v="105000.00000000001"/>
    <n v="31500.000000000004"/>
    <n v="0.3"/>
    <x v="1"/>
    <x v="9"/>
    <x v="1"/>
    <n v="600.00000000000011"/>
    <n v="180.00000000000003"/>
  </r>
  <r>
    <x v="0"/>
    <n v="1185732"/>
    <d v="2021-11-17T00:00:00"/>
    <x v="0"/>
    <s v="Pennsylvania"/>
    <s v="Philadelphia"/>
    <x v="2"/>
    <n v="55.000000000000007"/>
    <x v="42"/>
    <n v="82500.000000000015"/>
    <n v="28875.000000000004"/>
    <n v="0.35"/>
    <x v="1"/>
    <x v="9"/>
    <x v="1"/>
    <n v="550.00000000000011"/>
    <n v="192.50000000000003"/>
  </r>
  <r>
    <x v="0"/>
    <n v="1185732"/>
    <d v="2021-11-18T00:00:00"/>
    <x v="0"/>
    <s v="Pennsylvania"/>
    <s v="Philadelphia"/>
    <x v="3"/>
    <n v="55.000000000000007"/>
    <x v="38"/>
    <n v="55000.000000000007"/>
    <n v="19250"/>
    <n v="0.35"/>
    <x v="1"/>
    <x v="9"/>
    <x v="1"/>
    <n v="550.00000000000011"/>
    <n v="192.5"/>
  </r>
  <r>
    <x v="0"/>
    <n v="1185732"/>
    <d v="2021-11-19T00:00:00"/>
    <x v="0"/>
    <s v="Pennsylvania"/>
    <s v="Philadelphia"/>
    <x v="4"/>
    <n v="65"/>
    <x v="35"/>
    <n v="81250"/>
    <n v="24375"/>
    <n v="0.3"/>
    <x v="1"/>
    <x v="9"/>
    <x v="1"/>
    <n v="650"/>
    <n v="195"/>
  </r>
  <r>
    <x v="0"/>
    <n v="1185732"/>
    <d v="2021-11-20T00:00:00"/>
    <x v="0"/>
    <s v="Pennsylvania"/>
    <s v="Philadelphia"/>
    <x v="5"/>
    <n v="70"/>
    <x v="43"/>
    <n v="175000"/>
    <n v="52500"/>
    <n v="0.3"/>
    <x v="1"/>
    <x v="9"/>
    <x v="1"/>
    <n v="700"/>
    <n v="210"/>
  </r>
  <r>
    <x v="0"/>
    <n v="1185732"/>
    <d v="2021-11-21T00:00:00"/>
    <x v="0"/>
    <s v="Pennsylvania"/>
    <s v="Philadelphia"/>
    <x v="0"/>
    <n v="65"/>
    <x v="23"/>
    <n v="325000"/>
    <n v="178750"/>
    <n v="0.55000000000000004"/>
    <x v="1"/>
    <x v="9"/>
    <x v="1"/>
    <n v="650"/>
    <n v="357.5"/>
  </r>
  <r>
    <x v="0"/>
    <n v="1185732"/>
    <d v="2021-11-22T00:00:00"/>
    <x v="0"/>
    <s v="Pennsylvania"/>
    <s v="Philadelphia"/>
    <x v="1"/>
    <n v="60.000000000000007"/>
    <x v="43"/>
    <n v="150000.00000000003"/>
    <n v="52500.000000000007"/>
    <n v="0.35"/>
    <x v="1"/>
    <x v="9"/>
    <x v="1"/>
    <n v="600.00000000000011"/>
    <n v="210.00000000000003"/>
  </r>
  <r>
    <x v="0"/>
    <n v="1185732"/>
    <d v="2021-11-23T00:00:00"/>
    <x v="0"/>
    <s v="Pennsylvania"/>
    <s v="Philadelphia"/>
    <x v="2"/>
    <n v="55.000000000000007"/>
    <x v="36"/>
    <n v="96250.000000000015"/>
    <n v="38500"/>
    <n v="0.39999999999999997"/>
    <x v="1"/>
    <x v="9"/>
    <x v="1"/>
    <n v="550.00000000000011"/>
    <n v="220"/>
  </r>
  <r>
    <x v="0"/>
    <n v="1185732"/>
    <d v="2021-11-24T00:00:00"/>
    <x v="0"/>
    <s v="Pennsylvania"/>
    <s v="Philadelphia"/>
    <x v="3"/>
    <n v="55.000000000000007"/>
    <x v="42"/>
    <n v="82500.000000000015"/>
    <n v="33000"/>
    <n v="0.39999999999999997"/>
    <x v="1"/>
    <x v="9"/>
    <x v="1"/>
    <n v="550.00000000000011"/>
    <n v="220"/>
  </r>
  <r>
    <x v="0"/>
    <n v="1185732"/>
    <d v="2021-11-25T00:00:00"/>
    <x v="0"/>
    <s v="Pennsylvania"/>
    <s v="Philadelphia"/>
    <x v="4"/>
    <n v="65"/>
    <x v="42"/>
    <n v="97500"/>
    <n v="34125"/>
    <n v="0.35"/>
    <x v="1"/>
    <x v="9"/>
    <x v="1"/>
    <n v="650"/>
    <n v="227.5"/>
  </r>
  <r>
    <x v="0"/>
    <n v="1185732"/>
    <d v="2021-11-26T00:00:00"/>
    <x v="0"/>
    <s v="Pennsylvania"/>
    <s v="Philadelphia"/>
    <x v="5"/>
    <n v="70"/>
    <x v="48"/>
    <n v="210000"/>
    <n v="63000"/>
    <n v="0.3"/>
    <x v="1"/>
    <x v="9"/>
    <x v="1"/>
    <n v="700"/>
    <n v="210"/>
  </r>
  <r>
    <x v="0"/>
    <n v="1185732"/>
    <d v="2021-11-27T00:00:00"/>
    <x v="0"/>
    <s v="Pennsylvania"/>
    <s v="Philadelphia"/>
    <x v="0"/>
    <n v="65"/>
    <x v="23"/>
    <n v="325000"/>
    <n v="178750"/>
    <n v="0.55000000000000004"/>
    <x v="1"/>
    <x v="9"/>
    <x v="1"/>
    <n v="650"/>
    <n v="357.5"/>
  </r>
  <r>
    <x v="0"/>
    <n v="1185732"/>
    <d v="2021-11-28T00:00:00"/>
    <x v="0"/>
    <s v="Pennsylvania"/>
    <s v="Philadelphia"/>
    <x v="1"/>
    <n v="60.000000000000007"/>
    <x v="48"/>
    <n v="180000.00000000003"/>
    <n v="63000.000000000007"/>
    <n v="0.35"/>
    <x v="1"/>
    <x v="9"/>
    <x v="1"/>
    <n v="600.00000000000011"/>
    <n v="210.00000000000003"/>
  </r>
  <r>
    <x v="0"/>
    <n v="1185732"/>
    <d v="2021-11-29T00:00:00"/>
    <x v="0"/>
    <s v="Pennsylvania"/>
    <s v="Philadelphia"/>
    <x v="2"/>
    <n v="55.000000000000007"/>
    <x v="37"/>
    <n v="123750.00000000001"/>
    <n v="49500"/>
    <n v="0.39999999999999997"/>
    <x v="1"/>
    <x v="9"/>
    <x v="1"/>
    <n v="550.00000000000011"/>
    <n v="220"/>
  </r>
  <r>
    <x v="0"/>
    <n v="1185732"/>
    <d v="2021-11-30T00:00:00"/>
    <x v="0"/>
    <s v="Pennsylvania"/>
    <s v="Philadelphia"/>
    <x v="3"/>
    <n v="55.000000000000007"/>
    <x v="36"/>
    <n v="96250.000000000015"/>
    <n v="38500"/>
    <n v="0.39999999999999997"/>
    <x v="1"/>
    <x v="9"/>
    <x v="1"/>
    <n v="550.00000000000011"/>
    <n v="220"/>
  </r>
  <r>
    <x v="0"/>
    <n v="1185732"/>
    <d v="2021-12-01T00:00:00"/>
    <x v="0"/>
    <s v="Pennsylvania"/>
    <s v="Philadelphia"/>
    <x v="4"/>
    <n v="65"/>
    <x v="40"/>
    <n v="130000"/>
    <n v="45500"/>
    <n v="0.35"/>
    <x v="1"/>
    <x v="10"/>
    <x v="1"/>
    <n v="650"/>
    <n v="227.5"/>
  </r>
  <r>
    <x v="0"/>
    <n v="1185732"/>
    <d v="2021-12-02T00:00:00"/>
    <x v="0"/>
    <s v="Pennsylvania"/>
    <s v="Philadelphia"/>
    <x v="5"/>
    <n v="70"/>
    <x v="47"/>
    <n v="262500"/>
    <n v="78750"/>
    <n v="0.3"/>
    <x v="1"/>
    <x v="10"/>
    <x v="1"/>
    <n v="700"/>
    <n v="210"/>
  </r>
  <r>
    <x v="0"/>
    <n v="1185732"/>
    <d v="2021-12-03T00:00:00"/>
    <x v="0"/>
    <s v="Pennsylvania"/>
    <s v="Philadelphia"/>
    <x v="0"/>
    <n v="65"/>
    <x v="27"/>
    <n v="341250"/>
    <n v="187687.50000000003"/>
    <n v="0.55000000000000004"/>
    <x v="1"/>
    <x v="10"/>
    <x v="1"/>
    <n v="650"/>
    <n v="357.50000000000006"/>
  </r>
  <r>
    <x v="0"/>
    <n v="1185732"/>
    <d v="2021-12-04T00:00:00"/>
    <x v="0"/>
    <s v="Pennsylvania"/>
    <s v="Philadelphia"/>
    <x v="1"/>
    <n v="60.000000000000007"/>
    <x v="48"/>
    <n v="180000.00000000003"/>
    <n v="63000.000000000007"/>
    <n v="0.35"/>
    <x v="1"/>
    <x v="10"/>
    <x v="1"/>
    <n v="600.00000000000011"/>
    <n v="210.00000000000003"/>
  </r>
  <r>
    <x v="0"/>
    <n v="1185732"/>
    <d v="2021-12-05T00:00:00"/>
    <x v="0"/>
    <s v="Pennsylvania"/>
    <s v="Philadelphia"/>
    <x v="2"/>
    <n v="55.000000000000007"/>
    <x v="37"/>
    <n v="123750.00000000001"/>
    <n v="49500"/>
    <n v="0.39999999999999997"/>
    <x v="1"/>
    <x v="10"/>
    <x v="1"/>
    <n v="550.00000000000011"/>
    <n v="220"/>
  </r>
  <r>
    <x v="0"/>
    <n v="1185732"/>
    <d v="2021-12-06T00:00:00"/>
    <x v="0"/>
    <s v="Pennsylvania"/>
    <s v="Philadelphia"/>
    <x v="3"/>
    <n v="55.000000000000007"/>
    <x v="40"/>
    <n v="110000.00000000001"/>
    <n v="44000"/>
    <n v="0.39999999999999997"/>
    <x v="1"/>
    <x v="10"/>
    <x v="1"/>
    <n v="550.00000000000011"/>
    <n v="220"/>
  </r>
  <r>
    <x v="0"/>
    <n v="1185732"/>
    <d v="2021-12-07T00:00:00"/>
    <x v="0"/>
    <s v="Pennsylvania"/>
    <s v="Philadelphia"/>
    <x v="4"/>
    <n v="65"/>
    <x v="36"/>
    <n v="113750"/>
    <n v="39812.5"/>
    <n v="0.35"/>
    <x v="1"/>
    <x v="10"/>
    <x v="1"/>
    <n v="650"/>
    <n v="227.5"/>
  </r>
  <r>
    <x v="0"/>
    <n v="1185732"/>
    <d v="2021-12-08T00:00:00"/>
    <x v="0"/>
    <s v="Pennsylvania"/>
    <s v="Philadelphia"/>
    <x v="5"/>
    <n v="70"/>
    <x v="44"/>
    <n v="245000"/>
    <n v="73500"/>
    <n v="0.3"/>
    <x v="1"/>
    <x v="10"/>
    <x v="1"/>
    <n v="700"/>
    <n v="210"/>
  </r>
  <r>
    <x v="0"/>
    <n v="1185732"/>
    <d v="2021-12-09T00:00:00"/>
    <x v="0"/>
    <s v="Pennsylvania"/>
    <s v="Philadelphia"/>
    <x v="0"/>
    <n v="65"/>
    <x v="33"/>
    <n v="308750"/>
    <n v="154375"/>
    <n v="0.5"/>
    <x v="1"/>
    <x v="10"/>
    <x v="1"/>
    <n v="650"/>
    <n v="325"/>
  </r>
  <r>
    <x v="0"/>
    <n v="1185732"/>
    <d v="2021-12-10T00:00:00"/>
    <x v="0"/>
    <s v="Pennsylvania"/>
    <s v="Philadelphia"/>
    <x v="1"/>
    <n v="50"/>
    <x v="34"/>
    <n v="137500"/>
    <n v="41250"/>
    <n v="0.3"/>
    <x v="1"/>
    <x v="10"/>
    <x v="1"/>
    <n v="500"/>
    <n v="150"/>
  </r>
  <r>
    <x v="0"/>
    <n v="1185732"/>
    <d v="2021-12-11T00:00:00"/>
    <x v="0"/>
    <s v="Pennsylvania"/>
    <s v="Philadelphia"/>
    <x v="2"/>
    <n v="45"/>
    <x v="40"/>
    <n v="90000"/>
    <n v="31499.999999999996"/>
    <n v="0.35"/>
    <x v="1"/>
    <x v="10"/>
    <x v="1"/>
    <n v="450"/>
    <n v="157.49999999999997"/>
  </r>
  <r>
    <x v="0"/>
    <n v="1185732"/>
    <d v="2021-12-12T00:00:00"/>
    <x v="0"/>
    <s v="Pennsylvania"/>
    <s v="Philadelphia"/>
    <x v="3"/>
    <n v="45"/>
    <x v="36"/>
    <n v="78750"/>
    <n v="27562.5"/>
    <n v="0.35"/>
    <x v="1"/>
    <x v="10"/>
    <x v="1"/>
    <n v="450"/>
    <n v="157.5"/>
  </r>
  <r>
    <x v="0"/>
    <n v="1185732"/>
    <d v="2021-12-13T00:00:00"/>
    <x v="0"/>
    <s v="Pennsylvania"/>
    <s v="Philadelphia"/>
    <x v="4"/>
    <n v="54.999999999999993"/>
    <x v="35"/>
    <n v="68749.999999999985"/>
    <n v="20624.999999999996"/>
    <n v="0.3"/>
    <x v="1"/>
    <x v="10"/>
    <x v="1"/>
    <n v="549.99999999999989"/>
    <n v="164.99999999999997"/>
  </r>
  <r>
    <x v="0"/>
    <n v="1185732"/>
    <d v="2021-12-14T00:00:00"/>
    <x v="0"/>
    <s v="Pennsylvania"/>
    <s v="Philadelphia"/>
    <x v="5"/>
    <n v="60"/>
    <x v="37"/>
    <n v="135000"/>
    <n v="33750"/>
    <n v="0.25"/>
    <x v="1"/>
    <x v="10"/>
    <x v="1"/>
    <n v="600"/>
    <n v="150"/>
  </r>
  <r>
    <x v="0"/>
    <n v="1185732"/>
    <d v="2021-12-15T00:00:00"/>
    <x v="0"/>
    <s v="Pennsylvania"/>
    <s v="Philadelphia"/>
    <x v="0"/>
    <n v="60"/>
    <x v="46"/>
    <n v="240000"/>
    <n v="120000"/>
    <n v="0.5"/>
    <x v="1"/>
    <x v="10"/>
    <x v="1"/>
    <n v="600"/>
    <n v="300"/>
  </r>
  <r>
    <x v="0"/>
    <n v="1185732"/>
    <d v="2021-12-16T00:00:00"/>
    <x v="0"/>
    <s v="Pennsylvania"/>
    <s v="Philadelphia"/>
    <x v="1"/>
    <n v="50"/>
    <x v="37"/>
    <n v="112500"/>
    <n v="33750"/>
    <n v="0.3"/>
    <x v="1"/>
    <x v="10"/>
    <x v="1"/>
    <n v="500"/>
    <n v="150"/>
  </r>
  <r>
    <x v="0"/>
    <n v="1185732"/>
    <d v="2021-12-17T00:00:00"/>
    <x v="0"/>
    <s v="Pennsylvania"/>
    <s v="Philadelphia"/>
    <x v="2"/>
    <n v="50"/>
    <x v="35"/>
    <n v="62500"/>
    <n v="21875"/>
    <n v="0.35"/>
    <x v="1"/>
    <x v="10"/>
    <x v="1"/>
    <n v="500"/>
    <n v="175"/>
  </r>
  <r>
    <x v="0"/>
    <n v="1185732"/>
    <d v="2021-12-18T00:00:00"/>
    <x v="0"/>
    <s v="Pennsylvania"/>
    <s v="Philadelphia"/>
    <x v="3"/>
    <n v="50"/>
    <x v="38"/>
    <n v="50000"/>
    <n v="17500"/>
    <n v="0.35"/>
    <x v="1"/>
    <x v="10"/>
    <x v="1"/>
    <n v="500"/>
    <n v="175"/>
  </r>
  <r>
    <x v="0"/>
    <n v="1185732"/>
    <d v="2021-12-19T00:00:00"/>
    <x v="0"/>
    <s v="Pennsylvania"/>
    <s v="Philadelphia"/>
    <x v="4"/>
    <n v="60"/>
    <x v="38"/>
    <n v="60000"/>
    <n v="18000"/>
    <n v="0.3"/>
    <x v="1"/>
    <x v="10"/>
    <x v="1"/>
    <n v="600"/>
    <n v="180"/>
  </r>
  <r>
    <x v="0"/>
    <n v="1185732"/>
    <d v="2021-12-20T00:00:00"/>
    <x v="0"/>
    <s v="Pennsylvania"/>
    <s v="Philadelphia"/>
    <x v="5"/>
    <n v="64.999999999999986"/>
    <x v="37"/>
    <n v="146249.99999999997"/>
    <n v="36562.499999999993"/>
    <n v="0.25"/>
    <x v="1"/>
    <x v="10"/>
    <x v="1"/>
    <n v="649.99999999999989"/>
    <n v="162.49999999999997"/>
  </r>
  <r>
    <x v="0"/>
    <n v="1185732"/>
    <d v="2021-12-21T00:00:00"/>
    <x v="0"/>
    <s v="Pennsylvania"/>
    <s v="Philadelphia"/>
    <x v="0"/>
    <n v="70"/>
    <x v="47"/>
    <n v="262500"/>
    <n v="144375"/>
    <n v="0.55000000000000004"/>
    <x v="1"/>
    <x v="10"/>
    <x v="1"/>
    <n v="700"/>
    <n v="385"/>
  </r>
  <r>
    <x v="0"/>
    <n v="1185732"/>
    <d v="2021-12-22T00:00:00"/>
    <x v="0"/>
    <s v="Pennsylvania"/>
    <s v="Philadelphia"/>
    <x v="1"/>
    <n v="60.000000000000007"/>
    <x v="40"/>
    <n v="120000.00000000001"/>
    <n v="42000"/>
    <n v="0.35"/>
    <x v="1"/>
    <x v="10"/>
    <x v="1"/>
    <n v="600.00000000000011"/>
    <n v="210"/>
  </r>
  <r>
    <x v="0"/>
    <n v="1185732"/>
    <d v="2021-12-23T00:00:00"/>
    <x v="0"/>
    <s v="Pennsylvania"/>
    <s v="Philadelphia"/>
    <x v="2"/>
    <n v="60.000000000000007"/>
    <x v="49"/>
    <n v="117000.00000000001"/>
    <n v="46800"/>
    <n v="0.39999999999999997"/>
    <x v="1"/>
    <x v="10"/>
    <x v="1"/>
    <n v="600.00000000000011"/>
    <n v="240"/>
  </r>
  <r>
    <x v="0"/>
    <n v="1185732"/>
    <d v="2021-12-24T00:00:00"/>
    <x v="0"/>
    <s v="Pennsylvania"/>
    <s v="Philadelphia"/>
    <x v="3"/>
    <n v="60.000000000000007"/>
    <x v="36"/>
    <n v="105000.00000000001"/>
    <n v="42000"/>
    <n v="0.39999999999999997"/>
    <x v="1"/>
    <x v="10"/>
    <x v="1"/>
    <n v="600.00000000000011"/>
    <n v="240"/>
  </r>
  <r>
    <x v="0"/>
    <n v="1185732"/>
    <d v="2021-12-25T00:00:00"/>
    <x v="0"/>
    <s v="Pennsylvania"/>
    <s v="Philadelphia"/>
    <x v="4"/>
    <n v="70"/>
    <x v="42"/>
    <n v="105000"/>
    <n v="36750"/>
    <n v="0.35"/>
    <x v="1"/>
    <x v="10"/>
    <x v="1"/>
    <n v="700"/>
    <n v="245"/>
  </r>
  <r>
    <x v="0"/>
    <n v="1185732"/>
    <d v="2021-12-26T00:00:00"/>
    <x v="0"/>
    <s v="Pennsylvania"/>
    <s v="Philadelphia"/>
    <x v="5"/>
    <n v="75"/>
    <x v="43"/>
    <n v="187500"/>
    <n v="56250"/>
    <n v="0.3"/>
    <x v="1"/>
    <x v="10"/>
    <x v="1"/>
    <n v="750"/>
    <n v="225"/>
  </r>
  <r>
    <x v="0"/>
    <n v="1185732"/>
    <d v="2021-12-27T00:00:00"/>
    <x v="0"/>
    <s v="Pennsylvania"/>
    <s v="Philadelphia"/>
    <x v="0"/>
    <n v="70"/>
    <x v="33"/>
    <n v="332500"/>
    <n v="182875.00000000003"/>
    <n v="0.55000000000000004"/>
    <x v="1"/>
    <x v="10"/>
    <x v="1"/>
    <n v="700"/>
    <n v="385.00000000000006"/>
  </r>
  <r>
    <x v="0"/>
    <n v="1185732"/>
    <d v="2021-12-28T00:00:00"/>
    <x v="0"/>
    <s v="Pennsylvania"/>
    <s v="Philadelphia"/>
    <x v="1"/>
    <n v="60.000000000000007"/>
    <x v="34"/>
    <n v="165000.00000000003"/>
    <n v="57750.000000000007"/>
    <n v="0.35"/>
    <x v="1"/>
    <x v="10"/>
    <x v="1"/>
    <n v="600.00000000000011"/>
    <n v="210.00000000000003"/>
  </r>
  <r>
    <x v="0"/>
    <n v="1185732"/>
    <d v="2021-12-29T00:00:00"/>
    <x v="0"/>
    <s v="Pennsylvania"/>
    <s v="Philadelphia"/>
    <x v="2"/>
    <n v="60.000000000000007"/>
    <x v="37"/>
    <n v="135000.00000000003"/>
    <n v="54000.000000000007"/>
    <n v="0.39999999999999997"/>
    <x v="1"/>
    <x v="10"/>
    <x v="1"/>
    <n v="600.00000000000011"/>
    <n v="240.00000000000003"/>
  </r>
  <r>
    <x v="0"/>
    <n v="1185732"/>
    <d v="2021-12-30T00:00:00"/>
    <x v="0"/>
    <s v="Pennsylvania"/>
    <s v="Philadelphia"/>
    <x v="3"/>
    <n v="60.000000000000007"/>
    <x v="36"/>
    <n v="105000.00000000001"/>
    <n v="42000"/>
    <n v="0.39999999999999997"/>
    <x v="1"/>
    <x v="10"/>
    <x v="1"/>
    <n v="600.00000000000011"/>
    <n v="240"/>
  </r>
  <r>
    <x v="0"/>
    <n v="1185732"/>
    <d v="2021-12-31T00:00:00"/>
    <x v="0"/>
    <s v="Pennsylvania"/>
    <s v="Philadelphia"/>
    <x v="4"/>
    <n v="70"/>
    <x v="36"/>
    <n v="122500"/>
    <n v="42875"/>
    <n v="0.35"/>
    <x v="1"/>
    <x v="10"/>
    <x v="1"/>
    <n v="700"/>
    <n v="245"/>
  </r>
  <r>
    <x v="0"/>
    <n v="1185732"/>
    <d v="2020-01-01T00:00:00"/>
    <x v="0"/>
    <s v="Pennsylvania"/>
    <s v="Philadelphia"/>
    <x v="5"/>
    <n v="75"/>
    <x v="34"/>
    <n v="206250"/>
    <n v="61875"/>
    <n v="0.3"/>
    <x v="1"/>
    <x v="0"/>
    <x v="0"/>
    <n v="750"/>
    <n v="225"/>
  </r>
  <r>
    <x v="3"/>
    <n v="1128299"/>
    <d v="2020-01-02T00:00:00"/>
    <x v="0"/>
    <s v="Pennsylvania"/>
    <s v="Philadelphia"/>
    <x v="0"/>
    <n v="35"/>
    <x v="31"/>
    <n v="157500"/>
    <n v="63000"/>
    <n v="0.4"/>
    <x v="1"/>
    <x v="0"/>
    <x v="0"/>
    <n v="350"/>
    <n v="140"/>
  </r>
  <r>
    <x v="3"/>
    <n v="1128299"/>
    <d v="2020-01-03T00:00:00"/>
    <x v="0"/>
    <s v="Pennsylvania"/>
    <s v="Philadelphia"/>
    <x v="1"/>
    <n v="45"/>
    <x v="31"/>
    <n v="202500"/>
    <n v="50625"/>
    <n v="0.25"/>
    <x v="1"/>
    <x v="0"/>
    <x v="0"/>
    <n v="450"/>
    <n v="112.5"/>
  </r>
  <r>
    <x v="3"/>
    <n v="1128299"/>
    <d v="2020-01-04T00:00:00"/>
    <x v="0"/>
    <s v="Pennsylvania"/>
    <s v="Philadelphia"/>
    <x v="2"/>
    <n v="45"/>
    <x v="31"/>
    <n v="202500"/>
    <n v="81000"/>
    <n v="0.4"/>
    <x v="1"/>
    <x v="0"/>
    <x v="0"/>
    <n v="450"/>
    <n v="180"/>
  </r>
  <r>
    <x v="3"/>
    <n v="1128299"/>
    <d v="2020-01-05T00:00:00"/>
    <x v="0"/>
    <s v="Pennsylvania"/>
    <s v="Philadelphia"/>
    <x v="3"/>
    <n v="45"/>
    <x v="48"/>
    <n v="135000"/>
    <n v="47250"/>
    <n v="0.35"/>
    <x v="1"/>
    <x v="0"/>
    <x v="0"/>
    <n v="450"/>
    <n v="157.5"/>
  </r>
  <r>
    <x v="3"/>
    <n v="1128299"/>
    <d v="2020-01-06T00:00:00"/>
    <x v="2"/>
    <s v="Nevada"/>
    <s v="Las Vegas"/>
    <x v="4"/>
    <n v="50"/>
    <x v="43"/>
    <n v="125000"/>
    <n v="68750"/>
    <n v="0.55000000000000004"/>
    <x v="1"/>
    <x v="0"/>
    <x v="0"/>
    <n v="500"/>
    <n v="275"/>
  </r>
  <r>
    <x v="3"/>
    <n v="1128299"/>
    <d v="2020-01-07T00:00:00"/>
    <x v="2"/>
    <s v="Nevada"/>
    <s v="Las Vegas"/>
    <x v="5"/>
    <n v="45"/>
    <x v="33"/>
    <n v="213750"/>
    <n v="42750"/>
    <n v="0.2"/>
    <x v="1"/>
    <x v="0"/>
    <x v="0"/>
    <n v="450"/>
    <n v="90"/>
  </r>
  <r>
    <x v="3"/>
    <n v="1128299"/>
    <d v="2020-01-08T00:00:00"/>
    <x v="2"/>
    <s v="Nevada"/>
    <s v="Las Vegas"/>
    <x v="0"/>
    <n v="35"/>
    <x v="27"/>
    <n v="183750"/>
    <n v="73500"/>
    <n v="0.4"/>
    <x v="1"/>
    <x v="0"/>
    <x v="0"/>
    <n v="350"/>
    <n v="140"/>
  </r>
  <r>
    <x v="3"/>
    <n v="1128299"/>
    <d v="2020-01-09T00:00:00"/>
    <x v="2"/>
    <s v="Nevada"/>
    <s v="Las Vegas"/>
    <x v="1"/>
    <n v="45"/>
    <x v="32"/>
    <n v="191250"/>
    <n v="47812.5"/>
    <n v="0.25"/>
    <x v="1"/>
    <x v="0"/>
    <x v="0"/>
    <n v="450"/>
    <n v="112.5"/>
  </r>
  <r>
    <x v="3"/>
    <n v="1128299"/>
    <d v="2020-01-10T00:00:00"/>
    <x v="2"/>
    <s v="Nevada"/>
    <s v="Las Vegas"/>
    <x v="2"/>
    <n v="45"/>
    <x v="32"/>
    <n v="191250"/>
    <n v="76500"/>
    <n v="0.4"/>
    <x v="1"/>
    <x v="0"/>
    <x v="0"/>
    <n v="450"/>
    <n v="180"/>
  </r>
  <r>
    <x v="3"/>
    <n v="1128299"/>
    <d v="2020-01-11T00:00:00"/>
    <x v="2"/>
    <s v="Nevada"/>
    <s v="Las Vegas"/>
    <x v="3"/>
    <n v="45"/>
    <x v="34"/>
    <n v="123750"/>
    <n v="43312.5"/>
    <n v="0.35"/>
    <x v="1"/>
    <x v="0"/>
    <x v="0"/>
    <n v="450"/>
    <n v="157.5"/>
  </r>
  <r>
    <x v="3"/>
    <n v="1128299"/>
    <d v="2020-01-12T00:00:00"/>
    <x v="2"/>
    <s v="Nevada"/>
    <s v="Las Vegas"/>
    <x v="4"/>
    <n v="50"/>
    <x v="40"/>
    <n v="100000"/>
    <n v="55000.000000000007"/>
    <n v="0.55000000000000004"/>
    <x v="1"/>
    <x v="0"/>
    <x v="0"/>
    <n v="500"/>
    <n v="275.00000000000006"/>
  </r>
  <r>
    <x v="3"/>
    <n v="1128299"/>
    <d v="2020-01-13T00:00:00"/>
    <x v="2"/>
    <s v="Nevada"/>
    <s v="Las Vegas"/>
    <x v="5"/>
    <n v="45"/>
    <x v="46"/>
    <n v="180000"/>
    <n v="36000"/>
    <n v="0.2"/>
    <x v="1"/>
    <x v="0"/>
    <x v="0"/>
    <n v="450"/>
    <n v="90"/>
  </r>
  <r>
    <x v="3"/>
    <n v="1128299"/>
    <d v="2020-01-14T00:00:00"/>
    <x v="2"/>
    <s v="Nevada"/>
    <s v="Las Vegas"/>
    <x v="0"/>
    <n v="45"/>
    <x v="20"/>
    <n v="247500"/>
    <n v="99000"/>
    <n v="0.4"/>
    <x v="1"/>
    <x v="0"/>
    <x v="0"/>
    <n v="450"/>
    <n v="180"/>
  </r>
  <r>
    <x v="3"/>
    <n v="1128299"/>
    <d v="2020-01-15T00:00:00"/>
    <x v="2"/>
    <s v="Nevada"/>
    <s v="Las Vegas"/>
    <x v="1"/>
    <n v="54.999999999999993"/>
    <x v="46"/>
    <n v="219999.99999999997"/>
    <n v="54999.999999999993"/>
    <n v="0.25"/>
    <x v="1"/>
    <x v="0"/>
    <x v="0"/>
    <n v="549.99999999999989"/>
    <n v="137.49999999999997"/>
  </r>
  <r>
    <x v="3"/>
    <n v="1128299"/>
    <d v="2020-01-16T00:00:00"/>
    <x v="2"/>
    <s v="Nevada"/>
    <s v="Las Vegas"/>
    <x v="2"/>
    <n v="54.999999999999993"/>
    <x v="46"/>
    <n v="219999.99999999997"/>
    <n v="88000"/>
    <n v="0.4"/>
    <x v="1"/>
    <x v="0"/>
    <x v="0"/>
    <n v="549.99999999999989"/>
    <n v="220"/>
  </r>
  <r>
    <x v="3"/>
    <n v="1128299"/>
    <d v="2020-01-17T00:00:00"/>
    <x v="2"/>
    <s v="Nevada"/>
    <s v="Las Vegas"/>
    <x v="3"/>
    <n v="54.999999999999993"/>
    <x v="48"/>
    <n v="164999.99999999997"/>
    <n v="57749.999999999985"/>
    <n v="0.35"/>
    <x v="1"/>
    <x v="0"/>
    <x v="0"/>
    <n v="549.99999999999989"/>
    <n v="192.49999999999994"/>
  </r>
  <r>
    <x v="3"/>
    <n v="1128299"/>
    <d v="2020-01-18T00:00:00"/>
    <x v="2"/>
    <s v="Nevada"/>
    <s v="Las Vegas"/>
    <x v="4"/>
    <n v="60"/>
    <x v="36"/>
    <n v="105000"/>
    <n v="57750.000000000007"/>
    <n v="0.55000000000000004"/>
    <x v="1"/>
    <x v="0"/>
    <x v="0"/>
    <n v="600"/>
    <n v="330.00000000000006"/>
  </r>
  <r>
    <x v="3"/>
    <n v="1128299"/>
    <d v="2020-01-19T00:00:00"/>
    <x v="2"/>
    <s v="Nevada"/>
    <s v="Las Vegas"/>
    <x v="5"/>
    <n v="54.999999999999993"/>
    <x v="47"/>
    <n v="206249.99999999997"/>
    <n v="41250"/>
    <n v="0.2"/>
    <x v="1"/>
    <x v="0"/>
    <x v="0"/>
    <n v="549.99999999999989"/>
    <n v="110"/>
  </r>
  <r>
    <x v="3"/>
    <n v="1128299"/>
    <d v="2020-01-20T00:00:00"/>
    <x v="2"/>
    <s v="Nevada"/>
    <s v="Las Vegas"/>
    <x v="0"/>
    <n v="60"/>
    <x v="20"/>
    <n v="330000"/>
    <n v="132000"/>
    <n v="0.4"/>
    <x v="1"/>
    <x v="0"/>
    <x v="0"/>
    <n v="600"/>
    <n v="240"/>
  </r>
  <r>
    <x v="3"/>
    <n v="1128299"/>
    <d v="2020-01-21T00:00:00"/>
    <x v="2"/>
    <s v="Nevada"/>
    <s v="Las Vegas"/>
    <x v="1"/>
    <n v="65"/>
    <x v="44"/>
    <n v="227500"/>
    <n v="56875"/>
    <n v="0.25"/>
    <x v="1"/>
    <x v="0"/>
    <x v="0"/>
    <n v="650"/>
    <n v="162.5"/>
  </r>
  <r>
    <x v="3"/>
    <n v="1128299"/>
    <d v="2020-01-22T00:00:00"/>
    <x v="2"/>
    <s v="Nevada"/>
    <s v="Las Vegas"/>
    <x v="2"/>
    <n v="65"/>
    <x v="46"/>
    <n v="260000"/>
    <n v="104000"/>
    <n v="0.4"/>
    <x v="1"/>
    <x v="0"/>
    <x v="0"/>
    <n v="650"/>
    <n v="260"/>
  </r>
  <r>
    <x v="3"/>
    <n v="1128299"/>
    <d v="2020-01-23T00:00:00"/>
    <x v="2"/>
    <s v="Nevada"/>
    <s v="Las Vegas"/>
    <x v="3"/>
    <n v="60"/>
    <x v="48"/>
    <n v="180000"/>
    <n v="62999.999999999993"/>
    <n v="0.35"/>
    <x v="1"/>
    <x v="0"/>
    <x v="0"/>
    <n v="600"/>
    <n v="209.99999999999997"/>
  </r>
  <r>
    <x v="3"/>
    <n v="1128299"/>
    <d v="2020-01-24T00:00:00"/>
    <x v="2"/>
    <s v="Nevada"/>
    <s v="Las Vegas"/>
    <x v="4"/>
    <n v="65"/>
    <x v="40"/>
    <n v="130000"/>
    <n v="71500"/>
    <n v="0.55000000000000004"/>
    <x v="1"/>
    <x v="0"/>
    <x v="0"/>
    <n v="650"/>
    <n v="357.5"/>
  </r>
  <r>
    <x v="3"/>
    <n v="1128299"/>
    <d v="2020-01-25T00:00:00"/>
    <x v="2"/>
    <s v="Nevada"/>
    <s v="Las Vegas"/>
    <x v="5"/>
    <n v="80"/>
    <x v="44"/>
    <n v="280000"/>
    <n v="56000"/>
    <n v="0.2"/>
    <x v="1"/>
    <x v="0"/>
    <x v="0"/>
    <n v="800"/>
    <n v="160"/>
  </r>
  <r>
    <x v="3"/>
    <n v="1128299"/>
    <d v="2020-01-26T00:00:00"/>
    <x v="2"/>
    <s v="Nevada"/>
    <s v="Las Vegas"/>
    <x v="0"/>
    <n v="60"/>
    <x v="20"/>
    <n v="330000"/>
    <n v="148500"/>
    <n v="0.45"/>
    <x v="1"/>
    <x v="0"/>
    <x v="0"/>
    <n v="600"/>
    <n v="270"/>
  </r>
  <r>
    <x v="3"/>
    <n v="1128299"/>
    <d v="2020-01-27T00:00:00"/>
    <x v="2"/>
    <s v="Nevada"/>
    <s v="Las Vegas"/>
    <x v="1"/>
    <n v="65"/>
    <x v="46"/>
    <n v="260000"/>
    <n v="78000"/>
    <n v="0.3"/>
    <x v="1"/>
    <x v="0"/>
    <x v="0"/>
    <n v="650"/>
    <n v="195"/>
  </r>
  <r>
    <x v="3"/>
    <n v="1128299"/>
    <d v="2020-01-28T00:00:00"/>
    <x v="2"/>
    <s v="Nevada"/>
    <s v="Las Vegas"/>
    <x v="2"/>
    <n v="65"/>
    <x v="46"/>
    <n v="260000"/>
    <n v="117000"/>
    <n v="0.45"/>
    <x v="1"/>
    <x v="0"/>
    <x v="0"/>
    <n v="650"/>
    <n v="292.5"/>
  </r>
  <r>
    <x v="3"/>
    <n v="1128299"/>
    <d v="2020-01-29T00:00:00"/>
    <x v="2"/>
    <s v="Nevada"/>
    <s v="Las Vegas"/>
    <x v="3"/>
    <n v="60"/>
    <x v="48"/>
    <n v="180000"/>
    <n v="72000"/>
    <n v="0.39999999999999997"/>
    <x v="1"/>
    <x v="0"/>
    <x v="0"/>
    <n v="600"/>
    <n v="240"/>
  </r>
  <r>
    <x v="3"/>
    <n v="1128299"/>
    <d v="2020-01-30T00:00:00"/>
    <x v="2"/>
    <s v="Nevada"/>
    <s v="Las Vegas"/>
    <x v="4"/>
    <n v="65"/>
    <x v="40"/>
    <n v="130000"/>
    <n v="78000.000000000015"/>
    <n v="0.60000000000000009"/>
    <x v="1"/>
    <x v="0"/>
    <x v="0"/>
    <n v="650"/>
    <n v="390.00000000000006"/>
  </r>
  <r>
    <x v="3"/>
    <n v="1128299"/>
    <d v="2020-01-31T00:00:00"/>
    <x v="2"/>
    <s v="Nevada"/>
    <s v="Las Vegas"/>
    <x v="5"/>
    <n v="80"/>
    <x v="31"/>
    <n v="360000"/>
    <n v="90000"/>
    <n v="0.25"/>
    <x v="1"/>
    <x v="0"/>
    <x v="0"/>
    <n v="800"/>
    <n v="200"/>
  </r>
  <r>
    <x v="3"/>
    <n v="1128299"/>
    <d v="2020-02-01T00:00:00"/>
    <x v="2"/>
    <s v="Nevada"/>
    <s v="Las Vegas"/>
    <x v="0"/>
    <n v="60"/>
    <x v="19"/>
    <n v="420000"/>
    <n v="189000"/>
    <n v="0.45"/>
    <x v="1"/>
    <x v="1"/>
    <x v="0"/>
    <n v="600"/>
    <n v="270"/>
  </r>
  <r>
    <x v="3"/>
    <n v="1128299"/>
    <d v="2020-02-02T00:00:00"/>
    <x v="2"/>
    <s v="Nevada"/>
    <s v="Las Vegas"/>
    <x v="1"/>
    <n v="65"/>
    <x v="20"/>
    <n v="357500"/>
    <n v="107250"/>
    <n v="0.3"/>
    <x v="1"/>
    <x v="1"/>
    <x v="0"/>
    <n v="650"/>
    <n v="195"/>
  </r>
  <r>
    <x v="3"/>
    <n v="1128299"/>
    <d v="2020-02-03T00:00:00"/>
    <x v="2"/>
    <s v="Nevada"/>
    <s v="Las Vegas"/>
    <x v="2"/>
    <n v="65"/>
    <x v="20"/>
    <n v="357500"/>
    <n v="160875"/>
    <n v="0.45"/>
    <x v="1"/>
    <x v="1"/>
    <x v="0"/>
    <n v="650"/>
    <n v="292.5"/>
  </r>
  <r>
    <x v="3"/>
    <n v="1128299"/>
    <d v="2020-02-04T00:00:00"/>
    <x v="2"/>
    <s v="Nevada"/>
    <s v="Las Vegas"/>
    <x v="3"/>
    <n v="60"/>
    <x v="32"/>
    <n v="255000"/>
    <n v="101999.99999999999"/>
    <n v="0.39999999999999997"/>
    <x v="1"/>
    <x v="1"/>
    <x v="0"/>
    <n v="600"/>
    <n v="239.99999999999997"/>
  </r>
  <r>
    <x v="3"/>
    <n v="1128299"/>
    <d v="2020-02-05T00:00:00"/>
    <x v="2"/>
    <s v="Nevada"/>
    <s v="Las Vegas"/>
    <x v="4"/>
    <n v="65"/>
    <x v="48"/>
    <n v="195000"/>
    <n v="117000.00000000001"/>
    <n v="0.60000000000000009"/>
    <x v="1"/>
    <x v="1"/>
    <x v="0"/>
    <n v="650"/>
    <n v="390.00000000000006"/>
  </r>
  <r>
    <x v="3"/>
    <n v="1128299"/>
    <d v="2020-02-06T00:00:00"/>
    <x v="2"/>
    <s v="Nevada"/>
    <s v="Las Vegas"/>
    <x v="5"/>
    <n v="80"/>
    <x v="24"/>
    <n v="480000"/>
    <n v="120000"/>
    <n v="0.25"/>
    <x v="1"/>
    <x v="1"/>
    <x v="0"/>
    <n v="800"/>
    <n v="200"/>
  </r>
  <r>
    <x v="3"/>
    <n v="1128299"/>
    <d v="2020-02-07T00:00:00"/>
    <x v="2"/>
    <s v="Nevada"/>
    <s v="Las Vegas"/>
    <x v="0"/>
    <n v="60"/>
    <x v="29"/>
    <n v="450000"/>
    <n v="180000"/>
    <n v="0.4"/>
    <x v="1"/>
    <x v="1"/>
    <x v="0"/>
    <n v="600"/>
    <n v="240"/>
  </r>
  <r>
    <x v="3"/>
    <n v="1128299"/>
    <d v="2020-02-08T00:00:00"/>
    <x v="2"/>
    <s v="Nevada"/>
    <s v="Las Vegas"/>
    <x v="1"/>
    <n v="65"/>
    <x v="24"/>
    <n v="390000"/>
    <n v="97500"/>
    <n v="0.25"/>
    <x v="1"/>
    <x v="1"/>
    <x v="0"/>
    <n v="650"/>
    <n v="162.5"/>
  </r>
  <r>
    <x v="3"/>
    <n v="1128299"/>
    <d v="2020-02-09T00:00:00"/>
    <x v="2"/>
    <s v="Nevada"/>
    <s v="Las Vegas"/>
    <x v="2"/>
    <n v="65"/>
    <x v="20"/>
    <n v="357500"/>
    <n v="143000"/>
    <n v="0.4"/>
    <x v="0"/>
    <x v="1"/>
    <x v="0"/>
    <n v="650"/>
    <n v="260"/>
  </r>
  <r>
    <x v="3"/>
    <n v="1128299"/>
    <d v="2020-02-10T00:00:00"/>
    <x v="2"/>
    <s v="Nevada"/>
    <s v="Las Vegas"/>
    <x v="3"/>
    <n v="60"/>
    <x v="31"/>
    <n v="270000"/>
    <n v="94500"/>
    <n v="0.35"/>
    <x v="0"/>
    <x v="1"/>
    <x v="0"/>
    <n v="600"/>
    <n v="210"/>
  </r>
  <r>
    <x v="3"/>
    <n v="1128299"/>
    <d v="2020-02-11T00:00:00"/>
    <x v="2"/>
    <s v="Nevada"/>
    <s v="Las Vegas"/>
    <x v="4"/>
    <n v="65"/>
    <x v="23"/>
    <n v="325000"/>
    <n v="178750"/>
    <n v="0.55000000000000004"/>
    <x v="0"/>
    <x v="1"/>
    <x v="0"/>
    <n v="650"/>
    <n v="357.5"/>
  </r>
  <r>
    <x v="3"/>
    <n v="1128299"/>
    <d v="2020-02-12T00:00:00"/>
    <x v="2"/>
    <s v="Nevada"/>
    <s v="Las Vegas"/>
    <x v="5"/>
    <n v="80"/>
    <x v="23"/>
    <n v="400000"/>
    <n v="80000"/>
    <n v="0.2"/>
    <x v="0"/>
    <x v="1"/>
    <x v="0"/>
    <n v="800"/>
    <n v="160"/>
  </r>
  <r>
    <x v="3"/>
    <n v="1128299"/>
    <d v="2020-02-13T00:00:00"/>
    <x v="2"/>
    <s v="Nevada"/>
    <s v="Las Vegas"/>
    <x v="0"/>
    <n v="65"/>
    <x v="19"/>
    <n v="455000"/>
    <n v="182000"/>
    <n v="0.4"/>
    <x v="0"/>
    <x v="1"/>
    <x v="0"/>
    <n v="650"/>
    <n v="260"/>
  </r>
  <r>
    <x v="3"/>
    <n v="1128299"/>
    <d v="2020-02-14T00:00:00"/>
    <x v="2"/>
    <s v="Nevada"/>
    <s v="Las Vegas"/>
    <x v="1"/>
    <n v="70"/>
    <x v="25"/>
    <n v="455000"/>
    <n v="113750"/>
    <n v="0.25"/>
    <x v="0"/>
    <x v="1"/>
    <x v="0"/>
    <n v="700"/>
    <n v="175"/>
  </r>
  <r>
    <x v="3"/>
    <n v="1128299"/>
    <d v="2020-02-15T00:00:00"/>
    <x v="2"/>
    <s v="Nevada"/>
    <s v="Las Vegas"/>
    <x v="2"/>
    <n v="65"/>
    <x v="27"/>
    <n v="341250"/>
    <n v="136500"/>
    <n v="0.4"/>
    <x v="0"/>
    <x v="1"/>
    <x v="0"/>
    <n v="650"/>
    <n v="260"/>
  </r>
  <r>
    <x v="3"/>
    <n v="1128299"/>
    <d v="2020-02-16T00:00:00"/>
    <x v="2"/>
    <s v="Nevada"/>
    <s v="Las Vegas"/>
    <x v="3"/>
    <n v="65"/>
    <x v="33"/>
    <n v="308750"/>
    <n v="108062.5"/>
    <n v="0.35"/>
    <x v="0"/>
    <x v="1"/>
    <x v="0"/>
    <n v="650"/>
    <n v="227.5"/>
  </r>
  <r>
    <x v="3"/>
    <n v="1128299"/>
    <d v="2020-02-17T00:00:00"/>
    <x v="2"/>
    <s v="Nevada"/>
    <s v="Las Vegas"/>
    <x v="4"/>
    <n v="75"/>
    <x v="33"/>
    <n v="356250"/>
    <n v="195937.50000000003"/>
    <n v="0.55000000000000004"/>
    <x v="0"/>
    <x v="1"/>
    <x v="0"/>
    <n v="750"/>
    <n v="412.50000000000006"/>
  </r>
  <r>
    <x v="3"/>
    <n v="1128299"/>
    <d v="2020-02-18T00:00:00"/>
    <x v="2"/>
    <s v="Nevada"/>
    <s v="Las Vegas"/>
    <x v="5"/>
    <n v="80"/>
    <x v="46"/>
    <n v="320000"/>
    <n v="64000"/>
    <n v="0.2"/>
    <x v="0"/>
    <x v="1"/>
    <x v="0"/>
    <n v="800"/>
    <n v="160"/>
  </r>
  <r>
    <x v="3"/>
    <n v="1128299"/>
    <d v="2020-02-19T00:00:00"/>
    <x v="2"/>
    <s v="Nevada"/>
    <s v="Las Vegas"/>
    <x v="0"/>
    <n v="60.000000000000007"/>
    <x v="24"/>
    <n v="360000.00000000006"/>
    <n v="126000.00000000003"/>
    <n v="0.35000000000000003"/>
    <x v="0"/>
    <x v="1"/>
    <x v="0"/>
    <n v="600.00000000000011"/>
    <n v="210.00000000000006"/>
  </r>
  <r>
    <x v="3"/>
    <n v="1128299"/>
    <d v="2020-02-20T00:00:00"/>
    <x v="2"/>
    <s v="Nevada"/>
    <s v="Las Vegas"/>
    <x v="1"/>
    <n v="65.000000000000014"/>
    <x v="24"/>
    <n v="390000.00000000006"/>
    <n v="78000.000000000015"/>
    <n v="0.2"/>
    <x v="0"/>
    <x v="1"/>
    <x v="0"/>
    <n v="650.00000000000011"/>
    <n v="130.00000000000003"/>
  </r>
  <r>
    <x v="3"/>
    <n v="1128299"/>
    <d v="2020-02-21T00:00:00"/>
    <x v="2"/>
    <s v="Nevada"/>
    <s v="Las Vegas"/>
    <x v="2"/>
    <n v="60.000000000000007"/>
    <x v="31"/>
    <n v="270000.00000000006"/>
    <n v="94500.000000000029"/>
    <n v="0.35000000000000003"/>
    <x v="0"/>
    <x v="1"/>
    <x v="0"/>
    <n v="600.00000000000011"/>
    <n v="210.00000000000006"/>
  </r>
  <r>
    <x v="3"/>
    <n v="1128299"/>
    <d v="2020-02-22T00:00:00"/>
    <x v="2"/>
    <s v="Nevada"/>
    <s v="Las Vegas"/>
    <x v="3"/>
    <n v="60.000000000000007"/>
    <x v="46"/>
    <n v="240000.00000000003"/>
    <n v="72000"/>
    <n v="0.3"/>
    <x v="0"/>
    <x v="1"/>
    <x v="0"/>
    <n v="600.00000000000011"/>
    <n v="180"/>
  </r>
  <r>
    <x v="3"/>
    <n v="1128299"/>
    <d v="2020-02-23T00:00:00"/>
    <x v="2"/>
    <s v="Nevada"/>
    <s v="Las Vegas"/>
    <x v="4"/>
    <n v="70"/>
    <x v="46"/>
    <n v="280000"/>
    <n v="140000.00000000003"/>
    <n v="0.50000000000000011"/>
    <x v="0"/>
    <x v="1"/>
    <x v="0"/>
    <n v="700"/>
    <n v="350.00000000000006"/>
  </r>
  <r>
    <x v="3"/>
    <n v="1128299"/>
    <d v="2020-02-24T00:00:00"/>
    <x v="2"/>
    <s v="Nevada"/>
    <s v="Las Vegas"/>
    <x v="5"/>
    <n v="75.000000000000014"/>
    <x v="31"/>
    <n v="337500.00000000006"/>
    <n v="50625.000000000015"/>
    <n v="0.15000000000000002"/>
    <x v="0"/>
    <x v="1"/>
    <x v="0"/>
    <n v="750.00000000000011"/>
    <n v="112.50000000000003"/>
  </r>
  <r>
    <x v="3"/>
    <n v="1128299"/>
    <d v="2020-02-25T00:00:00"/>
    <x v="2"/>
    <s v="Nevada"/>
    <s v="Las Vegas"/>
    <x v="0"/>
    <n v="60.000000000000007"/>
    <x v="20"/>
    <n v="330000.00000000006"/>
    <n v="115500.00000000003"/>
    <n v="0.35000000000000003"/>
    <x v="0"/>
    <x v="1"/>
    <x v="0"/>
    <n v="600.00000000000011"/>
    <n v="210.00000000000006"/>
  </r>
  <r>
    <x v="3"/>
    <n v="1128299"/>
    <d v="2020-02-26T00:00:00"/>
    <x v="2"/>
    <s v="Nevada"/>
    <s v="Las Vegas"/>
    <x v="1"/>
    <n v="65.000000000000014"/>
    <x v="20"/>
    <n v="357500.00000000006"/>
    <n v="71500.000000000015"/>
    <n v="0.2"/>
    <x v="0"/>
    <x v="1"/>
    <x v="0"/>
    <n v="650.00000000000011"/>
    <n v="130.00000000000003"/>
  </r>
  <r>
    <x v="3"/>
    <n v="1128299"/>
    <d v="2020-02-27T00:00:00"/>
    <x v="2"/>
    <s v="Nevada"/>
    <s v="Las Vegas"/>
    <x v="2"/>
    <n v="60.000000000000007"/>
    <x v="47"/>
    <n v="225000.00000000003"/>
    <n v="78750.000000000015"/>
    <n v="0.35000000000000003"/>
    <x v="0"/>
    <x v="1"/>
    <x v="0"/>
    <n v="600.00000000000011"/>
    <n v="210.00000000000003"/>
  </r>
  <r>
    <x v="3"/>
    <n v="1128299"/>
    <d v="2020-02-28T00:00:00"/>
    <x v="2"/>
    <s v="Nevada"/>
    <s v="Las Vegas"/>
    <x v="3"/>
    <n v="60.000000000000007"/>
    <x v="44"/>
    <n v="210000.00000000003"/>
    <n v="63000.000000000007"/>
    <n v="0.3"/>
    <x v="0"/>
    <x v="1"/>
    <x v="0"/>
    <n v="600.00000000000011"/>
    <n v="180.00000000000003"/>
  </r>
  <r>
    <x v="3"/>
    <n v="1128299"/>
    <d v="2020-03-01T00:00:00"/>
    <x v="2"/>
    <s v="Nevada"/>
    <s v="Las Vegas"/>
    <x v="4"/>
    <n v="70"/>
    <x v="45"/>
    <n v="227500"/>
    <n v="113750.00000000003"/>
    <n v="0.50000000000000011"/>
    <x v="0"/>
    <x v="2"/>
    <x v="0"/>
    <n v="700"/>
    <n v="350.00000000000011"/>
  </r>
  <r>
    <x v="3"/>
    <n v="1128299"/>
    <d v="2020-03-02T00:00:00"/>
    <x v="2"/>
    <s v="Nevada"/>
    <s v="Las Vegas"/>
    <x v="5"/>
    <n v="75.000000000000014"/>
    <x v="47"/>
    <n v="281250.00000000006"/>
    <n v="42187.500000000015"/>
    <n v="0.15000000000000002"/>
    <x v="0"/>
    <x v="2"/>
    <x v="0"/>
    <n v="750.00000000000011"/>
    <n v="112.50000000000004"/>
  </r>
  <r>
    <x v="3"/>
    <n v="1128299"/>
    <d v="2020-03-03T00:00:00"/>
    <x v="2"/>
    <s v="Nevada"/>
    <s v="Las Vegas"/>
    <x v="0"/>
    <n v="60.000000000000007"/>
    <x v="30"/>
    <n v="345000.00000000006"/>
    <n v="120750.00000000003"/>
    <n v="0.35000000000000003"/>
    <x v="0"/>
    <x v="2"/>
    <x v="0"/>
    <n v="600.00000000000011"/>
    <n v="210.00000000000006"/>
  </r>
  <r>
    <x v="3"/>
    <n v="1128299"/>
    <d v="2020-03-04T00:00:00"/>
    <x v="2"/>
    <s v="Nevada"/>
    <s v="Las Vegas"/>
    <x v="1"/>
    <n v="65.000000000000014"/>
    <x v="30"/>
    <n v="373750.00000000006"/>
    <n v="74750.000000000015"/>
    <n v="0.2"/>
    <x v="0"/>
    <x v="2"/>
    <x v="0"/>
    <n v="650.00000000000011"/>
    <n v="130.00000000000003"/>
  </r>
  <r>
    <x v="3"/>
    <n v="1128299"/>
    <d v="2020-03-05T00:00:00"/>
    <x v="2"/>
    <s v="Nevada"/>
    <s v="Las Vegas"/>
    <x v="2"/>
    <n v="60.000000000000007"/>
    <x v="32"/>
    <n v="255000.00000000003"/>
    <n v="89250.000000000015"/>
    <n v="0.35000000000000003"/>
    <x v="0"/>
    <x v="2"/>
    <x v="0"/>
    <n v="600.00000000000011"/>
    <n v="210.00000000000003"/>
  </r>
  <r>
    <x v="3"/>
    <n v="1128299"/>
    <d v="2020-03-06T00:00:00"/>
    <x v="2"/>
    <s v="Nevada"/>
    <s v="Las Vegas"/>
    <x v="3"/>
    <n v="60.000000000000007"/>
    <x v="46"/>
    <n v="240000.00000000003"/>
    <n v="72000"/>
    <n v="0.3"/>
    <x v="0"/>
    <x v="2"/>
    <x v="0"/>
    <n v="600.00000000000011"/>
    <n v="180"/>
  </r>
  <r>
    <x v="3"/>
    <n v="1128299"/>
    <d v="2020-03-07T00:00:00"/>
    <x v="2"/>
    <s v="Nevada"/>
    <s v="Las Vegas"/>
    <x v="4"/>
    <n v="70"/>
    <x v="44"/>
    <n v="245000"/>
    <n v="122500.00000000003"/>
    <n v="0.50000000000000011"/>
    <x v="0"/>
    <x v="2"/>
    <x v="0"/>
    <n v="700"/>
    <n v="350.00000000000006"/>
  </r>
  <r>
    <x v="3"/>
    <n v="1128299"/>
    <d v="2020-03-08T00:00:00"/>
    <x v="2"/>
    <s v="Nevada"/>
    <s v="Las Vegas"/>
    <x v="5"/>
    <n v="75.000000000000014"/>
    <x v="33"/>
    <n v="356250.00000000006"/>
    <n v="53437.500000000015"/>
    <n v="0.15000000000000002"/>
    <x v="0"/>
    <x v="2"/>
    <x v="0"/>
    <n v="750.00000000000011"/>
    <n v="112.50000000000003"/>
  </r>
  <r>
    <x v="3"/>
    <n v="1128299"/>
    <d v="2020-03-09T00:00:00"/>
    <x v="2"/>
    <s v="Nevada"/>
    <s v="Las Vegas"/>
    <x v="0"/>
    <n v="60.000000000000007"/>
    <x v="21"/>
    <n v="405000.00000000006"/>
    <n v="141750.00000000003"/>
    <n v="0.35000000000000003"/>
    <x v="0"/>
    <x v="2"/>
    <x v="0"/>
    <n v="600.00000000000011"/>
    <n v="210.00000000000006"/>
  </r>
  <r>
    <x v="3"/>
    <n v="1128299"/>
    <d v="2020-03-10T00:00:00"/>
    <x v="2"/>
    <s v="Nevada"/>
    <s v="Las Vegas"/>
    <x v="1"/>
    <n v="65.000000000000014"/>
    <x v="21"/>
    <n v="438750.00000000012"/>
    <n v="87750.000000000029"/>
    <n v="0.2"/>
    <x v="0"/>
    <x v="2"/>
    <x v="0"/>
    <n v="650.00000000000023"/>
    <n v="130.00000000000006"/>
  </r>
  <r>
    <x v="3"/>
    <n v="1128299"/>
    <d v="2020-03-11T00:00:00"/>
    <x v="2"/>
    <s v="Nevada"/>
    <s v="Las Vegas"/>
    <x v="2"/>
    <n v="60.000000000000007"/>
    <x v="33"/>
    <n v="285000.00000000006"/>
    <n v="99750.000000000029"/>
    <n v="0.35000000000000003"/>
    <x v="0"/>
    <x v="2"/>
    <x v="0"/>
    <n v="600.00000000000011"/>
    <n v="210.00000000000006"/>
  </r>
  <r>
    <x v="3"/>
    <n v="1128299"/>
    <d v="2020-03-12T00:00:00"/>
    <x v="2"/>
    <s v="Nevada"/>
    <s v="Las Vegas"/>
    <x v="3"/>
    <n v="60.000000000000007"/>
    <x v="33"/>
    <n v="285000.00000000006"/>
    <n v="85500.000000000015"/>
    <n v="0.3"/>
    <x v="0"/>
    <x v="2"/>
    <x v="0"/>
    <n v="600.00000000000011"/>
    <n v="180.00000000000003"/>
  </r>
  <r>
    <x v="3"/>
    <n v="1128299"/>
    <d v="2020-03-13T00:00:00"/>
    <x v="2"/>
    <s v="Nevada"/>
    <s v="Las Vegas"/>
    <x v="4"/>
    <n v="70"/>
    <x v="46"/>
    <n v="280000"/>
    <n v="140000.00000000003"/>
    <n v="0.50000000000000011"/>
    <x v="0"/>
    <x v="2"/>
    <x v="0"/>
    <n v="700"/>
    <n v="350.00000000000006"/>
  </r>
  <r>
    <x v="3"/>
    <n v="1128299"/>
    <d v="2020-03-14T00:00:00"/>
    <x v="2"/>
    <s v="Nevada"/>
    <s v="Las Vegas"/>
    <x v="5"/>
    <n v="75.000000000000014"/>
    <x v="23"/>
    <n v="375000.00000000006"/>
    <n v="56250.000000000015"/>
    <n v="0.15000000000000002"/>
    <x v="0"/>
    <x v="2"/>
    <x v="0"/>
    <n v="750.00000000000011"/>
    <n v="112.50000000000003"/>
  </r>
  <r>
    <x v="3"/>
    <n v="1128299"/>
    <d v="2020-03-15T00:00:00"/>
    <x v="2"/>
    <s v="Nevada"/>
    <s v="Las Vegas"/>
    <x v="0"/>
    <n v="30"/>
    <x v="32"/>
    <n v="127500"/>
    <n v="44625.000000000007"/>
    <n v="0.35000000000000003"/>
    <x v="0"/>
    <x v="2"/>
    <x v="0"/>
    <n v="300"/>
    <n v="105.00000000000001"/>
  </r>
  <r>
    <x v="3"/>
    <n v="1128299"/>
    <d v="2020-03-16T00:00:00"/>
    <x v="2"/>
    <s v="Nevada"/>
    <s v="Las Vegas"/>
    <x v="1"/>
    <n v="40"/>
    <x v="32"/>
    <n v="170000"/>
    <n v="34000"/>
    <n v="0.2"/>
    <x v="0"/>
    <x v="2"/>
    <x v="0"/>
    <n v="400"/>
    <n v="80"/>
  </r>
  <r>
    <x v="3"/>
    <n v="1128299"/>
    <d v="2020-03-17T00:00:00"/>
    <x v="2"/>
    <s v="Nevada"/>
    <s v="Las Vegas"/>
    <x v="2"/>
    <n v="40"/>
    <x v="32"/>
    <n v="170000"/>
    <n v="59500.000000000007"/>
    <n v="0.35000000000000003"/>
    <x v="0"/>
    <x v="2"/>
    <x v="0"/>
    <n v="400"/>
    <n v="140.00000000000003"/>
  </r>
  <r>
    <x v="3"/>
    <n v="1128299"/>
    <d v="2020-03-18T00:00:00"/>
    <x v="2"/>
    <s v="Nevada"/>
    <s v="Las Vegas"/>
    <x v="3"/>
    <n v="40"/>
    <x v="34"/>
    <n v="110000"/>
    <n v="33000"/>
    <n v="0.3"/>
    <x v="0"/>
    <x v="2"/>
    <x v="0"/>
    <n v="400"/>
    <n v="120"/>
  </r>
  <r>
    <x v="3"/>
    <n v="1128299"/>
    <d v="2020-03-19T00:00:00"/>
    <x v="2"/>
    <s v="Colorado"/>
    <s v="Denver"/>
    <x v="4"/>
    <n v="45"/>
    <x v="37"/>
    <n v="101250"/>
    <n v="50625"/>
    <n v="0.5"/>
    <x v="0"/>
    <x v="2"/>
    <x v="0"/>
    <n v="450"/>
    <n v="225"/>
  </r>
  <r>
    <x v="3"/>
    <n v="1128299"/>
    <d v="2020-03-20T00:00:00"/>
    <x v="2"/>
    <s v="Colorado"/>
    <s v="Denver"/>
    <x v="5"/>
    <n v="40"/>
    <x v="33"/>
    <n v="190000"/>
    <n v="28500.000000000004"/>
    <n v="0.15000000000000002"/>
    <x v="0"/>
    <x v="2"/>
    <x v="0"/>
    <n v="400"/>
    <n v="60.000000000000007"/>
  </r>
  <r>
    <x v="3"/>
    <n v="1128299"/>
    <d v="2020-03-21T00:00:00"/>
    <x v="2"/>
    <s v="Colorado"/>
    <s v="Denver"/>
    <x v="0"/>
    <n v="30"/>
    <x v="27"/>
    <n v="157500"/>
    <n v="55125.000000000007"/>
    <n v="0.35000000000000003"/>
    <x v="0"/>
    <x v="2"/>
    <x v="0"/>
    <n v="300"/>
    <n v="105.00000000000001"/>
  </r>
  <r>
    <x v="3"/>
    <n v="1128299"/>
    <d v="2020-03-22T00:00:00"/>
    <x v="2"/>
    <s v="Colorado"/>
    <s v="Denver"/>
    <x v="1"/>
    <n v="40"/>
    <x v="32"/>
    <n v="170000"/>
    <n v="34000"/>
    <n v="0.2"/>
    <x v="0"/>
    <x v="2"/>
    <x v="0"/>
    <n v="400"/>
    <n v="80"/>
  </r>
  <r>
    <x v="3"/>
    <n v="1128299"/>
    <d v="2020-03-23T00:00:00"/>
    <x v="2"/>
    <s v="Colorado"/>
    <s v="Denver"/>
    <x v="2"/>
    <n v="40"/>
    <x v="32"/>
    <n v="170000"/>
    <n v="59500.000000000007"/>
    <n v="0.35000000000000003"/>
    <x v="0"/>
    <x v="2"/>
    <x v="0"/>
    <n v="400"/>
    <n v="140.00000000000003"/>
  </r>
  <r>
    <x v="3"/>
    <n v="1128299"/>
    <d v="2020-03-24T00:00:00"/>
    <x v="2"/>
    <s v="Colorado"/>
    <s v="Denver"/>
    <x v="3"/>
    <n v="40"/>
    <x v="34"/>
    <n v="110000"/>
    <n v="33000"/>
    <n v="0.3"/>
    <x v="0"/>
    <x v="2"/>
    <x v="0"/>
    <n v="400"/>
    <n v="120"/>
  </r>
  <r>
    <x v="3"/>
    <n v="1128299"/>
    <d v="2020-03-25T00:00:00"/>
    <x v="2"/>
    <s v="Colorado"/>
    <s v="Denver"/>
    <x v="4"/>
    <n v="45"/>
    <x v="40"/>
    <n v="90000"/>
    <n v="45000"/>
    <n v="0.5"/>
    <x v="0"/>
    <x v="2"/>
    <x v="0"/>
    <n v="450"/>
    <n v="225"/>
  </r>
  <r>
    <x v="3"/>
    <n v="1128299"/>
    <d v="2020-03-26T00:00:00"/>
    <x v="2"/>
    <s v="Colorado"/>
    <s v="Denver"/>
    <x v="5"/>
    <n v="40"/>
    <x v="46"/>
    <n v="160000"/>
    <n v="24000.000000000004"/>
    <n v="0.15000000000000002"/>
    <x v="0"/>
    <x v="2"/>
    <x v="0"/>
    <n v="400"/>
    <n v="60.000000000000007"/>
  </r>
  <r>
    <x v="3"/>
    <n v="1128299"/>
    <d v="2020-03-27T00:00:00"/>
    <x v="2"/>
    <s v="Colorado"/>
    <s v="Denver"/>
    <x v="0"/>
    <n v="40"/>
    <x v="20"/>
    <n v="220000"/>
    <n v="77000.000000000015"/>
    <n v="0.35000000000000003"/>
    <x v="0"/>
    <x v="2"/>
    <x v="0"/>
    <n v="400"/>
    <n v="140.00000000000003"/>
  </r>
  <r>
    <x v="3"/>
    <n v="1128299"/>
    <d v="2020-03-28T00:00:00"/>
    <x v="2"/>
    <s v="Colorado"/>
    <s v="Denver"/>
    <x v="1"/>
    <n v="49.999999999999993"/>
    <x v="46"/>
    <n v="199999.99999999997"/>
    <n v="40000"/>
    <n v="0.2"/>
    <x v="0"/>
    <x v="2"/>
    <x v="0"/>
    <n v="499.99999999999994"/>
    <n v="100"/>
  </r>
  <r>
    <x v="3"/>
    <n v="1128299"/>
    <d v="2020-03-29T00:00:00"/>
    <x v="2"/>
    <s v="Colorado"/>
    <s v="Denver"/>
    <x v="2"/>
    <n v="54.999999999999993"/>
    <x v="46"/>
    <n v="219999.99999999997"/>
    <n v="77000"/>
    <n v="0.35000000000000003"/>
    <x v="0"/>
    <x v="2"/>
    <x v="0"/>
    <n v="549.99999999999989"/>
    <n v="192.5"/>
  </r>
  <r>
    <x v="3"/>
    <n v="1128299"/>
    <d v="2020-03-30T00:00:00"/>
    <x v="2"/>
    <s v="Colorado"/>
    <s v="Denver"/>
    <x v="3"/>
    <n v="54.999999999999993"/>
    <x v="48"/>
    <n v="164999.99999999997"/>
    <n v="49499.999999999993"/>
    <n v="0.3"/>
    <x v="0"/>
    <x v="2"/>
    <x v="0"/>
    <n v="549.99999999999989"/>
    <n v="164.99999999999997"/>
  </r>
  <r>
    <x v="3"/>
    <n v="1128299"/>
    <d v="2020-03-31T00:00:00"/>
    <x v="2"/>
    <s v="Colorado"/>
    <s v="Denver"/>
    <x v="4"/>
    <n v="60"/>
    <x v="42"/>
    <n v="90000"/>
    <n v="45000"/>
    <n v="0.5"/>
    <x v="0"/>
    <x v="2"/>
    <x v="0"/>
    <n v="600"/>
    <n v="300"/>
  </r>
  <r>
    <x v="3"/>
    <n v="1128299"/>
    <d v="2020-04-01T00:00:00"/>
    <x v="2"/>
    <s v="Colorado"/>
    <s v="Denver"/>
    <x v="5"/>
    <n v="54.999999999999993"/>
    <x v="44"/>
    <n v="192499.99999999997"/>
    <n v="28875"/>
    <n v="0.15000000000000002"/>
    <x v="0"/>
    <x v="3"/>
    <x v="0"/>
    <n v="549.99999999999989"/>
    <n v="82.5"/>
  </r>
  <r>
    <x v="3"/>
    <n v="1128299"/>
    <d v="2020-04-02T00:00:00"/>
    <x v="2"/>
    <s v="Colorado"/>
    <s v="Denver"/>
    <x v="0"/>
    <n v="60"/>
    <x v="27"/>
    <n v="315000"/>
    <n v="110250.00000000001"/>
    <n v="0.35000000000000003"/>
    <x v="0"/>
    <x v="3"/>
    <x v="0"/>
    <n v="600"/>
    <n v="210.00000000000003"/>
  </r>
  <r>
    <x v="3"/>
    <n v="1128299"/>
    <d v="2020-04-03T00:00:00"/>
    <x v="2"/>
    <s v="Colorado"/>
    <s v="Denver"/>
    <x v="1"/>
    <n v="65"/>
    <x v="45"/>
    <n v="211250"/>
    <n v="42250"/>
    <n v="0.2"/>
    <x v="0"/>
    <x v="3"/>
    <x v="0"/>
    <n v="650"/>
    <n v="130"/>
  </r>
  <r>
    <x v="3"/>
    <n v="1128299"/>
    <d v="2020-04-04T00:00:00"/>
    <x v="2"/>
    <s v="Colorado"/>
    <s v="Denver"/>
    <x v="2"/>
    <n v="65"/>
    <x v="47"/>
    <n v="243750"/>
    <n v="85312.500000000015"/>
    <n v="0.35000000000000003"/>
    <x v="0"/>
    <x v="3"/>
    <x v="0"/>
    <n v="650"/>
    <n v="227.50000000000003"/>
  </r>
  <r>
    <x v="3"/>
    <n v="1128299"/>
    <d v="2020-04-05T00:00:00"/>
    <x v="2"/>
    <s v="Colorado"/>
    <s v="Denver"/>
    <x v="3"/>
    <n v="60"/>
    <x v="34"/>
    <n v="165000"/>
    <n v="49500"/>
    <n v="0.3"/>
    <x v="0"/>
    <x v="3"/>
    <x v="0"/>
    <n v="600"/>
    <n v="180"/>
  </r>
  <r>
    <x v="3"/>
    <n v="1128299"/>
    <d v="2020-04-06T00:00:00"/>
    <x v="2"/>
    <s v="Colorado"/>
    <s v="Denver"/>
    <x v="4"/>
    <n v="65"/>
    <x v="36"/>
    <n v="113750"/>
    <n v="56875"/>
    <n v="0.5"/>
    <x v="0"/>
    <x v="3"/>
    <x v="0"/>
    <n v="650"/>
    <n v="325"/>
  </r>
  <r>
    <x v="3"/>
    <n v="1128299"/>
    <d v="2020-04-07T00:00:00"/>
    <x v="2"/>
    <s v="Colorado"/>
    <s v="Denver"/>
    <x v="5"/>
    <n v="80"/>
    <x v="45"/>
    <n v="260000"/>
    <n v="39000.000000000007"/>
    <n v="0.15000000000000002"/>
    <x v="0"/>
    <x v="3"/>
    <x v="0"/>
    <n v="800"/>
    <n v="120.00000000000003"/>
  </r>
  <r>
    <x v="3"/>
    <n v="1128299"/>
    <d v="2020-04-08T00:00:00"/>
    <x v="2"/>
    <s v="Colorado"/>
    <s v="Denver"/>
    <x v="0"/>
    <n v="60"/>
    <x v="27"/>
    <n v="315000"/>
    <n v="157500"/>
    <n v="0.5"/>
    <x v="0"/>
    <x v="3"/>
    <x v="0"/>
    <n v="600"/>
    <n v="300"/>
  </r>
  <r>
    <x v="3"/>
    <n v="1128299"/>
    <d v="2020-04-09T00:00:00"/>
    <x v="2"/>
    <s v="Colorado"/>
    <s v="Denver"/>
    <x v="1"/>
    <n v="65"/>
    <x v="47"/>
    <n v="243750"/>
    <n v="85312.5"/>
    <n v="0.35"/>
    <x v="0"/>
    <x v="3"/>
    <x v="0"/>
    <n v="650"/>
    <n v="227.5"/>
  </r>
  <r>
    <x v="3"/>
    <n v="1128299"/>
    <d v="2020-04-10T00:00:00"/>
    <x v="2"/>
    <s v="Colorado"/>
    <s v="Denver"/>
    <x v="2"/>
    <n v="65"/>
    <x v="47"/>
    <n v="243750"/>
    <n v="121875"/>
    <n v="0.5"/>
    <x v="0"/>
    <x v="3"/>
    <x v="0"/>
    <n v="650"/>
    <n v="325"/>
  </r>
  <r>
    <x v="3"/>
    <n v="1128299"/>
    <d v="2020-04-11T00:00:00"/>
    <x v="2"/>
    <s v="Colorado"/>
    <s v="Denver"/>
    <x v="3"/>
    <n v="60"/>
    <x v="34"/>
    <n v="165000"/>
    <n v="74249.999999999985"/>
    <n v="0.44999999999999996"/>
    <x v="0"/>
    <x v="3"/>
    <x v="0"/>
    <n v="600"/>
    <n v="269.99999999999994"/>
  </r>
  <r>
    <x v="3"/>
    <n v="1128299"/>
    <d v="2020-04-12T00:00:00"/>
    <x v="2"/>
    <s v="Colorado"/>
    <s v="Denver"/>
    <x v="4"/>
    <n v="65"/>
    <x v="36"/>
    <n v="113750"/>
    <n v="73937.500000000015"/>
    <n v="0.65000000000000013"/>
    <x v="0"/>
    <x v="3"/>
    <x v="0"/>
    <n v="650"/>
    <n v="422.50000000000006"/>
  </r>
  <r>
    <x v="3"/>
    <n v="1128299"/>
    <d v="2020-04-13T00:00:00"/>
    <x v="2"/>
    <s v="Colorado"/>
    <s v="Denver"/>
    <x v="5"/>
    <n v="80"/>
    <x v="33"/>
    <n v="380000"/>
    <n v="114000"/>
    <n v="0.3"/>
    <x v="0"/>
    <x v="3"/>
    <x v="0"/>
    <n v="800"/>
    <n v="240"/>
  </r>
  <r>
    <x v="3"/>
    <n v="1128299"/>
    <d v="2020-04-14T00:00:00"/>
    <x v="2"/>
    <s v="Colorado"/>
    <s v="Denver"/>
    <x v="0"/>
    <n v="60"/>
    <x v="26"/>
    <n v="435000"/>
    <n v="217500"/>
    <n v="0.5"/>
    <x v="0"/>
    <x v="3"/>
    <x v="0"/>
    <n v="600"/>
    <n v="300"/>
  </r>
  <r>
    <x v="3"/>
    <n v="1128299"/>
    <d v="2020-04-15T00:00:00"/>
    <x v="2"/>
    <s v="Colorado"/>
    <s v="Denver"/>
    <x v="1"/>
    <n v="65"/>
    <x v="30"/>
    <n v="373750"/>
    <n v="130812.49999999999"/>
    <n v="0.35"/>
    <x v="0"/>
    <x v="3"/>
    <x v="0"/>
    <n v="650"/>
    <n v="227.49999999999997"/>
  </r>
  <r>
    <x v="3"/>
    <n v="1128299"/>
    <d v="2020-04-16T00:00:00"/>
    <x v="2"/>
    <s v="Colorado"/>
    <s v="Denver"/>
    <x v="2"/>
    <n v="65"/>
    <x v="30"/>
    <n v="373750"/>
    <n v="186875"/>
    <n v="0.5"/>
    <x v="0"/>
    <x v="3"/>
    <x v="0"/>
    <n v="650"/>
    <n v="325"/>
  </r>
  <r>
    <x v="3"/>
    <n v="1128299"/>
    <d v="2020-04-17T00:00:00"/>
    <x v="2"/>
    <s v="Colorado"/>
    <s v="Denver"/>
    <x v="3"/>
    <n v="65"/>
    <x v="31"/>
    <n v="292500"/>
    <n v="131625"/>
    <n v="0.44999999999999996"/>
    <x v="0"/>
    <x v="3"/>
    <x v="0"/>
    <n v="650"/>
    <n v="292.5"/>
  </r>
  <r>
    <x v="3"/>
    <n v="1128299"/>
    <d v="2020-04-18T00:00:00"/>
    <x v="2"/>
    <s v="Colorado"/>
    <s v="Denver"/>
    <x v="4"/>
    <n v="70"/>
    <x v="45"/>
    <n v="227500"/>
    <n v="147875.00000000003"/>
    <n v="0.65000000000000013"/>
    <x v="0"/>
    <x v="3"/>
    <x v="0"/>
    <n v="700"/>
    <n v="455.00000000000011"/>
  </r>
  <r>
    <x v="3"/>
    <n v="1128299"/>
    <d v="2020-04-19T00:00:00"/>
    <x v="2"/>
    <s v="Colorado"/>
    <s v="Denver"/>
    <x v="5"/>
    <n v="85.000000000000014"/>
    <x v="22"/>
    <n v="531250.00000000012"/>
    <n v="159375.00000000003"/>
    <n v="0.3"/>
    <x v="0"/>
    <x v="3"/>
    <x v="0"/>
    <n v="850.00000000000023"/>
    <n v="255.00000000000006"/>
  </r>
  <r>
    <x v="3"/>
    <n v="1128299"/>
    <d v="2020-04-20T00:00:00"/>
    <x v="2"/>
    <s v="Colorado"/>
    <s v="Denver"/>
    <x v="0"/>
    <n v="65"/>
    <x v="28"/>
    <n v="503750"/>
    <n v="226687.5"/>
    <n v="0.45"/>
    <x v="0"/>
    <x v="3"/>
    <x v="0"/>
    <n v="650"/>
    <n v="292.5"/>
  </r>
  <r>
    <x v="3"/>
    <n v="1128299"/>
    <d v="2020-04-21T00:00:00"/>
    <x v="2"/>
    <s v="Colorado"/>
    <s v="Denver"/>
    <x v="1"/>
    <n v="70"/>
    <x v="22"/>
    <n v="437500"/>
    <n v="131250"/>
    <n v="0.3"/>
    <x v="0"/>
    <x v="3"/>
    <x v="0"/>
    <n v="700"/>
    <n v="210"/>
  </r>
  <r>
    <x v="3"/>
    <n v="1128299"/>
    <d v="2020-04-22T00:00:00"/>
    <x v="2"/>
    <s v="Colorado"/>
    <s v="Denver"/>
    <x v="2"/>
    <n v="70"/>
    <x v="30"/>
    <n v="402500"/>
    <n v="181125"/>
    <n v="0.45"/>
    <x v="0"/>
    <x v="3"/>
    <x v="0"/>
    <n v="700"/>
    <n v="315"/>
  </r>
  <r>
    <x v="3"/>
    <n v="1128299"/>
    <d v="2020-04-23T00:00:00"/>
    <x v="2"/>
    <s v="Colorado"/>
    <s v="Denver"/>
    <x v="3"/>
    <n v="65"/>
    <x v="33"/>
    <n v="308750"/>
    <n v="123499.99999999999"/>
    <n v="0.39999999999999997"/>
    <x v="0"/>
    <x v="3"/>
    <x v="0"/>
    <n v="650"/>
    <n v="259.99999999999994"/>
  </r>
  <r>
    <x v="3"/>
    <n v="1128299"/>
    <d v="2020-04-24T00:00:00"/>
    <x v="2"/>
    <s v="Colorado"/>
    <s v="Denver"/>
    <x v="4"/>
    <n v="70"/>
    <x v="27"/>
    <n v="367500"/>
    <n v="220500.00000000003"/>
    <n v="0.60000000000000009"/>
    <x v="0"/>
    <x v="3"/>
    <x v="0"/>
    <n v="700"/>
    <n v="420.00000000000006"/>
  </r>
  <r>
    <x v="3"/>
    <n v="1128299"/>
    <d v="2020-04-25T00:00:00"/>
    <x v="2"/>
    <s v="Colorado"/>
    <s v="Denver"/>
    <x v="5"/>
    <n v="85.000000000000014"/>
    <x v="27"/>
    <n v="446250.00000000006"/>
    <n v="111562.50000000001"/>
    <n v="0.25"/>
    <x v="0"/>
    <x v="3"/>
    <x v="0"/>
    <n v="850.00000000000011"/>
    <n v="212.50000000000003"/>
  </r>
  <r>
    <x v="3"/>
    <n v="1128299"/>
    <d v="2020-04-26T00:00:00"/>
    <x v="2"/>
    <s v="Colorado"/>
    <s v="Denver"/>
    <x v="0"/>
    <n v="70"/>
    <x v="26"/>
    <n v="507500"/>
    <n v="228375"/>
    <n v="0.45"/>
    <x v="0"/>
    <x v="3"/>
    <x v="0"/>
    <n v="700"/>
    <n v="315"/>
  </r>
  <r>
    <x v="3"/>
    <n v="1128299"/>
    <d v="2020-04-27T00:00:00"/>
    <x v="2"/>
    <s v="Colorado"/>
    <s v="Denver"/>
    <x v="1"/>
    <n v="75.000000000000014"/>
    <x v="21"/>
    <n v="506250.00000000012"/>
    <n v="151875.00000000003"/>
    <n v="0.3"/>
    <x v="0"/>
    <x v="3"/>
    <x v="0"/>
    <n v="750.00000000000023"/>
    <n v="225.00000000000006"/>
  </r>
  <r>
    <x v="3"/>
    <n v="1128299"/>
    <d v="2020-04-28T00:00:00"/>
    <x v="2"/>
    <s v="Colorado"/>
    <s v="Denver"/>
    <x v="2"/>
    <n v="70"/>
    <x v="20"/>
    <n v="385000"/>
    <n v="173250"/>
    <n v="0.45"/>
    <x v="0"/>
    <x v="3"/>
    <x v="0"/>
    <n v="700"/>
    <n v="315"/>
  </r>
  <r>
    <x v="3"/>
    <n v="1128299"/>
    <d v="2020-04-29T00:00:00"/>
    <x v="2"/>
    <s v="Colorado"/>
    <s v="Denver"/>
    <x v="3"/>
    <n v="70"/>
    <x v="23"/>
    <n v="350000"/>
    <n v="140000"/>
    <n v="0.39999999999999997"/>
    <x v="0"/>
    <x v="3"/>
    <x v="0"/>
    <n v="700"/>
    <n v="280"/>
  </r>
  <r>
    <x v="3"/>
    <n v="1128299"/>
    <d v="2020-04-30T00:00:00"/>
    <x v="2"/>
    <s v="Colorado"/>
    <s v="Denver"/>
    <x v="4"/>
    <n v="75"/>
    <x v="23"/>
    <n v="375000"/>
    <n v="225000.00000000003"/>
    <n v="0.60000000000000009"/>
    <x v="0"/>
    <x v="3"/>
    <x v="0"/>
    <n v="750"/>
    <n v="450.00000000000006"/>
  </r>
  <r>
    <x v="3"/>
    <n v="1128299"/>
    <d v="2020-05-01T00:00:00"/>
    <x v="2"/>
    <s v="Colorado"/>
    <s v="Denver"/>
    <x v="5"/>
    <n v="80"/>
    <x v="46"/>
    <n v="320000"/>
    <n v="80000"/>
    <n v="0.25"/>
    <x v="0"/>
    <x v="4"/>
    <x v="0"/>
    <n v="800"/>
    <n v="200"/>
  </r>
  <r>
    <x v="3"/>
    <n v="1128299"/>
    <d v="2020-05-02T00:00:00"/>
    <x v="2"/>
    <s v="Colorado"/>
    <s v="Denver"/>
    <x v="0"/>
    <n v="65.000000000000014"/>
    <x v="24"/>
    <n v="390000.00000000006"/>
    <n v="156000.00000000003"/>
    <n v="0.4"/>
    <x v="0"/>
    <x v="4"/>
    <x v="0"/>
    <n v="650.00000000000011"/>
    <n v="260.00000000000006"/>
  </r>
  <r>
    <x v="3"/>
    <n v="1128299"/>
    <d v="2020-05-03T00:00:00"/>
    <x v="2"/>
    <s v="Colorado"/>
    <s v="Denver"/>
    <x v="1"/>
    <n v="70.000000000000014"/>
    <x v="24"/>
    <n v="420000.00000000006"/>
    <n v="105000.00000000001"/>
    <n v="0.25"/>
    <x v="0"/>
    <x v="4"/>
    <x v="0"/>
    <n v="700.00000000000011"/>
    <n v="175.00000000000003"/>
  </r>
  <r>
    <x v="3"/>
    <n v="1128299"/>
    <d v="2020-05-04T00:00:00"/>
    <x v="2"/>
    <s v="Colorado"/>
    <s v="Denver"/>
    <x v="2"/>
    <n v="65.000000000000014"/>
    <x v="31"/>
    <n v="292500.00000000006"/>
    <n v="117000.00000000003"/>
    <n v="0.4"/>
    <x v="0"/>
    <x v="4"/>
    <x v="0"/>
    <n v="650.00000000000011"/>
    <n v="260.00000000000006"/>
  </r>
  <r>
    <x v="3"/>
    <n v="1128299"/>
    <d v="2020-05-05T00:00:00"/>
    <x v="2"/>
    <s v="Colorado"/>
    <s v="Denver"/>
    <x v="3"/>
    <n v="65.000000000000014"/>
    <x v="46"/>
    <n v="260000.00000000006"/>
    <n v="91000.000000000015"/>
    <n v="0.35"/>
    <x v="0"/>
    <x v="4"/>
    <x v="0"/>
    <n v="650.00000000000011"/>
    <n v="227.50000000000003"/>
  </r>
  <r>
    <x v="3"/>
    <n v="1128299"/>
    <d v="2020-05-06T00:00:00"/>
    <x v="2"/>
    <s v="Colorado"/>
    <s v="Denver"/>
    <x v="4"/>
    <n v="75.000000000000014"/>
    <x v="46"/>
    <n v="300000.00000000006"/>
    <n v="165000.00000000009"/>
    <n v="0.55000000000000016"/>
    <x v="0"/>
    <x v="4"/>
    <x v="0"/>
    <n v="750.00000000000011"/>
    <n v="412.50000000000023"/>
  </r>
  <r>
    <x v="3"/>
    <n v="1128299"/>
    <d v="2020-05-07T00:00:00"/>
    <x v="2"/>
    <s v="Colorado"/>
    <s v="Denver"/>
    <x v="5"/>
    <n v="70"/>
    <x v="32"/>
    <n v="297500"/>
    <n v="59500"/>
    <n v="0.2"/>
    <x v="0"/>
    <x v="4"/>
    <x v="0"/>
    <n v="700"/>
    <n v="140"/>
  </r>
  <r>
    <x v="3"/>
    <n v="1128299"/>
    <d v="2020-05-08T00:00:00"/>
    <x v="2"/>
    <s v="Colorado"/>
    <s v="Denver"/>
    <x v="0"/>
    <n v="55.000000000000007"/>
    <x v="27"/>
    <n v="288750.00000000006"/>
    <n v="115500.00000000003"/>
    <n v="0.4"/>
    <x v="0"/>
    <x v="4"/>
    <x v="0"/>
    <n v="550.00000000000011"/>
    <n v="220.00000000000006"/>
  </r>
  <r>
    <x v="3"/>
    <n v="1128299"/>
    <d v="2020-05-09T00:00:00"/>
    <x v="2"/>
    <s v="Colorado"/>
    <s v="Denver"/>
    <x v="1"/>
    <n v="60.000000000000007"/>
    <x v="27"/>
    <n v="315000.00000000006"/>
    <n v="78750.000000000015"/>
    <n v="0.25"/>
    <x v="0"/>
    <x v="4"/>
    <x v="0"/>
    <n v="600.00000000000011"/>
    <n v="150.00000000000003"/>
  </r>
  <r>
    <x v="3"/>
    <n v="1128299"/>
    <d v="2020-05-10T00:00:00"/>
    <x v="2"/>
    <s v="Colorado"/>
    <s v="Denver"/>
    <x v="2"/>
    <n v="55.000000000000007"/>
    <x v="44"/>
    <n v="192500.00000000003"/>
    <n v="77000.000000000015"/>
    <n v="0.4"/>
    <x v="0"/>
    <x v="4"/>
    <x v="0"/>
    <n v="550.00000000000011"/>
    <n v="220.00000000000003"/>
  </r>
  <r>
    <x v="3"/>
    <n v="1128299"/>
    <d v="2020-05-11T00:00:00"/>
    <x v="2"/>
    <s v="Colorado"/>
    <s v="Denver"/>
    <x v="3"/>
    <n v="55.000000000000007"/>
    <x v="45"/>
    <n v="178750.00000000003"/>
    <n v="62562.500000000007"/>
    <n v="0.35"/>
    <x v="0"/>
    <x v="4"/>
    <x v="0"/>
    <n v="550.00000000000011"/>
    <n v="192.50000000000003"/>
  </r>
  <r>
    <x v="3"/>
    <n v="1128299"/>
    <d v="2020-05-12T00:00:00"/>
    <x v="2"/>
    <s v="Colorado"/>
    <s v="Denver"/>
    <x v="4"/>
    <n v="65"/>
    <x v="48"/>
    <n v="195000"/>
    <n v="107250.00000000003"/>
    <n v="0.55000000000000016"/>
    <x v="0"/>
    <x v="4"/>
    <x v="0"/>
    <n v="650"/>
    <n v="357.50000000000011"/>
  </r>
  <r>
    <x v="3"/>
    <n v="1128299"/>
    <d v="2020-05-13T00:00:00"/>
    <x v="2"/>
    <s v="Colorado"/>
    <s v="Denver"/>
    <x v="5"/>
    <n v="70"/>
    <x v="44"/>
    <n v="245000"/>
    <n v="49000"/>
    <n v="0.2"/>
    <x v="0"/>
    <x v="4"/>
    <x v="0"/>
    <n v="700"/>
    <n v="140"/>
  </r>
  <r>
    <x v="3"/>
    <n v="1128299"/>
    <d v="2020-05-14T00:00:00"/>
    <x v="2"/>
    <s v="Colorado"/>
    <s v="Denver"/>
    <x v="0"/>
    <n v="55.000000000000007"/>
    <x v="30"/>
    <n v="316250.00000000006"/>
    <n v="126500.00000000003"/>
    <n v="0.4"/>
    <x v="0"/>
    <x v="4"/>
    <x v="0"/>
    <n v="550.00000000000011"/>
    <n v="220.00000000000006"/>
  </r>
  <r>
    <x v="3"/>
    <n v="1128299"/>
    <d v="2020-05-15T00:00:00"/>
    <x v="2"/>
    <s v="Colorado"/>
    <s v="Denver"/>
    <x v="1"/>
    <n v="60.000000000000007"/>
    <x v="30"/>
    <n v="345000.00000000006"/>
    <n v="86250.000000000015"/>
    <n v="0.25"/>
    <x v="0"/>
    <x v="4"/>
    <x v="0"/>
    <n v="600.00000000000011"/>
    <n v="150.00000000000003"/>
  </r>
  <r>
    <x v="3"/>
    <n v="1128299"/>
    <d v="2020-05-16T00:00:00"/>
    <x v="2"/>
    <s v="Colorado"/>
    <s v="Denver"/>
    <x v="2"/>
    <n v="55.000000000000007"/>
    <x v="32"/>
    <n v="233750.00000000003"/>
    <n v="93500.000000000015"/>
    <n v="0.4"/>
    <x v="0"/>
    <x v="4"/>
    <x v="0"/>
    <n v="550.00000000000011"/>
    <n v="220.00000000000003"/>
  </r>
  <r>
    <x v="3"/>
    <n v="1128299"/>
    <d v="2020-05-17T00:00:00"/>
    <x v="2"/>
    <s v="Colorado"/>
    <s v="Denver"/>
    <x v="3"/>
    <n v="65.000000000000014"/>
    <x v="46"/>
    <n v="260000.00000000006"/>
    <n v="91000.000000000015"/>
    <n v="0.35"/>
    <x v="0"/>
    <x v="4"/>
    <x v="0"/>
    <n v="650.00000000000011"/>
    <n v="227.50000000000003"/>
  </r>
  <r>
    <x v="3"/>
    <n v="1128299"/>
    <d v="2020-05-18T00:00:00"/>
    <x v="2"/>
    <s v="Colorado"/>
    <s v="Denver"/>
    <x v="4"/>
    <n v="75.000000000000014"/>
    <x v="47"/>
    <n v="281250.00000000006"/>
    <n v="154687.50000000009"/>
    <n v="0.55000000000000016"/>
    <x v="0"/>
    <x v="4"/>
    <x v="0"/>
    <n v="750.00000000000011"/>
    <n v="412.50000000000023"/>
  </r>
  <r>
    <x v="3"/>
    <n v="1128299"/>
    <d v="2020-05-19T00:00:00"/>
    <x v="2"/>
    <s v="Colorado"/>
    <s v="Denver"/>
    <x v="5"/>
    <n v="80.000000000000014"/>
    <x v="23"/>
    <n v="400000.00000000006"/>
    <n v="80000.000000000015"/>
    <n v="0.2"/>
    <x v="0"/>
    <x v="4"/>
    <x v="0"/>
    <n v="800.00000000000011"/>
    <n v="160.00000000000003"/>
  </r>
  <r>
    <x v="3"/>
    <n v="1128299"/>
    <d v="2020-05-20T00:00:00"/>
    <x v="2"/>
    <s v="Colorado"/>
    <s v="Denver"/>
    <x v="0"/>
    <n v="65.000000000000014"/>
    <x v="19"/>
    <n v="455000.00000000012"/>
    <n v="182000.00000000006"/>
    <n v="0.4"/>
    <x v="0"/>
    <x v="4"/>
    <x v="0"/>
    <n v="650.00000000000011"/>
    <n v="260.00000000000006"/>
  </r>
  <r>
    <x v="3"/>
    <n v="1128299"/>
    <d v="2020-05-21T00:00:00"/>
    <x v="2"/>
    <s v="Colorado"/>
    <s v="Denver"/>
    <x v="1"/>
    <n v="70.000000000000014"/>
    <x v="19"/>
    <n v="490000.00000000012"/>
    <n v="122500.00000000003"/>
    <n v="0.25"/>
    <x v="0"/>
    <x v="4"/>
    <x v="0"/>
    <n v="700.00000000000011"/>
    <n v="175.00000000000003"/>
  </r>
  <r>
    <x v="3"/>
    <n v="1128299"/>
    <d v="2020-05-22T00:00:00"/>
    <x v="2"/>
    <s v="Colorado"/>
    <s v="Denver"/>
    <x v="2"/>
    <n v="65.000000000000014"/>
    <x v="23"/>
    <n v="325000.00000000006"/>
    <n v="130000.00000000003"/>
    <n v="0.4"/>
    <x v="0"/>
    <x v="4"/>
    <x v="0"/>
    <n v="650.00000000000011"/>
    <n v="260.00000000000006"/>
  </r>
  <r>
    <x v="3"/>
    <n v="1128299"/>
    <d v="2020-05-23T00:00:00"/>
    <x v="2"/>
    <s v="Colorado"/>
    <s v="Denver"/>
    <x v="3"/>
    <n v="65.000000000000014"/>
    <x v="23"/>
    <n v="325000.00000000006"/>
    <n v="113750.00000000001"/>
    <n v="0.35"/>
    <x v="0"/>
    <x v="4"/>
    <x v="0"/>
    <n v="650.00000000000011"/>
    <n v="227.50000000000003"/>
  </r>
  <r>
    <x v="3"/>
    <n v="1128299"/>
    <d v="2020-05-24T00:00:00"/>
    <x v="2"/>
    <s v="Colorado"/>
    <s v="Denver"/>
    <x v="4"/>
    <n v="75.000000000000014"/>
    <x v="32"/>
    <n v="318750.00000000006"/>
    <n v="175312.50000000009"/>
    <n v="0.55000000000000016"/>
    <x v="0"/>
    <x v="4"/>
    <x v="0"/>
    <n v="750.00000000000011"/>
    <n v="412.50000000000023"/>
  </r>
  <r>
    <x v="3"/>
    <n v="1128299"/>
    <d v="2020-05-25T00:00:00"/>
    <x v="2"/>
    <s v="Colorado"/>
    <s v="Denver"/>
    <x v="5"/>
    <n v="80.000000000000014"/>
    <x v="27"/>
    <n v="420000.00000000006"/>
    <n v="84000.000000000015"/>
    <n v="0.2"/>
    <x v="0"/>
    <x v="4"/>
    <x v="0"/>
    <n v="800.00000000000011"/>
    <n v="160.00000000000003"/>
  </r>
  <r>
    <x v="3"/>
    <n v="1128299"/>
    <d v="2020-05-26T00:00:00"/>
    <x v="2"/>
    <s v="Colorado"/>
    <s v="Denver"/>
    <x v="0"/>
    <n v="40"/>
    <x v="31"/>
    <n v="180000"/>
    <n v="54000"/>
    <n v="0.3"/>
    <x v="0"/>
    <x v="4"/>
    <x v="0"/>
    <n v="400"/>
    <n v="120"/>
  </r>
  <r>
    <x v="3"/>
    <n v="1128299"/>
    <d v="2020-05-27T00:00:00"/>
    <x v="2"/>
    <s v="Colorado"/>
    <s v="Denver"/>
    <x v="1"/>
    <n v="50"/>
    <x v="31"/>
    <n v="225000"/>
    <n v="56250"/>
    <n v="0.25"/>
    <x v="0"/>
    <x v="4"/>
    <x v="0"/>
    <n v="500"/>
    <n v="125"/>
  </r>
  <r>
    <x v="3"/>
    <n v="1128299"/>
    <d v="2020-05-28T00:00:00"/>
    <x v="2"/>
    <s v="Colorado"/>
    <s v="Denver"/>
    <x v="2"/>
    <n v="50"/>
    <x v="31"/>
    <n v="225000"/>
    <n v="56250"/>
    <n v="0.25"/>
    <x v="0"/>
    <x v="4"/>
    <x v="0"/>
    <n v="500"/>
    <n v="125"/>
  </r>
  <r>
    <x v="3"/>
    <n v="1128299"/>
    <d v="2020-05-29T00:00:00"/>
    <x v="2"/>
    <s v="Colorado"/>
    <s v="Denver"/>
    <x v="3"/>
    <n v="50"/>
    <x v="48"/>
    <n v="150000"/>
    <n v="45000"/>
    <n v="0.3"/>
    <x v="0"/>
    <x v="4"/>
    <x v="0"/>
    <n v="500"/>
    <n v="150"/>
  </r>
  <r>
    <x v="3"/>
    <n v="1128299"/>
    <d v="2020-05-30T00:00:00"/>
    <x v="2"/>
    <s v="Washington"/>
    <s v="Seattle"/>
    <x v="4"/>
    <n v="55.000000000000007"/>
    <x v="43"/>
    <n v="137500.00000000003"/>
    <n v="34375.000000000007"/>
    <n v="0.25"/>
    <x v="0"/>
    <x v="4"/>
    <x v="0"/>
    <n v="550.00000000000011"/>
    <n v="137.50000000000003"/>
  </r>
  <r>
    <x v="3"/>
    <n v="1128299"/>
    <d v="2020-05-31T00:00:00"/>
    <x v="2"/>
    <s v="Washington"/>
    <s v="Seattle"/>
    <x v="5"/>
    <n v="50"/>
    <x v="23"/>
    <n v="250000"/>
    <n v="50000"/>
    <n v="0.2"/>
    <x v="0"/>
    <x v="4"/>
    <x v="0"/>
    <n v="500"/>
    <n v="100"/>
  </r>
  <r>
    <x v="3"/>
    <n v="1128299"/>
    <d v="2020-06-01T00:00:00"/>
    <x v="2"/>
    <s v="Washington"/>
    <s v="Seattle"/>
    <x v="0"/>
    <n v="40"/>
    <x v="20"/>
    <n v="220000"/>
    <n v="66000"/>
    <n v="0.3"/>
    <x v="0"/>
    <x v="11"/>
    <x v="0"/>
    <n v="400"/>
    <n v="120"/>
  </r>
  <r>
    <x v="3"/>
    <n v="1128299"/>
    <d v="2020-06-02T00:00:00"/>
    <x v="2"/>
    <s v="Washington"/>
    <s v="Seattle"/>
    <x v="1"/>
    <n v="50"/>
    <x v="31"/>
    <n v="225000"/>
    <n v="56250"/>
    <n v="0.25"/>
    <x v="0"/>
    <x v="11"/>
    <x v="0"/>
    <n v="500"/>
    <n v="125"/>
  </r>
  <r>
    <x v="3"/>
    <n v="1128299"/>
    <d v="2020-06-03T00:00:00"/>
    <x v="2"/>
    <s v="Washington"/>
    <s v="Seattle"/>
    <x v="2"/>
    <n v="50"/>
    <x v="31"/>
    <n v="225000"/>
    <n v="56250"/>
    <n v="0.25"/>
    <x v="0"/>
    <x v="11"/>
    <x v="0"/>
    <n v="500"/>
    <n v="125"/>
  </r>
  <r>
    <x v="3"/>
    <n v="1128299"/>
    <d v="2020-06-04T00:00:00"/>
    <x v="2"/>
    <s v="Washington"/>
    <s v="Seattle"/>
    <x v="3"/>
    <n v="50"/>
    <x v="48"/>
    <n v="150000"/>
    <n v="45000"/>
    <n v="0.3"/>
    <x v="0"/>
    <x v="11"/>
    <x v="0"/>
    <n v="500"/>
    <n v="150"/>
  </r>
  <r>
    <x v="3"/>
    <n v="1128299"/>
    <d v="2020-06-05T00:00:00"/>
    <x v="2"/>
    <s v="Washington"/>
    <s v="Seattle"/>
    <x v="4"/>
    <n v="55.000000000000007"/>
    <x v="37"/>
    <n v="123750.00000000001"/>
    <n v="30937.500000000004"/>
    <n v="0.25"/>
    <x v="0"/>
    <x v="11"/>
    <x v="0"/>
    <n v="550.00000000000011"/>
    <n v="137.50000000000003"/>
  </r>
  <r>
    <x v="3"/>
    <n v="1128299"/>
    <d v="2020-06-06T00:00:00"/>
    <x v="2"/>
    <s v="Washington"/>
    <s v="Seattle"/>
    <x v="5"/>
    <n v="50"/>
    <x v="32"/>
    <n v="212500"/>
    <n v="42500"/>
    <n v="0.2"/>
    <x v="0"/>
    <x v="11"/>
    <x v="0"/>
    <n v="500"/>
    <n v="100"/>
  </r>
  <r>
    <x v="3"/>
    <n v="1128299"/>
    <d v="2020-06-07T00:00:00"/>
    <x v="2"/>
    <s v="Washington"/>
    <s v="Seattle"/>
    <x v="0"/>
    <n v="50"/>
    <x v="30"/>
    <n v="287500"/>
    <n v="86250"/>
    <n v="0.3"/>
    <x v="0"/>
    <x v="11"/>
    <x v="0"/>
    <n v="500"/>
    <n v="150"/>
  </r>
  <r>
    <x v="3"/>
    <n v="1128299"/>
    <d v="2020-06-08T00:00:00"/>
    <x v="2"/>
    <s v="Washington"/>
    <s v="Seattle"/>
    <x v="1"/>
    <n v="60"/>
    <x v="32"/>
    <n v="255000"/>
    <n v="63750"/>
    <n v="0.25"/>
    <x v="0"/>
    <x v="11"/>
    <x v="0"/>
    <n v="600"/>
    <n v="150"/>
  </r>
  <r>
    <x v="3"/>
    <n v="1128299"/>
    <d v="2020-06-09T00:00:00"/>
    <x v="2"/>
    <s v="Washington"/>
    <s v="Seattle"/>
    <x v="2"/>
    <n v="64.999999999999986"/>
    <x v="32"/>
    <n v="276249.99999999994"/>
    <n v="69062.499999999985"/>
    <n v="0.25"/>
    <x v="0"/>
    <x v="11"/>
    <x v="0"/>
    <n v="649.99999999999989"/>
    <n v="162.49999999999997"/>
  </r>
  <r>
    <x v="3"/>
    <n v="1128299"/>
    <d v="2020-06-10T00:00:00"/>
    <x v="2"/>
    <s v="Washington"/>
    <s v="Seattle"/>
    <x v="3"/>
    <n v="64.999999999999986"/>
    <x v="45"/>
    <n v="211249.99999999994"/>
    <n v="63374.999999999978"/>
    <n v="0.3"/>
    <x v="0"/>
    <x v="11"/>
    <x v="0"/>
    <n v="649.99999999999977"/>
    <n v="194.99999999999994"/>
  </r>
  <r>
    <x v="3"/>
    <n v="1128299"/>
    <d v="2020-06-11T00:00:00"/>
    <x v="2"/>
    <s v="Washington"/>
    <s v="Seattle"/>
    <x v="4"/>
    <n v="70"/>
    <x v="36"/>
    <n v="122500"/>
    <n v="30625"/>
    <n v="0.25"/>
    <x v="0"/>
    <x v="11"/>
    <x v="0"/>
    <n v="700"/>
    <n v="175"/>
  </r>
  <r>
    <x v="3"/>
    <n v="1128299"/>
    <d v="2020-06-12T00:00:00"/>
    <x v="2"/>
    <s v="Washington"/>
    <s v="Seattle"/>
    <x v="5"/>
    <n v="64.999999999999986"/>
    <x v="47"/>
    <n v="243749.99999999994"/>
    <n v="48749.999999999993"/>
    <n v="0.2"/>
    <x v="0"/>
    <x v="11"/>
    <x v="0"/>
    <n v="649.99999999999989"/>
    <n v="129.99999999999997"/>
  </r>
  <r>
    <x v="3"/>
    <n v="1128299"/>
    <d v="2020-06-13T00:00:00"/>
    <x v="2"/>
    <s v="Washington"/>
    <s v="Seattle"/>
    <x v="0"/>
    <n v="70"/>
    <x v="20"/>
    <n v="385000"/>
    <n v="115500"/>
    <n v="0.3"/>
    <x v="0"/>
    <x v="11"/>
    <x v="0"/>
    <n v="700"/>
    <n v="210"/>
  </r>
  <r>
    <x v="3"/>
    <n v="1128299"/>
    <d v="2020-06-14T00:00:00"/>
    <x v="2"/>
    <s v="Washington"/>
    <s v="Seattle"/>
    <x v="1"/>
    <n v="75"/>
    <x v="44"/>
    <n v="262500"/>
    <n v="65625"/>
    <n v="0.25"/>
    <x v="0"/>
    <x v="11"/>
    <x v="0"/>
    <n v="750"/>
    <n v="187.5"/>
  </r>
  <r>
    <x v="3"/>
    <n v="1128299"/>
    <d v="2020-06-15T00:00:00"/>
    <x v="2"/>
    <s v="Washington"/>
    <s v="Seattle"/>
    <x v="2"/>
    <n v="75"/>
    <x v="46"/>
    <n v="300000"/>
    <n v="75000"/>
    <n v="0.25"/>
    <x v="0"/>
    <x v="11"/>
    <x v="0"/>
    <n v="750"/>
    <n v="187.5"/>
  </r>
  <r>
    <x v="3"/>
    <n v="1128299"/>
    <d v="2020-06-16T00:00:00"/>
    <x v="2"/>
    <s v="Washington"/>
    <s v="Seattle"/>
    <x v="3"/>
    <n v="60"/>
    <x v="48"/>
    <n v="180000"/>
    <n v="54000"/>
    <n v="0.3"/>
    <x v="0"/>
    <x v="11"/>
    <x v="0"/>
    <n v="600"/>
    <n v="180"/>
  </r>
  <r>
    <x v="3"/>
    <n v="1128299"/>
    <d v="2020-06-17T00:00:00"/>
    <x v="2"/>
    <s v="Washington"/>
    <s v="Seattle"/>
    <x v="4"/>
    <n v="65"/>
    <x v="40"/>
    <n v="130000"/>
    <n v="32500"/>
    <n v="0.25"/>
    <x v="0"/>
    <x v="11"/>
    <x v="0"/>
    <n v="650"/>
    <n v="162.5"/>
  </r>
  <r>
    <x v="3"/>
    <n v="1128299"/>
    <d v="2020-06-18T00:00:00"/>
    <x v="2"/>
    <s v="Washington"/>
    <s v="Seattle"/>
    <x v="5"/>
    <n v="80"/>
    <x v="44"/>
    <n v="280000"/>
    <n v="56000"/>
    <n v="0.2"/>
    <x v="0"/>
    <x v="11"/>
    <x v="0"/>
    <n v="800"/>
    <n v="160"/>
  </r>
  <r>
    <x v="3"/>
    <n v="1128299"/>
    <d v="2020-06-19T00:00:00"/>
    <x v="2"/>
    <s v="Washington"/>
    <s v="Seattle"/>
    <x v="0"/>
    <n v="60"/>
    <x v="20"/>
    <n v="330000"/>
    <n v="99000"/>
    <n v="0.3"/>
    <x v="0"/>
    <x v="11"/>
    <x v="0"/>
    <n v="600"/>
    <n v="180"/>
  </r>
  <r>
    <x v="3"/>
    <n v="1128299"/>
    <d v="2020-06-20T00:00:00"/>
    <x v="2"/>
    <s v="Washington"/>
    <s v="Seattle"/>
    <x v="1"/>
    <n v="65"/>
    <x v="46"/>
    <n v="260000"/>
    <n v="65000"/>
    <n v="0.25"/>
    <x v="0"/>
    <x v="11"/>
    <x v="0"/>
    <n v="650"/>
    <n v="162.5"/>
  </r>
  <r>
    <x v="3"/>
    <n v="1128299"/>
    <d v="2020-06-21T00:00:00"/>
    <x v="2"/>
    <s v="Washington"/>
    <s v="Seattle"/>
    <x v="2"/>
    <n v="65"/>
    <x v="46"/>
    <n v="260000"/>
    <n v="65000"/>
    <n v="0.25"/>
    <x v="0"/>
    <x v="11"/>
    <x v="0"/>
    <n v="650"/>
    <n v="162.5"/>
  </r>
  <r>
    <x v="3"/>
    <n v="1128299"/>
    <d v="2020-06-22T00:00:00"/>
    <x v="2"/>
    <s v="Washington"/>
    <s v="Seattle"/>
    <x v="3"/>
    <n v="60"/>
    <x v="48"/>
    <n v="180000"/>
    <n v="54000"/>
    <n v="0.3"/>
    <x v="0"/>
    <x v="11"/>
    <x v="0"/>
    <n v="600"/>
    <n v="180"/>
  </r>
  <r>
    <x v="3"/>
    <n v="1128299"/>
    <d v="2020-06-23T00:00:00"/>
    <x v="2"/>
    <s v="Washington"/>
    <s v="Seattle"/>
    <x v="4"/>
    <n v="65"/>
    <x v="40"/>
    <n v="130000"/>
    <n v="32500"/>
    <n v="0.25"/>
    <x v="0"/>
    <x v="11"/>
    <x v="0"/>
    <n v="650"/>
    <n v="162.5"/>
  </r>
  <r>
    <x v="3"/>
    <n v="1128299"/>
    <d v="2020-06-24T00:00:00"/>
    <x v="2"/>
    <s v="Washington"/>
    <s v="Seattle"/>
    <x v="5"/>
    <n v="80"/>
    <x v="23"/>
    <n v="400000"/>
    <n v="80000"/>
    <n v="0.2"/>
    <x v="0"/>
    <x v="11"/>
    <x v="0"/>
    <n v="800"/>
    <n v="160"/>
  </r>
  <r>
    <x v="3"/>
    <n v="1128299"/>
    <d v="2020-06-25T00:00:00"/>
    <x v="2"/>
    <s v="Washington"/>
    <s v="Seattle"/>
    <x v="0"/>
    <n v="75"/>
    <x v="29"/>
    <n v="562500"/>
    <n v="168750"/>
    <n v="0.3"/>
    <x v="0"/>
    <x v="11"/>
    <x v="0"/>
    <n v="750"/>
    <n v="225"/>
  </r>
  <r>
    <x v="3"/>
    <n v="1128299"/>
    <d v="2020-06-26T00:00:00"/>
    <x v="2"/>
    <s v="Washington"/>
    <s v="Seattle"/>
    <x v="1"/>
    <n v="80"/>
    <x v="22"/>
    <n v="500000"/>
    <n v="125000"/>
    <n v="0.25"/>
    <x v="0"/>
    <x v="11"/>
    <x v="0"/>
    <n v="800"/>
    <n v="200"/>
  </r>
  <r>
    <x v="3"/>
    <n v="1128299"/>
    <d v="2020-06-27T00:00:00"/>
    <x v="2"/>
    <s v="Washington"/>
    <s v="Seattle"/>
    <x v="2"/>
    <n v="80"/>
    <x v="22"/>
    <n v="500000"/>
    <n v="125000"/>
    <n v="0.25"/>
    <x v="0"/>
    <x v="11"/>
    <x v="0"/>
    <n v="800"/>
    <n v="200"/>
  </r>
  <r>
    <x v="3"/>
    <n v="1128299"/>
    <d v="2020-06-28T00:00:00"/>
    <x v="2"/>
    <s v="Washington"/>
    <s v="Seattle"/>
    <x v="3"/>
    <n v="80"/>
    <x v="23"/>
    <n v="400000"/>
    <n v="120000"/>
    <n v="0.3"/>
    <x v="0"/>
    <x v="11"/>
    <x v="0"/>
    <n v="800"/>
    <n v="240"/>
  </r>
  <r>
    <x v="3"/>
    <n v="1128299"/>
    <d v="2020-06-29T00:00:00"/>
    <x v="2"/>
    <s v="Washington"/>
    <s v="Seattle"/>
    <x v="4"/>
    <n v="85.000000000000014"/>
    <x v="47"/>
    <n v="318750.00000000006"/>
    <n v="79687.500000000015"/>
    <n v="0.25"/>
    <x v="0"/>
    <x v="11"/>
    <x v="0"/>
    <n v="850.00000000000011"/>
    <n v="212.50000000000003"/>
  </r>
  <r>
    <x v="3"/>
    <n v="1128299"/>
    <d v="2020-06-30T00:00:00"/>
    <x v="2"/>
    <s v="Washington"/>
    <s v="Seattle"/>
    <x v="5"/>
    <n v="100"/>
    <x v="21"/>
    <n v="675000"/>
    <n v="135000"/>
    <n v="0.2"/>
    <x v="0"/>
    <x v="11"/>
    <x v="0"/>
    <n v="1000"/>
    <n v="200"/>
  </r>
  <r>
    <x v="3"/>
    <n v="1128299"/>
    <d v="2020-07-01T00:00:00"/>
    <x v="2"/>
    <s v="Washington"/>
    <s v="Seattle"/>
    <x v="0"/>
    <n v="80"/>
    <x v="6"/>
    <n v="660000"/>
    <n v="198000"/>
    <n v="0.3"/>
    <x v="0"/>
    <x v="5"/>
    <x v="0"/>
    <n v="800"/>
    <n v="240"/>
  </r>
  <r>
    <x v="3"/>
    <n v="1128299"/>
    <d v="2020-07-02T00:00:00"/>
    <x v="2"/>
    <s v="Washington"/>
    <s v="Seattle"/>
    <x v="1"/>
    <n v="85.000000000000014"/>
    <x v="21"/>
    <n v="573750.00000000012"/>
    <n v="143437.50000000003"/>
    <n v="0.25"/>
    <x v="0"/>
    <x v="5"/>
    <x v="0"/>
    <n v="850.00000000000023"/>
    <n v="212.50000000000006"/>
  </r>
  <r>
    <x v="3"/>
    <n v="1128299"/>
    <d v="2020-07-03T00:00:00"/>
    <x v="2"/>
    <s v="Washington"/>
    <s v="Seattle"/>
    <x v="2"/>
    <n v="85.000000000000014"/>
    <x v="22"/>
    <n v="531250.00000000012"/>
    <n v="132812.50000000003"/>
    <n v="0.25"/>
    <x v="0"/>
    <x v="5"/>
    <x v="0"/>
    <n v="850.00000000000023"/>
    <n v="212.50000000000006"/>
  </r>
  <r>
    <x v="3"/>
    <n v="1128299"/>
    <d v="2020-07-04T00:00:00"/>
    <x v="2"/>
    <s v="Washington"/>
    <s v="Seattle"/>
    <x v="3"/>
    <n v="80"/>
    <x v="27"/>
    <n v="420000"/>
    <n v="126000"/>
    <n v="0.3"/>
    <x v="0"/>
    <x v="5"/>
    <x v="0"/>
    <n v="800"/>
    <n v="240"/>
  </r>
  <r>
    <x v="3"/>
    <n v="1128299"/>
    <d v="2020-07-05T00:00:00"/>
    <x v="2"/>
    <s v="Washington"/>
    <s v="Seattle"/>
    <x v="4"/>
    <n v="85.000000000000014"/>
    <x v="30"/>
    <n v="488750.00000000006"/>
    <n v="122187.50000000001"/>
    <n v="0.25"/>
    <x v="0"/>
    <x v="5"/>
    <x v="0"/>
    <n v="850.00000000000011"/>
    <n v="212.50000000000003"/>
  </r>
  <r>
    <x v="3"/>
    <n v="1128299"/>
    <d v="2020-07-06T00:00:00"/>
    <x v="2"/>
    <s v="Washington"/>
    <s v="Seattle"/>
    <x v="5"/>
    <n v="100"/>
    <x v="30"/>
    <n v="575000"/>
    <n v="115000"/>
    <n v="0.2"/>
    <x v="0"/>
    <x v="5"/>
    <x v="0"/>
    <n v="1000"/>
    <n v="200"/>
  </r>
  <r>
    <x v="3"/>
    <n v="1128299"/>
    <d v="2020-07-07T00:00:00"/>
    <x v="2"/>
    <s v="Washington"/>
    <s v="Seattle"/>
    <x v="0"/>
    <n v="85.000000000000014"/>
    <x v="28"/>
    <n v="658750.00000000012"/>
    <n v="197625.00000000003"/>
    <n v="0.3"/>
    <x v="0"/>
    <x v="5"/>
    <x v="0"/>
    <n v="850.00000000000011"/>
    <n v="255.00000000000003"/>
  </r>
  <r>
    <x v="3"/>
    <n v="1128299"/>
    <d v="2020-07-08T00:00:00"/>
    <x v="2"/>
    <s v="Washington"/>
    <s v="Seattle"/>
    <x v="1"/>
    <n v="80.000000000000014"/>
    <x v="29"/>
    <n v="600000.00000000012"/>
    <n v="150000.00000000003"/>
    <n v="0.25"/>
    <x v="0"/>
    <x v="5"/>
    <x v="0"/>
    <n v="800.00000000000011"/>
    <n v="200.00000000000003"/>
  </r>
  <r>
    <x v="3"/>
    <n v="1128299"/>
    <d v="2020-07-09T00:00:00"/>
    <x v="2"/>
    <s v="Washington"/>
    <s v="Seattle"/>
    <x v="2"/>
    <n v="75.000000000000014"/>
    <x v="22"/>
    <n v="468750.00000000012"/>
    <n v="117187.50000000003"/>
    <n v="0.25"/>
    <x v="0"/>
    <x v="5"/>
    <x v="0"/>
    <n v="750.00000000000023"/>
    <n v="187.50000000000006"/>
  </r>
  <r>
    <x v="3"/>
    <n v="1128299"/>
    <d v="2020-07-10T00:00:00"/>
    <x v="2"/>
    <s v="Washington"/>
    <s v="Seattle"/>
    <x v="3"/>
    <n v="75.000000000000014"/>
    <x v="30"/>
    <n v="431250.00000000006"/>
    <n v="129375.00000000001"/>
    <n v="0.3"/>
    <x v="0"/>
    <x v="5"/>
    <x v="0"/>
    <n v="750.00000000000011"/>
    <n v="225.00000000000003"/>
  </r>
  <r>
    <x v="3"/>
    <n v="1128299"/>
    <d v="2020-07-11T00:00:00"/>
    <x v="2"/>
    <s v="Washington"/>
    <s v="Seattle"/>
    <x v="4"/>
    <n v="75"/>
    <x v="30"/>
    <n v="431250"/>
    <n v="107812.5"/>
    <n v="0.25"/>
    <x v="0"/>
    <x v="5"/>
    <x v="0"/>
    <n v="750"/>
    <n v="187.5"/>
  </r>
  <r>
    <x v="3"/>
    <n v="1128299"/>
    <d v="2020-07-12T00:00:00"/>
    <x v="2"/>
    <s v="Washington"/>
    <s v="Seattle"/>
    <x v="5"/>
    <n v="80"/>
    <x v="46"/>
    <n v="320000"/>
    <n v="64000"/>
    <n v="0.2"/>
    <x v="0"/>
    <x v="5"/>
    <x v="0"/>
    <n v="800"/>
    <n v="160"/>
  </r>
  <r>
    <x v="3"/>
    <n v="1128299"/>
    <d v="2020-07-13T00:00:00"/>
    <x v="2"/>
    <s v="Washington"/>
    <s v="Seattle"/>
    <x v="0"/>
    <n v="70.000000000000014"/>
    <x v="24"/>
    <n v="420000.00000000006"/>
    <n v="126000.00000000001"/>
    <n v="0.3"/>
    <x v="0"/>
    <x v="5"/>
    <x v="0"/>
    <n v="700.00000000000011"/>
    <n v="210.00000000000003"/>
  </r>
  <r>
    <x v="3"/>
    <n v="1128299"/>
    <d v="2020-07-14T00:00:00"/>
    <x v="2"/>
    <s v="Washington"/>
    <s v="Seattle"/>
    <x v="1"/>
    <n v="75.000000000000028"/>
    <x v="24"/>
    <n v="450000.00000000017"/>
    <n v="112500.00000000004"/>
    <n v="0.25"/>
    <x v="0"/>
    <x v="5"/>
    <x v="0"/>
    <n v="750.00000000000034"/>
    <n v="187.50000000000009"/>
  </r>
  <r>
    <x v="3"/>
    <n v="1128299"/>
    <d v="2020-07-15T00:00:00"/>
    <x v="2"/>
    <s v="Washington"/>
    <s v="Seattle"/>
    <x v="2"/>
    <n v="70.000000000000014"/>
    <x v="31"/>
    <n v="315000.00000000006"/>
    <n v="78750.000000000015"/>
    <n v="0.25"/>
    <x v="0"/>
    <x v="5"/>
    <x v="0"/>
    <n v="700.00000000000011"/>
    <n v="175.00000000000003"/>
  </r>
  <r>
    <x v="3"/>
    <n v="1128299"/>
    <d v="2020-07-16T00:00:00"/>
    <x v="2"/>
    <s v="Washington"/>
    <s v="Seattle"/>
    <x v="3"/>
    <n v="70.000000000000014"/>
    <x v="46"/>
    <n v="280000.00000000006"/>
    <n v="84000.000000000015"/>
    <n v="0.3"/>
    <x v="0"/>
    <x v="5"/>
    <x v="0"/>
    <n v="700.00000000000011"/>
    <n v="210.00000000000003"/>
  </r>
  <r>
    <x v="3"/>
    <n v="1128299"/>
    <d v="2020-07-17T00:00:00"/>
    <x v="2"/>
    <s v="Washington"/>
    <s v="Seattle"/>
    <x v="4"/>
    <n v="80.000000000000014"/>
    <x v="32"/>
    <n v="340000.00000000006"/>
    <n v="85000.000000000015"/>
    <n v="0.25"/>
    <x v="0"/>
    <x v="5"/>
    <x v="0"/>
    <n v="800.00000000000011"/>
    <n v="200.00000000000003"/>
  </r>
  <r>
    <x v="3"/>
    <n v="1128299"/>
    <d v="2020-07-18T00:00:00"/>
    <x v="2"/>
    <s v="Washington"/>
    <s v="Seattle"/>
    <x v="5"/>
    <n v="65"/>
    <x v="31"/>
    <n v="292500"/>
    <n v="58500"/>
    <n v="0.2"/>
    <x v="0"/>
    <x v="5"/>
    <x v="0"/>
    <n v="650"/>
    <n v="130"/>
  </r>
  <r>
    <x v="3"/>
    <n v="1128299"/>
    <d v="2020-07-19T00:00:00"/>
    <x v="2"/>
    <s v="Washington"/>
    <s v="Seattle"/>
    <x v="0"/>
    <n v="60.000000000000007"/>
    <x v="20"/>
    <n v="330000.00000000006"/>
    <n v="99000.000000000015"/>
    <n v="0.3"/>
    <x v="0"/>
    <x v="5"/>
    <x v="0"/>
    <n v="600.00000000000011"/>
    <n v="180.00000000000003"/>
  </r>
  <r>
    <x v="3"/>
    <n v="1128299"/>
    <d v="2020-07-20T00:00:00"/>
    <x v="2"/>
    <s v="Washington"/>
    <s v="Seattle"/>
    <x v="1"/>
    <n v="65.000000000000014"/>
    <x v="20"/>
    <n v="357500.00000000006"/>
    <n v="89375.000000000015"/>
    <n v="0.25"/>
    <x v="0"/>
    <x v="5"/>
    <x v="0"/>
    <n v="650.00000000000011"/>
    <n v="162.50000000000003"/>
  </r>
  <r>
    <x v="3"/>
    <n v="1128299"/>
    <d v="2020-07-21T00:00:00"/>
    <x v="2"/>
    <s v="Washington"/>
    <s v="Seattle"/>
    <x v="2"/>
    <n v="60.000000000000007"/>
    <x v="47"/>
    <n v="225000.00000000003"/>
    <n v="56250.000000000007"/>
    <n v="0.25"/>
    <x v="0"/>
    <x v="5"/>
    <x v="0"/>
    <n v="600.00000000000011"/>
    <n v="150.00000000000003"/>
  </r>
  <r>
    <x v="3"/>
    <n v="1128299"/>
    <d v="2020-07-22T00:00:00"/>
    <x v="2"/>
    <s v="Washington"/>
    <s v="Seattle"/>
    <x v="3"/>
    <n v="60.000000000000007"/>
    <x v="44"/>
    <n v="210000.00000000003"/>
    <n v="63000.000000000007"/>
    <n v="0.3"/>
    <x v="0"/>
    <x v="5"/>
    <x v="0"/>
    <n v="600.00000000000011"/>
    <n v="180.00000000000003"/>
  </r>
  <r>
    <x v="3"/>
    <n v="1128299"/>
    <d v="2020-07-23T00:00:00"/>
    <x v="2"/>
    <s v="Washington"/>
    <s v="Seattle"/>
    <x v="4"/>
    <n v="70"/>
    <x v="45"/>
    <n v="227500"/>
    <n v="56875"/>
    <n v="0.25"/>
    <x v="0"/>
    <x v="5"/>
    <x v="0"/>
    <n v="700"/>
    <n v="175"/>
  </r>
  <r>
    <x v="3"/>
    <n v="1128299"/>
    <d v="2020-07-24T00:00:00"/>
    <x v="2"/>
    <s v="Washington"/>
    <s v="Seattle"/>
    <x v="5"/>
    <n v="75.000000000000014"/>
    <x v="47"/>
    <n v="281250.00000000006"/>
    <n v="56250.000000000015"/>
    <n v="0.2"/>
    <x v="0"/>
    <x v="5"/>
    <x v="0"/>
    <n v="750.00000000000011"/>
    <n v="150.00000000000003"/>
  </r>
  <r>
    <x v="3"/>
    <n v="1128299"/>
    <d v="2020-07-25T00:00:00"/>
    <x v="2"/>
    <s v="Washington"/>
    <s v="Seattle"/>
    <x v="0"/>
    <n v="60.000000000000007"/>
    <x v="24"/>
    <n v="360000.00000000006"/>
    <n v="108000.00000000001"/>
    <n v="0.3"/>
    <x v="0"/>
    <x v="5"/>
    <x v="0"/>
    <n v="600.00000000000011"/>
    <n v="180.00000000000003"/>
  </r>
  <r>
    <x v="3"/>
    <n v="1128299"/>
    <d v="2020-07-26T00:00:00"/>
    <x v="2"/>
    <s v="Washington"/>
    <s v="Seattle"/>
    <x v="1"/>
    <n v="65.000000000000014"/>
    <x v="22"/>
    <n v="406250.00000000012"/>
    <n v="101562.50000000003"/>
    <n v="0.25"/>
    <x v="0"/>
    <x v="5"/>
    <x v="0"/>
    <n v="650.00000000000023"/>
    <n v="162.50000000000006"/>
  </r>
  <r>
    <x v="3"/>
    <n v="1128299"/>
    <d v="2020-07-27T00:00:00"/>
    <x v="2"/>
    <s v="Washington"/>
    <s v="Seattle"/>
    <x v="2"/>
    <n v="60.000000000000007"/>
    <x v="33"/>
    <n v="285000.00000000006"/>
    <n v="71250.000000000015"/>
    <n v="0.25"/>
    <x v="0"/>
    <x v="5"/>
    <x v="0"/>
    <n v="600.00000000000011"/>
    <n v="150.00000000000003"/>
  </r>
  <r>
    <x v="3"/>
    <n v="1128299"/>
    <d v="2020-07-28T00:00:00"/>
    <x v="2"/>
    <s v="Washington"/>
    <s v="Seattle"/>
    <x v="3"/>
    <n v="70.000000000000014"/>
    <x v="31"/>
    <n v="315000.00000000006"/>
    <n v="94500.000000000015"/>
    <n v="0.3"/>
    <x v="0"/>
    <x v="5"/>
    <x v="0"/>
    <n v="700.00000000000011"/>
    <n v="210.00000000000003"/>
  </r>
  <r>
    <x v="3"/>
    <n v="1128299"/>
    <d v="2020-07-29T00:00:00"/>
    <x v="2"/>
    <s v="Washington"/>
    <s v="Seattle"/>
    <x v="4"/>
    <n v="90.000000000000014"/>
    <x v="32"/>
    <n v="382500.00000000006"/>
    <n v="95625.000000000015"/>
    <n v="0.25"/>
    <x v="0"/>
    <x v="5"/>
    <x v="0"/>
    <n v="900.00000000000011"/>
    <n v="225.00000000000003"/>
  </r>
  <r>
    <x v="3"/>
    <n v="1128299"/>
    <d v="2020-07-30T00:00:00"/>
    <x v="2"/>
    <s v="Washington"/>
    <s v="Seattle"/>
    <x v="5"/>
    <n v="95.000000000000014"/>
    <x v="20"/>
    <n v="522500.00000000006"/>
    <n v="104500.00000000001"/>
    <n v="0.2"/>
    <x v="0"/>
    <x v="5"/>
    <x v="0"/>
    <n v="950.00000000000011"/>
    <n v="190.00000000000003"/>
  </r>
  <r>
    <x v="3"/>
    <n v="1128299"/>
    <d v="2020-07-31T00:00:00"/>
    <x v="2"/>
    <s v="Washington"/>
    <s v="Seattle"/>
    <x v="0"/>
    <n v="80.000000000000014"/>
    <x v="29"/>
    <n v="600000.00000000012"/>
    <n v="180000.00000000003"/>
    <n v="0.3"/>
    <x v="0"/>
    <x v="5"/>
    <x v="0"/>
    <n v="800.00000000000011"/>
    <n v="240.00000000000003"/>
  </r>
  <r>
    <x v="3"/>
    <n v="1128299"/>
    <d v="2020-08-01T00:00:00"/>
    <x v="2"/>
    <s v="Washington"/>
    <s v="Seattle"/>
    <x v="1"/>
    <n v="85.000000000000014"/>
    <x v="29"/>
    <n v="637500.00000000012"/>
    <n v="159375.00000000003"/>
    <n v="0.25"/>
    <x v="0"/>
    <x v="6"/>
    <x v="0"/>
    <n v="850.00000000000011"/>
    <n v="212.50000000000003"/>
  </r>
  <r>
    <x v="3"/>
    <n v="1128299"/>
    <d v="2020-08-02T00:00:00"/>
    <x v="2"/>
    <s v="Washington"/>
    <s v="Seattle"/>
    <x v="2"/>
    <n v="80.000000000000014"/>
    <x v="20"/>
    <n v="440000.00000000006"/>
    <n v="110000.00000000001"/>
    <n v="0.25"/>
    <x v="0"/>
    <x v="6"/>
    <x v="0"/>
    <n v="800.00000000000011"/>
    <n v="200.00000000000003"/>
  </r>
  <r>
    <x v="3"/>
    <n v="1128299"/>
    <d v="2020-08-03T00:00:00"/>
    <x v="2"/>
    <s v="Washington"/>
    <s v="Seattle"/>
    <x v="3"/>
    <n v="80.000000000000014"/>
    <x v="20"/>
    <n v="440000.00000000006"/>
    <n v="132000"/>
    <n v="0.3"/>
    <x v="0"/>
    <x v="6"/>
    <x v="0"/>
    <n v="800.00000000000011"/>
    <n v="240"/>
  </r>
  <r>
    <x v="3"/>
    <n v="1128299"/>
    <d v="2020-08-04T00:00:00"/>
    <x v="2"/>
    <s v="Washington"/>
    <s v="Seattle"/>
    <x v="4"/>
    <n v="90.000000000000014"/>
    <x v="33"/>
    <n v="427500.00000000006"/>
    <n v="106875.00000000001"/>
    <n v="0.25"/>
    <x v="0"/>
    <x v="6"/>
    <x v="0"/>
    <n v="900.00000000000011"/>
    <n v="225.00000000000003"/>
  </r>
  <r>
    <x v="3"/>
    <n v="1128299"/>
    <d v="2020-08-05T00:00:00"/>
    <x v="2"/>
    <s v="Washington"/>
    <s v="Seattle"/>
    <x v="5"/>
    <n v="95.000000000000014"/>
    <x v="30"/>
    <n v="546250.00000000012"/>
    <n v="109250.00000000003"/>
    <n v="0.2"/>
    <x v="0"/>
    <x v="6"/>
    <x v="0"/>
    <n v="950.00000000000023"/>
    <n v="190.00000000000006"/>
  </r>
  <r>
    <x v="0"/>
    <n v="1185732"/>
    <d v="2020-08-06T00:00:00"/>
    <x v="2"/>
    <s v="Washington"/>
    <s v="Seattle"/>
    <x v="0"/>
    <n v="45"/>
    <x v="11"/>
    <n v="472500"/>
    <n v="212625"/>
    <n v="0.45"/>
    <x v="0"/>
    <x v="6"/>
    <x v="0"/>
    <n v="450"/>
    <n v="202.5"/>
  </r>
  <r>
    <x v="0"/>
    <n v="1185732"/>
    <d v="2020-08-07T00:00:00"/>
    <x v="2"/>
    <s v="Washington"/>
    <s v="Seattle"/>
    <x v="1"/>
    <n v="45"/>
    <x v="2"/>
    <n v="382500"/>
    <n v="133875"/>
    <n v="0.35"/>
    <x v="0"/>
    <x v="6"/>
    <x v="0"/>
    <n v="450"/>
    <n v="157.5"/>
  </r>
  <r>
    <x v="0"/>
    <n v="1185732"/>
    <d v="2020-08-08T00:00:00"/>
    <x v="2"/>
    <s v="Washington"/>
    <s v="Seattle"/>
    <x v="2"/>
    <n v="35"/>
    <x v="2"/>
    <n v="297500"/>
    <n v="74375"/>
    <n v="0.25"/>
    <x v="0"/>
    <x v="6"/>
    <x v="0"/>
    <n v="350"/>
    <n v="87.5"/>
  </r>
  <r>
    <x v="0"/>
    <n v="1185732"/>
    <d v="2020-08-09T00:00:00"/>
    <x v="2"/>
    <s v="Washington"/>
    <s v="Seattle"/>
    <x v="3"/>
    <n v="40"/>
    <x v="19"/>
    <n v="280000"/>
    <n v="84000"/>
    <n v="0.3"/>
    <x v="0"/>
    <x v="6"/>
    <x v="0"/>
    <n v="400"/>
    <n v="120"/>
  </r>
  <r>
    <x v="0"/>
    <n v="1185732"/>
    <d v="2020-08-10T00:00:00"/>
    <x v="4"/>
    <s v="Florida"/>
    <s v="Miami"/>
    <x v="4"/>
    <n v="55.000000000000007"/>
    <x v="29"/>
    <n v="412500.00000000006"/>
    <n v="144375"/>
    <n v="0.35"/>
    <x v="0"/>
    <x v="6"/>
    <x v="0"/>
    <n v="550.00000000000011"/>
    <n v="192.5"/>
  </r>
  <r>
    <x v="0"/>
    <n v="1185732"/>
    <d v="2020-08-11T00:00:00"/>
    <x v="4"/>
    <s v="Florida"/>
    <s v="Miami"/>
    <x v="5"/>
    <n v="45"/>
    <x v="2"/>
    <n v="382500"/>
    <n v="191250"/>
    <n v="0.5"/>
    <x v="0"/>
    <x v="6"/>
    <x v="0"/>
    <n v="450"/>
    <n v="225"/>
  </r>
  <r>
    <x v="0"/>
    <n v="1185732"/>
    <d v="2020-08-12T00:00:00"/>
    <x v="4"/>
    <s v="Florida"/>
    <s v="Miami"/>
    <x v="0"/>
    <n v="45"/>
    <x v="14"/>
    <n v="495000"/>
    <n v="222750"/>
    <n v="0.45"/>
    <x v="0"/>
    <x v="6"/>
    <x v="0"/>
    <n v="450"/>
    <n v="202.5"/>
  </r>
  <r>
    <x v="0"/>
    <n v="1185732"/>
    <d v="2020-08-13T00:00:00"/>
    <x v="4"/>
    <s v="Florida"/>
    <s v="Miami"/>
    <x v="1"/>
    <n v="45"/>
    <x v="29"/>
    <n v="337500"/>
    <n v="118124.99999999999"/>
    <n v="0.35"/>
    <x v="0"/>
    <x v="6"/>
    <x v="0"/>
    <n v="450"/>
    <n v="157.49999999999997"/>
  </r>
  <r>
    <x v="0"/>
    <n v="1185732"/>
    <d v="2020-08-14T00:00:00"/>
    <x v="4"/>
    <s v="Florida"/>
    <s v="Miami"/>
    <x v="2"/>
    <n v="35"/>
    <x v="9"/>
    <n v="280000"/>
    <n v="70000"/>
    <n v="0.25"/>
    <x v="0"/>
    <x v="6"/>
    <x v="0"/>
    <n v="350"/>
    <n v="87.5"/>
  </r>
  <r>
    <x v="3"/>
    <n v="1185732"/>
    <d v="2020-08-15T00:00:00"/>
    <x v="4"/>
    <s v="Florida"/>
    <s v="Miami"/>
    <x v="3"/>
    <n v="40"/>
    <x v="21"/>
    <n v="270000"/>
    <n v="81000"/>
    <n v="0.3"/>
    <x v="0"/>
    <x v="6"/>
    <x v="0"/>
    <n v="400"/>
    <n v="120"/>
  </r>
  <r>
    <x v="0"/>
    <n v="1185732"/>
    <d v="2020-08-16T00:00:00"/>
    <x v="4"/>
    <s v="Florida"/>
    <s v="Miami"/>
    <x v="4"/>
    <n v="55.000000000000007"/>
    <x v="29"/>
    <n v="412500.00000000006"/>
    <n v="144375"/>
    <n v="0.35"/>
    <x v="0"/>
    <x v="6"/>
    <x v="0"/>
    <n v="550.00000000000011"/>
    <n v="192.5"/>
  </r>
  <r>
    <x v="0"/>
    <n v="1185732"/>
    <d v="2020-08-17T00:00:00"/>
    <x v="4"/>
    <s v="Florida"/>
    <s v="Miami"/>
    <x v="5"/>
    <n v="45"/>
    <x v="2"/>
    <n v="382500"/>
    <n v="191250"/>
    <n v="0.5"/>
    <x v="0"/>
    <x v="6"/>
    <x v="0"/>
    <n v="450"/>
    <n v="225"/>
  </r>
  <r>
    <x v="0"/>
    <n v="1185732"/>
    <d v="2020-08-18T00:00:00"/>
    <x v="4"/>
    <s v="Florida"/>
    <s v="Miami"/>
    <x v="0"/>
    <n v="45"/>
    <x v="54"/>
    <n v="481500"/>
    <n v="216675"/>
    <n v="0.45"/>
    <x v="0"/>
    <x v="6"/>
    <x v="0"/>
    <n v="450"/>
    <n v="202.5"/>
  </r>
  <r>
    <x v="0"/>
    <n v="1185732"/>
    <d v="2020-08-19T00:00:00"/>
    <x v="4"/>
    <s v="Florida"/>
    <s v="Miami"/>
    <x v="1"/>
    <n v="45"/>
    <x v="29"/>
    <n v="337500"/>
    <n v="118124.99999999999"/>
    <n v="0.35"/>
    <x v="0"/>
    <x v="6"/>
    <x v="0"/>
    <n v="450"/>
    <n v="157.49999999999997"/>
  </r>
  <r>
    <x v="0"/>
    <n v="1185732"/>
    <d v="2020-08-20T00:00:00"/>
    <x v="4"/>
    <s v="Florida"/>
    <s v="Miami"/>
    <x v="2"/>
    <n v="35"/>
    <x v="28"/>
    <n v="271250"/>
    <n v="67812.5"/>
    <n v="0.25"/>
    <x v="0"/>
    <x v="6"/>
    <x v="0"/>
    <n v="350"/>
    <n v="87.5"/>
  </r>
  <r>
    <x v="0"/>
    <n v="1185732"/>
    <d v="2020-08-21T00:00:00"/>
    <x v="4"/>
    <s v="Florida"/>
    <s v="Miami"/>
    <x v="3"/>
    <n v="40"/>
    <x v="22"/>
    <n v="250000"/>
    <n v="75000"/>
    <n v="0.3"/>
    <x v="0"/>
    <x v="6"/>
    <x v="0"/>
    <n v="400"/>
    <n v="120"/>
  </r>
  <r>
    <x v="0"/>
    <n v="1185732"/>
    <d v="2020-08-22T00:00:00"/>
    <x v="4"/>
    <s v="Florida"/>
    <s v="Miami"/>
    <x v="4"/>
    <n v="55.000000000000007"/>
    <x v="21"/>
    <n v="371250.00000000006"/>
    <n v="129937.50000000001"/>
    <n v="0.35"/>
    <x v="0"/>
    <x v="6"/>
    <x v="0"/>
    <n v="550.00000000000011"/>
    <n v="192.50000000000003"/>
  </r>
  <r>
    <x v="0"/>
    <n v="1185732"/>
    <d v="2020-08-23T00:00:00"/>
    <x v="4"/>
    <s v="Florida"/>
    <s v="Miami"/>
    <x v="5"/>
    <n v="45"/>
    <x v="28"/>
    <n v="348750"/>
    <n v="174375"/>
    <n v="0.5"/>
    <x v="0"/>
    <x v="6"/>
    <x v="0"/>
    <n v="450"/>
    <n v="225"/>
  </r>
  <r>
    <x v="0"/>
    <n v="1185732"/>
    <d v="2020-04-24T00:00:00"/>
    <x v="4"/>
    <s v="Florida"/>
    <s v="Miami"/>
    <x v="0"/>
    <n v="45"/>
    <x v="13"/>
    <n v="461250"/>
    <n v="207562.5"/>
    <n v="0.45"/>
    <x v="0"/>
    <x v="3"/>
    <x v="0"/>
    <n v="450"/>
    <n v="202.5"/>
  </r>
  <r>
    <x v="0"/>
    <n v="1185732"/>
    <d v="2020-04-24T00:00:00"/>
    <x v="4"/>
    <s v="Florida"/>
    <s v="Miami"/>
    <x v="1"/>
    <n v="45"/>
    <x v="26"/>
    <n v="326250"/>
    <n v="114187.5"/>
    <n v="0.35"/>
    <x v="0"/>
    <x v="3"/>
    <x v="0"/>
    <n v="450"/>
    <n v="157.5"/>
  </r>
  <r>
    <x v="3"/>
    <n v="1185732"/>
    <d v="2020-04-24T00:00:00"/>
    <x v="4"/>
    <s v="Florida"/>
    <s v="Miami"/>
    <x v="2"/>
    <n v="35"/>
    <x v="26"/>
    <n v="253750"/>
    <n v="63437.5"/>
    <n v="0.25"/>
    <x v="0"/>
    <x v="3"/>
    <x v="0"/>
    <n v="350"/>
    <n v="87.5"/>
  </r>
  <r>
    <x v="3"/>
    <n v="1185732"/>
    <d v="2020-04-24T00:00:00"/>
    <x v="4"/>
    <s v="Florida"/>
    <s v="Miami"/>
    <x v="3"/>
    <n v="40"/>
    <x v="25"/>
    <n v="260000"/>
    <n v="78000"/>
    <n v="0.3"/>
    <x v="0"/>
    <x v="3"/>
    <x v="0"/>
    <n v="400"/>
    <n v="120"/>
  </r>
  <r>
    <x v="3"/>
    <n v="1185732"/>
    <d v="2020-04-24T00:00:00"/>
    <x v="4"/>
    <s v="Florida"/>
    <s v="Miami"/>
    <x v="4"/>
    <n v="55.000000000000007"/>
    <x v="21"/>
    <n v="371250.00000000006"/>
    <n v="129937.50000000001"/>
    <n v="0.35"/>
    <x v="0"/>
    <x v="3"/>
    <x v="0"/>
    <n v="550.00000000000011"/>
    <n v="192.50000000000003"/>
  </r>
  <r>
    <x v="3"/>
    <n v="1185732"/>
    <d v="2020-04-24T00:00:00"/>
    <x v="4"/>
    <s v="Florida"/>
    <s v="Miami"/>
    <x v="5"/>
    <n v="45"/>
    <x v="9"/>
    <n v="360000"/>
    <n v="180000"/>
    <n v="0.5"/>
    <x v="0"/>
    <x v="3"/>
    <x v="0"/>
    <n v="450"/>
    <n v="225"/>
  </r>
  <r>
    <x v="3"/>
    <n v="1185732"/>
    <d v="2020-04-24T00:00:00"/>
    <x v="4"/>
    <s v="Florida"/>
    <s v="Miami"/>
    <x v="0"/>
    <n v="55.000000000000007"/>
    <x v="54"/>
    <n v="588500.00000000012"/>
    <n v="264825.00000000006"/>
    <n v="0.45"/>
    <x v="0"/>
    <x v="3"/>
    <x v="0"/>
    <n v="550.00000000000011"/>
    <n v="247.50000000000006"/>
  </r>
  <r>
    <x v="3"/>
    <n v="1185732"/>
    <d v="2020-04-24T00:00:00"/>
    <x v="4"/>
    <s v="Florida"/>
    <s v="Miami"/>
    <x v="1"/>
    <n v="55.000000000000007"/>
    <x v="28"/>
    <n v="426250.00000000006"/>
    <n v="149187.5"/>
    <n v="0.35"/>
    <x v="0"/>
    <x v="3"/>
    <x v="0"/>
    <n v="550.00000000000011"/>
    <n v="192.5"/>
  </r>
  <r>
    <x v="3"/>
    <n v="1185732"/>
    <d v="2020-04-24T00:00:00"/>
    <x v="4"/>
    <s v="Florida"/>
    <s v="Miami"/>
    <x v="2"/>
    <n v="50"/>
    <x v="29"/>
    <n v="375000"/>
    <n v="93750"/>
    <n v="0.25"/>
    <x v="0"/>
    <x v="3"/>
    <x v="0"/>
    <n v="500"/>
    <n v="125"/>
  </r>
  <r>
    <x v="3"/>
    <n v="1185732"/>
    <d v="2020-04-24T00:00:00"/>
    <x v="4"/>
    <s v="Florida"/>
    <s v="Miami"/>
    <x v="3"/>
    <n v="50"/>
    <x v="19"/>
    <n v="350000"/>
    <n v="105000"/>
    <n v="0.3"/>
    <x v="0"/>
    <x v="3"/>
    <x v="0"/>
    <n v="500"/>
    <n v="150"/>
  </r>
  <r>
    <x v="3"/>
    <n v="1185732"/>
    <d v="2020-04-24T00:00:00"/>
    <x v="4"/>
    <s v="Florida"/>
    <s v="Miami"/>
    <x v="4"/>
    <n v="60"/>
    <x v="26"/>
    <n v="435000"/>
    <n v="152250"/>
    <n v="0.35"/>
    <x v="0"/>
    <x v="3"/>
    <x v="0"/>
    <n v="600"/>
    <n v="210"/>
  </r>
  <r>
    <x v="3"/>
    <n v="1185732"/>
    <d v="2020-04-24T00:00:00"/>
    <x v="4"/>
    <s v="Florida"/>
    <s v="Miami"/>
    <x v="5"/>
    <n v="65"/>
    <x v="6"/>
    <n v="536250"/>
    <n v="268125"/>
    <n v="0.5"/>
    <x v="0"/>
    <x v="3"/>
    <x v="0"/>
    <n v="650"/>
    <n v="325"/>
  </r>
  <r>
    <x v="3"/>
    <n v="1185732"/>
    <d v="2020-04-24T00:00:00"/>
    <x v="4"/>
    <s v="Florida"/>
    <s v="Miami"/>
    <x v="0"/>
    <n v="60"/>
    <x v="15"/>
    <n v="645000"/>
    <n v="290250"/>
    <n v="0.45"/>
    <x v="0"/>
    <x v="3"/>
    <x v="0"/>
    <n v="600"/>
    <n v="270"/>
  </r>
  <r>
    <x v="3"/>
    <n v="1185732"/>
    <d v="2020-04-24T00:00:00"/>
    <x v="4"/>
    <s v="Florida"/>
    <s v="Miami"/>
    <x v="1"/>
    <n v="55.000000000000007"/>
    <x v="6"/>
    <n v="453750.00000000006"/>
    <n v="158812.5"/>
    <n v="0.35"/>
    <x v="0"/>
    <x v="3"/>
    <x v="0"/>
    <n v="550.00000000000011"/>
    <n v="192.5"/>
  </r>
  <r>
    <x v="3"/>
    <n v="1185732"/>
    <d v="2020-09-07T00:00:00"/>
    <x v="4"/>
    <s v="Florida"/>
    <s v="Miami"/>
    <x v="2"/>
    <n v="50"/>
    <x v="9"/>
    <n v="400000"/>
    <n v="100000"/>
    <n v="0.25"/>
    <x v="0"/>
    <x v="7"/>
    <x v="0"/>
    <n v="500"/>
    <n v="125"/>
  </r>
  <r>
    <x v="3"/>
    <n v="1185732"/>
    <d v="2020-09-08T00:00:00"/>
    <x v="4"/>
    <s v="Florida"/>
    <s v="Miami"/>
    <x v="3"/>
    <n v="50"/>
    <x v="28"/>
    <n v="387500"/>
    <n v="116250"/>
    <n v="0.3"/>
    <x v="0"/>
    <x v="7"/>
    <x v="0"/>
    <n v="500"/>
    <n v="150"/>
  </r>
  <r>
    <x v="3"/>
    <n v="1185732"/>
    <d v="2020-09-09T00:00:00"/>
    <x v="4"/>
    <s v="Florida"/>
    <s v="Miami"/>
    <x v="4"/>
    <n v="65"/>
    <x v="28"/>
    <n v="503750"/>
    <n v="176312.5"/>
    <n v="0.35"/>
    <x v="0"/>
    <x v="7"/>
    <x v="0"/>
    <n v="650"/>
    <n v="227.5"/>
  </r>
  <r>
    <x v="3"/>
    <n v="1185732"/>
    <d v="2020-09-10T00:00:00"/>
    <x v="4"/>
    <s v="Florida"/>
    <s v="Miami"/>
    <x v="5"/>
    <n v="70"/>
    <x v="8"/>
    <n v="647500"/>
    <n v="323750"/>
    <n v="0.5"/>
    <x v="0"/>
    <x v="7"/>
    <x v="0"/>
    <n v="700"/>
    <n v="350"/>
  </r>
  <r>
    <x v="3"/>
    <n v="1185732"/>
    <d v="2020-09-11T00:00:00"/>
    <x v="4"/>
    <s v="Florida"/>
    <s v="Miami"/>
    <x v="0"/>
    <n v="65"/>
    <x v="16"/>
    <n v="747500"/>
    <n v="336375"/>
    <n v="0.45"/>
    <x v="0"/>
    <x v="7"/>
    <x v="0"/>
    <n v="650"/>
    <n v="292.5"/>
  </r>
  <r>
    <x v="3"/>
    <n v="1185732"/>
    <d v="2020-09-12T00:00:00"/>
    <x v="4"/>
    <s v="Florida"/>
    <s v="Miami"/>
    <x v="1"/>
    <n v="60.000000000000007"/>
    <x v="3"/>
    <n v="540000.00000000012"/>
    <n v="189000.00000000003"/>
    <n v="0.35"/>
    <x v="0"/>
    <x v="7"/>
    <x v="0"/>
    <n v="600.00000000000011"/>
    <n v="210.00000000000003"/>
  </r>
  <r>
    <x v="3"/>
    <n v="1185732"/>
    <d v="2020-09-13T00:00:00"/>
    <x v="4"/>
    <s v="Florida"/>
    <s v="Miami"/>
    <x v="2"/>
    <n v="55.000000000000007"/>
    <x v="6"/>
    <n v="453750.00000000006"/>
    <n v="113437.50000000001"/>
    <n v="0.25"/>
    <x v="0"/>
    <x v="7"/>
    <x v="0"/>
    <n v="550.00000000000011"/>
    <n v="137.50000000000003"/>
  </r>
  <r>
    <x v="3"/>
    <n v="1185732"/>
    <d v="2020-09-14T00:00:00"/>
    <x v="4"/>
    <s v="Florida"/>
    <s v="Miami"/>
    <x v="3"/>
    <n v="55.000000000000007"/>
    <x v="28"/>
    <n v="426250.00000000006"/>
    <n v="127875.00000000001"/>
    <n v="0.3"/>
    <x v="0"/>
    <x v="7"/>
    <x v="0"/>
    <n v="550.00000000000011"/>
    <n v="165.00000000000003"/>
  </r>
  <r>
    <x v="3"/>
    <n v="1185732"/>
    <d v="2020-09-15T00:00:00"/>
    <x v="4"/>
    <s v="Florida"/>
    <s v="Miami"/>
    <x v="4"/>
    <n v="65"/>
    <x v="9"/>
    <n v="520000"/>
    <n v="182000"/>
    <n v="0.35"/>
    <x v="0"/>
    <x v="7"/>
    <x v="0"/>
    <n v="650"/>
    <n v="227.5"/>
  </r>
  <r>
    <x v="3"/>
    <n v="1185732"/>
    <d v="2020-09-16T00:00:00"/>
    <x v="4"/>
    <s v="Florida"/>
    <s v="Miami"/>
    <x v="5"/>
    <n v="70"/>
    <x v="17"/>
    <n v="682500"/>
    <n v="341250"/>
    <n v="0.5"/>
    <x v="0"/>
    <x v="7"/>
    <x v="0"/>
    <n v="700"/>
    <n v="350"/>
  </r>
  <r>
    <x v="3"/>
    <n v="1185732"/>
    <d v="2020-09-17T00:00:00"/>
    <x v="4"/>
    <s v="Florida"/>
    <s v="Miami"/>
    <x v="0"/>
    <n v="65"/>
    <x v="55"/>
    <n v="731250"/>
    <n v="329062.5"/>
    <n v="0.45"/>
    <x v="0"/>
    <x v="7"/>
    <x v="0"/>
    <n v="650"/>
    <n v="292.5"/>
  </r>
  <r>
    <x v="3"/>
    <n v="1185732"/>
    <d v="2020-09-18T00:00:00"/>
    <x v="4"/>
    <s v="Florida"/>
    <s v="Miami"/>
    <x v="1"/>
    <n v="60.000000000000007"/>
    <x v="3"/>
    <n v="540000.00000000012"/>
    <n v="189000.00000000003"/>
    <n v="0.35"/>
    <x v="0"/>
    <x v="7"/>
    <x v="0"/>
    <n v="600.00000000000011"/>
    <n v="210.00000000000003"/>
  </r>
  <r>
    <x v="3"/>
    <n v="1185732"/>
    <d v="2020-09-19T00:00:00"/>
    <x v="4"/>
    <s v="Florida"/>
    <s v="Miami"/>
    <x v="2"/>
    <n v="55.000000000000007"/>
    <x v="6"/>
    <n v="453750.00000000006"/>
    <n v="113437.50000000001"/>
    <n v="0.25"/>
    <x v="0"/>
    <x v="7"/>
    <x v="0"/>
    <n v="550.00000000000011"/>
    <n v="137.50000000000003"/>
  </r>
  <r>
    <x v="0"/>
    <n v="1185732"/>
    <d v="2020-09-20T00:00:00"/>
    <x v="4"/>
    <s v="Florida"/>
    <s v="Miami"/>
    <x v="3"/>
    <n v="45"/>
    <x v="28"/>
    <n v="348750"/>
    <n v="104625"/>
    <n v="0.3"/>
    <x v="0"/>
    <x v="7"/>
    <x v="0"/>
    <n v="450"/>
    <n v="135"/>
  </r>
  <r>
    <x v="0"/>
    <n v="1185732"/>
    <d v="2020-09-21T00:00:00"/>
    <x v="4"/>
    <s v="Florida"/>
    <s v="Miami"/>
    <x v="4"/>
    <n v="55.000000000000007"/>
    <x v="29"/>
    <n v="412500.00000000006"/>
    <n v="144375"/>
    <n v="0.35"/>
    <x v="0"/>
    <x v="7"/>
    <x v="0"/>
    <n v="550.00000000000011"/>
    <n v="192.5"/>
  </r>
  <r>
    <x v="0"/>
    <n v="1185732"/>
    <d v="2020-09-22T00:00:00"/>
    <x v="4"/>
    <s v="Florida"/>
    <s v="Miami"/>
    <x v="5"/>
    <n v="60.000000000000007"/>
    <x v="8"/>
    <n v="555000.00000000012"/>
    <n v="277500.00000000006"/>
    <n v="0.5"/>
    <x v="0"/>
    <x v="7"/>
    <x v="0"/>
    <n v="600.00000000000011"/>
    <n v="300.00000000000006"/>
  </r>
  <r>
    <x v="0"/>
    <n v="1185732"/>
    <d v="2020-09-23T00:00:00"/>
    <x v="4"/>
    <s v="Florida"/>
    <s v="Miami"/>
    <x v="0"/>
    <n v="55.000000000000007"/>
    <x v="11"/>
    <n v="577500.00000000012"/>
    <n v="259875.00000000006"/>
    <n v="0.45"/>
    <x v="0"/>
    <x v="7"/>
    <x v="0"/>
    <n v="550.00000000000011"/>
    <n v="247.50000000000006"/>
  </r>
  <r>
    <x v="0"/>
    <n v="1185732"/>
    <d v="2020-09-24T00:00:00"/>
    <x v="4"/>
    <s v="Florida"/>
    <s v="Miami"/>
    <x v="1"/>
    <n v="50.000000000000014"/>
    <x v="2"/>
    <n v="425000.00000000012"/>
    <n v="148750.00000000003"/>
    <n v="0.35"/>
    <x v="0"/>
    <x v="7"/>
    <x v="0"/>
    <n v="500.00000000000011"/>
    <n v="175.00000000000003"/>
  </r>
  <r>
    <x v="2"/>
    <n v="1185732"/>
    <d v="2020-09-25T00:00:00"/>
    <x v="4"/>
    <s v="Florida"/>
    <s v="Miami"/>
    <x v="2"/>
    <n v="45"/>
    <x v="29"/>
    <n v="337500"/>
    <n v="84375"/>
    <n v="0.25"/>
    <x v="0"/>
    <x v="7"/>
    <x v="0"/>
    <n v="450"/>
    <n v="112.5"/>
  </r>
  <r>
    <x v="2"/>
    <n v="1185732"/>
    <d v="2020-09-26T00:00:00"/>
    <x v="4"/>
    <s v="Florida"/>
    <s v="Miami"/>
    <x v="3"/>
    <n v="45"/>
    <x v="26"/>
    <n v="326250"/>
    <n v="97875"/>
    <n v="0.3"/>
    <x v="0"/>
    <x v="7"/>
    <x v="0"/>
    <n v="450"/>
    <n v="135"/>
  </r>
  <r>
    <x v="2"/>
    <n v="1185732"/>
    <d v="2020-09-27T00:00:00"/>
    <x v="4"/>
    <s v="Florida"/>
    <s v="Miami"/>
    <x v="4"/>
    <n v="55.000000000000007"/>
    <x v="26"/>
    <n v="398750.00000000006"/>
    <n v="139562.5"/>
    <n v="0.35"/>
    <x v="0"/>
    <x v="7"/>
    <x v="0"/>
    <n v="550.00000000000011"/>
    <n v="192.5"/>
  </r>
  <r>
    <x v="2"/>
    <n v="1185732"/>
    <d v="2020-09-28T00:00:00"/>
    <x v="4"/>
    <s v="Florida"/>
    <s v="Miami"/>
    <x v="5"/>
    <n v="60.000000000000007"/>
    <x v="6"/>
    <n v="495000.00000000006"/>
    <n v="247500.00000000003"/>
    <n v="0.5"/>
    <x v="0"/>
    <x v="7"/>
    <x v="0"/>
    <n v="600.00000000000011"/>
    <n v="300.00000000000006"/>
  </r>
  <r>
    <x v="2"/>
    <n v="1185732"/>
    <d v="2020-09-29T00:00:00"/>
    <x v="4"/>
    <s v="Florida"/>
    <s v="Miami"/>
    <x v="0"/>
    <n v="60.000000000000007"/>
    <x v="1"/>
    <n v="600000.00000000012"/>
    <n v="270000.00000000006"/>
    <n v="0.45"/>
    <x v="0"/>
    <x v="7"/>
    <x v="0"/>
    <n v="600.00000000000011"/>
    <n v="270.00000000000006"/>
  </r>
  <r>
    <x v="2"/>
    <n v="1185732"/>
    <d v="2020-09-30T00:00:00"/>
    <x v="4"/>
    <s v="Florida"/>
    <s v="Miami"/>
    <x v="1"/>
    <n v="50.000000000000014"/>
    <x v="6"/>
    <n v="412500.00000000012"/>
    <n v="144375.00000000003"/>
    <n v="0.35"/>
    <x v="0"/>
    <x v="7"/>
    <x v="0"/>
    <n v="500.00000000000011"/>
    <n v="175.00000000000003"/>
  </r>
  <r>
    <x v="2"/>
    <n v="1185732"/>
    <d v="2020-10-01T00:00:00"/>
    <x v="4"/>
    <s v="Florida"/>
    <s v="Miami"/>
    <x v="2"/>
    <n v="50.000000000000014"/>
    <x v="26"/>
    <n v="362500.00000000012"/>
    <n v="90625.000000000029"/>
    <n v="0.25"/>
    <x v="0"/>
    <x v="8"/>
    <x v="0"/>
    <n v="500.00000000000017"/>
    <n v="125.00000000000004"/>
  </r>
  <r>
    <x v="2"/>
    <n v="1185732"/>
    <d v="2020-10-02T00:00:00"/>
    <x v="4"/>
    <s v="Florida"/>
    <s v="Miami"/>
    <x v="3"/>
    <n v="50.000000000000014"/>
    <x v="19"/>
    <n v="350000.00000000012"/>
    <n v="105000.00000000003"/>
    <n v="0.3"/>
    <x v="0"/>
    <x v="8"/>
    <x v="0"/>
    <n v="500.00000000000017"/>
    <n v="150.00000000000003"/>
  </r>
  <r>
    <x v="2"/>
    <n v="1185732"/>
    <d v="2020-10-03T00:00:00"/>
    <x v="4"/>
    <s v="Florida"/>
    <s v="Miami"/>
    <x v="4"/>
    <n v="60.000000000000007"/>
    <x v="19"/>
    <n v="420000.00000000006"/>
    <n v="147000"/>
    <n v="0.35"/>
    <x v="0"/>
    <x v="8"/>
    <x v="0"/>
    <n v="600.00000000000011"/>
    <n v="210"/>
  </r>
  <r>
    <x v="2"/>
    <n v="1185732"/>
    <d v="2020-10-04T00:00:00"/>
    <x v="4"/>
    <s v="Florida"/>
    <s v="Miami"/>
    <x v="5"/>
    <n v="65"/>
    <x v="6"/>
    <n v="536250"/>
    <n v="268125"/>
    <n v="0.5"/>
    <x v="0"/>
    <x v="8"/>
    <x v="0"/>
    <n v="650"/>
    <n v="325"/>
  </r>
  <r>
    <x v="2"/>
    <n v="1185732"/>
    <d v="2020-10-05T00:00:00"/>
    <x v="4"/>
    <s v="Florida"/>
    <s v="Miami"/>
    <x v="0"/>
    <n v="60.000000000000007"/>
    <x v="17"/>
    <n v="585000.00000000012"/>
    <n v="263250.00000000006"/>
    <n v="0.45"/>
    <x v="0"/>
    <x v="8"/>
    <x v="0"/>
    <n v="600.00000000000011"/>
    <n v="270.00000000000006"/>
  </r>
  <r>
    <x v="2"/>
    <n v="1185732"/>
    <d v="2020-10-06T00:00:00"/>
    <x v="4"/>
    <s v="Florida"/>
    <s v="Miami"/>
    <x v="1"/>
    <n v="50.000000000000014"/>
    <x v="9"/>
    <n v="400000.00000000012"/>
    <n v="140000.00000000003"/>
    <n v="0.35"/>
    <x v="0"/>
    <x v="8"/>
    <x v="0"/>
    <n v="500.00000000000017"/>
    <n v="175.00000000000003"/>
  </r>
  <r>
    <x v="2"/>
    <n v="1185732"/>
    <d v="2020-10-07T00:00:00"/>
    <x v="4"/>
    <s v="Florida"/>
    <s v="Miami"/>
    <x v="2"/>
    <n v="50.000000000000014"/>
    <x v="56"/>
    <n v="372500.00000000012"/>
    <n v="93125.000000000029"/>
    <n v="0.25"/>
    <x v="0"/>
    <x v="8"/>
    <x v="0"/>
    <n v="500.00000000000017"/>
    <n v="125.00000000000004"/>
  </r>
  <r>
    <x v="2"/>
    <n v="1185732"/>
    <d v="2020-10-08T00:00:00"/>
    <x v="4"/>
    <s v="Florida"/>
    <s v="Miami"/>
    <x v="3"/>
    <n v="50.000000000000014"/>
    <x v="28"/>
    <n v="387500.00000000012"/>
    <n v="116250.00000000003"/>
    <n v="0.3"/>
    <x v="0"/>
    <x v="8"/>
    <x v="0"/>
    <n v="500.00000000000017"/>
    <n v="150.00000000000003"/>
  </r>
  <r>
    <x v="2"/>
    <n v="1185732"/>
    <d v="2020-10-09T00:00:00"/>
    <x v="4"/>
    <s v="Florida"/>
    <s v="Miami"/>
    <x v="4"/>
    <n v="65"/>
    <x v="29"/>
    <n v="487500"/>
    <n v="170625"/>
    <n v="0.35"/>
    <x v="0"/>
    <x v="8"/>
    <x v="0"/>
    <n v="650"/>
    <n v="227.5"/>
  </r>
  <r>
    <x v="2"/>
    <n v="1185732"/>
    <d v="2020-10-10T00:00:00"/>
    <x v="4"/>
    <s v="Florida"/>
    <s v="Miami"/>
    <x v="5"/>
    <n v="70"/>
    <x v="2"/>
    <n v="595000"/>
    <n v="297500"/>
    <n v="0.5"/>
    <x v="0"/>
    <x v="8"/>
    <x v="0"/>
    <n v="700"/>
    <n v="350"/>
  </r>
  <r>
    <x v="2"/>
    <n v="1185732"/>
    <d v="2020-05-24T00:00:00"/>
    <x v="4"/>
    <s v="Florida"/>
    <s v="Miami"/>
    <x v="0"/>
    <n v="65"/>
    <x v="15"/>
    <n v="698750"/>
    <n v="314437.5"/>
    <n v="0.45"/>
    <x v="0"/>
    <x v="4"/>
    <x v="0"/>
    <n v="650"/>
    <n v="292.5"/>
  </r>
  <r>
    <x v="2"/>
    <n v="1185732"/>
    <d v="2020-05-24T00:00:00"/>
    <x v="4"/>
    <s v="Florida"/>
    <s v="Miami"/>
    <x v="1"/>
    <n v="55.000000000000007"/>
    <x v="10"/>
    <n v="481250.00000000006"/>
    <n v="168437.5"/>
    <n v="0.35"/>
    <x v="0"/>
    <x v="4"/>
    <x v="0"/>
    <n v="550.00000000000011"/>
    <n v="192.5"/>
  </r>
  <r>
    <x v="2"/>
    <n v="1185732"/>
    <d v="2020-05-24T00:00:00"/>
    <x v="4"/>
    <s v="Florida"/>
    <s v="Miami"/>
    <x v="2"/>
    <n v="55.000000000000007"/>
    <x v="6"/>
    <n v="453750.00000000006"/>
    <n v="113437.50000000001"/>
    <n v="0.25"/>
    <x v="0"/>
    <x v="4"/>
    <x v="0"/>
    <n v="550.00000000000011"/>
    <n v="137.50000000000003"/>
  </r>
  <r>
    <x v="2"/>
    <n v="1185732"/>
    <d v="2020-05-24T00:00:00"/>
    <x v="4"/>
    <s v="Florida"/>
    <s v="Miami"/>
    <x v="3"/>
    <n v="55.000000000000007"/>
    <x v="28"/>
    <n v="426250.00000000006"/>
    <n v="127875.00000000001"/>
    <n v="0.3"/>
    <x v="0"/>
    <x v="4"/>
    <x v="0"/>
    <n v="550.00000000000011"/>
    <n v="165.00000000000003"/>
  </r>
  <r>
    <x v="0"/>
    <n v="1185732"/>
    <d v="2020-05-24T00:00:00"/>
    <x v="4"/>
    <s v="Florida"/>
    <s v="Miami"/>
    <x v="4"/>
    <n v="65"/>
    <x v="28"/>
    <n v="503750"/>
    <n v="176312.5"/>
    <n v="0.35"/>
    <x v="0"/>
    <x v="4"/>
    <x v="0"/>
    <n v="650"/>
    <n v="227.5"/>
  </r>
  <r>
    <x v="0"/>
    <n v="1185732"/>
    <d v="2020-05-24T00:00:00"/>
    <x v="4"/>
    <s v="Florida"/>
    <s v="Miami"/>
    <x v="5"/>
    <n v="70"/>
    <x v="10"/>
    <n v="612500"/>
    <n v="306250"/>
    <n v="0.5"/>
    <x v="0"/>
    <x v="4"/>
    <x v="0"/>
    <n v="700"/>
    <n v="350"/>
  </r>
  <r>
    <x v="0"/>
    <n v="1185732"/>
    <d v="2020-10-17T00:00:00"/>
    <x v="4"/>
    <s v="Florida"/>
    <s v="Miami"/>
    <x v="0"/>
    <n v="35"/>
    <x v="31"/>
    <n v="157500"/>
    <n v="55125.000000000007"/>
    <n v="0.35000000000000003"/>
    <x v="0"/>
    <x v="8"/>
    <x v="0"/>
    <n v="350"/>
    <n v="122.50000000000001"/>
  </r>
  <r>
    <x v="0"/>
    <n v="1185732"/>
    <d v="2020-10-18T00:00:00"/>
    <x v="4"/>
    <s v="Florida"/>
    <s v="Miami"/>
    <x v="1"/>
    <n v="35"/>
    <x v="43"/>
    <n v="87500"/>
    <n v="26250"/>
    <n v="0.3"/>
    <x v="0"/>
    <x v="8"/>
    <x v="0"/>
    <n v="350"/>
    <n v="105"/>
  </r>
  <r>
    <x v="0"/>
    <n v="1185732"/>
    <d v="2020-10-19T00:00:00"/>
    <x v="4"/>
    <s v="Florida"/>
    <s v="Miami"/>
    <x v="2"/>
    <n v="25"/>
    <x v="43"/>
    <n v="62500"/>
    <n v="18750"/>
    <n v="0.3"/>
    <x v="0"/>
    <x v="8"/>
    <x v="0"/>
    <n v="250"/>
    <n v="75"/>
  </r>
  <r>
    <x v="0"/>
    <n v="1185732"/>
    <d v="2020-10-20T00:00:00"/>
    <x v="4"/>
    <s v="Florida"/>
    <s v="Miami"/>
    <x v="3"/>
    <n v="30.000000000000004"/>
    <x v="38"/>
    <n v="30000.000000000004"/>
    <n v="10500.000000000002"/>
    <n v="0.35000000000000003"/>
    <x v="0"/>
    <x v="8"/>
    <x v="0"/>
    <n v="300.00000000000006"/>
    <n v="105.00000000000001"/>
  </r>
  <r>
    <x v="0"/>
    <n v="1185732"/>
    <d v="2020-10-21T00:00:00"/>
    <x v="3"/>
    <s v="Minnesota"/>
    <s v="Minneapolis"/>
    <x v="4"/>
    <n v="44.999999999999993"/>
    <x v="42"/>
    <n v="67499.999999999985"/>
    <n v="20249.999999999996"/>
    <n v="0.3"/>
    <x v="0"/>
    <x v="8"/>
    <x v="0"/>
    <n v="449.99999999999989"/>
    <n v="134.99999999999997"/>
  </r>
  <r>
    <x v="0"/>
    <n v="1185732"/>
    <d v="2020-10-22T00:00:00"/>
    <x v="3"/>
    <s v="Minnesota"/>
    <s v="Minneapolis"/>
    <x v="5"/>
    <n v="35"/>
    <x v="43"/>
    <n v="87500"/>
    <n v="39375"/>
    <n v="0.45"/>
    <x v="0"/>
    <x v="8"/>
    <x v="0"/>
    <n v="350"/>
    <n v="157.5"/>
  </r>
  <r>
    <x v="0"/>
    <n v="1185732"/>
    <d v="2020-10-23T00:00:00"/>
    <x v="3"/>
    <s v="Minnesota"/>
    <s v="Minneapolis"/>
    <x v="0"/>
    <n v="35"/>
    <x v="23"/>
    <n v="175000"/>
    <n v="61250.000000000007"/>
    <n v="0.35000000000000003"/>
    <x v="0"/>
    <x v="8"/>
    <x v="0"/>
    <n v="350"/>
    <n v="122.50000000000001"/>
  </r>
  <r>
    <x v="0"/>
    <n v="1185732"/>
    <d v="2020-10-24T00:00:00"/>
    <x v="3"/>
    <s v="Minnesota"/>
    <s v="Minneapolis"/>
    <x v="1"/>
    <n v="35"/>
    <x v="42"/>
    <n v="52500"/>
    <n v="15750"/>
    <n v="0.3"/>
    <x v="0"/>
    <x v="8"/>
    <x v="0"/>
    <n v="350"/>
    <n v="105"/>
  </r>
  <r>
    <x v="0"/>
    <n v="1185732"/>
    <d v="2020-10-25T00:00:00"/>
    <x v="3"/>
    <s v="Minnesota"/>
    <s v="Minneapolis"/>
    <x v="2"/>
    <n v="25"/>
    <x v="40"/>
    <n v="50000"/>
    <n v="15000"/>
    <n v="0.3"/>
    <x v="0"/>
    <x v="8"/>
    <x v="0"/>
    <n v="250"/>
    <n v="75"/>
  </r>
  <r>
    <x v="0"/>
    <n v="1185732"/>
    <d v="2020-10-26T00:00:00"/>
    <x v="3"/>
    <s v="Minnesota"/>
    <s v="Minneapolis"/>
    <x v="3"/>
    <n v="30.000000000000004"/>
    <x v="41"/>
    <n v="22500.000000000004"/>
    <n v="7875.0000000000018"/>
    <n v="0.35000000000000003"/>
    <x v="0"/>
    <x v="8"/>
    <x v="0"/>
    <n v="300.00000000000006"/>
    <n v="105.00000000000003"/>
  </r>
  <r>
    <x v="0"/>
    <n v="1185732"/>
    <d v="2020-10-27T00:00:00"/>
    <x v="3"/>
    <s v="Minnesota"/>
    <s v="Minneapolis"/>
    <x v="4"/>
    <n v="44.999999999999993"/>
    <x v="42"/>
    <n v="67499.999999999985"/>
    <n v="20249.999999999996"/>
    <n v="0.3"/>
    <x v="0"/>
    <x v="8"/>
    <x v="0"/>
    <n v="449.99999999999989"/>
    <n v="134.99999999999997"/>
  </r>
  <r>
    <x v="0"/>
    <n v="1185732"/>
    <d v="2020-10-28T00:00:00"/>
    <x v="3"/>
    <s v="Minnesota"/>
    <s v="Minneapolis"/>
    <x v="5"/>
    <n v="35"/>
    <x v="37"/>
    <n v="78750"/>
    <n v="35437.5"/>
    <n v="0.45"/>
    <x v="0"/>
    <x v="8"/>
    <x v="0"/>
    <n v="350"/>
    <n v="157.5"/>
  </r>
  <r>
    <x v="0"/>
    <n v="1185732"/>
    <d v="2020-10-29T00:00:00"/>
    <x v="3"/>
    <s v="Minnesota"/>
    <s v="Minneapolis"/>
    <x v="0"/>
    <n v="40"/>
    <x v="51"/>
    <n v="178000"/>
    <n v="62300.000000000007"/>
    <n v="0.35000000000000003"/>
    <x v="0"/>
    <x v="8"/>
    <x v="0"/>
    <n v="400"/>
    <n v="140.00000000000003"/>
  </r>
  <r>
    <x v="0"/>
    <n v="1185732"/>
    <d v="2020-10-30T00:00:00"/>
    <x v="3"/>
    <s v="Minnesota"/>
    <s v="Minneapolis"/>
    <x v="1"/>
    <n v="40"/>
    <x v="35"/>
    <n v="50000"/>
    <n v="15000"/>
    <n v="0.3"/>
    <x v="0"/>
    <x v="8"/>
    <x v="0"/>
    <n v="400"/>
    <n v="120"/>
  </r>
  <r>
    <x v="0"/>
    <n v="1185732"/>
    <d v="2020-10-31T00:00:00"/>
    <x v="3"/>
    <s v="Minnesota"/>
    <s v="Minneapolis"/>
    <x v="2"/>
    <n v="30.000000000000004"/>
    <x v="36"/>
    <n v="52500.000000000007"/>
    <n v="15750.000000000002"/>
    <n v="0.3"/>
    <x v="0"/>
    <x v="8"/>
    <x v="0"/>
    <n v="300.00000000000006"/>
    <n v="90.000000000000014"/>
  </r>
  <r>
    <x v="0"/>
    <n v="1185732"/>
    <d v="2020-11-01T00:00:00"/>
    <x v="3"/>
    <s v="Minnesota"/>
    <s v="Minneapolis"/>
    <x v="3"/>
    <n v="35"/>
    <x v="52"/>
    <n v="8750"/>
    <n v="3062.5000000000005"/>
    <n v="0.35000000000000003"/>
    <x v="0"/>
    <x v="9"/>
    <x v="0"/>
    <n v="350"/>
    <n v="122.50000000000001"/>
  </r>
  <r>
    <x v="0"/>
    <n v="1185732"/>
    <d v="2020-11-02T00:00:00"/>
    <x v="3"/>
    <s v="Minnesota"/>
    <s v="Minneapolis"/>
    <x v="4"/>
    <n v="50"/>
    <x v="41"/>
    <n v="37500"/>
    <n v="11250"/>
    <n v="0.3"/>
    <x v="0"/>
    <x v="9"/>
    <x v="0"/>
    <n v="500"/>
    <n v="150"/>
  </r>
  <r>
    <x v="0"/>
    <n v="1185732"/>
    <d v="2020-11-03T00:00:00"/>
    <x v="3"/>
    <s v="Minnesota"/>
    <s v="Minneapolis"/>
    <x v="5"/>
    <n v="40"/>
    <x v="36"/>
    <n v="70000"/>
    <n v="31500"/>
    <n v="0.45"/>
    <x v="0"/>
    <x v="9"/>
    <x v="0"/>
    <n v="400"/>
    <n v="180"/>
  </r>
  <r>
    <x v="0"/>
    <n v="1185732"/>
    <d v="2020-11-04T00:00:00"/>
    <x v="3"/>
    <s v="Minnesota"/>
    <s v="Minneapolis"/>
    <x v="0"/>
    <n v="40"/>
    <x v="46"/>
    <n v="160000"/>
    <n v="56000.000000000007"/>
    <n v="0.35000000000000003"/>
    <x v="0"/>
    <x v="9"/>
    <x v="0"/>
    <n v="400"/>
    <n v="140.00000000000003"/>
  </r>
  <r>
    <x v="0"/>
    <n v="1185732"/>
    <d v="2020-11-05T00:00:00"/>
    <x v="3"/>
    <s v="Minnesota"/>
    <s v="Minneapolis"/>
    <x v="1"/>
    <n v="40"/>
    <x v="38"/>
    <n v="40000"/>
    <n v="12000"/>
    <n v="0.3"/>
    <x v="0"/>
    <x v="9"/>
    <x v="0"/>
    <n v="400"/>
    <n v="120"/>
  </r>
  <r>
    <x v="0"/>
    <n v="1185732"/>
    <d v="2020-11-06T00:00:00"/>
    <x v="3"/>
    <s v="Minnesota"/>
    <s v="Minneapolis"/>
    <x v="2"/>
    <n v="30.000000000000004"/>
    <x v="38"/>
    <n v="30000.000000000004"/>
    <n v="9000"/>
    <n v="0.3"/>
    <x v="0"/>
    <x v="9"/>
    <x v="0"/>
    <n v="300.00000000000006"/>
    <n v="90"/>
  </r>
  <r>
    <x v="0"/>
    <n v="1185732"/>
    <d v="2020-11-07T00:00:00"/>
    <x v="3"/>
    <s v="Minnesota"/>
    <s v="Minneapolis"/>
    <x v="3"/>
    <n v="35"/>
    <x v="52"/>
    <n v="8750"/>
    <n v="3062.5000000000005"/>
    <n v="0.35000000000000003"/>
    <x v="0"/>
    <x v="9"/>
    <x v="0"/>
    <n v="350"/>
    <n v="122.50000000000001"/>
  </r>
  <r>
    <x v="0"/>
    <n v="1185732"/>
    <d v="2020-11-08T00:00:00"/>
    <x v="3"/>
    <s v="Minnesota"/>
    <s v="Minneapolis"/>
    <x v="4"/>
    <n v="50"/>
    <x v="50"/>
    <n v="25000"/>
    <n v="7500"/>
    <n v="0.3"/>
    <x v="0"/>
    <x v="9"/>
    <x v="0"/>
    <n v="500"/>
    <n v="150"/>
  </r>
  <r>
    <x v="0"/>
    <n v="1185732"/>
    <d v="2020-11-09T00:00:00"/>
    <x v="3"/>
    <s v="Minnesota"/>
    <s v="Minneapolis"/>
    <x v="5"/>
    <n v="40"/>
    <x v="36"/>
    <n v="70000"/>
    <n v="31500"/>
    <n v="0.45"/>
    <x v="0"/>
    <x v="9"/>
    <x v="0"/>
    <n v="400"/>
    <n v="180"/>
  </r>
  <r>
    <x v="0"/>
    <n v="1185732"/>
    <d v="2020-11-10T00:00:00"/>
    <x v="3"/>
    <s v="Minnesota"/>
    <s v="Minneapolis"/>
    <x v="0"/>
    <n v="50"/>
    <x v="51"/>
    <n v="222500"/>
    <n v="77875.000000000015"/>
    <n v="0.35000000000000003"/>
    <x v="0"/>
    <x v="9"/>
    <x v="0"/>
    <n v="500"/>
    <n v="175.00000000000003"/>
  </r>
  <r>
    <x v="0"/>
    <n v="1185732"/>
    <d v="2020-11-11T00:00:00"/>
    <x v="3"/>
    <s v="Minnesota"/>
    <s v="Minneapolis"/>
    <x v="1"/>
    <n v="45.000000000000007"/>
    <x v="42"/>
    <n v="67500.000000000015"/>
    <n v="20250.000000000004"/>
    <n v="0.3"/>
    <x v="0"/>
    <x v="9"/>
    <x v="0"/>
    <n v="450.00000000000011"/>
    <n v="135.00000000000003"/>
  </r>
  <r>
    <x v="0"/>
    <n v="1185732"/>
    <d v="2020-11-12T00:00:00"/>
    <x v="3"/>
    <s v="Minnesota"/>
    <s v="Minneapolis"/>
    <x v="2"/>
    <n v="40"/>
    <x v="35"/>
    <n v="50000"/>
    <n v="15000"/>
    <n v="0.3"/>
    <x v="0"/>
    <x v="9"/>
    <x v="0"/>
    <n v="400"/>
    <n v="120"/>
  </r>
  <r>
    <x v="0"/>
    <n v="1185732"/>
    <d v="2020-11-13T00:00:00"/>
    <x v="3"/>
    <s v="Minnesota"/>
    <s v="Minneapolis"/>
    <x v="3"/>
    <n v="40"/>
    <x v="50"/>
    <n v="20000"/>
    <n v="7000.0000000000009"/>
    <n v="0.35000000000000003"/>
    <x v="0"/>
    <x v="9"/>
    <x v="0"/>
    <n v="400"/>
    <n v="140.00000000000003"/>
  </r>
  <r>
    <x v="0"/>
    <n v="1185732"/>
    <d v="2020-11-14T00:00:00"/>
    <x v="3"/>
    <s v="Minnesota"/>
    <s v="Minneapolis"/>
    <x v="4"/>
    <n v="54.999999999999993"/>
    <x v="41"/>
    <n v="41249.999999999993"/>
    <n v="12374.999999999998"/>
    <n v="0.3"/>
    <x v="0"/>
    <x v="9"/>
    <x v="0"/>
    <n v="549.99999999999989"/>
    <n v="164.99999999999997"/>
  </r>
  <r>
    <x v="0"/>
    <n v="1185732"/>
    <d v="2020-11-15T00:00:00"/>
    <x v="3"/>
    <s v="Minnesota"/>
    <s v="Minneapolis"/>
    <x v="5"/>
    <n v="60"/>
    <x v="36"/>
    <n v="105000"/>
    <n v="47250"/>
    <n v="0.45"/>
    <x v="0"/>
    <x v="9"/>
    <x v="0"/>
    <n v="600"/>
    <n v="270"/>
  </r>
  <r>
    <x v="0"/>
    <n v="1185732"/>
    <d v="2020-11-16T00:00:00"/>
    <x v="3"/>
    <s v="Minnesota"/>
    <s v="Minneapolis"/>
    <x v="0"/>
    <n v="45"/>
    <x v="32"/>
    <n v="191250"/>
    <n v="66937.5"/>
    <n v="0.35000000000000003"/>
    <x v="1"/>
    <x v="9"/>
    <x v="0"/>
    <n v="450"/>
    <n v="157.5"/>
  </r>
  <r>
    <x v="0"/>
    <n v="1185732"/>
    <d v="2020-11-17T00:00:00"/>
    <x v="3"/>
    <s v="Minnesota"/>
    <s v="Minneapolis"/>
    <x v="1"/>
    <n v="40.000000000000007"/>
    <x v="36"/>
    <n v="70000.000000000015"/>
    <n v="21000.000000000004"/>
    <n v="0.3"/>
    <x v="1"/>
    <x v="9"/>
    <x v="0"/>
    <n v="400.00000000000006"/>
    <n v="120.00000000000001"/>
  </r>
  <r>
    <x v="0"/>
    <n v="1185732"/>
    <d v="2020-11-18T00:00:00"/>
    <x v="3"/>
    <s v="Minnesota"/>
    <s v="Minneapolis"/>
    <x v="2"/>
    <n v="35"/>
    <x v="36"/>
    <n v="61250"/>
    <n v="18375"/>
    <n v="0.3"/>
    <x v="1"/>
    <x v="9"/>
    <x v="0"/>
    <n v="350"/>
    <n v="105"/>
  </r>
  <r>
    <x v="0"/>
    <n v="1185732"/>
    <d v="2020-11-19T00:00:00"/>
    <x v="3"/>
    <s v="Minnesota"/>
    <s v="Minneapolis"/>
    <x v="3"/>
    <n v="35"/>
    <x v="42"/>
    <n v="52500"/>
    <n v="18375"/>
    <n v="0.35000000000000003"/>
    <x v="1"/>
    <x v="9"/>
    <x v="0"/>
    <n v="350"/>
    <n v="122.5"/>
  </r>
  <r>
    <x v="0"/>
    <n v="1185732"/>
    <d v="2020-11-20T00:00:00"/>
    <x v="3"/>
    <s v="Minnesota"/>
    <s v="Minneapolis"/>
    <x v="4"/>
    <n v="50"/>
    <x v="42"/>
    <n v="75000"/>
    <n v="22500"/>
    <n v="0.3"/>
    <x v="1"/>
    <x v="9"/>
    <x v="0"/>
    <n v="500"/>
    <n v="150"/>
  </r>
  <r>
    <x v="0"/>
    <n v="1185732"/>
    <d v="2020-11-21T00:00:00"/>
    <x v="3"/>
    <s v="Minnesota"/>
    <s v="Minneapolis"/>
    <x v="5"/>
    <n v="55.000000000000007"/>
    <x v="45"/>
    <n v="178750.00000000003"/>
    <n v="80437.500000000015"/>
    <n v="0.45"/>
    <x v="1"/>
    <x v="9"/>
    <x v="0"/>
    <n v="550.00000000000011"/>
    <n v="247.50000000000006"/>
  </r>
  <r>
    <x v="0"/>
    <n v="1185732"/>
    <d v="2020-11-22T00:00:00"/>
    <x v="3"/>
    <s v="Minnesota"/>
    <s v="Minneapolis"/>
    <x v="0"/>
    <n v="50"/>
    <x v="20"/>
    <n v="275000"/>
    <n v="96250.000000000015"/>
    <n v="0.35000000000000003"/>
    <x v="1"/>
    <x v="9"/>
    <x v="0"/>
    <n v="500"/>
    <n v="175.00000000000003"/>
  </r>
  <r>
    <x v="0"/>
    <n v="1185732"/>
    <d v="2020-11-23T00:00:00"/>
    <x v="3"/>
    <s v="Minnesota"/>
    <s v="Minneapolis"/>
    <x v="1"/>
    <n v="45.000000000000007"/>
    <x v="48"/>
    <n v="135000.00000000003"/>
    <n v="40500.000000000007"/>
    <n v="0.3"/>
    <x v="1"/>
    <x v="9"/>
    <x v="0"/>
    <n v="450.00000000000011"/>
    <n v="135.00000000000003"/>
  </r>
  <r>
    <x v="0"/>
    <n v="1185732"/>
    <d v="2020-11-24T00:00:00"/>
    <x v="3"/>
    <s v="Minnesota"/>
    <s v="Minneapolis"/>
    <x v="2"/>
    <n v="40"/>
    <x v="37"/>
    <n v="90000"/>
    <n v="27000"/>
    <n v="0.3"/>
    <x v="1"/>
    <x v="9"/>
    <x v="0"/>
    <n v="400"/>
    <n v="120"/>
  </r>
  <r>
    <x v="0"/>
    <n v="1185732"/>
    <d v="2020-11-25T00:00:00"/>
    <x v="3"/>
    <s v="Minnesota"/>
    <s v="Minneapolis"/>
    <x v="3"/>
    <n v="40"/>
    <x v="36"/>
    <n v="70000"/>
    <n v="24500.000000000004"/>
    <n v="0.35000000000000003"/>
    <x v="1"/>
    <x v="9"/>
    <x v="0"/>
    <n v="400"/>
    <n v="140.00000000000003"/>
  </r>
  <r>
    <x v="0"/>
    <n v="1185732"/>
    <d v="2020-11-26T00:00:00"/>
    <x v="3"/>
    <s v="Minnesota"/>
    <s v="Minneapolis"/>
    <x v="4"/>
    <n v="50"/>
    <x v="40"/>
    <n v="100000"/>
    <n v="30000"/>
    <n v="0.3"/>
    <x v="1"/>
    <x v="9"/>
    <x v="0"/>
    <n v="500"/>
    <n v="150"/>
  </r>
  <r>
    <x v="0"/>
    <n v="1185732"/>
    <d v="2020-11-27T00:00:00"/>
    <x v="3"/>
    <s v="Minnesota"/>
    <s v="Minneapolis"/>
    <x v="5"/>
    <n v="55.000000000000007"/>
    <x v="47"/>
    <n v="206250.00000000003"/>
    <n v="92812.500000000015"/>
    <n v="0.45"/>
    <x v="1"/>
    <x v="9"/>
    <x v="0"/>
    <n v="550.00000000000011"/>
    <n v="247.50000000000003"/>
  </r>
  <r>
    <x v="0"/>
    <n v="1185732"/>
    <d v="2020-11-28T00:00:00"/>
    <x v="3"/>
    <s v="Minnesota"/>
    <s v="Minneapolis"/>
    <x v="0"/>
    <n v="50"/>
    <x v="27"/>
    <n v="262500"/>
    <n v="91875.000000000015"/>
    <n v="0.35000000000000003"/>
    <x v="1"/>
    <x v="9"/>
    <x v="0"/>
    <n v="500"/>
    <n v="175.00000000000003"/>
  </r>
  <r>
    <x v="0"/>
    <n v="1185732"/>
    <d v="2020-11-29T00:00:00"/>
    <x v="3"/>
    <s v="Minnesota"/>
    <s v="Minneapolis"/>
    <x v="1"/>
    <n v="45.000000000000007"/>
    <x v="48"/>
    <n v="135000.00000000003"/>
    <n v="40500.000000000007"/>
    <n v="0.3"/>
    <x v="1"/>
    <x v="9"/>
    <x v="0"/>
    <n v="450.00000000000011"/>
    <n v="135.00000000000003"/>
  </r>
  <r>
    <x v="0"/>
    <n v="1185732"/>
    <d v="2020-11-30T00:00:00"/>
    <x v="3"/>
    <s v="Minnesota"/>
    <s v="Minneapolis"/>
    <x v="2"/>
    <n v="40"/>
    <x v="37"/>
    <n v="90000"/>
    <n v="27000"/>
    <n v="0.3"/>
    <x v="1"/>
    <x v="9"/>
    <x v="0"/>
    <n v="400"/>
    <n v="120"/>
  </r>
  <r>
    <x v="0"/>
    <n v="1185732"/>
    <d v="2020-12-01T00:00:00"/>
    <x v="3"/>
    <s v="Minnesota"/>
    <s v="Minneapolis"/>
    <x v="3"/>
    <n v="35"/>
    <x v="36"/>
    <n v="61250"/>
    <n v="21437.500000000004"/>
    <n v="0.35000000000000003"/>
    <x v="1"/>
    <x v="10"/>
    <x v="0"/>
    <n v="350"/>
    <n v="122.50000000000001"/>
  </r>
  <r>
    <x v="0"/>
    <n v="1185732"/>
    <d v="2020-12-02T00:00:00"/>
    <x v="3"/>
    <s v="Minnesota"/>
    <s v="Minneapolis"/>
    <x v="4"/>
    <n v="45"/>
    <x v="42"/>
    <n v="67500"/>
    <n v="20250"/>
    <n v="0.3"/>
    <x v="1"/>
    <x v="10"/>
    <x v="0"/>
    <n v="450"/>
    <n v="135"/>
  </r>
  <r>
    <x v="0"/>
    <n v="1185732"/>
    <d v="2020-12-03T00:00:00"/>
    <x v="3"/>
    <s v="Minnesota"/>
    <s v="Minneapolis"/>
    <x v="5"/>
    <n v="50"/>
    <x v="45"/>
    <n v="162500"/>
    <n v="73125"/>
    <n v="0.45"/>
    <x v="1"/>
    <x v="10"/>
    <x v="0"/>
    <n v="500"/>
    <n v="225"/>
  </r>
  <r>
    <x v="0"/>
    <n v="1185732"/>
    <d v="2020-12-04T00:00:00"/>
    <x v="3"/>
    <s v="Minnesota"/>
    <s v="Minneapolis"/>
    <x v="0"/>
    <n v="45"/>
    <x v="31"/>
    <n v="202500"/>
    <n v="70875"/>
    <n v="0.35000000000000003"/>
    <x v="1"/>
    <x v="10"/>
    <x v="0"/>
    <n v="450"/>
    <n v="157.5"/>
  </r>
  <r>
    <x v="0"/>
    <n v="1185732"/>
    <d v="2020-12-05T00:00:00"/>
    <x v="3"/>
    <s v="Minnesota"/>
    <s v="Minneapolis"/>
    <x v="1"/>
    <n v="40.000000000000007"/>
    <x v="43"/>
    <n v="100000.00000000001"/>
    <n v="30000.000000000004"/>
    <n v="0.3"/>
    <x v="1"/>
    <x v="10"/>
    <x v="0"/>
    <n v="400.00000000000006"/>
    <n v="120.00000000000001"/>
  </r>
  <r>
    <x v="0"/>
    <n v="1185732"/>
    <d v="2020-12-06T00:00:00"/>
    <x v="3"/>
    <s v="Minnesota"/>
    <s v="Minneapolis"/>
    <x v="2"/>
    <n v="25"/>
    <x v="42"/>
    <n v="37500"/>
    <n v="11250"/>
    <n v="0.3"/>
    <x v="1"/>
    <x v="10"/>
    <x v="0"/>
    <n v="250"/>
    <n v="75"/>
  </r>
  <r>
    <x v="0"/>
    <n v="1185732"/>
    <d v="2020-12-07T00:00:00"/>
    <x v="3"/>
    <s v="Minnesota"/>
    <s v="Minneapolis"/>
    <x v="3"/>
    <n v="25"/>
    <x v="35"/>
    <n v="31250"/>
    <n v="10937.500000000002"/>
    <n v="0.35000000000000003"/>
    <x v="1"/>
    <x v="10"/>
    <x v="0"/>
    <n v="250"/>
    <n v="87.500000000000014"/>
  </r>
  <r>
    <x v="0"/>
    <n v="1185732"/>
    <d v="2020-12-08T00:00:00"/>
    <x v="3"/>
    <s v="Minnesota"/>
    <s v="Minneapolis"/>
    <x v="4"/>
    <n v="35"/>
    <x v="35"/>
    <n v="43750"/>
    <n v="13125"/>
    <n v="0.3"/>
    <x v="1"/>
    <x v="10"/>
    <x v="0"/>
    <n v="350"/>
    <n v="105"/>
  </r>
  <r>
    <x v="0"/>
    <n v="1185732"/>
    <d v="2020-12-09T00:00:00"/>
    <x v="3"/>
    <s v="Minnesota"/>
    <s v="Minneapolis"/>
    <x v="5"/>
    <n v="40"/>
    <x v="40"/>
    <n v="80000"/>
    <n v="36000"/>
    <n v="0.45"/>
    <x v="1"/>
    <x v="10"/>
    <x v="0"/>
    <n v="400"/>
    <n v="180"/>
  </r>
  <r>
    <x v="0"/>
    <n v="1185732"/>
    <d v="2020-12-10T00:00:00"/>
    <x v="3"/>
    <s v="Minnesota"/>
    <s v="Minneapolis"/>
    <x v="0"/>
    <n v="44.999999999999993"/>
    <x v="47"/>
    <n v="168749.99999999997"/>
    <n v="59062.499999999993"/>
    <n v="0.35000000000000003"/>
    <x v="1"/>
    <x v="10"/>
    <x v="0"/>
    <n v="449.99999999999994"/>
    <n v="157.49999999999997"/>
  </r>
  <r>
    <x v="0"/>
    <n v="1185732"/>
    <d v="2020-12-11T00:00:00"/>
    <x v="3"/>
    <s v="Minnesota"/>
    <s v="Minneapolis"/>
    <x v="1"/>
    <n v="35"/>
    <x v="40"/>
    <n v="70000"/>
    <n v="21000"/>
    <n v="0.3"/>
    <x v="1"/>
    <x v="10"/>
    <x v="0"/>
    <n v="350"/>
    <n v="105"/>
  </r>
  <r>
    <x v="0"/>
    <n v="1185732"/>
    <d v="2020-12-12T00:00:00"/>
    <x v="3"/>
    <s v="Minnesota"/>
    <s v="Minneapolis"/>
    <x v="2"/>
    <n v="35"/>
    <x v="38"/>
    <n v="35000"/>
    <n v="10500"/>
    <n v="0.3"/>
    <x v="1"/>
    <x v="10"/>
    <x v="0"/>
    <n v="350"/>
    <n v="105"/>
  </r>
  <r>
    <x v="0"/>
    <n v="1185732"/>
    <d v="2020-12-13T00:00:00"/>
    <x v="3"/>
    <s v="Minnesota"/>
    <s v="Minneapolis"/>
    <x v="3"/>
    <n v="35"/>
    <x v="41"/>
    <n v="26250"/>
    <n v="9187.5"/>
    <n v="0.35000000000000003"/>
    <x v="1"/>
    <x v="10"/>
    <x v="0"/>
    <n v="350"/>
    <n v="122.5"/>
  </r>
  <r>
    <x v="0"/>
    <n v="1185732"/>
    <d v="2020-12-14T00:00:00"/>
    <x v="3"/>
    <s v="Minnesota"/>
    <s v="Minneapolis"/>
    <x v="4"/>
    <n v="44.999999999999993"/>
    <x v="41"/>
    <n v="33749.999999999993"/>
    <n v="10124.999999999998"/>
    <n v="0.3"/>
    <x v="1"/>
    <x v="10"/>
    <x v="0"/>
    <n v="449.99999999999989"/>
    <n v="134.99999999999997"/>
  </r>
  <r>
    <x v="0"/>
    <n v="1185732"/>
    <d v="2020-12-15T00:00:00"/>
    <x v="3"/>
    <s v="Minnesota"/>
    <s v="Minneapolis"/>
    <x v="5"/>
    <n v="49.999999999999986"/>
    <x v="40"/>
    <n v="99999.999999999971"/>
    <n v="44999.999999999985"/>
    <n v="0.45"/>
    <x v="1"/>
    <x v="10"/>
    <x v="0"/>
    <n v="499.99999999999983"/>
    <n v="224.99999999999991"/>
  </r>
  <r>
    <x v="0"/>
    <n v="1185732"/>
    <d v="2020-12-16T00:00:00"/>
    <x v="3"/>
    <s v="Minnesota"/>
    <s v="Minneapolis"/>
    <x v="0"/>
    <n v="50"/>
    <x v="44"/>
    <n v="175000"/>
    <n v="61250.000000000007"/>
    <n v="0.35000000000000003"/>
    <x v="1"/>
    <x v="10"/>
    <x v="0"/>
    <n v="500"/>
    <n v="175.00000000000003"/>
  </r>
  <r>
    <x v="0"/>
    <n v="1185732"/>
    <d v="2020-12-17T00:00:00"/>
    <x v="3"/>
    <s v="Minnesota"/>
    <s v="Minneapolis"/>
    <x v="1"/>
    <n v="40"/>
    <x v="40"/>
    <n v="80000"/>
    <n v="24000"/>
    <n v="0.3"/>
    <x v="1"/>
    <x v="10"/>
    <x v="0"/>
    <n v="400"/>
    <n v="120"/>
  </r>
  <r>
    <x v="0"/>
    <n v="1185732"/>
    <d v="2020-12-18T00:00:00"/>
    <x v="3"/>
    <s v="Minnesota"/>
    <s v="Minneapolis"/>
    <x v="2"/>
    <n v="40"/>
    <x v="57"/>
    <n v="58000"/>
    <n v="17400"/>
    <n v="0.3"/>
    <x v="1"/>
    <x v="10"/>
    <x v="0"/>
    <n v="400"/>
    <n v="120"/>
  </r>
  <r>
    <x v="0"/>
    <n v="1185732"/>
    <d v="2020-12-19T00:00:00"/>
    <x v="3"/>
    <s v="Minnesota"/>
    <s v="Minneapolis"/>
    <x v="3"/>
    <n v="40"/>
    <x v="42"/>
    <n v="60000"/>
    <n v="21000.000000000004"/>
    <n v="0.35000000000000003"/>
    <x v="1"/>
    <x v="10"/>
    <x v="0"/>
    <n v="400"/>
    <n v="140.00000000000003"/>
  </r>
  <r>
    <x v="0"/>
    <n v="1185732"/>
    <d v="2020-12-20T00:00:00"/>
    <x v="3"/>
    <s v="Minnesota"/>
    <s v="Minneapolis"/>
    <x v="4"/>
    <n v="54.999999999999993"/>
    <x v="35"/>
    <n v="68749.999999999985"/>
    <n v="20624.999999999996"/>
    <n v="0.3"/>
    <x v="1"/>
    <x v="10"/>
    <x v="0"/>
    <n v="549.99999999999989"/>
    <n v="164.99999999999997"/>
  </r>
  <r>
    <x v="0"/>
    <n v="1185732"/>
    <d v="2020-12-21T00:00:00"/>
    <x v="3"/>
    <s v="Minnesota"/>
    <s v="Minneapolis"/>
    <x v="5"/>
    <n v="59.999999999999986"/>
    <x v="37"/>
    <n v="134999.99999999997"/>
    <n v="60749.999999999985"/>
    <n v="0.45"/>
    <x v="1"/>
    <x v="10"/>
    <x v="0"/>
    <n v="599.99999999999989"/>
    <n v="269.99999999999994"/>
  </r>
  <r>
    <x v="0"/>
    <n v="1185732"/>
    <d v="2020-12-22T00:00:00"/>
    <x v="3"/>
    <s v="Minnesota"/>
    <s v="Minneapolis"/>
    <x v="0"/>
    <n v="54.999999999999993"/>
    <x v="33"/>
    <n v="261249.99999999997"/>
    <n v="91437.5"/>
    <n v="0.35000000000000003"/>
    <x v="1"/>
    <x v="10"/>
    <x v="0"/>
    <n v="549.99999999999989"/>
    <n v="192.5"/>
  </r>
  <r>
    <x v="0"/>
    <n v="1185732"/>
    <d v="2020-12-23T00:00:00"/>
    <x v="3"/>
    <s v="Minnesota"/>
    <s v="Minneapolis"/>
    <x v="1"/>
    <n v="45"/>
    <x v="34"/>
    <n v="123750"/>
    <n v="37125"/>
    <n v="0.3"/>
    <x v="1"/>
    <x v="10"/>
    <x v="0"/>
    <n v="450"/>
    <n v="135"/>
  </r>
  <r>
    <x v="0"/>
    <n v="1185732"/>
    <d v="2020-12-24T00:00:00"/>
    <x v="3"/>
    <s v="Minnesota"/>
    <s v="Minneapolis"/>
    <x v="2"/>
    <n v="45"/>
    <x v="37"/>
    <n v="101250"/>
    <n v="30375"/>
    <n v="0.3"/>
    <x v="1"/>
    <x v="10"/>
    <x v="0"/>
    <n v="450"/>
    <n v="135"/>
  </r>
  <r>
    <x v="0"/>
    <n v="1185732"/>
    <d v="2020-12-25T00:00:00"/>
    <x v="3"/>
    <s v="Minnesota"/>
    <s v="Minneapolis"/>
    <x v="3"/>
    <n v="45"/>
    <x v="36"/>
    <n v="78750"/>
    <n v="27562.500000000004"/>
    <n v="0.35000000000000003"/>
    <x v="1"/>
    <x v="10"/>
    <x v="0"/>
    <n v="450"/>
    <n v="157.50000000000003"/>
  </r>
  <r>
    <x v="0"/>
    <n v="1185732"/>
    <d v="2020-12-26T00:00:00"/>
    <x v="3"/>
    <s v="Minnesota"/>
    <s v="Minneapolis"/>
    <x v="4"/>
    <n v="54.999999999999993"/>
    <x v="36"/>
    <n v="96249.999999999985"/>
    <n v="28874.999999999996"/>
    <n v="0.3"/>
    <x v="1"/>
    <x v="10"/>
    <x v="0"/>
    <n v="549.99999999999989"/>
    <n v="164.99999999999997"/>
  </r>
  <r>
    <x v="0"/>
    <n v="1185732"/>
    <d v="2020-12-27T00:00:00"/>
    <x v="3"/>
    <s v="Minnesota"/>
    <s v="Minneapolis"/>
    <x v="5"/>
    <n v="59.999999999999986"/>
    <x v="34"/>
    <n v="164999.99999999997"/>
    <n v="74249.999999999985"/>
    <n v="0.45"/>
    <x v="1"/>
    <x v="10"/>
    <x v="0"/>
    <n v="599.99999999999989"/>
    <n v="269.99999999999994"/>
  </r>
  <r>
    <x v="4"/>
    <n v="1189833"/>
    <d v="2020-12-28T00:00:00"/>
    <x v="3"/>
    <s v="Minnesota"/>
    <s v="Minneapolis"/>
    <x v="0"/>
    <n v="35"/>
    <x v="33"/>
    <n v="166250"/>
    <n v="74812.5"/>
    <n v="0.45"/>
    <x v="1"/>
    <x v="10"/>
    <x v="0"/>
    <n v="350"/>
    <n v="157.5"/>
  </r>
  <r>
    <x v="4"/>
    <n v="1189833"/>
    <d v="2020-12-29T00:00:00"/>
    <x v="3"/>
    <s v="Minnesota"/>
    <s v="Minneapolis"/>
    <x v="1"/>
    <n v="45"/>
    <x v="33"/>
    <n v="213750"/>
    <n v="64125"/>
    <n v="0.3"/>
    <x v="1"/>
    <x v="10"/>
    <x v="0"/>
    <n v="450"/>
    <n v="135"/>
  </r>
  <r>
    <x v="4"/>
    <n v="1189833"/>
    <d v="2020-12-30T00:00:00"/>
    <x v="3"/>
    <s v="Minnesota"/>
    <s v="Minneapolis"/>
    <x v="2"/>
    <n v="45"/>
    <x v="33"/>
    <n v="213750"/>
    <n v="96187.5"/>
    <n v="0.45"/>
    <x v="1"/>
    <x v="10"/>
    <x v="0"/>
    <n v="450"/>
    <n v="202.5"/>
  </r>
  <r>
    <x v="4"/>
    <n v="1189833"/>
    <d v="2020-12-31T00:00:00"/>
    <x v="3"/>
    <s v="Minnesota"/>
    <s v="Minneapolis"/>
    <x v="3"/>
    <n v="45"/>
    <x v="45"/>
    <n v="146250"/>
    <n v="58499.999999999993"/>
    <n v="0.39999999999999997"/>
    <x v="1"/>
    <x v="10"/>
    <x v="0"/>
    <n v="450"/>
    <n v="179.99999999999997"/>
  </r>
  <r>
    <x v="4"/>
    <n v="1189833"/>
    <d v="2021-01-01T00:00:00"/>
    <x v="3"/>
    <s v="Montana"/>
    <s v="Billings"/>
    <x v="4"/>
    <n v="50"/>
    <x v="34"/>
    <n v="137500"/>
    <n v="82500.000000000015"/>
    <n v="0.60000000000000009"/>
    <x v="1"/>
    <x v="0"/>
    <x v="1"/>
    <n v="500"/>
    <n v="300.00000000000006"/>
  </r>
  <r>
    <x v="4"/>
    <n v="1189833"/>
    <d v="2021-01-02T00:00:00"/>
    <x v="3"/>
    <s v="Montana"/>
    <s v="Billings"/>
    <x v="5"/>
    <n v="45"/>
    <x v="33"/>
    <n v="213750"/>
    <n v="53437.5"/>
    <n v="0.25"/>
    <x v="1"/>
    <x v="0"/>
    <x v="1"/>
    <n v="450"/>
    <n v="112.5"/>
  </r>
  <r>
    <x v="4"/>
    <n v="1189833"/>
    <d v="2021-01-03T00:00:00"/>
    <x v="3"/>
    <s v="Montana"/>
    <s v="Billings"/>
    <x v="0"/>
    <n v="35"/>
    <x v="27"/>
    <n v="183750"/>
    <n v="82687.5"/>
    <n v="0.45"/>
    <x v="1"/>
    <x v="0"/>
    <x v="1"/>
    <n v="350"/>
    <n v="157.5"/>
  </r>
  <r>
    <x v="4"/>
    <n v="1189833"/>
    <d v="2021-01-04T00:00:00"/>
    <x v="3"/>
    <s v="Montana"/>
    <s v="Billings"/>
    <x v="1"/>
    <n v="45"/>
    <x v="32"/>
    <n v="191250"/>
    <n v="57375"/>
    <n v="0.3"/>
    <x v="1"/>
    <x v="0"/>
    <x v="1"/>
    <n v="450"/>
    <n v="135"/>
  </r>
  <r>
    <x v="4"/>
    <n v="1189833"/>
    <d v="2021-01-05T00:00:00"/>
    <x v="3"/>
    <s v="Montana"/>
    <s v="Billings"/>
    <x v="2"/>
    <n v="45"/>
    <x v="31"/>
    <n v="202500"/>
    <n v="91125"/>
    <n v="0.45"/>
    <x v="1"/>
    <x v="0"/>
    <x v="1"/>
    <n v="450"/>
    <n v="202.5"/>
  </r>
  <r>
    <x v="4"/>
    <n v="1189833"/>
    <d v="2021-01-06T00:00:00"/>
    <x v="3"/>
    <s v="Montana"/>
    <s v="Billings"/>
    <x v="3"/>
    <n v="45"/>
    <x v="48"/>
    <n v="135000"/>
    <n v="53999.999999999993"/>
    <n v="0.39999999999999997"/>
    <x v="1"/>
    <x v="0"/>
    <x v="1"/>
    <n v="450"/>
    <n v="179.99999999999997"/>
  </r>
  <r>
    <x v="4"/>
    <n v="1189833"/>
    <d v="2021-01-07T00:00:00"/>
    <x v="3"/>
    <s v="Montana"/>
    <s v="Billings"/>
    <x v="4"/>
    <n v="50"/>
    <x v="37"/>
    <n v="112500"/>
    <n v="67500.000000000015"/>
    <n v="0.60000000000000009"/>
    <x v="1"/>
    <x v="0"/>
    <x v="1"/>
    <n v="500"/>
    <n v="300.00000000000006"/>
  </r>
  <r>
    <x v="4"/>
    <n v="1189833"/>
    <d v="2021-01-08T00:00:00"/>
    <x v="3"/>
    <s v="Montana"/>
    <s v="Billings"/>
    <x v="5"/>
    <n v="45"/>
    <x v="32"/>
    <n v="191250"/>
    <n v="47812.5"/>
    <n v="0.25"/>
    <x v="1"/>
    <x v="0"/>
    <x v="1"/>
    <n v="450"/>
    <n v="112.5"/>
  </r>
  <r>
    <x v="4"/>
    <n v="1189833"/>
    <d v="2021-01-09T00:00:00"/>
    <x v="3"/>
    <s v="Montana"/>
    <s v="Billings"/>
    <x v="0"/>
    <n v="35"/>
    <x v="30"/>
    <n v="201250"/>
    <n v="90562.5"/>
    <n v="0.45"/>
    <x v="1"/>
    <x v="0"/>
    <x v="1"/>
    <n v="350"/>
    <n v="157.5"/>
  </r>
  <r>
    <x v="4"/>
    <n v="1189833"/>
    <d v="2021-01-10T00:00:00"/>
    <x v="3"/>
    <s v="Montana"/>
    <s v="Billings"/>
    <x v="1"/>
    <n v="45"/>
    <x v="32"/>
    <n v="191250"/>
    <n v="57375"/>
    <n v="0.3"/>
    <x v="1"/>
    <x v="0"/>
    <x v="1"/>
    <n v="450"/>
    <n v="135"/>
  </r>
  <r>
    <x v="4"/>
    <n v="1189833"/>
    <d v="2021-01-11T00:00:00"/>
    <x v="3"/>
    <s v="Montana"/>
    <s v="Billings"/>
    <x v="2"/>
    <n v="45"/>
    <x v="32"/>
    <n v="191250"/>
    <n v="86062.5"/>
    <n v="0.45"/>
    <x v="1"/>
    <x v="0"/>
    <x v="1"/>
    <n v="450"/>
    <n v="202.5"/>
  </r>
  <r>
    <x v="4"/>
    <n v="1189833"/>
    <d v="2021-01-12T00:00:00"/>
    <x v="3"/>
    <s v="Montana"/>
    <s v="Billings"/>
    <x v="3"/>
    <n v="45"/>
    <x v="45"/>
    <n v="146250"/>
    <n v="58499.999999999993"/>
    <n v="0.39999999999999997"/>
    <x v="1"/>
    <x v="0"/>
    <x v="1"/>
    <n v="450"/>
    <n v="179.99999999999997"/>
  </r>
  <r>
    <x v="4"/>
    <n v="1189833"/>
    <d v="2021-01-13T00:00:00"/>
    <x v="3"/>
    <s v="Montana"/>
    <s v="Billings"/>
    <x v="4"/>
    <n v="50"/>
    <x v="40"/>
    <n v="100000"/>
    <n v="60000.000000000007"/>
    <n v="0.60000000000000009"/>
    <x v="1"/>
    <x v="0"/>
    <x v="1"/>
    <n v="500"/>
    <n v="300.00000000000006"/>
  </r>
  <r>
    <x v="4"/>
    <n v="1189833"/>
    <d v="2021-01-14T00:00:00"/>
    <x v="3"/>
    <s v="Montana"/>
    <s v="Billings"/>
    <x v="5"/>
    <n v="45"/>
    <x v="46"/>
    <n v="180000"/>
    <n v="45000"/>
    <n v="0.25"/>
    <x v="1"/>
    <x v="0"/>
    <x v="1"/>
    <n v="450"/>
    <n v="112.5"/>
  </r>
  <r>
    <x v="4"/>
    <n v="1189833"/>
    <d v="2021-01-15T00:00:00"/>
    <x v="3"/>
    <s v="Montana"/>
    <s v="Billings"/>
    <x v="0"/>
    <n v="45"/>
    <x v="30"/>
    <n v="258750"/>
    <n v="116437.5"/>
    <n v="0.45"/>
    <x v="1"/>
    <x v="0"/>
    <x v="1"/>
    <n v="450"/>
    <n v="202.5"/>
  </r>
  <r>
    <x v="4"/>
    <n v="1189833"/>
    <d v="2021-01-16T00:00:00"/>
    <x v="3"/>
    <s v="Montana"/>
    <s v="Billings"/>
    <x v="1"/>
    <n v="45"/>
    <x v="47"/>
    <n v="168750"/>
    <n v="50625"/>
    <n v="0.3"/>
    <x v="1"/>
    <x v="0"/>
    <x v="1"/>
    <n v="450"/>
    <n v="135"/>
  </r>
  <r>
    <x v="4"/>
    <n v="1189833"/>
    <d v="2021-01-17T00:00:00"/>
    <x v="3"/>
    <s v="Montana"/>
    <s v="Billings"/>
    <x v="2"/>
    <n v="45"/>
    <x v="46"/>
    <n v="180000"/>
    <n v="81000"/>
    <n v="0.45"/>
    <x v="1"/>
    <x v="0"/>
    <x v="1"/>
    <n v="450"/>
    <n v="202.5"/>
  </r>
  <r>
    <x v="4"/>
    <n v="1189833"/>
    <d v="2021-01-18T00:00:00"/>
    <x v="3"/>
    <s v="Montana"/>
    <s v="Billings"/>
    <x v="3"/>
    <n v="40"/>
    <x v="48"/>
    <n v="120000"/>
    <n v="47999.999999999993"/>
    <n v="0.39999999999999997"/>
    <x v="1"/>
    <x v="0"/>
    <x v="1"/>
    <n v="400"/>
    <n v="159.99999999999997"/>
  </r>
  <r>
    <x v="4"/>
    <n v="1189833"/>
    <d v="2021-01-19T00:00:00"/>
    <x v="3"/>
    <s v="Montana"/>
    <s v="Billings"/>
    <x v="4"/>
    <n v="45"/>
    <x v="40"/>
    <n v="90000"/>
    <n v="54000.000000000007"/>
    <n v="0.60000000000000009"/>
    <x v="1"/>
    <x v="0"/>
    <x v="1"/>
    <n v="450"/>
    <n v="270.00000000000006"/>
  </r>
  <r>
    <x v="4"/>
    <n v="1189833"/>
    <d v="2021-01-20T00:00:00"/>
    <x v="3"/>
    <s v="Montana"/>
    <s v="Billings"/>
    <x v="5"/>
    <n v="60"/>
    <x v="47"/>
    <n v="225000"/>
    <n v="56250"/>
    <n v="0.25"/>
    <x v="1"/>
    <x v="0"/>
    <x v="1"/>
    <n v="600"/>
    <n v="150"/>
  </r>
  <r>
    <x v="4"/>
    <n v="1189833"/>
    <d v="2021-01-21T00:00:00"/>
    <x v="3"/>
    <s v="Montana"/>
    <s v="Billings"/>
    <x v="0"/>
    <n v="40"/>
    <x v="30"/>
    <n v="230000"/>
    <n v="103500"/>
    <n v="0.45"/>
    <x v="1"/>
    <x v="0"/>
    <x v="1"/>
    <n v="400"/>
    <n v="180"/>
  </r>
  <r>
    <x v="4"/>
    <n v="1189833"/>
    <d v="2021-01-22T00:00:00"/>
    <x v="3"/>
    <s v="Montana"/>
    <s v="Billings"/>
    <x v="1"/>
    <n v="45"/>
    <x v="32"/>
    <n v="191250"/>
    <n v="57375"/>
    <n v="0.3"/>
    <x v="1"/>
    <x v="0"/>
    <x v="1"/>
    <n v="450"/>
    <n v="135"/>
  </r>
  <r>
    <x v="4"/>
    <n v="1189833"/>
    <d v="2021-01-23T00:00:00"/>
    <x v="3"/>
    <s v="Montana"/>
    <s v="Billings"/>
    <x v="2"/>
    <n v="45"/>
    <x v="32"/>
    <n v="191250"/>
    <n v="86062.5"/>
    <n v="0.45"/>
    <x v="1"/>
    <x v="0"/>
    <x v="1"/>
    <n v="450"/>
    <n v="202.5"/>
  </r>
  <r>
    <x v="4"/>
    <n v="1189833"/>
    <d v="2021-01-24T00:00:00"/>
    <x v="3"/>
    <s v="Montana"/>
    <s v="Billings"/>
    <x v="3"/>
    <n v="40"/>
    <x v="45"/>
    <n v="130000"/>
    <n v="51999.999999999993"/>
    <n v="0.39999999999999997"/>
    <x v="1"/>
    <x v="0"/>
    <x v="1"/>
    <n v="400"/>
    <n v="159.99999999999997"/>
  </r>
  <r>
    <x v="4"/>
    <n v="1189833"/>
    <d v="2021-01-25T00:00:00"/>
    <x v="3"/>
    <s v="Montana"/>
    <s v="Billings"/>
    <x v="4"/>
    <n v="45"/>
    <x v="37"/>
    <n v="101250"/>
    <n v="60750.000000000007"/>
    <n v="0.60000000000000009"/>
    <x v="1"/>
    <x v="0"/>
    <x v="1"/>
    <n v="450"/>
    <n v="270.00000000000006"/>
  </r>
  <r>
    <x v="4"/>
    <n v="1189833"/>
    <d v="2021-01-26T00:00:00"/>
    <x v="3"/>
    <s v="Montana"/>
    <s v="Billings"/>
    <x v="5"/>
    <n v="60"/>
    <x v="46"/>
    <n v="240000"/>
    <n v="60000"/>
    <n v="0.25"/>
    <x v="1"/>
    <x v="0"/>
    <x v="1"/>
    <n v="600"/>
    <n v="150"/>
  </r>
  <r>
    <x v="4"/>
    <n v="1189833"/>
    <d v="2021-01-27T00:00:00"/>
    <x v="3"/>
    <s v="Montana"/>
    <s v="Billings"/>
    <x v="0"/>
    <n v="40"/>
    <x v="21"/>
    <n v="270000"/>
    <n v="121500"/>
    <n v="0.45"/>
    <x v="1"/>
    <x v="0"/>
    <x v="1"/>
    <n v="400"/>
    <n v="180"/>
  </r>
  <r>
    <x v="4"/>
    <n v="1189833"/>
    <d v="2021-01-28T00:00:00"/>
    <x v="3"/>
    <s v="Montana"/>
    <s v="Billings"/>
    <x v="1"/>
    <n v="45"/>
    <x v="27"/>
    <n v="236250"/>
    <n v="70875"/>
    <n v="0.3"/>
    <x v="1"/>
    <x v="0"/>
    <x v="1"/>
    <n v="450"/>
    <n v="135"/>
  </r>
  <r>
    <x v="4"/>
    <n v="1189833"/>
    <d v="2021-01-29T00:00:00"/>
    <x v="3"/>
    <s v="Montana"/>
    <s v="Billings"/>
    <x v="2"/>
    <n v="45"/>
    <x v="20"/>
    <n v="247500"/>
    <n v="111375"/>
    <n v="0.45"/>
    <x v="1"/>
    <x v="0"/>
    <x v="1"/>
    <n v="450"/>
    <n v="202.5"/>
  </r>
  <r>
    <x v="4"/>
    <n v="1189833"/>
    <d v="2021-01-30T00:00:00"/>
    <x v="3"/>
    <s v="Montana"/>
    <s v="Billings"/>
    <x v="3"/>
    <n v="40"/>
    <x v="32"/>
    <n v="170000"/>
    <n v="68000"/>
    <n v="0.39999999999999997"/>
    <x v="1"/>
    <x v="0"/>
    <x v="1"/>
    <n v="400"/>
    <n v="160"/>
  </r>
  <r>
    <x v="4"/>
    <n v="1189833"/>
    <d v="2021-01-31T00:00:00"/>
    <x v="3"/>
    <s v="Montana"/>
    <s v="Billings"/>
    <x v="4"/>
    <n v="45"/>
    <x v="48"/>
    <n v="135000"/>
    <n v="81000.000000000015"/>
    <n v="0.60000000000000009"/>
    <x v="1"/>
    <x v="0"/>
    <x v="1"/>
    <n v="450"/>
    <n v="270.00000000000006"/>
  </r>
  <r>
    <x v="4"/>
    <n v="1189833"/>
    <d v="2021-02-01T00:00:00"/>
    <x v="3"/>
    <s v="Montana"/>
    <s v="Billings"/>
    <x v="5"/>
    <n v="60"/>
    <x v="24"/>
    <n v="360000"/>
    <n v="90000"/>
    <n v="0.25"/>
    <x v="1"/>
    <x v="1"/>
    <x v="1"/>
    <n v="600"/>
    <n v="150"/>
  </r>
  <r>
    <x v="4"/>
    <n v="1189833"/>
    <d v="2021-02-02T00:00:00"/>
    <x v="3"/>
    <s v="Montana"/>
    <s v="Billings"/>
    <x v="0"/>
    <n v="40"/>
    <x v="29"/>
    <n v="300000"/>
    <n v="135000"/>
    <n v="0.45"/>
    <x v="1"/>
    <x v="1"/>
    <x v="1"/>
    <n v="400"/>
    <n v="180"/>
  </r>
  <r>
    <x v="4"/>
    <n v="1189833"/>
    <d v="2021-02-03T00:00:00"/>
    <x v="3"/>
    <s v="Montana"/>
    <s v="Billings"/>
    <x v="1"/>
    <n v="45"/>
    <x v="24"/>
    <n v="270000"/>
    <n v="81000"/>
    <n v="0.3"/>
    <x v="1"/>
    <x v="1"/>
    <x v="1"/>
    <n v="450"/>
    <n v="135"/>
  </r>
  <r>
    <x v="4"/>
    <n v="1189833"/>
    <d v="2021-02-04T00:00:00"/>
    <x v="3"/>
    <s v="Montana"/>
    <s v="Billings"/>
    <x v="2"/>
    <n v="45"/>
    <x v="20"/>
    <n v="247500"/>
    <n v="111375"/>
    <n v="0.45"/>
    <x v="1"/>
    <x v="1"/>
    <x v="1"/>
    <n v="450"/>
    <n v="202.5"/>
  </r>
  <r>
    <x v="4"/>
    <n v="1189833"/>
    <d v="2021-02-05T00:00:00"/>
    <x v="3"/>
    <s v="Montana"/>
    <s v="Billings"/>
    <x v="3"/>
    <n v="40"/>
    <x v="31"/>
    <n v="180000"/>
    <n v="72000"/>
    <n v="0.39999999999999997"/>
    <x v="1"/>
    <x v="1"/>
    <x v="1"/>
    <n v="400"/>
    <n v="160"/>
  </r>
  <r>
    <x v="4"/>
    <n v="1189833"/>
    <d v="2021-02-06T00:00:00"/>
    <x v="3"/>
    <s v="Montana"/>
    <s v="Billings"/>
    <x v="4"/>
    <n v="45"/>
    <x v="33"/>
    <n v="213750"/>
    <n v="128250.00000000001"/>
    <n v="0.60000000000000009"/>
    <x v="1"/>
    <x v="1"/>
    <x v="1"/>
    <n v="450"/>
    <n v="270.00000000000006"/>
  </r>
  <r>
    <x v="4"/>
    <n v="1189833"/>
    <d v="2021-02-07T00:00:00"/>
    <x v="3"/>
    <s v="Montana"/>
    <s v="Billings"/>
    <x v="5"/>
    <n v="60"/>
    <x v="33"/>
    <n v="285000"/>
    <n v="71250"/>
    <n v="0.25"/>
    <x v="1"/>
    <x v="1"/>
    <x v="1"/>
    <n v="600"/>
    <n v="150"/>
  </r>
  <r>
    <x v="4"/>
    <n v="1189833"/>
    <d v="2021-02-08T00:00:00"/>
    <x v="3"/>
    <s v="Montana"/>
    <s v="Billings"/>
    <x v="0"/>
    <n v="45"/>
    <x v="21"/>
    <n v="303750"/>
    <n v="136687.5"/>
    <n v="0.45"/>
    <x v="1"/>
    <x v="1"/>
    <x v="1"/>
    <n v="450"/>
    <n v="202.5"/>
  </r>
  <r>
    <x v="4"/>
    <n v="1189833"/>
    <d v="2021-02-09T00:00:00"/>
    <x v="3"/>
    <s v="Montana"/>
    <s v="Billings"/>
    <x v="1"/>
    <n v="55.000000000000007"/>
    <x v="22"/>
    <n v="343750.00000000006"/>
    <n v="103125.00000000001"/>
    <n v="0.3"/>
    <x v="1"/>
    <x v="1"/>
    <x v="1"/>
    <n v="550.00000000000011"/>
    <n v="165.00000000000003"/>
  </r>
  <r>
    <x v="4"/>
    <n v="1189833"/>
    <d v="2021-02-10T00:00:00"/>
    <x v="3"/>
    <s v="Montana"/>
    <s v="Billings"/>
    <x v="2"/>
    <n v="50"/>
    <x v="23"/>
    <n v="250000"/>
    <n v="112500"/>
    <n v="0.45"/>
    <x v="1"/>
    <x v="1"/>
    <x v="1"/>
    <n v="500"/>
    <n v="225"/>
  </r>
  <r>
    <x v="4"/>
    <n v="1189833"/>
    <d v="2021-02-11T00:00:00"/>
    <x v="3"/>
    <s v="Montana"/>
    <s v="Billings"/>
    <x v="3"/>
    <n v="45"/>
    <x v="32"/>
    <n v="191250"/>
    <n v="76500"/>
    <n v="0.39999999999999997"/>
    <x v="1"/>
    <x v="1"/>
    <x v="1"/>
    <n v="450"/>
    <n v="180"/>
  </r>
  <r>
    <x v="4"/>
    <n v="1189833"/>
    <d v="2021-02-12T00:00:00"/>
    <x v="3"/>
    <s v="Montana"/>
    <s v="Billings"/>
    <x v="4"/>
    <n v="54.999999999999993"/>
    <x v="32"/>
    <n v="233749.99999999997"/>
    <n v="140250"/>
    <n v="0.60000000000000009"/>
    <x v="1"/>
    <x v="1"/>
    <x v="1"/>
    <n v="549.99999999999989"/>
    <n v="330"/>
  </r>
  <r>
    <x v="4"/>
    <n v="1189833"/>
    <d v="2021-02-13T00:00:00"/>
    <x v="3"/>
    <s v="Montana"/>
    <s v="Billings"/>
    <x v="5"/>
    <n v="60"/>
    <x v="46"/>
    <n v="240000"/>
    <n v="60000"/>
    <n v="0.25"/>
    <x v="1"/>
    <x v="1"/>
    <x v="1"/>
    <n v="600"/>
    <n v="150"/>
  </r>
  <r>
    <x v="4"/>
    <n v="1189833"/>
    <d v="2021-02-14T00:00:00"/>
    <x v="3"/>
    <s v="Montana"/>
    <s v="Billings"/>
    <x v="0"/>
    <n v="45"/>
    <x v="24"/>
    <n v="270000"/>
    <n v="121500"/>
    <n v="0.45"/>
    <x v="1"/>
    <x v="1"/>
    <x v="1"/>
    <n v="450"/>
    <n v="202.5"/>
  </r>
  <r>
    <x v="4"/>
    <n v="1189833"/>
    <d v="2021-02-15T00:00:00"/>
    <x v="3"/>
    <s v="Montana"/>
    <s v="Billings"/>
    <x v="1"/>
    <n v="50"/>
    <x v="24"/>
    <n v="300000"/>
    <n v="90000"/>
    <n v="0.3"/>
    <x v="1"/>
    <x v="1"/>
    <x v="1"/>
    <n v="500"/>
    <n v="150"/>
  </r>
  <r>
    <x v="4"/>
    <n v="1189833"/>
    <d v="2021-02-16T00:00:00"/>
    <x v="3"/>
    <s v="Montana"/>
    <s v="Billings"/>
    <x v="2"/>
    <n v="45"/>
    <x v="31"/>
    <n v="202500"/>
    <n v="91125"/>
    <n v="0.45"/>
    <x v="1"/>
    <x v="1"/>
    <x v="1"/>
    <n v="450"/>
    <n v="202.5"/>
  </r>
  <r>
    <x v="4"/>
    <n v="1189833"/>
    <d v="2021-02-17T00:00:00"/>
    <x v="3"/>
    <s v="Montana"/>
    <s v="Billings"/>
    <x v="3"/>
    <n v="45"/>
    <x v="46"/>
    <n v="180000"/>
    <n v="72000"/>
    <n v="0.39999999999999997"/>
    <x v="1"/>
    <x v="1"/>
    <x v="1"/>
    <n v="450"/>
    <n v="180"/>
  </r>
  <r>
    <x v="4"/>
    <n v="1189833"/>
    <d v="2021-02-18T00:00:00"/>
    <x v="3"/>
    <s v="Montana"/>
    <s v="Billings"/>
    <x v="4"/>
    <n v="54.999999999999993"/>
    <x v="46"/>
    <n v="219999.99999999997"/>
    <n v="132000"/>
    <n v="0.60000000000000009"/>
    <x v="1"/>
    <x v="1"/>
    <x v="1"/>
    <n v="549.99999999999989"/>
    <n v="330"/>
  </r>
  <r>
    <x v="4"/>
    <n v="1189833"/>
    <d v="2021-02-19T00:00:00"/>
    <x v="3"/>
    <s v="Montana"/>
    <s v="Billings"/>
    <x v="5"/>
    <n v="60"/>
    <x v="31"/>
    <n v="270000"/>
    <n v="67500"/>
    <n v="0.25"/>
    <x v="1"/>
    <x v="1"/>
    <x v="1"/>
    <n v="600"/>
    <n v="150"/>
  </r>
  <r>
    <x v="4"/>
    <n v="1189833"/>
    <d v="2021-02-20T00:00:00"/>
    <x v="3"/>
    <s v="Montana"/>
    <s v="Billings"/>
    <x v="0"/>
    <n v="45"/>
    <x v="20"/>
    <n v="247500"/>
    <n v="111375"/>
    <n v="0.45"/>
    <x v="1"/>
    <x v="1"/>
    <x v="1"/>
    <n v="450"/>
    <n v="202.5"/>
  </r>
  <r>
    <x v="4"/>
    <n v="1189833"/>
    <d v="2021-02-21T00:00:00"/>
    <x v="3"/>
    <s v="Montana"/>
    <s v="Billings"/>
    <x v="1"/>
    <n v="50"/>
    <x v="20"/>
    <n v="275000"/>
    <n v="82500"/>
    <n v="0.3"/>
    <x v="1"/>
    <x v="1"/>
    <x v="1"/>
    <n v="500"/>
    <n v="150"/>
  </r>
  <r>
    <x v="4"/>
    <n v="1189833"/>
    <d v="2021-02-22T00:00:00"/>
    <x v="3"/>
    <s v="Montana"/>
    <s v="Billings"/>
    <x v="2"/>
    <n v="45"/>
    <x v="46"/>
    <n v="180000"/>
    <n v="81000"/>
    <n v="0.45"/>
    <x v="1"/>
    <x v="1"/>
    <x v="1"/>
    <n v="450"/>
    <n v="202.5"/>
  </r>
  <r>
    <x v="4"/>
    <n v="1189833"/>
    <d v="2021-02-23T00:00:00"/>
    <x v="3"/>
    <s v="Montana"/>
    <s v="Billings"/>
    <x v="3"/>
    <n v="45"/>
    <x v="47"/>
    <n v="168750"/>
    <n v="67500"/>
    <n v="0.39999999999999997"/>
    <x v="1"/>
    <x v="1"/>
    <x v="1"/>
    <n v="450"/>
    <n v="180"/>
  </r>
  <r>
    <x v="4"/>
    <n v="1189833"/>
    <d v="2021-02-24T00:00:00"/>
    <x v="3"/>
    <s v="Montana"/>
    <s v="Billings"/>
    <x v="4"/>
    <n v="54.999999999999993"/>
    <x v="44"/>
    <n v="192499.99999999997"/>
    <n v="115500"/>
    <n v="0.60000000000000009"/>
    <x v="1"/>
    <x v="1"/>
    <x v="1"/>
    <n v="549.99999999999989"/>
    <n v="330"/>
  </r>
  <r>
    <x v="4"/>
    <n v="1189833"/>
    <d v="2021-02-25T00:00:00"/>
    <x v="3"/>
    <s v="Montana"/>
    <s v="Billings"/>
    <x v="5"/>
    <n v="60"/>
    <x v="46"/>
    <n v="240000"/>
    <n v="60000"/>
    <n v="0.25"/>
    <x v="1"/>
    <x v="1"/>
    <x v="1"/>
    <n v="600"/>
    <n v="150"/>
  </r>
  <r>
    <x v="4"/>
    <n v="1189833"/>
    <d v="2021-02-26T00:00:00"/>
    <x v="3"/>
    <s v="Montana"/>
    <s v="Billings"/>
    <x v="0"/>
    <n v="40"/>
    <x v="30"/>
    <n v="230000"/>
    <n v="103500"/>
    <n v="0.45"/>
    <x v="1"/>
    <x v="1"/>
    <x v="1"/>
    <n v="400"/>
    <n v="180"/>
  </r>
  <r>
    <x v="4"/>
    <n v="1189833"/>
    <d v="2021-02-27T00:00:00"/>
    <x v="3"/>
    <s v="Montana"/>
    <s v="Billings"/>
    <x v="1"/>
    <n v="45.000000000000007"/>
    <x v="30"/>
    <n v="258750.00000000003"/>
    <n v="77625"/>
    <n v="0.3"/>
    <x v="1"/>
    <x v="1"/>
    <x v="1"/>
    <n v="450.00000000000006"/>
    <n v="135"/>
  </r>
  <r>
    <x v="4"/>
    <n v="1189833"/>
    <d v="2021-02-28T00:00:00"/>
    <x v="3"/>
    <s v="Montana"/>
    <s v="Billings"/>
    <x v="2"/>
    <n v="40"/>
    <x v="32"/>
    <n v="170000"/>
    <n v="76500"/>
    <n v="0.45"/>
    <x v="1"/>
    <x v="1"/>
    <x v="1"/>
    <n v="400"/>
    <n v="180"/>
  </r>
  <r>
    <x v="4"/>
    <n v="1189833"/>
    <d v="2021-03-01T00:00:00"/>
    <x v="3"/>
    <s v="Montana"/>
    <s v="Billings"/>
    <x v="3"/>
    <n v="40"/>
    <x v="32"/>
    <n v="170000"/>
    <n v="68000"/>
    <n v="0.39999999999999997"/>
    <x v="1"/>
    <x v="2"/>
    <x v="1"/>
    <n v="400"/>
    <n v="160"/>
  </r>
  <r>
    <x v="4"/>
    <n v="1189833"/>
    <d v="2021-03-02T00:00:00"/>
    <x v="3"/>
    <s v="Montana"/>
    <s v="Billings"/>
    <x v="4"/>
    <n v="54.999999999999993"/>
    <x v="47"/>
    <n v="206249.99999999997"/>
    <n v="123750"/>
    <n v="0.60000000000000009"/>
    <x v="1"/>
    <x v="2"/>
    <x v="1"/>
    <n v="549.99999999999989"/>
    <n v="330"/>
  </r>
  <r>
    <x v="4"/>
    <n v="1189833"/>
    <d v="2021-03-03T00:00:00"/>
    <x v="3"/>
    <s v="Montana"/>
    <s v="Billings"/>
    <x v="5"/>
    <n v="60"/>
    <x v="33"/>
    <n v="285000"/>
    <n v="71250"/>
    <n v="0.25"/>
    <x v="1"/>
    <x v="2"/>
    <x v="1"/>
    <n v="600"/>
    <n v="150"/>
  </r>
  <r>
    <x v="4"/>
    <n v="1189833"/>
    <d v="2021-03-04T00:00:00"/>
    <x v="3"/>
    <s v="Montana"/>
    <s v="Billings"/>
    <x v="0"/>
    <n v="45"/>
    <x v="21"/>
    <n v="303750"/>
    <n v="136687.5"/>
    <n v="0.45"/>
    <x v="1"/>
    <x v="2"/>
    <x v="1"/>
    <n v="450"/>
    <n v="202.5"/>
  </r>
  <r>
    <x v="4"/>
    <n v="1189833"/>
    <d v="2021-03-05T00:00:00"/>
    <x v="3"/>
    <s v="Montana"/>
    <s v="Billings"/>
    <x v="1"/>
    <n v="50"/>
    <x v="21"/>
    <n v="337500"/>
    <n v="101250"/>
    <n v="0.3"/>
    <x v="1"/>
    <x v="2"/>
    <x v="1"/>
    <n v="500"/>
    <n v="150"/>
  </r>
  <r>
    <x v="4"/>
    <n v="1189833"/>
    <d v="2021-03-06T00:00:00"/>
    <x v="3"/>
    <s v="Montana"/>
    <s v="Billings"/>
    <x v="2"/>
    <n v="45"/>
    <x v="33"/>
    <n v="213750"/>
    <n v="96187.5"/>
    <n v="0.45"/>
    <x v="1"/>
    <x v="2"/>
    <x v="1"/>
    <n v="450"/>
    <n v="202.5"/>
  </r>
  <r>
    <x v="4"/>
    <n v="1189833"/>
    <d v="2021-03-07T00:00:00"/>
    <x v="3"/>
    <s v="Montana"/>
    <s v="Billings"/>
    <x v="3"/>
    <n v="45"/>
    <x v="33"/>
    <n v="213750"/>
    <n v="85500"/>
    <n v="0.39999999999999997"/>
    <x v="1"/>
    <x v="2"/>
    <x v="1"/>
    <n v="450"/>
    <n v="180"/>
  </r>
  <r>
    <x v="4"/>
    <n v="1189833"/>
    <d v="2021-03-08T00:00:00"/>
    <x v="3"/>
    <s v="Montana"/>
    <s v="Billings"/>
    <x v="4"/>
    <n v="54.999999999999993"/>
    <x v="46"/>
    <n v="219999.99999999997"/>
    <n v="132000"/>
    <n v="0.60000000000000009"/>
    <x v="1"/>
    <x v="2"/>
    <x v="1"/>
    <n v="549.99999999999989"/>
    <n v="330"/>
  </r>
  <r>
    <x v="4"/>
    <n v="1189833"/>
    <d v="2021-03-09T00:00:00"/>
    <x v="3"/>
    <s v="Montana"/>
    <s v="Billings"/>
    <x v="5"/>
    <n v="60"/>
    <x v="23"/>
    <n v="300000"/>
    <n v="75000"/>
    <n v="0.25"/>
    <x v="1"/>
    <x v="2"/>
    <x v="1"/>
    <n v="600"/>
    <n v="150"/>
  </r>
  <r>
    <x v="2"/>
    <n v="1197831"/>
    <d v="2021-03-10T00:00:00"/>
    <x v="3"/>
    <s v="Montana"/>
    <s v="Billings"/>
    <x v="0"/>
    <n v="20"/>
    <x v="19"/>
    <n v="140000"/>
    <n v="49000"/>
    <n v="0.35"/>
    <x v="1"/>
    <x v="2"/>
    <x v="1"/>
    <n v="200"/>
    <n v="70"/>
  </r>
  <r>
    <x v="2"/>
    <n v="1197831"/>
    <d v="2021-03-11T00:00:00"/>
    <x v="3"/>
    <s v="Montana"/>
    <s v="Billings"/>
    <x v="1"/>
    <n v="30"/>
    <x v="19"/>
    <n v="210000"/>
    <n v="73500"/>
    <n v="0.35"/>
    <x v="1"/>
    <x v="2"/>
    <x v="1"/>
    <n v="300"/>
    <n v="105"/>
  </r>
  <r>
    <x v="2"/>
    <n v="1197831"/>
    <d v="2021-03-12T00:00:00"/>
    <x v="3"/>
    <s v="Montana"/>
    <s v="Billings"/>
    <x v="2"/>
    <n v="30"/>
    <x v="23"/>
    <n v="150000"/>
    <n v="52500"/>
    <n v="0.35"/>
    <x v="1"/>
    <x v="2"/>
    <x v="1"/>
    <n v="300"/>
    <n v="105"/>
  </r>
  <r>
    <x v="2"/>
    <n v="1197831"/>
    <d v="2021-03-13T00:00:00"/>
    <x v="3"/>
    <s v="Montana"/>
    <s v="Billings"/>
    <x v="3"/>
    <n v="35"/>
    <x v="23"/>
    <n v="175000"/>
    <n v="78750"/>
    <n v="0.45"/>
    <x v="1"/>
    <x v="2"/>
    <x v="1"/>
    <n v="350"/>
    <n v="157.5"/>
  </r>
  <r>
    <x v="2"/>
    <n v="1197831"/>
    <d v="2021-03-14T00:00:00"/>
    <x v="1"/>
    <s v="Tennessee"/>
    <s v="Knoxville"/>
    <x v="4"/>
    <n v="40"/>
    <x v="44"/>
    <n v="140000"/>
    <n v="42000"/>
    <n v="0.3"/>
    <x v="1"/>
    <x v="2"/>
    <x v="1"/>
    <n v="400"/>
    <n v="120"/>
  </r>
  <r>
    <x v="2"/>
    <n v="1197831"/>
    <d v="2021-03-15T00:00:00"/>
    <x v="1"/>
    <s v="Tennessee"/>
    <s v="Knoxville"/>
    <x v="5"/>
    <n v="35"/>
    <x v="23"/>
    <n v="175000"/>
    <n v="87500"/>
    <n v="0.5"/>
    <x v="1"/>
    <x v="2"/>
    <x v="1"/>
    <n v="350"/>
    <n v="175"/>
  </r>
  <r>
    <x v="2"/>
    <n v="1197831"/>
    <d v="2021-03-16T00:00:00"/>
    <x v="1"/>
    <s v="Tennessee"/>
    <s v="Knoxville"/>
    <x v="0"/>
    <n v="25"/>
    <x v="25"/>
    <n v="162500"/>
    <n v="56875"/>
    <n v="0.35"/>
    <x v="1"/>
    <x v="2"/>
    <x v="1"/>
    <n v="250"/>
    <n v="87.5"/>
  </r>
  <r>
    <x v="2"/>
    <n v="1197831"/>
    <d v="2021-03-17T00:00:00"/>
    <x v="1"/>
    <s v="Tennessee"/>
    <s v="Knoxville"/>
    <x v="1"/>
    <n v="35"/>
    <x v="22"/>
    <n v="218750"/>
    <n v="76562.5"/>
    <n v="0.35"/>
    <x v="1"/>
    <x v="2"/>
    <x v="1"/>
    <n v="350"/>
    <n v="122.5"/>
  </r>
  <r>
    <x v="2"/>
    <n v="1197831"/>
    <d v="2021-03-18T00:00:00"/>
    <x v="1"/>
    <s v="Tennessee"/>
    <s v="Knoxville"/>
    <x v="2"/>
    <n v="35"/>
    <x v="31"/>
    <n v="157500"/>
    <n v="55125"/>
    <n v="0.35"/>
    <x v="1"/>
    <x v="2"/>
    <x v="1"/>
    <n v="350"/>
    <n v="122.5"/>
  </r>
  <r>
    <x v="2"/>
    <n v="1197831"/>
    <d v="2021-03-19T00:00:00"/>
    <x v="1"/>
    <s v="Tennessee"/>
    <s v="Knoxville"/>
    <x v="3"/>
    <n v="35"/>
    <x v="46"/>
    <n v="140000"/>
    <n v="63000"/>
    <n v="0.45"/>
    <x v="1"/>
    <x v="2"/>
    <x v="1"/>
    <n v="350"/>
    <n v="157.5"/>
  </r>
  <r>
    <x v="2"/>
    <n v="1197831"/>
    <d v="2021-03-20T00:00:00"/>
    <x v="1"/>
    <s v="Tennessee"/>
    <s v="Knoxville"/>
    <x v="4"/>
    <n v="40"/>
    <x v="34"/>
    <n v="110000"/>
    <n v="33000"/>
    <n v="0.3"/>
    <x v="1"/>
    <x v="2"/>
    <x v="1"/>
    <n v="400"/>
    <n v="120"/>
  </r>
  <r>
    <x v="2"/>
    <n v="1197831"/>
    <d v="2021-03-21T00:00:00"/>
    <x v="1"/>
    <s v="Tennessee"/>
    <s v="Knoxville"/>
    <x v="5"/>
    <n v="35"/>
    <x v="33"/>
    <n v="166250"/>
    <n v="83125"/>
    <n v="0.5"/>
    <x v="1"/>
    <x v="2"/>
    <x v="1"/>
    <n v="350"/>
    <n v="175"/>
  </r>
  <r>
    <x v="2"/>
    <n v="1197831"/>
    <d v="2021-03-22T00:00:00"/>
    <x v="1"/>
    <s v="Tennessee"/>
    <s v="Knoxville"/>
    <x v="0"/>
    <n v="30"/>
    <x v="25"/>
    <n v="195000"/>
    <n v="78000"/>
    <n v="0.39999999999999997"/>
    <x v="1"/>
    <x v="2"/>
    <x v="1"/>
    <n v="300"/>
    <n v="120"/>
  </r>
  <r>
    <x v="2"/>
    <n v="1197831"/>
    <d v="2021-03-23T00:00:00"/>
    <x v="1"/>
    <s v="Tennessee"/>
    <s v="Knoxville"/>
    <x v="1"/>
    <n v="40"/>
    <x v="25"/>
    <n v="260000"/>
    <n v="103999.99999999999"/>
    <n v="0.39999999999999997"/>
    <x v="1"/>
    <x v="2"/>
    <x v="1"/>
    <n v="400"/>
    <n v="159.99999999999997"/>
  </r>
  <r>
    <x v="2"/>
    <n v="1197831"/>
    <d v="2021-03-24T00:00:00"/>
    <x v="1"/>
    <s v="Tennessee"/>
    <s v="Knoxville"/>
    <x v="2"/>
    <n v="30"/>
    <x v="33"/>
    <n v="142500"/>
    <n v="56999.999999999993"/>
    <n v="0.39999999999999997"/>
    <x v="1"/>
    <x v="2"/>
    <x v="1"/>
    <n v="300"/>
    <n v="119.99999999999999"/>
  </r>
  <r>
    <x v="2"/>
    <n v="1197831"/>
    <d v="2021-03-25T00:00:00"/>
    <x v="1"/>
    <s v="Tennessee"/>
    <s v="Knoxville"/>
    <x v="3"/>
    <n v="35"/>
    <x v="47"/>
    <n v="131250"/>
    <n v="65625"/>
    <n v="0.5"/>
    <x v="1"/>
    <x v="2"/>
    <x v="1"/>
    <n v="350"/>
    <n v="175"/>
  </r>
  <r>
    <x v="2"/>
    <n v="1197831"/>
    <d v="2021-03-26T00:00:00"/>
    <x v="1"/>
    <s v="Tennessee"/>
    <s v="Knoxville"/>
    <x v="4"/>
    <n v="40"/>
    <x v="34"/>
    <n v="110000"/>
    <n v="38500"/>
    <n v="0.35"/>
    <x v="1"/>
    <x v="2"/>
    <x v="1"/>
    <n v="400"/>
    <n v="140"/>
  </r>
  <r>
    <x v="2"/>
    <n v="1197831"/>
    <d v="2021-03-27T00:00:00"/>
    <x v="1"/>
    <s v="Tennessee"/>
    <s v="Knoxville"/>
    <x v="5"/>
    <n v="35"/>
    <x v="32"/>
    <n v="148750"/>
    <n v="81812.5"/>
    <n v="0.55000000000000004"/>
    <x v="1"/>
    <x v="2"/>
    <x v="1"/>
    <n v="350"/>
    <n v="192.5"/>
  </r>
  <r>
    <x v="2"/>
    <n v="1197831"/>
    <d v="2021-03-28T00:00:00"/>
    <x v="1"/>
    <s v="Tennessee"/>
    <s v="Knoxville"/>
    <x v="0"/>
    <n v="20"/>
    <x v="21"/>
    <n v="135000"/>
    <n v="53999.999999999993"/>
    <n v="0.39999999999999997"/>
    <x v="1"/>
    <x v="2"/>
    <x v="1"/>
    <n v="200"/>
    <n v="79.999999999999986"/>
  </r>
  <r>
    <x v="2"/>
    <n v="1197831"/>
    <d v="2021-03-29T00:00:00"/>
    <x v="1"/>
    <s v="Tennessee"/>
    <s v="Knoxville"/>
    <x v="1"/>
    <n v="25.000000000000007"/>
    <x v="21"/>
    <n v="168750.00000000006"/>
    <n v="67500.000000000015"/>
    <n v="0.39999999999999997"/>
    <x v="1"/>
    <x v="2"/>
    <x v="1"/>
    <n v="250.00000000000009"/>
    <n v="100.00000000000003"/>
  </r>
  <r>
    <x v="2"/>
    <n v="1197831"/>
    <d v="2021-03-30T00:00:00"/>
    <x v="1"/>
    <s v="Tennessee"/>
    <s v="Knoxville"/>
    <x v="2"/>
    <n v="19.999999999999996"/>
    <x v="23"/>
    <n v="99999.999999999985"/>
    <n v="39999.999999999993"/>
    <n v="0.39999999999999997"/>
    <x v="1"/>
    <x v="2"/>
    <x v="1"/>
    <n v="199.99999999999997"/>
    <n v="79.999999999999986"/>
  </r>
  <r>
    <x v="2"/>
    <n v="1197831"/>
    <d v="2021-03-31T00:00:00"/>
    <x v="1"/>
    <s v="Tennessee"/>
    <s v="Knoxville"/>
    <x v="3"/>
    <n v="25.000000000000007"/>
    <x v="46"/>
    <n v="100000.00000000003"/>
    <n v="50000.000000000015"/>
    <n v="0.5"/>
    <x v="1"/>
    <x v="2"/>
    <x v="1"/>
    <n v="250.00000000000009"/>
    <n v="125.00000000000004"/>
  </r>
  <r>
    <x v="2"/>
    <n v="1197831"/>
    <d v="2021-04-01T00:00:00"/>
    <x v="1"/>
    <s v="Tennessee"/>
    <s v="Knoxville"/>
    <x v="4"/>
    <n v="30"/>
    <x v="48"/>
    <n v="90000"/>
    <n v="31499.999999999996"/>
    <n v="0.35"/>
    <x v="1"/>
    <x v="3"/>
    <x v="1"/>
    <n v="300"/>
    <n v="104.99999999999999"/>
  </r>
  <r>
    <x v="2"/>
    <n v="1197831"/>
    <d v="2021-04-02T00:00:00"/>
    <x v="1"/>
    <s v="Tennessee"/>
    <s v="Knoxville"/>
    <x v="5"/>
    <n v="25.000000000000007"/>
    <x v="30"/>
    <n v="143750.00000000003"/>
    <n v="79062.500000000029"/>
    <n v="0.55000000000000004"/>
    <x v="1"/>
    <x v="3"/>
    <x v="1"/>
    <n v="250.00000000000006"/>
    <n v="137.50000000000006"/>
  </r>
  <r>
    <x v="2"/>
    <n v="1197831"/>
    <d v="2021-04-03T00:00:00"/>
    <x v="1"/>
    <s v="Tennessee"/>
    <s v="Knoxville"/>
    <x v="0"/>
    <n v="14.999999999999996"/>
    <x v="26"/>
    <n v="108749.99999999997"/>
    <n v="43499.999999999985"/>
    <n v="0.39999999999999997"/>
    <x v="1"/>
    <x v="3"/>
    <x v="1"/>
    <n v="149.99999999999997"/>
    <n v="59.999999999999979"/>
  </r>
  <r>
    <x v="2"/>
    <n v="1197831"/>
    <d v="2021-04-04T00:00:00"/>
    <x v="1"/>
    <s v="Tennessee"/>
    <s v="Knoxville"/>
    <x v="1"/>
    <n v="25.000000000000007"/>
    <x v="29"/>
    <n v="187500.00000000006"/>
    <n v="75000.000000000015"/>
    <n v="0.39999999999999997"/>
    <x v="1"/>
    <x v="3"/>
    <x v="1"/>
    <n v="250.00000000000009"/>
    <n v="100.00000000000001"/>
  </r>
  <r>
    <x v="2"/>
    <n v="1197831"/>
    <d v="2021-04-05T00:00:00"/>
    <x v="1"/>
    <s v="Tennessee"/>
    <s v="Knoxville"/>
    <x v="2"/>
    <n v="19.999999999999996"/>
    <x v="24"/>
    <n v="119999.99999999999"/>
    <n v="47999.999999999993"/>
    <n v="0.39999999999999997"/>
    <x v="1"/>
    <x v="3"/>
    <x v="1"/>
    <n v="199.99999999999997"/>
    <n v="79.999999999999986"/>
  </r>
  <r>
    <x v="2"/>
    <n v="1197831"/>
    <d v="2021-04-06T00:00:00"/>
    <x v="1"/>
    <s v="Tennessee"/>
    <s v="Knoxville"/>
    <x v="3"/>
    <n v="30.000000000000004"/>
    <x v="27"/>
    <n v="157500.00000000003"/>
    <n v="78750.000000000015"/>
    <n v="0.5"/>
    <x v="1"/>
    <x v="3"/>
    <x v="1"/>
    <n v="300.00000000000006"/>
    <n v="150.00000000000003"/>
  </r>
  <r>
    <x v="2"/>
    <n v="1197831"/>
    <d v="2021-04-07T00:00:00"/>
    <x v="1"/>
    <s v="Tennessee"/>
    <s v="Knoxville"/>
    <x v="4"/>
    <n v="45"/>
    <x v="32"/>
    <n v="191250"/>
    <n v="66937.5"/>
    <n v="0.35"/>
    <x v="1"/>
    <x v="3"/>
    <x v="1"/>
    <n v="450"/>
    <n v="157.5"/>
  </r>
  <r>
    <x v="2"/>
    <n v="1197831"/>
    <d v="2021-04-08T00:00:00"/>
    <x v="1"/>
    <s v="Tennessee"/>
    <s v="Knoxville"/>
    <x v="5"/>
    <n v="40"/>
    <x v="28"/>
    <n v="310000"/>
    <n v="170500"/>
    <n v="0.55000000000000004"/>
    <x v="1"/>
    <x v="3"/>
    <x v="1"/>
    <n v="400"/>
    <n v="220"/>
  </r>
  <r>
    <x v="2"/>
    <n v="1197831"/>
    <d v="2021-04-09T00:00:00"/>
    <x v="1"/>
    <s v="Tennessee"/>
    <s v="Knoxville"/>
    <x v="0"/>
    <n v="40"/>
    <x v="28"/>
    <n v="310000"/>
    <n v="123999.99999999999"/>
    <n v="0.39999999999999997"/>
    <x v="1"/>
    <x v="3"/>
    <x v="1"/>
    <n v="400"/>
    <n v="159.99999999999997"/>
  </r>
  <r>
    <x v="2"/>
    <n v="1197831"/>
    <d v="2021-04-10T00:00:00"/>
    <x v="1"/>
    <s v="Tennessee"/>
    <s v="Knoxville"/>
    <x v="1"/>
    <n v="45"/>
    <x v="28"/>
    <n v="348750"/>
    <n v="139500"/>
    <n v="0.39999999999999997"/>
    <x v="1"/>
    <x v="3"/>
    <x v="1"/>
    <n v="450"/>
    <n v="180"/>
  </r>
  <r>
    <x v="2"/>
    <n v="1197831"/>
    <d v="2021-04-11T00:00:00"/>
    <x v="1"/>
    <s v="Tennessee"/>
    <s v="Knoxville"/>
    <x v="2"/>
    <n v="40"/>
    <x v="25"/>
    <n v="260000"/>
    <n v="103999.99999999999"/>
    <n v="0.39999999999999997"/>
    <x v="1"/>
    <x v="3"/>
    <x v="1"/>
    <n v="400"/>
    <n v="159.99999999999997"/>
  </r>
  <r>
    <x v="2"/>
    <n v="1197831"/>
    <d v="2021-04-12T00:00:00"/>
    <x v="1"/>
    <s v="Tennessee"/>
    <s v="Knoxville"/>
    <x v="3"/>
    <n v="40"/>
    <x v="24"/>
    <n v="240000"/>
    <n v="120000"/>
    <n v="0.5"/>
    <x v="1"/>
    <x v="3"/>
    <x v="1"/>
    <n v="400"/>
    <n v="200"/>
  </r>
  <r>
    <x v="2"/>
    <n v="1197831"/>
    <d v="2021-04-13T00:00:00"/>
    <x v="1"/>
    <s v="Tennessee"/>
    <s v="Knoxville"/>
    <x v="4"/>
    <n v="45"/>
    <x v="23"/>
    <n v="225000"/>
    <n v="78750"/>
    <n v="0.35"/>
    <x v="1"/>
    <x v="3"/>
    <x v="1"/>
    <n v="450"/>
    <n v="157.5"/>
  </r>
  <r>
    <x v="2"/>
    <n v="1197831"/>
    <d v="2021-04-14T00:00:00"/>
    <x v="1"/>
    <s v="Tennessee"/>
    <s v="Knoxville"/>
    <x v="5"/>
    <n v="50"/>
    <x v="10"/>
    <n v="437500"/>
    <n v="240625.00000000003"/>
    <n v="0.55000000000000004"/>
    <x v="1"/>
    <x v="3"/>
    <x v="1"/>
    <n v="500"/>
    <n v="275.00000000000006"/>
  </r>
  <r>
    <x v="2"/>
    <n v="1197831"/>
    <d v="2021-04-15T00:00:00"/>
    <x v="1"/>
    <s v="Tennessee"/>
    <s v="Knoxville"/>
    <x v="0"/>
    <n v="40"/>
    <x v="6"/>
    <n v="330000"/>
    <n v="148499.99999999997"/>
    <n v="0.44999999999999996"/>
    <x v="1"/>
    <x v="3"/>
    <x v="1"/>
    <n v="400"/>
    <n v="179.99999999999997"/>
  </r>
  <r>
    <x v="2"/>
    <n v="1197831"/>
    <d v="2021-04-16T00:00:00"/>
    <x v="1"/>
    <s v="Tennessee"/>
    <s v="Knoxville"/>
    <x v="1"/>
    <n v="45"/>
    <x v="6"/>
    <n v="371250"/>
    <n v="167062.49999999997"/>
    <n v="0.44999999999999996"/>
    <x v="1"/>
    <x v="3"/>
    <x v="1"/>
    <n v="450"/>
    <n v="202.49999999999997"/>
  </r>
  <r>
    <x v="2"/>
    <n v="1197831"/>
    <d v="2021-04-17T00:00:00"/>
    <x v="1"/>
    <s v="Tennessee"/>
    <s v="Knoxville"/>
    <x v="2"/>
    <n v="40"/>
    <x v="17"/>
    <n v="390000"/>
    <n v="175499.99999999997"/>
    <n v="0.44999999999999996"/>
    <x v="1"/>
    <x v="3"/>
    <x v="1"/>
    <n v="400"/>
    <n v="179.99999999999997"/>
  </r>
  <r>
    <x v="2"/>
    <n v="1197831"/>
    <d v="2021-04-18T00:00:00"/>
    <x v="1"/>
    <s v="Tennessee"/>
    <s v="Knoxville"/>
    <x v="3"/>
    <n v="40"/>
    <x v="30"/>
    <n v="230000"/>
    <n v="126500.00000000001"/>
    <n v="0.55000000000000004"/>
    <x v="1"/>
    <x v="3"/>
    <x v="1"/>
    <n v="400"/>
    <n v="220.00000000000003"/>
  </r>
  <r>
    <x v="2"/>
    <n v="1197831"/>
    <d v="2021-04-19T00:00:00"/>
    <x v="1"/>
    <s v="Tennessee"/>
    <s v="Knoxville"/>
    <x v="4"/>
    <n v="45"/>
    <x v="20"/>
    <n v="247500"/>
    <n v="98999.999999999985"/>
    <n v="0.39999999999999997"/>
    <x v="1"/>
    <x v="3"/>
    <x v="1"/>
    <n v="450"/>
    <n v="179.99999999999997"/>
  </r>
  <r>
    <x v="2"/>
    <n v="1197831"/>
    <d v="2021-04-20T00:00:00"/>
    <x v="1"/>
    <s v="Tennessee"/>
    <s v="Knoxville"/>
    <x v="5"/>
    <n v="54.999999999999993"/>
    <x v="6"/>
    <n v="453749.99999999994"/>
    <n v="272250"/>
    <n v="0.60000000000000009"/>
    <x v="1"/>
    <x v="3"/>
    <x v="1"/>
    <n v="549.99999999999989"/>
    <n v="330"/>
  </r>
  <r>
    <x v="2"/>
    <n v="1197831"/>
    <d v="2021-04-21T00:00:00"/>
    <x v="1"/>
    <s v="Tennessee"/>
    <s v="Knoxville"/>
    <x v="0"/>
    <n v="45"/>
    <x v="28"/>
    <n v="348750"/>
    <n v="156937.49999999997"/>
    <n v="0.44999999999999996"/>
    <x v="1"/>
    <x v="3"/>
    <x v="1"/>
    <n v="450"/>
    <n v="202.49999999999997"/>
  </r>
  <r>
    <x v="2"/>
    <n v="1197831"/>
    <d v="2021-04-22T00:00:00"/>
    <x v="1"/>
    <s v="Tennessee"/>
    <s v="Knoxville"/>
    <x v="1"/>
    <n v="55.000000000000007"/>
    <x v="28"/>
    <n v="426250.00000000006"/>
    <n v="191812.5"/>
    <n v="0.44999999999999996"/>
    <x v="1"/>
    <x v="3"/>
    <x v="1"/>
    <n v="550.00000000000011"/>
    <n v="247.5"/>
  </r>
  <r>
    <x v="2"/>
    <n v="1197831"/>
    <d v="2021-04-23T00:00:00"/>
    <x v="1"/>
    <s v="Tennessee"/>
    <s v="Knoxville"/>
    <x v="2"/>
    <n v="50"/>
    <x v="5"/>
    <n v="475000"/>
    <n v="213749.99999999997"/>
    <n v="0.44999999999999996"/>
    <x v="1"/>
    <x v="3"/>
    <x v="1"/>
    <n v="500"/>
    <n v="224.99999999999997"/>
  </r>
  <r>
    <x v="2"/>
    <n v="1197831"/>
    <d v="2021-04-24T00:00:00"/>
    <x v="1"/>
    <s v="Tennessee"/>
    <s v="Knoxville"/>
    <x v="3"/>
    <n v="45"/>
    <x v="33"/>
    <n v="213750"/>
    <n v="117562.50000000001"/>
    <n v="0.55000000000000004"/>
    <x v="1"/>
    <x v="3"/>
    <x v="1"/>
    <n v="450"/>
    <n v="247.50000000000003"/>
  </r>
  <r>
    <x v="2"/>
    <n v="1197831"/>
    <d v="2021-04-25T00:00:00"/>
    <x v="1"/>
    <s v="Tennessee"/>
    <s v="Knoxville"/>
    <x v="4"/>
    <n v="50"/>
    <x v="33"/>
    <n v="237500"/>
    <n v="94999.999999999985"/>
    <n v="0.39999999999999997"/>
    <x v="1"/>
    <x v="3"/>
    <x v="1"/>
    <n v="500"/>
    <n v="199.99999999999997"/>
  </r>
  <r>
    <x v="2"/>
    <n v="1197831"/>
    <d v="2021-04-26T00:00:00"/>
    <x v="1"/>
    <s v="Tennessee"/>
    <s v="Knoxville"/>
    <x v="5"/>
    <n v="54.999999999999993"/>
    <x v="26"/>
    <n v="398749.99999999994"/>
    <n v="239250"/>
    <n v="0.60000000000000009"/>
    <x v="1"/>
    <x v="3"/>
    <x v="1"/>
    <n v="549.99999999999989"/>
    <n v="330"/>
  </r>
  <r>
    <x v="2"/>
    <n v="1197831"/>
    <d v="2021-04-27T00:00:00"/>
    <x v="1"/>
    <s v="Tennessee"/>
    <s v="Knoxville"/>
    <x v="0"/>
    <n v="50"/>
    <x v="21"/>
    <n v="337500"/>
    <n v="151874.99999999997"/>
    <n v="0.44999999999999996"/>
    <x v="1"/>
    <x v="3"/>
    <x v="1"/>
    <n v="500"/>
    <n v="224.99999999999994"/>
  </r>
  <r>
    <x v="2"/>
    <n v="1197831"/>
    <d v="2021-04-28T00:00:00"/>
    <x v="1"/>
    <s v="Tennessee"/>
    <s v="Knoxville"/>
    <x v="1"/>
    <n v="50"/>
    <x v="22"/>
    <n v="312500"/>
    <n v="140625"/>
    <n v="0.44999999999999996"/>
    <x v="1"/>
    <x v="3"/>
    <x v="1"/>
    <n v="500"/>
    <n v="225"/>
  </r>
  <r>
    <x v="2"/>
    <n v="1197831"/>
    <d v="2021-04-29T00:00:00"/>
    <x v="1"/>
    <s v="Tennessee"/>
    <s v="Knoxville"/>
    <x v="2"/>
    <n v="54.999999999999993"/>
    <x v="21"/>
    <n v="371249.99999999994"/>
    <n v="167062.49999999997"/>
    <n v="0.44999999999999996"/>
    <x v="1"/>
    <x v="3"/>
    <x v="1"/>
    <n v="549.99999999999989"/>
    <n v="247.49999999999994"/>
  </r>
  <r>
    <x v="2"/>
    <n v="1197831"/>
    <d v="2021-04-30T00:00:00"/>
    <x v="1"/>
    <s v="Tennessee"/>
    <s v="Knoxville"/>
    <x v="3"/>
    <n v="54.999999999999993"/>
    <x v="46"/>
    <n v="219999.99999999997"/>
    <n v="121000"/>
    <n v="0.55000000000000004"/>
    <x v="1"/>
    <x v="3"/>
    <x v="1"/>
    <n v="549.99999999999989"/>
    <n v="302.5"/>
  </r>
  <r>
    <x v="2"/>
    <n v="1197831"/>
    <d v="2021-05-01T00:00:00"/>
    <x v="1"/>
    <s v="Tennessee"/>
    <s v="Knoxville"/>
    <x v="4"/>
    <n v="50"/>
    <x v="46"/>
    <n v="200000"/>
    <n v="80000"/>
    <n v="0.39999999999999997"/>
    <x v="1"/>
    <x v="4"/>
    <x v="1"/>
    <n v="500"/>
    <n v="200"/>
  </r>
  <r>
    <x v="2"/>
    <n v="1197831"/>
    <d v="2021-05-02T00:00:00"/>
    <x v="1"/>
    <s v="Tennessee"/>
    <s v="Knoxville"/>
    <x v="5"/>
    <n v="45"/>
    <x v="22"/>
    <n v="281250"/>
    <n v="168750.00000000003"/>
    <n v="0.60000000000000009"/>
    <x v="1"/>
    <x v="4"/>
    <x v="1"/>
    <n v="450"/>
    <n v="270.00000000000006"/>
  </r>
  <r>
    <x v="2"/>
    <n v="1197831"/>
    <d v="2021-05-03T00:00:00"/>
    <x v="1"/>
    <s v="Tennessee"/>
    <s v="Knoxville"/>
    <x v="0"/>
    <n v="35"/>
    <x v="30"/>
    <n v="201250"/>
    <n v="90562.499999999985"/>
    <n v="0.44999999999999996"/>
    <x v="1"/>
    <x v="4"/>
    <x v="1"/>
    <n v="350"/>
    <n v="157.49999999999997"/>
  </r>
  <r>
    <x v="2"/>
    <n v="1197831"/>
    <d v="2021-05-04T00:00:00"/>
    <x v="1"/>
    <s v="Tennessee"/>
    <s v="Knoxville"/>
    <x v="1"/>
    <n v="35"/>
    <x v="30"/>
    <n v="201250"/>
    <n v="90562.499999999985"/>
    <n v="0.44999999999999996"/>
    <x v="1"/>
    <x v="4"/>
    <x v="1"/>
    <n v="350"/>
    <n v="157.49999999999997"/>
  </r>
  <r>
    <x v="2"/>
    <n v="1197831"/>
    <d v="2021-05-05T00:00:00"/>
    <x v="1"/>
    <s v="Tennessee"/>
    <s v="Knoxville"/>
    <x v="2"/>
    <n v="40"/>
    <x v="27"/>
    <n v="210000"/>
    <n v="94499.999999999985"/>
    <n v="0.44999999999999996"/>
    <x v="1"/>
    <x v="4"/>
    <x v="1"/>
    <n v="400"/>
    <n v="179.99999999999997"/>
  </r>
  <r>
    <x v="2"/>
    <n v="1197831"/>
    <d v="2021-05-06T00:00:00"/>
    <x v="1"/>
    <s v="Tennessee"/>
    <s v="Knoxville"/>
    <x v="3"/>
    <n v="40"/>
    <x v="47"/>
    <n v="150000"/>
    <n v="82500"/>
    <n v="0.55000000000000004"/>
    <x v="1"/>
    <x v="4"/>
    <x v="1"/>
    <n v="400"/>
    <n v="220"/>
  </r>
  <r>
    <x v="2"/>
    <n v="1197831"/>
    <d v="2021-05-07T00:00:00"/>
    <x v="1"/>
    <s v="Tennessee"/>
    <s v="Knoxville"/>
    <x v="4"/>
    <n v="35"/>
    <x v="44"/>
    <n v="122500"/>
    <n v="48999.999999999993"/>
    <n v="0.39999999999999997"/>
    <x v="1"/>
    <x v="4"/>
    <x v="1"/>
    <n v="350"/>
    <n v="139.99999999999997"/>
  </r>
  <r>
    <x v="2"/>
    <n v="1197831"/>
    <d v="2021-05-08T00:00:00"/>
    <x v="1"/>
    <s v="Tennessee"/>
    <s v="Knoxville"/>
    <x v="5"/>
    <n v="45"/>
    <x v="27"/>
    <n v="236250"/>
    <n v="141750.00000000003"/>
    <n v="0.60000000000000009"/>
    <x v="1"/>
    <x v="4"/>
    <x v="1"/>
    <n v="450"/>
    <n v="270.00000000000006"/>
  </r>
  <r>
    <x v="2"/>
    <n v="1197831"/>
    <d v="2021-05-09T00:00:00"/>
    <x v="1"/>
    <s v="Tennessee"/>
    <s v="Knoxville"/>
    <x v="0"/>
    <n v="30.000000000000004"/>
    <x v="21"/>
    <n v="202500.00000000003"/>
    <n v="91125"/>
    <n v="0.44999999999999996"/>
    <x v="1"/>
    <x v="4"/>
    <x v="1"/>
    <n v="300.00000000000006"/>
    <n v="135"/>
  </r>
  <r>
    <x v="2"/>
    <n v="1197831"/>
    <d v="2021-05-10T00:00:00"/>
    <x v="1"/>
    <s v="Tennessee"/>
    <s v="Knoxville"/>
    <x v="1"/>
    <n v="30.000000000000004"/>
    <x v="21"/>
    <n v="202500.00000000003"/>
    <n v="91125"/>
    <n v="0.44999999999999996"/>
    <x v="1"/>
    <x v="4"/>
    <x v="1"/>
    <n v="300.00000000000006"/>
    <n v="135"/>
  </r>
  <r>
    <x v="2"/>
    <n v="1197831"/>
    <d v="2021-05-11T00:00:00"/>
    <x v="1"/>
    <s v="Tennessee"/>
    <s v="Knoxville"/>
    <x v="2"/>
    <n v="55.000000000000007"/>
    <x v="24"/>
    <n v="330000.00000000006"/>
    <n v="148500"/>
    <n v="0.44999999999999996"/>
    <x v="1"/>
    <x v="4"/>
    <x v="1"/>
    <n v="550.00000000000011"/>
    <n v="247.5"/>
  </r>
  <r>
    <x v="2"/>
    <n v="1197831"/>
    <d v="2021-05-12T00:00:00"/>
    <x v="1"/>
    <s v="Tennessee"/>
    <s v="Knoxville"/>
    <x v="3"/>
    <n v="55.000000000000007"/>
    <x v="33"/>
    <n v="261250.00000000003"/>
    <n v="143687.50000000003"/>
    <n v="0.55000000000000004"/>
    <x v="1"/>
    <x v="4"/>
    <x v="1"/>
    <n v="550.00000000000011"/>
    <n v="302.50000000000006"/>
  </r>
  <r>
    <x v="2"/>
    <n v="1197831"/>
    <d v="2021-05-13T00:00:00"/>
    <x v="1"/>
    <s v="Tennessee"/>
    <s v="Knoxville"/>
    <x v="4"/>
    <n v="54.999999999999993"/>
    <x v="31"/>
    <n v="247499.99999999997"/>
    <n v="98999.999999999985"/>
    <n v="0.39999999999999997"/>
    <x v="1"/>
    <x v="4"/>
    <x v="1"/>
    <n v="549.99999999999989"/>
    <n v="219.99999999999997"/>
  </r>
  <r>
    <x v="2"/>
    <n v="1197831"/>
    <d v="2021-05-14T00:00:00"/>
    <x v="1"/>
    <s v="Tennessee"/>
    <s v="Knoxville"/>
    <x v="5"/>
    <n v="65"/>
    <x v="25"/>
    <n v="422500"/>
    <n v="253500.00000000003"/>
    <n v="0.60000000000000009"/>
    <x v="1"/>
    <x v="4"/>
    <x v="1"/>
    <n v="650"/>
    <n v="390.00000000000006"/>
  </r>
  <r>
    <x v="2"/>
    <n v="1197831"/>
    <d v="2021-05-15T00:00:00"/>
    <x v="1"/>
    <s v="Tennessee"/>
    <s v="Knoxville"/>
    <x v="0"/>
    <n v="54.999999999999993"/>
    <x v="9"/>
    <n v="439999.99999999994"/>
    <n v="197999.99999999994"/>
    <n v="0.44999999999999996"/>
    <x v="1"/>
    <x v="4"/>
    <x v="1"/>
    <n v="549.99999999999989"/>
    <n v="247.49999999999991"/>
  </r>
  <r>
    <x v="2"/>
    <n v="1197831"/>
    <d v="2021-05-16T00:00:00"/>
    <x v="1"/>
    <s v="Tennessee"/>
    <s v="Knoxville"/>
    <x v="1"/>
    <n v="54.999999999999993"/>
    <x v="9"/>
    <n v="439999.99999999994"/>
    <n v="197999.99999999994"/>
    <n v="0.44999999999999996"/>
    <x v="1"/>
    <x v="4"/>
    <x v="1"/>
    <n v="549.99999999999989"/>
    <n v="247.49999999999991"/>
  </r>
  <r>
    <x v="2"/>
    <n v="1197831"/>
    <d v="2021-05-17T00:00:00"/>
    <x v="1"/>
    <s v="Tennessee"/>
    <s v="Knoxville"/>
    <x v="2"/>
    <n v="60"/>
    <x v="19"/>
    <n v="420000"/>
    <n v="188999.99999999997"/>
    <n v="0.44999999999999996"/>
    <x v="1"/>
    <x v="4"/>
    <x v="1"/>
    <n v="600"/>
    <n v="269.99999999999994"/>
  </r>
  <r>
    <x v="2"/>
    <n v="1197831"/>
    <d v="2021-05-18T00:00:00"/>
    <x v="1"/>
    <s v="Tennessee"/>
    <s v="Knoxville"/>
    <x v="3"/>
    <n v="60"/>
    <x v="20"/>
    <n v="330000"/>
    <n v="181500.00000000003"/>
    <n v="0.55000000000000004"/>
    <x v="1"/>
    <x v="4"/>
    <x v="1"/>
    <n v="600"/>
    <n v="330.00000000000006"/>
  </r>
  <r>
    <x v="2"/>
    <n v="1197831"/>
    <d v="2021-05-19T00:00:00"/>
    <x v="1"/>
    <s v="Tennessee"/>
    <s v="Knoxville"/>
    <x v="4"/>
    <n v="54.999999999999993"/>
    <x v="23"/>
    <n v="274999.99999999994"/>
    <n v="109999.99999999997"/>
    <n v="0.39999999999999997"/>
    <x v="1"/>
    <x v="4"/>
    <x v="1"/>
    <n v="549.99999999999989"/>
    <n v="219.99999999999994"/>
  </r>
  <r>
    <x v="2"/>
    <n v="1197831"/>
    <d v="2021-05-20T00:00:00"/>
    <x v="1"/>
    <s v="Tennessee"/>
    <s v="Knoxville"/>
    <x v="5"/>
    <n v="65"/>
    <x v="29"/>
    <n v="487500"/>
    <n v="292500.00000000006"/>
    <n v="0.60000000000000009"/>
    <x v="1"/>
    <x v="4"/>
    <x v="1"/>
    <n v="650"/>
    <n v="390.00000000000006"/>
  </r>
  <r>
    <x v="0"/>
    <n v="1185732"/>
    <d v="2021-05-21T00:00:00"/>
    <x v="1"/>
    <s v="Tennessee"/>
    <s v="Knoxville"/>
    <x v="0"/>
    <n v="35"/>
    <x v="32"/>
    <n v="148750"/>
    <n v="59500"/>
    <n v="0.4"/>
    <x v="1"/>
    <x v="4"/>
    <x v="1"/>
    <n v="350"/>
    <n v="140"/>
  </r>
  <r>
    <x v="0"/>
    <n v="1185732"/>
    <d v="2021-05-22T00:00:00"/>
    <x v="1"/>
    <s v="Tennessee"/>
    <s v="Knoxville"/>
    <x v="1"/>
    <n v="35"/>
    <x v="37"/>
    <n v="78750"/>
    <n v="27562.5"/>
    <n v="0.35"/>
    <x v="1"/>
    <x v="4"/>
    <x v="1"/>
    <n v="350"/>
    <n v="122.5"/>
  </r>
  <r>
    <x v="0"/>
    <n v="1185732"/>
    <d v="2021-05-23T00:00:00"/>
    <x v="1"/>
    <s v="Tennessee"/>
    <s v="Knoxville"/>
    <x v="2"/>
    <n v="25"/>
    <x v="37"/>
    <n v="56250"/>
    <n v="19687.5"/>
    <n v="0.35"/>
    <x v="1"/>
    <x v="4"/>
    <x v="1"/>
    <n v="250"/>
    <n v="87.5"/>
  </r>
  <r>
    <x v="0"/>
    <n v="1185732"/>
    <d v="2021-05-24T00:00:00"/>
    <x v="1"/>
    <s v="Tennessee"/>
    <s v="Knoxville"/>
    <x v="3"/>
    <n v="30.000000000000004"/>
    <x v="41"/>
    <n v="22500.000000000004"/>
    <n v="9000.0000000000018"/>
    <n v="0.4"/>
    <x v="1"/>
    <x v="4"/>
    <x v="1"/>
    <n v="300.00000000000006"/>
    <n v="120.00000000000003"/>
  </r>
  <r>
    <x v="0"/>
    <n v="1185732"/>
    <d v="2021-05-25T00:00:00"/>
    <x v="3"/>
    <s v="Nebraska"/>
    <s v="Omaha"/>
    <x v="4"/>
    <n v="44.999999999999993"/>
    <x v="35"/>
    <n v="56249.999999999993"/>
    <n v="19687.499999999996"/>
    <n v="0.35"/>
    <x v="1"/>
    <x v="4"/>
    <x v="1"/>
    <n v="449.99999999999994"/>
    <n v="157.49999999999997"/>
  </r>
  <r>
    <x v="0"/>
    <n v="1185732"/>
    <d v="2021-05-26T00:00:00"/>
    <x v="3"/>
    <s v="Nebraska"/>
    <s v="Omaha"/>
    <x v="5"/>
    <n v="35"/>
    <x v="37"/>
    <n v="78750"/>
    <n v="39375"/>
    <n v="0.5"/>
    <x v="1"/>
    <x v="4"/>
    <x v="1"/>
    <n v="350"/>
    <n v="175"/>
  </r>
  <r>
    <x v="0"/>
    <n v="1185732"/>
    <d v="2021-05-27T00:00:00"/>
    <x v="3"/>
    <s v="Nebraska"/>
    <s v="Omaha"/>
    <x v="0"/>
    <n v="35"/>
    <x v="33"/>
    <n v="166250"/>
    <n v="66500"/>
    <n v="0.4"/>
    <x v="1"/>
    <x v="4"/>
    <x v="1"/>
    <n v="350"/>
    <n v="140"/>
  </r>
  <r>
    <x v="0"/>
    <n v="1185732"/>
    <d v="2021-05-28T00:00:00"/>
    <x v="3"/>
    <s v="Nebraska"/>
    <s v="Omaha"/>
    <x v="1"/>
    <n v="35"/>
    <x v="35"/>
    <n v="43750"/>
    <n v="15312.499999999998"/>
    <n v="0.35"/>
    <x v="1"/>
    <x v="4"/>
    <x v="1"/>
    <n v="350"/>
    <n v="122.49999999999999"/>
  </r>
  <r>
    <x v="0"/>
    <n v="1185732"/>
    <d v="2021-05-29T00:00:00"/>
    <x v="3"/>
    <s v="Nebraska"/>
    <s v="Omaha"/>
    <x v="2"/>
    <n v="25"/>
    <x v="36"/>
    <n v="43750"/>
    <n v="15312.499999999998"/>
    <n v="0.35"/>
    <x v="1"/>
    <x v="4"/>
    <x v="1"/>
    <n v="250"/>
    <n v="87.499999999999986"/>
  </r>
  <r>
    <x v="0"/>
    <n v="1185732"/>
    <d v="2021-05-30T00:00:00"/>
    <x v="3"/>
    <s v="Nebraska"/>
    <s v="Omaha"/>
    <x v="3"/>
    <n v="30.000000000000004"/>
    <x v="50"/>
    <n v="15000.000000000002"/>
    <n v="6000.0000000000009"/>
    <n v="0.4"/>
    <x v="1"/>
    <x v="4"/>
    <x v="1"/>
    <n v="300.00000000000006"/>
    <n v="120.00000000000001"/>
  </r>
  <r>
    <x v="0"/>
    <n v="1185732"/>
    <d v="2021-05-31T00:00:00"/>
    <x v="3"/>
    <s v="Nebraska"/>
    <s v="Omaha"/>
    <x v="4"/>
    <n v="44.999999999999993"/>
    <x v="35"/>
    <n v="56249.999999999993"/>
    <n v="19687.499999999996"/>
    <n v="0.35"/>
    <x v="1"/>
    <x v="4"/>
    <x v="1"/>
    <n v="449.99999999999994"/>
    <n v="157.49999999999997"/>
  </r>
  <r>
    <x v="0"/>
    <n v="1185732"/>
    <d v="2021-06-01T00:00:00"/>
    <x v="3"/>
    <s v="Nebraska"/>
    <s v="Omaha"/>
    <x v="5"/>
    <n v="35"/>
    <x v="40"/>
    <n v="70000"/>
    <n v="35000"/>
    <n v="0.5"/>
    <x v="1"/>
    <x v="11"/>
    <x v="1"/>
    <n v="350"/>
    <n v="175"/>
  </r>
  <r>
    <x v="0"/>
    <n v="1185732"/>
    <d v="2021-06-02T00:00:00"/>
    <x v="3"/>
    <s v="Nebraska"/>
    <s v="Omaha"/>
    <x v="0"/>
    <n v="40"/>
    <x v="58"/>
    <n v="168000"/>
    <n v="67200"/>
    <n v="0.4"/>
    <x v="1"/>
    <x v="11"/>
    <x v="1"/>
    <n v="400"/>
    <n v="160"/>
  </r>
  <r>
    <x v="0"/>
    <n v="1185732"/>
    <d v="2021-06-03T00:00:00"/>
    <x v="3"/>
    <s v="Nebraska"/>
    <s v="Omaha"/>
    <x v="1"/>
    <n v="40"/>
    <x v="38"/>
    <n v="40000"/>
    <n v="14000"/>
    <n v="0.35"/>
    <x v="1"/>
    <x v="11"/>
    <x v="1"/>
    <n v="400"/>
    <n v="140"/>
  </r>
  <r>
    <x v="0"/>
    <n v="1185732"/>
    <d v="2021-06-04T00:00:00"/>
    <x v="3"/>
    <s v="Nebraska"/>
    <s v="Omaha"/>
    <x v="2"/>
    <n v="30.000000000000004"/>
    <x v="42"/>
    <n v="45000.000000000007"/>
    <n v="15750.000000000002"/>
    <n v="0.35"/>
    <x v="1"/>
    <x v="11"/>
    <x v="1"/>
    <n v="300.00000000000006"/>
    <n v="105.00000000000001"/>
  </r>
  <r>
    <x v="0"/>
    <n v="1185732"/>
    <d v="2021-06-05T00:00:00"/>
    <x v="3"/>
    <s v="Nebraska"/>
    <s v="Omaha"/>
    <x v="3"/>
    <n v="35"/>
    <x v="59"/>
    <n v="0"/>
    <n v="0"/>
    <n v="0.4"/>
    <x v="1"/>
    <x v="11"/>
    <x v="1"/>
    <e v="#DIV/0!"/>
    <e v="#DIV/0!"/>
  </r>
  <r>
    <x v="0"/>
    <n v="1185732"/>
    <d v="2021-06-06T00:00:00"/>
    <x v="3"/>
    <s v="Nebraska"/>
    <s v="Omaha"/>
    <x v="4"/>
    <n v="50"/>
    <x v="50"/>
    <n v="25000"/>
    <n v="8750"/>
    <n v="0.35"/>
    <x v="1"/>
    <x v="11"/>
    <x v="1"/>
    <n v="500"/>
    <n v="175"/>
  </r>
  <r>
    <x v="0"/>
    <n v="1185732"/>
    <d v="2021-06-07T00:00:00"/>
    <x v="3"/>
    <s v="Nebraska"/>
    <s v="Omaha"/>
    <x v="5"/>
    <n v="40"/>
    <x v="42"/>
    <n v="60000"/>
    <n v="30000"/>
    <n v="0.5"/>
    <x v="1"/>
    <x v="11"/>
    <x v="1"/>
    <n v="400"/>
    <n v="200"/>
  </r>
  <r>
    <x v="0"/>
    <n v="1185732"/>
    <d v="2021-06-08T00:00:00"/>
    <x v="3"/>
    <s v="Nebraska"/>
    <s v="Omaha"/>
    <x v="0"/>
    <n v="40"/>
    <x v="47"/>
    <n v="150000"/>
    <n v="60000"/>
    <n v="0.4"/>
    <x v="1"/>
    <x v="11"/>
    <x v="1"/>
    <n v="400"/>
    <n v="160"/>
  </r>
  <r>
    <x v="0"/>
    <n v="1185732"/>
    <d v="2021-06-09T00:00:00"/>
    <x v="3"/>
    <s v="Nebraska"/>
    <s v="Omaha"/>
    <x v="1"/>
    <n v="35"/>
    <x v="41"/>
    <n v="26250"/>
    <n v="9187.5"/>
    <n v="0.35"/>
    <x v="1"/>
    <x v="11"/>
    <x v="1"/>
    <n v="350"/>
    <n v="122.5"/>
  </r>
  <r>
    <x v="0"/>
    <n v="1185732"/>
    <d v="2021-06-10T00:00:00"/>
    <x v="3"/>
    <s v="Nebraska"/>
    <s v="Omaha"/>
    <x v="2"/>
    <n v="25.000000000000007"/>
    <x v="41"/>
    <n v="18750.000000000004"/>
    <n v="6562.5000000000009"/>
    <n v="0.35"/>
    <x v="1"/>
    <x v="11"/>
    <x v="1"/>
    <n v="250.00000000000006"/>
    <n v="87.500000000000014"/>
  </r>
  <r>
    <x v="0"/>
    <n v="1185732"/>
    <d v="2021-06-11T00:00:00"/>
    <x v="3"/>
    <s v="Nebraska"/>
    <s v="Omaha"/>
    <x v="3"/>
    <n v="30"/>
    <x v="59"/>
    <n v="0"/>
    <n v="0"/>
    <n v="0.4"/>
    <x v="1"/>
    <x v="11"/>
    <x v="1"/>
    <e v="#DIV/0!"/>
    <e v="#DIV/0!"/>
  </r>
  <r>
    <x v="0"/>
    <n v="1185732"/>
    <d v="2021-06-12T00:00:00"/>
    <x v="3"/>
    <s v="Nebraska"/>
    <s v="Omaha"/>
    <x v="4"/>
    <n v="45"/>
    <x v="52"/>
    <n v="11250"/>
    <n v="3937.4999999999995"/>
    <n v="0.35"/>
    <x v="1"/>
    <x v="11"/>
    <x v="1"/>
    <n v="450"/>
    <n v="157.49999999999997"/>
  </r>
  <r>
    <x v="0"/>
    <n v="1185732"/>
    <d v="2021-06-13T00:00:00"/>
    <x v="3"/>
    <s v="Nebraska"/>
    <s v="Omaha"/>
    <x v="5"/>
    <n v="35"/>
    <x v="42"/>
    <n v="52500"/>
    <n v="26250"/>
    <n v="0.5"/>
    <x v="1"/>
    <x v="11"/>
    <x v="1"/>
    <n v="350"/>
    <n v="175"/>
  </r>
  <r>
    <x v="0"/>
    <n v="1185732"/>
    <d v="2021-06-14T00:00:00"/>
    <x v="3"/>
    <s v="Nebraska"/>
    <s v="Omaha"/>
    <x v="0"/>
    <n v="45"/>
    <x v="58"/>
    <n v="189000"/>
    <n v="75600"/>
    <n v="0.4"/>
    <x v="1"/>
    <x v="11"/>
    <x v="1"/>
    <n v="450"/>
    <n v="180"/>
  </r>
  <r>
    <x v="0"/>
    <n v="1185732"/>
    <d v="2021-06-15T00:00:00"/>
    <x v="3"/>
    <s v="Nebraska"/>
    <s v="Omaha"/>
    <x v="1"/>
    <n v="40.000000000000007"/>
    <x v="35"/>
    <n v="50000.000000000007"/>
    <n v="17500"/>
    <n v="0.35"/>
    <x v="1"/>
    <x v="11"/>
    <x v="1"/>
    <n v="400.00000000000006"/>
    <n v="140"/>
  </r>
  <r>
    <x v="0"/>
    <n v="1185732"/>
    <d v="2021-06-16T00:00:00"/>
    <x v="3"/>
    <s v="Nebraska"/>
    <s v="Omaha"/>
    <x v="2"/>
    <n v="35"/>
    <x v="38"/>
    <n v="35000"/>
    <n v="12250"/>
    <n v="0.35"/>
    <x v="1"/>
    <x v="11"/>
    <x v="1"/>
    <n v="350"/>
    <n v="122.5"/>
  </r>
  <r>
    <x v="0"/>
    <n v="1185732"/>
    <d v="2021-06-17T00:00:00"/>
    <x v="3"/>
    <s v="Nebraska"/>
    <s v="Omaha"/>
    <x v="3"/>
    <n v="35"/>
    <x v="52"/>
    <n v="8750"/>
    <n v="3500"/>
    <n v="0.4"/>
    <x v="1"/>
    <x v="11"/>
    <x v="1"/>
    <n v="350"/>
    <n v="140"/>
  </r>
  <r>
    <x v="0"/>
    <n v="1185732"/>
    <d v="2021-06-18T00:00:00"/>
    <x v="3"/>
    <s v="Nebraska"/>
    <s v="Omaha"/>
    <x v="4"/>
    <n v="49.999999999999993"/>
    <x v="50"/>
    <n v="24999.999999999996"/>
    <n v="8749.9999999999982"/>
    <n v="0.35"/>
    <x v="1"/>
    <x v="11"/>
    <x v="1"/>
    <n v="499.99999999999994"/>
    <n v="174.99999999999997"/>
  </r>
  <r>
    <x v="0"/>
    <n v="1185732"/>
    <d v="2021-06-19T00:00:00"/>
    <x v="3"/>
    <s v="Nebraska"/>
    <s v="Omaha"/>
    <x v="5"/>
    <n v="54.999999999999993"/>
    <x v="42"/>
    <n v="82499.999999999985"/>
    <n v="41249.999999999993"/>
    <n v="0.5"/>
    <x v="1"/>
    <x v="11"/>
    <x v="1"/>
    <n v="549.99999999999989"/>
    <n v="274.99999999999994"/>
  </r>
  <r>
    <x v="0"/>
    <n v="1185732"/>
    <d v="2021-06-20T00:00:00"/>
    <x v="3"/>
    <s v="Nebraska"/>
    <s v="Omaha"/>
    <x v="0"/>
    <n v="40"/>
    <x v="46"/>
    <n v="160000"/>
    <n v="64000"/>
    <n v="0.4"/>
    <x v="1"/>
    <x v="11"/>
    <x v="1"/>
    <n v="400"/>
    <n v="160"/>
  </r>
  <r>
    <x v="0"/>
    <n v="1185732"/>
    <d v="2021-06-21T00:00:00"/>
    <x v="3"/>
    <s v="Nebraska"/>
    <s v="Omaha"/>
    <x v="1"/>
    <n v="35.000000000000007"/>
    <x v="42"/>
    <n v="52500.000000000007"/>
    <n v="18375"/>
    <n v="0.35"/>
    <x v="1"/>
    <x v="11"/>
    <x v="1"/>
    <n v="350.00000000000006"/>
    <n v="122.5"/>
  </r>
  <r>
    <x v="0"/>
    <n v="1185732"/>
    <d v="2021-06-22T00:00:00"/>
    <x v="3"/>
    <s v="Nebraska"/>
    <s v="Omaha"/>
    <x v="2"/>
    <n v="30.000000000000004"/>
    <x v="36"/>
    <n v="52500.000000000007"/>
    <n v="18375"/>
    <n v="0.35"/>
    <x v="1"/>
    <x v="11"/>
    <x v="1"/>
    <n v="300.00000000000006"/>
    <n v="105"/>
  </r>
  <r>
    <x v="0"/>
    <n v="1185732"/>
    <d v="2021-06-23T00:00:00"/>
    <x v="3"/>
    <s v="Nebraska"/>
    <s v="Omaha"/>
    <x v="3"/>
    <n v="30.000000000000004"/>
    <x v="42"/>
    <n v="45000.000000000007"/>
    <n v="18000.000000000004"/>
    <n v="0.4"/>
    <x v="1"/>
    <x v="11"/>
    <x v="1"/>
    <n v="300.00000000000006"/>
    <n v="120.00000000000003"/>
  </r>
  <r>
    <x v="0"/>
    <n v="1185732"/>
    <d v="2021-06-24T00:00:00"/>
    <x v="3"/>
    <s v="Nebraska"/>
    <s v="Omaha"/>
    <x v="4"/>
    <n v="45"/>
    <x v="42"/>
    <n v="67500"/>
    <n v="23625"/>
    <n v="0.35"/>
    <x v="1"/>
    <x v="11"/>
    <x v="1"/>
    <n v="450"/>
    <n v="157.5"/>
  </r>
  <r>
    <x v="0"/>
    <n v="1185732"/>
    <d v="2021-06-25T00:00:00"/>
    <x v="3"/>
    <s v="Nebraska"/>
    <s v="Omaha"/>
    <x v="5"/>
    <n v="50"/>
    <x v="45"/>
    <n v="162500"/>
    <n v="81250"/>
    <n v="0.5"/>
    <x v="1"/>
    <x v="11"/>
    <x v="1"/>
    <n v="500"/>
    <n v="250"/>
  </r>
  <r>
    <x v="0"/>
    <n v="1185732"/>
    <d v="2021-06-26T00:00:00"/>
    <x v="3"/>
    <s v="Nebraska"/>
    <s v="Omaha"/>
    <x v="0"/>
    <n v="45"/>
    <x v="20"/>
    <n v="247500"/>
    <n v="99000"/>
    <n v="0.4"/>
    <x v="1"/>
    <x v="11"/>
    <x v="1"/>
    <n v="450"/>
    <n v="180"/>
  </r>
  <r>
    <x v="0"/>
    <n v="1185732"/>
    <d v="2021-06-27T00:00:00"/>
    <x v="3"/>
    <s v="Nebraska"/>
    <s v="Omaha"/>
    <x v="1"/>
    <n v="40.000000000000007"/>
    <x v="48"/>
    <n v="120000.00000000001"/>
    <n v="42000"/>
    <n v="0.35"/>
    <x v="1"/>
    <x v="11"/>
    <x v="1"/>
    <n v="400.00000000000006"/>
    <n v="140"/>
  </r>
  <r>
    <x v="0"/>
    <n v="1185732"/>
    <d v="2021-06-28T00:00:00"/>
    <x v="3"/>
    <s v="Nebraska"/>
    <s v="Omaha"/>
    <x v="2"/>
    <n v="35"/>
    <x v="37"/>
    <n v="78750"/>
    <n v="27562.5"/>
    <n v="0.35"/>
    <x v="1"/>
    <x v="11"/>
    <x v="1"/>
    <n v="350"/>
    <n v="122.5"/>
  </r>
  <r>
    <x v="0"/>
    <n v="1185732"/>
    <d v="2021-06-29T00:00:00"/>
    <x v="3"/>
    <s v="Nebraska"/>
    <s v="Omaha"/>
    <x v="3"/>
    <n v="35"/>
    <x v="36"/>
    <n v="61250"/>
    <n v="24500"/>
    <n v="0.4"/>
    <x v="1"/>
    <x v="11"/>
    <x v="1"/>
    <n v="350"/>
    <n v="140"/>
  </r>
  <r>
    <x v="0"/>
    <n v="1185732"/>
    <d v="2021-06-30T00:00:00"/>
    <x v="3"/>
    <s v="Nebraska"/>
    <s v="Omaha"/>
    <x v="4"/>
    <n v="45"/>
    <x v="36"/>
    <n v="78750"/>
    <n v="27562.5"/>
    <n v="0.35"/>
    <x v="1"/>
    <x v="11"/>
    <x v="1"/>
    <n v="450"/>
    <n v="157.5"/>
  </r>
  <r>
    <x v="0"/>
    <n v="1185732"/>
    <d v="2021-07-01T00:00:00"/>
    <x v="3"/>
    <s v="Nebraska"/>
    <s v="Omaha"/>
    <x v="5"/>
    <n v="50"/>
    <x v="44"/>
    <n v="175000"/>
    <n v="87500"/>
    <n v="0.5"/>
    <x v="1"/>
    <x v="5"/>
    <x v="1"/>
    <n v="500"/>
    <n v="250"/>
  </r>
  <r>
    <x v="0"/>
    <n v="1185732"/>
    <d v="2021-07-02T00:00:00"/>
    <x v="3"/>
    <s v="Nebraska"/>
    <s v="Omaha"/>
    <x v="0"/>
    <n v="45"/>
    <x v="23"/>
    <n v="225000"/>
    <n v="90000"/>
    <n v="0.4"/>
    <x v="1"/>
    <x v="5"/>
    <x v="1"/>
    <n v="450"/>
    <n v="180"/>
  </r>
  <r>
    <x v="0"/>
    <n v="1185732"/>
    <d v="2021-07-03T00:00:00"/>
    <x v="3"/>
    <s v="Nebraska"/>
    <s v="Omaha"/>
    <x v="1"/>
    <n v="45.000000000000007"/>
    <x v="34"/>
    <n v="123750.00000000001"/>
    <n v="43312.5"/>
    <n v="0.35"/>
    <x v="1"/>
    <x v="5"/>
    <x v="1"/>
    <n v="450.00000000000006"/>
    <n v="157.5"/>
  </r>
  <r>
    <x v="0"/>
    <n v="1185732"/>
    <d v="2021-07-04T00:00:00"/>
    <x v="3"/>
    <s v="Nebraska"/>
    <s v="Omaha"/>
    <x v="2"/>
    <n v="40"/>
    <x v="40"/>
    <n v="80000"/>
    <n v="28000"/>
    <n v="0.35"/>
    <x v="1"/>
    <x v="5"/>
    <x v="1"/>
    <n v="400"/>
    <n v="140"/>
  </r>
  <r>
    <x v="0"/>
    <n v="1185732"/>
    <d v="2021-07-05T00:00:00"/>
    <x v="3"/>
    <s v="Nebraska"/>
    <s v="Omaha"/>
    <x v="3"/>
    <n v="30.000000000000004"/>
    <x v="35"/>
    <n v="37500.000000000007"/>
    <n v="15000.000000000004"/>
    <n v="0.4"/>
    <x v="1"/>
    <x v="5"/>
    <x v="1"/>
    <n v="300.00000000000006"/>
    <n v="120.00000000000003"/>
  </r>
  <r>
    <x v="0"/>
    <n v="1185732"/>
    <d v="2021-07-06T00:00:00"/>
    <x v="3"/>
    <s v="Nebraska"/>
    <s v="Omaha"/>
    <x v="4"/>
    <n v="40"/>
    <x v="38"/>
    <n v="40000"/>
    <n v="14000"/>
    <n v="0.35"/>
    <x v="1"/>
    <x v="5"/>
    <x v="1"/>
    <n v="400"/>
    <n v="140"/>
  </r>
  <r>
    <x v="0"/>
    <n v="1185732"/>
    <d v="2021-07-07T00:00:00"/>
    <x v="3"/>
    <s v="Nebraska"/>
    <s v="Omaha"/>
    <x v="5"/>
    <n v="45"/>
    <x v="34"/>
    <n v="123750"/>
    <n v="61875"/>
    <n v="0.5"/>
    <x v="1"/>
    <x v="5"/>
    <x v="1"/>
    <n v="450"/>
    <n v="225"/>
  </r>
  <r>
    <x v="0"/>
    <n v="1185732"/>
    <d v="2021-07-08T00:00:00"/>
    <x v="3"/>
    <s v="Nebraska"/>
    <s v="Omaha"/>
    <x v="0"/>
    <n v="40"/>
    <x v="46"/>
    <n v="160000"/>
    <n v="64000"/>
    <n v="0.4"/>
    <x v="1"/>
    <x v="5"/>
    <x v="1"/>
    <n v="400"/>
    <n v="160"/>
  </r>
  <r>
    <x v="0"/>
    <n v="1185732"/>
    <d v="2021-07-09T00:00:00"/>
    <x v="3"/>
    <s v="Nebraska"/>
    <s v="Omaha"/>
    <x v="1"/>
    <n v="35.000000000000007"/>
    <x v="40"/>
    <n v="70000.000000000015"/>
    <n v="24500.000000000004"/>
    <n v="0.35"/>
    <x v="1"/>
    <x v="5"/>
    <x v="1"/>
    <n v="350.00000000000006"/>
    <n v="122.50000000000001"/>
  </r>
  <r>
    <x v="0"/>
    <n v="1185732"/>
    <d v="2021-07-10T00:00:00"/>
    <x v="3"/>
    <s v="Nebraska"/>
    <s v="Omaha"/>
    <x v="2"/>
    <n v="20"/>
    <x v="38"/>
    <n v="20000"/>
    <n v="7000"/>
    <n v="0.35"/>
    <x v="1"/>
    <x v="5"/>
    <x v="1"/>
    <n v="200"/>
    <n v="70"/>
  </r>
  <r>
    <x v="0"/>
    <n v="1185732"/>
    <d v="2021-07-11T00:00:00"/>
    <x v="3"/>
    <s v="Nebraska"/>
    <s v="Omaha"/>
    <x v="3"/>
    <n v="20"/>
    <x v="41"/>
    <n v="15000"/>
    <n v="6000"/>
    <n v="0.4"/>
    <x v="1"/>
    <x v="5"/>
    <x v="1"/>
    <n v="200"/>
    <n v="80"/>
  </r>
  <r>
    <x v="0"/>
    <n v="1185732"/>
    <d v="2021-07-12T00:00:00"/>
    <x v="3"/>
    <s v="Nebraska"/>
    <s v="Omaha"/>
    <x v="4"/>
    <n v="30"/>
    <x v="41"/>
    <n v="22500"/>
    <n v="7874.9999999999991"/>
    <n v="0.35"/>
    <x v="1"/>
    <x v="5"/>
    <x v="1"/>
    <n v="300"/>
    <n v="104.99999999999999"/>
  </r>
  <r>
    <x v="0"/>
    <n v="1185732"/>
    <d v="2021-07-13T00:00:00"/>
    <x v="3"/>
    <s v="Nebraska"/>
    <s v="Omaha"/>
    <x v="5"/>
    <n v="35"/>
    <x v="42"/>
    <n v="52500"/>
    <n v="26250"/>
    <n v="0.5"/>
    <x v="1"/>
    <x v="5"/>
    <x v="1"/>
    <n v="350"/>
    <n v="175"/>
  </r>
  <r>
    <x v="0"/>
    <n v="1185732"/>
    <d v="2021-07-14T00:00:00"/>
    <x v="3"/>
    <s v="Nebraska"/>
    <s v="Omaha"/>
    <x v="0"/>
    <n v="40"/>
    <x v="45"/>
    <n v="130000"/>
    <n v="52000"/>
    <n v="0.4"/>
    <x v="1"/>
    <x v="5"/>
    <x v="1"/>
    <n v="400"/>
    <n v="160"/>
  </r>
  <r>
    <x v="0"/>
    <n v="1185732"/>
    <d v="2021-07-15T00:00:00"/>
    <x v="3"/>
    <s v="Nebraska"/>
    <s v="Omaha"/>
    <x v="1"/>
    <n v="30"/>
    <x v="42"/>
    <n v="45000"/>
    <n v="15749.999999999998"/>
    <n v="0.35"/>
    <x v="1"/>
    <x v="5"/>
    <x v="1"/>
    <n v="300"/>
    <n v="104.99999999999999"/>
  </r>
  <r>
    <x v="0"/>
    <n v="1185732"/>
    <d v="2021-07-16T00:00:00"/>
    <x v="3"/>
    <s v="Nebraska"/>
    <s v="Omaha"/>
    <x v="2"/>
    <n v="30"/>
    <x v="50"/>
    <n v="15000"/>
    <n v="5250"/>
    <n v="0.35"/>
    <x v="1"/>
    <x v="5"/>
    <x v="1"/>
    <n v="300"/>
    <n v="105"/>
  </r>
  <r>
    <x v="0"/>
    <n v="1185732"/>
    <d v="2021-07-17T00:00:00"/>
    <x v="3"/>
    <s v="Nebraska"/>
    <s v="Omaha"/>
    <x v="3"/>
    <n v="30"/>
    <x v="52"/>
    <n v="7500"/>
    <n v="3000"/>
    <n v="0.4"/>
    <x v="1"/>
    <x v="5"/>
    <x v="1"/>
    <n v="300"/>
    <n v="120"/>
  </r>
  <r>
    <x v="0"/>
    <n v="1185732"/>
    <d v="2021-07-18T00:00:00"/>
    <x v="3"/>
    <s v="Nebraska"/>
    <s v="Omaha"/>
    <x v="4"/>
    <n v="40"/>
    <x v="52"/>
    <n v="10000"/>
    <n v="3500"/>
    <n v="0.35"/>
    <x v="1"/>
    <x v="5"/>
    <x v="1"/>
    <n v="400"/>
    <n v="140"/>
  </r>
  <r>
    <x v="0"/>
    <n v="1185732"/>
    <d v="2021-07-19T00:00:00"/>
    <x v="3"/>
    <s v="Nebraska"/>
    <s v="Omaha"/>
    <x v="5"/>
    <n v="44.999999999999993"/>
    <x v="42"/>
    <n v="67499.999999999985"/>
    <n v="33749.999999999993"/>
    <n v="0.5"/>
    <x v="1"/>
    <x v="5"/>
    <x v="1"/>
    <n v="449.99999999999989"/>
    <n v="224.99999999999994"/>
  </r>
  <r>
    <x v="0"/>
    <n v="1185732"/>
    <d v="2021-07-20T00:00:00"/>
    <x v="3"/>
    <s v="Nebraska"/>
    <s v="Omaha"/>
    <x v="0"/>
    <n v="40"/>
    <x v="48"/>
    <n v="120000"/>
    <n v="48000"/>
    <n v="0.4"/>
    <x v="1"/>
    <x v="5"/>
    <x v="1"/>
    <n v="400"/>
    <n v="160"/>
  </r>
  <r>
    <x v="0"/>
    <n v="1185732"/>
    <d v="2021-07-21T00:00:00"/>
    <x v="3"/>
    <s v="Nebraska"/>
    <s v="Omaha"/>
    <x v="1"/>
    <n v="30.000000000000004"/>
    <x v="42"/>
    <n v="45000.000000000007"/>
    <n v="15750.000000000002"/>
    <n v="0.35"/>
    <x v="1"/>
    <x v="5"/>
    <x v="1"/>
    <n v="300.00000000000006"/>
    <n v="105.00000000000001"/>
  </r>
  <r>
    <x v="0"/>
    <n v="1185732"/>
    <d v="2021-07-22T00:00:00"/>
    <x v="3"/>
    <s v="Nebraska"/>
    <s v="Omaha"/>
    <x v="2"/>
    <n v="30.000000000000004"/>
    <x v="60"/>
    <n v="28500.000000000004"/>
    <n v="9975"/>
    <n v="0.35"/>
    <x v="1"/>
    <x v="5"/>
    <x v="1"/>
    <n v="300.00000000000006"/>
    <n v="105"/>
  </r>
  <r>
    <x v="0"/>
    <n v="1185732"/>
    <d v="2021-07-23T00:00:00"/>
    <x v="3"/>
    <s v="Nebraska"/>
    <s v="Omaha"/>
    <x v="3"/>
    <n v="30.000000000000004"/>
    <x v="35"/>
    <n v="37500.000000000007"/>
    <n v="15000.000000000004"/>
    <n v="0.4"/>
    <x v="1"/>
    <x v="5"/>
    <x v="1"/>
    <n v="300.00000000000006"/>
    <n v="120.00000000000003"/>
  </r>
  <r>
    <x v="0"/>
    <n v="1185732"/>
    <d v="2021-07-24T00:00:00"/>
    <x v="3"/>
    <s v="Nebraska"/>
    <s v="Omaha"/>
    <x v="4"/>
    <n v="49.999999999999993"/>
    <x v="38"/>
    <n v="49999.999999999993"/>
    <n v="17499.999999999996"/>
    <n v="0.35"/>
    <x v="1"/>
    <x v="5"/>
    <x v="1"/>
    <n v="499.99999999999994"/>
    <n v="174.99999999999997"/>
  </r>
  <r>
    <x v="0"/>
    <n v="1185732"/>
    <d v="2021-07-25T00:00:00"/>
    <x v="3"/>
    <s v="Nebraska"/>
    <s v="Omaha"/>
    <x v="5"/>
    <n v="54.999999999999986"/>
    <x v="40"/>
    <n v="109999.99999999997"/>
    <n v="54999.999999999985"/>
    <n v="0.5"/>
    <x v="1"/>
    <x v="5"/>
    <x v="1"/>
    <n v="549.99999999999989"/>
    <n v="274.99999999999994"/>
  </r>
  <r>
    <x v="0"/>
    <n v="1185732"/>
    <d v="2021-07-26T00:00:00"/>
    <x v="3"/>
    <s v="Nebraska"/>
    <s v="Omaha"/>
    <x v="0"/>
    <n v="49.999999999999993"/>
    <x v="31"/>
    <n v="224999.99999999997"/>
    <n v="90000"/>
    <n v="0.4"/>
    <x v="1"/>
    <x v="5"/>
    <x v="1"/>
    <n v="499.99999999999994"/>
    <n v="200"/>
  </r>
  <r>
    <x v="0"/>
    <n v="1185732"/>
    <d v="2021-07-27T00:00:00"/>
    <x v="3"/>
    <s v="Nebraska"/>
    <s v="Omaha"/>
    <x v="1"/>
    <n v="40"/>
    <x v="43"/>
    <n v="100000"/>
    <n v="35000"/>
    <n v="0.35"/>
    <x v="1"/>
    <x v="5"/>
    <x v="1"/>
    <n v="400"/>
    <n v="140"/>
  </r>
  <r>
    <x v="0"/>
    <n v="1185732"/>
    <d v="2021-07-28T00:00:00"/>
    <x v="3"/>
    <s v="Nebraska"/>
    <s v="Omaha"/>
    <x v="2"/>
    <n v="40"/>
    <x v="40"/>
    <n v="80000"/>
    <n v="28000"/>
    <n v="0.35"/>
    <x v="1"/>
    <x v="5"/>
    <x v="1"/>
    <n v="400"/>
    <n v="140"/>
  </r>
  <r>
    <x v="0"/>
    <n v="1185732"/>
    <d v="2021-07-29T00:00:00"/>
    <x v="3"/>
    <s v="Nebraska"/>
    <s v="Omaha"/>
    <x v="3"/>
    <n v="40"/>
    <x v="42"/>
    <n v="60000"/>
    <n v="24000"/>
    <n v="0.4"/>
    <x v="1"/>
    <x v="5"/>
    <x v="1"/>
    <n v="400"/>
    <n v="160"/>
  </r>
  <r>
    <x v="0"/>
    <n v="1185732"/>
    <d v="2021-07-30T00:00:00"/>
    <x v="3"/>
    <s v="Nebraska"/>
    <s v="Omaha"/>
    <x v="4"/>
    <n v="49.999999999999993"/>
    <x v="42"/>
    <n v="74999.999999999985"/>
    <n v="26249.999999999993"/>
    <n v="0.35"/>
    <x v="1"/>
    <x v="5"/>
    <x v="1"/>
    <n v="499.99999999999989"/>
    <n v="174.99999999999994"/>
  </r>
  <r>
    <x v="0"/>
    <n v="1185732"/>
    <d v="2021-07-31T00:00:00"/>
    <x v="3"/>
    <s v="Nebraska"/>
    <s v="Omaha"/>
    <x v="5"/>
    <n v="54.999999999999986"/>
    <x v="43"/>
    <n v="137499.99999999997"/>
    <n v="68749.999999999985"/>
    <n v="0.5"/>
    <x v="1"/>
    <x v="5"/>
    <x v="1"/>
    <n v="549.99999999999989"/>
    <n v="274.99999999999994"/>
  </r>
  <r>
    <x v="2"/>
    <n v="1197831"/>
    <d v="2021-08-01T00:00:00"/>
    <x v="3"/>
    <s v="Nebraska"/>
    <s v="Omaha"/>
    <x v="0"/>
    <n v="20"/>
    <x v="21"/>
    <n v="135000"/>
    <n v="53999.999999999993"/>
    <n v="0.39999999999999997"/>
    <x v="1"/>
    <x v="6"/>
    <x v="1"/>
    <n v="200"/>
    <n v="79.999999999999986"/>
  </r>
  <r>
    <x v="2"/>
    <n v="1197831"/>
    <d v="2021-08-02T00:00:00"/>
    <x v="3"/>
    <s v="Nebraska"/>
    <s v="Omaha"/>
    <x v="1"/>
    <n v="30"/>
    <x v="21"/>
    <n v="202500"/>
    <n v="81000"/>
    <n v="0.39999999999999997"/>
    <x v="1"/>
    <x v="6"/>
    <x v="1"/>
    <n v="300"/>
    <n v="120"/>
  </r>
  <r>
    <x v="2"/>
    <n v="1197831"/>
    <d v="2021-08-03T00:00:00"/>
    <x v="3"/>
    <s v="Nebraska"/>
    <s v="Omaha"/>
    <x v="2"/>
    <n v="30"/>
    <x v="33"/>
    <n v="142500"/>
    <n v="56999.999999999993"/>
    <n v="0.39999999999999997"/>
    <x v="1"/>
    <x v="6"/>
    <x v="1"/>
    <n v="300"/>
    <n v="119.99999999999999"/>
  </r>
  <r>
    <x v="2"/>
    <n v="1197831"/>
    <d v="2021-08-04T00:00:00"/>
    <x v="3"/>
    <s v="Nebraska"/>
    <s v="Omaha"/>
    <x v="3"/>
    <n v="35"/>
    <x v="33"/>
    <n v="166250"/>
    <n v="83125"/>
    <n v="0.5"/>
    <x v="1"/>
    <x v="6"/>
    <x v="1"/>
    <n v="350"/>
    <n v="175"/>
  </r>
  <r>
    <x v="2"/>
    <n v="1197831"/>
    <d v="2021-08-05T00:00:00"/>
    <x v="1"/>
    <s v="Alabama"/>
    <s v="Birmingham"/>
    <x v="4"/>
    <n v="40"/>
    <x v="45"/>
    <n v="130000"/>
    <n v="45500"/>
    <n v="0.35"/>
    <x v="1"/>
    <x v="6"/>
    <x v="1"/>
    <n v="400"/>
    <n v="140"/>
  </r>
  <r>
    <x v="2"/>
    <n v="1197831"/>
    <d v="2021-08-06T00:00:00"/>
    <x v="1"/>
    <s v="Alabama"/>
    <s v="Birmingham"/>
    <x v="5"/>
    <n v="35"/>
    <x v="33"/>
    <n v="166250"/>
    <n v="91437.500000000015"/>
    <n v="0.55000000000000004"/>
    <x v="1"/>
    <x v="6"/>
    <x v="1"/>
    <n v="350"/>
    <n v="192.50000000000003"/>
  </r>
  <r>
    <x v="2"/>
    <n v="1197831"/>
    <d v="2021-08-07T00:00:00"/>
    <x v="1"/>
    <s v="Alabama"/>
    <s v="Birmingham"/>
    <x v="0"/>
    <n v="25"/>
    <x v="22"/>
    <n v="156250"/>
    <n v="62499.999999999993"/>
    <n v="0.39999999999999997"/>
    <x v="1"/>
    <x v="6"/>
    <x v="1"/>
    <n v="250"/>
    <n v="99.999999999999986"/>
  </r>
  <r>
    <x v="2"/>
    <n v="1197831"/>
    <d v="2021-08-08T00:00:00"/>
    <x v="1"/>
    <s v="Alabama"/>
    <s v="Birmingham"/>
    <x v="1"/>
    <n v="35"/>
    <x v="24"/>
    <n v="210000"/>
    <n v="84000"/>
    <n v="0.39999999999999997"/>
    <x v="1"/>
    <x v="6"/>
    <x v="1"/>
    <n v="350"/>
    <n v="140"/>
  </r>
  <r>
    <x v="2"/>
    <n v="1197831"/>
    <d v="2021-08-09T00:00:00"/>
    <x v="1"/>
    <s v="Alabama"/>
    <s v="Birmingham"/>
    <x v="2"/>
    <n v="35"/>
    <x v="32"/>
    <n v="148750"/>
    <n v="59499.999999999993"/>
    <n v="0.39999999999999997"/>
    <x v="1"/>
    <x v="6"/>
    <x v="1"/>
    <n v="350"/>
    <n v="139.99999999999997"/>
  </r>
  <r>
    <x v="2"/>
    <n v="1197831"/>
    <d v="2021-08-10T00:00:00"/>
    <x v="1"/>
    <s v="Alabama"/>
    <s v="Birmingham"/>
    <x v="3"/>
    <n v="35"/>
    <x v="47"/>
    <n v="131250"/>
    <n v="65625"/>
    <n v="0.5"/>
    <x v="1"/>
    <x v="6"/>
    <x v="1"/>
    <n v="350"/>
    <n v="175"/>
  </r>
  <r>
    <x v="2"/>
    <n v="1197831"/>
    <d v="2021-08-11T00:00:00"/>
    <x v="1"/>
    <s v="Alabama"/>
    <s v="Birmingham"/>
    <x v="4"/>
    <n v="40"/>
    <x v="43"/>
    <n v="100000"/>
    <n v="35000"/>
    <n v="0.35"/>
    <x v="1"/>
    <x v="6"/>
    <x v="1"/>
    <n v="400"/>
    <n v="140"/>
  </r>
  <r>
    <x v="2"/>
    <n v="1197831"/>
    <d v="2021-08-12T00:00:00"/>
    <x v="1"/>
    <s v="Alabama"/>
    <s v="Birmingham"/>
    <x v="5"/>
    <n v="35"/>
    <x v="31"/>
    <n v="157500"/>
    <n v="86625"/>
    <n v="0.55000000000000004"/>
    <x v="1"/>
    <x v="6"/>
    <x v="1"/>
    <n v="350"/>
    <n v="192.5"/>
  </r>
  <r>
    <x v="2"/>
    <n v="1197831"/>
    <d v="2021-08-13T00:00:00"/>
    <x v="1"/>
    <s v="Alabama"/>
    <s v="Birmingham"/>
    <x v="0"/>
    <n v="30"/>
    <x v="22"/>
    <n v="187500"/>
    <n v="84374.999999999985"/>
    <n v="0.44999999999999996"/>
    <x v="1"/>
    <x v="6"/>
    <x v="1"/>
    <n v="300"/>
    <n v="134.99999999999997"/>
  </r>
  <r>
    <x v="2"/>
    <n v="1197831"/>
    <d v="2021-08-14T00:00:00"/>
    <x v="1"/>
    <s v="Alabama"/>
    <s v="Birmingham"/>
    <x v="1"/>
    <n v="40"/>
    <x v="22"/>
    <n v="250000"/>
    <n v="112499.99999999999"/>
    <n v="0.44999999999999996"/>
    <x v="1"/>
    <x v="6"/>
    <x v="1"/>
    <n v="400"/>
    <n v="179.99999999999997"/>
  </r>
  <r>
    <x v="2"/>
    <n v="1197831"/>
    <d v="2021-08-15T00:00:00"/>
    <x v="1"/>
    <s v="Alabama"/>
    <s v="Birmingham"/>
    <x v="2"/>
    <n v="30"/>
    <x v="31"/>
    <n v="135000"/>
    <n v="60749.999999999993"/>
    <n v="0.44999999999999996"/>
    <x v="1"/>
    <x v="6"/>
    <x v="1"/>
    <n v="300"/>
    <n v="134.99999999999997"/>
  </r>
  <r>
    <x v="2"/>
    <n v="1197831"/>
    <d v="2021-08-16T00:00:00"/>
    <x v="1"/>
    <s v="Alabama"/>
    <s v="Birmingham"/>
    <x v="3"/>
    <n v="35"/>
    <x v="44"/>
    <n v="122500"/>
    <n v="67375"/>
    <n v="0.55000000000000004"/>
    <x v="1"/>
    <x v="6"/>
    <x v="1"/>
    <n v="350"/>
    <n v="192.5"/>
  </r>
  <r>
    <x v="2"/>
    <n v="1197831"/>
    <d v="2021-08-17T00:00:00"/>
    <x v="1"/>
    <s v="Alabama"/>
    <s v="Birmingham"/>
    <x v="4"/>
    <n v="40"/>
    <x v="43"/>
    <n v="100000"/>
    <n v="40000"/>
    <n v="0.39999999999999997"/>
    <x v="1"/>
    <x v="6"/>
    <x v="1"/>
    <n v="400"/>
    <n v="160"/>
  </r>
  <r>
    <x v="2"/>
    <n v="1197831"/>
    <d v="2021-08-18T00:00:00"/>
    <x v="1"/>
    <s v="Alabama"/>
    <s v="Birmingham"/>
    <x v="5"/>
    <n v="35"/>
    <x v="46"/>
    <n v="140000"/>
    <n v="84000.000000000015"/>
    <n v="0.60000000000000009"/>
    <x v="1"/>
    <x v="6"/>
    <x v="1"/>
    <n v="350"/>
    <n v="210.00000000000003"/>
  </r>
  <r>
    <x v="2"/>
    <n v="1197831"/>
    <d v="2021-08-19T00:00:00"/>
    <x v="1"/>
    <s v="Alabama"/>
    <s v="Birmingham"/>
    <x v="0"/>
    <n v="20"/>
    <x v="25"/>
    <n v="130000"/>
    <n v="58499.999999999993"/>
    <n v="0.44999999999999996"/>
    <x v="1"/>
    <x v="6"/>
    <x v="1"/>
    <n v="200"/>
    <n v="89.999999999999986"/>
  </r>
  <r>
    <x v="2"/>
    <n v="1197831"/>
    <d v="2021-08-20T00:00:00"/>
    <x v="1"/>
    <s v="Alabama"/>
    <s v="Birmingham"/>
    <x v="1"/>
    <n v="20.000000000000007"/>
    <x v="25"/>
    <n v="130000.00000000004"/>
    <n v="58500.000000000015"/>
    <n v="0.44999999999999996"/>
    <x v="1"/>
    <x v="6"/>
    <x v="1"/>
    <n v="200.00000000000006"/>
    <n v="90.000000000000028"/>
  </r>
  <r>
    <x v="2"/>
    <n v="1197831"/>
    <d v="2021-08-21T00:00:00"/>
    <x v="1"/>
    <s v="Alabama"/>
    <s v="Birmingham"/>
    <x v="2"/>
    <n v="14.999999999999996"/>
    <x v="33"/>
    <n v="71249.999999999985"/>
    <n v="32062.499999999989"/>
    <n v="0.44999999999999996"/>
    <x v="1"/>
    <x v="6"/>
    <x v="1"/>
    <n v="149.99999999999997"/>
    <n v="67.499999999999972"/>
  </r>
  <r>
    <x v="2"/>
    <n v="1197831"/>
    <d v="2021-08-22T00:00:00"/>
    <x v="1"/>
    <s v="Alabama"/>
    <s v="Birmingham"/>
    <x v="3"/>
    <n v="20.000000000000007"/>
    <x v="47"/>
    <n v="75000.000000000029"/>
    <n v="41250.000000000022"/>
    <n v="0.55000000000000004"/>
    <x v="1"/>
    <x v="6"/>
    <x v="1"/>
    <n v="200.00000000000009"/>
    <n v="110.00000000000006"/>
  </r>
  <r>
    <x v="2"/>
    <n v="1197831"/>
    <d v="2021-08-23T00:00:00"/>
    <x v="1"/>
    <s v="Alabama"/>
    <s v="Birmingham"/>
    <x v="4"/>
    <n v="25"/>
    <x v="34"/>
    <n v="68750"/>
    <n v="27499.999999999996"/>
    <n v="0.39999999999999997"/>
    <x v="1"/>
    <x v="6"/>
    <x v="1"/>
    <n v="250"/>
    <n v="99.999999999999986"/>
  </r>
  <r>
    <x v="2"/>
    <n v="1197831"/>
    <d v="2021-08-24T00:00:00"/>
    <x v="1"/>
    <s v="Alabama"/>
    <s v="Birmingham"/>
    <x v="5"/>
    <n v="20.000000000000007"/>
    <x v="20"/>
    <n v="110000.00000000004"/>
    <n v="66000.000000000029"/>
    <n v="0.60000000000000009"/>
    <x v="1"/>
    <x v="6"/>
    <x v="1"/>
    <n v="200.00000000000009"/>
    <n v="120.00000000000006"/>
  </r>
  <r>
    <x v="2"/>
    <n v="1197831"/>
    <d v="2021-08-25T00:00:00"/>
    <x v="1"/>
    <s v="Alabama"/>
    <s v="Birmingham"/>
    <x v="0"/>
    <n v="9.9999999999999964"/>
    <x v="19"/>
    <n v="69999.999999999971"/>
    <n v="31499.999999999985"/>
    <n v="0.44999999999999996"/>
    <x v="1"/>
    <x v="6"/>
    <x v="1"/>
    <n v="99.999999999999957"/>
    <n v="44.999999999999979"/>
  </r>
  <r>
    <x v="2"/>
    <n v="1197831"/>
    <d v="2021-08-26T00:00:00"/>
    <x v="1"/>
    <s v="Alabama"/>
    <s v="Birmingham"/>
    <x v="1"/>
    <n v="20.000000000000007"/>
    <x v="26"/>
    <n v="145000.00000000006"/>
    <n v="65250.000000000022"/>
    <n v="0.44999999999999996"/>
    <x v="1"/>
    <x v="6"/>
    <x v="1"/>
    <n v="200.00000000000009"/>
    <n v="90.000000000000028"/>
  </r>
  <r>
    <x v="2"/>
    <n v="1197831"/>
    <d v="2021-08-27T00:00:00"/>
    <x v="1"/>
    <s v="Alabama"/>
    <s v="Birmingham"/>
    <x v="2"/>
    <n v="14.999999999999996"/>
    <x v="30"/>
    <n v="86249.999999999985"/>
    <n v="38812.499999999993"/>
    <n v="0.44999999999999996"/>
    <x v="1"/>
    <x v="6"/>
    <x v="1"/>
    <n v="149.99999999999997"/>
    <n v="67.499999999999986"/>
  </r>
  <r>
    <x v="2"/>
    <n v="1197831"/>
    <d v="2021-08-28T00:00:00"/>
    <x v="1"/>
    <s v="Alabama"/>
    <s v="Birmingham"/>
    <x v="3"/>
    <n v="35"/>
    <x v="23"/>
    <n v="175000"/>
    <n v="96250.000000000015"/>
    <n v="0.55000000000000004"/>
    <x v="1"/>
    <x v="6"/>
    <x v="1"/>
    <n v="350"/>
    <n v="192.50000000000003"/>
  </r>
  <r>
    <x v="2"/>
    <n v="1197831"/>
    <d v="2021-08-29T00:00:00"/>
    <x v="1"/>
    <s v="Alabama"/>
    <s v="Birmingham"/>
    <x v="4"/>
    <n v="50"/>
    <x v="46"/>
    <n v="200000"/>
    <n v="80000"/>
    <n v="0.39999999999999997"/>
    <x v="1"/>
    <x v="6"/>
    <x v="1"/>
    <n v="500"/>
    <n v="200"/>
  </r>
  <r>
    <x v="2"/>
    <n v="1197831"/>
    <d v="2021-08-30T00:00:00"/>
    <x v="1"/>
    <s v="Alabama"/>
    <s v="Birmingham"/>
    <x v="5"/>
    <n v="45"/>
    <x v="29"/>
    <n v="337500"/>
    <n v="202500.00000000003"/>
    <n v="0.60000000000000009"/>
    <x v="1"/>
    <x v="6"/>
    <x v="1"/>
    <n v="450"/>
    <n v="270.00000000000006"/>
  </r>
  <r>
    <x v="2"/>
    <n v="1197831"/>
    <d v="2021-08-31T00:00:00"/>
    <x v="1"/>
    <s v="Alabama"/>
    <s v="Birmingham"/>
    <x v="0"/>
    <n v="45"/>
    <x v="29"/>
    <n v="337500"/>
    <n v="151874.99999999997"/>
    <n v="0.44999999999999996"/>
    <x v="1"/>
    <x v="6"/>
    <x v="1"/>
    <n v="450"/>
    <n v="202.49999999999997"/>
  </r>
  <r>
    <x v="2"/>
    <n v="1197831"/>
    <d v="2021-09-01T00:00:00"/>
    <x v="1"/>
    <s v="Alabama"/>
    <s v="Birmingham"/>
    <x v="1"/>
    <n v="50"/>
    <x v="29"/>
    <n v="375000"/>
    <n v="168749.99999999997"/>
    <n v="0.44999999999999996"/>
    <x v="1"/>
    <x v="7"/>
    <x v="1"/>
    <n v="500"/>
    <n v="224.99999999999997"/>
  </r>
  <r>
    <x v="2"/>
    <n v="1197831"/>
    <d v="2021-09-02T00:00:00"/>
    <x v="1"/>
    <s v="Alabama"/>
    <s v="Birmingham"/>
    <x v="2"/>
    <n v="45"/>
    <x v="25"/>
    <n v="292500"/>
    <n v="131625"/>
    <n v="0.44999999999999996"/>
    <x v="1"/>
    <x v="7"/>
    <x v="1"/>
    <n v="450"/>
    <n v="202.5"/>
  </r>
  <r>
    <x v="2"/>
    <n v="1197831"/>
    <d v="2021-09-03T00:00:00"/>
    <x v="1"/>
    <s v="Alabama"/>
    <s v="Birmingham"/>
    <x v="3"/>
    <n v="45"/>
    <x v="24"/>
    <n v="270000"/>
    <n v="148500"/>
    <n v="0.55000000000000004"/>
    <x v="1"/>
    <x v="7"/>
    <x v="1"/>
    <n v="450"/>
    <n v="247.5"/>
  </r>
  <r>
    <x v="2"/>
    <n v="1197831"/>
    <d v="2021-09-04T00:00:00"/>
    <x v="1"/>
    <s v="Alabama"/>
    <s v="Birmingham"/>
    <x v="4"/>
    <n v="50"/>
    <x v="23"/>
    <n v="250000"/>
    <n v="99999.999999999985"/>
    <n v="0.39999999999999997"/>
    <x v="1"/>
    <x v="7"/>
    <x v="1"/>
    <n v="500"/>
    <n v="199.99999999999997"/>
  </r>
  <r>
    <x v="2"/>
    <n v="1197831"/>
    <d v="2021-09-05T00:00:00"/>
    <x v="1"/>
    <s v="Alabama"/>
    <s v="Birmingham"/>
    <x v="5"/>
    <n v="55.000000000000007"/>
    <x v="10"/>
    <n v="481250.00000000006"/>
    <n v="288750.00000000006"/>
    <n v="0.60000000000000009"/>
    <x v="1"/>
    <x v="7"/>
    <x v="1"/>
    <n v="550.00000000000011"/>
    <n v="330.00000000000006"/>
  </r>
  <r>
    <x v="2"/>
    <n v="1197831"/>
    <d v="2021-09-06T00:00:00"/>
    <x v="1"/>
    <s v="Alabama"/>
    <s v="Birmingham"/>
    <x v="0"/>
    <n v="45"/>
    <x v="6"/>
    <n v="371250"/>
    <n v="185624.99999999997"/>
    <n v="0.49999999999999994"/>
    <x v="1"/>
    <x v="7"/>
    <x v="1"/>
    <n v="450"/>
    <n v="224.99999999999997"/>
  </r>
  <r>
    <x v="2"/>
    <n v="1197831"/>
    <d v="2021-09-07T00:00:00"/>
    <x v="1"/>
    <s v="Alabama"/>
    <s v="Birmingham"/>
    <x v="1"/>
    <n v="50"/>
    <x v="6"/>
    <n v="412500"/>
    <n v="206249.99999999997"/>
    <n v="0.49999999999999994"/>
    <x v="1"/>
    <x v="7"/>
    <x v="1"/>
    <n v="500"/>
    <n v="249.99999999999997"/>
  </r>
  <r>
    <x v="2"/>
    <n v="1197831"/>
    <d v="2021-09-08T00:00:00"/>
    <x v="1"/>
    <s v="Alabama"/>
    <s v="Birmingham"/>
    <x v="2"/>
    <n v="45"/>
    <x v="17"/>
    <n v="438750"/>
    <n v="219374.99999999997"/>
    <n v="0.49999999999999994"/>
    <x v="1"/>
    <x v="7"/>
    <x v="1"/>
    <n v="450"/>
    <n v="224.99999999999997"/>
  </r>
  <r>
    <x v="2"/>
    <n v="1197831"/>
    <d v="2021-09-09T00:00:00"/>
    <x v="1"/>
    <s v="Alabama"/>
    <s v="Birmingham"/>
    <x v="3"/>
    <n v="45"/>
    <x v="30"/>
    <n v="258750"/>
    <n v="155250.00000000003"/>
    <n v="0.60000000000000009"/>
    <x v="1"/>
    <x v="7"/>
    <x v="1"/>
    <n v="450"/>
    <n v="270.00000000000006"/>
  </r>
  <r>
    <x v="2"/>
    <n v="1197831"/>
    <d v="2021-09-10T00:00:00"/>
    <x v="1"/>
    <s v="Alabama"/>
    <s v="Birmingham"/>
    <x v="4"/>
    <n v="50"/>
    <x v="27"/>
    <n v="262500"/>
    <n v="118124.99999999999"/>
    <n v="0.44999999999999996"/>
    <x v="1"/>
    <x v="7"/>
    <x v="1"/>
    <n v="500"/>
    <n v="224.99999999999997"/>
  </r>
  <r>
    <x v="2"/>
    <n v="1197831"/>
    <d v="2021-09-11T00:00:00"/>
    <x v="1"/>
    <s v="Alabama"/>
    <s v="Birmingham"/>
    <x v="5"/>
    <n v="60"/>
    <x v="9"/>
    <n v="480000"/>
    <n v="312000.00000000006"/>
    <n v="0.65000000000000013"/>
    <x v="1"/>
    <x v="7"/>
    <x v="1"/>
    <n v="600"/>
    <n v="390.00000000000006"/>
  </r>
  <r>
    <x v="2"/>
    <n v="1197831"/>
    <d v="2021-09-12T00:00:00"/>
    <x v="1"/>
    <s v="Alabama"/>
    <s v="Birmingham"/>
    <x v="0"/>
    <n v="40"/>
    <x v="29"/>
    <n v="300000"/>
    <n v="149999.99999999997"/>
    <n v="0.49999999999999994"/>
    <x v="1"/>
    <x v="7"/>
    <x v="1"/>
    <n v="400"/>
    <n v="199.99999999999997"/>
  </r>
  <r>
    <x v="2"/>
    <n v="1197831"/>
    <d v="2021-09-13T00:00:00"/>
    <x v="1"/>
    <s v="Alabama"/>
    <s v="Birmingham"/>
    <x v="1"/>
    <n v="55.000000000000007"/>
    <x v="29"/>
    <n v="412500.00000000006"/>
    <n v="206250"/>
    <n v="0.49999999999999994"/>
    <x v="1"/>
    <x v="7"/>
    <x v="1"/>
    <n v="550.00000000000011"/>
    <n v="275"/>
  </r>
  <r>
    <x v="2"/>
    <n v="1197831"/>
    <d v="2021-09-14T00:00:00"/>
    <x v="1"/>
    <s v="Alabama"/>
    <s v="Birmingham"/>
    <x v="2"/>
    <n v="55.000000000000007"/>
    <x v="8"/>
    <n v="508750.00000000006"/>
    <n v="254375"/>
    <n v="0.49999999999999994"/>
    <x v="1"/>
    <x v="7"/>
    <x v="1"/>
    <n v="550.00000000000011"/>
    <n v="275"/>
  </r>
  <r>
    <x v="2"/>
    <n v="1197831"/>
    <d v="2021-09-15T00:00:00"/>
    <x v="1"/>
    <s v="Alabama"/>
    <s v="Birmingham"/>
    <x v="3"/>
    <n v="50"/>
    <x v="32"/>
    <n v="212500"/>
    <n v="127500.00000000001"/>
    <n v="0.60000000000000009"/>
    <x v="1"/>
    <x v="7"/>
    <x v="1"/>
    <n v="500"/>
    <n v="300.00000000000006"/>
  </r>
  <r>
    <x v="2"/>
    <n v="1197831"/>
    <d v="2021-09-16T00:00:00"/>
    <x v="1"/>
    <s v="Alabama"/>
    <s v="Birmingham"/>
    <x v="4"/>
    <n v="55.000000000000007"/>
    <x v="32"/>
    <n v="233750.00000000003"/>
    <n v="105187.5"/>
    <n v="0.44999999999999996"/>
    <x v="1"/>
    <x v="7"/>
    <x v="1"/>
    <n v="550.00000000000011"/>
    <n v="247.5"/>
  </r>
  <r>
    <x v="2"/>
    <n v="1197831"/>
    <d v="2021-09-17T00:00:00"/>
    <x v="1"/>
    <s v="Alabama"/>
    <s v="Birmingham"/>
    <x v="5"/>
    <n v="60"/>
    <x v="21"/>
    <n v="405000"/>
    <n v="263250.00000000006"/>
    <n v="0.65000000000000013"/>
    <x v="1"/>
    <x v="7"/>
    <x v="1"/>
    <n v="600"/>
    <n v="390.00000000000011"/>
  </r>
  <r>
    <x v="2"/>
    <n v="1197831"/>
    <d v="2021-09-18T00:00:00"/>
    <x v="1"/>
    <s v="Alabama"/>
    <s v="Birmingham"/>
    <x v="0"/>
    <n v="55.000000000000007"/>
    <x v="22"/>
    <n v="343750.00000000006"/>
    <n v="171875"/>
    <n v="0.49999999999999994"/>
    <x v="1"/>
    <x v="7"/>
    <x v="1"/>
    <n v="550.00000000000011"/>
    <n v="275"/>
  </r>
  <r>
    <x v="2"/>
    <n v="1197831"/>
    <d v="2021-09-19T00:00:00"/>
    <x v="1"/>
    <s v="Alabama"/>
    <s v="Birmingham"/>
    <x v="1"/>
    <n v="55.000000000000007"/>
    <x v="30"/>
    <n v="316250.00000000006"/>
    <n v="158125"/>
    <n v="0.49999999999999994"/>
    <x v="1"/>
    <x v="7"/>
    <x v="1"/>
    <n v="550.00000000000011"/>
    <n v="275"/>
  </r>
  <r>
    <x v="2"/>
    <n v="1197831"/>
    <d v="2021-09-20T00:00:00"/>
    <x v="1"/>
    <s v="Alabama"/>
    <s v="Birmingham"/>
    <x v="2"/>
    <n v="60"/>
    <x v="22"/>
    <n v="375000"/>
    <n v="187499.99999999997"/>
    <n v="0.49999999999999994"/>
    <x v="1"/>
    <x v="7"/>
    <x v="1"/>
    <n v="600"/>
    <n v="299.99999999999994"/>
  </r>
  <r>
    <x v="2"/>
    <n v="1197831"/>
    <d v="2021-09-21T00:00:00"/>
    <x v="1"/>
    <s v="Alabama"/>
    <s v="Birmingham"/>
    <x v="3"/>
    <n v="60"/>
    <x v="44"/>
    <n v="210000"/>
    <n v="126000.00000000001"/>
    <n v="0.60000000000000009"/>
    <x v="1"/>
    <x v="7"/>
    <x v="1"/>
    <n v="600"/>
    <n v="360.00000000000006"/>
  </r>
  <r>
    <x v="2"/>
    <n v="1197831"/>
    <d v="2021-09-22T00:00:00"/>
    <x v="1"/>
    <s v="Alabama"/>
    <s v="Birmingham"/>
    <x v="4"/>
    <n v="45"/>
    <x v="44"/>
    <n v="157500"/>
    <n v="70875"/>
    <n v="0.44999999999999996"/>
    <x v="1"/>
    <x v="7"/>
    <x v="1"/>
    <n v="450"/>
    <n v="202.5"/>
  </r>
  <r>
    <x v="2"/>
    <n v="1197831"/>
    <d v="2021-09-23T00:00:00"/>
    <x v="1"/>
    <s v="Alabama"/>
    <s v="Birmingham"/>
    <x v="5"/>
    <n v="40"/>
    <x v="30"/>
    <n v="230000"/>
    <n v="149500.00000000003"/>
    <n v="0.65000000000000013"/>
    <x v="1"/>
    <x v="7"/>
    <x v="1"/>
    <n v="400"/>
    <n v="260.00000000000006"/>
  </r>
  <r>
    <x v="2"/>
    <n v="1197831"/>
    <d v="2021-09-24T00:00:00"/>
    <x v="1"/>
    <s v="Alabama"/>
    <s v="Birmingham"/>
    <x v="0"/>
    <n v="30.000000000000004"/>
    <x v="27"/>
    <n v="157500.00000000003"/>
    <n v="78750"/>
    <n v="0.49999999999999994"/>
    <x v="1"/>
    <x v="7"/>
    <x v="1"/>
    <n v="300.00000000000006"/>
    <n v="150"/>
  </r>
  <r>
    <x v="2"/>
    <n v="1197831"/>
    <d v="2021-09-25T00:00:00"/>
    <x v="1"/>
    <s v="Alabama"/>
    <s v="Birmingham"/>
    <x v="1"/>
    <n v="30.000000000000004"/>
    <x v="27"/>
    <n v="157500.00000000003"/>
    <n v="78750"/>
    <n v="0.49999999999999994"/>
    <x v="1"/>
    <x v="7"/>
    <x v="1"/>
    <n v="300.00000000000006"/>
    <n v="150"/>
  </r>
  <r>
    <x v="2"/>
    <n v="1197831"/>
    <d v="2021-09-26T00:00:00"/>
    <x v="1"/>
    <s v="Alabama"/>
    <s v="Birmingham"/>
    <x v="2"/>
    <n v="35"/>
    <x v="33"/>
    <n v="166250"/>
    <n v="83124.999999999985"/>
    <n v="0.49999999999999994"/>
    <x v="1"/>
    <x v="7"/>
    <x v="1"/>
    <n v="350"/>
    <n v="174.99999999999997"/>
  </r>
  <r>
    <x v="2"/>
    <n v="1197831"/>
    <d v="2021-09-27T00:00:00"/>
    <x v="1"/>
    <s v="Alabama"/>
    <s v="Birmingham"/>
    <x v="3"/>
    <n v="35"/>
    <x v="45"/>
    <n v="113750"/>
    <n v="68250.000000000015"/>
    <n v="0.60000000000000009"/>
    <x v="1"/>
    <x v="7"/>
    <x v="1"/>
    <n v="350"/>
    <n v="210.00000000000006"/>
  </r>
  <r>
    <x v="2"/>
    <n v="1197831"/>
    <d v="2021-09-28T00:00:00"/>
    <x v="1"/>
    <s v="Alabama"/>
    <s v="Birmingham"/>
    <x v="4"/>
    <n v="30.000000000000004"/>
    <x v="48"/>
    <n v="90000.000000000015"/>
    <n v="40500"/>
    <n v="0.44999999999999996"/>
    <x v="1"/>
    <x v="7"/>
    <x v="1"/>
    <n v="300.00000000000006"/>
    <n v="135"/>
  </r>
  <r>
    <x v="2"/>
    <n v="1197831"/>
    <d v="2021-09-29T00:00:00"/>
    <x v="1"/>
    <s v="Alabama"/>
    <s v="Birmingham"/>
    <x v="5"/>
    <n v="40"/>
    <x v="33"/>
    <n v="190000"/>
    <n v="123500.00000000003"/>
    <n v="0.65000000000000013"/>
    <x v="1"/>
    <x v="7"/>
    <x v="1"/>
    <n v="400"/>
    <n v="260.00000000000006"/>
  </r>
  <r>
    <x v="2"/>
    <n v="1197831"/>
    <d v="2021-09-30T00:00:00"/>
    <x v="1"/>
    <s v="Alabama"/>
    <s v="Birmingham"/>
    <x v="0"/>
    <n v="20.000000000000004"/>
    <x v="22"/>
    <n v="125000.00000000003"/>
    <n v="62500.000000000007"/>
    <n v="0.49999999999999994"/>
    <x v="1"/>
    <x v="7"/>
    <x v="1"/>
    <n v="200.00000000000006"/>
    <n v="100.00000000000001"/>
  </r>
  <r>
    <x v="2"/>
    <n v="1197831"/>
    <d v="2021-10-01T00:00:00"/>
    <x v="1"/>
    <s v="Alabama"/>
    <s v="Birmingham"/>
    <x v="1"/>
    <n v="20.000000000000004"/>
    <x v="22"/>
    <n v="125000.00000000003"/>
    <n v="62500.000000000007"/>
    <n v="0.49999999999999994"/>
    <x v="1"/>
    <x v="8"/>
    <x v="1"/>
    <n v="200.00000000000006"/>
    <n v="100.00000000000001"/>
  </r>
  <r>
    <x v="2"/>
    <n v="1197831"/>
    <d v="2021-10-02T00:00:00"/>
    <x v="1"/>
    <s v="Alabama"/>
    <s v="Birmingham"/>
    <x v="2"/>
    <n v="45.000000000000007"/>
    <x v="30"/>
    <n v="258750.00000000003"/>
    <n v="129375"/>
    <n v="0.49999999999999994"/>
    <x v="1"/>
    <x v="8"/>
    <x v="1"/>
    <n v="450.00000000000006"/>
    <n v="225"/>
  </r>
  <r>
    <x v="2"/>
    <n v="1197831"/>
    <d v="2021-10-03T00:00:00"/>
    <x v="1"/>
    <s v="Alabama"/>
    <s v="Birmingham"/>
    <x v="3"/>
    <n v="45.000000000000007"/>
    <x v="31"/>
    <n v="202500.00000000003"/>
    <n v="121500.00000000003"/>
    <n v="0.60000000000000009"/>
    <x v="1"/>
    <x v="8"/>
    <x v="1"/>
    <n v="450.00000000000006"/>
    <n v="270.00000000000006"/>
  </r>
  <r>
    <x v="2"/>
    <n v="1197831"/>
    <d v="2021-10-04T00:00:00"/>
    <x v="1"/>
    <s v="Alabama"/>
    <s v="Birmingham"/>
    <x v="4"/>
    <n v="49.999999999999993"/>
    <x v="32"/>
    <n v="212499.99999999997"/>
    <n v="95624.999999999971"/>
    <n v="0.44999999999999996"/>
    <x v="1"/>
    <x v="8"/>
    <x v="1"/>
    <n v="499.99999999999994"/>
    <n v="224.99999999999994"/>
  </r>
  <r>
    <x v="2"/>
    <n v="1197831"/>
    <d v="2021-10-05T00:00:00"/>
    <x v="1"/>
    <s v="Alabama"/>
    <s v="Birmingham"/>
    <x v="5"/>
    <n v="60"/>
    <x v="22"/>
    <n v="375000"/>
    <n v="243750.00000000006"/>
    <n v="0.65000000000000013"/>
    <x v="1"/>
    <x v="8"/>
    <x v="1"/>
    <n v="600"/>
    <n v="390.00000000000011"/>
  </r>
  <r>
    <x v="2"/>
    <n v="1197831"/>
    <d v="2021-10-06T00:00:00"/>
    <x v="1"/>
    <s v="Alabama"/>
    <s v="Birmingham"/>
    <x v="0"/>
    <n v="60"/>
    <x v="28"/>
    <n v="465000"/>
    <n v="232499.99999999997"/>
    <n v="0.49999999999999994"/>
    <x v="1"/>
    <x v="8"/>
    <x v="1"/>
    <n v="600"/>
    <n v="299.99999999999994"/>
  </r>
  <r>
    <x v="2"/>
    <n v="1197831"/>
    <d v="2021-10-07T00:00:00"/>
    <x v="1"/>
    <s v="Alabama"/>
    <s v="Birmingham"/>
    <x v="1"/>
    <n v="60"/>
    <x v="28"/>
    <n v="465000"/>
    <n v="232499.99999999997"/>
    <n v="0.49999999999999994"/>
    <x v="1"/>
    <x v="8"/>
    <x v="1"/>
    <n v="600"/>
    <n v="299.99999999999994"/>
  </r>
  <r>
    <x v="2"/>
    <n v="1197831"/>
    <d v="2021-10-08T00:00:00"/>
    <x v="1"/>
    <s v="Alabama"/>
    <s v="Birmingham"/>
    <x v="2"/>
    <n v="65"/>
    <x v="19"/>
    <n v="455000"/>
    <n v="227499.99999999997"/>
    <n v="0.49999999999999994"/>
    <x v="1"/>
    <x v="8"/>
    <x v="1"/>
    <n v="650"/>
    <n v="324.99999999999994"/>
  </r>
  <r>
    <x v="2"/>
    <n v="1197831"/>
    <d v="2021-10-09T00:00:00"/>
    <x v="1"/>
    <s v="Alabama"/>
    <s v="Birmingham"/>
    <x v="3"/>
    <n v="65"/>
    <x v="20"/>
    <n v="357500"/>
    <n v="214500.00000000003"/>
    <n v="0.60000000000000009"/>
    <x v="1"/>
    <x v="8"/>
    <x v="1"/>
    <n v="650"/>
    <n v="390.00000000000006"/>
  </r>
  <r>
    <x v="2"/>
    <n v="1197831"/>
    <d v="2021-10-10T00:00:00"/>
    <x v="1"/>
    <s v="Alabama"/>
    <s v="Birmingham"/>
    <x v="4"/>
    <n v="60"/>
    <x v="23"/>
    <n v="300000"/>
    <n v="135000"/>
    <n v="0.44999999999999996"/>
    <x v="1"/>
    <x v="8"/>
    <x v="1"/>
    <n v="600"/>
    <n v="270"/>
  </r>
  <r>
    <x v="2"/>
    <n v="1197831"/>
    <d v="2021-10-11T00:00:00"/>
    <x v="1"/>
    <s v="Alabama"/>
    <s v="Birmingham"/>
    <x v="5"/>
    <n v="70"/>
    <x v="29"/>
    <n v="525000"/>
    <n v="341250.00000000006"/>
    <n v="0.65000000000000013"/>
    <x v="1"/>
    <x v="8"/>
    <x v="1"/>
    <n v="700"/>
    <n v="455.00000000000006"/>
  </r>
  <r>
    <x v="5"/>
    <n v="1185732"/>
    <d v="2021-10-12T00:00:00"/>
    <x v="1"/>
    <s v="Alabama"/>
    <s v="Birmingham"/>
    <x v="0"/>
    <n v="40"/>
    <x v="31"/>
    <n v="180000"/>
    <n v="62999.999999999993"/>
    <n v="0.35"/>
    <x v="1"/>
    <x v="8"/>
    <x v="1"/>
    <n v="400"/>
    <n v="139.99999999999997"/>
  </r>
  <r>
    <x v="5"/>
    <n v="1185732"/>
    <d v="2021-10-13T00:00:00"/>
    <x v="1"/>
    <s v="Alabama"/>
    <s v="Birmingham"/>
    <x v="1"/>
    <n v="40"/>
    <x v="43"/>
    <n v="100000"/>
    <n v="35000"/>
    <n v="0.35"/>
    <x v="1"/>
    <x v="8"/>
    <x v="1"/>
    <n v="400"/>
    <n v="140"/>
  </r>
  <r>
    <x v="5"/>
    <n v="1185732"/>
    <d v="2021-10-14T00:00:00"/>
    <x v="1"/>
    <s v="Alabama"/>
    <s v="Birmingham"/>
    <x v="2"/>
    <n v="30.000000000000004"/>
    <x v="43"/>
    <n v="75000.000000000015"/>
    <n v="30000.000000000004"/>
    <n v="0.39999999999999997"/>
    <x v="1"/>
    <x v="8"/>
    <x v="1"/>
    <n v="300.00000000000006"/>
    <n v="120.00000000000001"/>
  </r>
  <r>
    <x v="5"/>
    <n v="1185732"/>
    <d v="2021-10-15T00:00:00"/>
    <x v="1"/>
    <s v="Alabama"/>
    <s v="Birmingham"/>
    <x v="3"/>
    <n v="35"/>
    <x v="38"/>
    <n v="35000"/>
    <n v="10500"/>
    <n v="0.3"/>
    <x v="1"/>
    <x v="8"/>
    <x v="1"/>
    <n v="350"/>
    <n v="105"/>
  </r>
  <r>
    <x v="5"/>
    <n v="1185732"/>
    <d v="2021-10-16T00:00:00"/>
    <x v="0"/>
    <s v="Maine"/>
    <s v="Portland"/>
    <x v="4"/>
    <n v="50"/>
    <x v="42"/>
    <n v="75000"/>
    <n v="18750"/>
    <n v="0.25"/>
    <x v="1"/>
    <x v="8"/>
    <x v="1"/>
    <n v="500"/>
    <n v="125"/>
  </r>
  <r>
    <x v="5"/>
    <n v="1185732"/>
    <d v="2021-10-17T00:00:00"/>
    <x v="0"/>
    <s v="Maine"/>
    <s v="Portland"/>
    <x v="5"/>
    <n v="40"/>
    <x v="43"/>
    <n v="100000"/>
    <n v="40000"/>
    <n v="0.4"/>
    <x v="1"/>
    <x v="8"/>
    <x v="1"/>
    <n v="400"/>
    <n v="160"/>
  </r>
  <r>
    <x v="5"/>
    <n v="1185732"/>
    <d v="2021-10-18T00:00:00"/>
    <x v="0"/>
    <s v="Maine"/>
    <s v="Portland"/>
    <x v="0"/>
    <n v="40"/>
    <x v="23"/>
    <n v="200000"/>
    <n v="70000"/>
    <n v="0.35"/>
    <x v="1"/>
    <x v="8"/>
    <x v="1"/>
    <n v="400"/>
    <n v="140"/>
  </r>
  <r>
    <x v="5"/>
    <n v="1185732"/>
    <d v="2021-10-19T00:00:00"/>
    <x v="0"/>
    <s v="Maine"/>
    <s v="Portland"/>
    <x v="1"/>
    <n v="40"/>
    <x v="42"/>
    <n v="60000"/>
    <n v="21000"/>
    <n v="0.35"/>
    <x v="1"/>
    <x v="8"/>
    <x v="1"/>
    <n v="400"/>
    <n v="140"/>
  </r>
  <r>
    <x v="5"/>
    <n v="1185732"/>
    <d v="2021-10-20T00:00:00"/>
    <x v="0"/>
    <s v="Maine"/>
    <s v="Portland"/>
    <x v="2"/>
    <n v="30.000000000000004"/>
    <x v="40"/>
    <n v="60000.000000000007"/>
    <n v="24000"/>
    <n v="0.39999999999999997"/>
    <x v="1"/>
    <x v="8"/>
    <x v="1"/>
    <n v="300.00000000000006"/>
    <n v="120"/>
  </r>
  <r>
    <x v="5"/>
    <n v="1185732"/>
    <d v="2021-10-21T00:00:00"/>
    <x v="0"/>
    <s v="Maine"/>
    <s v="Portland"/>
    <x v="3"/>
    <n v="35"/>
    <x v="41"/>
    <n v="26250"/>
    <n v="7875"/>
    <n v="0.3"/>
    <x v="1"/>
    <x v="8"/>
    <x v="1"/>
    <n v="350"/>
    <n v="105"/>
  </r>
  <r>
    <x v="5"/>
    <n v="1185732"/>
    <d v="2021-10-22T00:00:00"/>
    <x v="0"/>
    <s v="Maine"/>
    <s v="Portland"/>
    <x v="4"/>
    <n v="50"/>
    <x v="42"/>
    <n v="75000"/>
    <n v="18750"/>
    <n v="0.25"/>
    <x v="1"/>
    <x v="8"/>
    <x v="1"/>
    <n v="500"/>
    <n v="125"/>
  </r>
  <r>
    <x v="5"/>
    <n v="1185732"/>
    <d v="2021-10-23T00:00:00"/>
    <x v="0"/>
    <s v="Maine"/>
    <s v="Portland"/>
    <x v="5"/>
    <n v="40"/>
    <x v="43"/>
    <n v="100000"/>
    <n v="40000"/>
    <n v="0.4"/>
    <x v="1"/>
    <x v="8"/>
    <x v="1"/>
    <n v="400"/>
    <n v="160"/>
  </r>
  <r>
    <x v="5"/>
    <n v="1185732"/>
    <d v="2021-10-24T00:00:00"/>
    <x v="0"/>
    <s v="Maine"/>
    <s v="Portland"/>
    <x v="0"/>
    <n v="40"/>
    <x v="53"/>
    <n v="188000"/>
    <n v="65800"/>
    <n v="0.35"/>
    <x v="1"/>
    <x v="8"/>
    <x v="1"/>
    <n v="400"/>
    <n v="140"/>
  </r>
  <r>
    <x v="5"/>
    <n v="1185732"/>
    <d v="2021-10-25T00:00:00"/>
    <x v="0"/>
    <s v="Maine"/>
    <s v="Portland"/>
    <x v="1"/>
    <n v="40"/>
    <x v="36"/>
    <n v="70000"/>
    <n v="24500"/>
    <n v="0.35"/>
    <x v="1"/>
    <x v="8"/>
    <x v="1"/>
    <n v="400"/>
    <n v="140"/>
  </r>
  <r>
    <x v="5"/>
    <n v="1185732"/>
    <d v="2021-10-26T00:00:00"/>
    <x v="0"/>
    <s v="Maine"/>
    <s v="Portland"/>
    <x v="2"/>
    <n v="30.000000000000004"/>
    <x v="40"/>
    <n v="60000.000000000007"/>
    <n v="24000"/>
    <n v="0.39999999999999997"/>
    <x v="1"/>
    <x v="8"/>
    <x v="1"/>
    <n v="300.00000000000006"/>
    <n v="120"/>
  </r>
  <r>
    <x v="5"/>
    <n v="1185732"/>
    <d v="2021-10-27T00:00:00"/>
    <x v="0"/>
    <s v="Maine"/>
    <s v="Portland"/>
    <x v="3"/>
    <n v="35"/>
    <x v="50"/>
    <n v="17500"/>
    <n v="5250"/>
    <n v="0.3"/>
    <x v="1"/>
    <x v="8"/>
    <x v="1"/>
    <n v="350"/>
    <n v="105"/>
  </r>
  <r>
    <x v="5"/>
    <n v="1185732"/>
    <d v="2021-10-28T00:00:00"/>
    <x v="0"/>
    <s v="Maine"/>
    <s v="Portland"/>
    <x v="4"/>
    <n v="50"/>
    <x v="38"/>
    <n v="50000"/>
    <n v="12500"/>
    <n v="0.25"/>
    <x v="1"/>
    <x v="8"/>
    <x v="1"/>
    <n v="500"/>
    <n v="125"/>
  </r>
  <r>
    <x v="5"/>
    <n v="1185732"/>
    <d v="2021-10-29T00:00:00"/>
    <x v="0"/>
    <s v="Maine"/>
    <s v="Portland"/>
    <x v="5"/>
    <n v="40"/>
    <x v="40"/>
    <n v="80000"/>
    <n v="32000"/>
    <n v="0.4"/>
    <x v="1"/>
    <x v="8"/>
    <x v="1"/>
    <n v="400"/>
    <n v="160"/>
  </r>
  <r>
    <x v="5"/>
    <n v="1185732"/>
    <d v="2021-10-30T00:00:00"/>
    <x v="0"/>
    <s v="Maine"/>
    <s v="Portland"/>
    <x v="0"/>
    <n v="40"/>
    <x v="31"/>
    <n v="180000"/>
    <n v="62999.999999999993"/>
    <n v="0.35"/>
    <x v="1"/>
    <x v="8"/>
    <x v="1"/>
    <n v="400"/>
    <n v="139.99999999999997"/>
  </r>
  <r>
    <x v="5"/>
    <n v="1185732"/>
    <d v="2021-10-31T00:00:00"/>
    <x v="0"/>
    <s v="Maine"/>
    <s v="Portland"/>
    <x v="1"/>
    <n v="40"/>
    <x v="42"/>
    <n v="60000"/>
    <n v="21000"/>
    <n v="0.35"/>
    <x v="1"/>
    <x v="8"/>
    <x v="1"/>
    <n v="400"/>
    <n v="140"/>
  </r>
  <r>
    <x v="5"/>
    <n v="1185732"/>
    <d v="2021-11-01T00:00:00"/>
    <x v="0"/>
    <s v="Maine"/>
    <s v="Portland"/>
    <x v="2"/>
    <n v="30.000000000000004"/>
    <x v="42"/>
    <n v="45000.000000000007"/>
    <n v="18000"/>
    <n v="0.39999999999999997"/>
    <x v="1"/>
    <x v="9"/>
    <x v="1"/>
    <n v="300.00000000000006"/>
    <n v="120"/>
  </r>
  <r>
    <x v="5"/>
    <n v="1185732"/>
    <d v="2021-11-02T00:00:00"/>
    <x v="0"/>
    <s v="Maine"/>
    <s v="Portland"/>
    <x v="3"/>
    <n v="35"/>
    <x v="41"/>
    <n v="26250"/>
    <n v="7875"/>
    <n v="0.3"/>
    <x v="1"/>
    <x v="9"/>
    <x v="1"/>
    <n v="350"/>
    <n v="105"/>
  </r>
  <r>
    <x v="5"/>
    <n v="1185732"/>
    <d v="2021-11-03T00:00:00"/>
    <x v="0"/>
    <s v="Maine"/>
    <s v="Portland"/>
    <x v="4"/>
    <n v="50"/>
    <x v="41"/>
    <n v="37500"/>
    <n v="9375"/>
    <n v="0.25"/>
    <x v="1"/>
    <x v="9"/>
    <x v="1"/>
    <n v="500"/>
    <n v="125"/>
  </r>
  <r>
    <x v="5"/>
    <n v="1185732"/>
    <d v="2021-11-04T00:00:00"/>
    <x v="0"/>
    <s v="Maine"/>
    <s v="Portland"/>
    <x v="5"/>
    <n v="40"/>
    <x v="37"/>
    <n v="90000"/>
    <n v="36000"/>
    <n v="0.4"/>
    <x v="1"/>
    <x v="9"/>
    <x v="1"/>
    <n v="400"/>
    <n v="160"/>
  </r>
  <r>
    <x v="5"/>
    <n v="1185732"/>
    <d v="2021-11-05T00:00:00"/>
    <x v="0"/>
    <s v="Maine"/>
    <s v="Portland"/>
    <x v="0"/>
    <n v="54.999999999999993"/>
    <x v="39"/>
    <n v="272249.99999999994"/>
    <n v="95287.499999999971"/>
    <n v="0.35"/>
    <x v="1"/>
    <x v="9"/>
    <x v="1"/>
    <n v="549.99999999999989"/>
    <n v="192.49999999999994"/>
  </r>
  <r>
    <x v="5"/>
    <n v="1185732"/>
    <d v="2021-11-06T00:00:00"/>
    <x v="0"/>
    <s v="Maine"/>
    <s v="Portland"/>
    <x v="1"/>
    <n v="50"/>
    <x v="40"/>
    <n v="100000"/>
    <n v="35000"/>
    <n v="0.35"/>
    <x v="1"/>
    <x v="9"/>
    <x v="1"/>
    <n v="500"/>
    <n v="175"/>
  </r>
  <r>
    <x v="5"/>
    <n v="1185732"/>
    <d v="2021-11-07T00:00:00"/>
    <x v="0"/>
    <s v="Maine"/>
    <s v="Portland"/>
    <x v="2"/>
    <n v="45"/>
    <x v="36"/>
    <n v="78750"/>
    <n v="31499.999999999996"/>
    <n v="0.39999999999999997"/>
    <x v="1"/>
    <x v="9"/>
    <x v="1"/>
    <n v="450"/>
    <n v="179.99999999999997"/>
  </r>
  <r>
    <x v="5"/>
    <n v="1185732"/>
    <d v="2021-11-08T00:00:00"/>
    <x v="0"/>
    <s v="Maine"/>
    <s v="Portland"/>
    <x v="3"/>
    <n v="45"/>
    <x v="35"/>
    <n v="56250"/>
    <n v="16875"/>
    <n v="0.3"/>
    <x v="1"/>
    <x v="9"/>
    <x v="1"/>
    <n v="450"/>
    <n v="135"/>
  </r>
  <r>
    <x v="5"/>
    <n v="1185732"/>
    <d v="2021-11-09T00:00:00"/>
    <x v="0"/>
    <s v="Maine"/>
    <s v="Portland"/>
    <x v="4"/>
    <n v="54.999999999999993"/>
    <x v="42"/>
    <n v="82499.999999999985"/>
    <n v="20624.999999999996"/>
    <n v="0.25"/>
    <x v="1"/>
    <x v="9"/>
    <x v="1"/>
    <n v="549.99999999999989"/>
    <n v="137.49999999999997"/>
  </r>
  <r>
    <x v="5"/>
    <n v="1185732"/>
    <d v="2021-11-10T00:00:00"/>
    <x v="0"/>
    <s v="Maine"/>
    <s v="Portland"/>
    <x v="5"/>
    <n v="60"/>
    <x v="34"/>
    <n v="165000"/>
    <n v="66000"/>
    <n v="0.4"/>
    <x v="1"/>
    <x v="9"/>
    <x v="1"/>
    <n v="600"/>
    <n v="240"/>
  </r>
  <r>
    <x v="5"/>
    <n v="1185732"/>
    <d v="2021-11-11T00:00:00"/>
    <x v="0"/>
    <s v="Maine"/>
    <s v="Portland"/>
    <x v="0"/>
    <n v="54.999999999999993"/>
    <x v="27"/>
    <n v="288749.99999999994"/>
    <n v="101062.49999999997"/>
    <n v="0.35"/>
    <x v="1"/>
    <x v="9"/>
    <x v="1"/>
    <n v="549.99999999999989"/>
    <n v="192.49999999999994"/>
  </r>
  <r>
    <x v="5"/>
    <n v="1185732"/>
    <d v="2021-11-12T00:00:00"/>
    <x v="0"/>
    <s v="Maine"/>
    <s v="Portland"/>
    <x v="1"/>
    <n v="50"/>
    <x v="34"/>
    <n v="137500"/>
    <n v="48125"/>
    <n v="0.35"/>
    <x v="1"/>
    <x v="9"/>
    <x v="1"/>
    <n v="500"/>
    <n v="175"/>
  </r>
  <r>
    <x v="5"/>
    <n v="1185732"/>
    <d v="2021-11-13T00:00:00"/>
    <x v="0"/>
    <s v="Maine"/>
    <s v="Portland"/>
    <x v="2"/>
    <n v="45"/>
    <x v="40"/>
    <n v="90000"/>
    <n v="36000"/>
    <n v="0.39999999999999997"/>
    <x v="1"/>
    <x v="9"/>
    <x v="1"/>
    <n v="450"/>
    <n v="180"/>
  </r>
  <r>
    <x v="5"/>
    <n v="1185732"/>
    <d v="2021-11-14T00:00:00"/>
    <x v="0"/>
    <s v="Maine"/>
    <s v="Portland"/>
    <x v="3"/>
    <n v="45"/>
    <x v="36"/>
    <n v="78750"/>
    <n v="23625"/>
    <n v="0.3"/>
    <x v="1"/>
    <x v="9"/>
    <x v="1"/>
    <n v="450"/>
    <n v="135"/>
  </r>
  <r>
    <x v="5"/>
    <n v="1185732"/>
    <d v="2021-11-15T00:00:00"/>
    <x v="0"/>
    <s v="Maine"/>
    <s v="Portland"/>
    <x v="4"/>
    <n v="54.999999999999993"/>
    <x v="36"/>
    <n v="96249.999999999985"/>
    <n v="24062.499999999996"/>
    <n v="0.25"/>
    <x v="1"/>
    <x v="9"/>
    <x v="1"/>
    <n v="549.99999999999989"/>
    <n v="137.49999999999997"/>
  </r>
  <r>
    <x v="5"/>
    <n v="1185732"/>
    <d v="2021-11-16T00:00:00"/>
    <x v="0"/>
    <s v="Maine"/>
    <s v="Portland"/>
    <x v="5"/>
    <n v="60"/>
    <x v="45"/>
    <n v="195000"/>
    <n v="78000"/>
    <n v="0.4"/>
    <x v="1"/>
    <x v="9"/>
    <x v="1"/>
    <n v="600"/>
    <n v="240"/>
  </r>
  <r>
    <x v="5"/>
    <n v="1185732"/>
    <d v="2021-11-17T00:00:00"/>
    <x v="0"/>
    <s v="Maine"/>
    <s v="Portland"/>
    <x v="0"/>
    <n v="54.999999999999993"/>
    <x v="20"/>
    <n v="302499.99999999994"/>
    <n v="105874.99999999997"/>
    <n v="0.35"/>
    <x v="1"/>
    <x v="9"/>
    <x v="1"/>
    <n v="549.99999999999989"/>
    <n v="192.49999999999994"/>
  </r>
  <r>
    <x v="5"/>
    <n v="1185732"/>
    <d v="2021-11-18T00:00:00"/>
    <x v="0"/>
    <s v="Maine"/>
    <s v="Portland"/>
    <x v="1"/>
    <n v="50"/>
    <x v="48"/>
    <n v="150000"/>
    <n v="52500"/>
    <n v="0.35"/>
    <x v="1"/>
    <x v="9"/>
    <x v="1"/>
    <n v="500"/>
    <n v="175"/>
  </r>
  <r>
    <x v="5"/>
    <n v="1185732"/>
    <d v="2021-11-19T00:00:00"/>
    <x v="0"/>
    <s v="Maine"/>
    <s v="Portland"/>
    <x v="2"/>
    <n v="45"/>
    <x v="37"/>
    <n v="101250"/>
    <n v="40500"/>
    <n v="0.39999999999999997"/>
    <x v="1"/>
    <x v="9"/>
    <x v="1"/>
    <n v="450"/>
    <n v="180"/>
  </r>
  <r>
    <x v="5"/>
    <n v="1185732"/>
    <d v="2021-11-20T00:00:00"/>
    <x v="0"/>
    <s v="Maine"/>
    <s v="Portland"/>
    <x v="3"/>
    <n v="45"/>
    <x v="36"/>
    <n v="78750"/>
    <n v="23625"/>
    <n v="0.3"/>
    <x v="1"/>
    <x v="9"/>
    <x v="1"/>
    <n v="450"/>
    <n v="135"/>
  </r>
  <r>
    <x v="5"/>
    <n v="1185732"/>
    <d v="2021-11-21T00:00:00"/>
    <x v="0"/>
    <s v="Maine"/>
    <s v="Portland"/>
    <x v="4"/>
    <n v="54.999999999999993"/>
    <x v="40"/>
    <n v="109999.99999999999"/>
    <n v="27499.999999999996"/>
    <n v="0.25"/>
    <x v="1"/>
    <x v="9"/>
    <x v="1"/>
    <n v="549.99999999999989"/>
    <n v="137.49999999999997"/>
  </r>
  <r>
    <x v="5"/>
    <n v="1185732"/>
    <d v="2021-12-20T00:00:00"/>
    <x v="0"/>
    <s v="Maine"/>
    <s v="Portland"/>
    <x v="5"/>
    <n v="60"/>
    <x v="47"/>
    <n v="225000"/>
    <n v="90000"/>
    <n v="0.4"/>
    <x v="1"/>
    <x v="10"/>
    <x v="1"/>
    <n v="600"/>
    <n v="240"/>
  </r>
  <r>
    <x v="5"/>
    <n v="1185732"/>
    <d v="2021-12-21T00:00:00"/>
    <x v="0"/>
    <s v="Maine"/>
    <s v="Portland"/>
    <x v="0"/>
    <n v="54.999999999999993"/>
    <x v="27"/>
    <n v="288749.99999999994"/>
    <n v="101062.49999999997"/>
    <n v="0.35"/>
    <x v="1"/>
    <x v="10"/>
    <x v="1"/>
    <n v="549.99999999999989"/>
    <n v="192.49999999999994"/>
  </r>
  <r>
    <x v="5"/>
    <n v="1185732"/>
    <d v="2021-12-22T00:00:00"/>
    <x v="0"/>
    <s v="Maine"/>
    <s v="Portland"/>
    <x v="1"/>
    <n v="50"/>
    <x v="48"/>
    <n v="150000"/>
    <n v="52500"/>
    <n v="0.35"/>
    <x v="1"/>
    <x v="10"/>
    <x v="1"/>
    <n v="500"/>
    <n v="175"/>
  </r>
  <r>
    <x v="5"/>
    <n v="1185732"/>
    <d v="2021-12-23T00:00:00"/>
    <x v="0"/>
    <s v="Maine"/>
    <s v="Portland"/>
    <x v="2"/>
    <n v="45"/>
    <x v="37"/>
    <n v="101250"/>
    <n v="40500"/>
    <n v="0.39999999999999997"/>
    <x v="1"/>
    <x v="10"/>
    <x v="1"/>
    <n v="450"/>
    <n v="180"/>
  </r>
  <r>
    <x v="5"/>
    <n v="1185732"/>
    <d v="2021-12-24T00:00:00"/>
    <x v="0"/>
    <s v="Maine"/>
    <s v="Portland"/>
    <x v="3"/>
    <n v="45"/>
    <x v="36"/>
    <n v="78750"/>
    <n v="23625"/>
    <n v="0.3"/>
    <x v="1"/>
    <x v="10"/>
    <x v="1"/>
    <n v="450"/>
    <n v="135"/>
  </r>
  <r>
    <x v="5"/>
    <n v="1185732"/>
    <d v="2021-12-25T00:00:00"/>
    <x v="0"/>
    <s v="Maine"/>
    <s v="Portland"/>
    <x v="4"/>
    <n v="54.999999999999993"/>
    <x v="42"/>
    <n v="82499.999999999985"/>
    <n v="20624.999999999996"/>
    <n v="0.25"/>
    <x v="1"/>
    <x v="10"/>
    <x v="1"/>
    <n v="549.99999999999989"/>
    <n v="137.49999999999997"/>
  </r>
  <r>
    <x v="5"/>
    <n v="1185732"/>
    <d v="2021-12-26T00:00:00"/>
    <x v="0"/>
    <s v="Maine"/>
    <s v="Portland"/>
    <x v="5"/>
    <n v="60"/>
    <x v="45"/>
    <n v="195000"/>
    <n v="78000"/>
    <n v="0.4"/>
    <x v="1"/>
    <x v="10"/>
    <x v="1"/>
    <n v="600"/>
    <n v="240"/>
  </r>
  <r>
    <x v="5"/>
    <n v="1185732"/>
    <d v="2021-12-27T00:00:00"/>
    <x v="0"/>
    <s v="Maine"/>
    <s v="Portland"/>
    <x v="0"/>
    <n v="54.999999999999993"/>
    <x v="31"/>
    <n v="247499.99999999997"/>
    <n v="86624.999999999985"/>
    <n v="0.35"/>
    <x v="1"/>
    <x v="10"/>
    <x v="1"/>
    <n v="549.99999999999989"/>
    <n v="192.49999999999997"/>
  </r>
  <r>
    <x v="5"/>
    <n v="1185732"/>
    <d v="2021-12-28T00:00:00"/>
    <x v="0"/>
    <s v="Maine"/>
    <s v="Portland"/>
    <x v="1"/>
    <n v="50"/>
    <x v="43"/>
    <n v="125000"/>
    <n v="43750"/>
    <n v="0.35"/>
    <x v="1"/>
    <x v="10"/>
    <x v="1"/>
    <n v="500"/>
    <n v="175"/>
  </r>
  <r>
    <x v="5"/>
    <n v="1185732"/>
    <d v="2021-12-29T00:00:00"/>
    <x v="0"/>
    <s v="Maine"/>
    <s v="Portland"/>
    <x v="2"/>
    <n v="45"/>
    <x v="42"/>
    <n v="67500"/>
    <n v="26999.999999999996"/>
    <n v="0.39999999999999997"/>
    <x v="1"/>
    <x v="10"/>
    <x v="1"/>
    <n v="450"/>
    <n v="179.99999999999997"/>
  </r>
  <r>
    <x v="5"/>
    <n v="1185732"/>
    <d v="2021-12-30T00:00:00"/>
    <x v="0"/>
    <s v="Maine"/>
    <s v="Portland"/>
    <x v="3"/>
    <n v="45"/>
    <x v="35"/>
    <n v="56250"/>
    <n v="16875"/>
    <n v="0.3"/>
    <x v="1"/>
    <x v="10"/>
    <x v="1"/>
    <n v="450"/>
    <n v="135"/>
  </r>
  <r>
    <x v="5"/>
    <n v="1185732"/>
    <d v="2021-12-31T00:00:00"/>
    <x v="0"/>
    <s v="Maine"/>
    <s v="Portland"/>
    <x v="4"/>
    <n v="54.999999999999993"/>
    <x v="35"/>
    <n v="68749.999999999985"/>
    <n v="17187.499999999996"/>
    <n v="0.25"/>
    <x v="1"/>
    <x v="10"/>
    <x v="1"/>
    <n v="549.99999999999989"/>
    <n v="137.49999999999997"/>
  </r>
  <r>
    <x v="5"/>
    <n v="1185732"/>
    <d v="2021-09-17T00:00:00"/>
    <x v="0"/>
    <s v="Maine"/>
    <s v="Portland"/>
    <x v="5"/>
    <n v="60"/>
    <x v="37"/>
    <n v="135000"/>
    <n v="54000"/>
    <n v="0.4"/>
    <x v="1"/>
    <x v="7"/>
    <x v="1"/>
    <n v="600"/>
    <n v="240"/>
  </r>
  <r>
    <x v="5"/>
    <n v="1185732"/>
    <d v="2021-10-19T00:00:00"/>
    <x v="0"/>
    <s v="Maine"/>
    <s v="Portland"/>
    <x v="0"/>
    <n v="60"/>
    <x v="46"/>
    <n v="240000"/>
    <n v="84000"/>
    <n v="0.35"/>
    <x v="1"/>
    <x v="8"/>
    <x v="1"/>
    <n v="600"/>
    <n v="210"/>
  </r>
  <r>
    <x v="5"/>
    <n v="1185732"/>
    <d v="2021-10-19T00:00:00"/>
    <x v="0"/>
    <s v="Maine"/>
    <s v="Portland"/>
    <x v="1"/>
    <n v="55.000000000000007"/>
    <x v="37"/>
    <n v="123750.00000000001"/>
    <n v="43312.5"/>
    <n v="0.35"/>
    <x v="1"/>
    <x v="8"/>
    <x v="1"/>
    <n v="550.00000000000011"/>
    <n v="192.5"/>
  </r>
  <r>
    <x v="5"/>
    <n v="1185732"/>
    <d v="2021-10-19T00:00:00"/>
    <x v="0"/>
    <s v="Maine"/>
    <s v="Portland"/>
    <x v="2"/>
    <n v="55.000000000000007"/>
    <x v="35"/>
    <n v="68750.000000000015"/>
    <n v="27500.000000000004"/>
    <n v="0.39999999999999997"/>
    <x v="1"/>
    <x v="8"/>
    <x v="1"/>
    <n v="550.00000000000011"/>
    <n v="220.00000000000003"/>
  </r>
  <r>
    <x v="5"/>
    <n v="1185732"/>
    <d v="2021-10-19T00:00:00"/>
    <x v="0"/>
    <s v="Maine"/>
    <s v="Portland"/>
    <x v="3"/>
    <n v="55.000000000000007"/>
    <x v="38"/>
    <n v="55000.000000000007"/>
    <n v="16500"/>
    <n v="0.3"/>
    <x v="1"/>
    <x v="8"/>
    <x v="1"/>
    <n v="550.00000000000011"/>
    <n v="165"/>
  </r>
  <r>
    <x v="5"/>
    <n v="1185732"/>
    <d v="2021-10-19T00:00:00"/>
    <x v="0"/>
    <s v="Maine"/>
    <s v="Portland"/>
    <x v="4"/>
    <n v="65"/>
    <x v="38"/>
    <n v="65000"/>
    <n v="16250"/>
    <n v="0.25"/>
    <x v="1"/>
    <x v="8"/>
    <x v="1"/>
    <n v="650"/>
    <n v="162.5"/>
  </r>
  <r>
    <x v="5"/>
    <n v="1185732"/>
    <d v="2021-10-19T00:00:00"/>
    <x v="0"/>
    <s v="Maine"/>
    <s v="Portland"/>
    <x v="5"/>
    <n v="70"/>
    <x v="37"/>
    <n v="157500"/>
    <n v="63000"/>
    <n v="0.4"/>
    <x v="1"/>
    <x v="8"/>
    <x v="1"/>
    <n v="700"/>
    <n v="280"/>
  </r>
  <r>
    <x v="5"/>
    <n v="1185732"/>
    <d v="2021-11-18T00:00:00"/>
    <x v="0"/>
    <s v="Maine"/>
    <s v="Portland"/>
    <x v="0"/>
    <n v="65"/>
    <x v="47"/>
    <n v="243750"/>
    <n v="85312.5"/>
    <n v="0.35"/>
    <x v="1"/>
    <x v="9"/>
    <x v="1"/>
    <n v="650"/>
    <n v="227.5"/>
  </r>
  <r>
    <x v="5"/>
    <n v="1185732"/>
    <d v="2021-11-18T00:00:00"/>
    <x v="0"/>
    <s v="Maine"/>
    <s v="Portland"/>
    <x v="1"/>
    <n v="55.000000000000007"/>
    <x v="40"/>
    <n v="110000.00000000001"/>
    <n v="38500"/>
    <n v="0.35"/>
    <x v="1"/>
    <x v="9"/>
    <x v="1"/>
    <n v="550.00000000000011"/>
    <n v="192.5"/>
  </r>
  <r>
    <x v="5"/>
    <n v="1185732"/>
    <d v="2021-11-18T00:00:00"/>
    <x v="0"/>
    <s v="Maine"/>
    <s v="Portland"/>
    <x v="2"/>
    <n v="55.000000000000007"/>
    <x v="49"/>
    <n v="107250.00000000001"/>
    <n v="42900"/>
    <n v="0.39999999999999997"/>
    <x v="1"/>
    <x v="9"/>
    <x v="1"/>
    <n v="550.00000000000011"/>
    <n v="220"/>
  </r>
  <r>
    <x v="5"/>
    <n v="1185732"/>
    <d v="2021-11-18T00:00:00"/>
    <x v="0"/>
    <s v="Maine"/>
    <s v="Portland"/>
    <x v="3"/>
    <n v="55.000000000000007"/>
    <x v="36"/>
    <n v="96250.000000000015"/>
    <n v="28875.000000000004"/>
    <n v="0.3"/>
    <x v="1"/>
    <x v="9"/>
    <x v="1"/>
    <n v="550.00000000000011"/>
    <n v="165.00000000000003"/>
  </r>
  <r>
    <x v="5"/>
    <n v="1185732"/>
    <d v="2021-11-18T00:00:00"/>
    <x v="0"/>
    <s v="Maine"/>
    <s v="Portland"/>
    <x v="4"/>
    <n v="65"/>
    <x v="42"/>
    <n v="97500"/>
    <n v="24375"/>
    <n v="0.25"/>
    <x v="1"/>
    <x v="9"/>
    <x v="1"/>
    <n v="650"/>
    <n v="162.5"/>
  </r>
  <r>
    <x v="5"/>
    <n v="1185732"/>
    <d v="2021-11-18T00:00:00"/>
    <x v="0"/>
    <s v="Maine"/>
    <s v="Portland"/>
    <x v="5"/>
    <n v="70"/>
    <x v="43"/>
    <n v="175000"/>
    <n v="70000"/>
    <n v="0.4"/>
    <x v="1"/>
    <x v="9"/>
    <x v="1"/>
    <n v="700"/>
    <n v="280"/>
  </r>
  <r>
    <x v="5"/>
    <n v="1185732"/>
    <d v="2021-12-17T00:00:00"/>
    <x v="0"/>
    <s v="Maine"/>
    <s v="Portland"/>
    <x v="0"/>
    <n v="65"/>
    <x v="33"/>
    <n v="308750"/>
    <n v="108062.5"/>
    <n v="0.35"/>
    <x v="1"/>
    <x v="10"/>
    <x v="1"/>
    <n v="650"/>
    <n v="227.5"/>
  </r>
  <r>
    <x v="5"/>
    <n v="1185732"/>
    <d v="2021-12-17T00:00:00"/>
    <x v="0"/>
    <s v="Maine"/>
    <s v="Portland"/>
    <x v="1"/>
    <n v="55.000000000000007"/>
    <x v="34"/>
    <n v="151250.00000000003"/>
    <n v="52937.500000000007"/>
    <n v="0.35"/>
    <x v="1"/>
    <x v="10"/>
    <x v="1"/>
    <n v="550.00000000000011"/>
    <n v="192.50000000000003"/>
  </r>
  <r>
    <x v="5"/>
    <n v="1185732"/>
    <d v="2021-12-17T00:00:00"/>
    <x v="0"/>
    <s v="Maine"/>
    <s v="Portland"/>
    <x v="2"/>
    <n v="55.000000000000007"/>
    <x v="43"/>
    <n v="137500.00000000003"/>
    <n v="55000.000000000007"/>
    <n v="0.39999999999999997"/>
    <x v="1"/>
    <x v="10"/>
    <x v="1"/>
    <n v="550.00000000000011"/>
    <n v="220.00000000000003"/>
  </r>
  <r>
    <x v="5"/>
    <n v="1185732"/>
    <d v="2021-12-17T00:00:00"/>
    <x v="0"/>
    <s v="Maine"/>
    <s v="Portland"/>
    <x v="3"/>
    <n v="55.000000000000007"/>
    <x v="40"/>
    <n v="110000.00000000001"/>
    <n v="33000"/>
    <n v="0.3"/>
    <x v="1"/>
    <x v="10"/>
    <x v="1"/>
    <n v="550.00000000000011"/>
    <n v="165"/>
  </r>
  <r>
    <x v="5"/>
    <n v="1185732"/>
    <d v="2021-12-17T00:00:00"/>
    <x v="0"/>
    <s v="Maine"/>
    <s v="Portland"/>
    <x v="4"/>
    <n v="65"/>
    <x v="40"/>
    <n v="130000"/>
    <n v="32500"/>
    <n v="0.25"/>
    <x v="1"/>
    <x v="10"/>
    <x v="1"/>
    <n v="650"/>
    <n v="162.5"/>
  </r>
  <r>
    <x v="5"/>
    <n v="1185732"/>
    <d v="2021-12-17T00:00:00"/>
    <x v="0"/>
    <s v="Maine"/>
    <s v="Portland"/>
    <x v="5"/>
    <n v="70"/>
    <x v="48"/>
    <n v="210000"/>
    <n v="84000"/>
    <n v="0.4"/>
    <x v="1"/>
    <x v="10"/>
    <x v="1"/>
    <n v="700"/>
    <n v="280"/>
  </r>
  <r>
    <x v="3"/>
    <n v="1128299"/>
    <d v="2021-01-10T00:00:00"/>
    <x v="0"/>
    <s v="Maine"/>
    <s v="Portland"/>
    <x v="0"/>
    <n v="35"/>
    <x v="47"/>
    <n v="131250"/>
    <n v="32812.5"/>
    <n v="0.25"/>
    <x v="1"/>
    <x v="0"/>
    <x v="1"/>
    <n v="350"/>
    <n v="87.5"/>
  </r>
  <r>
    <x v="3"/>
    <n v="1128299"/>
    <d v="2021-01-10T00:00:00"/>
    <x v="0"/>
    <s v="Maine"/>
    <s v="Portland"/>
    <x v="1"/>
    <n v="45"/>
    <x v="47"/>
    <n v="168750"/>
    <n v="33750"/>
    <n v="0.2"/>
    <x v="1"/>
    <x v="0"/>
    <x v="1"/>
    <n v="450"/>
    <n v="90"/>
  </r>
  <r>
    <x v="3"/>
    <n v="1128299"/>
    <d v="2021-01-10T00:00:00"/>
    <x v="0"/>
    <s v="Maine"/>
    <s v="Portland"/>
    <x v="2"/>
    <n v="45"/>
    <x v="47"/>
    <n v="168750"/>
    <n v="42187.5"/>
    <n v="0.25"/>
    <x v="1"/>
    <x v="0"/>
    <x v="1"/>
    <n v="450"/>
    <n v="112.5"/>
  </r>
  <r>
    <x v="3"/>
    <n v="1128299"/>
    <d v="2021-01-10T00:00:00"/>
    <x v="0"/>
    <s v="Maine"/>
    <s v="Portland"/>
    <x v="3"/>
    <n v="45"/>
    <x v="37"/>
    <n v="101250"/>
    <n v="25312.5"/>
    <n v="0.25"/>
    <x v="1"/>
    <x v="0"/>
    <x v="1"/>
    <n v="450"/>
    <n v="112.5"/>
  </r>
  <r>
    <x v="5"/>
    <n v="1185732"/>
    <d v="2021-01-24T00:00:00"/>
    <x v="2"/>
    <s v="Alaska"/>
    <s v="Anchorage"/>
    <x v="5"/>
    <n v="55.000000000000007"/>
    <x v="48"/>
    <n v="165000.00000000003"/>
    <n v="49500.000000000007"/>
    <n v="0.3"/>
    <x v="1"/>
    <x v="0"/>
    <x v="1"/>
    <n v="550.00000000000011"/>
    <n v="165.00000000000003"/>
  </r>
  <r>
    <x v="5"/>
    <n v="1185732"/>
    <d v="2021-02-22T00:00:00"/>
    <x v="2"/>
    <s v="Alaska"/>
    <s v="Anchorage"/>
    <x v="0"/>
    <n v="55.000000000000007"/>
    <x v="30"/>
    <n v="316250.00000000006"/>
    <n v="110687.50000000003"/>
    <n v="0.35000000000000003"/>
    <x v="1"/>
    <x v="1"/>
    <x v="1"/>
    <n v="550.00000000000011"/>
    <n v="192.50000000000006"/>
  </r>
  <r>
    <x v="5"/>
    <n v="1185732"/>
    <d v="2021-02-22T00:00:00"/>
    <x v="2"/>
    <s v="Alaska"/>
    <s v="Anchorage"/>
    <x v="1"/>
    <n v="55.000000000000007"/>
    <x v="37"/>
    <n v="123750.00000000001"/>
    <n v="43312.500000000007"/>
    <n v="0.35000000000000003"/>
    <x v="1"/>
    <x v="1"/>
    <x v="1"/>
    <n v="550.00000000000011"/>
    <n v="192.50000000000003"/>
  </r>
  <r>
    <x v="5"/>
    <n v="1185732"/>
    <d v="2021-02-22T00:00:00"/>
    <x v="2"/>
    <s v="Alaska"/>
    <s v="Anchorage"/>
    <x v="2"/>
    <n v="45"/>
    <x v="34"/>
    <n v="123750"/>
    <n v="30937.5"/>
    <n v="0.25"/>
    <x v="1"/>
    <x v="1"/>
    <x v="1"/>
    <n v="450"/>
    <n v="112.5"/>
  </r>
  <r>
    <x v="5"/>
    <n v="1185732"/>
    <d v="2021-02-22T00:00:00"/>
    <x v="2"/>
    <s v="Alaska"/>
    <s v="Anchorage"/>
    <x v="3"/>
    <n v="49.999999999999993"/>
    <x v="36"/>
    <n v="87499.999999999985"/>
    <n v="21874.999999999996"/>
    <n v="0.25"/>
    <x v="1"/>
    <x v="1"/>
    <x v="1"/>
    <n v="499.99999999999994"/>
    <n v="124.99999999999999"/>
  </r>
  <r>
    <x v="5"/>
    <n v="1185732"/>
    <d v="2021-02-22T00:00:00"/>
    <x v="2"/>
    <s v="Alaska"/>
    <s v="Anchorage"/>
    <x v="4"/>
    <n v="65.000000000000014"/>
    <x v="43"/>
    <n v="162500.00000000003"/>
    <n v="40625.000000000007"/>
    <n v="0.25"/>
    <x v="1"/>
    <x v="1"/>
    <x v="1"/>
    <n v="650.00000000000011"/>
    <n v="162.50000000000003"/>
  </r>
  <r>
    <x v="5"/>
    <n v="1185732"/>
    <d v="2021-02-22T00:00:00"/>
    <x v="2"/>
    <s v="Alaska"/>
    <s v="Anchorage"/>
    <x v="5"/>
    <n v="55.000000000000007"/>
    <x v="44"/>
    <n v="192500.00000000003"/>
    <n v="57750.000000000007"/>
    <n v="0.3"/>
    <x v="1"/>
    <x v="1"/>
    <x v="1"/>
    <n v="550.00000000000011"/>
    <n v="165.00000000000003"/>
  </r>
  <r>
    <x v="5"/>
    <n v="1185732"/>
    <d v="2021-03-20T00:00:00"/>
    <x v="2"/>
    <s v="Alaska"/>
    <s v="Anchorage"/>
    <x v="0"/>
    <n v="55.000000000000007"/>
    <x v="61"/>
    <n v="299750.00000000006"/>
    <n v="104912.50000000003"/>
    <n v="0.35000000000000003"/>
    <x v="1"/>
    <x v="2"/>
    <x v="1"/>
    <n v="550.00000000000011"/>
    <n v="192.50000000000006"/>
  </r>
  <r>
    <x v="5"/>
    <n v="1185732"/>
    <d v="2021-03-20T00:00:00"/>
    <x v="2"/>
    <s v="Alaska"/>
    <s v="Anchorage"/>
    <x v="1"/>
    <n v="55.000000000000007"/>
    <x v="43"/>
    <n v="137500.00000000003"/>
    <n v="48125.000000000015"/>
    <n v="0.35000000000000003"/>
    <x v="1"/>
    <x v="2"/>
    <x v="1"/>
    <n v="550.00000000000011"/>
    <n v="192.50000000000006"/>
  </r>
  <r>
    <x v="5"/>
    <n v="1185732"/>
    <d v="2021-03-20T00:00:00"/>
    <x v="2"/>
    <s v="Alaska"/>
    <s v="Anchorage"/>
    <x v="2"/>
    <n v="45"/>
    <x v="34"/>
    <n v="123750"/>
    <n v="30937.5"/>
    <n v="0.25"/>
    <x v="1"/>
    <x v="2"/>
    <x v="1"/>
    <n v="450"/>
    <n v="112.5"/>
  </r>
  <r>
    <x v="5"/>
    <n v="1185732"/>
    <d v="2021-03-20T00:00:00"/>
    <x v="2"/>
    <s v="Alaska"/>
    <s v="Anchorage"/>
    <x v="3"/>
    <n v="49.999999999999993"/>
    <x v="35"/>
    <n v="62499.999999999993"/>
    <n v="15624.999999999998"/>
    <n v="0.25"/>
    <x v="1"/>
    <x v="2"/>
    <x v="1"/>
    <n v="499.99999999999994"/>
    <n v="124.99999999999999"/>
  </r>
  <r>
    <x v="5"/>
    <n v="1185732"/>
    <d v="2021-03-20T00:00:00"/>
    <x v="2"/>
    <s v="Alaska"/>
    <s v="Anchorage"/>
    <x v="4"/>
    <n v="65.000000000000014"/>
    <x v="36"/>
    <n v="113750.00000000003"/>
    <n v="28437.500000000007"/>
    <n v="0.25"/>
    <x v="1"/>
    <x v="2"/>
    <x v="1"/>
    <n v="650.00000000000011"/>
    <n v="162.50000000000003"/>
  </r>
  <r>
    <x v="5"/>
    <n v="1185732"/>
    <d v="2021-03-20T00:00:00"/>
    <x v="2"/>
    <s v="Alaska"/>
    <s v="Anchorage"/>
    <x v="5"/>
    <n v="55.000000000000007"/>
    <x v="34"/>
    <n v="151250.00000000003"/>
    <n v="45375.000000000007"/>
    <n v="0.3"/>
    <x v="1"/>
    <x v="2"/>
    <x v="1"/>
    <n v="550.00000000000011"/>
    <n v="165.00000000000003"/>
  </r>
  <r>
    <x v="5"/>
    <n v="1185732"/>
    <d v="2021-04-21T00:00:00"/>
    <x v="2"/>
    <s v="Alaska"/>
    <s v="Anchorage"/>
    <x v="0"/>
    <n v="55.000000000000007"/>
    <x v="27"/>
    <n v="288750.00000000006"/>
    <n v="101062.50000000003"/>
    <n v="0.35000000000000003"/>
    <x v="1"/>
    <x v="3"/>
    <x v="1"/>
    <n v="550.00000000000011"/>
    <n v="192.50000000000006"/>
  </r>
  <r>
    <x v="5"/>
    <n v="1185732"/>
    <d v="2021-04-21T00:00:00"/>
    <x v="2"/>
    <s v="Alaska"/>
    <s v="Anchorage"/>
    <x v="1"/>
    <n v="55.000000000000007"/>
    <x v="37"/>
    <n v="123750.00000000001"/>
    <n v="43312.500000000007"/>
    <n v="0.35000000000000003"/>
    <x v="1"/>
    <x v="3"/>
    <x v="1"/>
    <n v="550.00000000000011"/>
    <n v="192.50000000000003"/>
  </r>
  <r>
    <x v="5"/>
    <n v="1185732"/>
    <d v="2021-04-21T00:00:00"/>
    <x v="2"/>
    <s v="Alaska"/>
    <s v="Anchorage"/>
    <x v="2"/>
    <n v="45"/>
    <x v="37"/>
    <n v="101250"/>
    <n v="25312.5"/>
    <n v="0.25"/>
    <x v="1"/>
    <x v="3"/>
    <x v="1"/>
    <n v="450"/>
    <n v="112.5"/>
  </r>
  <r>
    <x v="5"/>
    <n v="1185732"/>
    <d v="2021-04-21T00:00:00"/>
    <x v="2"/>
    <s v="Alaska"/>
    <s v="Anchorage"/>
    <x v="3"/>
    <n v="49.999999999999993"/>
    <x v="42"/>
    <n v="74999.999999999985"/>
    <n v="18749.999999999996"/>
    <n v="0.25"/>
    <x v="1"/>
    <x v="3"/>
    <x v="1"/>
    <n v="499.99999999999989"/>
    <n v="124.99999999999997"/>
  </r>
  <r>
    <x v="5"/>
    <n v="1185732"/>
    <d v="2021-04-21T00:00:00"/>
    <x v="2"/>
    <s v="Alaska"/>
    <s v="Anchorage"/>
    <x v="4"/>
    <n v="60.000000000000007"/>
    <x v="42"/>
    <n v="90000.000000000015"/>
    <n v="22500.000000000004"/>
    <n v="0.25"/>
    <x v="1"/>
    <x v="3"/>
    <x v="1"/>
    <n v="600.00000000000011"/>
    <n v="150.00000000000003"/>
  </r>
  <r>
    <x v="5"/>
    <n v="1185732"/>
    <d v="2021-04-21T00:00:00"/>
    <x v="2"/>
    <s v="Alaska"/>
    <s v="Anchorage"/>
    <x v="5"/>
    <n v="50"/>
    <x v="48"/>
    <n v="150000"/>
    <n v="45000"/>
    <n v="0.3"/>
    <x v="1"/>
    <x v="3"/>
    <x v="1"/>
    <n v="500"/>
    <n v="150"/>
  </r>
  <r>
    <x v="5"/>
    <n v="1185732"/>
    <d v="2021-05-20T00:00:00"/>
    <x v="2"/>
    <s v="Alaska"/>
    <s v="Anchorage"/>
    <x v="0"/>
    <n v="65"/>
    <x v="62"/>
    <n v="370500"/>
    <n v="129675.00000000001"/>
    <n v="0.35000000000000003"/>
    <x v="1"/>
    <x v="4"/>
    <x v="1"/>
    <n v="650"/>
    <n v="227.50000000000003"/>
  </r>
  <r>
    <x v="5"/>
    <n v="1185732"/>
    <d v="2021-05-20T00:00:00"/>
    <x v="2"/>
    <s v="Alaska"/>
    <s v="Anchorage"/>
    <x v="1"/>
    <n v="60.000000000000007"/>
    <x v="34"/>
    <n v="165000.00000000003"/>
    <n v="57750.000000000015"/>
    <n v="0.35000000000000003"/>
    <x v="1"/>
    <x v="4"/>
    <x v="1"/>
    <n v="600.00000000000011"/>
    <n v="210.00000000000006"/>
  </r>
  <r>
    <x v="5"/>
    <n v="1185732"/>
    <d v="2021-05-20T00:00:00"/>
    <x v="2"/>
    <s v="Alaska"/>
    <s v="Anchorage"/>
    <x v="2"/>
    <n v="55.000000000000007"/>
    <x v="48"/>
    <n v="165000.00000000003"/>
    <n v="41250.000000000007"/>
    <n v="0.25"/>
    <x v="1"/>
    <x v="4"/>
    <x v="1"/>
    <n v="550.00000000000011"/>
    <n v="137.50000000000003"/>
  </r>
  <r>
    <x v="5"/>
    <n v="1185732"/>
    <d v="2021-05-20T00:00:00"/>
    <x v="2"/>
    <s v="Alaska"/>
    <s v="Anchorage"/>
    <x v="3"/>
    <n v="55.000000000000007"/>
    <x v="43"/>
    <n v="137500.00000000003"/>
    <n v="34375.000000000007"/>
    <n v="0.25"/>
    <x v="1"/>
    <x v="4"/>
    <x v="1"/>
    <n v="550.00000000000011"/>
    <n v="137.50000000000003"/>
  </r>
  <r>
    <x v="5"/>
    <n v="1185732"/>
    <d v="2021-05-20T00:00:00"/>
    <x v="2"/>
    <s v="Alaska"/>
    <s v="Anchorage"/>
    <x v="4"/>
    <n v="65"/>
    <x v="34"/>
    <n v="178750"/>
    <n v="44687.5"/>
    <n v="0.25"/>
    <x v="1"/>
    <x v="4"/>
    <x v="1"/>
    <n v="650"/>
    <n v="162.5"/>
  </r>
  <r>
    <x v="5"/>
    <n v="1185732"/>
    <d v="2021-05-20T00:00:00"/>
    <x v="2"/>
    <s v="Alaska"/>
    <s v="Anchorage"/>
    <x v="5"/>
    <n v="70"/>
    <x v="46"/>
    <n v="280000"/>
    <n v="84000"/>
    <n v="0.3"/>
    <x v="1"/>
    <x v="4"/>
    <x v="1"/>
    <n v="700"/>
    <n v="210"/>
  </r>
  <r>
    <x v="5"/>
    <n v="1185732"/>
    <d v="2021-06-22T00:00:00"/>
    <x v="2"/>
    <s v="Alaska"/>
    <s v="Anchorage"/>
    <x v="0"/>
    <n v="65"/>
    <x v="25"/>
    <n v="422500"/>
    <n v="147875"/>
    <n v="0.35000000000000003"/>
    <x v="1"/>
    <x v="11"/>
    <x v="1"/>
    <n v="650"/>
    <n v="227.5"/>
  </r>
  <r>
    <x v="5"/>
    <n v="1185732"/>
    <d v="2021-06-22T00:00:00"/>
    <x v="2"/>
    <s v="Alaska"/>
    <s v="Anchorage"/>
    <x v="1"/>
    <n v="60.000000000000007"/>
    <x v="46"/>
    <n v="240000.00000000003"/>
    <n v="84000.000000000015"/>
    <n v="0.35000000000000003"/>
    <x v="1"/>
    <x v="11"/>
    <x v="1"/>
    <n v="600.00000000000011"/>
    <n v="210.00000000000003"/>
  </r>
  <r>
    <x v="5"/>
    <n v="1185732"/>
    <d v="2021-06-22T00:00:00"/>
    <x v="2"/>
    <s v="Alaska"/>
    <s v="Anchorage"/>
    <x v="2"/>
    <n v="55.000000000000007"/>
    <x v="45"/>
    <n v="178750.00000000003"/>
    <n v="44687.500000000007"/>
    <n v="0.25"/>
    <x v="1"/>
    <x v="11"/>
    <x v="1"/>
    <n v="550.00000000000011"/>
    <n v="137.50000000000003"/>
  </r>
  <r>
    <x v="5"/>
    <n v="1185732"/>
    <d v="2021-06-22T00:00:00"/>
    <x v="2"/>
    <s v="Alaska"/>
    <s v="Anchorage"/>
    <x v="3"/>
    <n v="55.000000000000007"/>
    <x v="48"/>
    <n v="165000.00000000003"/>
    <n v="41250.000000000007"/>
    <n v="0.25"/>
    <x v="1"/>
    <x v="11"/>
    <x v="1"/>
    <n v="550.00000000000011"/>
    <n v="137.50000000000003"/>
  </r>
  <r>
    <x v="5"/>
    <n v="1185732"/>
    <d v="2021-06-22T00:00:00"/>
    <x v="2"/>
    <s v="Alaska"/>
    <s v="Anchorage"/>
    <x v="4"/>
    <n v="65"/>
    <x v="48"/>
    <n v="195000"/>
    <n v="48750"/>
    <n v="0.25"/>
    <x v="1"/>
    <x v="11"/>
    <x v="1"/>
    <n v="650"/>
    <n v="162.5"/>
  </r>
  <r>
    <x v="5"/>
    <n v="1185732"/>
    <d v="2021-06-22T00:00:00"/>
    <x v="2"/>
    <s v="Alaska"/>
    <s v="Anchorage"/>
    <x v="5"/>
    <n v="70"/>
    <x v="31"/>
    <n v="315000"/>
    <n v="94500"/>
    <n v="0.3"/>
    <x v="1"/>
    <x v="11"/>
    <x v="1"/>
    <n v="700"/>
    <n v="210"/>
  </r>
  <r>
    <x v="5"/>
    <n v="1185732"/>
    <d v="2021-07-20T00:00:00"/>
    <x v="2"/>
    <s v="Alaska"/>
    <s v="Anchorage"/>
    <x v="0"/>
    <n v="65"/>
    <x v="21"/>
    <n v="438750"/>
    <n v="153562.50000000003"/>
    <n v="0.35000000000000003"/>
    <x v="1"/>
    <x v="5"/>
    <x v="1"/>
    <n v="650"/>
    <n v="227.50000000000006"/>
  </r>
  <r>
    <x v="5"/>
    <n v="1185732"/>
    <d v="2021-07-20T00:00:00"/>
    <x v="2"/>
    <s v="Alaska"/>
    <s v="Anchorage"/>
    <x v="1"/>
    <n v="60.000000000000007"/>
    <x v="32"/>
    <n v="255000.00000000003"/>
    <n v="89250.000000000015"/>
    <n v="0.35000000000000003"/>
    <x v="1"/>
    <x v="5"/>
    <x v="1"/>
    <n v="600.00000000000011"/>
    <n v="210.00000000000003"/>
  </r>
  <r>
    <x v="5"/>
    <n v="1185732"/>
    <d v="2021-07-20T00:00:00"/>
    <x v="2"/>
    <s v="Alaska"/>
    <s v="Anchorage"/>
    <x v="2"/>
    <n v="55.000000000000007"/>
    <x v="44"/>
    <n v="192500.00000000003"/>
    <n v="48125.000000000007"/>
    <n v="0.25"/>
    <x v="1"/>
    <x v="5"/>
    <x v="1"/>
    <n v="550.00000000000011"/>
    <n v="137.50000000000003"/>
  </r>
  <r>
    <x v="5"/>
    <n v="1185732"/>
    <d v="2021-07-20T00:00:00"/>
    <x v="2"/>
    <s v="Alaska"/>
    <s v="Anchorage"/>
    <x v="3"/>
    <n v="55.000000000000007"/>
    <x v="48"/>
    <n v="165000.00000000003"/>
    <n v="41250.000000000007"/>
    <n v="0.25"/>
    <x v="1"/>
    <x v="5"/>
    <x v="1"/>
    <n v="550.00000000000011"/>
    <n v="137.50000000000003"/>
  </r>
  <r>
    <x v="5"/>
    <n v="1185732"/>
    <d v="2021-07-20T00:00:00"/>
    <x v="2"/>
    <s v="Alaska"/>
    <s v="Anchorage"/>
    <x v="4"/>
    <n v="65"/>
    <x v="45"/>
    <n v="211250"/>
    <n v="52812.5"/>
    <n v="0.25"/>
    <x v="1"/>
    <x v="5"/>
    <x v="1"/>
    <n v="650"/>
    <n v="162.5"/>
  </r>
  <r>
    <x v="5"/>
    <n v="1185732"/>
    <d v="2021-07-20T00:00:00"/>
    <x v="2"/>
    <s v="Alaska"/>
    <s v="Anchorage"/>
    <x v="5"/>
    <n v="70"/>
    <x v="23"/>
    <n v="350000"/>
    <n v="105000"/>
    <n v="0.3"/>
    <x v="1"/>
    <x v="5"/>
    <x v="1"/>
    <n v="700"/>
    <n v="210"/>
  </r>
  <r>
    <x v="5"/>
    <n v="1185732"/>
    <d v="2021-08-21T00:00:00"/>
    <x v="2"/>
    <s v="Alaska"/>
    <s v="Anchorage"/>
    <x v="0"/>
    <n v="65"/>
    <x v="25"/>
    <n v="422500"/>
    <n v="147875"/>
    <n v="0.35000000000000003"/>
    <x v="1"/>
    <x v="6"/>
    <x v="1"/>
    <n v="650"/>
    <n v="227.5"/>
  </r>
  <r>
    <x v="5"/>
    <n v="1185732"/>
    <d v="2021-08-21T00:00:00"/>
    <x v="2"/>
    <s v="Alaska"/>
    <s v="Anchorage"/>
    <x v="1"/>
    <n v="60.000000000000007"/>
    <x v="32"/>
    <n v="255000.00000000003"/>
    <n v="89250.000000000015"/>
    <n v="0.35000000000000003"/>
    <x v="1"/>
    <x v="6"/>
    <x v="1"/>
    <n v="600.00000000000011"/>
    <n v="210.00000000000003"/>
  </r>
  <r>
    <x v="5"/>
    <n v="1185732"/>
    <d v="2021-08-21T00:00:00"/>
    <x v="2"/>
    <s v="Alaska"/>
    <s v="Anchorage"/>
    <x v="2"/>
    <n v="55.000000000000007"/>
    <x v="44"/>
    <n v="192500.00000000003"/>
    <n v="48125.000000000007"/>
    <n v="0.25"/>
    <x v="1"/>
    <x v="6"/>
    <x v="1"/>
    <n v="550.00000000000011"/>
    <n v="137.50000000000003"/>
  </r>
  <r>
    <x v="5"/>
    <n v="1185732"/>
    <d v="2021-08-21T00:00:00"/>
    <x v="2"/>
    <s v="Alaska"/>
    <s v="Anchorage"/>
    <x v="3"/>
    <n v="55.000000000000007"/>
    <x v="43"/>
    <n v="137500.00000000003"/>
    <n v="34375.000000000007"/>
    <n v="0.25"/>
    <x v="1"/>
    <x v="6"/>
    <x v="1"/>
    <n v="550.00000000000011"/>
    <n v="137.50000000000003"/>
  </r>
  <r>
    <x v="5"/>
    <n v="1185732"/>
    <d v="2021-08-21T00:00:00"/>
    <x v="2"/>
    <s v="Alaska"/>
    <s v="Anchorage"/>
    <x v="4"/>
    <n v="65"/>
    <x v="37"/>
    <n v="146250"/>
    <n v="36562.5"/>
    <n v="0.25"/>
    <x v="1"/>
    <x v="6"/>
    <x v="1"/>
    <n v="650"/>
    <n v="162.5"/>
  </r>
  <r>
    <x v="5"/>
    <n v="1185732"/>
    <d v="2021-08-21T00:00:00"/>
    <x v="2"/>
    <s v="Alaska"/>
    <s v="Anchorage"/>
    <x v="5"/>
    <n v="70"/>
    <x v="46"/>
    <n v="280000"/>
    <n v="84000"/>
    <n v="0.3"/>
    <x v="1"/>
    <x v="6"/>
    <x v="1"/>
    <n v="700"/>
    <n v="210"/>
  </r>
  <r>
    <x v="5"/>
    <n v="1185732"/>
    <d v="2021-09-20T00:00:00"/>
    <x v="2"/>
    <s v="Alaska"/>
    <s v="Anchorage"/>
    <x v="0"/>
    <n v="65"/>
    <x v="27"/>
    <n v="341250"/>
    <n v="119437.50000000001"/>
    <n v="0.35000000000000003"/>
    <x v="1"/>
    <x v="7"/>
    <x v="1"/>
    <n v="650"/>
    <n v="227.50000000000003"/>
  </r>
  <r>
    <x v="5"/>
    <n v="1185732"/>
    <d v="2021-09-20T00:00:00"/>
    <x v="2"/>
    <s v="Alaska"/>
    <s v="Anchorage"/>
    <x v="1"/>
    <n v="60.000000000000007"/>
    <x v="45"/>
    <n v="195000.00000000003"/>
    <n v="68250.000000000015"/>
    <n v="0.35000000000000003"/>
    <x v="1"/>
    <x v="7"/>
    <x v="1"/>
    <n v="600.00000000000011"/>
    <n v="210.00000000000006"/>
  </r>
  <r>
    <x v="5"/>
    <n v="1185732"/>
    <d v="2021-09-20T00:00:00"/>
    <x v="2"/>
    <s v="Alaska"/>
    <s v="Anchorage"/>
    <x v="2"/>
    <n v="55.000000000000007"/>
    <x v="37"/>
    <n v="123750.00000000001"/>
    <n v="30937.500000000004"/>
    <n v="0.25"/>
    <x v="1"/>
    <x v="7"/>
    <x v="1"/>
    <n v="550.00000000000011"/>
    <n v="137.50000000000003"/>
  </r>
  <r>
    <x v="5"/>
    <n v="1185732"/>
    <d v="2021-09-20T00:00:00"/>
    <x v="2"/>
    <s v="Alaska"/>
    <s v="Anchorage"/>
    <x v="3"/>
    <n v="55.000000000000007"/>
    <x v="40"/>
    <n v="110000.00000000001"/>
    <n v="27500.000000000004"/>
    <n v="0.25"/>
    <x v="1"/>
    <x v="7"/>
    <x v="1"/>
    <n v="550.00000000000011"/>
    <n v="137.50000000000003"/>
  </r>
  <r>
    <x v="5"/>
    <n v="1185732"/>
    <d v="2021-09-20T00:00:00"/>
    <x v="2"/>
    <s v="Alaska"/>
    <s v="Anchorage"/>
    <x v="4"/>
    <n v="65"/>
    <x v="40"/>
    <n v="130000"/>
    <n v="32500"/>
    <n v="0.25"/>
    <x v="1"/>
    <x v="7"/>
    <x v="1"/>
    <n v="650"/>
    <n v="162.5"/>
  </r>
  <r>
    <x v="5"/>
    <n v="1185732"/>
    <d v="2021-09-20T00:00:00"/>
    <x v="2"/>
    <s v="Alaska"/>
    <s v="Anchorage"/>
    <x v="5"/>
    <n v="70"/>
    <x v="48"/>
    <n v="210000"/>
    <n v="63000"/>
    <n v="0.3"/>
    <x v="1"/>
    <x v="7"/>
    <x v="1"/>
    <n v="700"/>
    <n v="210"/>
  </r>
  <r>
    <x v="5"/>
    <n v="1185732"/>
    <d v="2021-10-22T00:00:00"/>
    <x v="2"/>
    <s v="Alaska"/>
    <s v="Anchorage"/>
    <x v="0"/>
    <n v="70"/>
    <x v="31"/>
    <n v="315000"/>
    <n v="110250.00000000001"/>
    <n v="0.35000000000000003"/>
    <x v="1"/>
    <x v="8"/>
    <x v="1"/>
    <n v="700"/>
    <n v="245.00000000000003"/>
  </r>
  <r>
    <x v="5"/>
    <n v="1185732"/>
    <d v="2021-10-22T00:00:00"/>
    <x v="2"/>
    <s v="Alaska"/>
    <s v="Anchorage"/>
    <x v="1"/>
    <n v="65.000000000000014"/>
    <x v="34"/>
    <n v="178750.00000000003"/>
    <n v="62562.500000000015"/>
    <n v="0.35000000000000003"/>
    <x v="1"/>
    <x v="8"/>
    <x v="1"/>
    <n v="650.00000000000011"/>
    <n v="227.50000000000006"/>
  </r>
  <r>
    <x v="5"/>
    <n v="1185732"/>
    <d v="2021-10-22T00:00:00"/>
    <x v="2"/>
    <s v="Alaska"/>
    <s v="Anchorage"/>
    <x v="2"/>
    <n v="65.000000000000014"/>
    <x v="36"/>
    <n v="113750.00000000003"/>
    <n v="28437.500000000007"/>
    <n v="0.25"/>
    <x v="1"/>
    <x v="8"/>
    <x v="1"/>
    <n v="650.00000000000011"/>
    <n v="162.50000000000003"/>
  </r>
  <r>
    <x v="5"/>
    <n v="1185732"/>
    <d v="2021-10-22T00:00:00"/>
    <x v="2"/>
    <s v="Alaska"/>
    <s v="Anchorage"/>
    <x v="3"/>
    <n v="65.000000000000014"/>
    <x v="42"/>
    <n v="97500.000000000015"/>
    <n v="24375.000000000004"/>
    <n v="0.25"/>
    <x v="1"/>
    <x v="8"/>
    <x v="1"/>
    <n v="650.00000000000011"/>
    <n v="162.50000000000003"/>
  </r>
  <r>
    <x v="5"/>
    <n v="1185732"/>
    <d v="2021-10-22T00:00:00"/>
    <x v="2"/>
    <s v="Alaska"/>
    <s v="Anchorage"/>
    <x v="4"/>
    <n v="75.000000000000014"/>
    <x v="42"/>
    <n v="112500.00000000001"/>
    <n v="28125.000000000004"/>
    <n v="0.25"/>
    <x v="1"/>
    <x v="8"/>
    <x v="1"/>
    <n v="750.00000000000011"/>
    <n v="187.50000000000003"/>
  </r>
  <r>
    <x v="5"/>
    <n v="1185732"/>
    <d v="2021-10-22T00:00:00"/>
    <x v="2"/>
    <s v="Alaska"/>
    <s v="Anchorage"/>
    <x v="5"/>
    <n v="80"/>
    <x v="34"/>
    <n v="220000"/>
    <n v="66000"/>
    <n v="0.3"/>
    <x v="1"/>
    <x v="8"/>
    <x v="1"/>
    <n v="800"/>
    <n v="240"/>
  </r>
  <r>
    <x v="5"/>
    <n v="1185732"/>
    <d v="2021-11-21T00:00:00"/>
    <x v="2"/>
    <s v="Alaska"/>
    <s v="Anchorage"/>
    <x v="0"/>
    <n v="75.000000000000014"/>
    <x v="32"/>
    <n v="318750.00000000006"/>
    <n v="111562.50000000003"/>
    <n v="0.35000000000000003"/>
    <x v="1"/>
    <x v="9"/>
    <x v="1"/>
    <n v="750.00000000000011"/>
    <n v="262.50000000000006"/>
  </r>
  <r>
    <x v="5"/>
    <n v="1185732"/>
    <d v="2021-11-21T00:00:00"/>
    <x v="2"/>
    <s v="Alaska"/>
    <s v="Anchorage"/>
    <x v="1"/>
    <n v="65.000000000000014"/>
    <x v="48"/>
    <n v="195000.00000000003"/>
    <n v="68250.000000000015"/>
    <n v="0.35000000000000003"/>
    <x v="1"/>
    <x v="9"/>
    <x v="1"/>
    <n v="650.00000000000011"/>
    <n v="227.50000000000006"/>
  </r>
  <r>
    <x v="5"/>
    <n v="1185732"/>
    <d v="2021-11-21T00:00:00"/>
    <x v="2"/>
    <s v="Alaska"/>
    <s v="Anchorage"/>
    <x v="2"/>
    <n v="65.000000000000014"/>
    <x v="63"/>
    <n v="208000.00000000006"/>
    <n v="52000.000000000015"/>
    <n v="0.25"/>
    <x v="1"/>
    <x v="9"/>
    <x v="1"/>
    <n v="650.00000000000023"/>
    <n v="162.50000000000006"/>
  </r>
  <r>
    <x v="5"/>
    <n v="1185732"/>
    <d v="2021-11-21T00:00:00"/>
    <x v="2"/>
    <s v="Alaska"/>
    <s v="Anchorage"/>
    <x v="3"/>
    <n v="65.000000000000014"/>
    <x v="48"/>
    <n v="195000.00000000003"/>
    <n v="48750.000000000007"/>
    <n v="0.25"/>
    <x v="1"/>
    <x v="9"/>
    <x v="1"/>
    <n v="650.00000000000011"/>
    <n v="162.50000000000003"/>
  </r>
  <r>
    <x v="5"/>
    <n v="1185732"/>
    <d v="2021-11-21T00:00:00"/>
    <x v="2"/>
    <s v="Alaska"/>
    <s v="Anchorage"/>
    <x v="4"/>
    <n v="75.000000000000014"/>
    <x v="34"/>
    <n v="206250.00000000003"/>
    <n v="51562.500000000007"/>
    <n v="0.25"/>
    <x v="1"/>
    <x v="9"/>
    <x v="1"/>
    <n v="750.00000000000011"/>
    <n v="187.50000000000003"/>
  </r>
  <r>
    <x v="5"/>
    <n v="1185732"/>
    <d v="2021-11-21T00:00:00"/>
    <x v="2"/>
    <s v="Alaska"/>
    <s v="Anchorage"/>
    <x v="5"/>
    <n v="80"/>
    <x v="47"/>
    <n v="300000"/>
    <n v="90000"/>
    <n v="0.3"/>
    <x v="1"/>
    <x v="9"/>
    <x v="1"/>
    <n v="800"/>
    <n v="240"/>
  </r>
  <r>
    <x v="5"/>
    <n v="1185732"/>
    <d v="2021-12-20T00:00:00"/>
    <x v="2"/>
    <s v="Alaska"/>
    <s v="Anchorage"/>
    <x v="0"/>
    <n v="75.000000000000014"/>
    <x v="24"/>
    <n v="450000.00000000006"/>
    <n v="157500.00000000003"/>
    <n v="0.35000000000000003"/>
    <x v="1"/>
    <x v="10"/>
    <x v="1"/>
    <n v="750.00000000000011"/>
    <n v="262.50000000000006"/>
  </r>
  <r>
    <x v="5"/>
    <n v="1185732"/>
    <d v="2021-12-20T00:00:00"/>
    <x v="2"/>
    <s v="Alaska"/>
    <s v="Anchorage"/>
    <x v="1"/>
    <n v="65.000000000000014"/>
    <x v="46"/>
    <n v="260000.00000000006"/>
    <n v="91000.000000000029"/>
    <n v="0.35000000000000003"/>
    <x v="1"/>
    <x v="10"/>
    <x v="1"/>
    <n v="650.00000000000011"/>
    <n v="227.50000000000009"/>
  </r>
  <r>
    <x v="0"/>
    <n v="1128299"/>
    <d v="2021-01-10T00:00:00"/>
    <x v="2"/>
    <s v="Alaska"/>
    <s v="Anchorage"/>
    <x v="0"/>
    <n v="35"/>
    <x v="47"/>
    <n v="131250"/>
    <n v="32812.5"/>
    <n v="0.25"/>
    <x v="1"/>
    <x v="0"/>
    <x v="1"/>
    <n v="350"/>
    <n v="87.5"/>
  </r>
  <r>
    <x v="0"/>
    <n v="1128299"/>
    <d v="2021-01-10T00:00:00"/>
    <x v="2"/>
    <s v="Alaska"/>
    <s v="Anchorage"/>
    <x v="1"/>
    <n v="45"/>
    <x v="47"/>
    <n v="168750"/>
    <n v="33750"/>
    <n v="0.2"/>
    <x v="1"/>
    <x v="0"/>
    <x v="1"/>
    <n v="450"/>
    <n v="90"/>
  </r>
  <r>
    <x v="0"/>
    <n v="1128299"/>
    <d v="2021-01-10T00:00:00"/>
    <x v="2"/>
    <s v="Alaska"/>
    <s v="Anchorage"/>
    <x v="2"/>
    <n v="45"/>
    <x v="47"/>
    <n v="168750"/>
    <n v="42187.5"/>
    <n v="0.25"/>
    <x v="1"/>
    <x v="0"/>
    <x v="1"/>
    <n v="450"/>
    <n v="112.5"/>
  </r>
  <r>
    <x v="0"/>
    <n v="1128299"/>
    <d v="2021-01-10T00:00:00"/>
    <x v="2"/>
    <s v="Alaska"/>
    <s v="Anchorage"/>
    <x v="3"/>
    <n v="45"/>
    <x v="37"/>
    <n v="101250"/>
    <n v="25312.5"/>
    <n v="0.25"/>
    <x v="1"/>
    <x v="0"/>
    <x v="1"/>
    <n v="450"/>
    <n v="112.5"/>
  </r>
  <r>
    <x v="0"/>
    <n v="1128299"/>
    <d v="2021-01-10T00:00:00"/>
    <x v="2"/>
    <s v="Alaska"/>
    <s v="Anchorage"/>
    <x v="4"/>
    <n v="50"/>
    <x v="36"/>
    <n v="87500"/>
    <n v="13125"/>
    <n v="0.15"/>
    <x v="1"/>
    <x v="0"/>
    <x v="1"/>
    <n v="500"/>
    <n v="75"/>
  </r>
  <r>
    <x v="0"/>
    <n v="1128299"/>
    <d v="2021-01-10T00:00:00"/>
    <x v="2"/>
    <s v="Alaska"/>
    <s v="Anchorage"/>
    <x v="5"/>
    <n v="45"/>
    <x v="32"/>
    <n v="191250"/>
    <n v="76500"/>
    <n v="0.4"/>
    <x v="1"/>
    <x v="0"/>
    <x v="1"/>
    <n v="450"/>
    <n v="180"/>
  </r>
  <r>
    <x v="0"/>
    <n v="1128299"/>
    <d v="2021-02-10T00:00:00"/>
    <x v="2"/>
    <s v="Alaska"/>
    <s v="Anchorage"/>
    <x v="0"/>
    <n v="35"/>
    <x v="33"/>
    <n v="166250"/>
    <n v="41562.5"/>
    <n v="0.25"/>
    <x v="1"/>
    <x v="1"/>
    <x v="1"/>
    <n v="350"/>
    <n v="87.5"/>
  </r>
  <r>
    <x v="0"/>
    <n v="1128299"/>
    <d v="2021-02-10T00:00:00"/>
    <x v="2"/>
    <s v="Alaska"/>
    <s v="Anchorage"/>
    <x v="1"/>
    <n v="45"/>
    <x v="47"/>
    <n v="168750"/>
    <n v="33750"/>
    <n v="0.2"/>
    <x v="1"/>
    <x v="1"/>
    <x v="1"/>
    <n v="450"/>
    <n v="90"/>
  </r>
  <r>
    <x v="0"/>
    <n v="1128299"/>
    <d v="2021-02-10T00:00:00"/>
    <x v="2"/>
    <s v="Alaska"/>
    <s v="Anchorage"/>
    <x v="2"/>
    <n v="45"/>
    <x v="47"/>
    <n v="168750"/>
    <n v="42187.5"/>
    <n v="0.25"/>
    <x v="1"/>
    <x v="1"/>
    <x v="1"/>
    <n v="450"/>
    <n v="112.5"/>
  </r>
  <r>
    <x v="0"/>
    <n v="1128299"/>
    <d v="2021-02-10T00:00:00"/>
    <x v="2"/>
    <s v="Hawaii"/>
    <s v="Honolulu"/>
    <x v="3"/>
    <n v="45"/>
    <x v="37"/>
    <n v="101250"/>
    <n v="25312.5"/>
    <n v="0.25"/>
    <x v="1"/>
    <x v="1"/>
    <x v="1"/>
    <n v="450"/>
    <n v="112.5"/>
  </r>
  <r>
    <x v="0"/>
    <n v="1128299"/>
    <d v="2021-02-10T00:00:00"/>
    <x v="2"/>
    <s v="Hawaii"/>
    <s v="Honolulu"/>
    <x v="4"/>
    <n v="50"/>
    <x v="42"/>
    <n v="75000"/>
    <n v="11250"/>
    <n v="0.15"/>
    <x v="1"/>
    <x v="1"/>
    <x v="1"/>
    <n v="500"/>
    <n v="75"/>
  </r>
  <r>
    <x v="0"/>
    <n v="1128299"/>
    <d v="2021-02-10T00:00:00"/>
    <x v="2"/>
    <s v="Hawaii"/>
    <s v="Honolulu"/>
    <x v="5"/>
    <n v="45"/>
    <x v="44"/>
    <n v="157500"/>
    <n v="63000"/>
    <n v="0.4"/>
    <x v="1"/>
    <x v="1"/>
    <x v="1"/>
    <n v="450"/>
    <n v="180"/>
  </r>
  <r>
    <x v="0"/>
    <n v="1128299"/>
    <d v="2021-03-09T00:00:00"/>
    <x v="2"/>
    <s v="Hawaii"/>
    <s v="Honolulu"/>
    <x v="0"/>
    <n v="45"/>
    <x v="23"/>
    <n v="225000"/>
    <n v="56250"/>
    <n v="0.25"/>
    <x v="1"/>
    <x v="2"/>
    <x v="1"/>
    <n v="450"/>
    <n v="112.5"/>
  </r>
  <r>
    <x v="0"/>
    <n v="1128299"/>
    <d v="2021-03-09T00:00:00"/>
    <x v="2"/>
    <s v="Hawaii"/>
    <s v="Honolulu"/>
    <x v="1"/>
    <n v="54.999999999999993"/>
    <x v="44"/>
    <n v="192499.99999999997"/>
    <n v="38499.999999999993"/>
    <n v="0.2"/>
    <x v="1"/>
    <x v="2"/>
    <x v="1"/>
    <n v="549.99999999999989"/>
    <n v="109.99999999999999"/>
  </r>
  <r>
    <x v="0"/>
    <n v="1128299"/>
    <d v="2021-03-09T00:00:00"/>
    <x v="2"/>
    <s v="Hawaii"/>
    <s v="Honolulu"/>
    <x v="2"/>
    <n v="59.999999999999986"/>
    <x v="47"/>
    <n v="224999.99999999994"/>
    <n v="56249.999999999985"/>
    <n v="0.25"/>
    <x v="1"/>
    <x v="2"/>
    <x v="1"/>
    <n v="599.99999999999989"/>
    <n v="149.99999999999997"/>
  </r>
  <r>
    <x v="0"/>
    <n v="1128299"/>
    <d v="2021-03-09T00:00:00"/>
    <x v="2"/>
    <s v="Hawaii"/>
    <s v="Honolulu"/>
    <x v="3"/>
    <n v="54.999999999999993"/>
    <x v="34"/>
    <n v="151249.99999999997"/>
    <n v="37812.499999999993"/>
    <n v="0.25"/>
    <x v="1"/>
    <x v="2"/>
    <x v="1"/>
    <n v="549.99999999999989"/>
    <n v="137.49999999999997"/>
  </r>
  <r>
    <x v="0"/>
    <n v="1128299"/>
    <d v="2021-03-09T00:00:00"/>
    <x v="2"/>
    <s v="Hawaii"/>
    <s v="Honolulu"/>
    <x v="4"/>
    <n v="60"/>
    <x v="35"/>
    <n v="75000"/>
    <n v="11250"/>
    <n v="0.15"/>
    <x v="1"/>
    <x v="2"/>
    <x v="1"/>
    <n v="600"/>
    <n v="90"/>
  </r>
  <r>
    <x v="0"/>
    <n v="1128299"/>
    <d v="2021-03-09T00:00:00"/>
    <x v="2"/>
    <s v="Hawaii"/>
    <s v="Honolulu"/>
    <x v="5"/>
    <n v="54.999999999999993"/>
    <x v="45"/>
    <n v="178749.99999999997"/>
    <n v="71499.999999999985"/>
    <n v="0.4"/>
    <x v="1"/>
    <x v="2"/>
    <x v="1"/>
    <n v="549.99999999999989"/>
    <n v="219.99999999999994"/>
  </r>
  <r>
    <x v="0"/>
    <n v="1128299"/>
    <d v="2021-04-10T00:00:00"/>
    <x v="2"/>
    <s v="Hawaii"/>
    <s v="Honolulu"/>
    <x v="0"/>
    <n v="60"/>
    <x v="23"/>
    <n v="300000"/>
    <n v="75000"/>
    <n v="0.25"/>
    <x v="1"/>
    <x v="3"/>
    <x v="1"/>
    <n v="600"/>
    <n v="150"/>
  </r>
  <r>
    <x v="0"/>
    <n v="1128299"/>
    <d v="2021-04-10T00:00:00"/>
    <x v="2"/>
    <s v="Hawaii"/>
    <s v="Honolulu"/>
    <x v="1"/>
    <n v="65"/>
    <x v="48"/>
    <n v="195000"/>
    <n v="39000"/>
    <n v="0.2"/>
    <x v="1"/>
    <x v="3"/>
    <x v="1"/>
    <n v="650"/>
    <n v="130"/>
  </r>
  <r>
    <x v="0"/>
    <n v="1128299"/>
    <d v="2021-04-10T00:00:00"/>
    <x v="2"/>
    <s v="Hawaii"/>
    <s v="Honolulu"/>
    <x v="2"/>
    <n v="65"/>
    <x v="44"/>
    <n v="227500"/>
    <n v="56875"/>
    <n v="0.25"/>
    <x v="1"/>
    <x v="3"/>
    <x v="1"/>
    <n v="650"/>
    <n v="162.5"/>
  </r>
  <r>
    <x v="0"/>
    <n v="1128299"/>
    <d v="2021-04-10T00:00:00"/>
    <x v="2"/>
    <s v="Hawaii"/>
    <s v="Honolulu"/>
    <x v="3"/>
    <n v="50"/>
    <x v="43"/>
    <n v="125000"/>
    <n v="31250"/>
    <n v="0.25"/>
    <x v="1"/>
    <x v="3"/>
    <x v="1"/>
    <n v="500"/>
    <n v="125"/>
  </r>
  <r>
    <x v="0"/>
    <n v="1128299"/>
    <d v="2021-04-10T00:00:00"/>
    <x v="2"/>
    <s v="Hawaii"/>
    <s v="Honolulu"/>
    <x v="4"/>
    <n v="55.000000000000007"/>
    <x v="42"/>
    <n v="82500.000000000015"/>
    <n v="12375.000000000002"/>
    <n v="0.15"/>
    <x v="1"/>
    <x v="3"/>
    <x v="1"/>
    <n v="550.00000000000011"/>
    <n v="82.500000000000014"/>
  </r>
  <r>
    <x v="0"/>
    <n v="1128299"/>
    <d v="2021-04-10T00:00:00"/>
    <x v="2"/>
    <s v="Hawaii"/>
    <s v="Honolulu"/>
    <x v="5"/>
    <n v="70"/>
    <x v="45"/>
    <n v="227500"/>
    <n v="91000"/>
    <n v="0.4"/>
    <x v="1"/>
    <x v="3"/>
    <x v="1"/>
    <n v="700"/>
    <n v="280"/>
  </r>
  <r>
    <x v="0"/>
    <n v="1128299"/>
    <d v="2021-05-11T00:00:00"/>
    <x v="2"/>
    <s v="Hawaii"/>
    <s v="Honolulu"/>
    <x v="0"/>
    <n v="54.999999999999993"/>
    <x v="27"/>
    <n v="288749.99999999994"/>
    <n v="72187.499999999985"/>
    <n v="0.25"/>
    <x v="1"/>
    <x v="4"/>
    <x v="1"/>
    <n v="549.99999999999989"/>
    <n v="137.49999999999997"/>
  </r>
  <r>
    <x v="0"/>
    <n v="1128299"/>
    <d v="2021-05-11T00:00:00"/>
    <x v="2"/>
    <s v="Hawaii"/>
    <s v="Honolulu"/>
    <x v="1"/>
    <n v="60"/>
    <x v="47"/>
    <n v="225000"/>
    <n v="45000"/>
    <n v="0.2"/>
    <x v="1"/>
    <x v="4"/>
    <x v="1"/>
    <n v="600"/>
    <n v="120"/>
  </r>
  <r>
    <x v="0"/>
    <n v="1128299"/>
    <d v="2021-05-11T00:00:00"/>
    <x v="2"/>
    <s v="Hawaii"/>
    <s v="Honolulu"/>
    <x v="2"/>
    <n v="60"/>
    <x v="47"/>
    <n v="225000"/>
    <n v="56250"/>
    <n v="0.25"/>
    <x v="1"/>
    <x v="4"/>
    <x v="1"/>
    <n v="600"/>
    <n v="150"/>
  </r>
  <r>
    <x v="0"/>
    <n v="1128299"/>
    <d v="2021-05-11T00:00:00"/>
    <x v="2"/>
    <s v="Hawaii"/>
    <s v="Honolulu"/>
    <x v="3"/>
    <n v="54.999999999999993"/>
    <x v="34"/>
    <n v="151249.99999999997"/>
    <n v="37812.499999999993"/>
    <n v="0.25"/>
    <x v="1"/>
    <x v="4"/>
    <x v="1"/>
    <n v="549.99999999999989"/>
    <n v="137.49999999999997"/>
  </r>
  <r>
    <x v="0"/>
    <n v="1128299"/>
    <d v="2021-05-11T00:00:00"/>
    <x v="2"/>
    <s v="Hawaii"/>
    <s v="Honolulu"/>
    <x v="4"/>
    <n v="60"/>
    <x v="36"/>
    <n v="105000"/>
    <n v="15750"/>
    <n v="0.15"/>
    <x v="1"/>
    <x v="4"/>
    <x v="1"/>
    <n v="600"/>
    <n v="90"/>
  </r>
  <r>
    <x v="0"/>
    <n v="1128299"/>
    <d v="2021-05-11T00:00:00"/>
    <x v="2"/>
    <s v="Hawaii"/>
    <s v="Honolulu"/>
    <x v="5"/>
    <n v="75"/>
    <x v="33"/>
    <n v="356250"/>
    <n v="142500"/>
    <n v="0.4"/>
    <x v="1"/>
    <x v="4"/>
    <x v="1"/>
    <n v="750"/>
    <n v="300"/>
  </r>
  <r>
    <x v="0"/>
    <n v="1128299"/>
    <d v="2021-06-10T00:00:00"/>
    <x v="2"/>
    <s v="Hawaii"/>
    <s v="Honolulu"/>
    <x v="0"/>
    <n v="70"/>
    <x v="26"/>
    <n v="507500"/>
    <n v="126875"/>
    <n v="0.25"/>
    <x v="1"/>
    <x v="11"/>
    <x v="1"/>
    <n v="700"/>
    <n v="175"/>
  </r>
  <r>
    <x v="0"/>
    <n v="1128299"/>
    <d v="2021-06-10T00:00:00"/>
    <x v="2"/>
    <s v="Hawaii"/>
    <s v="Honolulu"/>
    <x v="1"/>
    <n v="75"/>
    <x v="24"/>
    <n v="450000"/>
    <n v="90000"/>
    <n v="0.2"/>
    <x v="1"/>
    <x v="11"/>
    <x v="1"/>
    <n v="750"/>
    <n v="150"/>
  </r>
  <r>
    <x v="0"/>
    <n v="1128299"/>
    <d v="2021-06-10T00:00:00"/>
    <x v="2"/>
    <s v="Hawaii"/>
    <s v="Honolulu"/>
    <x v="2"/>
    <n v="75"/>
    <x v="24"/>
    <n v="450000"/>
    <n v="112500"/>
    <n v="0.25"/>
    <x v="1"/>
    <x v="11"/>
    <x v="1"/>
    <n v="750"/>
    <n v="187.5"/>
  </r>
  <r>
    <x v="0"/>
    <n v="1128299"/>
    <d v="2021-06-10T00:00:00"/>
    <x v="2"/>
    <s v="Hawaii"/>
    <s v="Honolulu"/>
    <x v="3"/>
    <n v="75"/>
    <x v="33"/>
    <n v="356250"/>
    <n v="89062.5"/>
    <n v="0.25"/>
    <x v="1"/>
    <x v="11"/>
    <x v="1"/>
    <n v="750"/>
    <n v="187.5"/>
  </r>
  <r>
    <x v="0"/>
    <n v="1128299"/>
    <d v="2021-06-10T00:00:00"/>
    <x v="2"/>
    <s v="Hawaii"/>
    <s v="Honolulu"/>
    <x v="4"/>
    <n v="85.000000000000014"/>
    <x v="44"/>
    <n v="297500.00000000006"/>
    <n v="44625.000000000007"/>
    <n v="0.15"/>
    <x v="1"/>
    <x v="11"/>
    <x v="1"/>
    <n v="850.00000000000011"/>
    <n v="127.50000000000001"/>
  </r>
  <r>
    <x v="0"/>
    <n v="1128299"/>
    <d v="2021-06-10T00:00:00"/>
    <x v="2"/>
    <s v="Hawaii"/>
    <s v="Honolulu"/>
    <x v="5"/>
    <n v="100"/>
    <x v="25"/>
    <n v="650000"/>
    <n v="260000"/>
    <n v="0.4"/>
    <x v="1"/>
    <x v="11"/>
    <x v="1"/>
    <n v="1000"/>
    <n v="400"/>
  </r>
  <r>
    <x v="0"/>
    <n v="1128299"/>
    <d v="2021-07-09T00:00:00"/>
    <x v="2"/>
    <s v="Hawaii"/>
    <s v="Honolulu"/>
    <x v="0"/>
    <n v="80"/>
    <x v="9"/>
    <n v="640000"/>
    <n v="160000"/>
    <n v="0.25"/>
    <x v="1"/>
    <x v="5"/>
    <x v="1"/>
    <n v="800"/>
    <n v="200"/>
  </r>
  <r>
    <x v="0"/>
    <n v="1128299"/>
    <d v="2021-07-09T00:00:00"/>
    <x v="2"/>
    <s v="Hawaii"/>
    <s v="Honolulu"/>
    <x v="1"/>
    <n v="85.000000000000014"/>
    <x v="25"/>
    <n v="552500.00000000012"/>
    <n v="110500.00000000003"/>
    <n v="0.2"/>
    <x v="1"/>
    <x v="5"/>
    <x v="1"/>
    <n v="850.00000000000023"/>
    <n v="170.00000000000006"/>
  </r>
  <r>
    <x v="0"/>
    <n v="1128299"/>
    <d v="2021-07-09T00:00:00"/>
    <x v="2"/>
    <s v="Hawaii"/>
    <s v="Honolulu"/>
    <x v="2"/>
    <n v="85.000000000000014"/>
    <x v="24"/>
    <n v="510000.00000000006"/>
    <n v="127500.00000000001"/>
    <n v="0.25"/>
    <x v="1"/>
    <x v="5"/>
    <x v="1"/>
    <n v="850.00000000000011"/>
    <n v="212.50000000000003"/>
  </r>
  <r>
    <x v="0"/>
    <n v="1128299"/>
    <d v="2021-07-09T00:00:00"/>
    <x v="2"/>
    <s v="Hawaii"/>
    <s v="Honolulu"/>
    <x v="3"/>
    <n v="80"/>
    <x v="23"/>
    <n v="400000"/>
    <n v="100000"/>
    <n v="0.25"/>
    <x v="1"/>
    <x v="5"/>
    <x v="1"/>
    <n v="800"/>
    <n v="200"/>
  </r>
  <r>
    <x v="0"/>
    <n v="1128299"/>
    <d v="2021-07-09T00:00:00"/>
    <x v="2"/>
    <s v="Hawaii"/>
    <s v="Honolulu"/>
    <x v="4"/>
    <n v="85.000000000000014"/>
    <x v="20"/>
    <n v="467500.00000000006"/>
    <n v="70125"/>
    <n v="0.15"/>
    <x v="1"/>
    <x v="5"/>
    <x v="1"/>
    <n v="850.00000000000011"/>
    <n v="127.5"/>
  </r>
  <r>
    <x v="0"/>
    <n v="1128299"/>
    <d v="2021-07-09T00:00:00"/>
    <x v="2"/>
    <s v="Hawaii"/>
    <s v="Honolulu"/>
    <x v="5"/>
    <n v="100"/>
    <x v="20"/>
    <n v="550000"/>
    <n v="220000"/>
    <n v="0.4"/>
    <x v="1"/>
    <x v="5"/>
    <x v="1"/>
    <n v="1000"/>
    <n v="400"/>
  </r>
  <r>
    <x v="0"/>
    <n v="1128299"/>
    <d v="2021-08-10T00:00:00"/>
    <x v="2"/>
    <s v="Hawaii"/>
    <s v="Honolulu"/>
    <x v="0"/>
    <n v="85.000000000000014"/>
    <x v="29"/>
    <n v="637500.00000000012"/>
    <n v="159375.00000000003"/>
    <n v="0.25"/>
    <x v="1"/>
    <x v="6"/>
    <x v="1"/>
    <n v="850.00000000000011"/>
    <n v="212.50000000000003"/>
  </r>
  <r>
    <x v="0"/>
    <n v="1128299"/>
    <d v="2021-08-10T00:00:00"/>
    <x v="2"/>
    <s v="Hawaii"/>
    <s v="Honolulu"/>
    <x v="1"/>
    <n v="75.000000000000014"/>
    <x v="26"/>
    <n v="543750.00000000012"/>
    <n v="108750.00000000003"/>
    <n v="0.2"/>
    <x v="1"/>
    <x v="6"/>
    <x v="1"/>
    <n v="750.00000000000011"/>
    <n v="150.00000000000003"/>
  </r>
  <r>
    <x v="0"/>
    <n v="1128299"/>
    <d v="2021-08-10T00:00:00"/>
    <x v="2"/>
    <s v="Hawaii"/>
    <s v="Honolulu"/>
    <x v="2"/>
    <n v="70"/>
    <x v="24"/>
    <n v="420000"/>
    <n v="105000"/>
    <n v="0.25"/>
    <x v="1"/>
    <x v="6"/>
    <x v="1"/>
    <n v="700"/>
    <n v="175"/>
  </r>
  <r>
    <x v="0"/>
    <n v="1128299"/>
    <d v="2021-08-10T00:00:00"/>
    <x v="2"/>
    <s v="Hawaii"/>
    <s v="Honolulu"/>
    <x v="3"/>
    <n v="70"/>
    <x v="27"/>
    <n v="367500"/>
    <n v="91875"/>
    <n v="0.25"/>
    <x v="1"/>
    <x v="6"/>
    <x v="1"/>
    <n v="700"/>
    <n v="175"/>
  </r>
  <r>
    <x v="1"/>
    <n v="1128299"/>
    <d v="2021-08-10T00:00:00"/>
    <x v="2"/>
    <s v="Hawaii"/>
    <s v="Honolulu"/>
    <x v="4"/>
    <n v="70"/>
    <x v="27"/>
    <n v="367500"/>
    <n v="55125"/>
    <n v="0.15"/>
    <x v="1"/>
    <x v="6"/>
    <x v="1"/>
    <n v="700"/>
    <n v="105"/>
  </r>
  <r>
    <x v="1"/>
    <n v="1128299"/>
    <d v="2021-08-10T00:00:00"/>
    <x v="2"/>
    <s v="Hawaii"/>
    <s v="Honolulu"/>
    <x v="5"/>
    <n v="75"/>
    <x v="44"/>
    <n v="262500"/>
    <n v="105000"/>
    <n v="0.4"/>
    <x v="1"/>
    <x v="6"/>
    <x v="1"/>
    <n v="750"/>
    <n v="300"/>
  </r>
  <r>
    <x v="1"/>
    <n v="1128299"/>
    <d v="2021-09-11T00:00:00"/>
    <x v="2"/>
    <s v="Hawaii"/>
    <s v="Honolulu"/>
    <x v="0"/>
    <n v="65.000000000000014"/>
    <x v="20"/>
    <n v="357500.00000000006"/>
    <n v="89375.000000000015"/>
    <n v="0.25"/>
    <x v="1"/>
    <x v="7"/>
    <x v="1"/>
    <n v="650.00000000000011"/>
    <n v="162.50000000000003"/>
  </r>
  <r>
    <x v="1"/>
    <n v="1128299"/>
    <d v="2021-09-11T00:00:00"/>
    <x v="2"/>
    <s v="Hawaii"/>
    <s v="Honolulu"/>
    <x v="1"/>
    <n v="70.000000000000014"/>
    <x v="20"/>
    <n v="385000.00000000006"/>
    <n v="77000.000000000015"/>
    <n v="0.2"/>
    <x v="1"/>
    <x v="7"/>
    <x v="1"/>
    <n v="700.00000000000011"/>
    <n v="140.00000000000003"/>
  </r>
  <r>
    <x v="1"/>
    <n v="1128299"/>
    <d v="2021-09-11T00:00:00"/>
    <x v="2"/>
    <s v="Hawaii"/>
    <s v="Honolulu"/>
    <x v="2"/>
    <n v="65.000000000000014"/>
    <x v="47"/>
    <n v="243750.00000000006"/>
    <n v="60937.500000000015"/>
    <n v="0.25"/>
    <x v="1"/>
    <x v="7"/>
    <x v="1"/>
    <n v="650.00000000000011"/>
    <n v="162.50000000000003"/>
  </r>
  <r>
    <x v="1"/>
    <n v="1128299"/>
    <d v="2021-09-11T00:00:00"/>
    <x v="2"/>
    <s v="Hawaii"/>
    <s v="Honolulu"/>
    <x v="3"/>
    <n v="65.000000000000014"/>
    <x v="45"/>
    <n v="211250.00000000006"/>
    <n v="52812.500000000015"/>
    <n v="0.25"/>
    <x v="1"/>
    <x v="7"/>
    <x v="1"/>
    <n v="650.00000000000023"/>
    <n v="162.50000000000006"/>
  </r>
  <r>
    <x v="1"/>
    <n v="1128299"/>
    <d v="2021-09-11T00:00:00"/>
    <x v="2"/>
    <s v="Hawaii"/>
    <s v="Honolulu"/>
    <x v="4"/>
    <n v="75.000000000000014"/>
    <x v="44"/>
    <n v="262500.00000000006"/>
    <n v="39375.000000000007"/>
    <n v="0.15"/>
    <x v="1"/>
    <x v="7"/>
    <x v="1"/>
    <n v="750.00000000000011"/>
    <n v="112.50000000000001"/>
  </r>
  <r>
    <x v="1"/>
    <n v="1128299"/>
    <d v="2021-09-11T00:00:00"/>
    <x v="2"/>
    <s v="Hawaii"/>
    <s v="Honolulu"/>
    <x v="5"/>
    <n v="60"/>
    <x v="47"/>
    <n v="225000"/>
    <n v="90000"/>
    <n v="0.4"/>
    <x v="1"/>
    <x v="7"/>
    <x v="1"/>
    <n v="600"/>
    <n v="240"/>
  </r>
  <r>
    <x v="1"/>
    <n v="1128299"/>
    <d v="2021-10-10T00:00:00"/>
    <x v="2"/>
    <s v="Hawaii"/>
    <s v="Honolulu"/>
    <x v="0"/>
    <n v="55.000000000000007"/>
    <x v="33"/>
    <n v="261250.00000000003"/>
    <n v="65312.500000000007"/>
    <n v="0.25"/>
    <x v="1"/>
    <x v="8"/>
    <x v="1"/>
    <n v="550.00000000000011"/>
    <n v="137.50000000000003"/>
  </r>
  <r>
    <x v="1"/>
    <n v="1128299"/>
    <d v="2021-10-10T00:00:00"/>
    <x v="2"/>
    <s v="Hawaii"/>
    <s v="Honolulu"/>
    <x v="1"/>
    <n v="65.000000000000014"/>
    <x v="33"/>
    <n v="308750.00000000006"/>
    <n v="61750.000000000015"/>
    <n v="0.2"/>
    <x v="1"/>
    <x v="8"/>
    <x v="1"/>
    <n v="650.00000000000011"/>
    <n v="130.00000000000003"/>
  </r>
  <r>
    <x v="1"/>
    <n v="1128299"/>
    <d v="2021-10-10T00:00:00"/>
    <x v="2"/>
    <s v="Hawaii"/>
    <s v="Honolulu"/>
    <x v="2"/>
    <n v="60.000000000000007"/>
    <x v="48"/>
    <n v="180000.00000000003"/>
    <n v="45000.000000000007"/>
    <n v="0.25"/>
    <x v="1"/>
    <x v="8"/>
    <x v="1"/>
    <n v="600.00000000000011"/>
    <n v="150.00000000000003"/>
  </r>
  <r>
    <x v="1"/>
    <n v="1128299"/>
    <d v="2021-10-10T00:00:00"/>
    <x v="2"/>
    <s v="Hawaii"/>
    <s v="Honolulu"/>
    <x v="3"/>
    <n v="55.000000000000007"/>
    <x v="34"/>
    <n v="151250.00000000003"/>
    <n v="37812.500000000007"/>
    <n v="0.25"/>
    <x v="1"/>
    <x v="8"/>
    <x v="1"/>
    <n v="550.00000000000011"/>
    <n v="137.50000000000003"/>
  </r>
  <r>
    <x v="1"/>
    <n v="1128299"/>
    <d v="2021-10-10T00:00:00"/>
    <x v="2"/>
    <s v="Hawaii"/>
    <s v="Honolulu"/>
    <x v="4"/>
    <n v="65"/>
    <x v="43"/>
    <n v="162500"/>
    <n v="24375"/>
    <n v="0.15"/>
    <x v="1"/>
    <x v="8"/>
    <x v="1"/>
    <n v="650"/>
    <n v="97.5"/>
  </r>
  <r>
    <x v="1"/>
    <n v="1128299"/>
    <d v="2021-10-10T00:00:00"/>
    <x v="2"/>
    <s v="Hawaii"/>
    <s v="Honolulu"/>
    <x v="5"/>
    <n v="70"/>
    <x v="48"/>
    <n v="210000"/>
    <n v="84000"/>
    <n v="0.4"/>
    <x v="1"/>
    <x v="8"/>
    <x v="1"/>
    <n v="700"/>
    <n v="280"/>
  </r>
  <r>
    <x v="1"/>
    <n v="1128299"/>
    <d v="2021-11-10T00:00:00"/>
    <x v="2"/>
    <s v="Hawaii"/>
    <s v="Honolulu"/>
    <x v="0"/>
    <n v="55.000000000000007"/>
    <x v="27"/>
    <n v="288750.00000000006"/>
    <n v="72187.500000000015"/>
    <n v="0.25"/>
    <x v="1"/>
    <x v="9"/>
    <x v="1"/>
    <n v="550.00000000000011"/>
    <n v="137.50000000000003"/>
  </r>
  <r>
    <x v="1"/>
    <n v="1128299"/>
    <d v="2021-11-10T00:00:00"/>
    <x v="2"/>
    <s v="Hawaii"/>
    <s v="Honolulu"/>
    <x v="1"/>
    <n v="60.000000000000007"/>
    <x v="24"/>
    <n v="360000.00000000006"/>
    <n v="72000.000000000015"/>
    <n v="0.2"/>
    <x v="1"/>
    <x v="9"/>
    <x v="1"/>
    <n v="600.00000000000011"/>
    <n v="120.00000000000003"/>
  </r>
  <r>
    <x v="1"/>
    <n v="1128299"/>
    <d v="2021-11-10T00:00:00"/>
    <x v="2"/>
    <s v="Hawaii"/>
    <s v="Honolulu"/>
    <x v="2"/>
    <n v="55.000000000000007"/>
    <x v="32"/>
    <n v="233750.00000000003"/>
    <n v="58437.500000000007"/>
    <n v="0.25"/>
    <x v="1"/>
    <x v="9"/>
    <x v="1"/>
    <n v="550.00000000000011"/>
    <n v="137.50000000000003"/>
  </r>
  <r>
    <x v="1"/>
    <n v="1128299"/>
    <d v="2021-11-10T00:00:00"/>
    <x v="2"/>
    <s v="Hawaii"/>
    <s v="Honolulu"/>
    <x v="3"/>
    <n v="65.000000000000014"/>
    <x v="46"/>
    <n v="260000.00000000006"/>
    <n v="65000.000000000015"/>
    <n v="0.25"/>
    <x v="1"/>
    <x v="9"/>
    <x v="1"/>
    <n v="650.00000000000011"/>
    <n v="162.50000000000003"/>
  </r>
  <r>
    <x v="1"/>
    <n v="1128299"/>
    <d v="2021-11-10T00:00:00"/>
    <x v="2"/>
    <s v="Hawaii"/>
    <s v="Honolulu"/>
    <x v="4"/>
    <n v="85.000000000000014"/>
    <x v="47"/>
    <n v="318750.00000000006"/>
    <n v="47812.500000000007"/>
    <n v="0.15"/>
    <x v="1"/>
    <x v="9"/>
    <x v="1"/>
    <n v="850.00000000000011"/>
    <n v="127.50000000000001"/>
  </r>
  <r>
    <x v="1"/>
    <n v="1128299"/>
    <d v="2021-11-10T00:00:00"/>
    <x v="2"/>
    <s v="Hawaii"/>
    <s v="Honolulu"/>
    <x v="5"/>
    <n v="90.000000000000014"/>
    <x v="23"/>
    <n v="450000.00000000006"/>
    <n v="180000.00000000003"/>
    <n v="0.4"/>
    <x v="1"/>
    <x v="9"/>
    <x v="1"/>
    <n v="900.00000000000011"/>
    <n v="360.00000000000006"/>
  </r>
  <r>
    <x v="1"/>
    <n v="1128299"/>
    <d v="2021-12-09T00:00:00"/>
    <x v="2"/>
    <s v="Hawaii"/>
    <s v="Honolulu"/>
    <x v="0"/>
    <n v="75.000000000000014"/>
    <x v="19"/>
    <n v="525000.00000000012"/>
    <n v="131250.00000000003"/>
    <n v="0.25"/>
    <x v="1"/>
    <x v="10"/>
    <x v="1"/>
    <n v="750.00000000000011"/>
    <n v="187.50000000000003"/>
  </r>
  <r>
    <x v="1"/>
    <n v="1128299"/>
    <d v="2021-12-09T00:00:00"/>
    <x v="2"/>
    <s v="Hawaii"/>
    <s v="Honolulu"/>
    <x v="1"/>
    <n v="85.000000000000014"/>
    <x v="19"/>
    <n v="595000.00000000012"/>
    <n v="119000.00000000003"/>
    <n v="0.2"/>
    <x v="1"/>
    <x v="10"/>
    <x v="1"/>
    <n v="850.00000000000011"/>
    <n v="170.00000000000003"/>
  </r>
  <r>
    <x v="2"/>
    <n v="1128299"/>
    <d v="2021-12-09T00:00:00"/>
    <x v="2"/>
    <s v="Hawaii"/>
    <s v="Honolulu"/>
    <x v="2"/>
    <n v="80.000000000000014"/>
    <x v="23"/>
    <n v="400000.00000000006"/>
    <n v="100000.00000000001"/>
    <n v="0.25"/>
    <x v="1"/>
    <x v="10"/>
    <x v="1"/>
    <n v="800.00000000000011"/>
    <n v="200.00000000000003"/>
  </r>
  <r>
    <x v="2"/>
    <n v="1128299"/>
    <d v="2021-12-09T00:00:00"/>
    <x v="2"/>
    <s v="Hawaii"/>
    <s v="Honolulu"/>
    <x v="3"/>
    <n v="80.000000000000014"/>
    <x v="23"/>
    <n v="400000.00000000006"/>
    <n v="100000.00000000001"/>
    <n v="0.25"/>
    <x v="1"/>
    <x v="10"/>
    <x v="1"/>
    <n v="800.00000000000011"/>
    <n v="200.00000000000003"/>
  </r>
  <r>
    <x v="2"/>
    <n v="1128299"/>
    <d v="2021-12-09T00:00:00"/>
    <x v="2"/>
    <s v="Hawaii"/>
    <s v="Honolulu"/>
    <x v="4"/>
    <n v="90.000000000000014"/>
    <x v="32"/>
    <n v="382500.00000000006"/>
    <n v="57375.000000000007"/>
    <n v="0.15"/>
    <x v="1"/>
    <x v="10"/>
    <x v="1"/>
    <n v="900.00000000000011"/>
    <n v="135.00000000000003"/>
  </r>
  <r>
    <x v="2"/>
    <n v="1128299"/>
    <d v="2021-12-09T00:00:00"/>
    <x v="2"/>
    <s v="Hawaii"/>
    <s v="Honolulu"/>
    <x v="5"/>
    <n v="95.000000000000014"/>
    <x v="27"/>
    <n v="498750.00000000006"/>
    <n v="199500.00000000003"/>
    <n v="0.4"/>
    <x v="1"/>
    <x v="10"/>
    <x v="1"/>
    <n v="950.00000000000011"/>
    <n v="380.00000000000006"/>
  </r>
  <r>
    <x v="2"/>
    <n v="1128299"/>
    <d v="2021-01-17T00:00:00"/>
    <x v="2"/>
    <s v="Hawaii"/>
    <s v="Honolulu"/>
    <x v="0"/>
    <n v="40"/>
    <x v="32"/>
    <n v="170000"/>
    <n v="51000"/>
    <n v="0.3"/>
    <x v="1"/>
    <x v="0"/>
    <x v="1"/>
    <n v="400"/>
    <n v="120"/>
  </r>
  <r>
    <x v="2"/>
    <n v="1128299"/>
    <d v="2021-01-17T00:00:00"/>
    <x v="2"/>
    <s v="Hawaii"/>
    <s v="Honolulu"/>
    <x v="1"/>
    <n v="50"/>
    <x v="32"/>
    <n v="212500"/>
    <n v="53125"/>
    <n v="0.25"/>
    <x v="1"/>
    <x v="0"/>
    <x v="1"/>
    <n v="500"/>
    <n v="125"/>
  </r>
  <r>
    <x v="2"/>
    <n v="1128299"/>
    <d v="2021-01-17T00:00:00"/>
    <x v="2"/>
    <s v="Hawaii"/>
    <s v="Honolulu"/>
    <x v="2"/>
    <n v="50"/>
    <x v="32"/>
    <n v="212500"/>
    <n v="63750"/>
    <n v="0.3"/>
    <x v="1"/>
    <x v="0"/>
    <x v="1"/>
    <n v="500"/>
    <n v="150"/>
  </r>
  <r>
    <x v="2"/>
    <n v="1128299"/>
    <d v="2021-01-17T00:00:00"/>
    <x v="2"/>
    <s v="Hawaii"/>
    <s v="Honolulu"/>
    <x v="3"/>
    <n v="50"/>
    <x v="34"/>
    <n v="137500"/>
    <n v="41250"/>
    <n v="0.3"/>
    <x v="1"/>
    <x v="0"/>
    <x v="1"/>
    <n v="500"/>
    <n v="150"/>
  </r>
  <r>
    <x v="2"/>
    <n v="1128299"/>
    <d v="2021-01-17T00:00:00"/>
    <x v="2"/>
    <s v="Hawaii"/>
    <s v="Honolulu"/>
    <x v="4"/>
    <n v="55.000000000000007"/>
    <x v="37"/>
    <n v="123750.00000000001"/>
    <n v="24750.000000000004"/>
    <n v="0.2"/>
    <x v="1"/>
    <x v="0"/>
    <x v="1"/>
    <n v="550.00000000000011"/>
    <n v="110.00000000000001"/>
  </r>
  <r>
    <x v="2"/>
    <n v="1128299"/>
    <d v="2021-01-17T00:00:00"/>
    <x v="2"/>
    <s v="Hawaii"/>
    <s v="Honolulu"/>
    <x v="5"/>
    <n v="50"/>
    <x v="33"/>
    <n v="237500"/>
    <n v="106875"/>
    <n v="0.45"/>
    <x v="1"/>
    <x v="0"/>
    <x v="1"/>
    <n v="500"/>
    <n v="225"/>
  </r>
  <r>
    <x v="2"/>
    <n v="1128299"/>
    <d v="2021-02-17T00:00:00"/>
    <x v="2"/>
    <s v="Hawaii"/>
    <s v="Honolulu"/>
    <x v="0"/>
    <n v="40"/>
    <x v="27"/>
    <n v="210000"/>
    <n v="63000"/>
    <n v="0.3"/>
    <x v="1"/>
    <x v="1"/>
    <x v="1"/>
    <n v="400"/>
    <n v="120"/>
  </r>
  <r>
    <x v="2"/>
    <n v="1128299"/>
    <d v="2021-02-17T00:00:00"/>
    <x v="2"/>
    <s v="Hawaii"/>
    <s v="Honolulu"/>
    <x v="1"/>
    <n v="50"/>
    <x v="32"/>
    <n v="212500"/>
    <n v="53125"/>
    <n v="0.25"/>
    <x v="1"/>
    <x v="1"/>
    <x v="1"/>
    <n v="500"/>
    <n v="125"/>
  </r>
  <r>
    <x v="2"/>
    <n v="1128299"/>
    <d v="2021-02-17T00:00:00"/>
    <x v="2"/>
    <s v="Hawaii"/>
    <s v="Honolulu"/>
    <x v="2"/>
    <n v="50"/>
    <x v="32"/>
    <n v="212500"/>
    <n v="63750"/>
    <n v="0.3"/>
    <x v="1"/>
    <x v="1"/>
    <x v="1"/>
    <n v="500"/>
    <n v="150"/>
  </r>
  <r>
    <x v="2"/>
    <n v="1128299"/>
    <d v="2021-02-17T00:00:00"/>
    <x v="4"/>
    <s v="Florida"/>
    <s v="Orlando"/>
    <x v="3"/>
    <n v="50"/>
    <x v="34"/>
    <n v="137500"/>
    <n v="41250"/>
    <n v="0.3"/>
    <x v="1"/>
    <x v="1"/>
    <x v="1"/>
    <n v="500"/>
    <n v="150"/>
  </r>
  <r>
    <x v="2"/>
    <n v="1128299"/>
    <d v="2021-02-17T00:00:00"/>
    <x v="4"/>
    <s v="Florida"/>
    <s v="Orlando"/>
    <x v="4"/>
    <n v="55.000000000000007"/>
    <x v="40"/>
    <n v="110000.00000000001"/>
    <n v="22000.000000000004"/>
    <n v="0.2"/>
    <x v="1"/>
    <x v="1"/>
    <x v="1"/>
    <n v="550.00000000000011"/>
    <n v="110.00000000000001"/>
  </r>
  <r>
    <x v="2"/>
    <n v="1128299"/>
    <d v="2021-02-17T00:00:00"/>
    <x v="4"/>
    <s v="Florida"/>
    <s v="Orlando"/>
    <x v="5"/>
    <n v="50"/>
    <x v="46"/>
    <n v="200000"/>
    <n v="90000"/>
    <n v="0.45"/>
    <x v="1"/>
    <x v="1"/>
    <x v="1"/>
    <n v="500"/>
    <n v="225"/>
  </r>
  <r>
    <x v="2"/>
    <n v="1128299"/>
    <d v="2021-03-16T00:00:00"/>
    <x v="4"/>
    <s v="Florida"/>
    <s v="Orlando"/>
    <x v="0"/>
    <n v="50"/>
    <x v="20"/>
    <n v="275000"/>
    <n v="82500"/>
    <n v="0.3"/>
    <x v="1"/>
    <x v="2"/>
    <x v="1"/>
    <n v="500"/>
    <n v="150"/>
  </r>
  <r>
    <x v="2"/>
    <n v="1128299"/>
    <d v="2021-03-16T00:00:00"/>
    <x v="4"/>
    <s v="Florida"/>
    <s v="Orlando"/>
    <x v="1"/>
    <n v="60"/>
    <x v="46"/>
    <n v="240000"/>
    <n v="60000"/>
    <n v="0.25"/>
    <x v="1"/>
    <x v="2"/>
    <x v="1"/>
    <n v="600"/>
    <n v="150"/>
  </r>
  <r>
    <x v="2"/>
    <n v="1128299"/>
    <d v="2021-03-16T00:00:00"/>
    <x v="4"/>
    <s v="Florida"/>
    <s v="Orlando"/>
    <x v="2"/>
    <n v="64.999999999999986"/>
    <x v="32"/>
    <n v="276249.99999999994"/>
    <n v="82874.999999999985"/>
    <n v="0.3"/>
    <x v="1"/>
    <x v="2"/>
    <x v="1"/>
    <n v="649.99999999999989"/>
    <n v="194.99999999999997"/>
  </r>
  <r>
    <x v="2"/>
    <n v="1128299"/>
    <d v="2021-03-16T00:00:00"/>
    <x v="4"/>
    <s v="Florida"/>
    <s v="Orlando"/>
    <x v="3"/>
    <n v="60"/>
    <x v="45"/>
    <n v="195000"/>
    <n v="58500"/>
    <n v="0.3"/>
    <x v="1"/>
    <x v="2"/>
    <x v="1"/>
    <n v="600"/>
    <n v="180"/>
  </r>
  <r>
    <x v="2"/>
    <n v="1128299"/>
    <d v="2021-03-16T00:00:00"/>
    <x v="4"/>
    <s v="Florida"/>
    <s v="Orlando"/>
    <x v="4"/>
    <n v="65"/>
    <x v="36"/>
    <n v="113750"/>
    <n v="22750"/>
    <n v="0.2"/>
    <x v="1"/>
    <x v="2"/>
    <x v="1"/>
    <n v="650"/>
    <n v="130"/>
  </r>
  <r>
    <x v="2"/>
    <n v="1128299"/>
    <d v="2021-03-16T00:00:00"/>
    <x v="4"/>
    <s v="Florida"/>
    <s v="Orlando"/>
    <x v="5"/>
    <n v="60"/>
    <x v="47"/>
    <n v="225000"/>
    <n v="101250"/>
    <n v="0.45"/>
    <x v="1"/>
    <x v="2"/>
    <x v="1"/>
    <n v="600"/>
    <n v="270"/>
  </r>
  <r>
    <x v="1"/>
    <n v="1128299"/>
    <d v="2021-04-17T00:00:00"/>
    <x v="4"/>
    <s v="Florida"/>
    <s v="Orlando"/>
    <x v="0"/>
    <n v="65"/>
    <x v="20"/>
    <n v="357500"/>
    <n v="107250"/>
    <n v="0.3"/>
    <x v="1"/>
    <x v="3"/>
    <x v="1"/>
    <n v="650"/>
    <n v="195"/>
  </r>
  <r>
    <x v="1"/>
    <n v="1128299"/>
    <d v="2021-04-17T00:00:00"/>
    <x v="4"/>
    <s v="Florida"/>
    <s v="Orlando"/>
    <x v="1"/>
    <n v="70"/>
    <x v="44"/>
    <n v="245000"/>
    <n v="61250"/>
    <n v="0.25"/>
    <x v="1"/>
    <x v="3"/>
    <x v="1"/>
    <n v="700"/>
    <n v="175"/>
  </r>
  <r>
    <x v="1"/>
    <n v="1128299"/>
    <d v="2021-04-17T00:00:00"/>
    <x v="4"/>
    <s v="Florida"/>
    <s v="Orlando"/>
    <x v="2"/>
    <n v="70"/>
    <x v="46"/>
    <n v="280000"/>
    <n v="84000"/>
    <n v="0.3"/>
    <x v="1"/>
    <x v="3"/>
    <x v="1"/>
    <n v="700"/>
    <n v="210"/>
  </r>
  <r>
    <x v="1"/>
    <n v="1128299"/>
    <d v="2021-04-17T00:00:00"/>
    <x v="4"/>
    <s v="Florida"/>
    <s v="Orlando"/>
    <x v="3"/>
    <n v="55.000000000000007"/>
    <x v="48"/>
    <n v="165000.00000000003"/>
    <n v="49500.000000000007"/>
    <n v="0.3"/>
    <x v="1"/>
    <x v="3"/>
    <x v="1"/>
    <n v="550.00000000000011"/>
    <n v="165.00000000000003"/>
  </r>
  <r>
    <x v="1"/>
    <n v="1128299"/>
    <d v="2021-04-17T00:00:00"/>
    <x v="4"/>
    <s v="Florida"/>
    <s v="Orlando"/>
    <x v="4"/>
    <n v="60.000000000000007"/>
    <x v="40"/>
    <n v="120000.00000000001"/>
    <n v="24000.000000000004"/>
    <n v="0.2"/>
    <x v="1"/>
    <x v="3"/>
    <x v="1"/>
    <n v="600.00000000000011"/>
    <n v="120.00000000000001"/>
  </r>
  <r>
    <x v="1"/>
    <n v="1128299"/>
    <d v="2021-04-17T00:00:00"/>
    <x v="4"/>
    <s v="Florida"/>
    <s v="Orlando"/>
    <x v="5"/>
    <n v="75.000000000000014"/>
    <x v="47"/>
    <n v="281250.00000000006"/>
    <n v="126562.50000000003"/>
    <n v="0.45"/>
    <x v="1"/>
    <x v="3"/>
    <x v="1"/>
    <n v="750.00000000000011"/>
    <n v="337.50000000000006"/>
  </r>
  <r>
    <x v="1"/>
    <n v="1128299"/>
    <d v="2021-05-18T00:00:00"/>
    <x v="4"/>
    <s v="Florida"/>
    <s v="Orlando"/>
    <x v="0"/>
    <n v="60"/>
    <x v="30"/>
    <n v="345000"/>
    <n v="103500"/>
    <n v="0.3"/>
    <x v="1"/>
    <x v="4"/>
    <x v="1"/>
    <n v="600"/>
    <n v="180"/>
  </r>
  <r>
    <x v="1"/>
    <n v="1128299"/>
    <d v="2021-05-18T00:00:00"/>
    <x v="4"/>
    <s v="Florida"/>
    <s v="Orlando"/>
    <x v="1"/>
    <n v="65"/>
    <x v="32"/>
    <n v="276250"/>
    <n v="69062.5"/>
    <n v="0.25"/>
    <x v="1"/>
    <x v="4"/>
    <x v="1"/>
    <n v="650"/>
    <n v="162.5"/>
  </r>
  <r>
    <x v="1"/>
    <n v="1128299"/>
    <d v="2021-05-18T00:00:00"/>
    <x v="4"/>
    <s v="Florida"/>
    <s v="Orlando"/>
    <x v="2"/>
    <n v="65"/>
    <x v="32"/>
    <n v="276250"/>
    <n v="82875"/>
    <n v="0.3"/>
    <x v="1"/>
    <x v="4"/>
    <x v="1"/>
    <n v="650"/>
    <n v="195"/>
  </r>
  <r>
    <x v="1"/>
    <n v="1128299"/>
    <d v="2021-05-18T00:00:00"/>
    <x v="4"/>
    <s v="Florida"/>
    <s v="Orlando"/>
    <x v="3"/>
    <n v="60"/>
    <x v="45"/>
    <n v="195000"/>
    <n v="58500"/>
    <n v="0.3"/>
    <x v="1"/>
    <x v="4"/>
    <x v="1"/>
    <n v="600"/>
    <n v="180"/>
  </r>
  <r>
    <x v="1"/>
    <n v="1128299"/>
    <d v="2021-05-18T00:00:00"/>
    <x v="4"/>
    <s v="Florida"/>
    <s v="Orlando"/>
    <x v="4"/>
    <n v="54.999999999999993"/>
    <x v="37"/>
    <n v="123749.99999999999"/>
    <n v="24750"/>
    <n v="0.2"/>
    <x v="1"/>
    <x v="4"/>
    <x v="1"/>
    <n v="549.99999999999989"/>
    <n v="110"/>
  </r>
  <r>
    <x v="1"/>
    <n v="1128299"/>
    <d v="2021-05-18T00:00:00"/>
    <x v="4"/>
    <s v="Florida"/>
    <s v="Orlando"/>
    <x v="5"/>
    <n v="70"/>
    <x v="30"/>
    <n v="402500"/>
    <n v="181125"/>
    <n v="0.45"/>
    <x v="1"/>
    <x v="4"/>
    <x v="1"/>
    <n v="700"/>
    <n v="315"/>
  </r>
  <r>
    <x v="1"/>
    <n v="1128299"/>
    <d v="2021-06-17T00:00:00"/>
    <x v="4"/>
    <s v="Florida"/>
    <s v="Orlando"/>
    <x v="0"/>
    <n v="64.999999999999986"/>
    <x v="6"/>
    <n v="536249.99999999988"/>
    <n v="160874.99999999997"/>
    <n v="0.3"/>
    <x v="1"/>
    <x v="11"/>
    <x v="1"/>
    <n v="649.99999999999989"/>
    <n v="194.99999999999997"/>
  </r>
  <r>
    <x v="1"/>
    <n v="1128299"/>
    <d v="2021-06-17T00:00:00"/>
    <x v="4"/>
    <s v="Florida"/>
    <s v="Orlando"/>
    <x v="1"/>
    <n v="70"/>
    <x v="19"/>
    <n v="490000"/>
    <n v="122500"/>
    <n v="0.25"/>
    <x v="0"/>
    <x v="11"/>
    <x v="1"/>
    <n v="700"/>
    <n v="175"/>
  </r>
  <r>
    <x v="1"/>
    <n v="1128299"/>
    <d v="2021-06-17T00:00:00"/>
    <x v="4"/>
    <s v="Florida"/>
    <s v="Orlando"/>
    <x v="2"/>
    <n v="85"/>
    <x v="19"/>
    <n v="595000"/>
    <n v="178500"/>
    <n v="0.3"/>
    <x v="0"/>
    <x v="11"/>
    <x v="1"/>
    <n v="850"/>
    <n v="255"/>
  </r>
  <r>
    <x v="1"/>
    <n v="1128299"/>
    <d v="2021-06-17T00:00:00"/>
    <x v="4"/>
    <s v="Florida"/>
    <s v="Orlando"/>
    <x v="3"/>
    <n v="85"/>
    <x v="30"/>
    <n v="488750"/>
    <n v="146625"/>
    <n v="0.3"/>
    <x v="0"/>
    <x v="11"/>
    <x v="1"/>
    <n v="850"/>
    <n v="255"/>
  </r>
  <r>
    <x v="1"/>
    <n v="1128299"/>
    <d v="2021-06-17T00:00:00"/>
    <x v="4"/>
    <s v="Florida"/>
    <s v="Orlando"/>
    <x v="4"/>
    <n v="95"/>
    <x v="31"/>
    <n v="427500"/>
    <n v="85500"/>
    <n v="0.2"/>
    <x v="0"/>
    <x v="11"/>
    <x v="1"/>
    <n v="950"/>
    <n v="190"/>
  </r>
  <r>
    <x v="1"/>
    <n v="1128299"/>
    <d v="2021-06-17T00:00:00"/>
    <x v="4"/>
    <s v="Florida"/>
    <s v="Orlando"/>
    <x v="5"/>
    <n v="110.00000000000001"/>
    <x v="29"/>
    <n v="825000.00000000012"/>
    <n v="371250.00000000006"/>
    <n v="0.45"/>
    <x v="0"/>
    <x v="11"/>
    <x v="1"/>
    <n v="1100.0000000000002"/>
    <n v="495.00000000000006"/>
  </r>
  <r>
    <x v="1"/>
    <n v="1128299"/>
    <d v="2021-07-16T00:00:00"/>
    <x v="4"/>
    <s v="Florida"/>
    <s v="Orlando"/>
    <x v="0"/>
    <n v="90"/>
    <x v="3"/>
    <n v="810000"/>
    <n v="243000"/>
    <n v="0.3"/>
    <x v="0"/>
    <x v="5"/>
    <x v="1"/>
    <n v="900"/>
    <n v="270"/>
  </r>
  <r>
    <x v="1"/>
    <n v="1128299"/>
    <d v="2021-07-16T00:00:00"/>
    <x v="4"/>
    <s v="Florida"/>
    <s v="Orlando"/>
    <x v="1"/>
    <n v="95"/>
    <x v="29"/>
    <n v="712500"/>
    <n v="178125"/>
    <n v="0.25"/>
    <x v="0"/>
    <x v="5"/>
    <x v="1"/>
    <n v="950"/>
    <n v="237.5"/>
  </r>
  <r>
    <x v="1"/>
    <n v="1128299"/>
    <d v="2021-07-16T00:00:00"/>
    <x v="4"/>
    <s v="Florida"/>
    <s v="Orlando"/>
    <x v="2"/>
    <n v="95"/>
    <x v="19"/>
    <n v="665000"/>
    <n v="199500"/>
    <n v="0.3"/>
    <x v="0"/>
    <x v="5"/>
    <x v="1"/>
    <n v="950"/>
    <n v="285"/>
  </r>
  <r>
    <x v="1"/>
    <n v="1128299"/>
    <d v="2021-07-16T00:00:00"/>
    <x v="4"/>
    <s v="Florida"/>
    <s v="Orlando"/>
    <x v="3"/>
    <n v="90"/>
    <x v="24"/>
    <n v="540000"/>
    <n v="162000"/>
    <n v="0.3"/>
    <x v="0"/>
    <x v="5"/>
    <x v="1"/>
    <n v="900"/>
    <n v="270"/>
  </r>
  <r>
    <x v="1"/>
    <n v="1128299"/>
    <d v="2021-07-16T00:00:00"/>
    <x v="4"/>
    <s v="Florida"/>
    <s v="Orlando"/>
    <x v="4"/>
    <n v="95"/>
    <x v="25"/>
    <n v="617500"/>
    <n v="123500"/>
    <n v="0.2"/>
    <x v="0"/>
    <x v="5"/>
    <x v="1"/>
    <n v="950"/>
    <n v="190"/>
  </r>
  <r>
    <x v="1"/>
    <n v="1128299"/>
    <d v="2021-07-16T00:00:00"/>
    <x v="4"/>
    <s v="Florida"/>
    <s v="Orlando"/>
    <x v="5"/>
    <n v="110.00000000000001"/>
    <x v="25"/>
    <n v="715000.00000000012"/>
    <n v="321750.00000000006"/>
    <n v="0.45"/>
    <x v="0"/>
    <x v="5"/>
    <x v="1"/>
    <n v="1100.0000000000002"/>
    <n v="495.00000000000011"/>
  </r>
  <r>
    <x v="1"/>
    <n v="1128299"/>
    <d v="2021-08-17T00:00:00"/>
    <x v="4"/>
    <s v="Florida"/>
    <s v="Orlando"/>
    <x v="0"/>
    <n v="95"/>
    <x v="2"/>
    <n v="807500"/>
    <n v="242250"/>
    <n v="0.3"/>
    <x v="0"/>
    <x v="6"/>
    <x v="1"/>
    <n v="950"/>
    <n v="285"/>
  </r>
  <r>
    <x v="1"/>
    <n v="1128299"/>
    <d v="2021-08-17T00:00:00"/>
    <x v="4"/>
    <s v="Florida"/>
    <s v="Orlando"/>
    <x v="1"/>
    <n v="85.000000000000014"/>
    <x v="6"/>
    <n v="701250.00000000012"/>
    <n v="175312.50000000003"/>
    <n v="0.25"/>
    <x v="0"/>
    <x v="6"/>
    <x v="1"/>
    <n v="850.00000000000011"/>
    <n v="212.50000000000003"/>
  </r>
  <r>
    <x v="1"/>
    <n v="1128299"/>
    <d v="2021-08-17T00:00:00"/>
    <x v="4"/>
    <s v="Florida"/>
    <s v="Orlando"/>
    <x v="2"/>
    <n v="80"/>
    <x v="19"/>
    <n v="560000"/>
    <n v="168000"/>
    <n v="0.3"/>
    <x v="0"/>
    <x v="6"/>
    <x v="1"/>
    <n v="800"/>
    <n v="240"/>
  </r>
  <r>
    <x v="1"/>
    <n v="1128299"/>
    <d v="2021-08-17T00:00:00"/>
    <x v="4"/>
    <s v="Florida"/>
    <s v="Orlando"/>
    <x v="3"/>
    <n v="80"/>
    <x v="33"/>
    <n v="380000"/>
    <n v="114000"/>
    <n v="0.3"/>
    <x v="0"/>
    <x v="6"/>
    <x v="1"/>
    <n v="800"/>
    <n v="240"/>
  </r>
  <r>
    <x v="1"/>
    <n v="1128299"/>
    <d v="2021-08-17T00:00:00"/>
    <x v="4"/>
    <s v="Florida"/>
    <s v="Orlando"/>
    <x v="4"/>
    <n v="80"/>
    <x v="33"/>
    <n v="380000"/>
    <n v="76000"/>
    <n v="0.2"/>
    <x v="0"/>
    <x v="6"/>
    <x v="1"/>
    <n v="800"/>
    <n v="160"/>
  </r>
  <r>
    <x v="1"/>
    <n v="1128299"/>
    <d v="2021-08-17T00:00:00"/>
    <x v="4"/>
    <s v="Florida"/>
    <s v="Orlando"/>
    <x v="5"/>
    <n v="85"/>
    <x v="48"/>
    <n v="255000"/>
    <n v="114750"/>
    <n v="0.45"/>
    <x v="0"/>
    <x v="6"/>
    <x v="1"/>
    <n v="850"/>
    <n v="382.5"/>
  </r>
  <r>
    <x v="1"/>
    <n v="1128299"/>
    <d v="2021-09-18T00:00:00"/>
    <x v="4"/>
    <s v="Florida"/>
    <s v="Orlando"/>
    <x v="0"/>
    <n v="60.000000000000007"/>
    <x v="23"/>
    <n v="300000.00000000006"/>
    <n v="90000.000000000015"/>
    <n v="0.3"/>
    <x v="0"/>
    <x v="7"/>
    <x v="1"/>
    <n v="600.00000000000011"/>
    <n v="180.00000000000003"/>
  </r>
  <r>
    <x v="1"/>
    <n v="1128299"/>
    <d v="2021-09-18T00:00:00"/>
    <x v="4"/>
    <s v="Florida"/>
    <s v="Orlando"/>
    <x v="1"/>
    <n v="65.000000000000014"/>
    <x v="23"/>
    <n v="325000.00000000006"/>
    <n v="81250.000000000015"/>
    <n v="0.25"/>
    <x v="0"/>
    <x v="7"/>
    <x v="1"/>
    <n v="650.00000000000011"/>
    <n v="162.50000000000003"/>
  </r>
  <r>
    <x v="1"/>
    <n v="1128299"/>
    <d v="2021-09-18T00:00:00"/>
    <x v="4"/>
    <s v="Florida"/>
    <s v="Orlando"/>
    <x v="2"/>
    <n v="60.000000000000007"/>
    <x v="48"/>
    <n v="180000.00000000003"/>
    <n v="54000.000000000007"/>
    <n v="0.3"/>
    <x v="0"/>
    <x v="7"/>
    <x v="1"/>
    <n v="600.00000000000011"/>
    <n v="180.00000000000003"/>
  </r>
  <r>
    <x v="1"/>
    <n v="1128299"/>
    <d v="2021-09-18T00:00:00"/>
    <x v="4"/>
    <s v="Florida"/>
    <s v="Orlando"/>
    <x v="3"/>
    <n v="60.000000000000007"/>
    <x v="43"/>
    <n v="150000.00000000003"/>
    <n v="45000.000000000007"/>
    <n v="0.3"/>
    <x v="0"/>
    <x v="7"/>
    <x v="1"/>
    <n v="600.00000000000011"/>
    <n v="180.00000000000003"/>
  </r>
  <r>
    <x v="1"/>
    <n v="1128299"/>
    <d v="2021-09-18T00:00:00"/>
    <x v="4"/>
    <s v="Florida"/>
    <s v="Orlando"/>
    <x v="4"/>
    <n v="70"/>
    <x v="34"/>
    <n v="192500"/>
    <n v="38500"/>
    <n v="0.2"/>
    <x v="0"/>
    <x v="7"/>
    <x v="1"/>
    <n v="700"/>
    <n v="140"/>
  </r>
  <r>
    <x v="1"/>
    <n v="1128299"/>
    <d v="2021-09-18T00:00:00"/>
    <x v="4"/>
    <s v="Florida"/>
    <s v="Orlando"/>
    <x v="5"/>
    <n v="54.999999999999993"/>
    <x v="48"/>
    <n v="164999.99999999997"/>
    <n v="74249.999999999985"/>
    <n v="0.45"/>
    <x v="0"/>
    <x v="7"/>
    <x v="1"/>
    <n v="549.99999999999989"/>
    <n v="247.49999999999994"/>
  </r>
  <r>
    <x v="1"/>
    <n v="1128299"/>
    <d v="2021-10-17T00:00:00"/>
    <x v="4"/>
    <s v="Florida"/>
    <s v="Orlando"/>
    <x v="0"/>
    <n v="50"/>
    <x v="46"/>
    <n v="200000"/>
    <n v="60000"/>
    <n v="0.3"/>
    <x v="0"/>
    <x v="8"/>
    <x v="1"/>
    <n v="500"/>
    <n v="150"/>
  </r>
  <r>
    <x v="1"/>
    <n v="1128299"/>
    <d v="2021-10-17T00:00:00"/>
    <x v="4"/>
    <s v="Florida"/>
    <s v="Orlando"/>
    <x v="1"/>
    <n v="65.000000000000014"/>
    <x v="30"/>
    <n v="373750.00000000006"/>
    <n v="93437.500000000015"/>
    <n v="0.25"/>
    <x v="0"/>
    <x v="8"/>
    <x v="1"/>
    <n v="650.00000000000011"/>
    <n v="162.50000000000003"/>
  </r>
  <r>
    <x v="1"/>
    <n v="1128299"/>
    <d v="2021-10-17T00:00:00"/>
    <x v="4"/>
    <s v="Florida"/>
    <s v="Orlando"/>
    <x v="2"/>
    <n v="60.000000000000007"/>
    <x v="46"/>
    <n v="240000.00000000003"/>
    <n v="72000"/>
    <n v="0.3"/>
    <x v="0"/>
    <x v="8"/>
    <x v="1"/>
    <n v="600.00000000000011"/>
    <n v="180"/>
  </r>
  <r>
    <x v="1"/>
    <n v="1128299"/>
    <d v="2021-10-17T00:00:00"/>
    <x v="4"/>
    <s v="Florida"/>
    <s v="Orlando"/>
    <x v="3"/>
    <n v="55.000000000000007"/>
    <x v="47"/>
    <n v="206250.00000000003"/>
    <n v="61875.000000000007"/>
    <n v="0.3"/>
    <x v="0"/>
    <x v="8"/>
    <x v="1"/>
    <n v="550.00000000000011"/>
    <n v="165.00000000000003"/>
  </r>
  <r>
    <x v="1"/>
    <n v="1128299"/>
    <d v="2021-10-17T00:00:00"/>
    <x v="4"/>
    <s v="Florida"/>
    <s v="Orlando"/>
    <x v="4"/>
    <n v="65"/>
    <x v="44"/>
    <n v="227500"/>
    <n v="45500"/>
    <n v="0.2"/>
    <x v="0"/>
    <x v="8"/>
    <x v="1"/>
    <n v="650"/>
    <n v="130"/>
  </r>
  <r>
    <x v="1"/>
    <n v="1128299"/>
    <d v="2021-10-17T00:00:00"/>
    <x v="4"/>
    <s v="Florida"/>
    <s v="Orlando"/>
    <x v="5"/>
    <n v="70"/>
    <x v="46"/>
    <n v="280000"/>
    <n v="126000"/>
    <n v="0.45"/>
    <x v="0"/>
    <x v="8"/>
    <x v="1"/>
    <n v="700"/>
    <n v="315"/>
  </r>
  <r>
    <x v="1"/>
    <n v="1128299"/>
    <d v="2021-11-17T00:00:00"/>
    <x v="4"/>
    <s v="Florida"/>
    <s v="Orlando"/>
    <x v="0"/>
    <n v="55.000000000000007"/>
    <x v="22"/>
    <n v="343750.00000000006"/>
    <n v="103125.00000000001"/>
    <n v="0.3"/>
    <x v="0"/>
    <x v="9"/>
    <x v="1"/>
    <n v="550.00000000000011"/>
    <n v="165.00000000000003"/>
  </r>
  <r>
    <x v="1"/>
    <n v="1128299"/>
    <d v="2021-11-17T00:00:00"/>
    <x v="4"/>
    <s v="Florida"/>
    <s v="Orlando"/>
    <x v="1"/>
    <n v="60.000000000000007"/>
    <x v="19"/>
    <n v="420000.00000000006"/>
    <n v="105000.00000000001"/>
    <n v="0.25"/>
    <x v="0"/>
    <x v="9"/>
    <x v="1"/>
    <n v="600.00000000000011"/>
    <n v="150.00000000000003"/>
  </r>
  <r>
    <x v="1"/>
    <n v="1128299"/>
    <d v="2021-11-17T00:00:00"/>
    <x v="4"/>
    <s v="Florida"/>
    <s v="Orlando"/>
    <x v="2"/>
    <n v="55.000000000000007"/>
    <x v="27"/>
    <n v="288750.00000000006"/>
    <n v="86625.000000000015"/>
    <n v="0.3"/>
    <x v="0"/>
    <x v="9"/>
    <x v="1"/>
    <n v="550.00000000000011"/>
    <n v="165.00000000000003"/>
  </r>
  <r>
    <x v="1"/>
    <n v="1128299"/>
    <d v="2021-11-17T00:00:00"/>
    <x v="4"/>
    <s v="Florida"/>
    <s v="Orlando"/>
    <x v="3"/>
    <n v="65.000000000000014"/>
    <x v="23"/>
    <n v="325000.00000000006"/>
    <n v="97500.000000000015"/>
    <n v="0.3"/>
    <x v="0"/>
    <x v="9"/>
    <x v="1"/>
    <n v="650.00000000000011"/>
    <n v="195.00000000000003"/>
  </r>
  <r>
    <x v="1"/>
    <n v="1128299"/>
    <d v="2021-11-17T00:00:00"/>
    <x v="4"/>
    <s v="Florida"/>
    <s v="Orlando"/>
    <x v="4"/>
    <n v="85.000000000000014"/>
    <x v="33"/>
    <n v="403750.00000000006"/>
    <n v="80750.000000000015"/>
    <n v="0.2"/>
    <x v="0"/>
    <x v="9"/>
    <x v="1"/>
    <n v="850.00000000000011"/>
    <n v="170.00000000000003"/>
  </r>
  <r>
    <x v="1"/>
    <n v="1128299"/>
    <d v="2021-11-17T00:00:00"/>
    <x v="4"/>
    <s v="Florida"/>
    <s v="Orlando"/>
    <x v="5"/>
    <n v="90.000000000000014"/>
    <x v="24"/>
    <n v="540000.00000000012"/>
    <n v="243000.00000000006"/>
    <n v="0.45"/>
    <x v="0"/>
    <x v="9"/>
    <x v="1"/>
    <n v="900.00000000000023"/>
    <n v="405.00000000000011"/>
  </r>
  <r>
    <x v="1"/>
    <n v="1128299"/>
    <d v="2021-12-16T00:00:00"/>
    <x v="4"/>
    <s v="Florida"/>
    <s v="Orlando"/>
    <x v="0"/>
    <n v="75.000000000000014"/>
    <x v="9"/>
    <n v="600000.00000000012"/>
    <n v="180000.00000000003"/>
    <n v="0.3"/>
    <x v="0"/>
    <x v="10"/>
    <x v="1"/>
    <n v="750.00000000000011"/>
    <n v="225.00000000000003"/>
  </r>
  <r>
    <x v="1"/>
    <n v="1128299"/>
    <d v="2021-12-16T00:00:00"/>
    <x v="4"/>
    <s v="Florida"/>
    <s v="Orlando"/>
    <x v="1"/>
    <n v="85.000000000000014"/>
    <x v="9"/>
    <n v="680000.00000000012"/>
    <n v="170000.00000000003"/>
    <n v="0.25"/>
    <x v="0"/>
    <x v="10"/>
    <x v="1"/>
    <n v="850.00000000000011"/>
    <n v="212.50000000000003"/>
  </r>
  <r>
    <x v="3"/>
    <n v="1128299"/>
    <d v="2021-12-16T00:00:00"/>
    <x v="4"/>
    <s v="Florida"/>
    <s v="Orlando"/>
    <x v="2"/>
    <n v="80.000000000000014"/>
    <x v="24"/>
    <n v="480000.00000000006"/>
    <n v="144000"/>
    <n v="0.3"/>
    <x v="0"/>
    <x v="10"/>
    <x v="1"/>
    <n v="800.00000000000011"/>
    <n v="240"/>
  </r>
  <r>
    <x v="3"/>
    <n v="1128299"/>
    <d v="2021-12-16T00:00:00"/>
    <x v="4"/>
    <s v="Florida"/>
    <s v="Orlando"/>
    <x v="3"/>
    <n v="80.000000000000014"/>
    <x v="24"/>
    <n v="480000.00000000006"/>
    <n v="144000"/>
    <n v="0.3"/>
    <x v="0"/>
    <x v="10"/>
    <x v="1"/>
    <n v="800.00000000000011"/>
    <n v="240"/>
  </r>
  <r>
    <x v="3"/>
    <n v="1128299"/>
    <d v="2021-12-16T00:00:00"/>
    <x v="4"/>
    <s v="Florida"/>
    <s v="Orlando"/>
    <x v="4"/>
    <n v="90.000000000000014"/>
    <x v="27"/>
    <n v="472500.00000000006"/>
    <n v="94500.000000000015"/>
    <n v="0.2"/>
    <x v="0"/>
    <x v="10"/>
    <x v="1"/>
    <n v="900.00000000000011"/>
    <n v="180.00000000000003"/>
  </r>
  <r>
    <x v="3"/>
    <n v="1128299"/>
    <d v="2021-12-16T00:00:00"/>
    <x v="4"/>
    <s v="Florida"/>
    <s v="Orlando"/>
    <x v="5"/>
    <n v="95.000000000000014"/>
    <x v="22"/>
    <n v="593750.00000000012"/>
    <n v="267187.50000000006"/>
    <n v="0.45"/>
    <x v="0"/>
    <x v="10"/>
    <x v="1"/>
    <n v="950.00000000000023"/>
    <n v="427.50000000000011"/>
  </r>
  <r>
    <x v="3"/>
    <n v="1185732"/>
    <d v="2021-01-12T00:00:00"/>
    <x v="4"/>
    <s v="Florida"/>
    <s v="Orlando"/>
    <x v="0"/>
    <n v="45"/>
    <x v="2"/>
    <n v="382500"/>
    <n v="172125"/>
    <n v="0.45"/>
    <x v="0"/>
    <x v="0"/>
    <x v="1"/>
    <n v="450"/>
    <n v="202.5"/>
  </r>
  <r>
    <x v="3"/>
    <n v="1185732"/>
    <d v="2021-01-12T00:00:00"/>
    <x v="4"/>
    <s v="Florida"/>
    <s v="Orlando"/>
    <x v="1"/>
    <n v="45"/>
    <x v="25"/>
    <n v="292500"/>
    <n v="102375"/>
    <n v="0.35"/>
    <x v="0"/>
    <x v="0"/>
    <x v="1"/>
    <n v="450"/>
    <n v="157.5"/>
  </r>
  <r>
    <x v="3"/>
    <n v="1185732"/>
    <d v="2021-01-12T00:00:00"/>
    <x v="4"/>
    <s v="Florida"/>
    <s v="Orlando"/>
    <x v="2"/>
    <n v="35"/>
    <x v="25"/>
    <n v="227500"/>
    <n v="56875"/>
    <n v="0.25"/>
    <x v="0"/>
    <x v="0"/>
    <x v="1"/>
    <n v="350"/>
    <n v="87.5"/>
  </r>
  <r>
    <x v="3"/>
    <n v="1185732"/>
    <d v="2021-01-12T00:00:00"/>
    <x v="4"/>
    <s v="Florida"/>
    <s v="Orlando"/>
    <x v="3"/>
    <n v="40"/>
    <x v="23"/>
    <n v="200000"/>
    <n v="60000"/>
    <n v="0.3"/>
    <x v="0"/>
    <x v="0"/>
    <x v="1"/>
    <n v="400"/>
    <n v="120"/>
  </r>
  <r>
    <x v="3"/>
    <n v="1185732"/>
    <d v="2021-01-12T00:00:00"/>
    <x v="4"/>
    <s v="Florida"/>
    <s v="Orlando"/>
    <x v="4"/>
    <n v="55.000000000000007"/>
    <x v="20"/>
    <n v="302500.00000000006"/>
    <n v="105875.00000000001"/>
    <n v="0.35"/>
    <x v="0"/>
    <x v="0"/>
    <x v="1"/>
    <n v="550.00000000000011"/>
    <n v="192.50000000000003"/>
  </r>
  <r>
    <x v="3"/>
    <n v="1185732"/>
    <d v="2021-01-12T00:00:00"/>
    <x v="4"/>
    <s v="Florida"/>
    <s v="Orlando"/>
    <x v="5"/>
    <n v="45"/>
    <x v="25"/>
    <n v="292500"/>
    <n v="146250"/>
    <n v="0.5"/>
    <x v="0"/>
    <x v="0"/>
    <x v="1"/>
    <n v="450"/>
    <n v="225"/>
  </r>
  <r>
    <x v="3"/>
    <n v="1185732"/>
    <d v="2021-02-10T00:00:00"/>
    <x v="4"/>
    <s v="Florida"/>
    <s v="Orlando"/>
    <x v="0"/>
    <n v="45"/>
    <x v="3"/>
    <n v="405000"/>
    <n v="182250"/>
    <n v="0.45"/>
    <x v="0"/>
    <x v="1"/>
    <x v="1"/>
    <n v="450"/>
    <n v="202.5"/>
  </r>
  <r>
    <x v="3"/>
    <n v="1185732"/>
    <d v="2021-02-10T00:00:00"/>
    <x v="4"/>
    <s v="Florida"/>
    <s v="Orlando"/>
    <x v="1"/>
    <n v="45"/>
    <x v="20"/>
    <n v="247500"/>
    <n v="86625"/>
    <n v="0.35"/>
    <x v="0"/>
    <x v="1"/>
    <x v="1"/>
    <n v="450"/>
    <n v="157.5"/>
  </r>
  <r>
    <x v="3"/>
    <n v="1185732"/>
    <d v="2021-02-10T00:00:00"/>
    <x v="4"/>
    <s v="Florida"/>
    <s v="Orlando"/>
    <x v="2"/>
    <n v="35"/>
    <x v="24"/>
    <n v="210000"/>
    <n v="52500"/>
    <n v="0.25"/>
    <x v="0"/>
    <x v="1"/>
    <x v="1"/>
    <n v="350"/>
    <n v="87.5"/>
  </r>
  <r>
    <x v="3"/>
    <n v="1185732"/>
    <d v="2021-02-10T00:00:00"/>
    <x v="0"/>
    <s v="New York"/>
    <s v="Albany"/>
    <x v="3"/>
    <n v="40"/>
    <x v="33"/>
    <n v="190000"/>
    <n v="57000"/>
    <n v="0.3"/>
    <x v="0"/>
    <x v="1"/>
    <x v="1"/>
    <n v="400"/>
    <n v="120"/>
  </r>
  <r>
    <x v="3"/>
    <n v="1185732"/>
    <d v="2021-02-10T00:00:00"/>
    <x v="0"/>
    <s v="New York"/>
    <s v="Albany"/>
    <x v="4"/>
    <n v="55.000000000000007"/>
    <x v="20"/>
    <n v="302500.00000000006"/>
    <n v="105875.00000000001"/>
    <n v="0.35"/>
    <x v="0"/>
    <x v="1"/>
    <x v="1"/>
    <n v="550.00000000000011"/>
    <n v="192.50000000000003"/>
  </r>
  <r>
    <x v="3"/>
    <n v="1185732"/>
    <d v="2021-02-10T00:00:00"/>
    <x v="0"/>
    <s v="New York"/>
    <s v="Albany"/>
    <x v="5"/>
    <n v="45"/>
    <x v="25"/>
    <n v="292500"/>
    <n v="146250"/>
    <n v="0.5"/>
    <x v="0"/>
    <x v="1"/>
    <x v="1"/>
    <n v="450"/>
    <n v="225"/>
  </r>
  <r>
    <x v="3"/>
    <n v="1185732"/>
    <d v="2021-03-08T00:00:00"/>
    <x v="0"/>
    <s v="New York"/>
    <s v="Albany"/>
    <x v="0"/>
    <n v="45"/>
    <x v="64"/>
    <n v="391500"/>
    <n v="176175"/>
    <n v="0.45"/>
    <x v="0"/>
    <x v="2"/>
    <x v="1"/>
    <n v="450"/>
    <n v="202.5"/>
  </r>
  <r>
    <x v="3"/>
    <n v="1185732"/>
    <d v="2021-03-08T00:00:00"/>
    <x v="0"/>
    <s v="New York"/>
    <s v="Albany"/>
    <x v="1"/>
    <n v="45"/>
    <x v="20"/>
    <n v="247500"/>
    <n v="86625"/>
    <n v="0.35"/>
    <x v="0"/>
    <x v="2"/>
    <x v="1"/>
    <n v="450"/>
    <n v="157.5"/>
  </r>
  <r>
    <x v="3"/>
    <n v="1185732"/>
    <d v="2021-03-08T00:00:00"/>
    <x v="0"/>
    <s v="New York"/>
    <s v="Albany"/>
    <x v="2"/>
    <n v="35"/>
    <x v="30"/>
    <n v="201250"/>
    <n v="50312.5"/>
    <n v="0.25"/>
    <x v="0"/>
    <x v="2"/>
    <x v="1"/>
    <n v="350"/>
    <n v="87.5"/>
  </r>
  <r>
    <x v="3"/>
    <n v="1185732"/>
    <d v="2021-03-08T00:00:00"/>
    <x v="0"/>
    <s v="New York"/>
    <s v="Albany"/>
    <x v="3"/>
    <n v="40"/>
    <x v="32"/>
    <n v="170000"/>
    <n v="51000"/>
    <n v="0.3"/>
    <x v="0"/>
    <x v="2"/>
    <x v="1"/>
    <n v="400"/>
    <n v="120"/>
  </r>
  <r>
    <x v="3"/>
    <n v="1185732"/>
    <d v="2021-03-08T00:00:00"/>
    <x v="0"/>
    <s v="New York"/>
    <s v="Albany"/>
    <x v="4"/>
    <n v="55.000000000000007"/>
    <x v="33"/>
    <n v="261250.00000000003"/>
    <n v="91437.5"/>
    <n v="0.35"/>
    <x v="0"/>
    <x v="2"/>
    <x v="1"/>
    <n v="550.00000000000011"/>
    <n v="192.5"/>
  </r>
  <r>
    <x v="3"/>
    <n v="1185732"/>
    <d v="2021-03-08T00:00:00"/>
    <x v="0"/>
    <s v="New York"/>
    <s v="Albany"/>
    <x v="5"/>
    <n v="45"/>
    <x v="30"/>
    <n v="258750"/>
    <n v="129375"/>
    <n v="0.5"/>
    <x v="0"/>
    <x v="2"/>
    <x v="1"/>
    <n v="450"/>
    <n v="225"/>
  </r>
  <r>
    <x v="3"/>
    <n v="1185732"/>
    <d v="2021-04-09T00:00:00"/>
    <x v="0"/>
    <s v="New York"/>
    <s v="Albany"/>
    <x v="0"/>
    <n v="45"/>
    <x v="6"/>
    <n v="371250"/>
    <n v="167062.5"/>
    <n v="0.45"/>
    <x v="0"/>
    <x v="3"/>
    <x v="1"/>
    <n v="450"/>
    <n v="202.5"/>
  </r>
  <r>
    <x v="3"/>
    <n v="1185732"/>
    <d v="2021-04-09T00:00:00"/>
    <x v="0"/>
    <s v="New York"/>
    <s v="Albany"/>
    <x v="1"/>
    <n v="45"/>
    <x v="27"/>
    <n v="236250"/>
    <n v="82687.5"/>
    <n v="0.35"/>
    <x v="0"/>
    <x v="3"/>
    <x v="1"/>
    <n v="450"/>
    <n v="157.5"/>
  </r>
  <r>
    <x v="3"/>
    <n v="1185732"/>
    <d v="2021-04-09T00:00:00"/>
    <x v="0"/>
    <s v="New York"/>
    <s v="Albany"/>
    <x v="2"/>
    <n v="35"/>
    <x v="27"/>
    <n v="183750"/>
    <n v="45937.5"/>
    <n v="0.25"/>
    <x v="0"/>
    <x v="3"/>
    <x v="1"/>
    <n v="350"/>
    <n v="87.5"/>
  </r>
  <r>
    <x v="3"/>
    <n v="1185732"/>
    <d v="2021-04-09T00:00:00"/>
    <x v="0"/>
    <s v="New York"/>
    <s v="Albany"/>
    <x v="3"/>
    <n v="40"/>
    <x v="31"/>
    <n v="180000"/>
    <n v="54000"/>
    <n v="0.3"/>
    <x v="0"/>
    <x v="3"/>
    <x v="1"/>
    <n v="400"/>
    <n v="120"/>
  </r>
  <r>
    <x v="3"/>
    <n v="1185732"/>
    <d v="2021-04-09T00:00:00"/>
    <x v="0"/>
    <s v="New York"/>
    <s v="Albany"/>
    <x v="4"/>
    <n v="55.000000000000007"/>
    <x v="33"/>
    <n v="261250.00000000003"/>
    <n v="91437.5"/>
    <n v="0.35"/>
    <x v="0"/>
    <x v="3"/>
    <x v="1"/>
    <n v="550.00000000000011"/>
    <n v="192.5"/>
  </r>
  <r>
    <x v="3"/>
    <n v="1185732"/>
    <d v="2021-04-09T00:00:00"/>
    <x v="0"/>
    <s v="New York"/>
    <s v="Albany"/>
    <x v="5"/>
    <n v="45"/>
    <x v="24"/>
    <n v="270000"/>
    <n v="135000"/>
    <n v="0.5"/>
    <x v="0"/>
    <x v="3"/>
    <x v="1"/>
    <n v="450"/>
    <n v="225"/>
  </r>
  <r>
    <x v="3"/>
    <n v="1185732"/>
    <d v="2021-05-08T00:00:00"/>
    <x v="0"/>
    <s v="New York"/>
    <s v="Albany"/>
    <x v="0"/>
    <n v="55.000000000000007"/>
    <x v="64"/>
    <n v="478500.00000000006"/>
    <n v="215325.00000000003"/>
    <n v="0.45"/>
    <x v="0"/>
    <x v="4"/>
    <x v="1"/>
    <n v="550.00000000000011"/>
    <n v="247.50000000000003"/>
  </r>
  <r>
    <x v="3"/>
    <n v="1185732"/>
    <d v="2021-05-08T00:00:00"/>
    <x v="0"/>
    <s v="New York"/>
    <s v="Albany"/>
    <x v="1"/>
    <n v="55.000000000000007"/>
    <x v="30"/>
    <n v="316250.00000000006"/>
    <n v="110687.50000000001"/>
    <n v="0.35"/>
    <x v="0"/>
    <x v="4"/>
    <x v="1"/>
    <n v="550.00000000000011"/>
    <n v="192.50000000000003"/>
  </r>
  <r>
    <x v="3"/>
    <n v="1185732"/>
    <d v="2021-05-08T00:00:00"/>
    <x v="0"/>
    <s v="New York"/>
    <s v="Albany"/>
    <x v="2"/>
    <n v="50"/>
    <x v="20"/>
    <n v="275000"/>
    <n v="68750"/>
    <n v="0.25"/>
    <x v="0"/>
    <x v="4"/>
    <x v="1"/>
    <n v="500"/>
    <n v="125"/>
  </r>
  <r>
    <x v="3"/>
    <n v="1185732"/>
    <d v="2021-05-08T00:00:00"/>
    <x v="0"/>
    <s v="New York"/>
    <s v="Albany"/>
    <x v="3"/>
    <n v="50"/>
    <x v="23"/>
    <n v="250000"/>
    <n v="75000"/>
    <n v="0.3"/>
    <x v="0"/>
    <x v="4"/>
    <x v="1"/>
    <n v="500"/>
    <n v="150"/>
  </r>
  <r>
    <x v="3"/>
    <n v="1185732"/>
    <d v="2021-05-08T00:00:00"/>
    <x v="0"/>
    <s v="New York"/>
    <s v="Albany"/>
    <x v="4"/>
    <n v="60"/>
    <x v="27"/>
    <n v="315000"/>
    <n v="110250"/>
    <n v="0.35"/>
    <x v="0"/>
    <x v="4"/>
    <x v="1"/>
    <n v="600"/>
    <n v="210"/>
  </r>
  <r>
    <x v="3"/>
    <n v="1185732"/>
    <d v="2021-05-08T00:00:00"/>
    <x v="0"/>
    <s v="New York"/>
    <s v="Albany"/>
    <x v="5"/>
    <n v="65"/>
    <x v="22"/>
    <n v="406250"/>
    <n v="203125"/>
    <n v="0.5"/>
    <x v="0"/>
    <x v="4"/>
    <x v="1"/>
    <n v="650"/>
    <n v="325"/>
  </r>
  <r>
    <x v="3"/>
    <n v="1185732"/>
    <d v="2021-06-10T00:00:00"/>
    <x v="0"/>
    <s v="New York"/>
    <s v="Albany"/>
    <x v="0"/>
    <n v="60"/>
    <x v="10"/>
    <n v="525000"/>
    <n v="236250"/>
    <n v="0.45"/>
    <x v="0"/>
    <x v="11"/>
    <x v="1"/>
    <n v="600"/>
    <n v="270"/>
  </r>
  <r>
    <x v="3"/>
    <n v="1185732"/>
    <d v="2021-06-10T00:00:00"/>
    <x v="0"/>
    <s v="New York"/>
    <s v="Albany"/>
    <x v="1"/>
    <n v="55.000000000000007"/>
    <x v="22"/>
    <n v="343750.00000000006"/>
    <n v="120312.50000000001"/>
    <n v="0.35"/>
    <x v="0"/>
    <x v="11"/>
    <x v="1"/>
    <n v="550.00000000000011"/>
    <n v="192.50000000000003"/>
  </r>
  <r>
    <x v="3"/>
    <n v="1185732"/>
    <d v="2021-06-10T00:00:00"/>
    <x v="0"/>
    <s v="New York"/>
    <s v="Albany"/>
    <x v="2"/>
    <n v="50"/>
    <x v="24"/>
    <n v="300000"/>
    <n v="75000"/>
    <n v="0.25"/>
    <x v="0"/>
    <x v="11"/>
    <x v="1"/>
    <n v="500"/>
    <n v="125"/>
  </r>
  <r>
    <x v="3"/>
    <n v="1185732"/>
    <d v="2021-06-10T00:00:00"/>
    <x v="0"/>
    <s v="New York"/>
    <s v="Albany"/>
    <x v="3"/>
    <n v="50"/>
    <x v="30"/>
    <n v="287500"/>
    <n v="86250"/>
    <n v="0.3"/>
    <x v="0"/>
    <x v="11"/>
    <x v="1"/>
    <n v="500"/>
    <n v="150"/>
  </r>
  <r>
    <x v="3"/>
    <n v="1185732"/>
    <d v="2021-06-10T00:00:00"/>
    <x v="0"/>
    <s v="New York"/>
    <s v="Albany"/>
    <x v="4"/>
    <n v="65"/>
    <x v="30"/>
    <n v="373750"/>
    <n v="130812.49999999999"/>
    <n v="0.35"/>
    <x v="0"/>
    <x v="11"/>
    <x v="1"/>
    <n v="650"/>
    <n v="227.49999999999997"/>
  </r>
  <r>
    <x v="3"/>
    <n v="1185732"/>
    <d v="2021-06-10T00:00:00"/>
    <x v="0"/>
    <s v="New York"/>
    <s v="Albany"/>
    <x v="5"/>
    <n v="70"/>
    <x v="26"/>
    <n v="507500"/>
    <n v="253750"/>
    <n v="0.5"/>
    <x v="0"/>
    <x v="11"/>
    <x v="1"/>
    <n v="700"/>
    <n v="350"/>
  </r>
  <r>
    <x v="3"/>
    <n v="1185732"/>
    <d v="2021-07-08T00:00:00"/>
    <x v="0"/>
    <s v="New York"/>
    <s v="Albany"/>
    <x v="0"/>
    <n v="65"/>
    <x v="5"/>
    <n v="617500"/>
    <n v="277875"/>
    <n v="0.45"/>
    <x v="0"/>
    <x v="5"/>
    <x v="1"/>
    <n v="650"/>
    <n v="292.5"/>
  </r>
  <r>
    <x v="3"/>
    <n v="1185732"/>
    <d v="2021-07-08T00:00:00"/>
    <x v="0"/>
    <s v="New York"/>
    <s v="Albany"/>
    <x v="1"/>
    <n v="60.000000000000007"/>
    <x v="19"/>
    <n v="420000.00000000006"/>
    <n v="147000"/>
    <n v="0.35"/>
    <x v="0"/>
    <x v="5"/>
    <x v="1"/>
    <n v="600.00000000000011"/>
    <n v="210"/>
  </r>
  <r>
    <x v="3"/>
    <n v="1185732"/>
    <d v="2021-07-08T00:00:00"/>
    <x v="0"/>
    <s v="New York"/>
    <s v="Albany"/>
    <x v="2"/>
    <n v="55.000000000000007"/>
    <x v="22"/>
    <n v="343750.00000000006"/>
    <n v="85937.500000000015"/>
    <n v="0.25"/>
    <x v="0"/>
    <x v="5"/>
    <x v="1"/>
    <n v="550.00000000000011"/>
    <n v="137.50000000000003"/>
  </r>
  <r>
    <x v="3"/>
    <n v="1185732"/>
    <d v="2021-07-08T00:00:00"/>
    <x v="0"/>
    <s v="New York"/>
    <s v="Albany"/>
    <x v="3"/>
    <n v="55.000000000000007"/>
    <x v="30"/>
    <n v="316250.00000000006"/>
    <n v="94875.000000000015"/>
    <n v="0.3"/>
    <x v="0"/>
    <x v="5"/>
    <x v="1"/>
    <n v="550.00000000000011"/>
    <n v="165.00000000000003"/>
  </r>
  <r>
    <x v="3"/>
    <n v="1185732"/>
    <d v="2021-07-08T00:00:00"/>
    <x v="0"/>
    <s v="New York"/>
    <s v="Albany"/>
    <x v="4"/>
    <n v="65"/>
    <x v="24"/>
    <n v="390000"/>
    <n v="136500"/>
    <n v="0.35"/>
    <x v="0"/>
    <x v="5"/>
    <x v="1"/>
    <n v="650"/>
    <n v="227.5"/>
  </r>
  <r>
    <x v="3"/>
    <n v="1185732"/>
    <d v="2021-07-08T00:00:00"/>
    <x v="0"/>
    <s v="New York"/>
    <s v="Albany"/>
    <x v="5"/>
    <n v="70"/>
    <x v="28"/>
    <n v="542500"/>
    <n v="271250"/>
    <n v="0.5"/>
    <x v="0"/>
    <x v="5"/>
    <x v="1"/>
    <n v="700"/>
    <n v="350"/>
  </r>
  <r>
    <x v="3"/>
    <n v="1185732"/>
    <d v="2021-08-09T00:00:00"/>
    <x v="0"/>
    <s v="New York"/>
    <s v="Albany"/>
    <x v="0"/>
    <n v="65"/>
    <x v="8"/>
    <n v="601250"/>
    <n v="270562.5"/>
    <n v="0.45"/>
    <x v="0"/>
    <x v="6"/>
    <x v="1"/>
    <n v="650"/>
    <n v="292.5"/>
  </r>
  <r>
    <x v="3"/>
    <n v="1185732"/>
    <d v="2021-08-09T00:00:00"/>
    <x v="0"/>
    <s v="New York"/>
    <s v="Albany"/>
    <x v="1"/>
    <n v="60.000000000000007"/>
    <x v="19"/>
    <n v="420000.00000000006"/>
    <n v="147000"/>
    <n v="0.35"/>
    <x v="0"/>
    <x v="6"/>
    <x v="1"/>
    <n v="600.00000000000011"/>
    <n v="210"/>
  </r>
  <r>
    <x v="3"/>
    <n v="1185732"/>
    <d v="2021-08-09T00:00:00"/>
    <x v="0"/>
    <s v="New York"/>
    <s v="Albany"/>
    <x v="2"/>
    <n v="55.000000000000007"/>
    <x v="22"/>
    <n v="343750.00000000006"/>
    <n v="85937.500000000015"/>
    <n v="0.25"/>
    <x v="0"/>
    <x v="6"/>
    <x v="1"/>
    <n v="550.00000000000011"/>
    <n v="137.50000000000003"/>
  </r>
  <r>
    <x v="3"/>
    <n v="1185732"/>
    <d v="2021-08-09T00:00:00"/>
    <x v="0"/>
    <s v="New York"/>
    <s v="Albany"/>
    <x v="3"/>
    <n v="45"/>
    <x v="30"/>
    <n v="258750"/>
    <n v="77625"/>
    <n v="0.3"/>
    <x v="0"/>
    <x v="6"/>
    <x v="1"/>
    <n v="450"/>
    <n v="135"/>
  </r>
  <r>
    <x v="3"/>
    <n v="1185732"/>
    <d v="2021-08-09T00:00:00"/>
    <x v="0"/>
    <s v="New York"/>
    <s v="Albany"/>
    <x v="4"/>
    <n v="55.000000000000007"/>
    <x v="20"/>
    <n v="302500.00000000006"/>
    <n v="105875.00000000001"/>
    <n v="0.35"/>
    <x v="0"/>
    <x v="6"/>
    <x v="1"/>
    <n v="550.00000000000011"/>
    <n v="192.50000000000003"/>
  </r>
  <r>
    <x v="3"/>
    <n v="1185732"/>
    <d v="2021-08-09T00:00:00"/>
    <x v="0"/>
    <s v="New York"/>
    <s v="Albany"/>
    <x v="5"/>
    <n v="60.000000000000007"/>
    <x v="26"/>
    <n v="435000.00000000006"/>
    <n v="217500.00000000003"/>
    <n v="0.5"/>
    <x v="0"/>
    <x v="6"/>
    <x v="1"/>
    <n v="600.00000000000011"/>
    <n v="300.00000000000006"/>
  </r>
  <r>
    <x v="3"/>
    <n v="1185732"/>
    <d v="2021-09-08T00:00:00"/>
    <x v="0"/>
    <s v="New York"/>
    <s v="Albany"/>
    <x v="0"/>
    <n v="55.000000000000007"/>
    <x v="2"/>
    <n v="467500.00000000006"/>
    <n v="210375.00000000003"/>
    <n v="0.45"/>
    <x v="0"/>
    <x v="7"/>
    <x v="1"/>
    <n v="550.00000000000011"/>
    <n v="247.50000000000003"/>
  </r>
  <r>
    <x v="3"/>
    <n v="1185732"/>
    <d v="2021-09-08T00:00:00"/>
    <x v="0"/>
    <s v="New York"/>
    <s v="Albany"/>
    <x v="1"/>
    <n v="50.000000000000014"/>
    <x v="25"/>
    <n v="325000.00000000012"/>
    <n v="113750.00000000003"/>
    <n v="0.35"/>
    <x v="0"/>
    <x v="7"/>
    <x v="1"/>
    <n v="500.00000000000017"/>
    <n v="175.00000000000006"/>
  </r>
  <r>
    <x v="3"/>
    <n v="1185732"/>
    <d v="2021-09-08T00:00:00"/>
    <x v="0"/>
    <s v="New York"/>
    <s v="Albany"/>
    <x v="2"/>
    <n v="45"/>
    <x v="20"/>
    <n v="247500"/>
    <n v="61875"/>
    <n v="0.25"/>
    <x v="0"/>
    <x v="7"/>
    <x v="1"/>
    <n v="450"/>
    <n v="112.5"/>
  </r>
  <r>
    <x v="3"/>
    <n v="1185732"/>
    <d v="2021-09-08T00:00:00"/>
    <x v="0"/>
    <s v="New York"/>
    <s v="Albany"/>
    <x v="3"/>
    <n v="45"/>
    <x v="27"/>
    <n v="236250"/>
    <n v="70875"/>
    <n v="0.3"/>
    <x v="0"/>
    <x v="7"/>
    <x v="1"/>
    <n v="450"/>
    <n v="135"/>
  </r>
  <r>
    <x v="3"/>
    <n v="1185732"/>
    <d v="2021-09-08T00:00:00"/>
    <x v="0"/>
    <s v="New York"/>
    <s v="Albany"/>
    <x v="4"/>
    <n v="55.000000000000007"/>
    <x v="27"/>
    <n v="288750.00000000006"/>
    <n v="101062.50000000001"/>
    <n v="0.35"/>
    <x v="0"/>
    <x v="7"/>
    <x v="1"/>
    <n v="550.00000000000011"/>
    <n v="192.50000000000003"/>
  </r>
  <r>
    <x v="3"/>
    <n v="1185732"/>
    <d v="2021-09-08T00:00:00"/>
    <x v="0"/>
    <s v="New York"/>
    <s v="Albany"/>
    <x v="5"/>
    <n v="60.000000000000007"/>
    <x v="22"/>
    <n v="375000.00000000006"/>
    <n v="187500.00000000003"/>
    <n v="0.5"/>
    <x v="0"/>
    <x v="7"/>
    <x v="1"/>
    <n v="600.00000000000011"/>
    <n v="300.00000000000006"/>
  </r>
  <r>
    <x v="3"/>
    <n v="1185732"/>
    <d v="2021-10-10T00:00:00"/>
    <x v="0"/>
    <s v="New York"/>
    <s v="Albany"/>
    <x v="0"/>
    <n v="60.000000000000007"/>
    <x v="9"/>
    <n v="480000.00000000006"/>
    <n v="216000.00000000003"/>
    <n v="0.45"/>
    <x v="0"/>
    <x v="8"/>
    <x v="1"/>
    <n v="600.00000000000011"/>
    <n v="270.00000000000006"/>
  </r>
  <r>
    <x v="3"/>
    <n v="1185732"/>
    <d v="2021-10-10T00:00:00"/>
    <x v="0"/>
    <s v="New York"/>
    <s v="Albany"/>
    <x v="1"/>
    <n v="50.000000000000014"/>
    <x v="22"/>
    <n v="312500.00000000012"/>
    <n v="109375.00000000003"/>
    <n v="0.35"/>
    <x v="0"/>
    <x v="8"/>
    <x v="1"/>
    <n v="500.00000000000017"/>
    <n v="175.00000000000006"/>
  </r>
  <r>
    <x v="3"/>
    <n v="1185732"/>
    <d v="2021-10-10T00:00:00"/>
    <x v="0"/>
    <s v="New York"/>
    <s v="Albany"/>
    <x v="2"/>
    <n v="50.000000000000014"/>
    <x v="27"/>
    <n v="262500.00000000006"/>
    <n v="65625.000000000015"/>
    <n v="0.25"/>
    <x v="0"/>
    <x v="8"/>
    <x v="1"/>
    <n v="500.00000000000011"/>
    <n v="125.00000000000003"/>
  </r>
  <r>
    <x v="3"/>
    <n v="1185732"/>
    <d v="2021-10-10T00:00:00"/>
    <x v="0"/>
    <s v="New York"/>
    <s v="Albany"/>
    <x v="3"/>
    <n v="50.000000000000014"/>
    <x v="23"/>
    <n v="250000.00000000006"/>
    <n v="75000.000000000015"/>
    <n v="0.3"/>
    <x v="0"/>
    <x v="8"/>
    <x v="1"/>
    <n v="500.00000000000011"/>
    <n v="150.00000000000003"/>
  </r>
  <r>
    <x v="3"/>
    <n v="1185732"/>
    <d v="2021-10-10T00:00:00"/>
    <x v="0"/>
    <s v="New York"/>
    <s v="Albany"/>
    <x v="4"/>
    <n v="60.000000000000007"/>
    <x v="23"/>
    <n v="300000.00000000006"/>
    <n v="105000.00000000001"/>
    <n v="0.35"/>
    <x v="0"/>
    <x v="8"/>
    <x v="1"/>
    <n v="600.00000000000011"/>
    <n v="210.00000000000003"/>
  </r>
  <r>
    <x v="3"/>
    <n v="1185732"/>
    <d v="2021-10-10T00:00:00"/>
    <x v="0"/>
    <s v="New York"/>
    <s v="Albany"/>
    <x v="5"/>
    <n v="65"/>
    <x v="22"/>
    <n v="406250"/>
    <n v="203125"/>
    <n v="0.5"/>
    <x v="0"/>
    <x v="8"/>
    <x v="1"/>
    <n v="650"/>
    <n v="325"/>
  </r>
  <r>
    <x v="3"/>
    <n v="1185732"/>
    <d v="2021-11-09T00:00:00"/>
    <x v="0"/>
    <s v="New York"/>
    <s v="Albany"/>
    <x v="0"/>
    <n v="60.000000000000007"/>
    <x v="28"/>
    <n v="465000.00000000006"/>
    <n v="209250.00000000003"/>
    <n v="0.45"/>
    <x v="0"/>
    <x v="9"/>
    <x v="1"/>
    <n v="600.00000000000011"/>
    <n v="270.00000000000006"/>
  </r>
  <r>
    <x v="3"/>
    <n v="1185732"/>
    <d v="2021-11-09T00:00:00"/>
    <x v="0"/>
    <s v="New York"/>
    <s v="Albany"/>
    <x v="1"/>
    <n v="50.000000000000014"/>
    <x v="24"/>
    <n v="300000.00000000006"/>
    <n v="105000.00000000001"/>
    <n v="0.35"/>
    <x v="0"/>
    <x v="9"/>
    <x v="1"/>
    <n v="500.00000000000011"/>
    <n v="175.00000000000003"/>
  </r>
  <r>
    <x v="3"/>
    <n v="1185732"/>
    <d v="2021-11-09T00:00:00"/>
    <x v="0"/>
    <s v="New York"/>
    <s v="Albany"/>
    <x v="2"/>
    <n v="50.000000000000014"/>
    <x v="61"/>
    <n v="272500.00000000006"/>
    <n v="68125.000000000015"/>
    <n v="0.25"/>
    <x v="0"/>
    <x v="9"/>
    <x v="1"/>
    <n v="500.00000000000011"/>
    <n v="125.00000000000003"/>
  </r>
  <r>
    <x v="3"/>
    <n v="1185732"/>
    <d v="2021-11-09T00:00:00"/>
    <x v="0"/>
    <s v="New York"/>
    <s v="Albany"/>
    <x v="3"/>
    <n v="50.000000000000014"/>
    <x v="30"/>
    <n v="287500.00000000006"/>
    <n v="86250.000000000015"/>
    <n v="0.3"/>
    <x v="0"/>
    <x v="9"/>
    <x v="1"/>
    <n v="500.00000000000011"/>
    <n v="150.00000000000003"/>
  </r>
  <r>
    <x v="3"/>
    <n v="1185732"/>
    <d v="2021-11-09T00:00:00"/>
    <x v="0"/>
    <s v="New York"/>
    <s v="Albany"/>
    <x v="4"/>
    <n v="65"/>
    <x v="20"/>
    <n v="357500"/>
    <n v="125124.99999999999"/>
    <n v="0.35"/>
    <x v="0"/>
    <x v="9"/>
    <x v="1"/>
    <n v="650"/>
    <n v="227.49999999999997"/>
  </r>
  <r>
    <x v="3"/>
    <n v="1185732"/>
    <d v="2021-11-09T00:00:00"/>
    <x v="0"/>
    <s v="New York"/>
    <s v="Albany"/>
    <x v="5"/>
    <n v="70"/>
    <x v="25"/>
    <n v="455000"/>
    <n v="227500"/>
    <n v="0.5"/>
    <x v="0"/>
    <x v="9"/>
    <x v="1"/>
    <n v="700"/>
    <n v="350"/>
  </r>
  <r>
    <x v="3"/>
    <n v="1185732"/>
    <d v="2021-12-08T00:00:00"/>
    <x v="0"/>
    <s v="New York"/>
    <s v="Albany"/>
    <x v="0"/>
    <n v="65"/>
    <x v="10"/>
    <n v="568750"/>
    <n v="255937.5"/>
    <n v="0.45"/>
    <x v="0"/>
    <x v="10"/>
    <x v="1"/>
    <n v="650"/>
    <n v="292.5"/>
  </r>
  <r>
    <x v="3"/>
    <n v="1185732"/>
    <d v="2021-12-08T00:00:00"/>
    <x v="0"/>
    <s v="New York"/>
    <s v="Albany"/>
    <x v="1"/>
    <n v="55.000000000000007"/>
    <x v="21"/>
    <n v="371250.00000000006"/>
    <n v="129937.50000000001"/>
    <n v="0.35"/>
    <x v="0"/>
    <x v="10"/>
    <x v="1"/>
    <n v="550.00000000000011"/>
    <n v="192.50000000000003"/>
  </r>
  <r>
    <x v="4"/>
    <n v="1185732"/>
    <d v="2021-12-08T00:00:00"/>
    <x v="0"/>
    <s v="New York"/>
    <s v="Albany"/>
    <x v="2"/>
    <n v="55.000000000000007"/>
    <x v="22"/>
    <n v="343750.00000000006"/>
    <n v="85937.500000000015"/>
    <n v="0.25"/>
    <x v="0"/>
    <x v="10"/>
    <x v="1"/>
    <n v="550.00000000000011"/>
    <n v="137.50000000000003"/>
  </r>
  <r>
    <x v="4"/>
    <n v="1185732"/>
    <d v="2021-12-08T00:00:00"/>
    <x v="0"/>
    <s v="New York"/>
    <s v="Albany"/>
    <x v="3"/>
    <n v="55.000000000000007"/>
    <x v="30"/>
    <n v="316250.00000000006"/>
    <n v="94875.000000000015"/>
    <n v="0.3"/>
    <x v="0"/>
    <x v="10"/>
    <x v="1"/>
    <n v="550.00000000000011"/>
    <n v="165.00000000000003"/>
  </r>
  <r>
    <x v="4"/>
    <n v="1185732"/>
    <d v="2021-12-08T00:00:00"/>
    <x v="0"/>
    <s v="New York"/>
    <s v="Albany"/>
    <x v="4"/>
    <n v="65"/>
    <x v="30"/>
    <n v="373750"/>
    <n v="130812.49999999999"/>
    <n v="0.35"/>
    <x v="0"/>
    <x v="10"/>
    <x v="1"/>
    <n v="650"/>
    <n v="227.49999999999997"/>
  </r>
  <r>
    <x v="4"/>
    <n v="1185732"/>
    <d v="2021-12-08T00:00:00"/>
    <x v="0"/>
    <s v="New York"/>
    <s v="Albany"/>
    <x v="5"/>
    <n v="70"/>
    <x v="21"/>
    <n v="472500"/>
    <n v="236250"/>
    <n v="0.5"/>
    <x v="0"/>
    <x v="10"/>
    <x v="1"/>
    <n v="700"/>
    <n v="350"/>
  </r>
  <r>
    <x v="4"/>
    <n v="1185732"/>
    <d v="2021-01-14T00:00:00"/>
    <x v="0"/>
    <s v="New York"/>
    <s v="Albany"/>
    <x v="0"/>
    <n v="40"/>
    <x v="9"/>
    <n v="320000"/>
    <n v="160000"/>
    <n v="0.5"/>
    <x v="0"/>
    <x v="0"/>
    <x v="1"/>
    <n v="400"/>
    <n v="200"/>
  </r>
  <r>
    <x v="4"/>
    <n v="1185732"/>
    <d v="2021-01-14T00:00:00"/>
    <x v="0"/>
    <s v="New York"/>
    <s v="Albany"/>
    <x v="1"/>
    <n v="40"/>
    <x v="24"/>
    <n v="240000"/>
    <n v="72000"/>
    <n v="0.3"/>
    <x v="0"/>
    <x v="0"/>
    <x v="1"/>
    <n v="400"/>
    <n v="120"/>
  </r>
  <r>
    <x v="4"/>
    <n v="1185732"/>
    <d v="2021-01-14T00:00:00"/>
    <x v="0"/>
    <s v="New York"/>
    <s v="Albany"/>
    <x v="2"/>
    <n v="30.000000000000004"/>
    <x v="24"/>
    <n v="180000.00000000003"/>
    <n v="63000.000000000007"/>
    <n v="0.35"/>
    <x v="0"/>
    <x v="0"/>
    <x v="1"/>
    <n v="300.00000000000006"/>
    <n v="105.00000000000001"/>
  </r>
  <r>
    <x v="4"/>
    <n v="1185732"/>
    <d v="2021-01-14T00:00:00"/>
    <x v="0"/>
    <s v="New York"/>
    <s v="Albany"/>
    <x v="3"/>
    <n v="35"/>
    <x v="31"/>
    <n v="157500"/>
    <n v="55125"/>
    <n v="0.35"/>
    <x v="0"/>
    <x v="0"/>
    <x v="1"/>
    <n v="350"/>
    <n v="122.5"/>
  </r>
  <r>
    <x v="4"/>
    <n v="1185732"/>
    <d v="2021-01-14T00:00:00"/>
    <x v="0"/>
    <s v="New York"/>
    <s v="Albany"/>
    <x v="4"/>
    <n v="50"/>
    <x v="23"/>
    <n v="250000"/>
    <n v="75000"/>
    <n v="0.3"/>
    <x v="0"/>
    <x v="0"/>
    <x v="1"/>
    <n v="500"/>
    <n v="150"/>
  </r>
  <r>
    <x v="4"/>
    <n v="1185732"/>
    <d v="2021-01-14T00:00:00"/>
    <x v="0"/>
    <s v="New York"/>
    <s v="Albany"/>
    <x v="5"/>
    <n v="40"/>
    <x v="24"/>
    <n v="240000"/>
    <n v="60000"/>
    <n v="0.25"/>
    <x v="0"/>
    <x v="0"/>
    <x v="1"/>
    <n v="400"/>
    <n v="100"/>
  </r>
  <r>
    <x v="4"/>
    <n v="1185732"/>
    <d v="2021-02-12T00:00:00"/>
    <x v="0"/>
    <s v="New York"/>
    <s v="Albany"/>
    <x v="0"/>
    <n v="40"/>
    <x v="2"/>
    <n v="340000"/>
    <n v="170000"/>
    <n v="0.5"/>
    <x v="0"/>
    <x v="1"/>
    <x v="1"/>
    <n v="400"/>
    <n v="200"/>
  </r>
  <r>
    <x v="4"/>
    <n v="1185732"/>
    <d v="2021-02-12T00:00:00"/>
    <x v="0"/>
    <s v="New York"/>
    <s v="Albany"/>
    <x v="1"/>
    <n v="40"/>
    <x v="23"/>
    <n v="200000"/>
    <n v="60000"/>
    <n v="0.3"/>
    <x v="0"/>
    <x v="1"/>
    <x v="1"/>
    <n v="400"/>
    <n v="120"/>
  </r>
  <r>
    <x v="4"/>
    <n v="1185732"/>
    <d v="2021-02-12T00:00:00"/>
    <x v="0"/>
    <s v="New York"/>
    <s v="Albany"/>
    <x v="2"/>
    <n v="30.000000000000004"/>
    <x v="20"/>
    <n v="165000.00000000003"/>
    <n v="57750.000000000007"/>
    <n v="0.35"/>
    <x v="0"/>
    <x v="1"/>
    <x v="1"/>
    <n v="300.00000000000006"/>
    <n v="105.00000000000001"/>
  </r>
  <r>
    <x v="4"/>
    <n v="1185732"/>
    <d v="2021-02-12T00:00:00"/>
    <x v="2"/>
    <s v="Wyoming"/>
    <s v="Cheyenne"/>
    <x v="3"/>
    <n v="35"/>
    <x v="32"/>
    <n v="148750"/>
    <n v="52062.5"/>
    <n v="0.35"/>
    <x v="0"/>
    <x v="1"/>
    <x v="1"/>
    <n v="350"/>
    <n v="122.5"/>
  </r>
  <r>
    <x v="4"/>
    <n v="1185732"/>
    <d v="2021-02-12T00:00:00"/>
    <x v="2"/>
    <s v="Wyoming"/>
    <s v="Cheyenne"/>
    <x v="4"/>
    <n v="50"/>
    <x v="23"/>
    <n v="250000"/>
    <n v="75000"/>
    <n v="0.3"/>
    <x v="0"/>
    <x v="1"/>
    <x v="1"/>
    <n v="500"/>
    <n v="150"/>
  </r>
  <r>
    <x v="4"/>
    <n v="1185732"/>
    <d v="2021-02-12T00:00:00"/>
    <x v="2"/>
    <s v="Wyoming"/>
    <s v="Cheyenne"/>
    <x v="5"/>
    <n v="40"/>
    <x v="24"/>
    <n v="240000"/>
    <n v="60000"/>
    <n v="0.25"/>
    <x v="0"/>
    <x v="1"/>
    <x v="1"/>
    <n v="400"/>
    <n v="100"/>
  </r>
  <r>
    <x v="4"/>
    <n v="1185732"/>
    <d v="2021-03-10T00:00:00"/>
    <x v="2"/>
    <s v="Wyoming"/>
    <s v="Cheyenne"/>
    <x v="0"/>
    <n v="40"/>
    <x v="65"/>
    <n v="328000"/>
    <n v="164000"/>
    <n v="0.5"/>
    <x v="0"/>
    <x v="2"/>
    <x v="1"/>
    <n v="400"/>
    <n v="200"/>
  </r>
  <r>
    <x v="4"/>
    <n v="1185732"/>
    <d v="2021-03-10T00:00:00"/>
    <x v="2"/>
    <s v="Wyoming"/>
    <s v="Cheyenne"/>
    <x v="1"/>
    <n v="40"/>
    <x v="27"/>
    <n v="210000"/>
    <n v="63000"/>
    <n v="0.3"/>
    <x v="0"/>
    <x v="2"/>
    <x v="1"/>
    <n v="400"/>
    <n v="120"/>
  </r>
  <r>
    <x v="4"/>
    <n v="1185732"/>
    <d v="2021-03-10T00:00:00"/>
    <x v="2"/>
    <s v="Wyoming"/>
    <s v="Cheyenne"/>
    <x v="2"/>
    <n v="30.000000000000004"/>
    <x v="20"/>
    <n v="165000.00000000003"/>
    <n v="57750.000000000007"/>
    <n v="0.35"/>
    <x v="0"/>
    <x v="2"/>
    <x v="1"/>
    <n v="300.00000000000006"/>
    <n v="105.00000000000001"/>
  </r>
  <r>
    <x v="4"/>
    <n v="1185732"/>
    <d v="2021-03-10T00:00:00"/>
    <x v="2"/>
    <s v="Wyoming"/>
    <s v="Cheyenne"/>
    <x v="3"/>
    <n v="35"/>
    <x v="46"/>
    <n v="140000"/>
    <n v="49000"/>
    <n v="0.35"/>
    <x v="0"/>
    <x v="2"/>
    <x v="1"/>
    <n v="350"/>
    <n v="122.5"/>
  </r>
  <r>
    <x v="4"/>
    <n v="1185732"/>
    <d v="2021-03-10T00:00:00"/>
    <x v="2"/>
    <s v="Wyoming"/>
    <s v="Cheyenne"/>
    <x v="4"/>
    <n v="50"/>
    <x v="31"/>
    <n v="225000"/>
    <n v="67500"/>
    <n v="0.3"/>
    <x v="0"/>
    <x v="2"/>
    <x v="1"/>
    <n v="500"/>
    <n v="150"/>
  </r>
  <r>
    <x v="4"/>
    <n v="1185732"/>
    <d v="2021-03-10T00:00:00"/>
    <x v="2"/>
    <s v="Wyoming"/>
    <s v="Cheyenne"/>
    <x v="5"/>
    <n v="40"/>
    <x v="20"/>
    <n v="220000"/>
    <n v="55000"/>
    <n v="0.25"/>
    <x v="0"/>
    <x v="2"/>
    <x v="1"/>
    <n v="400"/>
    <n v="100"/>
  </r>
  <r>
    <x v="4"/>
    <n v="1185732"/>
    <d v="2021-04-11T00:00:00"/>
    <x v="2"/>
    <s v="Wyoming"/>
    <s v="Cheyenne"/>
    <x v="0"/>
    <n v="40"/>
    <x v="9"/>
    <n v="320000"/>
    <n v="160000"/>
    <n v="0.5"/>
    <x v="0"/>
    <x v="3"/>
    <x v="1"/>
    <n v="400"/>
    <n v="200"/>
  </r>
  <r>
    <x v="4"/>
    <n v="1185732"/>
    <d v="2021-04-11T00:00:00"/>
    <x v="2"/>
    <s v="Wyoming"/>
    <s v="Cheyenne"/>
    <x v="1"/>
    <n v="40"/>
    <x v="23"/>
    <n v="200000"/>
    <n v="60000"/>
    <n v="0.3"/>
    <x v="0"/>
    <x v="3"/>
    <x v="1"/>
    <n v="400"/>
    <n v="120"/>
  </r>
  <r>
    <x v="4"/>
    <n v="1185732"/>
    <d v="2021-04-11T00:00:00"/>
    <x v="2"/>
    <s v="Wyoming"/>
    <s v="Cheyenne"/>
    <x v="2"/>
    <n v="30.000000000000004"/>
    <x v="23"/>
    <n v="150000.00000000003"/>
    <n v="52500.000000000007"/>
    <n v="0.35"/>
    <x v="0"/>
    <x v="3"/>
    <x v="1"/>
    <n v="300.00000000000006"/>
    <n v="105.00000000000001"/>
  </r>
  <r>
    <x v="4"/>
    <n v="1185732"/>
    <d v="2021-04-11T00:00:00"/>
    <x v="2"/>
    <s v="Wyoming"/>
    <s v="Cheyenne"/>
    <x v="3"/>
    <n v="35"/>
    <x v="32"/>
    <n v="148750"/>
    <n v="52062.5"/>
    <n v="0.35"/>
    <x v="0"/>
    <x v="3"/>
    <x v="1"/>
    <n v="350"/>
    <n v="122.5"/>
  </r>
  <r>
    <x v="4"/>
    <n v="1185732"/>
    <d v="2021-04-11T00:00:00"/>
    <x v="2"/>
    <s v="Wyoming"/>
    <s v="Cheyenne"/>
    <x v="4"/>
    <n v="50"/>
    <x v="32"/>
    <n v="212500"/>
    <n v="63750"/>
    <n v="0.3"/>
    <x v="0"/>
    <x v="3"/>
    <x v="1"/>
    <n v="500"/>
    <n v="150"/>
  </r>
  <r>
    <x v="4"/>
    <n v="1185732"/>
    <d v="2021-04-11T00:00:00"/>
    <x v="2"/>
    <s v="Wyoming"/>
    <s v="Cheyenne"/>
    <x v="5"/>
    <n v="40"/>
    <x v="20"/>
    <n v="220000"/>
    <n v="55000"/>
    <n v="0.25"/>
    <x v="0"/>
    <x v="3"/>
    <x v="1"/>
    <n v="400"/>
    <n v="100"/>
  </r>
  <r>
    <x v="4"/>
    <n v="1185732"/>
    <d v="2021-05-10T00:00:00"/>
    <x v="2"/>
    <s v="Wyoming"/>
    <s v="Cheyenne"/>
    <x v="0"/>
    <n v="50"/>
    <x v="65"/>
    <n v="410000"/>
    <n v="205000"/>
    <n v="0.5"/>
    <x v="0"/>
    <x v="4"/>
    <x v="1"/>
    <n v="500"/>
    <n v="250"/>
  </r>
  <r>
    <x v="4"/>
    <n v="1185732"/>
    <d v="2021-05-10T00:00:00"/>
    <x v="2"/>
    <s v="Wyoming"/>
    <s v="Cheyenne"/>
    <x v="1"/>
    <n v="45.000000000000007"/>
    <x v="27"/>
    <n v="236250.00000000003"/>
    <n v="70875"/>
    <n v="0.3"/>
    <x v="0"/>
    <x v="4"/>
    <x v="1"/>
    <n v="450.00000000000006"/>
    <n v="135"/>
  </r>
  <r>
    <x v="4"/>
    <n v="1185732"/>
    <d v="2021-05-10T00:00:00"/>
    <x v="2"/>
    <s v="Wyoming"/>
    <s v="Cheyenne"/>
    <x v="2"/>
    <n v="40"/>
    <x v="23"/>
    <n v="200000"/>
    <n v="70000"/>
    <n v="0.35"/>
    <x v="0"/>
    <x v="4"/>
    <x v="1"/>
    <n v="400"/>
    <n v="140"/>
  </r>
  <r>
    <x v="4"/>
    <n v="1185732"/>
    <d v="2021-05-10T00:00:00"/>
    <x v="2"/>
    <s v="Wyoming"/>
    <s v="Cheyenne"/>
    <x v="3"/>
    <n v="40"/>
    <x v="31"/>
    <n v="180000"/>
    <n v="62999.999999999993"/>
    <n v="0.35"/>
    <x v="0"/>
    <x v="4"/>
    <x v="1"/>
    <n v="400"/>
    <n v="139.99999999999997"/>
  </r>
  <r>
    <x v="4"/>
    <n v="1185732"/>
    <d v="2021-05-10T00:00:00"/>
    <x v="2"/>
    <s v="Wyoming"/>
    <s v="Cheyenne"/>
    <x v="4"/>
    <n v="50"/>
    <x v="33"/>
    <n v="237500"/>
    <n v="71250"/>
    <n v="0.3"/>
    <x v="0"/>
    <x v="4"/>
    <x v="1"/>
    <n v="500"/>
    <n v="150"/>
  </r>
  <r>
    <x v="4"/>
    <n v="1185732"/>
    <d v="2021-05-10T00:00:00"/>
    <x v="2"/>
    <s v="Wyoming"/>
    <s v="Cheyenne"/>
    <x v="5"/>
    <n v="55.000000000000007"/>
    <x v="24"/>
    <n v="330000.00000000006"/>
    <n v="82500.000000000015"/>
    <n v="0.25"/>
    <x v="0"/>
    <x v="4"/>
    <x v="1"/>
    <n v="550.00000000000011"/>
    <n v="137.50000000000003"/>
  </r>
  <r>
    <x v="4"/>
    <n v="1185732"/>
    <d v="2021-06-12T00:00:00"/>
    <x v="2"/>
    <s v="Wyoming"/>
    <s v="Cheyenne"/>
    <x v="0"/>
    <n v="50"/>
    <x v="2"/>
    <n v="425000"/>
    <n v="212500"/>
    <n v="0.5"/>
    <x v="0"/>
    <x v="11"/>
    <x v="1"/>
    <n v="500"/>
    <n v="250"/>
  </r>
  <r>
    <x v="4"/>
    <n v="1185732"/>
    <d v="2021-06-12T00:00:00"/>
    <x v="2"/>
    <s v="Wyoming"/>
    <s v="Cheyenne"/>
    <x v="1"/>
    <n v="45.000000000000007"/>
    <x v="24"/>
    <n v="270000.00000000006"/>
    <n v="81000.000000000015"/>
    <n v="0.3"/>
    <x v="0"/>
    <x v="11"/>
    <x v="1"/>
    <n v="450.00000000000011"/>
    <n v="135.00000000000003"/>
  </r>
  <r>
    <x v="4"/>
    <n v="1185732"/>
    <d v="2021-06-12T00:00:00"/>
    <x v="2"/>
    <s v="Wyoming"/>
    <s v="Cheyenne"/>
    <x v="2"/>
    <n v="40"/>
    <x v="27"/>
    <n v="210000"/>
    <n v="73500"/>
    <n v="0.35"/>
    <x v="0"/>
    <x v="11"/>
    <x v="1"/>
    <n v="400"/>
    <n v="140"/>
  </r>
  <r>
    <x v="4"/>
    <n v="1185732"/>
    <d v="2021-06-12T00:00:00"/>
    <x v="2"/>
    <s v="Wyoming"/>
    <s v="Cheyenne"/>
    <x v="3"/>
    <n v="40"/>
    <x v="23"/>
    <n v="200000"/>
    <n v="70000"/>
    <n v="0.35"/>
    <x v="0"/>
    <x v="11"/>
    <x v="1"/>
    <n v="400"/>
    <n v="140"/>
  </r>
  <r>
    <x v="4"/>
    <n v="1185732"/>
    <d v="2021-06-12T00:00:00"/>
    <x v="2"/>
    <s v="Wyoming"/>
    <s v="Cheyenne"/>
    <x v="4"/>
    <n v="50"/>
    <x v="23"/>
    <n v="250000"/>
    <n v="75000"/>
    <n v="0.3"/>
    <x v="0"/>
    <x v="11"/>
    <x v="1"/>
    <n v="500"/>
    <n v="150"/>
  </r>
  <r>
    <x v="4"/>
    <n v="1185732"/>
    <d v="2021-06-12T00:00:00"/>
    <x v="2"/>
    <s v="Wyoming"/>
    <s v="Cheyenne"/>
    <x v="5"/>
    <n v="55.000000000000007"/>
    <x v="25"/>
    <n v="357500.00000000006"/>
    <n v="89375.000000000015"/>
    <n v="0.25"/>
    <x v="0"/>
    <x v="11"/>
    <x v="1"/>
    <n v="550.00000000000011"/>
    <n v="137.50000000000003"/>
  </r>
  <r>
    <x v="4"/>
    <n v="1185732"/>
    <d v="2021-07-10T00:00:00"/>
    <x v="2"/>
    <s v="Wyoming"/>
    <s v="Cheyenne"/>
    <x v="0"/>
    <n v="50"/>
    <x v="10"/>
    <n v="437500"/>
    <n v="218750"/>
    <n v="0.5"/>
    <x v="0"/>
    <x v="5"/>
    <x v="1"/>
    <n v="500"/>
    <n v="250"/>
  </r>
  <r>
    <x v="4"/>
    <n v="1185732"/>
    <d v="2021-07-10T00:00:00"/>
    <x v="2"/>
    <s v="Wyoming"/>
    <s v="Cheyenne"/>
    <x v="1"/>
    <n v="45.000000000000007"/>
    <x v="22"/>
    <n v="281250.00000000006"/>
    <n v="84375.000000000015"/>
    <n v="0.3"/>
    <x v="0"/>
    <x v="5"/>
    <x v="1"/>
    <n v="450.00000000000011"/>
    <n v="135.00000000000003"/>
  </r>
  <r>
    <x v="4"/>
    <n v="1185732"/>
    <d v="2021-07-10T00:00:00"/>
    <x v="2"/>
    <s v="Wyoming"/>
    <s v="Cheyenne"/>
    <x v="2"/>
    <n v="40"/>
    <x v="20"/>
    <n v="220000"/>
    <n v="77000"/>
    <n v="0.35"/>
    <x v="0"/>
    <x v="5"/>
    <x v="1"/>
    <n v="400"/>
    <n v="140"/>
  </r>
  <r>
    <x v="4"/>
    <n v="1185732"/>
    <d v="2021-07-10T00:00:00"/>
    <x v="2"/>
    <s v="Wyoming"/>
    <s v="Cheyenne"/>
    <x v="3"/>
    <n v="40"/>
    <x v="23"/>
    <n v="200000"/>
    <n v="70000"/>
    <n v="0.35"/>
    <x v="0"/>
    <x v="5"/>
    <x v="1"/>
    <n v="400"/>
    <n v="140"/>
  </r>
  <r>
    <x v="4"/>
    <n v="1185732"/>
    <d v="2021-07-10T00:00:00"/>
    <x v="2"/>
    <s v="Wyoming"/>
    <s v="Cheyenne"/>
    <x v="4"/>
    <n v="50"/>
    <x v="27"/>
    <n v="262500"/>
    <n v="78750"/>
    <n v="0.3"/>
    <x v="0"/>
    <x v="5"/>
    <x v="1"/>
    <n v="500"/>
    <n v="150"/>
  </r>
  <r>
    <x v="4"/>
    <n v="1185732"/>
    <d v="2021-07-10T00:00:00"/>
    <x v="2"/>
    <s v="Wyoming"/>
    <s v="Cheyenne"/>
    <x v="5"/>
    <n v="55.000000000000007"/>
    <x v="19"/>
    <n v="385000.00000000006"/>
    <n v="96250.000000000015"/>
    <n v="0.25"/>
    <x v="0"/>
    <x v="5"/>
    <x v="1"/>
    <n v="550.00000000000011"/>
    <n v="137.50000000000003"/>
  </r>
  <r>
    <x v="4"/>
    <n v="1185732"/>
    <d v="2021-08-11T00:00:00"/>
    <x v="2"/>
    <s v="Wyoming"/>
    <s v="Cheyenne"/>
    <x v="0"/>
    <n v="50"/>
    <x v="2"/>
    <n v="425000"/>
    <n v="212500"/>
    <n v="0.5"/>
    <x v="0"/>
    <x v="6"/>
    <x v="1"/>
    <n v="500"/>
    <n v="250"/>
  </r>
  <r>
    <x v="4"/>
    <n v="1185732"/>
    <d v="2021-08-11T00:00:00"/>
    <x v="2"/>
    <s v="Wyoming"/>
    <s v="Cheyenne"/>
    <x v="1"/>
    <n v="45.000000000000007"/>
    <x v="22"/>
    <n v="281250.00000000006"/>
    <n v="84375.000000000015"/>
    <n v="0.3"/>
    <x v="0"/>
    <x v="6"/>
    <x v="1"/>
    <n v="450.00000000000011"/>
    <n v="135.00000000000003"/>
  </r>
  <r>
    <x v="4"/>
    <n v="1185732"/>
    <d v="2021-08-11T00:00:00"/>
    <x v="2"/>
    <s v="Wyoming"/>
    <s v="Cheyenne"/>
    <x v="2"/>
    <n v="40"/>
    <x v="20"/>
    <n v="220000"/>
    <n v="77000"/>
    <n v="0.35"/>
    <x v="0"/>
    <x v="6"/>
    <x v="1"/>
    <n v="400"/>
    <n v="140"/>
  </r>
  <r>
    <x v="4"/>
    <n v="1185732"/>
    <d v="2021-08-11T00:00:00"/>
    <x v="2"/>
    <s v="Wyoming"/>
    <s v="Cheyenne"/>
    <x v="3"/>
    <n v="40"/>
    <x v="27"/>
    <n v="210000"/>
    <n v="73500"/>
    <n v="0.35"/>
    <x v="0"/>
    <x v="6"/>
    <x v="1"/>
    <n v="400"/>
    <n v="140"/>
  </r>
  <r>
    <x v="4"/>
    <n v="1185732"/>
    <d v="2021-08-11T00:00:00"/>
    <x v="2"/>
    <s v="Wyoming"/>
    <s v="Cheyenne"/>
    <x v="4"/>
    <n v="50"/>
    <x v="23"/>
    <n v="250000"/>
    <n v="75000"/>
    <n v="0.3"/>
    <x v="0"/>
    <x v="6"/>
    <x v="1"/>
    <n v="500"/>
    <n v="150"/>
  </r>
  <r>
    <x v="4"/>
    <n v="1185732"/>
    <d v="2021-08-11T00:00:00"/>
    <x v="2"/>
    <s v="Wyoming"/>
    <s v="Cheyenne"/>
    <x v="5"/>
    <n v="55.000000000000007"/>
    <x v="21"/>
    <n v="371250.00000000006"/>
    <n v="92812.500000000015"/>
    <n v="0.25"/>
    <x v="0"/>
    <x v="6"/>
    <x v="1"/>
    <n v="550.00000000000011"/>
    <n v="137.50000000000003"/>
  </r>
  <r>
    <x v="4"/>
    <n v="1185732"/>
    <d v="2021-09-10T00:00:00"/>
    <x v="2"/>
    <s v="Wyoming"/>
    <s v="Cheyenne"/>
    <x v="0"/>
    <n v="50"/>
    <x v="9"/>
    <n v="400000"/>
    <n v="200000"/>
    <n v="0.5"/>
    <x v="0"/>
    <x v="7"/>
    <x v="1"/>
    <n v="500"/>
    <n v="250"/>
  </r>
  <r>
    <x v="4"/>
    <n v="1185732"/>
    <d v="2021-09-10T00:00:00"/>
    <x v="2"/>
    <s v="Wyoming"/>
    <s v="Cheyenne"/>
    <x v="1"/>
    <n v="45.000000000000007"/>
    <x v="24"/>
    <n v="270000.00000000006"/>
    <n v="81000.000000000015"/>
    <n v="0.3"/>
    <x v="0"/>
    <x v="7"/>
    <x v="1"/>
    <n v="450.00000000000011"/>
    <n v="135.00000000000003"/>
  </r>
  <r>
    <x v="4"/>
    <n v="1185732"/>
    <d v="2021-09-10T00:00:00"/>
    <x v="2"/>
    <s v="Wyoming"/>
    <s v="Cheyenne"/>
    <x v="2"/>
    <n v="40"/>
    <x v="27"/>
    <n v="210000"/>
    <n v="73500"/>
    <n v="0.35"/>
    <x v="0"/>
    <x v="7"/>
    <x v="1"/>
    <n v="400"/>
    <n v="140"/>
  </r>
  <r>
    <x v="4"/>
    <n v="1185732"/>
    <d v="2021-09-10T00:00:00"/>
    <x v="2"/>
    <s v="Wyoming"/>
    <s v="Cheyenne"/>
    <x v="3"/>
    <n v="40"/>
    <x v="23"/>
    <n v="200000"/>
    <n v="70000"/>
    <n v="0.35"/>
    <x v="0"/>
    <x v="7"/>
    <x v="1"/>
    <n v="400"/>
    <n v="140"/>
  </r>
  <r>
    <x v="4"/>
    <n v="1185732"/>
    <d v="2021-09-10T00:00:00"/>
    <x v="2"/>
    <s v="Wyoming"/>
    <s v="Cheyenne"/>
    <x v="4"/>
    <n v="50"/>
    <x v="23"/>
    <n v="250000"/>
    <n v="75000"/>
    <n v="0.3"/>
    <x v="0"/>
    <x v="7"/>
    <x v="1"/>
    <n v="500"/>
    <n v="150"/>
  </r>
  <r>
    <x v="4"/>
    <n v="1185732"/>
    <d v="2021-09-10T00:00:00"/>
    <x v="2"/>
    <s v="Wyoming"/>
    <s v="Cheyenne"/>
    <x v="5"/>
    <n v="55.000000000000007"/>
    <x v="24"/>
    <n v="330000.00000000006"/>
    <n v="82500.000000000015"/>
    <n v="0.25"/>
    <x v="0"/>
    <x v="7"/>
    <x v="1"/>
    <n v="550.00000000000011"/>
    <n v="137.50000000000003"/>
  </r>
  <r>
    <x v="4"/>
    <n v="1185732"/>
    <d v="2021-10-12T00:00:00"/>
    <x v="2"/>
    <s v="Wyoming"/>
    <s v="Cheyenne"/>
    <x v="0"/>
    <n v="55.000000000000007"/>
    <x v="28"/>
    <n v="426250.00000000006"/>
    <n v="213125.00000000003"/>
    <n v="0.5"/>
    <x v="0"/>
    <x v="8"/>
    <x v="1"/>
    <n v="550.00000000000011"/>
    <n v="275.00000000000006"/>
  </r>
  <r>
    <x v="4"/>
    <n v="1185732"/>
    <d v="2021-10-12T00:00:00"/>
    <x v="2"/>
    <s v="Wyoming"/>
    <s v="Cheyenne"/>
    <x v="1"/>
    <n v="45.000000000000007"/>
    <x v="24"/>
    <n v="270000.00000000006"/>
    <n v="81000.000000000015"/>
    <n v="0.3"/>
    <x v="0"/>
    <x v="8"/>
    <x v="1"/>
    <n v="450.00000000000011"/>
    <n v="135.00000000000003"/>
  </r>
  <r>
    <x v="4"/>
    <n v="1185732"/>
    <d v="2021-10-12T00:00:00"/>
    <x v="2"/>
    <s v="Wyoming"/>
    <s v="Cheyenne"/>
    <x v="2"/>
    <n v="45.000000000000007"/>
    <x v="23"/>
    <n v="225000.00000000003"/>
    <n v="78750"/>
    <n v="0.35"/>
    <x v="0"/>
    <x v="8"/>
    <x v="1"/>
    <n v="450.00000000000006"/>
    <n v="157.5"/>
  </r>
  <r>
    <x v="4"/>
    <n v="1185732"/>
    <d v="2021-10-12T00:00:00"/>
    <x v="2"/>
    <s v="Wyoming"/>
    <s v="Cheyenne"/>
    <x v="3"/>
    <n v="45.000000000000007"/>
    <x v="33"/>
    <n v="213750.00000000003"/>
    <n v="74812.5"/>
    <n v="0.35"/>
    <x v="0"/>
    <x v="8"/>
    <x v="1"/>
    <n v="450.00000000000006"/>
    <n v="157.5"/>
  </r>
  <r>
    <x v="4"/>
    <n v="1185732"/>
    <d v="2021-10-12T00:00:00"/>
    <x v="2"/>
    <s v="Wyoming"/>
    <s v="Cheyenne"/>
    <x v="4"/>
    <n v="55.000000000000007"/>
    <x v="33"/>
    <n v="261250.00000000003"/>
    <n v="78375"/>
    <n v="0.3"/>
    <x v="0"/>
    <x v="8"/>
    <x v="1"/>
    <n v="550.00000000000011"/>
    <n v="165"/>
  </r>
  <r>
    <x v="4"/>
    <n v="1185732"/>
    <d v="2021-10-12T00:00:00"/>
    <x v="2"/>
    <s v="Wyoming"/>
    <s v="Cheyenne"/>
    <x v="5"/>
    <n v="60"/>
    <x v="24"/>
    <n v="360000"/>
    <n v="90000"/>
    <n v="0.25"/>
    <x v="0"/>
    <x v="8"/>
    <x v="1"/>
    <n v="600"/>
    <n v="150"/>
  </r>
  <r>
    <x v="4"/>
    <n v="1185732"/>
    <d v="2021-11-11T00:00:00"/>
    <x v="2"/>
    <s v="Wyoming"/>
    <s v="Cheyenne"/>
    <x v="0"/>
    <n v="55.000000000000007"/>
    <x v="29"/>
    <n v="412500.00000000006"/>
    <n v="206250.00000000003"/>
    <n v="0.5"/>
    <x v="0"/>
    <x v="9"/>
    <x v="1"/>
    <n v="550.00000000000011"/>
    <n v="275.00000000000006"/>
  </r>
  <r>
    <x v="4"/>
    <n v="1185732"/>
    <d v="2021-11-11T00:00:00"/>
    <x v="2"/>
    <s v="Wyoming"/>
    <s v="Cheyenne"/>
    <x v="1"/>
    <n v="45.000000000000007"/>
    <x v="30"/>
    <n v="258750.00000000003"/>
    <n v="77625"/>
    <n v="0.3"/>
    <x v="0"/>
    <x v="9"/>
    <x v="1"/>
    <n v="450.00000000000006"/>
    <n v="135"/>
  </r>
  <r>
    <x v="4"/>
    <n v="1185732"/>
    <d v="2021-11-11T00:00:00"/>
    <x v="2"/>
    <s v="Wyoming"/>
    <s v="Cheyenne"/>
    <x v="2"/>
    <n v="45.000000000000007"/>
    <x v="66"/>
    <n v="234000.00000000003"/>
    <n v="81900"/>
    <n v="0.35"/>
    <x v="0"/>
    <x v="9"/>
    <x v="1"/>
    <n v="450.00000000000006"/>
    <n v="157.5"/>
  </r>
  <r>
    <x v="4"/>
    <n v="1185732"/>
    <d v="2021-11-11T00:00:00"/>
    <x v="2"/>
    <s v="Wyoming"/>
    <s v="Cheyenne"/>
    <x v="3"/>
    <n v="45.000000000000007"/>
    <x v="23"/>
    <n v="225000.00000000003"/>
    <n v="78750"/>
    <n v="0.35"/>
    <x v="0"/>
    <x v="9"/>
    <x v="1"/>
    <n v="450.00000000000006"/>
    <n v="157.5"/>
  </r>
  <r>
    <x v="4"/>
    <n v="1185732"/>
    <d v="2021-11-11T00:00:00"/>
    <x v="2"/>
    <s v="Wyoming"/>
    <s v="Cheyenne"/>
    <x v="4"/>
    <n v="55.000000000000007"/>
    <x v="33"/>
    <n v="261250.00000000003"/>
    <n v="78375"/>
    <n v="0.3"/>
    <x v="0"/>
    <x v="9"/>
    <x v="1"/>
    <n v="550.00000000000011"/>
    <n v="165"/>
  </r>
  <r>
    <x v="4"/>
    <n v="1185732"/>
    <d v="2021-11-11T00:00:00"/>
    <x v="2"/>
    <s v="Wyoming"/>
    <s v="Cheyenne"/>
    <x v="5"/>
    <n v="60"/>
    <x v="30"/>
    <n v="345000"/>
    <n v="86250"/>
    <n v="0.25"/>
    <x v="0"/>
    <x v="9"/>
    <x v="1"/>
    <n v="600"/>
    <n v="150"/>
  </r>
  <r>
    <x v="4"/>
    <n v="1185732"/>
    <d v="2021-12-10T00:00:00"/>
    <x v="2"/>
    <s v="Wyoming"/>
    <s v="Cheyenne"/>
    <x v="0"/>
    <n v="55.000000000000007"/>
    <x v="9"/>
    <n v="440000.00000000006"/>
    <n v="220000.00000000003"/>
    <n v="0.5"/>
    <x v="0"/>
    <x v="10"/>
    <x v="1"/>
    <n v="550.00000000000011"/>
    <n v="275.00000000000006"/>
  </r>
  <r>
    <x v="4"/>
    <n v="1185732"/>
    <d v="2021-12-10T00:00:00"/>
    <x v="2"/>
    <s v="Wyoming"/>
    <s v="Cheyenne"/>
    <x v="1"/>
    <n v="45.000000000000007"/>
    <x v="24"/>
    <n v="270000.00000000006"/>
    <n v="81000.000000000015"/>
    <n v="0.3"/>
    <x v="0"/>
    <x v="10"/>
    <x v="1"/>
    <n v="450.00000000000011"/>
    <n v="135.00000000000003"/>
  </r>
  <r>
    <x v="0"/>
    <n v="1185732"/>
    <d v="2021-12-10T00:00:00"/>
    <x v="2"/>
    <s v="Wyoming"/>
    <s v="Cheyenne"/>
    <x v="2"/>
    <n v="45.000000000000007"/>
    <x v="20"/>
    <n v="247500.00000000003"/>
    <n v="86625"/>
    <n v="0.35"/>
    <x v="0"/>
    <x v="10"/>
    <x v="1"/>
    <n v="450.00000000000006"/>
    <n v="157.5"/>
  </r>
  <r>
    <x v="0"/>
    <n v="1185732"/>
    <d v="2021-12-10T00:00:00"/>
    <x v="2"/>
    <s v="Wyoming"/>
    <s v="Cheyenne"/>
    <x v="3"/>
    <n v="45.000000000000007"/>
    <x v="23"/>
    <n v="225000.00000000003"/>
    <n v="78750"/>
    <n v="0.35"/>
    <x v="0"/>
    <x v="10"/>
    <x v="1"/>
    <n v="450.00000000000006"/>
    <n v="157.5"/>
  </r>
  <r>
    <x v="0"/>
    <n v="1185732"/>
    <d v="2021-12-10T00:00:00"/>
    <x v="2"/>
    <s v="Wyoming"/>
    <s v="Cheyenne"/>
    <x v="4"/>
    <n v="55.000000000000007"/>
    <x v="23"/>
    <n v="275000.00000000006"/>
    <n v="82500.000000000015"/>
    <n v="0.3"/>
    <x v="0"/>
    <x v="10"/>
    <x v="1"/>
    <n v="550.00000000000011"/>
    <n v="165.00000000000003"/>
  </r>
  <r>
    <x v="0"/>
    <n v="1185732"/>
    <d v="2021-12-10T00:00:00"/>
    <x v="2"/>
    <s v="Wyoming"/>
    <s v="Cheyenne"/>
    <x v="5"/>
    <n v="60"/>
    <x v="24"/>
    <n v="360000"/>
    <n v="90000"/>
    <n v="0.25"/>
    <x v="0"/>
    <x v="10"/>
    <x v="1"/>
    <n v="600"/>
    <n v="150"/>
  </r>
  <r>
    <x v="0"/>
    <n v="1128299"/>
    <d v="2021-01-24T00:00:00"/>
    <x v="2"/>
    <s v="Wyoming"/>
    <s v="Cheyenne"/>
    <x v="0"/>
    <n v="30.000000000000004"/>
    <x v="44"/>
    <n v="105000.00000000001"/>
    <n v="36750"/>
    <n v="0.35"/>
    <x v="0"/>
    <x v="0"/>
    <x v="1"/>
    <n v="300.00000000000006"/>
    <n v="105"/>
  </r>
  <r>
    <x v="0"/>
    <n v="1128299"/>
    <d v="2021-01-24T00:00:00"/>
    <x v="2"/>
    <s v="Wyoming"/>
    <s v="Cheyenne"/>
    <x v="1"/>
    <n v="40"/>
    <x v="44"/>
    <n v="140000"/>
    <n v="49000"/>
    <n v="0.35"/>
    <x v="0"/>
    <x v="0"/>
    <x v="1"/>
    <n v="400"/>
    <n v="140"/>
  </r>
  <r>
    <x v="0"/>
    <n v="1128299"/>
    <d v="2021-01-24T00:00:00"/>
    <x v="2"/>
    <s v="Wyoming"/>
    <s v="Cheyenne"/>
    <x v="2"/>
    <n v="40"/>
    <x v="44"/>
    <n v="140000"/>
    <n v="49000"/>
    <n v="0.35"/>
    <x v="0"/>
    <x v="0"/>
    <x v="1"/>
    <n v="400"/>
    <n v="140"/>
  </r>
  <r>
    <x v="0"/>
    <n v="1128299"/>
    <d v="2021-01-24T00:00:00"/>
    <x v="2"/>
    <s v="Wyoming"/>
    <s v="Cheyenne"/>
    <x v="3"/>
    <n v="40"/>
    <x v="40"/>
    <n v="80000"/>
    <n v="28000"/>
    <n v="0.35"/>
    <x v="0"/>
    <x v="0"/>
    <x v="1"/>
    <n v="400"/>
    <n v="140"/>
  </r>
  <r>
    <x v="0"/>
    <n v="1128299"/>
    <d v="2021-01-24T00:00:00"/>
    <x v="2"/>
    <s v="Wyoming"/>
    <s v="Cheyenne"/>
    <x v="4"/>
    <n v="45.000000000000007"/>
    <x v="42"/>
    <n v="67500.000000000015"/>
    <n v="27000.000000000007"/>
    <n v="0.4"/>
    <x v="0"/>
    <x v="0"/>
    <x v="1"/>
    <n v="450.00000000000011"/>
    <n v="180.00000000000006"/>
  </r>
  <r>
    <x v="0"/>
    <n v="1128299"/>
    <d v="2021-01-24T00:00:00"/>
    <x v="2"/>
    <s v="Wyoming"/>
    <s v="Cheyenne"/>
    <x v="5"/>
    <n v="40"/>
    <x v="46"/>
    <n v="160000"/>
    <n v="48000"/>
    <n v="0.3"/>
    <x v="0"/>
    <x v="0"/>
    <x v="1"/>
    <n v="400"/>
    <n v="120"/>
  </r>
  <r>
    <x v="0"/>
    <n v="1128299"/>
    <d v="2021-02-24T00:00:00"/>
    <x v="2"/>
    <s v="Wyoming"/>
    <s v="Cheyenne"/>
    <x v="0"/>
    <n v="30.000000000000004"/>
    <x v="31"/>
    <n v="135000.00000000003"/>
    <n v="47250.000000000007"/>
    <n v="0.35"/>
    <x v="0"/>
    <x v="1"/>
    <x v="1"/>
    <n v="300.00000000000006"/>
    <n v="105.00000000000001"/>
  </r>
  <r>
    <x v="0"/>
    <n v="1128299"/>
    <d v="2021-02-24T00:00:00"/>
    <x v="2"/>
    <s v="Wyoming"/>
    <s v="Cheyenne"/>
    <x v="1"/>
    <n v="40"/>
    <x v="44"/>
    <n v="140000"/>
    <n v="49000"/>
    <n v="0.35"/>
    <x v="0"/>
    <x v="1"/>
    <x v="1"/>
    <n v="400"/>
    <n v="140"/>
  </r>
  <r>
    <x v="0"/>
    <n v="1128299"/>
    <d v="2021-02-24T00:00:00"/>
    <x v="2"/>
    <s v="Wyoming"/>
    <s v="Cheyenne"/>
    <x v="2"/>
    <n v="40"/>
    <x v="44"/>
    <n v="140000"/>
    <n v="49000"/>
    <n v="0.35"/>
    <x v="0"/>
    <x v="1"/>
    <x v="1"/>
    <n v="400"/>
    <n v="140"/>
  </r>
  <r>
    <x v="0"/>
    <n v="1128299"/>
    <d v="2021-02-24T00:00:00"/>
    <x v="4"/>
    <s v="Virginia"/>
    <s v="Richmond"/>
    <x v="3"/>
    <n v="40"/>
    <x v="40"/>
    <n v="80000"/>
    <n v="28000"/>
    <n v="0.35"/>
    <x v="0"/>
    <x v="1"/>
    <x v="1"/>
    <n v="400"/>
    <n v="140"/>
  </r>
  <r>
    <x v="0"/>
    <n v="1128299"/>
    <d v="2021-02-24T00:00:00"/>
    <x v="4"/>
    <s v="Virginia"/>
    <s v="Richmond"/>
    <x v="4"/>
    <n v="45.000000000000007"/>
    <x v="35"/>
    <n v="56250.000000000007"/>
    <n v="22500.000000000004"/>
    <n v="0.4"/>
    <x v="0"/>
    <x v="1"/>
    <x v="1"/>
    <n v="450.00000000000006"/>
    <n v="180.00000000000003"/>
  </r>
  <r>
    <x v="0"/>
    <n v="1128299"/>
    <d v="2021-02-24T00:00:00"/>
    <x v="4"/>
    <s v="Virginia"/>
    <s v="Richmond"/>
    <x v="5"/>
    <n v="40"/>
    <x v="45"/>
    <n v="130000"/>
    <n v="39000"/>
    <n v="0.3"/>
    <x v="0"/>
    <x v="1"/>
    <x v="1"/>
    <n v="400"/>
    <n v="120"/>
  </r>
  <r>
    <x v="0"/>
    <n v="1128299"/>
    <d v="2021-03-23T00:00:00"/>
    <x v="4"/>
    <s v="Virginia"/>
    <s v="Richmond"/>
    <x v="0"/>
    <n v="40"/>
    <x v="33"/>
    <n v="190000"/>
    <n v="66500"/>
    <n v="0.35"/>
    <x v="0"/>
    <x v="2"/>
    <x v="1"/>
    <n v="400"/>
    <n v="140"/>
  </r>
  <r>
    <x v="0"/>
    <n v="1128299"/>
    <d v="2021-03-23T00:00:00"/>
    <x v="4"/>
    <s v="Virginia"/>
    <s v="Richmond"/>
    <x v="1"/>
    <n v="50"/>
    <x v="45"/>
    <n v="162500"/>
    <n v="56875"/>
    <n v="0.35"/>
    <x v="0"/>
    <x v="2"/>
    <x v="1"/>
    <n v="500"/>
    <n v="175"/>
  </r>
  <r>
    <x v="0"/>
    <n v="1128299"/>
    <d v="2021-03-23T00:00:00"/>
    <x v="4"/>
    <s v="Virginia"/>
    <s v="Richmond"/>
    <x v="2"/>
    <n v="54.999999999999993"/>
    <x v="44"/>
    <n v="192499.99999999997"/>
    <n v="67374.999999999985"/>
    <n v="0.35"/>
    <x v="0"/>
    <x v="2"/>
    <x v="1"/>
    <n v="549.99999999999989"/>
    <n v="192.49999999999997"/>
  </r>
  <r>
    <x v="0"/>
    <n v="1128299"/>
    <d v="2021-03-23T00:00:00"/>
    <x v="4"/>
    <s v="Virginia"/>
    <s v="Richmond"/>
    <x v="3"/>
    <n v="50"/>
    <x v="43"/>
    <n v="125000"/>
    <n v="43750"/>
    <n v="0.35"/>
    <x v="0"/>
    <x v="2"/>
    <x v="1"/>
    <n v="500"/>
    <n v="175"/>
  </r>
  <r>
    <x v="0"/>
    <n v="1128299"/>
    <d v="2021-03-23T00:00:00"/>
    <x v="4"/>
    <s v="Virginia"/>
    <s v="Richmond"/>
    <x v="4"/>
    <n v="55.000000000000007"/>
    <x v="38"/>
    <n v="55000.000000000007"/>
    <n v="22000.000000000004"/>
    <n v="0.4"/>
    <x v="0"/>
    <x v="2"/>
    <x v="1"/>
    <n v="550.00000000000011"/>
    <n v="220.00000000000003"/>
  </r>
  <r>
    <x v="0"/>
    <n v="1128299"/>
    <d v="2021-03-23T00:00:00"/>
    <x v="4"/>
    <s v="Virginia"/>
    <s v="Richmond"/>
    <x v="5"/>
    <n v="50"/>
    <x v="48"/>
    <n v="150000"/>
    <n v="45000"/>
    <n v="0.3"/>
    <x v="0"/>
    <x v="2"/>
    <x v="1"/>
    <n v="500"/>
    <n v="150"/>
  </r>
  <r>
    <x v="0"/>
    <n v="1128299"/>
    <d v="2021-04-24T00:00:00"/>
    <x v="4"/>
    <s v="Virginia"/>
    <s v="Richmond"/>
    <x v="0"/>
    <n v="55.000000000000007"/>
    <x v="33"/>
    <n v="261250.00000000003"/>
    <n v="91437.5"/>
    <n v="0.35"/>
    <x v="0"/>
    <x v="3"/>
    <x v="1"/>
    <n v="550.00000000000011"/>
    <n v="192.5"/>
  </r>
  <r>
    <x v="0"/>
    <n v="1128299"/>
    <d v="2021-04-24T00:00:00"/>
    <x v="4"/>
    <s v="Virginia"/>
    <s v="Richmond"/>
    <x v="1"/>
    <n v="60.000000000000007"/>
    <x v="34"/>
    <n v="165000.00000000003"/>
    <n v="57750.000000000007"/>
    <n v="0.35"/>
    <x v="0"/>
    <x v="3"/>
    <x v="1"/>
    <n v="600.00000000000011"/>
    <n v="210.00000000000003"/>
  </r>
  <r>
    <x v="0"/>
    <n v="1128299"/>
    <d v="2021-04-24T00:00:00"/>
    <x v="4"/>
    <s v="Virginia"/>
    <s v="Richmond"/>
    <x v="2"/>
    <n v="60.000000000000007"/>
    <x v="45"/>
    <n v="195000.00000000003"/>
    <n v="68250"/>
    <n v="0.35"/>
    <x v="0"/>
    <x v="3"/>
    <x v="1"/>
    <n v="600.00000000000011"/>
    <n v="210"/>
  </r>
  <r>
    <x v="0"/>
    <n v="1128299"/>
    <d v="2021-04-24T00:00:00"/>
    <x v="4"/>
    <s v="Virginia"/>
    <s v="Richmond"/>
    <x v="3"/>
    <n v="45.000000000000007"/>
    <x v="37"/>
    <n v="101250.00000000001"/>
    <n v="35437.5"/>
    <n v="0.35"/>
    <x v="0"/>
    <x v="3"/>
    <x v="1"/>
    <n v="450.00000000000006"/>
    <n v="157.5"/>
  </r>
  <r>
    <x v="0"/>
    <n v="1128299"/>
    <d v="2021-04-24T00:00:00"/>
    <x v="4"/>
    <s v="Virginia"/>
    <s v="Richmond"/>
    <x v="4"/>
    <n v="50.000000000000014"/>
    <x v="35"/>
    <n v="62500.000000000015"/>
    <n v="25000.000000000007"/>
    <n v="0.4"/>
    <x v="0"/>
    <x v="3"/>
    <x v="1"/>
    <n v="500.00000000000011"/>
    <n v="200.00000000000006"/>
  </r>
  <r>
    <x v="0"/>
    <n v="1128299"/>
    <d v="2021-04-24T00:00:00"/>
    <x v="4"/>
    <s v="Virginia"/>
    <s v="Richmond"/>
    <x v="5"/>
    <n v="65.000000000000014"/>
    <x v="48"/>
    <n v="195000.00000000003"/>
    <n v="58500.000000000007"/>
    <n v="0.3"/>
    <x v="0"/>
    <x v="3"/>
    <x v="1"/>
    <n v="650.00000000000011"/>
    <n v="195.00000000000003"/>
  </r>
  <r>
    <x v="0"/>
    <n v="1128299"/>
    <d v="2021-05-25T00:00:00"/>
    <x v="4"/>
    <s v="Virginia"/>
    <s v="Richmond"/>
    <x v="0"/>
    <n v="50"/>
    <x v="23"/>
    <n v="250000"/>
    <n v="87500"/>
    <n v="0.35"/>
    <x v="0"/>
    <x v="4"/>
    <x v="1"/>
    <n v="500"/>
    <n v="175"/>
  </r>
  <r>
    <x v="0"/>
    <n v="1128299"/>
    <d v="2021-05-25T00:00:00"/>
    <x v="4"/>
    <s v="Virginia"/>
    <s v="Richmond"/>
    <x v="1"/>
    <n v="55.000000000000007"/>
    <x v="44"/>
    <n v="192500.00000000003"/>
    <n v="67375"/>
    <n v="0.35"/>
    <x v="0"/>
    <x v="4"/>
    <x v="1"/>
    <n v="550.00000000000011"/>
    <n v="192.5"/>
  </r>
  <r>
    <x v="0"/>
    <n v="1128299"/>
    <d v="2021-05-25T00:00:00"/>
    <x v="4"/>
    <s v="Virginia"/>
    <s v="Richmond"/>
    <x v="2"/>
    <n v="55.000000000000007"/>
    <x v="44"/>
    <n v="192500.00000000003"/>
    <n v="67375"/>
    <n v="0.35"/>
    <x v="0"/>
    <x v="4"/>
    <x v="1"/>
    <n v="550.00000000000011"/>
    <n v="192.5"/>
  </r>
  <r>
    <x v="0"/>
    <n v="1128299"/>
    <d v="2021-05-25T00:00:00"/>
    <x v="4"/>
    <s v="Virginia"/>
    <s v="Richmond"/>
    <x v="3"/>
    <n v="50"/>
    <x v="34"/>
    <n v="137500"/>
    <n v="48125"/>
    <n v="0.35"/>
    <x v="0"/>
    <x v="4"/>
    <x v="1"/>
    <n v="500"/>
    <n v="175"/>
  </r>
  <r>
    <x v="0"/>
    <n v="1128299"/>
    <d v="2021-05-25T00:00:00"/>
    <x v="4"/>
    <s v="Virginia"/>
    <s v="Richmond"/>
    <x v="4"/>
    <n v="44.999999999999993"/>
    <x v="36"/>
    <n v="78749.999999999985"/>
    <n v="31499.999999999996"/>
    <n v="0.4"/>
    <x v="0"/>
    <x v="4"/>
    <x v="1"/>
    <n v="449.99999999999994"/>
    <n v="179.99999999999997"/>
  </r>
  <r>
    <x v="0"/>
    <n v="1128299"/>
    <d v="2021-05-25T00:00:00"/>
    <x v="4"/>
    <s v="Virginia"/>
    <s v="Richmond"/>
    <x v="5"/>
    <n v="60"/>
    <x v="27"/>
    <n v="315000"/>
    <n v="94500"/>
    <n v="0.3"/>
    <x v="0"/>
    <x v="4"/>
    <x v="1"/>
    <n v="600"/>
    <n v="180"/>
  </r>
  <r>
    <x v="0"/>
    <n v="1128299"/>
    <d v="2021-06-24T00:00:00"/>
    <x v="4"/>
    <s v="Virginia"/>
    <s v="Richmond"/>
    <x v="0"/>
    <n v="54.999999999999993"/>
    <x v="28"/>
    <n v="426249.99999999994"/>
    <n v="149187.49999999997"/>
    <n v="0.35"/>
    <x v="0"/>
    <x v="11"/>
    <x v="1"/>
    <n v="549.99999999999989"/>
    <n v="192.49999999999997"/>
  </r>
  <r>
    <x v="0"/>
    <n v="1128299"/>
    <d v="2021-06-24T00:00:00"/>
    <x v="4"/>
    <s v="Virginia"/>
    <s v="Richmond"/>
    <x v="1"/>
    <n v="64.999999999999986"/>
    <x v="25"/>
    <n v="422499.99999999988"/>
    <n v="147874.99999999994"/>
    <n v="0.35"/>
    <x v="0"/>
    <x v="11"/>
    <x v="1"/>
    <n v="649.99999999999977"/>
    <n v="227.49999999999991"/>
  </r>
  <r>
    <x v="0"/>
    <n v="1128299"/>
    <d v="2021-06-24T00:00:00"/>
    <x v="4"/>
    <s v="Virginia"/>
    <s v="Richmond"/>
    <x v="2"/>
    <n v="80"/>
    <x v="25"/>
    <n v="520000"/>
    <n v="182000"/>
    <n v="0.35"/>
    <x v="0"/>
    <x v="11"/>
    <x v="1"/>
    <n v="800"/>
    <n v="280"/>
  </r>
  <r>
    <x v="0"/>
    <n v="1128299"/>
    <d v="2021-06-24T00:00:00"/>
    <x v="4"/>
    <s v="Virginia"/>
    <s v="Richmond"/>
    <x v="3"/>
    <n v="80"/>
    <x v="27"/>
    <n v="420000"/>
    <n v="147000"/>
    <n v="0.35"/>
    <x v="0"/>
    <x v="11"/>
    <x v="1"/>
    <n v="800"/>
    <n v="280"/>
  </r>
  <r>
    <x v="0"/>
    <n v="1128299"/>
    <d v="2021-06-24T00:00:00"/>
    <x v="4"/>
    <s v="Virginia"/>
    <s v="Richmond"/>
    <x v="4"/>
    <n v="90"/>
    <x v="46"/>
    <n v="360000"/>
    <n v="144000"/>
    <n v="0.4"/>
    <x v="0"/>
    <x v="11"/>
    <x v="1"/>
    <n v="900"/>
    <n v="360"/>
  </r>
  <r>
    <x v="0"/>
    <n v="1128299"/>
    <d v="2021-06-24T00:00:00"/>
    <x v="4"/>
    <s v="Virginia"/>
    <s v="Richmond"/>
    <x v="5"/>
    <n v="105"/>
    <x v="19"/>
    <n v="735000"/>
    <n v="220500"/>
    <n v="0.3"/>
    <x v="0"/>
    <x v="11"/>
    <x v="1"/>
    <n v="1050"/>
    <n v="315"/>
  </r>
  <r>
    <x v="0"/>
    <n v="1128299"/>
    <d v="2021-07-23T00:00:00"/>
    <x v="4"/>
    <s v="Virginia"/>
    <s v="Richmond"/>
    <x v="0"/>
    <n v="85"/>
    <x v="2"/>
    <n v="722500"/>
    <n v="252874.99999999997"/>
    <n v="0.35"/>
    <x v="0"/>
    <x v="5"/>
    <x v="1"/>
    <n v="850"/>
    <n v="297.49999999999994"/>
  </r>
  <r>
    <x v="0"/>
    <n v="1128299"/>
    <d v="2021-07-23T00:00:00"/>
    <x v="4"/>
    <s v="Virginia"/>
    <s v="Richmond"/>
    <x v="1"/>
    <n v="90"/>
    <x v="19"/>
    <n v="630000"/>
    <n v="220500"/>
    <n v="0.35"/>
    <x v="0"/>
    <x v="5"/>
    <x v="1"/>
    <n v="900"/>
    <n v="315"/>
  </r>
  <r>
    <x v="0"/>
    <n v="1128299"/>
    <d v="2021-07-23T00:00:00"/>
    <x v="4"/>
    <s v="Virginia"/>
    <s v="Richmond"/>
    <x v="2"/>
    <n v="90"/>
    <x v="25"/>
    <n v="585000"/>
    <n v="204750"/>
    <n v="0.35"/>
    <x v="0"/>
    <x v="5"/>
    <x v="1"/>
    <n v="900"/>
    <n v="315"/>
  </r>
  <r>
    <x v="0"/>
    <n v="1128299"/>
    <d v="2021-07-23T00:00:00"/>
    <x v="4"/>
    <s v="Virginia"/>
    <s v="Richmond"/>
    <x v="3"/>
    <n v="85"/>
    <x v="20"/>
    <n v="467500"/>
    <n v="163625"/>
    <n v="0.35"/>
    <x v="0"/>
    <x v="5"/>
    <x v="1"/>
    <n v="850"/>
    <n v="297.5"/>
  </r>
  <r>
    <x v="0"/>
    <n v="1128299"/>
    <d v="2021-07-23T00:00:00"/>
    <x v="4"/>
    <s v="Virginia"/>
    <s v="Richmond"/>
    <x v="4"/>
    <n v="90"/>
    <x v="24"/>
    <n v="540000"/>
    <n v="216000"/>
    <n v="0.4"/>
    <x v="0"/>
    <x v="5"/>
    <x v="1"/>
    <n v="900"/>
    <n v="360"/>
  </r>
  <r>
    <x v="0"/>
    <n v="1128299"/>
    <d v="2021-07-23T00:00:00"/>
    <x v="4"/>
    <s v="Virginia"/>
    <s v="Richmond"/>
    <x v="5"/>
    <n v="105"/>
    <x v="24"/>
    <n v="630000"/>
    <n v="189000"/>
    <n v="0.3"/>
    <x v="0"/>
    <x v="5"/>
    <x v="1"/>
    <n v="1050"/>
    <n v="315"/>
  </r>
  <r>
    <x v="0"/>
    <n v="1128299"/>
    <d v="2021-08-24T00:00:00"/>
    <x v="4"/>
    <s v="Virginia"/>
    <s v="Richmond"/>
    <x v="0"/>
    <n v="90"/>
    <x v="9"/>
    <n v="720000"/>
    <n v="251999.99999999997"/>
    <n v="0.35"/>
    <x v="0"/>
    <x v="6"/>
    <x v="1"/>
    <n v="900"/>
    <n v="314.99999999999994"/>
  </r>
  <r>
    <x v="0"/>
    <n v="1128299"/>
    <d v="2021-08-24T00:00:00"/>
    <x v="4"/>
    <s v="Virginia"/>
    <s v="Richmond"/>
    <x v="1"/>
    <n v="80"/>
    <x v="28"/>
    <n v="620000"/>
    <n v="217000"/>
    <n v="0.35"/>
    <x v="0"/>
    <x v="6"/>
    <x v="1"/>
    <n v="800"/>
    <n v="280"/>
  </r>
  <r>
    <x v="0"/>
    <n v="1128299"/>
    <d v="2021-08-24T00:00:00"/>
    <x v="4"/>
    <s v="Virginia"/>
    <s v="Richmond"/>
    <x v="2"/>
    <n v="70"/>
    <x v="25"/>
    <n v="455000"/>
    <n v="159250"/>
    <n v="0.35"/>
    <x v="0"/>
    <x v="6"/>
    <x v="1"/>
    <n v="700"/>
    <n v="245"/>
  </r>
  <r>
    <x v="0"/>
    <n v="1128299"/>
    <d v="2021-08-24T00:00:00"/>
    <x v="4"/>
    <s v="Virginia"/>
    <s v="Richmond"/>
    <x v="3"/>
    <n v="70"/>
    <x v="32"/>
    <n v="297500"/>
    <n v="104125"/>
    <n v="0.35"/>
    <x v="0"/>
    <x v="6"/>
    <x v="1"/>
    <n v="700"/>
    <n v="245"/>
  </r>
  <r>
    <x v="0"/>
    <n v="1128299"/>
    <d v="2021-08-24T00:00:00"/>
    <x v="4"/>
    <s v="Virginia"/>
    <s v="Richmond"/>
    <x v="4"/>
    <n v="70"/>
    <x v="32"/>
    <n v="297500"/>
    <n v="119000"/>
    <n v="0.4"/>
    <x v="0"/>
    <x v="6"/>
    <x v="1"/>
    <n v="700"/>
    <n v="280"/>
  </r>
  <r>
    <x v="0"/>
    <n v="1128299"/>
    <d v="2021-08-24T00:00:00"/>
    <x v="4"/>
    <s v="Virginia"/>
    <s v="Richmond"/>
    <x v="5"/>
    <n v="75"/>
    <x v="43"/>
    <n v="187500"/>
    <n v="56250"/>
    <n v="0.3"/>
    <x v="0"/>
    <x v="6"/>
    <x v="1"/>
    <n v="750"/>
    <n v="225"/>
  </r>
  <r>
    <x v="0"/>
    <n v="1128299"/>
    <d v="2021-09-25T00:00:00"/>
    <x v="4"/>
    <s v="Virginia"/>
    <s v="Richmond"/>
    <x v="0"/>
    <n v="50.000000000000014"/>
    <x v="31"/>
    <n v="225000.00000000006"/>
    <n v="78750.000000000015"/>
    <n v="0.35"/>
    <x v="0"/>
    <x v="7"/>
    <x v="1"/>
    <n v="500.00000000000011"/>
    <n v="175.00000000000003"/>
  </r>
  <r>
    <x v="0"/>
    <n v="1128299"/>
    <d v="2021-09-25T00:00:00"/>
    <x v="4"/>
    <s v="Virginia"/>
    <s v="Richmond"/>
    <x v="1"/>
    <n v="55.000000000000014"/>
    <x v="31"/>
    <n v="247500.00000000006"/>
    <n v="86625.000000000015"/>
    <n v="0.35"/>
    <x v="0"/>
    <x v="7"/>
    <x v="1"/>
    <n v="550.00000000000011"/>
    <n v="192.50000000000003"/>
  </r>
  <r>
    <x v="0"/>
    <n v="1128299"/>
    <d v="2021-09-25T00:00:00"/>
    <x v="4"/>
    <s v="Virginia"/>
    <s v="Richmond"/>
    <x v="2"/>
    <n v="50.000000000000014"/>
    <x v="43"/>
    <n v="125000.00000000003"/>
    <n v="43750.000000000007"/>
    <n v="0.35"/>
    <x v="0"/>
    <x v="7"/>
    <x v="1"/>
    <n v="500.00000000000011"/>
    <n v="175.00000000000003"/>
  </r>
  <r>
    <x v="0"/>
    <n v="1128299"/>
    <d v="2021-09-25T00:00:00"/>
    <x v="4"/>
    <s v="Virginia"/>
    <s v="Richmond"/>
    <x v="3"/>
    <n v="50.000000000000014"/>
    <x v="40"/>
    <n v="100000.00000000003"/>
    <n v="35000.000000000007"/>
    <n v="0.35"/>
    <x v="0"/>
    <x v="7"/>
    <x v="1"/>
    <n v="500.00000000000017"/>
    <n v="175.00000000000003"/>
  </r>
  <r>
    <x v="0"/>
    <n v="1128299"/>
    <d v="2021-09-25T00:00:00"/>
    <x v="4"/>
    <s v="Virginia"/>
    <s v="Richmond"/>
    <x v="4"/>
    <n v="60.000000000000007"/>
    <x v="37"/>
    <n v="135000.00000000003"/>
    <n v="54000.000000000015"/>
    <n v="0.4"/>
    <x v="0"/>
    <x v="7"/>
    <x v="1"/>
    <n v="600.00000000000011"/>
    <n v="240.00000000000006"/>
  </r>
  <r>
    <x v="0"/>
    <n v="1128299"/>
    <d v="2021-09-25T00:00:00"/>
    <x v="4"/>
    <s v="Virginia"/>
    <s v="Richmond"/>
    <x v="5"/>
    <n v="44.999999999999993"/>
    <x v="43"/>
    <n v="112499.99999999999"/>
    <n v="33749.999999999993"/>
    <n v="0.3"/>
    <x v="0"/>
    <x v="7"/>
    <x v="1"/>
    <n v="449.99999999999994"/>
    <n v="134.99999999999997"/>
  </r>
  <r>
    <x v="0"/>
    <n v="1128299"/>
    <d v="2021-10-24T00:00:00"/>
    <x v="4"/>
    <s v="Virginia"/>
    <s v="Richmond"/>
    <x v="0"/>
    <n v="40"/>
    <x v="44"/>
    <n v="140000"/>
    <n v="49000"/>
    <n v="0.35"/>
    <x v="0"/>
    <x v="8"/>
    <x v="1"/>
    <n v="400"/>
    <n v="140"/>
  </r>
  <r>
    <x v="0"/>
    <n v="1128299"/>
    <d v="2021-10-24T00:00:00"/>
    <x v="4"/>
    <s v="Virginia"/>
    <s v="Richmond"/>
    <x v="1"/>
    <n v="55.000000000000014"/>
    <x v="27"/>
    <n v="288750.00000000006"/>
    <n v="101062.50000000001"/>
    <n v="0.35"/>
    <x v="0"/>
    <x v="8"/>
    <x v="1"/>
    <n v="550.00000000000011"/>
    <n v="192.50000000000003"/>
  </r>
  <r>
    <x v="0"/>
    <n v="1128299"/>
    <d v="2021-10-24T00:00:00"/>
    <x v="4"/>
    <s v="Virginia"/>
    <s v="Richmond"/>
    <x v="2"/>
    <n v="50.000000000000014"/>
    <x v="44"/>
    <n v="175000.00000000006"/>
    <n v="61250.000000000015"/>
    <n v="0.35"/>
    <x v="0"/>
    <x v="8"/>
    <x v="1"/>
    <n v="500.00000000000017"/>
    <n v="175.00000000000003"/>
  </r>
  <r>
    <x v="0"/>
    <n v="1128299"/>
    <d v="2021-10-24T00:00:00"/>
    <x v="4"/>
    <s v="Virginia"/>
    <s v="Richmond"/>
    <x v="3"/>
    <n v="45.000000000000007"/>
    <x v="45"/>
    <n v="146250.00000000003"/>
    <n v="51187.500000000007"/>
    <n v="0.35"/>
    <x v="0"/>
    <x v="8"/>
    <x v="1"/>
    <n v="450.00000000000011"/>
    <n v="157.50000000000003"/>
  </r>
  <r>
    <x v="0"/>
    <n v="1128299"/>
    <d v="2021-10-24T00:00:00"/>
    <x v="4"/>
    <s v="Virginia"/>
    <s v="Richmond"/>
    <x v="4"/>
    <n v="55.000000000000007"/>
    <x v="48"/>
    <n v="165000.00000000003"/>
    <n v="66000.000000000015"/>
    <n v="0.4"/>
    <x v="0"/>
    <x v="8"/>
    <x v="1"/>
    <n v="550.00000000000011"/>
    <n v="220.00000000000006"/>
  </r>
  <r>
    <x v="0"/>
    <n v="1128299"/>
    <d v="2021-10-24T00:00:00"/>
    <x v="4"/>
    <s v="Virginia"/>
    <s v="Richmond"/>
    <x v="5"/>
    <n v="60.000000000000007"/>
    <x v="44"/>
    <n v="210000.00000000003"/>
    <n v="63000.000000000007"/>
    <n v="0.3"/>
    <x v="0"/>
    <x v="8"/>
    <x v="1"/>
    <n v="600.00000000000011"/>
    <n v="180.00000000000003"/>
  </r>
  <r>
    <x v="0"/>
    <n v="1128299"/>
    <d v="2021-11-24T00:00:00"/>
    <x v="4"/>
    <s v="Virginia"/>
    <s v="Richmond"/>
    <x v="0"/>
    <n v="45.000000000000007"/>
    <x v="30"/>
    <n v="258750.00000000003"/>
    <n v="90562.5"/>
    <n v="0.35"/>
    <x v="0"/>
    <x v="9"/>
    <x v="1"/>
    <n v="450.00000000000006"/>
    <n v="157.5"/>
  </r>
  <r>
    <x v="0"/>
    <n v="1128299"/>
    <d v="2021-11-24T00:00:00"/>
    <x v="4"/>
    <s v="Virginia"/>
    <s v="Richmond"/>
    <x v="1"/>
    <n v="50.000000000000014"/>
    <x v="25"/>
    <n v="325000.00000000012"/>
    <n v="113750.00000000003"/>
    <n v="0.35"/>
    <x v="0"/>
    <x v="9"/>
    <x v="1"/>
    <n v="500.00000000000017"/>
    <n v="175.00000000000006"/>
  </r>
  <r>
    <x v="0"/>
    <n v="1128299"/>
    <d v="2021-11-24T00:00:00"/>
    <x v="4"/>
    <s v="Virginia"/>
    <s v="Richmond"/>
    <x v="2"/>
    <n v="45.000000000000007"/>
    <x v="33"/>
    <n v="213750.00000000003"/>
    <n v="74812.5"/>
    <n v="0.35"/>
    <x v="0"/>
    <x v="9"/>
    <x v="1"/>
    <n v="450.00000000000006"/>
    <n v="157.5"/>
  </r>
  <r>
    <x v="0"/>
    <n v="1128299"/>
    <d v="2021-11-24T00:00:00"/>
    <x v="4"/>
    <s v="Virginia"/>
    <s v="Richmond"/>
    <x v="3"/>
    <n v="55.000000000000014"/>
    <x v="31"/>
    <n v="247500.00000000006"/>
    <n v="86625.000000000015"/>
    <n v="0.35"/>
    <x v="0"/>
    <x v="9"/>
    <x v="1"/>
    <n v="550.00000000000011"/>
    <n v="192.50000000000003"/>
  </r>
  <r>
    <x v="0"/>
    <n v="1128299"/>
    <d v="2021-11-24T00:00:00"/>
    <x v="4"/>
    <s v="Virginia"/>
    <s v="Richmond"/>
    <x v="4"/>
    <n v="75.000000000000014"/>
    <x v="32"/>
    <n v="318750.00000000006"/>
    <n v="127500.00000000003"/>
    <n v="0.4"/>
    <x v="0"/>
    <x v="9"/>
    <x v="1"/>
    <n v="750.00000000000011"/>
    <n v="300.00000000000006"/>
  </r>
  <r>
    <x v="0"/>
    <n v="1128299"/>
    <d v="2021-11-24T00:00:00"/>
    <x v="4"/>
    <s v="Virginia"/>
    <s v="Richmond"/>
    <x v="5"/>
    <n v="80.000000000000014"/>
    <x v="20"/>
    <n v="440000.00000000006"/>
    <n v="132000"/>
    <n v="0.3"/>
    <x v="0"/>
    <x v="9"/>
    <x v="1"/>
    <n v="800.00000000000011"/>
    <n v="240"/>
  </r>
  <r>
    <x v="0"/>
    <n v="1128299"/>
    <d v="2021-12-23T00:00:00"/>
    <x v="4"/>
    <s v="Virginia"/>
    <s v="Richmond"/>
    <x v="0"/>
    <n v="65.000000000000014"/>
    <x v="29"/>
    <n v="487500.00000000012"/>
    <n v="170625.00000000003"/>
    <n v="0.35"/>
    <x v="0"/>
    <x v="10"/>
    <x v="1"/>
    <n v="650.00000000000011"/>
    <n v="227.50000000000003"/>
  </r>
  <r>
    <x v="0"/>
    <n v="1128299"/>
    <d v="2021-12-23T00:00:00"/>
    <x v="4"/>
    <s v="Virginia"/>
    <s v="Richmond"/>
    <x v="1"/>
    <n v="75.000000000000028"/>
    <x v="29"/>
    <n v="562500.00000000023"/>
    <n v="196875.00000000006"/>
    <n v="0.35"/>
    <x v="0"/>
    <x v="10"/>
    <x v="1"/>
    <n v="750.00000000000034"/>
    <n v="262.50000000000006"/>
  </r>
  <r>
    <x v="2"/>
    <n v="1128299"/>
    <d v="2021-12-23T00:00:00"/>
    <x v="4"/>
    <s v="Virginia"/>
    <s v="Richmond"/>
    <x v="2"/>
    <n v="70.000000000000014"/>
    <x v="20"/>
    <n v="385000.00000000006"/>
    <n v="134750"/>
    <n v="0.35"/>
    <x v="0"/>
    <x v="10"/>
    <x v="1"/>
    <n v="700.00000000000011"/>
    <n v="245"/>
  </r>
  <r>
    <x v="2"/>
    <n v="1128299"/>
    <d v="2021-12-23T00:00:00"/>
    <x v="4"/>
    <s v="Virginia"/>
    <s v="Richmond"/>
    <x v="3"/>
    <n v="70.000000000000014"/>
    <x v="20"/>
    <n v="385000.00000000006"/>
    <n v="134750"/>
    <n v="0.35"/>
    <x v="0"/>
    <x v="10"/>
    <x v="1"/>
    <n v="700.00000000000011"/>
    <n v="245"/>
  </r>
  <r>
    <x v="2"/>
    <n v="1128299"/>
    <d v="2021-12-23T00:00:00"/>
    <x v="4"/>
    <s v="Virginia"/>
    <s v="Richmond"/>
    <x v="4"/>
    <n v="80.000000000000014"/>
    <x v="33"/>
    <n v="380000.00000000006"/>
    <n v="152000.00000000003"/>
    <n v="0.4"/>
    <x v="0"/>
    <x v="10"/>
    <x v="1"/>
    <n v="800.00000000000011"/>
    <n v="320.00000000000006"/>
  </r>
  <r>
    <x v="2"/>
    <n v="1128299"/>
    <d v="2021-12-23T00:00:00"/>
    <x v="4"/>
    <s v="Virginia"/>
    <s v="Richmond"/>
    <x v="5"/>
    <n v="85.000000000000014"/>
    <x v="30"/>
    <n v="488750.00000000006"/>
    <n v="146625"/>
    <n v="0.3"/>
    <x v="0"/>
    <x v="10"/>
    <x v="1"/>
    <n v="850.00000000000011"/>
    <n v="255"/>
  </r>
  <r>
    <x v="2"/>
    <n v="1185732"/>
    <d v="2021-01-19T00:00:00"/>
    <x v="4"/>
    <s v="Virginia"/>
    <s v="Richmond"/>
    <x v="0"/>
    <n v="35"/>
    <x v="29"/>
    <n v="262500"/>
    <n v="131250"/>
    <n v="0.5"/>
    <x v="0"/>
    <x v="0"/>
    <x v="1"/>
    <n v="350"/>
    <n v="175"/>
  </r>
  <r>
    <x v="2"/>
    <n v="1185732"/>
    <d v="2021-01-19T00:00:00"/>
    <x v="4"/>
    <s v="Virginia"/>
    <s v="Richmond"/>
    <x v="1"/>
    <n v="35"/>
    <x v="20"/>
    <n v="192500"/>
    <n v="77000"/>
    <n v="0.39999999999999997"/>
    <x v="0"/>
    <x v="0"/>
    <x v="1"/>
    <n v="350"/>
    <n v="140"/>
  </r>
  <r>
    <x v="2"/>
    <n v="1185732"/>
    <d v="2021-01-19T00:00:00"/>
    <x v="4"/>
    <s v="Virginia"/>
    <s v="Richmond"/>
    <x v="2"/>
    <n v="25"/>
    <x v="20"/>
    <n v="137500"/>
    <n v="41250"/>
    <n v="0.3"/>
    <x v="0"/>
    <x v="0"/>
    <x v="1"/>
    <n v="250"/>
    <n v="75"/>
  </r>
  <r>
    <x v="2"/>
    <n v="1185732"/>
    <d v="2021-01-19T00:00:00"/>
    <x v="4"/>
    <s v="Virginia"/>
    <s v="Richmond"/>
    <x v="3"/>
    <n v="29.999999999999993"/>
    <x v="46"/>
    <n v="119999.99999999997"/>
    <n v="41999.999999999985"/>
    <n v="0.35"/>
    <x v="0"/>
    <x v="0"/>
    <x v="1"/>
    <n v="299.99999999999994"/>
    <n v="104.99999999999996"/>
  </r>
  <r>
    <x v="2"/>
    <n v="1185732"/>
    <d v="2021-01-19T00:00:00"/>
    <x v="4"/>
    <s v="Virginia"/>
    <s v="Richmond"/>
    <x v="4"/>
    <n v="45.000000000000007"/>
    <x v="31"/>
    <n v="202500.00000000003"/>
    <n v="81000"/>
    <n v="0.39999999999999997"/>
    <x v="0"/>
    <x v="0"/>
    <x v="1"/>
    <n v="450.00000000000006"/>
    <n v="180"/>
  </r>
  <r>
    <x v="2"/>
    <n v="1185732"/>
    <d v="2021-01-19T00:00:00"/>
    <x v="4"/>
    <s v="Virginia"/>
    <s v="Richmond"/>
    <x v="5"/>
    <n v="35"/>
    <x v="20"/>
    <n v="192500"/>
    <n v="105875.00000000001"/>
    <n v="0.55000000000000004"/>
    <x v="0"/>
    <x v="0"/>
    <x v="1"/>
    <n v="350"/>
    <n v="192.50000000000003"/>
  </r>
  <r>
    <x v="2"/>
    <n v="1185732"/>
    <d v="2021-02-17T00:00:00"/>
    <x v="4"/>
    <s v="Virginia"/>
    <s v="Richmond"/>
    <x v="0"/>
    <n v="35"/>
    <x v="9"/>
    <n v="280000"/>
    <n v="140000"/>
    <n v="0.5"/>
    <x v="0"/>
    <x v="1"/>
    <x v="1"/>
    <n v="350"/>
    <n v="175"/>
  </r>
  <r>
    <x v="2"/>
    <n v="1185732"/>
    <d v="2021-02-17T00:00:00"/>
    <x v="4"/>
    <s v="Virginia"/>
    <s v="Richmond"/>
    <x v="1"/>
    <n v="35"/>
    <x v="31"/>
    <n v="157500"/>
    <n v="62999.999999999993"/>
    <n v="0.39999999999999997"/>
    <x v="0"/>
    <x v="1"/>
    <x v="1"/>
    <n v="350"/>
    <n v="139.99999999999997"/>
  </r>
  <r>
    <x v="2"/>
    <n v="1185732"/>
    <d v="2021-02-17T00:00:00"/>
    <x v="4"/>
    <s v="Virginia"/>
    <s v="Richmond"/>
    <x v="2"/>
    <n v="25"/>
    <x v="23"/>
    <n v="125000"/>
    <n v="37500"/>
    <n v="0.3"/>
    <x v="0"/>
    <x v="1"/>
    <x v="1"/>
    <n v="250"/>
    <n v="75"/>
  </r>
  <r>
    <x v="2"/>
    <n v="1185732"/>
    <d v="2021-02-17T00:00:00"/>
    <x v="3"/>
    <s v="Michigan"/>
    <s v="Detroit"/>
    <x v="3"/>
    <n v="29.999999999999993"/>
    <x v="47"/>
    <n v="112499.99999999997"/>
    <n v="39374.999999999985"/>
    <n v="0.35"/>
    <x v="0"/>
    <x v="1"/>
    <x v="1"/>
    <n v="299.99999999999994"/>
    <n v="104.99999999999996"/>
  </r>
  <r>
    <x v="2"/>
    <n v="1185732"/>
    <d v="2021-02-17T00:00:00"/>
    <x v="3"/>
    <s v="Michigan"/>
    <s v="Detroit"/>
    <x v="4"/>
    <n v="45.000000000000007"/>
    <x v="31"/>
    <n v="202500.00000000003"/>
    <n v="81000"/>
    <n v="0.39999999999999997"/>
    <x v="0"/>
    <x v="1"/>
    <x v="1"/>
    <n v="450.00000000000006"/>
    <n v="180"/>
  </r>
  <r>
    <x v="2"/>
    <n v="1185732"/>
    <d v="2021-02-17T00:00:00"/>
    <x v="3"/>
    <s v="Michigan"/>
    <s v="Detroit"/>
    <x v="5"/>
    <n v="35"/>
    <x v="20"/>
    <n v="192500"/>
    <n v="105875.00000000001"/>
    <n v="0.55000000000000004"/>
    <x v="0"/>
    <x v="1"/>
    <x v="1"/>
    <n v="350"/>
    <n v="192.50000000000003"/>
  </r>
  <r>
    <x v="2"/>
    <n v="1185732"/>
    <d v="2021-03-15T00:00:00"/>
    <x v="3"/>
    <s v="Michigan"/>
    <s v="Detroit"/>
    <x v="0"/>
    <n v="35"/>
    <x v="67"/>
    <n v="269500"/>
    <n v="134750"/>
    <n v="0.5"/>
    <x v="0"/>
    <x v="2"/>
    <x v="1"/>
    <n v="350"/>
    <n v="175"/>
  </r>
  <r>
    <x v="2"/>
    <n v="1185732"/>
    <d v="2021-03-15T00:00:00"/>
    <x v="3"/>
    <s v="Michigan"/>
    <s v="Detroit"/>
    <x v="1"/>
    <n v="35"/>
    <x v="31"/>
    <n v="157500"/>
    <n v="62999.999999999993"/>
    <n v="0.39999999999999997"/>
    <x v="0"/>
    <x v="2"/>
    <x v="1"/>
    <n v="350"/>
    <n v="139.99999999999997"/>
  </r>
  <r>
    <x v="2"/>
    <n v="1185732"/>
    <d v="2021-03-15T00:00:00"/>
    <x v="3"/>
    <s v="Michigan"/>
    <s v="Detroit"/>
    <x v="2"/>
    <n v="25"/>
    <x v="33"/>
    <n v="118750"/>
    <n v="35625"/>
    <n v="0.3"/>
    <x v="0"/>
    <x v="2"/>
    <x v="1"/>
    <n v="250"/>
    <n v="75"/>
  </r>
  <r>
    <x v="2"/>
    <n v="1185732"/>
    <d v="2021-03-15T00:00:00"/>
    <x v="3"/>
    <s v="Michigan"/>
    <s v="Detroit"/>
    <x v="3"/>
    <n v="29.999999999999993"/>
    <x v="45"/>
    <n v="97499.999999999971"/>
    <n v="34124.999999999985"/>
    <n v="0.35"/>
    <x v="0"/>
    <x v="2"/>
    <x v="1"/>
    <n v="299.99999999999989"/>
    <n v="104.99999999999996"/>
  </r>
  <r>
    <x v="2"/>
    <n v="1185732"/>
    <d v="2021-03-15T00:00:00"/>
    <x v="3"/>
    <s v="Michigan"/>
    <s v="Detroit"/>
    <x v="4"/>
    <n v="45.000000000000007"/>
    <x v="47"/>
    <n v="168750.00000000003"/>
    <n v="67500"/>
    <n v="0.39999999999999997"/>
    <x v="0"/>
    <x v="2"/>
    <x v="1"/>
    <n v="450.00000000000006"/>
    <n v="180"/>
  </r>
  <r>
    <x v="2"/>
    <n v="1185732"/>
    <d v="2021-03-15T00:00:00"/>
    <x v="3"/>
    <s v="Michigan"/>
    <s v="Detroit"/>
    <x v="5"/>
    <n v="35"/>
    <x v="33"/>
    <n v="166250"/>
    <n v="91437.500000000015"/>
    <n v="0.55000000000000004"/>
    <x v="0"/>
    <x v="2"/>
    <x v="1"/>
    <n v="350"/>
    <n v="192.50000000000003"/>
  </r>
  <r>
    <x v="2"/>
    <n v="1185732"/>
    <d v="2021-04-16T00:00:00"/>
    <x v="3"/>
    <s v="Michigan"/>
    <s v="Detroit"/>
    <x v="0"/>
    <n v="35"/>
    <x v="26"/>
    <n v="253750"/>
    <n v="126875"/>
    <n v="0.5"/>
    <x v="0"/>
    <x v="3"/>
    <x v="1"/>
    <n v="350"/>
    <n v="175"/>
  </r>
  <r>
    <x v="2"/>
    <n v="1185732"/>
    <d v="2021-04-16T00:00:00"/>
    <x v="3"/>
    <s v="Michigan"/>
    <s v="Detroit"/>
    <x v="1"/>
    <n v="40"/>
    <x v="32"/>
    <n v="170000"/>
    <n v="68000"/>
    <n v="0.39999999999999997"/>
    <x v="0"/>
    <x v="3"/>
    <x v="1"/>
    <n v="400"/>
    <n v="160"/>
  </r>
  <r>
    <x v="2"/>
    <n v="1185732"/>
    <d v="2021-04-16T00:00:00"/>
    <x v="3"/>
    <s v="Michigan"/>
    <s v="Detroit"/>
    <x v="2"/>
    <n v="30.000000000000004"/>
    <x v="31"/>
    <n v="135000.00000000003"/>
    <n v="40500.000000000007"/>
    <n v="0.3"/>
    <x v="0"/>
    <x v="3"/>
    <x v="1"/>
    <n v="300.00000000000006"/>
    <n v="90.000000000000014"/>
  </r>
  <r>
    <x v="2"/>
    <n v="1185732"/>
    <d v="2021-04-16T00:00:00"/>
    <x v="3"/>
    <s v="Michigan"/>
    <s v="Detroit"/>
    <x v="3"/>
    <n v="35"/>
    <x v="47"/>
    <n v="131250"/>
    <n v="45937.5"/>
    <n v="0.35"/>
    <x v="0"/>
    <x v="3"/>
    <x v="1"/>
    <n v="350"/>
    <n v="122.5"/>
  </r>
  <r>
    <x v="2"/>
    <n v="1185732"/>
    <d v="2021-04-16T00:00:00"/>
    <x v="3"/>
    <s v="Michigan"/>
    <s v="Detroit"/>
    <x v="4"/>
    <n v="50"/>
    <x v="46"/>
    <n v="200000"/>
    <n v="80000"/>
    <n v="0.39999999999999997"/>
    <x v="0"/>
    <x v="3"/>
    <x v="1"/>
    <n v="500"/>
    <n v="200"/>
  </r>
  <r>
    <x v="2"/>
    <n v="1185732"/>
    <d v="2021-04-16T00:00:00"/>
    <x v="3"/>
    <s v="Michigan"/>
    <s v="Detroit"/>
    <x v="5"/>
    <n v="40"/>
    <x v="27"/>
    <n v="210000"/>
    <n v="115500.00000000001"/>
    <n v="0.55000000000000004"/>
    <x v="0"/>
    <x v="3"/>
    <x v="1"/>
    <n v="400"/>
    <n v="220.00000000000003"/>
  </r>
  <r>
    <x v="2"/>
    <n v="1185732"/>
    <d v="2021-05-15T00:00:00"/>
    <x v="3"/>
    <s v="Michigan"/>
    <s v="Detroit"/>
    <x v="0"/>
    <n v="50"/>
    <x v="68"/>
    <n v="397500"/>
    <n v="198750"/>
    <n v="0.5"/>
    <x v="0"/>
    <x v="4"/>
    <x v="1"/>
    <n v="500"/>
    <n v="250"/>
  </r>
  <r>
    <x v="2"/>
    <n v="1185732"/>
    <d v="2021-05-15T00:00:00"/>
    <x v="3"/>
    <s v="Michigan"/>
    <s v="Detroit"/>
    <x v="1"/>
    <n v="50"/>
    <x v="23"/>
    <n v="250000"/>
    <n v="99999.999999999985"/>
    <n v="0.39999999999999997"/>
    <x v="0"/>
    <x v="4"/>
    <x v="1"/>
    <n v="500"/>
    <n v="199.99999999999997"/>
  </r>
  <r>
    <x v="2"/>
    <n v="1185732"/>
    <d v="2021-05-15T00:00:00"/>
    <x v="3"/>
    <s v="Michigan"/>
    <s v="Detroit"/>
    <x v="2"/>
    <n v="45"/>
    <x v="33"/>
    <n v="213750"/>
    <n v="64125"/>
    <n v="0.3"/>
    <x v="0"/>
    <x v="4"/>
    <x v="1"/>
    <n v="450"/>
    <n v="135"/>
  </r>
  <r>
    <x v="2"/>
    <n v="1185732"/>
    <d v="2021-05-15T00:00:00"/>
    <x v="3"/>
    <s v="Michigan"/>
    <s v="Detroit"/>
    <x v="3"/>
    <n v="45"/>
    <x v="31"/>
    <n v="202500"/>
    <n v="70875"/>
    <n v="0.35"/>
    <x v="0"/>
    <x v="4"/>
    <x v="1"/>
    <n v="450"/>
    <n v="157.5"/>
  </r>
  <r>
    <x v="2"/>
    <n v="1185732"/>
    <d v="2021-05-15T00:00:00"/>
    <x v="3"/>
    <s v="Michigan"/>
    <s v="Detroit"/>
    <x v="4"/>
    <n v="54.999999999999993"/>
    <x v="33"/>
    <n v="261249.99999999997"/>
    <n v="104499.99999999999"/>
    <n v="0.39999999999999997"/>
    <x v="0"/>
    <x v="4"/>
    <x v="1"/>
    <n v="549.99999999999989"/>
    <n v="219.99999999999997"/>
  </r>
  <r>
    <x v="2"/>
    <n v="1185732"/>
    <d v="2021-05-15T00:00:00"/>
    <x v="3"/>
    <s v="Michigan"/>
    <s v="Detroit"/>
    <x v="5"/>
    <n v="60"/>
    <x v="30"/>
    <n v="345000"/>
    <n v="189750.00000000003"/>
    <n v="0.55000000000000004"/>
    <x v="0"/>
    <x v="4"/>
    <x v="1"/>
    <n v="600"/>
    <n v="330.00000000000006"/>
  </r>
  <r>
    <x v="2"/>
    <n v="1185732"/>
    <d v="2021-06-17T00:00:00"/>
    <x v="3"/>
    <s v="Michigan"/>
    <s v="Detroit"/>
    <x v="0"/>
    <n v="54.999999999999993"/>
    <x v="6"/>
    <n v="453749.99999999994"/>
    <n v="226874.99999999997"/>
    <n v="0.5"/>
    <x v="0"/>
    <x v="11"/>
    <x v="1"/>
    <n v="549.99999999999989"/>
    <n v="274.99999999999994"/>
  </r>
  <r>
    <x v="2"/>
    <n v="1185732"/>
    <d v="2021-06-17T00:00:00"/>
    <x v="3"/>
    <s v="Michigan"/>
    <s v="Detroit"/>
    <x v="1"/>
    <n v="50"/>
    <x v="30"/>
    <n v="287500"/>
    <n v="114999.99999999999"/>
    <n v="0.39999999999999997"/>
    <x v="0"/>
    <x v="11"/>
    <x v="1"/>
    <n v="500"/>
    <n v="199.99999999999997"/>
  </r>
  <r>
    <x v="2"/>
    <n v="1185732"/>
    <d v="2021-06-17T00:00:00"/>
    <x v="3"/>
    <s v="Michigan"/>
    <s v="Detroit"/>
    <x v="2"/>
    <n v="45"/>
    <x v="20"/>
    <n v="247500"/>
    <n v="74250"/>
    <n v="0.3"/>
    <x v="0"/>
    <x v="11"/>
    <x v="1"/>
    <n v="450"/>
    <n v="135"/>
  </r>
  <r>
    <x v="2"/>
    <n v="1185732"/>
    <d v="2021-06-17T00:00:00"/>
    <x v="3"/>
    <s v="Michigan"/>
    <s v="Detroit"/>
    <x v="3"/>
    <n v="45"/>
    <x v="27"/>
    <n v="236250"/>
    <n v="82687.5"/>
    <n v="0.35"/>
    <x v="0"/>
    <x v="11"/>
    <x v="1"/>
    <n v="450"/>
    <n v="157.5"/>
  </r>
  <r>
    <x v="2"/>
    <n v="1185732"/>
    <d v="2021-06-17T00:00:00"/>
    <x v="3"/>
    <s v="Michigan"/>
    <s v="Detroit"/>
    <x v="4"/>
    <n v="60"/>
    <x v="27"/>
    <n v="315000"/>
    <n v="125999.99999999999"/>
    <n v="0.39999999999999997"/>
    <x v="0"/>
    <x v="11"/>
    <x v="1"/>
    <n v="600"/>
    <n v="239.99999999999997"/>
  </r>
  <r>
    <x v="2"/>
    <n v="1185732"/>
    <d v="2021-06-17T00:00:00"/>
    <x v="3"/>
    <s v="Michigan"/>
    <s v="Detroit"/>
    <x v="5"/>
    <n v="65"/>
    <x v="21"/>
    <n v="438750"/>
    <n v="241312.50000000003"/>
    <n v="0.55000000000000004"/>
    <x v="0"/>
    <x v="11"/>
    <x v="1"/>
    <n v="650"/>
    <n v="357.50000000000006"/>
  </r>
  <r>
    <x v="2"/>
    <n v="1185732"/>
    <d v="2021-07-15T00:00:00"/>
    <x v="3"/>
    <s v="Michigan"/>
    <s v="Detroit"/>
    <x v="0"/>
    <n v="60"/>
    <x v="3"/>
    <n v="540000"/>
    <n v="270000"/>
    <n v="0.5"/>
    <x v="0"/>
    <x v="5"/>
    <x v="1"/>
    <n v="600"/>
    <n v="300"/>
  </r>
  <r>
    <x v="2"/>
    <n v="1185732"/>
    <d v="2021-07-15T00:00:00"/>
    <x v="3"/>
    <s v="Michigan"/>
    <s v="Detroit"/>
    <x v="1"/>
    <n v="55.000000000000007"/>
    <x v="25"/>
    <n v="357500.00000000006"/>
    <n v="143000"/>
    <n v="0.39999999999999997"/>
    <x v="0"/>
    <x v="5"/>
    <x v="1"/>
    <n v="550.00000000000011"/>
    <n v="220"/>
  </r>
  <r>
    <x v="2"/>
    <n v="1185732"/>
    <d v="2021-07-15T00:00:00"/>
    <x v="3"/>
    <s v="Michigan"/>
    <s v="Detroit"/>
    <x v="2"/>
    <n v="50"/>
    <x v="30"/>
    <n v="287500"/>
    <n v="86250"/>
    <n v="0.3"/>
    <x v="0"/>
    <x v="5"/>
    <x v="1"/>
    <n v="500"/>
    <n v="150"/>
  </r>
  <r>
    <x v="2"/>
    <n v="1185732"/>
    <d v="2021-07-15T00:00:00"/>
    <x v="3"/>
    <s v="Michigan"/>
    <s v="Detroit"/>
    <x v="3"/>
    <n v="50"/>
    <x v="27"/>
    <n v="262500"/>
    <n v="91875"/>
    <n v="0.35"/>
    <x v="0"/>
    <x v="5"/>
    <x v="1"/>
    <n v="500"/>
    <n v="175"/>
  </r>
  <r>
    <x v="2"/>
    <n v="1185732"/>
    <d v="2021-07-15T00:00:00"/>
    <x v="3"/>
    <s v="Michigan"/>
    <s v="Detroit"/>
    <x v="4"/>
    <n v="60"/>
    <x v="20"/>
    <n v="330000"/>
    <n v="132000"/>
    <n v="0.39999999999999997"/>
    <x v="0"/>
    <x v="5"/>
    <x v="1"/>
    <n v="600"/>
    <n v="240"/>
  </r>
  <r>
    <x v="2"/>
    <n v="1185732"/>
    <d v="2021-07-15T00:00:00"/>
    <x v="3"/>
    <s v="Michigan"/>
    <s v="Detroit"/>
    <x v="5"/>
    <n v="65"/>
    <x v="26"/>
    <n v="471250"/>
    <n v="259187.50000000003"/>
    <n v="0.55000000000000004"/>
    <x v="0"/>
    <x v="5"/>
    <x v="1"/>
    <n v="650"/>
    <n v="357.50000000000006"/>
  </r>
  <r>
    <x v="2"/>
    <n v="1185732"/>
    <d v="2021-08-16T00:00:00"/>
    <x v="3"/>
    <s v="Michigan"/>
    <s v="Detroit"/>
    <x v="0"/>
    <n v="60"/>
    <x v="10"/>
    <n v="525000"/>
    <n v="262500"/>
    <n v="0.5"/>
    <x v="0"/>
    <x v="6"/>
    <x v="1"/>
    <n v="600"/>
    <n v="300"/>
  </r>
  <r>
    <x v="2"/>
    <n v="1185732"/>
    <d v="2021-08-16T00:00:00"/>
    <x v="3"/>
    <s v="Michigan"/>
    <s v="Detroit"/>
    <x v="1"/>
    <n v="55.000000000000007"/>
    <x v="25"/>
    <n v="357500.00000000006"/>
    <n v="143000"/>
    <n v="0.39999999999999997"/>
    <x v="0"/>
    <x v="6"/>
    <x v="1"/>
    <n v="550.00000000000011"/>
    <n v="220"/>
  </r>
  <r>
    <x v="2"/>
    <n v="1185732"/>
    <d v="2021-08-16T00:00:00"/>
    <x v="3"/>
    <s v="Michigan"/>
    <s v="Detroit"/>
    <x v="2"/>
    <n v="45.000000000000007"/>
    <x v="30"/>
    <n v="258750.00000000003"/>
    <n v="77625"/>
    <n v="0.3"/>
    <x v="0"/>
    <x v="6"/>
    <x v="1"/>
    <n v="450.00000000000006"/>
    <n v="135"/>
  </r>
  <r>
    <x v="2"/>
    <n v="1185732"/>
    <d v="2021-08-16T00:00:00"/>
    <x v="3"/>
    <s v="Michigan"/>
    <s v="Detroit"/>
    <x v="3"/>
    <n v="35"/>
    <x v="27"/>
    <n v="183750"/>
    <n v="64312.499999999993"/>
    <n v="0.35"/>
    <x v="0"/>
    <x v="6"/>
    <x v="1"/>
    <n v="350"/>
    <n v="122.49999999999999"/>
  </r>
  <r>
    <x v="2"/>
    <n v="1185732"/>
    <d v="2021-08-16T00:00:00"/>
    <x v="3"/>
    <s v="Michigan"/>
    <s v="Detroit"/>
    <x v="4"/>
    <n v="45.000000000000007"/>
    <x v="23"/>
    <n v="225000.00000000003"/>
    <n v="90000"/>
    <n v="0.39999999999999997"/>
    <x v="0"/>
    <x v="6"/>
    <x v="1"/>
    <n v="450.00000000000006"/>
    <n v="180"/>
  </r>
  <r>
    <x v="2"/>
    <n v="1185732"/>
    <d v="2021-08-16T00:00:00"/>
    <x v="3"/>
    <s v="Michigan"/>
    <s v="Detroit"/>
    <x v="5"/>
    <n v="50.000000000000014"/>
    <x v="21"/>
    <n v="337500.00000000012"/>
    <n v="185625.00000000009"/>
    <n v="0.55000000000000004"/>
    <x v="0"/>
    <x v="6"/>
    <x v="1"/>
    <n v="500.00000000000017"/>
    <n v="275.00000000000011"/>
  </r>
  <r>
    <x v="2"/>
    <n v="1185732"/>
    <d v="2021-09-15T00:00:00"/>
    <x v="3"/>
    <s v="Michigan"/>
    <s v="Detroit"/>
    <x v="0"/>
    <n v="45.000000000000007"/>
    <x v="9"/>
    <n v="360000.00000000006"/>
    <n v="180000.00000000003"/>
    <n v="0.5"/>
    <x v="0"/>
    <x v="7"/>
    <x v="1"/>
    <n v="450.00000000000006"/>
    <n v="225.00000000000003"/>
  </r>
  <r>
    <x v="2"/>
    <n v="1185732"/>
    <d v="2021-09-15T00:00:00"/>
    <x v="3"/>
    <s v="Michigan"/>
    <s v="Detroit"/>
    <x v="1"/>
    <n v="40.000000000000014"/>
    <x v="24"/>
    <n v="240000.00000000009"/>
    <n v="96000.000000000029"/>
    <n v="0.39999999999999997"/>
    <x v="0"/>
    <x v="7"/>
    <x v="1"/>
    <n v="400.00000000000017"/>
    <n v="160.00000000000006"/>
  </r>
  <r>
    <x v="2"/>
    <n v="1185732"/>
    <d v="2021-09-15T00:00:00"/>
    <x v="3"/>
    <s v="Michigan"/>
    <s v="Detroit"/>
    <x v="2"/>
    <n v="35"/>
    <x v="23"/>
    <n v="175000"/>
    <n v="52500"/>
    <n v="0.3"/>
    <x v="0"/>
    <x v="7"/>
    <x v="1"/>
    <n v="350"/>
    <n v="105"/>
  </r>
  <r>
    <x v="2"/>
    <n v="1185732"/>
    <d v="2021-09-15T00:00:00"/>
    <x v="3"/>
    <s v="Michigan"/>
    <s v="Detroit"/>
    <x v="3"/>
    <n v="35"/>
    <x v="33"/>
    <n v="166250"/>
    <n v="58187.499999999993"/>
    <n v="0.35"/>
    <x v="0"/>
    <x v="7"/>
    <x v="1"/>
    <n v="350"/>
    <n v="122.49999999999999"/>
  </r>
  <r>
    <x v="2"/>
    <n v="1185732"/>
    <d v="2021-09-15T00:00:00"/>
    <x v="3"/>
    <s v="Michigan"/>
    <s v="Detroit"/>
    <x v="4"/>
    <n v="45.000000000000007"/>
    <x v="33"/>
    <n v="213750.00000000003"/>
    <n v="85500"/>
    <n v="0.39999999999999997"/>
    <x v="0"/>
    <x v="7"/>
    <x v="1"/>
    <n v="450.00000000000006"/>
    <n v="180"/>
  </r>
  <r>
    <x v="2"/>
    <n v="1185732"/>
    <d v="2021-09-15T00:00:00"/>
    <x v="3"/>
    <s v="Michigan"/>
    <s v="Detroit"/>
    <x v="5"/>
    <n v="50.000000000000014"/>
    <x v="30"/>
    <n v="287500.00000000006"/>
    <n v="158125.00000000006"/>
    <n v="0.55000000000000004"/>
    <x v="0"/>
    <x v="7"/>
    <x v="1"/>
    <n v="500.00000000000011"/>
    <n v="275.00000000000011"/>
  </r>
  <r>
    <x v="2"/>
    <n v="1185732"/>
    <d v="2021-10-17T00:00:00"/>
    <x v="3"/>
    <s v="Michigan"/>
    <s v="Detroit"/>
    <x v="0"/>
    <n v="50.000000000000014"/>
    <x v="29"/>
    <n v="375000.00000000012"/>
    <n v="187500.00000000006"/>
    <n v="0.5"/>
    <x v="0"/>
    <x v="8"/>
    <x v="1"/>
    <n v="500.00000000000017"/>
    <n v="250.00000000000009"/>
  </r>
  <r>
    <x v="2"/>
    <n v="1185732"/>
    <d v="2021-10-17T00:00:00"/>
    <x v="3"/>
    <s v="Michigan"/>
    <s v="Detroit"/>
    <x v="1"/>
    <n v="40.000000000000014"/>
    <x v="30"/>
    <n v="230000.00000000009"/>
    <n v="92000.000000000029"/>
    <n v="0.39999999999999997"/>
    <x v="0"/>
    <x v="8"/>
    <x v="1"/>
    <n v="400.00000000000017"/>
    <n v="160.00000000000006"/>
  </r>
  <r>
    <x v="2"/>
    <n v="1185732"/>
    <d v="2021-10-17T00:00:00"/>
    <x v="3"/>
    <s v="Michigan"/>
    <s v="Detroit"/>
    <x v="2"/>
    <n v="40.000000000000014"/>
    <x v="32"/>
    <n v="170000.00000000006"/>
    <n v="51000.000000000015"/>
    <n v="0.3"/>
    <x v="0"/>
    <x v="8"/>
    <x v="1"/>
    <n v="400.00000000000011"/>
    <n v="120.00000000000003"/>
  </r>
  <r>
    <x v="2"/>
    <n v="1185732"/>
    <d v="2021-10-17T00:00:00"/>
    <x v="3"/>
    <s v="Michigan"/>
    <s v="Detroit"/>
    <x v="3"/>
    <n v="40.000000000000014"/>
    <x v="46"/>
    <n v="160000.00000000006"/>
    <n v="56000.000000000015"/>
    <n v="0.35"/>
    <x v="0"/>
    <x v="8"/>
    <x v="1"/>
    <n v="400.00000000000017"/>
    <n v="140.00000000000003"/>
  </r>
  <r>
    <x v="2"/>
    <n v="1185732"/>
    <d v="2021-10-17T00:00:00"/>
    <x v="3"/>
    <s v="Michigan"/>
    <s v="Detroit"/>
    <x v="4"/>
    <n v="50.000000000000014"/>
    <x v="46"/>
    <n v="200000.00000000006"/>
    <n v="80000.000000000015"/>
    <n v="0.39999999999999997"/>
    <x v="0"/>
    <x v="8"/>
    <x v="1"/>
    <n v="500.00000000000017"/>
    <n v="200.00000000000003"/>
  </r>
  <r>
    <x v="2"/>
    <n v="1185732"/>
    <d v="2021-10-17T00:00:00"/>
    <x v="3"/>
    <s v="Michigan"/>
    <s v="Detroit"/>
    <x v="5"/>
    <n v="55.000000000000007"/>
    <x v="27"/>
    <n v="288750.00000000006"/>
    <n v="158812.50000000006"/>
    <n v="0.55000000000000004"/>
    <x v="0"/>
    <x v="8"/>
    <x v="1"/>
    <n v="550.00000000000011"/>
    <n v="302.50000000000011"/>
  </r>
  <r>
    <x v="2"/>
    <n v="1185732"/>
    <d v="2021-11-16T00:00:00"/>
    <x v="3"/>
    <s v="Michigan"/>
    <s v="Detroit"/>
    <x v="0"/>
    <n v="50.000000000000014"/>
    <x v="21"/>
    <n v="337500.00000000012"/>
    <n v="168750.00000000006"/>
    <n v="0.5"/>
    <x v="0"/>
    <x v="9"/>
    <x v="1"/>
    <n v="500.00000000000017"/>
    <n v="250.00000000000009"/>
  </r>
  <r>
    <x v="2"/>
    <n v="1185732"/>
    <d v="2021-11-16T00:00:00"/>
    <x v="3"/>
    <s v="Michigan"/>
    <s v="Detroit"/>
    <x v="1"/>
    <n v="45.000000000000014"/>
    <x v="23"/>
    <n v="225000.00000000006"/>
    <n v="90000.000000000015"/>
    <n v="0.39999999999999997"/>
    <x v="0"/>
    <x v="9"/>
    <x v="1"/>
    <n v="450.00000000000011"/>
    <n v="180.00000000000003"/>
  </r>
  <r>
    <x v="2"/>
    <n v="1185732"/>
    <d v="2021-11-16T00:00:00"/>
    <x v="3"/>
    <s v="Michigan"/>
    <s v="Detroit"/>
    <x v="2"/>
    <n v="45.000000000000014"/>
    <x v="51"/>
    <n v="200250.00000000006"/>
    <n v="60075.000000000015"/>
    <n v="0.3"/>
    <x v="0"/>
    <x v="9"/>
    <x v="1"/>
    <n v="450.00000000000011"/>
    <n v="135.00000000000003"/>
  </r>
  <r>
    <x v="2"/>
    <n v="1185732"/>
    <d v="2021-11-16T00:00:00"/>
    <x v="3"/>
    <s v="Michigan"/>
    <s v="Detroit"/>
    <x v="3"/>
    <n v="45.000000000000014"/>
    <x v="33"/>
    <n v="213750.00000000006"/>
    <n v="74812.500000000015"/>
    <n v="0.35"/>
    <x v="0"/>
    <x v="9"/>
    <x v="1"/>
    <n v="450.00000000000011"/>
    <n v="157.50000000000003"/>
  </r>
  <r>
    <x v="2"/>
    <n v="1185732"/>
    <d v="2021-11-16T00:00:00"/>
    <x v="3"/>
    <s v="Michigan"/>
    <s v="Detroit"/>
    <x v="4"/>
    <n v="60"/>
    <x v="31"/>
    <n v="270000"/>
    <n v="107999.99999999999"/>
    <n v="0.39999999999999997"/>
    <x v="0"/>
    <x v="9"/>
    <x v="1"/>
    <n v="600"/>
    <n v="239.99999999999997"/>
  </r>
  <r>
    <x v="2"/>
    <n v="1185732"/>
    <d v="2021-11-16T00:00:00"/>
    <x v="3"/>
    <s v="Michigan"/>
    <s v="Detroit"/>
    <x v="5"/>
    <n v="64.999999999999986"/>
    <x v="22"/>
    <n v="406249.99999999988"/>
    <n v="223437.49999999994"/>
    <n v="0.55000000000000004"/>
    <x v="0"/>
    <x v="9"/>
    <x v="1"/>
    <n v="649.99999999999977"/>
    <n v="357.49999999999989"/>
  </r>
  <r>
    <x v="2"/>
    <n v="1185732"/>
    <d v="2021-12-15T00:00:00"/>
    <x v="3"/>
    <s v="Michigan"/>
    <s v="Detroit"/>
    <x v="0"/>
    <n v="60"/>
    <x v="2"/>
    <n v="510000"/>
    <n v="255000"/>
    <n v="0.5"/>
    <x v="0"/>
    <x v="10"/>
    <x v="1"/>
    <n v="600"/>
    <n v="300"/>
  </r>
  <r>
    <x v="2"/>
    <n v="1185732"/>
    <d v="2021-12-15T00:00:00"/>
    <x v="3"/>
    <s v="Michigan"/>
    <s v="Detroit"/>
    <x v="1"/>
    <n v="50"/>
    <x v="25"/>
    <n v="325000"/>
    <n v="129999.99999999999"/>
    <n v="0.39999999999999997"/>
    <x v="0"/>
    <x v="10"/>
    <x v="1"/>
    <n v="500"/>
    <n v="199.99999999999997"/>
  </r>
  <r>
    <x v="0"/>
    <n v="1185732"/>
    <d v="2021-12-15T00:00:00"/>
    <x v="3"/>
    <s v="Michigan"/>
    <s v="Detroit"/>
    <x v="2"/>
    <n v="50"/>
    <x v="24"/>
    <n v="300000"/>
    <n v="90000"/>
    <n v="0.3"/>
    <x v="0"/>
    <x v="10"/>
    <x v="1"/>
    <n v="500"/>
    <n v="150"/>
  </r>
  <r>
    <x v="0"/>
    <n v="1185732"/>
    <d v="2021-12-15T00:00:00"/>
    <x v="3"/>
    <s v="Michigan"/>
    <s v="Detroit"/>
    <x v="3"/>
    <n v="50"/>
    <x v="20"/>
    <n v="275000"/>
    <n v="96250"/>
    <n v="0.35"/>
    <x v="0"/>
    <x v="10"/>
    <x v="1"/>
    <n v="500"/>
    <n v="175"/>
  </r>
  <r>
    <x v="0"/>
    <n v="1185732"/>
    <d v="2021-12-15T00:00:00"/>
    <x v="3"/>
    <s v="Michigan"/>
    <s v="Detroit"/>
    <x v="4"/>
    <n v="60"/>
    <x v="20"/>
    <n v="330000"/>
    <n v="132000"/>
    <n v="0.39999999999999997"/>
    <x v="0"/>
    <x v="10"/>
    <x v="1"/>
    <n v="600"/>
    <n v="240"/>
  </r>
  <r>
    <x v="0"/>
    <n v="1185732"/>
    <d v="2021-12-15T00:00:00"/>
    <x v="3"/>
    <s v="Michigan"/>
    <s v="Detroit"/>
    <x v="5"/>
    <n v="64.999999999999986"/>
    <x v="25"/>
    <n v="422499.99999999988"/>
    <n v="232374.99999999994"/>
    <n v="0.55000000000000004"/>
    <x v="0"/>
    <x v="10"/>
    <x v="1"/>
    <n v="649.99999999999977"/>
    <n v="357.49999999999989"/>
  </r>
  <r>
    <x v="0"/>
    <n v="1185732"/>
    <d v="2021-01-18T00:00:00"/>
    <x v="3"/>
    <s v="Michigan"/>
    <s v="Detroit"/>
    <x v="0"/>
    <n v="30"/>
    <x v="22"/>
    <n v="187500"/>
    <n v="75000"/>
    <n v="0.4"/>
    <x v="0"/>
    <x v="0"/>
    <x v="1"/>
    <n v="300"/>
    <n v="120"/>
  </r>
  <r>
    <x v="0"/>
    <n v="1185732"/>
    <d v="2021-01-18T00:00:00"/>
    <x v="3"/>
    <s v="Michigan"/>
    <s v="Detroit"/>
    <x v="1"/>
    <n v="30"/>
    <x v="32"/>
    <n v="127500"/>
    <n v="44625"/>
    <n v="0.35"/>
    <x v="0"/>
    <x v="0"/>
    <x v="1"/>
    <n v="300"/>
    <n v="105"/>
  </r>
  <r>
    <x v="0"/>
    <n v="1185732"/>
    <d v="2021-01-18T00:00:00"/>
    <x v="3"/>
    <s v="Michigan"/>
    <s v="Detroit"/>
    <x v="2"/>
    <n v="20"/>
    <x v="32"/>
    <n v="85000"/>
    <n v="29749.999999999996"/>
    <n v="0.35"/>
    <x v="0"/>
    <x v="0"/>
    <x v="1"/>
    <n v="200"/>
    <n v="69.999999999999986"/>
  </r>
  <r>
    <x v="0"/>
    <n v="1185732"/>
    <d v="2021-01-18T00:00:00"/>
    <x v="3"/>
    <s v="Michigan"/>
    <s v="Detroit"/>
    <x v="3"/>
    <n v="25.000000000000007"/>
    <x v="34"/>
    <n v="68750.000000000015"/>
    <n v="27500.000000000007"/>
    <n v="0.4"/>
    <x v="0"/>
    <x v="0"/>
    <x v="1"/>
    <n v="250.00000000000006"/>
    <n v="100.00000000000003"/>
  </r>
  <r>
    <x v="0"/>
    <n v="1185732"/>
    <d v="2021-01-18T00:00:00"/>
    <x v="3"/>
    <s v="Michigan"/>
    <s v="Detroit"/>
    <x v="4"/>
    <n v="40"/>
    <x v="45"/>
    <n v="130000"/>
    <n v="45500"/>
    <n v="0.35"/>
    <x v="0"/>
    <x v="0"/>
    <x v="1"/>
    <n v="400"/>
    <n v="140"/>
  </r>
  <r>
    <x v="0"/>
    <n v="1185732"/>
    <d v="2021-01-18T00:00:00"/>
    <x v="3"/>
    <s v="Michigan"/>
    <s v="Detroit"/>
    <x v="5"/>
    <n v="30"/>
    <x v="32"/>
    <n v="127500"/>
    <n v="63750"/>
    <n v="0.5"/>
    <x v="0"/>
    <x v="0"/>
    <x v="1"/>
    <n v="300"/>
    <n v="150"/>
  </r>
  <r>
    <x v="0"/>
    <n v="1185732"/>
    <d v="2021-02-18T00:00:00"/>
    <x v="3"/>
    <s v="Michigan"/>
    <s v="Detroit"/>
    <x v="0"/>
    <n v="30"/>
    <x v="21"/>
    <n v="202500"/>
    <n v="81000"/>
    <n v="0.4"/>
    <x v="0"/>
    <x v="1"/>
    <x v="1"/>
    <n v="300"/>
    <n v="120"/>
  </r>
  <r>
    <x v="0"/>
    <n v="1185732"/>
    <d v="2021-02-18T00:00:00"/>
    <x v="3"/>
    <s v="Michigan"/>
    <s v="Detroit"/>
    <x v="1"/>
    <n v="30"/>
    <x v="45"/>
    <n v="97500"/>
    <n v="34125"/>
    <n v="0.35"/>
    <x v="0"/>
    <x v="1"/>
    <x v="1"/>
    <n v="300"/>
    <n v="105"/>
  </r>
  <r>
    <x v="0"/>
    <n v="1185732"/>
    <d v="2021-02-18T00:00:00"/>
    <x v="3"/>
    <s v="Michigan"/>
    <s v="Detroit"/>
    <x v="2"/>
    <n v="20"/>
    <x v="47"/>
    <n v="75000"/>
    <n v="26250"/>
    <n v="0.35"/>
    <x v="0"/>
    <x v="1"/>
    <x v="1"/>
    <n v="200"/>
    <n v="70"/>
  </r>
  <r>
    <x v="0"/>
    <n v="1185732"/>
    <d v="2021-02-18T00:00:00"/>
    <x v="3"/>
    <s v="Missouri"/>
    <s v="St. Louis"/>
    <x v="3"/>
    <n v="25.000000000000007"/>
    <x v="43"/>
    <n v="62500.000000000015"/>
    <n v="25000.000000000007"/>
    <n v="0.4"/>
    <x v="0"/>
    <x v="1"/>
    <x v="1"/>
    <n v="250.00000000000006"/>
    <n v="100.00000000000003"/>
  </r>
  <r>
    <x v="0"/>
    <n v="1185732"/>
    <d v="2021-02-18T00:00:00"/>
    <x v="3"/>
    <s v="Missouri"/>
    <s v="St. Louis"/>
    <x v="4"/>
    <n v="40"/>
    <x v="45"/>
    <n v="130000"/>
    <n v="45500"/>
    <n v="0.35"/>
    <x v="0"/>
    <x v="1"/>
    <x v="1"/>
    <n v="400"/>
    <n v="140"/>
  </r>
  <r>
    <x v="0"/>
    <n v="1185732"/>
    <d v="2021-02-18T00:00:00"/>
    <x v="3"/>
    <s v="Missouri"/>
    <s v="St. Louis"/>
    <x v="5"/>
    <n v="30"/>
    <x v="46"/>
    <n v="120000"/>
    <n v="60000"/>
    <n v="0.5"/>
    <x v="0"/>
    <x v="1"/>
    <x v="1"/>
    <n v="300"/>
    <n v="150"/>
  </r>
  <r>
    <x v="0"/>
    <n v="1185732"/>
    <d v="2021-03-17T00:00:00"/>
    <x v="3"/>
    <s v="Missouri"/>
    <s v="St. Louis"/>
    <x v="0"/>
    <n v="35"/>
    <x v="69"/>
    <n v="217000"/>
    <n v="86800"/>
    <n v="0.4"/>
    <x v="0"/>
    <x v="2"/>
    <x v="1"/>
    <n v="350"/>
    <n v="140"/>
  </r>
  <r>
    <x v="0"/>
    <n v="1185732"/>
    <d v="2021-03-17T00:00:00"/>
    <x v="3"/>
    <s v="Missouri"/>
    <s v="St. Louis"/>
    <x v="1"/>
    <n v="35"/>
    <x v="48"/>
    <n v="105000"/>
    <n v="36750"/>
    <n v="0.35"/>
    <x v="0"/>
    <x v="2"/>
    <x v="1"/>
    <n v="350"/>
    <n v="122.5"/>
  </r>
  <r>
    <x v="0"/>
    <n v="1185732"/>
    <d v="2021-03-17T00:00:00"/>
    <x v="3"/>
    <s v="Missouri"/>
    <s v="St. Louis"/>
    <x v="2"/>
    <n v="25.000000000000007"/>
    <x v="44"/>
    <n v="87500.000000000029"/>
    <n v="30625.000000000007"/>
    <n v="0.35"/>
    <x v="0"/>
    <x v="2"/>
    <x v="1"/>
    <n v="250.00000000000009"/>
    <n v="87.500000000000014"/>
  </r>
  <r>
    <x v="0"/>
    <n v="1185732"/>
    <d v="2021-03-17T00:00:00"/>
    <x v="3"/>
    <s v="Missouri"/>
    <s v="St. Louis"/>
    <x v="3"/>
    <n v="30"/>
    <x v="40"/>
    <n v="60000"/>
    <n v="24000"/>
    <n v="0.4"/>
    <x v="0"/>
    <x v="2"/>
    <x v="1"/>
    <n v="300"/>
    <n v="120"/>
  </r>
  <r>
    <x v="0"/>
    <n v="1185732"/>
    <d v="2021-03-17T00:00:00"/>
    <x v="3"/>
    <s v="Missouri"/>
    <s v="St. Louis"/>
    <x v="4"/>
    <n v="45"/>
    <x v="43"/>
    <n v="112500"/>
    <n v="39375"/>
    <n v="0.35"/>
    <x v="0"/>
    <x v="2"/>
    <x v="1"/>
    <n v="450"/>
    <n v="157.5"/>
  </r>
  <r>
    <x v="0"/>
    <n v="1185732"/>
    <d v="2021-03-17T00:00:00"/>
    <x v="3"/>
    <s v="Missouri"/>
    <s v="St. Louis"/>
    <x v="5"/>
    <n v="35"/>
    <x v="44"/>
    <n v="122500"/>
    <n v="61250"/>
    <n v="0.5"/>
    <x v="0"/>
    <x v="2"/>
    <x v="1"/>
    <n v="350"/>
    <n v="175"/>
  </r>
  <r>
    <x v="0"/>
    <n v="1185732"/>
    <d v="2021-04-18T00:00:00"/>
    <x v="3"/>
    <s v="Missouri"/>
    <s v="St. Louis"/>
    <x v="0"/>
    <n v="35"/>
    <x v="30"/>
    <n v="201250"/>
    <n v="80500"/>
    <n v="0.4"/>
    <x v="0"/>
    <x v="3"/>
    <x v="1"/>
    <n v="350"/>
    <n v="140"/>
  </r>
  <r>
    <x v="0"/>
    <n v="1185732"/>
    <d v="2021-04-18T00:00:00"/>
    <x v="3"/>
    <s v="Missouri"/>
    <s v="St. Louis"/>
    <x v="1"/>
    <n v="30.000000000000004"/>
    <x v="34"/>
    <n v="82500.000000000015"/>
    <n v="28875.000000000004"/>
    <n v="0.35"/>
    <x v="0"/>
    <x v="3"/>
    <x v="1"/>
    <n v="300.00000000000006"/>
    <n v="105.00000000000001"/>
  </r>
  <r>
    <x v="0"/>
    <n v="1185732"/>
    <d v="2021-04-18T00:00:00"/>
    <x v="3"/>
    <s v="Missouri"/>
    <s v="St. Louis"/>
    <x v="2"/>
    <n v="20.000000000000007"/>
    <x v="34"/>
    <n v="55000.000000000022"/>
    <n v="19250.000000000007"/>
    <n v="0.35"/>
    <x v="0"/>
    <x v="3"/>
    <x v="1"/>
    <n v="200.00000000000009"/>
    <n v="70.000000000000028"/>
  </r>
  <r>
    <x v="0"/>
    <n v="1185732"/>
    <d v="2021-04-18T00:00:00"/>
    <x v="3"/>
    <s v="Missouri"/>
    <s v="St. Louis"/>
    <x v="3"/>
    <n v="25"/>
    <x v="40"/>
    <n v="50000"/>
    <n v="20000"/>
    <n v="0.4"/>
    <x v="0"/>
    <x v="3"/>
    <x v="1"/>
    <n v="250"/>
    <n v="100"/>
  </r>
  <r>
    <x v="0"/>
    <n v="1185732"/>
    <d v="2021-04-18T00:00:00"/>
    <x v="3"/>
    <s v="Missouri"/>
    <s v="St. Louis"/>
    <x v="4"/>
    <n v="40"/>
    <x v="37"/>
    <n v="90000"/>
    <n v="31499.999999999996"/>
    <n v="0.35"/>
    <x v="0"/>
    <x v="3"/>
    <x v="1"/>
    <n v="400"/>
    <n v="139.99999999999997"/>
  </r>
  <r>
    <x v="0"/>
    <n v="1185732"/>
    <d v="2021-04-18T00:00:00"/>
    <x v="3"/>
    <s v="Missouri"/>
    <s v="St. Louis"/>
    <x v="5"/>
    <n v="30.000000000000004"/>
    <x v="44"/>
    <n v="105000.00000000001"/>
    <n v="52500.000000000007"/>
    <n v="0.5"/>
    <x v="0"/>
    <x v="3"/>
    <x v="1"/>
    <n v="300.00000000000006"/>
    <n v="150.00000000000003"/>
  </r>
  <r>
    <x v="0"/>
    <n v="1185732"/>
    <d v="2021-05-19T00:00:00"/>
    <x v="3"/>
    <s v="Missouri"/>
    <s v="St. Louis"/>
    <x v="0"/>
    <n v="40"/>
    <x v="69"/>
    <n v="248000"/>
    <n v="99200"/>
    <n v="0.4"/>
    <x v="0"/>
    <x v="4"/>
    <x v="1"/>
    <n v="400"/>
    <n v="160"/>
  </r>
  <r>
    <x v="0"/>
    <n v="1185732"/>
    <d v="2021-05-19T00:00:00"/>
    <x v="3"/>
    <s v="Missouri"/>
    <s v="St. Louis"/>
    <x v="1"/>
    <n v="35.000000000000007"/>
    <x v="45"/>
    <n v="113750.00000000003"/>
    <n v="39812.500000000007"/>
    <n v="0.35"/>
    <x v="0"/>
    <x v="4"/>
    <x v="1"/>
    <n v="350.00000000000011"/>
    <n v="122.50000000000003"/>
  </r>
  <r>
    <x v="0"/>
    <n v="1185732"/>
    <d v="2021-05-19T00:00:00"/>
    <x v="3"/>
    <s v="Missouri"/>
    <s v="St. Louis"/>
    <x v="2"/>
    <n v="30.000000000000004"/>
    <x v="48"/>
    <n v="90000.000000000015"/>
    <n v="31500.000000000004"/>
    <n v="0.35"/>
    <x v="0"/>
    <x v="4"/>
    <x v="1"/>
    <n v="300.00000000000006"/>
    <n v="105.00000000000001"/>
  </r>
  <r>
    <x v="0"/>
    <n v="1185732"/>
    <d v="2021-05-19T00:00:00"/>
    <x v="3"/>
    <s v="Missouri"/>
    <s v="St. Louis"/>
    <x v="3"/>
    <n v="30.000000000000004"/>
    <x v="37"/>
    <n v="67500.000000000015"/>
    <n v="27000.000000000007"/>
    <n v="0.4"/>
    <x v="0"/>
    <x v="4"/>
    <x v="1"/>
    <n v="300.00000000000006"/>
    <n v="120.00000000000003"/>
  </r>
  <r>
    <x v="0"/>
    <n v="1185732"/>
    <d v="2021-05-19T00:00:00"/>
    <x v="3"/>
    <s v="Missouri"/>
    <s v="St. Louis"/>
    <x v="4"/>
    <n v="44.999999999999993"/>
    <x v="43"/>
    <n v="112499.99999999999"/>
    <n v="39374.999999999993"/>
    <n v="0.35"/>
    <x v="0"/>
    <x v="4"/>
    <x v="1"/>
    <n v="449.99999999999994"/>
    <n v="157.49999999999997"/>
  </r>
  <r>
    <x v="0"/>
    <n v="1185732"/>
    <d v="2021-05-19T00:00:00"/>
    <x v="3"/>
    <s v="Missouri"/>
    <s v="St. Louis"/>
    <x v="5"/>
    <n v="49.999999999999993"/>
    <x v="44"/>
    <n v="174999.99999999997"/>
    <n v="87499.999999999985"/>
    <n v="0.5"/>
    <x v="0"/>
    <x v="4"/>
    <x v="1"/>
    <n v="499.99999999999994"/>
    <n v="249.99999999999997"/>
  </r>
  <r>
    <x v="0"/>
    <n v="1185732"/>
    <d v="2021-06-18T00:00:00"/>
    <x v="3"/>
    <s v="Missouri"/>
    <s v="St. Louis"/>
    <x v="0"/>
    <n v="35"/>
    <x v="24"/>
    <n v="210000"/>
    <n v="84000"/>
    <n v="0.4"/>
    <x v="0"/>
    <x v="11"/>
    <x v="1"/>
    <n v="350"/>
    <n v="140"/>
  </r>
  <r>
    <x v="0"/>
    <n v="1185732"/>
    <d v="2021-06-18T00:00:00"/>
    <x v="3"/>
    <s v="Missouri"/>
    <s v="St. Louis"/>
    <x v="1"/>
    <n v="30.000000000000011"/>
    <x v="44"/>
    <n v="105000.00000000004"/>
    <n v="36750.000000000015"/>
    <n v="0.35"/>
    <x v="0"/>
    <x v="11"/>
    <x v="1"/>
    <n v="300.00000000000011"/>
    <n v="105.00000000000004"/>
  </r>
  <r>
    <x v="0"/>
    <n v="1185732"/>
    <d v="2021-06-18T00:00:00"/>
    <x v="3"/>
    <s v="Missouri"/>
    <s v="St. Louis"/>
    <x v="2"/>
    <n v="25.000000000000007"/>
    <x v="47"/>
    <n v="93750.000000000029"/>
    <n v="32812.500000000007"/>
    <n v="0.35"/>
    <x v="0"/>
    <x v="11"/>
    <x v="1"/>
    <n v="250.00000000000009"/>
    <n v="87.500000000000014"/>
  </r>
  <r>
    <x v="0"/>
    <n v="1185732"/>
    <d v="2021-06-18T00:00:00"/>
    <x v="3"/>
    <s v="Missouri"/>
    <s v="St. Louis"/>
    <x v="3"/>
    <n v="25.000000000000007"/>
    <x v="44"/>
    <n v="87500.000000000029"/>
    <n v="35000.000000000015"/>
    <n v="0.4"/>
    <x v="0"/>
    <x v="11"/>
    <x v="1"/>
    <n v="250.00000000000009"/>
    <n v="100.00000000000004"/>
  </r>
  <r>
    <x v="0"/>
    <n v="1185732"/>
    <d v="2021-06-18T00:00:00"/>
    <x v="3"/>
    <s v="Missouri"/>
    <s v="St. Louis"/>
    <x v="4"/>
    <n v="40"/>
    <x v="44"/>
    <n v="140000"/>
    <n v="49000"/>
    <n v="0.35"/>
    <x v="0"/>
    <x v="11"/>
    <x v="1"/>
    <n v="400"/>
    <n v="140"/>
  </r>
  <r>
    <x v="0"/>
    <n v="1185732"/>
    <d v="2021-06-18T00:00:00"/>
    <x v="3"/>
    <s v="Missouri"/>
    <s v="St. Louis"/>
    <x v="5"/>
    <n v="45"/>
    <x v="27"/>
    <n v="236250"/>
    <n v="118125"/>
    <n v="0.5"/>
    <x v="0"/>
    <x v="11"/>
    <x v="1"/>
    <n v="450"/>
    <n v="225"/>
  </r>
  <r>
    <x v="0"/>
    <n v="1185732"/>
    <d v="2021-07-17T00:00:00"/>
    <x v="3"/>
    <s v="Missouri"/>
    <s v="St. Louis"/>
    <x v="0"/>
    <n v="40"/>
    <x v="29"/>
    <n v="300000"/>
    <n v="120000"/>
    <n v="0.4"/>
    <x v="0"/>
    <x v="5"/>
    <x v="1"/>
    <n v="400"/>
    <n v="160"/>
  </r>
  <r>
    <x v="0"/>
    <n v="1185732"/>
    <d v="2021-07-17T00:00:00"/>
    <x v="3"/>
    <s v="Missouri"/>
    <s v="St. Louis"/>
    <x v="1"/>
    <n v="35.000000000000007"/>
    <x v="23"/>
    <n v="175000.00000000003"/>
    <n v="61250.000000000007"/>
    <n v="0.35"/>
    <x v="0"/>
    <x v="5"/>
    <x v="1"/>
    <n v="350.00000000000006"/>
    <n v="122.50000000000001"/>
  </r>
  <r>
    <x v="0"/>
    <n v="1185732"/>
    <d v="2021-07-17T00:00:00"/>
    <x v="3"/>
    <s v="Missouri"/>
    <s v="St. Louis"/>
    <x v="2"/>
    <n v="30.000000000000004"/>
    <x v="32"/>
    <n v="127500.00000000001"/>
    <n v="44625"/>
    <n v="0.35"/>
    <x v="0"/>
    <x v="5"/>
    <x v="1"/>
    <n v="300.00000000000006"/>
    <n v="105"/>
  </r>
  <r>
    <x v="0"/>
    <n v="1185732"/>
    <d v="2021-07-17T00:00:00"/>
    <x v="3"/>
    <s v="Missouri"/>
    <s v="St. Louis"/>
    <x v="3"/>
    <n v="30.000000000000004"/>
    <x v="47"/>
    <n v="112500.00000000001"/>
    <n v="45000.000000000007"/>
    <n v="0.4"/>
    <x v="0"/>
    <x v="5"/>
    <x v="1"/>
    <n v="300.00000000000006"/>
    <n v="120.00000000000001"/>
  </r>
  <r>
    <x v="0"/>
    <n v="1185732"/>
    <d v="2021-07-17T00:00:00"/>
    <x v="3"/>
    <s v="Missouri"/>
    <s v="St. Louis"/>
    <x v="4"/>
    <n v="40"/>
    <x v="47"/>
    <n v="150000"/>
    <n v="52500"/>
    <n v="0.35"/>
    <x v="0"/>
    <x v="5"/>
    <x v="1"/>
    <n v="400"/>
    <n v="140"/>
  </r>
  <r>
    <x v="0"/>
    <n v="1185732"/>
    <d v="2021-07-17T00:00:00"/>
    <x v="3"/>
    <s v="Missouri"/>
    <s v="St. Louis"/>
    <x v="5"/>
    <n v="45"/>
    <x v="20"/>
    <n v="247500"/>
    <n v="123750"/>
    <n v="0.5"/>
    <x v="0"/>
    <x v="5"/>
    <x v="1"/>
    <n v="450"/>
    <n v="225"/>
  </r>
  <r>
    <x v="0"/>
    <n v="1185732"/>
    <d v="2021-08-18T00:00:00"/>
    <x v="3"/>
    <s v="Missouri"/>
    <s v="St. Louis"/>
    <x v="0"/>
    <n v="40"/>
    <x v="19"/>
    <n v="280000"/>
    <n v="112000"/>
    <n v="0.4"/>
    <x v="0"/>
    <x v="6"/>
    <x v="1"/>
    <n v="400"/>
    <n v="160"/>
  </r>
  <r>
    <x v="0"/>
    <n v="1185732"/>
    <d v="2021-08-18T00:00:00"/>
    <x v="3"/>
    <s v="Missouri"/>
    <s v="St. Louis"/>
    <x v="1"/>
    <n v="40.000000000000007"/>
    <x v="33"/>
    <n v="190000.00000000003"/>
    <n v="66500"/>
    <n v="0.35"/>
    <x v="0"/>
    <x v="6"/>
    <x v="1"/>
    <n v="400.00000000000006"/>
    <n v="140"/>
  </r>
  <r>
    <x v="0"/>
    <n v="1185732"/>
    <d v="2021-08-18T00:00:00"/>
    <x v="3"/>
    <s v="Missouri"/>
    <s v="St. Louis"/>
    <x v="2"/>
    <n v="35"/>
    <x v="46"/>
    <n v="140000"/>
    <n v="49000"/>
    <n v="0.35"/>
    <x v="0"/>
    <x v="6"/>
    <x v="1"/>
    <n v="350"/>
    <n v="122.5"/>
  </r>
  <r>
    <x v="0"/>
    <n v="1185732"/>
    <d v="2021-08-18T00:00:00"/>
    <x v="3"/>
    <s v="Missouri"/>
    <s v="St. Louis"/>
    <x v="3"/>
    <n v="25.000000000000007"/>
    <x v="45"/>
    <n v="81250.000000000029"/>
    <n v="32500.000000000015"/>
    <n v="0.4"/>
    <x v="0"/>
    <x v="6"/>
    <x v="1"/>
    <n v="250.00000000000009"/>
    <n v="100.00000000000004"/>
  </r>
  <r>
    <x v="0"/>
    <n v="1185732"/>
    <d v="2021-08-18T00:00:00"/>
    <x v="3"/>
    <s v="Missouri"/>
    <s v="St. Louis"/>
    <x v="4"/>
    <n v="35"/>
    <x v="48"/>
    <n v="105000"/>
    <n v="36750"/>
    <n v="0.35"/>
    <x v="0"/>
    <x v="6"/>
    <x v="1"/>
    <n v="350"/>
    <n v="122.5"/>
  </r>
  <r>
    <x v="0"/>
    <n v="1185732"/>
    <d v="2021-08-18T00:00:00"/>
    <x v="3"/>
    <s v="Missouri"/>
    <s v="St. Louis"/>
    <x v="5"/>
    <n v="40"/>
    <x v="33"/>
    <n v="190000"/>
    <n v="95000"/>
    <n v="0.5"/>
    <x v="0"/>
    <x v="6"/>
    <x v="1"/>
    <n v="400"/>
    <n v="200"/>
  </r>
  <r>
    <x v="0"/>
    <n v="1185732"/>
    <d v="2021-09-19T00:00:00"/>
    <x v="3"/>
    <s v="Missouri"/>
    <s v="St. Louis"/>
    <x v="0"/>
    <n v="35"/>
    <x v="24"/>
    <n v="210000"/>
    <n v="84000"/>
    <n v="0.4"/>
    <x v="0"/>
    <x v="7"/>
    <x v="1"/>
    <n v="350"/>
    <n v="140"/>
  </r>
  <r>
    <x v="0"/>
    <n v="1185732"/>
    <d v="2021-09-19T00:00:00"/>
    <x v="3"/>
    <s v="Missouri"/>
    <s v="St. Louis"/>
    <x v="1"/>
    <n v="30.000000000000011"/>
    <x v="46"/>
    <n v="120000.00000000004"/>
    <n v="42000.000000000015"/>
    <n v="0.35"/>
    <x v="0"/>
    <x v="7"/>
    <x v="1"/>
    <n v="300.00000000000011"/>
    <n v="105.00000000000004"/>
  </r>
  <r>
    <x v="0"/>
    <n v="1185732"/>
    <d v="2021-09-19T00:00:00"/>
    <x v="3"/>
    <s v="Missouri"/>
    <s v="St. Louis"/>
    <x v="2"/>
    <n v="15.000000000000002"/>
    <x v="48"/>
    <n v="45000.000000000007"/>
    <n v="15750.000000000002"/>
    <n v="0.35"/>
    <x v="0"/>
    <x v="7"/>
    <x v="1"/>
    <n v="150.00000000000003"/>
    <n v="52.500000000000007"/>
  </r>
  <r>
    <x v="0"/>
    <n v="1185732"/>
    <d v="2021-09-19T00:00:00"/>
    <x v="3"/>
    <s v="Missouri"/>
    <s v="St. Louis"/>
    <x v="3"/>
    <n v="15.000000000000002"/>
    <x v="34"/>
    <n v="41250.000000000007"/>
    <n v="16500.000000000004"/>
    <n v="0.4"/>
    <x v="0"/>
    <x v="7"/>
    <x v="1"/>
    <n v="150.00000000000003"/>
    <n v="60.000000000000014"/>
  </r>
  <r>
    <x v="0"/>
    <n v="1185732"/>
    <d v="2021-09-19T00:00:00"/>
    <x v="3"/>
    <s v="Missouri"/>
    <s v="St. Louis"/>
    <x v="4"/>
    <n v="25"/>
    <x v="34"/>
    <n v="68750"/>
    <n v="24062.5"/>
    <n v="0.35"/>
    <x v="0"/>
    <x v="7"/>
    <x v="1"/>
    <n v="250"/>
    <n v="87.5"/>
  </r>
  <r>
    <x v="0"/>
    <n v="1185732"/>
    <d v="2021-09-19T00:00:00"/>
    <x v="3"/>
    <s v="Missouri"/>
    <s v="St. Louis"/>
    <x v="5"/>
    <n v="30.000000000000004"/>
    <x v="44"/>
    <n v="105000.00000000001"/>
    <n v="52500.000000000007"/>
    <n v="0.5"/>
    <x v="0"/>
    <x v="7"/>
    <x v="1"/>
    <n v="300.00000000000006"/>
    <n v="150.00000000000003"/>
  </r>
  <r>
    <x v="0"/>
    <n v="1185732"/>
    <d v="2021-10-18T00:00:00"/>
    <x v="3"/>
    <s v="Missouri"/>
    <s v="St. Louis"/>
    <x v="0"/>
    <n v="35"/>
    <x v="27"/>
    <n v="183750"/>
    <n v="73500"/>
    <n v="0.4"/>
    <x v="0"/>
    <x v="8"/>
    <x v="1"/>
    <n v="350"/>
    <n v="140"/>
  </r>
  <r>
    <x v="0"/>
    <n v="1185732"/>
    <d v="2021-10-18T00:00:00"/>
    <x v="3"/>
    <s v="Missouri"/>
    <s v="St. Louis"/>
    <x v="1"/>
    <n v="25"/>
    <x v="44"/>
    <n v="87500"/>
    <n v="30624.999999999996"/>
    <n v="0.35"/>
    <x v="0"/>
    <x v="8"/>
    <x v="1"/>
    <n v="250"/>
    <n v="87.499999999999986"/>
  </r>
  <r>
    <x v="0"/>
    <n v="1185732"/>
    <d v="2021-10-18T00:00:00"/>
    <x v="3"/>
    <s v="Missouri"/>
    <s v="St. Louis"/>
    <x v="2"/>
    <n v="25"/>
    <x v="43"/>
    <n v="62500"/>
    <n v="21875"/>
    <n v="0.35"/>
    <x v="0"/>
    <x v="8"/>
    <x v="1"/>
    <n v="250"/>
    <n v="87.5"/>
  </r>
  <r>
    <x v="0"/>
    <n v="1185732"/>
    <d v="2021-10-18T00:00:00"/>
    <x v="3"/>
    <s v="Missouri"/>
    <s v="St. Louis"/>
    <x v="3"/>
    <n v="25"/>
    <x v="37"/>
    <n v="56250"/>
    <n v="22500"/>
    <n v="0.4"/>
    <x v="0"/>
    <x v="8"/>
    <x v="1"/>
    <n v="250"/>
    <n v="100"/>
  </r>
  <r>
    <x v="0"/>
    <n v="1185732"/>
    <d v="2021-10-18T00:00:00"/>
    <x v="3"/>
    <s v="Missouri"/>
    <s v="St. Louis"/>
    <x v="4"/>
    <n v="35"/>
    <x v="37"/>
    <n v="78750"/>
    <n v="27562.5"/>
    <n v="0.35"/>
    <x v="0"/>
    <x v="8"/>
    <x v="1"/>
    <n v="350"/>
    <n v="122.5"/>
  </r>
  <r>
    <x v="0"/>
    <n v="1185732"/>
    <d v="2021-10-18T00:00:00"/>
    <x v="3"/>
    <s v="Missouri"/>
    <s v="St. Louis"/>
    <x v="5"/>
    <n v="39.999999999999993"/>
    <x v="44"/>
    <n v="139999.99999999997"/>
    <n v="69999.999999999985"/>
    <n v="0.5"/>
    <x v="0"/>
    <x v="8"/>
    <x v="1"/>
    <n v="399.99999999999994"/>
    <n v="199.99999999999997"/>
  </r>
  <r>
    <x v="0"/>
    <n v="1185732"/>
    <d v="2021-11-18T00:00:00"/>
    <x v="3"/>
    <s v="Missouri"/>
    <s v="St. Louis"/>
    <x v="0"/>
    <n v="35"/>
    <x v="23"/>
    <n v="175000"/>
    <n v="70000"/>
    <n v="0.4"/>
    <x v="0"/>
    <x v="9"/>
    <x v="1"/>
    <n v="350"/>
    <n v="140"/>
  </r>
  <r>
    <x v="0"/>
    <n v="1185732"/>
    <d v="2021-11-18T00:00:00"/>
    <x v="3"/>
    <s v="Missouri"/>
    <s v="St. Louis"/>
    <x v="1"/>
    <n v="25.000000000000007"/>
    <x v="44"/>
    <n v="87500.000000000029"/>
    <n v="30625.000000000007"/>
    <n v="0.35"/>
    <x v="0"/>
    <x v="9"/>
    <x v="1"/>
    <n v="250.00000000000009"/>
    <n v="87.500000000000014"/>
  </r>
  <r>
    <x v="0"/>
    <n v="1185732"/>
    <d v="2021-11-18T00:00:00"/>
    <x v="3"/>
    <s v="Missouri"/>
    <s v="St. Louis"/>
    <x v="2"/>
    <n v="25.000000000000007"/>
    <x v="70"/>
    <n v="73750.000000000015"/>
    <n v="25812.500000000004"/>
    <n v="0.35"/>
    <x v="0"/>
    <x v="9"/>
    <x v="1"/>
    <n v="250.00000000000006"/>
    <n v="87.500000000000014"/>
  </r>
  <r>
    <x v="0"/>
    <n v="1185732"/>
    <d v="2021-11-18T00:00:00"/>
    <x v="3"/>
    <s v="Missouri"/>
    <s v="St. Louis"/>
    <x v="3"/>
    <n v="25.000000000000007"/>
    <x v="45"/>
    <n v="81250.000000000029"/>
    <n v="32500.000000000015"/>
    <n v="0.4"/>
    <x v="0"/>
    <x v="9"/>
    <x v="1"/>
    <n v="250.00000000000009"/>
    <n v="100.00000000000004"/>
  </r>
  <r>
    <x v="0"/>
    <n v="1185732"/>
    <d v="2021-11-18T00:00:00"/>
    <x v="3"/>
    <s v="Missouri"/>
    <s v="St. Louis"/>
    <x v="4"/>
    <n v="44.999999999999993"/>
    <x v="48"/>
    <n v="134999.99999999997"/>
    <n v="47249.999999999985"/>
    <n v="0.35"/>
    <x v="0"/>
    <x v="9"/>
    <x v="1"/>
    <n v="449.99999999999989"/>
    <n v="157.49999999999994"/>
  </r>
  <r>
    <x v="0"/>
    <n v="1185732"/>
    <d v="2021-11-18T00:00:00"/>
    <x v="3"/>
    <s v="Missouri"/>
    <s v="St. Louis"/>
    <x v="5"/>
    <n v="49.999999999999986"/>
    <x v="46"/>
    <n v="199999.99999999994"/>
    <n v="99999.999999999971"/>
    <n v="0.5"/>
    <x v="0"/>
    <x v="9"/>
    <x v="1"/>
    <n v="499.99999999999983"/>
    <n v="249.99999999999991"/>
  </r>
  <r>
    <x v="0"/>
    <n v="1185732"/>
    <d v="2021-12-17T00:00:00"/>
    <x v="3"/>
    <s v="Missouri"/>
    <s v="St. Louis"/>
    <x v="0"/>
    <n v="44.999999999999993"/>
    <x v="25"/>
    <n v="292499.99999999994"/>
    <n v="116999.99999999999"/>
    <n v="0.4"/>
    <x v="0"/>
    <x v="10"/>
    <x v="1"/>
    <n v="449.99999999999989"/>
    <n v="179.99999999999997"/>
  </r>
  <r>
    <x v="0"/>
    <n v="1185732"/>
    <d v="2021-12-17T00:00:00"/>
    <x v="3"/>
    <s v="Missouri"/>
    <s v="St. Louis"/>
    <x v="1"/>
    <n v="35"/>
    <x v="31"/>
    <n v="157500"/>
    <n v="55125"/>
    <n v="0.35"/>
    <x v="0"/>
    <x v="10"/>
    <x v="1"/>
    <n v="350"/>
    <n v="122.5"/>
  </r>
  <r>
    <x v="3"/>
    <n v="1185732"/>
    <d v="2021-12-17T00:00:00"/>
    <x v="3"/>
    <s v="Missouri"/>
    <s v="St. Louis"/>
    <x v="2"/>
    <n v="35"/>
    <x v="46"/>
    <n v="140000"/>
    <n v="49000"/>
    <n v="0.35"/>
    <x v="0"/>
    <x v="10"/>
    <x v="1"/>
    <n v="350"/>
    <n v="122.5"/>
  </r>
  <r>
    <x v="3"/>
    <n v="1185732"/>
    <d v="2021-12-17T00:00:00"/>
    <x v="3"/>
    <s v="Missouri"/>
    <s v="St. Louis"/>
    <x v="3"/>
    <n v="35"/>
    <x v="44"/>
    <n v="122500"/>
    <n v="49000"/>
    <n v="0.4"/>
    <x v="0"/>
    <x v="10"/>
    <x v="1"/>
    <n v="350"/>
    <n v="140"/>
  </r>
  <r>
    <x v="3"/>
    <n v="1185732"/>
    <d v="2021-12-17T00:00:00"/>
    <x v="3"/>
    <s v="Missouri"/>
    <s v="St. Louis"/>
    <x v="4"/>
    <n v="44.999999999999993"/>
    <x v="44"/>
    <n v="157499.99999999997"/>
    <n v="55124.999999999985"/>
    <n v="0.35"/>
    <x v="0"/>
    <x v="10"/>
    <x v="1"/>
    <n v="449.99999999999994"/>
    <n v="157.49999999999997"/>
  </r>
  <r>
    <x v="3"/>
    <n v="1185732"/>
    <d v="2021-12-17T00:00:00"/>
    <x v="3"/>
    <s v="Missouri"/>
    <s v="St. Louis"/>
    <x v="5"/>
    <n v="49.999999999999986"/>
    <x v="31"/>
    <n v="224999.99999999994"/>
    <n v="112499.99999999997"/>
    <n v="0.5"/>
    <x v="0"/>
    <x v="10"/>
    <x v="1"/>
    <n v="499.99999999999989"/>
    <n v="249.99999999999994"/>
  </r>
  <r>
    <x v="3"/>
    <n v="1185732"/>
    <d v="2021-01-11T00:00:00"/>
    <x v="3"/>
    <s v="Missouri"/>
    <s v="St. Louis"/>
    <x v="0"/>
    <n v="25"/>
    <x v="21"/>
    <n v="168750"/>
    <n v="67500"/>
    <n v="0.4"/>
    <x v="0"/>
    <x v="0"/>
    <x v="1"/>
    <n v="250"/>
    <n v="100"/>
  </r>
  <r>
    <x v="3"/>
    <n v="1185732"/>
    <d v="2021-01-11T00:00:00"/>
    <x v="3"/>
    <s v="Missouri"/>
    <s v="St. Louis"/>
    <x v="1"/>
    <n v="25"/>
    <x v="33"/>
    <n v="118750"/>
    <n v="41562.5"/>
    <n v="0.35"/>
    <x v="0"/>
    <x v="0"/>
    <x v="1"/>
    <n v="250"/>
    <n v="87.5"/>
  </r>
  <r>
    <x v="3"/>
    <n v="1185732"/>
    <d v="2021-01-11T00:00:00"/>
    <x v="3"/>
    <s v="Missouri"/>
    <s v="St. Louis"/>
    <x v="2"/>
    <n v="15.000000000000002"/>
    <x v="33"/>
    <n v="71250.000000000015"/>
    <n v="24937.500000000004"/>
    <n v="0.35"/>
    <x v="0"/>
    <x v="0"/>
    <x v="1"/>
    <n v="150.00000000000003"/>
    <n v="52.500000000000007"/>
  </r>
  <r>
    <x v="3"/>
    <n v="1185732"/>
    <d v="2021-01-11T00:00:00"/>
    <x v="3"/>
    <s v="Missouri"/>
    <s v="St. Louis"/>
    <x v="3"/>
    <n v="20.000000000000007"/>
    <x v="45"/>
    <n v="65000.000000000022"/>
    <n v="26000.000000000011"/>
    <n v="0.4"/>
    <x v="0"/>
    <x v="0"/>
    <x v="1"/>
    <n v="200.00000000000006"/>
    <n v="80.000000000000028"/>
  </r>
  <r>
    <x v="3"/>
    <n v="1185732"/>
    <d v="2021-01-11T00:00:00"/>
    <x v="3"/>
    <s v="Missouri"/>
    <s v="St. Louis"/>
    <x v="4"/>
    <n v="35"/>
    <x v="47"/>
    <n v="131250"/>
    <n v="45937.5"/>
    <n v="0.35"/>
    <x v="0"/>
    <x v="0"/>
    <x v="1"/>
    <n v="350"/>
    <n v="122.5"/>
  </r>
  <r>
    <x v="3"/>
    <n v="1185732"/>
    <d v="2021-01-11T00:00:00"/>
    <x v="3"/>
    <s v="Missouri"/>
    <s v="St. Louis"/>
    <x v="5"/>
    <n v="25"/>
    <x v="33"/>
    <n v="118750"/>
    <n v="59375"/>
    <n v="0.5"/>
    <x v="0"/>
    <x v="0"/>
    <x v="1"/>
    <n v="250"/>
    <n v="125"/>
  </r>
  <r>
    <x v="3"/>
    <n v="1185732"/>
    <d v="2021-02-11T00:00:00"/>
    <x v="3"/>
    <s v="Missouri"/>
    <s v="St. Louis"/>
    <x v="0"/>
    <n v="25"/>
    <x v="26"/>
    <n v="181250"/>
    <n v="72500"/>
    <n v="0.4"/>
    <x v="0"/>
    <x v="1"/>
    <x v="1"/>
    <n v="250"/>
    <n v="100"/>
  </r>
  <r>
    <x v="3"/>
    <n v="1185732"/>
    <d v="2021-02-11T00:00:00"/>
    <x v="3"/>
    <s v="Missouri"/>
    <s v="St. Louis"/>
    <x v="1"/>
    <n v="25"/>
    <x v="47"/>
    <n v="93750"/>
    <n v="32812.5"/>
    <n v="0.35"/>
    <x v="0"/>
    <x v="1"/>
    <x v="1"/>
    <n v="250"/>
    <n v="87.5"/>
  </r>
  <r>
    <x v="3"/>
    <n v="1185732"/>
    <d v="2021-02-11T00:00:00"/>
    <x v="3"/>
    <s v="Missouri"/>
    <s v="St. Louis"/>
    <x v="2"/>
    <n v="15.000000000000002"/>
    <x v="32"/>
    <n v="63750.000000000007"/>
    <n v="22312.5"/>
    <n v="0.35"/>
    <x v="0"/>
    <x v="1"/>
    <x v="1"/>
    <n v="150.00000000000003"/>
    <n v="52.5"/>
  </r>
  <r>
    <x v="3"/>
    <n v="1185732"/>
    <d v="2021-02-11T00:00:00"/>
    <x v="2"/>
    <s v="Utah"/>
    <s v="Salt Lake City"/>
    <x v="3"/>
    <n v="20.000000000000007"/>
    <x v="48"/>
    <n v="60000.000000000022"/>
    <n v="24000.000000000011"/>
    <n v="0.4"/>
    <x v="0"/>
    <x v="1"/>
    <x v="1"/>
    <n v="200.00000000000009"/>
    <n v="80.000000000000043"/>
  </r>
  <r>
    <x v="3"/>
    <n v="1185732"/>
    <d v="2021-02-11T00:00:00"/>
    <x v="2"/>
    <s v="Utah"/>
    <s v="Salt Lake City"/>
    <x v="4"/>
    <n v="35"/>
    <x v="47"/>
    <n v="131250"/>
    <n v="45937.5"/>
    <n v="0.35"/>
    <x v="0"/>
    <x v="1"/>
    <x v="1"/>
    <n v="350"/>
    <n v="122.5"/>
  </r>
  <r>
    <x v="3"/>
    <n v="1185732"/>
    <d v="2021-02-11T00:00:00"/>
    <x v="2"/>
    <s v="Utah"/>
    <s v="Salt Lake City"/>
    <x v="5"/>
    <n v="25"/>
    <x v="31"/>
    <n v="112500"/>
    <n v="56250"/>
    <n v="0.5"/>
    <x v="0"/>
    <x v="1"/>
    <x v="1"/>
    <n v="250"/>
    <n v="125"/>
  </r>
  <r>
    <x v="3"/>
    <n v="1185732"/>
    <d v="2021-03-10T00:00:00"/>
    <x v="2"/>
    <s v="Utah"/>
    <s v="Salt Lake City"/>
    <x v="0"/>
    <n v="30.000000000000004"/>
    <x v="71"/>
    <n v="201000.00000000003"/>
    <n v="80400.000000000015"/>
    <n v="0.4"/>
    <x v="0"/>
    <x v="2"/>
    <x v="1"/>
    <n v="300.00000000000006"/>
    <n v="120.00000000000003"/>
  </r>
  <r>
    <x v="3"/>
    <n v="1185732"/>
    <d v="2021-03-10T00:00:00"/>
    <x v="2"/>
    <s v="Utah"/>
    <s v="Salt Lake City"/>
    <x v="1"/>
    <n v="30.000000000000004"/>
    <x v="44"/>
    <n v="105000.00000000001"/>
    <n v="36750"/>
    <n v="0.35"/>
    <x v="0"/>
    <x v="2"/>
    <x v="1"/>
    <n v="300.00000000000006"/>
    <n v="105"/>
  </r>
  <r>
    <x v="3"/>
    <n v="1185732"/>
    <d v="2021-03-10T00:00:00"/>
    <x v="2"/>
    <s v="Utah"/>
    <s v="Salt Lake City"/>
    <x v="2"/>
    <n v="20.000000000000007"/>
    <x v="46"/>
    <n v="80000.000000000029"/>
    <n v="28000.000000000007"/>
    <n v="0.35"/>
    <x v="0"/>
    <x v="2"/>
    <x v="1"/>
    <n v="200.00000000000009"/>
    <n v="70.000000000000014"/>
  </r>
  <r>
    <x v="3"/>
    <n v="1185732"/>
    <d v="2021-03-10T00:00:00"/>
    <x v="2"/>
    <s v="Utah"/>
    <s v="Salt Lake City"/>
    <x v="3"/>
    <n v="25"/>
    <x v="43"/>
    <n v="62500"/>
    <n v="25000"/>
    <n v="0.4"/>
    <x v="0"/>
    <x v="2"/>
    <x v="1"/>
    <n v="250"/>
    <n v="100"/>
  </r>
  <r>
    <x v="3"/>
    <n v="1185732"/>
    <d v="2021-03-10T00:00:00"/>
    <x v="2"/>
    <s v="Utah"/>
    <s v="Salt Lake City"/>
    <x v="4"/>
    <n v="40"/>
    <x v="48"/>
    <n v="120000"/>
    <n v="42000"/>
    <n v="0.35"/>
    <x v="0"/>
    <x v="2"/>
    <x v="1"/>
    <n v="400"/>
    <n v="140"/>
  </r>
  <r>
    <x v="3"/>
    <n v="1185732"/>
    <d v="2021-03-10T00:00:00"/>
    <x v="2"/>
    <s v="Utah"/>
    <s v="Salt Lake City"/>
    <x v="5"/>
    <n v="30.000000000000004"/>
    <x v="46"/>
    <n v="120000.00000000001"/>
    <n v="60000.000000000007"/>
    <n v="0.5"/>
    <x v="0"/>
    <x v="2"/>
    <x v="1"/>
    <n v="300.00000000000006"/>
    <n v="150.00000000000003"/>
  </r>
  <r>
    <x v="3"/>
    <n v="1185732"/>
    <d v="2021-04-11T00:00:00"/>
    <x v="2"/>
    <s v="Utah"/>
    <s v="Salt Lake City"/>
    <x v="0"/>
    <n v="30.000000000000004"/>
    <x v="22"/>
    <n v="187500.00000000003"/>
    <n v="75000.000000000015"/>
    <n v="0.4"/>
    <x v="0"/>
    <x v="3"/>
    <x v="1"/>
    <n v="300.00000000000006"/>
    <n v="120.00000000000003"/>
  </r>
  <r>
    <x v="3"/>
    <n v="1185732"/>
    <d v="2021-04-11T00:00:00"/>
    <x v="2"/>
    <s v="Utah"/>
    <s v="Salt Lake City"/>
    <x v="1"/>
    <n v="25.000000000000007"/>
    <x v="45"/>
    <n v="81250.000000000029"/>
    <n v="28437.500000000007"/>
    <n v="0.35"/>
    <x v="0"/>
    <x v="3"/>
    <x v="1"/>
    <n v="250.00000000000009"/>
    <n v="87.500000000000028"/>
  </r>
  <r>
    <x v="3"/>
    <n v="1185732"/>
    <d v="2021-04-11T00:00:00"/>
    <x v="2"/>
    <s v="Utah"/>
    <s v="Salt Lake City"/>
    <x v="2"/>
    <n v="15.000000000000007"/>
    <x v="45"/>
    <n v="48750.000000000022"/>
    <n v="17062.500000000007"/>
    <n v="0.35"/>
    <x v="0"/>
    <x v="3"/>
    <x v="1"/>
    <n v="150.00000000000006"/>
    <n v="52.500000000000021"/>
  </r>
  <r>
    <x v="3"/>
    <n v="1185732"/>
    <d v="2021-04-11T00:00:00"/>
    <x v="2"/>
    <s v="Utah"/>
    <s v="Salt Lake City"/>
    <x v="3"/>
    <n v="20"/>
    <x v="43"/>
    <n v="50000"/>
    <n v="20000"/>
    <n v="0.4"/>
    <x v="0"/>
    <x v="3"/>
    <x v="1"/>
    <n v="200"/>
    <n v="80"/>
  </r>
  <r>
    <x v="3"/>
    <n v="1185732"/>
    <d v="2021-04-11T00:00:00"/>
    <x v="2"/>
    <s v="Utah"/>
    <s v="Salt Lake City"/>
    <x v="4"/>
    <n v="35"/>
    <x v="34"/>
    <n v="96250"/>
    <n v="33687.5"/>
    <n v="0.35"/>
    <x v="0"/>
    <x v="3"/>
    <x v="1"/>
    <n v="350"/>
    <n v="122.5"/>
  </r>
  <r>
    <x v="3"/>
    <n v="1185732"/>
    <d v="2021-04-11T00:00:00"/>
    <x v="2"/>
    <s v="Utah"/>
    <s v="Salt Lake City"/>
    <x v="5"/>
    <n v="25.000000000000007"/>
    <x v="46"/>
    <n v="100000.00000000003"/>
    <n v="50000.000000000015"/>
    <n v="0.5"/>
    <x v="0"/>
    <x v="3"/>
    <x v="1"/>
    <n v="250.00000000000009"/>
    <n v="125.00000000000004"/>
  </r>
  <r>
    <x v="3"/>
    <n v="1185732"/>
    <d v="2021-05-12T00:00:00"/>
    <x v="2"/>
    <s v="Utah"/>
    <s v="Salt Lake City"/>
    <x v="0"/>
    <n v="35"/>
    <x v="71"/>
    <n v="234500"/>
    <n v="93800"/>
    <n v="0.4"/>
    <x v="0"/>
    <x v="4"/>
    <x v="1"/>
    <n v="350"/>
    <n v="140"/>
  </r>
  <r>
    <x v="3"/>
    <n v="1185732"/>
    <d v="2021-05-12T00:00:00"/>
    <x v="2"/>
    <s v="Utah"/>
    <s v="Salt Lake City"/>
    <x v="1"/>
    <n v="30.000000000000011"/>
    <x v="47"/>
    <n v="112500.00000000004"/>
    <n v="39375.000000000015"/>
    <n v="0.35"/>
    <x v="0"/>
    <x v="4"/>
    <x v="1"/>
    <n v="300.00000000000011"/>
    <n v="105.00000000000004"/>
  </r>
  <r>
    <x v="3"/>
    <n v="1185732"/>
    <d v="2021-05-12T00:00:00"/>
    <x v="2"/>
    <s v="Utah"/>
    <s v="Salt Lake City"/>
    <x v="2"/>
    <n v="25.000000000000007"/>
    <x v="44"/>
    <n v="87500.000000000029"/>
    <n v="30625.000000000007"/>
    <n v="0.35"/>
    <x v="0"/>
    <x v="4"/>
    <x v="1"/>
    <n v="250.00000000000009"/>
    <n v="87.500000000000014"/>
  </r>
  <r>
    <x v="3"/>
    <n v="1185732"/>
    <d v="2021-05-12T00:00:00"/>
    <x v="2"/>
    <s v="Utah"/>
    <s v="Salt Lake City"/>
    <x v="3"/>
    <n v="25.000000000000007"/>
    <x v="34"/>
    <n v="68750.000000000015"/>
    <n v="27500.000000000007"/>
    <n v="0.4"/>
    <x v="0"/>
    <x v="4"/>
    <x v="1"/>
    <n v="250.00000000000006"/>
    <n v="100.00000000000003"/>
  </r>
  <r>
    <x v="3"/>
    <n v="1185732"/>
    <d v="2021-05-12T00:00:00"/>
    <x v="2"/>
    <s v="Utah"/>
    <s v="Salt Lake City"/>
    <x v="4"/>
    <n v="40"/>
    <x v="48"/>
    <n v="120000"/>
    <n v="42000"/>
    <n v="0.35"/>
    <x v="0"/>
    <x v="4"/>
    <x v="1"/>
    <n v="400"/>
    <n v="140"/>
  </r>
  <r>
    <x v="3"/>
    <n v="1185732"/>
    <d v="2021-05-12T00:00:00"/>
    <x v="2"/>
    <s v="Utah"/>
    <s v="Salt Lake City"/>
    <x v="5"/>
    <n v="44.999999999999993"/>
    <x v="46"/>
    <n v="179999.99999999997"/>
    <n v="89999.999999999985"/>
    <n v="0.5"/>
    <x v="0"/>
    <x v="4"/>
    <x v="1"/>
    <n v="449.99999999999994"/>
    <n v="224.99999999999997"/>
  </r>
  <r>
    <x v="3"/>
    <n v="1185732"/>
    <d v="2021-06-11T00:00:00"/>
    <x v="2"/>
    <s v="Utah"/>
    <s v="Salt Lake City"/>
    <x v="0"/>
    <n v="30.000000000000004"/>
    <x v="25"/>
    <n v="195000.00000000003"/>
    <n v="78000.000000000015"/>
    <n v="0.4"/>
    <x v="0"/>
    <x v="11"/>
    <x v="1"/>
    <n v="300.00000000000006"/>
    <n v="120.00000000000003"/>
  </r>
  <r>
    <x v="3"/>
    <n v="1185732"/>
    <d v="2021-06-11T00:00:00"/>
    <x v="2"/>
    <s v="Utah"/>
    <s v="Salt Lake City"/>
    <x v="1"/>
    <n v="25.000000000000011"/>
    <x v="46"/>
    <n v="100000.00000000004"/>
    <n v="35000.000000000015"/>
    <n v="0.35"/>
    <x v="0"/>
    <x v="11"/>
    <x v="1"/>
    <n v="250.00000000000011"/>
    <n v="87.500000000000043"/>
  </r>
  <r>
    <x v="3"/>
    <n v="1185732"/>
    <d v="2021-06-11T00:00:00"/>
    <x v="2"/>
    <s v="Utah"/>
    <s v="Salt Lake City"/>
    <x v="2"/>
    <n v="20.000000000000007"/>
    <x v="32"/>
    <n v="85000.000000000029"/>
    <n v="29750.000000000007"/>
    <n v="0.35"/>
    <x v="0"/>
    <x v="11"/>
    <x v="1"/>
    <n v="200.00000000000006"/>
    <n v="70.000000000000014"/>
  </r>
  <r>
    <x v="3"/>
    <n v="1185732"/>
    <d v="2021-06-11T00:00:00"/>
    <x v="2"/>
    <s v="Utah"/>
    <s v="Salt Lake City"/>
    <x v="3"/>
    <n v="20.000000000000007"/>
    <x v="46"/>
    <n v="80000.000000000029"/>
    <n v="32000.000000000015"/>
    <n v="0.4"/>
    <x v="0"/>
    <x v="11"/>
    <x v="1"/>
    <n v="200.00000000000009"/>
    <n v="80.000000000000043"/>
  </r>
  <r>
    <x v="3"/>
    <n v="1185732"/>
    <d v="2021-06-11T00:00:00"/>
    <x v="2"/>
    <s v="Utah"/>
    <s v="Salt Lake City"/>
    <x v="4"/>
    <n v="35"/>
    <x v="46"/>
    <n v="140000"/>
    <n v="49000"/>
    <n v="0.35"/>
    <x v="0"/>
    <x v="11"/>
    <x v="1"/>
    <n v="350"/>
    <n v="122.5"/>
  </r>
  <r>
    <x v="3"/>
    <n v="1185732"/>
    <d v="2021-06-11T00:00:00"/>
    <x v="2"/>
    <s v="Utah"/>
    <s v="Salt Lake City"/>
    <x v="5"/>
    <n v="40"/>
    <x v="30"/>
    <n v="230000"/>
    <n v="115000"/>
    <n v="0.5"/>
    <x v="0"/>
    <x v="11"/>
    <x v="1"/>
    <n v="400"/>
    <n v="200"/>
  </r>
  <r>
    <x v="3"/>
    <n v="1185732"/>
    <d v="2021-07-10T00:00:00"/>
    <x v="2"/>
    <s v="Utah"/>
    <s v="Salt Lake City"/>
    <x v="0"/>
    <n v="35"/>
    <x v="9"/>
    <n v="280000"/>
    <n v="112000"/>
    <n v="0.4"/>
    <x v="0"/>
    <x v="5"/>
    <x v="1"/>
    <n v="350"/>
    <n v="140"/>
  </r>
  <r>
    <x v="3"/>
    <n v="1185732"/>
    <d v="2021-07-10T00:00:00"/>
    <x v="2"/>
    <s v="Utah"/>
    <s v="Salt Lake City"/>
    <x v="1"/>
    <n v="30.000000000000011"/>
    <x v="20"/>
    <n v="165000.00000000006"/>
    <n v="57750.000000000015"/>
    <n v="0.35"/>
    <x v="0"/>
    <x v="5"/>
    <x v="1"/>
    <n v="300.00000000000011"/>
    <n v="105.00000000000003"/>
  </r>
  <r>
    <x v="3"/>
    <n v="1185732"/>
    <d v="2021-07-10T00:00:00"/>
    <x v="2"/>
    <s v="Utah"/>
    <s v="Salt Lake City"/>
    <x v="2"/>
    <n v="25.000000000000007"/>
    <x v="33"/>
    <n v="118750.00000000003"/>
    <n v="41562.500000000007"/>
    <n v="0.35"/>
    <x v="0"/>
    <x v="5"/>
    <x v="1"/>
    <n v="250.00000000000006"/>
    <n v="87.500000000000014"/>
  </r>
  <r>
    <x v="3"/>
    <n v="1185732"/>
    <d v="2021-07-10T00:00:00"/>
    <x v="2"/>
    <s v="Utah"/>
    <s v="Salt Lake City"/>
    <x v="3"/>
    <n v="25.000000000000007"/>
    <x v="32"/>
    <n v="106250.00000000003"/>
    <n v="42500.000000000015"/>
    <n v="0.4"/>
    <x v="0"/>
    <x v="5"/>
    <x v="1"/>
    <n v="250.00000000000006"/>
    <n v="100.00000000000003"/>
  </r>
  <r>
    <x v="3"/>
    <n v="1185732"/>
    <d v="2021-07-10T00:00:00"/>
    <x v="2"/>
    <s v="Utah"/>
    <s v="Salt Lake City"/>
    <x v="4"/>
    <n v="35"/>
    <x v="32"/>
    <n v="148750"/>
    <n v="52062.5"/>
    <n v="0.35"/>
    <x v="0"/>
    <x v="5"/>
    <x v="1"/>
    <n v="350"/>
    <n v="122.5"/>
  </r>
  <r>
    <x v="3"/>
    <n v="1185732"/>
    <d v="2021-07-10T00:00:00"/>
    <x v="2"/>
    <s v="Utah"/>
    <s v="Salt Lake City"/>
    <x v="5"/>
    <n v="40"/>
    <x v="24"/>
    <n v="240000"/>
    <n v="120000"/>
    <n v="0.5"/>
    <x v="0"/>
    <x v="5"/>
    <x v="1"/>
    <n v="400"/>
    <n v="200"/>
  </r>
  <r>
    <x v="3"/>
    <n v="1185732"/>
    <d v="2021-08-11T00:00:00"/>
    <x v="2"/>
    <s v="Utah"/>
    <s v="Salt Lake City"/>
    <x v="0"/>
    <n v="35"/>
    <x v="29"/>
    <n v="262500"/>
    <n v="105000"/>
    <n v="0.4"/>
    <x v="0"/>
    <x v="6"/>
    <x v="1"/>
    <n v="350"/>
    <n v="140"/>
  </r>
  <r>
    <x v="3"/>
    <n v="1185732"/>
    <d v="2021-08-11T00:00:00"/>
    <x v="2"/>
    <s v="Utah"/>
    <s v="Salt Lake City"/>
    <x v="1"/>
    <n v="35.000000000000007"/>
    <x v="27"/>
    <n v="183750.00000000003"/>
    <n v="64312.500000000007"/>
    <n v="0.35"/>
    <x v="0"/>
    <x v="6"/>
    <x v="1"/>
    <n v="350.00000000000006"/>
    <n v="122.50000000000001"/>
  </r>
  <r>
    <x v="3"/>
    <n v="1185732"/>
    <d v="2021-08-11T00:00:00"/>
    <x v="2"/>
    <s v="Utah"/>
    <s v="Salt Lake City"/>
    <x v="2"/>
    <n v="30.000000000000004"/>
    <x v="31"/>
    <n v="135000.00000000003"/>
    <n v="47250.000000000007"/>
    <n v="0.35"/>
    <x v="0"/>
    <x v="6"/>
    <x v="1"/>
    <n v="300.00000000000006"/>
    <n v="105.00000000000001"/>
  </r>
  <r>
    <x v="3"/>
    <n v="1185732"/>
    <d v="2021-08-11T00:00:00"/>
    <x v="2"/>
    <s v="Utah"/>
    <s v="Salt Lake City"/>
    <x v="3"/>
    <n v="20.000000000000007"/>
    <x v="47"/>
    <n v="75000.000000000029"/>
    <n v="30000.000000000015"/>
    <n v="0.4"/>
    <x v="0"/>
    <x v="6"/>
    <x v="1"/>
    <n v="200.00000000000009"/>
    <n v="80.000000000000043"/>
  </r>
  <r>
    <x v="3"/>
    <n v="1185732"/>
    <d v="2021-08-11T00:00:00"/>
    <x v="2"/>
    <s v="Utah"/>
    <s v="Salt Lake City"/>
    <x v="4"/>
    <n v="30.000000000000004"/>
    <x v="44"/>
    <n v="105000.00000000001"/>
    <n v="36750"/>
    <n v="0.35"/>
    <x v="0"/>
    <x v="6"/>
    <x v="1"/>
    <n v="300.00000000000006"/>
    <n v="105"/>
  </r>
  <r>
    <x v="3"/>
    <n v="1185732"/>
    <d v="2021-08-11T00:00:00"/>
    <x v="2"/>
    <s v="Utah"/>
    <s v="Salt Lake City"/>
    <x v="5"/>
    <n v="35"/>
    <x v="27"/>
    <n v="183750"/>
    <n v="91875"/>
    <n v="0.5"/>
    <x v="0"/>
    <x v="6"/>
    <x v="1"/>
    <n v="350"/>
    <n v="175"/>
  </r>
  <r>
    <x v="3"/>
    <n v="1185732"/>
    <d v="2021-09-12T00:00:00"/>
    <x v="2"/>
    <s v="Utah"/>
    <s v="Salt Lake City"/>
    <x v="0"/>
    <n v="30.000000000000004"/>
    <x v="25"/>
    <n v="195000.00000000003"/>
    <n v="78000.000000000015"/>
    <n v="0.4"/>
    <x v="0"/>
    <x v="7"/>
    <x v="1"/>
    <n v="300.00000000000006"/>
    <n v="120.00000000000003"/>
  </r>
  <r>
    <x v="3"/>
    <n v="1185732"/>
    <d v="2021-09-12T00:00:00"/>
    <x v="2"/>
    <s v="Utah"/>
    <s v="Salt Lake City"/>
    <x v="1"/>
    <n v="25.000000000000011"/>
    <x v="31"/>
    <n v="112500.00000000004"/>
    <n v="39375.000000000015"/>
    <n v="0.35"/>
    <x v="0"/>
    <x v="7"/>
    <x v="1"/>
    <n v="250.00000000000009"/>
    <n v="87.500000000000028"/>
  </r>
  <r>
    <x v="3"/>
    <n v="1185732"/>
    <d v="2021-09-12T00:00:00"/>
    <x v="2"/>
    <s v="Utah"/>
    <s v="Salt Lake City"/>
    <x v="2"/>
    <n v="10.000000000000002"/>
    <x v="44"/>
    <n v="35000.000000000007"/>
    <n v="12250.000000000002"/>
    <n v="0.35"/>
    <x v="0"/>
    <x v="7"/>
    <x v="1"/>
    <n v="100.00000000000001"/>
    <n v="35.000000000000007"/>
  </r>
  <r>
    <x v="3"/>
    <n v="1185732"/>
    <d v="2021-09-12T00:00:00"/>
    <x v="2"/>
    <s v="Utah"/>
    <s v="Salt Lake City"/>
    <x v="3"/>
    <n v="10.000000000000002"/>
    <x v="45"/>
    <n v="32500.000000000007"/>
    <n v="13000.000000000004"/>
    <n v="0.4"/>
    <x v="0"/>
    <x v="7"/>
    <x v="1"/>
    <n v="100.00000000000003"/>
    <n v="40.000000000000014"/>
  </r>
  <r>
    <x v="3"/>
    <n v="1185732"/>
    <d v="2021-09-12T00:00:00"/>
    <x v="2"/>
    <s v="Utah"/>
    <s v="Salt Lake City"/>
    <x v="4"/>
    <n v="20"/>
    <x v="45"/>
    <n v="65000"/>
    <n v="22750"/>
    <n v="0.35"/>
    <x v="0"/>
    <x v="7"/>
    <x v="1"/>
    <n v="200"/>
    <n v="70"/>
  </r>
  <r>
    <x v="3"/>
    <n v="1185732"/>
    <d v="2021-09-12T00:00:00"/>
    <x v="2"/>
    <s v="Utah"/>
    <s v="Salt Lake City"/>
    <x v="5"/>
    <n v="25.000000000000007"/>
    <x v="46"/>
    <n v="100000.00000000003"/>
    <n v="50000.000000000015"/>
    <n v="0.5"/>
    <x v="0"/>
    <x v="7"/>
    <x v="1"/>
    <n v="250.00000000000009"/>
    <n v="125.00000000000004"/>
  </r>
  <r>
    <x v="3"/>
    <n v="1185732"/>
    <d v="2021-10-11T00:00:00"/>
    <x v="2"/>
    <s v="Utah"/>
    <s v="Salt Lake City"/>
    <x v="0"/>
    <n v="30"/>
    <x v="30"/>
    <n v="172500"/>
    <n v="69000"/>
    <n v="0.4"/>
    <x v="0"/>
    <x v="8"/>
    <x v="1"/>
    <n v="300"/>
    <n v="120"/>
  </r>
  <r>
    <x v="3"/>
    <n v="1185732"/>
    <d v="2021-10-11T00:00:00"/>
    <x v="2"/>
    <s v="Utah"/>
    <s v="Salt Lake City"/>
    <x v="1"/>
    <n v="20"/>
    <x v="46"/>
    <n v="80000"/>
    <n v="28000"/>
    <n v="0.35"/>
    <x v="0"/>
    <x v="8"/>
    <x v="1"/>
    <n v="200"/>
    <n v="70"/>
  </r>
  <r>
    <x v="3"/>
    <n v="1185732"/>
    <d v="2021-10-11T00:00:00"/>
    <x v="2"/>
    <s v="Utah"/>
    <s v="Salt Lake City"/>
    <x v="2"/>
    <n v="20"/>
    <x v="48"/>
    <n v="60000"/>
    <n v="21000"/>
    <n v="0.35"/>
    <x v="0"/>
    <x v="8"/>
    <x v="1"/>
    <n v="200"/>
    <n v="70"/>
  </r>
  <r>
    <x v="3"/>
    <n v="1185732"/>
    <d v="2021-10-11T00:00:00"/>
    <x v="2"/>
    <s v="Utah"/>
    <s v="Salt Lake City"/>
    <x v="3"/>
    <n v="20"/>
    <x v="34"/>
    <n v="55000"/>
    <n v="22000"/>
    <n v="0.4"/>
    <x v="0"/>
    <x v="8"/>
    <x v="1"/>
    <n v="200"/>
    <n v="80"/>
  </r>
  <r>
    <x v="3"/>
    <n v="1185732"/>
    <d v="2021-10-11T00:00:00"/>
    <x v="2"/>
    <s v="Utah"/>
    <s v="Salt Lake City"/>
    <x v="4"/>
    <n v="30"/>
    <x v="34"/>
    <n v="82500"/>
    <n v="28874.999999999996"/>
    <n v="0.35"/>
    <x v="0"/>
    <x v="8"/>
    <x v="1"/>
    <n v="300"/>
    <n v="104.99999999999999"/>
  </r>
  <r>
    <x v="3"/>
    <n v="1185732"/>
    <d v="2021-10-11T00:00:00"/>
    <x v="2"/>
    <s v="Utah"/>
    <s v="Salt Lake City"/>
    <x v="5"/>
    <n v="34.999999999999993"/>
    <x v="46"/>
    <n v="139999.99999999997"/>
    <n v="69999.999999999985"/>
    <n v="0.5"/>
    <x v="0"/>
    <x v="8"/>
    <x v="1"/>
    <n v="349.99999999999994"/>
    <n v="174.99999999999997"/>
  </r>
  <r>
    <x v="3"/>
    <n v="1185732"/>
    <d v="2021-11-11T00:00:00"/>
    <x v="2"/>
    <s v="Utah"/>
    <s v="Salt Lake City"/>
    <x v="0"/>
    <n v="30.000000000000004"/>
    <x v="20"/>
    <n v="165000.00000000003"/>
    <n v="66000.000000000015"/>
    <n v="0.4"/>
    <x v="0"/>
    <x v="9"/>
    <x v="1"/>
    <n v="300.00000000000006"/>
    <n v="120.00000000000003"/>
  </r>
  <r>
    <x v="3"/>
    <n v="1185732"/>
    <d v="2021-11-11T00:00:00"/>
    <x v="2"/>
    <s v="Utah"/>
    <s v="Salt Lake City"/>
    <x v="1"/>
    <n v="20.000000000000007"/>
    <x v="46"/>
    <n v="80000.000000000029"/>
    <n v="28000.000000000007"/>
    <n v="0.35"/>
    <x v="0"/>
    <x v="9"/>
    <x v="1"/>
    <n v="200.00000000000009"/>
    <n v="70.000000000000014"/>
  </r>
  <r>
    <x v="3"/>
    <n v="1185732"/>
    <d v="2021-11-11T00:00:00"/>
    <x v="2"/>
    <s v="Utah"/>
    <s v="Salt Lake City"/>
    <x v="2"/>
    <n v="20.000000000000007"/>
    <x v="72"/>
    <n v="69000.000000000029"/>
    <n v="24150.000000000007"/>
    <n v="0.35"/>
    <x v="0"/>
    <x v="9"/>
    <x v="1"/>
    <n v="200.00000000000009"/>
    <n v="70.000000000000014"/>
  </r>
  <r>
    <x v="3"/>
    <n v="1185732"/>
    <d v="2021-11-11T00:00:00"/>
    <x v="2"/>
    <s v="Utah"/>
    <s v="Salt Lake City"/>
    <x v="3"/>
    <n v="20.000000000000007"/>
    <x v="47"/>
    <n v="75000.000000000029"/>
    <n v="30000.000000000015"/>
    <n v="0.4"/>
    <x v="0"/>
    <x v="9"/>
    <x v="1"/>
    <n v="200.00000000000009"/>
    <n v="80.000000000000043"/>
  </r>
  <r>
    <x v="3"/>
    <n v="1185732"/>
    <d v="2021-11-11T00:00:00"/>
    <x v="2"/>
    <s v="Utah"/>
    <s v="Salt Lake City"/>
    <x v="4"/>
    <n v="40"/>
    <x v="44"/>
    <n v="140000"/>
    <n v="49000"/>
    <n v="0.35"/>
    <x v="0"/>
    <x v="9"/>
    <x v="1"/>
    <n v="400"/>
    <n v="140"/>
  </r>
  <r>
    <x v="3"/>
    <n v="1185732"/>
    <d v="2021-11-11T00:00:00"/>
    <x v="2"/>
    <s v="Utah"/>
    <s v="Salt Lake City"/>
    <x v="5"/>
    <n v="44.999999999999986"/>
    <x v="31"/>
    <n v="202499.99999999994"/>
    <n v="101249.99999999997"/>
    <n v="0.5"/>
    <x v="0"/>
    <x v="9"/>
    <x v="1"/>
    <n v="449.99999999999989"/>
    <n v="224.99999999999994"/>
  </r>
  <r>
    <x v="3"/>
    <n v="1185732"/>
    <d v="2021-12-10T00:00:00"/>
    <x v="2"/>
    <s v="Utah"/>
    <s v="Salt Lake City"/>
    <x v="0"/>
    <n v="40"/>
    <x v="19"/>
    <n v="280000"/>
    <n v="112000"/>
    <n v="0.4"/>
    <x v="0"/>
    <x v="10"/>
    <x v="1"/>
    <n v="400"/>
    <n v="160"/>
  </r>
  <r>
    <x v="3"/>
    <n v="1185732"/>
    <d v="2021-12-10T00:00:00"/>
    <x v="2"/>
    <s v="Utah"/>
    <s v="Salt Lake City"/>
    <x v="1"/>
    <n v="30.000000000000004"/>
    <x v="23"/>
    <n v="150000.00000000003"/>
    <n v="52500.000000000007"/>
    <n v="0.35"/>
    <x v="0"/>
    <x v="10"/>
    <x v="1"/>
    <n v="300.00000000000006"/>
    <n v="105.00000000000001"/>
  </r>
  <r>
    <x v="3"/>
    <n v="1185732"/>
    <d v="2021-12-10T00:00:00"/>
    <x v="2"/>
    <s v="Utah"/>
    <s v="Salt Lake City"/>
    <x v="2"/>
    <n v="30.000000000000004"/>
    <x v="31"/>
    <n v="135000.00000000003"/>
    <n v="47250.000000000007"/>
    <n v="0.35"/>
    <x v="0"/>
    <x v="10"/>
    <x v="1"/>
    <n v="300.00000000000006"/>
    <n v="105.00000000000001"/>
  </r>
  <r>
    <x v="3"/>
    <n v="1185732"/>
    <d v="2021-12-10T00:00:00"/>
    <x v="2"/>
    <s v="Utah"/>
    <s v="Salt Lake City"/>
    <x v="3"/>
    <n v="30.000000000000004"/>
    <x v="46"/>
    <n v="120000.00000000001"/>
    <n v="48000.000000000007"/>
    <n v="0.4"/>
    <x v="0"/>
    <x v="10"/>
    <x v="1"/>
    <n v="300.00000000000006"/>
    <n v="120.00000000000001"/>
  </r>
  <r>
    <x v="3"/>
    <n v="1185732"/>
    <d v="2021-12-10T00:00:00"/>
    <x v="2"/>
    <s v="Utah"/>
    <s v="Salt Lake City"/>
    <x v="4"/>
    <n v="40"/>
    <x v="46"/>
    <n v="160000"/>
    <n v="56000"/>
    <n v="0.35"/>
    <x v="0"/>
    <x v="10"/>
    <x v="1"/>
    <n v="400"/>
    <n v="140"/>
  </r>
  <r>
    <x v="3"/>
    <n v="1185732"/>
    <d v="2021-12-10T00:00:00"/>
    <x v="2"/>
    <s v="Utah"/>
    <s v="Salt Lake City"/>
    <x v="5"/>
    <n v="44.999999999999986"/>
    <x v="23"/>
    <n v="224999.99999999994"/>
    <n v="112499.99999999997"/>
    <n v="0.5"/>
    <x v="0"/>
    <x v="10"/>
    <x v="1"/>
    <n v="449.99999999999989"/>
    <n v="224.99999999999994"/>
  </r>
  <r>
    <x v="3"/>
    <n v="1128299"/>
    <d v="2021-01-24T00:00:00"/>
    <x v="2"/>
    <s v="Utah"/>
    <s v="Salt Lake City"/>
    <x v="0"/>
    <n v="30.000000000000004"/>
    <x v="44"/>
    <n v="105000.00000000001"/>
    <n v="36750"/>
    <n v="0.35"/>
    <x v="0"/>
    <x v="0"/>
    <x v="1"/>
    <n v="300.00000000000006"/>
    <n v="105"/>
  </r>
  <r>
    <x v="3"/>
    <n v="1128299"/>
    <d v="2021-01-24T00:00:00"/>
    <x v="2"/>
    <s v="Utah"/>
    <s v="Salt Lake City"/>
    <x v="1"/>
    <n v="40"/>
    <x v="44"/>
    <n v="140000"/>
    <n v="49000"/>
    <n v="0.35"/>
    <x v="0"/>
    <x v="0"/>
    <x v="1"/>
    <n v="400"/>
    <n v="140"/>
  </r>
  <r>
    <x v="3"/>
    <n v="1128299"/>
    <d v="2021-01-24T00:00:00"/>
    <x v="2"/>
    <s v="Utah"/>
    <s v="Salt Lake City"/>
    <x v="2"/>
    <n v="40"/>
    <x v="44"/>
    <n v="140000"/>
    <n v="49000"/>
    <n v="0.35"/>
    <x v="0"/>
    <x v="0"/>
    <x v="1"/>
    <n v="400"/>
    <n v="140"/>
  </r>
  <r>
    <x v="3"/>
    <n v="1128299"/>
    <d v="2021-01-24T00:00:00"/>
    <x v="2"/>
    <s v="Utah"/>
    <s v="Salt Lake City"/>
    <x v="3"/>
    <n v="40"/>
    <x v="40"/>
    <n v="80000"/>
    <n v="28000"/>
    <n v="0.35"/>
    <x v="0"/>
    <x v="0"/>
    <x v="1"/>
    <n v="400"/>
    <n v="140"/>
  </r>
  <r>
    <x v="3"/>
    <n v="1128299"/>
    <d v="2021-01-24T00:00:00"/>
    <x v="2"/>
    <s v="Utah"/>
    <s v="Salt Lake City"/>
    <x v="4"/>
    <n v="45.000000000000007"/>
    <x v="42"/>
    <n v="67500.000000000015"/>
    <n v="27000.000000000007"/>
    <n v="0.4"/>
    <x v="0"/>
    <x v="0"/>
    <x v="1"/>
    <n v="450.00000000000011"/>
    <n v="180.00000000000006"/>
  </r>
  <r>
    <x v="3"/>
    <n v="1128299"/>
    <d v="2021-01-24T00:00:00"/>
    <x v="2"/>
    <s v="Utah"/>
    <s v="Salt Lake City"/>
    <x v="5"/>
    <n v="40"/>
    <x v="46"/>
    <n v="160000"/>
    <n v="48000"/>
    <n v="0.3"/>
    <x v="0"/>
    <x v="0"/>
    <x v="1"/>
    <n v="400"/>
    <n v="120"/>
  </r>
  <r>
    <x v="3"/>
    <n v="1128299"/>
    <d v="2021-02-24T00:00:00"/>
    <x v="2"/>
    <s v="Utah"/>
    <s v="Salt Lake City"/>
    <x v="0"/>
    <n v="30.000000000000004"/>
    <x v="31"/>
    <n v="135000.00000000003"/>
    <n v="47250.000000000007"/>
    <n v="0.35"/>
    <x v="0"/>
    <x v="1"/>
    <x v="1"/>
    <n v="300.00000000000006"/>
    <n v="105.00000000000001"/>
  </r>
  <r>
    <x v="3"/>
    <n v="1128299"/>
    <d v="2021-02-24T00:00:00"/>
    <x v="2"/>
    <s v="Utah"/>
    <s v="Salt Lake City"/>
    <x v="1"/>
    <n v="40"/>
    <x v="44"/>
    <n v="140000"/>
    <n v="49000"/>
    <n v="0.35"/>
    <x v="0"/>
    <x v="1"/>
    <x v="1"/>
    <n v="400"/>
    <n v="140"/>
  </r>
  <r>
    <x v="3"/>
    <n v="1128299"/>
    <d v="2021-02-24T00:00:00"/>
    <x v="2"/>
    <s v="Utah"/>
    <s v="Salt Lake City"/>
    <x v="2"/>
    <n v="40"/>
    <x v="44"/>
    <n v="140000"/>
    <n v="49000"/>
    <n v="0.35"/>
    <x v="0"/>
    <x v="1"/>
    <x v="1"/>
    <n v="400"/>
    <n v="140"/>
  </r>
  <r>
    <x v="3"/>
    <n v="1128299"/>
    <d v="2021-02-24T00:00:00"/>
    <x v="2"/>
    <s v="Oregon"/>
    <s v="Portland"/>
    <x v="3"/>
    <n v="40"/>
    <x v="40"/>
    <n v="80000"/>
    <n v="28000"/>
    <n v="0.35"/>
    <x v="0"/>
    <x v="1"/>
    <x v="1"/>
    <n v="400"/>
    <n v="140"/>
  </r>
  <r>
    <x v="3"/>
    <n v="1128299"/>
    <d v="2021-02-24T00:00:00"/>
    <x v="2"/>
    <s v="Oregon"/>
    <s v="Portland"/>
    <x v="4"/>
    <n v="45.000000000000007"/>
    <x v="35"/>
    <n v="56250.000000000007"/>
    <n v="22500.000000000004"/>
    <n v="0.4"/>
    <x v="0"/>
    <x v="1"/>
    <x v="1"/>
    <n v="450.00000000000006"/>
    <n v="180.00000000000003"/>
  </r>
  <r>
    <x v="3"/>
    <n v="1128299"/>
    <d v="2021-02-24T00:00:00"/>
    <x v="2"/>
    <s v="Oregon"/>
    <s v="Portland"/>
    <x v="5"/>
    <n v="40"/>
    <x v="45"/>
    <n v="130000"/>
    <n v="39000"/>
    <n v="0.3"/>
    <x v="0"/>
    <x v="1"/>
    <x v="1"/>
    <n v="400"/>
    <n v="120"/>
  </r>
  <r>
    <x v="3"/>
    <n v="1128299"/>
    <d v="2021-03-23T00:00:00"/>
    <x v="2"/>
    <s v="Oregon"/>
    <s v="Portland"/>
    <x v="0"/>
    <n v="40"/>
    <x v="33"/>
    <n v="190000"/>
    <n v="66500"/>
    <n v="0.35"/>
    <x v="0"/>
    <x v="2"/>
    <x v="1"/>
    <n v="400"/>
    <n v="140"/>
  </r>
  <r>
    <x v="3"/>
    <n v="1128299"/>
    <d v="2021-03-23T00:00:00"/>
    <x v="2"/>
    <s v="Oregon"/>
    <s v="Portland"/>
    <x v="1"/>
    <n v="50"/>
    <x v="45"/>
    <n v="162500"/>
    <n v="56875"/>
    <n v="0.35"/>
    <x v="0"/>
    <x v="2"/>
    <x v="1"/>
    <n v="500"/>
    <n v="175"/>
  </r>
  <r>
    <x v="3"/>
    <n v="1128299"/>
    <d v="2021-03-23T00:00:00"/>
    <x v="2"/>
    <s v="Oregon"/>
    <s v="Portland"/>
    <x v="2"/>
    <n v="54.999999999999993"/>
    <x v="44"/>
    <n v="192499.99999999997"/>
    <n v="67374.999999999985"/>
    <n v="0.35"/>
    <x v="0"/>
    <x v="2"/>
    <x v="1"/>
    <n v="549.99999999999989"/>
    <n v="192.49999999999997"/>
  </r>
  <r>
    <x v="3"/>
    <n v="1128299"/>
    <d v="2021-03-23T00:00:00"/>
    <x v="2"/>
    <s v="Oregon"/>
    <s v="Portland"/>
    <x v="3"/>
    <n v="50"/>
    <x v="43"/>
    <n v="125000"/>
    <n v="43750"/>
    <n v="0.35"/>
    <x v="0"/>
    <x v="2"/>
    <x v="1"/>
    <n v="500"/>
    <n v="175"/>
  </r>
  <r>
    <x v="3"/>
    <n v="1128299"/>
    <d v="2021-03-23T00:00:00"/>
    <x v="2"/>
    <s v="Oregon"/>
    <s v="Portland"/>
    <x v="4"/>
    <n v="55.000000000000007"/>
    <x v="38"/>
    <n v="55000.000000000007"/>
    <n v="22000.000000000004"/>
    <n v="0.4"/>
    <x v="0"/>
    <x v="2"/>
    <x v="1"/>
    <n v="550.00000000000011"/>
    <n v="220.00000000000003"/>
  </r>
  <r>
    <x v="3"/>
    <n v="1128299"/>
    <d v="2021-03-23T00:00:00"/>
    <x v="2"/>
    <s v="Oregon"/>
    <s v="Portland"/>
    <x v="5"/>
    <n v="50"/>
    <x v="48"/>
    <n v="150000"/>
    <n v="45000"/>
    <n v="0.3"/>
    <x v="0"/>
    <x v="2"/>
    <x v="1"/>
    <n v="500"/>
    <n v="150"/>
  </r>
  <r>
    <x v="3"/>
    <n v="1128299"/>
    <d v="2021-04-24T00:00:00"/>
    <x v="2"/>
    <s v="Oregon"/>
    <s v="Portland"/>
    <x v="0"/>
    <n v="55.000000000000007"/>
    <x v="33"/>
    <n v="261250.00000000003"/>
    <n v="91437.5"/>
    <n v="0.35"/>
    <x v="0"/>
    <x v="3"/>
    <x v="1"/>
    <n v="550.00000000000011"/>
    <n v="192.5"/>
  </r>
  <r>
    <x v="3"/>
    <n v="1128299"/>
    <d v="2021-04-24T00:00:00"/>
    <x v="2"/>
    <s v="Oregon"/>
    <s v="Portland"/>
    <x v="1"/>
    <n v="60.000000000000007"/>
    <x v="34"/>
    <n v="165000.00000000003"/>
    <n v="57750.000000000007"/>
    <n v="0.35"/>
    <x v="0"/>
    <x v="3"/>
    <x v="1"/>
    <n v="600.00000000000011"/>
    <n v="210.00000000000003"/>
  </r>
  <r>
    <x v="3"/>
    <n v="1128299"/>
    <d v="2021-04-24T00:00:00"/>
    <x v="2"/>
    <s v="Oregon"/>
    <s v="Portland"/>
    <x v="2"/>
    <n v="60.000000000000007"/>
    <x v="45"/>
    <n v="195000.00000000003"/>
    <n v="68250"/>
    <n v="0.35"/>
    <x v="0"/>
    <x v="3"/>
    <x v="1"/>
    <n v="600.00000000000011"/>
    <n v="210"/>
  </r>
  <r>
    <x v="3"/>
    <n v="1128299"/>
    <d v="2021-04-24T00:00:00"/>
    <x v="2"/>
    <s v="Oregon"/>
    <s v="Portland"/>
    <x v="3"/>
    <n v="45.000000000000007"/>
    <x v="37"/>
    <n v="101250.00000000001"/>
    <n v="35437.5"/>
    <n v="0.35"/>
    <x v="0"/>
    <x v="3"/>
    <x v="1"/>
    <n v="450.00000000000006"/>
    <n v="157.5"/>
  </r>
  <r>
    <x v="3"/>
    <n v="1128299"/>
    <d v="2021-04-24T00:00:00"/>
    <x v="2"/>
    <s v="Oregon"/>
    <s v="Portland"/>
    <x v="4"/>
    <n v="50.000000000000014"/>
    <x v="35"/>
    <n v="62500.000000000015"/>
    <n v="25000.000000000007"/>
    <n v="0.4"/>
    <x v="0"/>
    <x v="3"/>
    <x v="1"/>
    <n v="500.00000000000011"/>
    <n v="200.00000000000006"/>
  </r>
  <r>
    <x v="3"/>
    <n v="1128299"/>
    <d v="2021-04-24T00:00:00"/>
    <x v="2"/>
    <s v="Oregon"/>
    <s v="Portland"/>
    <x v="5"/>
    <n v="65.000000000000014"/>
    <x v="48"/>
    <n v="195000.00000000003"/>
    <n v="58500.000000000007"/>
    <n v="0.3"/>
    <x v="0"/>
    <x v="3"/>
    <x v="1"/>
    <n v="650.00000000000011"/>
    <n v="195.00000000000003"/>
  </r>
  <r>
    <x v="3"/>
    <n v="1128299"/>
    <d v="2021-05-25T00:00:00"/>
    <x v="2"/>
    <s v="Oregon"/>
    <s v="Portland"/>
    <x v="0"/>
    <n v="50"/>
    <x v="23"/>
    <n v="250000"/>
    <n v="87500"/>
    <n v="0.35"/>
    <x v="0"/>
    <x v="4"/>
    <x v="1"/>
    <n v="500"/>
    <n v="175"/>
  </r>
  <r>
    <x v="3"/>
    <n v="1128299"/>
    <d v="2021-05-25T00:00:00"/>
    <x v="2"/>
    <s v="Oregon"/>
    <s v="Portland"/>
    <x v="1"/>
    <n v="55.000000000000007"/>
    <x v="44"/>
    <n v="192500.00000000003"/>
    <n v="67375"/>
    <n v="0.35"/>
    <x v="0"/>
    <x v="4"/>
    <x v="1"/>
    <n v="550.00000000000011"/>
    <n v="192.5"/>
  </r>
  <r>
    <x v="3"/>
    <n v="1128299"/>
    <d v="2021-05-25T00:00:00"/>
    <x v="2"/>
    <s v="Oregon"/>
    <s v="Portland"/>
    <x v="2"/>
    <n v="55.000000000000007"/>
    <x v="44"/>
    <n v="192500.00000000003"/>
    <n v="67375"/>
    <n v="0.35"/>
    <x v="0"/>
    <x v="4"/>
    <x v="1"/>
    <n v="550.00000000000011"/>
    <n v="192.5"/>
  </r>
  <r>
    <x v="3"/>
    <n v="1128299"/>
    <d v="2021-05-25T00:00:00"/>
    <x v="2"/>
    <s v="Oregon"/>
    <s v="Portland"/>
    <x v="3"/>
    <n v="50"/>
    <x v="34"/>
    <n v="137500"/>
    <n v="48125"/>
    <n v="0.35"/>
    <x v="0"/>
    <x v="4"/>
    <x v="1"/>
    <n v="500"/>
    <n v="175"/>
  </r>
  <r>
    <x v="3"/>
    <n v="1128299"/>
    <d v="2021-05-25T00:00:00"/>
    <x v="2"/>
    <s v="Oregon"/>
    <s v="Portland"/>
    <x v="4"/>
    <n v="44.999999999999993"/>
    <x v="36"/>
    <n v="78749.999999999985"/>
    <n v="31499.999999999996"/>
    <n v="0.4"/>
    <x v="0"/>
    <x v="4"/>
    <x v="1"/>
    <n v="449.99999999999994"/>
    <n v="179.99999999999997"/>
  </r>
  <r>
    <x v="3"/>
    <n v="1128299"/>
    <d v="2021-05-25T00:00:00"/>
    <x v="2"/>
    <s v="Oregon"/>
    <s v="Portland"/>
    <x v="5"/>
    <n v="60"/>
    <x v="27"/>
    <n v="315000"/>
    <n v="94500"/>
    <n v="0.3"/>
    <x v="0"/>
    <x v="4"/>
    <x v="1"/>
    <n v="600"/>
    <n v="180"/>
  </r>
  <r>
    <x v="3"/>
    <n v="1128299"/>
    <d v="2021-06-24T00:00:00"/>
    <x v="2"/>
    <s v="Oregon"/>
    <s v="Portland"/>
    <x v="0"/>
    <n v="54.999999999999993"/>
    <x v="28"/>
    <n v="426249.99999999994"/>
    <n v="149187.49999999997"/>
    <n v="0.35"/>
    <x v="0"/>
    <x v="11"/>
    <x v="1"/>
    <n v="549.99999999999989"/>
    <n v="192.49999999999997"/>
  </r>
  <r>
    <x v="3"/>
    <n v="1128299"/>
    <d v="2021-06-24T00:00:00"/>
    <x v="2"/>
    <s v="Oregon"/>
    <s v="Portland"/>
    <x v="1"/>
    <n v="64.999999999999986"/>
    <x v="25"/>
    <n v="422499.99999999988"/>
    <n v="147874.99999999994"/>
    <n v="0.35"/>
    <x v="0"/>
    <x v="11"/>
    <x v="1"/>
    <n v="649.99999999999977"/>
    <n v="227.49999999999991"/>
  </r>
  <r>
    <x v="3"/>
    <n v="1128299"/>
    <d v="2021-06-24T00:00:00"/>
    <x v="2"/>
    <s v="Oregon"/>
    <s v="Portland"/>
    <x v="2"/>
    <n v="80"/>
    <x v="25"/>
    <n v="520000"/>
    <n v="182000"/>
    <n v="0.35"/>
    <x v="0"/>
    <x v="11"/>
    <x v="1"/>
    <n v="800"/>
    <n v="280"/>
  </r>
  <r>
    <x v="3"/>
    <n v="1128299"/>
    <d v="2021-06-24T00:00:00"/>
    <x v="2"/>
    <s v="Oregon"/>
    <s v="Portland"/>
    <x v="3"/>
    <n v="80"/>
    <x v="27"/>
    <n v="420000"/>
    <n v="147000"/>
    <n v="0.35"/>
    <x v="0"/>
    <x v="11"/>
    <x v="1"/>
    <n v="800"/>
    <n v="280"/>
  </r>
  <r>
    <x v="3"/>
    <n v="1128299"/>
    <d v="2021-06-24T00:00:00"/>
    <x v="2"/>
    <s v="Oregon"/>
    <s v="Portland"/>
    <x v="4"/>
    <n v="90"/>
    <x v="46"/>
    <n v="360000"/>
    <n v="144000"/>
    <n v="0.4"/>
    <x v="0"/>
    <x v="11"/>
    <x v="1"/>
    <n v="900"/>
    <n v="360"/>
  </r>
  <r>
    <x v="3"/>
    <n v="1128299"/>
    <d v="2021-06-24T00:00:00"/>
    <x v="2"/>
    <s v="Oregon"/>
    <s v="Portland"/>
    <x v="5"/>
    <n v="105"/>
    <x v="19"/>
    <n v="735000"/>
    <n v="220500"/>
    <n v="0.3"/>
    <x v="0"/>
    <x v="11"/>
    <x v="1"/>
    <n v="1050"/>
    <n v="315"/>
  </r>
  <r>
    <x v="3"/>
    <n v="1128299"/>
    <d v="2021-07-23T00:00:00"/>
    <x v="2"/>
    <s v="Oregon"/>
    <s v="Portland"/>
    <x v="0"/>
    <n v="85"/>
    <x v="2"/>
    <n v="722500"/>
    <n v="252874.99999999997"/>
    <n v="0.35"/>
    <x v="0"/>
    <x v="5"/>
    <x v="1"/>
    <n v="850"/>
    <n v="297.49999999999994"/>
  </r>
  <r>
    <x v="3"/>
    <n v="1128299"/>
    <d v="2021-07-23T00:00:00"/>
    <x v="2"/>
    <s v="Oregon"/>
    <s v="Portland"/>
    <x v="1"/>
    <n v="90"/>
    <x v="19"/>
    <n v="630000"/>
    <n v="220500"/>
    <n v="0.35"/>
    <x v="0"/>
    <x v="5"/>
    <x v="1"/>
    <n v="900"/>
    <n v="315"/>
  </r>
  <r>
    <x v="3"/>
    <n v="1128299"/>
    <d v="2021-07-23T00:00:00"/>
    <x v="2"/>
    <s v="Oregon"/>
    <s v="Portland"/>
    <x v="2"/>
    <n v="90"/>
    <x v="25"/>
    <n v="585000"/>
    <n v="204750"/>
    <n v="0.35"/>
    <x v="0"/>
    <x v="5"/>
    <x v="1"/>
    <n v="900"/>
    <n v="315"/>
  </r>
  <r>
    <x v="3"/>
    <n v="1128299"/>
    <d v="2021-07-23T00:00:00"/>
    <x v="2"/>
    <s v="Oregon"/>
    <s v="Portland"/>
    <x v="3"/>
    <n v="85"/>
    <x v="20"/>
    <n v="467500"/>
    <n v="163625"/>
    <n v="0.35"/>
    <x v="0"/>
    <x v="5"/>
    <x v="1"/>
    <n v="850"/>
    <n v="297.5"/>
  </r>
  <r>
    <x v="3"/>
    <n v="1128299"/>
    <d v="2021-07-23T00:00:00"/>
    <x v="2"/>
    <s v="Oregon"/>
    <s v="Portland"/>
    <x v="4"/>
    <n v="90"/>
    <x v="24"/>
    <n v="540000"/>
    <n v="216000"/>
    <n v="0.4"/>
    <x v="0"/>
    <x v="5"/>
    <x v="1"/>
    <n v="900"/>
    <n v="360"/>
  </r>
  <r>
    <x v="3"/>
    <n v="1128299"/>
    <d v="2021-07-23T00:00:00"/>
    <x v="2"/>
    <s v="Oregon"/>
    <s v="Portland"/>
    <x v="5"/>
    <n v="105"/>
    <x v="24"/>
    <n v="630000"/>
    <n v="189000"/>
    <n v="0.3"/>
    <x v="0"/>
    <x v="5"/>
    <x v="1"/>
    <n v="1050"/>
    <n v="315"/>
  </r>
  <r>
    <x v="3"/>
    <n v="1128299"/>
    <d v="2021-08-24T00:00:00"/>
    <x v="2"/>
    <s v="Oregon"/>
    <s v="Portland"/>
    <x v="0"/>
    <n v="90"/>
    <x v="9"/>
    <n v="720000"/>
    <n v="251999.99999999997"/>
    <n v="0.35"/>
    <x v="0"/>
    <x v="6"/>
    <x v="1"/>
    <n v="900"/>
    <n v="314.99999999999994"/>
  </r>
  <r>
    <x v="3"/>
    <n v="1128299"/>
    <d v="2021-08-24T00:00:00"/>
    <x v="2"/>
    <s v="Oregon"/>
    <s v="Portland"/>
    <x v="1"/>
    <n v="80"/>
    <x v="28"/>
    <n v="620000"/>
    <n v="217000"/>
    <n v="0.35"/>
    <x v="0"/>
    <x v="6"/>
    <x v="1"/>
    <n v="800"/>
    <n v="280"/>
  </r>
  <r>
    <x v="3"/>
    <n v="1128299"/>
    <d v="2021-08-24T00:00:00"/>
    <x v="2"/>
    <s v="Oregon"/>
    <s v="Portland"/>
    <x v="2"/>
    <n v="70"/>
    <x v="25"/>
    <n v="455000"/>
    <n v="159250"/>
    <n v="0.35"/>
    <x v="0"/>
    <x v="6"/>
    <x v="1"/>
    <n v="700"/>
    <n v="245"/>
  </r>
  <r>
    <x v="3"/>
    <n v="1128299"/>
    <d v="2021-08-24T00:00:00"/>
    <x v="2"/>
    <s v="Oregon"/>
    <s v="Portland"/>
    <x v="3"/>
    <n v="70"/>
    <x v="32"/>
    <n v="297500"/>
    <n v="104125"/>
    <n v="0.35"/>
    <x v="0"/>
    <x v="6"/>
    <x v="1"/>
    <n v="700"/>
    <n v="245"/>
  </r>
  <r>
    <x v="3"/>
    <n v="1128299"/>
    <d v="2021-08-24T00:00:00"/>
    <x v="2"/>
    <s v="Oregon"/>
    <s v="Portland"/>
    <x v="4"/>
    <n v="70"/>
    <x v="32"/>
    <n v="297500"/>
    <n v="119000"/>
    <n v="0.4"/>
    <x v="0"/>
    <x v="6"/>
    <x v="1"/>
    <n v="700"/>
    <n v="280"/>
  </r>
  <r>
    <x v="3"/>
    <n v="1128299"/>
    <d v="2021-08-24T00:00:00"/>
    <x v="2"/>
    <s v="Oregon"/>
    <s v="Portland"/>
    <x v="5"/>
    <n v="75"/>
    <x v="43"/>
    <n v="187500"/>
    <n v="56250"/>
    <n v="0.3"/>
    <x v="0"/>
    <x v="6"/>
    <x v="1"/>
    <n v="750"/>
    <n v="225"/>
  </r>
  <r>
    <x v="3"/>
    <n v="1128299"/>
    <d v="2021-09-25T00:00:00"/>
    <x v="2"/>
    <s v="Oregon"/>
    <s v="Portland"/>
    <x v="0"/>
    <n v="50.000000000000014"/>
    <x v="31"/>
    <n v="225000.00000000006"/>
    <n v="78750.000000000015"/>
    <n v="0.35"/>
    <x v="0"/>
    <x v="7"/>
    <x v="1"/>
    <n v="500.00000000000011"/>
    <n v="175.00000000000003"/>
  </r>
  <r>
    <x v="3"/>
    <n v="1128299"/>
    <d v="2021-09-25T00:00:00"/>
    <x v="2"/>
    <s v="Oregon"/>
    <s v="Portland"/>
    <x v="1"/>
    <n v="55.000000000000014"/>
    <x v="31"/>
    <n v="247500.00000000006"/>
    <n v="86625.000000000015"/>
    <n v="0.35"/>
    <x v="0"/>
    <x v="7"/>
    <x v="1"/>
    <n v="550.00000000000011"/>
    <n v="192.50000000000003"/>
  </r>
  <r>
    <x v="3"/>
    <n v="1128299"/>
    <d v="2021-09-25T00:00:00"/>
    <x v="2"/>
    <s v="Oregon"/>
    <s v="Portland"/>
    <x v="2"/>
    <n v="50.000000000000014"/>
    <x v="43"/>
    <n v="125000.00000000003"/>
    <n v="43750.000000000007"/>
    <n v="0.35"/>
    <x v="0"/>
    <x v="7"/>
    <x v="1"/>
    <n v="500.00000000000011"/>
    <n v="175.00000000000003"/>
  </r>
  <r>
    <x v="3"/>
    <n v="1128299"/>
    <d v="2021-09-25T00:00:00"/>
    <x v="2"/>
    <s v="Oregon"/>
    <s v="Portland"/>
    <x v="3"/>
    <n v="50.000000000000014"/>
    <x v="40"/>
    <n v="100000.00000000003"/>
    <n v="35000.000000000007"/>
    <n v="0.35"/>
    <x v="0"/>
    <x v="7"/>
    <x v="1"/>
    <n v="500.00000000000017"/>
    <n v="175.00000000000003"/>
  </r>
  <r>
    <x v="3"/>
    <n v="1128299"/>
    <d v="2021-09-25T00:00:00"/>
    <x v="2"/>
    <s v="Oregon"/>
    <s v="Portland"/>
    <x v="4"/>
    <n v="60.000000000000007"/>
    <x v="37"/>
    <n v="135000.00000000003"/>
    <n v="54000.000000000015"/>
    <n v="0.4"/>
    <x v="0"/>
    <x v="7"/>
    <x v="1"/>
    <n v="600.00000000000011"/>
    <n v="240.00000000000006"/>
  </r>
  <r>
    <x v="3"/>
    <n v="1128299"/>
    <d v="2021-09-25T00:00:00"/>
    <x v="2"/>
    <s v="Oregon"/>
    <s v="Portland"/>
    <x v="5"/>
    <n v="44.999999999999993"/>
    <x v="43"/>
    <n v="112499.99999999999"/>
    <n v="33749.999999999993"/>
    <n v="0.3"/>
    <x v="0"/>
    <x v="7"/>
    <x v="1"/>
    <n v="449.99999999999994"/>
    <n v="134.99999999999997"/>
  </r>
  <r>
    <x v="3"/>
    <n v="1128299"/>
    <d v="2021-10-24T00:00:00"/>
    <x v="2"/>
    <s v="Oregon"/>
    <s v="Portland"/>
    <x v="0"/>
    <n v="40"/>
    <x v="44"/>
    <n v="140000"/>
    <n v="49000"/>
    <n v="0.35"/>
    <x v="0"/>
    <x v="8"/>
    <x v="1"/>
    <n v="400"/>
    <n v="140"/>
  </r>
  <r>
    <x v="3"/>
    <n v="1128299"/>
    <d v="2021-10-24T00:00:00"/>
    <x v="2"/>
    <s v="Oregon"/>
    <s v="Portland"/>
    <x v="1"/>
    <n v="55.000000000000014"/>
    <x v="27"/>
    <n v="288750.00000000006"/>
    <n v="101062.50000000001"/>
    <n v="0.35"/>
    <x v="0"/>
    <x v="8"/>
    <x v="1"/>
    <n v="550.00000000000011"/>
    <n v="192.50000000000003"/>
  </r>
  <r>
    <x v="3"/>
    <n v="1128299"/>
    <d v="2021-10-24T00:00:00"/>
    <x v="2"/>
    <s v="Oregon"/>
    <s v="Portland"/>
    <x v="2"/>
    <n v="50.000000000000014"/>
    <x v="44"/>
    <n v="175000.00000000006"/>
    <n v="61250.000000000015"/>
    <n v="0.35"/>
    <x v="0"/>
    <x v="8"/>
    <x v="1"/>
    <n v="500.00000000000017"/>
    <n v="175.00000000000003"/>
  </r>
  <r>
    <x v="3"/>
    <n v="1128299"/>
    <d v="2021-10-24T00:00:00"/>
    <x v="2"/>
    <s v="Oregon"/>
    <s v="Portland"/>
    <x v="3"/>
    <n v="45.000000000000007"/>
    <x v="45"/>
    <n v="146250.00000000003"/>
    <n v="51187.500000000007"/>
    <n v="0.35"/>
    <x v="0"/>
    <x v="8"/>
    <x v="1"/>
    <n v="450.00000000000011"/>
    <n v="157.50000000000003"/>
  </r>
  <r>
    <x v="3"/>
    <n v="1128299"/>
    <d v="2021-10-24T00:00:00"/>
    <x v="2"/>
    <s v="Oregon"/>
    <s v="Portland"/>
    <x v="4"/>
    <n v="55.000000000000007"/>
    <x v="48"/>
    <n v="165000.00000000003"/>
    <n v="66000.000000000015"/>
    <n v="0.4"/>
    <x v="0"/>
    <x v="8"/>
    <x v="1"/>
    <n v="550.00000000000011"/>
    <n v="220.00000000000006"/>
  </r>
  <r>
    <x v="3"/>
    <n v="1128299"/>
    <d v="2021-10-24T00:00:00"/>
    <x v="2"/>
    <s v="Oregon"/>
    <s v="Portland"/>
    <x v="5"/>
    <n v="60.000000000000007"/>
    <x v="44"/>
    <n v="210000.00000000003"/>
    <n v="63000.000000000007"/>
    <n v="0.3"/>
    <x v="0"/>
    <x v="8"/>
    <x v="1"/>
    <n v="600.00000000000011"/>
    <n v="180.00000000000003"/>
  </r>
  <r>
    <x v="3"/>
    <n v="1128299"/>
    <d v="2021-11-24T00:00:00"/>
    <x v="2"/>
    <s v="Oregon"/>
    <s v="Portland"/>
    <x v="0"/>
    <n v="45.000000000000007"/>
    <x v="30"/>
    <n v="258750.00000000003"/>
    <n v="90562.5"/>
    <n v="0.35"/>
    <x v="0"/>
    <x v="9"/>
    <x v="1"/>
    <n v="450.00000000000006"/>
    <n v="157.5"/>
  </r>
  <r>
    <x v="3"/>
    <n v="1128299"/>
    <d v="2021-11-24T00:00:00"/>
    <x v="2"/>
    <s v="Oregon"/>
    <s v="Portland"/>
    <x v="1"/>
    <n v="50.000000000000014"/>
    <x v="25"/>
    <n v="325000.00000000012"/>
    <n v="113750.00000000003"/>
    <n v="0.35"/>
    <x v="0"/>
    <x v="9"/>
    <x v="1"/>
    <n v="500.00000000000017"/>
    <n v="175.00000000000006"/>
  </r>
  <r>
    <x v="3"/>
    <n v="1128299"/>
    <d v="2021-11-24T00:00:00"/>
    <x v="2"/>
    <s v="Oregon"/>
    <s v="Portland"/>
    <x v="2"/>
    <n v="45.000000000000007"/>
    <x v="33"/>
    <n v="213750.00000000003"/>
    <n v="74812.5"/>
    <n v="0.35"/>
    <x v="0"/>
    <x v="9"/>
    <x v="1"/>
    <n v="450.00000000000006"/>
    <n v="157.5"/>
  </r>
  <r>
    <x v="3"/>
    <n v="1128299"/>
    <d v="2021-11-24T00:00:00"/>
    <x v="2"/>
    <s v="Oregon"/>
    <s v="Portland"/>
    <x v="3"/>
    <n v="55.000000000000014"/>
    <x v="31"/>
    <n v="247500.00000000006"/>
    <n v="86625.000000000015"/>
    <n v="0.35"/>
    <x v="0"/>
    <x v="9"/>
    <x v="1"/>
    <n v="550.00000000000011"/>
    <n v="192.50000000000003"/>
  </r>
  <r>
    <x v="3"/>
    <n v="1128299"/>
    <d v="2021-11-24T00:00:00"/>
    <x v="2"/>
    <s v="Oregon"/>
    <s v="Portland"/>
    <x v="4"/>
    <n v="75.000000000000014"/>
    <x v="32"/>
    <n v="318750.00000000006"/>
    <n v="127500.00000000003"/>
    <n v="0.4"/>
    <x v="0"/>
    <x v="9"/>
    <x v="1"/>
    <n v="750.00000000000011"/>
    <n v="300.00000000000006"/>
  </r>
  <r>
    <x v="3"/>
    <n v="1128299"/>
    <d v="2021-11-24T00:00:00"/>
    <x v="2"/>
    <s v="Oregon"/>
    <s v="Portland"/>
    <x v="5"/>
    <n v="80.000000000000014"/>
    <x v="20"/>
    <n v="440000.00000000006"/>
    <n v="132000"/>
    <n v="0.3"/>
    <x v="0"/>
    <x v="9"/>
    <x v="1"/>
    <n v="800.00000000000011"/>
    <n v="240"/>
  </r>
  <r>
    <x v="3"/>
    <n v="1128299"/>
    <d v="2021-12-23T00:00:00"/>
    <x v="2"/>
    <s v="Oregon"/>
    <s v="Portland"/>
    <x v="0"/>
    <n v="65.000000000000014"/>
    <x v="29"/>
    <n v="487500.00000000012"/>
    <n v="170625.00000000003"/>
    <n v="0.35"/>
    <x v="0"/>
    <x v="10"/>
    <x v="1"/>
    <n v="650.00000000000011"/>
    <n v="227.50000000000003"/>
  </r>
  <r>
    <x v="3"/>
    <n v="1128299"/>
    <d v="2021-12-23T00:00:00"/>
    <x v="2"/>
    <s v="Oregon"/>
    <s v="Portland"/>
    <x v="1"/>
    <n v="75.000000000000028"/>
    <x v="29"/>
    <n v="562500.00000000023"/>
    <n v="196875.00000000006"/>
    <n v="0.35"/>
    <x v="0"/>
    <x v="10"/>
    <x v="1"/>
    <n v="750.00000000000034"/>
    <n v="262.50000000000006"/>
  </r>
  <r>
    <x v="3"/>
    <n v="1128299"/>
    <d v="2021-12-23T00:00:00"/>
    <x v="2"/>
    <s v="Oregon"/>
    <s v="Portland"/>
    <x v="2"/>
    <n v="70.000000000000014"/>
    <x v="20"/>
    <n v="385000.00000000006"/>
    <n v="134750"/>
    <n v="0.35"/>
    <x v="0"/>
    <x v="10"/>
    <x v="1"/>
    <n v="700.00000000000011"/>
    <n v="245"/>
  </r>
  <r>
    <x v="3"/>
    <n v="1128299"/>
    <d v="2021-12-23T00:00:00"/>
    <x v="2"/>
    <s v="Oregon"/>
    <s v="Portland"/>
    <x v="3"/>
    <n v="70.000000000000014"/>
    <x v="20"/>
    <n v="385000.00000000006"/>
    <n v="134750"/>
    <n v="0.35"/>
    <x v="0"/>
    <x v="10"/>
    <x v="1"/>
    <n v="700.00000000000011"/>
    <n v="245"/>
  </r>
  <r>
    <x v="3"/>
    <n v="1128299"/>
    <d v="2021-12-23T00:00:00"/>
    <x v="2"/>
    <s v="Oregon"/>
    <s v="Portland"/>
    <x v="4"/>
    <n v="80.000000000000014"/>
    <x v="33"/>
    <n v="380000.00000000006"/>
    <n v="152000.00000000003"/>
    <n v="0.4"/>
    <x v="0"/>
    <x v="10"/>
    <x v="1"/>
    <n v="800.00000000000011"/>
    <n v="320.00000000000006"/>
  </r>
  <r>
    <x v="3"/>
    <n v="1128299"/>
    <d v="2021-12-23T00:00:00"/>
    <x v="2"/>
    <s v="Oregon"/>
    <s v="Portland"/>
    <x v="5"/>
    <n v="85.000000000000014"/>
    <x v="30"/>
    <n v="488750.00000000006"/>
    <n v="146625"/>
    <n v="0.3"/>
    <x v="0"/>
    <x v="10"/>
    <x v="1"/>
    <n v="850.00000000000011"/>
    <n v="255"/>
  </r>
  <r>
    <x v="3"/>
    <n v="1128299"/>
    <d v="2021-01-17T00:00:00"/>
    <x v="2"/>
    <s v="Oregon"/>
    <s v="Portland"/>
    <x v="0"/>
    <n v="35"/>
    <x v="46"/>
    <n v="140000"/>
    <n v="55999.999999999993"/>
    <n v="0.39999999999999997"/>
    <x v="0"/>
    <x v="0"/>
    <x v="1"/>
    <n v="350"/>
    <n v="139.99999999999997"/>
  </r>
  <r>
    <x v="3"/>
    <n v="1128299"/>
    <d v="2021-01-17T00:00:00"/>
    <x v="2"/>
    <s v="Oregon"/>
    <s v="Portland"/>
    <x v="1"/>
    <n v="45"/>
    <x v="46"/>
    <n v="180000"/>
    <n v="72000"/>
    <n v="0.39999999999999997"/>
    <x v="0"/>
    <x v="0"/>
    <x v="1"/>
    <n v="450"/>
    <n v="180"/>
  </r>
  <r>
    <x v="3"/>
    <n v="1128299"/>
    <d v="2021-01-17T00:00:00"/>
    <x v="2"/>
    <s v="Oregon"/>
    <s v="Portland"/>
    <x v="2"/>
    <n v="45"/>
    <x v="46"/>
    <n v="180000"/>
    <n v="72000"/>
    <n v="0.39999999999999997"/>
    <x v="0"/>
    <x v="0"/>
    <x v="1"/>
    <n v="450"/>
    <n v="180"/>
  </r>
  <r>
    <x v="3"/>
    <n v="1128299"/>
    <d v="2021-01-17T00:00:00"/>
    <x v="2"/>
    <s v="Oregon"/>
    <s v="Portland"/>
    <x v="3"/>
    <n v="45"/>
    <x v="43"/>
    <n v="112500"/>
    <n v="44999.999999999993"/>
    <n v="0.39999999999999997"/>
    <x v="0"/>
    <x v="0"/>
    <x v="1"/>
    <n v="450"/>
    <n v="179.99999999999997"/>
  </r>
  <r>
    <x v="3"/>
    <n v="1128299"/>
    <d v="2021-01-17T00:00:00"/>
    <x v="2"/>
    <s v="Oregon"/>
    <s v="Portland"/>
    <x v="4"/>
    <n v="50.000000000000014"/>
    <x v="40"/>
    <n v="100000.00000000003"/>
    <n v="45000.000000000015"/>
    <n v="0.45"/>
    <x v="0"/>
    <x v="0"/>
    <x v="1"/>
    <n v="500.00000000000017"/>
    <n v="225.00000000000009"/>
  </r>
  <r>
    <x v="3"/>
    <n v="1128299"/>
    <d v="2021-01-17T00:00:00"/>
    <x v="2"/>
    <s v="Oregon"/>
    <s v="Portland"/>
    <x v="5"/>
    <n v="45"/>
    <x v="31"/>
    <n v="202500"/>
    <n v="70875"/>
    <n v="0.35"/>
    <x v="0"/>
    <x v="0"/>
    <x v="1"/>
    <n v="450"/>
    <n v="157.5"/>
  </r>
  <r>
    <x v="3"/>
    <n v="1128299"/>
    <d v="2021-02-17T00:00:00"/>
    <x v="2"/>
    <s v="Oregon"/>
    <s v="Portland"/>
    <x v="0"/>
    <n v="35"/>
    <x v="23"/>
    <n v="175000"/>
    <n v="70000"/>
    <n v="0.39999999999999997"/>
    <x v="0"/>
    <x v="1"/>
    <x v="1"/>
    <n v="350"/>
    <n v="140"/>
  </r>
  <r>
    <x v="3"/>
    <n v="1128299"/>
    <d v="2021-02-17T00:00:00"/>
    <x v="2"/>
    <s v="Oregon"/>
    <s v="Portland"/>
    <x v="1"/>
    <n v="45"/>
    <x v="46"/>
    <n v="180000"/>
    <n v="72000"/>
    <n v="0.39999999999999997"/>
    <x v="0"/>
    <x v="1"/>
    <x v="1"/>
    <n v="450"/>
    <n v="180"/>
  </r>
  <r>
    <x v="3"/>
    <n v="1128299"/>
    <d v="2021-02-17T00:00:00"/>
    <x v="2"/>
    <s v="Oregon"/>
    <s v="Portland"/>
    <x v="2"/>
    <n v="45"/>
    <x v="46"/>
    <n v="180000"/>
    <n v="72000"/>
    <n v="0.39999999999999997"/>
    <x v="0"/>
    <x v="1"/>
    <x v="1"/>
    <n v="450"/>
    <n v="180"/>
  </r>
  <r>
    <x v="3"/>
    <n v="1128299"/>
    <d v="2021-02-17T00:00:00"/>
    <x v="1"/>
    <s v="Louisiana"/>
    <s v="New Orleans"/>
    <x v="3"/>
    <n v="45"/>
    <x v="43"/>
    <n v="112500"/>
    <n v="44999.999999999993"/>
    <n v="0.39999999999999997"/>
    <x v="0"/>
    <x v="1"/>
    <x v="1"/>
    <n v="450"/>
    <n v="179.99999999999997"/>
  </r>
  <r>
    <x v="3"/>
    <n v="1128299"/>
    <d v="2021-02-17T00:00:00"/>
    <x v="1"/>
    <s v="Louisiana"/>
    <s v="New Orleans"/>
    <x v="4"/>
    <n v="50.000000000000014"/>
    <x v="36"/>
    <n v="87500.000000000029"/>
    <n v="39375.000000000015"/>
    <n v="0.45"/>
    <x v="0"/>
    <x v="1"/>
    <x v="1"/>
    <n v="500.00000000000017"/>
    <n v="225.00000000000009"/>
  </r>
  <r>
    <x v="3"/>
    <n v="1128299"/>
    <d v="2021-02-17T00:00:00"/>
    <x v="1"/>
    <s v="Louisiana"/>
    <s v="New Orleans"/>
    <x v="5"/>
    <n v="45"/>
    <x v="47"/>
    <n v="168750"/>
    <n v="59062.499999999993"/>
    <n v="0.35"/>
    <x v="0"/>
    <x v="1"/>
    <x v="1"/>
    <n v="450"/>
    <n v="157.49999999999997"/>
  </r>
  <r>
    <x v="3"/>
    <n v="1128299"/>
    <d v="2021-03-16T00:00:00"/>
    <x v="1"/>
    <s v="Louisiana"/>
    <s v="New Orleans"/>
    <x v="0"/>
    <n v="45"/>
    <x v="27"/>
    <n v="236250"/>
    <n v="94499.999999999985"/>
    <n v="0.39999999999999997"/>
    <x v="0"/>
    <x v="2"/>
    <x v="1"/>
    <n v="450"/>
    <n v="179.99999999999997"/>
  </r>
  <r>
    <x v="3"/>
    <n v="1128299"/>
    <d v="2021-03-16T00:00:00"/>
    <x v="1"/>
    <s v="Louisiana"/>
    <s v="New Orleans"/>
    <x v="1"/>
    <n v="55.000000000000007"/>
    <x v="47"/>
    <n v="206250.00000000003"/>
    <n v="82500"/>
    <n v="0.39999999999999997"/>
    <x v="0"/>
    <x v="2"/>
    <x v="1"/>
    <n v="550.00000000000011"/>
    <n v="220"/>
  </r>
  <r>
    <x v="3"/>
    <n v="1128299"/>
    <d v="2021-03-16T00:00:00"/>
    <x v="1"/>
    <s v="Louisiana"/>
    <s v="New Orleans"/>
    <x v="2"/>
    <n v="60"/>
    <x v="46"/>
    <n v="240000"/>
    <n v="95999.999999999985"/>
    <n v="0.39999999999999997"/>
    <x v="0"/>
    <x v="2"/>
    <x v="1"/>
    <n v="600"/>
    <n v="239.99999999999997"/>
  </r>
  <r>
    <x v="3"/>
    <n v="1128299"/>
    <d v="2021-03-16T00:00:00"/>
    <x v="1"/>
    <s v="Louisiana"/>
    <s v="New Orleans"/>
    <x v="3"/>
    <n v="55.000000000000007"/>
    <x v="48"/>
    <n v="165000.00000000003"/>
    <n v="66000"/>
    <n v="0.39999999999999997"/>
    <x v="0"/>
    <x v="2"/>
    <x v="1"/>
    <n v="550.00000000000011"/>
    <n v="220"/>
  </r>
  <r>
    <x v="3"/>
    <n v="1128299"/>
    <d v="2021-03-16T00:00:00"/>
    <x v="1"/>
    <s v="Louisiana"/>
    <s v="New Orleans"/>
    <x v="4"/>
    <n v="60.000000000000007"/>
    <x v="42"/>
    <n v="90000.000000000015"/>
    <n v="40500.000000000007"/>
    <n v="0.45"/>
    <x v="0"/>
    <x v="2"/>
    <x v="1"/>
    <n v="600.00000000000011"/>
    <n v="270.00000000000006"/>
  </r>
  <r>
    <x v="3"/>
    <n v="1128299"/>
    <d v="2021-03-16T00:00:00"/>
    <x v="1"/>
    <s v="Louisiana"/>
    <s v="New Orleans"/>
    <x v="5"/>
    <n v="45"/>
    <x v="44"/>
    <n v="157500"/>
    <n v="55125"/>
    <n v="0.35"/>
    <x v="0"/>
    <x v="2"/>
    <x v="1"/>
    <n v="450"/>
    <n v="157.5"/>
  </r>
  <r>
    <x v="3"/>
    <n v="1128299"/>
    <d v="2021-04-17T00:00:00"/>
    <x v="1"/>
    <s v="Louisiana"/>
    <s v="New Orleans"/>
    <x v="0"/>
    <n v="50"/>
    <x v="27"/>
    <n v="262500"/>
    <n v="104999.99999999999"/>
    <n v="0.39999999999999997"/>
    <x v="0"/>
    <x v="3"/>
    <x v="1"/>
    <n v="500"/>
    <n v="199.99999999999997"/>
  </r>
  <r>
    <x v="3"/>
    <n v="1128299"/>
    <d v="2021-04-17T00:00:00"/>
    <x v="1"/>
    <s v="Louisiana"/>
    <s v="New Orleans"/>
    <x v="1"/>
    <n v="55.000000000000007"/>
    <x v="45"/>
    <n v="178750.00000000003"/>
    <n v="71500"/>
    <n v="0.39999999999999997"/>
    <x v="0"/>
    <x v="3"/>
    <x v="1"/>
    <n v="550.00000000000011"/>
    <n v="220"/>
  </r>
  <r>
    <x v="3"/>
    <n v="1128299"/>
    <d v="2021-04-17T00:00:00"/>
    <x v="1"/>
    <s v="Louisiana"/>
    <s v="New Orleans"/>
    <x v="2"/>
    <n v="55.000000000000007"/>
    <x v="47"/>
    <n v="206250.00000000003"/>
    <n v="82500"/>
    <n v="0.39999999999999997"/>
    <x v="0"/>
    <x v="3"/>
    <x v="1"/>
    <n v="550.00000000000011"/>
    <n v="220"/>
  </r>
  <r>
    <x v="3"/>
    <n v="1128299"/>
    <d v="2021-04-17T00:00:00"/>
    <x v="1"/>
    <s v="Louisiana"/>
    <s v="New Orleans"/>
    <x v="3"/>
    <n v="40.000000000000007"/>
    <x v="34"/>
    <n v="110000.00000000001"/>
    <n v="44000"/>
    <n v="0.39999999999999997"/>
    <x v="0"/>
    <x v="3"/>
    <x v="1"/>
    <n v="400.00000000000006"/>
    <n v="160"/>
  </r>
  <r>
    <x v="3"/>
    <n v="1128299"/>
    <d v="2021-04-17T00:00:00"/>
    <x v="1"/>
    <s v="Louisiana"/>
    <s v="New Orleans"/>
    <x v="4"/>
    <n v="45.000000000000014"/>
    <x v="36"/>
    <n v="78750.000000000029"/>
    <n v="35437.500000000015"/>
    <n v="0.45"/>
    <x v="0"/>
    <x v="3"/>
    <x v="1"/>
    <n v="450.00000000000017"/>
    <n v="202.50000000000009"/>
  </r>
  <r>
    <x v="3"/>
    <n v="1128299"/>
    <d v="2021-04-17T00:00:00"/>
    <x v="1"/>
    <s v="Louisiana"/>
    <s v="New Orleans"/>
    <x v="5"/>
    <n v="60.000000000000007"/>
    <x v="44"/>
    <n v="210000.00000000003"/>
    <n v="73500"/>
    <n v="0.35"/>
    <x v="0"/>
    <x v="3"/>
    <x v="1"/>
    <n v="600.00000000000011"/>
    <n v="210"/>
  </r>
  <r>
    <x v="3"/>
    <n v="1128299"/>
    <d v="2021-05-18T00:00:00"/>
    <x v="1"/>
    <s v="Louisiana"/>
    <s v="New Orleans"/>
    <x v="0"/>
    <n v="45"/>
    <x v="20"/>
    <n v="247500"/>
    <n v="98999.999999999985"/>
    <n v="0.39999999999999997"/>
    <x v="0"/>
    <x v="4"/>
    <x v="1"/>
    <n v="450"/>
    <n v="179.99999999999997"/>
  </r>
  <r>
    <x v="3"/>
    <n v="1128299"/>
    <d v="2021-05-18T00:00:00"/>
    <x v="1"/>
    <s v="Louisiana"/>
    <s v="New Orleans"/>
    <x v="1"/>
    <n v="50"/>
    <x v="46"/>
    <n v="200000"/>
    <n v="80000"/>
    <n v="0.39999999999999997"/>
    <x v="0"/>
    <x v="4"/>
    <x v="1"/>
    <n v="500"/>
    <n v="200"/>
  </r>
  <r>
    <x v="3"/>
    <n v="1128299"/>
    <d v="2021-05-18T00:00:00"/>
    <x v="1"/>
    <s v="Louisiana"/>
    <s v="New Orleans"/>
    <x v="2"/>
    <n v="50"/>
    <x v="46"/>
    <n v="200000"/>
    <n v="80000"/>
    <n v="0.39999999999999997"/>
    <x v="0"/>
    <x v="4"/>
    <x v="1"/>
    <n v="500"/>
    <n v="200"/>
  </r>
  <r>
    <x v="3"/>
    <n v="1128299"/>
    <d v="2021-05-18T00:00:00"/>
    <x v="1"/>
    <s v="Louisiana"/>
    <s v="New Orleans"/>
    <x v="3"/>
    <n v="45"/>
    <x v="45"/>
    <n v="146250"/>
    <n v="58499.999999999993"/>
    <n v="0.39999999999999997"/>
    <x v="0"/>
    <x v="4"/>
    <x v="1"/>
    <n v="450"/>
    <n v="179.99999999999997"/>
  </r>
  <r>
    <x v="3"/>
    <n v="1128299"/>
    <d v="2021-05-18T00:00:00"/>
    <x v="1"/>
    <s v="Louisiana"/>
    <s v="New Orleans"/>
    <x v="4"/>
    <n v="40"/>
    <x v="37"/>
    <n v="90000"/>
    <n v="40500"/>
    <n v="0.45"/>
    <x v="0"/>
    <x v="4"/>
    <x v="1"/>
    <n v="400"/>
    <n v="180"/>
  </r>
  <r>
    <x v="3"/>
    <n v="1128299"/>
    <d v="2021-05-18T00:00:00"/>
    <x v="1"/>
    <s v="Louisiana"/>
    <s v="New Orleans"/>
    <x v="5"/>
    <n v="65"/>
    <x v="30"/>
    <n v="373750"/>
    <n v="130812.49999999999"/>
    <n v="0.35"/>
    <x v="2"/>
    <x v="4"/>
    <x v="1"/>
    <n v="650"/>
    <n v="227.49999999999997"/>
  </r>
  <r>
    <x v="3"/>
    <n v="1128299"/>
    <d v="2021-06-17T00:00:00"/>
    <x v="1"/>
    <s v="Louisiana"/>
    <s v="New Orleans"/>
    <x v="0"/>
    <n v="60"/>
    <x v="6"/>
    <n v="495000"/>
    <n v="197999.99999999997"/>
    <n v="0.39999999999999997"/>
    <x v="2"/>
    <x v="11"/>
    <x v="1"/>
    <n v="600"/>
    <n v="239.99999999999997"/>
  </r>
  <r>
    <x v="3"/>
    <n v="1128299"/>
    <d v="2021-06-17T00:00:00"/>
    <x v="1"/>
    <s v="Louisiana"/>
    <s v="New Orleans"/>
    <x v="1"/>
    <n v="70"/>
    <x v="19"/>
    <n v="490000"/>
    <n v="195999.99999999997"/>
    <n v="0.39999999999999997"/>
    <x v="2"/>
    <x v="11"/>
    <x v="1"/>
    <n v="700"/>
    <n v="279.99999999999994"/>
  </r>
  <r>
    <x v="3"/>
    <n v="1128299"/>
    <d v="2021-06-17T00:00:00"/>
    <x v="1"/>
    <s v="Louisiana"/>
    <s v="New Orleans"/>
    <x v="2"/>
    <n v="85"/>
    <x v="19"/>
    <n v="595000"/>
    <n v="237999.99999999997"/>
    <n v="0.39999999999999997"/>
    <x v="2"/>
    <x v="11"/>
    <x v="1"/>
    <n v="850"/>
    <n v="339.99999999999994"/>
  </r>
  <r>
    <x v="3"/>
    <n v="1128299"/>
    <d v="2021-06-17T00:00:00"/>
    <x v="1"/>
    <s v="Louisiana"/>
    <s v="New Orleans"/>
    <x v="3"/>
    <n v="85"/>
    <x v="30"/>
    <n v="488750"/>
    <n v="195499.99999999997"/>
    <n v="0.39999999999999997"/>
    <x v="2"/>
    <x v="11"/>
    <x v="1"/>
    <n v="850"/>
    <n v="339.99999999999994"/>
  </r>
  <r>
    <x v="3"/>
    <n v="1128299"/>
    <d v="2021-06-17T00:00:00"/>
    <x v="1"/>
    <s v="Louisiana"/>
    <s v="New Orleans"/>
    <x v="4"/>
    <n v="95"/>
    <x v="31"/>
    <n v="427500"/>
    <n v="192375"/>
    <n v="0.45"/>
    <x v="2"/>
    <x v="11"/>
    <x v="1"/>
    <n v="950"/>
    <n v="427.5"/>
  </r>
  <r>
    <x v="3"/>
    <n v="1128299"/>
    <d v="2021-06-17T00:00:00"/>
    <x v="1"/>
    <s v="Louisiana"/>
    <s v="New Orleans"/>
    <x v="5"/>
    <n v="110.00000000000001"/>
    <x v="29"/>
    <n v="825000.00000000012"/>
    <n v="288750"/>
    <n v="0.35"/>
    <x v="2"/>
    <x v="11"/>
    <x v="1"/>
    <n v="1100.0000000000002"/>
    <n v="385"/>
  </r>
  <r>
    <x v="3"/>
    <n v="1128299"/>
    <d v="2021-07-16T00:00:00"/>
    <x v="1"/>
    <s v="Louisiana"/>
    <s v="New Orleans"/>
    <x v="0"/>
    <n v="90"/>
    <x v="3"/>
    <n v="810000"/>
    <n v="324000"/>
    <n v="0.39999999999999997"/>
    <x v="2"/>
    <x v="5"/>
    <x v="1"/>
    <n v="900"/>
    <n v="360"/>
  </r>
  <r>
    <x v="3"/>
    <n v="1128299"/>
    <d v="2021-07-16T00:00:00"/>
    <x v="1"/>
    <s v="Louisiana"/>
    <s v="New Orleans"/>
    <x v="1"/>
    <n v="95"/>
    <x v="29"/>
    <n v="712500"/>
    <n v="285000"/>
    <n v="0.39999999999999997"/>
    <x v="2"/>
    <x v="5"/>
    <x v="1"/>
    <n v="950"/>
    <n v="380"/>
  </r>
  <r>
    <x v="3"/>
    <n v="1128299"/>
    <d v="2021-07-16T00:00:00"/>
    <x v="1"/>
    <s v="Louisiana"/>
    <s v="New Orleans"/>
    <x v="2"/>
    <n v="95"/>
    <x v="19"/>
    <n v="665000"/>
    <n v="266000"/>
    <n v="0.39999999999999997"/>
    <x v="2"/>
    <x v="5"/>
    <x v="1"/>
    <n v="950"/>
    <n v="380"/>
  </r>
  <r>
    <x v="3"/>
    <n v="1128299"/>
    <d v="2021-07-16T00:00:00"/>
    <x v="1"/>
    <s v="Louisiana"/>
    <s v="New Orleans"/>
    <x v="3"/>
    <n v="90"/>
    <x v="24"/>
    <n v="540000"/>
    <n v="215999.99999999997"/>
    <n v="0.39999999999999997"/>
    <x v="2"/>
    <x v="5"/>
    <x v="1"/>
    <n v="900"/>
    <n v="359.99999999999994"/>
  </r>
  <r>
    <x v="3"/>
    <n v="1128299"/>
    <d v="2021-07-16T00:00:00"/>
    <x v="1"/>
    <s v="Louisiana"/>
    <s v="New Orleans"/>
    <x v="4"/>
    <n v="95"/>
    <x v="25"/>
    <n v="617500"/>
    <n v="277875"/>
    <n v="0.45"/>
    <x v="2"/>
    <x v="5"/>
    <x v="1"/>
    <n v="950"/>
    <n v="427.5"/>
  </r>
  <r>
    <x v="3"/>
    <n v="1128299"/>
    <d v="2021-07-16T00:00:00"/>
    <x v="1"/>
    <s v="Louisiana"/>
    <s v="New Orleans"/>
    <x v="5"/>
    <n v="110.00000000000001"/>
    <x v="25"/>
    <n v="715000.00000000012"/>
    <n v="250250.00000000003"/>
    <n v="0.35"/>
    <x v="2"/>
    <x v="5"/>
    <x v="1"/>
    <n v="1100.0000000000002"/>
    <n v="385.00000000000006"/>
  </r>
  <r>
    <x v="3"/>
    <n v="1128299"/>
    <d v="2021-08-17T00:00:00"/>
    <x v="1"/>
    <s v="Louisiana"/>
    <s v="New Orleans"/>
    <x v="0"/>
    <n v="95"/>
    <x v="2"/>
    <n v="807500"/>
    <n v="323000"/>
    <n v="0.39999999999999997"/>
    <x v="2"/>
    <x v="6"/>
    <x v="1"/>
    <n v="950"/>
    <n v="380"/>
  </r>
  <r>
    <x v="3"/>
    <n v="1128299"/>
    <d v="2021-08-17T00:00:00"/>
    <x v="1"/>
    <s v="Louisiana"/>
    <s v="New Orleans"/>
    <x v="1"/>
    <n v="85.000000000000014"/>
    <x v="6"/>
    <n v="701250.00000000012"/>
    <n v="280500"/>
    <n v="0.39999999999999997"/>
    <x v="2"/>
    <x v="6"/>
    <x v="1"/>
    <n v="850.00000000000011"/>
    <n v="340"/>
  </r>
  <r>
    <x v="3"/>
    <n v="1128299"/>
    <d v="2021-08-17T00:00:00"/>
    <x v="1"/>
    <s v="Louisiana"/>
    <s v="New Orleans"/>
    <x v="2"/>
    <n v="75.000000000000014"/>
    <x v="19"/>
    <n v="525000.00000000012"/>
    <n v="210000.00000000003"/>
    <n v="0.39999999999999997"/>
    <x v="2"/>
    <x v="6"/>
    <x v="1"/>
    <n v="750.00000000000011"/>
    <n v="300.00000000000006"/>
  </r>
  <r>
    <x v="3"/>
    <n v="1128299"/>
    <d v="2021-08-17T00:00:00"/>
    <x v="1"/>
    <s v="Louisiana"/>
    <s v="New Orleans"/>
    <x v="3"/>
    <n v="75.000000000000014"/>
    <x v="33"/>
    <n v="356250.00000000006"/>
    <n v="142500"/>
    <n v="0.39999999999999997"/>
    <x v="2"/>
    <x v="6"/>
    <x v="1"/>
    <n v="750.00000000000011"/>
    <n v="300"/>
  </r>
  <r>
    <x v="3"/>
    <n v="1128299"/>
    <d v="2021-08-17T00:00:00"/>
    <x v="1"/>
    <s v="Louisiana"/>
    <s v="New Orleans"/>
    <x v="4"/>
    <n v="64.999999999999986"/>
    <x v="33"/>
    <n v="308749.99999999994"/>
    <n v="138937.49999999997"/>
    <n v="0.45"/>
    <x v="2"/>
    <x v="6"/>
    <x v="1"/>
    <n v="649.99999999999989"/>
    <n v="292.49999999999994"/>
  </r>
  <r>
    <x v="3"/>
    <n v="1128299"/>
    <d v="2021-08-17T00:00:00"/>
    <x v="1"/>
    <s v="Louisiana"/>
    <s v="New Orleans"/>
    <x v="5"/>
    <n v="70"/>
    <x v="48"/>
    <n v="210000"/>
    <n v="73500"/>
    <n v="0.35"/>
    <x v="2"/>
    <x v="6"/>
    <x v="1"/>
    <n v="700"/>
    <n v="245"/>
  </r>
  <r>
    <x v="3"/>
    <n v="1128299"/>
    <d v="2021-09-18T00:00:00"/>
    <x v="1"/>
    <s v="Louisiana"/>
    <s v="New Orleans"/>
    <x v="0"/>
    <n v="45.000000000000014"/>
    <x v="23"/>
    <n v="225000.00000000006"/>
    <n v="90000.000000000015"/>
    <n v="0.39999999999999997"/>
    <x v="2"/>
    <x v="7"/>
    <x v="1"/>
    <n v="450.00000000000011"/>
    <n v="180.00000000000003"/>
  </r>
  <r>
    <x v="3"/>
    <n v="1128299"/>
    <d v="2021-09-18T00:00:00"/>
    <x v="1"/>
    <s v="Louisiana"/>
    <s v="New Orleans"/>
    <x v="1"/>
    <n v="50.000000000000014"/>
    <x v="23"/>
    <n v="250000.00000000006"/>
    <n v="100000.00000000001"/>
    <n v="0.39999999999999997"/>
    <x v="2"/>
    <x v="7"/>
    <x v="1"/>
    <n v="500.00000000000011"/>
    <n v="200.00000000000003"/>
  </r>
  <r>
    <x v="3"/>
    <n v="1128299"/>
    <d v="2021-09-18T00:00:00"/>
    <x v="1"/>
    <s v="Louisiana"/>
    <s v="New Orleans"/>
    <x v="2"/>
    <n v="45.000000000000014"/>
    <x v="48"/>
    <n v="135000.00000000003"/>
    <n v="54000.000000000007"/>
    <n v="0.39999999999999997"/>
    <x v="2"/>
    <x v="7"/>
    <x v="1"/>
    <n v="450.00000000000011"/>
    <n v="180.00000000000003"/>
  </r>
  <r>
    <x v="3"/>
    <n v="1128299"/>
    <d v="2021-09-18T00:00:00"/>
    <x v="1"/>
    <s v="Louisiana"/>
    <s v="New Orleans"/>
    <x v="3"/>
    <n v="45.000000000000014"/>
    <x v="43"/>
    <n v="112500.00000000003"/>
    <n v="45000.000000000007"/>
    <n v="0.39999999999999997"/>
    <x v="2"/>
    <x v="7"/>
    <x v="1"/>
    <n v="450.00000000000011"/>
    <n v="180.00000000000003"/>
  </r>
  <r>
    <x v="3"/>
    <n v="1128299"/>
    <d v="2021-09-18T00:00:00"/>
    <x v="1"/>
    <s v="Louisiana"/>
    <s v="New Orleans"/>
    <x v="4"/>
    <n v="55.000000000000007"/>
    <x v="34"/>
    <n v="151250.00000000003"/>
    <n v="68062.500000000015"/>
    <n v="0.45"/>
    <x v="2"/>
    <x v="7"/>
    <x v="1"/>
    <n v="550.00000000000011"/>
    <n v="247.50000000000006"/>
  </r>
  <r>
    <x v="3"/>
    <n v="1128299"/>
    <d v="2021-09-18T00:00:00"/>
    <x v="1"/>
    <s v="Louisiana"/>
    <s v="New Orleans"/>
    <x v="5"/>
    <n v="40"/>
    <x v="48"/>
    <n v="120000"/>
    <n v="42000"/>
    <n v="0.35"/>
    <x v="2"/>
    <x v="7"/>
    <x v="1"/>
    <n v="400"/>
    <n v="140"/>
  </r>
  <r>
    <x v="3"/>
    <n v="1128299"/>
    <d v="2021-10-17T00:00:00"/>
    <x v="1"/>
    <s v="Louisiana"/>
    <s v="New Orleans"/>
    <x v="0"/>
    <n v="35"/>
    <x v="46"/>
    <n v="140000"/>
    <n v="55999.999999999993"/>
    <n v="0.39999999999999997"/>
    <x v="2"/>
    <x v="8"/>
    <x v="1"/>
    <n v="350"/>
    <n v="139.99999999999997"/>
  </r>
  <r>
    <x v="3"/>
    <n v="1128299"/>
    <d v="2021-10-17T00:00:00"/>
    <x v="1"/>
    <s v="Louisiana"/>
    <s v="New Orleans"/>
    <x v="1"/>
    <n v="50.000000000000014"/>
    <x v="30"/>
    <n v="287500.00000000006"/>
    <n v="115000.00000000001"/>
    <n v="0.39999999999999997"/>
    <x v="2"/>
    <x v="8"/>
    <x v="1"/>
    <n v="500.00000000000011"/>
    <n v="200.00000000000003"/>
  </r>
  <r>
    <x v="3"/>
    <n v="1128299"/>
    <d v="2021-10-17T00:00:00"/>
    <x v="1"/>
    <s v="Louisiana"/>
    <s v="New Orleans"/>
    <x v="2"/>
    <n v="45.000000000000014"/>
    <x v="46"/>
    <n v="180000.00000000006"/>
    <n v="72000.000000000015"/>
    <n v="0.39999999999999997"/>
    <x v="2"/>
    <x v="8"/>
    <x v="1"/>
    <n v="450.00000000000017"/>
    <n v="180.00000000000003"/>
  </r>
  <r>
    <x v="3"/>
    <n v="1128299"/>
    <d v="2021-10-17T00:00:00"/>
    <x v="1"/>
    <s v="Louisiana"/>
    <s v="New Orleans"/>
    <x v="3"/>
    <n v="40.000000000000007"/>
    <x v="47"/>
    <n v="150000.00000000003"/>
    <n v="60000.000000000007"/>
    <n v="0.39999999999999997"/>
    <x v="2"/>
    <x v="8"/>
    <x v="1"/>
    <n v="400.00000000000006"/>
    <n v="160.00000000000003"/>
  </r>
  <r>
    <x v="3"/>
    <n v="1128299"/>
    <d v="2021-10-17T00:00:00"/>
    <x v="1"/>
    <s v="Louisiana"/>
    <s v="New Orleans"/>
    <x v="4"/>
    <n v="50"/>
    <x v="44"/>
    <n v="175000"/>
    <n v="78750"/>
    <n v="0.45"/>
    <x v="2"/>
    <x v="8"/>
    <x v="1"/>
    <n v="500"/>
    <n v="225"/>
  </r>
  <r>
    <x v="3"/>
    <n v="1128299"/>
    <d v="2021-10-17T00:00:00"/>
    <x v="1"/>
    <s v="Louisiana"/>
    <s v="New Orleans"/>
    <x v="5"/>
    <n v="55.000000000000007"/>
    <x v="46"/>
    <n v="220000.00000000003"/>
    <n v="77000"/>
    <n v="0.35"/>
    <x v="2"/>
    <x v="8"/>
    <x v="1"/>
    <n v="550.00000000000011"/>
    <n v="192.5"/>
  </r>
  <r>
    <x v="3"/>
    <n v="1128299"/>
    <d v="2021-11-17T00:00:00"/>
    <x v="1"/>
    <s v="Louisiana"/>
    <s v="New Orleans"/>
    <x v="0"/>
    <n v="40.000000000000007"/>
    <x v="22"/>
    <n v="250000.00000000006"/>
    <n v="100000.00000000001"/>
    <n v="0.39999999999999997"/>
    <x v="2"/>
    <x v="9"/>
    <x v="1"/>
    <n v="400.00000000000011"/>
    <n v="160.00000000000003"/>
  </r>
  <r>
    <x v="3"/>
    <n v="1128299"/>
    <d v="2021-11-17T00:00:00"/>
    <x v="1"/>
    <s v="Louisiana"/>
    <s v="New Orleans"/>
    <x v="1"/>
    <n v="45.000000000000014"/>
    <x v="19"/>
    <n v="315000.00000000012"/>
    <n v="126000.00000000003"/>
    <n v="0.39999999999999997"/>
    <x v="2"/>
    <x v="9"/>
    <x v="1"/>
    <n v="450.00000000000017"/>
    <n v="180.00000000000003"/>
  </r>
  <r>
    <x v="3"/>
    <n v="1128299"/>
    <d v="2021-11-17T00:00:00"/>
    <x v="1"/>
    <s v="Louisiana"/>
    <s v="New Orleans"/>
    <x v="2"/>
    <n v="40.000000000000007"/>
    <x v="27"/>
    <n v="210000.00000000003"/>
    <n v="84000"/>
    <n v="0.39999999999999997"/>
    <x v="2"/>
    <x v="9"/>
    <x v="1"/>
    <n v="400.00000000000006"/>
    <n v="160"/>
  </r>
  <r>
    <x v="3"/>
    <n v="1128299"/>
    <d v="2021-11-17T00:00:00"/>
    <x v="1"/>
    <s v="Louisiana"/>
    <s v="New Orleans"/>
    <x v="3"/>
    <n v="50.000000000000014"/>
    <x v="23"/>
    <n v="250000.00000000006"/>
    <n v="100000.00000000001"/>
    <n v="0.39999999999999997"/>
    <x v="2"/>
    <x v="9"/>
    <x v="1"/>
    <n v="500.00000000000011"/>
    <n v="200.00000000000003"/>
  </r>
  <r>
    <x v="3"/>
    <n v="1128299"/>
    <d v="2021-11-17T00:00:00"/>
    <x v="1"/>
    <s v="Louisiana"/>
    <s v="New Orleans"/>
    <x v="4"/>
    <n v="70"/>
    <x v="33"/>
    <n v="332500"/>
    <n v="149625"/>
    <n v="0.45"/>
    <x v="2"/>
    <x v="9"/>
    <x v="1"/>
    <n v="700"/>
    <n v="315"/>
  </r>
  <r>
    <x v="3"/>
    <n v="1128299"/>
    <d v="2021-11-17T00:00:00"/>
    <x v="1"/>
    <s v="Louisiana"/>
    <s v="New Orleans"/>
    <x v="5"/>
    <n v="85.000000000000014"/>
    <x v="24"/>
    <n v="510000.00000000006"/>
    <n v="178500"/>
    <n v="0.35"/>
    <x v="2"/>
    <x v="9"/>
    <x v="1"/>
    <n v="850.00000000000011"/>
    <n v="297.5"/>
  </r>
  <r>
    <x v="3"/>
    <n v="1128299"/>
    <d v="2021-12-16T00:00:00"/>
    <x v="1"/>
    <s v="Louisiana"/>
    <s v="New Orleans"/>
    <x v="0"/>
    <n v="70.000000000000014"/>
    <x v="9"/>
    <n v="560000.00000000012"/>
    <n v="224000.00000000003"/>
    <n v="0.39999999999999997"/>
    <x v="2"/>
    <x v="10"/>
    <x v="1"/>
    <n v="700.00000000000011"/>
    <n v="280.00000000000006"/>
  </r>
  <r>
    <x v="3"/>
    <n v="1128299"/>
    <d v="2021-12-16T00:00:00"/>
    <x v="1"/>
    <s v="Louisiana"/>
    <s v="New Orleans"/>
    <x v="1"/>
    <n v="80.000000000000028"/>
    <x v="9"/>
    <n v="640000.00000000023"/>
    <n v="256000.00000000006"/>
    <n v="0.39999999999999997"/>
    <x v="2"/>
    <x v="10"/>
    <x v="1"/>
    <n v="800.00000000000034"/>
    <n v="320.00000000000006"/>
  </r>
  <r>
    <x v="0"/>
    <n v="1128299"/>
    <d v="2021-12-16T00:00:00"/>
    <x v="1"/>
    <s v="Louisiana"/>
    <s v="New Orleans"/>
    <x v="2"/>
    <n v="75.000000000000028"/>
    <x v="24"/>
    <n v="450000.00000000017"/>
    <n v="180000.00000000006"/>
    <n v="0.39999999999999997"/>
    <x v="2"/>
    <x v="10"/>
    <x v="1"/>
    <n v="750.00000000000034"/>
    <n v="300.00000000000011"/>
  </r>
  <r>
    <x v="0"/>
    <n v="1128299"/>
    <d v="2021-12-16T00:00:00"/>
    <x v="1"/>
    <s v="Louisiana"/>
    <s v="New Orleans"/>
    <x v="3"/>
    <n v="75.000000000000028"/>
    <x v="24"/>
    <n v="450000.00000000017"/>
    <n v="180000.00000000006"/>
    <n v="0.39999999999999997"/>
    <x v="2"/>
    <x v="10"/>
    <x v="1"/>
    <n v="750.00000000000034"/>
    <n v="300.00000000000011"/>
  </r>
  <r>
    <x v="0"/>
    <n v="1128299"/>
    <d v="2021-12-16T00:00:00"/>
    <x v="1"/>
    <s v="Louisiana"/>
    <s v="New Orleans"/>
    <x v="4"/>
    <n v="85.000000000000014"/>
    <x v="27"/>
    <n v="446250.00000000006"/>
    <n v="200812.50000000003"/>
    <n v="0.45"/>
    <x v="2"/>
    <x v="10"/>
    <x v="1"/>
    <n v="850.00000000000011"/>
    <n v="382.50000000000006"/>
  </r>
  <r>
    <x v="0"/>
    <n v="1128299"/>
    <d v="2021-12-16T00:00:00"/>
    <x v="1"/>
    <s v="Louisiana"/>
    <s v="New Orleans"/>
    <x v="5"/>
    <n v="90.000000000000028"/>
    <x v="22"/>
    <n v="562500.00000000023"/>
    <n v="196875.00000000006"/>
    <n v="0.35"/>
    <x v="2"/>
    <x v="10"/>
    <x v="1"/>
    <n v="900.00000000000034"/>
    <n v="315.00000000000011"/>
  </r>
  <r>
    <x v="0"/>
    <n v="1197831"/>
    <d v="2021-01-05T00:00:00"/>
    <x v="1"/>
    <s v="Louisiana"/>
    <s v="New Orleans"/>
    <x v="0"/>
    <n v="20"/>
    <x v="21"/>
    <n v="135000"/>
    <n v="40500"/>
    <n v="0.3"/>
    <x v="2"/>
    <x v="0"/>
    <x v="1"/>
    <n v="200"/>
    <n v="60"/>
  </r>
  <r>
    <x v="0"/>
    <n v="1197831"/>
    <d v="2021-01-05T00:00:00"/>
    <x v="1"/>
    <s v="Louisiana"/>
    <s v="New Orleans"/>
    <x v="1"/>
    <n v="30"/>
    <x v="21"/>
    <n v="202500"/>
    <n v="60750"/>
    <n v="0.3"/>
    <x v="2"/>
    <x v="0"/>
    <x v="1"/>
    <n v="300"/>
    <n v="90"/>
  </r>
  <r>
    <x v="0"/>
    <n v="1197831"/>
    <d v="2021-01-05T00:00:00"/>
    <x v="1"/>
    <s v="Louisiana"/>
    <s v="New Orleans"/>
    <x v="2"/>
    <n v="30"/>
    <x v="33"/>
    <n v="142500"/>
    <n v="42750"/>
    <n v="0.3"/>
    <x v="2"/>
    <x v="0"/>
    <x v="1"/>
    <n v="300"/>
    <n v="90"/>
  </r>
  <r>
    <x v="0"/>
    <n v="1197831"/>
    <d v="2021-01-05T00:00:00"/>
    <x v="1"/>
    <s v="Louisiana"/>
    <s v="New Orleans"/>
    <x v="3"/>
    <n v="35"/>
    <x v="33"/>
    <n v="166250"/>
    <n v="66500"/>
    <n v="0.4"/>
    <x v="2"/>
    <x v="0"/>
    <x v="1"/>
    <n v="350"/>
    <n v="140"/>
  </r>
  <r>
    <x v="0"/>
    <n v="1197831"/>
    <d v="2021-01-05T00:00:00"/>
    <x v="1"/>
    <s v="Louisiana"/>
    <s v="New Orleans"/>
    <x v="4"/>
    <n v="40"/>
    <x v="45"/>
    <n v="130000"/>
    <n v="32500"/>
    <n v="0.25"/>
    <x v="2"/>
    <x v="0"/>
    <x v="1"/>
    <n v="400"/>
    <n v="100"/>
  </r>
  <r>
    <x v="3"/>
    <n v="1197831"/>
    <d v="2021-01-05T00:00:00"/>
    <x v="1"/>
    <s v="Louisiana"/>
    <s v="New Orleans"/>
    <x v="5"/>
    <n v="35"/>
    <x v="33"/>
    <n v="166250"/>
    <n v="74812.5"/>
    <n v="0.45"/>
    <x v="2"/>
    <x v="0"/>
    <x v="1"/>
    <n v="350"/>
    <n v="157.5"/>
  </r>
  <r>
    <x v="0"/>
    <n v="1197831"/>
    <d v="2021-02-04T00:00:00"/>
    <x v="1"/>
    <s v="Louisiana"/>
    <s v="New Orleans"/>
    <x v="0"/>
    <n v="25"/>
    <x v="22"/>
    <n v="156250"/>
    <n v="46875"/>
    <n v="0.3"/>
    <x v="2"/>
    <x v="1"/>
    <x v="1"/>
    <n v="250"/>
    <n v="75"/>
  </r>
  <r>
    <x v="0"/>
    <n v="1197831"/>
    <d v="2021-02-04T00:00:00"/>
    <x v="1"/>
    <s v="Louisiana"/>
    <s v="New Orleans"/>
    <x v="1"/>
    <n v="35"/>
    <x v="24"/>
    <n v="210000"/>
    <n v="63000"/>
    <n v="0.3"/>
    <x v="2"/>
    <x v="1"/>
    <x v="1"/>
    <n v="350"/>
    <n v="105"/>
  </r>
  <r>
    <x v="0"/>
    <n v="1197831"/>
    <d v="2021-02-04T00:00:00"/>
    <x v="1"/>
    <s v="Louisiana"/>
    <s v="New Orleans"/>
    <x v="2"/>
    <n v="35"/>
    <x v="32"/>
    <n v="148750"/>
    <n v="44625"/>
    <n v="0.3"/>
    <x v="2"/>
    <x v="1"/>
    <x v="1"/>
    <n v="350"/>
    <n v="105"/>
  </r>
  <r>
    <x v="0"/>
    <n v="1197831"/>
    <d v="2021-02-04T00:00:00"/>
    <x v="2"/>
    <s v="Idaho"/>
    <s v="Boise"/>
    <x v="3"/>
    <n v="35"/>
    <x v="47"/>
    <n v="131250"/>
    <n v="52500"/>
    <n v="0.4"/>
    <x v="2"/>
    <x v="1"/>
    <x v="1"/>
    <n v="350"/>
    <n v="140"/>
  </r>
  <r>
    <x v="0"/>
    <n v="1197831"/>
    <d v="2021-02-04T00:00:00"/>
    <x v="2"/>
    <s v="Idaho"/>
    <s v="Boise"/>
    <x v="4"/>
    <n v="40"/>
    <x v="43"/>
    <n v="100000"/>
    <n v="25000"/>
    <n v="0.25"/>
    <x v="2"/>
    <x v="1"/>
    <x v="1"/>
    <n v="400"/>
    <n v="100"/>
  </r>
  <r>
    <x v="0"/>
    <n v="1197831"/>
    <d v="2021-02-04T00:00:00"/>
    <x v="2"/>
    <s v="Idaho"/>
    <s v="Boise"/>
    <x v="5"/>
    <n v="35"/>
    <x v="31"/>
    <n v="157500"/>
    <n v="70875"/>
    <n v="0.45"/>
    <x v="2"/>
    <x v="1"/>
    <x v="1"/>
    <n v="350"/>
    <n v="157.5"/>
  </r>
  <r>
    <x v="0"/>
    <n v="1197831"/>
    <d v="2021-03-06T00:00:00"/>
    <x v="2"/>
    <s v="Idaho"/>
    <s v="Boise"/>
    <x v="0"/>
    <n v="30"/>
    <x v="22"/>
    <n v="187500"/>
    <n v="65625"/>
    <n v="0.35"/>
    <x v="2"/>
    <x v="2"/>
    <x v="1"/>
    <n v="300"/>
    <n v="105"/>
  </r>
  <r>
    <x v="0"/>
    <n v="1197831"/>
    <d v="2021-03-06T00:00:00"/>
    <x v="2"/>
    <s v="Idaho"/>
    <s v="Boise"/>
    <x v="1"/>
    <n v="40"/>
    <x v="22"/>
    <n v="250000"/>
    <n v="87500"/>
    <n v="0.35"/>
    <x v="2"/>
    <x v="2"/>
    <x v="1"/>
    <n v="400"/>
    <n v="140"/>
  </r>
  <r>
    <x v="0"/>
    <n v="1197831"/>
    <d v="2021-03-06T00:00:00"/>
    <x v="2"/>
    <s v="Idaho"/>
    <s v="Boise"/>
    <x v="2"/>
    <n v="30"/>
    <x v="31"/>
    <n v="135000"/>
    <n v="47250"/>
    <n v="0.35"/>
    <x v="2"/>
    <x v="2"/>
    <x v="1"/>
    <n v="300"/>
    <n v="105"/>
  </r>
  <r>
    <x v="0"/>
    <n v="1197831"/>
    <d v="2021-03-06T00:00:00"/>
    <x v="2"/>
    <s v="Idaho"/>
    <s v="Boise"/>
    <x v="3"/>
    <n v="35"/>
    <x v="44"/>
    <n v="122500"/>
    <n v="55125"/>
    <n v="0.45"/>
    <x v="2"/>
    <x v="2"/>
    <x v="1"/>
    <n v="350"/>
    <n v="157.5"/>
  </r>
  <r>
    <x v="3"/>
    <n v="1197831"/>
    <d v="2021-03-06T00:00:00"/>
    <x v="2"/>
    <s v="Idaho"/>
    <s v="Boise"/>
    <x v="4"/>
    <n v="40"/>
    <x v="43"/>
    <n v="100000"/>
    <n v="30000"/>
    <n v="0.3"/>
    <x v="2"/>
    <x v="2"/>
    <x v="1"/>
    <n v="400"/>
    <n v="120"/>
  </r>
  <r>
    <x v="3"/>
    <n v="1197831"/>
    <d v="2021-03-06T00:00:00"/>
    <x v="2"/>
    <s v="Idaho"/>
    <s v="Boise"/>
    <x v="5"/>
    <n v="35"/>
    <x v="46"/>
    <n v="140000"/>
    <n v="70000"/>
    <n v="0.5"/>
    <x v="2"/>
    <x v="2"/>
    <x v="1"/>
    <n v="350"/>
    <n v="175"/>
  </r>
  <r>
    <x v="3"/>
    <n v="1197831"/>
    <d v="2021-04-05T00:00:00"/>
    <x v="2"/>
    <s v="Idaho"/>
    <s v="Boise"/>
    <x v="0"/>
    <n v="20"/>
    <x v="25"/>
    <n v="130000"/>
    <n v="45500"/>
    <n v="0.35"/>
    <x v="2"/>
    <x v="3"/>
    <x v="1"/>
    <n v="200"/>
    <n v="70"/>
  </r>
  <r>
    <x v="3"/>
    <n v="1197831"/>
    <d v="2021-04-05T00:00:00"/>
    <x v="2"/>
    <s v="Idaho"/>
    <s v="Boise"/>
    <x v="1"/>
    <n v="30.000000000000004"/>
    <x v="25"/>
    <n v="195000.00000000003"/>
    <n v="68250"/>
    <n v="0.35"/>
    <x v="2"/>
    <x v="3"/>
    <x v="1"/>
    <n v="300.00000000000006"/>
    <n v="105"/>
  </r>
  <r>
    <x v="3"/>
    <n v="1197831"/>
    <d v="2021-04-05T00:00:00"/>
    <x v="2"/>
    <s v="Idaho"/>
    <s v="Boise"/>
    <x v="2"/>
    <n v="24.999999999999996"/>
    <x v="33"/>
    <n v="118749.99999999999"/>
    <n v="41562.499999999993"/>
    <n v="0.35"/>
    <x v="2"/>
    <x v="3"/>
    <x v="1"/>
    <n v="249.99999999999997"/>
    <n v="87.499999999999986"/>
  </r>
  <r>
    <x v="3"/>
    <n v="1197831"/>
    <d v="2021-04-05T00:00:00"/>
    <x v="2"/>
    <s v="Idaho"/>
    <s v="Boise"/>
    <x v="3"/>
    <n v="30.000000000000004"/>
    <x v="47"/>
    <n v="112500.00000000001"/>
    <n v="50625.000000000007"/>
    <n v="0.45"/>
    <x v="2"/>
    <x v="3"/>
    <x v="1"/>
    <n v="300.00000000000006"/>
    <n v="135.00000000000003"/>
  </r>
  <r>
    <x v="3"/>
    <n v="1197831"/>
    <d v="2021-04-05T00:00:00"/>
    <x v="2"/>
    <s v="Idaho"/>
    <s v="Boise"/>
    <x v="4"/>
    <n v="35"/>
    <x v="34"/>
    <n v="96250"/>
    <n v="28875"/>
    <n v="0.3"/>
    <x v="2"/>
    <x v="3"/>
    <x v="1"/>
    <n v="350"/>
    <n v="105"/>
  </r>
  <r>
    <x v="3"/>
    <n v="1197831"/>
    <d v="2021-04-05T00:00:00"/>
    <x v="2"/>
    <s v="Idaho"/>
    <s v="Boise"/>
    <x v="5"/>
    <n v="30.000000000000004"/>
    <x v="20"/>
    <n v="165000.00000000003"/>
    <n v="82500.000000000015"/>
    <n v="0.5"/>
    <x v="2"/>
    <x v="3"/>
    <x v="1"/>
    <n v="300.00000000000006"/>
    <n v="150.00000000000003"/>
  </r>
  <r>
    <x v="3"/>
    <n v="1197831"/>
    <d v="2021-05-05T00:00:00"/>
    <x v="2"/>
    <s v="Idaho"/>
    <s v="Boise"/>
    <x v="0"/>
    <n v="20"/>
    <x v="19"/>
    <n v="140000"/>
    <n v="49000"/>
    <n v="0.35"/>
    <x v="2"/>
    <x v="4"/>
    <x v="1"/>
    <n v="200"/>
    <n v="70"/>
  </r>
  <r>
    <x v="3"/>
    <n v="1197831"/>
    <d v="2021-05-05T00:00:00"/>
    <x v="2"/>
    <s v="Idaho"/>
    <s v="Boise"/>
    <x v="1"/>
    <n v="30.000000000000004"/>
    <x v="26"/>
    <n v="217500.00000000003"/>
    <n v="76125"/>
    <n v="0.35"/>
    <x v="2"/>
    <x v="4"/>
    <x v="1"/>
    <n v="300.00000000000006"/>
    <n v="105"/>
  </r>
  <r>
    <x v="3"/>
    <n v="1197831"/>
    <d v="2021-05-05T00:00:00"/>
    <x v="2"/>
    <s v="Idaho"/>
    <s v="Boise"/>
    <x v="2"/>
    <n v="24.999999999999996"/>
    <x v="30"/>
    <n v="143749.99999999997"/>
    <n v="50312.499999999985"/>
    <n v="0.35"/>
    <x v="2"/>
    <x v="4"/>
    <x v="1"/>
    <n v="249.99999999999994"/>
    <n v="87.499999999999972"/>
  </r>
  <r>
    <x v="3"/>
    <n v="1197831"/>
    <d v="2021-05-05T00:00:00"/>
    <x v="2"/>
    <s v="Idaho"/>
    <s v="Boise"/>
    <x v="3"/>
    <n v="35"/>
    <x v="23"/>
    <n v="175000"/>
    <n v="78750"/>
    <n v="0.45"/>
    <x v="2"/>
    <x v="4"/>
    <x v="1"/>
    <n v="350"/>
    <n v="157.5"/>
  </r>
  <r>
    <x v="3"/>
    <n v="1197831"/>
    <d v="2021-05-05T00:00:00"/>
    <x v="2"/>
    <s v="Idaho"/>
    <s v="Boise"/>
    <x v="4"/>
    <n v="50"/>
    <x v="46"/>
    <n v="200000"/>
    <n v="60000"/>
    <n v="0.3"/>
    <x v="2"/>
    <x v="4"/>
    <x v="1"/>
    <n v="500"/>
    <n v="150"/>
  </r>
  <r>
    <x v="3"/>
    <n v="1197831"/>
    <d v="2021-05-05T00:00:00"/>
    <x v="2"/>
    <s v="Idaho"/>
    <s v="Boise"/>
    <x v="5"/>
    <n v="45"/>
    <x v="29"/>
    <n v="337500"/>
    <n v="168750"/>
    <n v="0.5"/>
    <x v="2"/>
    <x v="4"/>
    <x v="1"/>
    <n v="450"/>
    <n v="225"/>
  </r>
  <r>
    <x v="3"/>
    <n v="1197831"/>
    <d v="2021-06-04T00:00:00"/>
    <x v="2"/>
    <s v="Idaho"/>
    <s v="Boise"/>
    <x v="0"/>
    <n v="45"/>
    <x v="29"/>
    <n v="337500"/>
    <n v="118124.99999999999"/>
    <n v="0.35"/>
    <x v="2"/>
    <x v="11"/>
    <x v="1"/>
    <n v="450"/>
    <n v="157.49999999999997"/>
  </r>
  <r>
    <x v="3"/>
    <n v="1197831"/>
    <d v="2021-06-04T00:00:00"/>
    <x v="2"/>
    <s v="Idaho"/>
    <s v="Boise"/>
    <x v="1"/>
    <n v="50"/>
    <x v="29"/>
    <n v="375000"/>
    <n v="131250"/>
    <n v="0.35"/>
    <x v="2"/>
    <x v="11"/>
    <x v="1"/>
    <n v="500"/>
    <n v="175"/>
  </r>
  <r>
    <x v="3"/>
    <n v="1197831"/>
    <d v="2021-06-04T00:00:00"/>
    <x v="2"/>
    <s v="Idaho"/>
    <s v="Boise"/>
    <x v="2"/>
    <n v="50"/>
    <x v="24"/>
    <n v="300000"/>
    <n v="105000"/>
    <n v="0.35"/>
    <x v="2"/>
    <x v="11"/>
    <x v="1"/>
    <n v="500"/>
    <n v="175"/>
  </r>
  <r>
    <x v="3"/>
    <n v="1197831"/>
    <d v="2021-06-04T00:00:00"/>
    <x v="2"/>
    <s v="Idaho"/>
    <s v="Boise"/>
    <x v="3"/>
    <n v="50"/>
    <x v="20"/>
    <n v="275000"/>
    <n v="123750"/>
    <n v="0.45"/>
    <x v="2"/>
    <x v="11"/>
    <x v="1"/>
    <n v="500"/>
    <n v="225"/>
  </r>
  <r>
    <x v="3"/>
    <n v="1197831"/>
    <d v="2021-06-04T00:00:00"/>
    <x v="2"/>
    <s v="Idaho"/>
    <s v="Boise"/>
    <x v="4"/>
    <n v="55.000000000000007"/>
    <x v="31"/>
    <n v="247500.00000000003"/>
    <n v="74250"/>
    <n v="0.3"/>
    <x v="2"/>
    <x v="11"/>
    <x v="1"/>
    <n v="550.00000000000011"/>
    <n v="165"/>
  </r>
  <r>
    <x v="3"/>
    <n v="1197831"/>
    <d v="2021-06-04T00:00:00"/>
    <x v="2"/>
    <s v="Idaho"/>
    <s v="Boise"/>
    <x v="5"/>
    <n v="60.000000000000007"/>
    <x v="6"/>
    <n v="495000.00000000006"/>
    <n v="247500.00000000003"/>
    <n v="0.5"/>
    <x v="2"/>
    <x v="11"/>
    <x v="1"/>
    <n v="600.00000000000011"/>
    <n v="300.00000000000006"/>
  </r>
  <r>
    <x v="3"/>
    <n v="1197831"/>
    <d v="2021-07-06T00:00:00"/>
    <x v="2"/>
    <s v="Idaho"/>
    <s v="Boise"/>
    <x v="0"/>
    <n v="50"/>
    <x v="28"/>
    <n v="387500"/>
    <n v="155000"/>
    <n v="0.39999999999999997"/>
    <x v="2"/>
    <x v="5"/>
    <x v="1"/>
    <n v="500"/>
    <n v="200"/>
  </r>
  <r>
    <x v="3"/>
    <n v="1197831"/>
    <d v="2021-07-06T00:00:00"/>
    <x v="2"/>
    <s v="Idaho"/>
    <s v="Boise"/>
    <x v="1"/>
    <n v="55.000000000000007"/>
    <x v="28"/>
    <n v="426250.00000000006"/>
    <n v="170500"/>
    <n v="0.39999999999999997"/>
    <x v="2"/>
    <x v="5"/>
    <x v="1"/>
    <n v="550.00000000000011"/>
    <n v="220"/>
  </r>
  <r>
    <x v="3"/>
    <n v="1197831"/>
    <d v="2021-07-06T00:00:00"/>
    <x v="2"/>
    <s v="Idaho"/>
    <s v="Boise"/>
    <x v="2"/>
    <n v="50"/>
    <x v="8"/>
    <n v="462500"/>
    <n v="184999.99999999997"/>
    <n v="0.39999999999999997"/>
    <x v="2"/>
    <x v="5"/>
    <x v="1"/>
    <n v="500"/>
    <n v="199.99999999999997"/>
  </r>
  <r>
    <x v="3"/>
    <n v="1197831"/>
    <d v="2021-07-06T00:00:00"/>
    <x v="2"/>
    <s v="Idaho"/>
    <s v="Boise"/>
    <x v="3"/>
    <n v="50"/>
    <x v="27"/>
    <n v="262500"/>
    <n v="131250"/>
    <n v="0.5"/>
    <x v="2"/>
    <x v="5"/>
    <x v="1"/>
    <n v="500"/>
    <n v="250"/>
  </r>
  <r>
    <x v="3"/>
    <n v="1197831"/>
    <d v="2021-07-06T00:00:00"/>
    <x v="2"/>
    <s v="Idaho"/>
    <s v="Boise"/>
    <x v="4"/>
    <n v="55.000000000000007"/>
    <x v="27"/>
    <n v="288750.00000000006"/>
    <n v="101062.50000000001"/>
    <n v="0.35"/>
    <x v="2"/>
    <x v="5"/>
    <x v="1"/>
    <n v="550.00000000000011"/>
    <n v="192.50000000000003"/>
  </r>
  <r>
    <x v="0"/>
    <n v="1197831"/>
    <d v="2021-07-06T00:00:00"/>
    <x v="2"/>
    <s v="Idaho"/>
    <s v="Boise"/>
    <x v="5"/>
    <n v="65"/>
    <x v="9"/>
    <n v="520000"/>
    <n v="286000"/>
    <n v="0.55000000000000004"/>
    <x v="2"/>
    <x v="5"/>
    <x v="1"/>
    <n v="650"/>
    <n v="357.5"/>
  </r>
  <r>
    <x v="0"/>
    <n v="1197831"/>
    <d v="2021-08-08T00:00:00"/>
    <x v="2"/>
    <s v="Idaho"/>
    <s v="Boise"/>
    <x v="0"/>
    <n v="50"/>
    <x v="29"/>
    <n v="375000"/>
    <n v="150000"/>
    <n v="0.39999999999999997"/>
    <x v="2"/>
    <x v="6"/>
    <x v="1"/>
    <n v="500"/>
    <n v="200"/>
  </r>
  <r>
    <x v="0"/>
    <n v="1197831"/>
    <d v="2021-08-08T00:00:00"/>
    <x v="2"/>
    <s v="Idaho"/>
    <s v="Boise"/>
    <x v="1"/>
    <n v="55.000000000000007"/>
    <x v="29"/>
    <n v="412500.00000000006"/>
    <n v="165000"/>
    <n v="0.39999999999999997"/>
    <x v="2"/>
    <x v="6"/>
    <x v="1"/>
    <n v="550.00000000000011"/>
    <n v="220"/>
  </r>
  <r>
    <x v="0"/>
    <n v="1197831"/>
    <d v="2021-08-08T00:00:00"/>
    <x v="2"/>
    <s v="Idaho"/>
    <s v="Boise"/>
    <x v="2"/>
    <n v="50"/>
    <x v="8"/>
    <n v="462500"/>
    <n v="184999.99999999997"/>
    <n v="0.39999999999999997"/>
    <x v="2"/>
    <x v="6"/>
    <x v="1"/>
    <n v="500"/>
    <n v="199.99999999999997"/>
  </r>
  <r>
    <x v="0"/>
    <n v="1197831"/>
    <d v="2021-08-08T00:00:00"/>
    <x v="2"/>
    <s v="Idaho"/>
    <s v="Boise"/>
    <x v="3"/>
    <n v="50"/>
    <x v="33"/>
    <n v="237500"/>
    <n v="118750"/>
    <n v="0.5"/>
    <x v="2"/>
    <x v="6"/>
    <x v="1"/>
    <n v="500"/>
    <n v="250"/>
  </r>
  <r>
    <x v="2"/>
    <n v="1197831"/>
    <d v="2021-08-08T00:00:00"/>
    <x v="2"/>
    <s v="Idaho"/>
    <s v="Boise"/>
    <x v="4"/>
    <n v="55.000000000000007"/>
    <x v="33"/>
    <n v="261250.00000000003"/>
    <n v="91437.5"/>
    <n v="0.35"/>
    <x v="2"/>
    <x v="6"/>
    <x v="1"/>
    <n v="550.00000000000011"/>
    <n v="192.5"/>
  </r>
  <r>
    <x v="2"/>
    <n v="1197831"/>
    <d v="2021-08-08T00:00:00"/>
    <x v="2"/>
    <s v="Idaho"/>
    <s v="Boise"/>
    <x v="5"/>
    <n v="60"/>
    <x v="26"/>
    <n v="435000"/>
    <n v="239250.00000000003"/>
    <n v="0.55000000000000004"/>
    <x v="2"/>
    <x v="6"/>
    <x v="1"/>
    <n v="600"/>
    <n v="330.00000000000006"/>
  </r>
  <r>
    <x v="2"/>
    <n v="1197831"/>
    <d v="2021-09-05T00:00:00"/>
    <x v="2"/>
    <s v="Idaho"/>
    <s v="Boise"/>
    <x v="0"/>
    <n v="55.000000000000007"/>
    <x v="21"/>
    <n v="371250.00000000006"/>
    <n v="148500"/>
    <n v="0.39999999999999997"/>
    <x v="2"/>
    <x v="7"/>
    <x v="1"/>
    <n v="550.00000000000011"/>
    <n v="220"/>
  </r>
  <r>
    <x v="2"/>
    <n v="1197831"/>
    <d v="2021-09-05T00:00:00"/>
    <x v="2"/>
    <s v="Idaho"/>
    <s v="Boise"/>
    <x v="1"/>
    <n v="55.000000000000007"/>
    <x v="22"/>
    <n v="343750.00000000006"/>
    <n v="137500"/>
    <n v="0.39999999999999997"/>
    <x v="2"/>
    <x v="7"/>
    <x v="1"/>
    <n v="550.00000000000011"/>
    <n v="220"/>
  </r>
  <r>
    <x v="2"/>
    <n v="1197831"/>
    <d v="2021-09-05T00:00:00"/>
    <x v="2"/>
    <s v="Idaho"/>
    <s v="Boise"/>
    <x v="2"/>
    <n v="60"/>
    <x v="21"/>
    <n v="405000"/>
    <n v="162000"/>
    <n v="0.39999999999999997"/>
    <x v="2"/>
    <x v="7"/>
    <x v="1"/>
    <n v="600"/>
    <n v="240"/>
  </r>
  <r>
    <x v="2"/>
    <n v="1197831"/>
    <d v="2021-09-05T00:00:00"/>
    <x v="2"/>
    <s v="Idaho"/>
    <s v="Boise"/>
    <x v="3"/>
    <n v="60"/>
    <x v="46"/>
    <n v="240000"/>
    <n v="120000"/>
    <n v="0.5"/>
    <x v="2"/>
    <x v="7"/>
    <x v="1"/>
    <n v="600"/>
    <n v="300"/>
  </r>
  <r>
    <x v="2"/>
    <n v="1197831"/>
    <d v="2021-09-05T00:00:00"/>
    <x v="2"/>
    <s v="Idaho"/>
    <s v="Boise"/>
    <x v="4"/>
    <n v="55.000000000000007"/>
    <x v="46"/>
    <n v="220000.00000000003"/>
    <n v="77000"/>
    <n v="0.35"/>
    <x v="2"/>
    <x v="7"/>
    <x v="1"/>
    <n v="550.00000000000011"/>
    <n v="192.5"/>
  </r>
  <r>
    <x v="2"/>
    <n v="1197831"/>
    <d v="2021-09-05T00:00:00"/>
    <x v="2"/>
    <s v="Idaho"/>
    <s v="Boise"/>
    <x v="5"/>
    <n v="50"/>
    <x v="22"/>
    <n v="312500"/>
    <n v="171875"/>
    <n v="0.55000000000000004"/>
    <x v="2"/>
    <x v="7"/>
    <x v="1"/>
    <n v="500"/>
    <n v="275"/>
  </r>
  <r>
    <x v="2"/>
    <n v="1197831"/>
    <d v="2021-10-04T00:00:00"/>
    <x v="2"/>
    <s v="Idaho"/>
    <s v="Boise"/>
    <x v="0"/>
    <n v="40"/>
    <x v="30"/>
    <n v="230000"/>
    <n v="91999.999999999985"/>
    <n v="0.39999999999999997"/>
    <x v="2"/>
    <x v="8"/>
    <x v="1"/>
    <n v="400"/>
    <n v="159.99999999999997"/>
  </r>
  <r>
    <x v="2"/>
    <n v="1197831"/>
    <d v="2021-10-04T00:00:00"/>
    <x v="2"/>
    <s v="Idaho"/>
    <s v="Boise"/>
    <x v="1"/>
    <n v="40"/>
    <x v="30"/>
    <n v="230000"/>
    <n v="91999.999999999985"/>
    <n v="0.39999999999999997"/>
    <x v="2"/>
    <x v="8"/>
    <x v="1"/>
    <n v="400"/>
    <n v="159.99999999999997"/>
  </r>
  <r>
    <x v="2"/>
    <n v="1197831"/>
    <d v="2021-10-04T00:00:00"/>
    <x v="2"/>
    <s v="Idaho"/>
    <s v="Boise"/>
    <x v="2"/>
    <n v="45"/>
    <x v="27"/>
    <n v="236250"/>
    <n v="94499.999999999985"/>
    <n v="0.39999999999999997"/>
    <x v="2"/>
    <x v="8"/>
    <x v="1"/>
    <n v="450"/>
    <n v="179.99999999999997"/>
  </r>
  <r>
    <x v="2"/>
    <n v="1197831"/>
    <d v="2021-10-04T00:00:00"/>
    <x v="2"/>
    <s v="Idaho"/>
    <s v="Boise"/>
    <x v="3"/>
    <n v="45"/>
    <x v="47"/>
    <n v="168750"/>
    <n v="84375"/>
    <n v="0.5"/>
    <x v="2"/>
    <x v="8"/>
    <x v="1"/>
    <n v="450"/>
    <n v="225"/>
  </r>
  <r>
    <x v="2"/>
    <n v="1197831"/>
    <d v="2021-10-04T00:00:00"/>
    <x v="2"/>
    <s v="Idaho"/>
    <s v="Boise"/>
    <x v="4"/>
    <n v="35"/>
    <x v="44"/>
    <n v="122500"/>
    <n v="42875"/>
    <n v="0.35"/>
    <x v="2"/>
    <x v="8"/>
    <x v="1"/>
    <n v="350"/>
    <n v="122.5"/>
  </r>
  <r>
    <x v="2"/>
    <n v="1197831"/>
    <d v="2021-10-04T00:00:00"/>
    <x v="2"/>
    <s v="Idaho"/>
    <s v="Boise"/>
    <x v="5"/>
    <n v="45"/>
    <x v="27"/>
    <n v="236250"/>
    <n v="129937.50000000001"/>
    <n v="0.55000000000000004"/>
    <x v="2"/>
    <x v="8"/>
    <x v="1"/>
    <n v="450"/>
    <n v="247.50000000000003"/>
  </r>
  <r>
    <x v="2"/>
    <n v="1197831"/>
    <d v="2021-11-05T00:00:00"/>
    <x v="2"/>
    <s v="Idaho"/>
    <s v="Boise"/>
    <x v="0"/>
    <n v="35"/>
    <x v="21"/>
    <n v="236250"/>
    <n v="94499.999999999985"/>
    <n v="0.39999999999999997"/>
    <x v="2"/>
    <x v="9"/>
    <x v="1"/>
    <n v="350"/>
    <n v="139.99999999999997"/>
  </r>
  <r>
    <x v="2"/>
    <n v="1197831"/>
    <d v="2021-11-05T00:00:00"/>
    <x v="2"/>
    <s v="Idaho"/>
    <s v="Boise"/>
    <x v="1"/>
    <n v="35"/>
    <x v="21"/>
    <n v="236250"/>
    <n v="94499.999999999985"/>
    <n v="0.39999999999999997"/>
    <x v="2"/>
    <x v="9"/>
    <x v="1"/>
    <n v="350"/>
    <n v="139.99999999999997"/>
  </r>
  <r>
    <x v="2"/>
    <n v="1197831"/>
    <d v="2021-11-05T00:00:00"/>
    <x v="2"/>
    <s v="Idaho"/>
    <s v="Boise"/>
    <x v="2"/>
    <n v="60"/>
    <x v="24"/>
    <n v="360000"/>
    <n v="144000"/>
    <n v="0.39999999999999997"/>
    <x v="2"/>
    <x v="9"/>
    <x v="1"/>
    <n v="600"/>
    <n v="240"/>
  </r>
  <r>
    <x v="2"/>
    <n v="1197831"/>
    <d v="2021-11-05T00:00:00"/>
    <x v="2"/>
    <s v="Idaho"/>
    <s v="Boise"/>
    <x v="3"/>
    <n v="60"/>
    <x v="31"/>
    <n v="270000"/>
    <n v="135000"/>
    <n v="0.5"/>
    <x v="2"/>
    <x v="9"/>
    <x v="1"/>
    <n v="600"/>
    <n v="300"/>
  </r>
  <r>
    <x v="2"/>
    <n v="1197831"/>
    <d v="2021-11-05T00:00:00"/>
    <x v="2"/>
    <s v="Idaho"/>
    <s v="Boise"/>
    <x v="4"/>
    <n v="54.999999999999993"/>
    <x v="32"/>
    <n v="233749.99999999997"/>
    <n v="81812.499999999985"/>
    <n v="0.35"/>
    <x v="2"/>
    <x v="9"/>
    <x v="1"/>
    <n v="549.99999999999989"/>
    <n v="192.49999999999997"/>
  </r>
  <r>
    <x v="2"/>
    <n v="1197831"/>
    <d v="2021-11-05T00:00:00"/>
    <x v="2"/>
    <s v="Idaho"/>
    <s v="Boise"/>
    <x v="5"/>
    <n v="65"/>
    <x v="22"/>
    <n v="406250"/>
    <n v="223437.50000000003"/>
    <n v="0.55000000000000004"/>
    <x v="2"/>
    <x v="9"/>
    <x v="1"/>
    <n v="650"/>
    <n v="357.50000000000006"/>
  </r>
  <r>
    <x v="0"/>
    <n v="1197831"/>
    <d v="2021-12-04T00:00:00"/>
    <x v="2"/>
    <s v="Idaho"/>
    <s v="Boise"/>
    <x v="0"/>
    <n v="54.999999999999993"/>
    <x v="28"/>
    <n v="426249.99999999994"/>
    <n v="170499.99999999997"/>
    <n v="0.39999999999999997"/>
    <x v="2"/>
    <x v="10"/>
    <x v="1"/>
    <n v="549.99999999999989"/>
    <n v="219.99999999999997"/>
  </r>
  <r>
    <x v="0"/>
    <n v="1197831"/>
    <d v="2021-12-04T00:00:00"/>
    <x v="2"/>
    <s v="Idaho"/>
    <s v="Boise"/>
    <x v="1"/>
    <n v="54.999999999999993"/>
    <x v="28"/>
    <n v="426249.99999999994"/>
    <n v="170499.99999999997"/>
    <n v="0.39999999999999997"/>
    <x v="2"/>
    <x v="10"/>
    <x v="1"/>
    <n v="549.99999999999989"/>
    <n v="219.99999999999997"/>
  </r>
  <r>
    <x v="0"/>
    <n v="1197831"/>
    <d v="2021-12-04T00:00:00"/>
    <x v="2"/>
    <s v="Idaho"/>
    <s v="Boise"/>
    <x v="2"/>
    <n v="60"/>
    <x v="21"/>
    <n v="405000"/>
    <n v="162000"/>
    <n v="0.39999999999999997"/>
    <x v="2"/>
    <x v="10"/>
    <x v="1"/>
    <n v="600"/>
    <n v="240"/>
  </r>
  <r>
    <x v="0"/>
    <n v="1197831"/>
    <d v="2021-12-04T00:00:00"/>
    <x v="2"/>
    <s v="Idaho"/>
    <s v="Boise"/>
    <x v="3"/>
    <n v="60"/>
    <x v="27"/>
    <n v="315000"/>
    <n v="157500"/>
    <n v="0.5"/>
    <x v="2"/>
    <x v="10"/>
    <x v="1"/>
    <n v="600"/>
    <n v="300"/>
  </r>
  <r>
    <x v="0"/>
    <n v="1197831"/>
    <d v="2021-12-04T00:00:00"/>
    <x v="2"/>
    <s v="Idaho"/>
    <s v="Boise"/>
    <x v="4"/>
    <n v="54.999999999999993"/>
    <x v="33"/>
    <n v="261249.99999999997"/>
    <n v="91437.499999999985"/>
    <n v="0.35"/>
    <x v="2"/>
    <x v="10"/>
    <x v="1"/>
    <n v="549.99999999999989"/>
    <n v="192.49999999999997"/>
  </r>
  <r>
    <x v="0"/>
    <n v="1197831"/>
    <d v="2021-12-04T00:00:00"/>
    <x v="2"/>
    <s v="Idaho"/>
    <s v="Boise"/>
    <x v="5"/>
    <n v="65"/>
    <x v="26"/>
    <n v="471250"/>
    <n v="259187.50000000003"/>
    <n v="0.55000000000000004"/>
    <x v="2"/>
    <x v="10"/>
    <x v="1"/>
    <n v="650"/>
    <n v="357.50000000000006"/>
  </r>
  <r>
    <x v="0"/>
    <n v="1128299"/>
    <d v="2021-01-23T00:00:00"/>
    <x v="2"/>
    <s v="Idaho"/>
    <s v="Boise"/>
    <x v="0"/>
    <n v="29.999999999999993"/>
    <x v="32"/>
    <n v="127499.99999999997"/>
    <n v="44624.999999999985"/>
    <n v="0.35"/>
    <x v="2"/>
    <x v="0"/>
    <x v="1"/>
    <n v="299.99999999999994"/>
    <n v="104.99999999999997"/>
  </r>
  <r>
    <x v="0"/>
    <n v="1128299"/>
    <d v="2021-01-23T00:00:00"/>
    <x v="2"/>
    <s v="Idaho"/>
    <s v="Boise"/>
    <x v="1"/>
    <n v="40"/>
    <x v="32"/>
    <n v="170000"/>
    <n v="68000"/>
    <n v="0.4"/>
    <x v="2"/>
    <x v="0"/>
    <x v="1"/>
    <n v="400"/>
    <n v="160"/>
  </r>
  <r>
    <x v="0"/>
    <n v="1128299"/>
    <d v="2021-01-23T00:00:00"/>
    <x v="2"/>
    <s v="Idaho"/>
    <s v="Boise"/>
    <x v="2"/>
    <n v="40"/>
    <x v="32"/>
    <n v="170000"/>
    <n v="59499.999999999993"/>
    <n v="0.35"/>
    <x v="2"/>
    <x v="0"/>
    <x v="1"/>
    <n v="400"/>
    <n v="139.99999999999997"/>
  </r>
  <r>
    <x v="0"/>
    <n v="1128299"/>
    <d v="2021-01-23T00:00:00"/>
    <x v="2"/>
    <s v="Idaho"/>
    <s v="Boise"/>
    <x v="3"/>
    <n v="40"/>
    <x v="34"/>
    <n v="110000"/>
    <n v="38500"/>
    <n v="0.35"/>
    <x v="2"/>
    <x v="0"/>
    <x v="1"/>
    <n v="400"/>
    <n v="140"/>
  </r>
  <r>
    <x v="0"/>
    <n v="1128299"/>
    <d v="2021-01-23T00:00:00"/>
    <x v="2"/>
    <s v="Idaho"/>
    <s v="Boise"/>
    <x v="4"/>
    <n v="45.000000000000007"/>
    <x v="37"/>
    <n v="101250.00000000001"/>
    <n v="30375.000000000004"/>
    <n v="0.3"/>
    <x v="2"/>
    <x v="0"/>
    <x v="1"/>
    <n v="450.00000000000006"/>
    <n v="135.00000000000003"/>
  </r>
  <r>
    <x v="0"/>
    <n v="1128299"/>
    <d v="2021-01-23T00:00:00"/>
    <x v="2"/>
    <s v="Idaho"/>
    <s v="Boise"/>
    <x v="5"/>
    <n v="40"/>
    <x v="32"/>
    <n v="170000"/>
    <n v="42500"/>
    <n v="0.25"/>
    <x v="2"/>
    <x v="0"/>
    <x v="1"/>
    <n v="400"/>
    <n v="100"/>
  </r>
  <r>
    <x v="0"/>
    <n v="1128299"/>
    <d v="2021-02-23T00:00:00"/>
    <x v="2"/>
    <s v="Idaho"/>
    <s v="Boise"/>
    <x v="0"/>
    <n v="29.999999999999993"/>
    <x v="33"/>
    <n v="142499.99999999997"/>
    <n v="49874.999999999985"/>
    <n v="0.35"/>
    <x v="2"/>
    <x v="1"/>
    <x v="1"/>
    <n v="299.99999999999994"/>
    <n v="104.99999999999997"/>
  </r>
  <r>
    <x v="0"/>
    <n v="1128299"/>
    <d v="2021-02-23T00:00:00"/>
    <x v="2"/>
    <s v="Idaho"/>
    <s v="Boise"/>
    <x v="1"/>
    <n v="40"/>
    <x v="47"/>
    <n v="150000"/>
    <n v="60000"/>
    <n v="0.4"/>
    <x v="2"/>
    <x v="1"/>
    <x v="1"/>
    <n v="400"/>
    <n v="160"/>
  </r>
  <r>
    <x v="0"/>
    <n v="1128299"/>
    <d v="2021-02-23T00:00:00"/>
    <x v="2"/>
    <s v="Idaho"/>
    <s v="Boise"/>
    <x v="2"/>
    <n v="40"/>
    <x v="47"/>
    <n v="150000"/>
    <n v="52500"/>
    <n v="0.35"/>
    <x v="2"/>
    <x v="1"/>
    <x v="1"/>
    <n v="400"/>
    <n v="140"/>
  </r>
  <r>
    <x v="0"/>
    <n v="1128299"/>
    <d v="2021-02-23T00:00:00"/>
    <x v="2"/>
    <s v="Arizona"/>
    <s v="Phoenix"/>
    <x v="3"/>
    <n v="40"/>
    <x v="37"/>
    <n v="90000"/>
    <n v="31499.999999999996"/>
    <n v="0.35"/>
    <x v="2"/>
    <x v="1"/>
    <x v="1"/>
    <n v="400"/>
    <n v="139.99999999999997"/>
  </r>
  <r>
    <x v="0"/>
    <n v="1128299"/>
    <d v="2021-02-23T00:00:00"/>
    <x v="2"/>
    <s v="Arizona"/>
    <s v="Phoenix"/>
    <x v="4"/>
    <n v="45.000000000000007"/>
    <x v="42"/>
    <n v="67500.000000000015"/>
    <n v="20250.000000000004"/>
    <n v="0.3"/>
    <x v="2"/>
    <x v="1"/>
    <x v="1"/>
    <n v="450.00000000000011"/>
    <n v="135.00000000000003"/>
  </r>
  <r>
    <x v="0"/>
    <n v="1128299"/>
    <d v="2021-02-23T00:00:00"/>
    <x v="2"/>
    <s v="Arizona"/>
    <s v="Phoenix"/>
    <x v="5"/>
    <n v="40"/>
    <x v="44"/>
    <n v="140000"/>
    <n v="35000"/>
    <n v="0.25"/>
    <x v="2"/>
    <x v="1"/>
    <x v="1"/>
    <n v="400"/>
    <n v="100"/>
  </r>
  <r>
    <x v="0"/>
    <n v="1128299"/>
    <d v="2021-03-22T00:00:00"/>
    <x v="2"/>
    <s v="Arizona"/>
    <s v="Phoenix"/>
    <x v="0"/>
    <n v="40"/>
    <x v="23"/>
    <n v="200000"/>
    <n v="70000"/>
    <n v="0.35"/>
    <x v="2"/>
    <x v="2"/>
    <x v="1"/>
    <n v="400"/>
    <n v="140"/>
  </r>
  <r>
    <x v="0"/>
    <n v="1128299"/>
    <d v="2021-03-22T00:00:00"/>
    <x v="2"/>
    <s v="Arizona"/>
    <s v="Phoenix"/>
    <x v="1"/>
    <n v="50"/>
    <x v="44"/>
    <n v="175000"/>
    <n v="70000"/>
    <n v="0.4"/>
    <x v="2"/>
    <x v="2"/>
    <x v="1"/>
    <n v="500"/>
    <n v="200"/>
  </r>
  <r>
    <x v="0"/>
    <n v="1128299"/>
    <d v="2021-03-22T00:00:00"/>
    <x v="2"/>
    <s v="Arizona"/>
    <s v="Phoenix"/>
    <x v="2"/>
    <n v="50"/>
    <x v="44"/>
    <n v="175000"/>
    <n v="61249.999999999993"/>
    <n v="0.35"/>
    <x v="2"/>
    <x v="2"/>
    <x v="1"/>
    <n v="500"/>
    <n v="174.99999999999997"/>
  </r>
  <r>
    <x v="0"/>
    <n v="1128299"/>
    <d v="2021-03-22T00:00:00"/>
    <x v="2"/>
    <s v="Arizona"/>
    <s v="Phoenix"/>
    <x v="3"/>
    <n v="50"/>
    <x v="37"/>
    <n v="112500"/>
    <n v="39375"/>
    <n v="0.35"/>
    <x v="2"/>
    <x v="2"/>
    <x v="1"/>
    <n v="500"/>
    <n v="175"/>
  </r>
  <r>
    <x v="0"/>
    <n v="1128299"/>
    <d v="2021-03-22T00:00:00"/>
    <x v="2"/>
    <s v="Arizona"/>
    <s v="Phoenix"/>
    <x v="4"/>
    <n v="55.000000000000007"/>
    <x v="35"/>
    <n v="68750.000000000015"/>
    <n v="20625.000000000004"/>
    <n v="0.3"/>
    <x v="2"/>
    <x v="2"/>
    <x v="1"/>
    <n v="550.00000000000011"/>
    <n v="165.00000000000003"/>
  </r>
  <r>
    <x v="0"/>
    <n v="1128299"/>
    <d v="2021-03-22T00:00:00"/>
    <x v="2"/>
    <s v="Arizona"/>
    <s v="Phoenix"/>
    <x v="5"/>
    <n v="50"/>
    <x v="45"/>
    <n v="162500"/>
    <n v="40625"/>
    <n v="0.25"/>
    <x v="2"/>
    <x v="2"/>
    <x v="1"/>
    <n v="500"/>
    <n v="125"/>
  </r>
  <r>
    <x v="0"/>
    <n v="1128299"/>
    <d v="2021-04-23T00:00:00"/>
    <x v="2"/>
    <s v="Arizona"/>
    <s v="Phoenix"/>
    <x v="0"/>
    <n v="50"/>
    <x v="23"/>
    <n v="250000"/>
    <n v="87500"/>
    <n v="0.35"/>
    <x v="2"/>
    <x v="3"/>
    <x v="1"/>
    <n v="500"/>
    <n v="175"/>
  </r>
  <r>
    <x v="0"/>
    <n v="1128299"/>
    <d v="2021-04-23T00:00:00"/>
    <x v="2"/>
    <s v="Arizona"/>
    <s v="Phoenix"/>
    <x v="1"/>
    <n v="55.000000000000007"/>
    <x v="48"/>
    <n v="165000.00000000003"/>
    <n v="66000.000000000015"/>
    <n v="0.4"/>
    <x v="2"/>
    <x v="3"/>
    <x v="1"/>
    <n v="550.00000000000011"/>
    <n v="220.00000000000006"/>
  </r>
  <r>
    <x v="0"/>
    <n v="1128299"/>
    <d v="2021-04-23T00:00:00"/>
    <x v="2"/>
    <s v="Arizona"/>
    <s v="Phoenix"/>
    <x v="2"/>
    <n v="55.000000000000007"/>
    <x v="44"/>
    <n v="192500.00000000003"/>
    <n v="67375"/>
    <n v="0.35"/>
    <x v="2"/>
    <x v="3"/>
    <x v="1"/>
    <n v="550.00000000000011"/>
    <n v="192.5"/>
  </r>
  <r>
    <x v="0"/>
    <n v="1128299"/>
    <d v="2021-04-23T00:00:00"/>
    <x v="2"/>
    <s v="Arizona"/>
    <s v="Phoenix"/>
    <x v="3"/>
    <n v="50"/>
    <x v="43"/>
    <n v="125000"/>
    <n v="43750"/>
    <n v="0.35"/>
    <x v="2"/>
    <x v="3"/>
    <x v="1"/>
    <n v="500"/>
    <n v="175"/>
  </r>
  <r>
    <x v="0"/>
    <n v="1128299"/>
    <d v="2021-04-23T00:00:00"/>
    <x v="2"/>
    <s v="Arizona"/>
    <s v="Phoenix"/>
    <x v="4"/>
    <n v="55.000000000000007"/>
    <x v="42"/>
    <n v="82500.000000000015"/>
    <n v="24750.000000000004"/>
    <n v="0.3"/>
    <x v="2"/>
    <x v="3"/>
    <x v="1"/>
    <n v="550.00000000000011"/>
    <n v="165.00000000000003"/>
  </r>
  <r>
    <x v="0"/>
    <n v="1128299"/>
    <d v="2021-04-23T00:00:00"/>
    <x v="2"/>
    <s v="Arizona"/>
    <s v="Phoenix"/>
    <x v="5"/>
    <n v="70"/>
    <x v="45"/>
    <n v="227500"/>
    <n v="56875"/>
    <n v="0.25"/>
    <x v="2"/>
    <x v="3"/>
    <x v="1"/>
    <n v="700"/>
    <n v="175"/>
  </r>
  <r>
    <x v="0"/>
    <n v="1128299"/>
    <d v="2021-05-24T00:00:00"/>
    <x v="2"/>
    <s v="Arizona"/>
    <s v="Phoenix"/>
    <x v="0"/>
    <n v="50"/>
    <x v="27"/>
    <n v="262500"/>
    <n v="91875"/>
    <n v="0.35"/>
    <x v="2"/>
    <x v="4"/>
    <x v="1"/>
    <n v="500"/>
    <n v="175"/>
  </r>
  <r>
    <x v="0"/>
    <n v="1128299"/>
    <d v="2021-05-24T00:00:00"/>
    <x v="2"/>
    <s v="Arizona"/>
    <s v="Phoenix"/>
    <x v="1"/>
    <n v="55.000000000000007"/>
    <x v="47"/>
    <n v="206250.00000000003"/>
    <n v="82500.000000000015"/>
    <n v="0.4"/>
    <x v="2"/>
    <x v="4"/>
    <x v="1"/>
    <n v="550.00000000000011"/>
    <n v="220.00000000000003"/>
  </r>
  <r>
    <x v="0"/>
    <n v="1128299"/>
    <d v="2021-05-24T00:00:00"/>
    <x v="2"/>
    <s v="Arizona"/>
    <s v="Phoenix"/>
    <x v="2"/>
    <n v="55.000000000000007"/>
    <x v="46"/>
    <n v="220000.00000000003"/>
    <n v="77000"/>
    <n v="0.35"/>
    <x v="2"/>
    <x v="4"/>
    <x v="1"/>
    <n v="550.00000000000011"/>
    <n v="192.5"/>
  </r>
  <r>
    <x v="0"/>
    <n v="1128299"/>
    <d v="2021-05-24T00:00:00"/>
    <x v="2"/>
    <s v="Arizona"/>
    <s v="Phoenix"/>
    <x v="3"/>
    <n v="50"/>
    <x v="48"/>
    <n v="150000"/>
    <n v="52500"/>
    <n v="0.35"/>
    <x v="2"/>
    <x v="4"/>
    <x v="1"/>
    <n v="500"/>
    <n v="175"/>
  </r>
  <r>
    <x v="0"/>
    <n v="1128299"/>
    <d v="2021-05-24T00:00:00"/>
    <x v="2"/>
    <s v="Arizona"/>
    <s v="Phoenix"/>
    <x v="4"/>
    <n v="55.000000000000007"/>
    <x v="40"/>
    <n v="110000.00000000001"/>
    <n v="33000"/>
    <n v="0.3"/>
    <x v="2"/>
    <x v="4"/>
    <x v="1"/>
    <n v="550.00000000000011"/>
    <n v="165"/>
  </r>
  <r>
    <x v="0"/>
    <n v="1128299"/>
    <d v="2021-05-24T00:00:00"/>
    <x v="2"/>
    <s v="Arizona"/>
    <s v="Phoenix"/>
    <x v="5"/>
    <n v="70"/>
    <x v="47"/>
    <n v="262500"/>
    <n v="65625"/>
    <n v="0.25"/>
    <x v="2"/>
    <x v="4"/>
    <x v="1"/>
    <n v="700"/>
    <n v="175"/>
  </r>
  <r>
    <x v="0"/>
    <n v="1128299"/>
    <d v="2021-06-23T00:00:00"/>
    <x v="2"/>
    <s v="Arizona"/>
    <s v="Phoenix"/>
    <x v="0"/>
    <n v="50"/>
    <x v="22"/>
    <n v="312500"/>
    <n v="109375"/>
    <n v="0.35"/>
    <x v="2"/>
    <x v="11"/>
    <x v="1"/>
    <n v="500"/>
    <n v="175"/>
  </r>
  <r>
    <x v="0"/>
    <n v="1128299"/>
    <d v="2021-06-23T00:00:00"/>
    <x v="2"/>
    <s v="Arizona"/>
    <s v="Phoenix"/>
    <x v="1"/>
    <n v="55.000000000000007"/>
    <x v="33"/>
    <n v="261250.00000000003"/>
    <n v="104500.00000000001"/>
    <n v="0.4"/>
    <x v="2"/>
    <x v="11"/>
    <x v="1"/>
    <n v="550.00000000000011"/>
    <n v="220.00000000000003"/>
  </r>
  <r>
    <x v="0"/>
    <n v="1128299"/>
    <d v="2021-06-23T00:00:00"/>
    <x v="2"/>
    <s v="Arizona"/>
    <s v="Phoenix"/>
    <x v="2"/>
    <n v="55.000000000000007"/>
    <x v="33"/>
    <n v="261250.00000000003"/>
    <n v="91437.5"/>
    <n v="0.35"/>
    <x v="2"/>
    <x v="11"/>
    <x v="1"/>
    <n v="550.00000000000011"/>
    <n v="192.5"/>
  </r>
  <r>
    <x v="0"/>
    <n v="1128299"/>
    <d v="2021-06-23T00:00:00"/>
    <x v="2"/>
    <s v="Arizona"/>
    <s v="Phoenix"/>
    <x v="3"/>
    <n v="50"/>
    <x v="44"/>
    <n v="175000"/>
    <n v="61249.999999999993"/>
    <n v="0.35"/>
    <x v="2"/>
    <x v="11"/>
    <x v="1"/>
    <n v="500"/>
    <n v="174.99999999999997"/>
  </r>
  <r>
    <x v="0"/>
    <n v="1128299"/>
    <d v="2021-06-23T00:00:00"/>
    <x v="2"/>
    <s v="Arizona"/>
    <s v="Phoenix"/>
    <x v="4"/>
    <n v="55.000000000000007"/>
    <x v="37"/>
    <n v="123750.00000000001"/>
    <n v="37125"/>
    <n v="0.3"/>
    <x v="2"/>
    <x v="11"/>
    <x v="1"/>
    <n v="550.00000000000011"/>
    <n v="165"/>
  </r>
  <r>
    <x v="0"/>
    <n v="1128299"/>
    <d v="2021-06-23T00:00:00"/>
    <x v="2"/>
    <s v="Arizona"/>
    <s v="Phoenix"/>
    <x v="5"/>
    <n v="70"/>
    <x v="27"/>
    <n v="367500"/>
    <n v="91875"/>
    <n v="0.25"/>
    <x v="2"/>
    <x v="11"/>
    <x v="1"/>
    <n v="700"/>
    <n v="175"/>
  </r>
  <r>
    <x v="0"/>
    <n v="1128299"/>
    <d v="2021-07-22T00:00:00"/>
    <x v="2"/>
    <s v="Arizona"/>
    <s v="Phoenix"/>
    <x v="0"/>
    <n v="50"/>
    <x v="21"/>
    <n v="337500"/>
    <n v="118124.99999999999"/>
    <n v="0.35"/>
    <x v="2"/>
    <x v="5"/>
    <x v="1"/>
    <n v="500"/>
    <n v="174.99999999999997"/>
  </r>
  <r>
    <x v="0"/>
    <n v="1128299"/>
    <d v="2021-07-22T00:00:00"/>
    <x v="2"/>
    <s v="Arizona"/>
    <s v="Phoenix"/>
    <x v="1"/>
    <n v="55.000000000000007"/>
    <x v="27"/>
    <n v="288750.00000000006"/>
    <n v="115500.00000000003"/>
    <n v="0.4"/>
    <x v="2"/>
    <x v="5"/>
    <x v="1"/>
    <n v="550.00000000000011"/>
    <n v="220.00000000000006"/>
  </r>
  <r>
    <x v="0"/>
    <n v="1128299"/>
    <d v="2021-07-22T00:00:00"/>
    <x v="2"/>
    <s v="Arizona"/>
    <s v="Phoenix"/>
    <x v="2"/>
    <n v="55.000000000000007"/>
    <x v="33"/>
    <n v="261250.00000000003"/>
    <n v="91437.5"/>
    <n v="0.35"/>
    <x v="2"/>
    <x v="5"/>
    <x v="1"/>
    <n v="550.00000000000011"/>
    <n v="192.5"/>
  </r>
  <r>
    <x v="0"/>
    <n v="1128299"/>
    <d v="2021-07-22T00:00:00"/>
    <x v="2"/>
    <s v="Arizona"/>
    <s v="Phoenix"/>
    <x v="3"/>
    <n v="50"/>
    <x v="47"/>
    <n v="187500"/>
    <n v="65625"/>
    <n v="0.35"/>
    <x v="2"/>
    <x v="5"/>
    <x v="1"/>
    <n v="500"/>
    <n v="175"/>
  </r>
  <r>
    <x v="0"/>
    <n v="1128299"/>
    <d v="2021-07-22T00:00:00"/>
    <x v="2"/>
    <s v="Arizona"/>
    <s v="Phoenix"/>
    <x v="4"/>
    <n v="55.000000000000007"/>
    <x v="32"/>
    <n v="233750.00000000003"/>
    <n v="70125"/>
    <n v="0.3"/>
    <x v="2"/>
    <x v="5"/>
    <x v="1"/>
    <n v="550.00000000000011"/>
    <n v="165"/>
  </r>
  <r>
    <x v="0"/>
    <n v="1128299"/>
    <d v="2021-07-22T00:00:00"/>
    <x v="2"/>
    <s v="Arizona"/>
    <s v="Phoenix"/>
    <x v="5"/>
    <n v="70"/>
    <x v="32"/>
    <n v="297500"/>
    <n v="74375"/>
    <n v="0.25"/>
    <x v="2"/>
    <x v="5"/>
    <x v="1"/>
    <n v="700"/>
    <n v="175"/>
  </r>
  <r>
    <x v="0"/>
    <n v="1128299"/>
    <d v="2021-08-23T00:00:00"/>
    <x v="2"/>
    <s v="Arizona"/>
    <s v="Phoenix"/>
    <x v="0"/>
    <n v="55.000000000000007"/>
    <x v="22"/>
    <n v="343750.00000000006"/>
    <n v="120312.50000000001"/>
    <n v="0.35"/>
    <x v="2"/>
    <x v="6"/>
    <x v="1"/>
    <n v="550.00000000000011"/>
    <n v="192.50000000000003"/>
  </r>
  <r>
    <x v="0"/>
    <n v="1128299"/>
    <d v="2021-08-23T00:00:00"/>
    <x v="2"/>
    <s v="Arizona"/>
    <s v="Phoenix"/>
    <x v="1"/>
    <n v="60.000000000000007"/>
    <x v="30"/>
    <n v="345000.00000000006"/>
    <n v="138000.00000000003"/>
    <n v="0.4"/>
    <x v="2"/>
    <x v="6"/>
    <x v="1"/>
    <n v="600.00000000000011"/>
    <n v="240.00000000000006"/>
  </r>
  <r>
    <x v="0"/>
    <n v="1128299"/>
    <d v="2021-08-23T00:00:00"/>
    <x v="2"/>
    <s v="Arizona"/>
    <s v="Phoenix"/>
    <x v="2"/>
    <n v="55.000000000000007"/>
    <x v="31"/>
    <n v="247500.00000000003"/>
    <n v="86625"/>
    <n v="0.35"/>
    <x v="2"/>
    <x v="6"/>
    <x v="1"/>
    <n v="550.00000000000011"/>
    <n v="192.5"/>
  </r>
  <r>
    <x v="0"/>
    <n v="1128299"/>
    <d v="2021-08-23T00:00:00"/>
    <x v="2"/>
    <s v="Arizona"/>
    <s v="Phoenix"/>
    <x v="3"/>
    <n v="55.000000000000007"/>
    <x v="46"/>
    <n v="220000.00000000003"/>
    <n v="77000"/>
    <n v="0.35"/>
    <x v="2"/>
    <x v="6"/>
    <x v="1"/>
    <n v="550.00000000000011"/>
    <n v="192.5"/>
  </r>
  <r>
    <x v="0"/>
    <n v="1128299"/>
    <d v="2021-08-23T00:00:00"/>
    <x v="2"/>
    <s v="Arizona"/>
    <s v="Phoenix"/>
    <x v="4"/>
    <n v="65"/>
    <x v="46"/>
    <n v="260000"/>
    <n v="78000"/>
    <n v="0.3"/>
    <x v="2"/>
    <x v="6"/>
    <x v="1"/>
    <n v="650"/>
    <n v="195"/>
  </r>
  <r>
    <x v="0"/>
    <n v="1128299"/>
    <d v="2021-08-23T00:00:00"/>
    <x v="2"/>
    <s v="Arizona"/>
    <s v="Phoenix"/>
    <x v="5"/>
    <n v="70"/>
    <x v="47"/>
    <n v="262500"/>
    <n v="65625"/>
    <n v="0.25"/>
    <x v="2"/>
    <x v="6"/>
    <x v="1"/>
    <n v="700"/>
    <n v="175"/>
  </r>
  <r>
    <x v="0"/>
    <n v="1128299"/>
    <d v="2021-09-24T00:00:00"/>
    <x v="2"/>
    <s v="Arizona"/>
    <s v="Phoenix"/>
    <x v="0"/>
    <n v="45.000000000000007"/>
    <x v="30"/>
    <n v="258750.00000000003"/>
    <n v="90562.5"/>
    <n v="0.35"/>
    <x v="2"/>
    <x v="7"/>
    <x v="1"/>
    <n v="450.00000000000006"/>
    <n v="157.5"/>
  </r>
  <r>
    <x v="0"/>
    <n v="1128299"/>
    <d v="2021-09-24T00:00:00"/>
    <x v="2"/>
    <s v="Arizona"/>
    <s v="Phoenix"/>
    <x v="1"/>
    <n v="50.000000000000014"/>
    <x v="30"/>
    <n v="287500.00000000006"/>
    <n v="115000.00000000003"/>
    <n v="0.4"/>
    <x v="2"/>
    <x v="7"/>
    <x v="1"/>
    <n v="500.00000000000011"/>
    <n v="200.00000000000006"/>
  </r>
  <r>
    <x v="0"/>
    <n v="1128299"/>
    <d v="2021-09-24T00:00:00"/>
    <x v="2"/>
    <s v="Arizona"/>
    <s v="Phoenix"/>
    <x v="2"/>
    <n v="45.000000000000007"/>
    <x v="32"/>
    <n v="191250.00000000003"/>
    <n v="66937.5"/>
    <n v="0.35"/>
    <x v="2"/>
    <x v="7"/>
    <x v="1"/>
    <n v="450.00000000000006"/>
    <n v="157.5"/>
  </r>
  <r>
    <x v="0"/>
    <n v="1128299"/>
    <d v="2021-09-24T00:00:00"/>
    <x v="2"/>
    <s v="Arizona"/>
    <s v="Phoenix"/>
    <x v="3"/>
    <n v="45.000000000000007"/>
    <x v="47"/>
    <n v="168750.00000000003"/>
    <n v="59062.500000000007"/>
    <n v="0.35"/>
    <x v="2"/>
    <x v="7"/>
    <x v="1"/>
    <n v="450.00000000000006"/>
    <n v="157.50000000000003"/>
  </r>
  <r>
    <x v="0"/>
    <n v="1128299"/>
    <d v="2021-09-24T00:00:00"/>
    <x v="2"/>
    <s v="Arizona"/>
    <s v="Phoenix"/>
    <x v="4"/>
    <n v="55.000000000000007"/>
    <x v="47"/>
    <n v="206250.00000000003"/>
    <n v="61875.000000000007"/>
    <n v="0.3"/>
    <x v="2"/>
    <x v="7"/>
    <x v="1"/>
    <n v="550.00000000000011"/>
    <n v="165.00000000000003"/>
  </r>
  <r>
    <x v="0"/>
    <n v="1128299"/>
    <d v="2021-09-24T00:00:00"/>
    <x v="2"/>
    <s v="Arizona"/>
    <s v="Phoenix"/>
    <x v="5"/>
    <n v="60.000000000000007"/>
    <x v="32"/>
    <n v="255000.00000000003"/>
    <n v="63750.000000000007"/>
    <n v="0.25"/>
    <x v="2"/>
    <x v="7"/>
    <x v="1"/>
    <n v="600.00000000000011"/>
    <n v="150.00000000000003"/>
  </r>
  <r>
    <x v="0"/>
    <n v="1128299"/>
    <d v="2021-10-23T00:00:00"/>
    <x v="2"/>
    <s v="Arizona"/>
    <s v="Phoenix"/>
    <x v="0"/>
    <n v="45.000000000000007"/>
    <x v="23"/>
    <n v="225000.00000000003"/>
    <n v="78750"/>
    <n v="0.35"/>
    <x v="2"/>
    <x v="8"/>
    <x v="1"/>
    <n v="450.00000000000006"/>
    <n v="157.5"/>
  </r>
  <r>
    <x v="0"/>
    <n v="1128299"/>
    <d v="2021-10-23T00:00:00"/>
    <x v="2"/>
    <s v="Arizona"/>
    <s v="Phoenix"/>
    <x v="1"/>
    <n v="50.000000000000014"/>
    <x v="23"/>
    <n v="250000.00000000006"/>
    <n v="100000.00000000003"/>
    <n v="0.4"/>
    <x v="2"/>
    <x v="8"/>
    <x v="1"/>
    <n v="500.00000000000011"/>
    <n v="200.00000000000006"/>
  </r>
  <r>
    <x v="0"/>
    <n v="1128299"/>
    <d v="2021-10-23T00:00:00"/>
    <x v="2"/>
    <s v="Arizona"/>
    <s v="Phoenix"/>
    <x v="2"/>
    <n v="45.000000000000007"/>
    <x v="45"/>
    <n v="146250.00000000003"/>
    <n v="51187.500000000007"/>
    <n v="0.35"/>
    <x v="2"/>
    <x v="8"/>
    <x v="1"/>
    <n v="450.00000000000011"/>
    <n v="157.50000000000003"/>
  </r>
  <r>
    <x v="0"/>
    <n v="1128299"/>
    <d v="2021-10-23T00:00:00"/>
    <x v="2"/>
    <s v="Arizona"/>
    <s v="Phoenix"/>
    <x v="3"/>
    <n v="45.000000000000007"/>
    <x v="48"/>
    <n v="135000.00000000003"/>
    <n v="47250.000000000007"/>
    <n v="0.35"/>
    <x v="2"/>
    <x v="8"/>
    <x v="1"/>
    <n v="450.00000000000011"/>
    <n v="157.50000000000003"/>
  </r>
  <r>
    <x v="0"/>
    <n v="1128299"/>
    <d v="2021-10-23T00:00:00"/>
    <x v="2"/>
    <s v="Arizona"/>
    <s v="Phoenix"/>
    <x v="4"/>
    <n v="55.000000000000007"/>
    <x v="34"/>
    <n v="151250.00000000003"/>
    <n v="45375.000000000007"/>
    <n v="0.3"/>
    <x v="2"/>
    <x v="8"/>
    <x v="1"/>
    <n v="550.00000000000011"/>
    <n v="165.00000000000003"/>
  </r>
  <r>
    <x v="0"/>
    <n v="1128299"/>
    <d v="2021-10-23T00:00:00"/>
    <x v="2"/>
    <s v="Arizona"/>
    <s v="Phoenix"/>
    <x v="5"/>
    <n v="60.000000000000007"/>
    <x v="45"/>
    <n v="195000.00000000003"/>
    <n v="48750.000000000007"/>
    <n v="0.25"/>
    <x v="2"/>
    <x v="8"/>
    <x v="1"/>
    <n v="600.00000000000011"/>
    <n v="150.00000000000003"/>
  </r>
  <r>
    <x v="0"/>
    <n v="1128299"/>
    <d v="2021-11-23T00:00:00"/>
    <x v="2"/>
    <s v="Arizona"/>
    <s v="Phoenix"/>
    <x v="0"/>
    <n v="45.000000000000007"/>
    <x v="23"/>
    <n v="225000.00000000003"/>
    <n v="78750"/>
    <n v="0.35"/>
    <x v="2"/>
    <x v="9"/>
    <x v="1"/>
    <n v="450.00000000000006"/>
    <n v="157.5"/>
  </r>
  <r>
    <x v="0"/>
    <n v="1128299"/>
    <d v="2021-11-23T00:00:00"/>
    <x v="2"/>
    <s v="Arizona"/>
    <s v="Phoenix"/>
    <x v="1"/>
    <n v="50.000000000000014"/>
    <x v="27"/>
    <n v="262500.00000000006"/>
    <n v="105000.00000000003"/>
    <n v="0.4"/>
    <x v="2"/>
    <x v="9"/>
    <x v="1"/>
    <n v="500.00000000000011"/>
    <n v="200.00000000000006"/>
  </r>
  <r>
    <x v="0"/>
    <n v="1128299"/>
    <d v="2021-11-23T00:00:00"/>
    <x v="2"/>
    <s v="Arizona"/>
    <s v="Phoenix"/>
    <x v="2"/>
    <n v="45.000000000000007"/>
    <x v="47"/>
    <n v="168750.00000000003"/>
    <n v="59062.500000000007"/>
    <n v="0.35"/>
    <x v="2"/>
    <x v="9"/>
    <x v="1"/>
    <n v="450.00000000000006"/>
    <n v="157.50000000000003"/>
  </r>
  <r>
    <x v="0"/>
    <n v="1128299"/>
    <d v="2021-11-23T00:00:00"/>
    <x v="2"/>
    <s v="Arizona"/>
    <s v="Phoenix"/>
    <x v="3"/>
    <n v="45.000000000000007"/>
    <x v="44"/>
    <n v="157500.00000000003"/>
    <n v="55125.000000000007"/>
    <n v="0.35"/>
    <x v="2"/>
    <x v="9"/>
    <x v="1"/>
    <n v="450.00000000000006"/>
    <n v="157.50000000000003"/>
  </r>
  <r>
    <x v="0"/>
    <n v="1128299"/>
    <d v="2021-11-23T00:00:00"/>
    <x v="2"/>
    <s v="Arizona"/>
    <s v="Phoenix"/>
    <x v="4"/>
    <n v="55.000000000000007"/>
    <x v="48"/>
    <n v="165000.00000000003"/>
    <n v="49500.000000000007"/>
    <n v="0.3"/>
    <x v="2"/>
    <x v="9"/>
    <x v="1"/>
    <n v="550.00000000000011"/>
    <n v="165.00000000000003"/>
  </r>
  <r>
    <x v="0"/>
    <n v="1128299"/>
    <d v="2021-11-23T00:00:00"/>
    <x v="2"/>
    <s v="Arizona"/>
    <s v="Phoenix"/>
    <x v="5"/>
    <n v="60.000000000000007"/>
    <x v="32"/>
    <n v="255000.00000000003"/>
    <n v="63750.000000000007"/>
    <n v="0.25"/>
    <x v="2"/>
    <x v="9"/>
    <x v="1"/>
    <n v="600.00000000000011"/>
    <n v="150.00000000000003"/>
  </r>
  <r>
    <x v="0"/>
    <n v="1128299"/>
    <d v="2021-12-22T00:00:00"/>
    <x v="2"/>
    <s v="Arizona"/>
    <s v="Phoenix"/>
    <x v="0"/>
    <n v="45.000000000000007"/>
    <x v="22"/>
    <n v="281250.00000000006"/>
    <n v="98437.500000000015"/>
    <n v="0.35"/>
    <x v="2"/>
    <x v="10"/>
    <x v="1"/>
    <n v="450.00000000000011"/>
    <n v="157.50000000000003"/>
  </r>
  <r>
    <x v="0"/>
    <n v="1128299"/>
    <d v="2021-12-22T00:00:00"/>
    <x v="2"/>
    <s v="Arizona"/>
    <s v="Phoenix"/>
    <x v="1"/>
    <n v="50.000000000000014"/>
    <x v="22"/>
    <n v="312500.00000000012"/>
    <n v="125000.00000000006"/>
    <n v="0.4"/>
    <x v="2"/>
    <x v="10"/>
    <x v="1"/>
    <n v="500.00000000000017"/>
    <n v="200.00000000000009"/>
  </r>
  <r>
    <x v="4"/>
    <n v="1128299"/>
    <d v="2021-12-22T00:00:00"/>
    <x v="2"/>
    <s v="Arizona"/>
    <s v="Phoenix"/>
    <x v="2"/>
    <n v="45.000000000000007"/>
    <x v="32"/>
    <n v="191250.00000000003"/>
    <n v="66937.5"/>
    <n v="0.35"/>
    <x v="2"/>
    <x v="10"/>
    <x v="1"/>
    <n v="450.00000000000006"/>
    <n v="157.5"/>
  </r>
  <r>
    <x v="4"/>
    <n v="1128299"/>
    <d v="2021-12-22T00:00:00"/>
    <x v="2"/>
    <s v="Arizona"/>
    <s v="Phoenix"/>
    <x v="3"/>
    <n v="45.000000000000007"/>
    <x v="32"/>
    <n v="191250.00000000003"/>
    <n v="66937.5"/>
    <n v="0.35"/>
    <x v="2"/>
    <x v="10"/>
    <x v="1"/>
    <n v="450.00000000000006"/>
    <n v="157.5"/>
  </r>
  <r>
    <x v="4"/>
    <n v="1128299"/>
    <d v="2021-12-22T00:00:00"/>
    <x v="2"/>
    <s v="Arizona"/>
    <s v="Phoenix"/>
    <x v="4"/>
    <n v="55.000000000000007"/>
    <x v="44"/>
    <n v="192500.00000000003"/>
    <n v="57750.000000000007"/>
    <n v="0.3"/>
    <x v="2"/>
    <x v="10"/>
    <x v="1"/>
    <n v="550.00000000000011"/>
    <n v="165.00000000000003"/>
  </r>
  <r>
    <x v="4"/>
    <n v="1128299"/>
    <d v="2021-12-22T00:00:00"/>
    <x v="2"/>
    <s v="Arizona"/>
    <s v="Phoenix"/>
    <x v="5"/>
    <n v="60.000000000000007"/>
    <x v="31"/>
    <n v="270000.00000000006"/>
    <n v="67500.000000000015"/>
    <n v="0.25"/>
    <x v="2"/>
    <x v="10"/>
    <x v="1"/>
    <n v="600.00000000000011"/>
    <n v="150.00000000000003"/>
  </r>
  <r>
    <x v="4"/>
    <n v="1128299"/>
    <d v="2021-01-26T00:00:00"/>
    <x v="2"/>
    <s v="Arizona"/>
    <s v="Phoenix"/>
    <x v="0"/>
    <n v="34.999999999999993"/>
    <x v="33"/>
    <n v="166249.99999999997"/>
    <n v="58187.499999999985"/>
    <n v="0.35"/>
    <x v="2"/>
    <x v="0"/>
    <x v="1"/>
    <n v="349.99999999999994"/>
    <n v="122.49999999999997"/>
  </r>
  <r>
    <x v="4"/>
    <n v="1128299"/>
    <d v="2021-01-26T00:00:00"/>
    <x v="2"/>
    <s v="Arizona"/>
    <s v="Phoenix"/>
    <x v="1"/>
    <n v="45"/>
    <x v="33"/>
    <n v="213750"/>
    <n v="85500"/>
    <n v="0.4"/>
    <x v="2"/>
    <x v="0"/>
    <x v="1"/>
    <n v="450"/>
    <n v="180"/>
  </r>
  <r>
    <x v="4"/>
    <n v="1128299"/>
    <d v="2021-01-26T00:00:00"/>
    <x v="2"/>
    <s v="Arizona"/>
    <s v="Phoenix"/>
    <x v="2"/>
    <n v="45"/>
    <x v="33"/>
    <n v="213750"/>
    <n v="74812.5"/>
    <n v="0.35"/>
    <x v="2"/>
    <x v="0"/>
    <x v="1"/>
    <n v="450"/>
    <n v="157.5"/>
  </r>
  <r>
    <x v="4"/>
    <n v="1128299"/>
    <d v="2021-01-26T00:00:00"/>
    <x v="2"/>
    <s v="Arizona"/>
    <s v="Phoenix"/>
    <x v="3"/>
    <n v="45"/>
    <x v="45"/>
    <n v="146250"/>
    <n v="51187.5"/>
    <n v="0.35"/>
    <x v="2"/>
    <x v="0"/>
    <x v="1"/>
    <n v="450"/>
    <n v="157.5"/>
  </r>
  <r>
    <x v="4"/>
    <n v="1128299"/>
    <d v="2021-01-26T00:00:00"/>
    <x v="2"/>
    <s v="Arizona"/>
    <s v="Phoenix"/>
    <x v="4"/>
    <n v="50.000000000000014"/>
    <x v="34"/>
    <n v="137500.00000000003"/>
    <n v="41250.000000000007"/>
    <n v="0.3"/>
    <x v="2"/>
    <x v="0"/>
    <x v="1"/>
    <n v="500.00000000000011"/>
    <n v="150.00000000000003"/>
  </r>
  <r>
    <x v="4"/>
    <n v="1128299"/>
    <d v="2021-01-26T00:00:00"/>
    <x v="2"/>
    <s v="Arizona"/>
    <s v="Phoenix"/>
    <x v="5"/>
    <n v="45"/>
    <x v="33"/>
    <n v="213750"/>
    <n v="53437.5"/>
    <n v="0.25"/>
    <x v="2"/>
    <x v="0"/>
    <x v="1"/>
    <n v="450"/>
    <n v="112.5"/>
  </r>
  <r>
    <x v="4"/>
    <n v="1128299"/>
    <d v="2021-02-26T00:00:00"/>
    <x v="2"/>
    <s v="Arizona"/>
    <s v="Phoenix"/>
    <x v="0"/>
    <n v="34.999999999999993"/>
    <x v="27"/>
    <n v="183749.99999999997"/>
    <n v="64312.499999999985"/>
    <n v="0.35"/>
    <x v="2"/>
    <x v="1"/>
    <x v="1"/>
    <n v="349.99999999999994"/>
    <n v="122.49999999999997"/>
  </r>
  <r>
    <x v="4"/>
    <n v="1128299"/>
    <d v="2021-02-26T00:00:00"/>
    <x v="2"/>
    <s v="Arizona"/>
    <s v="Phoenix"/>
    <x v="1"/>
    <n v="45"/>
    <x v="32"/>
    <n v="191250"/>
    <n v="76500"/>
    <n v="0.4"/>
    <x v="2"/>
    <x v="1"/>
    <x v="1"/>
    <n v="450"/>
    <n v="180"/>
  </r>
  <r>
    <x v="4"/>
    <n v="1128299"/>
    <d v="2021-02-26T00:00:00"/>
    <x v="2"/>
    <s v="Arizona"/>
    <s v="Phoenix"/>
    <x v="2"/>
    <n v="45"/>
    <x v="32"/>
    <n v="191250"/>
    <n v="66937.5"/>
    <n v="0.35"/>
    <x v="2"/>
    <x v="1"/>
    <x v="1"/>
    <n v="450"/>
    <n v="157.5"/>
  </r>
  <r>
    <x v="4"/>
    <n v="1128299"/>
    <d v="2021-02-26T00:00:00"/>
    <x v="2"/>
    <s v="New Mexico"/>
    <s v="Albuquerque"/>
    <x v="3"/>
    <n v="45"/>
    <x v="34"/>
    <n v="123750"/>
    <n v="43312.5"/>
    <n v="0.35"/>
    <x v="2"/>
    <x v="1"/>
    <x v="1"/>
    <n v="450"/>
    <n v="157.5"/>
  </r>
  <r>
    <x v="4"/>
    <n v="1128299"/>
    <d v="2021-02-26T00:00:00"/>
    <x v="2"/>
    <s v="New Mexico"/>
    <s v="Albuquerque"/>
    <x v="4"/>
    <n v="50.000000000000014"/>
    <x v="40"/>
    <n v="100000.00000000003"/>
    <n v="30000.000000000007"/>
    <n v="0.3"/>
    <x v="2"/>
    <x v="1"/>
    <x v="1"/>
    <n v="500.00000000000017"/>
    <n v="150.00000000000003"/>
  </r>
  <r>
    <x v="4"/>
    <n v="1128299"/>
    <d v="2021-02-26T00:00:00"/>
    <x v="2"/>
    <s v="New Mexico"/>
    <s v="Albuquerque"/>
    <x v="5"/>
    <n v="45"/>
    <x v="46"/>
    <n v="180000"/>
    <n v="45000"/>
    <n v="0.25"/>
    <x v="2"/>
    <x v="1"/>
    <x v="1"/>
    <n v="450"/>
    <n v="112.5"/>
  </r>
  <r>
    <x v="4"/>
    <n v="1128299"/>
    <d v="2021-03-25T00:00:00"/>
    <x v="2"/>
    <s v="New Mexico"/>
    <s v="Albuquerque"/>
    <x v="0"/>
    <n v="45"/>
    <x v="20"/>
    <n v="247500"/>
    <n v="86625"/>
    <n v="0.35"/>
    <x v="2"/>
    <x v="2"/>
    <x v="1"/>
    <n v="450"/>
    <n v="157.5"/>
  </r>
  <r>
    <x v="4"/>
    <n v="1128299"/>
    <d v="2021-03-25T00:00:00"/>
    <x v="2"/>
    <s v="New Mexico"/>
    <s v="Albuquerque"/>
    <x v="1"/>
    <n v="55.000000000000007"/>
    <x v="46"/>
    <n v="220000.00000000003"/>
    <n v="88000.000000000015"/>
    <n v="0.4"/>
    <x v="2"/>
    <x v="2"/>
    <x v="1"/>
    <n v="550.00000000000011"/>
    <n v="220.00000000000003"/>
  </r>
  <r>
    <x v="4"/>
    <n v="1128299"/>
    <d v="2021-03-25T00:00:00"/>
    <x v="2"/>
    <s v="New Mexico"/>
    <s v="Albuquerque"/>
    <x v="2"/>
    <n v="55.000000000000007"/>
    <x v="46"/>
    <n v="220000.00000000003"/>
    <n v="77000"/>
    <n v="0.35"/>
    <x v="2"/>
    <x v="2"/>
    <x v="1"/>
    <n v="550.00000000000011"/>
    <n v="192.5"/>
  </r>
  <r>
    <x v="4"/>
    <n v="1128299"/>
    <d v="2021-03-25T00:00:00"/>
    <x v="2"/>
    <s v="New Mexico"/>
    <s v="Albuquerque"/>
    <x v="3"/>
    <n v="55.000000000000007"/>
    <x v="34"/>
    <n v="151250.00000000003"/>
    <n v="52937.500000000007"/>
    <n v="0.35"/>
    <x v="2"/>
    <x v="2"/>
    <x v="1"/>
    <n v="550.00000000000011"/>
    <n v="192.50000000000003"/>
  </r>
  <r>
    <x v="4"/>
    <n v="1128299"/>
    <d v="2021-03-25T00:00:00"/>
    <x v="2"/>
    <s v="New Mexico"/>
    <s v="Albuquerque"/>
    <x v="4"/>
    <n v="60.000000000000007"/>
    <x v="36"/>
    <n v="105000.00000000001"/>
    <n v="31500.000000000004"/>
    <n v="0.3"/>
    <x v="2"/>
    <x v="2"/>
    <x v="1"/>
    <n v="600.00000000000011"/>
    <n v="180.00000000000003"/>
  </r>
  <r>
    <x v="4"/>
    <n v="1128299"/>
    <d v="2021-03-25T00:00:00"/>
    <x v="2"/>
    <s v="New Mexico"/>
    <s v="Albuquerque"/>
    <x v="5"/>
    <n v="55.000000000000007"/>
    <x v="47"/>
    <n v="206250.00000000003"/>
    <n v="51562.500000000007"/>
    <n v="0.25"/>
    <x v="2"/>
    <x v="2"/>
    <x v="1"/>
    <n v="550.00000000000011"/>
    <n v="137.50000000000003"/>
  </r>
  <r>
    <x v="4"/>
    <n v="1128299"/>
    <d v="2021-04-26T00:00:00"/>
    <x v="2"/>
    <s v="New Mexico"/>
    <s v="Albuquerque"/>
    <x v="0"/>
    <n v="55.000000000000007"/>
    <x v="20"/>
    <n v="302500.00000000006"/>
    <n v="105875.00000000001"/>
    <n v="0.35"/>
    <x v="2"/>
    <x v="3"/>
    <x v="1"/>
    <n v="550.00000000000011"/>
    <n v="192.50000000000003"/>
  </r>
  <r>
    <x v="4"/>
    <n v="1128299"/>
    <d v="2021-04-26T00:00:00"/>
    <x v="2"/>
    <s v="New Mexico"/>
    <s v="Albuquerque"/>
    <x v="1"/>
    <n v="60.000000000000007"/>
    <x v="44"/>
    <n v="210000.00000000003"/>
    <n v="84000.000000000015"/>
    <n v="0.4"/>
    <x v="2"/>
    <x v="3"/>
    <x v="1"/>
    <n v="600.00000000000011"/>
    <n v="240.00000000000003"/>
  </r>
  <r>
    <x v="4"/>
    <n v="1128299"/>
    <d v="2021-04-26T00:00:00"/>
    <x v="2"/>
    <s v="New Mexico"/>
    <s v="Albuquerque"/>
    <x v="2"/>
    <n v="60.000000000000007"/>
    <x v="46"/>
    <n v="240000.00000000003"/>
    <n v="84000"/>
    <n v="0.35"/>
    <x v="2"/>
    <x v="3"/>
    <x v="1"/>
    <n v="600.00000000000011"/>
    <n v="210"/>
  </r>
  <r>
    <x v="4"/>
    <n v="1128299"/>
    <d v="2021-04-26T00:00:00"/>
    <x v="2"/>
    <s v="New Mexico"/>
    <s v="Albuquerque"/>
    <x v="3"/>
    <n v="55.000000000000007"/>
    <x v="48"/>
    <n v="165000.00000000003"/>
    <n v="57750.000000000007"/>
    <n v="0.35"/>
    <x v="2"/>
    <x v="3"/>
    <x v="1"/>
    <n v="550.00000000000011"/>
    <n v="192.50000000000003"/>
  </r>
  <r>
    <x v="4"/>
    <n v="1128299"/>
    <d v="2021-04-26T00:00:00"/>
    <x v="2"/>
    <s v="New Mexico"/>
    <s v="Albuquerque"/>
    <x v="4"/>
    <n v="60.000000000000007"/>
    <x v="40"/>
    <n v="120000.00000000001"/>
    <n v="36000"/>
    <n v="0.3"/>
    <x v="2"/>
    <x v="3"/>
    <x v="1"/>
    <n v="600.00000000000011"/>
    <n v="180"/>
  </r>
  <r>
    <x v="4"/>
    <n v="1128299"/>
    <d v="2021-04-26T00:00:00"/>
    <x v="2"/>
    <s v="New Mexico"/>
    <s v="Albuquerque"/>
    <x v="5"/>
    <n v="75.000000000000014"/>
    <x v="47"/>
    <n v="281250.00000000006"/>
    <n v="70312.500000000015"/>
    <n v="0.25"/>
    <x v="2"/>
    <x v="3"/>
    <x v="1"/>
    <n v="750.00000000000011"/>
    <n v="187.50000000000003"/>
  </r>
  <r>
    <x v="4"/>
    <n v="1128299"/>
    <d v="2021-05-27T00:00:00"/>
    <x v="2"/>
    <s v="New Mexico"/>
    <s v="Albuquerque"/>
    <x v="0"/>
    <n v="55.000000000000007"/>
    <x v="30"/>
    <n v="316250.00000000006"/>
    <n v="110687.50000000001"/>
    <n v="0.35"/>
    <x v="2"/>
    <x v="4"/>
    <x v="1"/>
    <n v="550.00000000000011"/>
    <n v="192.50000000000003"/>
  </r>
  <r>
    <x v="4"/>
    <n v="1128299"/>
    <d v="2021-05-27T00:00:00"/>
    <x v="2"/>
    <s v="New Mexico"/>
    <s v="Albuquerque"/>
    <x v="1"/>
    <n v="60.000000000000007"/>
    <x v="32"/>
    <n v="255000.00000000003"/>
    <n v="102000.00000000001"/>
    <n v="0.4"/>
    <x v="2"/>
    <x v="4"/>
    <x v="1"/>
    <n v="600.00000000000011"/>
    <n v="240.00000000000003"/>
  </r>
  <r>
    <x v="4"/>
    <n v="1128299"/>
    <d v="2021-05-27T00:00:00"/>
    <x v="2"/>
    <s v="New Mexico"/>
    <s v="Albuquerque"/>
    <x v="2"/>
    <n v="60.000000000000007"/>
    <x v="31"/>
    <n v="270000.00000000006"/>
    <n v="94500.000000000015"/>
    <n v="0.35"/>
    <x v="2"/>
    <x v="4"/>
    <x v="1"/>
    <n v="600.00000000000011"/>
    <n v="210.00000000000003"/>
  </r>
  <r>
    <x v="4"/>
    <n v="1128299"/>
    <d v="2021-05-27T00:00:00"/>
    <x v="2"/>
    <s v="New Mexico"/>
    <s v="Albuquerque"/>
    <x v="3"/>
    <n v="55.000000000000007"/>
    <x v="44"/>
    <n v="192500.00000000003"/>
    <n v="67375"/>
    <n v="0.35"/>
    <x v="2"/>
    <x v="4"/>
    <x v="1"/>
    <n v="550.00000000000011"/>
    <n v="192.5"/>
  </r>
  <r>
    <x v="4"/>
    <n v="1128299"/>
    <d v="2021-05-27T00:00:00"/>
    <x v="2"/>
    <s v="New Mexico"/>
    <s v="Albuquerque"/>
    <x v="4"/>
    <n v="60.000000000000007"/>
    <x v="43"/>
    <n v="150000.00000000003"/>
    <n v="45000.000000000007"/>
    <n v="0.3"/>
    <x v="2"/>
    <x v="4"/>
    <x v="1"/>
    <n v="600.00000000000011"/>
    <n v="180.00000000000003"/>
  </r>
  <r>
    <x v="4"/>
    <n v="1128299"/>
    <d v="2021-05-27T00:00:00"/>
    <x v="2"/>
    <s v="New Mexico"/>
    <s v="Albuquerque"/>
    <x v="5"/>
    <n v="75.000000000000014"/>
    <x v="32"/>
    <n v="318750.00000000006"/>
    <n v="79687.500000000015"/>
    <n v="0.25"/>
    <x v="2"/>
    <x v="4"/>
    <x v="1"/>
    <n v="750.00000000000011"/>
    <n v="187.50000000000003"/>
  </r>
  <r>
    <x v="4"/>
    <n v="1128299"/>
    <d v="2021-06-26T00:00:00"/>
    <x v="2"/>
    <s v="New Mexico"/>
    <s v="Albuquerque"/>
    <x v="0"/>
    <n v="55.000000000000007"/>
    <x v="19"/>
    <n v="385000.00000000006"/>
    <n v="134750"/>
    <n v="0.35"/>
    <x v="2"/>
    <x v="11"/>
    <x v="1"/>
    <n v="550.00000000000011"/>
    <n v="192.5"/>
  </r>
  <r>
    <x v="4"/>
    <n v="1128299"/>
    <d v="2021-06-26T00:00:00"/>
    <x v="2"/>
    <s v="New Mexico"/>
    <s v="Albuquerque"/>
    <x v="1"/>
    <n v="60.000000000000007"/>
    <x v="20"/>
    <n v="330000.00000000006"/>
    <n v="132000.00000000003"/>
    <n v="0.4"/>
    <x v="2"/>
    <x v="11"/>
    <x v="1"/>
    <n v="600.00000000000011"/>
    <n v="240.00000000000006"/>
  </r>
  <r>
    <x v="4"/>
    <n v="1128299"/>
    <d v="2021-06-26T00:00:00"/>
    <x v="2"/>
    <s v="New Mexico"/>
    <s v="Albuquerque"/>
    <x v="2"/>
    <n v="60.000000000000007"/>
    <x v="20"/>
    <n v="330000.00000000006"/>
    <n v="115500.00000000001"/>
    <n v="0.35"/>
    <x v="2"/>
    <x v="11"/>
    <x v="1"/>
    <n v="600.00000000000011"/>
    <n v="210.00000000000003"/>
  </r>
  <r>
    <x v="4"/>
    <n v="1128299"/>
    <d v="2021-06-26T00:00:00"/>
    <x v="2"/>
    <s v="New Mexico"/>
    <s v="Albuquerque"/>
    <x v="3"/>
    <n v="55.000000000000007"/>
    <x v="32"/>
    <n v="233750.00000000003"/>
    <n v="81812.5"/>
    <n v="0.35"/>
    <x v="2"/>
    <x v="11"/>
    <x v="1"/>
    <n v="550.00000000000011"/>
    <n v="192.5"/>
  </r>
  <r>
    <x v="4"/>
    <n v="1128299"/>
    <d v="2021-06-26T00:00:00"/>
    <x v="2"/>
    <s v="New Mexico"/>
    <s v="Albuquerque"/>
    <x v="4"/>
    <n v="60.000000000000007"/>
    <x v="48"/>
    <n v="180000.00000000003"/>
    <n v="54000.000000000007"/>
    <n v="0.3"/>
    <x v="2"/>
    <x v="11"/>
    <x v="1"/>
    <n v="600.00000000000011"/>
    <n v="180.00000000000003"/>
  </r>
  <r>
    <x v="4"/>
    <n v="1128299"/>
    <d v="2021-06-26T00:00:00"/>
    <x v="2"/>
    <s v="New Mexico"/>
    <s v="Albuquerque"/>
    <x v="5"/>
    <n v="75.000000000000014"/>
    <x v="24"/>
    <n v="450000.00000000006"/>
    <n v="112500.00000000001"/>
    <n v="0.25"/>
    <x v="2"/>
    <x v="11"/>
    <x v="1"/>
    <n v="750.00000000000011"/>
    <n v="187.50000000000003"/>
  </r>
  <r>
    <x v="4"/>
    <n v="1128299"/>
    <d v="2021-07-25T00:00:00"/>
    <x v="2"/>
    <s v="New Mexico"/>
    <s v="Albuquerque"/>
    <x v="0"/>
    <n v="55.000000000000007"/>
    <x v="29"/>
    <n v="412500.00000000006"/>
    <n v="144375"/>
    <n v="0.35"/>
    <x v="2"/>
    <x v="5"/>
    <x v="1"/>
    <n v="550.00000000000011"/>
    <n v="192.5"/>
  </r>
  <r>
    <x v="4"/>
    <n v="1128299"/>
    <d v="2021-07-25T00:00:00"/>
    <x v="2"/>
    <s v="New Mexico"/>
    <s v="Albuquerque"/>
    <x v="1"/>
    <n v="60.000000000000007"/>
    <x v="24"/>
    <n v="360000.00000000006"/>
    <n v="144000.00000000003"/>
    <n v="0.4"/>
    <x v="2"/>
    <x v="5"/>
    <x v="1"/>
    <n v="600.00000000000011"/>
    <n v="240.00000000000006"/>
  </r>
  <r>
    <x v="4"/>
    <n v="1128299"/>
    <d v="2021-07-25T00:00:00"/>
    <x v="2"/>
    <s v="New Mexico"/>
    <s v="Albuquerque"/>
    <x v="2"/>
    <n v="60.000000000000007"/>
    <x v="20"/>
    <n v="330000.00000000006"/>
    <n v="115500.00000000001"/>
    <n v="0.35"/>
    <x v="2"/>
    <x v="5"/>
    <x v="1"/>
    <n v="600.00000000000011"/>
    <n v="210.00000000000003"/>
  </r>
  <r>
    <x v="4"/>
    <n v="1128299"/>
    <d v="2021-07-25T00:00:00"/>
    <x v="2"/>
    <s v="New Mexico"/>
    <s v="Albuquerque"/>
    <x v="3"/>
    <n v="55.000000000000007"/>
    <x v="31"/>
    <n v="247500.00000000003"/>
    <n v="86625"/>
    <n v="0.35"/>
    <x v="2"/>
    <x v="5"/>
    <x v="1"/>
    <n v="550.00000000000011"/>
    <n v="192.5"/>
  </r>
  <r>
    <x v="4"/>
    <n v="1128299"/>
    <d v="2021-07-25T00:00:00"/>
    <x v="2"/>
    <s v="New Mexico"/>
    <s v="Albuquerque"/>
    <x v="4"/>
    <n v="60.000000000000007"/>
    <x v="23"/>
    <n v="300000.00000000006"/>
    <n v="90000.000000000015"/>
    <n v="0.3"/>
    <x v="2"/>
    <x v="5"/>
    <x v="1"/>
    <n v="600.00000000000011"/>
    <n v="180.00000000000003"/>
  </r>
  <r>
    <x v="4"/>
    <n v="1128299"/>
    <d v="2021-07-25T00:00:00"/>
    <x v="2"/>
    <s v="New Mexico"/>
    <s v="Albuquerque"/>
    <x v="5"/>
    <n v="75.000000000000014"/>
    <x v="23"/>
    <n v="375000.00000000006"/>
    <n v="93750.000000000015"/>
    <n v="0.25"/>
    <x v="2"/>
    <x v="5"/>
    <x v="1"/>
    <n v="750.00000000000011"/>
    <n v="187.50000000000003"/>
  </r>
  <r>
    <x v="4"/>
    <n v="1128299"/>
    <d v="2021-08-26T00:00:00"/>
    <x v="2"/>
    <s v="New Mexico"/>
    <s v="Albuquerque"/>
    <x v="0"/>
    <n v="60.000000000000007"/>
    <x v="19"/>
    <n v="420000.00000000006"/>
    <n v="147000"/>
    <n v="0.35"/>
    <x v="2"/>
    <x v="6"/>
    <x v="1"/>
    <n v="600.00000000000011"/>
    <n v="210"/>
  </r>
  <r>
    <x v="4"/>
    <n v="1128299"/>
    <d v="2021-08-26T00:00:00"/>
    <x v="2"/>
    <s v="New Mexico"/>
    <s v="Albuquerque"/>
    <x v="1"/>
    <n v="65.000000000000014"/>
    <x v="25"/>
    <n v="422500.00000000012"/>
    <n v="169000.00000000006"/>
    <n v="0.4"/>
    <x v="2"/>
    <x v="6"/>
    <x v="1"/>
    <n v="650.00000000000023"/>
    <n v="260.00000000000011"/>
  </r>
  <r>
    <x v="4"/>
    <n v="1128299"/>
    <d v="2021-08-26T00:00:00"/>
    <x v="2"/>
    <s v="New Mexico"/>
    <s v="Albuquerque"/>
    <x v="2"/>
    <n v="60.000000000000007"/>
    <x v="27"/>
    <n v="315000.00000000006"/>
    <n v="110250.00000000001"/>
    <n v="0.35"/>
    <x v="2"/>
    <x v="6"/>
    <x v="1"/>
    <n v="600.00000000000011"/>
    <n v="210.00000000000003"/>
  </r>
  <r>
    <x v="4"/>
    <n v="1128299"/>
    <d v="2021-08-26T00:00:00"/>
    <x v="2"/>
    <s v="New Mexico"/>
    <s v="Albuquerque"/>
    <x v="3"/>
    <n v="60.000000000000007"/>
    <x v="33"/>
    <n v="285000.00000000006"/>
    <n v="99750.000000000015"/>
    <n v="0.35"/>
    <x v="2"/>
    <x v="6"/>
    <x v="1"/>
    <n v="600.00000000000011"/>
    <n v="210.00000000000003"/>
  </r>
  <r>
    <x v="4"/>
    <n v="1128299"/>
    <d v="2021-08-26T00:00:00"/>
    <x v="2"/>
    <s v="New Mexico"/>
    <s v="Albuquerque"/>
    <x v="4"/>
    <n v="70"/>
    <x v="33"/>
    <n v="332500"/>
    <n v="99750"/>
    <n v="0.3"/>
    <x v="2"/>
    <x v="6"/>
    <x v="1"/>
    <n v="700"/>
    <n v="210"/>
  </r>
  <r>
    <x v="4"/>
    <n v="1128299"/>
    <d v="2021-08-26T00:00:00"/>
    <x v="2"/>
    <s v="New Mexico"/>
    <s v="Albuquerque"/>
    <x v="5"/>
    <n v="75.000000000000014"/>
    <x v="31"/>
    <n v="337500.00000000006"/>
    <n v="84375.000000000015"/>
    <n v="0.25"/>
    <x v="2"/>
    <x v="6"/>
    <x v="1"/>
    <n v="750.00000000000011"/>
    <n v="187.50000000000003"/>
  </r>
  <r>
    <x v="4"/>
    <n v="1128299"/>
    <d v="2021-09-27T00:00:00"/>
    <x v="2"/>
    <s v="New Mexico"/>
    <s v="Albuquerque"/>
    <x v="0"/>
    <n v="50.000000000000014"/>
    <x v="22"/>
    <n v="312500.00000000012"/>
    <n v="109375.00000000003"/>
    <n v="0.35"/>
    <x v="2"/>
    <x v="7"/>
    <x v="1"/>
    <n v="500.00000000000017"/>
    <n v="175.00000000000006"/>
  </r>
  <r>
    <x v="4"/>
    <n v="1128299"/>
    <d v="2021-09-27T00:00:00"/>
    <x v="2"/>
    <s v="New Mexico"/>
    <s v="Albuquerque"/>
    <x v="1"/>
    <n v="55.000000000000014"/>
    <x v="22"/>
    <n v="343750.00000000012"/>
    <n v="137500.00000000006"/>
    <n v="0.4"/>
    <x v="2"/>
    <x v="7"/>
    <x v="1"/>
    <n v="550.00000000000023"/>
    <n v="220.00000000000009"/>
  </r>
  <r>
    <x v="4"/>
    <n v="1128299"/>
    <d v="2021-09-27T00:00:00"/>
    <x v="2"/>
    <s v="New Mexico"/>
    <s v="Albuquerque"/>
    <x v="2"/>
    <n v="50.000000000000014"/>
    <x v="33"/>
    <n v="237500.00000000006"/>
    <n v="83125.000000000015"/>
    <n v="0.35"/>
    <x v="2"/>
    <x v="7"/>
    <x v="1"/>
    <n v="500.00000000000011"/>
    <n v="175.00000000000003"/>
  </r>
  <r>
    <x v="4"/>
    <n v="1128299"/>
    <d v="2021-09-27T00:00:00"/>
    <x v="2"/>
    <s v="New Mexico"/>
    <s v="Albuquerque"/>
    <x v="3"/>
    <n v="50.000000000000014"/>
    <x v="32"/>
    <n v="212500.00000000006"/>
    <n v="74375.000000000015"/>
    <n v="0.35"/>
    <x v="2"/>
    <x v="7"/>
    <x v="1"/>
    <n v="500.00000000000011"/>
    <n v="175.00000000000003"/>
  </r>
  <r>
    <x v="4"/>
    <n v="1128299"/>
    <d v="2021-09-27T00:00:00"/>
    <x v="2"/>
    <s v="New Mexico"/>
    <s v="Albuquerque"/>
    <x v="4"/>
    <n v="60.000000000000007"/>
    <x v="32"/>
    <n v="255000.00000000003"/>
    <n v="76500"/>
    <n v="0.3"/>
    <x v="2"/>
    <x v="7"/>
    <x v="1"/>
    <n v="600.00000000000011"/>
    <n v="180"/>
  </r>
  <r>
    <x v="4"/>
    <n v="1128299"/>
    <d v="2021-09-27T00:00:00"/>
    <x v="2"/>
    <s v="New Mexico"/>
    <s v="Albuquerque"/>
    <x v="5"/>
    <n v="65.000000000000014"/>
    <x v="33"/>
    <n v="308750.00000000006"/>
    <n v="77187.500000000015"/>
    <n v="0.25"/>
    <x v="2"/>
    <x v="7"/>
    <x v="1"/>
    <n v="650.00000000000011"/>
    <n v="162.50000000000003"/>
  </r>
  <r>
    <x v="4"/>
    <n v="1128299"/>
    <d v="2021-10-26T00:00:00"/>
    <x v="2"/>
    <s v="New Mexico"/>
    <s v="Albuquerque"/>
    <x v="0"/>
    <n v="50.000000000000014"/>
    <x v="20"/>
    <n v="275000.00000000006"/>
    <n v="96250.000000000015"/>
    <n v="0.35"/>
    <x v="2"/>
    <x v="8"/>
    <x v="1"/>
    <n v="500.00000000000011"/>
    <n v="175.00000000000003"/>
  </r>
  <r>
    <x v="4"/>
    <n v="1128299"/>
    <d v="2021-10-26T00:00:00"/>
    <x v="2"/>
    <s v="New Mexico"/>
    <s v="Albuquerque"/>
    <x v="1"/>
    <n v="55.000000000000014"/>
    <x v="20"/>
    <n v="302500.00000000006"/>
    <n v="121000.00000000003"/>
    <n v="0.4"/>
    <x v="2"/>
    <x v="8"/>
    <x v="1"/>
    <n v="550.00000000000011"/>
    <n v="220.00000000000006"/>
  </r>
  <r>
    <x v="4"/>
    <n v="1128299"/>
    <d v="2021-10-26T00:00:00"/>
    <x v="2"/>
    <s v="New Mexico"/>
    <s v="Albuquerque"/>
    <x v="2"/>
    <n v="50.000000000000014"/>
    <x v="47"/>
    <n v="187500.00000000006"/>
    <n v="65625.000000000015"/>
    <n v="0.35"/>
    <x v="2"/>
    <x v="8"/>
    <x v="1"/>
    <n v="500.00000000000017"/>
    <n v="175.00000000000003"/>
  </r>
  <r>
    <x v="4"/>
    <n v="1128299"/>
    <d v="2021-10-26T00:00:00"/>
    <x v="2"/>
    <s v="New Mexico"/>
    <s v="Albuquerque"/>
    <x v="3"/>
    <n v="50.000000000000014"/>
    <x v="44"/>
    <n v="175000.00000000006"/>
    <n v="61250.000000000015"/>
    <n v="0.35"/>
    <x v="2"/>
    <x v="8"/>
    <x v="1"/>
    <n v="500.00000000000017"/>
    <n v="175.00000000000003"/>
  </r>
  <r>
    <x v="4"/>
    <n v="1128299"/>
    <d v="2021-10-26T00:00:00"/>
    <x v="2"/>
    <s v="New Mexico"/>
    <s v="Albuquerque"/>
    <x v="4"/>
    <n v="60.000000000000007"/>
    <x v="45"/>
    <n v="195000.00000000003"/>
    <n v="58500.000000000007"/>
    <n v="0.3"/>
    <x v="2"/>
    <x v="8"/>
    <x v="1"/>
    <n v="600.00000000000011"/>
    <n v="180.00000000000003"/>
  </r>
  <r>
    <x v="4"/>
    <n v="1128299"/>
    <d v="2021-10-26T00:00:00"/>
    <x v="2"/>
    <s v="New Mexico"/>
    <s v="Albuquerque"/>
    <x v="5"/>
    <n v="75.000000000000014"/>
    <x v="47"/>
    <n v="281250.00000000006"/>
    <n v="70312.500000000015"/>
    <n v="0.25"/>
    <x v="2"/>
    <x v="8"/>
    <x v="1"/>
    <n v="750.00000000000011"/>
    <n v="187.50000000000003"/>
  </r>
  <r>
    <x v="4"/>
    <n v="1128299"/>
    <d v="2021-11-26T00:00:00"/>
    <x v="2"/>
    <s v="New Mexico"/>
    <s v="Albuquerque"/>
    <x v="0"/>
    <n v="60.000000000000007"/>
    <x v="20"/>
    <n v="330000.00000000006"/>
    <n v="115500.00000000001"/>
    <n v="0.35"/>
    <x v="2"/>
    <x v="9"/>
    <x v="1"/>
    <n v="600.00000000000011"/>
    <n v="210.00000000000003"/>
  </r>
  <r>
    <x v="4"/>
    <n v="1128299"/>
    <d v="2021-11-26T00:00:00"/>
    <x v="2"/>
    <s v="New Mexico"/>
    <s v="Albuquerque"/>
    <x v="1"/>
    <n v="65.000000000000014"/>
    <x v="24"/>
    <n v="390000.00000000006"/>
    <n v="156000.00000000003"/>
    <n v="0.4"/>
    <x v="2"/>
    <x v="9"/>
    <x v="1"/>
    <n v="650.00000000000011"/>
    <n v="260.00000000000006"/>
  </r>
  <r>
    <x v="4"/>
    <n v="1128299"/>
    <d v="2021-11-26T00:00:00"/>
    <x v="2"/>
    <s v="New Mexico"/>
    <s v="Albuquerque"/>
    <x v="2"/>
    <n v="60.000000000000007"/>
    <x v="31"/>
    <n v="270000.00000000006"/>
    <n v="94500.000000000015"/>
    <n v="0.35"/>
    <x v="2"/>
    <x v="9"/>
    <x v="1"/>
    <n v="600.00000000000011"/>
    <n v="210.00000000000003"/>
  </r>
  <r>
    <x v="4"/>
    <n v="1128299"/>
    <d v="2021-11-26T00:00:00"/>
    <x v="2"/>
    <s v="New Mexico"/>
    <s v="Albuquerque"/>
    <x v="3"/>
    <n v="60.000000000000007"/>
    <x v="32"/>
    <n v="255000.00000000003"/>
    <n v="89250"/>
    <n v="0.35"/>
    <x v="2"/>
    <x v="9"/>
    <x v="1"/>
    <n v="600.00000000000011"/>
    <n v="210"/>
  </r>
  <r>
    <x v="4"/>
    <n v="1128299"/>
    <d v="2021-11-26T00:00:00"/>
    <x v="2"/>
    <s v="New Mexico"/>
    <s v="Albuquerque"/>
    <x v="4"/>
    <n v="70"/>
    <x v="47"/>
    <n v="262500"/>
    <n v="78750"/>
    <n v="0.3"/>
    <x v="2"/>
    <x v="9"/>
    <x v="1"/>
    <n v="700"/>
    <n v="210"/>
  </r>
  <r>
    <x v="4"/>
    <n v="1128299"/>
    <d v="2021-11-26T00:00:00"/>
    <x v="2"/>
    <s v="New Mexico"/>
    <s v="Albuquerque"/>
    <x v="5"/>
    <n v="75.000000000000014"/>
    <x v="23"/>
    <n v="375000.00000000006"/>
    <n v="93750.000000000015"/>
    <n v="0.25"/>
    <x v="2"/>
    <x v="9"/>
    <x v="1"/>
    <n v="750.00000000000011"/>
    <n v="187.50000000000003"/>
  </r>
  <r>
    <x v="4"/>
    <n v="1128299"/>
    <d v="2021-12-25T00:00:00"/>
    <x v="2"/>
    <s v="New Mexico"/>
    <s v="Albuquerque"/>
    <x v="0"/>
    <n v="60.000000000000007"/>
    <x v="19"/>
    <n v="420000.00000000006"/>
    <n v="147000"/>
    <n v="0.35"/>
    <x v="2"/>
    <x v="10"/>
    <x v="1"/>
    <n v="600.00000000000011"/>
    <n v="210"/>
  </r>
  <r>
    <x v="4"/>
    <n v="1128299"/>
    <d v="2021-12-25T00:00:00"/>
    <x v="2"/>
    <s v="New Mexico"/>
    <s v="Albuquerque"/>
    <x v="1"/>
    <n v="65.000000000000014"/>
    <x v="19"/>
    <n v="455000.00000000012"/>
    <n v="182000.00000000006"/>
    <n v="0.4"/>
    <x v="2"/>
    <x v="10"/>
    <x v="1"/>
    <n v="650.00000000000011"/>
    <n v="260.00000000000006"/>
  </r>
  <r>
    <x v="2"/>
    <n v="1128299"/>
    <d v="2021-12-25T00:00:00"/>
    <x v="2"/>
    <s v="New Mexico"/>
    <s v="Albuquerque"/>
    <x v="2"/>
    <n v="60.000000000000007"/>
    <x v="23"/>
    <n v="300000.00000000006"/>
    <n v="105000.00000000001"/>
    <n v="0.35"/>
    <x v="2"/>
    <x v="10"/>
    <x v="1"/>
    <n v="600.00000000000011"/>
    <n v="210.00000000000003"/>
  </r>
  <r>
    <x v="2"/>
    <n v="1128299"/>
    <d v="2021-12-25T00:00:00"/>
    <x v="2"/>
    <s v="New Mexico"/>
    <s v="Albuquerque"/>
    <x v="3"/>
    <n v="60.000000000000007"/>
    <x v="23"/>
    <n v="300000.00000000006"/>
    <n v="105000.00000000001"/>
    <n v="0.35"/>
    <x v="2"/>
    <x v="10"/>
    <x v="1"/>
    <n v="600.00000000000011"/>
    <n v="210.00000000000003"/>
  </r>
  <r>
    <x v="2"/>
    <n v="1128299"/>
    <d v="2021-12-25T00:00:00"/>
    <x v="2"/>
    <s v="New Mexico"/>
    <s v="Albuquerque"/>
    <x v="4"/>
    <n v="70"/>
    <x v="32"/>
    <n v="297500"/>
    <n v="89250"/>
    <n v="0.3"/>
    <x v="2"/>
    <x v="10"/>
    <x v="1"/>
    <n v="700"/>
    <n v="210"/>
  </r>
  <r>
    <x v="2"/>
    <n v="1128299"/>
    <d v="2021-12-25T00:00:00"/>
    <x v="2"/>
    <s v="New Mexico"/>
    <s v="Albuquerque"/>
    <x v="5"/>
    <n v="75.000000000000014"/>
    <x v="27"/>
    <n v="393750.00000000006"/>
    <n v="98437.500000000015"/>
    <n v="0.25"/>
    <x v="2"/>
    <x v="10"/>
    <x v="1"/>
    <n v="750.00000000000011"/>
    <n v="187.50000000000003"/>
  </r>
  <r>
    <x v="2"/>
    <n v="1128299"/>
    <d v="2021-01-13T00:00:00"/>
    <x v="2"/>
    <s v="New Mexico"/>
    <s v="Albuquerque"/>
    <x v="0"/>
    <n v="29.999999999999993"/>
    <x v="31"/>
    <n v="134999.99999999997"/>
    <n v="53999.999999999993"/>
    <n v="0.4"/>
    <x v="2"/>
    <x v="0"/>
    <x v="1"/>
    <n v="299.99999999999994"/>
    <n v="119.99999999999999"/>
  </r>
  <r>
    <x v="2"/>
    <n v="1128299"/>
    <d v="2021-01-13T00:00:00"/>
    <x v="2"/>
    <s v="New Mexico"/>
    <s v="Albuquerque"/>
    <x v="1"/>
    <n v="40"/>
    <x v="31"/>
    <n v="180000"/>
    <n v="72000"/>
    <n v="0.4"/>
    <x v="2"/>
    <x v="0"/>
    <x v="1"/>
    <n v="400"/>
    <n v="160"/>
  </r>
  <r>
    <x v="2"/>
    <n v="1128299"/>
    <d v="2021-01-13T00:00:00"/>
    <x v="2"/>
    <s v="New Mexico"/>
    <s v="Albuquerque"/>
    <x v="2"/>
    <n v="40"/>
    <x v="31"/>
    <n v="180000"/>
    <n v="62999.999999999993"/>
    <n v="0.35"/>
    <x v="2"/>
    <x v="0"/>
    <x v="1"/>
    <n v="400"/>
    <n v="139.99999999999997"/>
  </r>
  <r>
    <x v="2"/>
    <n v="1128299"/>
    <d v="2021-01-13T00:00:00"/>
    <x v="2"/>
    <s v="New Mexico"/>
    <s v="Albuquerque"/>
    <x v="3"/>
    <n v="40"/>
    <x v="48"/>
    <n v="120000"/>
    <n v="48000"/>
    <n v="0.4"/>
    <x v="2"/>
    <x v="0"/>
    <x v="1"/>
    <n v="400"/>
    <n v="160"/>
  </r>
  <r>
    <x v="2"/>
    <n v="1128299"/>
    <d v="2021-01-13T00:00:00"/>
    <x v="2"/>
    <s v="New Mexico"/>
    <s v="Albuquerque"/>
    <x v="4"/>
    <n v="45.000000000000014"/>
    <x v="43"/>
    <n v="112500.00000000003"/>
    <n v="39375.000000000007"/>
    <n v="0.35"/>
    <x v="2"/>
    <x v="0"/>
    <x v="1"/>
    <n v="450.00000000000011"/>
    <n v="157.50000000000003"/>
  </r>
  <r>
    <x v="2"/>
    <n v="1128299"/>
    <d v="2021-01-13T00:00:00"/>
    <x v="2"/>
    <s v="New Mexico"/>
    <s v="Albuquerque"/>
    <x v="5"/>
    <n v="40"/>
    <x v="31"/>
    <n v="180000"/>
    <n v="45000"/>
    <n v="0.25"/>
    <x v="2"/>
    <x v="0"/>
    <x v="1"/>
    <n v="400"/>
    <n v="100"/>
  </r>
  <r>
    <x v="2"/>
    <n v="1128299"/>
    <d v="2021-02-13T00:00:00"/>
    <x v="2"/>
    <s v="New Mexico"/>
    <s v="Albuquerque"/>
    <x v="0"/>
    <n v="29.999999999999993"/>
    <x v="23"/>
    <n v="149999.99999999997"/>
    <n v="59999.999999999993"/>
    <n v="0.4"/>
    <x v="2"/>
    <x v="1"/>
    <x v="1"/>
    <n v="299.99999999999994"/>
    <n v="119.99999999999999"/>
  </r>
  <r>
    <x v="2"/>
    <n v="1128299"/>
    <d v="2021-02-13T00:00:00"/>
    <x v="2"/>
    <s v="New Mexico"/>
    <s v="Albuquerque"/>
    <x v="1"/>
    <n v="40"/>
    <x v="46"/>
    <n v="160000"/>
    <n v="64000"/>
    <n v="0.4"/>
    <x v="2"/>
    <x v="1"/>
    <x v="1"/>
    <n v="400"/>
    <n v="160"/>
  </r>
  <r>
    <x v="2"/>
    <n v="1128299"/>
    <d v="2021-02-13T00:00:00"/>
    <x v="2"/>
    <s v="New Mexico"/>
    <s v="Albuquerque"/>
    <x v="2"/>
    <n v="40"/>
    <x v="46"/>
    <n v="160000"/>
    <n v="56000"/>
    <n v="0.35"/>
    <x v="2"/>
    <x v="1"/>
    <x v="1"/>
    <n v="400"/>
    <n v="140"/>
  </r>
  <r>
    <x v="2"/>
    <n v="1128299"/>
    <d v="2021-02-13T00:00:00"/>
    <x v="4"/>
    <s v="Georgia"/>
    <s v="Atlanta"/>
    <x v="3"/>
    <n v="40"/>
    <x v="43"/>
    <n v="100000"/>
    <n v="40000"/>
    <n v="0.4"/>
    <x v="2"/>
    <x v="1"/>
    <x v="1"/>
    <n v="400"/>
    <n v="160"/>
  </r>
  <r>
    <x v="2"/>
    <n v="1128299"/>
    <d v="2021-02-13T00:00:00"/>
    <x v="4"/>
    <s v="Georgia"/>
    <s v="Atlanta"/>
    <x v="4"/>
    <n v="45.000000000000014"/>
    <x v="36"/>
    <n v="78750.000000000029"/>
    <n v="27562.500000000007"/>
    <n v="0.35"/>
    <x v="2"/>
    <x v="1"/>
    <x v="1"/>
    <n v="450.00000000000017"/>
    <n v="157.50000000000003"/>
  </r>
  <r>
    <x v="2"/>
    <n v="1128299"/>
    <d v="2021-02-13T00:00:00"/>
    <x v="4"/>
    <s v="Georgia"/>
    <s v="Atlanta"/>
    <x v="5"/>
    <n v="40"/>
    <x v="47"/>
    <n v="150000"/>
    <n v="37500"/>
    <n v="0.25"/>
    <x v="2"/>
    <x v="1"/>
    <x v="1"/>
    <n v="400"/>
    <n v="100"/>
  </r>
  <r>
    <x v="2"/>
    <n v="1128299"/>
    <d v="2021-03-12T00:00:00"/>
    <x v="4"/>
    <s v="Georgia"/>
    <s v="Atlanta"/>
    <x v="0"/>
    <n v="40"/>
    <x v="27"/>
    <n v="210000"/>
    <n v="84000"/>
    <n v="0.4"/>
    <x v="2"/>
    <x v="2"/>
    <x v="1"/>
    <n v="400"/>
    <n v="160"/>
  </r>
  <r>
    <x v="2"/>
    <n v="1128299"/>
    <d v="2021-03-12T00:00:00"/>
    <x v="4"/>
    <s v="Georgia"/>
    <s v="Atlanta"/>
    <x v="1"/>
    <n v="50"/>
    <x v="47"/>
    <n v="187500"/>
    <n v="75000"/>
    <n v="0.4"/>
    <x v="2"/>
    <x v="2"/>
    <x v="1"/>
    <n v="500"/>
    <n v="200"/>
  </r>
  <r>
    <x v="2"/>
    <n v="1128299"/>
    <d v="2021-03-12T00:00:00"/>
    <x v="4"/>
    <s v="Georgia"/>
    <s v="Atlanta"/>
    <x v="2"/>
    <n v="50"/>
    <x v="47"/>
    <n v="187500"/>
    <n v="65625"/>
    <n v="0.35"/>
    <x v="2"/>
    <x v="2"/>
    <x v="1"/>
    <n v="500"/>
    <n v="175"/>
  </r>
  <r>
    <x v="2"/>
    <n v="1128299"/>
    <d v="2021-03-12T00:00:00"/>
    <x v="4"/>
    <s v="Georgia"/>
    <s v="Atlanta"/>
    <x v="3"/>
    <n v="50"/>
    <x v="43"/>
    <n v="125000"/>
    <n v="50000"/>
    <n v="0.4"/>
    <x v="2"/>
    <x v="2"/>
    <x v="1"/>
    <n v="500"/>
    <n v="200"/>
  </r>
  <r>
    <x v="2"/>
    <n v="1128299"/>
    <d v="2021-03-12T00:00:00"/>
    <x v="4"/>
    <s v="Georgia"/>
    <s v="Atlanta"/>
    <x v="4"/>
    <n v="55.000000000000007"/>
    <x v="42"/>
    <n v="82500.000000000015"/>
    <n v="28875.000000000004"/>
    <n v="0.35"/>
    <x v="2"/>
    <x v="2"/>
    <x v="1"/>
    <n v="550.00000000000011"/>
    <n v="192.50000000000003"/>
  </r>
  <r>
    <x v="2"/>
    <n v="1128299"/>
    <d v="2021-03-12T00:00:00"/>
    <x v="4"/>
    <s v="Georgia"/>
    <s v="Atlanta"/>
    <x v="5"/>
    <n v="50"/>
    <x v="44"/>
    <n v="175000"/>
    <n v="43750"/>
    <n v="0.25"/>
    <x v="2"/>
    <x v="2"/>
    <x v="1"/>
    <n v="500"/>
    <n v="125"/>
  </r>
  <r>
    <x v="2"/>
    <n v="1128299"/>
    <d v="2021-04-13T00:00:00"/>
    <x v="4"/>
    <s v="Georgia"/>
    <s v="Atlanta"/>
    <x v="0"/>
    <n v="50"/>
    <x v="27"/>
    <n v="262500"/>
    <n v="105000"/>
    <n v="0.4"/>
    <x v="2"/>
    <x v="3"/>
    <x v="1"/>
    <n v="500"/>
    <n v="200"/>
  </r>
  <r>
    <x v="2"/>
    <n v="1128299"/>
    <d v="2021-04-13T00:00:00"/>
    <x v="4"/>
    <s v="Georgia"/>
    <s v="Atlanta"/>
    <x v="1"/>
    <n v="55.000000000000007"/>
    <x v="45"/>
    <n v="178750.00000000003"/>
    <n v="71500.000000000015"/>
    <n v="0.4"/>
    <x v="2"/>
    <x v="3"/>
    <x v="1"/>
    <n v="550.00000000000011"/>
    <n v="220.00000000000006"/>
  </r>
  <r>
    <x v="2"/>
    <n v="1128299"/>
    <d v="2021-04-13T00:00:00"/>
    <x v="4"/>
    <s v="Georgia"/>
    <s v="Atlanta"/>
    <x v="2"/>
    <n v="55.000000000000007"/>
    <x v="47"/>
    <n v="206250.00000000003"/>
    <n v="72187.5"/>
    <n v="0.35"/>
    <x v="2"/>
    <x v="3"/>
    <x v="1"/>
    <n v="550.00000000000011"/>
    <n v="192.5"/>
  </r>
  <r>
    <x v="2"/>
    <n v="1128299"/>
    <d v="2021-04-13T00:00:00"/>
    <x v="4"/>
    <s v="Georgia"/>
    <s v="Atlanta"/>
    <x v="3"/>
    <n v="50"/>
    <x v="34"/>
    <n v="137500"/>
    <n v="55000"/>
    <n v="0.4"/>
    <x v="2"/>
    <x v="3"/>
    <x v="1"/>
    <n v="500"/>
    <n v="200"/>
  </r>
  <r>
    <x v="2"/>
    <n v="1128299"/>
    <d v="2021-04-13T00:00:00"/>
    <x v="4"/>
    <s v="Georgia"/>
    <s v="Atlanta"/>
    <x v="4"/>
    <n v="55.000000000000007"/>
    <x v="36"/>
    <n v="96250.000000000015"/>
    <n v="33687.5"/>
    <n v="0.35"/>
    <x v="2"/>
    <x v="3"/>
    <x v="1"/>
    <n v="550.00000000000011"/>
    <n v="192.5"/>
  </r>
  <r>
    <x v="2"/>
    <n v="1128299"/>
    <d v="2021-04-13T00:00:00"/>
    <x v="4"/>
    <s v="Georgia"/>
    <s v="Atlanta"/>
    <x v="5"/>
    <n v="70"/>
    <x v="44"/>
    <n v="245000"/>
    <n v="61250"/>
    <n v="0.25"/>
    <x v="2"/>
    <x v="3"/>
    <x v="1"/>
    <n v="700"/>
    <n v="175"/>
  </r>
  <r>
    <x v="2"/>
    <n v="1128299"/>
    <d v="2021-05-14T00:00:00"/>
    <x v="4"/>
    <s v="Georgia"/>
    <s v="Atlanta"/>
    <x v="0"/>
    <n v="50"/>
    <x v="20"/>
    <n v="275000"/>
    <n v="110000"/>
    <n v="0.4"/>
    <x v="2"/>
    <x v="4"/>
    <x v="1"/>
    <n v="500"/>
    <n v="200"/>
  </r>
  <r>
    <x v="2"/>
    <n v="1128299"/>
    <d v="2021-05-14T00:00:00"/>
    <x v="4"/>
    <s v="Georgia"/>
    <s v="Atlanta"/>
    <x v="1"/>
    <n v="55.000000000000007"/>
    <x v="46"/>
    <n v="220000.00000000003"/>
    <n v="88000.000000000015"/>
    <n v="0.4"/>
    <x v="2"/>
    <x v="4"/>
    <x v="1"/>
    <n v="550.00000000000011"/>
    <n v="220.00000000000003"/>
  </r>
  <r>
    <x v="2"/>
    <n v="1128299"/>
    <d v="2021-05-14T00:00:00"/>
    <x v="4"/>
    <s v="Georgia"/>
    <s v="Atlanta"/>
    <x v="2"/>
    <n v="55.000000000000007"/>
    <x v="32"/>
    <n v="233750.00000000003"/>
    <n v="81812.5"/>
    <n v="0.35"/>
    <x v="2"/>
    <x v="4"/>
    <x v="1"/>
    <n v="550.00000000000011"/>
    <n v="192.5"/>
  </r>
  <r>
    <x v="2"/>
    <n v="1128299"/>
    <d v="2021-05-14T00:00:00"/>
    <x v="4"/>
    <s v="Georgia"/>
    <s v="Atlanta"/>
    <x v="3"/>
    <n v="50"/>
    <x v="45"/>
    <n v="162500"/>
    <n v="65000"/>
    <n v="0.4"/>
    <x v="2"/>
    <x v="4"/>
    <x v="1"/>
    <n v="500"/>
    <n v="200"/>
  </r>
  <r>
    <x v="2"/>
    <n v="1128299"/>
    <d v="2021-05-14T00:00:00"/>
    <x v="4"/>
    <s v="Georgia"/>
    <s v="Atlanta"/>
    <x v="4"/>
    <n v="55.000000000000007"/>
    <x v="37"/>
    <n v="123750.00000000001"/>
    <n v="43312.5"/>
    <n v="0.35"/>
    <x v="2"/>
    <x v="4"/>
    <x v="1"/>
    <n v="550.00000000000011"/>
    <n v="192.5"/>
  </r>
  <r>
    <x v="2"/>
    <n v="1128299"/>
    <d v="2021-05-14T00:00:00"/>
    <x v="4"/>
    <s v="Georgia"/>
    <s v="Atlanta"/>
    <x v="5"/>
    <n v="70"/>
    <x v="46"/>
    <n v="280000"/>
    <n v="70000"/>
    <n v="0.25"/>
    <x v="2"/>
    <x v="4"/>
    <x v="1"/>
    <n v="700"/>
    <n v="175"/>
  </r>
  <r>
    <x v="2"/>
    <n v="1128299"/>
    <d v="2021-06-13T00:00:00"/>
    <x v="4"/>
    <s v="Georgia"/>
    <s v="Atlanta"/>
    <x v="0"/>
    <n v="50"/>
    <x v="21"/>
    <n v="337500"/>
    <n v="135000"/>
    <n v="0.4"/>
    <x v="2"/>
    <x v="11"/>
    <x v="1"/>
    <n v="500"/>
    <n v="200"/>
  </r>
  <r>
    <x v="2"/>
    <n v="1128299"/>
    <d v="2021-06-13T00:00:00"/>
    <x v="4"/>
    <s v="Georgia"/>
    <s v="Atlanta"/>
    <x v="1"/>
    <n v="55.000000000000007"/>
    <x v="27"/>
    <n v="288750.00000000006"/>
    <n v="115500.00000000003"/>
    <n v="0.4"/>
    <x v="2"/>
    <x v="11"/>
    <x v="1"/>
    <n v="550.00000000000011"/>
    <n v="220.00000000000006"/>
  </r>
  <r>
    <x v="2"/>
    <n v="1128299"/>
    <d v="2021-06-13T00:00:00"/>
    <x v="4"/>
    <s v="Georgia"/>
    <s v="Atlanta"/>
    <x v="2"/>
    <n v="55.000000000000007"/>
    <x v="27"/>
    <n v="288750.00000000006"/>
    <n v="101062.50000000001"/>
    <n v="0.35"/>
    <x v="2"/>
    <x v="11"/>
    <x v="1"/>
    <n v="550.00000000000011"/>
    <n v="192.50000000000003"/>
  </r>
  <r>
    <x v="2"/>
    <n v="1128299"/>
    <d v="2021-06-13T00:00:00"/>
    <x v="4"/>
    <s v="Georgia"/>
    <s v="Atlanta"/>
    <x v="3"/>
    <n v="50"/>
    <x v="46"/>
    <n v="200000"/>
    <n v="80000"/>
    <n v="0.4"/>
    <x v="2"/>
    <x v="11"/>
    <x v="1"/>
    <n v="500"/>
    <n v="200"/>
  </r>
  <r>
    <x v="2"/>
    <n v="1128299"/>
    <d v="2021-06-13T00:00:00"/>
    <x v="4"/>
    <s v="Georgia"/>
    <s v="Atlanta"/>
    <x v="4"/>
    <n v="55.000000000000007"/>
    <x v="34"/>
    <n v="151250.00000000003"/>
    <n v="52937.500000000007"/>
    <n v="0.35"/>
    <x v="2"/>
    <x v="11"/>
    <x v="1"/>
    <n v="550.00000000000011"/>
    <n v="192.50000000000003"/>
  </r>
  <r>
    <x v="2"/>
    <n v="1128299"/>
    <d v="2021-06-13T00:00:00"/>
    <x v="4"/>
    <s v="Georgia"/>
    <s v="Atlanta"/>
    <x v="5"/>
    <n v="70"/>
    <x v="30"/>
    <n v="402500"/>
    <n v="100625"/>
    <n v="0.25"/>
    <x v="2"/>
    <x v="11"/>
    <x v="1"/>
    <n v="700"/>
    <n v="175"/>
  </r>
  <r>
    <x v="2"/>
    <n v="1128299"/>
    <d v="2021-07-12T00:00:00"/>
    <x v="4"/>
    <s v="Georgia"/>
    <s v="Atlanta"/>
    <x v="0"/>
    <n v="50"/>
    <x v="26"/>
    <n v="362500"/>
    <n v="145000"/>
    <n v="0.4"/>
    <x v="2"/>
    <x v="5"/>
    <x v="1"/>
    <n v="500"/>
    <n v="200"/>
  </r>
  <r>
    <x v="2"/>
    <n v="1128299"/>
    <d v="2021-07-12T00:00:00"/>
    <x v="4"/>
    <s v="Georgia"/>
    <s v="Atlanta"/>
    <x v="1"/>
    <n v="55.000000000000007"/>
    <x v="30"/>
    <n v="316250.00000000006"/>
    <n v="126500.00000000003"/>
    <n v="0.4"/>
    <x v="2"/>
    <x v="5"/>
    <x v="1"/>
    <n v="550.00000000000011"/>
    <n v="220.00000000000006"/>
  </r>
  <r>
    <x v="2"/>
    <n v="1128299"/>
    <d v="2021-07-12T00:00:00"/>
    <x v="4"/>
    <s v="Georgia"/>
    <s v="Atlanta"/>
    <x v="2"/>
    <n v="55.000000000000007"/>
    <x v="27"/>
    <n v="288750.00000000006"/>
    <n v="101062.50000000001"/>
    <n v="0.35"/>
    <x v="2"/>
    <x v="5"/>
    <x v="1"/>
    <n v="550.00000000000011"/>
    <n v="192.50000000000003"/>
  </r>
  <r>
    <x v="2"/>
    <n v="1128299"/>
    <d v="2021-07-12T00:00:00"/>
    <x v="4"/>
    <s v="Georgia"/>
    <s v="Atlanta"/>
    <x v="3"/>
    <n v="50"/>
    <x v="32"/>
    <n v="212500"/>
    <n v="85000"/>
    <n v="0.4"/>
    <x v="2"/>
    <x v="5"/>
    <x v="1"/>
    <n v="500"/>
    <n v="200"/>
  </r>
  <r>
    <x v="2"/>
    <n v="1128299"/>
    <d v="2021-07-12T00:00:00"/>
    <x v="4"/>
    <s v="Georgia"/>
    <s v="Atlanta"/>
    <x v="4"/>
    <n v="55.000000000000007"/>
    <x v="33"/>
    <n v="261250.00000000003"/>
    <n v="91437.5"/>
    <n v="0.35"/>
    <x v="2"/>
    <x v="5"/>
    <x v="1"/>
    <n v="550.00000000000011"/>
    <n v="192.5"/>
  </r>
  <r>
    <x v="2"/>
    <n v="1128299"/>
    <d v="2021-07-12T00:00:00"/>
    <x v="4"/>
    <s v="Georgia"/>
    <s v="Atlanta"/>
    <x v="5"/>
    <n v="70"/>
    <x v="33"/>
    <n v="332500"/>
    <n v="83125"/>
    <n v="0.25"/>
    <x v="2"/>
    <x v="5"/>
    <x v="1"/>
    <n v="700"/>
    <n v="175"/>
  </r>
  <r>
    <x v="2"/>
    <n v="1128299"/>
    <d v="2021-08-13T00:00:00"/>
    <x v="4"/>
    <s v="Georgia"/>
    <s v="Atlanta"/>
    <x v="0"/>
    <n v="55.000000000000007"/>
    <x v="21"/>
    <n v="371250.00000000006"/>
    <n v="148500.00000000003"/>
    <n v="0.4"/>
    <x v="2"/>
    <x v="6"/>
    <x v="1"/>
    <n v="550.00000000000011"/>
    <n v="220.00000000000006"/>
  </r>
  <r>
    <x v="2"/>
    <n v="1128299"/>
    <d v="2021-08-13T00:00:00"/>
    <x v="4"/>
    <s v="Georgia"/>
    <s v="Atlanta"/>
    <x v="1"/>
    <n v="60.000000000000007"/>
    <x v="22"/>
    <n v="375000.00000000006"/>
    <n v="150000.00000000003"/>
    <n v="0.4"/>
    <x v="2"/>
    <x v="6"/>
    <x v="1"/>
    <n v="600.00000000000011"/>
    <n v="240.00000000000006"/>
  </r>
  <r>
    <x v="2"/>
    <n v="1128299"/>
    <d v="2021-08-13T00:00:00"/>
    <x v="4"/>
    <s v="Georgia"/>
    <s v="Atlanta"/>
    <x v="2"/>
    <n v="55.000000000000007"/>
    <x v="23"/>
    <n v="275000.00000000006"/>
    <n v="96250.000000000015"/>
    <n v="0.35"/>
    <x v="2"/>
    <x v="6"/>
    <x v="1"/>
    <n v="550.00000000000011"/>
    <n v="192.50000000000003"/>
  </r>
  <r>
    <x v="2"/>
    <n v="1128299"/>
    <d v="2021-08-13T00:00:00"/>
    <x v="4"/>
    <s v="Georgia"/>
    <s v="Atlanta"/>
    <x v="3"/>
    <n v="55.000000000000007"/>
    <x v="31"/>
    <n v="247500.00000000003"/>
    <n v="99000.000000000015"/>
    <n v="0.4"/>
    <x v="2"/>
    <x v="6"/>
    <x v="1"/>
    <n v="550.00000000000011"/>
    <n v="220.00000000000003"/>
  </r>
  <r>
    <x v="2"/>
    <n v="1128299"/>
    <d v="2021-08-13T00:00:00"/>
    <x v="4"/>
    <s v="Georgia"/>
    <s v="Atlanta"/>
    <x v="4"/>
    <n v="65"/>
    <x v="31"/>
    <n v="292500"/>
    <n v="102375"/>
    <n v="0.35"/>
    <x v="2"/>
    <x v="6"/>
    <x v="1"/>
    <n v="650"/>
    <n v="227.5"/>
  </r>
  <r>
    <x v="2"/>
    <n v="1128299"/>
    <d v="2021-08-13T00:00:00"/>
    <x v="4"/>
    <s v="Georgia"/>
    <s v="Atlanta"/>
    <x v="5"/>
    <n v="70"/>
    <x v="32"/>
    <n v="297500"/>
    <n v="74375"/>
    <n v="0.25"/>
    <x v="2"/>
    <x v="6"/>
    <x v="1"/>
    <n v="700"/>
    <n v="175"/>
  </r>
  <r>
    <x v="2"/>
    <n v="1128299"/>
    <d v="2021-09-14T00:00:00"/>
    <x v="4"/>
    <s v="Georgia"/>
    <s v="Atlanta"/>
    <x v="0"/>
    <n v="45.000000000000014"/>
    <x v="24"/>
    <n v="270000.00000000006"/>
    <n v="108000.00000000003"/>
    <n v="0.4"/>
    <x v="2"/>
    <x v="7"/>
    <x v="1"/>
    <n v="450.00000000000011"/>
    <n v="180.00000000000006"/>
  </r>
  <r>
    <x v="2"/>
    <n v="1128299"/>
    <d v="2021-09-14T00:00:00"/>
    <x v="4"/>
    <s v="Georgia"/>
    <s v="Atlanta"/>
    <x v="1"/>
    <n v="50.000000000000014"/>
    <x v="24"/>
    <n v="300000.00000000006"/>
    <n v="120000.00000000003"/>
    <n v="0.4"/>
    <x v="2"/>
    <x v="7"/>
    <x v="1"/>
    <n v="500.00000000000011"/>
    <n v="200.00000000000006"/>
  </r>
  <r>
    <x v="2"/>
    <n v="1128299"/>
    <d v="2021-09-14T00:00:00"/>
    <x v="4"/>
    <s v="Georgia"/>
    <s v="Atlanta"/>
    <x v="2"/>
    <n v="45.000000000000014"/>
    <x v="31"/>
    <n v="202500.00000000006"/>
    <n v="70875.000000000015"/>
    <n v="0.35"/>
    <x v="2"/>
    <x v="7"/>
    <x v="1"/>
    <n v="450.00000000000011"/>
    <n v="157.50000000000003"/>
  </r>
  <r>
    <x v="2"/>
    <n v="1128299"/>
    <d v="2021-09-14T00:00:00"/>
    <x v="4"/>
    <s v="Georgia"/>
    <s v="Atlanta"/>
    <x v="3"/>
    <n v="45.000000000000014"/>
    <x v="46"/>
    <n v="180000.00000000006"/>
    <n v="72000.000000000029"/>
    <n v="0.4"/>
    <x v="2"/>
    <x v="7"/>
    <x v="1"/>
    <n v="450.00000000000017"/>
    <n v="180.00000000000009"/>
  </r>
  <r>
    <x v="2"/>
    <n v="1128299"/>
    <d v="2021-09-14T00:00:00"/>
    <x v="4"/>
    <s v="Georgia"/>
    <s v="Atlanta"/>
    <x v="4"/>
    <n v="55.000000000000007"/>
    <x v="46"/>
    <n v="220000.00000000003"/>
    <n v="77000"/>
    <n v="0.35"/>
    <x v="2"/>
    <x v="7"/>
    <x v="1"/>
    <n v="550.00000000000011"/>
    <n v="192.5"/>
  </r>
  <r>
    <x v="2"/>
    <n v="1128299"/>
    <d v="2021-09-14T00:00:00"/>
    <x v="4"/>
    <s v="Georgia"/>
    <s v="Atlanta"/>
    <x v="5"/>
    <n v="60.000000000000007"/>
    <x v="31"/>
    <n v="270000.00000000006"/>
    <n v="67500.000000000015"/>
    <n v="0.25"/>
    <x v="2"/>
    <x v="7"/>
    <x v="1"/>
    <n v="600.00000000000011"/>
    <n v="150.00000000000003"/>
  </r>
  <r>
    <x v="2"/>
    <n v="1128299"/>
    <d v="2021-10-13T00:00:00"/>
    <x v="4"/>
    <s v="Georgia"/>
    <s v="Atlanta"/>
    <x v="0"/>
    <n v="45.000000000000014"/>
    <x v="27"/>
    <n v="236250.00000000009"/>
    <n v="94500.000000000044"/>
    <n v="0.4"/>
    <x v="2"/>
    <x v="8"/>
    <x v="1"/>
    <n v="450.00000000000017"/>
    <n v="180.00000000000009"/>
  </r>
  <r>
    <x v="2"/>
    <n v="1128299"/>
    <d v="2021-10-13T00:00:00"/>
    <x v="4"/>
    <s v="Georgia"/>
    <s v="Atlanta"/>
    <x v="1"/>
    <n v="50.000000000000014"/>
    <x v="27"/>
    <n v="262500.00000000006"/>
    <n v="105000.00000000003"/>
    <n v="0.4"/>
    <x v="2"/>
    <x v="8"/>
    <x v="1"/>
    <n v="500.00000000000011"/>
    <n v="200.00000000000006"/>
  </r>
  <r>
    <x v="2"/>
    <n v="1128299"/>
    <d v="2021-10-13T00:00:00"/>
    <x v="4"/>
    <s v="Georgia"/>
    <s v="Atlanta"/>
    <x v="2"/>
    <n v="45.000000000000014"/>
    <x v="44"/>
    <n v="157500.00000000006"/>
    <n v="55125.000000000015"/>
    <n v="0.35"/>
    <x v="2"/>
    <x v="8"/>
    <x v="1"/>
    <n v="450.00000000000017"/>
    <n v="157.50000000000003"/>
  </r>
  <r>
    <x v="2"/>
    <n v="1128299"/>
    <d v="2021-10-13T00:00:00"/>
    <x v="4"/>
    <s v="Georgia"/>
    <s v="Atlanta"/>
    <x v="3"/>
    <n v="45.000000000000014"/>
    <x v="45"/>
    <n v="146250.00000000006"/>
    <n v="58500.000000000029"/>
    <n v="0.4"/>
    <x v="2"/>
    <x v="8"/>
    <x v="1"/>
    <n v="450.00000000000017"/>
    <n v="180.00000000000009"/>
  </r>
  <r>
    <x v="2"/>
    <n v="1128299"/>
    <d v="2021-10-13T00:00:00"/>
    <x v="4"/>
    <s v="Georgia"/>
    <s v="Atlanta"/>
    <x v="4"/>
    <n v="55.000000000000007"/>
    <x v="48"/>
    <n v="165000.00000000003"/>
    <n v="57750.000000000007"/>
    <n v="0.35"/>
    <x v="2"/>
    <x v="8"/>
    <x v="1"/>
    <n v="550.00000000000011"/>
    <n v="192.50000000000003"/>
  </r>
  <r>
    <x v="2"/>
    <n v="1128299"/>
    <d v="2021-10-13T00:00:00"/>
    <x v="4"/>
    <s v="Georgia"/>
    <s v="Atlanta"/>
    <x v="5"/>
    <n v="70"/>
    <x v="44"/>
    <n v="245000"/>
    <n v="61250"/>
    <n v="0.25"/>
    <x v="2"/>
    <x v="8"/>
    <x v="1"/>
    <n v="700"/>
    <n v="175"/>
  </r>
  <r>
    <x v="2"/>
    <n v="1128299"/>
    <d v="2021-11-13T00:00:00"/>
    <x v="4"/>
    <s v="Georgia"/>
    <s v="Atlanta"/>
    <x v="0"/>
    <n v="55.000000000000007"/>
    <x v="27"/>
    <n v="288750.00000000006"/>
    <n v="115500.00000000003"/>
    <n v="0.4"/>
    <x v="2"/>
    <x v="9"/>
    <x v="1"/>
    <n v="550.00000000000011"/>
    <n v="220.00000000000006"/>
  </r>
  <r>
    <x v="2"/>
    <n v="1128299"/>
    <d v="2021-11-13T00:00:00"/>
    <x v="4"/>
    <s v="Georgia"/>
    <s v="Atlanta"/>
    <x v="1"/>
    <n v="60.000000000000007"/>
    <x v="30"/>
    <n v="345000.00000000006"/>
    <n v="138000.00000000003"/>
    <n v="0.4"/>
    <x v="2"/>
    <x v="9"/>
    <x v="1"/>
    <n v="600.00000000000011"/>
    <n v="240.00000000000006"/>
  </r>
  <r>
    <x v="2"/>
    <n v="1128299"/>
    <d v="2021-11-13T00:00:00"/>
    <x v="4"/>
    <s v="Georgia"/>
    <s v="Atlanta"/>
    <x v="2"/>
    <n v="55.000000000000007"/>
    <x v="32"/>
    <n v="233750.00000000003"/>
    <n v="81812.5"/>
    <n v="0.35"/>
    <x v="2"/>
    <x v="9"/>
    <x v="1"/>
    <n v="550.00000000000011"/>
    <n v="192.5"/>
  </r>
  <r>
    <x v="2"/>
    <n v="1128299"/>
    <d v="2021-11-13T00:00:00"/>
    <x v="4"/>
    <s v="Georgia"/>
    <s v="Atlanta"/>
    <x v="3"/>
    <n v="55.000000000000007"/>
    <x v="46"/>
    <n v="220000.00000000003"/>
    <n v="88000.000000000015"/>
    <n v="0.4"/>
    <x v="2"/>
    <x v="9"/>
    <x v="1"/>
    <n v="550.00000000000011"/>
    <n v="220.00000000000003"/>
  </r>
  <r>
    <x v="2"/>
    <n v="1128299"/>
    <d v="2021-11-13T00:00:00"/>
    <x v="4"/>
    <s v="Georgia"/>
    <s v="Atlanta"/>
    <x v="4"/>
    <n v="65"/>
    <x v="44"/>
    <n v="227500"/>
    <n v="79625"/>
    <n v="0.35"/>
    <x v="2"/>
    <x v="9"/>
    <x v="1"/>
    <n v="650"/>
    <n v="227.5"/>
  </r>
  <r>
    <x v="2"/>
    <n v="1128299"/>
    <d v="2021-11-13T00:00:00"/>
    <x v="4"/>
    <s v="Georgia"/>
    <s v="Atlanta"/>
    <x v="5"/>
    <n v="70"/>
    <x v="33"/>
    <n v="332500"/>
    <n v="83125"/>
    <n v="0.25"/>
    <x v="2"/>
    <x v="9"/>
    <x v="1"/>
    <n v="700"/>
    <n v="175"/>
  </r>
  <r>
    <x v="2"/>
    <n v="1128299"/>
    <d v="2021-12-12T00:00:00"/>
    <x v="4"/>
    <s v="Georgia"/>
    <s v="Atlanta"/>
    <x v="0"/>
    <n v="55.000000000000007"/>
    <x v="21"/>
    <n v="371250.00000000006"/>
    <n v="148500.00000000003"/>
    <n v="0.4"/>
    <x v="2"/>
    <x v="10"/>
    <x v="1"/>
    <n v="550.00000000000011"/>
    <n v="220.00000000000006"/>
  </r>
  <r>
    <x v="2"/>
    <n v="1128299"/>
    <d v="2021-12-12T00:00:00"/>
    <x v="4"/>
    <s v="Georgia"/>
    <s v="Atlanta"/>
    <x v="1"/>
    <n v="60.000000000000007"/>
    <x v="21"/>
    <n v="405000.00000000006"/>
    <n v="162000.00000000003"/>
    <n v="0.4"/>
    <x v="2"/>
    <x v="10"/>
    <x v="1"/>
    <n v="600.00000000000011"/>
    <n v="240.00000000000006"/>
  </r>
  <r>
    <x v="0"/>
    <n v="1128299"/>
    <d v="2021-12-12T00:00:00"/>
    <x v="4"/>
    <s v="Georgia"/>
    <s v="Atlanta"/>
    <x v="2"/>
    <n v="55.000000000000007"/>
    <x v="33"/>
    <n v="261250.00000000003"/>
    <n v="91437.5"/>
    <n v="0.35"/>
    <x v="2"/>
    <x v="10"/>
    <x v="1"/>
    <n v="550.00000000000011"/>
    <n v="192.5"/>
  </r>
  <r>
    <x v="0"/>
    <n v="1128299"/>
    <d v="2021-12-12T00:00:00"/>
    <x v="4"/>
    <s v="Georgia"/>
    <s v="Atlanta"/>
    <x v="3"/>
    <n v="55.000000000000007"/>
    <x v="33"/>
    <n v="261250.00000000003"/>
    <n v="104500.00000000001"/>
    <n v="0.4"/>
    <x v="2"/>
    <x v="10"/>
    <x v="1"/>
    <n v="550.00000000000011"/>
    <n v="220.00000000000003"/>
  </r>
  <r>
    <x v="0"/>
    <n v="1128299"/>
    <d v="2021-12-12T00:00:00"/>
    <x v="4"/>
    <s v="Georgia"/>
    <s v="Atlanta"/>
    <x v="4"/>
    <n v="65"/>
    <x v="46"/>
    <n v="260000"/>
    <n v="91000"/>
    <n v="0.35"/>
    <x v="2"/>
    <x v="10"/>
    <x v="1"/>
    <n v="650"/>
    <n v="227.5"/>
  </r>
  <r>
    <x v="0"/>
    <n v="1128299"/>
    <d v="2021-12-12T00:00:00"/>
    <x v="4"/>
    <s v="Georgia"/>
    <s v="Atlanta"/>
    <x v="5"/>
    <n v="70"/>
    <x v="23"/>
    <n v="350000"/>
    <n v="87500"/>
    <n v="0.25"/>
    <x v="2"/>
    <x v="10"/>
    <x v="1"/>
    <n v="700"/>
    <n v="175"/>
  </r>
  <r>
    <x v="0"/>
    <n v="1185732"/>
    <d v="2021-01-09T00:00:00"/>
    <x v="4"/>
    <s v="Georgia"/>
    <s v="Atlanta"/>
    <x v="0"/>
    <n v="40"/>
    <x v="13"/>
    <n v="410000"/>
    <n v="184500"/>
    <n v="0.45"/>
    <x v="2"/>
    <x v="0"/>
    <x v="1"/>
    <n v="400"/>
    <n v="180"/>
  </r>
  <r>
    <x v="0"/>
    <n v="1185732"/>
    <d v="2021-01-09T00:00:00"/>
    <x v="4"/>
    <s v="Georgia"/>
    <s v="Atlanta"/>
    <x v="1"/>
    <n v="40"/>
    <x v="6"/>
    <n v="330000"/>
    <n v="115499.99999999999"/>
    <n v="0.35"/>
    <x v="2"/>
    <x v="0"/>
    <x v="1"/>
    <n v="400"/>
    <n v="139.99999999999997"/>
  </r>
  <r>
    <x v="0"/>
    <n v="1185732"/>
    <d v="2021-01-09T00:00:00"/>
    <x v="4"/>
    <s v="Georgia"/>
    <s v="Atlanta"/>
    <x v="2"/>
    <n v="30.000000000000004"/>
    <x v="6"/>
    <n v="247500.00000000003"/>
    <n v="61875.000000000007"/>
    <n v="0.25"/>
    <x v="2"/>
    <x v="0"/>
    <x v="1"/>
    <n v="300.00000000000006"/>
    <n v="75.000000000000014"/>
  </r>
  <r>
    <x v="0"/>
    <n v="1185732"/>
    <d v="2021-01-09T00:00:00"/>
    <x v="4"/>
    <s v="Georgia"/>
    <s v="Atlanta"/>
    <x v="3"/>
    <n v="35"/>
    <x v="21"/>
    <n v="236250"/>
    <n v="70875"/>
    <n v="0.3"/>
    <x v="2"/>
    <x v="0"/>
    <x v="1"/>
    <n v="350"/>
    <n v="105"/>
  </r>
  <r>
    <x v="0"/>
    <n v="1185732"/>
    <d v="2021-01-09T00:00:00"/>
    <x v="4"/>
    <s v="Georgia"/>
    <s v="Atlanta"/>
    <x v="4"/>
    <n v="50"/>
    <x v="26"/>
    <n v="362500"/>
    <n v="126874.99999999999"/>
    <n v="0.35"/>
    <x v="2"/>
    <x v="0"/>
    <x v="1"/>
    <n v="500"/>
    <n v="174.99999999999997"/>
  </r>
  <r>
    <x v="0"/>
    <n v="1185732"/>
    <d v="2021-01-09T00:00:00"/>
    <x v="4"/>
    <s v="Georgia"/>
    <s v="Atlanta"/>
    <x v="5"/>
    <n v="40"/>
    <x v="6"/>
    <n v="330000"/>
    <n v="165000"/>
    <n v="0.5"/>
    <x v="2"/>
    <x v="0"/>
    <x v="1"/>
    <n v="400"/>
    <n v="200"/>
  </r>
  <r>
    <x v="0"/>
    <n v="1185732"/>
    <d v="2021-02-07T00:00:00"/>
    <x v="4"/>
    <s v="Georgia"/>
    <s v="Atlanta"/>
    <x v="0"/>
    <n v="40"/>
    <x v="15"/>
    <n v="430000"/>
    <n v="193500"/>
    <n v="0.45"/>
    <x v="2"/>
    <x v="1"/>
    <x v="1"/>
    <n v="400"/>
    <n v="180"/>
  </r>
  <r>
    <x v="0"/>
    <n v="1185732"/>
    <d v="2021-02-07T00:00:00"/>
    <x v="4"/>
    <s v="Georgia"/>
    <s v="Atlanta"/>
    <x v="1"/>
    <n v="40"/>
    <x v="26"/>
    <n v="290000"/>
    <n v="101500"/>
    <n v="0.35"/>
    <x v="2"/>
    <x v="1"/>
    <x v="1"/>
    <n v="400"/>
    <n v="140"/>
  </r>
  <r>
    <x v="0"/>
    <n v="1185732"/>
    <d v="2021-02-07T00:00:00"/>
    <x v="4"/>
    <s v="Georgia"/>
    <s v="Atlanta"/>
    <x v="2"/>
    <n v="30.000000000000004"/>
    <x v="28"/>
    <n v="232500.00000000003"/>
    <n v="58125.000000000007"/>
    <n v="0.25"/>
    <x v="2"/>
    <x v="1"/>
    <x v="1"/>
    <n v="300.00000000000006"/>
    <n v="75.000000000000014"/>
  </r>
  <r>
    <x v="0"/>
    <n v="1185732"/>
    <d v="2021-02-07T00:00:00"/>
    <x v="4"/>
    <s v="South Carolina"/>
    <s v="Charleston"/>
    <x v="3"/>
    <n v="35"/>
    <x v="22"/>
    <n v="218750"/>
    <n v="65625"/>
    <n v="0.3"/>
    <x v="2"/>
    <x v="1"/>
    <x v="1"/>
    <n v="350"/>
    <n v="105"/>
  </r>
  <r>
    <x v="0"/>
    <n v="1185732"/>
    <d v="2021-02-07T00:00:00"/>
    <x v="4"/>
    <s v="South Carolina"/>
    <s v="Charleston"/>
    <x v="4"/>
    <n v="50"/>
    <x v="19"/>
    <n v="350000"/>
    <n v="122499.99999999999"/>
    <n v="0.35"/>
    <x v="2"/>
    <x v="1"/>
    <x v="1"/>
    <n v="500"/>
    <n v="174.99999999999997"/>
  </r>
  <r>
    <x v="0"/>
    <n v="1185732"/>
    <d v="2021-02-07T00:00:00"/>
    <x v="4"/>
    <s v="South Carolina"/>
    <s v="Charleston"/>
    <x v="5"/>
    <n v="35"/>
    <x v="9"/>
    <n v="280000"/>
    <n v="140000"/>
    <n v="0.5"/>
    <x v="2"/>
    <x v="1"/>
    <x v="1"/>
    <n v="350"/>
    <n v="175"/>
  </r>
  <r>
    <x v="0"/>
    <n v="1185732"/>
    <d v="2021-03-05T00:00:00"/>
    <x v="4"/>
    <s v="South Carolina"/>
    <s v="Charleston"/>
    <x v="0"/>
    <n v="35"/>
    <x v="73"/>
    <n v="357000"/>
    <n v="160650"/>
    <n v="0.45"/>
    <x v="2"/>
    <x v="2"/>
    <x v="1"/>
    <n v="350"/>
    <n v="157.5"/>
  </r>
  <r>
    <x v="0"/>
    <n v="1185732"/>
    <d v="2021-03-05T00:00:00"/>
    <x v="4"/>
    <s v="South Carolina"/>
    <s v="Charleston"/>
    <x v="1"/>
    <n v="35"/>
    <x v="19"/>
    <n v="245000"/>
    <n v="85750"/>
    <n v="0.35"/>
    <x v="2"/>
    <x v="2"/>
    <x v="1"/>
    <n v="350"/>
    <n v="122.5"/>
  </r>
  <r>
    <x v="0"/>
    <n v="1185732"/>
    <d v="2021-03-05T00:00:00"/>
    <x v="4"/>
    <s v="South Carolina"/>
    <s v="Charleston"/>
    <x v="2"/>
    <n v="25"/>
    <x v="26"/>
    <n v="181250"/>
    <n v="45312.5"/>
    <n v="0.25"/>
    <x v="2"/>
    <x v="2"/>
    <x v="1"/>
    <n v="250"/>
    <n v="62.5"/>
  </r>
  <r>
    <x v="0"/>
    <n v="1185732"/>
    <d v="2021-03-05T00:00:00"/>
    <x v="4"/>
    <s v="South Carolina"/>
    <s v="Charleston"/>
    <x v="3"/>
    <n v="29.999999999999993"/>
    <x v="30"/>
    <n v="172499.99999999997"/>
    <n v="51749.999999999993"/>
    <n v="0.3"/>
    <x v="2"/>
    <x v="2"/>
    <x v="1"/>
    <n v="299.99999999999994"/>
    <n v="89.999999999999986"/>
  </r>
  <r>
    <x v="0"/>
    <n v="1185732"/>
    <d v="2021-03-05T00:00:00"/>
    <x v="4"/>
    <s v="South Carolina"/>
    <s v="Charleston"/>
    <x v="4"/>
    <n v="45.000000000000007"/>
    <x v="22"/>
    <n v="281250.00000000006"/>
    <n v="98437.500000000015"/>
    <n v="0.35"/>
    <x v="2"/>
    <x v="2"/>
    <x v="1"/>
    <n v="450.00000000000011"/>
    <n v="157.50000000000003"/>
  </r>
  <r>
    <x v="0"/>
    <n v="1185732"/>
    <d v="2021-03-05T00:00:00"/>
    <x v="4"/>
    <s v="South Carolina"/>
    <s v="Charleston"/>
    <x v="5"/>
    <n v="35"/>
    <x v="26"/>
    <n v="253750"/>
    <n v="126875"/>
    <n v="0.5"/>
    <x v="2"/>
    <x v="2"/>
    <x v="1"/>
    <n v="350"/>
    <n v="175"/>
  </r>
  <r>
    <x v="0"/>
    <n v="1185732"/>
    <d v="2021-04-06T00:00:00"/>
    <x v="4"/>
    <s v="South Carolina"/>
    <s v="Charleston"/>
    <x v="0"/>
    <n v="35"/>
    <x v="17"/>
    <n v="341250"/>
    <n v="153562.5"/>
    <n v="0.45"/>
    <x v="2"/>
    <x v="3"/>
    <x v="1"/>
    <n v="350"/>
    <n v="157.5"/>
  </r>
  <r>
    <x v="0"/>
    <n v="1185732"/>
    <d v="2021-04-06T00:00:00"/>
    <x v="4"/>
    <s v="South Carolina"/>
    <s v="Charleston"/>
    <x v="1"/>
    <n v="35"/>
    <x v="21"/>
    <n v="236250"/>
    <n v="82687.5"/>
    <n v="0.35"/>
    <x v="2"/>
    <x v="3"/>
    <x v="1"/>
    <n v="350"/>
    <n v="122.5"/>
  </r>
  <r>
    <x v="0"/>
    <n v="1185732"/>
    <d v="2021-04-06T00:00:00"/>
    <x v="4"/>
    <s v="South Carolina"/>
    <s v="Charleston"/>
    <x v="2"/>
    <n v="25"/>
    <x v="21"/>
    <n v="168750"/>
    <n v="42187.5"/>
    <n v="0.25"/>
    <x v="2"/>
    <x v="3"/>
    <x v="1"/>
    <n v="250"/>
    <n v="62.5"/>
  </r>
  <r>
    <x v="0"/>
    <n v="1185732"/>
    <d v="2021-04-06T00:00:00"/>
    <x v="4"/>
    <s v="South Carolina"/>
    <s v="Charleston"/>
    <x v="3"/>
    <n v="29.999999999999993"/>
    <x v="24"/>
    <n v="179999.99999999997"/>
    <n v="53999.999999999993"/>
    <n v="0.3"/>
    <x v="2"/>
    <x v="3"/>
    <x v="1"/>
    <n v="299.99999999999994"/>
    <n v="89.999999999999986"/>
  </r>
  <r>
    <x v="0"/>
    <n v="1185732"/>
    <d v="2021-04-06T00:00:00"/>
    <x v="4"/>
    <s v="South Carolina"/>
    <s v="Charleston"/>
    <x v="4"/>
    <n v="50"/>
    <x v="22"/>
    <n v="312500"/>
    <n v="109375"/>
    <n v="0.35"/>
    <x v="2"/>
    <x v="3"/>
    <x v="1"/>
    <n v="500"/>
    <n v="175"/>
  </r>
  <r>
    <x v="0"/>
    <n v="1185732"/>
    <d v="2021-04-06T00:00:00"/>
    <x v="4"/>
    <s v="South Carolina"/>
    <s v="Charleston"/>
    <x v="5"/>
    <n v="40"/>
    <x v="28"/>
    <n v="310000"/>
    <n v="155000"/>
    <n v="0.5"/>
    <x v="2"/>
    <x v="3"/>
    <x v="1"/>
    <n v="400"/>
    <n v="200"/>
  </r>
  <r>
    <x v="0"/>
    <n v="1185732"/>
    <d v="2021-05-05T00:00:00"/>
    <x v="4"/>
    <s v="South Carolina"/>
    <s v="Charleston"/>
    <x v="0"/>
    <n v="50"/>
    <x v="74"/>
    <n v="522500"/>
    <n v="235125"/>
    <n v="0.45"/>
    <x v="2"/>
    <x v="4"/>
    <x v="1"/>
    <n v="500"/>
    <n v="225"/>
  </r>
  <r>
    <x v="0"/>
    <n v="1185732"/>
    <d v="2021-05-05T00:00:00"/>
    <x v="4"/>
    <s v="South Carolina"/>
    <s v="Charleston"/>
    <x v="1"/>
    <n v="50"/>
    <x v="29"/>
    <n v="375000"/>
    <n v="131250"/>
    <n v="0.35"/>
    <x v="2"/>
    <x v="4"/>
    <x v="1"/>
    <n v="500"/>
    <n v="175"/>
  </r>
  <r>
    <x v="0"/>
    <n v="1185732"/>
    <d v="2021-05-05T00:00:00"/>
    <x v="4"/>
    <s v="South Carolina"/>
    <s v="Charleston"/>
    <x v="2"/>
    <n v="45"/>
    <x v="26"/>
    <n v="326250"/>
    <n v="81562.5"/>
    <n v="0.25"/>
    <x v="2"/>
    <x v="4"/>
    <x v="1"/>
    <n v="450"/>
    <n v="112.5"/>
  </r>
  <r>
    <x v="0"/>
    <n v="1185732"/>
    <d v="2021-05-05T00:00:00"/>
    <x v="4"/>
    <s v="South Carolina"/>
    <s v="Charleston"/>
    <x v="3"/>
    <n v="45"/>
    <x v="21"/>
    <n v="303750"/>
    <n v="91125"/>
    <n v="0.3"/>
    <x v="2"/>
    <x v="4"/>
    <x v="1"/>
    <n v="450"/>
    <n v="135"/>
  </r>
  <r>
    <x v="0"/>
    <n v="1185732"/>
    <d v="2021-05-05T00:00:00"/>
    <x v="4"/>
    <s v="South Carolina"/>
    <s v="Charleston"/>
    <x v="4"/>
    <n v="54.999999999999993"/>
    <x v="19"/>
    <n v="384999.99999999994"/>
    <n v="134749.99999999997"/>
    <n v="0.35"/>
    <x v="2"/>
    <x v="4"/>
    <x v="1"/>
    <n v="549.99999999999989"/>
    <n v="192.49999999999997"/>
  </r>
  <r>
    <x v="0"/>
    <n v="1185732"/>
    <d v="2021-05-05T00:00:00"/>
    <x v="4"/>
    <s v="South Carolina"/>
    <s v="Charleston"/>
    <x v="5"/>
    <n v="60"/>
    <x v="9"/>
    <n v="480000"/>
    <n v="240000"/>
    <n v="0.5"/>
    <x v="2"/>
    <x v="4"/>
    <x v="1"/>
    <n v="600"/>
    <n v="300"/>
  </r>
  <r>
    <x v="0"/>
    <n v="1185732"/>
    <d v="2021-06-07T00:00:00"/>
    <x v="4"/>
    <s v="South Carolina"/>
    <s v="Charleston"/>
    <x v="0"/>
    <n v="54.999999999999993"/>
    <x v="11"/>
    <n v="577499.99999999988"/>
    <n v="259874.99999999994"/>
    <n v="0.45"/>
    <x v="2"/>
    <x v="11"/>
    <x v="1"/>
    <n v="549.99999999999989"/>
    <n v="247.49999999999994"/>
  </r>
  <r>
    <x v="0"/>
    <n v="1185732"/>
    <d v="2021-06-07T00:00:00"/>
    <x v="4"/>
    <s v="South Carolina"/>
    <s v="Charleston"/>
    <x v="1"/>
    <n v="50"/>
    <x v="9"/>
    <n v="400000"/>
    <n v="140000"/>
    <n v="0.35"/>
    <x v="2"/>
    <x v="11"/>
    <x v="1"/>
    <n v="500"/>
    <n v="175"/>
  </r>
  <r>
    <x v="0"/>
    <n v="1185732"/>
    <d v="2021-06-07T00:00:00"/>
    <x v="4"/>
    <s v="South Carolina"/>
    <s v="Charleston"/>
    <x v="2"/>
    <n v="50"/>
    <x v="28"/>
    <n v="387500"/>
    <n v="96875"/>
    <n v="0.25"/>
    <x v="2"/>
    <x v="11"/>
    <x v="1"/>
    <n v="500"/>
    <n v="125"/>
  </r>
  <r>
    <x v="0"/>
    <n v="1185732"/>
    <d v="2021-06-07T00:00:00"/>
    <x v="4"/>
    <s v="South Carolina"/>
    <s v="Charleston"/>
    <x v="3"/>
    <n v="50"/>
    <x v="29"/>
    <n v="375000"/>
    <n v="112500"/>
    <n v="0.3"/>
    <x v="2"/>
    <x v="11"/>
    <x v="1"/>
    <n v="500"/>
    <n v="150"/>
  </r>
  <r>
    <x v="0"/>
    <n v="1185732"/>
    <d v="2021-06-07T00:00:00"/>
    <x v="4"/>
    <s v="South Carolina"/>
    <s v="Charleston"/>
    <x v="4"/>
    <n v="65"/>
    <x v="29"/>
    <n v="487500"/>
    <n v="170625"/>
    <n v="0.35"/>
    <x v="2"/>
    <x v="11"/>
    <x v="1"/>
    <n v="650"/>
    <n v="227.5"/>
  </r>
  <r>
    <x v="0"/>
    <n v="1185732"/>
    <d v="2021-06-07T00:00:00"/>
    <x v="4"/>
    <s v="South Carolina"/>
    <s v="Charleston"/>
    <x v="5"/>
    <n v="70"/>
    <x v="8"/>
    <n v="647500"/>
    <n v="323750"/>
    <n v="0.5"/>
    <x v="2"/>
    <x v="11"/>
    <x v="1"/>
    <n v="700"/>
    <n v="350"/>
  </r>
  <r>
    <x v="0"/>
    <n v="1185732"/>
    <d v="2021-07-05T00:00:00"/>
    <x v="4"/>
    <s v="South Carolina"/>
    <s v="Charleston"/>
    <x v="0"/>
    <n v="65"/>
    <x v="16"/>
    <n v="747500"/>
    <n v="336375"/>
    <n v="0.45"/>
    <x v="2"/>
    <x v="5"/>
    <x v="1"/>
    <n v="650"/>
    <n v="292.5"/>
  </r>
  <r>
    <x v="0"/>
    <n v="1185732"/>
    <d v="2021-07-05T00:00:00"/>
    <x v="4"/>
    <s v="South Carolina"/>
    <s v="Charleston"/>
    <x v="1"/>
    <n v="60.000000000000007"/>
    <x v="3"/>
    <n v="540000.00000000012"/>
    <n v="189000.00000000003"/>
    <n v="0.35"/>
    <x v="2"/>
    <x v="5"/>
    <x v="1"/>
    <n v="600.00000000000011"/>
    <n v="210.00000000000003"/>
  </r>
  <r>
    <x v="0"/>
    <n v="1185732"/>
    <d v="2021-07-05T00:00:00"/>
    <x v="4"/>
    <s v="South Carolina"/>
    <s v="Charleston"/>
    <x v="2"/>
    <n v="55.000000000000007"/>
    <x v="6"/>
    <n v="453750.00000000006"/>
    <n v="113437.50000000001"/>
    <n v="0.25"/>
    <x v="2"/>
    <x v="5"/>
    <x v="1"/>
    <n v="550.00000000000011"/>
    <n v="137.50000000000003"/>
  </r>
  <r>
    <x v="0"/>
    <n v="1185732"/>
    <d v="2021-07-05T00:00:00"/>
    <x v="4"/>
    <s v="South Carolina"/>
    <s v="Charleston"/>
    <x v="3"/>
    <n v="55.000000000000007"/>
    <x v="28"/>
    <n v="426250.00000000006"/>
    <n v="127875.00000000001"/>
    <n v="0.3"/>
    <x v="2"/>
    <x v="5"/>
    <x v="1"/>
    <n v="550.00000000000011"/>
    <n v="165.00000000000003"/>
  </r>
  <r>
    <x v="0"/>
    <n v="1185732"/>
    <d v="2021-07-05T00:00:00"/>
    <x v="4"/>
    <s v="South Carolina"/>
    <s v="Charleston"/>
    <x v="4"/>
    <n v="65"/>
    <x v="9"/>
    <n v="520000"/>
    <n v="182000"/>
    <n v="0.35"/>
    <x v="2"/>
    <x v="5"/>
    <x v="1"/>
    <n v="650"/>
    <n v="227.5"/>
  </r>
  <r>
    <x v="0"/>
    <n v="1185732"/>
    <d v="2021-07-05T00:00:00"/>
    <x v="4"/>
    <s v="South Carolina"/>
    <s v="Charleston"/>
    <x v="5"/>
    <n v="70"/>
    <x v="17"/>
    <n v="682500"/>
    <n v="341250"/>
    <n v="0.5"/>
    <x v="2"/>
    <x v="5"/>
    <x v="1"/>
    <n v="700"/>
    <n v="350"/>
  </r>
  <r>
    <x v="0"/>
    <n v="1185732"/>
    <d v="2021-08-06T00:00:00"/>
    <x v="4"/>
    <s v="South Carolina"/>
    <s v="Charleston"/>
    <x v="0"/>
    <n v="65"/>
    <x v="55"/>
    <n v="731250"/>
    <n v="329062.5"/>
    <n v="0.45"/>
    <x v="2"/>
    <x v="6"/>
    <x v="1"/>
    <n v="650"/>
    <n v="292.5"/>
  </r>
  <r>
    <x v="0"/>
    <n v="1185732"/>
    <d v="2021-08-06T00:00:00"/>
    <x v="4"/>
    <s v="South Carolina"/>
    <s v="Charleston"/>
    <x v="1"/>
    <n v="60.000000000000007"/>
    <x v="3"/>
    <n v="540000.00000000012"/>
    <n v="189000.00000000003"/>
    <n v="0.35"/>
    <x v="2"/>
    <x v="6"/>
    <x v="1"/>
    <n v="600.00000000000011"/>
    <n v="210.00000000000003"/>
  </r>
  <r>
    <x v="0"/>
    <n v="1185732"/>
    <d v="2021-08-06T00:00:00"/>
    <x v="4"/>
    <s v="South Carolina"/>
    <s v="Charleston"/>
    <x v="2"/>
    <n v="55.000000000000007"/>
    <x v="6"/>
    <n v="453750.00000000006"/>
    <n v="113437.50000000001"/>
    <n v="0.25"/>
    <x v="2"/>
    <x v="6"/>
    <x v="1"/>
    <n v="550.00000000000011"/>
    <n v="137.50000000000003"/>
  </r>
  <r>
    <x v="0"/>
    <n v="1185732"/>
    <d v="2021-08-06T00:00:00"/>
    <x v="4"/>
    <s v="South Carolina"/>
    <s v="Charleston"/>
    <x v="3"/>
    <n v="45"/>
    <x v="28"/>
    <n v="348750"/>
    <n v="104625"/>
    <n v="0.3"/>
    <x v="2"/>
    <x v="6"/>
    <x v="1"/>
    <n v="450"/>
    <n v="135"/>
  </r>
  <r>
    <x v="0"/>
    <n v="1185732"/>
    <d v="2021-08-06T00:00:00"/>
    <x v="4"/>
    <s v="South Carolina"/>
    <s v="Charleston"/>
    <x v="4"/>
    <n v="55.000000000000007"/>
    <x v="29"/>
    <n v="412500.00000000006"/>
    <n v="144375"/>
    <n v="0.35"/>
    <x v="2"/>
    <x v="6"/>
    <x v="1"/>
    <n v="550.00000000000011"/>
    <n v="192.5"/>
  </r>
  <r>
    <x v="0"/>
    <n v="1185732"/>
    <d v="2021-08-06T00:00:00"/>
    <x v="4"/>
    <s v="South Carolina"/>
    <s v="Charleston"/>
    <x v="5"/>
    <n v="60.000000000000007"/>
    <x v="8"/>
    <n v="555000.00000000012"/>
    <n v="277500.00000000006"/>
    <n v="0.5"/>
    <x v="2"/>
    <x v="6"/>
    <x v="1"/>
    <n v="600.00000000000011"/>
    <n v="300.00000000000006"/>
  </r>
  <r>
    <x v="0"/>
    <n v="1185732"/>
    <d v="2021-09-05T00:00:00"/>
    <x v="4"/>
    <s v="South Carolina"/>
    <s v="Charleston"/>
    <x v="0"/>
    <n v="55.000000000000007"/>
    <x v="13"/>
    <n v="563750.00000000012"/>
    <n v="253687.50000000006"/>
    <n v="0.45"/>
    <x v="2"/>
    <x v="7"/>
    <x v="1"/>
    <n v="550.00000000000011"/>
    <n v="247.50000000000006"/>
  </r>
  <r>
    <x v="0"/>
    <n v="1185732"/>
    <d v="2021-09-05T00:00:00"/>
    <x v="4"/>
    <s v="South Carolina"/>
    <s v="Charleston"/>
    <x v="1"/>
    <n v="50.000000000000014"/>
    <x v="6"/>
    <n v="412500.00000000012"/>
    <n v="144375.00000000003"/>
    <n v="0.35"/>
    <x v="2"/>
    <x v="7"/>
    <x v="1"/>
    <n v="500.00000000000011"/>
    <n v="175.00000000000003"/>
  </r>
  <r>
    <x v="0"/>
    <n v="1185732"/>
    <d v="2021-09-05T00:00:00"/>
    <x v="4"/>
    <s v="South Carolina"/>
    <s v="Charleston"/>
    <x v="2"/>
    <n v="40"/>
    <x v="26"/>
    <n v="290000"/>
    <n v="72500"/>
    <n v="0.25"/>
    <x v="2"/>
    <x v="7"/>
    <x v="1"/>
    <n v="400"/>
    <n v="100"/>
  </r>
  <r>
    <x v="0"/>
    <n v="1185732"/>
    <d v="2021-09-05T00:00:00"/>
    <x v="4"/>
    <s v="South Carolina"/>
    <s v="Charleston"/>
    <x v="3"/>
    <n v="40"/>
    <x v="19"/>
    <n v="280000"/>
    <n v="84000"/>
    <n v="0.3"/>
    <x v="2"/>
    <x v="7"/>
    <x v="1"/>
    <n v="400"/>
    <n v="120"/>
  </r>
  <r>
    <x v="0"/>
    <n v="1185732"/>
    <d v="2021-09-05T00:00:00"/>
    <x v="4"/>
    <s v="South Carolina"/>
    <s v="Charleston"/>
    <x v="4"/>
    <n v="50"/>
    <x v="19"/>
    <n v="350000"/>
    <n v="122499.99999999999"/>
    <n v="0.35"/>
    <x v="2"/>
    <x v="7"/>
    <x v="1"/>
    <n v="500"/>
    <n v="174.99999999999997"/>
  </r>
  <r>
    <x v="0"/>
    <n v="1185732"/>
    <d v="2021-09-05T00:00:00"/>
    <x v="4"/>
    <s v="South Carolina"/>
    <s v="Charleston"/>
    <x v="5"/>
    <n v="55.000000000000007"/>
    <x v="9"/>
    <n v="440000.00000000006"/>
    <n v="220000.00000000003"/>
    <n v="0.5"/>
    <x v="2"/>
    <x v="7"/>
    <x v="1"/>
    <n v="550.00000000000011"/>
    <n v="275.00000000000006"/>
  </r>
  <r>
    <x v="0"/>
    <n v="1185732"/>
    <d v="2021-10-07T00:00:00"/>
    <x v="4"/>
    <s v="South Carolina"/>
    <s v="Charleston"/>
    <x v="0"/>
    <n v="55.000000000000007"/>
    <x v="17"/>
    <n v="536250.00000000012"/>
    <n v="241312.50000000006"/>
    <n v="0.45"/>
    <x v="2"/>
    <x v="8"/>
    <x v="1"/>
    <n v="550.00000000000011"/>
    <n v="247.50000000000006"/>
  </r>
  <r>
    <x v="0"/>
    <n v="1185732"/>
    <d v="2021-10-07T00:00:00"/>
    <x v="4"/>
    <s v="South Carolina"/>
    <s v="Charleston"/>
    <x v="1"/>
    <n v="45.000000000000014"/>
    <x v="9"/>
    <n v="360000.00000000012"/>
    <n v="126000.00000000003"/>
    <n v="0.35"/>
    <x v="2"/>
    <x v="8"/>
    <x v="1"/>
    <n v="450.00000000000017"/>
    <n v="157.50000000000003"/>
  </r>
  <r>
    <x v="0"/>
    <n v="1185732"/>
    <d v="2021-10-07T00:00:00"/>
    <x v="4"/>
    <s v="South Carolina"/>
    <s v="Charleston"/>
    <x v="2"/>
    <n v="45.000000000000014"/>
    <x v="21"/>
    <n v="303750.00000000012"/>
    <n v="75937.500000000029"/>
    <n v="0.25"/>
    <x v="2"/>
    <x v="8"/>
    <x v="1"/>
    <n v="450.00000000000017"/>
    <n v="112.50000000000004"/>
  </r>
  <r>
    <x v="0"/>
    <n v="1185732"/>
    <d v="2021-10-07T00:00:00"/>
    <x v="4"/>
    <s v="South Carolina"/>
    <s v="Charleston"/>
    <x v="3"/>
    <n v="45.000000000000014"/>
    <x v="25"/>
    <n v="292500.00000000012"/>
    <n v="87750.000000000029"/>
    <n v="0.3"/>
    <x v="2"/>
    <x v="8"/>
    <x v="1"/>
    <n v="450.00000000000017"/>
    <n v="135.00000000000006"/>
  </r>
  <r>
    <x v="0"/>
    <n v="1185732"/>
    <d v="2021-10-07T00:00:00"/>
    <x v="4"/>
    <s v="South Carolina"/>
    <s v="Charleston"/>
    <x v="4"/>
    <n v="55.000000000000007"/>
    <x v="25"/>
    <n v="357500.00000000006"/>
    <n v="125125.00000000001"/>
    <n v="0.35"/>
    <x v="2"/>
    <x v="8"/>
    <x v="1"/>
    <n v="550.00000000000011"/>
    <n v="192.50000000000003"/>
  </r>
  <r>
    <x v="0"/>
    <n v="1185732"/>
    <d v="2021-10-07T00:00:00"/>
    <x v="4"/>
    <s v="South Carolina"/>
    <s v="Charleston"/>
    <x v="5"/>
    <n v="60"/>
    <x v="28"/>
    <n v="465000"/>
    <n v="232500"/>
    <n v="0.5"/>
    <x v="2"/>
    <x v="8"/>
    <x v="1"/>
    <n v="600"/>
    <n v="300"/>
  </r>
  <r>
    <x v="0"/>
    <n v="1185732"/>
    <d v="2021-11-06T00:00:00"/>
    <x v="4"/>
    <s v="South Carolina"/>
    <s v="Charleston"/>
    <x v="0"/>
    <n v="55.000000000000007"/>
    <x v="8"/>
    <n v="508750.00000000006"/>
    <n v="228937.50000000003"/>
    <n v="0.45"/>
    <x v="2"/>
    <x v="9"/>
    <x v="1"/>
    <n v="550.00000000000011"/>
    <n v="247.50000000000003"/>
  </r>
  <r>
    <x v="0"/>
    <n v="1185732"/>
    <d v="2021-11-06T00:00:00"/>
    <x v="4"/>
    <s v="South Carolina"/>
    <s v="Charleston"/>
    <x v="1"/>
    <n v="45.000000000000014"/>
    <x v="29"/>
    <n v="337500.00000000012"/>
    <n v="118125.00000000003"/>
    <n v="0.35"/>
    <x v="2"/>
    <x v="9"/>
    <x v="1"/>
    <n v="450.00000000000017"/>
    <n v="157.50000000000003"/>
  </r>
  <r>
    <x v="0"/>
    <n v="1185732"/>
    <d v="2021-11-06T00:00:00"/>
    <x v="4"/>
    <s v="South Carolina"/>
    <s v="Charleston"/>
    <x v="2"/>
    <n v="45.000000000000014"/>
    <x v="75"/>
    <n v="312750.00000000012"/>
    <n v="78187.500000000029"/>
    <n v="0.25"/>
    <x v="2"/>
    <x v="9"/>
    <x v="1"/>
    <n v="450.00000000000017"/>
    <n v="112.50000000000004"/>
  </r>
  <r>
    <x v="0"/>
    <n v="1185732"/>
    <d v="2021-11-06T00:00:00"/>
    <x v="4"/>
    <s v="South Carolina"/>
    <s v="Charleston"/>
    <x v="3"/>
    <n v="55.000000000000014"/>
    <x v="29"/>
    <n v="412500.00000000012"/>
    <n v="123750.00000000003"/>
    <n v="0.3"/>
    <x v="2"/>
    <x v="9"/>
    <x v="1"/>
    <n v="550.00000000000011"/>
    <n v="165.00000000000003"/>
  </r>
  <r>
    <x v="0"/>
    <n v="1185732"/>
    <d v="2021-11-06T00:00:00"/>
    <x v="4"/>
    <s v="South Carolina"/>
    <s v="Charleston"/>
    <x v="4"/>
    <n v="70"/>
    <x v="26"/>
    <n v="507500"/>
    <n v="177625"/>
    <n v="0.35"/>
    <x v="2"/>
    <x v="9"/>
    <x v="1"/>
    <n v="700"/>
    <n v="245"/>
  </r>
  <r>
    <x v="0"/>
    <n v="1185732"/>
    <d v="2021-11-06T00:00:00"/>
    <x v="4"/>
    <s v="South Carolina"/>
    <s v="Charleston"/>
    <x v="5"/>
    <n v="75"/>
    <x v="6"/>
    <n v="618750"/>
    <n v="309375"/>
    <n v="0.5"/>
    <x v="2"/>
    <x v="9"/>
    <x v="1"/>
    <n v="750"/>
    <n v="375"/>
  </r>
  <r>
    <x v="0"/>
    <n v="1185732"/>
    <d v="2021-12-05T00:00:00"/>
    <x v="4"/>
    <s v="South Carolina"/>
    <s v="Charleston"/>
    <x v="0"/>
    <n v="70"/>
    <x v="15"/>
    <n v="752500"/>
    <n v="338625"/>
    <n v="0.45"/>
    <x v="2"/>
    <x v="10"/>
    <x v="1"/>
    <n v="700"/>
    <n v="315"/>
  </r>
  <r>
    <x v="0"/>
    <n v="1185732"/>
    <d v="2021-12-05T00:00:00"/>
    <x v="4"/>
    <s v="South Carolina"/>
    <s v="Charleston"/>
    <x v="1"/>
    <n v="60.000000000000007"/>
    <x v="10"/>
    <n v="525000.00000000012"/>
    <n v="183750.00000000003"/>
    <n v="0.35"/>
    <x v="2"/>
    <x v="10"/>
    <x v="1"/>
    <n v="600.00000000000011"/>
    <n v="210.00000000000003"/>
  </r>
  <r>
    <x v="2"/>
    <n v="1185732"/>
    <d v="2021-12-05T00:00:00"/>
    <x v="4"/>
    <s v="South Carolina"/>
    <s v="Charleston"/>
    <x v="2"/>
    <n v="60.000000000000007"/>
    <x v="6"/>
    <n v="495000.00000000006"/>
    <n v="123750.00000000001"/>
    <n v="0.25"/>
    <x v="2"/>
    <x v="10"/>
    <x v="1"/>
    <n v="600.00000000000011"/>
    <n v="150.00000000000003"/>
  </r>
  <r>
    <x v="2"/>
    <n v="1185732"/>
    <d v="2021-12-05T00:00:00"/>
    <x v="4"/>
    <s v="South Carolina"/>
    <s v="Charleston"/>
    <x v="3"/>
    <n v="60.000000000000007"/>
    <x v="28"/>
    <n v="465000.00000000006"/>
    <n v="139500"/>
    <n v="0.3"/>
    <x v="2"/>
    <x v="10"/>
    <x v="1"/>
    <n v="600.00000000000011"/>
    <n v="180"/>
  </r>
  <r>
    <x v="2"/>
    <n v="1185732"/>
    <d v="2021-12-05T00:00:00"/>
    <x v="4"/>
    <s v="South Carolina"/>
    <s v="Charleston"/>
    <x v="4"/>
    <n v="70"/>
    <x v="28"/>
    <n v="542500"/>
    <n v="189875"/>
    <n v="0.35"/>
    <x v="2"/>
    <x v="10"/>
    <x v="1"/>
    <n v="700"/>
    <n v="245"/>
  </r>
  <r>
    <x v="2"/>
    <n v="1185732"/>
    <d v="2021-12-05T00:00:00"/>
    <x v="4"/>
    <s v="South Carolina"/>
    <s v="Charleston"/>
    <x v="5"/>
    <n v="75"/>
    <x v="10"/>
    <n v="656250"/>
    <n v="328125"/>
    <n v="0.5"/>
    <x v="2"/>
    <x v="10"/>
    <x v="1"/>
    <n v="750"/>
    <n v="375"/>
  </r>
  <r>
    <x v="2"/>
    <n v="1185732"/>
    <d v="2021-01-06T00:00:00"/>
    <x v="4"/>
    <s v="South Carolina"/>
    <s v="Charleston"/>
    <x v="0"/>
    <n v="35"/>
    <x v="8"/>
    <n v="323750"/>
    <n v="129500"/>
    <n v="0.4"/>
    <x v="2"/>
    <x v="0"/>
    <x v="1"/>
    <n v="350"/>
    <n v="140"/>
  </r>
  <r>
    <x v="2"/>
    <n v="1185732"/>
    <d v="2021-01-06T00:00:00"/>
    <x v="4"/>
    <s v="South Carolina"/>
    <s v="Charleston"/>
    <x v="1"/>
    <n v="35"/>
    <x v="26"/>
    <n v="253750"/>
    <n v="88812.5"/>
    <n v="0.35"/>
    <x v="2"/>
    <x v="0"/>
    <x v="1"/>
    <n v="350"/>
    <n v="122.5"/>
  </r>
  <r>
    <x v="2"/>
    <n v="1185732"/>
    <d v="2021-01-06T00:00:00"/>
    <x v="4"/>
    <s v="South Carolina"/>
    <s v="Charleston"/>
    <x v="2"/>
    <n v="25.000000000000007"/>
    <x v="26"/>
    <n v="181250.00000000006"/>
    <n v="72500.000000000029"/>
    <n v="0.4"/>
    <x v="2"/>
    <x v="0"/>
    <x v="1"/>
    <n v="250.00000000000009"/>
    <n v="100.00000000000004"/>
  </r>
  <r>
    <x v="2"/>
    <n v="1185732"/>
    <d v="2021-01-06T00:00:00"/>
    <x v="4"/>
    <s v="South Carolina"/>
    <s v="Charleston"/>
    <x v="3"/>
    <n v="30"/>
    <x v="30"/>
    <n v="172500"/>
    <n v="69000"/>
    <n v="0.4"/>
    <x v="2"/>
    <x v="0"/>
    <x v="1"/>
    <n v="300"/>
    <n v="120"/>
  </r>
  <r>
    <x v="2"/>
    <n v="1185732"/>
    <d v="2021-01-06T00:00:00"/>
    <x v="4"/>
    <s v="South Carolina"/>
    <s v="Charleston"/>
    <x v="4"/>
    <n v="45"/>
    <x v="22"/>
    <n v="281250"/>
    <n v="98437.5"/>
    <n v="0.35"/>
    <x v="2"/>
    <x v="0"/>
    <x v="1"/>
    <n v="450"/>
    <n v="157.5"/>
  </r>
  <r>
    <x v="2"/>
    <n v="1185732"/>
    <d v="2021-01-06T00:00:00"/>
    <x v="4"/>
    <s v="South Carolina"/>
    <s v="Charleston"/>
    <x v="5"/>
    <n v="35"/>
    <x v="26"/>
    <n v="253750"/>
    <n v="126875"/>
    <n v="0.5"/>
    <x v="2"/>
    <x v="0"/>
    <x v="1"/>
    <n v="350"/>
    <n v="175"/>
  </r>
  <r>
    <x v="2"/>
    <n v="1185732"/>
    <d v="2021-02-04T00:00:00"/>
    <x v="4"/>
    <s v="South Carolina"/>
    <s v="Charleston"/>
    <x v="0"/>
    <n v="35"/>
    <x v="17"/>
    <n v="341250"/>
    <n v="136500"/>
    <n v="0.4"/>
    <x v="2"/>
    <x v="1"/>
    <x v="1"/>
    <n v="350"/>
    <n v="140"/>
  </r>
  <r>
    <x v="2"/>
    <n v="1185732"/>
    <d v="2021-02-04T00:00:00"/>
    <x v="4"/>
    <s v="South Carolina"/>
    <s v="Charleston"/>
    <x v="1"/>
    <n v="35"/>
    <x v="22"/>
    <n v="218750"/>
    <n v="76562.5"/>
    <n v="0.35"/>
    <x v="2"/>
    <x v="1"/>
    <x v="1"/>
    <n v="350"/>
    <n v="122.5"/>
  </r>
  <r>
    <x v="2"/>
    <n v="1185732"/>
    <d v="2021-02-04T00:00:00"/>
    <x v="4"/>
    <s v="South Carolina"/>
    <s v="Charleston"/>
    <x v="2"/>
    <n v="25.000000000000007"/>
    <x v="21"/>
    <n v="168750.00000000006"/>
    <n v="67500.000000000029"/>
    <n v="0.4"/>
    <x v="2"/>
    <x v="1"/>
    <x v="1"/>
    <n v="250.00000000000009"/>
    <n v="100.00000000000004"/>
  </r>
  <r>
    <x v="2"/>
    <n v="1185732"/>
    <d v="2021-02-04T00:00:00"/>
    <x v="4"/>
    <s v="North Carolina"/>
    <s v="Charlotte"/>
    <x v="3"/>
    <n v="30"/>
    <x v="27"/>
    <n v="157500"/>
    <n v="63000"/>
    <n v="0.4"/>
    <x v="2"/>
    <x v="1"/>
    <x v="1"/>
    <n v="300"/>
    <n v="120"/>
  </r>
  <r>
    <x v="2"/>
    <n v="1185732"/>
    <d v="2021-02-04T00:00:00"/>
    <x v="4"/>
    <s v="North Carolina"/>
    <s v="Charlotte"/>
    <x v="4"/>
    <n v="45"/>
    <x v="24"/>
    <n v="270000"/>
    <n v="94500"/>
    <n v="0.35"/>
    <x v="2"/>
    <x v="1"/>
    <x v="1"/>
    <n v="450"/>
    <n v="157.5"/>
  </r>
  <r>
    <x v="2"/>
    <n v="1185732"/>
    <d v="2021-02-04T00:00:00"/>
    <x v="4"/>
    <s v="North Carolina"/>
    <s v="Charlotte"/>
    <x v="5"/>
    <n v="30"/>
    <x v="19"/>
    <n v="210000"/>
    <n v="105000"/>
    <n v="0.5"/>
    <x v="2"/>
    <x v="1"/>
    <x v="1"/>
    <n v="300"/>
    <n v="150"/>
  </r>
  <r>
    <x v="2"/>
    <n v="1185732"/>
    <d v="2021-03-02T00:00:00"/>
    <x v="4"/>
    <s v="North Carolina"/>
    <s v="Charlotte"/>
    <x v="0"/>
    <n v="30"/>
    <x v="18"/>
    <n v="276000"/>
    <n v="110400"/>
    <n v="0.4"/>
    <x v="2"/>
    <x v="2"/>
    <x v="1"/>
    <n v="300"/>
    <n v="120"/>
  </r>
  <r>
    <x v="2"/>
    <n v="1185732"/>
    <d v="2021-03-02T00:00:00"/>
    <x v="4"/>
    <s v="North Carolina"/>
    <s v="Charlotte"/>
    <x v="1"/>
    <n v="30"/>
    <x v="24"/>
    <n v="180000"/>
    <n v="62999.999999999993"/>
    <n v="0.35"/>
    <x v="2"/>
    <x v="2"/>
    <x v="1"/>
    <n v="300"/>
    <n v="104.99999999999999"/>
  </r>
  <r>
    <x v="2"/>
    <n v="1185732"/>
    <d v="2021-03-02T00:00:00"/>
    <x v="4"/>
    <s v="North Carolina"/>
    <s v="Charlotte"/>
    <x v="2"/>
    <n v="20"/>
    <x v="22"/>
    <n v="125000"/>
    <n v="50000"/>
    <n v="0.4"/>
    <x v="2"/>
    <x v="2"/>
    <x v="1"/>
    <n v="200"/>
    <n v="80"/>
  </r>
  <r>
    <x v="2"/>
    <n v="1185732"/>
    <d v="2021-03-02T00:00:00"/>
    <x v="4"/>
    <s v="North Carolina"/>
    <s v="Charlotte"/>
    <x v="3"/>
    <n v="24.999999999999993"/>
    <x v="33"/>
    <n v="118749.99999999997"/>
    <n v="47499.999999999993"/>
    <n v="0.4"/>
    <x v="2"/>
    <x v="2"/>
    <x v="1"/>
    <n v="249.99999999999994"/>
    <n v="99.999999999999986"/>
  </r>
  <r>
    <x v="2"/>
    <n v="1185732"/>
    <d v="2021-03-02T00:00:00"/>
    <x v="4"/>
    <s v="North Carolina"/>
    <s v="Charlotte"/>
    <x v="4"/>
    <n v="40.000000000000007"/>
    <x v="27"/>
    <n v="210000.00000000003"/>
    <n v="73500"/>
    <n v="0.35"/>
    <x v="2"/>
    <x v="2"/>
    <x v="1"/>
    <n v="400.00000000000006"/>
    <n v="140"/>
  </r>
  <r>
    <x v="2"/>
    <n v="1185732"/>
    <d v="2021-03-02T00:00:00"/>
    <x v="4"/>
    <s v="North Carolina"/>
    <s v="Charlotte"/>
    <x v="5"/>
    <n v="30"/>
    <x v="22"/>
    <n v="187500"/>
    <n v="93750"/>
    <n v="0.5"/>
    <x v="2"/>
    <x v="2"/>
    <x v="1"/>
    <n v="300"/>
    <n v="150"/>
  </r>
  <r>
    <x v="2"/>
    <n v="1185732"/>
    <d v="2021-04-03T00:00:00"/>
    <x v="4"/>
    <s v="North Carolina"/>
    <s v="Charlotte"/>
    <x v="0"/>
    <n v="30"/>
    <x v="10"/>
    <n v="262500"/>
    <n v="105000"/>
    <n v="0.4"/>
    <x v="2"/>
    <x v="3"/>
    <x v="1"/>
    <n v="300"/>
    <n v="120"/>
  </r>
  <r>
    <x v="2"/>
    <n v="1185732"/>
    <d v="2021-04-03T00:00:00"/>
    <x v="4"/>
    <s v="North Carolina"/>
    <s v="Charlotte"/>
    <x v="1"/>
    <n v="30"/>
    <x v="30"/>
    <n v="172500"/>
    <n v="60374.999999999993"/>
    <n v="0.35"/>
    <x v="2"/>
    <x v="3"/>
    <x v="1"/>
    <n v="300"/>
    <n v="104.99999999999999"/>
  </r>
  <r>
    <x v="2"/>
    <n v="1185732"/>
    <d v="2021-04-03T00:00:00"/>
    <x v="4"/>
    <s v="North Carolina"/>
    <s v="Charlotte"/>
    <x v="2"/>
    <n v="20"/>
    <x v="30"/>
    <n v="115000"/>
    <n v="46000"/>
    <n v="0.4"/>
    <x v="2"/>
    <x v="3"/>
    <x v="1"/>
    <n v="200"/>
    <n v="80"/>
  </r>
  <r>
    <x v="2"/>
    <n v="1185732"/>
    <d v="2021-04-03T00:00:00"/>
    <x v="4"/>
    <s v="North Carolina"/>
    <s v="Charlotte"/>
    <x v="3"/>
    <n v="24.999999999999993"/>
    <x v="23"/>
    <n v="124999.99999999997"/>
    <n v="49999.999999999993"/>
    <n v="0.4"/>
    <x v="2"/>
    <x v="3"/>
    <x v="1"/>
    <n v="249.99999999999994"/>
    <n v="99.999999999999986"/>
  </r>
  <r>
    <x v="2"/>
    <n v="1185732"/>
    <d v="2021-04-03T00:00:00"/>
    <x v="4"/>
    <s v="North Carolina"/>
    <s v="Charlotte"/>
    <x v="4"/>
    <n v="45"/>
    <x v="27"/>
    <n v="236250"/>
    <n v="82687.5"/>
    <n v="0.35"/>
    <x v="2"/>
    <x v="3"/>
    <x v="1"/>
    <n v="450"/>
    <n v="157.5"/>
  </r>
  <r>
    <x v="2"/>
    <n v="1185732"/>
    <d v="2021-04-03T00:00:00"/>
    <x v="4"/>
    <s v="North Carolina"/>
    <s v="Charlotte"/>
    <x v="5"/>
    <n v="35"/>
    <x v="21"/>
    <n v="236250"/>
    <n v="118125"/>
    <n v="0.5"/>
    <x v="2"/>
    <x v="3"/>
    <x v="1"/>
    <n v="350"/>
    <n v="175"/>
  </r>
  <r>
    <x v="2"/>
    <n v="1185732"/>
    <d v="2021-05-02T00:00:00"/>
    <x v="4"/>
    <s v="North Carolina"/>
    <s v="Charlotte"/>
    <x v="0"/>
    <n v="45"/>
    <x v="76"/>
    <n v="425250"/>
    <n v="170100"/>
    <n v="0.4"/>
    <x v="2"/>
    <x v="4"/>
    <x v="1"/>
    <n v="450"/>
    <n v="180"/>
  </r>
  <r>
    <x v="2"/>
    <n v="1185732"/>
    <d v="2021-05-02T00:00:00"/>
    <x v="4"/>
    <s v="North Carolina"/>
    <s v="Charlotte"/>
    <x v="1"/>
    <n v="45"/>
    <x v="25"/>
    <n v="292500"/>
    <n v="102375"/>
    <n v="0.35"/>
    <x v="2"/>
    <x v="4"/>
    <x v="1"/>
    <n v="450"/>
    <n v="157.5"/>
  </r>
  <r>
    <x v="2"/>
    <n v="1185732"/>
    <d v="2021-05-02T00:00:00"/>
    <x v="4"/>
    <s v="North Carolina"/>
    <s v="Charlotte"/>
    <x v="2"/>
    <n v="40"/>
    <x v="22"/>
    <n v="250000"/>
    <n v="100000"/>
    <n v="0.4"/>
    <x v="2"/>
    <x v="4"/>
    <x v="1"/>
    <n v="400"/>
    <n v="160"/>
  </r>
  <r>
    <x v="2"/>
    <n v="1185732"/>
    <d v="2021-05-02T00:00:00"/>
    <x v="4"/>
    <s v="North Carolina"/>
    <s v="Charlotte"/>
    <x v="3"/>
    <n v="40"/>
    <x v="30"/>
    <n v="230000"/>
    <n v="92000"/>
    <n v="0.4"/>
    <x v="2"/>
    <x v="4"/>
    <x v="1"/>
    <n v="400"/>
    <n v="160"/>
  </r>
  <r>
    <x v="2"/>
    <n v="1185732"/>
    <d v="2021-05-02T00:00:00"/>
    <x v="4"/>
    <s v="North Carolina"/>
    <s v="Charlotte"/>
    <x v="4"/>
    <n v="49.999999999999993"/>
    <x v="24"/>
    <n v="299999.99999999994"/>
    <n v="104999.99999999997"/>
    <n v="0.35"/>
    <x v="2"/>
    <x v="4"/>
    <x v="1"/>
    <n v="499.99999999999989"/>
    <n v="174.99999999999994"/>
  </r>
  <r>
    <x v="2"/>
    <n v="1185732"/>
    <d v="2021-05-02T00:00:00"/>
    <x v="4"/>
    <s v="North Carolina"/>
    <s v="Charlotte"/>
    <x v="5"/>
    <n v="54.999999999999993"/>
    <x v="19"/>
    <n v="384999.99999999994"/>
    <n v="192499.99999999997"/>
    <n v="0.5"/>
    <x v="2"/>
    <x v="4"/>
    <x v="1"/>
    <n v="549.99999999999989"/>
    <n v="274.99999999999994"/>
  </r>
  <r>
    <x v="2"/>
    <n v="1185732"/>
    <d v="2021-06-04T00:00:00"/>
    <x v="4"/>
    <s v="North Carolina"/>
    <s v="Charlotte"/>
    <x v="0"/>
    <n v="49.999999999999993"/>
    <x v="5"/>
    <n v="474999.99999999994"/>
    <n v="190000"/>
    <n v="0.4"/>
    <x v="2"/>
    <x v="11"/>
    <x v="1"/>
    <n v="499.99999999999994"/>
    <n v="200"/>
  </r>
  <r>
    <x v="2"/>
    <n v="1185732"/>
    <d v="2021-06-04T00:00:00"/>
    <x v="4"/>
    <s v="North Carolina"/>
    <s v="Charlotte"/>
    <x v="1"/>
    <n v="45"/>
    <x v="19"/>
    <n v="315000"/>
    <n v="110250"/>
    <n v="0.35"/>
    <x v="2"/>
    <x v="11"/>
    <x v="1"/>
    <n v="450"/>
    <n v="157.5"/>
  </r>
  <r>
    <x v="2"/>
    <n v="1185732"/>
    <d v="2021-06-04T00:00:00"/>
    <x v="4"/>
    <s v="North Carolina"/>
    <s v="Charlotte"/>
    <x v="2"/>
    <n v="50"/>
    <x v="21"/>
    <n v="337500"/>
    <n v="135000"/>
    <n v="0.4"/>
    <x v="2"/>
    <x v="11"/>
    <x v="1"/>
    <n v="500"/>
    <n v="200"/>
  </r>
  <r>
    <x v="2"/>
    <n v="1185732"/>
    <d v="2021-06-04T00:00:00"/>
    <x v="4"/>
    <s v="North Carolina"/>
    <s v="Charlotte"/>
    <x v="3"/>
    <n v="50"/>
    <x v="25"/>
    <n v="325000"/>
    <n v="130000"/>
    <n v="0.4"/>
    <x v="2"/>
    <x v="11"/>
    <x v="1"/>
    <n v="500"/>
    <n v="200"/>
  </r>
  <r>
    <x v="2"/>
    <n v="1185732"/>
    <d v="2021-06-04T00:00:00"/>
    <x v="4"/>
    <s v="North Carolina"/>
    <s v="Charlotte"/>
    <x v="4"/>
    <n v="65"/>
    <x v="25"/>
    <n v="422500"/>
    <n v="147875"/>
    <n v="0.35"/>
    <x v="2"/>
    <x v="11"/>
    <x v="1"/>
    <n v="650"/>
    <n v="227.5"/>
  </r>
  <r>
    <x v="2"/>
    <n v="1185732"/>
    <d v="2021-06-04T00:00:00"/>
    <x v="4"/>
    <s v="North Carolina"/>
    <s v="Charlotte"/>
    <x v="5"/>
    <n v="70"/>
    <x v="6"/>
    <n v="577500"/>
    <n v="288750"/>
    <n v="0.5"/>
    <x v="2"/>
    <x v="11"/>
    <x v="1"/>
    <n v="700"/>
    <n v="350"/>
  </r>
  <r>
    <x v="2"/>
    <n v="1185732"/>
    <d v="2021-07-02T00:00:00"/>
    <x v="4"/>
    <s v="North Carolina"/>
    <s v="Charlotte"/>
    <x v="0"/>
    <n v="65"/>
    <x v="11"/>
    <n v="682500"/>
    <n v="273000"/>
    <n v="0.4"/>
    <x v="2"/>
    <x v="5"/>
    <x v="1"/>
    <n v="650"/>
    <n v="260"/>
  </r>
  <r>
    <x v="2"/>
    <n v="1185732"/>
    <d v="2021-07-02T00:00:00"/>
    <x v="4"/>
    <s v="North Carolina"/>
    <s v="Charlotte"/>
    <x v="1"/>
    <n v="60.000000000000007"/>
    <x v="9"/>
    <n v="480000.00000000006"/>
    <n v="168000"/>
    <n v="0.35"/>
    <x v="2"/>
    <x v="5"/>
    <x v="1"/>
    <n v="600.00000000000011"/>
    <n v="210"/>
  </r>
  <r>
    <x v="2"/>
    <n v="1185732"/>
    <d v="2021-07-02T00:00:00"/>
    <x v="4"/>
    <s v="North Carolina"/>
    <s v="Charlotte"/>
    <x v="2"/>
    <n v="55.000000000000007"/>
    <x v="26"/>
    <n v="398750.00000000006"/>
    <n v="159500.00000000003"/>
    <n v="0.4"/>
    <x v="2"/>
    <x v="5"/>
    <x v="1"/>
    <n v="550.00000000000011"/>
    <n v="220.00000000000003"/>
  </r>
  <r>
    <x v="2"/>
    <n v="1185732"/>
    <d v="2021-07-02T00:00:00"/>
    <x v="4"/>
    <s v="North Carolina"/>
    <s v="Charlotte"/>
    <x v="3"/>
    <n v="55.000000000000007"/>
    <x v="21"/>
    <n v="371250.00000000006"/>
    <n v="148500.00000000003"/>
    <n v="0.4"/>
    <x v="2"/>
    <x v="5"/>
    <x v="1"/>
    <n v="550.00000000000011"/>
    <n v="220.00000000000006"/>
  </r>
  <r>
    <x v="2"/>
    <n v="1185732"/>
    <d v="2021-07-02T00:00:00"/>
    <x v="4"/>
    <s v="North Carolina"/>
    <s v="Charlotte"/>
    <x v="4"/>
    <n v="65"/>
    <x v="19"/>
    <n v="455000"/>
    <n v="159250"/>
    <n v="0.35"/>
    <x v="2"/>
    <x v="5"/>
    <x v="1"/>
    <n v="650"/>
    <n v="227.5"/>
  </r>
  <r>
    <x v="2"/>
    <n v="1185732"/>
    <d v="2021-07-02T00:00:00"/>
    <x v="4"/>
    <s v="North Carolina"/>
    <s v="Charlotte"/>
    <x v="5"/>
    <n v="70"/>
    <x v="10"/>
    <n v="612500"/>
    <n v="306250"/>
    <n v="0.5"/>
    <x v="2"/>
    <x v="5"/>
    <x v="1"/>
    <n v="700"/>
    <n v="350"/>
  </r>
  <r>
    <x v="2"/>
    <n v="1185732"/>
    <d v="2021-08-03T00:00:00"/>
    <x v="4"/>
    <s v="North Carolina"/>
    <s v="Charlotte"/>
    <x v="0"/>
    <n v="65"/>
    <x v="13"/>
    <n v="666250"/>
    <n v="266500"/>
    <n v="0.4"/>
    <x v="2"/>
    <x v="6"/>
    <x v="1"/>
    <n v="650"/>
    <n v="260"/>
  </r>
  <r>
    <x v="2"/>
    <n v="1185732"/>
    <d v="2021-08-03T00:00:00"/>
    <x v="4"/>
    <s v="North Carolina"/>
    <s v="Charlotte"/>
    <x v="1"/>
    <n v="60.000000000000007"/>
    <x v="9"/>
    <n v="480000.00000000006"/>
    <n v="168000"/>
    <n v="0.35"/>
    <x v="2"/>
    <x v="6"/>
    <x v="1"/>
    <n v="600.00000000000011"/>
    <n v="210"/>
  </r>
  <r>
    <x v="2"/>
    <n v="1185732"/>
    <d v="2021-08-03T00:00:00"/>
    <x v="4"/>
    <s v="North Carolina"/>
    <s v="Charlotte"/>
    <x v="2"/>
    <n v="55.000000000000007"/>
    <x v="26"/>
    <n v="398750.00000000006"/>
    <n v="159500.00000000003"/>
    <n v="0.4"/>
    <x v="2"/>
    <x v="6"/>
    <x v="1"/>
    <n v="550.00000000000011"/>
    <n v="220.00000000000003"/>
  </r>
  <r>
    <x v="2"/>
    <n v="1185732"/>
    <d v="2021-08-03T00:00:00"/>
    <x v="4"/>
    <s v="North Carolina"/>
    <s v="Charlotte"/>
    <x v="3"/>
    <n v="45"/>
    <x v="21"/>
    <n v="303750"/>
    <n v="121500"/>
    <n v="0.4"/>
    <x v="2"/>
    <x v="6"/>
    <x v="1"/>
    <n v="450"/>
    <n v="180"/>
  </r>
  <r>
    <x v="2"/>
    <n v="1185732"/>
    <d v="2021-08-03T00:00:00"/>
    <x v="4"/>
    <s v="North Carolina"/>
    <s v="Charlotte"/>
    <x v="4"/>
    <n v="55.000000000000007"/>
    <x v="25"/>
    <n v="357500.00000000006"/>
    <n v="125125.00000000001"/>
    <n v="0.35"/>
    <x v="2"/>
    <x v="6"/>
    <x v="1"/>
    <n v="550.00000000000011"/>
    <n v="192.50000000000003"/>
  </r>
  <r>
    <x v="2"/>
    <n v="1185732"/>
    <d v="2021-08-03T00:00:00"/>
    <x v="4"/>
    <s v="North Carolina"/>
    <s v="Charlotte"/>
    <x v="5"/>
    <n v="60.000000000000007"/>
    <x v="6"/>
    <n v="495000.00000000006"/>
    <n v="247500.00000000003"/>
    <n v="0.5"/>
    <x v="2"/>
    <x v="6"/>
    <x v="1"/>
    <n v="600.00000000000011"/>
    <n v="300.00000000000006"/>
  </r>
  <r>
    <x v="2"/>
    <n v="1185732"/>
    <d v="2021-09-02T00:00:00"/>
    <x v="4"/>
    <s v="North Carolina"/>
    <s v="Charlotte"/>
    <x v="0"/>
    <n v="55.000000000000007"/>
    <x v="8"/>
    <n v="508750.00000000006"/>
    <n v="203500.00000000003"/>
    <n v="0.4"/>
    <x v="2"/>
    <x v="7"/>
    <x v="1"/>
    <n v="550.00000000000011"/>
    <n v="220.00000000000003"/>
  </r>
  <r>
    <x v="2"/>
    <n v="1185732"/>
    <d v="2021-09-02T00:00:00"/>
    <x v="4"/>
    <s v="North Carolina"/>
    <s v="Charlotte"/>
    <x v="1"/>
    <n v="50.000000000000014"/>
    <x v="26"/>
    <n v="362500.00000000012"/>
    <n v="126875.00000000003"/>
    <n v="0.35"/>
    <x v="2"/>
    <x v="7"/>
    <x v="1"/>
    <n v="500.00000000000017"/>
    <n v="175.00000000000003"/>
  </r>
  <r>
    <x v="2"/>
    <n v="1185732"/>
    <d v="2021-09-02T00:00:00"/>
    <x v="4"/>
    <s v="North Carolina"/>
    <s v="Charlotte"/>
    <x v="2"/>
    <n v="30.000000000000004"/>
    <x v="22"/>
    <n v="187500.00000000003"/>
    <n v="75000.000000000015"/>
    <n v="0.4"/>
    <x v="2"/>
    <x v="7"/>
    <x v="1"/>
    <n v="300.00000000000006"/>
    <n v="120.00000000000003"/>
  </r>
  <r>
    <x v="2"/>
    <n v="1185732"/>
    <d v="2021-09-02T00:00:00"/>
    <x v="4"/>
    <s v="North Carolina"/>
    <s v="Charlotte"/>
    <x v="3"/>
    <n v="30.000000000000004"/>
    <x v="24"/>
    <n v="180000.00000000003"/>
    <n v="72000.000000000015"/>
    <n v="0.4"/>
    <x v="2"/>
    <x v="7"/>
    <x v="1"/>
    <n v="300.00000000000006"/>
    <n v="120.00000000000003"/>
  </r>
  <r>
    <x v="2"/>
    <n v="1185732"/>
    <d v="2021-09-02T00:00:00"/>
    <x v="4"/>
    <s v="North Carolina"/>
    <s v="Charlotte"/>
    <x v="4"/>
    <n v="40"/>
    <x v="24"/>
    <n v="240000"/>
    <n v="84000"/>
    <n v="0.35"/>
    <x v="2"/>
    <x v="7"/>
    <x v="1"/>
    <n v="400"/>
    <n v="140"/>
  </r>
  <r>
    <x v="2"/>
    <n v="1185732"/>
    <d v="2021-09-02T00:00:00"/>
    <x v="4"/>
    <s v="North Carolina"/>
    <s v="Charlotte"/>
    <x v="5"/>
    <n v="45.000000000000007"/>
    <x v="19"/>
    <n v="315000.00000000006"/>
    <n v="157500.00000000003"/>
    <n v="0.5"/>
    <x v="2"/>
    <x v="7"/>
    <x v="1"/>
    <n v="450.00000000000006"/>
    <n v="225.00000000000003"/>
  </r>
  <r>
    <x v="2"/>
    <n v="1185732"/>
    <d v="2021-10-04T00:00:00"/>
    <x v="4"/>
    <s v="North Carolina"/>
    <s v="Charlotte"/>
    <x v="0"/>
    <n v="45.000000000000007"/>
    <x v="10"/>
    <n v="393750.00000000006"/>
    <n v="157500.00000000003"/>
    <n v="0.4"/>
    <x v="2"/>
    <x v="8"/>
    <x v="1"/>
    <n v="450.00000000000006"/>
    <n v="180.00000000000003"/>
  </r>
  <r>
    <x v="2"/>
    <n v="1185732"/>
    <d v="2021-10-04T00:00:00"/>
    <x v="4"/>
    <s v="North Carolina"/>
    <s v="Charlotte"/>
    <x v="1"/>
    <n v="35.000000000000007"/>
    <x v="19"/>
    <n v="245000.00000000006"/>
    <n v="85750.000000000015"/>
    <n v="0.35"/>
    <x v="2"/>
    <x v="8"/>
    <x v="1"/>
    <n v="350.00000000000006"/>
    <n v="122.50000000000001"/>
  </r>
  <r>
    <x v="2"/>
    <n v="1185732"/>
    <d v="2021-10-04T00:00:00"/>
    <x v="4"/>
    <s v="North Carolina"/>
    <s v="Charlotte"/>
    <x v="2"/>
    <n v="35.000000000000007"/>
    <x v="30"/>
    <n v="201250.00000000003"/>
    <n v="80500.000000000015"/>
    <n v="0.4"/>
    <x v="2"/>
    <x v="8"/>
    <x v="1"/>
    <n v="350.00000000000006"/>
    <n v="140.00000000000003"/>
  </r>
  <r>
    <x v="2"/>
    <n v="1185732"/>
    <d v="2021-10-04T00:00:00"/>
    <x v="4"/>
    <s v="North Carolina"/>
    <s v="Charlotte"/>
    <x v="3"/>
    <n v="35.000000000000007"/>
    <x v="20"/>
    <n v="192500.00000000003"/>
    <n v="77000.000000000015"/>
    <n v="0.4"/>
    <x v="2"/>
    <x v="8"/>
    <x v="1"/>
    <n v="350.00000000000006"/>
    <n v="140.00000000000003"/>
  </r>
  <r>
    <x v="2"/>
    <n v="1185732"/>
    <d v="2021-10-04T00:00:00"/>
    <x v="4"/>
    <s v="North Carolina"/>
    <s v="Charlotte"/>
    <x v="4"/>
    <n v="45.000000000000007"/>
    <x v="20"/>
    <n v="247500.00000000003"/>
    <n v="86625"/>
    <n v="0.35"/>
    <x v="2"/>
    <x v="8"/>
    <x v="1"/>
    <n v="450.00000000000006"/>
    <n v="157.5"/>
  </r>
  <r>
    <x v="2"/>
    <n v="1185732"/>
    <d v="2021-10-04T00:00:00"/>
    <x v="4"/>
    <s v="North Carolina"/>
    <s v="Charlotte"/>
    <x v="5"/>
    <n v="50"/>
    <x v="21"/>
    <n v="337500"/>
    <n v="168750"/>
    <n v="0.5"/>
    <x v="2"/>
    <x v="8"/>
    <x v="1"/>
    <n v="500"/>
    <n v="250"/>
  </r>
  <r>
    <x v="2"/>
    <n v="1185732"/>
    <d v="2021-11-03T00:00:00"/>
    <x v="4"/>
    <s v="North Carolina"/>
    <s v="Charlotte"/>
    <x v="0"/>
    <n v="45.000000000000007"/>
    <x v="6"/>
    <n v="371250.00000000006"/>
    <n v="148500.00000000003"/>
    <n v="0.4"/>
    <x v="2"/>
    <x v="9"/>
    <x v="1"/>
    <n v="450.00000000000006"/>
    <n v="180.00000000000003"/>
  </r>
  <r>
    <x v="2"/>
    <n v="1185732"/>
    <d v="2021-11-03T00:00:00"/>
    <x v="4"/>
    <s v="North Carolina"/>
    <s v="Charlotte"/>
    <x v="1"/>
    <n v="35.000000000000007"/>
    <x v="25"/>
    <n v="227500.00000000006"/>
    <n v="79625.000000000015"/>
    <n v="0.35"/>
    <x v="2"/>
    <x v="9"/>
    <x v="1"/>
    <n v="350.00000000000011"/>
    <n v="122.50000000000003"/>
  </r>
  <r>
    <x v="2"/>
    <n v="1185732"/>
    <d v="2021-11-03T00:00:00"/>
    <x v="4"/>
    <s v="North Carolina"/>
    <s v="Charlotte"/>
    <x v="2"/>
    <n v="40.000000000000014"/>
    <x v="77"/>
    <n v="238000.00000000009"/>
    <n v="95200.000000000044"/>
    <n v="0.4"/>
    <x v="2"/>
    <x v="9"/>
    <x v="1"/>
    <n v="400.00000000000017"/>
    <n v="160.00000000000009"/>
  </r>
  <r>
    <x v="2"/>
    <n v="1185732"/>
    <d v="2021-11-03T00:00:00"/>
    <x v="4"/>
    <s v="North Carolina"/>
    <s v="Charlotte"/>
    <x v="3"/>
    <n v="60.000000000000021"/>
    <x v="25"/>
    <n v="390000.00000000012"/>
    <n v="156000.00000000006"/>
    <n v="0.4"/>
    <x v="2"/>
    <x v="9"/>
    <x v="1"/>
    <n v="600.00000000000023"/>
    <n v="240.00000000000009"/>
  </r>
  <r>
    <x v="2"/>
    <n v="1185732"/>
    <d v="2021-11-03T00:00:00"/>
    <x v="4"/>
    <s v="North Carolina"/>
    <s v="Charlotte"/>
    <x v="4"/>
    <n v="75.000000000000014"/>
    <x v="22"/>
    <n v="468750.00000000012"/>
    <n v="164062.50000000003"/>
    <n v="0.35"/>
    <x v="2"/>
    <x v="9"/>
    <x v="1"/>
    <n v="750.00000000000023"/>
    <n v="262.50000000000006"/>
  </r>
  <r>
    <x v="2"/>
    <n v="1185732"/>
    <d v="2021-11-03T00:00:00"/>
    <x v="4"/>
    <s v="North Carolina"/>
    <s v="Charlotte"/>
    <x v="5"/>
    <n v="75"/>
    <x v="26"/>
    <n v="543750"/>
    <n v="271875"/>
    <n v="0.5"/>
    <x v="2"/>
    <x v="9"/>
    <x v="1"/>
    <n v="750"/>
    <n v="375"/>
  </r>
  <r>
    <x v="2"/>
    <n v="1185732"/>
    <d v="2021-12-02T00:00:00"/>
    <x v="4"/>
    <s v="North Carolina"/>
    <s v="Charlotte"/>
    <x v="0"/>
    <n v="70"/>
    <x v="17"/>
    <n v="682500"/>
    <n v="273000"/>
    <n v="0.4"/>
    <x v="2"/>
    <x v="10"/>
    <x v="1"/>
    <n v="700"/>
    <n v="280"/>
  </r>
  <r>
    <x v="2"/>
    <n v="1185732"/>
    <d v="2021-12-02T00:00:00"/>
    <x v="4"/>
    <s v="North Carolina"/>
    <s v="Charlotte"/>
    <x v="1"/>
    <n v="60.000000000000007"/>
    <x v="28"/>
    <n v="465000.00000000006"/>
    <n v="162750"/>
    <n v="0.35"/>
    <x v="2"/>
    <x v="10"/>
    <x v="1"/>
    <n v="600.00000000000011"/>
    <n v="210"/>
  </r>
  <r>
    <x v="5"/>
    <n v="1185732"/>
    <d v="2021-12-02T00:00:00"/>
    <x v="4"/>
    <s v="North Carolina"/>
    <s v="Charlotte"/>
    <x v="2"/>
    <n v="60.000000000000007"/>
    <x v="26"/>
    <n v="435000.00000000006"/>
    <n v="174000.00000000003"/>
    <n v="0.4"/>
    <x v="2"/>
    <x v="10"/>
    <x v="1"/>
    <n v="600.00000000000011"/>
    <n v="240.00000000000003"/>
  </r>
  <r>
    <x v="5"/>
    <n v="1185732"/>
    <d v="2021-12-02T00:00:00"/>
    <x v="4"/>
    <s v="North Carolina"/>
    <s v="Charlotte"/>
    <x v="3"/>
    <n v="60.000000000000007"/>
    <x v="21"/>
    <n v="405000.00000000006"/>
    <n v="162000.00000000003"/>
    <n v="0.4"/>
    <x v="2"/>
    <x v="10"/>
    <x v="1"/>
    <n v="600.00000000000011"/>
    <n v="240.00000000000006"/>
  </r>
  <r>
    <x v="5"/>
    <n v="1185732"/>
    <d v="2021-12-02T00:00:00"/>
    <x v="4"/>
    <s v="North Carolina"/>
    <s v="Charlotte"/>
    <x v="4"/>
    <n v="70"/>
    <x v="21"/>
    <n v="472500"/>
    <n v="165375"/>
    <n v="0.35"/>
    <x v="2"/>
    <x v="10"/>
    <x v="1"/>
    <n v="700"/>
    <n v="245"/>
  </r>
  <r>
    <x v="5"/>
    <n v="1185732"/>
    <d v="2021-12-02T00:00:00"/>
    <x v="4"/>
    <s v="North Carolina"/>
    <s v="Charlotte"/>
    <x v="5"/>
    <n v="75"/>
    <x v="28"/>
    <n v="581250"/>
    <n v="290625"/>
    <n v="0.5"/>
    <x v="2"/>
    <x v="10"/>
    <x v="1"/>
    <n v="750"/>
    <n v="375"/>
  </r>
  <r>
    <x v="5"/>
    <n v="1185732"/>
    <d v="2021-01-13T00:00:00"/>
    <x v="4"/>
    <s v="North Carolina"/>
    <s v="Charlotte"/>
    <x v="0"/>
    <n v="35"/>
    <x v="28"/>
    <n v="271250"/>
    <n v="108500"/>
    <n v="0.4"/>
    <x v="2"/>
    <x v="0"/>
    <x v="1"/>
    <n v="350"/>
    <n v="140"/>
  </r>
  <r>
    <x v="5"/>
    <n v="1185732"/>
    <d v="2021-01-13T00:00:00"/>
    <x v="4"/>
    <s v="North Carolina"/>
    <s v="Charlotte"/>
    <x v="1"/>
    <n v="35"/>
    <x v="30"/>
    <n v="201250"/>
    <n v="70437.5"/>
    <n v="0.35"/>
    <x v="2"/>
    <x v="0"/>
    <x v="1"/>
    <n v="350"/>
    <n v="122.5"/>
  </r>
  <r>
    <x v="5"/>
    <n v="1185732"/>
    <d v="2021-01-13T00:00:00"/>
    <x v="4"/>
    <s v="North Carolina"/>
    <s v="Charlotte"/>
    <x v="2"/>
    <n v="25.000000000000007"/>
    <x v="30"/>
    <n v="143750.00000000003"/>
    <n v="57500.000000000015"/>
    <n v="0.4"/>
    <x v="2"/>
    <x v="0"/>
    <x v="1"/>
    <n v="250.00000000000006"/>
    <n v="100.00000000000003"/>
  </r>
  <r>
    <x v="5"/>
    <n v="1185732"/>
    <d v="2021-01-13T00:00:00"/>
    <x v="4"/>
    <s v="North Carolina"/>
    <s v="Charlotte"/>
    <x v="3"/>
    <n v="30"/>
    <x v="32"/>
    <n v="127500"/>
    <n v="51000"/>
    <n v="0.4"/>
    <x v="2"/>
    <x v="0"/>
    <x v="1"/>
    <n v="300"/>
    <n v="120"/>
  </r>
  <r>
    <x v="5"/>
    <n v="1185732"/>
    <d v="2021-01-13T00:00:00"/>
    <x v="4"/>
    <s v="North Carolina"/>
    <s v="Charlotte"/>
    <x v="4"/>
    <n v="45"/>
    <x v="33"/>
    <n v="213750"/>
    <n v="74812.5"/>
    <n v="0.35"/>
    <x v="2"/>
    <x v="0"/>
    <x v="1"/>
    <n v="450"/>
    <n v="157.5"/>
  </r>
  <r>
    <x v="5"/>
    <n v="1185732"/>
    <d v="2021-01-13T00:00:00"/>
    <x v="4"/>
    <s v="North Carolina"/>
    <s v="Charlotte"/>
    <x v="5"/>
    <n v="35"/>
    <x v="30"/>
    <n v="201250"/>
    <n v="100625"/>
    <n v="0.5"/>
    <x v="2"/>
    <x v="0"/>
    <x v="1"/>
    <n v="350"/>
    <n v="175"/>
  </r>
  <r>
    <x v="5"/>
    <n v="1185732"/>
    <d v="2021-02-11T00:00:00"/>
    <x v="4"/>
    <s v="North Carolina"/>
    <s v="Charlotte"/>
    <x v="0"/>
    <n v="35"/>
    <x v="6"/>
    <n v="288750"/>
    <n v="115500"/>
    <n v="0.4"/>
    <x v="2"/>
    <x v="1"/>
    <x v="1"/>
    <n v="350"/>
    <n v="140"/>
  </r>
  <r>
    <x v="5"/>
    <n v="1185732"/>
    <d v="2021-02-11T00:00:00"/>
    <x v="4"/>
    <s v="North Carolina"/>
    <s v="Charlotte"/>
    <x v="1"/>
    <n v="35"/>
    <x v="33"/>
    <n v="166250"/>
    <n v="58187.499999999993"/>
    <n v="0.35"/>
    <x v="2"/>
    <x v="1"/>
    <x v="1"/>
    <n v="350"/>
    <n v="122.49999999999999"/>
  </r>
  <r>
    <x v="5"/>
    <n v="1185732"/>
    <d v="2021-02-11T00:00:00"/>
    <x v="4"/>
    <s v="North Carolina"/>
    <s v="Charlotte"/>
    <x v="2"/>
    <n v="25.000000000000007"/>
    <x v="27"/>
    <n v="131250.00000000003"/>
    <n v="52500.000000000015"/>
    <n v="0.4"/>
    <x v="2"/>
    <x v="1"/>
    <x v="1"/>
    <n v="250.00000000000006"/>
    <n v="100.00000000000003"/>
  </r>
  <r>
    <x v="5"/>
    <n v="1185732"/>
    <d v="2021-02-11T00:00:00"/>
    <x v="3"/>
    <s v="Ohio"/>
    <s v="Columbus"/>
    <x v="3"/>
    <n v="30"/>
    <x v="47"/>
    <n v="112500"/>
    <n v="45000"/>
    <n v="0.4"/>
    <x v="2"/>
    <x v="1"/>
    <x v="1"/>
    <n v="300"/>
    <n v="120"/>
  </r>
  <r>
    <x v="5"/>
    <n v="1185732"/>
    <d v="2021-02-11T00:00:00"/>
    <x v="3"/>
    <s v="Ohio"/>
    <s v="Columbus"/>
    <x v="4"/>
    <n v="45"/>
    <x v="31"/>
    <n v="202500"/>
    <n v="70875"/>
    <n v="0.35"/>
    <x v="2"/>
    <x v="1"/>
    <x v="1"/>
    <n v="450"/>
    <n v="157.5"/>
  </r>
  <r>
    <x v="5"/>
    <n v="1185732"/>
    <d v="2021-02-11T00:00:00"/>
    <x v="3"/>
    <s v="Ohio"/>
    <s v="Columbus"/>
    <x v="5"/>
    <n v="30"/>
    <x v="20"/>
    <n v="165000"/>
    <n v="82500"/>
    <n v="0.5"/>
    <x v="2"/>
    <x v="1"/>
    <x v="1"/>
    <n v="300"/>
    <n v="150"/>
  </r>
  <r>
    <x v="5"/>
    <n v="1185732"/>
    <d v="2021-03-09T00:00:00"/>
    <x v="3"/>
    <s v="Ohio"/>
    <s v="Columbus"/>
    <x v="0"/>
    <n v="30"/>
    <x v="67"/>
    <n v="231000"/>
    <n v="92400"/>
    <n v="0.4"/>
    <x v="2"/>
    <x v="2"/>
    <x v="1"/>
    <n v="300"/>
    <n v="120"/>
  </r>
  <r>
    <x v="5"/>
    <n v="1185732"/>
    <d v="2021-03-09T00:00:00"/>
    <x v="3"/>
    <s v="Ohio"/>
    <s v="Columbus"/>
    <x v="1"/>
    <n v="30"/>
    <x v="31"/>
    <n v="135000"/>
    <n v="47250"/>
    <n v="0.35"/>
    <x v="2"/>
    <x v="2"/>
    <x v="1"/>
    <n v="300"/>
    <n v="105"/>
  </r>
  <r>
    <x v="5"/>
    <n v="1185732"/>
    <d v="2021-03-09T00:00:00"/>
    <x v="3"/>
    <s v="Ohio"/>
    <s v="Columbus"/>
    <x v="2"/>
    <n v="20"/>
    <x v="33"/>
    <n v="95000"/>
    <n v="38000"/>
    <n v="0.4"/>
    <x v="2"/>
    <x v="2"/>
    <x v="1"/>
    <n v="200"/>
    <n v="80"/>
  </r>
  <r>
    <x v="5"/>
    <n v="1185732"/>
    <d v="2021-03-09T00:00:00"/>
    <x v="3"/>
    <s v="Ohio"/>
    <s v="Columbus"/>
    <x v="3"/>
    <n v="24.999999999999993"/>
    <x v="45"/>
    <n v="81249.999999999971"/>
    <n v="32499.999999999989"/>
    <n v="0.4"/>
    <x v="2"/>
    <x v="2"/>
    <x v="1"/>
    <n v="249.99999999999991"/>
    <n v="99.999999999999972"/>
  </r>
  <r>
    <x v="5"/>
    <n v="1185732"/>
    <d v="2021-03-09T00:00:00"/>
    <x v="3"/>
    <s v="Ohio"/>
    <s v="Columbus"/>
    <x v="4"/>
    <n v="40.000000000000007"/>
    <x v="47"/>
    <n v="150000.00000000003"/>
    <n v="52500.000000000007"/>
    <n v="0.35"/>
    <x v="2"/>
    <x v="2"/>
    <x v="1"/>
    <n v="400.00000000000006"/>
    <n v="140.00000000000003"/>
  </r>
  <r>
    <x v="5"/>
    <n v="1185732"/>
    <d v="2021-03-09T00:00:00"/>
    <x v="3"/>
    <s v="Ohio"/>
    <s v="Columbus"/>
    <x v="5"/>
    <n v="30"/>
    <x v="33"/>
    <n v="142500"/>
    <n v="71250"/>
    <n v="0.5"/>
    <x v="2"/>
    <x v="2"/>
    <x v="1"/>
    <n v="300"/>
    <n v="150"/>
  </r>
  <r>
    <x v="5"/>
    <n v="1185732"/>
    <d v="2021-04-10T00:00:00"/>
    <x v="3"/>
    <s v="Ohio"/>
    <s v="Columbus"/>
    <x v="0"/>
    <n v="30"/>
    <x v="26"/>
    <n v="217500"/>
    <n v="87000"/>
    <n v="0.4"/>
    <x v="2"/>
    <x v="3"/>
    <x v="1"/>
    <n v="300"/>
    <n v="120"/>
  </r>
  <r>
    <x v="5"/>
    <n v="1185732"/>
    <d v="2021-04-10T00:00:00"/>
    <x v="3"/>
    <s v="Ohio"/>
    <s v="Columbus"/>
    <x v="1"/>
    <n v="30"/>
    <x v="32"/>
    <n v="127500"/>
    <n v="44625"/>
    <n v="0.35"/>
    <x v="2"/>
    <x v="3"/>
    <x v="1"/>
    <n v="300"/>
    <n v="105"/>
  </r>
  <r>
    <x v="5"/>
    <n v="1185732"/>
    <d v="2021-04-10T00:00:00"/>
    <x v="3"/>
    <s v="Ohio"/>
    <s v="Columbus"/>
    <x v="2"/>
    <n v="20"/>
    <x v="32"/>
    <n v="85000"/>
    <n v="34000"/>
    <n v="0.4"/>
    <x v="2"/>
    <x v="3"/>
    <x v="1"/>
    <n v="200"/>
    <n v="80"/>
  </r>
  <r>
    <x v="5"/>
    <n v="1185732"/>
    <d v="2021-04-10T00:00:00"/>
    <x v="3"/>
    <s v="Ohio"/>
    <s v="Columbus"/>
    <x v="3"/>
    <n v="24.999999999999993"/>
    <x v="44"/>
    <n v="87499.999999999971"/>
    <n v="34999.999999999993"/>
    <n v="0.4"/>
    <x v="2"/>
    <x v="3"/>
    <x v="1"/>
    <n v="249.99999999999991"/>
    <n v="99.999999999999986"/>
  </r>
  <r>
    <x v="5"/>
    <n v="1185732"/>
    <d v="2021-04-10T00:00:00"/>
    <x v="3"/>
    <s v="Ohio"/>
    <s v="Columbus"/>
    <x v="4"/>
    <n v="45"/>
    <x v="47"/>
    <n v="168750"/>
    <n v="59062.499999999993"/>
    <n v="0.35"/>
    <x v="2"/>
    <x v="3"/>
    <x v="1"/>
    <n v="450"/>
    <n v="157.49999999999997"/>
  </r>
  <r>
    <x v="5"/>
    <n v="1185732"/>
    <d v="2021-04-10T00:00:00"/>
    <x v="3"/>
    <s v="Ohio"/>
    <s v="Columbus"/>
    <x v="5"/>
    <n v="35"/>
    <x v="27"/>
    <n v="183750"/>
    <n v="91875"/>
    <n v="0.5"/>
    <x v="2"/>
    <x v="3"/>
    <x v="1"/>
    <n v="350"/>
    <n v="175"/>
  </r>
  <r>
    <x v="5"/>
    <n v="1185732"/>
    <d v="2021-05-09T00:00:00"/>
    <x v="3"/>
    <s v="Ohio"/>
    <s v="Columbus"/>
    <x v="0"/>
    <n v="45"/>
    <x v="68"/>
    <n v="357750"/>
    <n v="143100"/>
    <n v="0.4"/>
    <x v="2"/>
    <x v="4"/>
    <x v="1"/>
    <n v="450"/>
    <n v="180"/>
  </r>
  <r>
    <x v="5"/>
    <n v="1185732"/>
    <d v="2021-05-09T00:00:00"/>
    <x v="3"/>
    <s v="Ohio"/>
    <s v="Columbus"/>
    <x v="1"/>
    <n v="45"/>
    <x v="23"/>
    <n v="225000"/>
    <n v="78750"/>
    <n v="0.35"/>
    <x v="2"/>
    <x v="4"/>
    <x v="1"/>
    <n v="450"/>
    <n v="157.5"/>
  </r>
  <r>
    <x v="5"/>
    <n v="1185732"/>
    <d v="2021-05-09T00:00:00"/>
    <x v="3"/>
    <s v="Ohio"/>
    <s v="Columbus"/>
    <x v="2"/>
    <n v="40"/>
    <x v="33"/>
    <n v="190000"/>
    <n v="76000"/>
    <n v="0.4"/>
    <x v="2"/>
    <x v="4"/>
    <x v="1"/>
    <n v="400"/>
    <n v="160"/>
  </r>
  <r>
    <x v="5"/>
    <n v="1185732"/>
    <d v="2021-05-09T00:00:00"/>
    <x v="3"/>
    <s v="Ohio"/>
    <s v="Columbus"/>
    <x v="3"/>
    <n v="40"/>
    <x v="32"/>
    <n v="170000"/>
    <n v="68000"/>
    <n v="0.4"/>
    <x v="2"/>
    <x v="4"/>
    <x v="1"/>
    <n v="400"/>
    <n v="160"/>
  </r>
  <r>
    <x v="5"/>
    <n v="1185732"/>
    <d v="2021-05-09T00:00:00"/>
    <x v="3"/>
    <s v="Ohio"/>
    <s v="Columbus"/>
    <x v="4"/>
    <n v="49.999999999999993"/>
    <x v="31"/>
    <n v="224999.99999999997"/>
    <n v="78749.999999999985"/>
    <n v="0.35"/>
    <x v="2"/>
    <x v="4"/>
    <x v="1"/>
    <n v="499.99999999999994"/>
    <n v="174.99999999999997"/>
  </r>
  <r>
    <x v="5"/>
    <n v="1185732"/>
    <d v="2021-05-09T00:00:00"/>
    <x v="3"/>
    <s v="Ohio"/>
    <s v="Columbus"/>
    <x v="5"/>
    <n v="54.999999999999993"/>
    <x v="20"/>
    <n v="302499.99999999994"/>
    <n v="151249.99999999997"/>
    <n v="0.5"/>
    <x v="2"/>
    <x v="4"/>
    <x v="1"/>
    <n v="549.99999999999989"/>
    <n v="274.99999999999994"/>
  </r>
  <r>
    <x v="5"/>
    <n v="1185732"/>
    <d v="2021-06-11T00:00:00"/>
    <x v="3"/>
    <s v="Ohio"/>
    <s v="Columbus"/>
    <x v="0"/>
    <n v="49.999999999999993"/>
    <x v="9"/>
    <n v="399999.99999999994"/>
    <n v="160000"/>
    <n v="0.4"/>
    <x v="2"/>
    <x v="11"/>
    <x v="1"/>
    <n v="499.99999999999994"/>
    <n v="200"/>
  </r>
  <r>
    <x v="5"/>
    <n v="1185732"/>
    <d v="2021-06-11T00:00:00"/>
    <x v="3"/>
    <s v="Ohio"/>
    <s v="Columbus"/>
    <x v="1"/>
    <n v="45"/>
    <x v="20"/>
    <n v="247500"/>
    <n v="86625"/>
    <n v="0.35"/>
    <x v="2"/>
    <x v="11"/>
    <x v="1"/>
    <n v="450"/>
    <n v="157.5"/>
  </r>
  <r>
    <x v="5"/>
    <n v="1185732"/>
    <d v="2021-06-11T00:00:00"/>
    <x v="3"/>
    <s v="Ohio"/>
    <s v="Columbus"/>
    <x v="2"/>
    <n v="50"/>
    <x v="27"/>
    <n v="262500"/>
    <n v="105000"/>
    <n v="0.4"/>
    <x v="2"/>
    <x v="11"/>
    <x v="1"/>
    <n v="500"/>
    <n v="200"/>
  </r>
  <r>
    <x v="5"/>
    <n v="1185732"/>
    <d v="2021-06-11T00:00:00"/>
    <x v="3"/>
    <s v="Ohio"/>
    <s v="Columbus"/>
    <x v="3"/>
    <n v="50"/>
    <x v="23"/>
    <n v="250000"/>
    <n v="100000"/>
    <n v="0.4"/>
    <x v="2"/>
    <x v="11"/>
    <x v="1"/>
    <n v="500"/>
    <n v="200"/>
  </r>
  <r>
    <x v="5"/>
    <n v="1185732"/>
    <d v="2021-06-11T00:00:00"/>
    <x v="3"/>
    <s v="Ohio"/>
    <s v="Columbus"/>
    <x v="4"/>
    <n v="65"/>
    <x v="23"/>
    <n v="325000"/>
    <n v="113750"/>
    <n v="0.35"/>
    <x v="2"/>
    <x v="11"/>
    <x v="1"/>
    <n v="650"/>
    <n v="227.5"/>
  </r>
  <r>
    <x v="5"/>
    <n v="1185732"/>
    <d v="2021-06-11T00:00:00"/>
    <x v="3"/>
    <s v="Ohio"/>
    <s v="Columbus"/>
    <x v="5"/>
    <n v="70"/>
    <x v="21"/>
    <n v="472500"/>
    <n v="236250"/>
    <n v="0.5"/>
    <x v="2"/>
    <x v="11"/>
    <x v="1"/>
    <n v="700"/>
    <n v="350"/>
  </r>
  <r>
    <x v="5"/>
    <n v="1185732"/>
    <d v="2021-07-09T00:00:00"/>
    <x v="3"/>
    <s v="Ohio"/>
    <s v="Columbus"/>
    <x v="0"/>
    <n v="65"/>
    <x v="3"/>
    <n v="585000"/>
    <n v="234000"/>
    <n v="0.4"/>
    <x v="2"/>
    <x v="5"/>
    <x v="1"/>
    <n v="650"/>
    <n v="260"/>
  </r>
  <r>
    <x v="5"/>
    <n v="1185732"/>
    <d v="2021-07-09T00:00:00"/>
    <x v="3"/>
    <s v="Ohio"/>
    <s v="Columbus"/>
    <x v="1"/>
    <n v="60.000000000000007"/>
    <x v="25"/>
    <n v="390000.00000000006"/>
    <n v="136500"/>
    <n v="0.35"/>
    <x v="2"/>
    <x v="5"/>
    <x v="1"/>
    <n v="600.00000000000011"/>
    <n v="210"/>
  </r>
  <r>
    <x v="5"/>
    <n v="1185732"/>
    <d v="2021-07-09T00:00:00"/>
    <x v="3"/>
    <s v="Ohio"/>
    <s v="Columbus"/>
    <x v="2"/>
    <n v="55.000000000000007"/>
    <x v="30"/>
    <n v="316250.00000000006"/>
    <n v="126500.00000000003"/>
    <n v="0.4"/>
    <x v="2"/>
    <x v="5"/>
    <x v="1"/>
    <n v="550.00000000000011"/>
    <n v="220.00000000000006"/>
  </r>
  <r>
    <x v="5"/>
    <n v="1185732"/>
    <d v="2021-07-09T00:00:00"/>
    <x v="3"/>
    <s v="Ohio"/>
    <s v="Columbus"/>
    <x v="3"/>
    <n v="55.000000000000007"/>
    <x v="27"/>
    <n v="288750.00000000006"/>
    <n v="115500.00000000003"/>
    <n v="0.4"/>
    <x v="2"/>
    <x v="5"/>
    <x v="1"/>
    <n v="550.00000000000011"/>
    <n v="220.00000000000006"/>
  </r>
  <r>
    <x v="5"/>
    <n v="1185732"/>
    <d v="2021-07-09T00:00:00"/>
    <x v="3"/>
    <s v="Ohio"/>
    <s v="Columbus"/>
    <x v="4"/>
    <n v="65"/>
    <x v="20"/>
    <n v="357500"/>
    <n v="125124.99999999999"/>
    <n v="0.35"/>
    <x v="2"/>
    <x v="5"/>
    <x v="1"/>
    <n v="650"/>
    <n v="227.49999999999997"/>
  </r>
  <r>
    <x v="5"/>
    <n v="1185732"/>
    <d v="2021-07-09T00:00:00"/>
    <x v="3"/>
    <s v="Ohio"/>
    <s v="Columbus"/>
    <x v="5"/>
    <n v="70"/>
    <x v="26"/>
    <n v="507500"/>
    <n v="253750"/>
    <n v="0.5"/>
    <x v="2"/>
    <x v="5"/>
    <x v="1"/>
    <n v="700"/>
    <n v="350"/>
  </r>
  <r>
    <x v="5"/>
    <n v="1185732"/>
    <d v="2021-08-10T00:00:00"/>
    <x v="3"/>
    <s v="Ohio"/>
    <s v="Columbus"/>
    <x v="0"/>
    <n v="65"/>
    <x v="10"/>
    <n v="568750"/>
    <n v="227500"/>
    <n v="0.4"/>
    <x v="2"/>
    <x v="6"/>
    <x v="1"/>
    <n v="650"/>
    <n v="260"/>
  </r>
  <r>
    <x v="5"/>
    <n v="1185732"/>
    <d v="2021-08-10T00:00:00"/>
    <x v="3"/>
    <s v="Ohio"/>
    <s v="Columbus"/>
    <x v="1"/>
    <n v="60.000000000000007"/>
    <x v="25"/>
    <n v="390000.00000000006"/>
    <n v="136500"/>
    <n v="0.35"/>
    <x v="2"/>
    <x v="6"/>
    <x v="1"/>
    <n v="600.00000000000011"/>
    <n v="210"/>
  </r>
  <r>
    <x v="5"/>
    <n v="1185732"/>
    <d v="2021-08-10T00:00:00"/>
    <x v="3"/>
    <s v="Ohio"/>
    <s v="Columbus"/>
    <x v="2"/>
    <n v="55.000000000000007"/>
    <x v="30"/>
    <n v="316250.00000000006"/>
    <n v="126500.00000000003"/>
    <n v="0.4"/>
    <x v="2"/>
    <x v="6"/>
    <x v="1"/>
    <n v="550.00000000000011"/>
    <n v="220.00000000000006"/>
  </r>
  <r>
    <x v="5"/>
    <n v="1185732"/>
    <d v="2021-08-10T00:00:00"/>
    <x v="3"/>
    <s v="Ohio"/>
    <s v="Columbus"/>
    <x v="3"/>
    <n v="45"/>
    <x v="27"/>
    <n v="236250"/>
    <n v="94500"/>
    <n v="0.4"/>
    <x v="2"/>
    <x v="6"/>
    <x v="1"/>
    <n v="450"/>
    <n v="180"/>
  </r>
  <r>
    <x v="5"/>
    <n v="1185732"/>
    <d v="2021-08-10T00:00:00"/>
    <x v="3"/>
    <s v="Ohio"/>
    <s v="Columbus"/>
    <x v="4"/>
    <n v="55.000000000000007"/>
    <x v="23"/>
    <n v="275000.00000000006"/>
    <n v="96250.000000000015"/>
    <n v="0.35"/>
    <x v="2"/>
    <x v="6"/>
    <x v="1"/>
    <n v="550.00000000000011"/>
    <n v="192.50000000000003"/>
  </r>
  <r>
    <x v="5"/>
    <n v="1185732"/>
    <d v="2021-08-10T00:00:00"/>
    <x v="3"/>
    <s v="Ohio"/>
    <s v="Columbus"/>
    <x v="5"/>
    <n v="60.000000000000007"/>
    <x v="21"/>
    <n v="405000.00000000006"/>
    <n v="202500.00000000003"/>
    <n v="0.5"/>
    <x v="2"/>
    <x v="6"/>
    <x v="1"/>
    <n v="600.00000000000011"/>
    <n v="300.00000000000006"/>
  </r>
  <r>
    <x v="5"/>
    <n v="1185732"/>
    <d v="2021-09-09T00:00:00"/>
    <x v="3"/>
    <s v="Ohio"/>
    <s v="Columbus"/>
    <x v="0"/>
    <n v="55.000000000000007"/>
    <x v="28"/>
    <n v="426250.00000000006"/>
    <n v="170500.00000000003"/>
    <n v="0.4"/>
    <x v="2"/>
    <x v="7"/>
    <x v="1"/>
    <n v="550.00000000000011"/>
    <n v="220.00000000000003"/>
  </r>
  <r>
    <x v="5"/>
    <n v="1185732"/>
    <d v="2021-09-09T00:00:00"/>
    <x v="3"/>
    <s v="Ohio"/>
    <s v="Columbus"/>
    <x v="1"/>
    <n v="50.000000000000014"/>
    <x v="30"/>
    <n v="287500.00000000006"/>
    <n v="100625.00000000001"/>
    <n v="0.35"/>
    <x v="2"/>
    <x v="7"/>
    <x v="1"/>
    <n v="500.00000000000011"/>
    <n v="175.00000000000003"/>
  </r>
  <r>
    <x v="5"/>
    <n v="1185732"/>
    <d v="2021-09-09T00:00:00"/>
    <x v="3"/>
    <s v="Ohio"/>
    <s v="Columbus"/>
    <x v="2"/>
    <n v="25.000000000000007"/>
    <x v="33"/>
    <n v="118750.00000000003"/>
    <n v="47500.000000000015"/>
    <n v="0.4"/>
    <x v="2"/>
    <x v="7"/>
    <x v="1"/>
    <n v="250.00000000000006"/>
    <n v="100.00000000000003"/>
  </r>
  <r>
    <x v="5"/>
    <n v="1185732"/>
    <d v="2021-09-09T00:00:00"/>
    <x v="3"/>
    <s v="Ohio"/>
    <s v="Columbus"/>
    <x v="3"/>
    <n v="25.000000000000007"/>
    <x v="31"/>
    <n v="112500.00000000003"/>
    <n v="45000.000000000015"/>
    <n v="0.4"/>
    <x v="2"/>
    <x v="7"/>
    <x v="1"/>
    <n v="250.00000000000006"/>
    <n v="100.00000000000003"/>
  </r>
  <r>
    <x v="5"/>
    <n v="1185732"/>
    <d v="2021-09-09T00:00:00"/>
    <x v="3"/>
    <s v="Ohio"/>
    <s v="Columbus"/>
    <x v="4"/>
    <n v="35"/>
    <x v="31"/>
    <n v="157500"/>
    <n v="55125"/>
    <n v="0.35"/>
    <x v="2"/>
    <x v="7"/>
    <x v="1"/>
    <n v="350"/>
    <n v="122.5"/>
  </r>
  <r>
    <x v="5"/>
    <n v="1185732"/>
    <d v="2021-09-09T00:00:00"/>
    <x v="3"/>
    <s v="Ohio"/>
    <s v="Columbus"/>
    <x v="5"/>
    <n v="40.000000000000007"/>
    <x v="20"/>
    <n v="220000.00000000003"/>
    <n v="110000.00000000001"/>
    <n v="0.5"/>
    <x v="2"/>
    <x v="7"/>
    <x v="1"/>
    <n v="400.00000000000006"/>
    <n v="200.00000000000003"/>
  </r>
  <r>
    <x v="5"/>
    <n v="1185732"/>
    <d v="2021-10-11T00:00:00"/>
    <x v="3"/>
    <s v="Ohio"/>
    <s v="Columbus"/>
    <x v="0"/>
    <n v="40.000000000000007"/>
    <x v="26"/>
    <n v="290000.00000000006"/>
    <n v="116000.00000000003"/>
    <n v="0.4"/>
    <x v="2"/>
    <x v="8"/>
    <x v="1"/>
    <n v="400.00000000000006"/>
    <n v="160.00000000000003"/>
  </r>
  <r>
    <x v="5"/>
    <n v="1185732"/>
    <d v="2021-10-11T00:00:00"/>
    <x v="3"/>
    <s v="Ohio"/>
    <s v="Columbus"/>
    <x v="1"/>
    <n v="30.000000000000011"/>
    <x v="20"/>
    <n v="165000.00000000006"/>
    <n v="57750.000000000015"/>
    <n v="0.35"/>
    <x v="2"/>
    <x v="8"/>
    <x v="1"/>
    <n v="300.00000000000011"/>
    <n v="105.00000000000003"/>
  </r>
  <r>
    <x v="5"/>
    <n v="1185732"/>
    <d v="2021-10-11T00:00:00"/>
    <x v="3"/>
    <s v="Ohio"/>
    <s v="Columbus"/>
    <x v="2"/>
    <n v="30.000000000000011"/>
    <x v="32"/>
    <n v="127500.00000000004"/>
    <n v="51000.000000000022"/>
    <n v="0.4"/>
    <x v="2"/>
    <x v="8"/>
    <x v="1"/>
    <n v="300.00000000000011"/>
    <n v="120.00000000000006"/>
  </r>
  <r>
    <x v="5"/>
    <n v="1185732"/>
    <d v="2021-10-11T00:00:00"/>
    <x v="3"/>
    <s v="Ohio"/>
    <s v="Columbus"/>
    <x v="3"/>
    <n v="30.000000000000011"/>
    <x v="46"/>
    <n v="120000.00000000004"/>
    <n v="48000.000000000022"/>
    <n v="0.4"/>
    <x v="2"/>
    <x v="8"/>
    <x v="1"/>
    <n v="300.00000000000011"/>
    <n v="120.00000000000006"/>
  </r>
  <r>
    <x v="5"/>
    <n v="1185732"/>
    <d v="2021-10-11T00:00:00"/>
    <x v="3"/>
    <s v="Ohio"/>
    <s v="Columbus"/>
    <x v="4"/>
    <n v="40.000000000000007"/>
    <x v="46"/>
    <n v="160000.00000000003"/>
    <n v="56000.000000000007"/>
    <n v="0.35"/>
    <x v="2"/>
    <x v="8"/>
    <x v="1"/>
    <n v="400.00000000000006"/>
    <n v="140.00000000000003"/>
  </r>
  <r>
    <x v="5"/>
    <n v="1185732"/>
    <d v="2021-10-11T00:00:00"/>
    <x v="3"/>
    <s v="Ohio"/>
    <s v="Columbus"/>
    <x v="5"/>
    <n v="40"/>
    <x v="27"/>
    <n v="210000"/>
    <n v="105000"/>
    <n v="0.5"/>
    <x v="2"/>
    <x v="8"/>
    <x v="1"/>
    <n v="400"/>
    <n v="200"/>
  </r>
  <r>
    <x v="5"/>
    <n v="1185732"/>
    <d v="2021-11-10T00:00:00"/>
    <x v="3"/>
    <s v="Ohio"/>
    <s v="Columbus"/>
    <x v="0"/>
    <n v="35.000000000000007"/>
    <x v="21"/>
    <n v="236250.00000000006"/>
    <n v="94500.000000000029"/>
    <n v="0.4"/>
    <x v="2"/>
    <x v="9"/>
    <x v="1"/>
    <n v="350.00000000000011"/>
    <n v="140.00000000000006"/>
  </r>
  <r>
    <x v="5"/>
    <n v="1185732"/>
    <d v="2021-11-10T00:00:00"/>
    <x v="3"/>
    <s v="Ohio"/>
    <s v="Columbus"/>
    <x v="1"/>
    <n v="25.000000000000011"/>
    <x v="23"/>
    <n v="125000.00000000006"/>
    <n v="43750.000000000015"/>
    <n v="0.35"/>
    <x v="2"/>
    <x v="9"/>
    <x v="1"/>
    <n v="250.00000000000011"/>
    <n v="87.500000000000028"/>
  </r>
  <r>
    <x v="5"/>
    <n v="1185732"/>
    <d v="2021-11-10T00:00:00"/>
    <x v="3"/>
    <s v="Ohio"/>
    <s v="Columbus"/>
    <x v="2"/>
    <n v="35.000000000000014"/>
    <x v="51"/>
    <n v="155750.00000000006"/>
    <n v="62300.000000000029"/>
    <n v="0.4"/>
    <x v="2"/>
    <x v="9"/>
    <x v="1"/>
    <n v="350.00000000000011"/>
    <n v="140.00000000000006"/>
  </r>
  <r>
    <x v="5"/>
    <n v="1185732"/>
    <d v="2021-11-10T00:00:00"/>
    <x v="3"/>
    <s v="Ohio"/>
    <s v="Columbus"/>
    <x v="3"/>
    <n v="65.000000000000028"/>
    <x v="23"/>
    <n v="325000.00000000012"/>
    <n v="130000.00000000006"/>
    <n v="0.4"/>
    <x v="2"/>
    <x v="9"/>
    <x v="1"/>
    <n v="650.00000000000023"/>
    <n v="260.00000000000011"/>
  </r>
  <r>
    <x v="5"/>
    <n v="1185732"/>
    <d v="2021-11-10T00:00:00"/>
    <x v="3"/>
    <s v="Ohio"/>
    <s v="Columbus"/>
    <x v="4"/>
    <n v="80.000000000000014"/>
    <x v="33"/>
    <n v="380000.00000000006"/>
    <n v="133000"/>
    <n v="0.35"/>
    <x v="2"/>
    <x v="9"/>
    <x v="1"/>
    <n v="800.00000000000011"/>
    <n v="280"/>
  </r>
  <r>
    <x v="5"/>
    <n v="1185732"/>
    <d v="2021-11-10T00:00:00"/>
    <x v="3"/>
    <s v="Ohio"/>
    <s v="Columbus"/>
    <x v="5"/>
    <n v="80"/>
    <x v="30"/>
    <n v="460000"/>
    <n v="230000"/>
    <n v="0.5"/>
    <x v="2"/>
    <x v="9"/>
    <x v="1"/>
    <n v="800"/>
    <n v="400"/>
  </r>
  <r>
    <x v="5"/>
    <n v="1185732"/>
    <d v="2021-12-09T00:00:00"/>
    <x v="3"/>
    <s v="Ohio"/>
    <s v="Columbus"/>
    <x v="0"/>
    <n v="75.000000000000014"/>
    <x v="6"/>
    <n v="618750.00000000012"/>
    <n v="247500.00000000006"/>
    <n v="0.4"/>
    <x v="2"/>
    <x v="10"/>
    <x v="1"/>
    <n v="750.00000000000011"/>
    <n v="300.00000000000006"/>
  </r>
  <r>
    <x v="5"/>
    <n v="1185732"/>
    <d v="2021-12-09T00:00:00"/>
    <x v="3"/>
    <s v="Ohio"/>
    <s v="Columbus"/>
    <x v="1"/>
    <n v="65.000000000000014"/>
    <x v="22"/>
    <n v="406250.00000000012"/>
    <n v="142187.50000000003"/>
    <n v="0.35"/>
    <x v="2"/>
    <x v="10"/>
    <x v="1"/>
    <n v="650.00000000000023"/>
    <n v="227.50000000000006"/>
  </r>
  <r>
    <x v="3"/>
    <n v="1185732"/>
    <d v="2021-12-09T00:00:00"/>
    <x v="3"/>
    <s v="Ohio"/>
    <s v="Columbus"/>
    <x v="2"/>
    <n v="65.000000000000014"/>
    <x v="30"/>
    <n v="373750.00000000006"/>
    <n v="149500.00000000003"/>
    <n v="0.4"/>
    <x v="2"/>
    <x v="10"/>
    <x v="1"/>
    <n v="650.00000000000011"/>
    <n v="260.00000000000006"/>
  </r>
  <r>
    <x v="3"/>
    <n v="1185732"/>
    <d v="2021-12-09T00:00:00"/>
    <x v="3"/>
    <s v="Ohio"/>
    <s v="Columbus"/>
    <x v="3"/>
    <n v="65.000000000000014"/>
    <x v="27"/>
    <n v="341250.00000000006"/>
    <n v="136500.00000000003"/>
    <n v="0.4"/>
    <x v="2"/>
    <x v="10"/>
    <x v="1"/>
    <n v="650.00000000000011"/>
    <n v="260.00000000000006"/>
  </r>
  <r>
    <x v="3"/>
    <n v="1185732"/>
    <d v="2021-12-09T00:00:00"/>
    <x v="3"/>
    <s v="Ohio"/>
    <s v="Columbus"/>
    <x v="4"/>
    <n v="75.000000000000014"/>
    <x v="27"/>
    <n v="393750.00000000006"/>
    <n v="137812.5"/>
    <n v="0.35"/>
    <x v="2"/>
    <x v="10"/>
    <x v="1"/>
    <n v="750.00000000000011"/>
    <n v="262.5"/>
  </r>
  <r>
    <x v="3"/>
    <n v="1185732"/>
    <d v="2021-12-09T00:00:00"/>
    <x v="3"/>
    <s v="Ohio"/>
    <s v="Columbus"/>
    <x v="5"/>
    <n v="80"/>
    <x v="22"/>
    <n v="500000"/>
    <n v="250000"/>
    <n v="0.5"/>
    <x v="2"/>
    <x v="10"/>
    <x v="1"/>
    <n v="800"/>
    <n v="400"/>
  </r>
  <r>
    <x v="5"/>
    <n v="1185732"/>
    <d v="2021-01-22T00:00:00"/>
    <x v="3"/>
    <s v="Ohio"/>
    <s v="Columbus"/>
    <x v="0"/>
    <n v="40"/>
    <x v="23"/>
    <n v="200000"/>
    <n v="80000"/>
    <n v="0.4"/>
    <x v="2"/>
    <x v="0"/>
    <x v="1"/>
    <n v="400"/>
    <n v="160"/>
  </r>
  <r>
    <x v="5"/>
    <n v="1185732"/>
    <d v="2021-01-22T00:00:00"/>
    <x v="3"/>
    <s v="Ohio"/>
    <s v="Columbus"/>
    <x v="1"/>
    <n v="40"/>
    <x v="48"/>
    <n v="120000"/>
    <n v="42000"/>
    <n v="0.35"/>
    <x v="2"/>
    <x v="0"/>
    <x v="1"/>
    <n v="400"/>
    <n v="140"/>
  </r>
  <r>
    <x v="5"/>
    <n v="1185732"/>
    <d v="2021-01-22T00:00:00"/>
    <x v="3"/>
    <s v="Ohio"/>
    <s v="Columbus"/>
    <x v="2"/>
    <n v="30.000000000000004"/>
    <x v="48"/>
    <n v="90000.000000000015"/>
    <n v="36000.000000000007"/>
    <n v="0.4"/>
    <x v="2"/>
    <x v="0"/>
    <x v="1"/>
    <n v="300.00000000000006"/>
    <n v="120.00000000000003"/>
  </r>
  <r>
    <x v="5"/>
    <n v="1185732"/>
    <d v="2021-01-22T00:00:00"/>
    <x v="3"/>
    <s v="Ohio"/>
    <s v="Columbus"/>
    <x v="3"/>
    <n v="35"/>
    <x v="42"/>
    <n v="52500"/>
    <n v="21000"/>
    <n v="0.4"/>
    <x v="2"/>
    <x v="0"/>
    <x v="1"/>
    <n v="350"/>
    <n v="140"/>
  </r>
  <r>
    <x v="5"/>
    <n v="1185732"/>
    <d v="2021-01-22T00:00:00"/>
    <x v="3"/>
    <s v="Ohio"/>
    <s v="Columbus"/>
    <x v="4"/>
    <n v="49.999999999999993"/>
    <x v="40"/>
    <n v="99999.999999999985"/>
    <n v="34999.999999999993"/>
    <n v="0.35"/>
    <x v="2"/>
    <x v="0"/>
    <x v="1"/>
    <n v="499.99999999999994"/>
    <n v="174.99999999999997"/>
  </r>
  <r>
    <x v="5"/>
    <n v="1185732"/>
    <d v="2021-01-22T00:00:00"/>
    <x v="3"/>
    <s v="Ohio"/>
    <s v="Columbus"/>
    <x v="5"/>
    <n v="40"/>
    <x v="48"/>
    <n v="120000"/>
    <n v="48000"/>
    <n v="0.4"/>
    <x v="2"/>
    <x v="0"/>
    <x v="1"/>
    <n v="400"/>
    <n v="160"/>
  </r>
  <r>
    <x v="5"/>
    <n v="1185732"/>
    <d v="2021-02-22T00:00:00"/>
    <x v="3"/>
    <s v="Ohio"/>
    <s v="Columbus"/>
    <x v="0"/>
    <n v="40"/>
    <x v="20"/>
    <n v="220000"/>
    <n v="88000"/>
    <n v="0.4"/>
    <x v="2"/>
    <x v="1"/>
    <x v="1"/>
    <n v="400"/>
    <n v="160"/>
  </r>
  <r>
    <x v="5"/>
    <n v="1185732"/>
    <d v="2021-02-22T00:00:00"/>
    <x v="3"/>
    <s v="Ohio"/>
    <s v="Columbus"/>
    <x v="1"/>
    <n v="40"/>
    <x v="40"/>
    <n v="80000"/>
    <n v="28000"/>
    <n v="0.35"/>
    <x v="2"/>
    <x v="1"/>
    <x v="1"/>
    <n v="400"/>
    <n v="140"/>
  </r>
  <r>
    <x v="5"/>
    <n v="1185732"/>
    <d v="2021-02-22T00:00:00"/>
    <x v="3"/>
    <s v="Ohio"/>
    <s v="Columbus"/>
    <x v="2"/>
    <n v="30.000000000000004"/>
    <x v="43"/>
    <n v="75000.000000000015"/>
    <n v="30000.000000000007"/>
    <n v="0.4"/>
    <x v="2"/>
    <x v="1"/>
    <x v="1"/>
    <n v="300.00000000000006"/>
    <n v="120.00000000000003"/>
  </r>
  <r>
    <x v="5"/>
    <n v="1185732"/>
    <d v="2021-02-22T00:00:00"/>
    <x v="4"/>
    <s v="Kentucky"/>
    <s v="Louisville"/>
    <x v="3"/>
    <n v="35"/>
    <x v="35"/>
    <n v="43750"/>
    <n v="17500"/>
    <n v="0.4"/>
    <x v="2"/>
    <x v="1"/>
    <x v="1"/>
    <n v="350"/>
    <n v="140"/>
  </r>
  <r>
    <x v="5"/>
    <n v="1185732"/>
    <d v="2021-02-22T00:00:00"/>
    <x v="4"/>
    <s v="Kentucky"/>
    <s v="Louisville"/>
    <x v="4"/>
    <n v="49.999999999999993"/>
    <x v="40"/>
    <n v="99999.999999999985"/>
    <n v="34999.999999999993"/>
    <n v="0.35"/>
    <x v="2"/>
    <x v="1"/>
    <x v="1"/>
    <n v="499.99999999999994"/>
    <n v="174.99999999999997"/>
  </r>
  <r>
    <x v="5"/>
    <n v="1185732"/>
    <d v="2021-02-22T00:00:00"/>
    <x v="4"/>
    <s v="Kentucky"/>
    <s v="Louisville"/>
    <x v="5"/>
    <n v="40"/>
    <x v="48"/>
    <n v="120000"/>
    <n v="48000"/>
    <n v="0.4"/>
    <x v="2"/>
    <x v="1"/>
    <x v="1"/>
    <n v="400"/>
    <n v="160"/>
  </r>
  <r>
    <x v="5"/>
    <n v="1185732"/>
    <d v="2021-03-21T00:00:00"/>
    <x v="4"/>
    <s v="Kentucky"/>
    <s v="Louisville"/>
    <x v="0"/>
    <n v="45"/>
    <x v="66"/>
    <n v="234000"/>
    <n v="93600"/>
    <n v="0.4"/>
    <x v="2"/>
    <x v="2"/>
    <x v="1"/>
    <n v="450"/>
    <n v="180"/>
  </r>
  <r>
    <x v="5"/>
    <n v="1185732"/>
    <d v="2021-03-21T00:00:00"/>
    <x v="4"/>
    <s v="Kentucky"/>
    <s v="Louisville"/>
    <x v="1"/>
    <n v="45"/>
    <x v="37"/>
    <n v="101250"/>
    <n v="35437.5"/>
    <n v="0.35"/>
    <x v="2"/>
    <x v="2"/>
    <x v="1"/>
    <n v="450"/>
    <n v="157.5"/>
  </r>
  <r>
    <x v="5"/>
    <n v="1185732"/>
    <d v="2021-03-21T00:00:00"/>
    <x v="4"/>
    <s v="Kentucky"/>
    <s v="Louisville"/>
    <x v="2"/>
    <n v="35"/>
    <x v="43"/>
    <n v="87500"/>
    <n v="35000"/>
    <n v="0.4"/>
    <x v="2"/>
    <x v="2"/>
    <x v="1"/>
    <n v="350"/>
    <n v="140"/>
  </r>
  <r>
    <x v="5"/>
    <n v="1185732"/>
    <d v="2021-03-21T00:00:00"/>
    <x v="4"/>
    <s v="Kentucky"/>
    <s v="Louisville"/>
    <x v="3"/>
    <n v="40"/>
    <x v="38"/>
    <n v="40000"/>
    <n v="16000"/>
    <n v="0.4"/>
    <x v="2"/>
    <x v="2"/>
    <x v="1"/>
    <n v="400"/>
    <n v="160"/>
  </r>
  <r>
    <x v="5"/>
    <n v="1185732"/>
    <d v="2021-03-21T00:00:00"/>
    <x v="4"/>
    <s v="Kentucky"/>
    <s v="Louisville"/>
    <x v="4"/>
    <n v="54.999999999999993"/>
    <x v="42"/>
    <n v="82499.999999999985"/>
    <n v="28874.999999999993"/>
    <n v="0.35"/>
    <x v="2"/>
    <x v="2"/>
    <x v="1"/>
    <n v="549.99999999999989"/>
    <n v="192.49999999999994"/>
  </r>
  <r>
    <x v="5"/>
    <n v="1185732"/>
    <d v="2021-03-21T00:00:00"/>
    <x v="4"/>
    <s v="Kentucky"/>
    <s v="Louisville"/>
    <x v="5"/>
    <n v="45"/>
    <x v="43"/>
    <n v="112500"/>
    <n v="45000"/>
    <n v="0.4"/>
    <x v="2"/>
    <x v="2"/>
    <x v="1"/>
    <n v="450"/>
    <n v="180"/>
  </r>
  <r>
    <x v="5"/>
    <n v="1185732"/>
    <d v="2021-04-22T00:00:00"/>
    <x v="4"/>
    <s v="Kentucky"/>
    <s v="Louisville"/>
    <x v="0"/>
    <n v="45"/>
    <x v="33"/>
    <n v="213750"/>
    <n v="85500"/>
    <n v="0.4"/>
    <x v="2"/>
    <x v="3"/>
    <x v="1"/>
    <n v="450"/>
    <n v="180"/>
  </r>
  <r>
    <x v="5"/>
    <n v="1185732"/>
    <d v="2021-04-22T00:00:00"/>
    <x v="4"/>
    <s v="Kentucky"/>
    <s v="Louisville"/>
    <x v="1"/>
    <n v="45"/>
    <x v="36"/>
    <n v="78750"/>
    <n v="27562.5"/>
    <n v="0.35"/>
    <x v="2"/>
    <x v="3"/>
    <x v="1"/>
    <n v="450"/>
    <n v="157.5"/>
  </r>
  <r>
    <x v="5"/>
    <n v="1185732"/>
    <d v="2021-04-22T00:00:00"/>
    <x v="4"/>
    <s v="Kentucky"/>
    <s v="Louisville"/>
    <x v="2"/>
    <n v="40"/>
    <x v="36"/>
    <n v="70000"/>
    <n v="28000"/>
    <n v="0.4"/>
    <x v="2"/>
    <x v="3"/>
    <x v="1"/>
    <n v="400"/>
    <n v="160"/>
  </r>
  <r>
    <x v="5"/>
    <n v="1185732"/>
    <d v="2021-04-22T00:00:00"/>
    <x v="4"/>
    <s v="Kentucky"/>
    <s v="Louisville"/>
    <x v="3"/>
    <n v="45"/>
    <x v="38"/>
    <n v="45000"/>
    <n v="18000"/>
    <n v="0.4"/>
    <x v="2"/>
    <x v="3"/>
    <x v="1"/>
    <n v="450"/>
    <n v="180"/>
  </r>
  <r>
    <x v="5"/>
    <n v="1185732"/>
    <d v="2021-04-22T00:00:00"/>
    <x v="4"/>
    <s v="Kentucky"/>
    <s v="Louisville"/>
    <x v="4"/>
    <n v="50"/>
    <x v="35"/>
    <n v="62500"/>
    <n v="21875"/>
    <n v="0.35"/>
    <x v="2"/>
    <x v="3"/>
    <x v="1"/>
    <n v="500"/>
    <n v="175"/>
  </r>
  <r>
    <x v="5"/>
    <n v="1185732"/>
    <d v="2021-04-22T00:00:00"/>
    <x v="4"/>
    <s v="Kentucky"/>
    <s v="Louisville"/>
    <x v="5"/>
    <n v="40"/>
    <x v="43"/>
    <n v="100000"/>
    <n v="40000"/>
    <n v="0.4"/>
    <x v="2"/>
    <x v="3"/>
    <x v="1"/>
    <n v="400"/>
    <n v="160"/>
  </r>
  <r>
    <x v="5"/>
    <n v="1185732"/>
    <d v="2021-05-23T00:00:00"/>
    <x v="4"/>
    <s v="Kentucky"/>
    <s v="Louisville"/>
    <x v="0"/>
    <n v="50"/>
    <x v="66"/>
    <n v="260000"/>
    <n v="104000"/>
    <n v="0.4"/>
    <x v="2"/>
    <x v="4"/>
    <x v="1"/>
    <n v="500"/>
    <n v="200"/>
  </r>
  <r>
    <x v="5"/>
    <n v="1185732"/>
    <d v="2021-05-23T00:00:00"/>
    <x v="4"/>
    <s v="Kentucky"/>
    <s v="Louisville"/>
    <x v="1"/>
    <n v="45.000000000000007"/>
    <x v="37"/>
    <n v="101250.00000000001"/>
    <n v="35437.5"/>
    <n v="0.35"/>
    <x v="2"/>
    <x v="4"/>
    <x v="1"/>
    <n v="450.00000000000006"/>
    <n v="157.5"/>
  </r>
  <r>
    <x v="5"/>
    <n v="1185732"/>
    <d v="2021-05-23T00:00:00"/>
    <x v="4"/>
    <s v="Kentucky"/>
    <s v="Louisville"/>
    <x v="2"/>
    <n v="40"/>
    <x v="40"/>
    <n v="80000"/>
    <n v="32000"/>
    <n v="0.4"/>
    <x v="2"/>
    <x v="4"/>
    <x v="1"/>
    <n v="400"/>
    <n v="160"/>
  </r>
  <r>
    <x v="5"/>
    <n v="1185732"/>
    <d v="2021-05-23T00:00:00"/>
    <x v="4"/>
    <s v="Kentucky"/>
    <s v="Louisville"/>
    <x v="3"/>
    <n v="40"/>
    <x v="35"/>
    <n v="50000"/>
    <n v="20000"/>
    <n v="0.4"/>
    <x v="2"/>
    <x v="4"/>
    <x v="1"/>
    <n v="400"/>
    <n v="160"/>
  </r>
  <r>
    <x v="5"/>
    <n v="1185732"/>
    <d v="2021-05-23T00:00:00"/>
    <x v="4"/>
    <s v="Kentucky"/>
    <s v="Louisville"/>
    <x v="4"/>
    <n v="50"/>
    <x v="42"/>
    <n v="75000"/>
    <n v="26250"/>
    <n v="0.35"/>
    <x v="2"/>
    <x v="4"/>
    <x v="1"/>
    <n v="500"/>
    <n v="175"/>
  </r>
  <r>
    <x v="5"/>
    <n v="1185732"/>
    <d v="2021-05-23T00:00:00"/>
    <x v="4"/>
    <s v="Kentucky"/>
    <s v="Louisville"/>
    <x v="5"/>
    <n v="55.000000000000007"/>
    <x v="34"/>
    <n v="151250.00000000003"/>
    <n v="60500.000000000015"/>
    <n v="0.4"/>
    <x v="2"/>
    <x v="4"/>
    <x v="1"/>
    <n v="550.00000000000011"/>
    <n v="220.00000000000006"/>
  </r>
  <r>
    <x v="5"/>
    <n v="1185732"/>
    <d v="2021-06-22T00:00:00"/>
    <x v="4"/>
    <s v="Kentucky"/>
    <s v="Louisville"/>
    <x v="0"/>
    <n v="40"/>
    <x v="27"/>
    <n v="210000"/>
    <n v="84000"/>
    <n v="0.4"/>
    <x v="2"/>
    <x v="11"/>
    <x v="1"/>
    <n v="400"/>
    <n v="160"/>
  </r>
  <r>
    <x v="5"/>
    <n v="1185732"/>
    <d v="2021-06-22T00:00:00"/>
    <x v="4"/>
    <s v="Kentucky"/>
    <s v="Louisville"/>
    <x v="1"/>
    <n v="35.000000000000007"/>
    <x v="34"/>
    <n v="96250.000000000015"/>
    <n v="33687.5"/>
    <n v="0.35"/>
    <x v="2"/>
    <x v="11"/>
    <x v="1"/>
    <n v="350.00000000000006"/>
    <n v="122.5"/>
  </r>
  <r>
    <x v="5"/>
    <n v="1185732"/>
    <d v="2021-06-22T00:00:00"/>
    <x v="4"/>
    <s v="Kentucky"/>
    <s v="Louisville"/>
    <x v="2"/>
    <n v="30.000000000000004"/>
    <x v="37"/>
    <n v="67500.000000000015"/>
    <n v="27000.000000000007"/>
    <n v="0.4"/>
    <x v="2"/>
    <x v="11"/>
    <x v="1"/>
    <n v="300.00000000000006"/>
    <n v="120.00000000000003"/>
  </r>
  <r>
    <x v="5"/>
    <n v="1185732"/>
    <d v="2021-06-22T00:00:00"/>
    <x v="4"/>
    <s v="Kentucky"/>
    <s v="Louisville"/>
    <x v="3"/>
    <n v="30.000000000000004"/>
    <x v="40"/>
    <n v="60000.000000000007"/>
    <n v="24000.000000000004"/>
    <n v="0.4"/>
    <x v="2"/>
    <x v="11"/>
    <x v="1"/>
    <n v="300.00000000000006"/>
    <n v="120.00000000000001"/>
  </r>
  <r>
    <x v="5"/>
    <n v="1185732"/>
    <d v="2021-06-22T00:00:00"/>
    <x v="4"/>
    <s v="Kentucky"/>
    <s v="Louisville"/>
    <x v="4"/>
    <n v="50"/>
    <x v="40"/>
    <n v="100000"/>
    <n v="35000"/>
    <n v="0.35"/>
    <x v="2"/>
    <x v="11"/>
    <x v="1"/>
    <n v="500"/>
    <n v="175"/>
  </r>
  <r>
    <x v="5"/>
    <n v="1185732"/>
    <d v="2021-06-22T00:00:00"/>
    <x v="4"/>
    <s v="Kentucky"/>
    <s v="Louisville"/>
    <x v="5"/>
    <n v="55.000000000000007"/>
    <x v="47"/>
    <n v="206250.00000000003"/>
    <n v="82500.000000000015"/>
    <n v="0.4"/>
    <x v="2"/>
    <x v="11"/>
    <x v="1"/>
    <n v="550.00000000000011"/>
    <n v="220.00000000000003"/>
  </r>
  <r>
    <x v="5"/>
    <n v="1185732"/>
    <d v="2021-07-21T00:00:00"/>
    <x v="4"/>
    <s v="Kentucky"/>
    <s v="Louisville"/>
    <x v="0"/>
    <n v="50"/>
    <x v="24"/>
    <n v="300000"/>
    <n v="120000"/>
    <n v="0.4"/>
    <x v="2"/>
    <x v="5"/>
    <x v="1"/>
    <n v="500"/>
    <n v="200"/>
  </r>
  <r>
    <x v="5"/>
    <n v="1185732"/>
    <d v="2021-07-21T00:00:00"/>
    <x v="4"/>
    <s v="Kentucky"/>
    <s v="Louisville"/>
    <x v="1"/>
    <n v="45.000000000000007"/>
    <x v="44"/>
    <n v="157500.00000000003"/>
    <n v="55125.000000000007"/>
    <n v="0.35"/>
    <x v="2"/>
    <x v="5"/>
    <x v="1"/>
    <n v="450.00000000000006"/>
    <n v="157.50000000000003"/>
  </r>
  <r>
    <x v="5"/>
    <n v="1185732"/>
    <d v="2021-07-21T00:00:00"/>
    <x v="4"/>
    <s v="Kentucky"/>
    <s v="Louisville"/>
    <x v="2"/>
    <n v="40"/>
    <x v="34"/>
    <n v="110000"/>
    <n v="44000"/>
    <n v="0.4"/>
    <x v="2"/>
    <x v="5"/>
    <x v="1"/>
    <n v="400"/>
    <n v="160"/>
  </r>
  <r>
    <x v="5"/>
    <n v="1185732"/>
    <d v="2021-07-21T00:00:00"/>
    <x v="4"/>
    <s v="Kentucky"/>
    <s v="Louisville"/>
    <x v="3"/>
    <n v="40"/>
    <x v="37"/>
    <n v="90000"/>
    <n v="36000"/>
    <n v="0.4"/>
    <x v="2"/>
    <x v="5"/>
    <x v="1"/>
    <n v="400"/>
    <n v="160"/>
  </r>
  <r>
    <x v="5"/>
    <n v="1185732"/>
    <d v="2021-07-21T00:00:00"/>
    <x v="4"/>
    <s v="Kentucky"/>
    <s v="Louisville"/>
    <x v="4"/>
    <n v="50"/>
    <x v="43"/>
    <n v="125000"/>
    <n v="43750"/>
    <n v="0.35"/>
    <x v="2"/>
    <x v="5"/>
    <x v="1"/>
    <n v="500"/>
    <n v="175"/>
  </r>
  <r>
    <x v="5"/>
    <n v="1185732"/>
    <d v="2021-07-21T00:00:00"/>
    <x v="4"/>
    <s v="Kentucky"/>
    <s v="Louisville"/>
    <x v="5"/>
    <n v="55.000000000000007"/>
    <x v="32"/>
    <n v="233750.00000000003"/>
    <n v="93500.000000000015"/>
    <n v="0.4"/>
    <x v="2"/>
    <x v="5"/>
    <x v="1"/>
    <n v="550.00000000000011"/>
    <n v="220.00000000000003"/>
  </r>
  <r>
    <x v="5"/>
    <n v="1185732"/>
    <d v="2021-08-22T00:00:00"/>
    <x v="4"/>
    <s v="Kentucky"/>
    <s v="Louisville"/>
    <x v="0"/>
    <n v="50"/>
    <x v="30"/>
    <n v="287500"/>
    <n v="115000"/>
    <n v="0.4"/>
    <x v="2"/>
    <x v="6"/>
    <x v="1"/>
    <n v="500"/>
    <n v="200"/>
  </r>
  <r>
    <x v="5"/>
    <n v="1185732"/>
    <d v="2021-08-22T00:00:00"/>
    <x v="4"/>
    <s v="Kentucky"/>
    <s v="Louisville"/>
    <x v="1"/>
    <n v="45.000000000000007"/>
    <x v="44"/>
    <n v="157500.00000000003"/>
    <n v="55125.000000000007"/>
    <n v="0.35"/>
    <x v="2"/>
    <x v="6"/>
    <x v="1"/>
    <n v="450.00000000000006"/>
    <n v="157.50000000000003"/>
  </r>
  <r>
    <x v="5"/>
    <n v="1185732"/>
    <d v="2021-08-22T00:00:00"/>
    <x v="4"/>
    <s v="Kentucky"/>
    <s v="Louisville"/>
    <x v="2"/>
    <n v="40"/>
    <x v="34"/>
    <n v="110000"/>
    <n v="44000"/>
    <n v="0.4"/>
    <x v="2"/>
    <x v="6"/>
    <x v="1"/>
    <n v="400"/>
    <n v="160"/>
  </r>
  <r>
    <x v="5"/>
    <n v="1185732"/>
    <d v="2021-08-22T00:00:00"/>
    <x v="4"/>
    <s v="Kentucky"/>
    <s v="Louisville"/>
    <x v="3"/>
    <n v="40"/>
    <x v="43"/>
    <n v="100000"/>
    <n v="40000"/>
    <n v="0.4"/>
    <x v="2"/>
    <x v="6"/>
    <x v="1"/>
    <n v="400"/>
    <n v="160"/>
  </r>
  <r>
    <x v="5"/>
    <n v="1185732"/>
    <d v="2021-08-22T00:00:00"/>
    <x v="4"/>
    <s v="Kentucky"/>
    <s v="Louisville"/>
    <x v="4"/>
    <n v="50"/>
    <x v="37"/>
    <n v="112500"/>
    <n v="39375"/>
    <n v="0.35"/>
    <x v="2"/>
    <x v="6"/>
    <x v="1"/>
    <n v="500"/>
    <n v="175"/>
  </r>
  <r>
    <x v="5"/>
    <n v="1185732"/>
    <d v="2021-08-22T00:00:00"/>
    <x v="4"/>
    <s v="Kentucky"/>
    <s v="Louisville"/>
    <x v="5"/>
    <n v="55.000000000000007"/>
    <x v="46"/>
    <n v="220000.00000000003"/>
    <n v="88000.000000000015"/>
    <n v="0.4"/>
    <x v="2"/>
    <x v="6"/>
    <x v="1"/>
    <n v="550.00000000000011"/>
    <n v="220.00000000000003"/>
  </r>
  <r>
    <x v="5"/>
    <n v="1185732"/>
    <d v="2021-09-23T00:00:00"/>
    <x v="4"/>
    <s v="Kentucky"/>
    <s v="Louisville"/>
    <x v="0"/>
    <n v="50"/>
    <x v="27"/>
    <n v="262500"/>
    <n v="105000"/>
    <n v="0.4"/>
    <x v="2"/>
    <x v="7"/>
    <x v="1"/>
    <n v="500"/>
    <n v="200"/>
  </r>
  <r>
    <x v="5"/>
    <n v="1185732"/>
    <d v="2021-09-23T00:00:00"/>
    <x v="4"/>
    <s v="Kentucky"/>
    <s v="Louisville"/>
    <x v="1"/>
    <n v="45.000000000000007"/>
    <x v="45"/>
    <n v="146250.00000000003"/>
    <n v="51187.500000000007"/>
    <n v="0.35"/>
    <x v="2"/>
    <x v="7"/>
    <x v="1"/>
    <n v="450.00000000000011"/>
    <n v="157.50000000000003"/>
  </r>
  <r>
    <x v="5"/>
    <n v="1185732"/>
    <d v="2021-09-23T00:00:00"/>
    <x v="4"/>
    <s v="Kentucky"/>
    <s v="Louisville"/>
    <x v="2"/>
    <n v="35"/>
    <x v="37"/>
    <n v="78750"/>
    <n v="31500"/>
    <n v="0.4"/>
    <x v="2"/>
    <x v="7"/>
    <x v="1"/>
    <n v="350"/>
    <n v="140"/>
  </r>
  <r>
    <x v="5"/>
    <n v="1185732"/>
    <d v="2021-09-23T00:00:00"/>
    <x v="4"/>
    <s v="Kentucky"/>
    <s v="Louisville"/>
    <x v="3"/>
    <n v="35"/>
    <x v="40"/>
    <n v="70000"/>
    <n v="28000"/>
    <n v="0.4"/>
    <x v="2"/>
    <x v="7"/>
    <x v="1"/>
    <n v="350"/>
    <n v="140"/>
  </r>
  <r>
    <x v="5"/>
    <n v="1185732"/>
    <d v="2021-09-23T00:00:00"/>
    <x v="4"/>
    <s v="Kentucky"/>
    <s v="Louisville"/>
    <x v="4"/>
    <n v="45"/>
    <x v="40"/>
    <n v="90000"/>
    <n v="31499.999999999996"/>
    <n v="0.35"/>
    <x v="2"/>
    <x v="7"/>
    <x v="1"/>
    <n v="450"/>
    <n v="157.49999999999997"/>
  </r>
  <r>
    <x v="5"/>
    <n v="1185732"/>
    <d v="2021-09-23T00:00:00"/>
    <x v="4"/>
    <s v="Kentucky"/>
    <s v="Louisville"/>
    <x v="5"/>
    <n v="50"/>
    <x v="34"/>
    <n v="137500"/>
    <n v="55000"/>
    <n v="0.4"/>
    <x v="2"/>
    <x v="7"/>
    <x v="1"/>
    <n v="500"/>
    <n v="200"/>
  </r>
  <r>
    <x v="5"/>
    <n v="1185732"/>
    <d v="2021-10-22T00:00:00"/>
    <x v="4"/>
    <s v="Kentucky"/>
    <s v="Louisville"/>
    <x v="0"/>
    <n v="54.999999999999993"/>
    <x v="31"/>
    <n v="247499.99999999997"/>
    <n v="99000"/>
    <n v="0.4"/>
    <x v="2"/>
    <x v="8"/>
    <x v="1"/>
    <n v="549.99999999999989"/>
    <n v="220"/>
  </r>
  <r>
    <x v="5"/>
    <n v="1185732"/>
    <d v="2021-10-22T00:00:00"/>
    <x v="4"/>
    <s v="Kentucky"/>
    <s v="Louisville"/>
    <x v="1"/>
    <n v="45"/>
    <x v="34"/>
    <n v="123750"/>
    <n v="43312.5"/>
    <n v="0.35"/>
    <x v="2"/>
    <x v="8"/>
    <x v="1"/>
    <n v="450"/>
    <n v="157.5"/>
  </r>
  <r>
    <x v="5"/>
    <n v="1185732"/>
    <d v="2021-10-22T00:00:00"/>
    <x v="4"/>
    <s v="Kentucky"/>
    <s v="Louisville"/>
    <x v="2"/>
    <n v="45"/>
    <x v="36"/>
    <n v="78750"/>
    <n v="31500"/>
    <n v="0.4"/>
    <x v="2"/>
    <x v="8"/>
    <x v="1"/>
    <n v="450"/>
    <n v="180"/>
  </r>
  <r>
    <x v="5"/>
    <n v="1185732"/>
    <d v="2021-10-22T00:00:00"/>
    <x v="4"/>
    <s v="Kentucky"/>
    <s v="Louisville"/>
    <x v="3"/>
    <n v="45"/>
    <x v="42"/>
    <n v="67500"/>
    <n v="27000"/>
    <n v="0.4"/>
    <x v="2"/>
    <x v="8"/>
    <x v="1"/>
    <n v="450"/>
    <n v="180"/>
  </r>
  <r>
    <x v="5"/>
    <n v="1185732"/>
    <d v="2021-10-22T00:00:00"/>
    <x v="4"/>
    <s v="Kentucky"/>
    <s v="Louisville"/>
    <x v="4"/>
    <n v="54.999999999999993"/>
    <x v="42"/>
    <n v="82499.999999999985"/>
    <n v="28874.999999999993"/>
    <n v="0.35"/>
    <x v="2"/>
    <x v="8"/>
    <x v="1"/>
    <n v="549.99999999999989"/>
    <n v="192.49999999999994"/>
  </r>
  <r>
    <x v="5"/>
    <n v="1185732"/>
    <d v="2021-10-22T00:00:00"/>
    <x v="4"/>
    <s v="Kentucky"/>
    <s v="Louisville"/>
    <x v="5"/>
    <n v="54.999999999999993"/>
    <x v="34"/>
    <n v="151249.99999999997"/>
    <n v="60499.999999999993"/>
    <n v="0.4"/>
    <x v="2"/>
    <x v="8"/>
    <x v="1"/>
    <n v="549.99999999999989"/>
    <n v="219.99999999999997"/>
  </r>
  <r>
    <x v="5"/>
    <n v="1185732"/>
    <d v="2021-11-22T00:00:00"/>
    <x v="4"/>
    <s v="Kentucky"/>
    <s v="Louisville"/>
    <x v="0"/>
    <n v="50"/>
    <x v="32"/>
    <n v="212500"/>
    <n v="85000"/>
    <n v="0.4"/>
    <x v="2"/>
    <x v="9"/>
    <x v="1"/>
    <n v="500"/>
    <n v="200"/>
  </r>
  <r>
    <x v="5"/>
    <n v="1185732"/>
    <d v="2021-11-22T00:00:00"/>
    <x v="4"/>
    <s v="Kentucky"/>
    <s v="Louisville"/>
    <x v="1"/>
    <n v="40"/>
    <x v="34"/>
    <n v="110000"/>
    <n v="38500"/>
    <n v="0.35"/>
    <x v="2"/>
    <x v="9"/>
    <x v="1"/>
    <n v="400"/>
    <n v="140"/>
  </r>
  <r>
    <x v="5"/>
    <n v="1185732"/>
    <d v="2021-11-22T00:00:00"/>
    <x v="4"/>
    <s v="Kentucky"/>
    <s v="Louisville"/>
    <x v="2"/>
    <n v="45"/>
    <x v="78"/>
    <n v="99000"/>
    <n v="39600"/>
    <n v="0.4"/>
    <x v="2"/>
    <x v="9"/>
    <x v="1"/>
    <n v="450"/>
    <n v="180"/>
  </r>
  <r>
    <x v="0"/>
    <n v="1185732"/>
    <d v="2021-11-22T00:00:00"/>
    <x v="4"/>
    <s v="Kentucky"/>
    <s v="Louisville"/>
    <x v="3"/>
    <n v="55.000000000000007"/>
    <x v="40"/>
    <n v="110000.00000000001"/>
    <n v="44000.000000000007"/>
    <n v="0.4"/>
    <x v="2"/>
    <x v="9"/>
    <x v="1"/>
    <n v="550.00000000000011"/>
    <n v="220.00000000000003"/>
  </r>
  <r>
    <x v="0"/>
    <n v="1185732"/>
    <d v="2021-11-22T00:00:00"/>
    <x v="4"/>
    <s v="Kentucky"/>
    <s v="Louisville"/>
    <x v="4"/>
    <n v="65"/>
    <x v="36"/>
    <n v="113750"/>
    <n v="39812.5"/>
    <n v="0.35"/>
    <x v="2"/>
    <x v="9"/>
    <x v="1"/>
    <n v="650"/>
    <n v="227.5"/>
  </r>
  <r>
    <x v="0"/>
    <n v="1185732"/>
    <d v="2021-11-22T00:00:00"/>
    <x v="4"/>
    <s v="Kentucky"/>
    <s v="Louisville"/>
    <x v="5"/>
    <n v="70"/>
    <x v="34"/>
    <n v="192500"/>
    <n v="77000"/>
    <n v="0.4"/>
    <x v="2"/>
    <x v="9"/>
    <x v="1"/>
    <n v="700"/>
    <n v="280"/>
  </r>
  <r>
    <x v="0"/>
    <n v="1185732"/>
    <d v="2021-12-21T00:00:00"/>
    <x v="4"/>
    <s v="Kentucky"/>
    <s v="Louisville"/>
    <x v="0"/>
    <n v="65"/>
    <x v="27"/>
    <n v="341250"/>
    <n v="136500"/>
    <n v="0.4"/>
    <x v="2"/>
    <x v="10"/>
    <x v="1"/>
    <n v="650"/>
    <n v="260"/>
  </r>
  <r>
    <x v="0"/>
    <n v="1185732"/>
    <d v="2021-12-21T00:00:00"/>
    <x v="4"/>
    <s v="Kentucky"/>
    <s v="Louisville"/>
    <x v="1"/>
    <n v="55.000000000000007"/>
    <x v="45"/>
    <n v="178750.00000000003"/>
    <n v="62562.500000000007"/>
    <n v="0.35"/>
    <x v="2"/>
    <x v="10"/>
    <x v="1"/>
    <n v="550.00000000000011"/>
    <n v="192.50000000000003"/>
  </r>
  <r>
    <x v="0"/>
    <n v="1185732"/>
    <d v="2021-12-21T00:00:00"/>
    <x v="4"/>
    <s v="Kentucky"/>
    <s v="Louisville"/>
    <x v="2"/>
    <n v="55.000000000000007"/>
    <x v="34"/>
    <n v="151250.00000000003"/>
    <n v="60500.000000000015"/>
    <n v="0.4"/>
    <x v="2"/>
    <x v="10"/>
    <x v="1"/>
    <n v="550.00000000000011"/>
    <n v="220.00000000000006"/>
  </r>
  <r>
    <x v="0"/>
    <n v="1185732"/>
    <d v="2021-12-21T00:00:00"/>
    <x v="4"/>
    <s v="Kentucky"/>
    <s v="Louisville"/>
    <x v="3"/>
    <n v="50"/>
    <x v="37"/>
    <n v="112500"/>
    <n v="45000"/>
    <n v="0.4"/>
    <x v="2"/>
    <x v="10"/>
    <x v="1"/>
    <n v="500"/>
    <n v="200"/>
  </r>
  <r>
    <x v="0"/>
    <n v="1185732"/>
    <d v="2021-12-21T00:00:00"/>
    <x v="4"/>
    <s v="Kentucky"/>
    <s v="Louisville"/>
    <x v="4"/>
    <n v="60"/>
    <x v="37"/>
    <n v="135000"/>
    <n v="47250"/>
    <n v="0.35"/>
    <x v="2"/>
    <x v="10"/>
    <x v="1"/>
    <n v="600"/>
    <n v="210"/>
  </r>
  <r>
    <x v="0"/>
    <n v="1185732"/>
    <d v="2021-12-21T00:00:00"/>
    <x v="4"/>
    <s v="Kentucky"/>
    <s v="Louisville"/>
    <x v="5"/>
    <n v="64.999999999999986"/>
    <x v="45"/>
    <n v="211249.99999999994"/>
    <n v="84499.999999999985"/>
    <n v="0.4"/>
    <x v="2"/>
    <x v="10"/>
    <x v="1"/>
    <n v="649.99999999999977"/>
    <n v="259.99999999999994"/>
  </r>
  <r>
    <x v="0"/>
    <n v="1185732"/>
    <d v="2021-01-20T00:00:00"/>
    <x v="4"/>
    <s v="Kentucky"/>
    <s v="Louisville"/>
    <x v="0"/>
    <n v="30.000000000000004"/>
    <x v="26"/>
    <n v="217500.00000000003"/>
    <n v="87000.000000000015"/>
    <n v="0.4"/>
    <x v="2"/>
    <x v="0"/>
    <x v="1"/>
    <n v="300.00000000000006"/>
    <n v="120.00000000000001"/>
  </r>
  <r>
    <x v="0"/>
    <n v="1185732"/>
    <d v="2021-01-20T00:00:00"/>
    <x v="4"/>
    <s v="Kentucky"/>
    <s v="Louisville"/>
    <x v="1"/>
    <n v="30.000000000000004"/>
    <x v="27"/>
    <n v="157500.00000000003"/>
    <n v="55125.000000000007"/>
    <n v="0.35"/>
    <x v="2"/>
    <x v="0"/>
    <x v="1"/>
    <n v="300.00000000000006"/>
    <n v="105.00000000000001"/>
  </r>
  <r>
    <x v="0"/>
    <n v="1185732"/>
    <d v="2021-01-20T00:00:00"/>
    <x v="4"/>
    <s v="Kentucky"/>
    <s v="Louisville"/>
    <x v="2"/>
    <n v="20.000000000000007"/>
    <x v="27"/>
    <n v="105000.00000000004"/>
    <n v="42000.000000000022"/>
    <n v="0.4"/>
    <x v="2"/>
    <x v="0"/>
    <x v="1"/>
    <n v="200.00000000000009"/>
    <n v="80.000000000000043"/>
  </r>
  <r>
    <x v="0"/>
    <n v="1185732"/>
    <d v="2021-01-20T00:00:00"/>
    <x v="4"/>
    <s v="Kentucky"/>
    <s v="Louisville"/>
    <x v="3"/>
    <n v="25"/>
    <x v="47"/>
    <n v="93750"/>
    <n v="37500"/>
    <n v="0.4"/>
    <x v="2"/>
    <x v="0"/>
    <x v="1"/>
    <n v="250"/>
    <n v="100"/>
  </r>
  <r>
    <x v="0"/>
    <n v="1185732"/>
    <d v="2021-01-20T00:00:00"/>
    <x v="4"/>
    <s v="Kentucky"/>
    <s v="Louisville"/>
    <x v="4"/>
    <n v="40"/>
    <x v="32"/>
    <n v="170000"/>
    <n v="59499.999999999993"/>
    <n v="0.35"/>
    <x v="2"/>
    <x v="0"/>
    <x v="1"/>
    <n v="400"/>
    <n v="139.99999999999997"/>
  </r>
  <r>
    <x v="0"/>
    <n v="1185732"/>
    <d v="2021-01-20T00:00:00"/>
    <x v="4"/>
    <s v="Kentucky"/>
    <s v="Louisville"/>
    <x v="5"/>
    <n v="30.000000000000004"/>
    <x v="27"/>
    <n v="157500.00000000003"/>
    <n v="78750.000000000015"/>
    <n v="0.5"/>
    <x v="2"/>
    <x v="0"/>
    <x v="1"/>
    <n v="300.00000000000006"/>
    <n v="150.00000000000003"/>
  </r>
  <r>
    <x v="0"/>
    <n v="1185732"/>
    <d v="2021-02-18T00:00:00"/>
    <x v="4"/>
    <s v="Kentucky"/>
    <s v="Louisville"/>
    <x v="0"/>
    <n v="30.000000000000004"/>
    <x v="28"/>
    <n v="232500.00000000003"/>
    <n v="93000.000000000015"/>
    <n v="0.4"/>
    <x v="2"/>
    <x v="1"/>
    <x v="1"/>
    <n v="300.00000000000006"/>
    <n v="120.00000000000001"/>
  </r>
  <r>
    <x v="0"/>
    <n v="1185732"/>
    <d v="2021-02-18T00:00:00"/>
    <x v="4"/>
    <s v="Kentucky"/>
    <s v="Louisville"/>
    <x v="1"/>
    <n v="30.000000000000004"/>
    <x v="32"/>
    <n v="127500.00000000001"/>
    <n v="44625"/>
    <n v="0.35"/>
    <x v="2"/>
    <x v="1"/>
    <x v="1"/>
    <n v="300.00000000000006"/>
    <n v="105"/>
  </r>
  <r>
    <x v="0"/>
    <n v="1185732"/>
    <d v="2021-02-18T00:00:00"/>
    <x v="4"/>
    <s v="Kentucky"/>
    <s v="Louisville"/>
    <x v="2"/>
    <n v="20.000000000000007"/>
    <x v="33"/>
    <n v="95000.000000000029"/>
    <n v="38000.000000000015"/>
    <n v="0.4"/>
    <x v="2"/>
    <x v="1"/>
    <x v="1"/>
    <n v="200.00000000000006"/>
    <n v="80.000000000000028"/>
  </r>
  <r>
    <x v="0"/>
    <n v="1185732"/>
    <d v="2021-02-18T00:00:00"/>
    <x v="1"/>
    <s v="Mississippi"/>
    <s v="Jackson"/>
    <x v="3"/>
    <n v="25"/>
    <x v="45"/>
    <n v="81250"/>
    <n v="32500"/>
    <n v="0.4"/>
    <x v="2"/>
    <x v="1"/>
    <x v="1"/>
    <n v="250"/>
    <n v="100"/>
  </r>
  <r>
    <x v="0"/>
    <n v="1185732"/>
    <d v="2021-02-18T00:00:00"/>
    <x v="1"/>
    <s v="Mississippi"/>
    <s v="Jackson"/>
    <x v="4"/>
    <n v="40"/>
    <x v="46"/>
    <n v="160000"/>
    <n v="56000"/>
    <n v="0.35"/>
    <x v="2"/>
    <x v="1"/>
    <x v="1"/>
    <n v="400"/>
    <n v="140"/>
  </r>
  <r>
    <x v="0"/>
    <n v="1185732"/>
    <d v="2021-02-18T00:00:00"/>
    <x v="1"/>
    <s v="Mississippi"/>
    <s v="Jackson"/>
    <x v="5"/>
    <n v="25"/>
    <x v="23"/>
    <n v="125000"/>
    <n v="62500"/>
    <n v="0.5"/>
    <x v="2"/>
    <x v="1"/>
    <x v="1"/>
    <n v="250"/>
    <n v="125"/>
  </r>
  <r>
    <x v="0"/>
    <n v="1185732"/>
    <d v="2021-03-16T00:00:00"/>
    <x v="1"/>
    <s v="Mississippi"/>
    <s v="Jackson"/>
    <x v="0"/>
    <n v="25"/>
    <x v="79"/>
    <n v="180000"/>
    <n v="72000"/>
    <n v="0.4"/>
    <x v="2"/>
    <x v="2"/>
    <x v="1"/>
    <n v="250"/>
    <n v="100"/>
  </r>
  <r>
    <x v="0"/>
    <n v="1185732"/>
    <d v="2021-03-16T00:00:00"/>
    <x v="1"/>
    <s v="Mississippi"/>
    <s v="Jackson"/>
    <x v="1"/>
    <n v="25"/>
    <x v="46"/>
    <n v="100000"/>
    <n v="35000"/>
    <n v="0.35"/>
    <x v="2"/>
    <x v="2"/>
    <x v="1"/>
    <n v="250"/>
    <n v="87.5"/>
  </r>
  <r>
    <x v="0"/>
    <n v="1185732"/>
    <d v="2021-03-16T00:00:00"/>
    <x v="1"/>
    <s v="Mississippi"/>
    <s v="Jackson"/>
    <x v="2"/>
    <n v="15.000000000000002"/>
    <x v="32"/>
    <n v="63750.000000000007"/>
    <n v="25500.000000000004"/>
    <n v="0.4"/>
    <x v="2"/>
    <x v="2"/>
    <x v="1"/>
    <n v="150.00000000000003"/>
    <n v="60.000000000000007"/>
  </r>
  <r>
    <x v="0"/>
    <n v="1185732"/>
    <d v="2021-03-16T00:00:00"/>
    <x v="1"/>
    <s v="Mississippi"/>
    <s v="Jackson"/>
    <x v="3"/>
    <n v="19.999999999999996"/>
    <x v="34"/>
    <n v="54999.999999999993"/>
    <n v="22000"/>
    <n v="0.4"/>
    <x v="2"/>
    <x v="2"/>
    <x v="1"/>
    <n v="199.99999999999997"/>
    <n v="80"/>
  </r>
  <r>
    <x v="0"/>
    <n v="1185732"/>
    <d v="2021-03-16T00:00:00"/>
    <x v="1"/>
    <s v="Mississippi"/>
    <s v="Jackson"/>
    <x v="4"/>
    <n v="35.000000000000007"/>
    <x v="45"/>
    <n v="113750.00000000003"/>
    <n v="39812.500000000007"/>
    <n v="0.35"/>
    <x v="2"/>
    <x v="2"/>
    <x v="1"/>
    <n v="350.00000000000011"/>
    <n v="122.50000000000003"/>
  </r>
  <r>
    <x v="0"/>
    <n v="1185732"/>
    <d v="2021-03-16T00:00:00"/>
    <x v="1"/>
    <s v="Mississippi"/>
    <s v="Jackson"/>
    <x v="5"/>
    <n v="25"/>
    <x v="32"/>
    <n v="106250"/>
    <n v="53125"/>
    <n v="0.5"/>
    <x v="2"/>
    <x v="2"/>
    <x v="1"/>
    <n v="250"/>
    <n v="125"/>
  </r>
  <r>
    <x v="0"/>
    <n v="1185732"/>
    <d v="2021-04-17T00:00:00"/>
    <x v="1"/>
    <s v="Mississippi"/>
    <s v="Jackson"/>
    <x v="0"/>
    <n v="25"/>
    <x v="21"/>
    <n v="168750"/>
    <n v="67500"/>
    <n v="0.4"/>
    <x v="2"/>
    <x v="3"/>
    <x v="1"/>
    <n v="250"/>
    <n v="100"/>
  </r>
  <r>
    <x v="0"/>
    <n v="1185732"/>
    <d v="2021-04-17T00:00:00"/>
    <x v="1"/>
    <s v="Mississippi"/>
    <s v="Jackson"/>
    <x v="1"/>
    <n v="25"/>
    <x v="47"/>
    <n v="93750"/>
    <n v="32812.5"/>
    <n v="0.35"/>
    <x v="2"/>
    <x v="3"/>
    <x v="1"/>
    <n v="250"/>
    <n v="87.5"/>
  </r>
  <r>
    <x v="0"/>
    <n v="1185732"/>
    <d v="2021-04-17T00:00:00"/>
    <x v="1"/>
    <s v="Mississippi"/>
    <s v="Jackson"/>
    <x v="2"/>
    <n v="15.000000000000002"/>
    <x v="47"/>
    <n v="56250.000000000007"/>
    <n v="22500.000000000004"/>
    <n v="0.4"/>
    <x v="2"/>
    <x v="3"/>
    <x v="1"/>
    <n v="150.00000000000003"/>
    <n v="60.000000000000007"/>
  </r>
  <r>
    <x v="0"/>
    <n v="1185732"/>
    <d v="2021-04-17T00:00:00"/>
    <x v="1"/>
    <s v="Mississippi"/>
    <s v="Jackson"/>
    <x v="3"/>
    <n v="19.999999999999996"/>
    <x v="48"/>
    <n v="59999.999999999993"/>
    <n v="24000"/>
    <n v="0.4"/>
    <x v="2"/>
    <x v="3"/>
    <x v="1"/>
    <n v="199.99999999999997"/>
    <n v="80"/>
  </r>
  <r>
    <x v="0"/>
    <n v="1185732"/>
    <d v="2021-04-17T00:00:00"/>
    <x v="1"/>
    <s v="Mississippi"/>
    <s v="Jackson"/>
    <x v="4"/>
    <n v="40"/>
    <x v="45"/>
    <n v="130000"/>
    <n v="45500"/>
    <n v="0.35"/>
    <x v="2"/>
    <x v="3"/>
    <x v="1"/>
    <n v="400"/>
    <n v="140"/>
  </r>
  <r>
    <x v="0"/>
    <n v="1185732"/>
    <d v="2021-04-17T00:00:00"/>
    <x v="1"/>
    <s v="Mississippi"/>
    <s v="Jackson"/>
    <x v="5"/>
    <n v="30.000000000000004"/>
    <x v="33"/>
    <n v="142500.00000000003"/>
    <n v="71250.000000000015"/>
    <n v="0.5"/>
    <x v="2"/>
    <x v="3"/>
    <x v="1"/>
    <n v="300.00000000000006"/>
    <n v="150.00000000000003"/>
  </r>
  <r>
    <x v="0"/>
    <n v="1185732"/>
    <d v="2021-05-16T00:00:00"/>
    <x v="1"/>
    <s v="Mississippi"/>
    <s v="Jackson"/>
    <x v="0"/>
    <n v="40"/>
    <x v="56"/>
    <n v="298000"/>
    <n v="119200"/>
    <n v="0.4"/>
    <x v="2"/>
    <x v="4"/>
    <x v="1"/>
    <n v="400"/>
    <n v="160"/>
  </r>
  <r>
    <x v="0"/>
    <n v="1185732"/>
    <d v="2021-05-16T00:00:00"/>
    <x v="1"/>
    <s v="Mississippi"/>
    <s v="Jackson"/>
    <x v="1"/>
    <n v="40"/>
    <x v="31"/>
    <n v="180000"/>
    <n v="62999.999999999993"/>
    <n v="0.35"/>
    <x v="2"/>
    <x v="4"/>
    <x v="1"/>
    <n v="400"/>
    <n v="139.99999999999997"/>
  </r>
  <r>
    <x v="0"/>
    <n v="1185732"/>
    <d v="2021-05-16T00:00:00"/>
    <x v="1"/>
    <s v="Mississippi"/>
    <s v="Jackson"/>
    <x v="2"/>
    <n v="35"/>
    <x v="32"/>
    <n v="148750"/>
    <n v="59500"/>
    <n v="0.4"/>
    <x v="2"/>
    <x v="4"/>
    <x v="1"/>
    <n v="350"/>
    <n v="140"/>
  </r>
  <r>
    <x v="0"/>
    <n v="1185732"/>
    <d v="2021-05-16T00:00:00"/>
    <x v="1"/>
    <s v="Mississippi"/>
    <s v="Jackson"/>
    <x v="3"/>
    <n v="35"/>
    <x v="47"/>
    <n v="131250"/>
    <n v="52500"/>
    <n v="0.4"/>
    <x v="2"/>
    <x v="4"/>
    <x v="1"/>
    <n v="350"/>
    <n v="140"/>
  </r>
  <r>
    <x v="0"/>
    <n v="1185732"/>
    <d v="2021-05-16T00:00:00"/>
    <x v="1"/>
    <s v="Mississippi"/>
    <s v="Jackson"/>
    <x v="4"/>
    <n v="44.999999999999993"/>
    <x v="46"/>
    <n v="179999.99999999997"/>
    <n v="62999.999999999985"/>
    <n v="0.35"/>
    <x v="2"/>
    <x v="4"/>
    <x v="1"/>
    <n v="449.99999999999994"/>
    <n v="157.49999999999997"/>
  </r>
  <r>
    <x v="0"/>
    <n v="1185732"/>
    <d v="2021-05-16T00:00:00"/>
    <x v="1"/>
    <s v="Mississippi"/>
    <s v="Jackson"/>
    <x v="5"/>
    <n v="49.999999999999993"/>
    <x v="23"/>
    <n v="249999.99999999997"/>
    <n v="124999.99999999999"/>
    <n v="0.5"/>
    <x v="2"/>
    <x v="4"/>
    <x v="1"/>
    <n v="499.99999999999994"/>
    <n v="249.99999999999997"/>
  </r>
  <r>
    <x v="0"/>
    <n v="1185732"/>
    <d v="2021-06-18T00:00:00"/>
    <x v="1"/>
    <s v="Mississippi"/>
    <s v="Jackson"/>
    <x v="0"/>
    <n v="44.999999999999993"/>
    <x v="29"/>
    <n v="337499.99999999994"/>
    <n v="134999.99999999997"/>
    <n v="0.4"/>
    <x v="2"/>
    <x v="11"/>
    <x v="1"/>
    <n v="449.99999999999994"/>
    <n v="179.99999999999997"/>
  </r>
  <r>
    <x v="0"/>
    <n v="1185732"/>
    <d v="2021-06-18T00:00:00"/>
    <x v="1"/>
    <s v="Mississippi"/>
    <s v="Jackson"/>
    <x v="1"/>
    <n v="40"/>
    <x v="23"/>
    <n v="200000"/>
    <n v="70000"/>
    <n v="0.35"/>
    <x v="2"/>
    <x v="11"/>
    <x v="1"/>
    <n v="400"/>
    <n v="140"/>
  </r>
  <r>
    <x v="0"/>
    <n v="1185732"/>
    <d v="2021-06-18T00:00:00"/>
    <x v="1"/>
    <s v="Mississippi"/>
    <s v="Jackson"/>
    <x v="2"/>
    <n v="45"/>
    <x v="33"/>
    <n v="213750"/>
    <n v="85500"/>
    <n v="0.4"/>
    <x v="2"/>
    <x v="11"/>
    <x v="1"/>
    <n v="450"/>
    <n v="180"/>
  </r>
  <r>
    <x v="0"/>
    <n v="1185732"/>
    <d v="2021-06-18T00:00:00"/>
    <x v="1"/>
    <s v="Mississippi"/>
    <s v="Jackson"/>
    <x v="3"/>
    <n v="45"/>
    <x v="31"/>
    <n v="202500"/>
    <n v="81000"/>
    <n v="0.4"/>
    <x v="2"/>
    <x v="11"/>
    <x v="1"/>
    <n v="450"/>
    <n v="180"/>
  </r>
  <r>
    <x v="0"/>
    <n v="1185732"/>
    <d v="2021-06-18T00:00:00"/>
    <x v="1"/>
    <s v="Mississippi"/>
    <s v="Jackson"/>
    <x v="4"/>
    <n v="60"/>
    <x v="31"/>
    <n v="270000"/>
    <n v="94500"/>
    <n v="0.35"/>
    <x v="2"/>
    <x v="11"/>
    <x v="1"/>
    <n v="600"/>
    <n v="210"/>
  </r>
  <r>
    <x v="0"/>
    <n v="1185732"/>
    <d v="2021-06-18T00:00:00"/>
    <x v="1"/>
    <s v="Mississippi"/>
    <s v="Jackson"/>
    <x v="5"/>
    <n v="65"/>
    <x v="22"/>
    <n v="406250"/>
    <n v="203125"/>
    <n v="0.5"/>
    <x v="2"/>
    <x v="11"/>
    <x v="1"/>
    <n v="650"/>
    <n v="325"/>
  </r>
  <r>
    <x v="0"/>
    <n v="1185732"/>
    <d v="2021-07-16T00:00:00"/>
    <x v="1"/>
    <s v="Mississippi"/>
    <s v="Jackson"/>
    <x v="0"/>
    <n v="60"/>
    <x v="2"/>
    <n v="510000"/>
    <n v="204000"/>
    <n v="0.4"/>
    <x v="2"/>
    <x v="5"/>
    <x v="1"/>
    <n v="600"/>
    <n v="240"/>
  </r>
  <r>
    <x v="1"/>
    <n v="1185732"/>
    <d v="2021-07-16T00:00:00"/>
    <x v="1"/>
    <s v="Mississippi"/>
    <s v="Jackson"/>
    <x v="1"/>
    <n v="55.000000000000007"/>
    <x v="24"/>
    <n v="330000.00000000006"/>
    <n v="115500.00000000001"/>
    <n v="0.35"/>
    <x v="2"/>
    <x v="5"/>
    <x v="1"/>
    <n v="550.00000000000011"/>
    <n v="192.50000000000003"/>
  </r>
  <r>
    <x v="1"/>
    <n v="1185732"/>
    <d v="2021-07-16T00:00:00"/>
    <x v="1"/>
    <s v="Mississippi"/>
    <s v="Jackson"/>
    <x v="2"/>
    <n v="50"/>
    <x v="27"/>
    <n v="262500"/>
    <n v="105000"/>
    <n v="0.4"/>
    <x v="2"/>
    <x v="5"/>
    <x v="1"/>
    <n v="500"/>
    <n v="200"/>
  </r>
  <r>
    <x v="1"/>
    <n v="1185732"/>
    <d v="2021-07-16T00:00:00"/>
    <x v="1"/>
    <s v="Mississippi"/>
    <s v="Jackson"/>
    <x v="3"/>
    <n v="50"/>
    <x v="33"/>
    <n v="237500"/>
    <n v="95000"/>
    <n v="0.4"/>
    <x v="2"/>
    <x v="5"/>
    <x v="1"/>
    <n v="500"/>
    <n v="200"/>
  </r>
  <r>
    <x v="1"/>
    <n v="1185732"/>
    <d v="2021-07-16T00:00:00"/>
    <x v="1"/>
    <s v="Mississippi"/>
    <s v="Jackson"/>
    <x v="4"/>
    <n v="60"/>
    <x v="23"/>
    <n v="300000"/>
    <n v="105000"/>
    <n v="0.35"/>
    <x v="2"/>
    <x v="5"/>
    <x v="1"/>
    <n v="600"/>
    <n v="210"/>
  </r>
  <r>
    <x v="1"/>
    <n v="1185732"/>
    <d v="2021-07-16T00:00:00"/>
    <x v="1"/>
    <s v="Mississippi"/>
    <s v="Jackson"/>
    <x v="5"/>
    <n v="65"/>
    <x v="21"/>
    <n v="438750"/>
    <n v="219375"/>
    <n v="0.5"/>
    <x v="2"/>
    <x v="5"/>
    <x v="1"/>
    <n v="650"/>
    <n v="325"/>
  </r>
  <r>
    <x v="1"/>
    <n v="1185732"/>
    <d v="2021-08-17T00:00:00"/>
    <x v="1"/>
    <s v="Mississippi"/>
    <s v="Jackson"/>
    <x v="0"/>
    <n v="60"/>
    <x v="6"/>
    <n v="495000"/>
    <n v="198000"/>
    <n v="0.4"/>
    <x v="2"/>
    <x v="6"/>
    <x v="1"/>
    <n v="600"/>
    <n v="240"/>
  </r>
  <r>
    <x v="1"/>
    <n v="1185732"/>
    <d v="2021-08-17T00:00:00"/>
    <x v="1"/>
    <s v="Mississippi"/>
    <s v="Jackson"/>
    <x v="1"/>
    <n v="55.000000000000007"/>
    <x v="24"/>
    <n v="330000.00000000006"/>
    <n v="115500.00000000001"/>
    <n v="0.35"/>
    <x v="2"/>
    <x v="6"/>
    <x v="1"/>
    <n v="550.00000000000011"/>
    <n v="192.50000000000003"/>
  </r>
  <r>
    <x v="1"/>
    <n v="1185732"/>
    <d v="2021-08-17T00:00:00"/>
    <x v="1"/>
    <s v="Mississippi"/>
    <s v="Jackson"/>
    <x v="2"/>
    <n v="50"/>
    <x v="27"/>
    <n v="262500"/>
    <n v="105000"/>
    <n v="0.4"/>
    <x v="2"/>
    <x v="6"/>
    <x v="1"/>
    <n v="500"/>
    <n v="200"/>
  </r>
  <r>
    <x v="1"/>
    <n v="1185732"/>
    <d v="2021-08-17T00:00:00"/>
    <x v="1"/>
    <s v="Mississippi"/>
    <s v="Jackson"/>
    <x v="3"/>
    <n v="40"/>
    <x v="33"/>
    <n v="190000"/>
    <n v="76000"/>
    <n v="0.4"/>
    <x v="2"/>
    <x v="6"/>
    <x v="1"/>
    <n v="400"/>
    <n v="160"/>
  </r>
  <r>
    <x v="1"/>
    <n v="1185732"/>
    <d v="2021-08-17T00:00:00"/>
    <x v="1"/>
    <s v="Mississippi"/>
    <s v="Jackson"/>
    <x v="4"/>
    <n v="50"/>
    <x v="31"/>
    <n v="225000"/>
    <n v="78750"/>
    <n v="0.35"/>
    <x v="2"/>
    <x v="6"/>
    <x v="1"/>
    <n v="500"/>
    <n v="175"/>
  </r>
  <r>
    <x v="1"/>
    <n v="1185732"/>
    <d v="2021-08-17T00:00:00"/>
    <x v="1"/>
    <s v="Mississippi"/>
    <s v="Jackson"/>
    <x v="5"/>
    <n v="55.000000000000007"/>
    <x v="22"/>
    <n v="343750.00000000006"/>
    <n v="171875.00000000003"/>
    <n v="0.5"/>
    <x v="2"/>
    <x v="6"/>
    <x v="1"/>
    <n v="550.00000000000011"/>
    <n v="275.00000000000006"/>
  </r>
  <r>
    <x v="1"/>
    <n v="1185732"/>
    <d v="2021-09-16T00:00:00"/>
    <x v="1"/>
    <s v="Mississippi"/>
    <s v="Jackson"/>
    <x v="0"/>
    <n v="50"/>
    <x v="26"/>
    <n v="362500"/>
    <n v="145000"/>
    <n v="0.4"/>
    <x v="2"/>
    <x v="7"/>
    <x v="1"/>
    <n v="500"/>
    <n v="200"/>
  </r>
  <r>
    <x v="1"/>
    <n v="1185732"/>
    <d v="2021-09-16T00:00:00"/>
    <x v="1"/>
    <s v="Mississippi"/>
    <s v="Jackson"/>
    <x v="1"/>
    <n v="45.000000000000014"/>
    <x v="27"/>
    <n v="236250.00000000009"/>
    <n v="82687.500000000029"/>
    <n v="0.35"/>
    <x v="2"/>
    <x v="7"/>
    <x v="1"/>
    <n v="450.00000000000017"/>
    <n v="157.50000000000006"/>
  </r>
  <r>
    <x v="1"/>
    <n v="1185732"/>
    <d v="2021-09-16T00:00:00"/>
    <x v="1"/>
    <s v="Mississippi"/>
    <s v="Jackson"/>
    <x v="2"/>
    <n v="20.000000000000007"/>
    <x v="32"/>
    <n v="85000.000000000029"/>
    <n v="34000.000000000015"/>
    <n v="0.4"/>
    <x v="2"/>
    <x v="7"/>
    <x v="1"/>
    <n v="200.00000000000006"/>
    <n v="80.000000000000028"/>
  </r>
  <r>
    <x v="1"/>
    <n v="1185732"/>
    <d v="2021-09-16T00:00:00"/>
    <x v="1"/>
    <s v="Mississippi"/>
    <s v="Jackson"/>
    <x v="3"/>
    <n v="20.000000000000007"/>
    <x v="46"/>
    <n v="80000.000000000029"/>
    <n v="32000.000000000015"/>
    <n v="0.4"/>
    <x v="2"/>
    <x v="7"/>
    <x v="1"/>
    <n v="200.00000000000009"/>
    <n v="80.000000000000043"/>
  </r>
  <r>
    <x v="1"/>
    <n v="1185732"/>
    <d v="2021-09-16T00:00:00"/>
    <x v="1"/>
    <s v="Mississippi"/>
    <s v="Jackson"/>
    <x v="4"/>
    <n v="30.000000000000004"/>
    <x v="46"/>
    <n v="120000.00000000001"/>
    <n v="42000"/>
    <n v="0.35"/>
    <x v="2"/>
    <x v="7"/>
    <x v="1"/>
    <n v="300.00000000000006"/>
    <n v="105"/>
  </r>
  <r>
    <x v="1"/>
    <n v="1185732"/>
    <d v="2021-09-16T00:00:00"/>
    <x v="1"/>
    <s v="Mississippi"/>
    <s v="Jackson"/>
    <x v="5"/>
    <n v="35.000000000000007"/>
    <x v="23"/>
    <n v="175000.00000000003"/>
    <n v="87500.000000000015"/>
    <n v="0.5"/>
    <x v="2"/>
    <x v="7"/>
    <x v="1"/>
    <n v="350.00000000000006"/>
    <n v="175.00000000000003"/>
  </r>
  <r>
    <x v="1"/>
    <n v="1185732"/>
    <d v="2021-10-18T00:00:00"/>
    <x v="1"/>
    <s v="Mississippi"/>
    <s v="Jackson"/>
    <x v="0"/>
    <n v="35.000000000000007"/>
    <x v="21"/>
    <n v="236250.00000000006"/>
    <n v="94500.000000000029"/>
    <n v="0.4"/>
    <x v="2"/>
    <x v="8"/>
    <x v="1"/>
    <n v="350.00000000000011"/>
    <n v="140.00000000000006"/>
  </r>
  <r>
    <x v="1"/>
    <n v="1185732"/>
    <d v="2021-10-18T00:00:00"/>
    <x v="1"/>
    <s v="Mississippi"/>
    <s v="Jackson"/>
    <x v="1"/>
    <n v="25.000000000000011"/>
    <x v="23"/>
    <n v="125000.00000000006"/>
    <n v="43750.000000000015"/>
    <n v="0.35"/>
    <x v="2"/>
    <x v="8"/>
    <x v="1"/>
    <n v="250.00000000000011"/>
    <n v="87.500000000000028"/>
  </r>
  <r>
    <x v="1"/>
    <n v="1185732"/>
    <d v="2021-10-18T00:00:00"/>
    <x v="1"/>
    <s v="Mississippi"/>
    <s v="Jackson"/>
    <x v="2"/>
    <n v="25.000000000000011"/>
    <x v="47"/>
    <n v="93750.000000000044"/>
    <n v="37500.000000000022"/>
    <n v="0.4"/>
    <x v="2"/>
    <x v="8"/>
    <x v="1"/>
    <n v="250.00000000000011"/>
    <n v="100.00000000000006"/>
  </r>
  <r>
    <x v="1"/>
    <n v="1185732"/>
    <d v="2021-10-18T00:00:00"/>
    <x v="1"/>
    <s v="Mississippi"/>
    <s v="Jackson"/>
    <x v="3"/>
    <n v="25.000000000000011"/>
    <x v="44"/>
    <n v="87500.000000000044"/>
    <n v="35000.000000000022"/>
    <n v="0.4"/>
    <x v="2"/>
    <x v="8"/>
    <x v="1"/>
    <n v="250.00000000000011"/>
    <n v="100.00000000000006"/>
  </r>
  <r>
    <x v="1"/>
    <n v="1185732"/>
    <d v="2021-10-18T00:00:00"/>
    <x v="1"/>
    <s v="Mississippi"/>
    <s v="Jackson"/>
    <x v="4"/>
    <n v="35.000000000000007"/>
    <x v="44"/>
    <n v="122500.00000000003"/>
    <n v="42875.000000000007"/>
    <n v="0.35"/>
    <x v="2"/>
    <x v="8"/>
    <x v="1"/>
    <n v="350.00000000000006"/>
    <n v="122.50000000000001"/>
  </r>
  <r>
    <x v="2"/>
    <n v="1185732"/>
    <d v="2021-10-18T00:00:00"/>
    <x v="1"/>
    <s v="Mississippi"/>
    <s v="Jackson"/>
    <x v="5"/>
    <n v="35"/>
    <x v="33"/>
    <n v="166250"/>
    <n v="83125"/>
    <n v="0.5"/>
    <x v="2"/>
    <x v="8"/>
    <x v="1"/>
    <n v="350"/>
    <n v="175"/>
  </r>
  <r>
    <x v="2"/>
    <n v="1185732"/>
    <d v="2021-11-17T00:00:00"/>
    <x v="1"/>
    <s v="Mississippi"/>
    <s v="Jackson"/>
    <x v="0"/>
    <n v="30.000000000000011"/>
    <x v="22"/>
    <n v="187500.00000000006"/>
    <n v="75000.000000000029"/>
    <n v="0.4"/>
    <x v="2"/>
    <x v="9"/>
    <x v="1"/>
    <n v="300.00000000000011"/>
    <n v="120.00000000000004"/>
  </r>
  <r>
    <x v="2"/>
    <n v="1185732"/>
    <d v="2021-11-17T00:00:00"/>
    <x v="1"/>
    <s v="Mississippi"/>
    <s v="Jackson"/>
    <x v="1"/>
    <n v="20.000000000000011"/>
    <x v="31"/>
    <n v="90000.000000000044"/>
    <n v="31500.000000000015"/>
    <n v="0.35"/>
    <x v="2"/>
    <x v="9"/>
    <x v="1"/>
    <n v="200.00000000000009"/>
    <n v="70.000000000000028"/>
  </r>
  <r>
    <x v="2"/>
    <n v="1185732"/>
    <d v="2021-11-17T00:00:00"/>
    <x v="1"/>
    <s v="Mississippi"/>
    <s v="Jackson"/>
    <x v="2"/>
    <n v="30.000000000000014"/>
    <x v="80"/>
    <n v="118500.00000000006"/>
    <n v="47400.000000000029"/>
    <n v="0.4"/>
    <x v="2"/>
    <x v="9"/>
    <x v="1"/>
    <n v="300.00000000000017"/>
    <n v="120.00000000000007"/>
  </r>
  <r>
    <x v="2"/>
    <n v="1185732"/>
    <d v="2021-11-17T00:00:00"/>
    <x v="1"/>
    <s v="Mississippi"/>
    <s v="Jackson"/>
    <x v="3"/>
    <n v="60.000000000000021"/>
    <x v="31"/>
    <n v="270000.00000000012"/>
    <n v="108000.00000000006"/>
    <n v="0.4"/>
    <x v="2"/>
    <x v="9"/>
    <x v="1"/>
    <n v="600.00000000000023"/>
    <n v="240.00000000000014"/>
  </r>
  <r>
    <x v="2"/>
    <n v="1185732"/>
    <d v="2021-11-17T00:00:00"/>
    <x v="1"/>
    <s v="Mississippi"/>
    <s v="Jackson"/>
    <x v="4"/>
    <n v="75.000000000000014"/>
    <x v="32"/>
    <n v="318750.00000000006"/>
    <n v="111562.50000000001"/>
    <n v="0.35"/>
    <x v="2"/>
    <x v="9"/>
    <x v="1"/>
    <n v="750.00000000000011"/>
    <n v="262.50000000000006"/>
  </r>
  <r>
    <x v="2"/>
    <n v="1185732"/>
    <d v="2021-11-17T00:00:00"/>
    <x v="1"/>
    <s v="Mississippi"/>
    <s v="Jackson"/>
    <x v="5"/>
    <n v="75"/>
    <x v="27"/>
    <n v="393750"/>
    <n v="196875"/>
    <n v="0.5"/>
    <x v="2"/>
    <x v="9"/>
    <x v="1"/>
    <n v="750"/>
    <n v="375"/>
  </r>
  <r>
    <x v="2"/>
    <n v="1185732"/>
    <d v="2021-12-16T00:00:00"/>
    <x v="1"/>
    <s v="Mississippi"/>
    <s v="Jackson"/>
    <x v="0"/>
    <n v="70"/>
    <x v="28"/>
    <n v="542500"/>
    <n v="217000"/>
    <n v="0.4"/>
    <x v="2"/>
    <x v="10"/>
    <x v="1"/>
    <n v="700"/>
    <n v="280"/>
  </r>
  <r>
    <x v="2"/>
    <n v="1185732"/>
    <d v="2021-12-16T00:00:00"/>
    <x v="1"/>
    <s v="Mississippi"/>
    <s v="Jackson"/>
    <x v="1"/>
    <n v="60.000000000000007"/>
    <x v="30"/>
    <n v="345000.00000000006"/>
    <n v="120750.00000000001"/>
    <n v="0.35"/>
    <x v="2"/>
    <x v="10"/>
    <x v="1"/>
    <n v="600.00000000000011"/>
    <n v="210.00000000000003"/>
  </r>
  <r>
    <x v="2"/>
    <n v="1185732"/>
    <d v="2021-12-16T00:00:00"/>
    <x v="1"/>
    <s v="Mississippi"/>
    <s v="Jackson"/>
    <x v="2"/>
    <n v="60.000000000000007"/>
    <x v="27"/>
    <n v="315000.00000000006"/>
    <n v="126000.00000000003"/>
    <n v="0.4"/>
    <x v="2"/>
    <x v="10"/>
    <x v="1"/>
    <n v="600.00000000000011"/>
    <n v="240.00000000000006"/>
  </r>
  <r>
    <x v="2"/>
    <n v="1185732"/>
    <d v="2021-12-16T00:00:00"/>
    <x v="1"/>
    <s v="Mississippi"/>
    <s v="Jackson"/>
    <x v="3"/>
    <n v="60.000000000000007"/>
    <x v="33"/>
    <n v="285000.00000000006"/>
    <n v="114000.00000000003"/>
    <n v="0.4"/>
    <x v="2"/>
    <x v="10"/>
    <x v="1"/>
    <n v="600.00000000000011"/>
    <n v="240.00000000000006"/>
  </r>
  <r>
    <x v="2"/>
    <n v="1185732"/>
    <d v="2021-12-16T00:00:00"/>
    <x v="1"/>
    <s v="Mississippi"/>
    <s v="Jackson"/>
    <x v="4"/>
    <n v="70"/>
    <x v="33"/>
    <n v="332500"/>
    <n v="116374.99999999999"/>
    <n v="0.35"/>
    <x v="2"/>
    <x v="10"/>
    <x v="1"/>
    <n v="700"/>
    <n v="244.99999999999997"/>
  </r>
  <r>
    <x v="2"/>
    <n v="1185732"/>
    <d v="2021-12-16T00:00:00"/>
    <x v="1"/>
    <s v="Mississippi"/>
    <s v="Jackson"/>
    <x v="5"/>
    <n v="75"/>
    <x v="30"/>
    <n v="431250"/>
    <n v="215625"/>
    <n v="0.5"/>
    <x v="2"/>
    <x v="10"/>
    <x v="1"/>
    <n v="750"/>
    <n v="375"/>
  </r>
  <r>
    <x v="2"/>
    <n v="1197831"/>
    <d v="2021-01-23T00:00:00"/>
    <x v="1"/>
    <s v="Mississippi"/>
    <s v="Jackson"/>
    <x v="0"/>
    <n v="25.000000000000007"/>
    <x v="25"/>
    <n v="162500.00000000006"/>
    <n v="65000.000000000029"/>
    <n v="0.4"/>
    <x v="2"/>
    <x v="0"/>
    <x v="1"/>
    <n v="250.00000000000009"/>
    <n v="100.00000000000004"/>
  </r>
  <r>
    <x v="2"/>
    <n v="1197831"/>
    <d v="2021-01-23T00:00:00"/>
    <x v="1"/>
    <s v="Mississippi"/>
    <s v="Jackson"/>
    <x v="1"/>
    <n v="25.000000000000007"/>
    <x v="31"/>
    <n v="112500.00000000003"/>
    <n v="39375.000000000007"/>
    <n v="0.35"/>
    <x v="2"/>
    <x v="0"/>
    <x v="1"/>
    <n v="250.00000000000006"/>
    <n v="87.500000000000014"/>
  </r>
  <r>
    <x v="2"/>
    <n v="1197831"/>
    <d v="2021-01-23T00:00:00"/>
    <x v="1"/>
    <s v="Mississippi"/>
    <s v="Jackson"/>
    <x v="2"/>
    <n v="15.000000000000007"/>
    <x v="31"/>
    <n v="67500.000000000029"/>
    <n v="27000.000000000015"/>
    <n v="0.4"/>
    <x v="2"/>
    <x v="0"/>
    <x v="1"/>
    <n v="150.00000000000006"/>
    <n v="60.000000000000036"/>
  </r>
  <r>
    <x v="2"/>
    <n v="1197831"/>
    <d v="2021-01-23T00:00:00"/>
    <x v="1"/>
    <s v="Mississippi"/>
    <s v="Jackson"/>
    <x v="3"/>
    <n v="20"/>
    <x v="48"/>
    <n v="60000"/>
    <n v="24000"/>
    <n v="0.4"/>
    <x v="2"/>
    <x v="0"/>
    <x v="1"/>
    <n v="200"/>
    <n v="80"/>
  </r>
  <r>
    <x v="2"/>
    <n v="1197831"/>
    <d v="2021-01-23T00:00:00"/>
    <x v="1"/>
    <s v="Mississippi"/>
    <s v="Jackson"/>
    <x v="4"/>
    <n v="35"/>
    <x v="44"/>
    <n v="122500"/>
    <n v="42875"/>
    <n v="0.35"/>
    <x v="2"/>
    <x v="0"/>
    <x v="1"/>
    <n v="350"/>
    <n v="122.5"/>
  </r>
  <r>
    <x v="2"/>
    <n v="1197831"/>
    <d v="2021-01-23T00:00:00"/>
    <x v="1"/>
    <s v="Mississippi"/>
    <s v="Jackson"/>
    <x v="5"/>
    <n v="25.000000000000007"/>
    <x v="31"/>
    <n v="112500.00000000003"/>
    <n v="45000.000000000015"/>
    <n v="0.4"/>
    <x v="2"/>
    <x v="0"/>
    <x v="1"/>
    <n v="250.00000000000006"/>
    <n v="100.00000000000003"/>
  </r>
  <r>
    <x v="2"/>
    <n v="1197831"/>
    <d v="2021-02-21T00:00:00"/>
    <x v="1"/>
    <s v="Mississippi"/>
    <s v="Jackson"/>
    <x v="0"/>
    <n v="25.000000000000007"/>
    <x v="19"/>
    <n v="175000.00000000006"/>
    <n v="70000.000000000029"/>
    <n v="0.4"/>
    <x v="2"/>
    <x v="1"/>
    <x v="1"/>
    <n v="250.00000000000009"/>
    <n v="100.00000000000004"/>
  </r>
  <r>
    <x v="2"/>
    <n v="1197831"/>
    <d v="2021-02-21T00:00:00"/>
    <x v="1"/>
    <s v="Mississippi"/>
    <s v="Jackson"/>
    <x v="1"/>
    <n v="25.000000000000007"/>
    <x v="44"/>
    <n v="87500.000000000029"/>
    <n v="30625.000000000007"/>
    <n v="0.35"/>
    <x v="2"/>
    <x v="1"/>
    <x v="1"/>
    <n v="250.00000000000009"/>
    <n v="87.500000000000014"/>
  </r>
  <r>
    <x v="2"/>
    <n v="1197831"/>
    <d v="2021-02-21T00:00:00"/>
    <x v="1"/>
    <s v="Mississippi"/>
    <s v="Jackson"/>
    <x v="2"/>
    <n v="15.000000000000007"/>
    <x v="46"/>
    <n v="60000.000000000029"/>
    <n v="24000.000000000015"/>
    <n v="0.4"/>
    <x v="2"/>
    <x v="1"/>
    <x v="1"/>
    <n v="150.00000000000009"/>
    <n v="60.000000000000036"/>
  </r>
  <r>
    <x v="1"/>
    <n v="1197831"/>
    <d v="2021-02-21T00:00:00"/>
    <x v="1"/>
    <s v="Arkansas"/>
    <s v="Little Rock"/>
    <x v="3"/>
    <n v="20"/>
    <x v="43"/>
    <n v="50000"/>
    <n v="20000"/>
    <n v="0.4"/>
    <x v="2"/>
    <x v="1"/>
    <x v="1"/>
    <n v="200"/>
    <n v="80"/>
  </r>
  <r>
    <x v="1"/>
    <n v="1197831"/>
    <d v="2021-02-21T00:00:00"/>
    <x v="1"/>
    <s v="Arkansas"/>
    <s v="Little Rock"/>
    <x v="4"/>
    <n v="35"/>
    <x v="45"/>
    <n v="113750"/>
    <n v="39812.5"/>
    <n v="0.35"/>
    <x v="2"/>
    <x v="1"/>
    <x v="1"/>
    <n v="350"/>
    <n v="122.5"/>
  </r>
  <r>
    <x v="1"/>
    <n v="1197831"/>
    <d v="2021-02-21T00:00:00"/>
    <x v="1"/>
    <s v="Arkansas"/>
    <s v="Little Rock"/>
    <x v="5"/>
    <n v="20"/>
    <x v="32"/>
    <n v="85000"/>
    <n v="34000"/>
    <n v="0.4"/>
    <x v="2"/>
    <x v="1"/>
    <x v="1"/>
    <n v="200"/>
    <n v="80"/>
  </r>
  <r>
    <x v="1"/>
    <n v="1197831"/>
    <d v="2021-03-19T00:00:00"/>
    <x v="1"/>
    <s v="Arkansas"/>
    <s v="Little Rock"/>
    <x v="0"/>
    <n v="20"/>
    <x v="81"/>
    <n v="129000"/>
    <n v="51600"/>
    <n v="0.4"/>
    <x v="2"/>
    <x v="2"/>
    <x v="1"/>
    <n v="200"/>
    <n v="80"/>
  </r>
  <r>
    <x v="1"/>
    <n v="1197831"/>
    <d v="2021-03-19T00:00:00"/>
    <x v="1"/>
    <s v="Arkansas"/>
    <s v="Little Rock"/>
    <x v="1"/>
    <n v="20"/>
    <x v="45"/>
    <n v="65000"/>
    <n v="22750"/>
    <n v="0.35"/>
    <x v="2"/>
    <x v="2"/>
    <x v="1"/>
    <n v="200"/>
    <n v="70"/>
  </r>
  <r>
    <x v="1"/>
    <n v="1197831"/>
    <d v="2021-03-19T00:00:00"/>
    <x v="1"/>
    <s v="Arkansas"/>
    <s v="Little Rock"/>
    <x v="2"/>
    <n v="10.000000000000002"/>
    <x v="44"/>
    <n v="35000.000000000007"/>
    <n v="14000.000000000004"/>
    <n v="0.4"/>
    <x v="2"/>
    <x v="2"/>
    <x v="1"/>
    <n v="100.00000000000001"/>
    <n v="40.000000000000007"/>
  </r>
  <r>
    <x v="1"/>
    <n v="1197831"/>
    <d v="2021-03-19T00:00:00"/>
    <x v="1"/>
    <s v="Arkansas"/>
    <s v="Little Rock"/>
    <x v="3"/>
    <n v="19.999999999999996"/>
    <x v="40"/>
    <n v="39999.999999999993"/>
    <n v="15999.999999999998"/>
    <n v="0.4"/>
    <x v="2"/>
    <x v="2"/>
    <x v="1"/>
    <n v="199.99999999999997"/>
    <n v="79.999999999999986"/>
  </r>
  <r>
    <x v="1"/>
    <n v="1197831"/>
    <d v="2021-03-19T00:00:00"/>
    <x v="1"/>
    <s v="Arkansas"/>
    <s v="Little Rock"/>
    <x v="4"/>
    <n v="35.000000000000007"/>
    <x v="43"/>
    <n v="87500.000000000015"/>
    <n v="30625.000000000004"/>
    <n v="0.35"/>
    <x v="2"/>
    <x v="2"/>
    <x v="1"/>
    <n v="350.00000000000006"/>
    <n v="122.50000000000001"/>
  </r>
  <r>
    <x v="1"/>
    <n v="1197831"/>
    <d v="2021-03-19T00:00:00"/>
    <x v="1"/>
    <s v="Arkansas"/>
    <s v="Little Rock"/>
    <x v="5"/>
    <n v="25"/>
    <x v="44"/>
    <n v="87500"/>
    <n v="35000"/>
    <n v="0.4"/>
    <x v="2"/>
    <x v="2"/>
    <x v="1"/>
    <n v="250"/>
    <n v="100"/>
  </r>
  <r>
    <x v="1"/>
    <n v="1197831"/>
    <d v="2021-04-20T00:00:00"/>
    <x v="1"/>
    <s v="Arkansas"/>
    <s v="Little Rock"/>
    <x v="0"/>
    <n v="25"/>
    <x v="24"/>
    <n v="150000"/>
    <n v="60000"/>
    <n v="0.4"/>
    <x v="2"/>
    <x v="3"/>
    <x v="1"/>
    <n v="250"/>
    <n v="100"/>
  </r>
  <r>
    <x v="1"/>
    <n v="1197831"/>
    <d v="2021-04-20T00:00:00"/>
    <x v="1"/>
    <s v="Arkansas"/>
    <s v="Little Rock"/>
    <x v="1"/>
    <n v="25"/>
    <x v="48"/>
    <n v="75000"/>
    <n v="26250"/>
    <n v="0.35"/>
    <x v="2"/>
    <x v="3"/>
    <x v="1"/>
    <n v="250"/>
    <n v="87.5"/>
  </r>
  <r>
    <x v="1"/>
    <n v="1197831"/>
    <d v="2021-04-20T00:00:00"/>
    <x v="1"/>
    <s v="Arkansas"/>
    <s v="Little Rock"/>
    <x v="2"/>
    <n v="15.000000000000002"/>
    <x v="48"/>
    <n v="45000.000000000007"/>
    <n v="18000.000000000004"/>
    <n v="0.4"/>
    <x v="2"/>
    <x v="3"/>
    <x v="1"/>
    <n v="150.00000000000003"/>
    <n v="60.000000000000014"/>
  </r>
  <r>
    <x v="1"/>
    <n v="1197831"/>
    <d v="2021-04-20T00:00:00"/>
    <x v="1"/>
    <s v="Arkansas"/>
    <s v="Little Rock"/>
    <x v="3"/>
    <n v="19.999999999999996"/>
    <x v="37"/>
    <n v="44999.999999999993"/>
    <n v="17999.999999999996"/>
    <n v="0.4"/>
    <x v="2"/>
    <x v="3"/>
    <x v="1"/>
    <n v="199.99999999999997"/>
    <n v="79.999999999999986"/>
  </r>
  <r>
    <x v="1"/>
    <n v="1197831"/>
    <d v="2021-04-20T00:00:00"/>
    <x v="1"/>
    <s v="Arkansas"/>
    <s v="Little Rock"/>
    <x v="4"/>
    <n v="40"/>
    <x v="43"/>
    <n v="100000"/>
    <n v="35000"/>
    <n v="0.35"/>
    <x v="2"/>
    <x v="3"/>
    <x v="1"/>
    <n v="400"/>
    <n v="140"/>
  </r>
  <r>
    <x v="1"/>
    <n v="1197831"/>
    <d v="2021-04-20T00:00:00"/>
    <x v="1"/>
    <s v="Arkansas"/>
    <s v="Little Rock"/>
    <x v="5"/>
    <n v="30.000000000000004"/>
    <x v="46"/>
    <n v="120000.00000000001"/>
    <n v="48000.000000000007"/>
    <n v="0.4"/>
    <x v="2"/>
    <x v="3"/>
    <x v="1"/>
    <n v="300.00000000000006"/>
    <n v="120.00000000000001"/>
  </r>
  <r>
    <x v="1"/>
    <n v="1197831"/>
    <d v="2021-05-19T00:00:00"/>
    <x v="1"/>
    <s v="Arkansas"/>
    <s v="Little Rock"/>
    <x v="0"/>
    <n v="40"/>
    <x v="71"/>
    <n v="268000"/>
    <n v="107200"/>
    <n v="0.4"/>
    <x v="2"/>
    <x v="4"/>
    <x v="1"/>
    <n v="400"/>
    <n v="160"/>
  </r>
  <r>
    <x v="1"/>
    <n v="1197831"/>
    <d v="2021-05-19T00:00:00"/>
    <x v="1"/>
    <s v="Arkansas"/>
    <s v="Little Rock"/>
    <x v="1"/>
    <n v="40"/>
    <x v="47"/>
    <n v="150000"/>
    <n v="52500"/>
    <n v="0.35"/>
    <x v="2"/>
    <x v="4"/>
    <x v="1"/>
    <n v="400"/>
    <n v="140"/>
  </r>
  <r>
    <x v="1"/>
    <n v="1197831"/>
    <d v="2021-05-19T00:00:00"/>
    <x v="1"/>
    <s v="Arkansas"/>
    <s v="Little Rock"/>
    <x v="2"/>
    <n v="35"/>
    <x v="44"/>
    <n v="122500"/>
    <n v="49000"/>
    <n v="0.4"/>
    <x v="2"/>
    <x v="4"/>
    <x v="1"/>
    <n v="350"/>
    <n v="140"/>
  </r>
  <r>
    <x v="1"/>
    <n v="1197831"/>
    <d v="2021-05-19T00:00:00"/>
    <x v="1"/>
    <s v="Arkansas"/>
    <s v="Little Rock"/>
    <x v="3"/>
    <n v="35"/>
    <x v="48"/>
    <n v="105000"/>
    <n v="42000"/>
    <n v="0.4"/>
    <x v="2"/>
    <x v="4"/>
    <x v="1"/>
    <n v="350"/>
    <n v="140"/>
  </r>
  <r>
    <x v="1"/>
    <n v="1197831"/>
    <d v="2021-05-19T00:00:00"/>
    <x v="1"/>
    <s v="Arkansas"/>
    <s v="Little Rock"/>
    <x v="4"/>
    <n v="44.999999999999993"/>
    <x v="45"/>
    <n v="146249.99999999997"/>
    <n v="51187.499999999985"/>
    <n v="0.35"/>
    <x v="2"/>
    <x v="4"/>
    <x v="1"/>
    <n v="449.99999999999989"/>
    <n v="157.49999999999994"/>
  </r>
  <r>
    <x v="1"/>
    <n v="1197831"/>
    <d v="2021-05-19T00:00:00"/>
    <x v="1"/>
    <s v="Arkansas"/>
    <s v="Little Rock"/>
    <x v="5"/>
    <n v="44.999999999999993"/>
    <x v="32"/>
    <n v="191249.99999999997"/>
    <n v="76499.999999999985"/>
    <n v="0.4"/>
    <x v="2"/>
    <x v="4"/>
    <x v="1"/>
    <n v="449.99999999999994"/>
    <n v="179.99999999999997"/>
  </r>
  <r>
    <x v="1"/>
    <n v="1197831"/>
    <d v="2021-06-21T00:00:00"/>
    <x v="1"/>
    <s v="Arkansas"/>
    <s v="Little Rock"/>
    <x v="0"/>
    <n v="40"/>
    <x v="21"/>
    <n v="270000"/>
    <n v="108000"/>
    <n v="0.4"/>
    <x v="2"/>
    <x v="11"/>
    <x v="1"/>
    <n v="400"/>
    <n v="160"/>
  </r>
  <r>
    <x v="1"/>
    <n v="1197831"/>
    <d v="2021-06-21T00:00:00"/>
    <x v="1"/>
    <s v="Arkansas"/>
    <s v="Little Rock"/>
    <x v="1"/>
    <n v="35"/>
    <x v="32"/>
    <n v="148750"/>
    <n v="52062.5"/>
    <n v="0.35"/>
    <x v="2"/>
    <x v="11"/>
    <x v="1"/>
    <n v="350"/>
    <n v="122.5"/>
  </r>
  <r>
    <x v="1"/>
    <n v="1197831"/>
    <d v="2021-06-21T00:00:00"/>
    <x v="1"/>
    <s v="Arkansas"/>
    <s v="Little Rock"/>
    <x v="2"/>
    <n v="40"/>
    <x v="46"/>
    <n v="160000"/>
    <n v="64000"/>
    <n v="0.4"/>
    <x v="2"/>
    <x v="11"/>
    <x v="1"/>
    <n v="400"/>
    <n v="160"/>
  </r>
  <r>
    <x v="1"/>
    <n v="1197831"/>
    <d v="2021-06-21T00:00:00"/>
    <x v="1"/>
    <s v="Arkansas"/>
    <s v="Little Rock"/>
    <x v="3"/>
    <n v="40"/>
    <x v="47"/>
    <n v="150000"/>
    <n v="60000"/>
    <n v="0.4"/>
    <x v="2"/>
    <x v="11"/>
    <x v="1"/>
    <n v="400"/>
    <n v="160"/>
  </r>
  <r>
    <x v="1"/>
    <n v="1197831"/>
    <d v="2021-06-21T00:00:00"/>
    <x v="1"/>
    <s v="Arkansas"/>
    <s v="Little Rock"/>
    <x v="4"/>
    <n v="54.999999999999993"/>
    <x v="47"/>
    <n v="206249.99999999997"/>
    <n v="72187.499999999985"/>
    <n v="0.35"/>
    <x v="2"/>
    <x v="11"/>
    <x v="1"/>
    <n v="549.99999999999989"/>
    <n v="192.49999999999997"/>
  </r>
  <r>
    <x v="1"/>
    <n v="1197831"/>
    <d v="2021-06-21T00:00:00"/>
    <x v="1"/>
    <s v="Arkansas"/>
    <s v="Little Rock"/>
    <x v="5"/>
    <n v="60"/>
    <x v="20"/>
    <n v="330000"/>
    <n v="132000"/>
    <n v="0.4"/>
    <x v="2"/>
    <x v="11"/>
    <x v="1"/>
    <n v="600"/>
    <n v="240"/>
  </r>
  <r>
    <x v="1"/>
    <n v="1197831"/>
    <d v="2021-07-19T00:00:00"/>
    <x v="1"/>
    <s v="Arkansas"/>
    <s v="Little Rock"/>
    <x v="0"/>
    <n v="54.999999999999993"/>
    <x v="28"/>
    <n v="426249.99999999994"/>
    <n v="170500"/>
    <n v="0.4"/>
    <x v="2"/>
    <x v="5"/>
    <x v="1"/>
    <n v="549.99999999999989"/>
    <n v="220"/>
  </r>
  <r>
    <x v="1"/>
    <n v="1197831"/>
    <d v="2021-07-19T00:00:00"/>
    <x v="1"/>
    <s v="Arkansas"/>
    <s v="Little Rock"/>
    <x v="1"/>
    <n v="50"/>
    <x v="27"/>
    <n v="262500"/>
    <n v="91875"/>
    <n v="0.35"/>
    <x v="2"/>
    <x v="5"/>
    <x v="1"/>
    <n v="500"/>
    <n v="175"/>
  </r>
  <r>
    <x v="1"/>
    <n v="1197831"/>
    <d v="2021-07-19T00:00:00"/>
    <x v="1"/>
    <s v="Arkansas"/>
    <s v="Little Rock"/>
    <x v="2"/>
    <n v="45"/>
    <x v="31"/>
    <n v="202500"/>
    <n v="81000"/>
    <n v="0.4"/>
    <x v="2"/>
    <x v="5"/>
    <x v="1"/>
    <n v="450"/>
    <n v="180"/>
  </r>
  <r>
    <x v="1"/>
    <n v="1197831"/>
    <d v="2021-07-19T00:00:00"/>
    <x v="1"/>
    <s v="Arkansas"/>
    <s v="Little Rock"/>
    <x v="3"/>
    <n v="45"/>
    <x v="46"/>
    <n v="180000"/>
    <n v="72000"/>
    <n v="0.4"/>
    <x v="2"/>
    <x v="5"/>
    <x v="1"/>
    <n v="450"/>
    <n v="180"/>
  </r>
  <r>
    <x v="1"/>
    <n v="1197831"/>
    <d v="2021-07-19T00:00:00"/>
    <x v="1"/>
    <s v="Arkansas"/>
    <s v="Little Rock"/>
    <x v="4"/>
    <n v="60"/>
    <x v="32"/>
    <n v="255000"/>
    <n v="89250"/>
    <n v="0.35"/>
    <x v="2"/>
    <x v="5"/>
    <x v="1"/>
    <n v="600"/>
    <n v="210"/>
  </r>
  <r>
    <x v="1"/>
    <n v="1197831"/>
    <d v="2021-07-19T00:00:00"/>
    <x v="1"/>
    <s v="Arkansas"/>
    <s v="Little Rock"/>
    <x v="5"/>
    <n v="65"/>
    <x v="24"/>
    <n v="390000"/>
    <n v="156000"/>
    <n v="0.4"/>
    <x v="2"/>
    <x v="5"/>
    <x v="1"/>
    <n v="650"/>
    <n v="260"/>
  </r>
  <r>
    <x v="1"/>
    <n v="1197831"/>
    <d v="2021-08-20T00:00:00"/>
    <x v="1"/>
    <s v="Arkansas"/>
    <s v="Little Rock"/>
    <x v="0"/>
    <n v="60"/>
    <x v="29"/>
    <n v="450000"/>
    <n v="180000"/>
    <n v="0.4"/>
    <x v="2"/>
    <x v="6"/>
    <x v="1"/>
    <n v="600"/>
    <n v="240"/>
  </r>
  <r>
    <x v="1"/>
    <n v="1197831"/>
    <d v="2021-08-20T00:00:00"/>
    <x v="1"/>
    <s v="Arkansas"/>
    <s v="Little Rock"/>
    <x v="1"/>
    <n v="55.000000000000007"/>
    <x v="27"/>
    <n v="288750.00000000006"/>
    <n v="101062.50000000001"/>
    <n v="0.35"/>
    <x v="2"/>
    <x v="6"/>
    <x v="1"/>
    <n v="550.00000000000011"/>
    <n v="192.50000000000003"/>
  </r>
  <r>
    <x v="1"/>
    <n v="1197831"/>
    <d v="2021-08-20T00:00:00"/>
    <x v="1"/>
    <s v="Arkansas"/>
    <s v="Little Rock"/>
    <x v="2"/>
    <n v="50"/>
    <x v="31"/>
    <n v="225000"/>
    <n v="90000"/>
    <n v="0.4"/>
    <x v="2"/>
    <x v="6"/>
    <x v="1"/>
    <n v="500"/>
    <n v="200"/>
  </r>
  <r>
    <x v="1"/>
    <n v="1197831"/>
    <d v="2021-08-20T00:00:00"/>
    <x v="1"/>
    <s v="Arkansas"/>
    <s v="Little Rock"/>
    <x v="3"/>
    <n v="40"/>
    <x v="46"/>
    <n v="160000"/>
    <n v="64000"/>
    <n v="0.4"/>
    <x v="2"/>
    <x v="6"/>
    <x v="1"/>
    <n v="400"/>
    <n v="160"/>
  </r>
  <r>
    <x v="1"/>
    <n v="1197831"/>
    <d v="2021-08-20T00:00:00"/>
    <x v="1"/>
    <s v="Arkansas"/>
    <s v="Little Rock"/>
    <x v="4"/>
    <n v="50"/>
    <x v="47"/>
    <n v="187500"/>
    <n v="65625"/>
    <n v="0.35"/>
    <x v="2"/>
    <x v="6"/>
    <x v="1"/>
    <n v="500"/>
    <n v="175"/>
  </r>
  <r>
    <x v="1"/>
    <n v="1197831"/>
    <d v="2021-08-20T00:00:00"/>
    <x v="1"/>
    <s v="Arkansas"/>
    <s v="Little Rock"/>
    <x v="5"/>
    <n v="55.000000000000007"/>
    <x v="20"/>
    <n v="302500.00000000006"/>
    <n v="121000.00000000003"/>
    <n v="0.4"/>
    <x v="2"/>
    <x v="6"/>
    <x v="1"/>
    <n v="550.00000000000011"/>
    <n v="220.00000000000006"/>
  </r>
  <r>
    <x v="1"/>
    <n v="1197831"/>
    <d v="2021-09-19T00:00:00"/>
    <x v="1"/>
    <s v="Arkansas"/>
    <s v="Little Rock"/>
    <x v="0"/>
    <n v="50"/>
    <x v="25"/>
    <n v="325000"/>
    <n v="130000"/>
    <n v="0.4"/>
    <x v="2"/>
    <x v="7"/>
    <x v="1"/>
    <n v="500"/>
    <n v="200"/>
  </r>
  <r>
    <x v="1"/>
    <n v="1197831"/>
    <d v="2021-09-19T00:00:00"/>
    <x v="1"/>
    <s v="Arkansas"/>
    <s v="Little Rock"/>
    <x v="1"/>
    <n v="40.000000000000014"/>
    <x v="31"/>
    <n v="180000.00000000006"/>
    <n v="63000.000000000015"/>
    <n v="0.35"/>
    <x v="2"/>
    <x v="7"/>
    <x v="1"/>
    <n v="400.00000000000011"/>
    <n v="140.00000000000003"/>
  </r>
  <r>
    <x v="1"/>
    <n v="1197831"/>
    <d v="2021-09-19T00:00:00"/>
    <x v="1"/>
    <s v="Arkansas"/>
    <s v="Little Rock"/>
    <x v="2"/>
    <n v="15.000000000000007"/>
    <x v="44"/>
    <n v="52500.000000000022"/>
    <n v="21000.000000000011"/>
    <n v="0.4"/>
    <x v="2"/>
    <x v="7"/>
    <x v="1"/>
    <n v="150.00000000000006"/>
    <n v="60.000000000000028"/>
  </r>
  <r>
    <x v="1"/>
    <n v="1197831"/>
    <d v="2021-09-19T00:00:00"/>
    <x v="1"/>
    <s v="Arkansas"/>
    <s v="Little Rock"/>
    <x v="3"/>
    <n v="15.000000000000007"/>
    <x v="45"/>
    <n v="48750.000000000022"/>
    <n v="19500.000000000011"/>
    <n v="0.4"/>
    <x v="2"/>
    <x v="7"/>
    <x v="1"/>
    <n v="150.00000000000006"/>
    <n v="60.000000000000036"/>
  </r>
  <r>
    <x v="1"/>
    <n v="1197831"/>
    <d v="2021-09-19T00:00:00"/>
    <x v="1"/>
    <s v="Arkansas"/>
    <s v="Little Rock"/>
    <x v="4"/>
    <n v="25.000000000000007"/>
    <x v="45"/>
    <n v="81250.000000000029"/>
    <n v="28437.500000000007"/>
    <n v="0.35"/>
    <x v="2"/>
    <x v="7"/>
    <x v="1"/>
    <n v="250.00000000000009"/>
    <n v="87.500000000000028"/>
  </r>
  <r>
    <x v="1"/>
    <n v="1197831"/>
    <d v="2021-09-19T00:00:00"/>
    <x v="1"/>
    <s v="Arkansas"/>
    <s v="Little Rock"/>
    <x v="5"/>
    <n v="30.000000000000011"/>
    <x v="32"/>
    <n v="127500.00000000004"/>
    <n v="51000.000000000022"/>
    <n v="0.4"/>
    <x v="2"/>
    <x v="7"/>
    <x v="1"/>
    <n v="300.00000000000011"/>
    <n v="120.00000000000006"/>
  </r>
  <r>
    <x v="1"/>
    <n v="1197831"/>
    <d v="2021-10-21T00:00:00"/>
    <x v="1"/>
    <s v="Arkansas"/>
    <s v="Little Rock"/>
    <x v="0"/>
    <n v="30.000000000000011"/>
    <x v="24"/>
    <n v="180000.00000000006"/>
    <n v="72000.000000000029"/>
    <n v="0.4"/>
    <x v="2"/>
    <x v="8"/>
    <x v="1"/>
    <n v="300.00000000000011"/>
    <n v="120.00000000000004"/>
  </r>
  <r>
    <x v="1"/>
    <n v="1197831"/>
    <d v="2021-10-21T00:00:00"/>
    <x v="1"/>
    <s v="Arkansas"/>
    <s v="Little Rock"/>
    <x v="1"/>
    <n v="20.000000000000011"/>
    <x v="32"/>
    <n v="85000.000000000044"/>
    <n v="29750.000000000015"/>
    <n v="0.35"/>
    <x v="2"/>
    <x v="8"/>
    <x v="1"/>
    <n v="200.00000000000011"/>
    <n v="70.000000000000028"/>
  </r>
  <r>
    <x v="1"/>
    <n v="1197831"/>
    <d v="2021-10-21T00:00:00"/>
    <x v="1"/>
    <s v="Arkansas"/>
    <s v="Little Rock"/>
    <x v="2"/>
    <n v="20.000000000000011"/>
    <x v="48"/>
    <n v="60000.000000000029"/>
    <n v="24000.000000000015"/>
    <n v="0.4"/>
    <x v="2"/>
    <x v="8"/>
    <x v="1"/>
    <n v="200.00000000000009"/>
    <n v="80.000000000000043"/>
  </r>
  <r>
    <x v="1"/>
    <n v="1197831"/>
    <d v="2021-10-21T00:00:00"/>
    <x v="1"/>
    <s v="Arkansas"/>
    <s v="Little Rock"/>
    <x v="3"/>
    <n v="20.000000000000011"/>
    <x v="34"/>
    <n v="55000.000000000029"/>
    <n v="22000.000000000015"/>
    <n v="0.4"/>
    <x v="2"/>
    <x v="8"/>
    <x v="1"/>
    <n v="200.00000000000011"/>
    <n v="80.000000000000057"/>
  </r>
  <r>
    <x v="1"/>
    <n v="1197831"/>
    <d v="2021-10-21T00:00:00"/>
    <x v="1"/>
    <s v="Arkansas"/>
    <s v="Little Rock"/>
    <x v="4"/>
    <n v="30.000000000000011"/>
    <x v="34"/>
    <n v="82500.000000000029"/>
    <n v="28875.000000000007"/>
    <n v="0.35"/>
    <x v="2"/>
    <x v="8"/>
    <x v="1"/>
    <n v="300.00000000000011"/>
    <n v="105.00000000000003"/>
  </r>
  <r>
    <x v="3"/>
    <n v="1197831"/>
    <d v="2021-10-21T00:00:00"/>
    <x v="1"/>
    <s v="Arkansas"/>
    <s v="Little Rock"/>
    <x v="5"/>
    <n v="30.000000000000004"/>
    <x v="46"/>
    <n v="120000.00000000001"/>
    <n v="48000.000000000007"/>
    <n v="0.4"/>
    <x v="2"/>
    <x v="8"/>
    <x v="1"/>
    <n v="300.00000000000006"/>
    <n v="120.00000000000001"/>
  </r>
  <r>
    <x v="3"/>
    <n v="1197831"/>
    <d v="2021-11-20T00:00:00"/>
    <x v="1"/>
    <s v="Arkansas"/>
    <s v="Little Rock"/>
    <x v="0"/>
    <n v="25.000000000000011"/>
    <x v="20"/>
    <n v="137500.00000000006"/>
    <n v="55000.000000000029"/>
    <n v="0.4"/>
    <x v="2"/>
    <x v="9"/>
    <x v="1"/>
    <n v="250.00000000000011"/>
    <n v="100.00000000000006"/>
  </r>
  <r>
    <x v="3"/>
    <n v="1197831"/>
    <d v="2021-11-20T00:00:00"/>
    <x v="1"/>
    <s v="Arkansas"/>
    <s v="Little Rock"/>
    <x v="1"/>
    <n v="15.000000000000014"/>
    <x v="47"/>
    <n v="56250.000000000051"/>
    <n v="19687.500000000018"/>
    <n v="0.35"/>
    <x v="2"/>
    <x v="9"/>
    <x v="1"/>
    <n v="150.00000000000014"/>
    <n v="52.50000000000005"/>
  </r>
  <r>
    <x v="3"/>
    <n v="1197831"/>
    <d v="2021-11-20T00:00:00"/>
    <x v="1"/>
    <s v="Arkansas"/>
    <s v="Little Rock"/>
    <x v="2"/>
    <n v="25.000000000000018"/>
    <x v="63"/>
    <n v="80000.000000000058"/>
    <n v="32000.000000000025"/>
    <n v="0.4"/>
    <x v="2"/>
    <x v="9"/>
    <x v="1"/>
    <n v="250.00000000000017"/>
    <n v="100.00000000000009"/>
  </r>
  <r>
    <x v="3"/>
    <n v="1197831"/>
    <d v="2021-11-20T00:00:00"/>
    <x v="1"/>
    <s v="Arkansas"/>
    <s v="Little Rock"/>
    <x v="3"/>
    <n v="55.000000000000014"/>
    <x v="47"/>
    <n v="206250.00000000006"/>
    <n v="82500.000000000029"/>
    <n v="0.4"/>
    <x v="2"/>
    <x v="9"/>
    <x v="1"/>
    <n v="550.00000000000011"/>
    <n v="220.00000000000009"/>
  </r>
  <r>
    <x v="3"/>
    <n v="1197831"/>
    <d v="2021-11-20T00:00:00"/>
    <x v="1"/>
    <s v="Arkansas"/>
    <s v="Little Rock"/>
    <x v="4"/>
    <n v="75.000000000000014"/>
    <x v="44"/>
    <n v="262500.00000000006"/>
    <n v="91875.000000000015"/>
    <n v="0.35"/>
    <x v="2"/>
    <x v="9"/>
    <x v="1"/>
    <n v="750.00000000000011"/>
    <n v="262.50000000000006"/>
  </r>
  <r>
    <x v="3"/>
    <n v="1197831"/>
    <d v="2021-11-20T00:00:00"/>
    <x v="1"/>
    <s v="Arkansas"/>
    <s v="Little Rock"/>
    <x v="5"/>
    <n v="75"/>
    <x v="31"/>
    <n v="337500"/>
    <n v="135000"/>
    <n v="0.4"/>
    <x v="2"/>
    <x v="9"/>
    <x v="1"/>
    <n v="750"/>
    <n v="300"/>
  </r>
  <r>
    <x v="3"/>
    <n v="1197831"/>
    <d v="2021-12-19T00:00:00"/>
    <x v="1"/>
    <s v="Arkansas"/>
    <s v="Little Rock"/>
    <x v="0"/>
    <n v="70"/>
    <x v="19"/>
    <n v="490000"/>
    <n v="196000"/>
    <n v="0.4"/>
    <x v="2"/>
    <x v="10"/>
    <x v="1"/>
    <n v="700"/>
    <n v="280"/>
  </r>
  <r>
    <x v="3"/>
    <n v="1197831"/>
    <d v="2021-12-19T00:00:00"/>
    <x v="1"/>
    <s v="Arkansas"/>
    <s v="Little Rock"/>
    <x v="1"/>
    <n v="60.000000000000007"/>
    <x v="23"/>
    <n v="300000.00000000006"/>
    <n v="105000.00000000001"/>
    <n v="0.35"/>
    <x v="2"/>
    <x v="10"/>
    <x v="1"/>
    <n v="600.00000000000011"/>
    <n v="210.00000000000003"/>
  </r>
  <r>
    <x v="3"/>
    <n v="1197831"/>
    <d v="2021-12-19T00:00:00"/>
    <x v="1"/>
    <s v="Arkansas"/>
    <s v="Little Rock"/>
    <x v="2"/>
    <n v="60.000000000000007"/>
    <x v="31"/>
    <n v="270000.00000000006"/>
    <n v="108000.00000000003"/>
    <n v="0.4"/>
    <x v="2"/>
    <x v="10"/>
    <x v="1"/>
    <n v="600.00000000000011"/>
    <n v="240.00000000000006"/>
  </r>
  <r>
    <x v="3"/>
    <n v="1197831"/>
    <d v="2021-12-19T00:00:00"/>
    <x v="1"/>
    <s v="Arkansas"/>
    <s v="Little Rock"/>
    <x v="3"/>
    <n v="60.000000000000007"/>
    <x v="46"/>
    <n v="240000.00000000003"/>
    <n v="96000.000000000015"/>
    <n v="0.4"/>
    <x v="2"/>
    <x v="10"/>
    <x v="1"/>
    <n v="600.00000000000011"/>
    <n v="240.00000000000003"/>
  </r>
  <r>
    <x v="3"/>
    <n v="1197831"/>
    <d v="2021-12-19T00:00:00"/>
    <x v="1"/>
    <s v="Arkansas"/>
    <s v="Little Rock"/>
    <x v="4"/>
    <n v="70"/>
    <x v="46"/>
    <n v="280000"/>
    <n v="98000"/>
    <n v="0.35"/>
    <x v="2"/>
    <x v="10"/>
    <x v="1"/>
    <n v="700"/>
    <n v="245"/>
  </r>
  <r>
    <x v="3"/>
    <n v="1197831"/>
    <d v="2021-12-19T00:00:00"/>
    <x v="1"/>
    <s v="Arkansas"/>
    <s v="Little Rock"/>
    <x v="5"/>
    <n v="75"/>
    <x v="23"/>
    <n v="375000"/>
    <n v="150000"/>
    <n v="0.4"/>
    <x v="2"/>
    <x v="10"/>
    <x v="1"/>
    <n v="750"/>
    <n v="300"/>
  </r>
  <r>
    <x v="3"/>
    <n v="1197831"/>
    <d v="2021-01-23T00:00:00"/>
    <x v="1"/>
    <s v="Arkansas"/>
    <s v="Little Rock"/>
    <x v="0"/>
    <n v="25.000000000000007"/>
    <x v="30"/>
    <n v="143750.00000000003"/>
    <n v="57500.000000000015"/>
    <n v="0.4"/>
    <x v="2"/>
    <x v="0"/>
    <x v="1"/>
    <n v="250.00000000000006"/>
    <n v="100.00000000000003"/>
  </r>
  <r>
    <x v="3"/>
    <n v="1197831"/>
    <d v="2021-01-23T00:00:00"/>
    <x v="1"/>
    <s v="Arkansas"/>
    <s v="Little Rock"/>
    <x v="1"/>
    <n v="25.000000000000007"/>
    <x v="47"/>
    <n v="93750.000000000029"/>
    <n v="32812.500000000007"/>
    <n v="0.35"/>
    <x v="2"/>
    <x v="0"/>
    <x v="1"/>
    <n v="250.00000000000009"/>
    <n v="87.500000000000014"/>
  </r>
  <r>
    <x v="3"/>
    <n v="1197831"/>
    <d v="2021-01-23T00:00:00"/>
    <x v="1"/>
    <s v="Arkansas"/>
    <s v="Little Rock"/>
    <x v="2"/>
    <n v="15.000000000000007"/>
    <x v="47"/>
    <n v="56250.000000000029"/>
    <n v="22500.000000000015"/>
    <n v="0.4"/>
    <x v="2"/>
    <x v="0"/>
    <x v="1"/>
    <n v="150.00000000000009"/>
    <n v="60.000000000000036"/>
  </r>
  <r>
    <x v="3"/>
    <n v="1197831"/>
    <d v="2021-01-23T00:00:00"/>
    <x v="1"/>
    <s v="Arkansas"/>
    <s v="Little Rock"/>
    <x v="3"/>
    <n v="20"/>
    <x v="37"/>
    <n v="45000"/>
    <n v="18000"/>
    <n v="0.4"/>
    <x v="2"/>
    <x v="0"/>
    <x v="1"/>
    <n v="200"/>
    <n v="80"/>
  </r>
  <r>
    <x v="3"/>
    <n v="1197831"/>
    <d v="2021-01-23T00:00:00"/>
    <x v="1"/>
    <s v="Arkansas"/>
    <s v="Little Rock"/>
    <x v="4"/>
    <n v="35"/>
    <x v="34"/>
    <n v="96250"/>
    <n v="33687.5"/>
    <n v="0.35"/>
    <x v="2"/>
    <x v="0"/>
    <x v="1"/>
    <n v="350"/>
    <n v="122.5"/>
  </r>
  <r>
    <x v="3"/>
    <n v="1197831"/>
    <d v="2021-01-23T00:00:00"/>
    <x v="1"/>
    <s v="Arkansas"/>
    <s v="Little Rock"/>
    <x v="5"/>
    <n v="25.000000000000007"/>
    <x v="47"/>
    <n v="93750.000000000029"/>
    <n v="37500.000000000015"/>
    <n v="0.4"/>
    <x v="2"/>
    <x v="0"/>
    <x v="1"/>
    <n v="250.00000000000009"/>
    <n v="100.00000000000004"/>
  </r>
  <r>
    <x v="3"/>
    <n v="1197831"/>
    <d v="2021-02-21T00:00:00"/>
    <x v="1"/>
    <s v="Arkansas"/>
    <s v="Little Rock"/>
    <x v="0"/>
    <n v="25.000000000000007"/>
    <x v="22"/>
    <n v="156250.00000000006"/>
    <n v="62500.000000000029"/>
    <n v="0.4"/>
    <x v="2"/>
    <x v="1"/>
    <x v="1"/>
    <n v="250.00000000000009"/>
    <n v="100.00000000000004"/>
  </r>
  <r>
    <x v="3"/>
    <n v="1197831"/>
    <d v="2021-02-21T00:00:00"/>
    <x v="1"/>
    <s v="Arkansas"/>
    <s v="Little Rock"/>
    <x v="1"/>
    <n v="25.000000000000007"/>
    <x v="34"/>
    <n v="68750.000000000015"/>
    <n v="24062.500000000004"/>
    <n v="0.35"/>
    <x v="2"/>
    <x v="1"/>
    <x v="1"/>
    <n v="250.00000000000006"/>
    <n v="87.500000000000014"/>
  </r>
  <r>
    <x v="3"/>
    <n v="1197831"/>
    <d v="2021-02-21T00:00:00"/>
    <x v="1"/>
    <s v="Arkansas"/>
    <s v="Little Rock"/>
    <x v="2"/>
    <n v="15.000000000000007"/>
    <x v="45"/>
    <n v="48750.000000000022"/>
    <n v="19500.000000000011"/>
    <n v="0.4"/>
    <x v="2"/>
    <x v="1"/>
    <x v="1"/>
    <n v="150.00000000000006"/>
    <n v="60.000000000000036"/>
  </r>
  <r>
    <x v="3"/>
    <n v="1197831"/>
    <d v="2021-02-21T00:00:00"/>
    <x v="1"/>
    <s v="Oklahoma"/>
    <s v="Oklahoma City"/>
    <x v="3"/>
    <n v="20"/>
    <x v="36"/>
    <n v="35000"/>
    <n v="14000"/>
    <n v="0.4"/>
    <x v="2"/>
    <x v="1"/>
    <x v="1"/>
    <n v="200"/>
    <n v="80"/>
  </r>
  <r>
    <x v="3"/>
    <n v="1197831"/>
    <d v="2021-02-21T00:00:00"/>
    <x v="1"/>
    <s v="Oklahoma"/>
    <s v="Oklahoma City"/>
    <x v="4"/>
    <n v="35"/>
    <x v="43"/>
    <n v="87500"/>
    <n v="30624.999999999996"/>
    <n v="0.35"/>
    <x v="2"/>
    <x v="1"/>
    <x v="1"/>
    <n v="350"/>
    <n v="122.49999999999999"/>
  </r>
  <r>
    <x v="3"/>
    <n v="1197831"/>
    <d v="2021-02-21T00:00:00"/>
    <x v="1"/>
    <s v="Oklahoma"/>
    <s v="Oklahoma City"/>
    <x v="5"/>
    <n v="20"/>
    <x v="44"/>
    <n v="70000"/>
    <n v="28000"/>
    <n v="0.4"/>
    <x v="2"/>
    <x v="1"/>
    <x v="1"/>
    <n v="200"/>
    <n v="80"/>
  </r>
  <r>
    <x v="3"/>
    <n v="1197831"/>
    <d v="2021-03-19T00:00:00"/>
    <x v="1"/>
    <s v="Oklahoma"/>
    <s v="Oklahoma City"/>
    <x v="0"/>
    <n v="20"/>
    <x v="62"/>
    <n v="114000"/>
    <n v="45600"/>
    <n v="0.4"/>
    <x v="2"/>
    <x v="2"/>
    <x v="1"/>
    <n v="200"/>
    <n v="80"/>
  </r>
  <r>
    <x v="3"/>
    <n v="1197831"/>
    <d v="2021-03-19T00:00:00"/>
    <x v="1"/>
    <s v="Oklahoma"/>
    <s v="Oklahoma City"/>
    <x v="1"/>
    <n v="20"/>
    <x v="43"/>
    <n v="50000"/>
    <n v="17500"/>
    <n v="0.35"/>
    <x v="2"/>
    <x v="2"/>
    <x v="1"/>
    <n v="200"/>
    <n v="70"/>
  </r>
  <r>
    <x v="3"/>
    <n v="1197831"/>
    <d v="2021-03-19T00:00:00"/>
    <x v="1"/>
    <s v="Oklahoma"/>
    <s v="Oklahoma City"/>
    <x v="2"/>
    <n v="10.000000000000002"/>
    <x v="34"/>
    <n v="27500.000000000004"/>
    <n v="11000.000000000002"/>
    <n v="0.4"/>
    <x v="2"/>
    <x v="2"/>
    <x v="1"/>
    <n v="100.00000000000001"/>
    <n v="40.000000000000007"/>
  </r>
  <r>
    <x v="3"/>
    <n v="1197831"/>
    <d v="2021-03-19T00:00:00"/>
    <x v="1"/>
    <s v="Oklahoma"/>
    <s v="Oklahoma City"/>
    <x v="3"/>
    <n v="19.999999999999996"/>
    <x v="35"/>
    <n v="24999.999999999996"/>
    <n v="10000"/>
    <n v="0.4"/>
    <x v="2"/>
    <x v="2"/>
    <x v="1"/>
    <n v="199.99999999999997"/>
    <n v="80"/>
  </r>
  <r>
    <x v="3"/>
    <n v="1197831"/>
    <d v="2021-03-19T00:00:00"/>
    <x v="1"/>
    <s v="Oklahoma"/>
    <s v="Oklahoma City"/>
    <x v="4"/>
    <n v="35.000000000000007"/>
    <x v="36"/>
    <n v="61250.000000000015"/>
    <n v="21437.500000000004"/>
    <n v="0.35"/>
    <x v="2"/>
    <x v="2"/>
    <x v="1"/>
    <n v="350.00000000000006"/>
    <n v="122.50000000000001"/>
  </r>
  <r>
    <x v="3"/>
    <n v="1197831"/>
    <d v="2021-03-19T00:00:00"/>
    <x v="1"/>
    <s v="Oklahoma"/>
    <s v="Oklahoma City"/>
    <x v="5"/>
    <n v="25"/>
    <x v="34"/>
    <n v="68750"/>
    <n v="27500"/>
    <n v="0.4"/>
    <x v="2"/>
    <x v="2"/>
    <x v="1"/>
    <n v="250"/>
    <n v="100"/>
  </r>
  <r>
    <x v="3"/>
    <n v="1197831"/>
    <d v="2021-04-20T00:00:00"/>
    <x v="1"/>
    <s v="Oklahoma"/>
    <s v="Oklahoma City"/>
    <x v="0"/>
    <n v="25"/>
    <x v="27"/>
    <n v="131250"/>
    <n v="52500"/>
    <n v="0.4"/>
    <x v="2"/>
    <x v="3"/>
    <x v="1"/>
    <n v="250"/>
    <n v="100"/>
  </r>
  <r>
    <x v="3"/>
    <n v="1197831"/>
    <d v="2021-04-20T00:00:00"/>
    <x v="1"/>
    <s v="Oklahoma"/>
    <s v="Oklahoma City"/>
    <x v="1"/>
    <n v="25"/>
    <x v="37"/>
    <n v="56250"/>
    <n v="19687.5"/>
    <n v="0.35"/>
    <x v="2"/>
    <x v="3"/>
    <x v="1"/>
    <n v="250"/>
    <n v="87.5"/>
  </r>
  <r>
    <x v="3"/>
    <n v="1197831"/>
    <d v="2021-04-20T00:00:00"/>
    <x v="1"/>
    <s v="Oklahoma"/>
    <s v="Oklahoma City"/>
    <x v="2"/>
    <n v="15.000000000000002"/>
    <x v="37"/>
    <n v="33750.000000000007"/>
    <n v="13500.000000000004"/>
    <n v="0.4"/>
    <x v="2"/>
    <x v="3"/>
    <x v="1"/>
    <n v="150.00000000000003"/>
    <n v="60.000000000000014"/>
  </r>
  <r>
    <x v="3"/>
    <n v="1197831"/>
    <d v="2021-04-20T00:00:00"/>
    <x v="1"/>
    <s v="Oklahoma"/>
    <s v="Oklahoma City"/>
    <x v="3"/>
    <n v="19.999999999999996"/>
    <x v="42"/>
    <n v="29999.999999999996"/>
    <n v="12000"/>
    <n v="0.4"/>
    <x v="2"/>
    <x v="3"/>
    <x v="1"/>
    <n v="199.99999999999997"/>
    <n v="80"/>
  </r>
  <r>
    <x v="3"/>
    <n v="1197831"/>
    <d v="2021-04-20T00:00:00"/>
    <x v="1"/>
    <s v="Oklahoma"/>
    <s v="Oklahoma City"/>
    <x v="4"/>
    <n v="40"/>
    <x v="36"/>
    <n v="70000"/>
    <n v="24500"/>
    <n v="0.35"/>
    <x v="2"/>
    <x v="3"/>
    <x v="1"/>
    <n v="400"/>
    <n v="140"/>
  </r>
  <r>
    <x v="3"/>
    <n v="1197831"/>
    <d v="2021-04-20T00:00:00"/>
    <x v="1"/>
    <s v="Oklahoma"/>
    <s v="Oklahoma City"/>
    <x v="5"/>
    <n v="30.000000000000004"/>
    <x v="45"/>
    <n v="97500.000000000015"/>
    <n v="39000.000000000007"/>
    <n v="0.4"/>
    <x v="2"/>
    <x v="3"/>
    <x v="1"/>
    <n v="300.00000000000006"/>
    <n v="120.00000000000003"/>
  </r>
  <r>
    <x v="3"/>
    <n v="1197831"/>
    <d v="2021-05-19T00:00:00"/>
    <x v="1"/>
    <s v="Oklahoma"/>
    <s v="Oklahoma City"/>
    <x v="0"/>
    <n v="40"/>
    <x v="77"/>
    <n v="238000"/>
    <n v="95200"/>
    <n v="0.4"/>
    <x v="2"/>
    <x v="4"/>
    <x v="1"/>
    <n v="400"/>
    <n v="160"/>
  </r>
  <r>
    <x v="3"/>
    <n v="1197831"/>
    <d v="2021-05-19T00:00:00"/>
    <x v="1"/>
    <s v="Oklahoma"/>
    <s v="Oklahoma City"/>
    <x v="1"/>
    <n v="40"/>
    <x v="48"/>
    <n v="120000"/>
    <n v="42000"/>
    <n v="0.35"/>
    <x v="2"/>
    <x v="4"/>
    <x v="1"/>
    <n v="400"/>
    <n v="140"/>
  </r>
  <r>
    <x v="3"/>
    <n v="1197831"/>
    <d v="2021-05-19T00:00:00"/>
    <x v="1"/>
    <s v="Oklahoma"/>
    <s v="Oklahoma City"/>
    <x v="2"/>
    <n v="35"/>
    <x v="34"/>
    <n v="96250"/>
    <n v="38500"/>
    <n v="0.4"/>
    <x v="2"/>
    <x v="4"/>
    <x v="1"/>
    <n v="350"/>
    <n v="140"/>
  </r>
  <r>
    <x v="3"/>
    <n v="1197831"/>
    <d v="2021-05-19T00:00:00"/>
    <x v="1"/>
    <s v="Oklahoma"/>
    <s v="Oklahoma City"/>
    <x v="3"/>
    <n v="35"/>
    <x v="37"/>
    <n v="78750"/>
    <n v="31500"/>
    <n v="0.4"/>
    <x v="2"/>
    <x v="4"/>
    <x v="1"/>
    <n v="350"/>
    <n v="140"/>
  </r>
  <r>
    <x v="3"/>
    <n v="1197831"/>
    <d v="2021-05-19T00:00:00"/>
    <x v="1"/>
    <s v="Oklahoma"/>
    <s v="Oklahoma City"/>
    <x v="4"/>
    <n v="44.999999999999993"/>
    <x v="43"/>
    <n v="112499.99999999999"/>
    <n v="39374.999999999993"/>
    <n v="0.35"/>
    <x v="2"/>
    <x v="4"/>
    <x v="1"/>
    <n v="449.99999999999994"/>
    <n v="157.49999999999997"/>
  </r>
  <r>
    <x v="3"/>
    <n v="1197831"/>
    <d v="2021-05-19T00:00:00"/>
    <x v="1"/>
    <s v="Oklahoma"/>
    <s v="Oklahoma City"/>
    <x v="5"/>
    <n v="44.999999999999993"/>
    <x v="44"/>
    <n v="157499.99999999997"/>
    <n v="62999.999999999993"/>
    <n v="0.4"/>
    <x v="2"/>
    <x v="4"/>
    <x v="1"/>
    <n v="449.99999999999994"/>
    <n v="179.99999999999997"/>
  </r>
  <r>
    <x v="3"/>
    <n v="1197831"/>
    <d v="2021-06-21T00:00:00"/>
    <x v="1"/>
    <s v="Oklahoma"/>
    <s v="Oklahoma City"/>
    <x v="0"/>
    <n v="40"/>
    <x v="24"/>
    <n v="240000"/>
    <n v="96000"/>
    <n v="0.4"/>
    <x v="2"/>
    <x v="11"/>
    <x v="1"/>
    <n v="400"/>
    <n v="160"/>
  </r>
  <r>
    <x v="3"/>
    <n v="1197831"/>
    <d v="2021-06-21T00:00:00"/>
    <x v="1"/>
    <s v="Oklahoma"/>
    <s v="Oklahoma City"/>
    <x v="1"/>
    <n v="35"/>
    <x v="44"/>
    <n v="122500"/>
    <n v="42875"/>
    <n v="0.35"/>
    <x v="2"/>
    <x v="11"/>
    <x v="1"/>
    <n v="350"/>
    <n v="122.5"/>
  </r>
  <r>
    <x v="3"/>
    <n v="1197831"/>
    <d v="2021-06-21T00:00:00"/>
    <x v="1"/>
    <s v="Oklahoma"/>
    <s v="Oklahoma City"/>
    <x v="2"/>
    <n v="40"/>
    <x v="45"/>
    <n v="130000"/>
    <n v="52000"/>
    <n v="0.4"/>
    <x v="2"/>
    <x v="11"/>
    <x v="1"/>
    <n v="400"/>
    <n v="160"/>
  </r>
  <r>
    <x v="3"/>
    <n v="1197831"/>
    <d v="2021-06-21T00:00:00"/>
    <x v="1"/>
    <s v="Oklahoma"/>
    <s v="Oklahoma City"/>
    <x v="3"/>
    <n v="40"/>
    <x v="48"/>
    <n v="120000"/>
    <n v="48000"/>
    <n v="0.4"/>
    <x v="2"/>
    <x v="11"/>
    <x v="1"/>
    <n v="400"/>
    <n v="160"/>
  </r>
  <r>
    <x v="3"/>
    <n v="1197831"/>
    <d v="2021-06-21T00:00:00"/>
    <x v="1"/>
    <s v="Oklahoma"/>
    <s v="Oklahoma City"/>
    <x v="4"/>
    <n v="54.999999999999993"/>
    <x v="48"/>
    <n v="164999.99999999997"/>
    <n v="57749.999999999985"/>
    <n v="0.35"/>
    <x v="2"/>
    <x v="11"/>
    <x v="1"/>
    <n v="549.99999999999989"/>
    <n v="192.49999999999994"/>
  </r>
  <r>
    <x v="3"/>
    <n v="1197831"/>
    <d v="2021-06-21T00:00:00"/>
    <x v="1"/>
    <s v="Oklahoma"/>
    <s v="Oklahoma City"/>
    <x v="5"/>
    <n v="60"/>
    <x v="33"/>
    <n v="285000"/>
    <n v="114000"/>
    <n v="0.4"/>
    <x v="2"/>
    <x v="11"/>
    <x v="1"/>
    <n v="600"/>
    <n v="240"/>
  </r>
  <r>
    <x v="3"/>
    <n v="1197831"/>
    <d v="2021-07-19T00:00:00"/>
    <x v="1"/>
    <s v="Oklahoma"/>
    <s v="Oklahoma City"/>
    <x v="0"/>
    <n v="54.999999999999993"/>
    <x v="19"/>
    <n v="384999.99999999994"/>
    <n v="153999.99999999997"/>
    <n v="0.4"/>
    <x v="2"/>
    <x v="5"/>
    <x v="1"/>
    <n v="549.99999999999989"/>
    <n v="219.99999999999997"/>
  </r>
  <r>
    <x v="3"/>
    <n v="1197831"/>
    <d v="2021-07-19T00:00:00"/>
    <x v="1"/>
    <s v="Oklahoma"/>
    <s v="Oklahoma City"/>
    <x v="1"/>
    <n v="50"/>
    <x v="31"/>
    <n v="225000"/>
    <n v="78750"/>
    <n v="0.35"/>
    <x v="2"/>
    <x v="5"/>
    <x v="1"/>
    <n v="500"/>
    <n v="175"/>
  </r>
  <r>
    <x v="3"/>
    <n v="1197831"/>
    <d v="2021-07-19T00:00:00"/>
    <x v="1"/>
    <s v="Oklahoma"/>
    <s v="Oklahoma City"/>
    <x v="2"/>
    <n v="45"/>
    <x v="47"/>
    <n v="168750"/>
    <n v="67500"/>
    <n v="0.4"/>
    <x v="2"/>
    <x v="5"/>
    <x v="1"/>
    <n v="450"/>
    <n v="180"/>
  </r>
  <r>
    <x v="3"/>
    <n v="1197831"/>
    <d v="2021-07-19T00:00:00"/>
    <x v="1"/>
    <s v="Oklahoma"/>
    <s v="Oklahoma City"/>
    <x v="3"/>
    <n v="45"/>
    <x v="45"/>
    <n v="146250"/>
    <n v="58500"/>
    <n v="0.4"/>
    <x v="2"/>
    <x v="5"/>
    <x v="1"/>
    <n v="450"/>
    <n v="180"/>
  </r>
  <r>
    <x v="3"/>
    <n v="1197831"/>
    <d v="2021-07-19T00:00:00"/>
    <x v="1"/>
    <s v="Oklahoma"/>
    <s v="Oklahoma City"/>
    <x v="4"/>
    <n v="60"/>
    <x v="44"/>
    <n v="210000"/>
    <n v="73500"/>
    <n v="0.35"/>
    <x v="2"/>
    <x v="5"/>
    <x v="1"/>
    <n v="600"/>
    <n v="210"/>
  </r>
  <r>
    <x v="3"/>
    <n v="1197831"/>
    <d v="2021-07-19T00:00:00"/>
    <x v="1"/>
    <s v="Oklahoma"/>
    <s v="Oklahoma City"/>
    <x v="5"/>
    <n v="65"/>
    <x v="27"/>
    <n v="341250"/>
    <n v="136500"/>
    <n v="0.4"/>
    <x v="2"/>
    <x v="5"/>
    <x v="1"/>
    <n v="650"/>
    <n v="260"/>
  </r>
  <r>
    <x v="3"/>
    <n v="1197831"/>
    <d v="2021-08-20T00:00:00"/>
    <x v="1"/>
    <s v="Oklahoma"/>
    <s v="Oklahoma City"/>
    <x v="0"/>
    <n v="60"/>
    <x v="21"/>
    <n v="405000"/>
    <n v="162000"/>
    <n v="0.4"/>
    <x v="2"/>
    <x v="6"/>
    <x v="1"/>
    <n v="600"/>
    <n v="240"/>
  </r>
  <r>
    <x v="3"/>
    <n v="1197831"/>
    <d v="2021-08-20T00:00:00"/>
    <x v="1"/>
    <s v="Oklahoma"/>
    <s v="Oklahoma City"/>
    <x v="1"/>
    <n v="55.000000000000007"/>
    <x v="31"/>
    <n v="247500.00000000003"/>
    <n v="86625"/>
    <n v="0.35"/>
    <x v="2"/>
    <x v="6"/>
    <x v="1"/>
    <n v="550.00000000000011"/>
    <n v="192.5"/>
  </r>
  <r>
    <x v="3"/>
    <n v="1197831"/>
    <d v="2021-08-20T00:00:00"/>
    <x v="1"/>
    <s v="Oklahoma"/>
    <s v="Oklahoma City"/>
    <x v="2"/>
    <n v="50"/>
    <x v="47"/>
    <n v="187500"/>
    <n v="75000"/>
    <n v="0.4"/>
    <x v="2"/>
    <x v="6"/>
    <x v="1"/>
    <n v="500"/>
    <n v="200"/>
  </r>
  <r>
    <x v="3"/>
    <n v="1197831"/>
    <d v="2021-08-20T00:00:00"/>
    <x v="1"/>
    <s v="Oklahoma"/>
    <s v="Oklahoma City"/>
    <x v="3"/>
    <n v="40"/>
    <x v="45"/>
    <n v="130000"/>
    <n v="52000"/>
    <n v="0.4"/>
    <x v="2"/>
    <x v="6"/>
    <x v="1"/>
    <n v="400"/>
    <n v="160"/>
  </r>
  <r>
    <x v="3"/>
    <n v="1197831"/>
    <d v="2021-08-20T00:00:00"/>
    <x v="1"/>
    <s v="Oklahoma"/>
    <s v="Oklahoma City"/>
    <x v="4"/>
    <n v="50"/>
    <x v="48"/>
    <n v="150000"/>
    <n v="52500"/>
    <n v="0.35"/>
    <x v="2"/>
    <x v="6"/>
    <x v="1"/>
    <n v="500"/>
    <n v="175"/>
  </r>
  <r>
    <x v="3"/>
    <n v="1197831"/>
    <d v="2021-08-20T00:00:00"/>
    <x v="1"/>
    <s v="Oklahoma"/>
    <s v="Oklahoma City"/>
    <x v="5"/>
    <n v="55.000000000000007"/>
    <x v="33"/>
    <n v="261250.00000000003"/>
    <n v="104500.00000000001"/>
    <n v="0.4"/>
    <x v="2"/>
    <x v="6"/>
    <x v="1"/>
    <n v="550.00000000000011"/>
    <n v="220.00000000000003"/>
  </r>
  <r>
    <x v="3"/>
    <n v="1197831"/>
    <d v="2021-09-19T00:00:00"/>
    <x v="1"/>
    <s v="Oklahoma"/>
    <s v="Oklahoma City"/>
    <x v="0"/>
    <n v="50"/>
    <x v="30"/>
    <n v="287500"/>
    <n v="115000"/>
    <n v="0.4"/>
    <x v="2"/>
    <x v="7"/>
    <x v="1"/>
    <n v="500"/>
    <n v="200"/>
  </r>
  <r>
    <x v="3"/>
    <n v="1197831"/>
    <d v="2021-09-19T00:00:00"/>
    <x v="1"/>
    <s v="Oklahoma"/>
    <s v="Oklahoma City"/>
    <x v="1"/>
    <n v="40.000000000000014"/>
    <x v="47"/>
    <n v="150000.00000000006"/>
    <n v="52500.000000000015"/>
    <n v="0.35"/>
    <x v="2"/>
    <x v="7"/>
    <x v="1"/>
    <n v="400.00000000000017"/>
    <n v="140.00000000000003"/>
  </r>
  <r>
    <x v="3"/>
    <n v="1197831"/>
    <d v="2021-09-19T00:00:00"/>
    <x v="1"/>
    <s v="Oklahoma"/>
    <s v="Oklahoma City"/>
    <x v="2"/>
    <n v="15.000000000000007"/>
    <x v="34"/>
    <n v="41250.000000000022"/>
    <n v="16500.000000000011"/>
    <n v="0.4"/>
    <x v="2"/>
    <x v="7"/>
    <x v="1"/>
    <n v="150.00000000000009"/>
    <n v="60.000000000000043"/>
  </r>
  <r>
    <x v="3"/>
    <n v="1197831"/>
    <d v="2021-09-19T00:00:00"/>
    <x v="1"/>
    <s v="Oklahoma"/>
    <s v="Oklahoma City"/>
    <x v="3"/>
    <n v="15.000000000000007"/>
    <x v="43"/>
    <n v="37500.000000000015"/>
    <n v="15000.000000000007"/>
    <n v="0.4"/>
    <x v="2"/>
    <x v="7"/>
    <x v="1"/>
    <n v="150.00000000000006"/>
    <n v="60.000000000000028"/>
  </r>
  <r>
    <x v="3"/>
    <n v="1197831"/>
    <d v="2021-09-19T00:00:00"/>
    <x v="1"/>
    <s v="Oklahoma"/>
    <s v="Oklahoma City"/>
    <x v="4"/>
    <n v="25.000000000000007"/>
    <x v="43"/>
    <n v="62500.000000000015"/>
    <n v="21875.000000000004"/>
    <n v="0.35"/>
    <x v="2"/>
    <x v="7"/>
    <x v="1"/>
    <n v="250.00000000000006"/>
    <n v="87.500000000000014"/>
  </r>
  <r>
    <x v="3"/>
    <n v="1197831"/>
    <d v="2021-09-19T00:00:00"/>
    <x v="1"/>
    <s v="Oklahoma"/>
    <s v="Oklahoma City"/>
    <x v="5"/>
    <n v="30.000000000000011"/>
    <x v="44"/>
    <n v="105000.00000000004"/>
    <n v="42000.000000000022"/>
    <n v="0.4"/>
    <x v="2"/>
    <x v="7"/>
    <x v="1"/>
    <n v="300.00000000000011"/>
    <n v="120.00000000000006"/>
  </r>
  <r>
    <x v="3"/>
    <n v="1197831"/>
    <d v="2021-10-21T00:00:00"/>
    <x v="1"/>
    <s v="Oklahoma"/>
    <s v="Oklahoma City"/>
    <x v="0"/>
    <n v="30.000000000000011"/>
    <x v="27"/>
    <n v="157500.00000000006"/>
    <n v="63000.000000000029"/>
    <n v="0.4"/>
    <x v="2"/>
    <x v="8"/>
    <x v="1"/>
    <n v="300.00000000000011"/>
    <n v="120.00000000000006"/>
  </r>
  <r>
    <x v="3"/>
    <n v="1197831"/>
    <d v="2021-10-21T00:00:00"/>
    <x v="1"/>
    <s v="Oklahoma"/>
    <s v="Oklahoma City"/>
    <x v="1"/>
    <n v="20.000000000000011"/>
    <x v="44"/>
    <n v="70000.000000000044"/>
    <n v="24500.000000000015"/>
    <n v="0.35"/>
    <x v="2"/>
    <x v="8"/>
    <x v="1"/>
    <n v="200.00000000000011"/>
    <n v="70.000000000000043"/>
  </r>
  <r>
    <x v="3"/>
    <n v="1197831"/>
    <d v="2021-10-21T00:00:00"/>
    <x v="1"/>
    <s v="Oklahoma"/>
    <s v="Oklahoma City"/>
    <x v="2"/>
    <n v="20.000000000000011"/>
    <x v="37"/>
    <n v="45000.000000000022"/>
    <n v="18000.000000000011"/>
    <n v="0.4"/>
    <x v="2"/>
    <x v="8"/>
    <x v="1"/>
    <n v="200.00000000000009"/>
    <n v="80.000000000000043"/>
  </r>
  <r>
    <x v="3"/>
    <n v="1197831"/>
    <d v="2021-10-21T00:00:00"/>
    <x v="1"/>
    <s v="Oklahoma"/>
    <s v="Oklahoma City"/>
    <x v="3"/>
    <n v="20.000000000000011"/>
    <x v="40"/>
    <n v="40000.000000000022"/>
    <n v="16000.000000000009"/>
    <n v="0.4"/>
    <x v="2"/>
    <x v="8"/>
    <x v="1"/>
    <n v="200.00000000000011"/>
    <n v="80.000000000000043"/>
  </r>
  <r>
    <x v="3"/>
    <n v="1197831"/>
    <d v="2021-10-21T00:00:00"/>
    <x v="1"/>
    <s v="Oklahoma"/>
    <s v="Oklahoma City"/>
    <x v="4"/>
    <n v="30.000000000000011"/>
    <x v="40"/>
    <n v="60000.000000000022"/>
    <n v="21000.000000000007"/>
    <n v="0.35"/>
    <x v="2"/>
    <x v="8"/>
    <x v="1"/>
    <n v="300.00000000000011"/>
    <n v="105.00000000000004"/>
  </r>
  <r>
    <x v="4"/>
    <n v="1197831"/>
    <d v="2021-10-21T00:00:00"/>
    <x v="1"/>
    <s v="Oklahoma"/>
    <s v="Oklahoma City"/>
    <x v="5"/>
    <n v="30.000000000000004"/>
    <x v="45"/>
    <n v="97500.000000000015"/>
    <n v="39000.000000000007"/>
    <n v="0.4"/>
    <x v="2"/>
    <x v="8"/>
    <x v="1"/>
    <n v="300.00000000000006"/>
    <n v="120.00000000000003"/>
  </r>
  <r>
    <x v="4"/>
    <n v="1197831"/>
    <d v="2021-11-20T00:00:00"/>
    <x v="1"/>
    <s v="Oklahoma"/>
    <s v="Oklahoma City"/>
    <x v="0"/>
    <n v="25.000000000000011"/>
    <x v="33"/>
    <n v="118750.00000000004"/>
    <n v="47500.000000000022"/>
    <n v="0.4"/>
    <x v="2"/>
    <x v="9"/>
    <x v="1"/>
    <n v="250.00000000000009"/>
    <n v="100.00000000000004"/>
  </r>
  <r>
    <x v="4"/>
    <n v="1197831"/>
    <d v="2021-11-20T00:00:00"/>
    <x v="1"/>
    <s v="Oklahoma"/>
    <s v="Oklahoma City"/>
    <x v="1"/>
    <n v="15.000000000000014"/>
    <x v="48"/>
    <n v="45000.000000000044"/>
    <n v="15750.000000000015"/>
    <n v="0.35"/>
    <x v="2"/>
    <x v="9"/>
    <x v="1"/>
    <n v="150.00000000000014"/>
    <n v="52.50000000000005"/>
  </r>
  <r>
    <x v="4"/>
    <n v="1197831"/>
    <d v="2021-11-20T00:00:00"/>
    <x v="1"/>
    <s v="Oklahoma"/>
    <s v="Oklahoma City"/>
    <x v="2"/>
    <n v="25.000000000000018"/>
    <x v="82"/>
    <n v="61250.000000000044"/>
    <n v="24500.000000000018"/>
    <n v="0.4"/>
    <x v="2"/>
    <x v="9"/>
    <x v="1"/>
    <n v="250.00000000000017"/>
    <n v="100.00000000000007"/>
  </r>
  <r>
    <x v="4"/>
    <n v="1197831"/>
    <d v="2021-11-20T00:00:00"/>
    <x v="1"/>
    <s v="Oklahoma"/>
    <s v="Oklahoma City"/>
    <x v="3"/>
    <n v="55.000000000000014"/>
    <x v="48"/>
    <n v="165000.00000000003"/>
    <n v="66000.000000000015"/>
    <n v="0.4"/>
    <x v="2"/>
    <x v="9"/>
    <x v="1"/>
    <n v="550.00000000000011"/>
    <n v="220.00000000000006"/>
  </r>
  <r>
    <x v="4"/>
    <n v="1197831"/>
    <d v="2021-11-20T00:00:00"/>
    <x v="1"/>
    <s v="Oklahoma"/>
    <s v="Oklahoma City"/>
    <x v="4"/>
    <n v="75.000000000000014"/>
    <x v="34"/>
    <n v="206250.00000000003"/>
    <n v="72187.5"/>
    <n v="0.35"/>
    <x v="2"/>
    <x v="9"/>
    <x v="1"/>
    <n v="750.00000000000011"/>
    <n v="262.5"/>
  </r>
  <r>
    <x v="4"/>
    <n v="1197831"/>
    <d v="2021-11-20T00:00:00"/>
    <x v="1"/>
    <s v="Oklahoma"/>
    <s v="Oklahoma City"/>
    <x v="5"/>
    <n v="75"/>
    <x v="47"/>
    <n v="281250"/>
    <n v="112500"/>
    <n v="0.4"/>
    <x v="2"/>
    <x v="9"/>
    <x v="1"/>
    <n v="750"/>
    <n v="300"/>
  </r>
  <r>
    <x v="4"/>
    <n v="1197831"/>
    <d v="2021-12-19T00:00:00"/>
    <x v="1"/>
    <s v="Oklahoma"/>
    <s v="Oklahoma City"/>
    <x v="0"/>
    <n v="70"/>
    <x v="22"/>
    <n v="437500"/>
    <n v="175000"/>
    <n v="0.4"/>
    <x v="2"/>
    <x v="10"/>
    <x v="1"/>
    <n v="700"/>
    <n v="280"/>
  </r>
  <r>
    <x v="4"/>
    <n v="1197831"/>
    <d v="2021-12-19T00:00:00"/>
    <x v="1"/>
    <s v="Oklahoma"/>
    <s v="Oklahoma City"/>
    <x v="1"/>
    <n v="60.000000000000007"/>
    <x v="32"/>
    <n v="255000.00000000003"/>
    <n v="89250"/>
    <n v="0.35"/>
    <x v="2"/>
    <x v="10"/>
    <x v="1"/>
    <n v="600.00000000000011"/>
    <n v="210"/>
  </r>
  <r>
    <x v="4"/>
    <n v="1197831"/>
    <d v="2021-12-19T00:00:00"/>
    <x v="1"/>
    <s v="Oklahoma"/>
    <s v="Oklahoma City"/>
    <x v="2"/>
    <n v="60.000000000000007"/>
    <x v="47"/>
    <n v="225000.00000000003"/>
    <n v="90000.000000000015"/>
    <n v="0.4"/>
    <x v="2"/>
    <x v="10"/>
    <x v="1"/>
    <n v="600.00000000000011"/>
    <n v="240.00000000000003"/>
  </r>
  <r>
    <x v="4"/>
    <n v="1197831"/>
    <d v="2021-12-19T00:00:00"/>
    <x v="1"/>
    <s v="Oklahoma"/>
    <s v="Oklahoma City"/>
    <x v="3"/>
    <n v="60.000000000000007"/>
    <x v="45"/>
    <n v="195000.00000000003"/>
    <n v="78000.000000000015"/>
    <n v="0.4"/>
    <x v="2"/>
    <x v="10"/>
    <x v="1"/>
    <n v="600.00000000000011"/>
    <n v="240.00000000000006"/>
  </r>
  <r>
    <x v="4"/>
    <n v="1197831"/>
    <d v="2021-12-19T00:00:00"/>
    <x v="1"/>
    <s v="Oklahoma"/>
    <s v="Oklahoma City"/>
    <x v="4"/>
    <n v="70"/>
    <x v="45"/>
    <n v="227500"/>
    <n v="79625"/>
    <n v="0.35"/>
    <x v="2"/>
    <x v="10"/>
    <x v="1"/>
    <n v="700"/>
    <n v="245"/>
  </r>
  <r>
    <x v="4"/>
    <n v="1197831"/>
    <d v="2021-12-19T00:00:00"/>
    <x v="1"/>
    <s v="Oklahoma"/>
    <s v="Oklahoma City"/>
    <x v="5"/>
    <n v="75"/>
    <x v="32"/>
    <n v="318750"/>
    <n v="127500"/>
    <n v="0.4"/>
    <x v="2"/>
    <x v="10"/>
    <x v="1"/>
    <n v="750"/>
    <n v="300"/>
  </r>
  <r>
    <x v="4"/>
    <n v="1197831"/>
    <d v="2021-01-16T00:00:00"/>
    <x v="1"/>
    <s v="Oklahoma"/>
    <s v="Oklahoma City"/>
    <x v="0"/>
    <n v="25.000000000000007"/>
    <x v="20"/>
    <n v="137500.00000000003"/>
    <n v="48125.000000000007"/>
    <n v="0.35"/>
    <x v="2"/>
    <x v="0"/>
    <x v="1"/>
    <n v="250.00000000000006"/>
    <n v="87.500000000000014"/>
  </r>
  <r>
    <x v="4"/>
    <n v="1197831"/>
    <d v="2021-01-16T00:00:00"/>
    <x v="1"/>
    <s v="Oklahoma"/>
    <s v="Oklahoma City"/>
    <x v="1"/>
    <n v="25.000000000000007"/>
    <x v="44"/>
    <n v="87500.000000000029"/>
    <n v="30625.000000000007"/>
    <n v="0.35"/>
    <x v="2"/>
    <x v="0"/>
    <x v="1"/>
    <n v="250.00000000000009"/>
    <n v="87.500000000000014"/>
  </r>
  <r>
    <x v="4"/>
    <n v="1197831"/>
    <d v="2021-01-16T00:00:00"/>
    <x v="1"/>
    <s v="Oklahoma"/>
    <s v="Oklahoma City"/>
    <x v="2"/>
    <n v="15.000000000000007"/>
    <x v="44"/>
    <n v="52500.000000000022"/>
    <n v="18375.000000000007"/>
    <n v="0.35"/>
    <x v="2"/>
    <x v="0"/>
    <x v="1"/>
    <n v="150.00000000000006"/>
    <n v="52.500000000000021"/>
  </r>
  <r>
    <x v="4"/>
    <n v="1197831"/>
    <d v="2021-01-16T00:00:00"/>
    <x v="1"/>
    <s v="Oklahoma"/>
    <s v="Oklahoma City"/>
    <x v="3"/>
    <n v="20"/>
    <x v="40"/>
    <n v="40000"/>
    <n v="14000"/>
    <n v="0.35"/>
    <x v="2"/>
    <x v="0"/>
    <x v="1"/>
    <n v="200"/>
    <n v="70"/>
  </r>
  <r>
    <x v="4"/>
    <n v="1197831"/>
    <d v="2021-01-16T00:00:00"/>
    <x v="1"/>
    <s v="Oklahoma"/>
    <s v="Oklahoma City"/>
    <x v="4"/>
    <n v="35"/>
    <x v="43"/>
    <n v="87500"/>
    <n v="30624.999999999996"/>
    <n v="0.35"/>
    <x v="2"/>
    <x v="0"/>
    <x v="1"/>
    <n v="350"/>
    <n v="122.49999999999999"/>
  </r>
  <r>
    <x v="4"/>
    <n v="1197831"/>
    <d v="2021-01-16T00:00:00"/>
    <x v="1"/>
    <s v="Oklahoma"/>
    <s v="Oklahoma City"/>
    <x v="5"/>
    <n v="25.000000000000007"/>
    <x v="44"/>
    <n v="87500.000000000029"/>
    <n v="30625.000000000007"/>
    <n v="0.35"/>
    <x v="2"/>
    <x v="0"/>
    <x v="1"/>
    <n v="250.00000000000009"/>
    <n v="87.500000000000014"/>
  </r>
  <r>
    <x v="4"/>
    <n v="1197831"/>
    <d v="2021-02-14T00:00:00"/>
    <x v="1"/>
    <s v="Oklahoma"/>
    <s v="Oklahoma City"/>
    <x v="0"/>
    <n v="25.000000000000007"/>
    <x v="24"/>
    <n v="150000.00000000003"/>
    <n v="52500.000000000007"/>
    <n v="0.35"/>
    <x v="2"/>
    <x v="1"/>
    <x v="1"/>
    <n v="250.00000000000006"/>
    <n v="87.500000000000014"/>
  </r>
  <r>
    <x v="4"/>
    <n v="1197831"/>
    <d v="2021-02-14T00:00:00"/>
    <x v="1"/>
    <s v="Oklahoma"/>
    <s v="Oklahoma City"/>
    <x v="1"/>
    <n v="25.000000000000007"/>
    <x v="43"/>
    <n v="62500.000000000015"/>
    <n v="21875.000000000004"/>
    <n v="0.35"/>
    <x v="2"/>
    <x v="1"/>
    <x v="1"/>
    <n v="250.00000000000006"/>
    <n v="87.500000000000014"/>
  </r>
  <r>
    <x v="4"/>
    <n v="1197831"/>
    <d v="2021-02-14T00:00:00"/>
    <x v="1"/>
    <s v="Oklahoma"/>
    <s v="Oklahoma City"/>
    <x v="2"/>
    <n v="15.000000000000007"/>
    <x v="48"/>
    <n v="45000.000000000022"/>
    <n v="15750.000000000007"/>
    <n v="0.35"/>
    <x v="2"/>
    <x v="1"/>
    <x v="1"/>
    <n v="150.00000000000009"/>
    <n v="52.500000000000021"/>
  </r>
  <r>
    <x v="4"/>
    <n v="1197831"/>
    <d v="2021-02-14T00:00:00"/>
    <x v="3"/>
    <s v="Kansas"/>
    <s v="Wichita"/>
    <x v="3"/>
    <n v="20"/>
    <x v="42"/>
    <n v="30000"/>
    <n v="10500"/>
    <n v="0.35"/>
    <x v="2"/>
    <x v="1"/>
    <x v="1"/>
    <n v="200"/>
    <n v="70"/>
  </r>
  <r>
    <x v="4"/>
    <n v="1197831"/>
    <d v="2021-02-14T00:00:00"/>
    <x v="3"/>
    <s v="Kansas"/>
    <s v="Wichita"/>
    <x v="4"/>
    <n v="35"/>
    <x v="37"/>
    <n v="78750"/>
    <n v="27562.5"/>
    <n v="0.35"/>
    <x v="2"/>
    <x v="1"/>
    <x v="1"/>
    <n v="350"/>
    <n v="122.5"/>
  </r>
  <r>
    <x v="4"/>
    <n v="1197831"/>
    <d v="2021-02-14T00:00:00"/>
    <x v="3"/>
    <s v="Kansas"/>
    <s v="Wichita"/>
    <x v="5"/>
    <n v="20"/>
    <x v="45"/>
    <n v="65000"/>
    <n v="22750"/>
    <n v="0.35"/>
    <x v="2"/>
    <x v="1"/>
    <x v="1"/>
    <n v="200"/>
    <n v="70"/>
  </r>
  <r>
    <x v="4"/>
    <n v="1197831"/>
    <d v="2021-03-12T00:00:00"/>
    <x v="3"/>
    <s v="Kansas"/>
    <s v="Wichita"/>
    <x v="0"/>
    <n v="20"/>
    <x v="61"/>
    <n v="109000"/>
    <n v="38150"/>
    <n v="0.35"/>
    <x v="2"/>
    <x v="2"/>
    <x v="1"/>
    <n v="200"/>
    <n v="70"/>
  </r>
  <r>
    <x v="4"/>
    <n v="1197831"/>
    <d v="2021-03-12T00:00:00"/>
    <x v="3"/>
    <s v="Kansas"/>
    <s v="Wichita"/>
    <x v="1"/>
    <n v="20"/>
    <x v="37"/>
    <n v="45000"/>
    <n v="15749.999999999998"/>
    <n v="0.35"/>
    <x v="2"/>
    <x v="2"/>
    <x v="1"/>
    <n v="200"/>
    <n v="69.999999999999986"/>
  </r>
  <r>
    <x v="4"/>
    <n v="1197831"/>
    <d v="2021-03-12T00:00:00"/>
    <x v="3"/>
    <s v="Kansas"/>
    <s v="Wichita"/>
    <x v="2"/>
    <n v="10.000000000000002"/>
    <x v="43"/>
    <n v="25000.000000000004"/>
    <n v="8750"/>
    <n v="0.35"/>
    <x v="2"/>
    <x v="2"/>
    <x v="1"/>
    <n v="100.00000000000001"/>
    <n v="35"/>
  </r>
  <r>
    <x v="4"/>
    <n v="1197831"/>
    <d v="2021-03-12T00:00:00"/>
    <x v="3"/>
    <s v="Kansas"/>
    <s v="Wichita"/>
    <x v="3"/>
    <n v="19.999999999999996"/>
    <x v="38"/>
    <n v="19999.999999999996"/>
    <n v="6999.9999999999982"/>
    <n v="0.35"/>
    <x v="2"/>
    <x v="2"/>
    <x v="1"/>
    <n v="199.99999999999997"/>
    <n v="69.999999999999986"/>
  </r>
  <r>
    <x v="4"/>
    <n v="1197831"/>
    <d v="2021-03-12T00:00:00"/>
    <x v="3"/>
    <s v="Kansas"/>
    <s v="Wichita"/>
    <x v="4"/>
    <n v="35.000000000000007"/>
    <x v="42"/>
    <n v="52500.000000000007"/>
    <n v="18375"/>
    <n v="0.35"/>
    <x v="2"/>
    <x v="2"/>
    <x v="1"/>
    <n v="350.00000000000006"/>
    <n v="122.5"/>
  </r>
  <r>
    <x v="4"/>
    <n v="1197831"/>
    <d v="2021-03-12T00:00:00"/>
    <x v="3"/>
    <s v="Kansas"/>
    <s v="Wichita"/>
    <x v="5"/>
    <n v="25"/>
    <x v="43"/>
    <n v="62500"/>
    <n v="21875"/>
    <n v="0.35"/>
    <x v="2"/>
    <x v="2"/>
    <x v="1"/>
    <n v="250"/>
    <n v="87.5"/>
  </r>
  <r>
    <x v="4"/>
    <n v="1197831"/>
    <d v="2021-04-13T00:00:00"/>
    <x v="3"/>
    <s v="Kansas"/>
    <s v="Wichita"/>
    <x v="0"/>
    <n v="25"/>
    <x v="23"/>
    <n v="125000"/>
    <n v="43750"/>
    <n v="0.35"/>
    <x v="2"/>
    <x v="3"/>
    <x v="1"/>
    <n v="250"/>
    <n v="87.5"/>
  </r>
  <r>
    <x v="4"/>
    <n v="1197831"/>
    <d v="2021-04-13T00:00:00"/>
    <x v="3"/>
    <s v="Kansas"/>
    <s v="Wichita"/>
    <x v="1"/>
    <n v="25"/>
    <x v="40"/>
    <n v="50000"/>
    <n v="17500"/>
    <n v="0.35"/>
    <x v="2"/>
    <x v="3"/>
    <x v="1"/>
    <n v="250"/>
    <n v="87.5"/>
  </r>
  <r>
    <x v="4"/>
    <n v="1197831"/>
    <d v="2021-04-13T00:00:00"/>
    <x v="3"/>
    <s v="Kansas"/>
    <s v="Wichita"/>
    <x v="2"/>
    <n v="15.000000000000002"/>
    <x v="40"/>
    <n v="30000.000000000004"/>
    <n v="10500"/>
    <n v="0.35"/>
    <x v="2"/>
    <x v="3"/>
    <x v="1"/>
    <n v="150.00000000000003"/>
    <n v="52.5"/>
  </r>
  <r>
    <x v="4"/>
    <n v="1197831"/>
    <d v="2021-04-13T00:00:00"/>
    <x v="3"/>
    <s v="Kansas"/>
    <s v="Wichita"/>
    <x v="3"/>
    <n v="19.999999999999996"/>
    <x v="35"/>
    <n v="24999.999999999996"/>
    <n v="8749.9999999999982"/>
    <n v="0.35"/>
    <x v="2"/>
    <x v="3"/>
    <x v="1"/>
    <n v="199.99999999999997"/>
    <n v="69.999999999999986"/>
  </r>
  <r>
    <x v="4"/>
    <n v="1197831"/>
    <d v="2021-04-13T00:00:00"/>
    <x v="3"/>
    <s v="Kansas"/>
    <s v="Wichita"/>
    <x v="4"/>
    <n v="40"/>
    <x v="42"/>
    <n v="60000"/>
    <n v="21000"/>
    <n v="0.35"/>
    <x v="2"/>
    <x v="3"/>
    <x v="1"/>
    <n v="400"/>
    <n v="140"/>
  </r>
  <r>
    <x v="4"/>
    <n v="1197831"/>
    <d v="2021-04-13T00:00:00"/>
    <x v="3"/>
    <s v="Kansas"/>
    <s v="Wichita"/>
    <x v="5"/>
    <n v="30.000000000000004"/>
    <x v="48"/>
    <n v="90000.000000000015"/>
    <n v="31500.000000000004"/>
    <n v="0.35"/>
    <x v="2"/>
    <x v="3"/>
    <x v="1"/>
    <n v="300.00000000000006"/>
    <n v="105.00000000000001"/>
  </r>
  <r>
    <x v="4"/>
    <n v="1197831"/>
    <d v="2021-05-12T00:00:00"/>
    <x v="3"/>
    <s v="Kansas"/>
    <s v="Wichita"/>
    <x v="0"/>
    <n v="40"/>
    <x v="62"/>
    <n v="228000"/>
    <n v="79800"/>
    <n v="0.35"/>
    <x v="2"/>
    <x v="4"/>
    <x v="1"/>
    <n v="400"/>
    <n v="140"/>
  </r>
  <r>
    <x v="4"/>
    <n v="1197831"/>
    <d v="2021-05-12T00:00:00"/>
    <x v="3"/>
    <s v="Kansas"/>
    <s v="Wichita"/>
    <x v="1"/>
    <n v="40"/>
    <x v="34"/>
    <n v="110000"/>
    <n v="38500"/>
    <n v="0.35"/>
    <x v="2"/>
    <x v="4"/>
    <x v="1"/>
    <n v="400"/>
    <n v="140"/>
  </r>
  <r>
    <x v="4"/>
    <n v="1197831"/>
    <d v="2021-05-12T00:00:00"/>
    <x v="3"/>
    <s v="Kansas"/>
    <s v="Wichita"/>
    <x v="2"/>
    <n v="35"/>
    <x v="43"/>
    <n v="87500"/>
    <n v="30624.999999999996"/>
    <n v="0.35"/>
    <x v="2"/>
    <x v="4"/>
    <x v="1"/>
    <n v="350"/>
    <n v="122.49999999999999"/>
  </r>
  <r>
    <x v="4"/>
    <n v="1197831"/>
    <d v="2021-05-12T00:00:00"/>
    <x v="3"/>
    <s v="Kansas"/>
    <s v="Wichita"/>
    <x v="3"/>
    <n v="35"/>
    <x v="40"/>
    <n v="70000"/>
    <n v="24500"/>
    <n v="0.35"/>
    <x v="2"/>
    <x v="4"/>
    <x v="1"/>
    <n v="350"/>
    <n v="122.5"/>
  </r>
  <r>
    <x v="4"/>
    <n v="1197831"/>
    <d v="2021-05-12T00:00:00"/>
    <x v="3"/>
    <s v="Kansas"/>
    <s v="Wichita"/>
    <x v="4"/>
    <n v="44.999999999999993"/>
    <x v="37"/>
    <n v="101249.99999999999"/>
    <n v="35437.499999999993"/>
    <n v="0.35"/>
    <x v="2"/>
    <x v="4"/>
    <x v="1"/>
    <n v="449.99999999999994"/>
    <n v="157.49999999999997"/>
  </r>
  <r>
    <x v="4"/>
    <n v="1197831"/>
    <d v="2021-05-12T00:00:00"/>
    <x v="3"/>
    <s v="Kansas"/>
    <s v="Wichita"/>
    <x v="5"/>
    <n v="44.999999999999993"/>
    <x v="45"/>
    <n v="146249.99999999997"/>
    <n v="51187.499999999985"/>
    <n v="0.35"/>
    <x v="2"/>
    <x v="4"/>
    <x v="1"/>
    <n v="449.99999999999989"/>
    <n v="157.49999999999994"/>
  </r>
  <r>
    <x v="4"/>
    <n v="1197831"/>
    <d v="2021-06-14T00:00:00"/>
    <x v="3"/>
    <s v="Kansas"/>
    <s v="Wichita"/>
    <x v="0"/>
    <n v="40"/>
    <x v="30"/>
    <n v="230000"/>
    <n v="80500"/>
    <n v="0.35"/>
    <x v="2"/>
    <x v="11"/>
    <x v="1"/>
    <n v="400"/>
    <n v="140"/>
  </r>
  <r>
    <x v="4"/>
    <n v="1197831"/>
    <d v="2021-06-14T00:00:00"/>
    <x v="3"/>
    <s v="Kansas"/>
    <s v="Wichita"/>
    <x v="1"/>
    <n v="35"/>
    <x v="45"/>
    <n v="113750"/>
    <n v="39812.5"/>
    <n v="0.35"/>
    <x v="2"/>
    <x v="11"/>
    <x v="1"/>
    <n v="350"/>
    <n v="122.5"/>
  </r>
  <r>
    <x v="4"/>
    <n v="1197831"/>
    <d v="2021-06-14T00:00:00"/>
    <x v="3"/>
    <s v="Kansas"/>
    <s v="Wichita"/>
    <x v="2"/>
    <n v="40"/>
    <x v="48"/>
    <n v="120000"/>
    <n v="42000"/>
    <n v="0.35"/>
    <x v="2"/>
    <x v="11"/>
    <x v="1"/>
    <n v="400"/>
    <n v="140"/>
  </r>
  <r>
    <x v="4"/>
    <n v="1197831"/>
    <d v="2021-06-14T00:00:00"/>
    <x v="3"/>
    <s v="Kansas"/>
    <s v="Wichita"/>
    <x v="3"/>
    <n v="40"/>
    <x v="34"/>
    <n v="110000"/>
    <n v="38500"/>
    <n v="0.35"/>
    <x v="2"/>
    <x v="11"/>
    <x v="1"/>
    <n v="400"/>
    <n v="140"/>
  </r>
  <r>
    <x v="4"/>
    <n v="1197831"/>
    <d v="2021-06-14T00:00:00"/>
    <x v="3"/>
    <s v="Kansas"/>
    <s v="Wichita"/>
    <x v="4"/>
    <n v="54.999999999999993"/>
    <x v="34"/>
    <n v="151249.99999999997"/>
    <n v="52937.499999999985"/>
    <n v="0.35"/>
    <x v="2"/>
    <x v="11"/>
    <x v="1"/>
    <n v="549.99999999999989"/>
    <n v="192.49999999999994"/>
  </r>
  <r>
    <x v="4"/>
    <n v="1197831"/>
    <d v="2021-06-14T00:00:00"/>
    <x v="3"/>
    <s v="Kansas"/>
    <s v="Wichita"/>
    <x v="5"/>
    <n v="60"/>
    <x v="31"/>
    <n v="270000"/>
    <n v="94500"/>
    <n v="0.35"/>
    <x v="2"/>
    <x v="11"/>
    <x v="1"/>
    <n v="600"/>
    <n v="210"/>
  </r>
  <r>
    <x v="4"/>
    <n v="1197831"/>
    <d v="2021-07-12T00:00:00"/>
    <x v="3"/>
    <s v="Kansas"/>
    <s v="Wichita"/>
    <x v="0"/>
    <n v="54.999999999999993"/>
    <x v="21"/>
    <n v="371249.99999999994"/>
    <n v="129937.49999999997"/>
    <n v="0.35"/>
    <x v="2"/>
    <x v="5"/>
    <x v="1"/>
    <n v="549.99999999999989"/>
    <n v="192.49999999999994"/>
  </r>
  <r>
    <x v="4"/>
    <n v="1197831"/>
    <d v="2021-07-12T00:00:00"/>
    <x v="3"/>
    <s v="Kansas"/>
    <s v="Wichita"/>
    <x v="1"/>
    <n v="50"/>
    <x v="32"/>
    <n v="212500"/>
    <n v="74375"/>
    <n v="0.35"/>
    <x v="2"/>
    <x v="5"/>
    <x v="1"/>
    <n v="500"/>
    <n v="175"/>
  </r>
  <r>
    <x v="4"/>
    <n v="1197831"/>
    <d v="2021-07-12T00:00:00"/>
    <x v="3"/>
    <s v="Kansas"/>
    <s v="Wichita"/>
    <x v="2"/>
    <n v="45"/>
    <x v="44"/>
    <n v="157500"/>
    <n v="55125"/>
    <n v="0.35"/>
    <x v="2"/>
    <x v="5"/>
    <x v="1"/>
    <n v="450"/>
    <n v="157.5"/>
  </r>
  <r>
    <x v="4"/>
    <n v="1197831"/>
    <d v="2021-07-12T00:00:00"/>
    <x v="3"/>
    <s v="Kansas"/>
    <s v="Wichita"/>
    <x v="3"/>
    <n v="45"/>
    <x v="48"/>
    <n v="135000"/>
    <n v="47250"/>
    <n v="0.35"/>
    <x v="2"/>
    <x v="5"/>
    <x v="1"/>
    <n v="450"/>
    <n v="157.5"/>
  </r>
  <r>
    <x v="4"/>
    <n v="1197831"/>
    <d v="2021-07-12T00:00:00"/>
    <x v="3"/>
    <s v="Kansas"/>
    <s v="Wichita"/>
    <x v="4"/>
    <n v="60"/>
    <x v="45"/>
    <n v="195000"/>
    <n v="68250"/>
    <n v="0.35"/>
    <x v="2"/>
    <x v="5"/>
    <x v="1"/>
    <n v="600"/>
    <n v="210"/>
  </r>
  <r>
    <x v="4"/>
    <n v="1197831"/>
    <d v="2021-07-12T00:00:00"/>
    <x v="3"/>
    <s v="Kansas"/>
    <s v="Wichita"/>
    <x v="5"/>
    <n v="65"/>
    <x v="23"/>
    <n v="325000"/>
    <n v="113750"/>
    <n v="0.35"/>
    <x v="2"/>
    <x v="5"/>
    <x v="1"/>
    <n v="650"/>
    <n v="227.5"/>
  </r>
  <r>
    <x v="4"/>
    <n v="1197831"/>
    <d v="2021-08-13T00:00:00"/>
    <x v="3"/>
    <s v="Kansas"/>
    <s v="Wichita"/>
    <x v="0"/>
    <n v="60"/>
    <x v="25"/>
    <n v="390000"/>
    <n v="136500"/>
    <n v="0.35"/>
    <x v="2"/>
    <x v="6"/>
    <x v="1"/>
    <n v="600"/>
    <n v="210"/>
  </r>
  <r>
    <x v="4"/>
    <n v="1197831"/>
    <d v="2021-08-13T00:00:00"/>
    <x v="3"/>
    <s v="Kansas"/>
    <s v="Wichita"/>
    <x v="1"/>
    <n v="55.000000000000007"/>
    <x v="32"/>
    <n v="233750.00000000003"/>
    <n v="81812.5"/>
    <n v="0.35"/>
    <x v="2"/>
    <x v="6"/>
    <x v="1"/>
    <n v="550.00000000000011"/>
    <n v="192.5"/>
  </r>
  <r>
    <x v="4"/>
    <n v="1197831"/>
    <d v="2021-08-13T00:00:00"/>
    <x v="3"/>
    <s v="Kansas"/>
    <s v="Wichita"/>
    <x v="2"/>
    <n v="50"/>
    <x v="44"/>
    <n v="175000"/>
    <n v="61249.999999999993"/>
    <n v="0.35"/>
    <x v="2"/>
    <x v="6"/>
    <x v="1"/>
    <n v="500"/>
    <n v="174.99999999999997"/>
  </r>
  <r>
    <x v="4"/>
    <n v="1197831"/>
    <d v="2021-08-13T00:00:00"/>
    <x v="3"/>
    <s v="Kansas"/>
    <s v="Wichita"/>
    <x v="3"/>
    <n v="40"/>
    <x v="48"/>
    <n v="120000"/>
    <n v="42000"/>
    <n v="0.35"/>
    <x v="2"/>
    <x v="6"/>
    <x v="1"/>
    <n v="400"/>
    <n v="140"/>
  </r>
  <r>
    <x v="4"/>
    <n v="1197831"/>
    <d v="2021-08-13T00:00:00"/>
    <x v="3"/>
    <s v="Kansas"/>
    <s v="Wichita"/>
    <x v="4"/>
    <n v="50"/>
    <x v="34"/>
    <n v="137500"/>
    <n v="48125"/>
    <n v="0.35"/>
    <x v="2"/>
    <x v="6"/>
    <x v="1"/>
    <n v="500"/>
    <n v="175"/>
  </r>
  <r>
    <x v="4"/>
    <n v="1197831"/>
    <d v="2021-08-13T00:00:00"/>
    <x v="3"/>
    <s v="Kansas"/>
    <s v="Wichita"/>
    <x v="5"/>
    <n v="55.000000000000007"/>
    <x v="31"/>
    <n v="247500.00000000003"/>
    <n v="86625"/>
    <n v="0.35"/>
    <x v="2"/>
    <x v="6"/>
    <x v="1"/>
    <n v="550.00000000000011"/>
    <n v="192.5"/>
  </r>
  <r>
    <x v="4"/>
    <n v="1197831"/>
    <d v="2021-09-12T00:00:00"/>
    <x v="3"/>
    <s v="Kansas"/>
    <s v="Wichita"/>
    <x v="0"/>
    <n v="50"/>
    <x v="20"/>
    <n v="275000"/>
    <n v="96250"/>
    <n v="0.35"/>
    <x v="2"/>
    <x v="7"/>
    <x v="1"/>
    <n v="500"/>
    <n v="175"/>
  </r>
  <r>
    <x v="4"/>
    <n v="1197831"/>
    <d v="2021-09-12T00:00:00"/>
    <x v="3"/>
    <s v="Kansas"/>
    <s v="Wichita"/>
    <x v="1"/>
    <n v="40.000000000000014"/>
    <x v="44"/>
    <n v="140000.00000000006"/>
    <n v="49000.000000000015"/>
    <n v="0.35"/>
    <x v="2"/>
    <x v="7"/>
    <x v="1"/>
    <n v="400.00000000000017"/>
    <n v="140.00000000000003"/>
  </r>
  <r>
    <x v="4"/>
    <n v="1197831"/>
    <d v="2021-09-12T00:00:00"/>
    <x v="3"/>
    <s v="Kansas"/>
    <s v="Wichita"/>
    <x v="2"/>
    <n v="15.000000000000007"/>
    <x v="43"/>
    <n v="37500.000000000015"/>
    <n v="13125.000000000004"/>
    <n v="0.35"/>
    <x v="2"/>
    <x v="7"/>
    <x v="1"/>
    <n v="150.00000000000006"/>
    <n v="52.500000000000014"/>
  </r>
  <r>
    <x v="4"/>
    <n v="1197831"/>
    <d v="2021-09-12T00:00:00"/>
    <x v="3"/>
    <s v="Kansas"/>
    <s v="Wichita"/>
    <x v="3"/>
    <n v="15.000000000000007"/>
    <x v="37"/>
    <n v="33750.000000000015"/>
    <n v="11812.500000000004"/>
    <n v="0.35"/>
    <x v="2"/>
    <x v="7"/>
    <x v="1"/>
    <n v="150.00000000000006"/>
    <n v="52.500000000000014"/>
  </r>
  <r>
    <x v="4"/>
    <n v="1197831"/>
    <d v="2021-09-12T00:00:00"/>
    <x v="3"/>
    <s v="Kansas"/>
    <s v="Wichita"/>
    <x v="4"/>
    <n v="25.000000000000007"/>
    <x v="37"/>
    <n v="56250.000000000015"/>
    <n v="19687.500000000004"/>
    <n v="0.35"/>
    <x v="2"/>
    <x v="7"/>
    <x v="1"/>
    <n v="250.00000000000006"/>
    <n v="87.500000000000014"/>
  </r>
  <r>
    <x v="4"/>
    <n v="1197831"/>
    <d v="2021-09-12T00:00:00"/>
    <x v="3"/>
    <s v="Kansas"/>
    <s v="Wichita"/>
    <x v="5"/>
    <n v="30.000000000000011"/>
    <x v="45"/>
    <n v="97500.000000000029"/>
    <n v="34125.000000000007"/>
    <n v="0.35"/>
    <x v="2"/>
    <x v="7"/>
    <x v="1"/>
    <n v="300.00000000000011"/>
    <n v="105.00000000000003"/>
  </r>
  <r>
    <x v="4"/>
    <n v="1197831"/>
    <d v="2021-10-14T00:00:00"/>
    <x v="3"/>
    <s v="Kansas"/>
    <s v="Wichita"/>
    <x v="0"/>
    <n v="30.000000000000011"/>
    <x v="23"/>
    <n v="150000.00000000006"/>
    <n v="52500.000000000015"/>
    <n v="0.35"/>
    <x v="2"/>
    <x v="8"/>
    <x v="1"/>
    <n v="300.00000000000011"/>
    <n v="105.00000000000003"/>
  </r>
  <r>
    <x v="4"/>
    <n v="1197831"/>
    <d v="2021-10-14T00:00:00"/>
    <x v="3"/>
    <s v="Kansas"/>
    <s v="Wichita"/>
    <x v="1"/>
    <n v="20.000000000000011"/>
    <x v="45"/>
    <n v="65000.000000000036"/>
    <n v="22750.000000000011"/>
    <n v="0.35"/>
    <x v="2"/>
    <x v="8"/>
    <x v="1"/>
    <n v="200.00000000000011"/>
    <n v="70.000000000000028"/>
  </r>
  <r>
    <x v="4"/>
    <n v="1197831"/>
    <d v="2021-10-14T00:00:00"/>
    <x v="3"/>
    <s v="Kansas"/>
    <s v="Wichita"/>
    <x v="2"/>
    <n v="20.000000000000011"/>
    <x v="40"/>
    <n v="40000.000000000022"/>
    <n v="14000.000000000007"/>
    <n v="0.35"/>
    <x v="2"/>
    <x v="8"/>
    <x v="1"/>
    <n v="200.00000000000011"/>
    <n v="70.000000000000043"/>
  </r>
  <r>
    <x v="4"/>
    <n v="1197831"/>
    <d v="2021-10-14T00:00:00"/>
    <x v="3"/>
    <s v="Kansas"/>
    <s v="Wichita"/>
    <x v="3"/>
    <n v="20.000000000000011"/>
    <x v="36"/>
    <n v="35000.000000000022"/>
    <n v="12250.000000000007"/>
    <n v="0.35"/>
    <x v="2"/>
    <x v="8"/>
    <x v="1"/>
    <n v="200.00000000000011"/>
    <n v="70.000000000000043"/>
  </r>
  <r>
    <x v="4"/>
    <n v="1197831"/>
    <d v="2021-10-14T00:00:00"/>
    <x v="3"/>
    <s v="Kansas"/>
    <s v="Wichita"/>
    <x v="4"/>
    <n v="30.000000000000011"/>
    <x v="36"/>
    <n v="52500.000000000022"/>
    <n v="18375.000000000007"/>
    <n v="0.35"/>
    <x v="2"/>
    <x v="8"/>
    <x v="1"/>
    <n v="300.00000000000011"/>
    <n v="105.00000000000004"/>
  </r>
  <r>
    <x v="0"/>
    <n v="1197831"/>
    <d v="2021-10-14T00:00:00"/>
    <x v="3"/>
    <s v="Kansas"/>
    <s v="Wichita"/>
    <x v="5"/>
    <n v="30.000000000000004"/>
    <x v="48"/>
    <n v="90000.000000000015"/>
    <n v="31500.000000000004"/>
    <n v="0.35"/>
    <x v="2"/>
    <x v="8"/>
    <x v="1"/>
    <n v="300.00000000000006"/>
    <n v="105.00000000000001"/>
  </r>
  <r>
    <x v="0"/>
    <n v="1197831"/>
    <d v="2021-11-13T00:00:00"/>
    <x v="3"/>
    <s v="Kansas"/>
    <s v="Wichita"/>
    <x v="0"/>
    <n v="25.000000000000011"/>
    <x v="31"/>
    <n v="112500.00000000004"/>
    <n v="39375.000000000015"/>
    <n v="0.35"/>
    <x v="2"/>
    <x v="9"/>
    <x v="1"/>
    <n v="250.00000000000009"/>
    <n v="87.500000000000028"/>
  </r>
  <r>
    <x v="0"/>
    <n v="1197831"/>
    <d v="2021-11-13T00:00:00"/>
    <x v="3"/>
    <s v="Kansas"/>
    <s v="Wichita"/>
    <x v="1"/>
    <n v="15.000000000000014"/>
    <x v="34"/>
    <n v="41250.000000000036"/>
    <n v="14437.500000000011"/>
    <n v="0.35"/>
    <x v="2"/>
    <x v="9"/>
    <x v="1"/>
    <n v="150.00000000000014"/>
    <n v="52.500000000000043"/>
  </r>
  <r>
    <x v="0"/>
    <n v="1197831"/>
    <d v="2021-11-13T00:00:00"/>
    <x v="3"/>
    <s v="Kansas"/>
    <s v="Wichita"/>
    <x v="2"/>
    <n v="25.000000000000018"/>
    <x v="78"/>
    <n v="55000.000000000036"/>
    <n v="19250.000000000011"/>
    <n v="0.35"/>
    <x v="2"/>
    <x v="9"/>
    <x v="1"/>
    <n v="250.00000000000017"/>
    <n v="87.500000000000043"/>
  </r>
  <r>
    <x v="0"/>
    <n v="1197831"/>
    <d v="2021-11-13T00:00:00"/>
    <x v="3"/>
    <s v="Kansas"/>
    <s v="Wichita"/>
    <x v="3"/>
    <n v="55.000000000000014"/>
    <x v="34"/>
    <n v="151250.00000000003"/>
    <n v="52937.500000000007"/>
    <n v="0.35"/>
    <x v="2"/>
    <x v="9"/>
    <x v="1"/>
    <n v="550.00000000000011"/>
    <n v="192.50000000000003"/>
  </r>
  <r>
    <x v="0"/>
    <n v="1197831"/>
    <d v="2021-11-13T00:00:00"/>
    <x v="3"/>
    <s v="Kansas"/>
    <s v="Wichita"/>
    <x v="4"/>
    <n v="75.000000000000014"/>
    <x v="43"/>
    <n v="187500.00000000003"/>
    <n v="65625"/>
    <n v="0.35"/>
    <x v="2"/>
    <x v="9"/>
    <x v="1"/>
    <n v="750.00000000000011"/>
    <n v="262.5"/>
  </r>
  <r>
    <x v="0"/>
    <n v="1197831"/>
    <d v="2021-11-13T00:00:00"/>
    <x v="3"/>
    <s v="Kansas"/>
    <s v="Wichita"/>
    <x v="5"/>
    <n v="75"/>
    <x v="44"/>
    <n v="262500"/>
    <n v="91875"/>
    <n v="0.35"/>
    <x v="2"/>
    <x v="9"/>
    <x v="1"/>
    <n v="750"/>
    <n v="262.5"/>
  </r>
  <r>
    <x v="0"/>
    <n v="1197831"/>
    <d v="2021-12-12T00:00:00"/>
    <x v="3"/>
    <s v="Kansas"/>
    <s v="Wichita"/>
    <x v="0"/>
    <n v="70"/>
    <x v="24"/>
    <n v="420000"/>
    <n v="147000"/>
    <n v="0.35"/>
    <x v="2"/>
    <x v="10"/>
    <x v="1"/>
    <n v="700"/>
    <n v="245"/>
  </r>
  <r>
    <x v="0"/>
    <n v="1197831"/>
    <d v="2021-12-12T00:00:00"/>
    <x v="3"/>
    <s v="Kansas"/>
    <s v="Wichita"/>
    <x v="1"/>
    <n v="60.000000000000007"/>
    <x v="46"/>
    <n v="240000.00000000003"/>
    <n v="84000"/>
    <n v="0.35"/>
    <x v="2"/>
    <x v="10"/>
    <x v="1"/>
    <n v="600.00000000000011"/>
    <n v="210"/>
  </r>
  <r>
    <x v="0"/>
    <n v="1197831"/>
    <d v="2021-12-12T00:00:00"/>
    <x v="3"/>
    <s v="Kansas"/>
    <s v="Wichita"/>
    <x v="2"/>
    <n v="60.000000000000007"/>
    <x v="44"/>
    <n v="210000.00000000003"/>
    <n v="73500"/>
    <n v="0.35"/>
    <x v="2"/>
    <x v="10"/>
    <x v="1"/>
    <n v="600.00000000000011"/>
    <n v="210"/>
  </r>
  <r>
    <x v="0"/>
    <n v="1197831"/>
    <d v="2021-12-12T00:00:00"/>
    <x v="3"/>
    <s v="Kansas"/>
    <s v="Wichita"/>
    <x v="3"/>
    <n v="60.000000000000007"/>
    <x v="48"/>
    <n v="180000.00000000003"/>
    <n v="63000.000000000007"/>
    <n v="0.35"/>
    <x v="2"/>
    <x v="10"/>
    <x v="1"/>
    <n v="600.00000000000011"/>
    <n v="210.00000000000003"/>
  </r>
  <r>
    <x v="0"/>
    <n v="1197831"/>
    <d v="2021-12-12T00:00:00"/>
    <x v="3"/>
    <s v="Kansas"/>
    <s v="Wichita"/>
    <x v="4"/>
    <n v="70"/>
    <x v="48"/>
    <n v="210000"/>
    <n v="73500"/>
    <n v="0.35"/>
    <x v="2"/>
    <x v="10"/>
    <x v="1"/>
    <n v="700"/>
    <n v="245"/>
  </r>
  <r>
    <x v="0"/>
    <n v="1197831"/>
    <d v="2021-12-12T00:00:00"/>
    <x v="3"/>
    <s v="Kansas"/>
    <s v="Wichita"/>
    <x v="5"/>
    <n v="75"/>
    <x v="46"/>
    <n v="300000"/>
    <n v="105000"/>
    <n v="0.35"/>
    <x v="2"/>
    <x v="10"/>
    <x v="1"/>
    <n v="750"/>
    <n v="262.5"/>
  </r>
  <r>
    <x v="0"/>
    <n v="1185732"/>
    <d v="2021-01-12T00:00:00"/>
    <x v="3"/>
    <s v="Kansas"/>
    <s v="Wichita"/>
    <x v="0"/>
    <n v="40"/>
    <x v="33"/>
    <n v="190000"/>
    <n v="66500"/>
    <n v="0.35"/>
    <x v="2"/>
    <x v="0"/>
    <x v="1"/>
    <n v="400"/>
    <n v="140"/>
  </r>
  <r>
    <x v="0"/>
    <n v="1185732"/>
    <d v="2021-01-12T00:00:00"/>
    <x v="3"/>
    <s v="Kansas"/>
    <s v="Wichita"/>
    <x v="1"/>
    <n v="40"/>
    <x v="34"/>
    <n v="110000"/>
    <n v="33000"/>
    <n v="0.3"/>
    <x v="2"/>
    <x v="0"/>
    <x v="1"/>
    <n v="400"/>
    <n v="120"/>
  </r>
  <r>
    <x v="0"/>
    <n v="1185732"/>
    <d v="2021-01-12T00:00:00"/>
    <x v="3"/>
    <s v="Kansas"/>
    <s v="Wichita"/>
    <x v="2"/>
    <n v="30.000000000000004"/>
    <x v="34"/>
    <n v="82500.000000000015"/>
    <n v="24750.000000000004"/>
    <n v="0.3"/>
    <x v="2"/>
    <x v="0"/>
    <x v="1"/>
    <n v="300.00000000000006"/>
    <n v="90.000000000000014"/>
  </r>
  <r>
    <x v="0"/>
    <n v="1185732"/>
    <d v="2021-01-12T00:00:00"/>
    <x v="3"/>
    <s v="Kansas"/>
    <s v="Wichita"/>
    <x v="3"/>
    <n v="35"/>
    <x v="35"/>
    <n v="43750"/>
    <n v="13125"/>
    <n v="0.3"/>
    <x v="2"/>
    <x v="0"/>
    <x v="1"/>
    <n v="350"/>
    <n v="105"/>
  </r>
  <r>
    <x v="0"/>
    <n v="1185732"/>
    <d v="2021-01-12T00:00:00"/>
    <x v="3"/>
    <s v="Kansas"/>
    <s v="Wichita"/>
    <x v="4"/>
    <n v="49.999999999999993"/>
    <x v="36"/>
    <n v="87499.999999999985"/>
    <n v="30624.999999999993"/>
    <n v="0.35"/>
    <x v="2"/>
    <x v="0"/>
    <x v="1"/>
    <n v="499.99999999999994"/>
    <n v="174.99999999999997"/>
  </r>
  <r>
    <x v="0"/>
    <n v="1185732"/>
    <d v="2021-01-12T00:00:00"/>
    <x v="3"/>
    <s v="Kansas"/>
    <s v="Wichita"/>
    <x v="5"/>
    <n v="40"/>
    <x v="34"/>
    <n v="110000"/>
    <n v="44000"/>
    <n v="0.4"/>
    <x v="2"/>
    <x v="0"/>
    <x v="1"/>
    <n v="400"/>
    <n v="160"/>
  </r>
  <r>
    <x v="0"/>
    <n v="1185732"/>
    <d v="2021-02-12T00:00:00"/>
    <x v="3"/>
    <s v="Kansas"/>
    <s v="Wichita"/>
    <x v="0"/>
    <n v="40"/>
    <x v="27"/>
    <n v="210000"/>
    <n v="73500"/>
    <n v="0.35"/>
    <x v="2"/>
    <x v="1"/>
    <x v="1"/>
    <n v="400"/>
    <n v="140"/>
  </r>
  <r>
    <x v="0"/>
    <n v="1185732"/>
    <d v="2021-02-12T00:00:00"/>
    <x v="3"/>
    <s v="Kansas"/>
    <s v="Wichita"/>
    <x v="1"/>
    <n v="40"/>
    <x v="36"/>
    <n v="70000"/>
    <n v="21000"/>
    <n v="0.3"/>
    <x v="2"/>
    <x v="1"/>
    <x v="1"/>
    <n v="400"/>
    <n v="120"/>
  </r>
  <r>
    <x v="0"/>
    <n v="1185732"/>
    <d v="2021-02-12T00:00:00"/>
    <x v="3"/>
    <s v="Kansas"/>
    <s v="Wichita"/>
    <x v="2"/>
    <n v="30.000000000000004"/>
    <x v="37"/>
    <n v="67500.000000000015"/>
    <n v="20250.000000000004"/>
    <n v="0.3"/>
    <x v="2"/>
    <x v="1"/>
    <x v="1"/>
    <n v="300.00000000000006"/>
    <n v="90.000000000000014"/>
  </r>
  <r>
    <x v="0"/>
    <n v="1185732"/>
    <d v="2021-02-12T00:00:00"/>
    <x v="3"/>
    <s v="South Dakota"/>
    <s v="Sioux Falls"/>
    <x v="3"/>
    <n v="35"/>
    <x v="38"/>
    <n v="35000"/>
    <n v="10500"/>
    <n v="0.3"/>
    <x v="2"/>
    <x v="1"/>
    <x v="1"/>
    <n v="350"/>
    <n v="105"/>
  </r>
  <r>
    <x v="0"/>
    <n v="1185732"/>
    <d v="2021-02-12T00:00:00"/>
    <x v="3"/>
    <s v="South Dakota"/>
    <s v="Sioux Falls"/>
    <x v="4"/>
    <n v="49.999999999999993"/>
    <x v="36"/>
    <n v="87499.999999999985"/>
    <n v="30624.999999999993"/>
    <n v="0.35"/>
    <x v="2"/>
    <x v="1"/>
    <x v="1"/>
    <n v="499.99999999999994"/>
    <n v="174.99999999999997"/>
  </r>
  <r>
    <x v="0"/>
    <n v="1185732"/>
    <d v="2021-02-12T00:00:00"/>
    <x v="3"/>
    <s v="South Dakota"/>
    <s v="Sioux Falls"/>
    <x v="5"/>
    <n v="35"/>
    <x v="34"/>
    <n v="96250"/>
    <n v="38500"/>
    <n v="0.4"/>
    <x v="2"/>
    <x v="1"/>
    <x v="1"/>
    <n v="350"/>
    <n v="140"/>
  </r>
  <r>
    <x v="0"/>
    <n v="1185732"/>
    <d v="2021-03-11T00:00:00"/>
    <x v="3"/>
    <s v="South Dakota"/>
    <s v="Sioux Falls"/>
    <x v="0"/>
    <n v="40"/>
    <x v="39"/>
    <n v="198000"/>
    <n v="69300"/>
    <n v="0.35"/>
    <x v="2"/>
    <x v="2"/>
    <x v="1"/>
    <n v="400"/>
    <n v="140"/>
  </r>
  <r>
    <x v="0"/>
    <n v="1185732"/>
    <d v="2021-03-11T00:00:00"/>
    <x v="3"/>
    <s v="South Dakota"/>
    <s v="Sioux Falls"/>
    <x v="1"/>
    <n v="40"/>
    <x v="40"/>
    <n v="80000"/>
    <n v="24000"/>
    <n v="0.3"/>
    <x v="2"/>
    <x v="2"/>
    <x v="1"/>
    <n v="400"/>
    <n v="120"/>
  </r>
  <r>
    <x v="0"/>
    <n v="1185732"/>
    <d v="2021-03-11T00:00:00"/>
    <x v="3"/>
    <s v="South Dakota"/>
    <s v="Sioux Falls"/>
    <x v="2"/>
    <n v="30.000000000000004"/>
    <x v="37"/>
    <n v="67500.000000000015"/>
    <n v="20250.000000000004"/>
    <n v="0.3"/>
    <x v="2"/>
    <x v="2"/>
    <x v="1"/>
    <n v="300.00000000000006"/>
    <n v="90.000000000000014"/>
  </r>
  <r>
    <x v="0"/>
    <n v="1185732"/>
    <d v="2021-03-11T00:00:00"/>
    <x v="3"/>
    <s v="South Dakota"/>
    <s v="Sioux Falls"/>
    <x v="3"/>
    <n v="35"/>
    <x v="41"/>
    <n v="26250"/>
    <n v="7875"/>
    <n v="0.3"/>
    <x v="2"/>
    <x v="2"/>
    <x v="1"/>
    <n v="350"/>
    <n v="105"/>
  </r>
  <r>
    <x v="0"/>
    <n v="1185732"/>
    <d v="2021-03-11T00:00:00"/>
    <x v="3"/>
    <s v="South Dakota"/>
    <s v="Sioux Falls"/>
    <x v="4"/>
    <n v="50"/>
    <x v="35"/>
    <n v="62500"/>
    <n v="21875"/>
    <n v="0.35"/>
    <x v="2"/>
    <x v="2"/>
    <x v="1"/>
    <n v="500"/>
    <n v="175"/>
  </r>
  <r>
    <x v="0"/>
    <n v="1185732"/>
    <d v="2021-03-11T00:00:00"/>
    <x v="3"/>
    <s v="South Dakota"/>
    <s v="Sioux Falls"/>
    <x v="5"/>
    <n v="40"/>
    <x v="37"/>
    <n v="90000"/>
    <n v="36000"/>
    <n v="0.4"/>
    <x v="2"/>
    <x v="2"/>
    <x v="1"/>
    <n v="400"/>
    <n v="160"/>
  </r>
  <r>
    <x v="0"/>
    <n v="1185732"/>
    <d v="2021-04-12T00:00:00"/>
    <x v="3"/>
    <s v="South Dakota"/>
    <s v="Sioux Falls"/>
    <x v="0"/>
    <n v="40"/>
    <x v="31"/>
    <n v="180000"/>
    <n v="62999.999999999993"/>
    <n v="0.35"/>
    <x v="2"/>
    <x v="3"/>
    <x v="1"/>
    <n v="400"/>
    <n v="139.99999999999997"/>
  </r>
  <r>
    <x v="0"/>
    <n v="1185732"/>
    <d v="2021-04-12T00:00:00"/>
    <x v="3"/>
    <s v="South Dakota"/>
    <s v="Sioux Falls"/>
    <x v="1"/>
    <n v="40"/>
    <x v="42"/>
    <n v="60000"/>
    <n v="18000"/>
    <n v="0.3"/>
    <x v="2"/>
    <x v="3"/>
    <x v="1"/>
    <n v="400"/>
    <n v="120"/>
  </r>
  <r>
    <x v="0"/>
    <n v="1185732"/>
    <d v="2021-04-12T00:00:00"/>
    <x v="3"/>
    <s v="South Dakota"/>
    <s v="Sioux Falls"/>
    <x v="2"/>
    <n v="30.000000000000004"/>
    <x v="42"/>
    <n v="45000.000000000007"/>
    <n v="13500.000000000002"/>
    <n v="0.3"/>
    <x v="2"/>
    <x v="3"/>
    <x v="1"/>
    <n v="300.00000000000006"/>
    <n v="90.000000000000014"/>
  </r>
  <r>
    <x v="0"/>
    <n v="1185732"/>
    <d v="2021-04-12T00:00:00"/>
    <x v="3"/>
    <s v="South Dakota"/>
    <s v="Sioux Falls"/>
    <x v="3"/>
    <n v="35"/>
    <x v="41"/>
    <n v="26250"/>
    <n v="7875"/>
    <n v="0.3"/>
    <x v="2"/>
    <x v="3"/>
    <x v="1"/>
    <n v="350"/>
    <n v="105"/>
  </r>
  <r>
    <x v="0"/>
    <n v="1185732"/>
    <d v="2021-04-12T00:00:00"/>
    <x v="3"/>
    <s v="South Dakota"/>
    <s v="Sioux Falls"/>
    <x v="4"/>
    <n v="60"/>
    <x v="38"/>
    <n v="60000"/>
    <n v="21000"/>
    <n v="0.35"/>
    <x v="2"/>
    <x v="3"/>
    <x v="1"/>
    <n v="600"/>
    <n v="210"/>
  </r>
  <r>
    <x v="0"/>
    <n v="1185732"/>
    <d v="2021-04-12T00:00:00"/>
    <x v="3"/>
    <s v="South Dakota"/>
    <s v="Sioux Falls"/>
    <x v="5"/>
    <n v="50"/>
    <x v="37"/>
    <n v="112500"/>
    <n v="45000"/>
    <n v="0.4"/>
    <x v="2"/>
    <x v="3"/>
    <x v="1"/>
    <n v="500"/>
    <n v="200"/>
  </r>
  <r>
    <x v="0"/>
    <n v="1185732"/>
    <d v="2021-05-13T00:00:00"/>
    <x v="3"/>
    <s v="South Dakota"/>
    <s v="Sioux Falls"/>
    <x v="0"/>
    <n v="60"/>
    <x v="39"/>
    <n v="297000"/>
    <n v="103950"/>
    <n v="0.35"/>
    <x v="2"/>
    <x v="4"/>
    <x v="1"/>
    <n v="600"/>
    <n v="210"/>
  </r>
  <r>
    <x v="0"/>
    <n v="1185732"/>
    <d v="2021-05-13T00:00:00"/>
    <x v="3"/>
    <s v="South Dakota"/>
    <s v="Sioux Falls"/>
    <x v="1"/>
    <n v="50"/>
    <x v="40"/>
    <n v="100000"/>
    <n v="30000"/>
    <n v="0.3"/>
    <x v="2"/>
    <x v="4"/>
    <x v="1"/>
    <n v="500"/>
    <n v="150"/>
  </r>
  <r>
    <x v="0"/>
    <n v="1185732"/>
    <d v="2021-05-13T00:00:00"/>
    <x v="3"/>
    <s v="South Dakota"/>
    <s v="Sioux Falls"/>
    <x v="2"/>
    <n v="45"/>
    <x v="36"/>
    <n v="78750"/>
    <n v="23625"/>
    <n v="0.3"/>
    <x v="2"/>
    <x v="4"/>
    <x v="1"/>
    <n v="450"/>
    <n v="135"/>
  </r>
  <r>
    <x v="0"/>
    <n v="1185732"/>
    <d v="2021-05-13T00:00:00"/>
    <x v="3"/>
    <s v="South Dakota"/>
    <s v="Sioux Falls"/>
    <x v="3"/>
    <n v="45"/>
    <x v="38"/>
    <n v="45000"/>
    <n v="13500"/>
    <n v="0.3"/>
    <x v="2"/>
    <x v="4"/>
    <x v="1"/>
    <n v="450"/>
    <n v="135"/>
  </r>
  <r>
    <x v="0"/>
    <n v="1185732"/>
    <d v="2021-05-13T00:00:00"/>
    <x v="3"/>
    <s v="South Dakota"/>
    <s v="Sioux Falls"/>
    <x v="4"/>
    <n v="54.999999999999993"/>
    <x v="35"/>
    <n v="68749.999999999985"/>
    <n v="24062.499999999993"/>
    <n v="0.35"/>
    <x v="2"/>
    <x v="4"/>
    <x v="1"/>
    <n v="549.99999999999989"/>
    <n v="192.49999999999994"/>
  </r>
  <r>
    <x v="0"/>
    <n v="1185732"/>
    <d v="2021-05-13T00:00:00"/>
    <x v="3"/>
    <s v="South Dakota"/>
    <s v="Sioux Falls"/>
    <x v="5"/>
    <n v="60"/>
    <x v="43"/>
    <n v="150000"/>
    <n v="60000"/>
    <n v="0.4"/>
    <x v="2"/>
    <x v="4"/>
    <x v="1"/>
    <n v="600"/>
    <n v="240"/>
  </r>
  <r>
    <x v="0"/>
    <n v="1185732"/>
    <d v="2021-06-12T00:00:00"/>
    <x v="3"/>
    <s v="South Dakota"/>
    <s v="Sioux Falls"/>
    <x v="0"/>
    <n v="45"/>
    <x v="23"/>
    <n v="225000"/>
    <n v="78750"/>
    <n v="0.35"/>
    <x v="2"/>
    <x v="11"/>
    <x v="1"/>
    <n v="450"/>
    <n v="157.5"/>
  </r>
  <r>
    <x v="0"/>
    <n v="1185732"/>
    <d v="2021-06-12T00:00:00"/>
    <x v="3"/>
    <s v="South Dakota"/>
    <s v="Sioux Falls"/>
    <x v="1"/>
    <n v="40.000000000000007"/>
    <x v="43"/>
    <n v="100000.00000000001"/>
    <n v="30000.000000000004"/>
    <n v="0.3"/>
    <x v="2"/>
    <x v="11"/>
    <x v="1"/>
    <n v="400.00000000000006"/>
    <n v="120.00000000000001"/>
  </r>
  <r>
    <x v="0"/>
    <n v="1185732"/>
    <d v="2021-06-12T00:00:00"/>
    <x v="3"/>
    <s v="South Dakota"/>
    <s v="Sioux Falls"/>
    <x v="2"/>
    <n v="35"/>
    <x v="40"/>
    <n v="70000"/>
    <n v="21000"/>
    <n v="0.3"/>
    <x v="2"/>
    <x v="11"/>
    <x v="1"/>
    <n v="350"/>
    <n v="105"/>
  </r>
  <r>
    <x v="0"/>
    <n v="1185732"/>
    <d v="2021-06-12T00:00:00"/>
    <x v="3"/>
    <s v="South Dakota"/>
    <s v="Sioux Falls"/>
    <x v="3"/>
    <n v="35"/>
    <x v="36"/>
    <n v="61250"/>
    <n v="18375"/>
    <n v="0.3"/>
    <x v="2"/>
    <x v="11"/>
    <x v="1"/>
    <n v="350"/>
    <n v="105"/>
  </r>
  <r>
    <x v="0"/>
    <n v="1185732"/>
    <d v="2021-06-12T00:00:00"/>
    <x v="3"/>
    <s v="South Dakota"/>
    <s v="Sioux Falls"/>
    <x v="4"/>
    <n v="45"/>
    <x v="36"/>
    <n v="78750"/>
    <n v="27562.5"/>
    <n v="0.35"/>
    <x v="2"/>
    <x v="11"/>
    <x v="1"/>
    <n v="450"/>
    <n v="157.5"/>
  </r>
  <r>
    <x v="0"/>
    <n v="1185732"/>
    <d v="2021-06-12T00:00:00"/>
    <x v="3"/>
    <s v="South Dakota"/>
    <s v="Sioux Falls"/>
    <x v="5"/>
    <n v="55.000000000000007"/>
    <x v="45"/>
    <n v="178750.00000000003"/>
    <n v="71500.000000000015"/>
    <n v="0.4"/>
    <x v="2"/>
    <x v="11"/>
    <x v="1"/>
    <n v="550.00000000000011"/>
    <n v="220.00000000000006"/>
  </r>
  <r>
    <x v="0"/>
    <n v="1185732"/>
    <d v="2021-07-11T00:00:00"/>
    <x v="3"/>
    <s v="South Dakota"/>
    <s v="Sioux Falls"/>
    <x v="0"/>
    <n v="50"/>
    <x v="20"/>
    <n v="275000"/>
    <n v="96250"/>
    <n v="0.35"/>
    <x v="2"/>
    <x v="5"/>
    <x v="1"/>
    <n v="500"/>
    <n v="175"/>
  </r>
  <r>
    <x v="0"/>
    <n v="1185732"/>
    <d v="2021-07-11T00:00:00"/>
    <x v="3"/>
    <s v="South Dakota"/>
    <s v="Sioux Falls"/>
    <x v="1"/>
    <n v="45.000000000000007"/>
    <x v="48"/>
    <n v="135000.00000000003"/>
    <n v="40500.000000000007"/>
    <n v="0.3"/>
    <x v="2"/>
    <x v="5"/>
    <x v="1"/>
    <n v="450.00000000000011"/>
    <n v="135.00000000000003"/>
  </r>
  <r>
    <x v="0"/>
    <n v="1185732"/>
    <d v="2021-07-11T00:00:00"/>
    <x v="3"/>
    <s v="South Dakota"/>
    <s v="Sioux Falls"/>
    <x v="2"/>
    <n v="40"/>
    <x v="37"/>
    <n v="90000"/>
    <n v="27000"/>
    <n v="0.3"/>
    <x v="2"/>
    <x v="5"/>
    <x v="1"/>
    <n v="400"/>
    <n v="120"/>
  </r>
  <r>
    <x v="0"/>
    <n v="1185732"/>
    <d v="2021-07-11T00:00:00"/>
    <x v="3"/>
    <s v="South Dakota"/>
    <s v="Sioux Falls"/>
    <x v="3"/>
    <n v="40"/>
    <x v="36"/>
    <n v="70000"/>
    <n v="21000"/>
    <n v="0.3"/>
    <x v="2"/>
    <x v="5"/>
    <x v="1"/>
    <n v="400"/>
    <n v="120"/>
  </r>
  <r>
    <x v="0"/>
    <n v="1185732"/>
    <d v="2021-07-11T00:00:00"/>
    <x v="3"/>
    <s v="South Dakota"/>
    <s v="Sioux Falls"/>
    <x v="4"/>
    <n v="50"/>
    <x v="40"/>
    <n v="100000"/>
    <n v="35000"/>
    <n v="0.35"/>
    <x v="2"/>
    <x v="5"/>
    <x v="1"/>
    <n v="500"/>
    <n v="175"/>
  </r>
  <r>
    <x v="0"/>
    <n v="1185732"/>
    <d v="2021-07-11T00:00:00"/>
    <x v="3"/>
    <s v="South Dakota"/>
    <s v="Sioux Falls"/>
    <x v="5"/>
    <n v="55.000000000000007"/>
    <x v="47"/>
    <n v="206250.00000000003"/>
    <n v="82500.000000000015"/>
    <n v="0.4"/>
    <x v="2"/>
    <x v="5"/>
    <x v="1"/>
    <n v="550.00000000000011"/>
    <n v="220.00000000000003"/>
  </r>
  <r>
    <x v="0"/>
    <n v="1185732"/>
    <d v="2021-08-12T00:00:00"/>
    <x v="3"/>
    <s v="South Dakota"/>
    <s v="Sioux Falls"/>
    <x v="0"/>
    <n v="50"/>
    <x v="27"/>
    <n v="262500"/>
    <n v="91875"/>
    <n v="0.35"/>
    <x v="2"/>
    <x v="6"/>
    <x v="1"/>
    <n v="500"/>
    <n v="175"/>
  </r>
  <r>
    <x v="0"/>
    <n v="1185732"/>
    <d v="2021-08-12T00:00:00"/>
    <x v="3"/>
    <s v="South Dakota"/>
    <s v="Sioux Falls"/>
    <x v="1"/>
    <n v="45.000000000000007"/>
    <x v="48"/>
    <n v="135000.00000000003"/>
    <n v="40500.000000000007"/>
    <n v="0.3"/>
    <x v="2"/>
    <x v="6"/>
    <x v="1"/>
    <n v="450.00000000000011"/>
    <n v="135.00000000000003"/>
  </r>
  <r>
    <x v="0"/>
    <n v="1185732"/>
    <d v="2021-08-12T00:00:00"/>
    <x v="3"/>
    <s v="South Dakota"/>
    <s v="Sioux Falls"/>
    <x v="2"/>
    <n v="40"/>
    <x v="37"/>
    <n v="90000"/>
    <n v="27000"/>
    <n v="0.3"/>
    <x v="2"/>
    <x v="6"/>
    <x v="1"/>
    <n v="400"/>
    <n v="120"/>
  </r>
  <r>
    <x v="0"/>
    <n v="1185732"/>
    <d v="2021-08-12T00:00:00"/>
    <x v="3"/>
    <s v="South Dakota"/>
    <s v="Sioux Falls"/>
    <x v="3"/>
    <n v="40"/>
    <x v="40"/>
    <n v="80000"/>
    <n v="24000"/>
    <n v="0.3"/>
    <x v="2"/>
    <x v="6"/>
    <x v="1"/>
    <n v="400"/>
    <n v="120"/>
  </r>
  <r>
    <x v="0"/>
    <n v="1185732"/>
    <d v="2021-08-12T00:00:00"/>
    <x v="3"/>
    <s v="South Dakota"/>
    <s v="Sioux Falls"/>
    <x v="4"/>
    <n v="50"/>
    <x v="36"/>
    <n v="87500"/>
    <n v="30624.999999999996"/>
    <n v="0.35"/>
    <x v="2"/>
    <x v="6"/>
    <x v="1"/>
    <n v="500"/>
    <n v="174.99999999999997"/>
  </r>
  <r>
    <x v="0"/>
    <n v="1185732"/>
    <d v="2021-08-12T00:00:00"/>
    <x v="3"/>
    <s v="South Dakota"/>
    <s v="Sioux Falls"/>
    <x v="5"/>
    <n v="55.000000000000007"/>
    <x v="44"/>
    <n v="192500.00000000003"/>
    <n v="77000.000000000015"/>
    <n v="0.4"/>
    <x v="2"/>
    <x v="6"/>
    <x v="1"/>
    <n v="550.00000000000011"/>
    <n v="220.00000000000003"/>
  </r>
  <r>
    <x v="0"/>
    <n v="1185732"/>
    <d v="2021-09-13T00:00:00"/>
    <x v="3"/>
    <s v="South Dakota"/>
    <s v="Sioux Falls"/>
    <x v="0"/>
    <n v="45"/>
    <x v="33"/>
    <n v="213750"/>
    <n v="74812.5"/>
    <n v="0.35"/>
    <x v="2"/>
    <x v="7"/>
    <x v="1"/>
    <n v="450"/>
    <n v="157.5"/>
  </r>
  <r>
    <x v="0"/>
    <n v="1185732"/>
    <d v="2021-09-13T00:00:00"/>
    <x v="3"/>
    <s v="South Dakota"/>
    <s v="Sioux Falls"/>
    <x v="1"/>
    <n v="40.000000000000007"/>
    <x v="34"/>
    <n v="110000.00000000001"/>
    <n v="33000"/>
    <n v="0.3"/>
    <x v="2"/>
    <x v="7"/>
    <x v="1"/>
    <n v="400.00000000000006"/>
    <n v="120"/>
  </r>
  <r>
    <x v="0"/>
    <n v="1185732"/>
    <d v="2021-09-13T00:00:00"/>
    <x v="3"/>
    <s v="South Dakota"/>
    <s v="Sioux Falls"/>
    <x v="2"/>
    <n v="35"/>
    <x v="36"/>
    <n v="61250"/>
    <n v="18375"/>
    <n v="0.3"/>
    <x v="2"/>
    <x v="7"/>
    <x v="1"/>
    <n v="350"/>
    <n v="105"/>
  </r>
  <r>
    <x v="0"/>
    <n v="1185732"/>
    <d v="2021-09-13T00:00:00"/>
    <x v="3"/>
    <s v="South Dakota"/>
    <s v="Sioux Falls"/>
    <x v="3"/>
    <n v="35"/>
    <x v="42"/>
    <n v="52500"/>
    <n v="15750"/>
    <n v="0.3"/>
    <x v="2"/>
    <x v="7"/>
    <x v="1"/>
    <n v="350"/>
    <n v="105"/>
  </r>
  <r>
    <x v="0"/>
    <n v="1185732"/>
    <d v="2021-09-13T00:00:00"/>
    <x v="3"/>
    <s v="South Dakota"/>
    <s v="Sioux Falls"/>
    <x v="4"/>
    <n v="45"/>
    <x v="42"/>
    <n v="67500"/>
    <n v="23625"/>
    <n v="0.35"/>
    <x v="2"/>
    <x v="7"/>
    <x v="1"/>
    <n v="450"/>
    <n v="157.5"/>
  </r>
  <r>
    <x v="0"/>
    <n v="1185732"/>
    <d v="2021-09-13T00:00:00"/>
    <x v="3"/>
    <s v="South Dakota"/>
    <s v="Sioux Falls"/>
    <x v="5"/>
    <n v="50"/>
    <x v="37"/>
    <n v="112500"/>
    <n v="45000"/>
    <n v="0.4"/>
    <x v="2"/>
    <x v="7"/>
    <x v="1"/>
    <n v="500"/>
    <n v="200"/>
  </r>
  <r>
    <x v="0"/>
    <n v="1185732"/>
    <d v="2021-10-12T00:00:00"/>
    <x v="3"/>
    <s v="South Dakota"/>
    <s v="Sioux Falls"/>
    <x v="0"/>
    <n v="54.999999999999993"/>
    <x v="46"/>
    <n v="219999.99999999997"/>
    <n v="76999.999999999985"/>
    <n v="0.35"/>
    <x v="2"/>
    <x v="8"/>
    <x v="1"/>
    <n v="549.99999999999989"/>
    <n v="192.49999999999997"/>
  </r>
  <r>
    <x v="0"/>
    <n v="1185732"/>
    <d v="2021-10-12T00:00:00"/>
    <x v="3"/>
    <s v="South Dakota"/>
    <s v="Sioux Falls"/>
    <x v="1"/>
    <n v="45"/>
    <x v="43"/>
    <n v="112500"/>
    <n v="33750"/>
    <n v="0.3"/>
    <x v="2"/>
    <x v="8"/>
    <x v="1"/>
    <n v="450"/>
    <n v="135"/>
  </r>
  <r>
    <x v="0"/>
    <n v="1185732"/>
    <d v="2021-10-12T00:00:00"/>
    <x v="3"/>
    <s v="South Dakota"/>
    <s v="Sioux Falls"/>
    <x v="2"/>
    <n v="45"/>
    <x v="42"/>
    <n v="67500"/>
    <n v="20250"/>
    <n v="0.3"/>
    <x v="2"/>
    <x v="8"/>
    <x v="1"/>
    <n v="450"/>
    <n v="135"/>
  </r>
  <r>
    <x v="0"/>
    <n v="1185732"/>
    <d v="2021-10-12T00:00:00"/>
    <x v="3"/>
    <s v="South Dakota"/>
    <s v="Sioux Falls"/>
    <x v="3"/>
    <n v="45"/>
    <x v="35"/>
    <n v="56250"/>
    <n v="16875"/>
    <n v="0.3"/>
    <x v="2"/>
    <x v="8"/>
    <x v="1"/>
    <n v="450"/>
    <n v="135"/>
  </r>
  <r>
    <x v="0"/>
    <n v="1185732"/>
    <d v="2021-10-12T00:00:00"/>
    <x v="3"/>
    <s v="South Dakota"/>
    <s v="Sioux Falls"/>
    <x v="4"/>
    <n v="54.999999999999993"/>
    <x v="35"/>
    <n v="68749.999999999985"/>
    <n v="24062.499999999993"/>
    <n v="0.35"/>
    <x v="2"/>
    <x v="8"/>
    <x v="1"/>
    <n v="549.99999999999989"/>
    <n v="192.49999999999994"/>
  </r>
  <r>
    <x v="2"/>
    <n v="1185732"/>
    <d v="2021-10-12T00:00:00"/>
    <x v="3"/>
    <s v="South Dakota"/>
    <s v="Sioux Falls"/>
    <x v="5"/>
    <n v="59.999999999999986"/>
    <x v="43"/>
    <n v="149999.99999999997"/>
    <n v="59999.999999999993"/>
    <n v="0.4"/>
    <x v="2"/>
    <x v="8"/>
    <x v="1"/>
    <n v="599.99999999999989"/>
    <n v="239.99999999999997"/>
  </r>
  <r>
    <x v="2"/>
    <n v="1185732"/>
    <d v="2021-11-12T00:00:00"/>
    <x v="3"/>
    <s v="South Dakota"/>
    <s v="Sioux Falls"/>
    <x v="0"/>
    <n v="54.999999999999993"/>
    <x v="46"/>
    <n v="219999.99999999997"/>
    <n v="76999.999999999985"/>
    <n v="0.35"/>
    <x v="2"/>
    <x v="9"/>
    <x v="1"/>
    <n v="549.99999999999989"/>
    <n v="192.49999999999997"/>
  </r>
  <r>
    <x v="2"/>
    <n v="1185732"/>
    <d v="2021-11-12T00:00:00"/>
    <x v="3"/>
    <s v="South Dakota"/>
    <s v="Sioux Falls"/>
    <x v="1"/>
    <n v="45"/>
    <x v="43"/>
    <n v="112500"/>
    <n v="33750"/>
    <n v="0.3"/>
    <x v="2"/>
    <x v="9"/>
    <x v="1"/>
    <n v="450"/>
    <n v="135"/>
  </r>
  <r>
    <x v="2"/>
    <n v="1185732"/>
    <d v="2021-11-12T00:00:00"/>
    <x v="3"/>
    <s v="South Dakota"/>
    <s v="Sioux Falls"/>
    <x v="2"/>
    <n v="45"/>
    <x v="49"/>
    <n v="87750"/>
    <n v="26325"/>
    <n v="0.3"/>
    <x v="2"/>
    <x v="9"/>
    <x v="1"/>
    <n v="450"/>
    <n v="135"/>
  </r>
  <r>
    <x v="2"/>
    <n v="1185732"/>
    <d v="2021-11-12T00:00:00"/>
    <x v="3"/>
    <s v="South Dakota"/>
    <s v="Sioux Falls"/>
    <x v="3"/>
    <n v="45"/>
    <x v="36"/>
    <n v="78750"/>
    <n v="23625"/>
    <n v="0.3"/>
    <x v="2"/>
    <x v="9"/>
    <x v="1"/>
    <n v="450"/>
    <n v="135"/>
  </r>
  <r>
    <x v="2"/>
    <n v="1185732"/>
    <d v="2021-11-12T00:00:00"/>
    <x v="3"/>
    <s v="South Dakota"/>
    <s v="Sioux Falls"/>
    <x v="4"/>
    <n v="60"/>
    <x v="42"/>
    <n v="90000"/>
    <n v="31499.999999999996"/>
    <n v="0.35"/>
    <x v="2"/>
    <x v="9"/>
    <x v="1"/>
    <n v="600"/>
    <n v="209.99999999999997"/>
  </r>
  <r>
    <x v="2"/>
    <n v="1185732"/>
    <d v="2021-11-12T00:00:00"/>
    <x v="3"/>
    <s v="South Dakota"/>
    <s v="Sioux Falls"/>
    <x v="5"/>
    <n v="64.999999999999986"/>
    <x v="43"/>
    <n v="162499.99999999997"/>
    <n v="64999.999999999993"/>
    <n v="0.4"/>
    <x v="2"/>
    <x v="9"/>
    <x v="1"/>
    <n v="649.99999999999989"/>
    <n v="259.99999999999994"/>
  </r>
  <r>
    <x v="2"/>
    <n v="1185732"/>
    <d v="2021-12-11T00:00:00"/>
    <x v="3"/>
    <s v="South Dakota"/>
    <s v="Sioux Falls"/>
    <x v="0"/>
    <n v="60"/>
    <x v="23"/>
    <n v="300000"/>
    <n v="105000"/>
    <n v="0.35"/>
    <x v="2"/>
    <x v="10"/>
    <x v="1"/>
    <n v="600"/>
    <n v="210"/>
  </r>
  <r>
    <x v="2"/>
    <n v="1185732"/>
    <d v="2021-12-11T00:00:00"/>
    <x v="3"/>
    <s v="South Dakota"/>
    <s v="Sioux Falls"/>
    <x v="1"/>
    <n v="50"/>
    <x v="48"/>
    <n v="150000"/>
    <n v="45000"/>
    <n v="0.3"/>
    <x v="2"/>
    <x v="10"/>
    <x v="1"/>
    <n v="500"/>
    <n v="150"/>
  </r>
  <r>
    <x v="2"/>
    <n v="1185732"/>
    <d v="2021-12-11T00:00:00"/>
    <x v="3"/>
    <s v="South Dakota"/>
    <s v="Sioux Falls"/>
    <x v="2"/>
    <n v="50"/>
    <x v="43"/>
    <n v="125000"/>
    <n v="37500"/>
    <n v="0.3"/>
    <x v="2"/>
    <x v="10"/>
    <x v="1"/>
    <n v="500"/>
    <n v="150"/>
  </r>
  <r>
    <x v="2"/>
    <n v="1185732"/>
    <d v="2021-12-11T00:00:00"/>
    <x v="3"/>
    <s v="South Dakota"/>
    <s v="Sioux Falls"/>
    <x v="3"/>
    <n v="50"/>
    <x v="40"/>
    <n v="100000"/>
    <n v="30000"/>
    <n v="0.3"/>
    <x v="2"/>
    <x v="10"/>
    <x v="1"/>
    <n v="500"/>
    <n v="150"/>
  </r>
  <r>
    <x v="2"/>
    <n v="1185732"/>
    <d v="2021-12-11T00:00:00"/>
    <x v="3"/>
    <s v="South Dakota"/>
    <s v="Sioux Falls"/>
    <x v="4"/>
    <n v="60"/>
    <x v="40"/>
    <n v="120000"/>
    <n v="42000"/>
    <n v="0.35"/>
    <x v="2"/>
    <x v="10"/>
    <x v="1"/>
    <n v="600"/>
    <n v="210"/>
  </r>
  <r>
    <x v="2"/>
    <n v="1185732"/>
    <d v="2021-12-11T00:00:00"/>
    <x v="3"/>
    <s v="South Dakota"/>
    <s v="Sioux Falls"/>
    <x v="5"/>
    <n v="64.999999999999986"/>
    <x v="48"/>
    <n v="194999.99999999997"/>
    <n v="77999.999999999985"/>
    <n v="0.4"/>
    <x v="2"/>
    <x v="10"/>
    <x v="1"/>
    <n v="649.99999999999989"/>
    <n v="259.99999999999994"/>
  </r>
  <r>
    <x v="2"/>
    <n v="1185732"/>
    <d v="2021-01-09T00:00:00"/>
    <x v="3"/>
    <s v="South Dakota"/>
    <s v="Sioux Falls"/>
    <x v="0"/>
    <n v="35"/>
    <x v="33"/>
    <n v="166250"/>
    <n v="58187.499999999993"/>
    <n v="0.35"/>
    <x v="2"/>
    <x v="0"/>
    <x v="1"/>
    <n v="350"/>
    <n v="122.49999999999999"/>
  </r>
  <r>
    <x v="2"/>
    <n v="1185732"/>
    <d v="2021-01-09T00:00:00"/>
    <x v="3"/>
    <s v="South Dakota"/>
    <s v="Sioux Falls"/>
    <x v="1"/>
    <n v="35"/>
    <x v="34"/>
    <n v="96250"/>
    <n v="28875"/>
    <n v="0.3"/>
    <x v="2"/>
    <x v="0"/>
    <x v="1"/>
    <n v="350"/>
    <n v="105"/>
  </r>
  <r>
    <x v="2"/>
    <n v="1185732"/>
    <d v="2021-01-09T00:00:00"/>
    <x v="3"/>
    <s v="South Dakota"/>
    <s v="Sioux Falls"/>
    <x v="2"/>
    <n v="25.000000000000007"/>
    <x v="34"/>
    <n v="68750.000000000015"/>
    <n v="20625.000000000004"/>
    <n v="0.3"/>
    <x v="2"/>
    <x v="0"/>
    <x v="1"/>
    <n v="250.00000000000006"/>
    <n v="75.000000000000014"/>
  </r>
  <r>
    <x v="2"/>
    <n v="1185732"/>
    <d v="2021-01-09T00:00:00"/>
    <x v="3"/>
    <s v="South Dakota"/>
    <s v="Sioux Falls"/>
    <x v="3"/>
    <n v="30.000000000000004"/>
    <x v="35"/>
    <n v="37500.000000000007"/>
    <n v="11250.000000000002"/>
    <n v="0.3"/>
    <x v="2"/>
    <x v="0"/>
    <x v="1"/>
    <n v="300.00000000000006"/>
    <n v="90.000000000000014"/>
  </r>
  <r>
    <x v="2"/>
    <n v="1185732"/>
    <d v="2021-01-09T00:00:00"/>
    <x v="3"/>
    <s v="South Dakota"/>
    <s v="Sioux Falls"/>
    <x v="4"/>
    <n v="44.999999999999993"/>
    <x v="36"/>
    <n v="78749.999999999985"/>
    <n v="27562.499999999993"/>
    <n v="0.35"/>
    <x v="2"/>
    <x v="0"/>
    <x v="1"/>
    <n v="449.99999999999994"/>
    <n v="157.49999999999997"/>
  </r>
  <r>
    <x v="2"/>
    <n v="1185732"/>
    <d v="2021-01-09T00:00:00"/>
    <x v="3"/>
    <s v="South Dakota"/>
    <s v="Sioux Falls"/>
    <x v="5"/>
    <n v="35"/>
    <x v="34"/>
    <n v="96250"/>
    <n v="38500"/>
    <n v="0.4"/>
    <x v="2"/>
    <x v="0"/>
    <x v="1"/>
    <n v="350"/>
    <n v="140"/>
  </r>
  <r>
    <x v="2"/>
    <n v="1185732"/>
    <d v="2021-02-09T00:00:00"/>
    <x v="3"/>
    <s v="South Dakota"/>
    <s v="Sioux Falls"/>
    <x v="0"/>
    <n v="35"/>
    <x v="27"/>
    <n v="183750"/>
    <n v="64312.499999999993"/>
    <n v="0.35"/>
    <x v="2"/>
    <x v="1"/>
    <x v="1"/>
    <n v="350"/>
    <n v="122.49999999999999"/>
  </r>
  <r>
    <x v="2"/>
    <n v="1185732"/>
    <d v="2021-02-09T00:00:00"/>
    <x v="3"/>
    <s v="South Dakota"/>
    <s v="Sioux Falls"/>
    <x v="1"/>
    <n v="35"/>
    <x v="36"/>
    <n v="61250"/>
    <n v="18375"/>
    <n v="0.3"/>
    <x v="2"/>
    <x v="1"/>
    <x v="1"/>
    <n v="350"/>
    <n v="105"/>
  </r>
  <r>
    <x v="2"/>
    <n v="1185732"/>
    <d v="2021-02-09T00:00:00"/>
    <x v="3"/>
    <s v="South Dakota"/>
    <s v="Sioux Falls"/>
    <x v="2"/>
    <n v="25.000000000000007"/>
    <x v="37"/>
    <n v="56250.000000000015"/>
    <n v="16875.000000000004"/>
    <n v="0.3"/>
    <x v="2"/>
    <x v="1"/>
    <x v="1"/>
    <n v="250.00000000000006"/>
    <n v="75.000000000000014"/>
  </r>
  <r>
    <x v="2"/>
    <n v="1185732"/>
    <d v="2021-02-09T00:00:00"/>
    <x v="3"/>
    <s v="North Dakota"/>
    <s v="Fargo"/>
    <x v="3"/>
    <n v="30.000000000000004"/>
    <x v="38"/>
    <n v="30000.000000000004"/>
    <n v="9000"/>
    <n v="0.3"/>
    <x v="2"/>
    <x v="1"/>
    <x v="1"/>
    <n v="300.00000000000006"/>
    <n v="90"/>
  </r>
  <r>
    <x v="2"/>
    <n v="1185732"/>
    <d v="2021-02-09T00:00:00"/>
    <x v="3"/>
    <s v="North Dakota"/>
    <s v="Fargo"/>
    <x v="4"/>
    <n v="44.999999999999993"/>
    <x v="36"/>
    <n v="78749.999999999985"/>
    <n v="27562.499999999993"/>
    <n v="0.35"/>
    <x v="2"/>
    <x v="1"/>
    <x v="1"/>
    <n v="449.99999999999994"/>
    <n v="157.49999999999997"/>
  </r>
  <r>
    <x v="2"/>
    <n v="1185732"/>
    <d v="2021-02-09T00:00:00"/>
    <x v="3"/>
    <s v="North Dakota"/>
    <s v="Fargo"/>
    <x v="5"/>
    <n v="24.999999999999996"/>
    <x v="34"/>
    <n v="68749.999999999985"/>
    <n v="27499.999999999996"/>
    <n v="0.4"/>
    <x v="2"/>
    <x v="1"/>
    <x v="1"/>
    <n v="249.99999999999994"/>
    <n v="99.999999999999986"/>
  </r>
  <r>
    <x v="2"/>
    <n v="1185732"/>
    <d v="2021-03-08T00:00:00"/>
    <x v="3"/>
    <s v="North Dakota"/>
    <s v="Fargo"/>
    <x v="0"/>
    <n v="30.000000000000004"/>
    <x v="39"/>
    <n v="148500.00000000003"/>
    <n v="51975.000000000007"/>
    <n v="0.35"/>
    <x v="2"/>
    <x v="2"/>
    <x v="1"/>
    <n v="300.00000000000006"/>
    <n v="105.00000000000001"/>
  </r>
  <r>
    <x v="2"/>
    <n v="1185732"/>
    <d v="2021-03-08T00:00:00"/>
    <x v="3"/>
    <s v="North Dakota"/>
    <s v="Fargo"/>
    <x v="1"/>
    <n v="30.000000000000004"/>
    <x v="40"/>
    <n v="60000.000000000007"/>
    <n v="18000"/>
    <n v="0.3"/>
    <x v="2"/>
    <x v="2"/>
    <x v="1"/>
    <n v="300.00000000000006"/>
    <n v="90"/>
  </r>
  <r>
    <x v="2"/>
    <n v="1185732"/>
    <d v="2021-03-08T00:00:00"/>
    <x v="3"/>
    <s v="North Dakota"/>
    <s v="Fargo"/>
    <x v="2"/>
    <n v="20.000000000000004"/>
    <x v="37"/>
    <n v="45000.000000000007"/>
    <n v="13500.000000000002"/>
    <n v="0.3"/>
    <x v="2"/>
    <x v="2"/>
    <x v="1"/>
    <n v="200.00000000000003"/>
    <n v="60.000000000000007"/>
  </r>
  <r>
    <x v="2"/>
    <n v="1185732"/>
    <d v="2021-03-08T00:00:00"/>
    <x v="3"/>
    <s v="North Dakota"/>
    <s v="Fargo"/>
    <x v="3"/>
    <n v="24.999999999999996"/>
    <x v="41"/>
    <n v="18749.999999999996"/>
    <n v="5624.9999999999991"/>
    <n v="0.3"/>
    <x v="2"/>
    <x v="2"/>
    <x v="1"/>
    <n v="249.99999999999994"/>
    <n v="74.999999999999986"/>
  </r>
  <r>
    <x v="2"/>
    <n v="1185732"/>
    <d v="2021-03-08T00:00:00"/>
    <x v="3"/>
    <s v="North Dakota"/>
    <s v="Fargo"/>
    <x v="4"/>
    <n v="40"/>
    <x v="35"/>
    <n v="50000"/>
    <n v="17500"/>
    <n v="0.35"/>
    <x v="2"/>
    <x v="2"/>
    <x v="1"/>
    <n v="400"/>
    <n v="140"/>
  </r>
  <r>
    <x v="2"/>
    <n v="1185732"/>
    <d v="2021-03-08T00:00:00"/>
    <x v="3"/>
    <s v="North Dakota"/>
    <s v="Fargo"/>
    <x v="5"/>
    <n v="30.000000000000004"/>
    <x v="37"/>
    <n v="67500.000000000015"/>
    <n v="27000.000000000007"/>
    <n v="0.4"/>
    <x v="2"/>
    <x v="2"/>
    <x v="1"/>
    <n v="300.00000000000006"/>
    <n v="120.00000000000003"/>
  </r>
  <r>
    <x v="2"/>
    <n v="1185732"/>
    <d v="2021-04-09T00:00:00"/>
    <x v="3"/>
    <s v="North Dakota"/>
    <s v="Fargo"/>
    <x v="0"/>
    <n v="30.000000000000004"/>
    <x v="31"/>
    <n v="135000.00000000003"/>
    <n v="47250.000000000007"/>
    <n v="0.35"/>
    <x v="2"/>
    <x v="3"/>
    <x v="1"/>
    <n v="300.00000000000006"/>
    <n v="105.00000000000001"/>
  </r>
  <r>
    <x v="2"/>
    <n v="1185732"/>
    <d v="2021-04-09T00:00:00"/>
    <x v="3"/>
    <s v="North Dakota"/>
    <s v="Fargo"/>
    <x v="1"/>
    <n v="30.000000000000004"/>
    <x v="42"/>
    <n v="45000.000000000007"/>
    <n v="13500.000000000002"/>
    <n v="0.3"/>
    <x v="2"/>
    <x v="3"/>
    <x v="1"/>
    <n v="300.00000000000006"/>
    <n v="90.000000000000014"/>
  </r>
  <r>
    <x v="2"/>
    <n v="1185732"/>
    <d v="2021-04-09T00:00:00"/>
    <x v="3"/>
    <s v="North Dakota"/>
    <s v="Fargo"/>
    <x v="2"/>
    <n v="20.000000000000004"/>
    <x v="42"/>
    <n v="30000.000000000004"/>
    <n v="9000"/>
    <n v="0.3"/>
    <x v="2"/>
    <x v="3"/>
    <x v="1"/>
    <n v="200.00000000000003"/>
    <n v="60"/>
  </r>
  <r>
    <x v="2"/>
    <n v="1185732"/>
    <d v="2021-04-09T00:00:00"/>
    <x v="3"/>
    <s v="North Dakota"/>
    <s v="Fargo"/>
    <x v="3"/>
    <n v="24.999999999999996"/>
    <x v="41"/>
    <n v="18749.999999999996"/>
    <n v="5624.9999999999991"/>
    <n v="0.3"/>
    <x v="2"/>
    <x v="3"/>
    <x v="1"/>
    <n v="249.99999999999994"/>
    <n v="74.999999999999986"/>
  </r>
  <r>
    <x v="2"/>
    <n v="1185732"/>
    <d v="2021-04-09T00:00:00"/>
    <x v="3"/>
    <s v="North Dakota"/>
    <s v="Fargo"/>
    <x v="4"/>
    <n v="60"/>
    <x v="38"/>
    <n v="60000"/>
    <n v="21000"/>
    <n v="0.35"/>
    <x v="0"/>
    <x v="3"/>
    <x v="1"/>
    <n v="600"/>
    <n v="210"/>
  </r>
  <r>
    <x v="2"/>
    <n v="1185732"/>
    <d v="2021-04-09T00:00:00"/>
    <x v="3"/>
    <s v="North Dakota"/>
    <s v="Fargo"/>
    <x v="5"/>
    <n v="50"/>
    <x v="37"/>
    <n v="112500"/>
    <n v="45000"/>
    <n v="0.4"/>
    <x v="0"/>
    <x v="3"/>
    <x v="1"/>
    <n v="500"/>
    <n v="200"/>
  </r>
  <r>
    <x v="2"/>
    <n v="1185732"/>
    <d v="2021-05-10T00:00:00"/>
    <x v="3"/>
    <s v="North Dakota"/>
    <s v="Fargo"/>
    <x v="0"/>
    <n v="60"/>
    <x v="39"/>
    <n v="297000"/>
    <n v="103950"/>
    <n v="0.35"/>
    <x v="0"/>
    <x v="4"/>
    <x v="1"/>
    <n v="600"/>
    <n v="210"/>
  </r>
  <r>
    <x v="2"/>
    <n v="1185732"/>
    <d v="2021-05-10T00:00:00"/>
    <x v="3"/>
    <s v="North Dakota"/>
    <s v="Fargo"/>
    <x v="1"/>
    <n v="45"/>
    <x v="40"/>
    <n v="90000"/>
    <n v="27000"/>
    <n v="0.3"/>
    <x v="0"/>
    <x v="4"/>
    <x v="1"/>
    <n v="450"/>
    <n v="135"/>
  </r>
  <r>
    <x v="2"/>
    <n v="1185732"/>
    <d v="2021-05-10T00:00:00"/>
    <x v="3"/>
    <s v="North Dakota"/>
    <s v="Fargo"/>
    <x v="2"/>
    <n v="40"/>
    <x v="36"/>
    <n v="70000"/>
    <n v="21000"/>
    <n v="0.3"/>
    <x v="0"/>
    <x v="4"/>
    <x v="1"/>
    <n v="400"/>
    <n v="120"/>
  </r>
  <r>
    <x v="2"/>
    <n v="1185732"/>
    <d v="2021-05-10T00:00:00"/>
    <x v="3"/>
    <s v="North Dakota"/>
    <s v="Fargo"/>
    <x v="3"/>
    <n v="40"/>
    <x v="38"/>
    <n v="40000"/>
    <n v="12000"/>
    <n v="0.3"/>
    <x v="0"/>
    <x v="4"/>
    <x v="1"/>
    <n v="400"/>
    <n v="120"/>
  </r>
  <r>
    <x v="2"/>
    <n v="1185732"/>
    <d v="2021-05-10T00:00:00"/>
    <x v="3"/>
    <s v="North Dakota"/>
    <s v="Fargo"/>
    <x v="4"/>
    <n v="49.999999999999993"/>
    <x v="35"/>
    <n v="62499.999999999993"/>
    <n v="21874.999999999996"/>
    <n v="0.35"/>
    <x v="0"/>
    <x v="4"/>
    <x v="1"/>
    <n v="499.99999999999994"/>
    <n v="174.99999999999997"/>
  </r>
  <r>
    <x v="2"/>
    <n v="1185732"/>
    <d v="2021-05-10T00:00:00"/>
    <x v="3"/>
    <s v="North Dakota"/>
    <s v="Fargo"/>
    <x v="5"/>
    <n v="54.999999999999993"/>
    <x v="43"/>
    <n v="137499.99999999997"/>
    <n v="54999.999999999993"/>
    <n v="0.4"/>
    <x v="0"/>
    <x v="4"/>
    <x v="1"/>
    <n v="549.99999999999989"/>
    <n v="219.99999999999997"/>
  </r>
  <r>
    <x v="2"/>
    <n v="1185732"/>
    <d v="2021-06-09T00:00:00"/>
    <x v="3"/>
    <s v="North Dakota"/>
    <s v="Fargo"/>
    <x v="0"/>
    <n v="40"/>
    <x v="23"/>
    <n v="200000"/>
    <n v="70000"/>
    <n v="0.35"/>
    <x v="0"/>
    <x v="11"/>
    <x v="1"/>
    <n v="400"/>
    <n v="140"/>
  </r>
  <r>
    <x v="2"/>
    <n v="1185732"/>
    <d v="2021-06-09T00:00:00"/>
    <x v="3"/>
    <s v="North Dakota"/>
    <s v="Fargo"/>
    <x v="1"/>
    <n v="35.000000000000007"/>
    <x v="43"/>
    <n v="87500.000000000015"/>
    <n v="26250.000000000004"/>
    <n v="0.3"/>
    <x v="0"/>
    <x v="11"/>
    <x v="1"/>
    <n v="350.00000000000006"/>
    <n v="105.00000000000001"/>
  </r>
  <r>
    <x v="2"/>
    <n v="1185732"/>
    <d v="2021-06-09T00:00:00"/>
    <x v="3"/>
    <s v="North Dakota"/>
    <s v="Fargo"/>
    <x v="2"/>
    <n v="30.000000000000004"/>
    <x v="40"/>
    <n v="60000.000000000007"/>
    <n v="18000"/>
    <n v="0.3"/>
    <x v="0"/>
    <x v="11"/>
    <x v="1"/>
    <n v="300.00000000000006"/>
    <n v="90"/>
  </r>
  <r>
    <x v="2"/>
    <n v="1185732"/>
    <d v="2021-06-09T00:00:00"/>
    <x v="3"/>
    <s v="North Dakota"/>
    <s v="Fargo"/>
    <x v="3"/>
    <n v="30.000000000000004"/>
    <x v="36"/>
    <n v="52500.000000000007"/>
    <n v="15750.000000000002"/>
    <n v="0.3"/>
    <x v="0"/>
    <x v="11"/>
    <x v="1"/>
    <n v="300.00000000000006"/>
    <n v="90.000000000000014"/>
  </r>
  <r>
    <x v="2"/>
    <n v="1185732"/>
    <d v="2021-06-09T00:00:00"/>
    <x v="3"/>
    <s v="North Dakota"/>
    <s v="Fargo"/>
    <x v="4"/>
    <n v="40"/>
    <x v="36"/>
    <n v="70000"/>
    <n v="24500"/>
    <n v="0.35"/>
    <x v="0"/>
    <x v="11"/>
    <x v="1"/>
    <n v="400"/>
    <n v="140"/>
  </r>
  <r>
    <x v="2"/>
    <n v="1185732"/>
    <d v="2021-06-09T00:00:00"/>
    <x v="3"/>
    <s v="North Dakota"/>
    <s v="Fargo"/>
    <x v="5"/>
    <n v="55.000000000000007"/>
    <x v="45"/>
    <n v="178750.00000000003"/>
    <n v="71500.000000000015"/>
    <n v="0.4"/>
    <x v="0"/>
    <x v="11"/>
    <x v="1"/>
    <n v="550.00000000000011"/>
    <n v="220.00000000000006"/>
  </r>
  <r>
    <x v="2"/>
    <n v="1185732"/>
    <d v="2021-07-08T00:00:00"/>
    <x v="3"/>
    <s v="North Dakota"/>
    <s v="Fargo"/>
    <x v="0"/>
    <n v="50"/>
    <x v="20"/>
    <n v="275000"/>
    <n v="96250"/>
    <n v="0.35"/>
    <x v="0"/>
    <x v="5"/>
    <x v="1"/>
    <n v="500"/>
    <n v="175"/>
  </r>
  <r>
    <x v="2"/>
    <n v="1185732"/>
    <d v="2021-07-08T00:00:00"/>
    <x v="3"/>
    <s v="North Dakota"/>
    <s v="Fargo"/>
    <x v="1"/>
    <n v="45.000000000000007"/>
    <x v="48"/>
    <n v="135000.00000000003"/>
    <n v="40500.000000000007"/>
    <n v="0.3"/>
    <x v="0"/>
    <x v="5"/>
    <x v="1"/>
    <n v="450.00000000000011"/>
    <n v="135.00000000000003"/>
  </r>
  <r>
    <x v="2"/>
    <n v="1185732"/>
    <d v="2021-07-08T00:00:00"/>
    <x v="3"/>
    <s v="North Dakota"/>
    <s v="Fargo"/>
    <x v="2"/>
    <n v="40"/>
    <x v="37"/>
    <n v="90000"/>
    <n v="27000"/>
    <n v="0.3"/>
    <x v="0"/>
    <x v="5"/>
    <x v="1"/>
    <n v="400"/>
    <n v="120"/>
  </r>
  <r>
    <x v="2"/>
    <n v="1185732"/>
    <d v="2021-07-08T00:00:00"/>
    <x v="3"/>
    <s v="North Dakota"/>
    <s v="Fargo"/>
    <x v="3"/>
    <n v="40"/>
    <x v="36"/>
    <n v="70000"/>
    <n v="21000"/>
    <n v="0.3"/>
    <x v="0"/>
    <x v="5"/>
    <x v="1"/>
    <n v="400"/>
    <n v="120"/>
  </r>
  <r>
    <x v="2"/>
    <n v="1185732"/>
    <d v="2021-07-08T00:00:00"/>
    <x v="3"/>
    <s v="North Dakota"/>
    <s v="Fargo"/>
    <x v="4"/>
    <n v="50"/>
    <x v="40"/>
    <n v="100000"/>
    <n v="35000"/>
    <n v="0.35"/>
    <x v="0"/>
    <x v="5"/>
    <x v="1"/>
    <n v="500"/>
    <n v="175"/>
  </r>
  <r>
    <x v="2"/>
    <n v="1185732"/>
    <d v="2021-07-08T00:00:00"/>
    <x v="3"/>
    <s v="North Dakota"/>
    <s v="Fargo"/>
    <x v="5"/>
    <n v="55.000000000000007"/>
    <x v="47"/>
    <n v="206250.00000000003"/>
    <n v="82500.000000000015"/>
    <n v="0.4"/>
    <x v="0"/>
    <x v="5"/>
    <x v="1"/>
    <n v="550.00000000000011"/>
    <n v="220.00000000000003"/>
  </r>
  <r>
    <x v="2"/>
    <n v="1185732"/>
    <d v="2021-08-09T00:00:00"/>
    <x v="3"/>
    <s v="North Dakota"/>
    <s v="Fargo"/>
    <x v="0"/>
    <n v="50"/>
    <x v="27"/>
    <n v="262500"/>
    <n v="91875"/>
    <n v="0.35"/>
    <x v="0"/>
    <x v="6"/>
    <x v="1"/>
    <n v="500"/>
    <n v="175"/>
  </r>
  <r>
    <x v="2"/>
    <n v="1185732"/>
    <d v="2021-08-09T00:00:00"/>
    <x v="3"/>
    <s v="North Dakota"/>
    <s v="Fargo"/>
    <x v="1"/>
    <n v="45.000000000000007"/>
    <x v="48"/>
    <n v="135000.00000000003"/>
    <n v="40500.000000000007"/>
    <n v="0.3"/>
    <x v="0"/>
    <x v="6"/>
    <x v="1"/>
    <n v="450.00000000000011"/>
    <n v="135.00000000000003"/>
  </r>
  <r>
    <x v="2"/>
    <n v="1185732"/>
    <d v="2021-08-09T00:00:00"/>
    <x v="3"/>
    <s v="North Dakota"/>
    <s v="Fargo"/>
    <x v="2"/>
    <n v="40"/>
    <x v="37"/>
    <n v="90000"/>
    <n v="27000"/>
    <n v="0.3"/>
    <x v="0"/>
    <x v="6"/>
    <x v="1"/>
    <n v="400"/>
    <n v="120"/>
  </r>
  <r>
    <x v="2"/>
    <n v="1185732"/>
    <d v="2021-08-09T00:00:00"/>
    <x v="3"/>
    <s v="North Dakota"/>
    <s v="Fargo"/>
    <x v="3"/>
    <n v="40"/>
    <x v="40"/>
    <n v="80000"/>
    <n v="24000"/>
    <n v="0.3"/>
    <x v="0"/>
    <x v="6"/>
    <x v="1"/>
    <n v="400"/>
    <n v="120"/>
  </r>
  <r>
    <x v="2"/>
    <n v="1185732"/>
    <d v="2021-08-09T00:00:00"/>
    <x v="3"/>
    <s v="North Dakota"/>
    <s v="Fargo"/>
    <x v="4"/>
    <n v="50"/>
    <x v="36"/>
    <n v="87500"/>
    <n v="30624.999999999996"/>
    <n v="0.35"/>
    <x v="0"/>
    <x v="6"/>
    <x v="1"/>
    <n v="500"/>
    <n v="174.99999999999997"/>
  </r>
  <r>
    <x v="2"/>
    <n v="1185732"/>
    <d v="2021-08-09T00:00:00"/>
    <x v="3"/>
    <s v="North Dakota"/>
    <s v="Fargo"/>
    <x v="5"/>
    <n v="55.000000000000007"/>
    <x v="44"/>
    <n v="192500.00000000003"/>
    <n v="77000.000000000015"/>
    <n v="0.4"/>
    <x v="0"/>
    <x v="6"/>
    <x v="1"/>
    <n v="550.00000000000011"/>
    <n v="220.00000000000003"/>
  </r>
  <r>
    <x v="2"/>
    <n v="1185732"/>
    <d v="2021-09-10T00:00:00"/>
    <x v="3"/>
    <s v="North Dakota"/>
    <s v="Fargo"/>
    <x v="0"/>
    <n v="40"/>
    <x v="33"/>
    <n v="190000"/>
    <n v="66500"/>
    <n v="0.35"/>
    <x v="0"/>
    <x v="7"/>
    <x v="1"/>
    <n v="400"/>
    <n v="140"/>
  </r>
  <r>
    <x v="2"/>
    <n v="1185732"/>
    <d v="2021-09-10T00:00:00"/>
    <x v="3"/>
    <s v="North Dakota"/>
    <s v="Fargo"/>
    <x v="1"/>
    <n v="35.000000000000007"/>
    <x v="34"/>
    <n v="96250.000000000015"/>
    <n v="28875.000000000004"/>
    <n v="0.3"/>
    <x v="0"/>
    <x v="7"/>
    <x v="1"/>
    <n v="350.00000000000006"/>
    <n v="105.00000000000001"/>
  </r>
  <r>
    <x v="2"/>
    <n v="1185732"/>
    <d v="2021-09-10T00:00:00"/>
    <x v="3"/>
    <s v="North Dakota"/>
    <s v="Fargo"/>
    <x v="2"/>
    <n v="30.000000000000004"/>
    <x v="36"/>
    <n v="52500.000000000007"/>
    <n v="15750.000000000002"/>
    <n v="0.3"/>
    <x v="0"/>
    <x v="7"/>
    <x v="1"/>
    <n v="300.00000000000006"/>
    <n v="90.000000000000014"/>
  </r>
  <r>
    <x v="2"/>
    <n v="1185732"/>
    <d v="2021-09-10T00:00:00"/>
    <x v="3"/>
    <s v="North Dakota"/>
    <s v="Fargo"/>
    <x v="3"/>
    <n v="30.000000000000004"/>
    <x v="42"/>
    <n v="45000.000000000007"/>
    <n v="13500.000000000002"/>
    <n v="0.3"/>
    <x v="0"/>
    <x v="7"/>
    <x v="1"/>
    <n v="300.00000000000006"/>
    <n v="90.000000000000014"/>
  </r>
  <r>
    <x v="2"/>
    <n v="1185732"/>
    <d v="2021-09-10T00:00:00"/>
    <x v="3"/>
    <s v="North Dakota"/>
    <s v="Fargo"/>
    <x v="4"/>
    <n v="40"/>
    <x v="42"/>
    <n v="60000"/>
    <n v="21000"/>
    <n v="0.35"/>
    <x v="0"/>
    <x v="7"/>
    <x v="1"/>
    <n v="400"/>
    <n v="140"/>
  </r>
  <r>
    <x v="2"/>
    <n v="1185732"/>
    <d v="2021-09-10T00:00:00"/>
    <x v="3"/>
    <s v="North Dakota"/>
    <s v="Fargo"/>
    <x v="5"/>
    <n v="45"/>
    <x v="37"/>
    <n v="101250"/>
    <n v="40500"/>
    <n v="0.4"/>
    <x v="0"/>
    <x v="7"/>
    <x v="1"/>
    <n v="450"/>
    <n v="180"/>
  </r>
  <r>
    <x v="2"/>
    <n v="1185732"/>
    <d v="2021-10-09T00:00:00"/>
    <x v="3"/>
    <s v="North Dakota"/>
    <s v="Fargo"/>
    <x v="0"/>
    <n v="49.999999999999993"/>
    <x v="46"/>
    <n v="199999.99999999997"/>
    <n v="69999.999999999985"/>
    <n v="0.35"/>
    <x v="0"/>
    <x v="8"/>
    <x v="1"/>
    <n v="499.99999999999994"/>
    <n v="174.99999999999997"/>
  </r>
  <r>
    <x v="2"/>
    <n v="1185732"/>
    <d v="2021-10-09T00:00:00"/>
    <x v="3"/>
    <s v="North Dakota"/>
    <s v="Fargo"/>
    <x v="1"/>
    <n v="40"/>
    <x v="43"/>
    <n v="100000"/>
    <n v="30000"/>
    <n v="0.3"/>
    <x v="0"/>
    <x v="8"/>
    <x v="1"/>
    <n v="400"/>
    <n v="120"/>
  </r>
  <r>
    <x v="2"/>
    <n v="1185732"/>
    <d v="2021-10-09T00:00:00"/>
    <x v="3"/>
    <s v="North Dakota"/>
    <s v="Fargo"/>
    <x v="2"/>
    <n v="40"/>
    <x v="42"/>
    <n v="60000"/>
    <n v="18000"/>
    <n v="0.3"/>
    <x v="0"/>
    <x v="8"/>
    <x v="1"/>
    <n v="400"/>
    <n v="120"/>
  </r>
  <r>
    <x v="2"/>
    <n v="1185732"/>
    <d v="2021-10-09T00:00:00"/>
    <x v="3"/>
    <s v="North Dakota"/>
    <s v="Fargo"/>
    <x v="3"/>
    <n v="40"/>
    <x v="35"/>
    <n v="50000"/>
    <n v="15000"/>
    <n v="0.3"/>
    <x v="0"/>
    <x v="8"/>
    <x v="1"/>
    <n v="400"/>
    <n v="120"/>
  </r>
  <r>
    <x v="2"/>
    <n v="1185732"/>
    <d v="2021-10-09T00:00:00"/>
    <x v="3"/>
    <s v="North Dakota"/>
    <s v="Fargo"/>
    <x v="4"/>
    <n v="49.999999999999993"/>
    <x v="35"/>
    <n v="62499.999999999993"/>
    <n v="21874.999999999996"/>
    <n v="0.35"/>
    <x v="0"/>
    <x v="8"/>
    <x v="1"/>
    <n v="499.99999999999994"/>
    <n v="174.99999999999997"/>
  </r>
  <r>
    <x v="0"/>
    <n v="1185732"/>
    <d v="2021-10-09T00:00:00"/>
    <x v="3"/>
    <s v="North Dakota"/>
    <s v="Fargo"/>
    <x v="5"/>
    <n v="54.999999999999986"/>
    <x v="43"/>
    <n v="137499.99999999997"/>
    <n v="54999.999999999993"/>
    <n v="0.4"/>
    <x v="0"/>
    <x v="8"/>
    <x v="1"/>
    <n v="549.99999999999989"/>
    <n v="219.99999999999997"/>
  </r>
  <r>
    <x v="0"/>
    <n v="1185732"/>
    <d v="2021-11-09T00:00:00"/>
    <x v="3"/>
    <s v="North Dakota"/>
    <s v="Fargo"/>
    <x v="0"/>
    <n v="49.999999999999993"/>
    <x v="46"/>
    <n v="199999.99999999997"/>
    <n v="69999.999999999985"/>
    <n v="0.35"/>
    <x v="0"/>
    <x v="9"/>
    <x v="1"/>
    <n v="499.99999999999994"/>
    <n v="174.99999999999997"/>
  </r>
  <r>
    <x v="0"/>
    <n v="1185732"/>
    <d v="2021-11-09T00:00:00"/>
    <x v="3"/>
    <s v="North Dakota"/>
    <s v="Fargo"/>
    <x v="1"/>
    <n v="40"/>
    <x v="43"/>
    <n v="100000"/>
    <n v="30000"/>
    <n v="0.3"/>
    <x v="0"/>
    <x v="9"/>
    <x v="1"/>
    <n v="400"/>
    <n v="120"/>
  </r>
  <r>
    <x v="0"/>
    <n v="1185732"/>
    <d v="2021-11-09T00:00:00"/>
    <x v="3"/>
    <s v="North Dakota"/>
    <s v="Fargo"/>
    <x v="2"/>
    <n v="40"/>
    <x v="49"/>
    <n v="78000"/>
    <n v="23400"/>
    <n v="0.3"/>
    <x v="0"/>
    <x v="9"/>
    <x v="1"/>
    <n v="400"/>
    <n v="120"/>
  </r>
  <r>
    <x v="0"/>
    <n v="1185732"/>
    <d v="2021-11-09T00:00:00"/>
    <x v="3"/>
    <s v="North Dakota"/>
    <s v="Fargo"/>
    <x v="3"/>
    <n v="40"/>
    <x v="36"/>
    <n v="70000"/>
    <n v="21000"/>
    <n v="0.3"/>
    <x v="0"/>
    <x v="9"/>
    <x v="1"/>
    <n v="400"/>
    <n v="120"/>
  </r>
  <r>
    <x v="0"/>
    <n v="1185732"/>
    <d v="2021-11-09T00:00:00"/>
    <x v="3"/>
    <s v="North Dakota"/>
    <s v="Fargo"/>
    <x v="4"/>
    <n v="60"/>
    <x v="42"/>
    <n v="90000"/>
    <n v="31499.999999999996"/>
    <n v="0.35"/>
    <x v="0"/>
    <x v="9"/>
    <x v="1"/>
    <n v="600"/>
    <n v="209.99999999999997"/>
  </r>
  <r>
    <x v="0"/>
    <n v="1185732"/>
    <d v="2021-11-09T00:00:00"/>
    <x v="3"/>
    <s v="North Dakota"/>
    <s v="Fargo"/>
    <x v="5"/>
    <n v="64.999999999999986"/>
    <x v="43"/>
    <n v="162499.99999999997"/>
    <n v="64999.999999999993"/>
    <n v="0.4"/>
    <x v="0"/>
    <x v="9"/>
    <x v="1"/>
    <n v="649.99999999999989"/>
    <n v="259.99999999999994"/>
  </r>
  <r>
    <x v="0"/>
    <n v="1185732"/>
    <d v="2021-12-08T00:00:00"/>
    <x v="3"/>
    <s v="North Dakota"/>
    <s v="Fargo"/>
    <x v="0"/>
    <n v="60"/>
    <x v="23"/>
    <n v="300000"/>
    <n v="105000"/>
    <n v="0.35"/>
    <x v="0"/>
    <x v="10"/>
    <x v="1"/>
    <n v="600"/>
    <n v="210"/>
  </r>
  <r>
    <x v="0"/>
    <n v="1185732"/>
    <d v="2021-12-08T00:00:00"/>
    <x v="3"/>
    <s v="North Dakota"/>
    <s v="Fargo"/>
    <x v="1"/>
    <n v="50"/>
    <x v="48"/>
    <n v="150000"/>
    <n v="45000"/>
    <n v="0.3"/>
    <x v="0"/>
    <x v="10"/>
    <x v="1"/>
    <n v="500"/>
    <n v="150"/>
  </r>
  <r>
    <x v="0"/>
    <n v="1185732"/>
    <d v="2021-12-08T00:00:00"/>
    <x v="3"/>
    <s v="North Dakota"/>
    <s v="Fargo"/>
    <x v="2"/>
    <n v="50"/>
    <x v="43"/>
    <n v="125000"/>
    <n v="37500"/>
    <n v="0.3"/>
    <x v="0"/>
    <x v="10"/>
    <x v="1"/>
    <n v="500"/>
    <n v="150"/>
  </r>
  <r>
    <x v="0"/>
    <n v="1185732"/>
    <d v="2021-12-08T00:00:00"/>
    <x v="3"/>
    <s v="North Dakota"/>
    <s v="Fargo"/>
    <x v="3"/>
    <n v="50"/>
    <x v="40"/>
    <n v="100000"/>
    <n v="30000"/>
    <n v="0.3"/>
    <x v="0"/>
    <x v="10"/>
    <x v="1"/>
    <n v="500"/>
    <n v="150"/>
  </r>
  <r>
    <x v="0"/>
    <n v="1185732"/>
    <d v="2021-12-08T00:00:00"/>
    <x v="3"/>
    <s v="North Dakota"/>
    <s v="Fargo"/>
    <x v="4"/>
    <n v="60"/>
    <x v="40"/>
    <n v="120000"/>
    <n v="42000"/>
    <n v="0.35"/>
    <x v="0"/>
    <x v="10"/>
    <x v="1"/>
    <n v="600"/>
    <n v="210"/>
  </r>
  <r>
    <x v="0"/>
    <n v="1185732"/>
    <d v="2021-12-08T00:00:00"/>
    <x v="3"/>
    <s v="North Dakota"/>
    <s v="Fargo"/>
    <x v="5"/>
    <n v="64.999999999999986"/>
    <x v="48"/>
    <n v="194999.99999999997"/>
    <n v="77999.999999999985"/>
    <n v="0.4"/>
    <x v="0"/>
    <x v="10"/>
    <x v="1"/>
    <n v="649.99999999999989"/>
    <n v="259.99999999999994"/>
  </r>
  <r>
    <x v="0"/>
    <n v="1185732"/>
    <d v="2021-01-06T00:00:00"/>
    <x v="3"/>
    <s v="North Dakota"/>
    <s v="Fargo"/>
    <x v="0"/>
    <n v="30.000000000000004"/>
    <x v="31"/>
    <n v="135000.00000000003"/>
    <n v="40500.000000000007"/>
    <n v="0.3"/>
    <x v="0"/>
    <x v="0"/>
    <x v="1"/>
    <n v="300.00000000000006"/>
    <n v="90.000000000000014"/>
  </r>
  <r>
    <x v="0"/>
    <n v="1185732"/>
    <d v="2021-01-06T00:00:00"/>
    <x v="3"/>
    <s v="North Dakota"/>
    <s v="Fargo"/>
    <x v="1"/>
    <n v="30.000000000000004"/>
    <x v="43"/>
    <n v="75000.000000000015"/>
    <n v="26250.000000000004"/>
    <n v="0.35"/>
    <x v="0"/>
    <x v="0"/>
    <x v="1"/>
    <n v="300.00000000000006"/>
    <n v="105.00000000000001"/>
  </r>
  <r>
    <x v="0"/>
    <n v="1185732"/>
    <d v="2021-01-06T00:00:00"/>
    <x v="3"/>
    <s v="North Dakota"/>
    <s v="Fargo"/>
    <x v="2"/>
    <n v="20.000000000000007"/>
    <x v="43"/>
    <n v="50000.000000000015"/>
    <n v="15000.000000000004"/>
    <n v="0.3"/>
    <x v="0"/>
    <x v="0"/>
    <x v="1"/>
    <n v="200.00000000000006"/>
    <n v="60.000000000000014"/>
  </r>
  <r>
    <x v="0"/>
    <n v="1185732"/>
    <d v="2021-01-06T00:00:00"/>
    <x v="3"/>
    <s v="North Dakota"/>
    <s v="Fargo"/>
    <x v="3"/>
    <n v="25.000000000000007"/>
    <x v="38"/>
    <n v="25000.000000000007"/>
    <n v="7500.0000000000018"/>
    <n v="0.3"/>
    <x v="0"/>
    <x v="0"/>
    <x v="1"/>
    <n v="250.00000000000009"/>
    <n v="75.000000000000014"/>
  </r>
  <r>
    <x v="0"/>
    <n v="1185732"/>
    <d v="2021-01-06T00:00:00"/>
    <x v="3"/>
    <s v="North Dakota"/>
    <s v="Fargo"/>
    <x v="4"/>
    <n v="40"/>
    <x v="42"/>
    <n v="60000"/>
    <n v="30000"/>
    <n v="0.5"/>
    <x v="0"/>
    <x v="0"/>
    <x v="1"/>
    <n v="400"/>
    <n v="200"/>
  </r>
  <r>
    <x v="0"/>
    <n v="1185732"/>
    <d v="2021-01-06T00:00:00"/>
    <x v="3"/>
    <s v="North Dakota"/>
    <s v="Fargo"/>
    <x v="5"/>
    <n v="30.000000000000004"/>
    <x v="43"/>
    <n v="75000.000000000015"/>
    <n v="30000.000000000007"/>
    <n v="0.4"/>
    <x v="0"/>
    <x v="0"/>
    <x v="1"/>
    <n v="300.00000000000006"/>
    <n v="120.00000000000003"/>
  </r>
  <r>
    <x v="0"/>
    <n v="1185732"/>
    <d v="2021-02-06T00:00:00"/>
    <x v="3"/>
    <s v="North Dakota"/>
    <s v="Fargo"/>
    <x v="0"/>
    <n v="30.000000000000004"/>
    <x v="23"/>
    <n v="150000.00000000003"/>
    <n v="45000.000000000007"/>
    <n v="0.3"/>
    <x v="0"/>
    <x v="1"/>
    <x v="1"/>
    <n v="300.00000000000006"/>
    <n v="90.000000000000014"/>
  </r>
  <r>
    <x v="0"/>
    <n v="1185732"/>
    <d v="2021-02-06T00:00:00"/>
    <x v="3"/>
    <s v="North Dakota"/>
    <s v="Fargo"/>
    <x v="1"/>
    <n v="30.000000000000004"/>
    <x v="42"/>
    <n v="45000.000000000007"/>
    <n v="15750.000000000002"/>
    <n v="0.35"/>
    <x v="0"/>
    <x v="1"/>
    <x v="1"/>
    <n v="300.00000000000006"/>
    <n v="105.00000000000001"/>
  </r>
  <r>
    <x v="0"/>
    <n v="1185732"/>
    <d v="2021-02-06T00:00:00"/>
    <x v="3"/>
    <s v="North Dakota"/>
    <s v="Fargo"/>
    <x v="2"/>
    <n v="20.000000000000007"/>
    <x v="40"/>
    <n v="40000.000000000015"/>
    <n v="12000.000000000004"/>
    <n v="0.3"/>
    <x v="0"/>
    <x v="1"/>
    <x v="1"/>
    <n v="200.00000000000009"/>
    <n v="60.000000000000021"/>
  </r>
  <r>
    <x v="0"/>
    <n v="1185732"/>
    <d v="2021-02-06T00:00:00"/>
    <x v="3"/>
    <s v="Iowa"/>
    <s v="Des Moines"/>
    <x v="3"/>
    <n v="25.000000000000007"/>
    <x v="41"/>
    <n v="18750.000000000004"/>
    <n v="5625.0000000000009"/>
    <n v="0.3"/>
    <x v="0"/>
    <x v="1"/>
    <x v="1"/>
    <n v="250.00000000000006"/>
    <n v="75.000000000000014"/>
  </r>
  <r>
    <x v="0"/>
    <n v="1185732"/>
    <d v="2021-02-06T00:00:00"/>
    <x v="3"/>
    <s v="Iowa"/>
    <s v="Des Moines"/>
    <x v="4"/>
    <n v="40"/>
    <x v="42"/>
    <n v="60000"/>
    <n v="30000"/>
    <n v="0.5"/>
    <x v="0"/>
    <x v="1"/>
    <x v="1"/>
    <n v="400"/>
    <n v="200"/>
  </r>
  <r>
    <x v="0"/>
    <n v="1185732"/>
    <d v="2021-02-06T00:00:00"/>
    <x v="3"/>
    <s v="Iowa"/>
    <s v="Des Moines"/>
    <x v="5"/>
    <n v="14.999999999999996"/>
    <x v="43"/>
    <n v="37499.999999999993"/>
    <n v="14999.999999999998"/>
    <n v="0.4"/>
    <x v="0"/>
    <x v="1"/>
    <x v="1"/>
    <n v="149.99999999999997"/>
    <n v="59.999999999999993"/>
  </r>
  <r>
    <x v="0"/>
    <n v="1185732"/>
    <d v="2021-03-05T00:00:00"/>
    <x v="3"/>
    <s v="Iowa"/>
    <s v="Des Moines"/>
    <x v="0"/>
    <n v="20.000000000000004"/>
    <x v="53"/>
    <n v="94000.000000000015"/>
    <n v="28200.000000000004"/>
    <n v="0.3"/>
    <x v="0"/>
    <x v="2"/>
    <x v="1"/>
    <n v="200.00000000000003"/>
    <n v="60.000000000000007"/>
  </r>
  <r>
    <x v="0"/>
    <n v="1185732"/>
    <d v="2021-03-05T00:00:00"/>
    <x v="3"/>
    <s v="Iowa"/>
    <s v="Des Moines"/>
    <x v="1"/>
    <n v="20.000000000000004"/>
    <x v="36"/>
    <n v="35000.000000000007"/>
    <n v="12250.000000000002"/>
    <n v="0.35"/>
    <x v="0"/>
    <x v="2"/>
    <x v="1"/>
    <n v="200.00000000000003"/>
    <n v="70.000000000000014"/>
  </r>
  <r>
    <x v="0"/>
    <n v="1185732"/>
    <d v="2021-03-05T00:00:00"/>
    <x v="3"/>
    <s v="Iowa"/>
    <s v="Des Moines"/>
    <x v="2"/>
    <n v="10.000000000000004"/>
    <x v="37"/>
    <n v="22500.000000000007"/>
    <n v="6750.0000000000018"/>
    <n v="0.3"/>
    <x v="0"/>
    <x v="2"/>
    <x v="1"/>
    <n v="100.00000000000003"/>
    <n v="30.000000000000007"/>
  </r>
  <r>
    <x v="0"/>
    <n v="1185732"/>
    <d v="2021-03-05T00:00:00"/>
    <x v="3"/>
    <s v="Iowa"/>
    <s v="Des Moines"/>
    <x v="3"/>
    <n v="14.999999999999996"/>
    <x v="38"/>
    <n v="14999.999999999996"/>
    <n v="4499.9999999999991"/>
    <n v="0.3"/>
    <x v="0"/>
    <x v="2"/>
    <x v="1"/>
    <n v="149.99999999999997"/>
    <n v="44.999999999999993"/>
  </r>
  <r>
    <x v="0"/>
    <n v="1185732"/>
    <d v="2021-03-05T00:00:00"/>
    <x v="3"/>
    <s v="Iowa"/>
    <s v="Des Moines"/>
    <x v="4"/>
    <n v="30.000000000000004"/>
    <x v="42"/>
    <n v="45000.000000000007"/>
    <n v="22500.000000000004"/>
    <n v="0.5"/>
    <x v="0"/>
    <x v="2"/>
    <x v="1"/>
    <n v="300.00000000000006"/>
    <n v="150.00000000000003"/>
  </r>
  <r>
    <x v="0"/>
    <n v="1185732"/>
    <d v="2021-03-05T00:00:00"/>
    <x v="3"/>
    <s v="Iowa"/>
    <s v="Des Moines"/>
    <x v="5"/>
    <n v="20.000000000000004"/>
    <x v="43"/>
    <n v="50000.000000000007"/>
    <n v="20000.000000000004"/>
    <n v="0.4"/>
    <x v="0"/>
    <x v="2"/>
    <x v="1"/>
    <n v="200.00000000000003"/>
    <n v="80.000000000000014"/>
  </r>
  <r>
    <x v="0"/>
    <n v="1185732"/>
    <d v="2021-04-06T00:00:00"/>
    <x v="3"/>
    <s v="Iowa"/>
    <s v="Des Moines"/>
    <x v="0"/>
    <n v="20.000000000000004"/>
    <x v="33"/>
    <n v="95000.000000000015"/>
    <n v="28500.000000000004"/>
    <n v="0.3"/>
    <x v="0"/>
    <x v="3"/>
    <x v="1"/>
    <n v="200.00000000000003"/>
    <n v="60.000000000000007"/>
  </r>
  <r>
    <x v="0"/>
    <n v="1185732"/>
    <d v="2021-04-06T00:00:00"/>
    <x v="3"/>
    <s v="Iowa"/>
    <s v="Des Moines"/>
    <x v="1"/>
    <n v="20.000000000000004"/>
    <x v="36"/>
    <n v="35000.000000000007"/>
    <n v="12250.000000000002"/>
    <n v="0.35"/>
    <x v="0"/>
    <x v="3"/>
    <x v="1"/>
    <n v="200.00000000000003"/>
    <n v="70.000000000000014"/>
  </r>
  <r>
    <x v="0"/>
    <n v="1185732"/>
    <d v="2021-04-06T00:00:00"/>
    <x v="3"/>
    <s v="Iowa"/>
    <s v="Des Moines"/>
    <x v="2"/>
    <n v="10.000000000000004"/>
    <x v="36"/>
    <n v="17500.000000000007"/>
    <n v="5250.0000000000018"/>
    <n v="0.3"/>
    <x v="0"/>
    <x v="3"/>
    <x v="1"/>
    <n v="100.00000000000004"/>
    <n v="30.000000000000011"/>
  </r>
  <r>
    <x v="0"/>
    <n v="1185732"/>
    <d v="2021-04-06T00:00:00"/>
    <x v="3"/>
    <s v="Iowa"/>
    <s v="Des Moines"/>
    <x v="3"/>
    <n v="14.999999999999996"/>
    <x v="38"/>
    <n v="14999.999999999996"/>
    <n v="4499.9999999999991"/>
    <n v="0.3"/>
    <x v="0"/>
    <x v="3"/>
    <x v="1"/>
    <n v="149.99999999999997"/>
    <n v="44.999999999999993"/>
  </r>
  <r>
    <x v="0"/>
    <n v="1185732"/>
    <d v="2021-04-06T00:00:00"/>
    <x v="3"/>
    <s v="Iowa"/>
    <s v="Des Moines"/>
    <x v="4"/>
    <n v="60"/>
    <x v="35"/>
    <n v="75000"/>
    <n v="37500"/>
    <n v="0.5"/>
    <x v="0"/>
    <x v="3"/>
    <x v="1"/>
    <n v="600"/>
    <n v="300"/>
  </r>
  <r>
    <x v="0"/>
    <n v="1185732"/>
    <d v="2021-04-06T00:00:00"/>
    <x v="3"/>
    <s v="Iowa"/>
    <s v="Des Moines"/>
    <x v="5"/>
    <n v="50"/>
    <x v="43"/>
    <n v="125000"/>
    <n v="50000"/>
    <n v="0.4"/>
    <x v="0"/>
    <x v="3"/>
    <x v="1"/>
    <n v="500"/>
    <n v="200"/>
  </r>
  <r>
    <x v="0"/>
    <n v="1185732"/>
    <d v="2021-05-07T00:00:00"/>
    <x v="3"/>
    <s v="Iowa"/>
    <s v="Des Moines"/>
    <x v="0"/>
    <n v="60"/>
    <x v="66"/>
    <n v="312000"/>
    <n v="93600"/>
    <n v="0.3"/>
    <x v="0"/>
    <x v="4"/>
    <x v="1"/>
    <n v="600"/>
    <n v="180"/>
  </r>
  <r>
    <x v="0"/>
    <n v="1185732"/>
    <d v="2021-05-07T00:00:00"/>
    <x v="3"/>
    <s v="Iowa"/>
    <s v="Des Moines"/>
    <x v="1"/>
    <n v="40"/>
    <x v="37"/>
    <n v="90000"/>
    <n v="31499.999999999996"/>
    <n v="0.35"/>
    <x v="0"/>
    <x v="4"/>
    <x v="1"/>
    <n v="400"/>
    <n v="139.99999999999997"/>
  </r>
  <r>
    <x v="0"/>
    <n v="1185732"/>
    <d v="2021-05-07T00:00:00"/>
    <x v="3"/>
    <s v="Iowa"/>
    <s v="Des Moines"/>
    <x v="2"/>
    <n v="35"/>
    <x v="40"/>
    <n v="70000"/>
    <n v="21000"/>
    <n v="0.3"/>
    <x v="0"/>
    <x v="4"/>
    <x v="1"/>
    <n v="350"/>
    <n v="105"/>
  </r>
  <r>
    <x v="0"/>
    <n v="1185732"/>
    <d v="2021-05-07T00:00:00"/>
    <x v="3"/>
    <s v="Iowa"/>
    <s v="Des Moines"/>
    <x v="3"/>
    <n v="35"/>
    <x v="35"/>
    <n v="43750"/>
    <n v="13125"/>
    <n v="0.3"/>
    <x v="0"/>
    <x v="4"/>
    <x v="1"/>
    <n v="350"/>
    <n v="105"/>
  </r>
  <r>
    <x v="0"/>
    <n v="1185732"/>
    <d v="2021-05-07T00:00:00"/>
    <x v="3"/>
    <s v="Iowa"/>
    <s v="Des Moines"/>
    <x v="4"/>
    <n v="44.999999999999993"/>
    <x v="42"/>
    <n v="67499.999999999985"/>
    <n v="33749.999999999993"/>
    <n v="0.5"/>
    <x v="0"/>
    <x v="4"/>
    <x v="1"/>
    <n v="449.99999999999989"/>
    <n v="224.99999999999994"/>
  </r>
  <r>
    <x v="0"/>
    <n v="1185732"/>
    <d v="2021-05-07T00:00:00"/>
    <x v="3"/>
    <s v="Iowa"/>
    <s v="Des Moines"/>
    <x v="5"/>
    <n v="49.999999999999993"/>
    <x v="34"/>
    <n v="137499.99999999997"/>
    <n v="54999.999999999993"/>
    <n v="0.4"/>
    <x v="0"/>
    <x v="4"/>
    <x v="1"/>
    <n v="499.99999999999989"/>
    <n v="199.99999999999997"/>
  </r>
  <r>
    <x v="0"/>
    <n v="1185732"/>
    <d v="2021-06-06T00:00:00"/>
    <x v="3"/>
    <s v="Iowa"/>
    <s v="Des Moines"/>
    <x v="0"/>
    <n v="35"/>
    <x v="27"/>
    <n v="183750"/>
    <n v="55125"/>
    <n v="0.3"/>
    <x v="0"/>
    <x v="11"/>
    <x v="1"/>
    <n v="350"/>
    <n v="105"/>
  </r>
  <r>
    <x v="0"/>
    <n v="1185732"/>
    <d v="2021-06-06T00:00:00"/>
    <x v="3"/>
    <s v="Iowa"/>
    <s v="Des Moines"/>
    <x v="1"/>
    <n v="30.000000000000011"/>
    <x v="34"/>
    <n v="82500.000000000029"/>
    <n v="28875.000000000007"/>
    <n v="0.35"/>
    <x v="0"/>
    <x v="11"/>
    <x v="1"/>
    <n v="300.00000000000011"/>
    <n v="105.00000000000003"/>
  </r>
  <r>
    <x v="0"/>
    <n v="1185732"/>
    <d v="2021-06-06T00:00:00"/>
    <x v="3"/>
    <s v="Iowa"/>
    <s v="Des Moines"/>
    <x v="2"/>
    <n v="25.000000000000007"/>
    <x v="40"/>
    <n v="50000.000000000015"/>
    <n v="15000.000000000004"/>
    <n v="0.3"/>
    <x v="0"/>
    <x v="11"/>
    <x v="1"/>
    <n v="250.00000000000009"/>
    <n v="75.000000000000014"/>
  </r>
  <r>
    <x v="0"/>
    <n v="1185732"/>
    <d v="2021-06-06T00:00:00"/>
    <x v="3"/>
    <s v="Iowa"/>
    <s v="Des Moines"/>
    <x v="3"/>
    <n v="25.000000000000007"/>
    <x v="36"/>
    <n v="43750.000000000015"/>
    <n v="13125.000000000004"/>
    <n v="0.3"/>
    <x v="0"/>
    <x v="11"/>
    <x v="1"/>
    <n v="250.00000000000009"/>
    <n v="75.000000000000014"/>
  </r>
  <r>
    <x v="0"/>
    <n v="1185732"/>
    <d v="2021-06-06T00:00:00"/>
    <x v="3"/>
    <s v="Iowa"/>
    <s v="Des Moines"/>
    <x v="4"/>
    <n v="35"/>
    <x v="36"/>
    <n v="61250"/>
    <n v="30625"/>
    <n v="0.5"/>
    <x v="0"/>
    <x v="11"/>
    <x v="1"/>
    <n v="350"/>
    <n v="175"/>
  </r>
  <r>
    <x v="0"/>
    <n v="1185732"/>
    <d v="2021-06-06T00:00:00"/>
    <x v="3"/>
    <s v="Iowa"/>
    <s v="Des Moines"/>
    <x v="5"/>
    <n v="55.000000000000007"/>
    <x v="45"/>
    <n v="178750.00000000003"/>
    <n v="71500.000000000015"/>
    <n v="0.4"/>
    <x v="0"/>
    <x v="11"/>
    <x v="1"/>
    <n v="550.00000000000011"/>
    <n v="220.00000000000006"/>
  </r>
  <r>
    <x v="0"/>
    <n v="1185732"/>
    <d v="2021-07-05T00:00:00"/>
    <x v="3"/>
    <s v="Iowa"/>
    <s v="Des Moines"/>
    <x v="0"/>
    <n v="50"/>
    <x v="20"/>
    <n v="275000"/>
    <n v="82500"/>
    <n v="0.3"/>
    <x v="0"/>
    <x v="5"/>
    <x v="1"/>
    <n v="500"/>
    <n v="150"/>
  </r>
  <r>
    <x v="0"/>
    <n v="1185732"/>
    <d v="2021-07-05T00:00:00"/>
    <x v="3"/>
    <s v="Iowa"/>
    <s v="Des Moines"/>
    <x v="1"/>
    <n v="45.000000000000007"/>
    <x v="48"/>
    <n v="135000.00000000003"/>
    <n v="47250.000000000007"/>
    <n v="0.35"/>
    <x v="0"/>
    <x v="5"/>
    <x v="1"/>
    <n v="450.00000000000011"/>
    <n v="157.50000000000003"/>
  </r>
  <r>
    <x v="0"/>
    <n v="1185732"/>
    <d v="2021-07-05T00:00:00"/>
    <x v="3"/>
    <s v="Iowa"/>
    <s v="Des Moines"/>
    <x v="2"/>
    <n v="40"/>
    <x v="37"/>
    <n v="90000"/>
    <n v="27000"/>
    <n v="0.3"/>
    <x v="0"/>
    <x v="5"/>
    <x v="1"/>
    <n v="400"/>
    <n v="120"/>
  </r>
  <r>
    <x v="0"/>
    <n v="1185732"/>
    <d v="2021-07-05T00:00:00"/>
    <x v="3"/>
    <s v="Iowa"/>
    <s v="Des Moines"/>
    <x v="3"/>
    <n v="40"/>
    <x v="36"/>
    <n v="70000"/>
    <n v="21000"/>
    <n v="0.3"/>
    <x v="0"/>
    <x v="5"/>
    <x v="1"/>
    <n v="400"/>
    <n v="120"/>
  </r>
  <r>
    <x v="0"/>
    <n v="1185732"/>
    <d v="2021-07-05T00:00:00"/>
    <x v="3"/>
    <s v="Iowa"/>
    <s v="Des Moines"/>
    <x v="4"/>
    <n v="50"/>
    <x v="40"/>
    <n v="100000"/>
    <n v="50000"/>
    <n v="0.5"/>
    <x v="0"/>
    <x v="5"/>
    <x v="1"/>
    <n v="500"/>
    <n v="250"/>
  </r>
  <r>
    <x v="0"/>
    <n v="1185732"/>
    <d v="2021-07-05T00:00:00"/>
    <x v="3"/>
    <s v="Iowa"/>
    <s v="Des Moines"/>
    <x v="5"/>
    <n v="55.000000000000007"/>
    <x v="47"/>
    <n v="206250.00000000003"/>
    <n v="82500.000000000015"/>
    <n v="0.4"/>
    <x v="0"/>
    <x v="5"/>
    <x v="1"/>
    <n v="550.00000000000011"/>
    <n v="220.00000000000003"/>
  </r>
  <r>
    <x v="0"/>
    <n v="1185732"/>
    <d v="2021-08-06T00:00:00"/>
    <x v="3"/>
    <s v="Iowa"/>
    <s v="Des Moines"/>
    <x v="0"/>
    <n v="50"/>
    <x v="27"/>
    <n v="262500"/>
    <n v="78750"/>
    <n v="0.3"/>
    <x v="0"/>
    <x v="6"/>
    <x v="1"/>
    <n v="500"/>
    <n v="150"/>
  </r>
  <r>
    <x v="0"/>
    <n v="1185732"/>
    <d v="2021-08-06T00:00:00"/>
    <x v="3"/>
    <s v="Iowa"/>
    <s v="Des Moines"/>
    <x v="1"/>
    <n v="45.000000000000007"/>
    <x v="48"/>
    <n v="135000.00000000003"/>
    <n v="47250.000000000007"/>
    <n v="0.35"/>
    <x v="0"/>
    <x v="6"/>
    <x v="1"/>
    <n v="450.00000000000011"/>
    <n v="157.50000000000003"/>
  </r>
  <r>
    <x v="0"/>
    <n v="1185732"/>
    <d v="2021-08-06T00:00:00"/>
    <x v="3"/>
    <s v="Iowa"/>
    <s v="Des Moines"/>
    <x v="2"/>
    <n v="40"/>
    <x v="37"/>
    <n v="90000"/>
    <n v="27000"/>
    <n v="0.3"/>
    <x v="0"/>
    <x v="6"/>
    <x v="1"/>
    <n v="400"/>
    <n v="120"/>
  </r>
  <r>
    <x v="0"/>
    <n v="1185732"/>
    <d v="2021-08-06T00:00:00"/>
    <x v="3"/>
    <s v="Iowa"/>
    <s v="Des Moines"/>
    <x v="3"/>
    <n v="40"/>
    <x v="40"/>
    <n v="80000"/>
    <n v="24000"/>
    <n v="0.3"/>
    <x v="0"/>
    <x v="6"/>
    <x v="1"/>
    <n v="400"/>
    <n v="120"/>
  </r>
  <r>
    <x v="0"/>
    <n v="1185732"/>
    <d v="2021-08-06T00:00:00"/>
    <x v="3"/>
    <s v="Iowa"/>
    <s v="Des Moines"/>
    <x v="4"/>
    <n v="50"/>
    <x v="36"/>
    <n v="87500"/>
    <n v="43750"/>
    <n v="0.5"/>
    <x v="0"/>
    <x v="6"/>
    <x v="1"/>
    <n v="500"/>
    <n v="250"/>
  </r>
  <r>
    <x v="0"/>
    <n v="1185732"/>
    <d v="2021-08-06T00:00:00"/>
    <x v="3"/>
    <s v="Iowa"/>
    <s v="Des Moines"/>
    <x v="5"/>
    <n v="55.000000000000007"/>
    <x v="44"/>
    <n v="192500.00000000003"/>
    <n v="77000.000000000015"/>
    <n v="0.4"/>
    <x v="0"/>
    <x v="6"/>
    <x v="1"/>
    <n v="550.00000000000011"/>
    <n v="220.00000000000003"/>
  </r>
  <r>
    <x v="0"/>
    <n v="1185732"/>
    <d v="2021-09-07T00:00:00"/>
    <x v="3"/>
    <s v="Iowa"/>
    <s v="Des Moines"/>
    <x v="0"/>
    <n v="35"/>
    <x v="33"/>
    <n v="166250"/>
    <n v="49875"/>
    <n v="0.3"/>
    <x v="0"/>
    <x v="7"/>
    <x v="1"/>
    <n v="350"/>
    <n v="105"/>
  </r>
  <r>
    <x v="0"/>
    <n v="1185732"/>
    <d v="2021-09-07T00:00:00"/>
    <x v="3"/>
    <s v="Iowa"/>
    <s v="Des Moines"/>
    <x v="1"/>
    <n v="30.000000000000011"/>
    <x v="34"/>
    <n v="82500.000000000029"/>
    <n v="28875.000000000007"/>
    <n v="0.35"/>
    <x v="0"/>
    <x v="7"/>
    <x v="1"/>
    <n v="300.00000000000011"/>
    <n v="105.00000000000003"/>
  </r>
  <r>
    <x v="0"/>
    <n v="1185732"/>
    <d v="2021-09-07T00:00:00"/>
    <x v="3"/>
    <s v="Iowa"/>
    <s v="Des Moines"/>
    <x v="2"/>
    <n v="25.000000000000007"/>
    <x v="36"/>
    <n v="43750.000000000015"/>
    <n v="13125.000000000004"/>
    <n v="0.3"/>
    <x v="0"/>
    <x v="7"/>
    <x v="1"/>
    <n v="250.00000000000009"/>
    <n v="75.000000000000014"/>
  </r>
  <r>
    <x v="0"/>
    <n v="1185732"/>
    <d v="2021-09-07T00:00:00"/>
    <x v="3"/>
    <s v="Iowa"/>
    <s v="Des Moines"/>
    <x v="3"/>
    <n v="25.000000000000007"/>
    <x v="42"/>
    <n v="37500.000000000007"/>
    <n v="11250.000000000002"/>
    <n v="0.3"/>
    <x v="0"/>
    <x v="7"/>
    <x v="1"/>
    <n v="250.00000000000006"/>
    <n v="75.000000000000014"/>
  </r>
  <r>
    <x v="0"/>
    <n v="1185732"/>
    <d v="2021-09-07T00:00:00"/>
    <x v="3"/>
    <s v="Iowa"/>
    <s v="Des Moines"/>
    <x v="4"/>
    <n v="35"/>
    <x v="42"/>
    <n v="52500"/>
    <n v="26250"/>
    <n v="0.5"/>
    <x v="0"/>
    <x v="7"/>
    <x v="1"/>
    <n v="350"/>
    <n v="175"/>
  </r>
  <r>
    <x v="0"/>
    <n v="1185732"/>
    <d v="2021-09-07T00:00:00"/>
    <x v="3"/>
    <s v="Iowa"/>
    <s v="Des Moines"/>
    <x v="5"/>
    <n v="40"/>
    <x v="37"/>
    <n v="90000"/>
    <n v="36000"/>
    <n v="0.4"/>
    <x v="0"/>
    <x v="7"/>
    <x v="1"/>
    <n v="400"/>
    <n v="160"/>
  </r>
  <r>
    <x v="0"/>
    <n v="1185732"/>
    <d v="2021-10-06T00:00:00"/>
    <x v="3"/>
    <s v="Iowa"/>
    <s v="Des Moines"/>
    <x v="0"/>
    <n v="44.999999999999993"/>
    <x v="46"/>
    <n v="179999.99999999997"/>
    <n v="53999.999999999993"/>
    <n v="0.3"/>
    <x v="0"/>
    <x v="8"/>
    <x v="1"/>
    <n v="449.99999999999994"/>
    <n v="134.99999999999997"/>
  </r>
  <r>
    <x v="0"/>
    <n v="1185732"/>
    <d v="2021-10-06T00:00:00"/>
    <x v="3"/>
    <s v="Iowa"/>
    <s v="Des Moines"/>
    <x v="1"/>
    <n v="35"/>
    <x v="43"/>
    <n v="87500"/>
    <n v="30624.999999999996"/>
    <n v="0.35"/>
    <x v="0"/>
    <x v="8"/>
    <x v="1"/>
    <n v="350"/>
    <n v="122.49999999999999"/>
  </r>
  <r>
    <x v="0"/>
    <n v="1185732"/>
    <d v="2021-10-06T00:00:00"/>
    <x v="3"/>
    <s v="Iowa"/>
    <s v="Des Moines"/>
    <x v="2"/>
    <n v="35"/>
    <x v="42"/>
    <n v="52500"/>
    <n v="15750"/>
    <n v="0.3"/>
    <x v="0"/>
    <x v="8"/>
    <x v="1"/>
    <n v="350"/>
    <n v="105"/>
  </r>
  <r>
    <x v="0"/>
    <n v="1185732"/>
    <d v="2021-10-06T00:00:00"/>
    <x v="3"/>
    <s v="Iowa"/>
    <s v="Des Moines"/>
    <x v="3"/>
    <n v="35"/>
    <x v="35"/>
    <n v="43750"/>
    <n v="13125"/>
    <n v="0.3"/>
    <x v="0"/>
    <x v="8"/>
    <x v="1"/>
    <n v="350"/>
    <n v="105"/>
  </r>
  <r>
    <x v="0"/>
    <n v="1185732"/>
    <d v="2021-10-06T00:00:00"/>
    <x v="3"/>
    <s v="Iowa"/>
    <s v="Des Moines"/>
    <x v="4"/>
    <n v="44.999999999999993"/>
    <x v="35"/>
    <n v="56249.999999999993"/>
    <n v="28124.999999999996"/>
    <n v="0.5"/>
    <x v="0"/>
    <x v="8"/>
    <x v="1"/>
    <n v="449.99999999999994"/>
    <n v="224.99999999999997"/>
  </r>
  <r>
    <x v="3"/>
    <n v="1185732"/>
    <d v="2021-10-06T00:00:00"/>
    <x v="3"/>
    <s v="Iowa"/>
    <s v="Des Moines"/>
    <x v="5"/>
    <n v="49.999999999999986"/>
    <x v="43"/>
    <n v="124999.99999999997"/>
    <n v="49999.999999999993"/>
    <n v="0.4"/>
    <x v="0"/>
    <x v="8"/>
    <x v="1"/>
    <n v="499.99999999999989"/>
    <n v="199.99999999999997"/>
  </r>
  <r>
    <x v="3"/>
    <n v="1185732"/>
    <d v="2021-11-06T00:00:00"/>
    <x v="3"/>
    <s v="Iowa"/>
    <s v="Des Moines"/>
    <x v="0"/>
    <n v="44.999999999999993"/>
    <x v="46"/>
    <n v="179999.99999999997"/>
    <n v="53999.999999999993"/>
    <n v="0.3"/>
    <x v="0"/>
    <x v="9"/>
    <x v="1"/>
    <n v="449.99999999999994"/>
    <n v="134.99999999999997"/>
  </r>
  <r>
    <x v="3"/>
    <n v="1185732"/>
    <d v="2021-11-06T00:00:00"/>
    <x v="3"/>
    <s v="Iowa"/>
    <s v="Des Moines"/>
    <x v="1"/>
    <n v="35"/>
    <x v="34"/>
    <n v="96250"/>
    <n v="33687.5"/>
    <n v="0.35"/>
    <x v="0"/>
    <x v="9"/>
    <x v="1"/>
    <n v="350"/>
    <n v="122.5"/>
  </r>
  <r>
    <x v="3"/>
    <n v="1185732"/>
    <d v="2021-11-06T00:00:00"/>
    <x v="3"/>
    <s v="Iowa"/>
    <s v="Des Moines"/>
    <x v="2"/>
    <n v="35"/>
    <x v="78"/>
    <n v="77000"/>
    <n v="23100"/>
    <n v="0.3"/>
    <x v="0"/>
    <x v="9"/>
    <x v="1"/>
    <n v="350"/>
    <n v="105"/>
  </r>
  <r>
    <x v="3"/>
    <n v="1185732"/>
    <d v="2021-11-06T00:00:00"/>
    <x v="3"/>
    <s v="Iowa"/>
    <s v="Des Moines"/>
    <x v="3"/>
    <n v="35"/>
    <x v="40"/>
    <n v="70000"/>
    <n v="21000"/>
    <n v="0.3"/>
    <x v="0"/>
    <x v="9"/>
    <x v="1"/>
    <n v="350"/>
    <n v="105"/>
  </r>
  <r>
    <x v="3"/>
    <n v="1185732"/>
    <d v="2021-11-06T00:00:00"/>
    <x v="3"/>
    <s v="Iowa"/>
    <s v="Des Moines"/>
    <x v="4"/>
    <n v="60"/>
    <x v="36"/>
    <n v="105000"/>
    <n v="52500"/>
    <n v="0.5"/>
    <x v="0"/>
    <x v="9"/>
    <x v="1"/>
    <n v="600"/>
    <n v="300"/>
  </r>
  <r>
    <x v="3"/>
    <n v="1185732"/>
    <d v="2021-11-06T00:00:00"/>
    <x v="3"/>
    <s v="Iowa"/>
    <s v="Des Moines"/>
    <x v="5"/>
    <n v="64.999999999999986"/>
    <x v="34"/>
    <n v="178749.99999999997"/>
    <n v="71499.999999999985"/>
    <n v="0.4"/>
    <x v="0"/>
    <x v="9"/>
    <x v="1"/>
    <n v="649.99999999999989"/>
    <n v="259.99999999999994"/>
  </r>
  <r>
    <x v="3"/>
    <n v="1185732"/>
    <d v="2021-12-05T00:00:00"/>
    <x v="3"/>
    <s v="Iowa"/>
    <s v="Des Moines"/>
    <x v="0"/>
    <n v="60"/>
    <x v="27"/>
    <n v="315000"/>
    <n v="94500"/>
    <n v="0.3"/>
    <x v="0"/>
    <x v="10"/>
    <x v="1"/>
    <n v="600"/>
    <n v="180"/>
  </r>
  <r>
    <x v="3"/>
    <n v="1185732"/>
    <d v="2021-12-05T00:00:00"/>
    <x v="3"/>
    <s v="Iowa"/>
    <s v="Des Moines"/>
    <x v="1"/>
    <n v="50"/>
    <x v="45"/>
    <n v="162500"/>
    <n v="56875"/>
    <n v="0.35"/>
    <x v="0"/>
    <x v="10"/>
    <x v="1"/>
    <n v="500"/>
    <n v="175"/>
  </r>
  <r>
    <x v="3"/>
    <n v="1185732"/>
    <d v="2021-12-05T00:00:00"/>
    <x v="3"/>
    <s v="Iowa"/>
    <s v="Des Moines"/>
    <x v="2"/>
    <n v="50"/>
    <x v="34"/>
    <n v="137500"/>
    <n v="41250"/>
    <n v="0.3"/>
    <x v="0"/>
    <x v="10"/>
    <x v="1"/>
    <n v="500"/>
    <n v="150"/>
  </r>
  <r>
    <x v="3"/>
    <n v="1185732"/>
    <d v="2021-12-05T00:00:00"/>
    <x v="3"/>
    <s v="Iowa"/>
    <s v="Des Moines"/>
    <x v="3"/>
    <n v="50"/>
    <x v="37"/>
    <n v="112500"/>
    <n v="33750"/>
    <n v="0.3"/>
    <x v="0"/>
    <x v="10"/>
    <x v="1"/>
    <n v="500"/>
    <n v="150"/>
  </r>
  <r>
    <x v="3"/>
    <n v="1185732"/>
    <d v="2021-12-05T00:00:00"/>
    <x v="3"/>
    <s v="Iowa"/>
    <s v="Des Moines"/>
    <x v="4"/>
    <n v="60"/>
    <x v="37"/>
    <n v="135000"/>
    <n v="67500"/>
    <n v="0.5"/>
    <x v="0"/>
    <x v="10"/>
    <x v="1"/>
    <n v="600"/>
    <n v="300"/>
  </r>
  <r>
    <x v="3"/>
    <n v="1185732"/>
    <d v="2021-12-05T00:00:00"/>
    <x v="3"/>
    <s v="Iowa"/>
    <s v="Des Moines"/>
    <x v="5"/>
    <n v="64.999999999999986"/>
    <x v="45"/>
    <n v="211249.99999999994"/>
    <n v="84499.999999999985"/>
    <n v="0.4"/>
    <x v="0"/>
    <x v="10"/>
    <x v="1"/>
    <n v="649.99999999999977"/>
    <n v="259.99999999999994"/>
  </r>
  <r>
    <x v="3"/>
    <n v="1185732"/>
    <d v="2021-01-03T00:00:00"/>
    <x v="3"/>
    <s v="Iowa"/>
    <s v="Des Moines"/>
    <x v="0"/>
    <n v="30.000000000000004"/>
    <x v="31"/>
    <n v="135000.00000000003"/>
    <n v="40500.000000000007"/>
    <n v="0.3"/>
    <x v="0"/>
    <x v="0"/>
    <x v="1"/>
    <n v="300.00000000000006"/>
    <n v="90.000000000000014"/>
  </r>
  <r>
    <x v="3"/>
    <n v="1185732"/>
    <d v="2021-01-03T00:00:00"/>
    <x v="3"/>
    <s v="Iowa"/>
    <s v="Des Moines"/>
    <x v="1"/>
    <n v="30.000000000000004"/>
    <x v="43"/>
    <n v="75000.000000000015"/>
    <n v="26250.000000000004"/>
    <n v="0.35"/>
    <x v="0"/>
    <x v="0"/>
    <x v="1"/>
    <n v="300.00000000000006"/>
    <n v="105.00000000000001"/>
  </r>
  <r>
    <x v="3"/>
    <n v="1185732"/>
    <d v="2021-01-03T00:00:00"/>
    <x v="3"/>
    <s v="Iowa"/>
    <s v="Des Moines"/>
    <x v="2"/>
    <n v="20.000000000000007"/>
    <x v="43"/>
    <n v="50000.000000000015"/>
    <n v="15000.000000000004"/>
    <n v="0.3"/>
    <x v="0"/>
    <x v="0"/>
    <x v="1"/>
    <n v="200.00000000000006"/>
    <n v="60.000000000000014"/>
  </r>
  <r>
    <x v="3"/>
    <n v="1185732"/>
    <d v="2021-01-03T00:00:00"/>
    <x v="3"/>
    <s v="Iowa"/>
    <s v="Des Moines"/>
    <x v="3"/>
    <n v="25.000000000000007"/>
    <x v="38"/>
    <n v="25000.000000000007"/>
    <n v="7500.0000000000018"/>
    <n v="0.3"/>
    <x v="0"/>
    <x v="0"/>
    <x v="1"/>
    <n v="250.00000000000009"/>
    <n v="75.000000000000014"/>
  </r>
  <r>
    <x v="3"/>
    <n v="1185732"/>
    <d v="2021-01-03T00:00:00"/>
    <x v="3"/>
    <s v="Iowa"/>
    <s v="Des Moines"/>
    <x v="4"/>
    <n v="40"/>
    <x v="42"/>
    <n v="60000"/>
    <n v="30000"/>
    <n v="0.5"/>
    <x v="0"/>
    <x v="0"/>
    <x v="1"/>
    <n v="400"/>
    <n v="200"/>
  </r>
  <r>
    <x v="3"/>
    <n v="1185732"/>
    <d v="2021-01-03T00:00:00"/>
    <x v="3"/>
    <s v="Iowa"/>
    <s v="Des Moines"/>
    <x v="5"/>
    <n v="30.000000000000004"/>
    <x v="43"/>
    <n v="75000.000000000015"/>
    <n v="30000.000000000007"/>
    <n v="0.4"/>
    <x v="0"/>
    <x v="0"/>
    <x v="1"/>
    <n v="300.00000000000006"/>
    <n v="120.00000000000003"/>
  </r>
  <r>
    <x v="3"/>
    <n v="1185732"/>
    <d v="2021-02-03T00:00:00"/>
    <x v="3"/>
    <s v="Iowa"/>
    <s v="Des Moines"/>
    <x v="0"/>
    <n v="30.000000000000004"/>
    <x v="23"/>
    <n v="150000.00000000003"/>
    <n v="45000.000000000007"/>
    <n v="0.3"/>
    <x v="0"/>
    <x v="1"/>
    <x v="1"/>
    <n v="300.00000000000006"/>
    <n v="90.000000000000014"/>
  </r>
  <r>
    <x v="3"/>
    <n v="1185732"/>
    <d v="2021-02-03T00:00:00"/>
    <x v="3"/>
    <s v="Iowa"/>
    <s v="Des Moines"/>
    <x v="1"/>
    <n v="30.000000000000004"/>
    <x v="42"/>
    <n v="45000.000000000007"/>
    <n v="15750.000000000002"/>
    <n v="0.35"/>
    <x v="0"/>
    <x v="1"/>
    <x v="1"/>
    <n v="300.00000000000006"/>
    <n v="105.00000000000001"/>
  </r>
  <r>
    <x v="3"/>
    <n v="1185732"/>
    <d v="2021-02-03T00:00:00"/>
    <x v="3"/>
    <s v="Iowa"/>
    <s v="Des Moines"/>
    <x v="2"/>
    <n v="20.000000000000007"/>
    <x v="40"/>
    <n v="40000.000000000015"/>
    <n v="12000.000000000004"/>
    <n v="0.3"/>
    <x v="0"/>
    <x v="1"/>
    <x v="1"/>
    <n v="200.00000000000009"/>
    <n v="60.000000000000021"/>
  </r>
  <r>
    <x v="3"/>
    <n v="1185732"/>
    <d v="2021-02-03T00:00:00"/>
    <x v="3"/>
    <s v="Wisconsin"/>
    <s v="Milwaukee"/>
    <x v="3"/>
    <n v="25.000000000000007"/>
    <x v="41"/>
    <n v="18750.000000000004"/>
    <n v="5625.0000000000009"/>
    <n v="0.3"/>
    <x v="0"/>
    <x v="1"/>
    <x v="1"/>
    <n v="250.00000000000006"/>
    <n v="75.000000000000014"/>
  </r>
  <r>
    <x v="3"/>
    <n v="1185732"/>
    <d v="2021-02-03T00:00:00"/>
    <x v="3"/>
    <s v="Wisconsin"/>
    <s v="Milwaukee"/>
    <x v="4"/>
    <n v="40"/>
    <x v="42"/>
    <n v="60000"/>
    <n v="30000"/>
    <n v="0.5"/>
    <x v="0"/>
    <x v="1"/>
    <x v="1"/>
    <n v="400"/>
    <n v="200"/>
  </r>
  <r>
    <x v="3"/>
    <n v="1185732"/>
    <d v="2021-02-03T00:00:00"/>
    <x v="3"/>
    <s v="Wisconsin"/>
    <s v="Milwaukee"/>
    <x v="5"/>
    <n v="14.999999999999996"/>
    <x v="43"/>
    <n v="37499.999999999993"/>
    <n v="14999.999999999998"/>
    <n v="0.4"/>
    <x v="0"/>
    <x v="1"/>
    <x v="1"/>
    <n v="149.99999999999997"/>
    <n v="59.999999999999993"/>
  </r>
  <r>
    <x v="3"/>
    <n v="1185732"/>
    <d v="2021-03-02T00:00:00"/>
    <x v="3"/>
    <s v="Wisconsin"/>
    <s v="Milwaukee"/>
    <x v="0"/>
    <n v="20.000000000000004"/>
    <x v="53"/>
    <n v="94000.000000000015"/>
    <n v="28200.000000000004"/>
    <n v="0.3"/>
    <x v="0"/>
    <x v="2"/>
    <x v="1"/>
    <n v="200.00000000000003"/>
    <n v="60.000000000000007"/>
  </r>
  <r>
    <x v="3"/>
    <n v="1185732"/>
    <d v="2021-03-02T00:00:00"/>
    <x v="3"/>
    <s v="Wisconsin"/>
    <s v="Milwaukee"/>
    <x v="1"/>
    <n v="20.000000000000004"/>
    <x v="36"/>
    <n v="35000.000000000007"/>
    <n v="12250.000000000002"/>
    <n v="0.35"/>
    <x v="0"/>
    <x v="2"/>
    <x v="1"/>
    <n v="200.00000000000003"/>
    <n v="70.000000000000014"/>
  </r>
  <r>
    <x v="3"/>
    <n v="1185732"/>
    <d v="2021-03-02T00:00:00"/>
    <x v="3"/>
    <s v="Wisconsin"/>
    <s v="Milwaukee"/>
    <x v="2"/>
    <n v="10.000000000000004"/>
    <x v="37"/>
    <n v="22500.000000000007"/>
    <n v="6750.0000000000018"/>
    <n v="0.3"/>
    <x v="0"/>
    <x v="2"/>
    <x v="1"/>
    <n v="100.00000000000003"/>
    <n v="30.000000000000007"/>
  </r>
  <r>
    <x v="3"/>
    <n v="1185732"/>
    <d v="2021-03-02T00:00:00"/>
    <x v="3"/>
    <s v="Wisconsin"/>
    <s v="Milwaukee"/>
    <x v="3"/>
    <n v="14.999999999999996"/>
    <x v="41"/>
    <n v="11249.999999999998"/>
    <n v="3374.9999999999995"/>
    <n v="0.3"/>
    <x v="0"/>
    <x v="2"/>
    <x v="1"/>
    <n v="149.99999999999997"/>
    <n v="44.999999999999993"/>
  </r>
  <r>
    <x v="3"/>
    <n v="1185732"/>
    <d v="2021-03-02T00:00:00"/>
    <x v="3"/>
    <s v="Wisconsin"/>
    <s v="Milwaukee"/>
    <x v="4"/>
    <n v="30.000000000000004"/>
    <x v="35"/>
    <n v="37500.000000000007"/>
    <n v="18750.000000000004"/>
    <n v="0.5"/>
    <x v="0"/>
    <x v="2"/>
    <x v="1"/>
    <n v="300.00000000000006"/>
    <n v="150.00000000000003"/>
  </r>
  <r>
    <x v="3"/>
    <n v="1185732"/>
    <d v="2021-03-02T00:00:00"/>
    <x v="3"/>
    <s v="Wisconsin"/>
    <s v="Milwaukee"/>
    <x v="5"/>
    <n v="20.000000000000004"/>
    <x v="37"/>
    <n v="45000.000000000007"/>
    <n v="18000.000000000004"/>
    <n v="0.4"/>
    <x v="0"/>
    <x v="2"/>
    <x v="1"/>
    <n v="200.00000000000003"/>
    <n v="80.000000000000014"/>
  </r>
  <r>
    <x v="3"/>
    <n v="1185732"/>
    <d v="2021-04-03T00:00:00"/>
    <x v="3"/>
    <s v="Wisconsin"/>
    <s v="Milwaukee"/>
    <x v="0"/>
    <n v="20.000000000000004"/>
    <x v="31"/>
    <n v="90000.000000000015"/>
    <n v="27000.000000000004"/>
    <n v="0.3"/>
    <x v="0"/>
    <x v="3"/>
    <x v="1"/>
    <n v="200.00000000000003"/>
    <n v="60.000000000000007"/>
  </r>
  <r>
    <x v="3"/>
    <n v="1185732"/>
    <d v="2021-04-03T00:00:00"/>
    <x v="3"/>
    <s v="Wisconsin"/>
    <s v="Milwaukee"/>
    <x v="1"/>
    <n v="20.000000000000004"/>
    <x v="42"/>
    <n v="30000.000000000004"/>
    <n v="10500"/>
    <n v="0.35"/>
    <x v="0"/>
    <x v="3"/>
    <x v="1"/>
    <n v="200.00000000000003"/>
    <n v="70"/>
  </r>
  <r>
    <x v="3"/>
    <n v="1185732"/>
    <d v="2021-04-03T00:00:00"/>
    <x v="3"/>
    <s v="Wisconsin"/>
    <s v="Milwaukee"/>
    <x v="2"/>
    <n v="10.000000000000004"/>
    <x v="42"/>
    <n v="15000.000000000005"/>
    <n v="4500.0000000000018"/>
    <n v="0.3"/>
    <x v="0"/>
    <x v="3"/>
    <x v="1"/>
    <n v="100.00000000000004"/>
    <n v="30.000000000000011"/>
  </r>
  <r>
    <x v="3"/>
    <n v="1185732"/>
    <d v="2021-04-03T00:00:00"/>
    <x v="3"/>
    <s v="Wisconsin"/>
    <s v="Milwaukee"/>
    <x v="3"/>
    <n v="14.999999999999996"/>
    <x v="41"/>
    <n v="11249.999999999998"/>
    <n v="3374.9999999999995"/>
    <n v="0.3"/>
    <x v="0"/>
    <x v="3"/>
    <x v="1"/>
    <n v="149.99999999999997"/>
    <n v="44.999999999999993"/>
  </r>
  <r>
    <x v="3"/>
    <n v="1185732"/>
    <d v="2021-04-03T00:00:00"/>
    <x v="3"/>
    <s v="Wisconsin"/>
    <s v="Milwaukee"/>
    <x v="4"/>
    <n v="60"/>
    <x v="38"/>
    <n v="60000"/>
    <n v="30000"/>
    <n v="0.5"/>
    <x v="0"/>
    <x v="3"/>
    <x v="1"/>
    <n v="600"/>
    <n v="300"/>
  </r>
  <r>
    <x v="3"/>
    <n v="1185732"/>
    <d v="2021-04-03T00:00:00"/>
    <x v="3"/>
    <s v="Wisconsin"/>
    <s v="Milwaukee"/>
    <x v="5"/>
    <n v="50"/>
    <x v="37"/>
    <n v="112500"/>
    <n v="45000"/>
    <n v="0.4"/>
    <x v="0"/>
    <x v="3"/>
    <x v="1"/>
    <n v="500"/>
    <n v="200"/>
  </r>
  <r>
    <x v="3"/>
    <n v="1185732"/>
    <d v="2021-05-04T00:00:00"/>
    <x v="3"/>
    <s v="Wisconsin"/>
    <s v="Milwaukee"/>
    <x v="0"/>
    <n v="60"/>
    <x v="39"/>
    <n v="297000"/>
    <n v="89100"/>
    <n v="0.3"/>
    <x v="0"/>
    <x v="4"/>
    <x v="1"/>
    <n v="600"/>
    <n v="180"/>
  </r>
  <r>
    <x v="3"/>
    <n v="1185732"/>
    <d v="2021-05-04T00:00:00"/>
    <x v="3"/>
    <s v="Wisconsin"/>
    <s v="Milwaukee"/>
    <x v="1"/>
    <n v="40"/>
    <x v="40"/>
    <n v="80000"/>
    <n v="28000"/>
    <n v="0.35"/>
    <x v="0"/>
    <x v="4"/>
    <x v="1"/>
    <n v="400"/>
    <n v="140"/>
  </r>
  <r>
    <x v="3"/>
    <n v="1185732"/>
    <d v="2021-05-04T00:00:00"/>
    <x v="3"/>
    <s v="Wisconsin"/>
    <s v="Milwaukee"/>
    <x v="2"/>
    <n v="35"/>
    <x v="36"/>
    <n v="61250"/>
    <n v="18375"/>
    <n v="0.3"/>
    <x v="0"/>
    <x v="4"/>
    <x v="1"/>
    <n v="350"/>
    <n v="105"/>
  </r>
  <r>
    <x v="3"/>
    <n v="1185732"/>
    <d v="2021-05-04T00:00:00"/>
    <x v="3"/>
    <s v="Wisconsin"/>
    <s v="Milwaukee"/>
    <x v="3"/>
    <n v="35"/>
    <x v="42"/>
    <n v="52500"/>
    <n v="15750"/>
    <n v="0.3"/>
    <x v="0"/>
    <x v="4"/>
    <x v="1"/>
    <n v="350"/>
    <n v="105"/>
  </r>
  <r>
    <x v="3"/>
    <n v="1185732"/>
    <d v="2021-05-04T00:00:00"/>
    <x v="3"/>
    <s v="Wisconsin"/>
    <s v="Milwaukee"/>
    <x v="4"/>
    <n v="44.999999999999993"/>
    <x v="36"/>
    <n v="78749.999999999985"/>
    <n v="39374.999999999993"/>
    <n v="0.5"/>
    <x v="0"/>
    <x v="4"/>
    <x v="1"/>
    <n v="449.99999999999994"/>
    <n v="224.99999999999997"/>
  </r>
  <r>
    <x v="3"/>
    <n v="1185732"/>
    <d v="2021-05-04T00:00:00"/>
    <x v="3"/>
    <s v="Wisconsin"/>
    <s v="Milwaukee"/>
    <x v="5"/>
    <n v="49.999999999999993"/>
    <x v="48"/>
    <n v="149999.99999999997"/>
    <n v="59999.999999999993"/>
    <n v="0.4"/>
    <x v="0"/>
    <x v="4"/>
    <x v="1"/>
    <n v="499.99999999999989"/>
    <n v="199.99999999999997"/>
  </r>
  <r>
    <x v="3"/>
    <n v="1185732"/>
    <d v="2021-06-03T00:00:00"/>
    <x v="3"/>
    <s v="Wisconsin"/>
    <s v="Milwaukee"/>
    <x v="0"/>
    <n v="35"/>
    <x v="20"/>
    <n v="192500"/>
    <n v="57750"/>
    <n v="0.3"/>
    <x v="0"/>
    <x v="11"/>
    <x v="1"/>
    <n v="350"/>
    <n v="105"/>
  </r>
  <r>
    <x v="3"/>
    <n v="1185732"/>
    <d v="2021-06-03T00:00:00"/>
    <x v="3"/>
    <s v="Wisconsin"/>
    <s v="Milwaukee"/>
    <x v="1"/>
    <n v="30.000000000000011"/>
    <x v="48"/>
    <n v="90000.000000000029"/>
    <n v="31500.000000000007"/>
    <n v="0.35"/>
    <x v="0"/>
    <x v="11"/>
    <x v="1"/>
    <n v="300.00000000000011"/>
    <n v="105.00000000000003"/>
  </r>
  <r>
    <x v="3"/>
    <n v="1185732"/>
    <d v="2021-06-03T00:00:00"/>
    <x v="3"/>
    <s v="Wisconsin"/>
    <s v="Milwaukee"/>
    <x v="2"/>
    <n v="25.000000000000007"/>
    <x v="40"/>
    <n v="50000.000000000015"/>
    <n v="15000.000000000004"/>
    <n v="0.3"/>
    <x v="0"/>
    <x v="11"/>
    <x v="1"/>
    <n v="250.00000000000009"/>
    <n v="75.000000000000014"/>
  </r>
  <r>
    <x v="3"/>
    <n v="1185732"/>
    <d v="2021-06-03T00:00:00"/>
    <x v="3"/>
    <s v="Wisconsin"/>
    <s v="Milwaukee"/>
    <x v="3"/>
    <n v="25.000000000000007"/>
    <x v="36"/>
    <n v="43750.000000000015"/>
    <n v="13125.000000000004"/>
    <n v="0.3"/>
    <x v="0"/>
    <x v="11"/>
    <x v="1"/>
    <n v="250.00000000000009"/>
    <n v="75.000000000000014"/>
  </r>
  <r>
    <x v="3"/>
    <n v="1185732"/>
    <d v="2021-06-03T00:00:00"/>
    <x v="3"/>
    <s v="Wisconsin"/>
    <s v="Milwaukee"/>
    <x v="4"/>
    <n v="35"/>
    <x v="36"/>
    <n v="61250"/>
    <n v="30625"/>
    <n v="0.5"/>
    <x v="0"/>
    <x v="11"/>
    <x v="1"/>
    <n v="350"/>
    <n v="175"/>
  </r>
  <r>
    <x v="3"/>
    <n v="1185732"/>
    <d v="2021-06-03T00:00:00"/>
    <x v="3"/>
    <s v="Wisconsin"/>
    <s v="Milwaukee"/>
    <x v="5"/>
    <n v="55.000000000000007"/>
    <x v="45"/>
    <n v="178750.00000000003"/>
    <n v="71500.000000000015"/>
    <n v="0.4"/>
    <x v="0"/>
    <x v="11"/>
    <x v="1"/>
    <n v="550.00000000000011"/>
    <n v="220.00000000000006"/>
  </r>
  <r>
    <x v="3"/>
    <n v="1185732"/>
    <d v="2021-07-02T00:00:00"/>
    <x v="3"/>
    <s v="Wisconsin"/>
    <s v="Milwaukee"/>
    <x v="0"/>
    <n v="50"/>
    <x v="20"/>
    <n v="275000"/>
    <n v="82500"/>
    <n v="0.3"/>
    <x v="0"/>
    <x v="5"/>
    <x v="1"/>
    <n v="500"/>
    <n v="150"/>
  </r>
  <r>
    <x v="3"/>
    <n v="1185732"/>
    <d v="2021-07-02T00:00:00"/>
    <x v="3"/>
    <s v="Wisconsin"/>
    <s v="Milwaukee"/>
    <x v="1"/>
    <n v="45.000000000000007"/>
    <x v="48"/>
    <n v="135000.00000000003"/>
    <n v="47250.000000000007"/>
    <n v="0.35"/>
    <x v="0"/>
    <x v="5"/>
    <x v="1"/>
    <n v="450.00000000000011"/>
    <n v="157.50000000000003"/>
  </r>
  <r>
    <x v="3"/>
    <n v="1185732"/>
    <d v="2021-07-02T00:00:00"/>
    <x v="3"/>
    <s v="Wisconsin"/>
    <s v="Milwaukee"/>
    <x v="2"/>
    <n v="40"/>
    <x v="37"/>
    <n v="90000"/>
    <n v="27000"/>
    <n v="0.3"/>
    <x v="0"/>
    <x v="5"/>
    <x v="1"/>
    <n v="400"/>
    <n v="120"/>
  </r>
  <r>
    <x v="3"/>
    <n v="1185732"/>
    <d v="2021-07-02T00:00:00"/>
    <x v="3"/>
    <s v="Wisconsin"/>
    <s v="Milwaukee"/>
    <x v="3"/>
    <n v="40"/>
    <x v="36"/>
    <n v="70000"/>
    <n v="21000"/>
    <n v="0.3"/>
    <x v="0"/>
    <x v="5"/>
    <x v="1"/>
    <n v="400"/>
    <n v="120"/>
  </r>
  <r>
    <x v="3"/>
    <n v="1185732"/>
    <d v="2021-07-02T00:00:00"/>
    <x v="3"/>
    <s v="Wisconsin"/>
    <s v="Milwaukee"/>
    <x v="4"/>
    <n v="50"/>
    <x v="40"/>
    <n v="100000"/>
    <n v="50000"/>
    <n v="0.5"/>
    <x v="0"/>
    <x v="5"/>
    <x v="1"/>
    <n v="500"/>
    <n v="250"/>
  </r>
  <r>
    <x v="3"/>
    <n v="1185732"/>
    <d v="2021-07-02T00:00:00"/>
    <x v="3"/>
    <s v="Wisconsin"/>
    <s v="Milwaukee"/>
    <x v="5"/>
    <n v="55.000000000000007"/>
    <x v="47"/>
    <n v="206250.00000000003"/>
    <n v="82500.000000000015"/>
    <n v="0.4"/>
    <x v="0"/>
    <x v="5"/>
    <x v="1"/>
    <n v="550.00000000000011"/>
    <n v="220.00000000000003"/>
  </r>
  <r>
    <x v="3"/>
    <n v="1185732"/>
    <d v="2021-08-03T00:00:00"/>
    <x v="3"/>
    <s v="Wisconsin"/>
    <s v="Milwaukee"/>
    <x v="0"/>
    <n v="50"/>
    <x v="27"/>
    <n v="262500"/>
    <n v="78750"/>
    <n v="0.3"/>
    <x v="0"/>
    <x v="6"/>
    <x v="1"/>
    <n v="500"/>
    <n v="150"/>
  </r>
  <r>
    <x v="3"/>
    <n v="1185732"/>
    <d v="2021-08-03T00:00:00"/>
    <x v="3"/>
    <s v="Wisconsin"/>
    <s v="Milwaukee"/>
    <x v="1"/>
    <n v="45.000000000000007"/>
    <x v="48"/>
    <n v="135000.00000000003"/>
    <n v="47250.000000000007"/>
    <n v="0.35"/>
    <x v="0"/>
    <x v="6"/>
    <x v="1"/>
    <n v="450.00000000000011"/>
    <n v="157.50000000000003"/>
  </r>
  <r>
    <x v="3"/>
    <n v="1185732"/>
    <d v="2021-08-03T00:00:00"/>
    <x v="3"/>
    <s v="Wisconsin"/>
    <s v="Milwaukee"/>
    <x v="2"/>
    <n v="40"/>
    <x v="37"/>
    <n v="90000"/>
    <n v="27000"/>
    <n v="0.3"/>
    <x v="0"/>
    <x v="6"/>
    <x v="1"/>
    <n v="400"/>
    <n v="120"/>
  </r>
  <r>
    <x v="3"/>
    <n v="1185732"/>
    <d v="2021-08-03T00:00:00"/>
    <x v="3"/>
    <s v="Wisconsin"/>
    <s v="Milwaukee"/>
    <x v="3"/>
    <n v="40"/>
    <x v="40"/>
    <n v="80000"/>
    <n v="24000"/>
    <n v="0.3"/>
    <x v="0"/>
    <x v="6"/>
    <x v="1"/>
    <n v="400"/>
    <n v="120"/>
  </r>
  <r>
    <x v="3"/>
    <n v="1185732"/>
    <d v="2021-08-03T00:00:00"/>
    <x v="3"/>
    <s v="Wisconsin"/>
    <s v="Milwaukee"/>
    <x v="4"/>
    <n v="50"/>
    <x v="36"/>
    <n v="87500"/>
    <n v="43750"/>
    <n v="0.5"/>
    <x v="0"/>
    <x v="6"/>
    <x v="1"/>
    <n v="500"/>
    <n v="250"/>
  </r>
  <r>
    <x v="3"/>
    <n v="1185732"/>
    <d v="2021-08-03T00:00:00"/>
    <x v="3"/>
    <s v="Wisconsin"/>
    <s v="Milwaukee"/>
    <x v="5"/>
    <n v="55.000000000000007"/>
    <x v="44"/>
    <n v="192500.00000000003"/>
    <n v="77000.000000000015"/>
    <n v="0.4"/>
    <x v="0"/>
    <x v="6"/>
    <x v="1"/>
    <n v="550.00000000000011"/>
    <n v="220.00000000000003"/>
  </r>
  <r>
    <x v="3"/>
    <n v="1185732"/>
    <d v="2021-09-04T00:00:00"/>
    <x v="3"/>
    <s v="Wisconsin"/>
    <s v="Milwaukee"/>
    <x v="0"/>
    <n v="35"/>
    <x v="33"/>
    <n v="166250"/>
    <n v="49875"/>
    <n v="0.3"/>
    <x v="0"/>
    <x v="7"/>
    <x v="1"/>
    <n v="350"/>
    <n v="105"/>
  </r>
  <r>
    <x v="3"/>
    <n v="1185732"/>
    <d v="2021-09-04T00:00:00"/>
    <x v="3"/>
    <s v="Wisconsin"/>
    <s v="Milwaukee"/>
    <x v="1"/>
    <n v="30.000000000000011"/>
    <x v="43"/>
    <n v="75000.000000000029"/>
    <n v="26250.000000000007"/>
    <n v="0.35"/>
    <x v="0"/>
    <x v="7"/>
    <x v="1"/>
    <n v="300.00000000000011"/>
    <n v="105.00000000000003"/>
  </r>
  <r>
    <x v="3"/>
    <n v="1185732"/>
    <d v="2021-09-04T00:00:00"/>
    <x v="3"/>
    <s v="Wisconsin"/>
    <s v="Milwaukee"/>
    <x v="2"/>
    <n v="25.000000000000007"/>
    <x v="42"/>
    <n v="37500.000000000007"/>
    <n v="11250.000000000002"/>
    <n v="0.3"/>
    <x v="0"/>
    <x v="7"/>
    <x v="1"/>
    <n v="250.00000000000006"/>
    <n v="75.000000000000014"/>
  </r>
  <r>
    <x v="3"/>
    <n v="1185732"/>
    <d v="2021-09-04T00:00:00"/>
    <x v="3"/>
    <s v="Wisconsin"/>
    <s v="Milwaukee"/>
    <x v="3"/>
    <n v="25.000000000000007"/>
    <x v="35"/>
    <n v="31250.000000000007"/>
    <n v="9375.0000000000018"/>
    <n v="0.3"/>
    <x v="0"/>
    <x v="7"/>
    <x v="1"/>
    <n v="250.00000000000006"/>
    <n v="75.000000000000014"/>
  </r>
  <r>
    <x v="3"/>
    <n v="1185732"/>
    <d v="2021-09-04T00:00:00"/>
    <x v="3"/>
    <s v="Wisconsin"/>
    <s v="Milwaukee"/>
    <x v="4"/>
    <n v="35"/>
    <x v="35"/>
    <n v="43750"/>
    <n v="21875"/>
    <n v="0.5"/>
    <x v="0"/>
    <x v="7"/>
    <x v="1"/>
    <n v="350"/>
    <n v="175"/>
  </r>
  <r>
    <x v="3"/>
    <n v="1185732"/>
    <d v="2021-09-04T00:00:00"/>
    <x v="3"/>
    <s v="Wisconsin"/>
    <s v="Milwaukee"/>
    <x v="5"/>
    <n v="40"/>
    <x v="40"/>
    <n v="80000"/>
    <n v="32000"/>
    <n v="0.4"/>
    <x v="0"/>
    <x v="7"/>
    <x v="1"/>
    <n v="400"/>
    <n v="160"/>
  </r>
  <r>
    <x v="3"/>
    <n v="1185732"/>
    <d v="2021-10-03T00:00:00"/>
    <x v="3"/>
    <s v="Wisconsin"/>
    <s v="Milwaukee"/>
    <x v="0"/>
    <n v="44.999999999999993"/>
    <x v="47"/>
    <n v="168749.99999999997"/>
    <n v="50624.999999999993"/>
    <n v="0.3"/>
    <x v="0"/>
    <x v="8"/>
    <x v="1"/>
    <n v="449.99999999999994"/>
    <n v="134.99999999999997"/>
  </r>
  <r>
    <x v="3"/>
    <n v="1185732"/>
    <d v="2021-10-03T00:00:00"/>
    <x v="3"/>
    <s v="Wisconsin"/>
    <s v="Milwaukee"/>
    <x v="1"/>
    <n v="35"/>
    <x v="37"/>
    <n v="78750"/>
    <n v="27562.5"/>
    <n v="0.35"/>
    <x v="0"/>
    <x v="8"/>
    <x v="1"/>
    <n v="350"/>
    <n v="122.5"/>
  </r>
  <r>
    <x v="3"/>
    <n v="1185732"/>
    <d v="2021-10-03T00:00:00"/>
    <x v="3"/>
    <s v="Wisconsin"/>
    <s v="Milwaukee"/>
    <x v="2"/>
    <n v="35"/>
    <x v="35"/>
    <n v="43750"/>
    <n v="13125"/>
    <n v="0.3"/>
    <x v="0"/>
    <x v="8"/>
    <x v="1"/>
    <n v="350"/>
    <n v="105"/>
  </r>
  <r>
    <x v="3"/>
    <n v="1185732"/>
    <d v="2021-10-03T00:00:00"/>
    <x v="3"/>
    <s v="Wisconsin"/>
    <s v="Milwaukee"/>
    <x v="3"/>
    <n v="35"/>
    <x v="35"/>
    <n v="43750"/>
    <n v="13125"/>
    <n v="0.3"/>
    <x v="0"/>
    <x v="8"/>
    <x v="1"/>
    <n v="350"/>
    <n v="105"/>
  </r>
  <r>
    <x v="3"/>
    <n v="1185732"/>
    <d v="2021-10-03T00:00:00"/>
    <x v="3"/>
    <s v="Wisconsin"/>
    <s v="Milwaukee"/>
    <x v="4"/>
    <n v="44.999999999999993"/>
    <x v="35"/>
    <n v="56249.999999999993"/>
    <n v="28124.999999999996"/>
    <n v="0.5"/>
    <x v="0"/>
    <x v="8"/>
    <x v="1"/>
    <n v="449.99999999999994"/>
    <n v="224.99999999999997"/>
  </r>
  <r>
    <x v="3"/>
    <n v="1185732"/>
    <d v="2021-10-03T00:00:00"/>
    <x v="3"/>
    <s v="Wisconsin"/>
    <s v="Milwaukee"/>
    <x v="5"/>
    <n v="49.999999999999986"/>
    <x v="43"/>
    <n v="124999.99999999997"/>
    <n v="49999.999999999993"/>
    <n v="0.4"/>
    <x v="0"/>
    <x v="8"/>
    <x v="1"/>
    <n v="499.99999999999989"/>
    <n v="199.99999999999997"/>
  </r>
  <r>
    <x v="3"/>
    <n v="1185732"/>
    <d v="2021-11-03T00:00:00"/>
    <x v="3"/>
    <s v="Wisconsin"/>
    <s v="Milwaukee"/>
    <x v="0"/>
    <n v="44.999999999999993"/>
    <x v="46"/>
    <n v="179999.99999999997"/>
    <n v="53999.999999999993"/>
    <n v="0.3"/>
    <x v="0"/>
    <x v="9"/>
    <x v="1"/>
    <n v="449.99999999999994"/>
    <n v="134.99999999999997"/>
  </r>
  <r>
    <x v="3"/>
    <n v="1185732"/>
    <d v="2021-11-03T00:00:00"/>
    <x v="3"/>
    <s v="Wisconsin"/>
    <s v="Milwaukee"/>
    <x v="1"/>
    <n v="35"/>
    <x v="48"/>
    <n v="105000"/>
    <n v="36750"/>
    <n v="0.35"/>
    <x v="0"/>
    <x v="9"/>
    <x v="1"/>
    <n v="350"/>
    <n v="122.5"/>
  </r>
  <r>
    <x v="3"/>
    <n v="1185732"/>
    <d v="2021-11-03T00:00:00"/>
    <x v="3"/>
    <s v="Wisconsin"/>
    <s v="Milwaukee"/>
    <x v="2"/>
    <n v="35"/>
    <x v="82"/>
    <n v="85750"/>
    <n v="25725"/>
    <n v="0.3"/>
    <x v="0"/>
    <x v="9"/>
    <x v="1"/>
    <n v="350"/>
    <n v="105"/>
  </r>
  <r>
    <x v="3"/>
    <n v="1185732"/>
    <d v="2021-11-03T00:00:00"/>
    <x v="3"/>
    <s v="Wisconsin"/>
    <s v="Milwaukee"/>
    <x v="3"/>
    <n v="35"/>
    <x v="37"/>
    <n v="78750"/>
    <n v="23625"/>
    <n v="0.3"/>
    <x v="0"/>
    <x v="9"/>
    <x v="1"/>
    <n v="350"/>
    <n v="105"/>
  </r>
  <r>
    <x v="3"/>
    <n v="1185732"/>
    <d v="2021-11-03T00:00:00"/>
    <x v="3"/>
    <s v="Wisconsin"/>
    <s v="Milwaukee"/>
    <x v="4"/>
    <n v="60"/>
    <x v="40"/>
    <n v="120000"/>
    <n v="60000"/>
    <n v="0.5"/>
    <x v="0"/>
    <x v="9"/>
    <x v="1"/>
    <n v="600"/>
    <n v="300"/>
  </r>
  <r>
    <x v="3"/>
    <n v="1185732"/>
    <d v="2021-11-03T00:00:00"/>
    <x v="3"/>
    <s v="Wisconsin"/>
    <s v="Milwaukee"/>
    <x v="5"/>
    <n v="64.999999999999986"/>
    <x v="48"/>
    <n v="194999.99999999997"/>
    <n v="77999.999999999985"/>
    <n v="0.4"/>
    <x v="0"/>
    <x v="9"/>
    <x v="1"/>
    <n v="649.99999999999989"/>
    <n v="259.99999999999994"/>
  </r>
  <r>
    <x v="3"/>
    <n v="1185732"/>
    <d v="2021-12-02T00:00:00"/>
    <x v="3"/>
    <s v="Wisconsin"/>
    <s v="Milwaukee"/>
    <x v="0"/>
    <n v="60"/>
    <x v="20"/>
    <n v="330000"/>
    <n v="99000"/>
    <n v="0.3"/>
    <x v="0"/>
    <x v="10"/>
    <x v="1"/>
    <n v="600"/>
    <n v="180"/>
  </r>
  <r>
    <x v="3"/>
    <n v="1185732"/>
    <d v="2021-12-02T00:00:00"/>
    <x v="3"/>
    <s v="Wisconsin"/>
    <s v="Milwaukee"/>
    <x v="1"/>
    <n v="50"/>
    <x v="44"/>
    <n v="175000"/>
    <n v="61249.999999999993"/>
    <n v="0.35"/>
    <x v="0"/>
    <x v="10"/>
    <x v="1"/>
    <n v="500"/>
    <n v="174.99999999999997"/>
  </r>
  <r>
    <x v="3"/>
    <n v="1185732"/>
    <d v="2021-12-02T00:00:00"/>
    <x v="3"/>
    <s v="Wisconsin"/>
    <s v="Milwaukee"/>
    <x v="2"/>
    <n v="50"/>
    <x v="48"/>
    <n v="150000"/>
    <n v="45000"/>
    <n v="0.3"/>
    <x v="0"/>
    <x v="10"/>
    <x v="1"/>
    <n v="500"/>
    <n v="150"/>
  </r>
  <r>
    <x v="3"/>
    <n v="1185732"/>
    <d v="2021-12-02T00:00:00"/>
    <x v="3"/>
    <s v="Wisconsin"/>
    <s v="Milwaukee"/>
    <x v="3"/>
    <n v="50"/>
    <x v="43"/>
    <n v="125000"/>
    <n v="37500"/>
    <n v="0.3"/>
    <x v="0"/>
    <x v="10"/>
    <x v="1"/>
    <n v="500"/>
    <n v="150"/>
  </r>
  <r>
    <x v="3"/>
    <n v="1185732"/>
    <d v="2021-12-02T00:00:00"/>
    <x v="3"/>
    <s v="Wisconsin"/>
    <s v="Milwaukee"/>
    <x v="4"/>
    <n v="60"/>
    <x v="43"/>
    <n v="150000"/>
    <n v="75000"/>
    <n v="0.5"/>
    <x v="0"/>
    <x v="10"/>
    <x v="1"/>
    <n v="600"/>
    <n v="300"/>
  </r>
  <r>
    <x v="3"/>
    <n v="1185732"/>
    <d v="2021-12-02T00:00:00"/>
    <x v="3"/>
    <s v="Wisconsin"/>
    <s v="Milwaukee"/>
    <x v="5"/>
    <n v="64.999999999999986"/>
    <x v="44"/>
    <n v="227499.99999999994"/>
    <n v="90999.999999999985"/>
    <n v="0.4"/>
    <x v="0"/>
    <x v="10"/>
    <x v="1"/>
    <n v="649.99999999999989"/>
    <n v="259.99999999999994"/>
  </r>
  <r>
    <x v="3"/>
    <n v="1185732"/>
    <d v="2021-01-10T00:00:00"/>
    <x v="3"/>
    <s v="Wisconsin"/>
    <s v="Milwaukee"/>
    <x v="0"/>
    <n v="35"/>
    <x v="23"/>
    <n v="175000"/>
    <n v="70000"/>
    <n v="0.4"/>
    <x v="0"/>
    <x v="0"/>
    <x v="1"/>
    <n v="350"/>
    <n v="140"/>
  </r>
  <r>
    <x v="3"/>
    <n v="1185732"/>
    <d v="2021-01-10T00:00:00"/>
    <x v="3"/>
    <s v="Wisconsin"/>
    <s v="Milwaukee"/>
    <x v="1"/>
    <n v="35"/>
    <x v="48"/>
    <n v="105000"/>
    <n v="42000"/>
    <n v="0.4"/>
    <x v="0"/>
    <x v="0"/>
    <x v="1"/>
    <n v="350"/>
    <n v="140"/>
  </r>
  <r>
    <x v="3"/>
    <n v="1185732"/>
    <d v="2021-01-10T00:00:00"/>
    <x v="3"/>
    <s v="Wisconsin"/>
    <s v="Milwaukee"/>
    <x v="2"/>
    <n v="25.000000000000007"/>
    <x v="48"/>
    <n v="75000.000000000015"/>
    <n v="26250.000000000004"/>
    <n v="0.35"/>
    <x v="0"/>
    <x v="0"/>
    <x v="1"/>
    <n v="250.00000000000006"/>
    <n v="87.500000000000014"/>
  </r>
  <r>
    <x v="3"/>
    <n v="1185732"/>
    <d v="2021-01-10T00:00:00"/>
    <x v="3"/>
    <s v="Wisconsin"/>
    <s v="Milwaukee"/>
    <x v="3"/>
    <n v="30.000000000000004"/>
    <x v="42"/>
    <n v="45000.000000000007"/>
    <n v="15750.000000000002"/>
    <n v="0.35"/>
    <x v="0"/>
    <x v="0"/>
    <x v="1"/>
    <n v="300.00000000000006"/>
    <n v="105.00000000000001"/>
  </r>
  <r>
    <x v="3"/>
    <n v="1185732"/>
    <d v="2021-01-10T00:00:00"/>
    <x v="3"/>
    <s v="Wisconsin"/>
    <s v="Milwaukee"/>
    <x v="4"/>
    <n v="44.999999999999993"/>
    <x v="40"/>
    <n v="89999.999999999985"/>
    <n v="26999.999999999996"/>
    <n v="0.3"/>
    <x v="0"/>
    <x v="0"/>
    <x v="1"/>
    <n v="449.99999999999994"/>
    <n v="134.99999999999997"/>
  </r>
  <r>
    <x v="3"/>
    <n v="1185732"/>
    <d v="2021-01-10T00:00:00"/>
    <x v="3"/>
    <s v="Wisconsin"/>
    <s v="Milwaukee"/>
    <x v="5"/>
    <n v="35"/>
    <x v="48"/>
    <n v="105000"/>
    <n v="42000"/>
    <n v="0.4"/>
    <x v="0"/>
    <x v="0"/>
    <x v="1"/>
    <n v="350"/>
    <n v="140"/>
  </r>
  <r>
    <x v="3"/>
    <n v="1185732"/>
    <d v="2021-02-10T00:00:00"/>
    <x v="3"/>
    <s v="Wisconsin"/>
    <s v="Milwaukee"/>
    <x v="0"/>
    <n v="35"/>
    <x v="20"/>
    <n v="192500"/>
    <n v="77000"/>
    <n v="0.4"/>
    <x v="0"/>
    <x v="1"/>
    <x v="1"/>
    <n v="350"/>
    <n v="140"/>
  </r>
  <r>
    <x v="3"/>
    <n v="1185732"/>
    <d v="2021-02-10T00:00:00"/>
    <x v="3"/>
    <s v="Wisconsin"/>
    <s v="Milwaukee"/>
    <x v="1"/>
    <n v="35"/>
    <x v="40"/>
    <n v="70000"/>
    <n v="28000"/>
    <n v="0.4"/>
    <x v="0"/>
    <x v="1"/>
    <x v="1"/>
    <n v="350"/>
    <n v="140"/>
  </r>
  <r>
    <x v="3"/>
    <n v="1185732"/>
    <d v="2021-02-10T00:00:00"/>
    <x v="3"/>
    <s v="Wisconsin"/>
    <s v="Milwaukee"/>
    <x v="2"/>
    <n v="25.000000000000007"/>
    <x v="43"/>
    <n v="62500.000000000015"/>
    <n v="21875.000000000004"/>
    <n v="0.35"/>
    <x v="0"/>
    <x v="1"/>
    <x v="1"/>
    <n v="250.00000000000006"/>
    <n v="87.500000000000014"/>
  </r>
  <r>
    <x v="3"/>
    <n v="1185732"/>
    <d v="2021-02-10T00:00:00"/>
    <x v="3"/>
    <s v="Indiana"/>
    <s v="Indianapolis"/>
    <x v="3"/>
    <n v="30.000000000000004"/>
    <x v="35"/>
    <n v="37500.000000000007"/>
    <n v="13125.000000000002"/>
    <n v="0.35"/>
    <x v="0"/>
    <x v="1"/>
    <x v="1"/>
    <n v="300.00000000000006"/>
    <n v="105.00000000000001"/>
  </r>
  <r>
    <x v="3"/>
    <n v="1185732"/>
    <d v="2021-02-10T00:00:00"/>
    <x v="3"/>
    <s v="Indiana"/>
    <s v="Indianapolis"/>
    <x v="4"/>
    <n v="44.999999999999993"/>
    <x v="40"/>
    <n v="89999.999999999985"/>
    <n v="26999.999999999996"/>
    <n v="0.3"/>
    <x v="0"/>
    <x v="1"/>
    <x v="1"/>
    <n v="449.99999999999994"/>
    <n v="134.99999999999997"/>
  </r>
  <r>
    <x v="3"/>
    <n v="1185732"/>
    <d v="2021-02-10T00:00:00"/>
    <x v="3"/>
    <s v="Indiana"/>
    <s v="Indianapolis"/>
    <x v="5"/>
    <n v="19.999999999999996"/>
    <x v="48"/>
    <n v="59999.999999999993"/>
    <n v="24000"/>
    <n v="0.4"/>
    <x v="0"/>
    <x v="1"/>
    <x v="1"/>
    <n v="199.99999999999997"/>
    <n v="80"/>
  </r>
  <r>
    <x v="3"/>
    <n v="1185732"/>
    <d v="2021-03-09T00:00:00"/>
    <x v="3"/>
    <s v="Indiana"/>
    <s v="Indianapolis"/>
    <x v="0"/>
    <n v="25.000000000000007"/>
    <x v="66"/>
    <n v="130000.00000000004"/>
    <n v="52000.000000000022"/>
    <n v="0.4"/>
    <x v="0"/>
    <x v="2"/>
    <x v="1"/>
    <n v="250.00000000000009"/>
    <n v="100.00000000000004"/>
  </r>
  <r>
    <x v="3"/>
    <n v="1185732"/>
    <d v="2021-03-09T00:00:00"/>
    <x v="3"/>
    <s v="Indiana"/>
    <s v="Indianapolis"/>
    <x v="1"/>
    <n v="25.000000000000007"/>
    <x v="37"/>
    <n v="56250.000000000015"/>
    <n v="22500.000000000007"/>
    <n v="0.4"/>
    <x v="0"/>
    <x v="2"/>
    <x v="1"/>
    <n v="250.00000000000006"/>
    <n v="100.00000000000003"/>
  </r>
  <r>
    <x v="3"/>
    <n v="1185732"/>
    <d v="2021-03-09T00:00:00"/>
    <x v="3"/>
    <s v="Indiana"/>
    <s v="Indianapolis"/>
    <x v="2"/>
    <n v="15.000000000000002"/>
    <x v="34"/>
    <n v="41250.000000000007"/>
    <n v="14437.500000000002"/>
    <n v="0.35"/>
    <x v="0"/>
    <x v="2"/>
    <x v="1"/>
    <n v="150.00000000000003"/>
    <n v="52.500000000000007"/>
  </r>
  <r>
    <x v="3"/>
    <n v="1185732"/>
    <d v="2021-03-09T00:00:00"/>
    <x v="3"/>
    <s v="Indiana"/>
    <s v="Indianapolis"/>
    <x v="3"/>
    <n v="19.999999999999996"/>
    <x v="35"/>
    <n v="24999.999999999996"/>
    <n v="8749.9999999999982"/>
    <n v="0.35"/>
    <x v="0"/>
    <x v="2"/>
    <x v="1"/>
    <n v="199.99999999999997"/>
    <n v="69.999999999999986"/>
  </r>
  <r>
    <x v="3"/>
    <n v="1185732"/>
    <d v="2021-03-09T00:00:00"/>
    <x v="3"/>
    <s v="Indiana"/>
    <s v="Indianapolis"/>
    <x v="4"/>
    <n v="35"/>
    <x v="36"/>
    <n v="61250"/>
    <n v="18375"/>
    <n v="0.3"/>
    <x v="0"/>
    <x v="2"/>
    <x v="1"/>
    <n v="350"/>
    <n v="105"/>
  </r>
  <r>
    <x v="3"/>
    <n v="1185732"/>
    <d v="2021-03-09T00:00:00"/>
    <x v="3"/>
    <s v="Indiana"/>
    <s v="Indianapolis"/>
    <x v="5"/>
    <n v="25.000000000000007"/>
    <x v="34"/>
    <n v="68750.000000000015"/>
    <n v="27500.000000000007"/>
    <n v="0.4"/>
    <x v="0"/>
    <x v="2"/>
    <x v="1"/>
    <n v="250.00000000000006"/>
    <n v="100.00000000000003"/>
  </r>
  <r>
    <x v="3"/>
    <n v="1185732"/>
    <d v="2021-04-10T00:00:00"/>
    <x v="3"/>
    <s v="Indiana"/>
    <s v="Indianapolis"/>
    <x v="0"/>
    <n v="25.000000000000007"/>
    <x v="23"/>
    <n v="125000.00000000003"/>
    <n v="50000.000000000015"/>
    <n v="0.4"/>
    <x v="0"/>
    <x v="3"/>
    <x v="1"/>
    <n v="250.00000000000006"/>
    <n v="100.00000000000003"/>
  </r>
  <r>
    <x v="3"/>
    <n v="1185732"/>
    <d v="2021-04-10T00:00:00"/>
    <x v="3"/>
    <s v="Indiana"/>
    <s v="Indianapolis"/>
    <x v="1"/>
    <n v="25.000000000000007"/>
    <x v="40"/>
    <n v="50000.000000000015"/>
    <n v="20000.000000000007"/>
    <n v="0.4"/>
    <x v="0"/>
    <x v="3"/>
    <x v="1"/>
    <n v="250.00000000000009"/>
    <n v="100.00000000000004"/>
  </r>
  <r>
    <x v="3"/>
    <n v="1185732"/>
    <d v="2021-04-10T00:00:00"/>
    <x v="3"/>
    <s v="Indiana"/>
    <s v="Indianapolis"/>
    <x v="2"/>
    <n v="15.000000000000002"/>
    <x v="40"/>
    <n v="30000.000000000004"/>
    <n v="10500"/>
    <n v="0.35"/>
    <x v="0"/>
    <x v="3"/>
    <x v="1"/>
    <n v="150.00000000000003"/>
    <n v="52.5"/>
  </r>
  <r>
    <x v="3"/>
    <n v="1185732"/>
    <d v="2021-04-10T00:00:00"/>
    <x v="3"/>
    <s v="Indiana"/>
    <s v="Indianapolis"/>
    <x v="3"/>
    <n v="19.999999999999996"/>
    <x v="35"/>
    <n v="24999.999999999996"/>
    <n v="8749.9999999999982"/>
    <n v="0.35"/>
    <x v="0"/>
    <x v="3"/>
    <x v="1"/>
    <n v="199.99999999999997"/>
    <n v="69.999999999999986"/>
  </r>
  <r>
    <x v="3"/>
    <n v="1185732"/>
    <d v="2021-04-10T00:00:00"/>
    <x v="3"/>
    <s v="Indiana"/>
    <s v="Indianapolis"/>
    <x v="4"/>
    <n v="65"/>
    <x v="42"/>
    <n v="97500"/>
    <n v="29250"/>
    <n v="0.3"/>
    <x v="0"/>
    <x v="3"/>
    <x v="1"/>
    <n v="650"/>
    <n v="195"/>
  </r>
  <r>
    <x v="3"/>
    <n v="1185732"/>
    <d v="2021-04-10T00:00:00"/>
    <x v="3"/>
    <s v="Indiana"/>
    <s v="Indianapolis"/>
    <x v="5"/>
    <n v="50"/>
    <x v="34"/>
    <n v="137500"/>
    <n v="55000"/>
    <n v="0.4"/>
    <x v="0"/>
    <x v="3"/>
    <x v="1"/>
    <n v="500"/>
    <n v="200"/>
  </r>
  <r>
    <x v="3"/>
    <n v="1185732"/>
    <d v="2021-05-11T00:00:00"/>
    <x v="3"/>
    <s v="Indiana"/>
    <s v="Indianapolis"/>
    <x v="0"/>
    <n v="60"/>
    <x v="61"/>
    <n v="327000"/>
    <n v="130800"/>
    <n v="0.4"/>
    <x v="0"/>
    <x v="4"/>
    <x v="1"/>
    <n v="600"/>
    <n v="240"/>
  </r>
  <r>
    <x v="3"/>
    <n v="1185732"/>
    <d v="2021-05-11T00:00:00"/>
    <x v="3"/>
    <s v="Indiana"/>
    <s v="Indianapolis"/>
    <x v="1"/>
    <n v="40"/>
    <x v="43"/>
    <n v="100000"/>
    <n v="40000"/>
    <n v="0.4"/>
    <x v="0"/>
    <x v="4"/>
    <x v="1"/>
    <n v="400"/>
    <n v="160"/>
  </r>
  <r>
    <x v="3"/>
    <n v="1185732"/>
    <d v="2021-05-11T00:00:00"/>
    <x v="3"/>
    <s v="Indiana"/>
    <s v="Indianapolis"/>
    <x v="2"/>
    <n v="35"/>
    <x v="37"/>
    <n v="78750"/>
    <n v="27562.5"/>
    <n v="0.35"/>
    <x v="0"/>
    <x v="4"/>
    <x v="1"/>
    <n v="350"/>
    <n v="122.5"/>
  </r>
  <r>
    <x v="3"/>
    <n v="1185732"/>
    <d v="2021-05-11T00:00:00"/>
    <x v="3"/>
    <s v="Indiana"/>
    <s v="Indianapolis"/>
    <x v="3"/>
    <n v="35"/>
    <x v="36"/>
    <n v="61250"/>
    <n v="21437.5"/>
    <n v="0.35"/>
    <x v="0"/>
    <x v="4"/>
    <x v="1"/>
    <n v="350"/>
    <n v="122.5"/>
  </r>
  <r>
    <x v="3"/>
    <n v="1185732"/>
    <d v="2021-05-11T00:00:00"/>
    <x v="3"/>
    <s v="Indiana"/>
    <s v="Indianapolis"/>
    <x v="4"/>
    <n v="44.999999999999993"/>
    <x v="40"/>
    <n v="89999.999999999985"/>
    <n v="26999.999999999996"/>
    <n v="0.3"/>
    <x v="0"/>
    <x v="4"/>
    <x v="1"/>
    <n v="449.99999999999994"/>
    <n v="134.99999999999997"/>
  </r>
  <r>
    <x v="3"/>
    <n v="1185732"/>
    <d v="2021-05-11T00:00:00"/>
    <x v="3"/>
    <s v="Indiana"/>
    <s v="Indianapolis"/>
    <x v="5"/>
    <n v="54.999999999999993"/>
    <x v="45"/>
    <n v="178749.99999999997"/>
    <n v="71499.999999999985"/>
    <n v="0.4"/>
    <x v="0"/>
    <x v="4"/>
    <x v="1"/>
    <n v="549.99999999999989"/>
    <n v="219.99999999999994"/>
  </r>
  <r>
    <x v="3"/>
    <n v="1185732"/>
    <d v="2021-06-10T00:00:00"/>
    <x v="3"/>
    <s v="Indiana"/>
    <s v="Indianapolis"/>
    <x v="0"/>
    <n v="40"/>
    <x v="30"/>
    <n v="230000"/>
    <n v="92000"/>
    <n v="0.4"/>
    <x v="0"/>
    <x v="11"/>
    <x v="1"/>
    <n v="400"/>
    <n v="160"/>
  </r>
  <r>
    <x v="3"/>
    <n v="1185732"/>
    <d v="2021-06-10T00:00:00"/>
    <x v="3"/>
    <s v="Indiana"/>
    <s v="Indianapolis"/>
    <x v="1"/>
    <n v="35.000000000000007"/>
    <x v="45"/>
    <n v="113750.00000000003"/>
    <n v="45500.000000000015"/>
    <n v="0.4"/>
    <x v="0"/>
    <x v="11"/>
    <x v="1"/>
    <n v="350.00000000000011"/>
    <n v="140.00000000000006"/>
  </r>
  <r>
    <x v="3"/>
    <n v="1185732"/>
    <d v="2021-06-10T00:00:00"/>
    <x v="3"/>
    <s v="Indiana"/>
    <s v="Indianapolis"/>
    <x v="2"/>
    <n v="30.000000000000004"/>
    <x v="40"/>
    <n v="60000.000000000007"/>
    <n v="21000"/>
    <n v="0.35"/>
    <x v="0"/>
    <x v="11"/>
    <x v="1"/>
    <n v="300.00000000000006"/>
    <n v="105"/>
  </r>
  <r>
    <x v="3"/>
    <n v="1185732"/>
    <d v="2021-06-10T00:00:00"/>
    <x v="3"/>
    <s v="Indiana"/>
    <s v="Indianapolis"/>
    <x v="3"/>
    <n v="30.000000000000004"/>
    <x v="36"/>
    <n v="52500.000000000007"/>
    <n v="18375"/>
    <n v="0.35"/>
    <x v="0"/>
    <x v="11"/>
    <x v="1"/>
    <n v="300.00000000000006"/>
    <n v="105"/>
  </r>
  <r>
    <x v="3"/>
    <n v="1185732"/>
    <d v="2021-06-10T00:00:00"/>
    <x v="3"/>
    <s v="Indiana"/>
    <s v="Indianapolis"/>
    <x v="4"/>
    <n v="40"/>
    <x v="36"/>
    <n v="70000"/>
    <n v="21000"/>
    <n v="0.3"/>
    <x v="0"/>
    <x v="11"/>
    <x v="1"/>
    <n v="400"/>
    <n v="120"/>
  </r>
  <r>
    <x v="3"/>
    <n v="1185732"/>
    <d v="2021-06-10T00:00:00"/>
    <x v="3"/>
    <s v="Indiana"/>
    <s v="Indianapolis"/>
    <x v="5"/>
    <n v="60.000000000000007"/>
    <x v="45"/>
    <n v="195000.00000000003"/>
    <n v="78000.000000000015"/>
    <n v="0.4"/>
    <x v="0"/>
    <x v="11"/>
    <x v="1"/>
    <n v="600.00000000000011"/>
    <n v="240.00000000000006"/>
  </r>
  <r>
    <x v="3"/>
    <n v="1185732"/>
    <d v="2021-07-09T00:00:00"/>
    <x v="3"/>
    <s v="Indiana"/>
    <s v="Indianapolis"/>
    <x v="0"/>
    <n v="55.000000000000007"/>
    <x v="20"/>
    <n v="302500.00000000006"/>
    <n v="121000.00000000003"/>
    <n v="0.4"/>
    <x v="0"/>
    <x v="5"/>
    <x v="1"/>
    <n v="550.00000000000011"/>
    <n v="220.00000000000006"/>
  </r>
  <r>
    <x v="3"/>
    <n v="1185732"/>
    <d v="2021-07-09T00:00:00"/>
    <x v="3"/>
    <s v="Indiana"/>
    <s v="Indianapolis"/>
    <x v="1"/>
    <n v="50.000000000000014"/>
    <x v="48"/>
    <n v="150000.00000000003"/>
    <n v="60000.000000000015"/>
    <n v="0.4"/>
    <x v="0"/>
    <x v="5"/>
    <x v="1"/>
    <n v="500.00000000000011"/>
    <n v="200.00000000000006"/>
  </r>
  <r>
    <x v="3"/>
    <n v="1185732"/>
    <d v="2021-07-09T00:00:00"/>
    <x v="3"/>
    <s v="Indiana"/>
    <s v="Indianapolis"/>
    <x v="2"/>
    <n v="45"/>
    <x v="37"/>
    <n v="101250"/>
    <n v="35437.5"/>
    <n v="0.35"/>
    <x v="0"/>
    <x v="5"/>
    <x v="1"/>
    <n v="450"/>
    <n v="157.5"/>
  </r>
  <r>
    <x v="3"/>
    <n v="1185732"/>
    <d v="2021-07-09T00:00:00"/>
    <x v="3"/>
    <s v="Indiana"/>
    <s v="Indianapolis"/>
    <x v="3"/>
    <n v="45"/>
    <x v="36"/>
    <n v="78750"/>
    <n v="27562.5"/>
    <n v="0.35"/>
    <x v="0"/>
    <x v="5"/>
    <x v="1"/>
    <n v="450"/>
    <n v="157.5"/>
  </r>
  <r>
    <x v="3"/>
    <n v="1185732"/>
    <d v="2021-07-09T00:00:00"/>
    <x v="3"/>
    <s v="Indiana"/>
    <s v="Indianapolis"/>
    <x v="4"/>
    <n v="55.000000000000007"/>
    <x v="40"/>
    <n v="110000.00000000001"/>
    <n v="33000"/>
    <n v="0.3"/>
    <x v="0"/>
    <x v="5"/>
    <x v="1"/>
    <n v="550.00000000000011"/>
    <n v="165"/>
  </r>
  <r>
    <x v="3"/>
    <n v="1185732"/>
    <d v="2021-07-09T00:00:00"/>
    <x v="3"/>
    <s v="Indiana"/>
    <s v="Indianapolis"/>
    <x v="5"/>
    <n v="60.000000000000007"/>
    <x v="47"/>
    <n v="225000.00000000003"/>
    <n v="90000.000000000015"/>
    <n v="0.4"/>
    <x v="0"/>
    <x v="5"/>
    <x v="1"/>
    <n v="600.00000000000011"/>
    <n v="240.00000000000003"/>
  </r>
  <r>
    <x v="3"/>
    <n v="1185732"/>
    <d v="2021-08-10T00:00:00"/>
    <x v="3"/>
    <s v="Indiana"/>
    <s v="Indianapolis"/>
    <x v="0"/>
    <n v="50"/>
    <x v="27"/>
    <n v="262500"/>
    <n v="105000"/>
    <n v="0.4"/>
    <x v="0"/>
    <x v="6"/>
    <x v="1"/>
    <n v="500"/>
    <n v="200"/>
  </r>
  <r>
    <x v="3"/>
    <n v="1185732"/>
    <d v="2021-08-10T00:00:00"/>
    <x v="3"/>
    <s v="Indiana"/>
    <s v="Indianapolis"/>
    <x v="1"/>
    <n v="45.000000000000007"/>
    <x v="48"/>
    <n v="135000.00000000003"/>
    <n v="54000.000000000015"/>
    <n v="0.4"/>
    <x v="0"/>
    <x v="6"/>
    <x v="1"/>
    <n v="450.00000000000011"/>
    <n v="180.00000000000006"/>
  </r>
  <r>
    <x v="3"/>
    <n v="1185732"/>
    <d v="2021-08-10T00:00:00"/>
    <x v="3"/>
    <s v="Indiana"/>
    <s v="Indianapolis"/>
    <x v="2"/>
    <n v="40"/>
    <x v="37"/>
    <n v="90000"/>
    <n v="31499.999999999996"/>
    <n v="0.35"/>
    <x v="0"/>
    <x v="6"/>
    <x v="1"/>
    <n v="400"/>
    <n v="139.99999999999997"/>
  </r>
  <r>
    <x v="3"/>
    <n v="1185732"/>
    <d v="2021-08-10T00:00:00"/>
    <x v="3"/>
    <s v="Indiana"/>
    <s v="Indianapolis"/>
    <x v="3"/>
    <n v="40"/>
    <x v="40"/>
    <n v="80000"/>
    <n v="28000"/>
    <n v="0.35"/>
    <x v="0"/>
    <x v="6"/>
    <x v="1"/>
    <n v="400"/>
    <n v="140"/>
  </r>
  <r>
    <x v="3"/>
    <n v="1185732"/>
    <d v="2021-08-10T00:00:00"/>
    <x v="3"/>
    <s v="Indiana"/>
    <s v="Indianapolis"/>
    <x v="4"/>
    <n v="50"/>
    <x v="36"/>
    <n v="87500"/>
    <n v="26250"/>
    <n v="0.3"/>
    <x v="0"/>
    <x v="6"/>
    <x v="1"/>
    <n v="500"/>
    <n v="150"/>
  </r>
  <r>
    <x v="3"/>
    <n v="1185732"/>
    <d v="2021-08-10T00:00:00"/>
    <x v="3"/>
    <s v="Indiana"/>
    <s v="Indianapolis"/>
    <x v="5"/>
    <n v="55.000000000000007"/>
    <x v="44"/>
    <n v="192500.00000000003"/>
    <n v="77000.000000000015"/>
    <n v="0.4"/>
    <x v="0"/>
    <x v="6"/>
    <x v="1"/>
    <n v="550.00000000000011"/>
    <n v="220.00000000000003"/>
  </r>
  <r>
    <x v="3"/>
    <n v="1185732"/>
    <d v="2021-09-11T00:00:00"/>
    <x v="3"/>
    <s v="Indiana"/>
    <s v="Indianapolis"/>
    <x v="0"/>
    <n v="35"/>
    <x v="33"/>
    <n v="166250"/>
    <n v="66500"/>
    <n v="0.4"/>
    <x v="0"/>
    <x v="7"/>
    <x v="1"/>
    <n v="350"/>
    <n v="140"/>
  </r>
  <r>
    <x v="3"/>
    <n v="1185732"/>
    <d v="2021-09-11T00:00:00"/>
    <x v="3"/>
    <s v="Indiana"/>
    <s v="Indianapolis"/>
    <x v="1"/>
    <n v="30.000000000000011"/>
    <x v="34"/>
    <n v="82500.000000000029"/>
    <n v="33000.000000000015"/>
    <n v="0.4"/>
    <x v="0"/>
    <x v="7"/>
    <x v="1"/>
    <n v="300.00000000000011"/>
    <n v="120.00000000000006"/>
  </r>
  <r>
    <x v="3"/>
    <n v="1185732"/>
    <d v="2021-09-11T00:00:00"/>
    <x v="3"/>
    <s v="Indiana"/>
    <s v="Indianapolis"/>
    <x v="2"/>
    <n v="25.000000000000007"/>
    <x v="36"/>
    <n v="43750.000000000015"/>
    <n v="15312.500000000004"/>
    <n v="0.35"/>
    <x v="0"/>
    <x v="7"/>
    <x v="1"/>
    <n v="250.00000000000009"/>
    <n v="87.500000000000014"/>
  </r>
  <r>
    <x v="3"/>
    <n v="1185732"/>
    <d v="2021-09-11T00:00:00"/>
    <x v="3"/>
    <s v="Indiana"/>
    <s v="Indianapolis"/>
    <x v="3"/>
    <n v="25.000000000000007"/>
    <x v="42"/>
    <n v="37500.000000000007"/>
    <n v="13125.000000000002"/>
    <n v="0.35"/>
    <x v="0"/>
    <x v="7"/>
    <x v="1"/>
    <n v="250.00000000000006"/>
    <n v="87.500000000000014"/>
  </r>
  <r>
    <x v="3"/>
    <n v="1185732"/>
    <d v="2021-09-11T00:00:00"/>
    <x v="3"/>
    <s v="Indiana"/>
    <s v="Indianapolis"/>
    <x v="4"/>
    <n v="35"/>
    <x v="42"/>
    <n v="52500"/>
    <n v="15750"/>
    <n v="0.3"/>
    <x v="0"/>
    <x v="7"/>
    <x v="1"/>
    <n v="350"/>
    <n v="105"/>
  </r>
  <r>
    <x v="3"/>
    <n v="1185732"/>
    <d v="2021-09-11T00:00:00"/>
    <x v="3"/>
    <s v="Indiana"/>
    <s v="Indianapolis"/>
    <x v="5"/>
    <n v="40"/>
    <x v="37"/>
    <n v="90000"/>
    <n v="36000"/>
    <n v="0.4"/>
    <x v="0"/>
    <x v="7"/>
    <x v="1"/>
    <n v="400"/>
    <n v="160"/>
  </r>
  <r>
    <x v="3"/>
    <n v="1185732"/>
    <d v="2021-10-10T00:00:00"/>
    <x v="3"/>
    <s v="Indiana"/>
    <s v="Indianapolis"/>
    <x v="0"/>
    <n v="44.999999999999993"/>
    <x v="46"/>
    <n v="179999.99999999997"/>
    <n v="71999.999999999985"/>
    <n v="0.4"/>
    <x v="0"/>
    <x v="8"/>
    <x v="1"/>
    <n v="449.99999999999994"/>
    <n v="179.99999999999997"/>
  </r>
  <r>
    <x v="3"/>
    <n v="1185732"/>
    <d v="2021-10-10T00:00:00"/>
    <x v="3"/>
    <s v="Indiana"/>
    <s v="Indianapolis"/>
    <x v="1"/>
    <n v="35"/>
    <x v="43"/>
    <n v="87500"/>
    <n v="35000"/>
    <n v="0.4"/>
    <x v="0"/>
    <x v="8"/>
    <x v="1"/>
    <n v="350"/>
    <n v="140"/>
  </r>
  <r>
    <x v="3"/>
    <n v="1185732"/>
    <d v="2021-10-10T00:00:00"/>
    <x v="3"/>
    <s v="Indiana"/>
    <s v="Indianapolis"/>
    <x v="2"/>
    <n v="35"/>
    <x v="42"/>
    <n v="52500"/>
    <n v="18375"/>
    <n v="0.35"/>
    <x v="0"/>
    <x v="8"/>
    <x v="1"/>
    <n v="350"/>
    <n v="122.5"/>
  </r>
  <r>
    <x v="3"/>
    <n v="1185732"/>
    <d v="2021-10-10T00:00:00"/>
    <x v="3"/>
    <s v="Indiana"/>
    <s v="Indianapolis"/>
    <x v="3"/>
    <n v="35"/>
    <x v="42"/>
    <n v="52500"/>
    <n v="18375"/>
    <n v="0.35"/>
    <x v="0"/>
    <x v="8"/>
    <x v="1"/>
    <n v="350"/>
    <n v="122.5"/>
  </r>
  <r>
    <x v="3"/>
    <n v="1185732"/>
    <d v="2021-10-10T00:00:00"/>
    <x v="3"/>
    <s v="Indiana"/>
    <s v="Indianapolis"/>
    <x v="4"/>
    <n v="44.999999999999993"/>
    <x v="42"/>
    <n v="67499.999999999985"/>
    <n v="20249.999999999996"/>
    <n v="0.3"/>
    <x v="0"/>
    <x v="8"/>
    <x v="1"/>
    <n v="449.99999999999989"/>
    <n v="134.99999999999997"/>
  </r>
  <r>
    <x v="3"/>
    <n v="1185732"/>
    <d v="2021-10-10T00:00:00"/>
    <x v="3"/>
    <s v="Indiana"/>
    <s v="Indianapolis"/>
    <x v="5"/>
    <n v="49.999999999999986"/>
    <x v="34"/>
    <n v="137499.99999999997"/>
    <n v="54999.999999999993"/>
    <n v="0.4"/>
    <x v="0"/>
    <x v="8"/>
    <x v="1"/>
    <n v="499.99999999999989"/>
    <n v="199.99999999999997"/>
  </r>
  <r>
    <x v="3"/>
    <n v="1185732"/>
    <d v="2021-11-10T00:00:00"/>
    <x v="3"/>
    <s v="Indiana"/>
    <s v="Indianapolis"/>
    <x v="0"/>
    <n v="44.999999999999993"/>
    <x v="32"/>
    <n v="191249.99999999997"/>
    <n v="76499.999999999985"/>
    <n v="0.4"/>
    <x v="0"/>
    <x v="9"/>
    <x v="1"/>
    <n v="449.99999999999994"/>
    <n v="179.99999999999997"/>
  </r>
  <r>
    <x v="3"/>
    <n v="1185732"/>
    <d v="2021-11-10T00:00:00"/>
    <x v="3"/>
    <s v="Indiana"/>
    <s v="Indianapolis"/>
    <x v="1"/>
    <n v="35"/>
    <x v="45"/>
    <n v="113750"/>
    <n v="45500"/>
    <n v="0.4"/>
    <x v="0"/>
    <x v="9"/>
    <x v="1"/>
    <n v="350"/>
    <n v="140"/>
  </r>
  <r>
    <x v="3"/>
    <n v="1185732"/>
    <d v="2021-11-10T00:00:00"/>
    <x v="3"/>
    <s v="Indiana"/>
    <s v="Indianapolis"/>
    <x v="2"/>
    <n v="35"/>
    <x v="83"/>
    <n v="94500"/>
    <n v="33075"/>
    <n v="0.35"/>
    <x v="0"/>
    <x v="9"/>
    <x v="1"/>
    <n v="350"/>
    <n v="122.5"/>
  </r>
  <r>
    <x v="3"/>
    <n v="1185732"/>
    <d v="2021-11-10T00:00:00"/>
    <x v="3"/>
    <s v="Indiana"/>
    <s v="Indianapolis"/>
    <x v="3"/>
    <n v="35"/>
    <x v="34"/>
    <n v="96250"/>
    <n v="33687.5"/>
    <n v="0.35"/>
    <x v="0"/>
    <x v="9"/>
    <x v="1"/>
    <n v="350"/>
    <n v="122.5"/>
  </r>
  <r>
    <x v="3"/>
    <n v="1185732"/>
    <d v="2021-11-10T00:00:00"/>
    <x v="3"/>
    <s v="Indiana"/>
    <s v="Indianapolis"/>
    <x v="4"/>
    <n v="60"/>
    <x v="43"/>
    <n v="150000"/>
    <n v="45000"/>
    <n v="0.3"/>
    <x v="0"/>
    <x v="9"/>
    <x v="1"/>
    <n v="600"/>
    <n v="180"/>
  </r>
  <r>
    <x v="3"/>
    <n v="1185732"/>
    <d v="2021-11-10T00:00:00"/>
    <x v="3"/>
    <s v="Indiana"/>
    <s v="Indianapolis"/>
    <x v="5"/>
    <n v="64.999999999999986"/>
    <x v="44"/>
    <n v="227499.99999999994"/>
    <n v="90999.999999999985"/>
    <n v="0.4"/>
    <x v="0"/>
    <x v="9"/>
    <x v="1"/>
    <n v="649.99999999999989"/>
    <n v="259.99999999999994"/>
  </r>
  <r>
    <x v="3"/>
    <n v="1185732"/>
    <d v="2021-12-09T00:00:00"/>
    <x v="3"/>
    <s v="Indiana"/>
    <s v="Indianapolis"/>
    <x v="0"/>
    <n v="60"/>
    <x v="24"/>
    <n v="360000"/>
    <n v="144000"/>
    <n v="0.4"/>
    <x v="0"/>
    <x v="10"/>
    <x v="1"/>
    <n v="600"/>
    <n v="240"/>
  </r>
  <r>
    <x v="3"/>
    <n v="1185732"/>
    <d v="2021-12-09T00:00:00"/>
    <x v="3"/>
    <s v="Indiana"/>
    <s v="Indianapolis"/>
    <x v="1"/>
    <n v="50"/>
    <x v="46"/>
    <n v="200000"/>
    <n v="80000"/>
    <n v="0.4"/>
    <x v="0"/>
    <x v="10"/>
    <x v="1"/>
    <n v="500"/>
    <n v="200"/>
  </r>
  <r>
    <x v="3"/>
    <n v="1185732"/>
    <d v="2021-12-09T00:00:00"/>
    <x v="3"/>
    <s v="Indiana"/>
    <s v="Indianapolis"/>
    <x v="2"/>
    <n v="50"/>
    <x v="44"/>
    <n v="175000"/>
    <n v="61249.999999999993"/>
    <n v="0.35"/>
    <x v="0"/>
    <x v="10"/>
    <x v="1"/>
    <n v="500"/>
    <n v="174.99999999999997"/>
  </r>
  <r>
    <x v="3"/>
    <n v="1185732"/>
    <d v="2021-12-09T00:00:00"/>
    <x v="3"/>
    <s v="Indiana"/>
    <s v="Indianapolis"/>
    <x v="3"/>
    <n v="50"/>
    <x v="48"/>
    <n v="150000"/>
    <n v="52500"/>
    <n v="0.35"/>
    <x v="0"/>
    <x v="10"/>
    <x v="1"/>
    <n v="500"/>
    <n v="175"/>
  </r>
  <r>
    <x v="3"/>
    <n v="1185732"/>
    <d v="2021-12-09T00:00:00"/>
    <x v="3"/>
    <s v="Indiana"/>
    <s v="Indianapolis"/>
    <x v="4"/>
    <n v="60"/>
    <x v="48"/>
    <n v="180000"/>
    <n v="54000"/>
    <n v="0.3"/>
    <x v="0"/>
    <x v="10"/>
    <x v="1"/>
    <n v="600"/>
    <n v="180"/>
  </r>
  <r>
    <x v="3"/>
    <n v="1185732"/>
    <d v="2021-12-09T00:00:00"/>
    <x v="3"/>
    <s v="Indiana"/>
    <s v="Indianapolis"/>
    <x v="5"/>
    <n v="64.999999999999986"/>
    <x v="46"/>
    <n v="259999.99999999994"/>
    <n v="103999.99999999999"/>
    <n v="0.4"/>
    <x v="0"/>
    <x v="10"/>
    <x v="1"/>
    <n v="649.99999999999989"/>
    <n v="259.99999999999994"/>
  </r>
  <r>
    <x v="3"/>
    <n v="1185732"/>
    <d v="2021-01-17T00:00:00"/>
    <x v="3"/>
    <s v="Indiana"/>
    <s v="Indianapolis"/>
    <x v="0"/>
    <n v="35"/>
    <x v="23"/>
    <n v="175000"/>
    <n v="70000"/>
    <n v="0.4"/>
    <x v="0"/>
    <x v="0"/>
    <x v="1"/>
    <n v="350"/>
    <n v="140"/>
  </r>
  <r>
    <x v="3"/>
    <n v="1185732"/>
    <d v="2021-01-17T00:00:00"/>
    <x v="3"/>
    <s v="Indiana"/>
    <s v="Indianapolis"/>
    <x v="1"/>
    <n v="35"/>
    <x v="48"/>
    <n v="105000"/>
    <n v="42000"/>
    <n v="0.4"/>
    <x v="0"/>
    <x v="0"/>
    <x v="1"/>
    <n v="350"/>
    <n v="140"/>
  </r>
  <r>
    <x v="3"/>
    <n v="1185732"/>
    <d v="2021-01-17T00:00:00"/>
    <x v="3"/>
    <s v="Indiana"/>
    <s v="Indianapolis"/>
    <x v="2"/>
    <n v="25.000000000000007"/>
    <x v="48"/>
    <n v="75000.000000000015"/>
    <n v="30000.000000000007"/>
    <n v="0.4"/>
    <x v="0"/>
    <x v="0"/>
    <x v="1"/>
    <n v="250.00000000000006"/>
    <n v="100.00000000000003"/>
  </r>
  <r>
    <x v="3"/>
    <n v="1185732"/>
    <d v="2021-01-17T00:00:00"/>
    <x v="3"/>
    <s v="Indiana"/>
    <s v="Indianapolis"/>
    <x v="3"/>
    <n v="30.000000000000004"/>
    <x v="42"/>
    <n v="45000.000000000007"/>
    <n v="18000.000000000004"/>
    <n v="0.4"/>
    <x v="0"/>
    <x v="0"/>
    <x v="1"/>
    <n v="300.00000000000006"/>
    <n v="120.00000000000003"/>
  </r>
  <r>
    <x v="3"/>
    <n v="1185732"/>
    <d v="2021-01-17T00:00:00"/>
    <x v="3"/>
    <s v="Indiana"/>
    <s v="Indianapolis"/>
    <x v="4"/>
    <n v="44.999999999999993"/>
    <x v="40"/>
    <n v="89999.999999999985"/>
    <n v="35999.999999999993"/>
    <n v="0.4"/>
    <x v="0"/>
    <x v="0"/>
    <x v="1"/>
    <n v="449.99999999999994"/>
    <n v="179.99999999999997"/>
  </r>
  <r>
    <x v="3"/>
    <n v="1185732"/>
    <d v="2021-01-17T00:00:00"/>
    <x v="3"/>
    <s v="Indiana"/>
    <s v="Indianapolis"/>
    <x v="5"/>
    <n v="35"/>
    <x v="48"/>
    <n v="105000"/>
    <n v="42000"/>
    <n v="0.4"/>
    <x v="0"/>
    <x v="0"/>
    <x v="1"/>
    <n v="350"/>
    <n v="140"/>
  </r>
  <r>
    <x v="3"/>
    <n v="1185732"/>
    <d v="2021-02-17T00:00:00"/>
    <x v="3"/>
    <s v="Indiana"/>
    <s v="Indianapolis"/>
    <x v="0"/>
    <n v="35"/>
    <x v="20"/>
    <n v="192500"/>
    <n v="77000"/>
    <n v="0.4"/>
    <x v="0"/>
    <x v="1"/>
    <x v="1"/>
    <n v="350"/>
    <n v="140"/>
  </r>
  <r>
    <x v="3"/>
    <n v="1185732"/>
    <d v="2021-02-17T00:00:00"/>
    <x v="3"/>
    <s v="Indiana"/>
    <s v="Indianapolis"/>
    <x v="1"/>
    <n v="40"/>
    <x v="40"/>
    <n v="80000"/>
    <n v="32000"/>
    <n v="0.4"/>
    <x v="0"/>
    <x v="1"/>
    <x v="1"/>
    <n v="400"/>
    <n v="160"/>
  </r>
  <r>
    <x v="3"/>
    <n v="1185732"/>
    <d v="2021-02-17T00:00:00"/>
    <x v="3"/>
    <s v="Indiana"/>
    <s v="Indianapolis"/>
    <x v="2"/>
    <n v="30.000000000000004"/>
    <x v="48"/>
    <n v="90000.000000000015"/>
    <n v="36000.000000000007"/>
    <n v="0.4"/>
    <x v="0"/>
    <x v="1"/>
    <x v="1"/>
    <n v="300.00000000000006"/>
    <n v="120.00000000000003"/>
  </r>
  <r>
    <x v="3"/>
    <n v="1185732"/>
    <d v="2021-02-17T00:00:00"/>
    <x v="0"/>
    <s v="West Virginia"/>
    <s v="Charleston"/>
    <x v="3"/>
    <n v="35"/>
    <x v="36"/>
    <n v="61250"/>
    <n v="24500"/>
    <n v="0.4"/>
    <x v="0"/>
    <x v="1"/>
    <x v="1"/>
    <n v="350"/>
    <n v="140"/>
  </r>
  <r>
    <x v="3"/>
    <n v="1185732"/>
    <d v="2021-02-17T00:00:00"/>
    <x v="0"/>
    <s v="West Virginia"/>
    <s v="Charleston"/>
    <x v="4"/>
    <n v="49.999999999999993"/>
    <x v="43"/>
    <n v="124999.99999999999"/>
    <n v="50000"/>
    <n v="0.4"/>
    <x v="0"/>
    <x v="1"/>
    <x v="1"/>
    <n v="499.99999999999994"/>
    <n v="200"/>
  </r>
  <r>
    <x v="3"/>
    <n v="1185732"/>
    <d v="2021-02-17T00:00:00"/>
    <x v="0"/>
    <s v="West Virginia"/>
    <s v="Charleston"/>
    <x v="5"/>
    <n v="24.999999999999993"/>
    <x v="44"/>
    <n v="87499.999999999971"/>
    <n v="34999.999999999993"/>
    <n v="0.4"/>
    <x v="0"/>
    <x v="1"/>
    <x v="1"/>
    <n v="249.99999999999991"/>
    <n v="99.999999999999986"/>
  </r>
  <r>
    <x v="3"/>
    <n v="1185732"/>
    <d v="2021-03-16T00:00:00"/>
    <x v="0"/>
    <s v="West Virginia"/>
    <s v="Charleston"/>
    <x v="0"/>
    <n v="30.000000000000004"/>
    <x v="62"/>
    <n v="171000.00000000003"/>
    <n v="68400.000000000015"/>
    <n v="0.4"/>
    <x v="0"/>
    <x v="2"/>
    <x v="1"/>
    <n v="300.00000000000006"/>
    <n v="120.00000000000003"/>
  </r>
  <r>
    <x v="3"/>
    <n v="1185732"/>
    <d v="2021-03-16T00:00:00"/>
    <x v="0"/>
    <s v="West Virginia"/>
    <s v="Charleston"/>
    <x v="1"/>
    <n v="30.000000000000004"/>
    <x v="34"/>
    <n v="82500.000000000015"/>
    <n v="33000.000000000007"/>
    <n v="0.4"/>
    <x v="0"/>
    <x v="2"/>
    <x v="1"/>
    <n v="300.00000000000006"/>
    <n v="120.00000000000003"/>
  </r>
  <r>
    <x v="3"/>
    <n v="1185732"/>
    <d v="2021-03-16T00:00:00"/>
    <x v="0"/>
    <s v="West Virginia"/>
    <s v="Charleston"/>
    <x v="2"/>
    <n v="20"/>
    <x v="45"/>
    <n v="65000"/>
    <n v="26000"/>
    <n v="0.4"/>
    <x v="0"/>
    <x v="2"/>
    <x v="1"/>
    <n v="200"/>
    <n v="80"/>
  </r>
  <r>
    <x v="3"/>
    <n v="1185732"/>
    <d v="2021-03-16T00:00:00"/>
    <x v="0"/>
    <s v="West Virginia"/>
    <s v="Charleston"/>
    <x v="3"/>
    <n v="24.999999999999993"/>
    <x v="36"/>
    <n v="43749.999999999985"/>
    <n v="17499.999999999996"/>
    <n v="0.4"/>
    <x v="0"/>
    <x v="2"/>
    <x v="1"/>
    <n v="249.99999999999991"/>
    <n v="99.999999999999986"/>
  </r>
  <r>
    <x v="3"/>
    <n v="1185732"/>
    <d v="2021-03-16T00:00:00"/>
    <x v="0"/>
    <s v="West Virginia"/>
    <s v="Charleston"/>
    <x v="4"/>
    <n v="40"/>
    <x v="37"/>
    <n v="90000"/>
    <n v="36000"/>
    <n v="0.4"/>
    <x v="0"/>
    <x v="2"/>
    <x v="1"/>
    <n v="400"/>
    <n v="160"/>
  </r>
  <r>
    <x v="3"/>
    <n v="1185732"/>
    <d v="2021-03-16T00:00:00"/>
    <x v="0"/>
    <s v="West Virginia"/>
    <s v="Charleston"/>
    <x v="5"/>
    <n v="30.000000000000004"/>
    <x v="45"/>
    <n v="97500.000000000015"/>
    <n v="39000.000000000007"/>
    <n v="0.4"/>
    <x v="0"/>
    <x v="2"/>
    <x v="1"/>
    <n v="300.00000000000006"/>
    <n v="120.00000000000003"/>
  </r>
  <r>
    <x v="3"/>
    <n v="1185732"/>
    <d v="2021-04-17T00:00:00"/>
    <x v="0"/>
    <s v="West Virginia"/>
    <s v="Charleston"/>
    <x v="0"/>
    <n v="30.000000000000004"/>
    <x v="20"/>
    <n v="165000.00000000003"/>
    <n v="66000.000000000015"/>
    <n v="0.4"/>
    <x v="0"/>
    <x v="3"/>
    <x v="1"/>
    <n v="300.00000000000006"/>
    <n v="120.00000000000003"/>
  </r>
  <r>
    <x v="3"/>
    <n v="1185732"/>
    <d v="2021-04-17T00:00:00"/>
    <x v="0"/>
    <s v="West Virginia"/>
    <s v="Charleston"/>
    <x v="1"/>
    <n v="30.000000000000004"/>
    <x v="43"/>
    <n v="75000.000000000015"/>
    <n v="30000.000000000007"/>
    <n v="0.4"/>
    <x v="0"/>
    <x v="3"/>
    <x v="1"/>
    <n v="300.00000000000006"/>
    <n v="120.00000000000003"/>
  </r>
  <r>
    <x v="3"/>
    <n v="1185732"/>
    <d v="2021-04-17T00:00:00"/>
    <x v="0"/>
    <s v="West Virginia"/>
    <s v="Charleston"/>
    <x v="2"/>
    <n v="20"/>
    <x v="43"/>
    <n v="50000"/>
    <n v="20000"/>
    <n v="0.4"/>
    <x v="0"/>
    <x v="3"/>
    <x v="1"/>
    <n v="200"/>
    <n v="80"/>
  </r>
  <r>
    <x v="3"/>
    <n v="1185732"/>
    <d v="2021-04-17T00:00:00"/>
    <x v="0"/>
    <s v="West Virginia"/>
    <s v="Charleston"/>
    <x v="3"/>
    <n v="24.999999999999993"/>
    <x v="36"/>
    <n v="43749.999999999985"/>
    <n v="17499.999999999996"/>
    <n v="0.4"/>
    <x v="0"/>
    <x v="3"/>
    <x v="1"/>
    <n v="249.99999999999991"/>
    <n v="99.999999999999986"/>
  </r>
  <r>
    <x v="3"/>
    <n v="1185732"/>
    <d v="2021-04-17T00:00:00"/>
    <x v="0"/>
    <s v="West Virginia"/>
    <s v="Charleston"/>
    <x v="4"/>
    <n v="65"/>
    <x v="40"/>
    <n v="130000"/>
    <n v="52000"/>
    <n v="0.4"/>
    <x v="0"/>
    <x v="3"/>
    <x v="1"/>
    <n v="650"/>
    <n v="260"/>
  </r>
  <r>
    <x v="3"/>
    <n v="1185732"/>
    <d v="2021-04-17T00:00:00"/>
    <x v="0"/>
    <s v="West Virginia"/>
    <s v="Charleston"/>
    <x v="5"/>
    <n v="50"/>
    <x v="45"/>
    <n v="162500"/>
    <n v="65000"/>
    <n v="0.4"/>
    <x v="0"/>
    <x v="3"/>
    <x v="1"/>
    <n v="500"/>
    <n v="200"/>
  </r>
  <r>
    <x v="3"/>
    <n v="1185732"/>
    <d v="2021-05-18T00:00:00"/>
    <x v="0"/>
    <s v="West Virginia"/>
    <s v="Charleston"/>
    <x v="0"/>
    <n v="60"/>
    <x v="77"/>
    <n v="357000"/>
    <n v="142800"/>
    <n v="0.4"/>
    <x v="0"/>
    <x v="4"/>
    <x v="1"/>
    <n v="600"/>
    <n v="240"/>
  </r>
  <r>
    <x v="3"/>
    <n v="1185732"/>
    <d v="2021-05-18T00:00:00"/>
    <x v="0"/>
    <s v="West Virginia"/>
    <s v="Charleston"/>
    <x v="1"/>
    <n v="40"/>
    <x v="48"/>
    <n v="120000"/>
    <n v="48000"/>
    <n v="0.4"/>
    <x v="0"/>
    <x v="4"/>
    <x v="1"/>
    <n v="400"/>
    <n v="160"/>
  </r>
  <r>
    <x v="3"/>
    <n v="1185732"/>
    <d v="2021-05-18T00:00:00"/>
    <x v="0"/>
    <s v="West Virginia"/>
    <s v="Charleston"/>
    <x v="2"/>
    <n v="35"/>
    <x v="34"/>
    <n v="96250"/>
    <n v="38500"/>
    <n v="0.4"/>
    <x v="0"/>
    <x v="4"/>
    <x v="1"/>
    <n v="350"/>
    <n v="140"/>
  </r>
  <r>
    <x v="3"/>
    <n v="1185732"/>
    <d v="2021-05-18T00:00:00"/>
    <x v="0"/>
    <s v="West Virginia"/>
    <s v="Charleston"/>
    <x v="3"/>
    <n v="35"/>
    <x v="40"/>
    <n v="70000"/>
    <n v="28000"/>
    <n v="0.4"/>
    <x v="0"/>
    <x v="4"/>
    <x v="1"/>
    <n v="350"/>
    <n v="140"/>
  </r>
  <r>
    <x v="3"/>
    <n v="1185732"/>
    <d v="2021-05-18T00:00:00"/>
    <x v="0"/>
    <s v="West Virginia"/>
    <s v="Charleston"/>
    <x v="4"/>
    <n v="44.999999999999993"/>
    <x v="37"/>
    <n v="101249.99999999999"/>
    <n v="40500"/>
    <n v="0.4"/>
    <x v="0"/>
    <x v="4"/>
    <x v="1"/>
    <n v="449.99999999999994"/>
    <n v="180"/>
  </r>
  <r>
    <x v="3"/>
    <n v="1185732"/>
    <d v="2021-05-18T00:00:00"/>
    <x v="0"/>
    <s v="West Virginia"/>
    <s v="Charleston"/>
    <x v="5"/>
    <n v="54.999999999999993"/>
    <x v="44"/>
    <n v="192499.99999999997"/>
    <n v="76999.999999999985"/>
    <n v="0.4"/>
    <x v="0"/>
    <x v="4"/>
    <x v="1"/>
    <n v="549.99999999999989"/>
    <n v="219.99999999999997"/>
  </r>
  <r>
    <x v="3"/>
    <n v="1185732"/>
    <d v="2021-06-17T00:00:00"/>
    <x v="0"/>
    <s v="West Virginia"/>
    <s v="Charleston"/>
    <x v="0"/>
    <n v="45"/>
    <x v="24"/>
    <n v="270000"/>
    <n v="108000"/>
    <n v="0.4"/>
    <x v="0"/>
    <x v="11"/>
    <x v="1"/>
    <n v="450"/>
    <n v="180"/>
  </r>
  <r>
    <x v="3"/>
    <n v="1185732"/>
    <d v="2021-06-17T00:00:00"/>
    <x v="0"/>
    <s v="West Virginia"/>
    <s v="Charleston"/>
    <x v="1"/>
    <n v="40.000000000000007"/>
    <x v="32"/>
    <n v="170000.00000000003"/>
    <n v="68000.000000000015"/>
    <n v="0.4"/>
    <x v="0"/>
    <x v="11"/>
    <x v="1"/>
    <n v="400.00000000000006"/>
    <n v="160.00000000000003"/>
  </r>
  <r>
    <x v="3"/>
    <n v="1185732"/>
    <d v="2021-06-17T00:00:00"/>
    <x v="0"/>
    <s v="West Virginia"/>
    <s v="Charleston"/>
    <x v="2"/>
    <n v="35"/>
    <x v="48"/>
    <n v="105000"/>
    <n v="42000"/>
    <n v="0.4"/>
    <x v="0"/>
    <x v="11"/>
    <x v="1"/>
    <n v="350"/>
    <n v="140"/>
  </r>
  <r>
    <x v="3"/>
    <n v="1185732"/>
    <d v="2021-06-17T00:00:00"/>
    <x v="0"/>
    <s v="West Virginia"/>
    <s v="Charleston"/>
    <x v="3"/>
    <n v="35"/>
    <x v="34"/>
    <n v="96250"/>
    <n v="38500"/>
    <n v="0.4"/>
    <x v="0"/>
    <x v="11"/>
    <x v="1"/>
    <n v="350"/>
    <n v="140"/>
  </r>
  <r>
    <x v="3"/>
    <n v="1185732"/>
    <d v="2021-06-17T00:00:00"/>
    <x v="0"/>
    <s v="West Virginia"/>
    <s v="Charleston"/>
    <x v="4"/>
    <n v="45"/>
    <x v="34"/>
    <n v="123750"/>
    <n v="49500"/>
    <n v="0.4"/>
    <x v="0"/>
    <x v="11"/>
    <x v="1"/>
    <n v="450"/>
    <n v="180"/>
  </r>
  <r>
    <x v="3"/>
    <n v="1185732"/>
    <d v="2021-06-17T00:00:00"/>
    <x v="0"/>
    <s v="West Virginia"/>
    <s v="Charleston"/>
    <x v="5"/>
    <n v="65.000000000000014"/>
    <x v="32"/>
    <n v="276250.00000000006"/>
    <n v="110500.00000000003"/>
    <n v="0.4"/>
    <x v="0"/>
    <x v="11"/>
    <x v="1"/>
    <n v="650.00000000000011"/>
    <n v="260.00000000000006"/>
  </r>
  <r>
    <x v="3"/>
    <n v="1185732"/>
    <d v="2021-07-16T00:00:00"/>
    <x v="0"/>
    <s v="West Virginia"/>
    <s v="Charleston"/>
    <x v="0"/>
    <n v="60.000000000000007"/>
    <x v="25"/>
    <n v="390000.00000000006"/>
    <n v="156000.00000000003"/>
    <n v="0.4"/>
    <x v="0"/>
    <x v="5"/>
    <x v="1"/>
    <n v="600.00000000000011"/>
    <n v="240.00000000000006"/>
  </r>
  <r>
    <x v="3"/>
    <n v="1185732"/>
    <d v="2021-07-16T00:00:00"/>
    <x v="0"/>
    <s v="West Virginia"/>
    <s v="Charleston"/>
    <x v="1"/>
    <n v="55.000000000000014"/>
    <x v="46"/>
    <n v="220000.00000000006"/>
    <n v="88000.000000000029"/>
    <n v="0.4"/>
    <x v="0"/>
    <x v="5"/>
    <x v="1"/>
    <n v="550.00000000000011"/>
    <n v="220.00000000000009"/>
  </r>
  <r>
    <x v="3"/>
    <n v="1185732"/>
    <d v="2021-07-16T00:00:00"/>
    <x v="0"/>
    <s v="West Virginia"/>
    <s v="Charleston"/>
    <x v="2"/>
    <n v="50"/>
    <x v="45"/>
    <n v="162500"/>
    <n v="65000"/>
    <n v="0.4"/>
    <x v="0"/>
    <x v="5"/>
    <x v="1"/>
    <n v="500"/>
    <n v="200"/>
  </r>
  <r>
    <x v="3"/>
    <n v="1185732"/>
    <d v="2021-07-16T00:00:00"/>
    <x v="0"/>
    <s v="West Virginia"/>
    <s v="Charleston"/>
    <x v="3"/>
    <n v="50"/>
    <x v="34"/>
    <n v="137500"/>
    <n v="55000"/>
    <n v="0.4"/>
    <x v="0"/>
    <x v="5"/>
    <x v="1"/>
    <n v="500"/>
    <n v="200"/>
  </r>
  <r>
    <x v="3"/>
    <n v="1185732"/>
    <d v="2021-07-16T00:00:00"/>
    <x v="0"/>
    <s v="West Virginia"/>
    <s v="Charleston"/>
    <x v="4"/>
    <n v="60.000000000000007"/>
    <x v="48"/>
    <n v="180000.00000000003"/>
    <n v="72000.000000000015"/>
    <n v="0.4"/>
    <x v="0"/>
    <x v="5"/>
    <x v="1"/>
    <n v="600.00000000000011"/>
    <n v="240.00000000000006"/>
  </r>
  <r>
    <x v="3"/>
    <n v="1185732"/>
    <d v="2021-07-16T00:00:00"/>
    <x v="0"/>
    <s v="West Virginia"/>
    <s v="Charleston"/>
    <x v="5"/>
    <n v="65.000000000000014"/>
    <x v="33"/>
    <n v="308750.00000000006"/>
    <n v="123500.00000000003"/>
    <n v="0.4"/>
    <x v="0"/>
    <x v="5"/>
    <x v="1"/>
    <n v="650.00000000000011"/>
    <n v="260.00000000000006"/>
  </r>
  <r>
    <x v="3"/>
    <n v="1185732"/>
    <d v="2021-08-17T00:00:00"/>
    <x v="0"/>
    <s v="West Virginia"/>
    <s v="Charleston"/>
    <x v="0"/>
    <n v="50"/>
    <x v="27"/>
    <n v="262500"/>
    <n v="105000"/>
    <n v="0.4"/>
    <x v="0"/>
    <x v="6"/>
    <x v="1"/>
    <n v="500"/>
    <n v="200"/>
  </r>
  <r>
    <x v="3"/>
    <n v="1185732"/>
    <d v="2021-08-17T00:00:00"/>
    <x v="0"/>
    <s v="West Virginia"/>
    <s v="Charleston"/>
    <x v="1"/>
    <n v="45.000000000000007"/>
    <x v="48"/>
    <n v="135000.00000000003"/>
    <n v="54000.000000000015"/>
    <n v="0.4"/>
    <x v="0"/>
    <x v="6"/>
    <x v="1"/>
    <n v="450.00000000000011"/>
    <n v="180.00000000000006"/>
  </r>
  <r>
    <x v="3"/>
    <n v="1185732"/>
    <d v="2021-08-17T00:00:00"/>
    <x v="0"/>
    <s v="West Virginia"/>
    <s v="Charleston"/>
    <x v="2"/>
    <n v="40"/>
    <x v="48"/>
    <n v="120000"/>
    <n v="48000"/>
    <n v="0.4"/>
    <x v="0"/>
    <x v="6"/>
    <x v="1"/>
    <n v="400"/>
    <n v="160"/>
  </r>
  <r>
    <x v="3"/>
    <n v="1185732"/>
    <d v="2021-08-17T00:00:00"/>
    <x v="0"/>
    <s v="West Virginia"/>
    <s v="Charleston"/>
    <x v="3"/>
    <n v="40"/>
    <x v="34"/>
    <n v="110000"/>
    <n v="44000"/>
    <n v="0.4"/>
    <x v="0"/>
    <x v="6"/>
    <x v="1"/>
    <n v="400"/>
    <n v="160"/>
  </r>
  <r>
    <x v="3"/>
    <n v="1185732"/>
    <d v="2021-08-17T00:00:00"/>
    <x v="0"/>
    <s v="West Virginia"/>
    <s v="Charleston"/>
    <x v="4"/>
    <n v="50"/>
    <x v="43"/>
    <n v="125000"/>
    <n v="50000"/>
    <n v="0.4"/>
    <x v="0"/>
    <x v="6"/>
    <x v="1"/>
    <n v="500"/>
    <n v="200"/>
  </r>
  <r>
    <x v="3"/>
    <n v="1185732"/>
    <d v="2021-08-17T00:00:00"/>
    <x v="0"/>
    <s v="West Virginia"/>
    <s v="Charleston"/>
    <x v="5"/>
    <n v="55.000000000000007"/>
    <x v="32"/>
    <n v="233750.00000000003"/>
    <n v="93500.000000000015"/>
    <n v="0.4"/>
    <x v="0"/>
    <x v="6"/>
    <x v="1"/>
    <n v="550.00000000000011"/>
    <n v="220.00000000000003"/>
  </r>
  <r>
    <x v="3"/>
    <n v="1185732"/>
    <d v="2021-09-18T00:00:00"/>
    <x v="0"/>
    <s v="West Virginia"/>
    <s v="Charleston"/>
    <x v="0"/>
    <n v="35"/>
    <x v="20"/>
    <n v="192500"/>
    <n v="77000"/>
    <n v="0.4"/>
    <x v="0"/>
    <x v="7"/>
    <x v="1"/>
    <n v="350"/>
    <n v="140"/>
  </r>
  <r>
    <x v="3"/>
    <n v="1185732"/>
    <d v="2021-09-18T00:00:00"/>
    <x v="0"/>
    <s v="West Virginia"/>
    <s v="Charleston"/>
    <x v="1"/>
    <n v="30.000000000000011"/>
    <x v="44"/>
    <n v="105000.00000000004"/>
    <n v="42000.000000000022"/>
    <n v="0.4"/>
    <x v="0"/>
    <x v="7"/>
    <x v="1"/>
    <n v="300.00000000000011"/>
    <n v="120.00000000000006"/>
  </r>
  <r>
    <x v="3"/>
    <n v="1185732"/>
    <d v="2021-09-18T00:00:00"/>
    <x v="0"/>
    <s v="West Virginia"/>
    <s v="Charleston"/>
    <x v="2"/>
    <n v="25.000000000000007"/>
    <x v="43"/>
    <n v="62500.000000000015"/>
    <n v="25000.000000000007"/>
    <n v="0.4"/>
    <x v="0"/>
    <x v="7"/>
    <x v="1"/>
    <n v="250.00000000000006"/>
    <n v="100.00000000000003"/>
  </r>
  <r>
    <x v="3"/>
    <n v="1185732"/>
    <d v="2021-09-18T00:00:00"/>
    <x v="0"/>
    <s v="West Virginia"/>
    <s v="Charleston"/>
    <x v="3"/>
    <n v="25.000000000000007"/>
    <x v="37"/>
    <n v="56250.000000000015"/>
    <n v="22500.000000000007"/>
    <n v="0.4"/>
    <x v="0"/>
    <x v="7"/>
    <x v="1"/>
    <n v="250.00000000000006"/>
    <n v="100.00000000000003"/>
  </r>
  <r>
    <x v="3"/>
    <n v="1185732"/>
    <d v="2021-09-18T00:00:00"/>
    <x v="0"/>
    <s v="West Virginia"/>
    <s v="Charleston"/>
    <x v="4"/>
    <n v="35"/>
    <x v="37"/>
    <n v="78750"/>
    <n v="31500"/>
    <n v="0.4"/>
    <x v="0"/>
    <x v="7"/>
    <x v="1"/>
    <n v="350"/>
    <n v="140"/>
  </r>
  <r>
    <x v="3"/>
    <n v="1185732"/>
    <d v="2021-09-18T00:00:00"/>
    <x v="0"/>
    <s v="West Virginia"/>
    <s v="Charleston"/>
    <x v="5"/>
    <n v="40"/>
    <x v="48"/>
    <n v="120000"/>
    <n v="48000"/>
    <n v="0.4"/>
    <x v="0"/>
    <x v="7"/>
    <x v="1"/>
    <n v="400"/>
    <n v="160"/>
  </r>
  <r>
    <x v="3"/>
    <n v="1185732"/>
    <d v="2021-10-17T00:00:00"/>
    <x v="0"/>
    <s v="West Virginia"/>
    <s v="Charleston"/>
    <x v="0"/>
    <n v="44.999999999999993"/>
    <x v="32"/>
    <n v="191249.99999999997"/>
    <n v="76499.999999999985"/>
    <n v="0.4"/>
    <x v="0"/>
    <x v="8"/>
    <x v="1"/>
    <n v="449.99999999999994"/>
    <n v="179.99999999999997"/>
  </r>
  <r>
    <x v="3"/>
    <n v="1185732"/>
    <d v="2021-10-17T00:00:00"/>
    <x v="0"/>
    <s v="West Virginia"/>
    <s v="Charleston"/>
    <x v="1"/>
    <n v="35"/>
    <x v="34"/>
    <n v="96250"/>
    <n v="38500"/>
    <n v="0.4"/>
    <x v="0"/>
    <x v="8"/>
    <x v="1"/>
    <n v="350"/>
    <n v="140"/>
  </r>
  <r>
    <x v="3"/>
    <n v="1185732"/>
    <d v="2021-10-17T00:00:00"/>
    <x v="0"/>
    <s v="West Virginia"/>
    <s v="Charleston"/>
    <x v="2"/>
    <n v="35"/>
    <x v="36"/>
    <n v="61250"/>
    <n v="24500"/>
    <n v="0.4"/>
    <x v="0"/>
    <x v="8"/>
    <x v="1"/>
    <n v="350"/>
    <n v="140"/>
  </r>
  <r>
    <x v="3"/>
    <n v="1185732"/>
    <d v="2021-10-17T00:00:00"/>
    <x v="0"/>
    <s v="West Virginia"/>
    <s v="Charleston"/>
    <x v="3"/>
    <n v="35"/>
    <x v="36"/>
    <n v="61250"/>
    <n v="24500"/>
    <n v="0.4"/>
    <x v="0"/>
    <x v="8"/>
    <x v="1"/>
    <n v="350"/>
    <n v="140"/>
  </r>
  <r>
    <x v="3"/>
    <n v="1185732"/>
    <d v="2021-10-17T00:00:00"/>
    <x v="0"/>
    <s v="West Virginia"/>
    <s v="Charleston"/>
    <x v="4"/>
    <n v="44.999999999999993"/>
    <x v="36"/>
    <n v="78749.999999999985"/>
    <n v="31499.999999999996"/>
    <n v="0.4"/>
    <x v="0"/>
    <x v="8"/>
    <x v="1"/>
    <n v="449.99999999999994"/>
    <n v="179.99999999999997"/>
  </r>
  <r>
    <x v="0"/>
    <n v="1185732"/>
    <d v="2021-10-17T00:00:00"/>
    <x v="0"/>
    <s v="West Virginia"/>
    <s v="Charleston"/>
    <x v="5"/>
    <n v="49.999999999999986"/>
    <x v="48"/>
    <n v="149999.99999999997"/>
    <n v="59999.999999999993"/>
    <n v="0.4"/>
    <x v="0"/>
    <x v="8"/>
    <x v="1"/>
    <n v="499.99999999999989"/>
    <n v="199.99999999999997"/>
  </r>
  <r>
    <x v="0"/>
    <n v="1185732"/>
    <d v="2021-11-17T00:00:00"/>
    <x v="0"/>
    <s v="West Virginia"/>
    <s v="Charleston"/>
    <x v="0"/>
    <n v="44.999999999999993"/>
    <x v="31"/>
    <n v="202499.99999999997"/>
    <n v="81000"/>
    <n v="0.4"/>
    <x v="0"/>
    <x v="9"/>
    <x v="1"/>
    <n v="449.99999999999994"/>
    <n v="180"/>
  </r>
  <r>
    <x v="0"/>
    <n v="1185732"/>
    <d v="2021-11-17T00:00:00"/>
    <x v="0"/>
    <s v="West Virginia"/>
    <s v="Charleston"/>
    <x v="1"/>
    <n v="35"/>
    <x v="44"/>
    <n v="122500"/>
    <n v="49000"/>
    <n v="0.4"/>
    <x v="0"/>
    <x v="9"/>
    <x v="1"/>
    <n v="350"/>
    <n v="140"/>
  </r>
  <r>
    <x v="0"/>
    <n v="1185732"/>
    <d v="2021-11-17T00:00:00"/>
    <x v="0"/>
    <s v="West Virginia"/>
    <s v="Charleston"/>
    <x v="2"/>
    <n v="35"/>
    <x v="70"/>
    <n v="103250"/>
    <n v="41300"/>
    <n v="0.4"/>
    <x v="0"/>
    <x v="9"/>
    <x v="1"/>
    <n v="350"/>
    <n v="140"/>
  </r>
  <r>
    <x v="0"/>
    <n v="1185732"/>
    <d v="2021-11-17T00:00:00"/>
    <x v="0"/>
    <s v="West Virginia"/>
    <s v="Charleston"/>
    <x v="3"/>
    <n v="40"/>
    <x v="45"/>
    <n v="130000"/>
    <n v="52000"/>
    <n v="0.4"/>
    <x v="0"/>
    <x v="9"/>
    <x v="1"/>
    <n v="400"/>
    <n v="160"/>
  </r>
  <r>
    <x v="0"/>
    <n v="1185732"/>
    <d v="2021-11-17T00:00:00"/>
    <x v="0"/>
    <s v="West Virginia"/>
    <s v="Charleston"/>
    <x v="4"/>
    <n v="65"/>
    <x v="48"/>
    <n v="195000"/>
    <n v="78000"/>
    <n v="0.4"/>
    <x v="0"/>
    <x v="9"/>
    <x v="1"/>
    <n v="650"/>
    <n v="260"/>
  </r>
  <r>
    <x v="0"/>
    <n v="1185732"/>
    <d v="2021-11-17T00:00:00"/>
    <x v="0"/>
    <s v="West Virginia"/>
    <s v="Charleston"/>
    <x v="5"/>
    <n v="70"/>
    <x v="46"/>
    <n v="280000"/>
    <n v="112000"/>
    <n v="0.4"/>
    <x v="0"/>
    <x v="9"/>
    <x v="1"/>
    <n v="700"/>
    <n v="280"/>
  </r>
  <r>
    <x v="0"/>
    <n v="1185732"/>
    <d v="2021-12-16T00:00:00"/>
    <x v="0"/>
    <s v="West Virginia"/>
    <s v="Charleston"/>
    <x v="0"/>
    <n v="65"/>
    <x v="25"/>
    <n v="422500"/>
    <n v="169000"/>
    <n v="0.4"/>
    <x v="0"/>
    <x v="10"/>
    <x v="1"/>
    <n v="650"/>
    <n v="260"/>
  </r>
  <r>
    <x v="0"/>
    <n v="1185732"/>
    <d v="2021-12-16T00:00:00"/>
    <x v="0"/>
    <s v="West Virginia"/>
    <s v="Charleston"/>
    <x v="1"/>
    <n v="55.000000000000007"/>
    <x v="31"/>
    <n v="247500.00000000003"/>
    <n v="99000.000000000015"/>
    <n v="0.4"/>
    <x v="0"/>
    <x v="10"/>
    <x v="1"/>
    <n v="550.00000000000011"/>
    <n v="220.00000000000003"/>
  </r>
  <r>
    <x v="3"/>
    <n v="1185732"/>
    <d v="2021-12-16T00:00:00"/>
    <x v="0"/>
    <s v="West Virginia"/>
    <s v="Charleston"/>
    <x v="2"/>
    <n v="55.000000000000007"/>
    <x v="46"/>
    <n v="220000.00000000003"/>
    <n v="88000.000000000015"/>
    <n v="0.4"/>
    <x v="0"/>
    <x v="10"/>
    <x v="1"/>
    <n v="550.00000000000011"/>
    <n v="220.00000000000003"/>
  </r>
  <r>
    <x v="0"/>
    <n v="1185732"/>
    <d v="2021-12-16T00:00:00"/>
    <x v="0"/>
    <s v="West Virginia"/>
    <s v="Charleston"/>
    <x v="3"/>
    <n v="55.000000000000007"/>
    <x v="44"/>
    <n v="192500.00000000003"/>
    <n v="77000.000000000015"/>
    <n v="0.4"/>
    <x v="0"/>
    <x v="10"/>
    <x v="1"/>
    <n v="550.00000000000011"/>
    <n v="220.00000000000003"/>
  </r>
  <r>
    <x v="0"/>
    <n v="1185732"/>
    <d v="2021-12-16T00:00:00"/>
    <x v="0"/>
    <s v="West Virginia"/>
    <s v="Charleston"/>
    <x v="4"/>
    <n v="65"/>
    <x v="44"/>
    <n v="227500"/>
    <n v="91000"/>
    <n v="0.4"/>
    <x v="0"/>
    <x v="10"/>
    <x v="1"/>
    <n v="650"/>
    <n v="260"/>
  </r>
  <r>
    <x v="0"/>
    <n v="1185732"/>
    <d v="2021-12-16T00:00:00"/>
    <x v="0"/>
    <s v="West Virginia"/>
    <s v="Charleston"/>
    <x v="5"/>
    <n v="70"/>
    <x v="31"/>
    <n v="315000"/>
    <n v="126000"/>
    <n v="0.4"/>
    <x v="0"/>
    <x v="10"/>
    <x v="1"/>
    <n v="700"/>
    <n v="280"/>
  </r>
  <r>
    <x v="0"/>
    <n v="1185732"/>
    <d v="2021-01-24T00:00:00"/>
    <x v="0"/>
    <s v="West Virginia"/>
    <s v="Charleston"/>
    <x v="0"/>
    <n v="35"/>
    <x v="32"/>
    <n v="148750"/>
    <n v="59500"/>
    <n v="0.4"/>
    <x v="0"/>
    <x v="0"/>
    <x v="1"/>
    <n v="350"/>
    <n v="140"/>
  </r>
  <r>
    <x v="0"/>
    <n v="1185732"/>
    <d v="2021-01-24T00:00:00"/>
    <x v="0"/>
    <s v="West Virginia"/>
    <s v="Charleston"/>
    <x v="1"/>
    <n v="35"/>
    <x v="37"/>
    <n v="78750"/>
    <n v="27562.5"/>
    <n v="0.35"/>
    <x v="0"/>
    <x v="0"/>
    <x v="1"/>
    <n v="350"/>
    <n v="122.5"/>
  </r>
  <r>
    <x v="0"/>
    <n v="1185732"/>
    <d v="2021-01-24T00:00:00"/>
    <x v="0"/>
    <s v="West Virginia"/>
    <s v="Charleston"/>
    <x v="2"/>
    <n v="25.000000000000007"/>
    <x v="37"/>
    <n v="56250.000000000015"/>
    <n v="19687.500000000004"/>
    <n v="0.35"/>
    <x v="0"/>
    <x v="0"/>
    <x v="1"/>
    <n v="250.00000000000006"/>
    <n v="87.500000000000014"/>
  </r>
  <r>
    <x v="0"/>
    <n v="1185732"/>
    <d v="2021-01-24T00:00:00"/>
    <x v="0"/>
    <s v="West Virginia"/>
    <s v="Charleston"/>
    <x v="3"/>
    <n v="30"/>
    <x v="41"/>
    <n v="22500"/>
    <n v="7874.9999999999991"/>
    <n v="0.35"/>
    <x v="0"/>
    <x v="0"/>
    <x v="1"/>
    <n v="300"/>
    <n v="104.99999999999999"/>
  </r>
  <r>
    <x v="0"/>
    <n v="1185732"/>
    <d v="2021-01-24T00:00:00"/>
    <x v="0"/>
    <s v="West Virginia"/>
    <s v="Charleston"/>
    <x v="4"/>
    <n v="45"/>
    <x v="35"/>
    <n v="56250"/>
    <n v="16875"/>
    <n v="0.3"/>
    <x v="0"/>
    <x v="0"/>
    <x v="1"/>
    <n v="450"/>
    <n v="135"/>
  </r>
  <r>
    <x v="0"/>
    <n v="1185732"/>
    <d v="2021-01-24T00:00:00"/>
    <x v="0"/>
    <s v="West Virginia"/>
    <s v="Charleston"/>
    <x v="5"/>
    <n v="35"/>
    <x v="37"/>
    <n v="78750"/>
    <n v="23625"/>
    <n v="0.3"/>
    <x v="0"/>
    <x v="0"/>
    <x v="1"/>
    <n v="350"/>
    <n v="105"/>
  </r>
  <r>
    <x v="0"/>
    <n v="1185732"/>
    <d v="2021-02-22T00:00:00"/>
    <x v="0"/>
    <s v="West Virginia"/>
    <s v="Charleston"/>
    <x v="0"/>
    <n v="35"/>
    <x v="33"/>
    <n v="166250"/>
    <n v="66500"/>
    <n v="0.4"/>
    <x v="0"/>
    <x v="1"/>
    <x v="1"/>
    <n v="350"/>
    <n v="140"/>
  </r>
  <r>
    <x v="3"/>
    <n v="1185732"/>
    <d v="2021-02-22T00:00:00"/>
    <x v="0"/>
    <s v="West Virginia"/>
    <s v="Charleston"/>
    <x v="1"/>
    <n v="35"/>
    <x v="35"/>
    <n v="43750"/>
    <n v="15312.499999999998"/>
    <n v="0.35"/>
    <x v="0"/>
    <x v="1"/>
    <x v="1"/>
    <n v="350"/>
    <n v="122.49999999999999"/>
  </r>
  <r>
    <x v="3"/>
    <n v="1185732"/>
    <d v="2021-02-22T00:00:00"/>
    <x v="0"/>
    <s v="West Virginia"/>
    <s v="Charleston"/>
    <x v="2"/>
    <n v="25.000000000000007"/>
    <x v="36"/>
    <n v="43750.000000000015"/>
    <n v="15312.500000000004"/>
    <n v="0.35"/>
    <x v="0"/>
    <x v="1"/>
    <x v="1"/>
    <n v="250.00000000000009"/>
    <n v="87.500000000000014"/>
  </r>
  <r>
    <x v="3"/>
    <n v="1185732"/>
    <d v="2021-02-22T00:00:00"/>
    <x v="0"/>
    <s v="Maryland"/>
    <s v="Baltimore"/>
    <x v="3"/>
    <n v="30"/>
    <x v="50"/>
    <n v="15000"/>
    <n v="5250"/>
    <n v="0.35"/>
    <x v="0"/>
    <x v="1"/>
    <x v="1"/>
    <n v="300"/>
    <n v="105"/>
  </r>
  <r>
    <x v="3"/>
    <n v="1185732"/>
    <d v="2021-02-22T00:00:00"/>
    <x v="0"/>
    <s v="Maryland"/>
    <s v="Baltimore"/>
    <x v="4"/>
    <n v="45"/>
    <x v="35"/>
    <n v="56250"/>
    <n v="16875"/>
    <n v="0.3"/>
    <x v="0"/>
    <x v="1"/>
    <x v="1"/>
    <n v="450"/>
    <n v="135"/>
  </r>
  <r>
    <x v="3"/>
    <n v="1185732"/>
    <d v="2021-02-22T00:00:00"/>
    <x v="0"/>
    <s v="Maryland"/>
    <s v="Baltimore"/>
    <x v="5"/>
    <n v="35"/>
    <x v="37"/>
    <n v="78750"/>
    <n v="23625"/>
    <n v="0.3"/>
    <x v="0"/>
    <x v="1"/>
    <x v="1"/>
    <n v="350"/>
    <n v="105"/>
  </r>
  <r>
    <x v="3"/>
    <n v="1185732"/>
    <d v="2021-03-20T00:00:00"/>
    <x v="0"/>
    <s v="Maryland"/>
    <s v="Baltimore"/>
    <x v="0"/>
    <n v="35"/>
    <x v="51"/>
    <n v="155750"/>
    <n v="62300"/>
    <n v="0.4"/>
    <x v="0"/>
    <x v="2"/>
    <x v="1"/>
    <n v="350"/>
    <n v="140"/>
  </r>
  <r>
    <x v="3"/>
    <n v="1185732"/>
    <d v="2021-03-20T00:00:00"/>
    <x v="0"/>
    <s v="Maryland"/>
    <s v="Baltimore"/>
    <x v="1"/>
    <n v="35"/>
    <x v="42"/>
    <n v="52500"/>
    <n v="18375"/>
    <n v="0.35"/>
    <x v="0"/>
    <x v="2"/>
    <x v="1"/>
    <n v="350"/>
    <n v="122.5"/>
  </r>
  <r>
    <x v="3"/>
    <n v="1185732"/>
    <d v="2021-03-20T00:00:00"/>
    <x v="0"/>
    <s v="Maryland"/>
    <s v="Baltimore"/>
    <x v="2"/>
    <n v="25.000000000000007"/>
    <x v="36"/>
    <n v="43750.000000000015"/>
    <n v="15312.500000000004"/>
    <n v="0.35"/>
    <x v="0"/>
    <x v="2"/>
    <x v="1"/>
    <n v="250.00000000000009"/>
    <n v="87.500000000000014"/>
  </r>
  <r>
    <x v="3"/>
    <n v="1185732"/>
    <d v="2021-03-20T00:00:00"/>
    <x v="0"/>
    <s v="Maryland"/>
    <s v="Baltimore"/>
    <x v="3"/>
    <n v="30"/>
    <x v="52"/>
    <n v="7500"/>
    <n v="2625"/>
    <n v="0.35"/>
    <x v="0"/>
    <x v="2"/>
    <x v="1"/>
    <n v="300"/>
    <n v="105"/>
  </r>
  <r>
    <x v="3"/>
    <n v="1185732"/>
    <d v="2021-03-20T00:00:00"/>
    <x v="0"/>
    <s v="Maryland"/>
    <s v="Baltimore"/>
    <x v="4"/>
    <n v="45"/>
    <x v="41"/>
    <n v="33750"/>
    <n v="10125"/>
    <n v="0.3"/>
    <x v="0"/>
    <x v="2"/>
    <x v="1"/>
    <n v="450"/>
    <n v="135"/>
  </r>
  <r>
    <x v="3"/>
    <n v="1185732"/>
    <d v="2021-03-20T00:00:00"/>
    <x v="0"/>
    <s v="Maryland"/>
    <s v="Baltimore"/>
    <x v="5"/>
    <n v="35"/>
    <x v="36"/>
    <n v="61250"/>
    <n v="18375"/>
    <n v="0.3"/>
    <x v="0"/>
    <x v="2"/>
    <x v="1"/>
    <n v="350"/>
    <n v="105"/>
  </r>
  <r>
    <x v="3"/>
    <n v="1185732"/>
    <d v="2021-04-21T00:00:00"/>
    <x v="0"/>
    <s v="Maryland"/>
    <s v="Baltimore"/>
    <x v="0"/>
    <n v="35"/>
    <x v="32"/>
    <n v="148750"/>
    <n v="59500"/>
    <n v="0.4"/>
    <x v="0"/>
    <x v="3"/>
    <x v="1"/>
    <n v="350"/>
    <n v="140"/>
  </r>
  <r>
    <x v="3"/>
    <n v="1185732"/>
    <d v="2021-04-21T00:00:00"/>
    <x v="0"/>
    <s v="Maryland"/>
    <s v="Baltimore"/>
    <x v="1"/>
    <n v="35"/>
    <x v="35"/>
    <n v="43750"/>
    <n v="15312.499999999998"/>
    <n v="0.35"/>
    <x v="0"/>
    <x v="3"/>
    <x v="1"/>
    <n v="350"/>
    <n v="122.49999999999999"/>
  </r>
  <r>
    <x v="3"/>
    <n v="1185732"/>
    <d v="2021-04-21T00:00:00"/>
    <x v="0"/>
    <s v="Maryland"/>
    <s v="Baltimore"/>
    <x v="2"/>
    <n v="25.000000000000007"/>
    <x v="35"/>
    <n v="31250.000000000007"/>
    <n v="10937.500000000002"/>
    <n v="0.35"/>
    <x v="0"/>
    <x v="3"/>
    <x v="1"/>
    <n v="250.00000000000006"/>
    <n v="87.500000000000014"/>
  </r>
  <r>
    <x v="3"/>
    <n v="1185732"/>
    <d v="2021-04-21T00:00:00"/>
    <x v="0"/>
    <s v="Maryland"/>
    <s v="Baltimore"/>
    <x v="3"/>
    <n v="30"/>
    <x v="50"/>
    <n v="15000"/>
    <n v="5250"/>
    <n v="0.35"/>
    <x v="0"/>
    <x v="3"/>
    <x v="1"/>
    <n v="300"/>
    <n v="105"/>
  </r>
  <r>
    <x v="3"/>
    <n v="1185732"/>
    <d v="2021-04-21T00:00:00"/>
    <x v="0"/>
    <s v="Maryland"/>
    <s v="Baltimore"/>
    <x v="4"/>
    <n v="45"/>
    <x v="50"/>
    <n v="22500"/>
    <n v="6750"/>
    <n v="0.3"/>
    <x v="0"/>
    <x v="3"/>
    <x v="1"/>
    <n v="450"/>
    <n v="135"/>
  </r>
  <r>
    <x v="3"/>
    <n v="1185732"/>
    <d v="2021-04-21T00:00:00"/>
    <x v="0"/>
    <s v="Maryland"/>
    <s v="Baltimore"/>
    <x v="5"/>
    <n v="35"/>
    <x v="40"/>
    <n v="70000"/>
    <n v="21000"/>
    <n v="0.3"/>
    <x v="0"/>
    <x v="3"/>
    <x v="1"/>
    <n v="350"/>
    <n v="105"/>
  </r>
  <r>
    <x v="3"/>
    <n v="1185732"/>
    <d v="2021-05-20T00:00:00"/>
    <x v="0"/>
    <s v="Maryland"/>
    <s v="Baltimore"/>
    <x v="0"/>
    <n v="49.999999999999993"/>
    <x v="53"/>
    <n v="234999.99999999997"/>
    <n v="94000"/>
    <n v="0.4"/>
    <x v="0"/>
    <x v="4"/>
    <x v="1"/>
    <n v="499.99999999999994"/>
    <n v="200"/>
  </r>
  <r>
    <x v="3"/>
    <n v="1185732"/>
    <d v="2021-05-20T00:00:00"/>
    <x v="0"/>
    <s v="Maryland"/>
    <s v="Baltimore"/>
    <x v="1"/>
    <n v="45"/>
    <x v="36"/>
    <n v="78750"/>
    <n v="27562.5"/>
    <n v="0.35"/>
    <x v="0"/>
    <x v="4"/>
    <x v="1"/>
    <n v="450"/>
    <n v="157.5"/>
  </r>
  <r>
    <x v="3"/>
    <n v="1185732"/>
    <d v="2021-05-20T00:00:00"/>
    <x v="0"/>
    <s v="Maryland"/>
    <s v="Baltimore"/>
    <x v="2"/>
    <n v="40"/>
    <x v="42"/>
    <n v="60000"/>
    <n v="21000"/>
    <n v="0.35"/>
    <x v="0"/>
    <x v="4"/>
    <x v="1"/>
    <n v="400"/>
    <n v="140"/>
  </r>
  <r>
    <x v="3"/>
    <n v="1185732"/>
    <d v="2021-05-20T00:00:00"/>
    <x v="0"/>
    <s v="Maryland"/>
    <s v="Baltimore"/>
    <x v="3"/>
    <n v="40"/>
    <x v="38"/>
    <n v="40000"/>
    <n v="14000"/>
    <n v="0.35"/>
    <x v="0"/>
    <x v="4"/>
    <x v="1"/>
    <n v="400"/>
    <n v="140"/>
  </r>
  <r>
    <x v="3"/>
    <n v="1185732"/>
    <d v="2021-05-20T00:00:00"/>
    <x v="0"/>
    <s v="Maryland"/>
    <s v="Baltimore"/>
    <x v="4"/>
    <n v="49.999999999999993"/>
    <x v="35"/>
    <n v="62499.999999999993"/>
    <n v="18749.999999999996"/>
    <n v="0.3"/>
    <x v="0"/>
    <x v="4"/>
    <x v="1"/>
    <n v="499.99999999999994"/>
    <n v="149.99999999999997"/>
  </r>
  <r>
    <x v="3"/>
    <n v="1185732"/>
    <d v="2021-05-20T00:00:00"/>
    <x v="0"/>
    <s v="Maryland"/>
    <s v="Baltimore"/>
    <x v="5"/>
    <n v="54.999999999999993"/>
    <x v="43"/>
    <n v="137499.99999999997"/>
    <n v="41249.999999999993"/>
    <n v="0.3"/>
    <x v="0"/>
    <x v="4"/>
    <x v="1"/>
    <n v="549.99999999999989"/>
    <n v="164.99999999999997"/>
  </r>
  <r>
    <x v="3"/>
    <n v="1185732"/>
    <d v="2021-06-22T00:00:00"/>
    <x v="0"/>
    <s v="Maryland"/>
    <s v="Baltimore"/>
    <x v="0"/>
    <n v="49.999999999999993"/>
    <x v="23"/>
    <n v="249999.99999999997"/>
    <n v="100000"/>
    <n v="0.4"/>
    <x v="0"/>
    <x v="11"/>
    <x v="1"/>
    <n v="499.99999999999994"/>
    <n v="200"/>
  </r>
  <r>
    <x v="3"/>
    <n v="1185732"/>
    <d v="2021-06-22T00:00:00"/>
    <x v="0"/>
    <s v="Maryland"/>
    <s v="Baltimore"/>
    <x v="1"/>
    <n v="45"/>
    <x v="43"/>
    <n v="112500"/>
    <n v="39375"/>
    <n v="0.35"/>
    <x v="0"/>
    <x v="11"/>
    <x v="1"/>
    <n v="450"/>
    <n v="157.5"/>
  </r>
  <r>
    <x v="0"/>
    <n v="1185732"/>
    <d v="2021-06-22T00:00:00"/>
    <x v="0"/>
    <s v="Maryland"/>
    <s v="Baltimore"/>
    <x v="2"/>
    <n v="40"/>
    <x v="36"/>
    <n v="70000"/>
    <n v="24500"/>
    <n v="0.35"/>
    <x v="0"/>
    <x v="11"/>
    <x v="1"/>
    <n v="400"/>
    <n v="140"/>
  </r>
  <r>
    <x v="0"/>
    <n v="1185732"/>
    <d v="2021-06-22T00:00:00"/>
    <x v="0"/>
    <s v="Maryland"/>
    <s v="Baltimore"/>
    <x v="3"/>
    <n v="40"/>
    <x v="42"/>
    <n v="60000"/>
    <n v="21000"/>
    <n v="0.35"/>
    <x v="0"/>
    <x v="11"/>
    <x v="1"/>
    <n v="400"/>
    <n v="140"/>
  </r>
  <r>
    <x v="0"/>
    <n v="1185732"/>
    <d v="2021-06-22T00:00:00"/>
    <x v="0"/>
    <s v="Maryland"/>
    <s v="Baltimore"/>
    <x v="4"/>
    <n v="49.999999999999993"/>
    <x v="42"/>
    <n v="74999.999999999985"/>
    <n v="22499.999999999996"/>
    <n v="0.3"/>
    <x v="0"/>
    <x v="11"/>
    <x v="1"/>
    <n v="499.99999999999989"/>
    <n v="149.99999999999997"/>
  </r>
  <r>
    <x v="0"/>
    <n v="1185732"/>
    <d v="2021-06-22T00:00:00"/>
    <x v="0"/>
    <s v="Maryland"/>
    <s v="Baltimore"/>
    <x v="5"/>
    <n v="54.999999999999993"/>
    <x v="48"/>
    <n v="164999.99999999997"/>
    <n v="49499.999999999993"/>
    <n v="0.3"/>
    <x v="0"/>
    <x v="11"/>
    <x v="1"/>
    <n v="549.99999999999989"/>
    <n v="164.99999999999997"/>
  </r>
  <r>
    <x v="0"/>
    <n v="1185732"/>
    <d v="2021-07-20T00:00:00"/>
    <x v="0"/>
    <s v="Maryland"/>
    <s v="Baltimore"/>
    <x v="0"/>
    <n v="49.999999999999993"/>
    <x v="27"/>
    <n v="262499.99999999994"/>
    <n v="104999.99999999999"/>
    <n v="0.4"/>
    <x v="0"/>
    <x v="5"/>
    <x v="1"/>
    <n v="499.99999999999989"/>
    <n v="199.99999999999997"/>
  </r>
  <r>
    <x v="2"/>
    <n v="1185732"/>
    <d v="2021-07-20T00:00:00"/>
    <x v="0"/>
    <s v="Maryland"/>
    <s v="Baltimore"/>
    <x v="1"/>
    <n v="45"/>
    <x v="34"/>
    <n v="123750"/>
    <n v="43312.5"/>
    <n v="0.35"/>
    <x v="0"/>
    <x v="5"/>
    <x v="1"/>
    <n v="450"/>
    <n v="157.5"/>
  </r>
  <r>
    <x v="2"/>
    <n v="1185732"/>
    <d v="2021-07-20T00:00:00"/>
    <x v="0"/>
    <s v="Maryland"/>
    <s v="Baltimore"/>
    <x v="2"/>
    <n v="40"/>
    <x v="40"/>
    <n v="80000"/>
    <n v="28000"/>
    <n v="0.35"/>
    <x v="0"/>
    <x v="5"/>
    <x v="1"/>
    <n v="400"/>
    <n v="140"/>
  </r>
  <r>
    <x v="2"/>
    <n v="1185732"/>
    <d v="2021-07-20T00:00:00"/>
    <x v="0"/>
    <s v="Maryland"/>
    <s v="Baltimore"/>
    <x v="3"/>
    <n v="40"/>
    <x v="42"/>
    <n v="60000"/>
    <n v="21000"/>
    <n v="0.35"/>
    <x v="0"/>
    <x v="5"/>
    <x v="1"/>
    <n v="400"/>
    <n v="140"/>
  </r>
  <r>
    <x v="2"/>
    <n v="1185732"/>
    <d v="2021-07-20T00:00:00"/>
    <x v="0"/>
    <s v="Maryland"/>
    <s v="Baltimore"/>
    <x v="4"/>
    <n v="49.999999999999993"/>
    <x v="36"/>
    <n v="87499.999999999985"/>
    <n v="26249.999999999996"/>
    <n v="0.3"/>
    <x v="0"/>
    <x v="5"/>
    <x v="1"/>
    <n v="499.99999999999994"/>
    <n v="149.99999999999997"/>
  </r>
  <r>
    <x v="2"/>
    <n v="1185732"/>
    <d v="2021-07-20T00:00:00"/>
    <x v="0"/>
    <s v="Maryland"/>
    <s v="Baltimore"/>
    <x v="5"/>
    <n v="54.999999999999993"/>
    <x v="44"/>
    <n v="192499.99999999997"/>
    <n v="57749.999999999993"/>
    <n v="0.3"/>
    <x v="0"/>
    <x v="5"/>
    <x v="1"/>
    <n v="549.99999999999989"/>
    <n v="164.99999999999997"/>
  </r>
  <r>
    <x v="2"/>
    <n v="1185732"/>
    <d v="2021-08-21T00:00:00"/>
    <x v="0"/>
    <s v="Maryland"/>
    <s v="Baltimore"/>
    <x v="0"/>
    <n v="49.999999999999993"/>
    <x v="23"/>
    <n v="249999.99999999997"/>
    <n v="100000"/>
    <n v="0.4"/>
    <x v="0"/>
    <x v="6"/>
    <x v="1"/>
    <n v="499.99999999999994"/>
    <n v="200"/>
  </r>
  <r>
    <x v="2"/>
    <n v="1185732"/>
    <d v="2021-08-21T00:00:00"/>
    <x v="0"/>
    <s v="Maryland"/>
    <s v="Baltimore"/>
    <x v="1"/>
    <n v="45"/>
    <x v="34"/>
    <n v="123750"/>
    <n v="43312.5"/>
    <n v="0.35"/>
    <x v="0"/>
    <x v="6"/>
    <x v="1"/>
    <n v="450"/>
    <n v="157.5"/>
  </r>
  <r>
    <x v="2"/>
    <n v="1185732"/>
    <d v="2021-08-21T00:00:00"/>
    <x v="0"/>
    <s v="Maryland"/>
    <s v="Baltimore"/>
    <x v="2"/>
    <n v="40"/>
    <x v="40"/>
    <n v="80000"/>
    <n v="28000"/>
    <n v="0.35"/>
    <x v="0"/>
    <x v="6"/>
    <x v="1"/>
    <n v="400"/>
    <n v="140"/>
  </r>
  <r>
    <x v="2"/>
    <n v="1185732"/>
    <d v="2021-08-21T00:00:00"/>
    <x v="0"/>
    <s v="Maryland"/>
    <s v="Baltimore"/>
    <x v="3"/>
    <n v="40"/>
    <x v="42"/>
    <n v="60000"/>
    <n v="21000"/>
    <n v="0.35"/>
    <x v="0"/>
    <x v="6"/>
    <x v="1"/>
    <n v="400"/>
    <n v="140"/>
  </r>
  <r>
    <x v="2"/>
    <n v="1185732"/>
    <d v="2021-08-21T00:00:00"/>
    <x v="0"/>
    <s v="Maryland"/>
    <s v="Baltimore"/>
    <x v="4"/>
    <n v="49.999999999999993"/>
    <x v="35"/>
    <n v="62499.999999999993"/>
    <n v="18749.999999999996"/>
    <n v="0.3"/>
    <x v="0"/>
    <x v="6"/>
    <x v="1"/>
    <n v="499.99999999999994"/>
    <n v="149.99999999999997"/>
  </r>
  <r>
    <x v="2"/>
    <n v="1185732"/>
    <d v="2021-08-21T00:00:00"/>
    <x v="0"/>
    <s v="Maryland"/>
    <s v="Baltimore"/>
    <x v="5"/>
    <n v="54.999999999999993"/>
    <x v="48"/>
    <n v="164999.99999999997"/>
    <n v="49499.999999999993"/>
    <n v="0.3"/>
    <x v="0"/>
    <x v="6"/>
    <x v="1"/>
    <n v="549.99999999999989"/>
    <n v="164.99999999999997"/>
  </r>
  <r>
    <x v="2"/>
    <n v="1185732"/>
    <d v="2021-09-20T00:00:00"/>
    <x v="0"/>
    <s v="Maryland"/>
    <s v="Baltimore"/>
    <x v="0"/>
    <n v="49.999999999999993"/>
    <x v="32"/>
    <n v="212499.99999999997"/>
    <n v="85000"/>
    <n v="0.4"/>
    <x v="0"/>
    <x v="7"/>
    <x v="1"/>
    <n v="499.99999999999994"/>
    <n v="200"/>
  </r>
  <r>
    <x v="2"/>
    <n v="1185732"/>
    <d v="2021-09-20T00:00:00"/>
    <x v="0"/>
    <s v="Maryland"/>
    <s v="Baltimore"/>
    <x v="1"/>
    <n v="45"/>
    <x v="37"/>
    <n v="101250"/>
    <n v="35437.5"/>
    <n v="0.35"/>
    <x v="0"/>
    <x v="7"/>
    <x v="1"/>
    <n v="450"/>
    <n v="157.5"/>
  </r>
  <r>
    <x v="2"/>
    <n v="1185732"/>
    <d v="2021-09-20T00:00:00"/>
    <x v="0"/>
    <s v="Maryland"/>
    <s v="Baltimore"/>
    <x v="2"/>
    <n v="40"/>
    <x v="35"/>
    <n v="50000"/>
    <n v="17500"/>
    <n v="0.35"/>
    <x v="0"/>
    <x v="7"/>
    <x v="1"/>
    <n v="400"/>
    <n v="140"/>
  </r>
  <r>
    <x v="2"/>
    <n v="1185732"/>
    <d v="2021-09-20T00:00:00"/>
    <x v="0"/>
    <s v="Maryland"/>
    <s v="Baltimore"/>
    <x v="3"/>
    <n v="40"/>
    <x v="38"/>
    <n v="40000"/>
    <n v="14000"/>
    <n v="0.35"/>
    <x v="0"/>
    <x v="7"/>
    <x v="1"/>
    <n v="400"/>
    <n v="140"/>
  </r>
  <r>
    <x v="2"/>
    <n v="1185732"/>
    <d v="2021-09-20T00:00:00"/>
    <x v="0"/>
    <s v="Maryland"/>
    <s v="Baltimore"/>
    <x v="4"/>
    <n v="49.999999999999993"/>
    <x v="38"/>
    <n v="49999.999999999993"/>
    <n v="14999.999999999996"/>
    <n v="0.3"/>
    <x v="0"/>
    <x v="7"/>
    <x v="1"/>
    <n v="499.99999999999994"/>
    <n v="149.99999999999997"/>
  </r>
  <r>
    <x v="2"/>
    <n v="1185732"/>
    <d v="2021-09-20T00:00:00"/>
    <x v="0"/>
    <s v="Maryland"/>
    <s v="Baltimore"/>
    <x v="5"/>
    <n v="54.999999999999993"/>
    <x v="40"/>
    <n v="109999.99999999999"/>
    <n v="32999.999999999993"/>
    <n v="0.3"/>
    <x v="0"/>
    <x v="7"/>
    <x v="1"/>
    <n v="549.99999999999989"/>
    <n v="164.99999999999997"/>
  </r>
  <r>
    <x v="2"/>
    <n v="1185732"/>
    <d v="2021-10-22T00:00:00"/>
    <x v="0"/>
    <s v="Maryland"/>
    <s v="Baltimore"/>
    <x v="0"/>
    <n v="54.999999999999993"/>
    <x v="47"/>
    <n v="206249.99999999997"/>
    <n v="82500"/>
    <n v="0.4"/>
    <x v="0"/>
    <x v="8"/>
    <x v="1"/>
    <n v="549.99999999999989"/>
    <n v="220"/>
  </r>
  <r>
    <x v="2"/>
    <n v="1185732"/>
    <d v="2021-10-22T00:00:00"/>
    <x v="0"/>
    <s v="Maryland"/>
    <s v="Baltimore"/>
    <x v="1"/>
    <n v="50"/>
    <x v="40"/>
    <n v="100000"/>
    <n v="35000"/>
    <n v="0.35"/>
    <x v="0"/>
    <x v="8"/>
    <x v="1"/>
    <n v="500"/>
    <n v="175"/>
  </r>
  <r>
    <x v="2"/>
    <n v="1185732"/>
    <d v="2021-10-22T00:00:00"/>
    <x v="0"/>
    <s v="Maryland"/>
    <s v="Baltimore"/>
    <x v="2"/>
    <n v="50"/>
    <x v="38"/>
    <n v="50000"/>
    <n v="17500"/>
    <n v="0.35"/>
    <x v="0"/>
    <x v="8"/>
    <x v="1"/>
    <n v="500"/>
    <n v="175"/>
  </r>
  <r>
    <x v="0"/>
    <n v="1185732"/>
    <d v="2021-10-22T00:00:00"/>
    <x v="0"/>
    <s v="Maryland"/>
    <s v="Baltimore"/>
    <x v="3"/>
    <n v="50"/>
    <x v="41"/>
    <n v="37500"/>
    <n v="13125"/>
    <n v="0.35"/>
    <x v="0"/>
    <x v="8"/>
    <x v="1"/>
    <n v="500"/>
    <n v="175"/>
  </r>
  <r>
    <x v="0"/>
    <n v="1185732"/>
    <d v="2021-10-22T00:00:00"/>
    <x v="0"/>
    <s v="Maryland"/>
    <s v="Baltimore"/>
    <x v="4"/>
    <n v="60"/>
    <x v="41"/>
    <n v="45000"/>
    <n v="13500"/>
    <n v="0.3"/>
    <x v="0"/>
    <x v="8"/>
    <x v="1"/>
    <n v="600"/>
    <n v="180"/>
  </r>
  <r>
    <x v="0"/>
    <n v="1185732"/>
    <d v="2021-10-22T00:00:00"/>
    <x v="0"/>
    <s v="Maryland"/>
    <s v="Baltimore"/>
    <x v="5"/>
    <n v="64.999999999999986"/>
    <x v="40"/>
    <n v="129999.99999999997"/>
    <n v="38999.999999999993"/>
    <n v="0.3"/>
    <x v="0"/>
    <x v="8"/>
    <x v="1"/>
    <n v="649.99999999999989"/>
    <n v="194.99999999999997"/>
  </r>
  <r>
    <x v="0"/>
    <n v="1185732"/>
    <d v="2021-11-21T00:00:00"/>
    <x v="0"/>
    <s v="Maryland"/>
    <s v="Baltimore"/>
    <x v="0"/>
    <n v="60"/>
    <x v="44"/>
    <n v="210000"/>
    <n v="84000"/>
    <n v="0.4"/>
    <x v="0"/>
    <x v="9"/>
    <x v="1"/>
    <n v="600"/>
    <n v="240"/>
  </r>
  <r>
    <x v="0"/>
    <n v="1185732"/>
    <d v="2021-11-21T00:00:00"/>
    <x v="0"/>
    <s v="Maryland"/>
    <s v="Baltimore"/>
    <x v="1"/>
    <n v="50"/>
    <x v="36"/>
    <n v="87500"/>
    <n v="30624.999999999996"/>
    <n v="0.35"/>
    <x v="0"/>
    <x v="9"/>
    <x v="1"/>
    <n v="500"/>
    <n v="174.99999999999997"/>
  </r>
  <r>
    <x v="0"/>
    <n v="1185732"/>
    <d v="2021-11-21T00:00:00"/>
    <x v="0"/>
    <s v="Maryland"/>
    <s v="Baltimore"/>
    <x v="2"/>
    <n v="50"/>
    <x v="84"/>
    <n v="85000"/>
    <n v="29749.999999999996"/>
    <n v="0.35"/>
    <x v="0"/>
    <x v="9"/>
    <x v="1"/>
    <n v="500"/>
    <n v="174.99999999999997"/>
  </r>
  <r>
    <x v="0"/>
    <n v="1185732"/>
    <d v="2021-11-21T00:00:00"/>
    <x v="0"/>
    <s v="Maryland"/>
    <s v="Baltimore"/>
    <x v="3"/>
    <n v="50"/>
    <x v="42"/>
    <n v="75000"/>
    <n v="26250"/>
    <n v="0.35"/>
    <x v="0"/>
    <x v="9"/>
    <x v="1"/>
    <n v="500"/>
    <n v="175"/>
  </r>
  <r>
    <x v="0"/>
    <n v="1185732"/>
    <d v="2021-11-21T00:00:00"/>
    <x v="0"/>
    <s v="Maryland"/>
    <s v="Baltimore"/>
    <x v="4"/>
    <n v="60"/>
    <x v="35"/>
    <n v="75000"/>
    <n v="22500"/>
    <n v="0.3"/>
    <x v="0"/>
    <x v="9"/>
    <x v="1"/>
    <n v="600"/>
    <n v="180"/>
  </r>
  <r>
    <x v="0"/>
    <n v="1185732"/>
    <d v="2021-11-21T00:00:00"/>
    <x v="0"/>
    <s v="Maryland"/>
    <s v="Baltimore"/>
    <x v="5"/>
    <n v="64.999999999999986"/>
    <x v="37"/>
    <n v="146249.99999999997"/>
    <n v="43874.999999999993"/>
    <n v="0.3"/>
    <x v="0"/>
    <x v="9"/>
    <x v="1"/>
    <n v="649.99999999999989"/>
    <n v="194.99999999999997"/>
  </r>
  <r>
    <x v="0"/>
    <n v="1185732"/>
    <d v="2021-12-20T00:00:00"/>
    <x v="0"/>
    <s v="Maryland"/>
    <s v="Baltimore"/>
    <x v="0"/>
    <n v="60"/>
    <x v="31"/>
    <n v="270000"/>
    <n v="108000"/>
    <n v="0.4"/>
    <x v="0"/>
    <x v="10"/>
    <x v="1"/>
    <n v="600"/>
    <n v="240"/>
  </r>
  <r>
    <x v="0"/>
    <n v="1185732"/>
    <d v="2021-12-20T00:00:00"/>
    <x v="0"/>
    <s v="Maryland"/>
    <s v="Baltimore"/>
    <x v="1"/>
    <n v="50"/>
    <x v="43"/>
    <n v="125000"/>
    <n v="43750"/>
    <n v="0.35"/>
    <x v="0"/>
    <x v="10"/>
    <x v="1"/>
    <n v="500"/>
    <n v="175"/>
  </r>
  <r>
    <x v="0"/>
    <n v="1185732"/>
    <d v="2021-12-20T00:00:00"/>
    <x v="0"/>
    <s v="Maryland"/>
    <s v="Baltimore"/>
    <x v="2"/>
    <n v="50"/>
    <x v="37"/>
    <n v="112500"/>
    <n v="39375"/>
    <n v="0.35"/>
    <x v="0"/>
    <x v="10"/>
    <x v="1"/>
    <n v="500"/>
    <n v="175"/>
  </r>
  <r>
    <x v="0"/>
    <n v="1185732"/>
    <d v="2021-12-20T00:00:00"/>
    <x v="0"/>
    <s v="Maryland"/>
    <s v="Baltimore"/>
    <x v="3"/>
    <n v="50"/>
    <x v="36"/>
    <n v="87500"/>
    <n v="30624.999999999996"/>
    <n v="0.35"/>
    <x v="0"/>
    <x v="10"/>
    <x v="1"/>
    <n v="500"/>
    <n v="174.99999999999997"/>
  </r>
  <r>
    <x v="0"/>
    <n v="1185732"/>
    <d v="2021-12-20T00:00:00"/>
    <x v="0"/>
    <s v="Maryland"/>
    <s v="Baltimore"/>
    <x v="4"/>
    <n v="60"/>
    <x v="36"/>
    <n v="105000"/>
    <n v="31500"/>
    <n v="0.3"/>
    <x v="0"/>
    <x v="10"/>
    <x v="1"/>
    <n v="600"/>
    <n v="180"/>
  </r>
  <r>
    <x v="0"/>
    <n v="1185732"/>
    <d v="2021-12-20T00:00:00"/>
    <x v="0"/>
    <s v="Maryland"/>
    <s v="Baltimore"/>
    <x v="5"/>
    <n v="64.999999999999986"/>
    <x v="34"/>
    <n v="178749.99999999997"/>
    <n v="53624.999999999993"/>
    <n v="0.3"/>
    <x v="0"/>
    <x v="10"/>
    <x v="1"/>
    <n v="649.99999999999989"/>
    <n v="194.99999999999997"/>
  </r>
  <r>
    <x v="0"/>
    <n v="1185732"/>
    <d v="2021-01-17T00:00:00"/>
    <x v="0"/>
    <s v="Maryland"/>
    <s v="Baltimore"/>
    <x v="0"/>
    <n v="40"/>
    <x v="27"/>
    <n v="210000"/>
    <n v="73500"/>
    <n v="0.35"/>
    <x v="0"/>
    <x v="0"/>
    <x v="1"/>
    <n v="400"/>
    <n v="140"/>
  </r>
  <r>
    <x v="0"/>
    <n v="1185732"/>
    <d v="2021-01-17T00:00:00"/>
    <x v="0"/>
    <s v="Maryland"/>
    <s v="Baltimore"/>
    <x v="1"/>
    <n v="40"/>
    <x v="45"/>
    <n v="130000"/>
    <n v="45500"/>
    <n v="0.35"/>
    <x v="0"/>
    <x v="0"/>
    <x v="1"/>
    <n v="400"/>
    <n v="140"/>
  </r>
  <r>
    <x v="0"/>
    <n v="1185732"/>
    <d v="2021-01-17T00:00:00"/>
    <x v="0"/>
    <s v="Maryland"/>
    <s v="Baltimore"/>
    <x v="2"/>
    <n v="30.000000000000004"/>
    <x v="45"/>
    <n v="97500.000000000015"/>
    <n v="39000.000000000007"/>
    <n v="0.4"/>
    <x v="0"/>
    <x v="0"/>
    <x v="1"/>
    <n v="300.00000000000006"/>
    <n v="120.00000000000003"/>
  </r>
  <r>
    <x v="0"/>
    <n v="1185732"/>
    <d v="2021-01-17T00:00:00"/>
    <x v="0"/>
    <s v="Maryland"/>
    <s v="Baltimore"/>
    <x v="3"/>
    <n v="35"/>
    <x v="36"/>
    <n v="61250"/>
    <n v="24500"/>
    <n v="0.4"/>
    <x v="0"/>
    <x v="0"/>
    <x v="1"/>
    <n v="350"/>
    <n v="140"/>
  </r>
  <r>
    <x v="0"/>
    <n v="1185732"/>
    <d v="2021-01-17T00:00:00"/>
    <x v="0"/>
    <s v="Maryland"/>
    <s v="Baltimore"/>
    <x v="4"/>
    <n v="50"/>
    <x v="37"/>
    <n v="112500"/>
    <n v="33750"/>
    <n v="0.3"/>
    <x v="0"/>
    <x v="0"/>
    <x v="1"/>
    <n v="500"/>
    <n v="150"/>
  </r>
  <r>
    <x v="0"/>
    <n v="1185732"/>
    <d v="2021-01-17T00:00:00"/>
    <x v="0"/>
    <s v="Maryland"/>
    <s v="Baltimore"/>
    <x v="5"/>
    <n v="40"/>
    <x v="45"/>
    <n v="130000"/>
    <n v="52000"/>
    <n v="0.4"/>
    <x v="0"/>
    <x v="0"/>
    <x v="1"/>
    <n v="400"/>
    <n v="160"/>
  </r>
  <r>
    <x v="0"/>
    <n v="1185732"/>
    <d v="2021-02-15T00:00:00"/>
    <x v="0"/>
    <s v="Maryland"/>
    <s v="Baltimore"/>
    <x v="0"/>
    <n v="40"/>
    <x v="30"/>
    <n v="230000"/>
    <n v="80500"/>
    <n v="0.35"/>
    <x v="0"/>
    <x v="1"/>
    <x v="1"/>
    <n v="400"/>
    <n v="140"/>
  </r>
  <r>
    <x v="0"/>
    <n v="1185732"/>
    <d v="2021-02-15T00:00:00"/>
    <x v="0"/>
    <s v="Maryland"/>
    <s v="Baltimore"/>
    <x v="1"/>
    <n v="40"/>
    <x v="37"/>
    <n v="90000"/>
    <n v="31499.999999999996"/>
    <n v="0.35"/>
    <x v="0"/>
    <x v="1"/>
    <x v="1"/>
    <n v="400"/>
    <n v="139.99999999999997"/>
  </r>
  <r>
    <x v="0"/>
    <n v="1185732"/>
    <d v="2021-02-15T00:00:00"/>
    <x v="0"/>
    <s v="Maryland"/>
    <s v="Baltimore"/>
    <x v="2"/>
    <n v="30.000000000000004"/>
    <x v="34"/>
    <n v="82500.000000000015"/>
    <n v="33000.000000000007"/>
    <n v="0.4"/>
    <x v="0"/>
    <x v="1"/>
    <x v="1"/>
    <n v="300.00000000000006"/>
    <n v="120.00000000000003"/>
  </r>
  <r>
    <x v="0"/>
    <n v="1185732"/>
    <d v="2021-02-15T00:00:00"/>
    <x v="0"/>
    <s v="Delaware"/>
    <s v="Wilmington"/>
    <x v="3"/>
    <n v="35"/>
    <x v="42"/>
    <n v="52500"/>
    <n v="21000"/>
    <n v="0.4"/>
    <x v="0"/>
    <x v="1"/>
    <x v="1"/>
    <n v="350"/>
    <n v="140"/>
  </r>
  <r>
    <x v="0"/>
    <n v="1185732"/>
    <d v="2021-02-15T00:00:00"/>
    <x v="0"/>
    <s v="Delaware"/>
    <s v="Wilmington"/>
    <x v="4"/>
    <n v="50"/>
    <x v="37"/>
    <n v="112500"/>
    <n v="33750"/>
    <n v="0.3"/>
    <x v="0"/>
    <x v="1"/>
    <x v="1"/>
    <n v="500"/>
    <n v="150"/>
  </r>
  <r>
    <x v="0"/>
    <n v="1185732"/>
    <d v="2021-02-15T00:00:00"/>
    <x v="0"/>
    <s v="Delaware"/>
    <s v="Wilmington"/>
    <x v="5"/>
    <n v="40"/>
    <x v="45"/>
    <n v="130000"/>
    <n v="52000"/>
    <n v="0.4"/>
    <x v="0"/>
    <x v="1"/>
    <x v="1"/>
    <n v="400"/>
    <n v="160"/>
  </r>
  <r>
    <x v="0"/>
    <n v="1185732"/>
    <d v="2021-03-13T00:00:00"/>
    <x v="0"/>
    <s v="Delaware"/>
    <s v="Wilmington"/>
    <x v="0"/>
    <n v="40"/>
    <x v="61"/>
    <n v="218000"/>
    <n v="76300"/>
    <n v="0.35"/>
    <x v="0"/>
    <x v="2"/>
    <x v="1"/>
    <n v="400"/>
    <n v="140"/>
  </r>
  <r>
    <x v="0"/>
    <n v="1185732"/>
    <d v="2021-03-13T00:00:00"/>
    <x v="0"/>
    <s v="Delaware"/>
    <s v="Wilmington"/>
    <x v="1"/>
    <n v="40"/>
    <x v="43"/>
    <n v="100000"/>
    <n v="35000"/>
    <n v="0.35"/>
    <x v="0"/>
    <x v="2"/>
    <x v="1"/>
    <n v="400"/>
    <n v="140"/>
  </r>
  <r>
    <x v="0"/>
    <n v="1185732"/>
    <d v="2021-03-13T00:00:00"/>
    <x v="0"/>
    <s v="Delaware"/>
    <s v="Wilmington"/>
    <x v="2"/>
    <n v="30.000000000000004"/>
    <x v="34"/>
    <n v="82500.000000000015"/>
    <n v="33000.000000000007"/>
    <n v="0.4"/>
    <x v="0"/>
    <x v="2"/>
    <x v="1"/>
    <n v="300.00000000000006"/>
    <n v="120.00000000000003"/>
  </r>
  <r>
    <x v="0"/>
    <n v="1185732"/>
    <d v="2021-03-13T00:00:00"/>
    <x v="0"/>
    <s v="Delaware"/>
    <s v="Wilmington"/>
    <x v="3"/>
    <n v="35"/>
    <x v="35"/>
    <n v="43750"/>
    <n v="17500"/>
    <n v="0.4"/>
    <x v="0"/>
    <x v="2"/>
    <x v="1"/>
    <n v="350"/>
    <n v="140"/>
  </r>
  <r>
    <x v="0"/>
    <n v="1185732"/>
    <d v="2021-03-13T00:00:00"/>
    <x v="0"/>
    <s v="Delaware"/>
    <s v="Wilmington"/>
    <x v="4"/>
    <n v="50"/>
    <x v="36"/>
    <n v="87500"/>
    <n v="26250"/>
    <n v="0.3"/>
    <x v="0"/>
    <x v="2"/>
    <x v="1"/>
    <n v="500"/>
    <n v="150"/>
  </r>
  <r>
    <x v="0"/>
    <n v="1185732"/>
    <d v="2021-03-13T00:00:00"/>
    <x v="0"/>
    <s v="Delaware"/>
    <s v="Wilmington"/>
    <x v="5"/>
    <n v="40"/>
    <x v="34"/>
    <n v="110000"/>
    <n v="44000"/>
    <n v="0.4"/>
    <x v="0"/>
    <x v="2"/>
    <x v="1"/>
    <n v="400"/>
    <n v="160"/>
  </r>
  <r>
    <x v="0"/>
    <n v="1185732"/>
    <d v="2021-04-14T00:00:00"/>
    <x v="0"/>
    <s v="Delaware"/>
    <s v="Wilmington"/>
    <x v="0"/>
    <n v="40"/>
    <x v="27"/>
    <n v="210000"/>
    <n v="73500"/>
    <n v="0.35"/>
    <x v="0"/>
    <x v="3"/>
    <x v="1"/>
    <n v="400"/>
    <n v="140"/>
  </r>
  <r>
    <x v="0"/>
    <n v="1185732"/>
    <d v="2021-04-14T00:00:00"/>
    <x v="0"/>
    <s v="Delaware"/>
    <s v="Wilmington"/>
    <x v="1"/>
    <n v="40"/>
    <x v="37"/>
    <n v="90000"/>
    <n v="31499.999999999996"/>
    <n v="0.35"/>
    <x v="0"/>
    <x v="3"/>
    <x v="1"/>
    <n v="400"/>
    <n v="139.99999999999997"/>
  </r>
  <r>
    <x v="0"/>
    <n v="1185732"/>
    <d v="2021-04-14T00:00:00"/>
    <x v="0"/>
    <s v="Delaware"/>
    <s v="Wilmington"/>
    <x v="2"/>
    <n v="30.000000000000004"/>
    <x v="37"/>
    <n v="67500.000000000015"/>
    <n v="27000.000000000007"/>
    <n v="0.4"/>
    <x v="0"/>
    <x v="3"/>
    <x v="1"/>
    <n v="300.00000000000006"/>
    <n v="120.00000000000003"/>
  </r>
  <r>
    <x v="0"/>
    <n v="1185732"/>
    <d v="2021-04-14T00:00:00"/>
    <x v="0"/>
    <s v="Delaware"/>
    <s v="Wilmington"/>
    <x v="3"/>
    <n v="35"/>
    <x v="42"/>
    <n v="52500"/>
    <n v="21000"/>
    <n v="0.4"/>
    <x v="0"/>
    <x v="3"/>
    <x v="1"/>
    <n v="350"/>
    <n v="140"/>
  </r>
  <r>
    <x v="0"/>
    <n v="1185732"/>
    <d v="2021-04-14T00:00:00"/>
    <x v="0"/>
    <s v="Delaware"/>
    <s v="Wilmington"/>
    <x v="4"/>
    <n v="50"/>
    <x v="42"/>
    <n v="75000"/>
    <n v="22500"/>
    <n v="0.3"/>
    <x v="0"/>
    <x v="3"/>
    <x v="1"/>
    <n v="500"/>
    <n v="150"/>
  </r>
  <r>
    <x v="0"/>
    <n v="1185732"/>
    <d v="2021-04-14T00:00:00"/>
    <x v="0"/>
    <s v="Delaware"/>
    <s v="Wilmington"/>
    <x v="5"/>
    <n v="40"/>
    <x v="48"/>
    <n v="120000"/>
    <n v="48000"/>
    <n v="0.4"/>
    <x v="0"/>
    <x v="3"/>
    <x v="1"/>
    <n v="400"/>
    <n v="160"/>
  </r>
  <r>
    <x v="0"/>
    <n v="1185732"/>
    <d v="2021-05-13T00:00:00"/>
    <x v="0"/>
    <s v="Delaware"/>
    <s v="Wilmington"/>
    <x v="0"/>
    <n v="54.999999999999993"/>
    <x v="62"/>
    <n v="313499.99999999994"/>
    <n v="109724.99999999997"/>
    <n v="0.35"/>
    <x v="0"/>
    <x v="4"/>
    <x v="1"/>
    <n v="549.99999999999989"/>
    <n v="192.49999999999994"/>
  </r>
  <r>
    <x v="0"/>
    <n v="1185732"/>
    <d v="2021-05-13T00:00:00"/>
    <x v="0"/>
    <s v="Delaware"/>
    <s v="Wilmington"/>
    <x v="1"/>
    <n v="50"/>
    <x v="34"/>
    <n v="137500"/>
    <n v="48125"/>
    <n v="0.35"/>
    <x v="0"/>
    <x v="4"/>
    <x v="1"/>
    <n v="500"/>
    <n v="175"/>
  </r>
  <r>
    <x v="0"/>
    <n v="1185732"/>
    <d v="2021-05-13T00:00:00"/>
    <x v="0"/>
    <s v="Delaware"/>
    <s v="Wilmington"/>
    <x v="2"/>
    <n v="45"/>
    <x v="48"/>
    <n v="135000"/>
    <n v="54000"/>
    <n v="0.4"/>
    <x v="0"/>
    <x v="4"/>
    <x v="1"/>
    <n v="450"/>
    <n v="180"/>
  </r>
  <r>
    <x v="0"/>
    <n v="1185732"/>
    <d v="2021-05-13T00:00:00"/>
    <x v="0"/>
    <s v="Delaware"/>
    <s v="Wilmington"/>
    <x v="3"/>
    <n v="45"/>
    <x v="43"/>
    <n v="112500"/>
    <n v="45000"/>
    <n v="0.4"/>
    <x v="0"/>
    <x v="4"/>
    <x v="1"/>
    <n v="450"/>
    <n v="180"/>
  </r>
  <r>
    <x v="0"/>
    <n v="1185732"/>
    <d v="2021-05-13T00:00:00"/>
    <x v="0"/>
    <s v="Delaware"/>
    <s v="Wilmington"/>
    <x v="4"/>
    <n v="54.999999999999993"/>
    <x v="34"/>
    <n v="151249.99999999997"/>
    <n v="45374.999999999993"/>
    <n v="0.3"/>
    <x v="0"/>
    <x v="4"/>
    <x v="1"/>
    <n v="549.99999999999989"/>
    <n v="164.99999999999997"/>
  </r>
  <r>
    <x v="0"/>
    <n v="1185732"/>
    <d v="2021-05-13T00:00:00"/>
    <x v="0"/>
    <s v="Delaware"/>
    <s v="Wilmington"/>
    <x v="5"/>
    <n v="60"/>
    <x v="46"/>
    <n v="240000"/>
    <n v="96000"/>
    <n v="0.4"/>
    <x v="0"/>
    <x v="4"/>
    <x v="1"/>
    <n v="600"/>
    <n v="240"/>
  </r>
  <r>
    <x v="0"/>
    <n v="1185732"/>
    <d v="2021-06-15T00:00:00"/>
    <x v="0"/>
    <s v="Delaware"/>
    <s v="Wilmington"/>
    <x v="0"/>
    <n v="54.999999999999993"/>
    <x v="25"/>
    <n v="357499.99999999994"/>
    <n v="125124.99999999997"/>
    <n v="0.35"/>
    <x v="0"/>
    <x v="11"/>
    <x v="1"/>
    <n v="549.99999999999989"/>
    <n v="192.49999999999994"/>
  </r>
  <r>
    <x v="0"/>
    <n v="1185732"/>
    <d v="2021-06-15T00:00:00"/>
    <x v="0"/>
    <s v="Delaware"/>
    <s v="Wilmington"/>
    <x v="1"/>
    <n v="50"/>
    <x v="46"/>
    <n v="200000"/>
    <n v="70000"/>
    <n v="0.35"/>
    <x v="0"/>
    <x v="11"/>
    <x v="1"/>
    <n v="500"/>
    <n v="175"/>
  </r>
  <r>
    <x v="0"/>
    <n v="1185732"/>
    <d v="2021-06-15T00:00:00"/>
    <x v="0"/>
    <s v="Delaware"/>
    <s v="Wilmington"/>
    <x v="2"/>
    <n v="45"/>
    <x v="45"/>
    <n v="146250"/>
    <n v="58500"/>
    <n v="0.4"/>
    <x v="0"/>
    <x v="11"/>
    <x v="1"/>
    <n v="450"/>
    <n v="180"/>
  </r>
  <r>
    <x v="0"/>
    <n v="1185732"/>
    <d v="2021-06-15T00:00:00"/>
    <x v="0"/>
    <s v="Delaware"/>
    <s v="Wilmington"/>
    <x v="3"/>
    <n v="45"/>
    <x v="48"/>
    <n v="135000"/>
    <n v="54000"/>
    <n v="0.4"/>
    <x v="0"/>
    <x v="11"/>
    <x v="1"/>
    <n v="450"/>
    <n v="180"/>
  </r>
  <r>
    <x v="0"/>
    <n v="1185732"/>
    <d v="2021-06-15T00:00:00"/>
    <x v="0"/>
    <s v="Delaware"/>
    <s v="Wilmington"/>
    <x v="4"/>
    <n v="54.999999999999993"/>
    <x v="48"/>
    <n v="164999.99999999997"/>
    <n v="49499.999999999993"/>
    <n v="0.3"/>
    <x v="0"/>
    <x v="11"/>
    <x v="1"/>
    <n v="549.99999999999989"/>
    <n v="164.99999999999997"/>
  </r>
  <r>
    <x v="0"/>
    <n v="1185732"/>
    <d v="2021-06-15T00:00:00"/>
    <x v="0"/>
    <s v="Delaware"/>
    <s v="Wilmington"/>
    <x v="5"/>
    <n v="60"/>
    <x v="31"/>
    <n v="270000"/>
    <n v="108000"/>
    <n v="0.4"/>
    <x v="0"/>
    <x v="11"/>
    <x v="1"/>
    <n v="600"/>
    <n v="240"/>
  </r>
  <r>
    <x v="0"/>
    <n v="1185732"/>
    <d v="2021-07-13T00:00:00"/>
    <x v="0"/>
    <s v="Delaware"/>
    <s v="Wilmington"/>
    <x v="0"/>
    <n v="54.999999999999993"/>
    <x v="21"/>
    <n v="371249.99999999994"/>
    <n v="129937.49999999997"/>
    <n v="0.35"/>
    <x v="0"/>
    <x v="5"/>
    <x v="1"/>
    <n v="549.99999999999989"/>
    <n v="192.49999999999994"/>
  </r>
  <r>
    <x v="0"/>
    <n v="1185732"/>
    <d v="2021-07-13T00:00:00"/>
    <x v="0"/>
    <s v="Delaware"/>
    <s v="Wilmington"/>
    <x v="1"/>
    <n v="50"/>
    <x v="32"/>
    <n v="212500"/>
    <n v="74375"/>
    <n v="0.35"/>
    <x v="0"/>
    <x v="5"/>
    <x v="1"/>
    <n v="500"/>
    <n v="175"/>
  </r>
  <r>
    <x v="0"/>
    <n v="1185732"/>
    <d v="2021-07-13T00:00:00"/>
    <x v="0"/>
    <s v="Delaware"/>
    <s v="Wilmington"/>
    <x v="2"/>
    <n v="45"/>
    <x v="44"/>
    <n v="157500"/>
    <n v="63000"/>
    <n v="0.4"/>
    <x v="0"/>
    <x v="5"/>
    <x v="1"/>
    <n v="450"/>
    <n v="180"/>
  </r>
  <r>
    <x v="0"/>
    <n v="1185732"/>
    <d v="2021-07-13T00:00:00"/>
    <x v="0"/>
    <s v="Delaware"/>
    <s v="Wilmington"/>
    <x v="3"/>
    <n v="45"/>
    <x v="48"/>
    <n v="135000"/>
    <n v="54000"/>
    <n v="0.4"/>
    <x v="0"/>
    <x v="5"/>
    <x v="1"/>
    <n v="450"/>
    <n v="180"/>
  </r>
  <r>
    <x v="0"/>
    <n v="1185732"/>
    <d v="2021-07-13T00:00:00"/>
    <x v="0"/>
    <s v="Delaware"/>
    <s v="Wilmington"/>
    <x v="4"/>
    <n v="54.999999999999993"/>
    <x v="45"/>
    <n v="178749.99999999997"/>
    <n v="53624.999999999993"/>
    <n v="0.3"/>
    <x v="0"/>
    <x v="5"/>
    <x v="1"/>
    <n v="549.99999999999989"/>
    <n v="164.99999999999997"/>
  </r>
  <r>
    <x v="0"/>
    <n v="1185732"/>
    <d v="2021-07-13T00:00:00"/>
    <x v="0"/>
    <s v="Delaware"/>
    <s v="Wilmington"/>
    <x v="5"/>
    <n v="60"/>
    <x v="23"/>
    <n v="300000"/>
    <n v="120000"/>
    <n v="0.4"/>
    <x v="0"/>
    <x v="5"/>
    <x v="1"/>
    <n v="600"/>
    <n v="240"/>
  </r>
  <r>
    <x v="0"/>
    <n v="1185732"/>
    <d v="2021-08-14T00:00:00"/>
    <x v="0"/>
    <s v="Delaware"/>
    <s v="Wilmington"/>
    <x v="0"/>
    <n v="54.999999999999993"/>
    <x v="25"/>
    <n v="357499.99999999994"/>
    <n v="125124.99999999997"/>
    <n v="0.35"/>
    <x v="0"/>
    <x v="6"/>
    <x v="1"/>
    <n v="549.99999999999989"/>
    <n v="192.49999999999994"/>
  </r>
  <r>
    <x v="0"/>
    <n v="1185732"/>
    <d v="2021-08-14T00:00:00"/>
    <x v="0"/>
    <s v="Delaware"/>
    <s v="Wilmington"/>
    <x v="1"/>
    <n v="50"/>
    <x v="32"/>
    <n v="212500"/>
    <n v="74375"/>
    <n v="0.35"/>
    <x v="0"/>
    <x v="6"/>
    <x v="1"/>
    <n v="500"/>
    <n v="175"/>
  </r>
  <r>
    <x v="0"/>
    <n v="1185732"/>
    <d v="2021-08-14T00:00:00"/>
    <x v="0"/>
    <s v="Delaware"/>
    <s v="Wilmington"/>
    <x v="2"/>
    <n v="45"/>
    <x v="44"/>
    <n v="157500"/>
    <n v="63000"/>
    <n v="0.4"/>
    <x v="0"/>
    <x v="6"/>
    <x v="1"/>
    <n v="450"/>
    <n v="180"/>
  </r>
  <r>
    <x v="0"/>
    <n v="1185732"/>
    <d v="2021-08-14T00:00:00"/>
    <x v="0"/>
    <s v="Delaware"/>
    <s v="Wilmington"/>
    <x v="3"/>
    <n v="45"/>
    <x v="43"/>
    <n v="112500"/>
    <n v="45000"/>
    <n v="0.4"/>
    <x v="0"/>
    <x v="6"/>
    <x v="1"/>
    <n v="450"/>
    <n v="180"/>
  </r>
  <r>
    <x v="0"/>
    <n v="1185732"/>
    <d v="2021-08-14T00:00:00"/>
    <x v="0"/>
    <s v="Delaware"/>
    <s v="Wilmington"/>
    <x v="4"/>
    <n v="54.999999999999993"/>
    <x v="37"/>
    <n v="123749.99999999999"/>
    <n v="37124.999999999993"/>
    <n v="0.3"/>
    <x v="0"/>
    <x v="6"/>
    <x v="1"/>
    <n v="549.99999999999989"/>
    <n v="164.99999999999997"/>
  </r>
  <r>
    <x v="0"/>
    <n v="1185732"/>
    <d v="2021-08-14T00:00:00"/>
    <x v="0"/>
    <s v="Delaware"/>
    <s v="Wilmington"/>
    <x v="5"/>
    <n v="60"/>
    <x v="46"/>
    <n v="240000"/>
    <n v="96000"/>
    <n v="0.4"/>
    <x v="0"/>
    <x v="6"/>
    <x v="1"/>
    <n v="600"/>
    <n v="240"/>
  </r>
  <r>
    <x v="0"/>
    <n v="1185732"/>
    <d v="2021-09-13T00:00:00"/>
    <x v="0"/>
    <s v="Delaware"/>
    <s v="Wilmington"/>
    <x v="0"/>
    <n v="54.999999999999993"/>
    <x v="27"/>
    <n v="288749.99999999994"/>
    <n v="101062.49999999997"/>
    <n v="0.35"/>
    <x v="0"/>
    <x v="7"/>
    <x v="1"/>
    <n v="549.99999999999989"/>
    <n v="192.49999999999994"/>
  </r>
  <r>
    <x v="0"/>
    <n v="1185732"/>
    <d v="2021-09-13T00:00:00"/>
    <x v="0"/>
    <s v="Delaware"/>
    <s v="Wilmington"/>
    <x v="1"/>
    <n v="50"/>
    <x v="45"/>
    <n v="162500"/>
    <n v="56875"/>
    <n v="0.35"/>
    <x v="0"/>
    <x v="7"/>
    <x v="1"/>
    <n v="500"/>
    <n v="175"/>
  </r>
  <r>
    <x v="0"/>
    <n v="1185732"/>
    <d v="2021-09-13T00:00:00"/>
    <x v="0"/>
    <s v="Delaware"/>
    <s v="Wilmington"/>
    <x v="2"/>
    <n v="45"/>
    <x v="37"/>
    <n v="101250"/>
    <n v="40500"/>
    <n v="0.4"/>
    <x v="0"/>
    <x v="7"/>
    <x v="1"/>
    <n v="450"/>
    <n v="180"/>
  </r>
  <r>
    <x v="0"/>
    <n v="1185732"/>
    <d v="2021-09-13T00:00:00"/>
    <x v="0"/>
    <s v="Delaware"/>
    <s v="Wilmington"/>
    <x v="3"/>
    <n v="45"/>
    <x v="40"/>
    <n v="90000"/>
    <n v="36000"/>
    <n v="0.4"/>
    <x v="0"/>
    <x v="7"/>
    <x v="1"/>
    <n v="450"/>
    <n v="180"/>
  </r>
  <r>
    <x v="0"/>
    <n v="1185732"/>
    <d v="2021-09-13T00:00:00"/>
    <x v="0"/>
    <s v="Delaware"/>
    <s v="Wilmington"/>
    <x v="4"/>
    <n v="54.999999999999993"/>
    <x v="40"/>
    <n v="109999.99999999999"/>
    <n v="32999.999999999993"/>
    <n v="0.3"/>
    <x v="0"/>
    <x v="7"/>
    <x v="1"/>
    <n v="549.99999999999989"/>
    <n v="164.99999999999997"/>
  </r>
  <r>
    <x v="0"/>
    <n v="1185732"/>
    <d v="2021-09-13T00:00:00"/>
    <x v="0"/>
    <s v="Delaware"/>
    <s v="Wilmington"/>
    <x v="5"/>
    <n v="60"/>
    <x v="48"/>
    <n v="180000"/>
    <n v="72000"/>
    <n v="0.4"/>
    <x v="0"/>
    <x v="7"/>
    <x v="1"/>
    <n v="600"/>
    <n v="240"/>
  </r>
  <r>
    <x v="0"/>
    <n v="1185732"/>
    <d v="2021-10-15T00:00:00"/>
    <x v="0"/>
    <s v="Delaware"/>
    <s v="Wilmington"/>
    <x v="0"/>
    <n v="60"/>
    <x v="33"/>
    <n v="285000"/>
    <n v="99750"/>
    <n v="0.35"/>
    <x v="0"/>
    <x v="8"/>
    <x v="1"/>
    <n v="600"/>
    <n v="210"/>
  </r>
  <r>
    <x v="0"/>
    <n v="1185732"/>
    <d v="2021-10-15T00:00:00"/>
    <x v="0"/>
    <s v="Delaware"/>
    <s v="Wilmington"/>
    <x v="1"/>
    <n v="55.000000000000007"/>
    <x v="48"/>
    <n v="165000.00000000003"/>
    <n v="57750.000000000007"/>
    <n v="0.35"/>
    <x v="0"/>
    <x v="8"/>
    <x v="1"/>
    <n v="550.00000000000011"/>
    <n v="192.50000000000003"/>
  </r>
  <r>
    <x v="0"/>
    <n v="1185732"/>
    <d v="2021-10-15T00:00:00"/>
    <x v="0"/>
    <s v="Delaware"/>
    <s v="Wilmington"/>
    <x v="2"/>
    <n v="55.000000000000007"/>
    <x v="40"/>
    <n v="110000.00000000001"/>
    <n v="44000.000000000007"/>
    <n v="0.4"/>
    <x v="0"/>
    <x v="8"/>
    <x v="1"/>
    <n v="550.00000000000011"/>
    <n v="220.00000000000003"/>
  </r>
  <r>
    <x v="0"/>
    <n v="1185732"/>
    <d v="2021-10-15T00:00:00"/>
    <x v="0"/>
    <s v="Delaware"/>
    <s v="Wilmington"/>
    <x v="3"/>
    <n v="55.000000000000007"/>
    <x v="36"/>
    <n v="96250.000000000015"/>
    <n v="38500.000000000007"/>
    <n v="0.4"/>
    <x v="0"/>
    <x v="8"/>
    <x v="1"/>
    <n v="550.00000000000011"/>
    <n v="220.00000000000003"/>
  </r>
  <r>
    <x v="0"/>
    <n v="1185732"/>
    <d v="2021-10-15T00:00:00"/>
    <x v="0"/>
    <s v="Delaware"/>
    <s v="Wilmington"/>
    <x v="4"/>
    <n v="65"/>
    <x v="36"/>
    <n v="113750"/>
    <n v="34125"/>
    <n v="0.3"/>
    <x v="0"/>
    <x v="8"/>
    <x v="1"/>
    <n v="650"/>
    <n v="195"/>
  </r>
  <r>
    <x v="4"/>
    <n v="1185732"/>
    <d v="2021-10-15T00:00:00"/>
    <x v="0"/>
    <s v="Delaware"/>
    <s v="Wilmington"/>
    <x v="5"/>
    <n v="70"/>
    <x v="48"/>
    <n v="210000"/>
    <n v="84000"/>
    <n v="0.4"/>
    <x v="0"/>
    <x v="8"/>
    <x v="1"/>
    <n v="700"/>
    <n v="280"/>
  </r>
  <r>
    <x v="4"/>
    <n v="1185732"/>
    <d v="2021-11-14T00:00:00"/>
    <x v="0"/>
    <s v="Delaware"/>
    <s v="Wilmington"/>
    <x v="0"/>
    <n v="65"/>
    <x v="31"/>
    <n v="292500"/>
    <n v="102375"/>
    <n v="0.35"/>
    <x v="0"/>
    <x v="9"/>
    <x v="1"/>
    <n v="650"/>
    <n v="227.5"/>
  </r>
  <r>
    <x v="4"/>
    <n v="1185732"/>
    <d v="2021-11-14T00:00:00"/>
    <x v="0"/>
    <s v="Delaware"/>
    <s v="Wilmington"/>
    <x v="1"/>
    <n v="55.000000000000007"/>
    <x v="45"/>
    <n v="178750.00000000003"/>
    <n v="62562.500000000007"/>
    <n v="0.35"/>
    <x v="0"/>
    <x v="9"/>
    <x v="1"/>
    <n v="550.00000000000011"/>
    <n v="192.50000000000003"/>
  </r>
  <r>
    <x v="4"/>
    <n v="1185732"/>
    <d v="2021-11-14T00:00:00"/>
    <x v="0"/>
    <s v="Delaware"/>
    <s v="Wilmington"/>
    <x v="2"/>
    <n v="55.000000000000007"/>
    <x v="63"/>
    <n v="176000.00000000003"/>
    <n v="70400.000000000015"/>
    <n v="0.4"/>
    <x v="0"/>
    <x v="9"/>
    <x v="1"/>
    <n v="550.00000000000011"/>
    <n v="220.00000000000006"/>
  </r>
  <r>
    <x v="4"/>
    <n v="1185732"/>
    <d v="2021-11-14T00:00:00"/>
    <x v="0"/>
    <s v="Delaware"/>
    <s v="Wilmington"/>
    <x v="3"/>
    <n v="55.000000000000007"/>
    <x v="48"/>
    <n v="165000.00000000003"/>
    <n v="66000.000000000015"/>
    <n v="0.4"/>
    <x v="0"/>
    <x v="9"/>
    <x v="1"/>
    <n v="550.00000000000011"/>
    <n v="220.00000000000006"/>
  </r>
  <r>
    <x v="4"/>
    <n v="1185732"/>
    <d v="2021-11-14T00:00:00"/>
    <x v="0"/>
    <s v="Delaware"/>
    <s v="Wilmington"/>
    <x v="4"/>
    <n v="65"/>
    <x v="34"/>
    <n v="178750"/>
    <n v="53625"/>
    <n v="0.3"/>
    <x v="0"/>
    <x v="9"/>
    <x v="1"/>
    <n v="650"/>
    <n v="195"/>
  </r>
  <r>
    <x v="4"/>
    <n v="1185732"/>
    <d v="2021-11-14T00:00:00"/>
    <x v="0"/>
    <s v="Delaware"/>
    <s v="Wilmington"/>
    <x v="5"/>
    <n v="70"/>
    <x v="47"/>
    <n v="262500"/>
    <n v="105000"/>
    <n v="0.4"/>
    <x v="0"/>
    <x v="9"/>
    <x v="1"/>
    <n v="700"/>
    <n v="280"/>
  </r>
  <r>
    <x v="4"/>
    <n v="1185732"/>
    <d v="2021-12-13T00:00:00"/>
    <x v="0"/>
    <s v="Delaware"/>
    <s v="Wilmington"/>
    <x v="0"/>
    <n v="65"/>
    <x v="24"/>
    <n v="390000"/>
    <n v="136500"/>
    <n v="0.35"/>
    <x v="0"/>
    <x v="10"/>
    <x v="1"/>
    <n v="650"/>
    <n v="227.5"/>
  </r>
  <r>
    <x v="4"/>
    <n v="1185732"/>
    <d v="2021-12-13T00:00:00"/>
    <x v="0"/>
    <s v="Delaware"/>
    <s v="Wilmington"/>
    <x v="1"/>
    <n v="55.000000000000007"/>
    <x v="46"/>
    <n v="220000.00000000003"/>
    <n v="77000"/>
    <n v="0.35"/>
    <x v="0"/>
    <x v="10"/>
    <x v="1"/>
    <n v="550.00000000000011"/>
    <n v="192.5"/>
  </r>
  <r>
    <x v="4"/>
    <n v="1185732"/>
    <d v="2021-12-13T00:00:00"/>
    <x v="0"/>
    <s v="Delaware"/>
    <s v="Wilmington"/>
    <x v="2"/>
    <n v="55.000000000000007"/>
    <x v="47"/>
    <n v="206250.00000000003"/>
    <n v="82500.000000000015"/>
    <n v="0.4"/>
    <x v="0"/>
    <x v="10"/>
    <x v="1"/>
    <n v="550.00000000000011"/>
    <n v="220.00000000000003"/>
  </r>
  <r>
    <x v="4"/>
    <n v="1185732"/>
    <d v="2021-12-13T00:00:00"/>
    <x v="0"/>
    <s v="Delaware"/>
    <s v="Wilmington"/>
    <x v="3"/>
    <n v="55.000000000000007"/>
    <x v="45"/>
    <n v="178750.00000000003"/>
    <n v="71500.000000000015"/>
    <n v="0.4"/>
    <x v="0"/>
    <x v="10"/>
    <x v="1"/>
    <n v="550.00000000000011"/>
    <n v="220.00000000000006"/>
  </r>
  <r>
    <x v="4"/>
    <n v="1185732"/>
    <d v="2021-12-13T00:00:00"/>
    <x v="0"/>
    <s v="Delaware"/>
    <s v="Wilmington"/>
    <x v="4"/>
    <n v="65"/>
    <x v="45"/>
    <n v="211250"/>
    <n v="63375"/>
    <n v="0.3"/>
    <x v="0"/>
    <x v="10"/>
    <x v="1"/>
    <n v="650"/>
    <n v="195"/>
  </r>
  <r>
    <x v="4"/>
    <n v="1185732"/>
    <d v="2021-12-13T00:00:00"/>
    <x v="0"/>
    <s v="Delaware"/>
    <s v="Wilmington"/>
    <x v="5"/>
    <n v="70"/>
    <x v="32"/>
    <n v="297500"/>
    <n v="119000"/>
    <n v="0.4"/>
    <x v="0"/>
    <x v="10"/>
    <x v="1"/>
    <n v="700"/>
    <n v="280"/>
  </r>
  <r>
    <x v="4"/>
    <n v="1185732"/>
    <d v="2021-01-10T00:00:00"/>
    <x v="0"/>
    <s v="Delaware"/>
    <s v="Wilmington"/>
    <x v="0"/>
    <n v="35"/>
    <x v="33"/>
    <n v="166250"/>
    <n v="58187.499999999993"/>
    <n v="0.35"/>
    <x v="0"/>
    <x v="0"/>
    <x v="1"/>
    <n v="350"/>
    <n v="122.49999999999999"/>
  </r>
  <r>
    <x v="4"/>
    <n v="1185732"/>
    <d v="2021-01-10T00:00:00"/>
    <x v="0"/>
    <s v="Delaware"/>
    <s v="Wilmington"/>
    <x v="1"/>
    <n v="35"/>
    <x v="34"/>
    <n v="96250"/>
    <n v="33687.5"/>
    <n v="0.35"/>
    <x v="0"/>
    <x v="0"/>
    <x v="1"/>
    <n v="350"/>
    <n v="122.5"/>
  </r>
  <r>
    <x v="4"/>
    <n v="1185732"/>
    <d v="2021-01-10T00:00:00"/>
    <x v="0"/>
    <s v="Delaware"/>
    <s v="Wilmington"/>
    <x v="2"/>
    <n v="25.000000000000007"/>
    <x v="34"/>
    <n v="68750.000000000015"/>
    <n v="27500.000000000007"/>
    <n v="0.4"/>
    <x v="0"/>
    <x v="0"/>
    <x v="1"/>
    <n v="250.00000000000006"/>
    <n v="100.00000000000003"/>
  </r>
  <r>
    <x v="4"/>
    <n v="1185732"/>
    <d v="2021-01-10T00:00:00"/>
    <x v="0"/>
    <s v="Delaware"/>
    <s v="Wilmington"/>
    <x v="3"/>
    <n v="30"/>
    <x v="35"/>
    <n v="37500"/>
    <n v="15000"/>
    <n v="0.4"/>
    <x v="0"/>
    <x v="0"/>
    <x v="1"/>
    <n v="300"/>
    <n v="120"/>
  </r>
  <r>
    <x v="4"/>
    <n v="1185732"/>
    <d v="2021-01-10T00:00:00"/>
    <x v="0"/>
    <s v="Delaware"/>
    <s v="Wilmington"/>
    <x v="4"/>
    <n v="45"/>
    <x v="36"/>
    <n v="78750"/>
    <n v="23625"/>
    <n v="0.3"/>
    <x v="0"/>
    <x v="0"/>
    <x v="1"/>
    <n v="450"/>
    <n v="135"/>
  </r>
  <r>
    <x v="4"/>
    <n v="1185732"/>
    <d v="2021-01-10T00:00:00"/>
    <x v="0"/>
    <s v="Delaware"/>
    <s v="Wilmington"/>
    <x v="5"/>
    <n v="35"/>
    <x v="34"/>
    <n v="96250"/>
    <n v="38500"/>
    <n v="0.4"/>
    <x v="0"/>
    <x v="0"/>
    <x v="1"/>
    <n v="350"/>
    <n v="140"/>
  </r>
  <r>
    <x v="4"/>
    <n v="1185732"/>
    <d v="2021-02-08T00:00:00"/>
    <x v="0"/>
    <s v="Delaware"/>
    <s v="Wilmington"/>
    <x v="0"/>
    <n v="35"/>
    <x v="27"/>
    <n v="183750"/>
    <n v="64312.499999999993"/>
    <n v="0.35"/>
    <x v="0"/>
    <x v="1"/>
    <x v="1"/>
    <n v="350"/>
    <n v="122.49999999999999"/>
  </r>
  <r>
    <x v="4"/>
    <n v="1185732"/>
    <d v="2021-02-08T00:00:00"/>
    <x v="0"/>
    <s v="Delaware"/>
    <s v="Wilmington"/>
    <x v="1"/>
    <n v="35"/>
    <x v="36"/>
    <n v="61250"/>
    <n v="21437.5"/>
    <n v="0.35"/>
    <x v="0"/>
    <x v="1"/>
    <x v="1"/>
    <n v="350"/>
    <n v="122.5"/>
  </r>
  <r>
    <x v="4"/>
    <n v="1185732"/>
    <d v="2021-02-08T00:00:00"/>
    <x v="0"/>
    <s v="Delaware"/>
    <s v="Wilmington"/>
    <x v="2"/>
    <n v="25.000000000000007"/>
    <x v="37"/>
    <n v="56250.000000000015"/>
    <n v="22500.000000000007"/>
    <n v="0.4"/>
    <x v="0"/>
    <x v="1"/>
    <x v="1"/>
    <n v="250.00000000000006"/>
    <n v="100.00000000000003"/>
  </r>
  <r>
    <x v="4"/>
    <n v="1185732"/>
    <d v="2021-02-08T00:00:00"/>
    <x v="0"/>
    <s v="New Jersey"/>
    <s v="Newark"/>
    <x v="3"/>
    <n v="30"/>
    <x v="38"/>
    <n v="30000"/>
    <n v="12000"/>
    <n v="0.4"/>
    <x v="0"/>
    <x v="1"/>
    <x v="1"/>
    <n v="300"/>
    <n v="120"/>
  </r>
  <r>
    <x v="4"/>
    <n v="1185732"/>
    <d v="2021-02-08T00:00:00"/>
    <x v="0"/>
    <s v="New Jersey"/>
    <s v="Newark"/>
    <x v="4"/>
    <n v="45"/>
    <x v="36"/>
    <n v="78750"/>
    <n v="23625"/>
    <n v="0.3"/>
    <x v="0"/>
    <x v="1"/>
    <x v="1"/>
    <n v="450"/>
    <n v="135"/>
  </r>
  <r>
    <x v="4"/>
    <n v="1185732"/>
    <d v="2021-02-08T00:00:00"/>
    <x v="0"/>
    <s v="New Jersey"/>
    <s v="Newark"/>
    <x v="5"/>
    <n v="35"/>
    <x v="34"/>
    <n v="96250"/>
    <n v="38500"/>
    <n v="0.4"/>
    <x v="0"/>
    <x v="1"/>
    <x v="1"/>
    <n v="350"/>
    <n v="140"/>
  </r>
  <r>
    <x v="4"/>
    <n v="1185732"/>
    <d v="2021-03-06T00:00:00"/>
    <x v="0"/>
    <s v="New Jersey"/>
    <s v="Newark"/>
    <x v="0"/>
    <n v="35"/>
    <x v="39"/>
    <n v="173250"/>
    <n v="60637.499999999993"/>
    <n v="0.35"/>
    <x v="0"/>
    <x v="2"/>
    <x v="1"/>
    <n v="350"/>
    <n v="122.49999999999999"/>
  </r>
  <r>
    <x v="4"/>
    <n v="1185732"/>
    <d v="2021-03-06T00:00:00"/>
    <x v="0"/>
    <s v="New Jersey"/>
    <s v="Newark"/>
    <x v="1"/>
    <n v="35"/>
    <x v="40"/>
    <n v="70000"/>
    <n v="24500"/>
    <n v="0.35"/>
    <x v="0"/>
    <x v="2"/>
    <x v="1"/>
    <n v="350"/>
    <n v="122.5"/>
  </r>
  <r>
    <x v="4"/>
    <n v="1185732"/>
    <d v="2021-03-06T00:00:00"/>
    <x v="0"/>
    <s v="New Jersey"/>
    <s v="Newark"/>
    <x v="2"/>
    <n v="25.000000000000007"/>
    <x v="37"/>
    <n v="56250.000000000015"/>
    <n v="22500.000000000007"/>
    <n v="0.4"/>
    <x v="0"/>
    <x v="2"/>
    <x v="1"/>
    <n v="250.00000000000006"/>
    <n v="100.00000000000003"/>
  </r>
  <r>
    <x v="4"/>
    <n v="1185732"/>
    <d v="2021-03-06T00:00:00"/>
    <x v="0"/>
    <s v="New Jersey"/>
    <s v="Newark"/>
    <x v="3"/>
    <n v="30"/>
    <x v="41"/>
    <n v="22500"/>
    <n v="9000"/>
    <n v="0.4"/>
    <x v="0"/>
    <x v="2"/>
    <x v="1"/>
    <n v="300"/>
    <n v="120"/>
  </r>
  <r>
    <x v="4"/>
    <n v="1185732"/>
    <d v="2021-03-06T00:00:00"/>
    <x v="0"/>
    <s v="New Jersey"/>
    <s v="Newark"/>
    <x v="4"/>
    <n v="45"/>
    <x v="35"/>
    <n v="56250"/>
    <n v="16875"/>
    <n v="0.3"/>
    <x v="0"/>
    <x v="2"/>
    <x v="1"/>
    <n v="450"/>
    <n v="135"/>
  </r>
  <r>
    <x v="4"/>
    <n v="1185732"/>
    <d v="2021-03-06T00:00:00"/>
    <x v="0"/>
    <s v="New Jersey"/>
    <s v="Newark"/>
    <x v="5"/>
    <n v="35"/>
    <x v="37"/>
    <n v="78750"/>
    <n v="31500"/>
    <n v="0.4"/>
    <x v="0"/>
    <x v="2"/>
    <x v="1"/>
    <n v="350"/>
    <n v="140"/>
  </r>
  <r>
    <x v="4"/>
    <n v="1185732"/>
    <d v="2021-04-07T00:00:00"/>
    <x v="0"/>
    <s v="New Jersey"/>
    <s v="Newark"/>
    <x v="0"/>
    <n v="35"/>
    <x v="33"/>
    <n v="166250"/>
    <n v="58187.499999999993"/>
    <n v="0.35"/>
    <x v="0"/>
    <x v="3"/>
    <x v="1"/>
    <n v="350"/>
    <n v="122.49999999999999"/>
  </r>
  <r>
    <x v="4"/>
    <n v="1185732"/>
    <d v="2021-04-07T00:00:00"/>
    <x v="0"/>
    <s v="New Jersey"/>
    <s v="Newark"/>
    <x v="1"/>
    <n v="35"/>
    <x v="36"/>
    <n v="61250"/>
    <n v="21437.5"/>
    <n v="0.35"/>
    <x v="0"/>
    <x v="3"/>
    <x v="1"/>
    <n v="350"/>
    <n v="122.5"/>
  </r>
  <r>
    <x v="4"/>
    <n v="1185732"/>
    <d v="2021-04-07T00:00:00"/>
    <x v="0"/>
    <s v="New Jersey"/>
    <s v="Newark"/>
    <x v="2"/>
    <n v="25.000000000000007"/>
    <x v="36"/>
    <n v="43750.000000000015"/>
    <n v="17500.000000000007"/>
    <n v="0.4"/>
    <x v="0"/>
    <x v="3"/>
    <x v="1"/>
    <n v="250.00000000000009"/>
    <n v="100.00000000000004"/>
  </r>
  <r>
    <x v="4"/>
    <n v="1185732"/>
    <d v="2021-04-07T00:00:00"/>
    <x v="0"/>
    <s v="New Jersey"/>
    <s v="Newark"/>
    <x v="3"/>
    <n v="30"/>
    <x v="38"/>
    <n v="30000"/>
    <n v="12000"/>
    <n v="0.4"/>
    <x v="0"/>
    <x v="3"/>
    <x v="1"/>
    <n v="300"/>
    <n v="120"/>
  </r>
  <r>
    <x v="4"/>
    <n v="1185732"/>
    <d v="2021-04-07T00:00:00"/>
    <x v="0"/>
    <s v="New Jersey"/>
    <s v="Newark"/>
    <x v="4"/>
    <n v="45"/>
    <x v="38"/>
    <n v="45000"/>
    <n v="13500"/>
    <n v="0.3"/>
    <x v="0"/>
    <x v="3"/>
    <x v="1"/>
    <n v="450"/>
    <n v="135"/>
  </r>
  <r>
    <x v="4"/>
    <n v="1185732"/>
    <d v="2021-04-07T00:00:00"/>
    <x v="0"/>
    <s v="New Jersey"/>
    <s v="Newark"/>
    <x v="5"/>
    <n v="35"/>
    <x v="43"/>
    <n v="87500"/>
    <n v="35000"/>
    <n v="0.4"/>
    <x v="0"/>
    <x v="3"/>
    <x v="1"/>
    <n v="350"/>
    <n v="140"/>
  </r>
  <r>
    <x v="4"/>
    <n v="1185732"/>
    <d v="2021-05-06T00:00:00"/>
    <x v="0"/>
    <s v="New Jersey"/>
    <s v="Newark"/>
    <x v="0"/>
    <n v="49.999999999999993"/>
    <x v="66"/>
    <n v="259999.99999999997"/>
    <n v="90999.999999999985"/>
    <n v="0.35"/>
    <x v="0"/>
    <x v="4"/>
    <x v="1"/>
    <n v="499.99999999999994"/>
    <n v="174.99999999999997"/>
  </r>
  <r>
    <x v="4"/>
    <n v="1185732"/>
    <d v="2021-05-06T00:00:00"/>
    <x v="0"/>
    <s v="New Jersey"/>
    <s v="Newark"/>
    <x v="1"/>
    <n v="45"/>
    <x v="37"/>
    <n v="101250"/>
    <n v="35437.5"/>
    <n v="0.35"/>
    <x v="0"/>
    <x v="4"/>
    <x v="1"/>
    <n v="450"/>
    <n v="157.5"/>
  </r>
  <r>
    <x v="4"/>
    <n v="1185732"/>
    <d v="2021-05-06T00:00:00"/>
    <x v="0"/>
    <s v="New Jersey"/>
    <s v="Newark"/>
    <x v="2"/>
    <n v="40"/>
    <x v="43"/>
    <n v="100000"/>
    <n v="40000"/>
    <n v="0.4"/>
    <x v="0"/>
    <x v="4"/>
    <x v="1"/>
    <n v="400"/>
    <n v="160"/>
  </r>
  <r>
    <x v="4"/>
    <n v="1185732"/>
    <d v="2021-05-06T00:00:00"/>
    <x v="0"/>
    <s v="New Jersey"/>
    <s v="Newark"/>
    <x v="3"/>
    <n v="40"/>
    <x v="40"/>
    <n v="80000"/>
    <n v="32000"/>
    <n v="0.4"/>
    <x v="0"/>
    <x v="4"/>
    <x v="1"/>
    <n v="400"/>
    <n v="160"/>
  </r>
  <r>
    <x v="4"/>
    <n v="1185732"/>
    <d v="2021-05-06T00:00:00"/>
    <x v="0"/>
    <s v="New Jersey"/>
    <s v="Newark"/>
    <x v="4"/>
    <n v="49.999999999999993"/>
    <x v="37"/>
    <n v="112499.99999999999"/>
    <n v="33749.999999999993"/>
    <n v="0.3"/>
    <x v="0"/>
    <x v="4"/>
    <x v="1"/>
    <n v="499.99999999999994"/>
    <n v="149.99999999999997"/>
  </r>
  <r>
    <x v="4"/>
    <n v="1185732"/>
    <d v="2021-05-06T00:00:00"/>
    <x v="0"/>
    <s v="New Jersey"/>
    <s v="Newark"/>
    <x v="5"/>
    <n v="54.999999999999993"/>
    <x v="44"/>
    <n v="192499.99999999997"/>
    <n v="76999.999999999985"/>
    <n v="0.4"/>
    <x v="0"/>
    <x v="4"/>
    <x v="1"/>
    <n v="549.99999999999989"/>
    <n v="219.99999999999997"/>
  </r>
  <r>
    <x v="4"/>
    <n v="1185732"/>
    <d v="2021-06-08T00:00:00"/>
    <x v="0"/>
    <s v="New Jersey"/>
    <s v="Newark"/>
    <x v="0"/>
    <n v="49.999999999999993"/>
    <x v="24"/>
    <n v="299999.99999999994"/>
    <n v="104999.99999999997"/>
    <n v="0.35"/>
    <x v="0"/>
    <x v="11"/>
    <x v="1"/>
    <n v="499.99999999999989"/>
    <n v="174.99999999999994"/>
  </r>
  <r>
    <x v="4"/>
    <n v="1185732"/>
    <d v="2021-06-08T00:00:00"/>
    <x v="0"/>
    <s v="New Jersey"/>
    <s v="Newark"/>
    <x v="1"/>
    <n v="45"/>
    <x v="44"/>
    <n v="157500"/>
    <n v="55125"/>
    <n v="0.35"/>
    <x v="0"/>
    <x v="11"/>
    <x v="1"/>
    <n v="450"/>
    <n v="157.5"/>
  </r>
  <r>
    <x v="4"/>
    <n v="1185732"/>
    <d v="2021-06-08T00:00:00"/>
    <x v="0"/>
    <s v="New Jersey"/>
    <s v="Newark"/>
    <x v="2"/>
    <n v="40"/>
    <x v="34"/>
    <n v="110000"/>
    <n v="44000"/>
    <n v="0.4"/>
    <x v="0"/>
    <x v="11"/>
    <x v="1"/>
    <n v="400"/>
    <n v="160"/>
  </r>
  <r>
    <x v="4"/>
    <n v="1185732"/>
    <d v="2021-06-08T00:00:00"/>
    <x v="0"/>
    <s v="New Jersey"/>
    <s v="Newark"/>
    <x v="3"/>
    <n v="40"/>
    <x v="43"/>
    <n v="100000"/>
    <n v="40000"/>
    <n v="0.4"/>
    <x v="0"/>
    <x v="11"/>
    <x v="1"/>
    <n v="400"/>
    <n v="160"/>
  </r>
  <r>
    <x v="4"/>
    <n v="1185732"/>
    <d v="2021-06-08T00:00:00"/>
    <x v="0"/>
    <s v="New Jersey"/>
    <s v="Newark"/>
    <x v="4"/>
    <n v="49.999999999999993"/>
    <x v="43"/>
    <n v="124999.99999999999"/>
    <n v="37499.999999999993"/>
    <n v="0.3"/>
    <x v="0"/>
    <x v="11"/>
    <x v="1"/>
    <n v="499.99999999999994"/>
    <n v="149.99999999999997"/>
  </r>
  <r>
    <x v="4"/>
    <n v="1185732"/>
    <d v="2021-06-08T00:00:00"/>
    <x v="0"/>
    <s v="New Jersey"/>
    <s v="Newark"/>
    <x v="5"/>
    <n v="54.999999999999993"/>
    <x v="46"/>
    <n v="219999.99999999997"/>
    <n v="88000"/>
    <n v="0.4"/>
    <x v="0"/>
    <x v="11"/>
    <x v="1"/>
    <n v="549.99999999999989"/>
    <n v="220"/>
  </r>
  <r>
    <x v="4"/>
    <n v="1185732"/>
    <d v="2021-07-06T00:00:00"/>
    <x v="0"/>
    <s v="New Jersey"/>
    <s v="Newark"/>
    <x v="0"/>
    <n v="49.999999999999993"/>
    <x v="22"/>
    <n v="312499.99999999994"/>
    <n v="109374.99999999997"/>
    <n v="0.35"/>
    <x v="0"/>
    <x v="5"/>
    <x v="1"/>
    <n v="499.99999999999989"/>
    <n v="174.99999999999994"/>
  </r>
  <r>
    <x v="4"/>
    <n v="1185732"/>
    <d v="2021-07-06T00:00:00"/>
    <x v="0"/>
    <s v="New Jersey"/>
    <s v="Newark"/>
    <x v="1"/>
    <n v="45"/>
    <x v="47"/>
    <n v="168750"/>
    <n v="59062.499999999993"/>
    <n v="0.35"/>
    <x v="0"/>
    <x v="5"/>
    <x v="1"/>
    <n v="450"/>
    <n v="157.49999999999997"/>
  </r>
  <r>
    <x v="4"/>
    <n v="1185732"/>
    <d v="2021-07-06T00:00:00"/>
    <x v="0"/>
    <s v="New Jersey"/>
    <s v="Newark"/>
    <x v="2"/>
    <n v="40"/>
    <x v="48"/>
    <n v="120000"/>
    <n v="48000"/>
    <n v="0.4"/>
    <x v="0"/>
    <x v="5"/>
    <x v="1"/>
    <n v="400"/>
    <n v="160"/>
  </r>
  <r>
    <x v="4"/>
    <n v="1185732"/>
    <d v="2021-07-06T00:00:00"/>
    <x v="0"/>
    <s v="New Jersey"/>
    <s v="Newark"/>
    <x v="3"/>
    <n v="40"/>
    <x v="43"/>
    <n v="100000"/>
    <n v="40000"/>
    <n v="0.4"/>
    <x v="0"/>
    <x v="5"/>
    <x v="1"/>
    <n v="400"/>
    <n v="160"/>
  </r>
  <r>
    <x v="4"/>
    <n v="1185732"/>
    <d v="2021-07-06T00:00:00"/>
    <x v="0"/>
    <s v="New Jersey"/>
    <s v="Newark"/>
    <x v="4"/>
    <n v="49.999999999999993"/>
    <x v="34"/>
    <n v="137499.99999999997"/>
    <n v="41249.999999999993"/>
    <n v="0.3"/>
    <x v="0"/>
    <x v="5"/>
    <x v="1"/>
    <n v="499.99999999999989"/>
    <n v="149.99999999999997"/>
  </r>
  <r>
    <x v="4"/>
    <n v="1185732"/>
    <d v="2021-07-06T00:00:00"/>
    <x v="0"/>
    <s v="New Jersey"/>
    <s v="Newark"/>
    <x v="5"/>
    <n v="54.999999999999993"/>
    <x v="31"/>
    <n v="247499.99999999997"/>
    <n v="99000"/>
    <n v="0.4"/>
    <x v="0"/>
    <x v="5"/>
    <x v="1"/>
    <n v="549.99999999999989"/>
    <n v="220"/>
  </r>
  <r>
    <x v="4"/>
    <n v="1185732"/>
    <d v="2021-08-07T00:00:00"/>
    <x v="0"/>
    <s v="New Jersey"/>
    <s v="Newark"/>
    <x v="0"/>
    <n v="49.999999999999993"/>
    <x v="24"/>
    <n v="299999.99999999994"/>
    <n v="104999.99999999997"/>
    <n v="0.35"/>
    <x v="0"/>
    <x v="6"/>
    <x v="1"/>
    <n v="499.99999999999989"/>
    <n v="174.99999999999994"/>
  </r>
  <r>
    <x v="4"/>
    <n v="1185732"/>
    <d v="2021-08-07T00:00:00"/>
    <x v="0"/>
    <s v="New Jersey"/>
    <s v="Newark"/>
    <x v="1"/>
    <n v="45"/>
    <x v="47"/>
    <n v="168750"/>
    <n v="59062.499999999993"/>
    <n v="0.35"/>
    <x v="0"/>
    <x v="6"/>
    <x v="1"/>
    <n v="450"/>
    <n v="157.49999999999997"/>
  </r>
  <r>
    <x v="4"/>
    <n v="1185732"/>
    <d v="2021-08-07T00:00:00"/>
    <x v="0"/>
    <s v="New Jersey"/>
    <s v="Newark"/>
    <x v="2"/>
    <n v="40"/>
    <x v="48"/>
    <n v="120000"/>
    <n v="48000"/>
    <n v="0.4"/>
    <x v="0"/>
    <x v="6"/>
    <x v="1"/>
    <n v="400"/>
    <n v="160"/>
  </r>
  <r>
    <x v="4"/>
    <n v="1185732"/>
    <d v="2021-08-07T00:00:00"/>
    <x v="0"/>
    <s v="New Jersey"/>
    <s v="Newark"/>
    <x v="3"/>
    <n v="40"/>
    <x v="40"/>
    <n v="80000"/>
    <n v="32000"/>
    <n v="0.4"/>
    <x v="0"/>
    <x v="6"/>
    <x v="1"/>
    <n v="400"/>
    <n v="160"/>
  </r>
  <r>
    <x v="4"/>
    <n v="1185732"/>
    <d v="2021-08-07T00:00:00"/>
    <x v="0"/>
    <s v="New Jersey"/>
    <s v="Newark"/>
    <x v="4"/>
    <n v="49.999999999999993"/>
    <x v="36"/>
    <n v="87499.999999999985"/>
    <n v="26249.999999999996"/>
    <n v="0.3"/>
    <x v="0"/>
    <x v="6"/>
    <x v="1"/>
    <n v="499.99999999999994"/>
    <n v="149.99999999999997"/>
  </r>
  <r>
    <x v="4"/>
    <n v="1185732"/>
    <d v="2021-08-07T00:00:00"/>
    <x v="0"/>
    <s v="New Jersey"/>
    <s v="Newark"/>
    <x v="5"/>
    <n v="54.999999999999993"/>
    <x v="44"/>
    <n v="192499.99999999997"/>
    <n v="76999.999999999985"/>
    <n v="0.4"/>
    <x v="0"/>
    <x v="6"/>
    <x v="1"/>
    <n v="549.99999999999989"/>
    <n v="219.99999999999997"/>
  </r>
  <r>
    <x v="4"/>
    <n v="1185732"/>
    <d v="2021-09-06T00:00:00"/>
    <x v="0"/>
    <s v="New Jersey"/>
    <s v="Newark"/>
    <x v="0"/>
    <n v="49.999999999999993"/>
    <x v="33"/>
    <n v="237499.99999999997"/>
    <n v="83124.999999999985"/>
    <n v="0.35"/>
    <x v="0"/>
    <x v="7"/>
    <x v="1"/>
    <n v="499.99999999999994"/>
    <n v="174.99999999999997"/>
  </r>
  <r>
    <x v="4"/>
    <n v="1185732"/>
    <d v="2021-09-06T00:00:00"/>
    <x v="0"/>
    <s v="New Jersey"/>
    <s v="Newark"/>
    <x v="1"/>
    <n v="45"/>
    <x v="34"/>
    <n v="123750"/>
    <n v="43312.5"/>
    <n v="0.35"/>
    <x v="0"/>
    <x v="7"/>
    <x v="1"/>
    <n v="450"/>
    <n v="157.5"/>
  </r>
  <r>
    <x v="4"/>
    <n v="1185732"/>
    <d v="2021-09-06T00:00:00"/>
    <x v="0"/>
    <s v="New Jersey"/>
    <s v="Newark"/>
    <x v="2"/>
    <n v="40"/>
    <x v="36"/>
    <n v="70000"/>
    <n v="28000"/>
    <n v="0.4"/>
    <x v="0"/>
    <x v="7"/>
    <x v="1"/>
    <n v="400"/>
    <n v="160"/>
  </r>
  <r>
    <x v="4"/>
    <n v="1185732"/>
    <d v="2021-09-06T00:00:00"/>
    <x v="0"/>
    <s v="New Jersey"/>
    <s v="Newark"/>
    <x v="3"/>
    <n v="40"/>
    <x v="42"/>
    <n v="60000"/>
    <n v="24000"/>
    <n v="0.4"/>
    <x v="0"/>
    <x v="7"/>
    <x v="1"/>
    <n v="400"/>
    <n v="160"/>
  </r>
  <r>
    <x v="4"/>
    <n v="1185732"/>
    <d v="2021-09-06T00:00:00"/>
    <x v="0"/>
    <s v="New Jersey"/>
    <s v="Newark"/>
    <x v="4"/>
    <n v="49.999999999999993"/>
    <x v="42"/>
    <n v="74999.999999999985"/>
    <n v="22499.999999999996"/>
    <n v="0.3"/>
    <x v="0"/>
    <x v="7"/>
    <x v="1"/>
    <n v="499.99999999999989"/>
    <n v="149.99999999999997"/>
  </r>
  <r>
    <x v="4"/>
    <n v="1185732"/>
    <d v="2021-09-06T00:00:00"/>
    <x v="0"/>
    <s v="New Jersey"/>
    <s v="Newark"/>
    <x v="5"/>
    <n v="54.999999999999993"/>
    <x v="43"/>
    <n v="137499.99999999997"/>
    <n v="54999.999999999993"/>
    <n v="0.4"/>
    <x v="0"/>
    <x v="7"/>
    <x v="1"/>
    <n v="549.99999999999989"/>
    <n v="219.99999999999997"/>
  </r>
  <r>
    <x v="4"/>
    <n v="1185732"/>
    <d v="2021-10-08T00:00:00"/>
    <x v="0"/>
    <s v="New Jersey"/>
    <s v="Newark"/>
    <x v="0"/>
    <n v="54.999999999999993"/>
    <x v="32"/>
    <n v="233749.99999999997"/>
    <n v="81812.499999999985"/>
    <n v="0.35"/>
    <x v="0"/>
    <x v="8"/>
    <x v="1"/>
    <n v="549.99999999999989"/>
    <n v="192.49999999999997"/>
  </r>
  <r>
    <x v="4"/>
    <n v="1185732"/>
    <d v="2021-10-08T00:00:00"/>
    <x v="0"/>
    <s v="New Jersey"/>
    <s v="Newark"/>
    <x v="1"/>
    <n v="50"/>
    <x v="43"/>
    <n v="125000"/>
    <n v="43750"/>
    <n v="0.35"/>
    <x v="0"/>
    <x v="8"/>
    <x v="1"/>
    <n v="500"/>
    <n v="175"/>
  </r>
  <r>
    <x v="4"/>
    <n v="1185732"/>
    <d v="2021-10-08T00:00:00"/>
    <x v="0"/>
    <s v="New Jersey"/>
    <s v="Newark"/>
    <x v="2"/>
    <n v="50"/>
    <x v="42"/>
    <n v="75000"/>
    <n v="30000"/>
    <n v="0.4"/>
    <x v="0"/>
    <x v="8"/>
    <x v="1"/>
    <n v="500"/>
    <n v="200"/>
  </r>
  <r>
    <x v="4"/>
    <n v="1185732"/>
    <d v="2021-10-08T00:00:00"/>
    <x v="0"/>
    <s v="New Jersey"/>
    <s v="Newark"/>
    <x v="3"/>
    <n v="50"/>
    <x v="35"/>
    <n v="62500"/>
    <n v="25000"/>
    <n v="0.4"/>
    <x v="0"/>
    <x v="8"/>
    <x v="1"/>
    <n v="500"/>
    <n v="200"/>
  </r>
  <r>
    <x v="4"/>
    <n v="1185732"/>
    <d v="2021-10-08T00:00:00"/>
    <x v="0"/>
    <s v="New Jersey"/>
    <s v="Newark"/>
    <x v="4"/>
    <n v="60"/>
    <x v="35"/>
    <n v="75000"/>
    <n v="22500"/>
    <n v="0.3"/>
    <x v="0"/>
    <x v="8"/>
    <x v="1"/>
    <n v="600"/>
    <n v="180"/>
  </r>
  <r>
    <x v="2"/>
    <n v="1185732"/>
    <d v="2021-10-08T00:00:00"/>
    <x v="0"/>
    <s v="New Jersey"/>
    <s v="Newark"/>
    <x v="5"/>
    <n v="64.999999999999986"/>
    <x v="43"/>
    <n v="162499.99999999997"/>
    <n v="64999.999999999993"/>
    <n v="0.4"/>
    <x v="0"/>
    <x v="8"/>
    <x v="1"/>
    <n v="649.99999999999989"/>
    <n v="259.99999999999994"/>
  </r>
  <r>
    <x v="2"/>
    <n v="1185732"/>
    <d v="2021-11-07T00:00:00"/>
    <x v="0"/>
    <s v="New Jersey"/>
    <s v="Newark"/>
    <x v="0"/>
    <n v="60"/>
    <x v="46"/>
    <n v="240000"/>
    <n v="84000"/>
    <n v="0.35"/>
    <x v="0"/>
    <x v="9"/>
    <x v="1"/>
    <n v="600"/>
    <n v="210"/>
  </r>
  <r>
    <x v="2"/>
    <n v="1185732"/>
    <d v="2021-11-07T00:00:00"/>
    <x v="0"/>
    <s v="New Jersey"/>
    <s v="Newark"/>
    <x v="1"/>
    <n v="50"/>
    <x v="34"/>
    <n v="137500"/>
    <n v="48125"/>
    <n v="0.35"/>
    <x v="0"/>
    <x v="9"/>
    <x v="1"/>
    <n v="500"/>
    <n v="175"/>
  </r>
  <r>
    <x v="2"/>
    <n v="1185732"/>
    <d v="2021-11-07T00:00:00"/>
    <x v="0"/>
    <s v="New Jersey"/>
    <s v="Newark"/>
    <x v="2"/>
    <n v="50"/>
    <x v="83"/>
    <n v="135000"/>
    <n v="54000"/>
    <n v="0.4"/>
    <x v="0"/>
    <x v="9"/>
    <x v="1"/>
    <n v="500"/>
    <n v="200"/>
  </r>
  <r>
    <x v="2"/>
    <n v="1185732"/>
    <d v="2021-11-07T00:00:00"/>
    <x v="0"/>
    <s v="New Jersey"/>
    <s v="Newark"/>
    <x v="3"/>
    <n v="50"/>
    <x v="43"/>
    <n v="125000"/>
    <n v="50000"/>
    <n v="0.4"/>
    <x v="0"/>
    <x v="9"/>
    <x v="1"/>
    <n v="500"/>
    <n v="200"/>
  </r>
  <r>
    <x v="2"/>
    <n v="1185732"/>
    <d v="2021-11-07T00:00:00"/>
    <x v="0"/>
    <s v="New Jersey"/>
    <s v="Newark"/>
    <x v="4"/>
    <n v="60"/>
    <x v="37"/>
    <n v="135000"/>
    <n v="40500"/>
    <n v="0.3"/>
    <x v="0"/>
    <x v="9"/>
    <x v="1"/>
    <n v="600"/>
    <n v="180"/>
  </r>
  <r>
    <x v="2"/>
    <n v="1185732"/>
    <d v="2021-11-07T00:00:00"/>
    <x v="0"/>
    <s v="New Jersey"/>
    <s v="Newark"/>
    <x v="5"/>
    <n v="64.999999999999986"/>
    <x v="45"/>
    <n v="211249.99999999994"/>
    <n v="84499.999999999985"/>
    <n v="0.4"/>
    <x v="0"/>
    <x v="9"/>
    <x v="1"/>
    <n v="649.99999999999977"/>
    <n v="259.99999999999994"/>
  </r>
  <r>
    <x v="2"/>
    <n v="1185732"/>
    <d v="2021-12-06T00:00:00"/>
    <x v="0"/>
    <s v="New Jersey"/>
    <s v="Newark"/>
    <x v="0"/>
    <n v="60"/>
    <x v="20"/>
    <n v="330000"/>
    <n v="115499.99999999999"/>
    <n v="0.35"/>
    <x v="0"/>
    <x v="10"/>
    <x v="1"/>
    <n v="600"/>
    <n v="209.99999999999997"/>
  </r>
  <r>
    <x v="2"/>
    <n v="1185732"/>
    <d v="2021-12-06T00:00:00"/>
    <x v="0"/>
    <s v="New Jersey"/>
    <s v="Newark"/>
    <x v="1"/>
    <n v="50"/>
    <x v="44"/>
    <n v="175000"/>
    <n v="61249.999999999993"/>
    <n v="0.35"/>
    <x v="0"/>
    <x v="10"/>
    <x v="1"/>
    <n v="500"/>
    <n v="174.99999999999997"/>
  </r>
  <r>
    <x v="2"/>
    <n v="1185732"/>
    <d v="2021-12-06T00:00:00"/>
    <x v="0"/>
    <s v="New Jersey"/>
    <s v="Newark"/>
    <x v="2"/>
    <n v="50"/>
    <x v="45"/>
    <n v="162500"/>
    <n v="65000"/>
    <n v="0.4"/>
    <x v="0"/>
    <x v="10"/>
    <x v="1"/>
    <n v="500"/>
    <n v="200"/>
  </r>
  <r>
    <x v="2"/>
    <n v="1185732"/>
    <d v="2021-12-06T00:00:00"/>
    <x v="0"/>
    <s v="New Jersey"/>
    <s v="Newark"/>
    <x v="3"/>
    <n v="50"/>
    <x v="34"/>
    <n v="137500"/>
    <n v="55000"/>
    <n v="0.4"/>
    <x v="0"/>
    <x v="10"/>
    <x v="1"/>
    <n v="500"/>
    <n v="200"/>
  </r>
  <r>
    <x v="2"/>
    <n v="1185732"/>
    <d v="2021-12-06T00:00:00"/>
    <x v="0"/>
    <s v="New Jersey"/>
    <s v="Newark"/>
    <x v="4"/>
    <n v="60"/>
    <x v="34"/>
    <n v="165000"/>
    <n v="49500"/>
    <n v="0.3"/>
    <x v="0"/>
    <x v="10"/>
    <x v="1"/>
    <n v="600"/>
    <n v="180"/>
  </r>
  <r>
    <x v="2"/>
    <n v="1185732"/>
    <d v="2021-12-06T00:00:00"/>
    <x v="0"/>
    <s v="New Jersey"/>
    <s v="Newark"/>
    <x v="5"/>
    <n v="64.999999999999986"/>
    <x v="47"/>
    <n v="243749.99999999994"/>
    <n v="97499.999999999985"/>
    <n v="0.4"/>
    <x v="0"/>
    <x v="10"/>
    <x v="1"/>
    <n v="649.99999999999989"/>
    <n v="259.99999999999994"/>
  </r>
  <r>
    <x v="2"/>
    <n v="1185732"/>
    <d v="2021-01-07T00:00:00"/>
    <x v="0"/>
    <s v="New Jersey"/>
    <s v="Newark"/>
    <x v="0"/>
    <n v="40"/>
    <x v="23"/>
    <n v="200000"/>
    <n v="80000"/>
    <n v="0.4"/>
    <x v="0"/>
    <x v="0"/>
    <x v="1"/>
    <n v="400"/>
    <n v="160"/>
  </r>
  <r>
    <x v="2"/>
    <n v="1185732"/>
    <d v="2021-01-07T00:00:00"/>
    <x v="0"/>
    <s v="New Jersey"/>
    <s v="Newark"/>
    <x v="1"/>
    <n v="40"/>
    <x v="48"/>
    <n v="120000"/>
    <n v="48000"/>
    <n v="0.4"/>
    <x v="0"/>
    <x v="0"/>
    <x v="1"/>
    <n v="400"/>
    <n v="160"/>
  </r>
  <r>
    <x v="2"/>
    <n v="1185732"/>
    <d v="2021-01-07T00:00:00"/>
    <x v="0"/>
    <s v="New Jersey"/>
    <s v="Newark"/>
    <x v="2"/>
    <n v="30.000000000000004"/>
    <x v="48"/>
    <n v="90000.000000000015"/>
    <n v="27000.000000000004"/>
    <n v="0.3"/>
    <x v="0"/>
    <x v="0"/>
    <x v="1"/>
    <n v="300.00000000000006"/>
    <n v="90.000000000000014"/>
  </r>
  <r>
    <x v="2"/>
    <n v="1185732"/>
    <d v="2021-01-07T00:00:00"/>
    <x v="0"/>
    <s v="New Jersey"/>
    <s v="Newark"/>
    <x v="3"/>
    <n v="35"/>
    <x v="42"/>
    <n v="52500"/>
    <n v="15750"/>
    <n v="0.3"/>
    <x v="0"/>
    <x v="0"/>
    <x v="1"/>
    <n v="350"/>
    <n v="105"/>
  </r>
  <r>
    <x v="2"/>
    <n v="1185732"/>
    <d v="2021-01-07T00:00:00"/>
    <x v="0"/>
    <s v="New Jersey"/>
    <s v="Newark"/>
    <x v="4"/>
    <n v="50"/>
    <x v="40"/>
    <n v="100000"/>
    <n v="30000"/>
    <n v="0.3"/>
    <x v="0"/>
    <x v="0"/>
    <x v="1"/>
    <n v="500"/>
    <n v="150"/>
  </r>
  <r>
    <x v="2"/>
    <n v="1185732"/>
    <d v="2021-01-07T00:00:00"/>
    <x v="0"/>
    <s v="New Jersey"/>
    <s v="Newark"/>
    <x v="5"/>
    <n v="40"/>
    <x v="48"/>
    <n v="120000"/>
    <n v="42000"/>
    <n v="0.35"/>
    <x v="0"/>
    <x v="0"/>
    <x v="1"/>
    <n v="400"/>
    <n v="140"/>
  </r>
  <r>
    <x v="2"/>
    <n v="1185732"/>
    <d v="2021-02-05T00:00:00"/>
    <x v="0"/>
    <s v="New Jersey"/>
    <s v="Newark"/>
    <x v="0"/>
    <n v="40"/>
    <x v="20"/>
    <n v="220000"/>
    <n v="88000"/>
    <n v="0.4"/>
    <x v="0"/>
    <x v="1"/>
    <x v="1"/>
    <n v="400"/>
    <n v="160"/>
  </r>
  <r>
    <x v="2"/>
    <n v="1185732"/>
    <d v="2021-02-05T00:00:00"/>
    <x v="0"/>
    <s v="New Jersey"/>
    <s v="Newark"/>
    <x v="1"/>
    <n v="40"/>
    <x v="40"/>
    <n v="80000"/>
    <n v="32000"/>
    <n v="0.4"/>
    <x v="0"/>
    <x v="1"/>
    <x v="1"/>
    <n v="400"/>
    <n v="160"/>
  </r>
  <r>
    <x v="2"/>
    <n v="1185732"/>
    <d v="2021-02-05T00:00:00"/>
    <x v="0"/>
    <s v="New Jersey"/>
    <s v="Newark"/>
    <x v="2"/>
    <n v="30.000000000000004"/>
    <x v="43"/>
    <n v="75000.000000000015"/>
    <n v="22500.000000000004"/>
    <n v="0.3"/>
    <x v="0"/>
    <x v="1"/>
    <x v="1"/>
    <n v="300.00000000000006"/>
    <n v="90.000000000000014"/>
  </r>
  <r>
    <x v="2"/>
    <n v="1185732"/>
    <d v="2021-02-05T00:00:00"/>
    <x v="0"/>
    <s v="Connecticut"/>
    <s v="Hartford"/>
    <x v="3"/>
    <n v="35"/>
    <x v="35"/>
    <n v="43750"/>
    <n v="13125"/>
    <n v="0.3"/>
    <x v="0"/>
    <x v="1"/>
    <x v="1"/>
    <n v="350"/>
    <n v="105"/>
  </r>
  <r>
    <x v="2"/>
    <n v="1185732"/>
    <d v="2021-02-05T00:00:00"/>
    <x v="0"/>
    <s v="Connecticut"/>
    <s v="Hartford"/>
    <x v="4"/>
    <n v="50"/>
    <x v="40"/>
    <n v="100000"/>
    <n v="30000"/>
    <n v="0.3"/>
    <x v="0"/>
    <x v="1"/>
    <x v="1"/>
    <n v="500"/>
    <n v="150"/>
  </r>
  <r>
    <x v="2"/>
    <n v="1185732"/>
    <d v="2021-02-05T00:00:00"/>
    <x v="0"/>
    <s v="Connecticut"/>
    <s v="Hartford"/>
    <x v="5"/>
    <n v="40"/>
    <x v="48"/>
    <n v="120000"/>
    <n v="42000"/>
    <n v="0.35"/>
    <x v="0"/>
    <x v="1"/>
    <x v="1"/>
    <n v="400"/>
    <n v="140"/>
  </r>
  <r>
    <x v="2"/>
    <n v="1185732"/>
    <d v="2021-03-03T00:00:00"/>
    <x v="0"/>
    <s v="Connecticut"/>
    <s v="Hartford"/>
    <x v="0"/>
    <n v="40"/>
    <x v="66"/>
    <n v="208000"/>
    <n v="83200"/>
    <n v="0.4"/>
    <x v="0"/>
    <x v="2"/>
    <x v="1"/>
    <n v="400"/>
    <n v="160"/>
  </r>
  <r>
    <x v="2"/>
    <n v="1185732"/>
    <d v="2021-03-03T00:00:00"/>
    <x v="0"/>
    <s v="Connecticut"/>
    <s v="Hartford"/>
    <x v="1"/>
    <n v="40"/>
    <x v="37"/>
    <n v="90000"/>
    <n v="36000"/>
    <n v="0.4"/>
    <x v="0"/>
    <x v="2"/>
    <x v="1"/>
    <n v="400"/>
    <n v="160"/>
  </r>
  <r>
    <x v="2"/>
    <n v="1185732"/>
    <d v="2021-03-03T00:00:00"/>
    <x v="0"/>
    <s v="Connecticut"/>
    <s v="Hartford"/>
    <x v="2"/>
    <n v="30.000000000000004"/>
    <x v="43"/>
    <n v="75000.000000000015"/>
    <n v="22500.000000000004"/>
    <n v="0.3"/>
    <x v="0"/>
    <x v="2"/>
    <x v="1"/>
    <n v="300.00000000000006"/>
    <n v="90.000000000000014"/>
  </r>
  <r>
    <x v="2"/>
    <n v="1185732"/>
    <d v="2021-03-03T00:00:00"/>
    <x v="0"/>
    <s v="Connecticut"/>
    <s v="Hartford"/>
    <x v="3"/>
    <n v="35"/>
    <x v="38"/>
    <n v="35000"/>
    <n v="10500"/>
    <n v="0.3"/>
    <x v="0"/>
    <x v="2"/>
    <x v="1"/>
    <n v="350"/>
    <n v="105"/>
  </r>
  <r>
    <x v="2"/>
    <n v="1185732"/>
    <d v="2021-03-03T00:00:00"/>
    <x v="0"/>
    <s v="Connecticut"/>
    <s v="Hartford"/>
    <x v="4"/>
    <n v="50"/>
    <x v="42"/>
    <n v="75000"/>
    <n v="22500"/>
    <n v="0.3"/>
    <x v="0"/>
    <x v="2"/>
    <x v="1"/>
    <n v="500"/>
    <n v="150"/>
  </r>
  <r>
    <x v="2"/>
    <n v="1185732"/>
    <d v="2021-03-03T00:00:00"/>
    <x v="0"/>
    <s v="Connecticut"/>
    <s v="Hartford"/>
    <x v="5"/>
    <n v="40"/>
    <x v="43"/>
    <n v="100000"/>
    <n v="35000"/>
    <n v="0.35"/>
    <x v="0"/>
    <x v="2"/>
    <x v="1"/>
    <n v="400"/>
    <n v="140"/>
  </r>
  <r>
    <x v="2"/>
    <n v="1185732"/>
    <d v="2021-04-04T00:00:00"/>
    <x v="0"/>
    <s v="Connecticut"/>
    <s v="Hartford"/>
    <x v="0"/>
    <n v="40"/>
    <x v="23"/>
    <n v="200000"/>
    <n v="80000"/>
    <n v="0.4"/>
    <x v="0"/>
    <x v="3"/>
    <x v="1"/>
    <n v="400"/>
    <n v="160"/>
  </r>
  <r>
    <x v="2"/>
    <n v="1185732"/>
    <d v="2021-04-04T00:00:00"/>
    <x v="0"/>
    <s v="Connecticut"/>
    <s v="Hartford"/>
    <x v="1"/>
    <n v="40"/>
    <x v="40"/>
    <n v="80000"/>
    <n v="32000"/>
    <n v="0.4"/>
    <x v="0"/>
    <x v="3"/>
    <x v="1"/>
    <n v="400"/>
    <n v="160"/>
  </r>
  <r>
    <x v="2"/>
    <n v="1185732"/>
    <d v="2021-04-04T00:00:00"/>
    <x v="0"/>
    <s v="Connecticut"/>
    <s v="Hartford"/>
    <x v="2"/>
    <n v="30.000000000000004"/>
    <x v="40"/>
    <n v="60000.000000000007"/>
    <n v="18000"/>
    <n v="0.3"/>
    <x v="0"/>
    <x v="3"/>
    <x v="1"/>
    <n v="300.00000000000006"/>
    <n v="90"/>
  </r>
  <r>
    <x v="2"/>
    <n v="1185732"/>
    <d v="2021-04-04T00:00:00"/>
    <x v="0"/>
    <s v="Connecticut"/>
    <s v="Hartford"/>
    <x v="3"/>
    <n v="35"/>
    <x v="35"/>
    <n v="43750"/>
    <n v="13125"/>
    <n v="0.3"/>
    <x v="0"/>
    <x v="3"/>
    <x v="1"/>
    <n v="350"/>
    <n v="105"/>
  </r>
  <r>
    <x v="2"/>
    <n v="1185732"/>
    <d v="2021-04-04T00:00:00"/>
    <x v="0"/>
    <s v="Connecticut"/>
    <s v="Hartford"/>
    <x v="4"/>
    <n v="50"/>
    <x v="35"/>
    <n v="62500"/>
    <n v="18750"/>
    <n v="0.3"/>
    <x v="0"/>
    <x v="3"/>
    <x v="1"/>
    <n v="500"/>
    <n v="150"/>
  </r>
  <r>
    <x v="2"/>
    <n v="1185732"/>
    <d v="2021-04-04T00:00:00"/>
    <x v="0"/>
    <s v="Connecticut"/>
    <s v="Hartford"/>
    <x v="5"/>
    <n v="40"/>
    <x v="34"/>
    <n v="110000"/>
    <n v="38500"/>
    <n v="0.35"/>
    <x v="0"/>
    <x v="3"/>
    <x v="1"/>
    <n v="400"/>
    <n v="140"/>
  </r>
  <r>
    <x v="2"/>
    <n v="1185732"/>
    <d v="2021-05-03T00:00:00"/>
    <x v="0"/>
    <s v="Connecticut"/>
    <s v="Hartford"/>
    <x v="0"/>
    <n v="54.999999999999993"/>
    <x v="61"/>
    <n v="299749.99999999994"/>
    <n v="119899.99999999999"/>
    <n v="0.4"/>
    <x v="0"/>
    <x v="4"/>
    <x v="1"/>
    <n v="549.99999999999989"/>
    <n v="219.99999999999997"/>
  </r>
  <r>
    <x v="2"/>
    <n v="1185732"/>
    <d v="2021-05-03T00:00:00"/>
    <x v="0"/>
    <s v="Connecticut"/>
    <s v="Hartford"/>
    <x v="1"/>
    <n v="50"/>
    <x v="43"/>
    <n v="125000"/>
    <n v="50000"/>
    <n v="0.4"/>
    <x v="0"/>
    <x v="4"/>
    <x v="1"/>
    <n v="500"/>
    <n v="200"/>
  </r>
  <r>
    <x v="2"/>
    <n v="1185732"/>
    <d v="2021-05-03T00:00:00"/>
    <x v="0"/>
    <s v="Connecticut"/>
    <s v="Hartford"/>
    <x v="2"/>
    <n v="45"/>
    <x v="34"/>
    <n v="123750"/>
    <n v="37125"/>
    <n v="0.3"/>
    <x v="0"/>
    <x v="4"/>
    <x v="1"/>
    <n v="450"/>
    <n v="135"/>
  </r>
  <r>
    <x v="2"/>
    <n v="1185732"/>
    <d v="2021-05-03T00:00:00"/>
    <x v="0"/>
    <s v="Connecticut"/>
    <s v="Hartford"/>
    <x v="3"/>
    <n v="45"/>
    <x v="37"/>
    <n v="101250"/>
    <n v="30375"/>
    <n v="0.3"/>
    <x v="0"/>
    <x v="4"/>
    <x v="1"/>
    <n v="450"/>
    <n v="135"/>
  </r>
  <r>
    <x v="2"/>
    <n v="1185732"/>
    <d v="2021-05-03T00:00:00"/>
    <x v="0"/>
    <s v="Connecticut"/>
    <s v="Hartford"/>
    <x v="4"/>
    <n v="54.999999999999993"/>
    <x v="43"/>
    <n v="137499.99999999997"/>
    <n v="41249.999999999993"/>
    <n v="0.3"/>
    <x v="0"/>
    <x v="4"/>
    <x v="1"/>
    <n v="549.99999999999989"/>
    <n v="164.99999999999997"/>
  </r>
  <r>
    <x v="2"/>
    <n v="1185732"/>
    <d v="2021-05-03T00:00:00"/>
    <x v="0"/>
    <s v="Connecticut"/>
    <s v="Hartford"/>
    <x v="5"/>
    <n v="60"/>
    <x v="47"/>
    <n v="225000"/>
    <n v="78750"/>
    <n v="0.35"/>
    <x v="0"/>
    <x v="4"/>
    <x v="1"/>
    <n v="600"/>
    <n v="210"/>
  </r>
  <r>
    <x v="2"/>
    <n v="1185732"/>
    <d v="2021-06-05T00:00:00"/>
    <x v="0"/>
    <s v="Connecticut"/>
    <s v="Hartford"/>
    <x v="0"/>
    <n v="54.999999999999993"/>
    <x v="22"/>
    <n v="343749.99999999994"/>
    <n v="137499.99999999997"/>
    <n v="0.4"/>
    <x v="0"/>
    <x v="11"/>
    <x v="1"/>
    <n v="549.99999999999989"/>
    <n v="219.99999999999994"/>
  </r>
  <r>
    <x v="2"/>
    <n v="1185732"/>
    <d v="2021-06-05T00:00:00"/>
    <x v="0"/>
    <s v="Connecticut"/>
    <s v="Hartford"/>
    <x v="1"/>
    <n v="50"/>
    <x v="47"/>
    <n v="187500"/>
    <n v="75000"/>
    <n v="0.4"/>
    <x v="0"/>
    <x v="11"/>
    <x v="1"/>
    <n v="500"/>
    <n v="200"/>
  </r>
  <r>
    <x v="2"/>
    <n v="1185732"/>
    <d v="2021-06-05T00:00:00"/>
    <x v="0"/>
    <s v="Connecticut"/>
    <s v="Hartford"/>
    <x v="2"/>
    <n v="45"/>
    <x v="48"/>
    <n v="135000"/>
    <n v="40500"/>
    <n v="0.3"/>
    <x v="0"/>
    <x v="11"/>
    <x v="1"/>
    <n v="450"/>
    <n v="135"/>
  </r>
  <r>
    <x v="2"/>
    <n v="1185732"/>
    <d v="2021-06-05T00:00:00"/>
    <x v="0"/>
    <s v="Connecticut"/>
    <s v="Hartford"/>
    <x v="3"/>
    <n v="45"/>
    <x v="34"/>
    <n v="123750"/>
    <n v="37125"/>
    <n v="0.3"/>
    <x v="0"/>
    <x v="11"/>
    <x v="1"/>
    <n v="450"/>
    <n v="135"/>
  </r>
  <r>
    <x v="2"/>
    <n v="1185732"/>
    <d v="2021-06-05T00:00:00"/>
    <x v="0"/>
    <s v="Connecticut"/>
    <s v="Hartford"/>
    <x v="4"/>
    <n v="54.999999999999993"/>
    <x v="34"/>
    <n v="151249.99999999997"/>
    <n v="45374.999999999993"/>
    <n v="0.3"/>
    <x v="0"/>
    <x v="11"/>
    <x v="1"/>
    <n v="549.99999999999989"/>
    <n v="164.99999999999997"/>
  </r>
  <r>
    <x v="2"/>
    <n v="1185732"/>
    <d v="2021-06-05T00:00:00"/>
    <x v="0"/>
    <s v="Connecticut"/>
    <s v="Hartford"/>
    <x v="5"/>
    <n v="60"/>
    <x v="32"/>
    <n v="255000"/>
    <n v="89250"/>
    <n v="0.35"/>
    <x v="0"/>
    <x v="11"/>
    <x v="1"/>
    <n v="600"/>
    <n v="210"/>
  </r>
  <r>
    <x v="2"/>
    <n v="1185732"/>
    <d v="2021-07-03T00:00:00"/>
    <x v="0"/>
    <s v="Connecticut"/>
    <s v="Hartford"/>
    <x v="0"/>
    <n v="54.999999999999993"/>
    <x v="25"/>
    <n v="357499.99999999994"/>
    <n v="142999.99999999997"/>
    <n v="0.4"/>
    <x v="0"/>
    <x v="5"/>
    <x v="1"/>
    <n v="549.99999999999989"/>
    <n v="219.99999999999994"/>
  </r>
  <r>
    <x v="2"/>
    <n v="1185732"/>
    <d v="2021-07-03T00:00:00"/>
    <x v="0"/>
    <s v="Connecticut"/>
    <s v="Hartford"/>
    <x v="1"/>
    <n v="50"/>
    <x v="46"/>
    <n v="200000"/>
    <n v="80000"/>
    <n v="0.4"/>
    <x v="0"/>
    <x v="5"/>
    <x v="1"/>
    <n v="500"/>
    <n v="200"/>
  </r>
  <r>
    <x v="2"/>
    <n v="1185732"/>
    <d v="2021-07-03T00:00:00"/>
    <x v="0"/>
    <s v="Connecticut"/>
    <s v="Hartford"/>
    <x v="2"/>
    <n v="45"/>
    <x v="45"/>
    <n v="146250"/>
    <n v="43875"/>
    <n v="0.3"/>
    <x v="0"/>
    <x v="5"/>
    <x v="1"/>
    <n v="450"/>
    <n v="135"/>
  </r>
  <r>
    <x v="2"/>
    <n v="1185732"/>
    <d v="2021-07-03T00:00:00"/>
    <x v="0"/>
    <s v="Connecticut"/>
    <s v="Hartford"/>
    <x v="3"/>
    <n v="45"/>
    <x v="34"/>
    <n v="123750"/>
    <n v="37125"/>
    <n v="0.3"/>
    <x v="0"/>
    <x v="5"/>
    <x v="1"/>
    <n v="450"/>
    <n v="135"/>
  </r>
  <r>
    <x v="2"/>
    <n v="1185732"/>
    <d v="2021-07-03T00:00:00"/>
    <x v="0"/>
    <s v="Connecticut"/>
    <s v="Hartford"/>
    <x v="4"/>
    <n v="54.999999999999993"/>
    <x v="48"/>
    <n v="164999.99999999997"/>
    <n v="49499.999999999993"/>
    <n v="0.3"/>
    <x v="0"/>
    <x v="5"/>
    <x v="1"/>
    <n v="549.99999999999989"/>
    <n v="164.99999999999997"/>
  </r>
  <r>
    <x v="2"/>
    <n v="1185732"/>
    <d v="2021-07-03T00:00:00"/>
    <x v="0"/>
    <s v="Connecticut"/>
    <s v="Hartford"/>
    <x v="5"/>
    <n v="60"/>
    <x v="33"/>
    <n v="285000"/>
    <n v="99750"/>
    <n v="0.35"/>
    <x v="0"/>
    <x v="5"/>
    <x v="1"/>
    <n v="600"/>
    <n v="210"/>
  </r>
  <r>
    <x v="2"/>
    <n v="1185732"/>
    <d v="2021-08-04T00:00:00"/>
    <x v="0"/>
    <s v="Connecticut"/>
    <s v="Hartford"/>
    <x v="0"/>
    <n v="54.999999999999993"/>
    <x v="22"/>
    <n v="343749.99999999994"/>
    <n v="137499.99999999997"/>
    <n v="0.4"/>
    <x v="0"/>
    <x v="6"/>
    <x v="1"/>
    <n v="549.99999999999989"/>
    <n v="219.99999999999994"/>
  </r>
  <r>
    <x v="2"/>
    <n v="1185732"/>
    <d v="2021-08-04T00:00:00"/>
    <x v="0"/>
    <s v="Connecticut"/>
    <s v="Hartford"/>
    <x v="1"/>
    <n v="50"/>
    <x v="46"/>
    <n v="200000"/>
    <n v="80000"/>
    <n v="0.4"/>
    <x v="0"/>
    <x v="6"/>
    <x v="1"/>
    <n v="500"/>
    <n v="200"/>
  </r>
  <r>
    <x v="2"/>
    <n v="1185732"/>
    <d v="2021-08-04T00:00:00"/>
    <x v="0"/>
    <s v="Connecticut"/>
    <s v="Hartford"/>
    <x v="2"/>
    <n v="45"/>
    <x v="45"/>
    <n v="146250"/>
    <n v="43875"/>
    <n v="0.3"/>
    <x v="0"/>
    <x v="6"/>
    <x v="1"/>
    <n v="450"/>
    <n v="135"/>
  </r>
  <r>
    <x v="2"/>
    <n v="1185732"/>
    <d v="2021-08-04T00:00:00"/>
    <x v="0"/>
    <s v="Connecticut"/>
    <s v="Hartford"/>
    <x v="3"/>
    <n v="45"/>
    <x v="37"/>
    <n v="101250"/>
    <n v="30375"/>
    <n v="0.3"/>
    <x v="0"/>
    <x v="6"/>
    <x v="1"/>
    <n v="450"/>
    <n v="135"/>
  </r>
  <r>
    <x v="2"/>
    <n v="1185732"/>
    <d v="2021-08-04T00:00:00"/>
    <x v="0"/>
    <s v="Connecticut"/>
    <s v="Hartford"/>
    <x v="4"/>
    <n v="54.999999999999993"/>
    <x v="40"/>
    <n v="109999.99999999999"/>
    <n v="32999.999999999993"/>
    <n v="0.3"/>
    <x v="0"/>
    <x v="6"/>
    <x v="1"/>
    <n v="549.99999999999989"/>
    <n v="164.99999999999997"/>
  </r>
  <r>
    <x v="2"/>
    <n v="1185732"/>
    <d v="2021-08-04T00:00:00"/>
    <x v="0"/>
    <s v="Connecticut"/>
    <s v="Hartford"/>
    <x v="5"/>
    <n v="60"/>
    <x v="47"/>
    <n v="225000"/>
    <n v="78750"/>
    <n v="0.35"/>
    <x v="0"/>
    <x v="6"/>
    <x v="1"/>
    <n v="600"/>
    <n v="210"/>
  </r>
  <r>
    <x v="2"/>
    <n v="1185732"/>
    <d v="2021-09-03T00:00:00"/>
    <x v="0"/>
    <s v="Connecticut"/>
    <s v="Hartford"/>
    <x v="0"/>
    <n v="54.999999999999993"/>
    <x v="23"/>
    <n v="274999.99999999994"/>
    <n v="109999.99999999999"/>
    <n v="0.4"/>
    <x v="0"/>
    <x v="7"/>
    <x v="1"/>
    <n v="549.99999999999989"/>
    <n v="219.99999999999997"/>
  </r>
  <r>
    <x v="2"/>
    <n v="1185732"/>
    <d v="2021-09-03T00:00:00"/>
    <x v="0"/>
    <s v="Connecticut"/>
    <s v="Hartford"/>
    <x v="1"/>
    <n v="50"/>
    <x v="48"/>
    <n v="150000"/>
    <n v="60000"/>
    <n v="0.4"/>
    <x v="0"/>
    <x v="7"/>
    <x v="1"/>
    <n v="500"/>
    <n v="200"/>
  </r>
  <r>
    <x v="2"/>
    <n v="1185732"/>
    <d v="2021-09-03T00:00:00"/>
    <x v="0"/>
    <s v="Connecticut"/>
    <s v="Hartford"/>
    <x v="2"/>
    <n v="45"/>
    <x v="40"/>
    <n v="90000"/>
    <n v="27000"/>
    <n v="0.3"/>
    <x v="0"/>
    <x v="7"/>
    <x v="1"/>
    <n v="450"/>
    <n v="135"/>
  </r>
  <r>
    <x v="2"/>
    <n v="1185732"/>
    <d v="2021-09-03T00:00:00"/>
    <x v="0"/>
    <s v="Connecticut"/>
    <s v="Hartford"/>
    <x v="3"/>
    <n v="45"/>
    <x v="36"/>
    <n v="78750"/>
    <n v="23625"/>
    <n v="0.3"/>
    <x v="0"/>
    <x v="7"/>
    <x v="1"/>
    <n v="450"/>
    <n v="135"/>
  </r>
  <r>
    <x v="2"/>
    <n v="1185732"/>
    <d v="2021-09-03T00:00:00"/>
    <x v="0"/>
    <s v="Connecticut"/>
    <s v="Hartford"/>
    <x v="4"/>
    <n v="54.999999999999993"/>
    <x v="36"/>
    <n v="96249.999999999985"/>
    <n v="28874.999999999996"/>
    <n v="0.3"/>
    <x v="0"/>
    <x v="7"/>
    <x v="1"/>
    <n v="549.99999999999989"/>
    <n v="164.99999999999997"/>
  </r>
  <r>
    <x v="2"/>
    <n v="1185732"/>
    <d v="2021-09-03T00:00:00"/>
    <x v="0"/>
    <s v="Connecticut"/>
    <s v="Hartford"/>
    <x v="5"/>
    <n v="60"/>
    <x v="34"/>
    <n v="165000"/>
    <n v="57749.999999999993"/>
    <n v="0.35"/>
    <x v="0"/>
    <x v="7"/>
    <x v="1"/>
    <n v="600"/>
    <n v="209.99999999999997"/>
  </r>
  <r>
    <x v="2"/>
    <n v="1185732"/>
    <d v="2021-10-05T00:00:00"/>
    <x v="0"/>
    <s v="Connecticut"/>
    <s v="Hartford"/>
    <x v="0"/>
    <n v="60"/>
    <x v="31"/>
    <n v="270000"/>
    <n v="108000"/>
    <n v="0.4"/>
    <x v="0"/>
    <x v="8"/>
    <x v="1"/>
    <n v="600"/>
    <n v="240"/>
  </r>
  <r>
    <x v="2"/>
    <n v="1185732"/>
    <d v="2021-10-05T00:00:00"/>
    <x v="0"/>
    <s v="Connecticut"/>
    <s v="Hartford"/>
    <x v="1"/>
    <n v="55.000000000000007"/>
    <x v="34"/>
    <n v="151250.00000000003"/>
    <n v="60500.000000000015"/>
    <n v="0.4"/>
    <x v="0"/>
    <x v="8"/>
    <x v="1"/>
    <n v="550.00000000000011"/>
    <n v="220.00000000000006"/>
  </r>
  <r>
    <x v="2"/>
    <n v="1185732"/>
    <d v="2021-10-05T00:00:00"/>
    <x v="0"/>
    <s v="Connecticut"/>
    <s v="Hartford"/>
    <x v="2"/>
    <n v="55.000000000000007"/>
    <x v="36"/>
    <n v="96250.000000000015"/>
    <n v="28875.000000000004"/>
    <n v="0.3"/>
    <x v="0"/>
    <x v="8"/>
    <x v="1"/>
    <n v="550.00000000000011"/>
    <n v="165.00000000000003"/>
  </r>
  <r>
    <x v="2"/>
    <n v="1185732"/>
    <d v="2021-10-05T00:00:00"/>
    <x v="0"/>
    <s v="Connecticut"/>
    <s v="Hartford"/>
    <x v="3"/>
    <n v="55.000000000000007"/>
    <x v="42"/>
    <n v="82500.000000000015"/>
    <n v="24750.000000000004"/>
    <n v="0.3"/>
    <x v="0"/>
    <x v="8"/>
    <x v="1"/>
    <n v="550.00000000000011"/>
    <n v="165.00000000000003"/>
  </r>
  <r>
    <x v="2"/>
    <n v="1185732"/>
    <d v="2021-10-05T00:00:00"/>
    <x v="0"/>
    <s v="Connecticut"/>
    <s v="Hartford"/>
    <x v="4"/>
    <n v="65"/>
    <x v="42"/>
    <n v="97500"/>
    <n v="29250"/>
    <n v="0.3"/>
    <x v="0"/>
    <x v="8"/>
    <x v="1"/>
    <n v="650"/>
    <n v="195"/>
  </r>
  <r>
    <x v="0"/>
    <n v="1185732"/>
    <d v="2021-10-05T00:00:00"/>
    <x v="0"/>
    <s v="Connecticut"/>
    <s v="Hartford"/>
    <x v="5"/>
    <n v="70"/>
    <x v="34"/>
    <n v="192500"/>
    <n v="67375"/>
    <n v="0.35"/>
    <x v="0"/>
    <x v="8"/>
    <x v="1"/>
    <n v="700"/>
    <n v="245"/>
  </r>
  <r>
    <x v="0"/>
    <n v="1185732"/>
    <d v="2021-11-04T00:00:00"/>
    <x v="0"/>
    <s v="Connecticut"/>
    <s v="Hartford"/>
    <x v="0"/>
    <n v="65"/>
    <x v="32"/>
    <n v="276250"/>
    <n v="110500"/>
    <n v="0.4"/>
    <x v="0"/>
    <x v="9"/>
    <x v="1"/>
    <n v="650"/>
    <n v="260"/>
  </r>
  <r>
    <x v="0"/>
    <n v="1185732"/>
    <d v="2021-11-04T00:00:00"/>
    <x v="0"/>
    <s v="Connecticut"/>
    <s v="Hartford"/>
    <x v="1"/>
    <n v="55.000000000000007"/>
    <x v="48"/>
    <n v="165000.00000000003"/>
    <n v="66000.000000000015"/>
    <n v="0.4"/>
    <x v="0"/>
    <x v="9"/>
    <x v="1"/>
    <n v="550.00000000000011"/>
    <n v="220.00000000000006"/>
  </r>
  <r>
    <x v="0"/>
    <n v="1185732"/>
    <d v="2021-11-04T00:00:00"/>
    <x v="0"/>
    <s v="Connecticut"/>
    <s v="Hartford"/>
    <x v="2"/>
    <n v="55.000000000000007"/>
    <x v="70"/>
    <n v="162250.00000000003"/>
    <n v="48675.000000000007"/>
    <n v="0.3"/>
    <x v="0"/>
    <x v="9"/>
    <x v="1"/>
    <n v="550.00000000000011"/>
    <n v="165.00000000000003"/>
  </r>
  <r>
    <x v="0"/>
    <n v="1185732"/>
    <d v="2021-11-04T00:00:00"/>
    <x v="0"/>
    <s v="Connecticut"/>
    <s v="Hartford"/>
    <x v="3"/>
    <n v="55.000000000000007"/>
    <x v="34"/>
    <n v="151250.00000000003"/>
    <n v="45375.000000000007"/>
    <n v="0.3"/>
    <x v="0"/>
    <x v="9"/>
    <x v="1"/>
    <n v="550.00000000000011"/>
    <n v="165.00000000000003"/>
  </r>
  <r>
    <x v="0"/>
    <n v="1185732"/>
    <d v="2021-11-04T00:00:00"/>
    <x v="0"/>
    <s v="Connecticut"/>
    <s v="Hartford"/>
    <x v="4"/>
    <n v="65"/>
    <x v="43"/>
    <n v="162500"/>
    <n v="48750"/>
    <n v="0.3"/>
    <x v="0"/>
    <x v="9"/>
    <x v="1"/>
    <n v="650"/>
    <n v="195"/>
  </r>
  <r>
    <x v="0"/>
    <n v="1185732"/>
    <d v="2021-11-04T00:00:00"/>
    <x v="0"/>
    <s v="Connecticut"/>
    <s v="Hartford"/>
    <x v="5"/>
    <n v="70"/>
    <x v="44"/>
    <n v="245000"/>
    <n v="85750"/>
    <n v="0.35"/>
    <x v="0"/>
    <x v="9"/>
    <x v="1"/>
    <n v="700"/>
    <n v="245"/>
  </r>
  <r>
    <x v="0"/>
    <n v="1185732"/>
    <d v="2021-12-03T00:00:00"/>
    <x v="0"/>
    <s v="Connecticut"/>
    <s v="Hartford"/>
    <x v="0"/>
    <n v="65"/>
    <x v="30"/>
    <n v="373750"/>
    <n v="149500"/>
    <n v="0.4"/>
    <x v="0"/>
    <x v="10"/>
    <x v="1"/>
    <n v="650"/>
    <n v="260"/>
  </r>
  <r>
    <x v="0"/>
    <n v="1185732"/>
    <d v="2021-12-03T00:00:00"/>
    <x v="0"/>
    <s v="Connecticut"/>
    <s v="Hartford"/>
    <x v="1"/>
    <n v="55.000000000000007"/>
    <x v="47"/>
    <n v="206250.00000000003"/>
    <n v="82500.000000000015"/>
    <n v="0.4"/>
    <x v="0"/>
    <x v="10"/>
    <x v="1"/>
    <n v="550.00000000000011"/>
    <n v="220.00000000000003"/>
  </r>
  <r>
    <x v="0"/>
    <n v="1185732"/>
    <d v="2021-12-03T00:00:00"/>
    <x v="0"/>
    <s v="Connecticut"/>
    <s v="Hartford"/>
    <x v="2"/>
    <n v="55.000000000000007"/>
    <x v="44"/>
    <n v="192500.00000000003"/>
    <n v="57750.000000000007"/>
    <n v="0.3"/>
    <x v="0"/>
    <x v="10"/>
    <x v="1"/>
    <n v="550.00000000000011"/>
    <n v="165.00000000000003"/>
  </r>
  <r>
    <x v="0"/>
    <n v="1185732"/>
    <d v="2021-12-03T00:00:00"/>
    <x v="0"/>
    <s v="Connecticut"/>
    <s v="Hartford"/>
    <x v="3"/>
    <n v="55.000000000000007"/>
    <x v="48"/>
    <n v="165000.00000000003"/>
    <n v="49500.000000000007"/>
    <n v="0.3"/>
    <x v="0"/>
    <x v="10"/>
    <x v="1"/>
    <n v="550.00000000000011"/>
    <n v="165.00000000000003"/>
  </r>
  <r>
    <x v="0"/>
    <n v="1185732"/>
    <d v="2021-12-03T00:00:00"/>
    <x v="0"/>
    <s v="Connecticut"/>
    <s v="Hartford"/>
    <x v="4"/>
    <n v="65"/>
    <x v="48"/>
    <n v="195000"/>
    <n v="58500"/>
    <n v="0.3"/>
    <x v="0"/>
    <x v="10"/>
    <x v="1"/>
    <n v="650"/>
    <n v="195"/>
  </r>
  <r>
    <x v="0"/>
    <n v="1185732"/>
    <d v="2021-12-03T00:00:00"/>
    <x v="0"/>
    <s v="Connecticut"/>
    <s v="Hartford"/>
    <x v="5"/>
    <n v="70"/>
    <x v="46"/>
    <n v="280000"/>
    <n v="98000"/>
    <n v="0.35"/>
    <x v="0"/>
    <x v="10"/>
    <x v="1"/>
    <n v="700"/>
    <n v="245"/>
  </r>
  <r>
    <x v="0"/>
    <n v="1185732"/>
    <d v="2021-01-10T00:00:00"/>
    <x v="0"/>
    <s v="Connecticut"/>
    <s v="Hartford"/>
    <x v="0"/>
    <n v="35"/>
    <x v="32"/>
    <n v="148750"/>
    <n v="52062.5"/>
    <n v="0.35"/>
    <x v="0"/>
    <x v="0"/>
    <x v="1"/>
    <n v="350"/>
    <n v="122.5"/>
  </r>
  <r>
    <x v="0"/>
    <n v="1185732"/>
    <d v="2021-01-10T00:00:00"/>
    <x v="0"/>
    <s v="Connecticut"/>
    <s v="Hartford"/>
    <x v="1"/>
    <n v="35"/>
    <x v="37"/>
    <n v="78750"/>
    <n v="27562.5"/>
    <n v="0.35"/>
    <x v="0"/>
    <x v="0"/>
    <x v="1"/>
    <n v="350"/>
    <n v="122.5"/>
  </r>
  <r>
    <x v="0"/>
    <n v="1185732"/>
    <d v="2021-01-10T00:00:00"/>
    <x v="0"/>
    <s v="Connecticut"/>
    <s v="Hartford"/>
    <x v="2"/>
    <n v="25.000000000000007"/>
    <x v="37"/>
    <n v="56250.000000000015"/>
    <n v="22500.000000000007"/>
    <n v="0.4"/>
    <x v="0"/>
    <x v="0"/>
    <x v="1"/>
    <n v="250.00000000000006"/>
    <n v="100.00000000000003"/>
  </r>
  <r>
    <x v="0"/>
    <n v="1185732"/>
    <d v="2021-01-10T00:00:00"/>
    <x v="0"/>
    <s v="Connecticut"/>
    <s v="Hartford"/>
    <x v="3"/>
    <n v="30"/>
    <x v="41"/>
    <n v="22500"/>
    <n v="9000"/>
    <n v="0.4"/>
    <x v="0"/>
    <x v="0"/>
    <x v="1"/>
    <n v="300"/>
    <n v="120"/>
  </r>
  <r>
    <x v="0"/>
    <n v="1185732"/>
    <d v="2021-01-10T00:00:00"/>
    <x v="0"/>
    <s v="Connecticut"/>
    <s v="Hartford"/>
    <x v="4"/>
    <n v="45"/>
    <x v="35"/>
    <n v="56250"/>
    <n v="16875"/>
    <n v="0.3"/>
    <x v="0"/>
    <x v="0"/>
    <x v="1"/>
    <n v="450"/>
    <n v="135"/>
  </r>
  <r>
    <x v="0"/>
    <n v="1185732"/>
    <d v="2021-01-10T00:00:00"/>
    <x v="0"/>
    <s v="Connecticut"/>
    <s v="Hartford"/>
    <x v="5"/>
    <n v="35"/>
    <x v="37"/>
    <n v="78750"/>
    <n v="31500"/>
    <n v="0.4"/>
    <x v="0"/>
    <x v="0"/>
    <x v="1"/>
    <n v="350"/>
    <n v="140"/>
  </r>
  <r>
    <x v="0"/>
    <n v="1185732"/>
    <d v="2021-02-08T00:00:00"/>
    <x v="0"/>
    <s v="Connecticut"/>
    <s v="Hartford"/>
    <x v="0"/>
    <n v="35"/>
    <x v="33"/>
    <n v="166250"/>
    <n v="58187.499999999993"/>
    <n v="0.35"/>
    <x v="0"/>
    <x v="1"/>
    <x v="1"/>
    <n v="350"/>
    <n v="122.49999999999999"/>
  </r>
  <r>
    <x v="0"/>
    <n v="1185732"/>
    <d v="2021-02-08T00:00:00"/>
    <x v="0"/>
    <s v="Connecticut"/>
    <s v="Hartford"/>
    <x v="1"/>
    <n v="35"/>
    <x v="35"/>
    <n v="43750"/>
    <n v="15312.499999999998"/>
    <n v="0.35"/>
    <x v="0"/>
    <x v="1"/>
    <x v="1"/>
    <n v="350"/>
    <n v="122.49999999999999"/>
  </r>
  <r>
    <x v="0"/>
    <n v="1185732"/>
    <d v="2021-02-08T00:00:00"/>
    <x v="0"/>
    <s v="Connecticut"/>
    <s v="Hartford"/>
    <x v="2"/>
    <n v="25.000000000000007"/>
    <x v="36"/>
    <n v="43750.000000000015"/>
    <n v="17500.000000000007"/>
    <n v="0.4"/>
    <x v="0"/>
    <x v="1"/>
    <x v="1"/>
    <n v="250.00000000000009"/>
    <n v="100.00000000000004"/>
  </r>
  <r>
    <x v="0"/>
    <n v="1185732"/>
    <d v="2021-02-08T00:00:00"/>
    <x v="0"/>
    <s v="Rhode Island"/>
    <s v="Providence"/>
    <x v="3"/>
    <n v="30"/>
    <x v="50"/>
    <n v="15000"/>
    <n v="6000"/>
    <n v="0.4"/>
    <x v="0"/>
    <x v="1"/>
    <x v="1"/>
    <n v="300"/>
    <n v="120"/>
  </r>
  <r>
    <x v="0"/>
    <n v="1185732"/>
    <d v="2021-02-08T00:00:00"/>
    <x v="0"/>
    <s v="Rhode Island"/>
    <s v="Providence"/>
    <x v="4"/>
    <n v="45"/>
    <x v="35"/>
    <n v="56250"/>
    <n v="16875"/>
    <n v="0.3"/>
    <x v="0"/>
    <x v="1"/>
    <x v="1"/>
    <n v="450"/>
    <n v="135"/>
  </r>
  <r>
    <x v="0"/>
    <n v="1185732"/>
    <d v="2021-02-08T00:00:00"/>
    <x v="0"/>
    <s v="Rhode Island"/>
    <s v="Providence"/>
    <x v="5"/>
    <n v="35"/>
    <x v="37"/>
    <n v="78750"/>
    <n v="31500"/>
    <n v="0.4"/>
    <x v="0"/>
    <x v="1"/>
    <x v="1"/>
    <n v="350"/>
    <n v="140"/>
  </r>
  <r>
    <x v="0"/>
    <n v="1185732"/>
    <d v="2021-03-06T00:00:00"/>
    <x v="0"/>
    <s v="Rhode Island"/>
    <s v="Providence"/>
    <x v="0"/>
    <n v="35"/>
    <x v="51"/>
    <n v="155750"/>
    <n v="54512.5"/>
    <n v="0.35"/>
    <x v="0"/>
    <x v="2"/>
    <x v="1"/>
    <n v="350"/>
    <n v="122.5"/>
  </r>
  <r>
    <x v="0"/>
    <n v="1185732"/>
    <d v="2021-03-06T00:00:00"/>
    <x v="0"/>
    <s v="Rhode Island"/>
    <s v="Providence"/>
    <x v="1"/>
    <n v="35"/>
    <x v="42"/>
    <n v="52500"/>
    <n v="18375"/>
    <n v="0.35"/>
    <x v="0"/>
    <x v="2"/>
    <x v="1"/>
    <n v="350"/>
    <n v="122.5"/>
  </r>
  <r>
    <x v="0"/>
    <n v="1185732"/>
    <d v="2021-03-06T00:00:00"/>
    <x v="0"/>
    <s v="Rhode Island"/>
    <s v="Providence"/>
    <x v="2"/>
    <n v="25.000000000000007"/>
    <x v="36"/>
    <n v="43750.000000000015"/>
    <n v="17500.000000000007"/>
    <n v="0.4"/>
    <x v="0"/>
    <x v="2"/>
    <x v="1"/>
    <n v="250.00000000000009"/>
    <n v="100.00000000000004"/>
  </r>
  <r>
    <x v="0"/>
    <n v="1185732"/>
    <d v="2021-03-06T00:00:00"/>
    <x v="0"/>
    <s v="Rhode Island"/>
    <s v="Providence"/>
    <x v="3"/>
    <n v="30"/>
    <x v="52"/>
    <n v="7500"/>
    <n v="3000"/>
    <n v="0.4"/>
    <x v="0"/>
    <x v="2"/>
    <x v="1"/>
    <n v="300"/>
    <n v="120"/>
  </r>
  <r>
    <x v="0"/>
    <n v="1185732"/>
    <d v="2021-03-06T00:00:00"/>
    <x v="0"/>
    <s v="Rhode Island"/>
    <s v="Providence"/>
    <x v="4"/>
    <n v="45"/>
    <x v="41"/>
    <n v="33750"/>
    <n v="10125"/>
    <n v="0.3"/>
    <x v="0"/>
    <x v="2"/>
    <x v="1"/>
    <n v="450"/>
    <n v="135"/>
  </r>
  <r>
    <x v="0"/>
    <n v="1185732"/>
    <d v="2021-03-06T00:00:00"/>
    <x v="0"/>
    <s v="Rhode Island"/>
    <s v="Providence"/>
    <x v="5"/>
    <n v="35"/>
    <x v="36"/>
    <n v="61250"/>
    <n v="24500"/>
    <n v="0.4"/>
    <x v="0"/>
    <x v="2"/>
    <x v="1"/>
    <n v="350"/>
    <n v="140"/>
  </r>
  <r>
    <x v="0"/>
    <n v="1185732"/>
    <d v="2021-04-07T00:00:00"/>
    <x v="0"/>
    <s v="Rhode Island"/>
    <s v="Providence"/>
    <x v="0"/>
    <n v="35"/>
    <x v="32"/>
    <n v="148750"/>
    <n v="52062.5"/>
    <n v="0.35"/>
    <x v="0"/>
    <x v="3"/>
    <x v="1"/>
    <n v="350"/>
    <n v="122.5"/>
  </r>
  <r>
    <x v="0"/>
    <n v="1185732"/>
    <d v="2021-04-07T00:00:00"/>
    <x v="0"/>
    <s v="Rhode Island"/>
    <s v="Providence"/>
    <x v="1"/>
    <n v="35"/>
    <x v="35"/>
    <n v="43750"/>
    <n v="15312.499999999998"/>
    <n v="0.35"/>
    <x v="0"/>
    <x v="3"/>
    <x v="1"/>
    <n v="350"/>
    <n v="122.49999999999999"/>
  </r>
  <r>
    <x v="0"/>
    <n v="1185732"/>
    <d v="2021-04-07T00:00:00"/>
    <x v="0"/>
    <s v="Rhode Island"/>
    <s v="Providence"/>
    <x v="2"/>
    <n v="25.000000000000007"/>
    <x v="35"/>
    <n v="31250.000000000007"/>
    <n v="12500.000000000004"/>
    <n v="0.4"/>
    <x v="0"/>
    <x v="3"/>
    <x v="1"/>
    <n v="250.00000000000006"/>
    <n v="100.00000000000003"/>
  </r>
  <r>
    <x v="0"/>
    <n v="1185732"/>
    <d v="2021-04-07T00:00:00"/>
    <x v="0"/>
    <s v="Rhode Island"/>
    <s v="Providence"/>
    <x v="3"/>
    <n v="30"/>
    <x v="50"/>
    <n v="15000"/>
    <n v="6000"/>
    <n v="0.4"/>
    <x v="0"/>
    <x v="3"/>
    <x v="1"/>
    <n v="300"/>
    <n v="120"/>
  </r>
  <r>
    <x v="0"/>
    <n v="1185732"/>
    <d v="2021-04-07T00:00:00"/>
    <x v="0"/>
    <s v="Rhode Island"/>
    <s v="Providence"/>
    <x v="4"/>
    <n v="45"/>
    <x v="50"/>
    <n v="22500"/>
    <n v="6750"/>
    <n v="0.3"/>
    <x v="0"/>
    <x v="3"/>
    <x v="1"/>
    <n v="450"/>
    <n v="135"/>
  </r>
  <r>
    <x v="0"/>
    <n v="1185732"/>
    <d v="2021-04-07T00:00:00"/>
    <x v="0"/>
    <s v="Rhode Island"/>
    <s v="Providence"/>
    <x v="5"/>
    <n v="35"/>
    <x v="40"/>
    <n v="70000"/>
    <n v="28000"/>
    <n v="0.4"/>
    <x v="0"/>
    <x v="3"/>
    <x v="1"/>
    <n v="350"/>
    <n v="140"/>
  </r>
  <r>
    <x v="0"/>
    <n v="1185732"/>
    <d v="2021-05-06T00:00:00"/>
    <x v="0"/>
    <s v="Rhode Island"/>
    <s v="Providence"/>
    <x v="0"/>
    <n v="49.999999999999993"/>
    <x v="53"/>
    <n v="234999.99999999997"/>
    <n v="82249.999999999985"/>
    <n v="0.35"/>
    <x v="0"/>
    <x v="4"/>
    <x v="1"/>
    <n v="499.99999999999994"/>
    <n v="174.99999999999997"/>
  </r>
  <r>
    <x v="0"/>
    <n v="1185732"/>
    <d v="2021-05-06T00:00:00"/>
    <x v="0"/>
    <s v="Rhode Island"/>
    <s v="Providence"/>
    <x v="1"/>
    <n v="45"/>
    <x v="36"/>
    <n v="78750"/>
    <n v="27562.5"/>
    <n v="0.35"/>
    <x v="0"/>
    <x v="4"/>
    <x v="1"/>
    <n v="450"/>
    <n v="157.5"/>
  </r>
  <r>
    <x v="0"/>
    <n v="1185732"/>
    <d v="2021-05-06T00:00:00"/>
    <x v="0"/>
    <s v="Rhode Island"/>
    <s v="Providence"/>
    <x v="2"/>
    <n v="40"/>
    <x v="40"/>
    <n v="80000"/>
    <n v="32000"/>
    <n v="0.4"/>
    <x v="0"/>
    <x v="4"/>
    <x v="1"/>
    <n v="400"/>
    <n v="160"/>
  </r>
  <r>
    <x v="0"/>
    <n v="1185732"/>
    <d v="2021-05-06T00:00:00"/>
    <x v="0"/>
    <s v="Rhode Island"/>
    <s v="Providence"/>
    <x v="3"/>
    <n v="40"/>
    <x v="42"/>
    <n v="60000"/>
    <n v="24000"/>
    <n v="0.4"/>
    <x v="0"/>
    <x v="4"/>
    <x v="1"/>
    <n v="400"/>
    <n v="160"/>
  </r>
  <r>
    <x v="0"/>
    <n v="1185732"/>
    <d v="2021-05-06T00:00:00"/>
    <x v="0"/>
    <s v="Rhode Island"/>
    <s v="Providence"/>
    <x v="4"/>
    <n v="49.999999999999993"/>
    <x v="36"/>
    <n v="87499.999999999985"/>
    <n v="26249.999999999996"/>
    <n v="0.3"/>
    <x v="0"/>
    <x v="4"/>
    <x v="1"/>
    <n v="499.99999999999994"/>
    <n v="149.99999999999997"/>
  </r>
  <r>
    <x v="0"/>
    <n v="1185732"/>
    <d v="2021-05-06T00:00:00"/>
    <x v="0"/>
    <s v="Rhode Island"/>
    <s v="Providence"/>
    <x v="5"/>
    <n v="54.999999999999993"/>
    <x v="48"/>
    <n v="164999.99999999997"/>
    <n v="65999.999999999985"/>
    <n v="0.4"/>
    <x v="0"/>
    <x v="4"/>
    <x v="1"/>
    <n v="549.99999999999989"/>
    <n v="219.99999999999994"/>
  </r>
  <r>
    <x v="0"/>
    <n v="1185732"/>
    <d v="2021-06-08T00:00:00"/>
    <x v="0"/>
    <s v="Rhode Island"/>
    <s v="Providence"/>
    <x v="0"/>
    <n v="49.999999999999993"/>
    <x v="20"/>
    <n v="274999.99999999994"/>
    <n v="96249.999999999971"/>
    <n v="0.35"/>
    <x v="0"/>
    <x v="11"/>
    <x v="1"/>
    <n v="499.99999999999989"/>
    <n v="174.99999999999994"/>
  </r>
  <r>
    <x v="0"/>
    <n v="1185732"/>
    <d v="2021-06-08T00:00:00"/>
    <x v="0"/>
    <s v="Rhode Island"/>
    <s v="Providence"/>
    <x v="1"/>
    <n v="45"/>
    <x v="48"/>
    <n v="135000"/>
    <n v="47250"/>
    <n v="0.35"/>
    <x v="0"/>
    <x v="11"/>
    <x v="1"/>
    <n v="450"/>
    <n v="157.5"/>
  </r>
  <r>
    <x v="0"/>
    <n v="1185732"/>
    <d v="2021-06-08T00:00:00"/>
    <x v="0"/>
    <s v="Rhode Island"/>
    <s v="Providence"/>
    <x v="2"/>
    <n v="40"/>
    <x v="37"/>
    <n v="90000"/>
    <n v="36000"/>
    <n v="0.4"/>
    <x v="0"/>
    <x v="11"/>
    <x v="1"/>
    <n v="400"/>
    <n v="160"/>
  </r>
  <r>
    <x v="0"/>
    <n v="1185732"/>
    <d v="2021-06-08T00:00:00"/>
    <x v="0"/>
    <s v="Rhode Island"/>
    <s v="Providence"/>
    <x v="3"/>
    <n v="40"/>
    <x v="40"/>
    <n v="80000"/>
    <n v="32000"/>
    <n v="0.4"/>
    <x v="0"/>
    <x v="11"/>
    <x v="1"/>
    <n v="400"/>
    <n v="160"/>
  </r>
  <r>
    <x v="0"/>
    <n v="1185732"/>
    <d v="2021-06-08T00:00:00"/>
    <x v="0"/>
    <s v="Rhode Island"/>
    <s v="Providence"/>
    <x v="4"/>
    <n v="49.999999999999993"/>
    <x v="40"/>
    <n v="99999.999999999985"/>
    <n v="29999.999999999993"/>
    <n v="0.3"/>
    <x v="0"/>
    <x v="11"/>
    <x v="1"/>
    <n v="499.99999999999994"/>
    <n v="149.99999999999997"/>
  </r>
  <r>
    <x v="0"/>
    <n v="1185732"/>
    <d v="2021-06-08T00:00:00"/>
    <x v="0"/>
    <s v="Rhode Island"/>
    <s v="Providence"/>
    <x v="5"/>
    <n v="54.999999999999993"/>
    <x v="44"/>
    <n v="192499.99999999997"/>
    <n v="76999.999999999985"/>
    <n v="0.4"/>
    <x v="0"/>
    <x v="11"/>
    <x v="1"/>
    <n v="549.99999999999989"/>
    <n v="219.99999999999997"/>
  </r>
  <r>
    <x v="0"/>
    <n v="1185732"/>
    <d v="2021-07-06T00:00:00"/>
    <x v="0"/>
    <s v="Rhode Island"/>
    <s v="Providence"/>
    <x v="0"/>
    <n v="49.999999999999993"/>
    <x v="30"/>
    <n v="287499.99999999994"/>
    <n v="100624.99999999997"/>
    <n v="0.35"/>
    <x v="0"/>
    <x v="5"/>
    <x v="1"/>
    <n v="499.99999999999989"/>
    <n v="174.99999999999994"/>
  </r>
  <r>
    <x v="0"/>
    <n v="1185732"/>
    <d v="2021-07-06T00:00:00"/>
    <x v="0"/>
    <s v="Rhode Island"/>
    <s v="Providence"/>
    <x v="1"/>
    <n v="45"/>
    <x v="45"/>
    <n v="146250"/>
    <n v="51187.5"/>
    <n v="0.35"/>
    <x v="0"/>
    <x v="5"/>
    <x v="1"/>
    <n v="450"/>
    <n v="157.5"/>
  </r>
  <r>
    <x v="0"/>
    <n v="1185732"/>
    <d v="2021-07-06T00:00:00"/>
    <x v="0"/>
    <s v="Rhode Island"/>
    <s v="Providence"/>
    <x v="2"/>
    <n v="40"/>
    <x v="43"/>
    <n v="100000"/>
    <n v="40000"/>
    <n v="0.4"/>
    <x v="0"/>
    <x v="5"/>
    <x v="1"/>
    <n v="400"/>
    <n v="160"/>
  </r>
  <r>
    <x v="0"/>
    <n v="1185732"/>
    <d v="2021-07-06T00:00:00"/>
    <x v="0"/>
    <s v="Rhode Island"/>
    <s v="Providence"/>
    <x v="3"/>
    <n v="40"/>
    <x v="40"/>
    <n v="80000"/>
    <n v="32000"/>
    <n v="0.4"/>
    <x v="0"/>
    <x v="5"/>
    <x v="1"/>
    <n v="400"/>
    <n v="160"/>
  </r>
  <r>
    <x v="0"/>
    <n v="1185732"/>
    <d v="2021-07-06T00:00:00"/>
    <x v="0"/>
    <s v="Rhode Island"/>
    <s v="Providence"/>
    <x v="4"/>
    <n v="49.999999999999993"/>
    <x v="37"/>
    <n v="112499.99999999999"/>
    <n v="33749.999999999993"/>
    <n v="0.3"/>
    <x v="0"/>
    <x v="5"/>
    <x v="1"/>
    <n v="499.99999999999994"/>
    <n v="149.99999999999997"/>
  </r>
  <r>
    <x v="0"/>
    <n v="1185732"/>
    <d v="2021-07-06T00:00:00"/>
    <x v="0"/>
    <s v="Rhode Island"/>
    <s v="Providence"/>
    <x v="5"/>
    <n v="54.999999999999993"/>
    <x v="46"/>
    <n v="219999.99999999997"/>
    <n v="88000"/>
    <n v="0.4"/>
    <x v="0"/>
    <x v="5"/>
    <x v="1"/>
    <n v="549.99999999999989"/>
    <n v="220"/>
  </r>
  <r>
    <x v="0"/>
    <n v="1185732"/>
    <d v="2021-08-07T00:00:00"/>
    <x v="0"/>
    <s v="Rhode Island"/>
    <s v="Providence"/>
    <x v="0"/>
    <n v="49.999999999999993"/>
    <x v="20"/>
    <n v="274999.99999999994"/>
    <n v="96249.999999999971"/>
    <n v="0.35"/>
    <x v="0"/>
    <x v="6"/>
    <x v="1"/>
    <n v="499.99999999999989"/>
    <n v="174.99999999999994"/>
  </r>
  <r>
    <x v="0"/>
    <n v="1185732"/>
    <d v="2021-08-07T00:00:00"/>
    <x v="0"/>
    <s v="Rhode Island"/>
    <s v="Providence"/>
    <x v="1"/>
    <n v="45"/>
    <x v="45"/>
    <n v="146250"/>
    <n v="51187.5"/>
    <n v="0.35"/>
    <x v="0"/>
    <x v="6"/>
    <x v="1"/>
    <n v="450"/>
    <n v="157.5"/>
  </r>
  <r>
    <x v="0"/>
    <n v="1185732"/>
    <d v="2021-08-07T00:00:00"/>
    <x v="0"/>
    <s v="Rhode Island"/>
    <s v="Providence"/>
    <x v="2"/>
    <n v="40"/>
    <x v="43"/>
    <n v="100000"/>
    <n v="40000"/>
    <n v="0.4"/>
    <x v="0"/>
    <x v="6"/>
    <x v="1"/>
    <n v="400"/>
    <n v="160"/>
  </r>
  <r>
    <x v="0"/>
    <n v="1185732"/>
    <d v="2021-08-07T00:00:00"/>
    <x v="0"/>
    <s v="Rhode Island"/>
    <s v="Providence"/>
    <x v="3"/>
    <n v="40"/>
    <x v="42"/>
    <n v="60000"/>
    <n v="24000"/>
    <n v="0.4"/>
    <x v="0"/>
    <x v="6"/>
    <x v="1"/>
    <n v="400"/>
    <n v="160"/>
  </r>
  <r>
    <x v="0"/>
    <n v="1185732"/>
    <d v="2021-08-07T00:00:00"/>
    <x v="0"/>
    <s v="Rhode Island"/>
    <s v="Providence"/>
    <x v="4"/>
    <n v="49.999999999999993"/>
    <x v="35"/>
    <n v="62499.999999999993"/>
    <n v="18749.999999999996"/>
    <n v="0.3"/>
    <x v="0"/>
    <x v="6"/>
    <x v="1"/>
    <n v="499.99999999999994"/>
    <n v="149.99999999999997"/>
  </r>
  <r>
    <x v="0"/>
    <n v="1185732"/>
    <d v="2021-08-07T00:00:00"/>
    <x v="0"/>
    <s v="Rhode Island"/>
    <s v="Providence"/>
    <x v="5"/>
    <n v="54.999999999999993"/>
    <x v="48"/>
    <n v="164999.99999999997"/>
    <n v="65999.999999999985"/>
    <n v="0.4"/>
    <x v="0"/>
    <x v="6"/>
    <x v="1"/>
    <n v="549.99999999999989"/>
    <n v="219.99999999999994"/>
  </r>
  <r>
    <x v="0"/>
    <n v="1185732"/>
    <d v="2021-09-06T00:00:00"/>
    <x v="0"/>
    <s v="Rhode Island"/>
    <s v="Providence"/>
    <x v="0"/>
    <n v="49.999999999999993"/>
    <x v="32"/>
    <n v="212499.99999999997"/>
    <n v="74374.999999999985"/>
    <n v="0.35"/>
    <x v="0"/>
    <x v="7"/>
    <x v="1"/>
    <n v="499.99999999999994"/>
    <n v="174.99999999999997"/>
  </r>
  <r>
    <x v="0"/>
    <n v="1185732"/>
    <d v="2021-09-06T00:00:00"/>
    <x v="0"/>
    <s v="Rhode Island"/>
    <s v="Providence"/>
    <x v="1"/>
    <n v="45"/>
    <x v="37"/>
    <n v="101250"/>
    <n v="35437.5"/>
    <n v="0.35"/>
    <x v="0"/>
    <x v="7"/>
    <x v="1"/>
    <n v="450"/>
    <n v="157.5"/>
  </r>
  <r>
    <x v="0"/>
    <n v="1185732"/>
    <d v="2021-09-06T00:00:00"/>
    <x v="0"/>
    <s v="Rhode Island"/>
    <s v="Providence"/>
    <x v="2"/>
    <n v="40"/>
    <x v="35"/>
    <n v="50000"/>
    <n v="20000"/>
    <n v="0.4"/>
    <x v="0"/>
    <x v="7"/>
    <x v="1"/>
    <n v="400"/>
    <n v="160"/>
  </r>
  <r>
    <x v="0"/>
    <n v="1185732"/>
    <d v="2021-09-06T00:00:00"/>
    <x v="0"/>
    <s v="Rhode Island"/>
    <s v="Providence"/>
    <x v="3"/>
    <n v="40"/>
    <x v="38"/>
    <n v="40000"/>
    <n v="16000"/>
    <n v="0.4"/>
    <x v="0"/>
    <x v="7"/>
    <x v="1"/>
    <n v="400"/>
    <n v="160"/>
  </r>
  <r>
    <x v="0"/>
    <n v="1185732"/>
    <d v="2021-09-06T00:00:00"/>
    <x v="0"/>
    <s v="Rhode Island"/>
    <s v="Providence"/>
    <x v="4"/>
    <n v="49.999999999999993"/>
    <x v="38"/>
    <n v="49999.999999999993"/>
    <n v="14999.999999999996"/>
    <n v="0.3"/>
    <x v="0"/>
    <x v="7"/>
    <x v="1"/>
    <n v="499.99999999999994"/>
    <n v="149.99999999999997"/>
  </r>
  <r>
    <x v="0"/>
    <n v="1185732"/>
    <d v="2021-09-06T00:00:00"/>
    <x v="0"/>
    <s v="Rhode Island"/>
    <s v="Providence"/>
    <x v="5"/>
    <n v="54.999999999999993"/>
    <x v="40"/>
    <n v="109999.99999999999"/>
    <n v="44000"/>
    <n v="0.4"/>
    <x v="0"/>
    <x v="7"/>
    <x v="1"/>
    <n v="549.99999999999989"/>
    <n v="220"/>
  </r>
  <r>
    <x v="0"/>
    <n v="1185732"/>
    <d v="2021-10-08T00:00:00"/>
    <x v="0"/>
    <s v="Rhode Island"/>
    <s v="Providence"/>
    <x v="0"/>
    <n v="54.999999999999993"/>
    <x v="47"/>
    <n v="206249.99999999997"/>
    <n v="72187.499999999985"/>
    <n v="0.35"/>
    <x v="0"/>
    <x v="8"/>
    <x v="1"/>
    <n v="549.99999999999989"/>
    <n v="192.49999999999997"/>
  </r>
  <r>
    <x v="0"/>
    <n v="1185732"/>
    <d v="2021-10-08T00:00:00"/>
    <x v="0"/>
    <s v="Rhode Island"/>
    <s v="Providence"/>
    <x v="1"/>
    <n v="50"/>
    <x v="40"/>
    <n v="100000"/>
    <n v="35000"/>
    <n v="0.35"/>
    <x v="0"/>
    <x v="8"/>
    <x v="1"/>
    <n v="500"/>
    <n v="175"/>
  </r>
  <r>
    <x v="0"/>
    <n v="1185732"/>
    <d v="2021-10-08T00:00:00"/>
    <x v="0"/>
    <s v="Rhode Island"/>
    <s v="Providence"/>
    <x v="2"/>
    <n v="50"/>
    <x v="38"/>
    <n v="50000"/>
    <n v="20000"/>
    <n v="0.4"/>
    <x v="0"/>
    <x v="8"/>
    <x v="1"/>
    <n v="500"/>
    <n v="200"/>
  </r>
  <r>
    <x v="0"/>
    <n v="1185732"/>
    <d v="2021-10-08T00:00:00"/>
    <x v="0"/>
    <s v="Rhode Island"/>
    <s v="Providence"/>
    <x v="3"/>
    <n v="50"/>
    <x v="41"/>
    <n v="37500"/>
    <n v="15000"/>
    <n v="0.4"/>
    <x v="0"/>
    <x v="8"/>
    <x v="1"/>
    <n v="500"/>
    <n v="200"/>
  </r>
  <r>
    <x v="0"/>
    <n v="1185732"/>
    <d v="2021-10-08T00:00:00"/>
    <x v="0"/>
    <s v="Rhode Island"/>
    <s v="Providence"/>
    <x v="4"/>
    <n v="60"/>
    <x v="41"/>
    <n v="45000"/>
    <n v="13500"/>
    <n v="0.3"/>
    <x v="0"/>
    <x v="8"/>
    <x v="1"/>
    <n v="600"/>
    <n v="180"/>
  </r>
  <r>
    <x v="2"/>
    <n v="1185732"/>
    <d v="2021-10-08T00:00:00"/>
    <x v="0"/>
    <s v="Rhode Island"/>
    <s v="Providence"/>
    <x v="5"/>
    <n v="64.999999999999986"/>
    <x v="40"/>
    <n v="129999.99999999997"/>
    <n v="51999.999999999993"/>
    <n v="0.4"/>
    <x v="0"/>
    <x v="8"/>
    <x v="1"/>
    <n v="649.99999999999989"/>
    <n v="259.99999999999994"/>
  </r>
  <r>
    <x v="2"/>
    <n v="1185732"/>
    <d v="2021-11-07T00:00:00"/>
    <x v="0"/>
    <s v="Rhode Island"/>
    <s v="Providence"/>
    <x v="0"/>
    <n v="60"/>
    <x v="44"/>
    <n v="210000"/>
    <n v="73500"/>
    <n v="0.35"/>
    <x v="0"/>
    <x v="9"/>
    <x v="1"/>
    <n v="600"/>
    <n v="210"/>
  </r>
  <r>
    <x v="2"/>
    <n v="1185732"/>
    <d v="2021-11-07T00:00:00"/>
    <x v="0"/>
    <s v="Rhode Island"/>
    <s v="Providence"/>
    <x v="1"/>
    <n v="50"/>
    <x v="37"/>
    <n v="112500"/>
    <n v="39375"/>
    <n v="0.35"/>
    <x v="0"/>
    <x v="9"/>
    <x v="1"/>
    <n v="500"/>
    <n v="175"/>
  </r>
  <r>
    <x v="2"/>
    <n v="1185732"/>
    <d v="2021-11-07T00:00:00"/>
    <x v="0"/>
    <s v="Rhode Island"/>
    <s v="Providence"/>
    <x v="2"/>
    <n v="50"/>
    <x v="78"/>
    <n v="110000"/>
    <n v="44000"/>
    <n v="0.4"/>
    <x v="0"/>
    <x v="9"/>
    <x v="1"/>
    <n v="500"/>
    <n v="200"/>
  </r>
  <r>
    <x v="2"/>
    <n v="1185732"/>
    <d v="2021-11-07T00:00:00"/>
    <x v="0"/>
    <s v="Rhode Island"/>
    <s v="Providence"/>
    <x v="3"/>
    <n v="50"/>
    <x v="40"/>
    <n v="100000"/>
    <n v="40000"/>
    <n v="0.4"/>
    <x v="0"/>
    <x v="9"/>
    <x v="1"/>
    <n v="500"/>
    <n v="200"/>
  </r>
  <r>
    <x v="2"/>
    <n v="1185732"/>
    <d v="2021-11-07T00:00:00"/>
    <x v="0"/>
    <s v="Rhode Island"/>
    <s v="Providence"/>
    <x v="4"/>
    <n v="60"/>
    <x v="36"/>
    <n v="105000"/>
    <n v="31500"/>
    <n v="0.3"/>
    <x v="0"/>
    <x v="9"/>
    <x v="1"/>
    <n v="600"/>
    <n v="180"/>
  </r>
  <r>
    <x v="2"/>
    <n v="1185732"/>
    <d v="2021-11-07T00:00:00"/>
    <x v="0"/>
    <s v="Rhode Island"/>
    <s v="Providence"/>
    <x v="5"/>
    <n v="64.999999999999986"/>
    <x v="34"/>
    <n v="178749.99999999997"/>
    <n v="71499.999999999985"/>
    <n v="0.4"/>
    <x v="0"/>
    <x v="9"/>
    <x v="1"/>
    <n v="649.99999999999989"/>
    <n v="259.99999999999994"/>
  </r>
  <r>
    <x v="2"/>
    <n v="1185732"/>
    <d v="2021-12-06T00:00:00"/>
    <x v="0"/>
    <s v="Rhode Island"/>
    <s v="Providence"/>
    <x v="0"/>
    <n v="60"/>
    <x v="23"/>
    <n v="300000"/>
    <n v="105000"/>
    <n v="0.35"/>
    <x v="0"/>
    <x v="10"/>
    <x v="1"/>
    <n v="600"/>
    <n v="210"/>
  </r>
  <r>
    <x v="2"/>
    <n v="1185732"/>
    <d v="2021-12-06T00:00:00"/>
    <x v="0"/>
    <s v="Rhode Island"/>
    <s v="Providence"/>
    <x v="1"/>
    <n v="50"/>
    <x v="48"/>
    <n v="150000"/>
    <n v="52500"/>
    <n v="0.35"/>
    <x v="0"/>
    <x v="10"/>
    <x v="1"/>
    <n v="500"/>
    <n v="175"/>
  </r>
  <r>
    <x v="2"/>
    <n v="1185732"/>
    <d v="2021-12-06T00:00:00"/>
    <x v="0"/>
    <s v="Rhode Island"/>
    <s v="Providence"/>
    <x v="2"/>
    <n v="50"/>
    <x v="34"/>
    <n v="137500"/>
    <n v="55000"/>
    <n v="0.4"/>
    <x v="0"/>
    <x v="10"/>
    <x v="1"/>
    <n v="500"/>
    <n v="200"/>
  </r>
  <r>
    <x v="2"/>
    <n v="1185732"/>
    <d v="2021-12-06T00:00:00"/>
    <x v="0"/>
    <s v="Rhode Island"/>
    <s v="Providence"/>
    <x v="3"/>
    <n v="50"/>
    <x v="37"/>
    <n v="112500"/>
    <n v="45000"/>
    <n v="0.4"/>
    <x v="0"/>
    <x v="10"/>
    <x v="1"/>
    <n v="500"/>
    <n v="200"/>
  </r>
  <r>
    <x v="2"/>
    <n v="1185732"/>
    <d v="2021-12-06T00:00:00"/>
    <x v="0"/>
    <s v="Rhode Island"/>
    <s v="Providence"/>
    <x v="4"/>
    <n v="60"/>
    <x v="37"/>
    <n v="135000"/>
    <n v="40500"/>
    <n v="0.3"/>
    <x v="0"/>
    <x v="10"/>
    <x v="1"/>
    <n v="600"/>
    <n v="180"/>
  </r>
  <r>
    <x v="2"/>
    <n v="1185732"/>
    <d v="2021-12-06T00:00:00"/>
    <x v="0"/>
    <s v="Rhode Island"/>
    <s v="Providence"/>
    <x v="5"/>
    <n v="64.999999999999986"/>
    <x v="45"/>
    <n v="211249.99999999994"/>
    <n v="84499.999999999985"/>
    <n v="0.4"/>
    <x v="0"/>
    <x v="10"/>
    <x v="1"/>
    <n v="649.99999999999977"/>
    <n v="259.99999999999994"/>
  </r>
  <r>
    <x v="2"/>
    <n v="1185732"/>
    <d v="2021-01-17T00:00:00"/>
    <x v="0"/>
    <s v="Rhode Island"/>
    <s v="Providence"/>
    <x v="0"/>
    <n v="40"/>
    <x v="31"/>
    <n v="180000"/>
    <n v="54000"/>
    <n v="0.3"/>
    <x v="0"/>
    <x v="0"/>
    <x v="1"/>
    <n v="400"/>
    <n v="120"/>
  </r>
  <r>
    <x v="2"/>
    <n v="1185732"/>
    <d v="2021-01-17T00:00:00"/>
    <x v="0"/>
    <s v="Rhode Island"/>
    <s v="Providence"/>
    <x v="1"/>
    <n v="40"/>
    <x v="43"/>
    <n v="100000"/>
    <n v="30000"/>
    <n v="0.3"/>
    <x v="0"/>
    <x v="0"/>
    <x v="1"/>
    <n v="400"/>
    <n v="120"/>
  </r>
  <r>
    <x v="2"/>
    <n v="1185732"/>
    <d v="2021-01-17T00:00:00"/>
    <x v="0"/>
    <s v="Rhode Island"/>
    <s v="Providence"/>
    <x v="2"/>
    <n v="30.000000000000004"/>
    <x v="43"/>
    <n v="75000.000000000015"/>
    <n v="18750.000000000004"/>
    <n v="0.25"/>
    <x v="0"/>
    <x v="0"/>
    <x v="1"/>
    <n v="300.00000000000006"/>
    <n v="75.000000000000014"/>
  </r>
  <r>
    <x v="2"/>
    <n v="1185732"/>
    <d v="2021-01-17T00:00:00"/>
    <x v="0"/>
    <s v="Rhode Island"/>
    <s v="Providence"/>
    <x v="3"/>
    <n v="35"/>
    <x v="38"/>
    <n v="35000"/>
    <n v="8750"/>
    <n v="0.25"/>
    <x v="0"/>
    <x v="0"/>
    <x v="1"/>
    <n v="350"/>
    <n v="87.5"/>
  </r>
  <r>
    <x v="2"/>
    <n v="1185732"/>
    <d v="2021-01-17T00:00:00"/>
    <x v="0"/>
    <s v="Rhode Island"/>
    <s v="Providence"/>
    <x v="4"/>
    <n v="50"/>
    <x v="42"/>
    <n v="75000"/>
    <n v="18750"/>
    <n v="0.25"/>
    <x v="0"/>
    <x v="0"/>
    <x v="1"/>
    <n v="500"/>
    <n v="125"/>
  </r>
  <r>
    <x v="2"/>
    <n v="1185732"/>
    <d v="2021-01-17T00:00:00"/>
    <x v="0"/>
    <s v="Rhode Island"/>
    <s v="Providence"/>
    <x v="5"/>
    <n v="40"/>
    <x v="43"/>
    <n v="100000"/>
    <n v="30000"/>
    <n v="0.3"/>
    <x v="0"/>
    <x v="0"/>
    <x v="1"/>
    <n v="400"/>
    <n v="120"/>
  </r>
  <r>
    <x v="2"/>
    <n v="1185732"/>
    <d v="2021-02-15T00:00:00"/>
    <x v="0"/>
    <s v="Rhode Island"/>
    <s v="Providence"/>
    <x v="0"/>
    <n v="40"/>
    <x v="23"/>
    <n v="200000"/>
    <n v="60000"/>
    <n v="0.3"/>
    <x v="0"/>
    <x v="1"/>
    <x v="1"/>
    <n v="400"/>
    <n v="120"/>
  </r>
  <r>
    <x v="2"/>
    <n v="1185732"/>
    <d v="2021-02-15T00:00:00"/>
    <x v="0"/>
    <s v="Rhode Island"/>
    <s v="Providence"/>
    <x v="1"/>
    <n v="40"/>
    <x v="42"/>
    <n v="60000"/>
    <n v="18000"/>
    <n v="0.3"/>
    <x v="0"/>
    <x v="1"/>
    <x v="1"/>
    <n v="400"/>
    <n v="120"/>
  </r>
  <r>
    <x v="2"/>
    <n v="1185732"/>
    <d v="2021-02-15T00:00:00"/>
    <x v="0"/>
    <s v="Rhode Island"/>
    <s v="Providence"/>
    <x v="2"/>
    <n v="30.000000000000004"/>
    <x v="40"/>
    <n v="60000.000000000007"/>
    <n v="15000.000000000002"/>
    <n v="0.25"/>
    <x v="0"/>
    <x v="1"/>
    <x v="1"/>
    <n v="300.00000000000006"/>
    <n v="75.000000000000014"/>
  </r>
  <r>
    <x v="2"/>
    <n v="1185732"/>
    <d v="2021-02-15T00:00:00"/>
    <x v="0"/>
    <s v="Massachusetts"/>
    <s v="Boston"/>
    <x v="3"/>
    <n v="35"/>
    <x v="43"/>
    <n v="87500"/>
    <n v="21875"/>
    <n v="0.25"/>
    <x v="0"/>
    <x v="1"/>
    <x v="1"/>
    <n v="350"/>
    <n v="87.5"/>
  </r>
  <r>
    <x v="2"/>
    <n v="1185732"/>
    <d v="2021-02-15T00:00:00"/>
    <x v="0"/>
    <s v="Massachusetts"/>
    <s v="Boston"/>
    <x v="4"/>
    <n v="50"/>
    <x v="42"/>
    <n v="75000"/>
    <n v="18750"/>
    <n v="0.25"/>
    <x v="0"/>
    <x v="1"/>
    <x v="1"/>
    <n v="500"/>
    <n v="125"/>
  </r>
  <r>
    <x v="2"/>
    <n v="1185732"/>
    <d v="2021-02-15T00:00:00"/>
    <x v="0"/>
    <s v="Massachusetts"/>
    <s v="Boston"/>
    <x v="5"/>
    <n v="40"/>
    <x v="43"/>
    <n v="100000"/>
    <n v="30000"/>
    <n v="0.3"/>
    <x v="0"/>
    <x v="1"/>
    <x v="1"/>
    <n v="400"/>
    <n v="120"/>
  </r>
  <r>
    <x v="2"/>
    <n v="1185732"/>
    <d v="2021-03-13T00:00:00"/>
    <x v="0"/>
    <s v="Massachusetts"/>
    <s v="Boston"/>
    <x v="0"/>
    <n v="40"/>
    <x v="53"/>
    <n v="188000"/>
    <n v="56400"/>
    <n v="0.3"/>
    <x v="0"/>
    <x v="2"/>
    <x v="1"/>
    <n v="400"/>
    <n v="120"/>
  </r>
  <r>
    <x v="2"/>
    <n v="1185732"/>
    <d v="2021-03-13T00:00:00"/>
    <x v="0"/>
    <s v="Massachusetts"/>
    <s v="Boston"/>
    <x v="1"/>
    <n v="40"/>
    <x v="36"/>
    <n v="70000"/>
    <n v="21000"/>
    <n v="0.3"/>
    <x v="0"/>
    <x v="2"/>
    <x v="1"/>
    <n v="400"/>
    <n v="120"/>
  </r>
  <r>
    <x v="2"/>
    <n v="1185732"/>
    <d v="2021-03-13T00:00:00"/>
    <x v="0"/>
    <s v="Massachusetts"/>
    <s v="Boston"/>
    <x v="2"/>
    <n v="30.000000000000004"/>
    <x v="40"/>
    <n v="60000.000000000007"/>
    <n v="15000.000000000002"/>
    <n v="0.25"/>
    <x v="0"/>
    <x v="2"/>
    <x v="1"/>
    <n v="300.00000000000006"/>
    <n v="75.000000000000014"/>
  </r>
  <r>
    <x v="2"/>
    <n v="1185732"/>
    <d v="2021-03-13T00:00:00"/>
    <x v="0"/>
    <s v="Massachusetts"/>
    <s v="Boston"/>
    <x v="3"/>
    <n v="35"/>
    <x v="48"/>
    <n v="105000"/>
    <n v="26250"/>
    <n v="0.25"/>
    <x v="0"/>
    <x v="2"/>
    <x v="1"/>
    <n v="350"/>
    <n v="87.5"/>
  </r>
  <r>
    <x v="2"/>
    <n v="1185732"/>
    <d v="2021-03-13T00:00:00"/>
    <x v="0"/>
    <s v="Massachusetts"/>
    <s v="Boston"/>
    <x v="4"/>
    <n v="50"/>
    <x v="38"/>
    <n v="50000"/>
    <n v="12500"/>
    <n v="0.25"/>
    <x v="0"/>
    <x v="2"/>
    <x v="1"/>
    <n v="500"/>
    <n v="125"/>
  </r>
  <r>
    <x v="2"/>
    <n v="1185732"/>
    <d v="2021-03-13T00:00:00"/>
    <x v="0"/>
    <s v="Massachusetts"/>
    <s v="Boston"/>
    <x v="5"/>
    <n v="40"/>
    <x v="40"/>
    <n v="80000"/>
    <n v="24000"/>
    <n v="0.3"/>
    <x v="0"/>
    <x v="2"/>
    <x v="1"/>
    <n v="400"/>
    <n v="120"/>
  </r>
  <r>
    <x v="2"/>
    <n v="1185732"/>
    <d v="2021-04-14T00:00:00"/>
    <x v="0"/>
    <s v="Massachusetts"/>
    <s v="Boston"/>
    <x v="0"/>
    <n v="40"/>
    <x v="31"/>
    <n v="180000"/>
    <n v="54000"/>
    <n v="0.3"/>
    <x v="0"/>
    <x v="3"/>
    <x v="1"/>
    <n v="400"/>
    <n v="120"/>
  </r>
  <r>
    <x v="2"/>
    <n v="1185732"/>
    <d v="2021-04-14T00:00:00"/>
    <x v="0"/>
    <s v="Massachusetts"/>
    <s v="Boston"/>
    <x v="1"/>
    <n v="40"/>
    <x v="42"/>
    <n v="60000"/>
    <n v="18000"/>
    <n v="0.3"/>
    <x v="0"/>
    <x v="3"/>
    <x v="1"/>
    <n v="400"/>
    <n v="120"/>
  </r>
  <r>
    <x v="2"/>
    <n v="1185732"/>
    <d v="2021-04-14T00:00:00"/>
    <x v="0"/>
    <s v="Massachusetts"/>
    <s v="Boston"/>
    <x v="2"/>
    <n v="30.000000000000004"/>
    <x v="42"/>
    <n v="45000.000000000007"/>
    <n v="11250.000000000002"/>
    <n v="0.25"/>
    <x v="0"/>
    <x v="3"/>
    <x v="1"/>
    <n v="300.00000000000006"/>
    <n v="75.000000000000014"/>
  </r>
  <r>
    <x v="2"/>
    <n v="1185732"/>
    <d v="2021-04-14T00:00:00"/>
    <x v="0"/>
    <s v="Massachusetts"/>
    <s v="Boston"/>
    <x v="3"/>
    <n v="35"/>
    <x v="35"/>
    <n v="43750"/>
    <n v="10937.5"/>
    <n v="0.25"/>
    <x v="0"/>
    <x v="3"/>
    <x v="1"/>
    <n v="350"/>
    <n v="87.5"/>
  </r>
  <r>
    <x v="2"/>
    <n v="1185732"/>
    <d v="2021-04-14T00:00:00"/>
    <x v="0"/>
    <s v="Massachusetts"/>
    <s v="Boston"/>
    <x v="4"/>
    <n v="50"/>
    <x v="35"/>
    <n v="62500"/>
    <n v="15625"/>
    <n v="0.25"/>
    <x v="0"/>
    <x v="3"/>
    <x v="1"/>
    <n v="500"/>
    <n v="125"/>
  </r>
  <r>
    <x v="2"/>
    <n v="1185732"/>
    <d v="2021-04-14T00:00:00"/>
    <x v="0"/>
    <s v="Massachusetts"/>
    <s v="Boston"/>
    <x v="5"/>
    <n v="40"/>
    <x v="34"/>
    <n v="110000"/>
    <n v="33000"/>
    <n v="0.3"/>
    <x v="0"/>
    <x v="3"/>
    <x v="1"/>
    <n v="400"/>
    <n v="120"/>
  </r>
  <r>
    <x v="2"/>
    <n v="1185732"/>
    <d v="2021-05-13T00:00:00"/>
    <x v="0"/>
    <s v="Massachusetts"/>
    <s v="Boston"/>
    <x v="0"/>
    <n v="54.999999999999993"/>
    <x v="39"/>
    <n v="272249.99999999994"/>
    <n v="81674.999999999985"/>
    <n v="0.3"/>
    <x v="0"/>
    <x v="4"/>
    <x v="1"/>
    <n v="549.99999999999989"/>
    <n v="164.99999999999997"/>
  </r>
  <r>
    <x v="2"/>
    <n v="1185732"/>
    <d v="2021-05-13T00:00:00"/>
    <x v="0"/>
    <s v="Massachusetts"/>
    <s v="Boston"/>
    <x v="1"/>
    <n v="50"/>
    <x v="40"/>
    <n v="100000"/>
    <n v="30000"/>
    <n v="0.3"/>
    <x v="0"/>
    <x v="4"/>
    <x v="1"/>
    <n v="500"/>
    <n v="150"/>
  </r>
  <r>
    <x v="2"/>
    <n v="1185732"/>
    <d v="2021-05-13T00:00:00"/>
    <x v="0"/>
    <s v="Massachusetts"/>
    <s v="Boston"/>
    <x v="2"/>
    <n v="45"/>
    <x v="37"/>
    <n v="101250"/>
    <n v="25312.5"/>
    <n v="0.25"/>
    <x v="0"/>
    <x v="4"/>
    <x v="1"/>
    <n v="450"/>
    <n v="112.5"/>
  </r>
  <r>
    <x v="2"/>
    <n v="1185732"/>
    <d v="2021-05-13T00:00:00"/>
    <x v="0"/>
    <s v="Massachusetts"/>
    <s v="Boston"/>
    <x v="3"/>
    <n v="45"/>
    <x v="36"/>
    <n v="78750"/>
    <n v="19687.5"/>
    <n v="0.25"/>
    <x v="0"/>
    <x v="4"/>
    <x v="1"/>
    <n v="450"/>
    <n v="112.5"/>
  </r>
  <r>
    <x v="2"/>
    <n v="1185732"/>
    <d v="2021-05-13T00:00:00"/>
    <x v="0"/>
    <s v="Massachusetts"/>
    <s v="Boston"/>
    <x v="4"/>
    <n v="54.999999999999993"/>
    <x v="40"/>
    <n v="109999.99999999999"/>
    <n v="27499.999999999996"/>
    <n v="0.25"/>
    <x v="0"/>
    <x v="4"/>
    <x v="1"/>
    <n v="549.99999999999989"/>
    <n v="137.49999999999997"/>
  </r>
  <r>
    <x v="2"/>
    <n v="1185732"/>
    <d v="2021-05-13T00:00:00"/>
    <x v="0"/>
    <s v="Massachusetts"/>
    <s v="Boston"/>
    <x v="5"/>
    <n v="60"/>
    <x v="45"/>
    <n v="195000"/>
    <n v="58500"/>
    <n v="0.3"/>
    <x v="0"/>
    <x v="4"/>
    <x v="1"/>
    <n v="600"/>
    <n v="180"/>
  </r>
  <r>
    <x v="2"/>
    <n v="1185732"/>
    <d v="2021-06-15T00:00:00"/>
    <x v="0"/>
    <s v="Massachusetts"/>
    <s v="Boston"/>
    <x v="0"/>
    <n v="54.999999999999993"/>
    <x v="30"/>
    <n v="316249.99999999994"/>
    <n v="94874.999999999985"/>
    <n v="0.3"/>
    <x v="0"/>
    <x v="11"/>
    <x v="1"/>
    <n v="549.99999999999989"/>
    <n v="164.99999999999997"/>
  </r>
  <r>
    <x v="2"/>
    <n v="1185732"/>
    <d v="2021-06-15T00:00:00"/>
    <x v="0"/>
    <s v="Massachusetts"/>
    <s v="Boston"/>
    <x v="1"/>
    <n v="50"/>
    <x v="45"/>
    <n v="162500"/>
    <n v="48750"/>
    <n v="0.3"/>
    <x v="0"/>
    <x v="11"/>
    <x v="1"/>
    <n v="500"/>
    <n v="150"/>
  </r>
  <r>
    <x v="2"/>
    <n v="1185732"/>
    <d v="2021-06-15T00:00:00"/>
    <x v="0"/>
    <s v="Massachusetts"/>
    <s v="Boston"/>
    <x v="2"/>
    <n v="45"/>
    <x v="43"/>
    <n v="112500"/>
    <n v="28125"/>
    <n v="0.25"/>
    <x v="0"/>
    <x v="11"/>
    <x v="1"/>
    <n v="450"/>
    <n v="112.5"/>
  </r>
  <r>
    <x v="2"/>
    <n v="1185732"/>
    <d v="2021-06-15T00:00:00"/>
    <x v="0"/>
    <s v="Massachusetts"/>
    <s v="Boston"/>
    <x v="3"/>
    <n v="45"/>
    <x v="37"/>
    <n v="101250"/>
    <n v="25312.5"/>
    <n v="0.25"/>
    <x v="0"/>
    <x v="11"/>
    <x v="1"/>
    <n v="450"/>
    <n v="112.5"/>
  </r>
  <r>
    <x v="2"/>
    <n v="1185732"/>
    <d v="2021-06-15T00:00:00"/>
    <x v="0"/>
    <s v="Massachusetts"/>
    <s v="Boston"/>
    <x v="4"/>
    <n v="54.999999999999993"/>
    <x v="37"/>
    <n v="123749.99999999999"/>
    <n v="30937.499999999996"/>
    <n v="0.25"/>
    <x v="0"/>
    <x v="11"/>
    <x v="1"/>
    <n v="549.99999999999989"/>
    <n v="137.49999999999997"/>
  </r>
  <r>
    <x v="2"/>
    <n v="1185732"/>
    <d v="2021-06-15T00:00:00"/>
    <x v="0"/>
    <s v="Massachusetts"/>
    <s v="Boston"/>
    <x v="5"/>
    <n v="60"/>
    <x v="47"/>
    <n v="225000"/>
    <n v="67500"/>
    <n v="0.3"/>
    <x v="0"/>
    <x v="11"/>
    <x v="1"/>
    <n v="600"/>
    <n v="180"/>
  </r>
  <r>
    <x v="2"/>
    <n v="1185732"/>
    <d v="2021-07-13T00:00:00"/>
    <x v="0"/>
    <s v="Massachusetts"/>
    <s v="Boston"/>
    <x v="0"/>
    <n v="54.999999999999993"/>
    <x v="24"/>
    <n v="329999.99999999994"/>
    <n v="98999.999999999985"/>
    <n v="0.3"/>
    <x v="0"/>
    <x v="5"/>
    <x v="1"/>
    <n v="549.99999999999989"/>
    <n v="164.99999999999997"/>
  </r>
  <r>
    <x v="2"/>
    <n v="1185732"/>
    <d v="2021-07-13T00:00:00"/>
    <x v="0"/>
    <s v="Massachusetts"/>
    <s v="Boston"/>
    <x v="1"/>
    <n v="50"/>
    <x v="44"/>
    <n v="175000"/>
    <n v="52500"/>
    <n v="0.3"/>
    <x v="0"/>
    <x v="5"/>
    <x v="1"/>
    <n v="500"/>
    <n v="150"/>
  </r>
  <r>
    <x v="2"/>
    <n v="1185732"/>
    <d v="2021-07-13T00:00:00"/>
    <x v="0"/>
    <s v="Massachusetts"/>
    <s v="Boston"/>
    <x v="2"/>
    <n v="45"/>
    <x v="34"/>
    <n v="123750"/>
    <n v="30937.5"/>
    <n v="0.25"/>
    <x v="0"/>
    <x v="5"/>
    <x v="1"/>
    <n v="450"/>
    <n v="112.5"/>
  </r>
  <r>
    <x v="2"/>
    <n v="1185732"/>
    <d v="2021-07-13T00:00:00"/>
    <x v="0"/>
    <s v="Massachusetts"/>
    <s v="Boston"/>
    <x v="3"/>
    <n v="45"/>
    <x v="37"/>
    <n v="101250"/>
    <n v="25312.5"/>
    <n v="0.25"/>
    <x v="0"/>
    <x v="5"/>
    <x v="1"/>
    <n v="450"/>
    <n v="112.5"/>
  </r>
  <r>
    <x v="2"/>
    <n v="1185732"/>
    <d v="2021-07-13T00:00:00"/>
    <x v="0"/>
    <s v="Massachusetts"/>
    <s v="Boston"/>
    <x v="4"/>
    <n v="54.999999999999993"/>
    <x v="43"/>
    <n v="137499.99999999997"/>
    <n v="34374.999999999993"/>
    <n v="0.25"/>
    <x v="0"/>
    <x v="5"/>
    <x v="1"/>
    <n v="549.99999999999989"/>
    <n v="137.49999999999997"/>
  </r>
  <r>
    <x v="2"/>
    <n v="1185732"/>
    <d v="2021-07-13T00:00:00"/>
    <x v="0"/>
    <s v="Massachusetts"/>
    <s v="Boston"/>
    <x v="5"/>
    <n v="60"/>
    <x v="32"/>
    <n v="255000"/>
    <n v="76500"/>
    <n v="0.3"/>
    <x v="0"/>
    <x v="5"/>
    <x v="1"/>
    <n v="600"/>
    <n v="180"/>
  </r>
  <r>
    <x v="2"/>
    <n v="1185732"/>
    <d v="2021-08-14T00:00:00"/>
    <x v="0"/>
    <s v="Massachusetts"/>
    <s v="Boston"/>
    <x v="0"/>
    <n v="54.999999999999993"/>
    <x v="30"/>
    <n v="316249.99999999994"/>
    <n v="94874.999999999985"/>
    <n v="0.3"/>
    <x v="0"/>
    <x v="6"/>
    <x v="1"/>
    <n v="549.99999999999989"/>
    <n v="164.99999999999997"/>
  </r>
  <r>
    <x v="2"/>
    <n v="1185732"/>
    <d v="2021-08-14T00:00:00"/>
    <x v="0"/>
    <s v="Massachusetts"/>
    <s v="Boston"/>
    <x v="1"/>
    <n v="50"/>
    <x v="44"/>
    <n v="175000"/>
    <n v="52500"/>
    <n v="0.3"/>
    <x v="0"/>
    <x v="6"/>
    <x v="1"/>
    <n v="500"/>
    <n v="150"/>
  </r>
  <r>
    <x v="2"/>
    <n v="1185732"/>
    <d v="2021-08-14T00:00:00"/>
    <x v="0"/>
    <s v="Massachusetts"/>
    <s v="Boston"/>
    <x v="2"/>
    <n v="45"/>
    <x v="34"/>
    <n v="123750"/>
    <n v="30937.5"/>
    <n v="0.25"/>
    <x v="0"/>
    <x v="6"/>
    <x v="1"/>
    <n v="450"/>
    <n v="112.5"/>
  </r>
  <r>
    <x v="2"/>
    <n v="1185732"/>
    <d v="2021-08-14T00:00:00"/>
    <x v="0"/>
    <s v="Massachusetts"/>
    <s v="Boston"/>
    <x v="3"/>
    <n v="45"/>
    <x v="36"/>
    <n v="78750"/>
    <n v="19687.5"/>
    <n v="0.25"/>
    <x v="0"/>
    <x v="6"/>
    <x v="1"/>
    <n v="450"/>
    <n v="112.5"/>
  </r>
  <r>
    <x v="2"/>
    <n v="1185732"/>
    <d v="2021-08-14T00:00:00"/>
    <x v="0"/>
    <s v="Massachusetts"/>
    <s v="Boston"/>
    <x v="4"/>
    <n v="54.999999999999993"/>
    <x v="42"/>
    <n v="82499.999999999985"/>
    <n v="20624.999999999996"/>
    <n v="0.25"/>
    <x v="0"/>
    <x v="6"/>
    <x v="1"/>
    <n v="549.99999999999989"/>
    <n v="137.49999999999997"/>
  </r>
  <r>
    <x v="2"/>
    <n v="1185732"/>
    <d v="2021-08-14T00:00:00"/>
    <x v="0"/>
    <s v="Massachusetts"/>
    <s v="Boston"/>
    <x v="5"/>
    <n v="60"/>
    <x v="45"/>
    <n v="195000"/>
    <n v="58500"/>
    <n v="0.3"/>
    <x v="0"/>
    <x v="6"/>
    <x v="1"/>
    <n v="600"/>
    <n v="180"/>
  </r>
  <r>
    <x v="2"/>
    <n v="1185732"/>
    <d v="2021-09-13T00:00:00"/>
    <x v="0"/>
    <s v="Massachusetts"/>
    <s v="Boston"/>
    <x v="0"/>
    <n v="54.999999999999993"/>
    <x v="31"/>
    <n v="247499.99999999997"/>
    <n v="74249.999999999985"/>
    <n v="0.3"/>
    <x v="0"/>
    <x v="7"/>
    <x v="1"/>
    <n v="549.99999999999989"/>
    <n v="164.99999999999997"/>
  </r>
  <r>
    <x v="2"/>
    <n v="1185732"/>
    <d v="2021-09-13T00:00:00"/>
    <x v="0"/>
    <s v="Massachusetts"/>
    <s v="Boston"/>
    <x v="1"/>
    <n v="50"/>
    <x v="43"/>
    <n v="125000"/>
    <n v="37500"/>
    <n v="0.3"/>
    <x v="0"/>
    <x v="7"/>
    <x v="1"/>
    <n v="500"/>
    <n v="150"/>
  </r>
  <r>
    <x v="2"/>
    <n v="1185732"/>
    <d v="2021-09-13T00:00:00"/>
    <x v="0"/>
    <s v="Massachusetts"/>
    <s v="Boston"/>
    <x v="2"/>
    <n v="45"/>
    <x v="42"/>
    <n v="67500"/>
    <n v="16875"/>
    <n v="0.25"/>
    <x v="0"/>
    <x v="7"/>
    <x v="1"/>
    <n v="450"/>
    <n v="112.5"/>
  </r>
  <r>
    <x v="2"/>
    <n v="1185732"/>
    <d v="2021-09-13T00:00:00"/>
    <x v="0"/>
    <s v="Massachusetts"/>
    <s v="Boston"/>
    <x v="3"/>
    <n v="45"/>
    <x v="35"/>
    <n v="56250"/>
    <n v="14062.5"/>
    <n v="0.25"/>
    <x v="0"/>
    <x v="7"/>
    <x v="1"/>
    <n v="450"/>
    <n v="112.5"/>
  </r>
  <r>
    <x v="2"/>
    <n v="1185732"/>
    <d v="2021-09-13T00:00:00"/>
    <x v="0"/>
    <s v="Massachusetts"/>
    <s v="Boston"/>
    <x v="4"/>
    <n v="54.999999999999993"/>
    <x v="35"/>
    <n v="68749.999999999985"/>
    <n v="17187.499999999996"/>
    <n v="0.25"/>
    <x v="0"/>
    <x v="7"/>
    <x v="1"/>
    <n v="549.99999999999989"/>
    <n v="137.49999999999997"/>
  </r>
  <r>
    <x v="2"/>
    <n v="1185732"/>
    <d v="2021-09-13T00:00:00"/>
    <x v="0"/>
    <s v="Massachusetts"/>
    <s v="Boston"/>
    <x v="5"/>
    <n v="60"/>
    <x v="37"/>
    <n v="135000"/>
    <n v="40500"/>
    <n v="0.3"/>
    <x v="0"/>
    <x v="7"/>
    <x v="1"/>
    <n v="600"/>
    <n v="180"/>
  </r>
  <r>
    <x v="2"/>
    <n v="1185732"/>
    <d v="2021-10-15T00:00:00"/>
    <x v="0"/>
    <s v="Massachusetts"/>
    <s v="Boston"/>
    <x v="0"/>
    <n v="60"/>
    <x v="46"/>
    <n v="240000"/>
    <n v="72000"/>
    <n v="0.3"/>
    <x v="0"/>
    <x v="8"/>
    <x v="1"/>
    <n v="600"/>
    <n v="180"/>
  </r>
  <r>
    <x v="2"/>
    <n v="1185732"/>
    <d v="2021-10-15T00:00:00"/>
    <x v="0"/>
    <s v="Massachusetts"/>
    <s v="Boston"/>
    <x v="1"/>
    <n v="55.000000000000007"/>
    <x v="37"/>
    <n v="123750.00000000001"/>
    <n v="37125"/>
    <n v="0.3"/>
    <x v="0"/>
    <x v="8"/>
    <x v="1"/>
    <n v="550.00000000000011"/>
    <n v="165"/>
  </r>
  <r>
    <x v="2"/>
    <n v="1185732"/>
    <d v="2021-10-15T00:00:00"/>
    <x v="0"/>
    <s v="Massachusetts"/>
    <s v="Boston"/>
    <x v="2"/>
    <n v="55.000000000000007"/>
    <x v="35"/>
    <n v="68750.000000000015"/>
    <n v="17187.500000000004"/>
    <n v="0.25"/>
    <x v="0"/>
    <x v="8"/>
    <x v="1"/>
    <n v="550.00000000000011"/>
    <n v="137.50000000000003"/>
  </r>
  <r>
    <x v="2"/>
    <n v="1185732"/>
    <d v="2021-10-15T00:00:00"/>
    <x v="0"/>
    <s v="Massachusetts"/>
    <s v="Boston"/>
    <x v="3"/>
    <n v="55.000000000000007"/>
    <x v="38"/>
    <n v="55000.000000000007"/>
    <n v="13750.000000000002"/>
    <n v="0.25"/>
    <x v="0"/>
    <x v="8"/>
    <x v="1"/>
    <n v="550.00000000000011"/>
    <n v="137.50000000000003"/>
  </r>
  <r>
    <x v="2"/>
    <n v="1185732"/>
    <d v="2021-10-15T00:00:00"/>
    <x v="0"/>
    <s v="Massachusetts"/>
    <s v="Boston"/>
    <x v="4"/>
    <n v="65"/>
    <x v="38"/>
    <n v="65000"/>
    <n v="16250"/>
    <n v="0.25"/>
    <x v="0"/>
    <x v="8"/>
    <x v="1"/>
    <n v="650"/>
    <n v="162.5"/>
  </r>
  <r>
    <x v="5"/>
    <n v="1185732"/>
    <d v="2021-10-15T00:00:00"/>
    <x v="0"/>
    <s v="Massachusetts"/>
    <s v="Boston"/>
    <x v="5"/>
    <n v="70"/>
    <x v="37"/>
    <n v="157500"/>
    <n v="47250"/>
    <n v="0.3"/>
    <x v="0"/>
    <x v="8"/>
    <x v="1"/>
    <n v="700"/>
    <n v="210"/>
  </r>
  <r>
    <x v="5"/>
    <n v="1185732"/>
    <d v="2021-11-14T00:00:00"/>
    <x v="0"/>
    <s v="Massachusetts"/>
    <s v="Boston"/>
    <x v="0"/>
    <n v="65"/>
    <x v="47"/>
    <n v="243750"/>
    <n v="73125"/>
    <n v="0.3"/>
    <x v="0"/>
    <x v="9"/>
    <x v="1"/>
    <n v="650"/>
    <n v="195"/>
  </r>
  <r>
    <x v="5"/>
    <n v="1185732"/>
    <d v="2021-11-14T00:00:00"/>
    <x v="0"/>
    <s v="Massachusetts"/>
    <s v="Boston"/>
    <x v="1"/>
    <n v="55.000000000000007"/>
    <x v="48"/>
    <n v="165000.00000000003"/>
    <n v="49500.000000000007"/>
    <n v="0.3"/>
    <x v="0"/>
    <x v="9"/>
    <x v="1"/>
    <n v="550.00000000000011"/>
    <n v="165.00000000000003"/>
  </r>
  <r>
    <x v="5"/>
    <n v="1185732"/>
    <d v="2021-11-14T00:00:00"/>
    <x v="0"/>
    <s v="Massachusetts"/>
    <s v="Boston"/>
    <x v="2"/>
    <n v="55.000000000000007"/>
    <x v="70"/>
    <n v="162250.00000000003"/>
    <n v="40562.500000000007"/>
    <n v="0.25"/>
    <x v="0"/>
    <x v="9"/>
    <x v="1"/>
    <n v="550.00000000000011"/>
    <n v="137.50000000000003"/>
  </r>
  <r>
    <x v="5"/>
    <n v="1185732"/>
    <d v="2021-11-14T00:00:00"/>
    <x v="0"/>
    <s v="Massachusetts"/>
    <s v="Boston"/>
    <x v="3"/>
    <n v="55.000000000000007"/>
    <x v="34"/>
    <n v="151250.00000000003"/>
    <n v="37812.500000000007"/>
    <n v="0.25"/>
    <x v="0"/>
    <x v="9"/>
    <x v="1"/>
    <n v="550.00000000000011"/>
    <n v="137.50000000000003"/>
  </r>
  <r>
    <x v="5"/>
    <n v="1185732"/>
    <d v="2021-11-14T00:00:00"/>
    <x v="0"/>
    <s v="Massachusetts"/>
    <s v="Boston"/>
    <x v="4"/>
    <n v="65"/>
    <x v="43"/>
    <n v="162500"/>
    <n v="40625"/>
    <n v="0.25"/>
    <x v="0"/>
    <x v="9"/>
    <x v="1"/>
    <n v="650"/>
    <n v="162.5"/>
  </r>
  <r>
    <x v="5"/>
    <n v="1185732"/>
    <d v="2021-11-14T00:00:00"/>
    <x v="0"/>
    <s v="Massachusetts"/>
    <s v="Boston"/>
    <x v="5"/>
    <n v="70"/>
    <x v="44"/>
    <n v="245000"/>
    <n v="73500"/>
    <n v="0.3"/>
    <x v="0"/>
    <x v="9"/>
    <x v="1"/>
    <n v="700"/>
    <n v="210"/>
  </r>
  <r>
    <x v="5"/>
    <n v="1185732"/>
    <d v="2021-12-13T00:00:00"/>
    <x v="0"/>
    <s v="Massachusetts"/>
    <s v="Boston"/>
    <x v="0"/>
    <n v="65"/>
    <x v="30"/>
    <n v="373750"/>
    <n v="112125"/>
    <n v="0.3"/>
    <x v="0"/>
    <x v="10"/>
    <x v="1"/>
    <n v="650"/>
    <n v="195"/>
  </r>
  <r>
    <x v="5"/>
    <n v="1185732"/>
    <d v="2021-12-13T00:00:00"/>
    <x v="0"/>
    <s v="Massachusetts"/>
    <s v="Boston"/>
    <x v="1"/>
    <n v="55.000000000000007"/>
    <x v="47"/>
    <n v="206250.00000000003"/>
    <n v="61875.000000000007"/>
    <n v="0.3"/>
    <x v="0"/>
    <x v="10"/>
    <x v="1"/>
    <n v="550.00000000000011"/>
    <n v="165.00000000000003"/>
  </r>
  <r>
    <x v="5"/>
    <n v="1185732"/>
    <d v="2021-12-13T00:00:00"/>
    <x v="0"/>
    <s v="Massachusetts"/>
    <s v="Boston"/>
    <x v="2"/>
    <n v="55.000000000000007"/>
    <x v="44"/>
    <n v="192500.00000000003"/>
    <n v="48125.000000000007"/>
    <n v="0.25"/>
    <x v="0"/>
    <x v="10"/>
    <x v="1"/>
    <n v="550.00000000000011"/>
    <n v="137.50000000000003"/>
  </r>
  <r>
    <x v="5"/>
    <n v="1185732"/>
    <d v="2021-12-13T00:00:00"/>
    <x v="0"/>
    <s v="Massachusetts"/>
    <s v="Boston"/>
    <x v="3"/>
    <n v="55.000000000000007"/>
    <x v="48"/>
    <n v="165000.00000000003"/>
    <n v="41250.000000000007"/>
    <n v="0.25"/>
    <x v="0"/>
    <x v="10"/>
    <x v="1"/>
    <n v="550.00000000000011"/>
    <n v="137.50000000000003"/>
  </r>
  <r>
    <x v="5"/>
    <n v="1185732"/>
    <d v="2021-12-13T00:00:00"/>
    <x v="0"/>
    <s v="Massachusetts"/>
    <s v="Boston"/>
    <x v="4"/>
    <n v="65"/>
    <x v="48"/>
    <n v="195000"/>
    <n v="48750"/>
    <n v="0.25"/>
    <x v="0"/>
    <x v="10"/>
    <x v="1"/>
    <n v="650"/>
    <n v="162.5"/>
  </r>
  <r>
    <x v="5"/>
    <n v="1185732"/>
    <d v="2021-12-13T00:00:00"/>
    <x v="0"/>
    <s v="Massachusetts"/>
    <s v="Boston"/>
    <x v="5"/>
    <n v="70"/>
    <x v="46"/>
    <n v="280000"/>
    <n v="84000"/>
    <n v="0.3"/>
    <x v="0"/>
    <x v="10"/>
    <x v="1"/>
    <n v="700"/>
    <n v="210"/>
  </r>
  <r>
    <x v="5"/>
    <n v="1185732"/>
    <d v="2021-01-14T00:00:00"/>
    <x v="0"/>
    <s v="Massachusetts"/>
    <s v="Boston"/>
    <x v="0"/>
    <n v="45"/>
    <x v="27"/>
    <n v="236250"/>
    <n v="106312.5"/>
    <n v="0.45"/>
    <x v="0"/>
    <x v="0"/>
    <x v="1"/>
    <n v="450"/>
    <n v="202.5"/>
  </r>
  <r>
    <x v="5"/>
    <n v="1185732"/>
    <d v="2021-01-14T00:00:00"/>
    <x v="0"/>
    <s v="Massachusetts"/>
    <s v="Boston"/>
    <x v="1"/>
    <n v="45"/>
    <x v="45"/>
    <n v="146250"/>
    <n v="65812.5"/>
    <n v="0.45"/>
    <x v="0"/>
    <x v="0"/>
    <x v="1"/>
    <n v="450"/>
    <n v="202.5"/>
  </r>
  <r>
    <x v="5"/>
    <n v="1185732"/>
    <d v="2021-01-14T00:00:00"/>
    <x v="0"/>
    <s v="Massachusetts"/>
    <s v="Boston"/>
    <x v="2"/>
    <n v="35"/>
    <x v="45"/>
    <n v="113750"/>
    <n v="39812.5"/>
    <n v="0.35"/>
    <x v="0"/>
    <x v="0"/>
    <x v="1"/>
    <n v="350"/>
    <n v="122.5"/>
  </r>
  <r>
    <x v="5"/>
    <n v="1185732"/>
    <d v="2021-01-14T00:00:00"/>
    <x v="0"/>
    <s v="Massachusetts"/>
    <s v="Boston"/>
    <x v="3"/>
    <n v="40"/>
    <x v="36"/>
    <n v="70000"/>
    <n v="24500"/>
    <n v="0.35"/>
    <x v="0"/>
    <x v="0"/>
    <x v="1"/>
    <n v="400"/>
    <n v="140"/>
  </r>
  <r>
    <x v="5"/>
    <n v="1185732"/>
    <d v="2021-01-14T00:00:00"/>
    <x v="0"/>
    <s v="Massachusetts"/>
    <s v="Boston"/>
    <x v="4"/>
    <n v="55.000000000000007"/>
    <x v="37"/>
    <n v="123750.00000000001"/>
    <n v="43312.5"/>
    <n v="0.35"/>
    <x v="0"/>
    <x v="0"/>
    <x v="1"/>
    <n v="550.00000000000011"/>
    <n v="192.5"/>
  </r>
  <r>
    <x v="5"/>
    <n v="1185732"/>
    <d v="2021-01-14T00:00:00"/>
    <x v="0"/>
    <s v="Massachusetts"/>
    <s v="Boston"/>
    <x v="5"/>
    <n v="45"/>
    <x v="45"/>
    <n v="146250"/>
    <n v="58499.999999999993"/>
    <n v="0.39999999999999997"/>
    <x v="0"/>
    <x v="0"/>
    <x v="1"/>
    <n v="450"/>
    <n v="179.99999999999997"/>
  </r>
  <r>
    <x v="5"/>
    <n v="1185732"/>
    <d v="2021-02-12T00:00:00"/>
    <x v="0"/>
    <s v="Massachusetts"/>
    <s v="Boston"/>
    <x v="0"/>
    <n v="45"/>
    <x v="30"/>
    <n v="258750"/>
    <n v="116437.5"/>
    <n v="0.45"/>
    <x v="0"/>
    <x v="1"/>
    <x v="1"/>
    <n v="450"/>
    <n v="202.5"/>
  </r>
  <r>
    <x v="5"/>
    <n v="1185732"/>
    <d v="2021-02-12T00:00:00"/>
    <x v="0"/>
    <s v="Massachusetts"/>
    <s v="Boston"/>
    <x v="1"/>
    <n v="45"/>
    <x v="37"/>
    <n v="101250"/>
    <n v="45562.5"/>
    <n v="0.45"/>
    <x v="0"/>
    <x v="1"/>
    <x v="1"/>
    <n v="450"/>
    <n v="202.5"/>
  </r>
  <r>
    <x v="5"/>
    <n v="1185732"/>
    <d v="2021-02-12T00:00:00"/>
    <x v="0"/>
    <s v="Massachusetts"/>
    <s v="Boston"/>
    <x v="2"/>
    <n v="35"/>
    <x v="34"/>
    <n v="96250"/>
    <n v="33687.5"/>
    <n v="0.35"/>
    <x v="0"/>
    <x v="1"/>
    <x v="1"/>
    <n v="350"/>
    <n v="122.5"/>
  </r>
  <r>
    <x v="5"/>
    <n v="1185732"/>
    <d v="2021-02-12T00:00:00"/>
    <x v="0"/>
    <s v="Vermont"/>
    <s v="Burlington"/>
    <x v="3"/>
    <n v="40"/>
    <x v="42"/>
    <n v="60000"/>
    <n v="21000"/>
    <n v="0.35"/>
    <x v="0"/>
    <x v="1"/>
    <x v="1"/>
    <n v="400"/>
    <n v="140"/>
  </r>
  <r>
    <x v="5"/>
    <n v="1185732"/>
    <d v="2021-02-12T00:00:00"/>
    <x v="0"/>
    <s v="Vermont"/>
    <s v="Burlington"/>
    <x v="4"/>
    <n v="55.000000000000007"/>
    <x v="37"/>
    <n v="123750.00000000001"/>
    <n v="43312.5"/>
    <n v="0.35"/>
    <x v="0"/>
    <x v="1"/>
    <x v="1"/>
    <n v="550.00000000000011"/>
    <n v="192.5"/>
  </r>
  <r>
    <x v="5"/>
    <n v="1185732"/>
    <d v="2021-02-12T00:00:00"/>
    <x v="0"/>
    <s v="Vermont"/>
    <s v="Burlington"/>
    <x v="5"/>
    <n v="45"/>
    <x v="45"/>
    <n v="146250"/>
    <n v="58499.999999999993"/>
    <n v="0.39999999999999997"/>
    <x v="0"/>
    <x v="1"/>
    <x v="1"/>
    <n v="450"/>
    <n v="179.99999999999997"/>
  </r>
  <r>
    <x v="5"/>
    <n v="1185732"/>
    <d v="2021-03-10T00:00:00"/>
    <x v="0"/>
    <s v="Vermont"/>
    <s v="Burlington"/>
    <x v="0"/>
    <n v="45"/>
    <x v="61"/>
    <n v="245250"/>
    <n v="110362.5"/>
    <n v="0.45"/>
    <x v="0"/>
    <x v="2"/>
    <x v="1"/>
    <n v="450"/>
    <n v="202.5"/>
  </r>
  <r>
    <x v="5"/>
    <n v="1185732"/>
    <d v="2021-03-10T00:00:00"/>
    <x v="0"/>
    <s v="Vermont"/>
    <s v="Burlington"/>
    <x v="1"/>
    <n v="45"/>
    <x v="43"/>
    <n v="112500"/>
    <n v="50625"/>
    <n v="0.45"/>
    <x v="0"/>
    <x v="2"/>
    <x v="1"/>
    <n v="450"/>
    <n v="202.5"/>
  </r>
  <r>
    <x v="5"/>
    <n v="1185732"/>
    <d v="2021-03-10T00:00:00"/>
    <x v="0"/>
    <s v="Vermont"/>
    <s v="Burlington"/>
    <x v="2"/>
    <n v="35"/>
    <x v="34"/>
    <n v="96250"/>
    <n v="33687.5"/>
    <n v="0.35"/>
    <x v="0"/>
    <x v="2"/>
    <x v="1"/>
    <n v="350"/>
    <n v="122.5"/>
  </r>
  <r>
    <x v="5"/>
    <n v="1185732"/>
    <d v="2021-03-10T00:00:00"/>
    <x v="0"/>
    <s v="Vermont"/>
    <s v="Burlington"/>
    <x v="3"/>
    <n v="40"/>
    <x v="35"/>
    <n v="50000"/>
    <n v="17500"/>
    <n v="0.35"/>
    <x v="0"/>
    <x v="2"/>
    <x v="1"/>
    <n v="400"/>
    <n v="140"/>
  </r>
  <r>
    <x v="5"/>
    <n v="1185732"/>
    <d v="2021-03-10T00:00:00"/>
    <x v="0"/>
    <s v="Vermont"/>
    <s v="Burlington"/>
    <x v="4"/>
    <n v="55.000000000000007"/>
    <x v="36"/>
    <n v="96250.000000000015"/>
    <n v="33687.5"/>
    <n v="0.35"/>
    <x v="0"/>
    <x v="2"/>
    <x v="1"/>
    <n v="550.00000000000011"/>
    <n v="192.5"/>
  </r>
  <r>
    <x v="5"/>
    <n v="1185732"/>
    <d v="2021-03-10T00:00:00"/>
    <x v="0"/>
    <s v="Vermont"/>
    <s v="Burlington"/>
    <x v="5"/>
    <n v="45"/>
    <x v="34"/>
    <n v="123750"/>
    <n v="49499.999999999993"/>
    <n v="0.39999999999999997"/>
    <x v="0"/>
    <x v="2"/>
    <x v="1"/>
    <n v="450"/>
    <n v="179.99999999999997"/>
  </r>
  <r>
    <x v="5"/>
    <n v="1185732"/>
    <d v="2021-04-11T00:00:00"/>
    <x v="0"/>
    <s v="Vermont"/>
    <s v="Burlington"/>
    <x v="0"/>
    <n v="45"/>
    <x v="27"/>
    <n v="236250"/>
    <n v="106312.5"/>
    <n v="0.45"/>
    <x v="0"/>
    <x v="3"/>
    <x v="1"/>
    <n v="450"/>
    <n v="202.5"/>
  </r>
  <r>
    <x v="5"/>
    <n v="1185732"/>
    <d v="2021-04-11T00:00:00"/>
    <x v="0"/>
    <s v="Vermont"/>
    <s v="Burlington"/>
    <x v="1"/>
    <n v="45"/>
    <x v="37"/>
    <n v="101250"/>
    <n v="45562.5"/>
    <n v="0.45"/>
    <x v="0"/>
    <x v="3"/>
    <x v="1"/>
    <n v="450"/>
    <n v="202.5"/>
  </r>
  <r>
    <x v="5"/>
    <n v="1185732"/>
    <d v="2021-04-11T00:00:00"/>
    <x v="0"/>
    <s v="Vermont"/>
    <s v="Burlington"/>
    <x v="2"/>
    <n v="35"/>
    <x v="37"/>
    <n v="78750"/>
    <n v="27562.5"/>
    <n v="0.35"/>
    <x v="0"/>
    <x v="3"/>
    <x v="1"/>
    <n v="350"/>
    <n v="122.5"/>
  </r>
  <r>
    <x v="5"/>
    <n v="1185732"/>
    <d v="2021-04-11T00:00:00"/>
    <x v="0"/>
    <s v="Vermont"/>
    <s v="Burlington"/>
    <x v="3"/>
    <n v="40"/>
    <x v="42"/>
    <n v="60000"/>
    <n v="21000"/>
    <n v="0.35"/>
    <x v="0"/>
    <x v="3"/>
    <x v="1"/>
    <n v="400"/>
    <n v="140"/>
  </r>
  <r>
    <x v="5"/>
    <n v="1185732"/>
    <d v="2021-04-11T00:00:00"/>
    <x v="0"/>
    <s v="Vermont"/>
    <s v="Burlington"/>
    <x v="4"/>
    <n v="55.000000000000007"/>
    <x v="42"/>
    <n v="82500.000000000015"/>
    <n v="28875.000000000004"/>
    <n v="0.35"/>
    <x v="0"/>
    <x v="3"/>
    <x v="1"/>
    <n v="550.00000000000011"/>
    <n v="192.50000000000003"/>
  </r>
  <r>
    <x v="5"/>
    <n v="1185732"/>
    <d v="2021-04-11T00:00:00"/>
    <x v="0"/>
    <s v="Vermont"/>
    <s v="Burlington"/>
    <x v="5"/>
    <n v="45"/>
    <x v="48"/>
    <n v="135000"/>
    <n v="53999.999999999993"/>
    <n v="0.39999999999999997"/>
    <x v="0"/>
    <x v="3"/>
    <x v="1"/>
    <n v="450"/>
    <n v="179.99999999999997"/>
  </r>
  <r>
    <x v="5"/>
    <n v="1185732"/>
    <d v="2021-05-10T00:00:00"/>
    <x v="0"/>
    <s v="Vermont"/>
    <s v="Burlington"/>
    <x v="0"/>
    <n v="60"/>
    <x v="62"/>
    <n v="342000"/>
    <n v="153900"/>
    <n v="0.45"/>
    <x v="0"/>
    <x v="4"/>
    <x v="1"/>
    <n v="600"/>
    <n v="270"/>
  </r>
  <r>
    <x v="5"/>
    <n v="1185732"/>
    <d v="2021-05-10T00:00:00"/>
    <x v="0"/>
    <s v="Vermont"/>
    <s v="Burlington"/>
    <x v="1"/>
    <n v="55.000000000000007"/>
    <x v="34"/>
    <n v="151250.00000000003"/>
    <n v="68062.500000000015"/>
    <n v="0.45"/>
    <x v="0"/>
    <x v="4"/>
    <x v="1"/>
    <n v="550.00000000000011"/>
    <n v="247.50000000000006"/>
  </r>
  <r>
    <x v="5"/>
    <n v="1185732"/>
    <d v="2021-05-10T00:00:00"/>
    <x v="0"/>
    <s v="Vermont"/>
    <s v="Burlington"/>
    <x v="2"/>
    <n v="50"/>
    <x v="48"/>
    <n v="150000"/>
    <n v="52500"/>
    <n v="0.35"/>
    <x v="0"/>
    <x v="4"/>
    <x v="1"/>
    <n v="500"/>
    <n v="175"/>
  </r>
  <r>
    <x v="5"/>
    <n v="1185732"/>
    <d v="2021-05-10T00:00:00"/>
    <x v="0"/>
    <s v="Vermont"/>
    <s v="Burlington"/>
    <x v="3"/>
    <n v="50"/>
    <x v="43"/>
    <n v="125000"/>
    <n v="43750"/>
    <n v="0.35"/>
    <x v="0"/>
    <x v="4"/>
    <x v="1"/>
    <n v="500"/>
    <n v="175"/>
  </r>
  <r>
    <x v="5"/>
    <n v="1185732"/>
    <d v="2021-05-10T00:00:00"/>
    <x v="0"/>
    <s v="Vermont"/>
    <s v="Burlington"/>
    <x v="4"/>
    <n v="60"/>
    <x v="34"/>
    <n v="165000"/>
    <n v="57749.999999999993"/>
    <n v="0.35"/>
    <x v="0"/>
    <x v="4"/>
    <x v="1"/>
    <n v="600"/>
    <n v="209.99999999999997"/>
  </r>
  <r>
    <x v="5"/>
    <n v="1185732"/>
    <d v="2021-05-10T00:00:00"/>
    <x v="0"/>
    <s v="Vermont"/>
    <s v="Burlington"/>
    <x v="5"/>
    <n v="65"/>
    <x v="46"/>
    <n v="260000"/>
    <n v="103999.99999999999"/>
    <n v="0.39999999999999997"/>
    <x v="0"/>
    <x v="4"/>
    <x v="1"/>
    <n v="650"/>
    <n v="259.99999999999994"/>
  </r>
  <r>
    <x v="5"/>
    <n v="1185732"/>
    <d v="2021-06-12T00:00:00"/>
    <x v="0"/>
    <s v="Vermont"/>
    <s v="Burlington"/>
    <x v="0"/>
    <n v="60"/>
    <x v="25"/>
    <n v="390000"/>
    <n v="175500"/>
    <n v="0.45"/>
    <x v="0"/>
    <x v="11"/>
    <x v="1"/>
    <n v="600"/>
    <n v="270"/>
  </r>
  <r>
    <x v="5"/>
    <n v="1185732"/>
    <d v="2021-06-12T00:00:00"/>
    <x v="0"/>
    <s v="Vermont"/>
    <s v="Burlington"/>
    <x v="1"/>
    <n v="55.000000000000007"/>
    <x v="46"/>
    <n v="220000.00000000003"/>
    <n v="99000.000000000015"/>
    <n v="0.45"/>
    <x v="0"/>
    <x v="11"/>
    <x v="1"/>
    <n v="550.00000000000011"/>
    <n v="247.50000000000003"/>
  </r>
  <r>
    <x v="5"/>
    <n v="1185732"/>
    <d v="2021-06-12T00:00:00"/>
    <x v="0"/>
    <s v="Vermont"/>
    <s v="Burlington"/>
    <x v="2"/>
    <n v="50"/>
    <x v="45"/>
    <n v="162500"/>
    <n v="56875"/>
    <n v="0.35"/>
    <x v="0"/>
    <x v="11"/>
    <x v="1"/>
    <n v="500"/>
    <n v="175"/>
  </r>
  <r>
    <x v="5"/>
    <n v="1185732"/>
    <d v="2021-06-12T00:00:00"/>
    <x v="0"/>
    <s v="Vermont"/>
    <s v="Burlington"/>
    <x v="3"/>
    <n v="50"/>
    <x v="48"/>
    <n v="150000"/>
    <n v="52500"/>
    <n v="0.35"/>
    <x v="0"/>
    <x v="11"/>
    <x v="1"/>
    <n v="500"/>
    <n v="175"/>
  </r>
  <r>
    <x v="5"/>
    <n v="1185732"/>
    <d v="2021-06-12T00:00:00"/>
    <x v="0"/>
    <s v="Vermont"/>
    <s v="Burlington"/>
    <x v="4"/>
    <n v="60"/>
    <x v="48"/>
    <n v="180000"/>
    <n v="62999.999999999993"/>
    <n v="0.35"/>
    <x v="0"/>
    <x v="11"/>
    <x v="1"/>
    <n v="600"/>
    <n v="209.99999999999997"/>
  </r>
  <r>
    <x v="5"/>
    <n v="1185732"/>
    <d v="2021-06-12T00:00:00"/>
    <x v="0"/>
    <s v="Vermont"/>
    <s v="Burlington"/>
    <x v="5"/>
    <n v="65"/>
    <x v="31"/>
    <n v="292500"/>
    <n v="116999.99999999999"/>
    <n v="0.39999999999999997"/>
    <x v="0"/>
    <x v="11"/>
    <x v="1"/>
    <n v="650"/>
    <n v="259.99999999999994"/>
  </r>
  <r>
    <x v="5"/>
    <n v="1185732"/>
    <d v="2021-07-10T00:00:00"/>
    <x v="0"/>
    <s v="Vermont"/>
    <s v="Burlington"/>
    <x v="0"/>
    <n v="60"/>
    <x v="21"/>
    <n v="405000"/>
    <n v="182250"/>
    <n v="0.45"/>
    <x v="0"/>
    <x v="5"/>
    <x v="1"/>
    <n v="600"/>
    <n v="270"/>
  </r>
  <r>
    <x v="5"/>
    <n v="1185732"/>
    <d v="2021-07-10T00:00:00"/>
    <x v="0"/>
    <s v="Vermont"/>
    <s v="Burlington"/>
    <x v="1"/>
    <n v="55.000000000000007"/>
    <x v="32"/>
    <n v="233750.00000000003"/>
    <n v="105187.50000000001"/>
    <n v="0.45"/>
    <x v="0"/>
    <x v="5"/>
    <x v="1"/>
    <n v="550.00000000000011"/>
    <n v="247.50000000000003"/>
  </r>
  <r>
    <x v="5"/>
    <n v="1185732"/>
    <d v="2021-07-10T00:00:00"/>
    <x v="0"/>
    <s v="Vermont"/>
    <s v="Burlington"/>
    <x v="2"/>
    <n v="50"/>
    <x v="44"/>
    <n v="175000"/>
    <n v="61249.999999999993"/>
    <n v="0.35"/>
    <x v="0"/>
    <x v="5"/>
    <x v="1"/>
    <n v="500"/>
    <n v="174.99999999999997"/>
  </r>
  <r>
    <x v="5"/>
    <n v="1185732"/>
    <d v="2021-07-10T00:00:00"/>
    <x v="0"/>
    <s v="Vermont"/>
    <s v="Burlington"/>
    <x v="3"/>
    <n v="50"/>
    <x v="48"/>
    <n v="150000"/>
    <n v="52500"/>
    <n v="0.35"/>
    <x v="0"/>
    <x v="5"/>
    <x v="1"/>
    <n v="500"/>
    <n v="175"/>
  </r>
  <r>
    <x v="5"/>
    <n v="1185732"/>
    <d v="2021-07-10T00:00:00"/>
    <x v="0"/>
    <s v="Vermont"/>
    <s v="Burlington"/>
    <x v="4"/>
    <n v="60"/>
    <x v="45"/>
    <n v="195000"/>
    <n v="68250"/>
    <n v="0.35"/>
    <x v="0"/>
    <x v="5"/>
    <x v="1"/>
    <n v="600"/>
    <n v="210"/>
  </r>
  <r>
    <x v="5"/>
    <n v="1185732"/>
    <d v="2021-07-10T00:00:00"/>
    <x v="0"/>
    <s v="Vermont"/>
    <s v="Burlington"/>
    <x v="5"/>
    <n v="65"/>
    <x v="23"/>
    <n v="325000"/>
    <n v="129999.99999999999"/>
    <n v="0.39999999999999997"/>
    <x v="0"/>
    <x v="5"/>
    <x v="1"/>
    <n v="650"/>
    <n v="259.99999999999994"/>
  </r>
  <r>
    <x v="5"/>
    <n v="1185732"/>
    <d v="2021-08-11T00:00:00"/>
    <x v="0"/>
    <s v="Vermont"/>
    <s v="Burlington"/>
    <x v="0"/>
    <n v="60"/>
    <x v="25"/>
    <n v="390000"/>
    <n v="175500"/>
    <n v="0.45"/>
    <x v="0"/>
    <x v="6"/>
    <x v="1"/>
    <n v="600"/>
    <n v="270"/>
  </r>
  <r>
    <x v="5"/>
    <n v="1185732"/>
    <d v="2021-08-11T00:00:00"/>
    <x v="0"/>
    <s v="Vermont"/>
    <s v="Burlington"/>
    <x v="1"/>
    <n v="55.000000000000007"/>
    <x v="32"/>
    <n v="233750.00000000003"/>
    <n v="105187.50000000001"/>
    <n v="0.45"/>
    <x v="0"/>
    <x v="6"/>
    <x v="1"/>
    <n v="550.00000000000011"/>
    <n v="247.50000000000003"/>
  </r>
  <r>
    <x v="5"/>
    <n v="1185732"/>
    <d v="2021-08-11T00:00:00"/>
    <x v="0"/>
    <s v="Vermont"/>
    <s v="Burlington"/>
    <x v="2"/>
    <n v="50"/>
    <x v="44"/>
    <n v="175000"/>
    <n v="61249.999999999993"/>
    <n v="0.35"/>
    <x v="0"/>
    <x v="6"/>
    <x v="1"/>
    <n v="500"/>
    <n v="174.99999999999997"/>
  </r>
  <r>
    <x v="5"/>
    <n v="1185732"/>
    <d v="2021-08-11T00:00:00"/>
    <x v="0"/>
    <s v="Vermont"/>
    <s v="Burlington"/>
    <x v="3"/>
    <n v="50"/>
    <x v="43"/>
    <n v="125000"/>
    <n v="43750"/>
    <n v="0.35"/>
    <x v="0"/>
    <x v="6"/>
    <x v="1"/>
    <n v="500"/>
    <n v="175"/>
  </r>
  <r>
    <x v="5"/>
    <n v="1185732"/>
    <d v="2021-08-11T00:00:00"/>
    <x v="0"/>
    <s v="Vermont"/>
    <s v="Burlington"/>
    <x v="4"/>
    <n v="60"/>
    <x v="37"/>
    <n v="135000"/>
    <n v="47250"/>
    <n v="0.35"/>
    <x v="0"/>
    <x v="6"/>
    <x v="1"/>
    <n v="600"/>
    <n v="210"/>
  </r>
  <r>
    <x v="5"/>
    <n v="1185732"/>
    <d v="2021-08-11T00:00:00"/>
    <x v="0"/>
    <s v="Vermont"/>
    <s v="Burlington"/>
    <x v="5"/>
    <n v="65"/>
    <x v="46"/>
    <n v="260000"/>
    <n v="103999.99999999999"/>
    <n v="0.39999999999999997"/>
    <x v="0"/>
    <x v="6"/>
    <x v="1"/>
    <n v="650"/>
    <n v="259.99999999999994"/>
  </r>
  <r>
    <x v="5"/>
    <n v="1185732"/>
    <d v="2021-09-10T00:00:00"/>
    <x v="0"/>
    <s v="Vermont"/>
    <s v="Burlington"/>
    <x v="0"/>
    <n v="60"/>
    <x v="27"/>
    <n v="315000"/>
    <n v="141750"/>
    <n v="0.45"/>
    <x v="0"/>
    <x v="7"/>
    <x v="1"/>
    <n v="600"/>
    <n v="270"/>
  </r>
  <r>
    <x v="5"/>
    <n v="1185732"/>
    <d v="2021-09-10T00:00:00"/>
    <x v="0"/>
    <s v="Vermont"/>
    <s v="Burlington"/>
    <x v="1"/>
    <n v="55.000000000000007"/>
    <x v="45"/>
    <n v="178750.00000000003"/>
    <n v="80437.500000000015"/>
    <n v="0.45"/>
    <x v="0"/>
    <x v="7"/>
    <x v="1"/>
    <n v="550.00000000000011"/>
    <n v="247.50000000000006"/>
  </r>
  <r>
    <x v="5"/>
    <n v="1185732"/>
    <d v="2021-09-10T00:00:00"/>
    <x v="0"/>
    <s v="Vermont"/>
    <s v="Burlington"/>
    <x v="2"/>
    <n v="50"/>
    <x v="37"/>
    <n v="112500"/>
    <n v="39375"/>
    <n v="0.35"/>
    <x v="0"/>
    <x v="7"/>
    <x v="1"/>
    <n v="500"/>
    <n v="175"/>
  </r>
  <r>
    <x v="5"/>
    <n v="1185732"/>
    <d v="2021-09-10T00:00:00"/>
    <x v="0"/>
    <s v="Vermont"/>
    <s v="Burlington"/>
    <x v="3"/>
    <n v="50"/>
    <x v="40"/>
    <n v="100000"/>
    <n v="35000"/>
    <n v="0.35"/>
    <x v="0"/>
    <x v="7"/>
    <x v="1"/>
    <n v="500"/>
    <n v="175"/>
  </r>
  <r>
    <x v="5"/>
    <n v="1185732"/>
    <d v="2021-09-10T00:00:00"/>
    <x v="0"/>
    <s v="Vermont"/>
    <s v="Burlington"/>
    <x v="4"/>
    <n v="60"/>
    <x v="40"/>
    <n v="120000"/>
    <n v="42000"/>
    <n v="0.35"/>
    <x v="0"/>
    <x v="7"/>
    <x v="1"/>
    <n v="600"/>
    <n v="210"/>
  </r>
  <r>
    <x v="5"/>
    <n v="1185732"/>
    <d v="2021-09-10T00:00:00"/>
    <x v="0"/>
    <s v="Vermont"/>
    <s v="Burlington"/>
    <x v="5"/>
    <n v="65"/>
    <x v="48"/>
    <n v="195000"/>
    <n v="78000"/>
    <n v="0.39999999999999997"/>
    <x v="0"/>
    <x v="7"/>
    <x v="1"/>
    <n v="650"/>
    <n v="260"/>
  </r>
  <r>
    <x v="5"/>
    <n v="1185732"/>
    <d v="2021-10-12T00:00:00"/>
    <x v="0"/>
    <s v="Vermont"/>
    <s v="Burlington"/>
    <x v="0"/>
    <n v="65"/>
    <x v="33"/>
    <n v="308750"/>
    <n v="138937.5"/>
    <n v="0.45"/>
    <x v="0"/>
    <x v="8"/>
    <x v="1"/>
    <n v="650"/>
    <n v="292.5"/>
  </r>
  <r>
    <x v="5"/>
    <n v="1185732"/>
    <d v="2021-10-12T00:00:00"/>
    <x v="0"/>
    <s v="Vermont"/>
    <s v="Burlington"/>
    <x v="1"/>
    <n v="60.000000000000007"/>
    <x v="48"/>
    <n v="180000.00000000003"/>
    <n v="81000.000000000015"/>
    <n v="0.45"/>
    <x v="0"/>
    <x v="8"/>
    <x v="1"/>
    <n v="600.00000000000011"/>
    <n v="270.00000000000006"/>
  </r>
  <r>
    <x v="5"/>
    <n v="1185732"/>
    <d v="2021-10-12T00:00:00"/>
    <x v="0"/>
    <s v="Vermont"/>
    <s v="Burlington"/>
    <x v="2"/>
    <n v="60.000000000000007"/>
    <x v="40"/>
    <n v="120000.00000000001"/>
    <n v="42000"/>
    <n v="0.35"/>
    <x v="0"/>
    <x v="8"/>
    <x v="1"/>
    <n v="600.00000000000011"/>
    <n v="210"/>
  </r>
  <r>
    <x v="5"/>
    <n v="1185732"/>
    <d v="2021-10-12T00:00:00"/>
    <x v="0"/>
    <s v="Vermont"/>
    <s v="Burlington"/>
    <x v="3"/>
    <n v="60.000000000000007"/>
    <x v="36"/>
    <n v="105000.00000000001"/>
    <n v="36750"/>
    <n v="0.35"/>
    <x v="0"/>
    <x v="8"/>
    <x v="1"/>
    <n v="600.00000000000011"/>
    <n v="210"/>
  </r>
  <r>
    <x v="5"/>
    <n v="1185732"/>
    <d v="2021-10-12T00:00:00"/>
    <x v="0"/>
    <s v="Vermont"/>
    <s v="Burlington"/>
    <x v="4"/>
    <n v="70"/>
    <x v="36"/>
    <n v="122500"/>
    <n v="42875"/>
    <n v="0.35"/>
    <x v="0"/>
    <x v="8"/>
    <x v="1"/>
    <n v="700"/>
    <n v="245"/>
  </r>
  <r>
    <x v="3"/>
    <n v="1185732"/>
    <d v="2021-10-12T00:00:00"/>
    <x v="0"/>
    <s v="Vermont"/>
    <s v="Burlington"/>
    <x v="5"/>
    <n v="75"/>
    <x v="48"/>
    <n v="225000"/>
    <n v="89999.999999999985"/>
    <n v="0.39999999999999997"/>
    <x v="0"/>
    <x v="8"/>
    <x v="1"/>
    <n v="750"/>
    <n v="299.99999999999994"/>
  </r>
  <r>
    <x v="3"/>
    <n v="1185732"/>
    <d v="2021-11-11T00:00:00"/>
    <x v="0"/>
    <s v="Vermont"/>
    <s v="Burlington"/>
    <x v="0"/>
    <n v="70"/>
    <x v="31"/>
    <n v="315000"/>
    <n v="141750"/>
    <n v="0.45"/>
    <x v="0"/>
    <x v="9"/>
    <x v="1"/>
    <n v="700"/>
    <n v="315"/>
  </r>
  <r>
    <x v="3"/>
    <n v="1185732"/>
    <d v="2021-11-11T00:00:00"/>
    <x v="0"/>
    <s v="Vermont"/>
    <s v="Burlington"/>
    <x v="1"/>
    <n v="60.000000000000007"/>
    <x v="45"/>
    <n v="195000.00000000003"/>
    <n v="87750.000000000015"/>
    <n v="0.45"/>
    <x v="0"/>
    <x v="9"/>
    <x v="1"/>
    <n v="600.00000000000011"/>
    <n v="270.00000000000006"/>
  </r>
  <r>
    <x v="3"/>
    <n v="1185732"/>
    <d v="2021-11-11T00:00:00"/>
    <x v="0"/>
    <s v="Vermont"/>
    <s v="Burlington"/>
    <x v="2"/>
    <n v="60.000000000000007"/>
    <x v="63"/>
    <n v="192000.00000000003"/>
    <n v="67200"/>
    <n v="0.35"/>
    <x v="0"/>
    <x v="9"/>
    <x v="1"/>
    <n v="600.00000000000011"/>
    <n v="210"/>
  </r>
  <r>
    <x v="5"/>
    <n v="1185732"/>
    <d v="2021-11-11T00:00:00"/>
    <x v="0"/>
    <s v="Vermont"/>
    <s v="Burlington"/>
    <x v="3"/>
    <n v="60.000000000000007"/>
    <x v="48"/>
    <n v="180000.00000000003"/>
    <n v="63000.000000000007"/>
    <n v="0.35"/>
    <x v="0"/>
    <x v="9"/>
    <x v="1"/>
    <n v="600.00000000000011"/>
    <n v="210.00000000000003"/>
  </r>
  <r>
    <x v="5"/>
    <n v="1185732"/>
    <d v="2021-11-11T00:00:00"/>
    <x v="0"/>
    <s v="Vermont"/>
    <s v="Burlington"/>
    <x v="4"/>
    <n v="70"/>
    <x v="34"/>
    <n v="192500"/>
    <n v="67375"/>
    <n v="0.35"/>
    <x v="0"/>
    <x v="9"/>
    <x v="1"/>
    <n v="700"/>
    <n v="245"/>
  </r>
  <r>
    <x v="5"/>
    <n v="1185732"/>
    <d v="2021-11-11T00:00:00"/>
    <x v="0"/>
    <s v="Vermont"/>
    <s v="Burlington"/>
    <x v="5"/>
    <n v="75"/>
    <x v="47"/>
    <n v="281250"/>
    <n v="112499.99999999999"/>
    <n v="0.39999999999999997"/>
    <x v="0"/>
    <x v="9"/>
    <x v="1"/>
    <n v="750"/>
    <n v="299.99999999999994"/>
  </r>
  <r>
    <x v="5"/>
    <n v="1185732"/>
    <d v="2021-12-10T00:00:00"/>
    <x v="0"/>
    <s v="Vermont"/>
    <s v="Burlington"/>
    <x v="0"/>
    <n v="70"/>
    <x v="24"/>
    <n v="420000"/>
    <n v="189000"/>
    <n v="0.45"/>
    <x v="0"/>
    <x v="10"/>
    <x v="1"/>
    <n v="700"/>
    <n v="315"/>
  </r>
  <r>
    <x v="5"/>
    <n v="1185732"/>
    <d v="2021-12-10T00:00:00"/>
    <x v="0"/>
    <s v="Vermont"/>
    <s v="Burlington"/>
    <x v="1"/>
    <n v="60.000000000000007"/>
    <x v="46"/>
    <n v="240000.00000000003"/>
    <n v="108000.00000000001"/>
    <n v="0.45"/>
    <x v="0"/>
    <x v="10"/>
    <x v="1"/>
    <n v="600.00000000000011"/>
    <n v="270.00000000000006"/>
  </r>
  <r>
    <x v="5"/>
    <n v="1185732"/>
    <d v="2021-12-10T00:00:00"/>
    <x v="0"/>
    <s v="Vermont"/>
    <s v="Burlington"/>
    <x v="2"/>
    <n v="60.000000000000007"/>
    <x v="47"/>
    <n v="225000.00000000003"/>
    <n v="78750"/>
    <n v="0.35"/>
    <x v="0"/>
    <x v="10"/>
    <x v="1"/>
    <n v="600.00000000000011"/>
    <n v="210"/>
  </r>
  <r>
    <x v="5"/>
    <n v="1185732"/>
    <d v="2021-12-10T00:00:00"/>
    <x v="0"/>
    <s v="Vermont"/>
    <s v="Burlington"/>
    <x v="3"/>
    <n v="60.000000000000007"/>
    <x v="45"/>
    <n v="195000.00000000003"/>
    <n v="68250"/>
    <n v="0.35"/>
    <x v="0"/>
    <x v="10"/>
    <x v="1"/>
    <n v="600.00000000000011"/>
    <n v="210"/>
  </r>
  <r>
    <x v="5"/>
    <n v="1185732"/>
    <d v="2021-12-10T00:00:00"/>
    <x v="0"/>
    <s v="Vermont"/>
    <s v="Burlington"/>
    <x v="4"/>
    <n v="70"/>
    <x v="45"/>
    <n v="227500"/>
    <n v="79625"/>
    <n v="0.35"/>
    <x v="0"/>
    <x v="10"/>
    <x v="1"/>
    <n v="700"/>
    <n v="245"/>
  </r>
  <r>
    <x v="5"/>
    <n v="1185732"/>
    <d v="2021-12-10T00:00:00"/>
    <x v="0"/>
    <s v="Vermont"/>
    <s v="Burlington"/>
    <x v="5"/>
    <n v="75"/>
    <x v="32"/>
    <n v="318750"/>
    <n v="127499.99999999999"/>
    <n v="0.39999999999999997"/>
    <x v="0"/>
    <x v="10"/>
    <x v="1"/>
    <n v="750"/>
    <n v="299.99999999999994"/>
  </r>
  <r>
    <x v="5"/>
    <n v="1185732"/>
    <d v="2021-01-21T00:00:00"/>
    <x v="0"/>
    <s v="Vermont"/>
    <s v="Burlington"/>
    <x v="0"/>
    <n v="50"/>
    <x v="27"/>
    <n v="262500"/>
    <n v="105000"/>
    <n v="0.4"/>
    <x v="0"/>
    <x v="0"/>
    <x v="1"/>
    <n v="500"/>
    <n v="200"/>
  </r>
  <r>
    <x v="5"/>
    <n v="1185732"/>
    <d v="2021-01-21T00:00:00"/>
    <x v="0"/>
    <s v="Vermont"/>
    <s v="Burlington"/>
    <x v="1"/>
    <n v="50"/>
    <x v="45"/>
    <n v="162500"/>
    <n v="65000"/>
    <n v="0.4"/>
    <x v="0"/>
    <x v="0"/>
    <x v="1"/>
    <n v="500"/>
    <n v="200"/>
  </r>
  <r>
    <x v="5"/>
    <n v="1185732"/>
    <d v="2021-01-21T00:00:00"/>
    <x v="0"/>
    <s v="Vermont"/>
    <s v="Burlington"/>
    <x v="2"/>
    <n v="40"/>
    <x v="45"/>
    <n v="130000"/>
    <n v="39000"/>
    <n v="0.3"/>
    <x v="0"/>
    <x v="0"/>
    <x v="1"/>
    <n v="400"/>
    <n v="120"/>
  </r>
  <r>
    <x v="5"/>
    <n v="1185732"/>
    <d v="2021-01-21T00:00:00"/>
    <x v="0"/>
    <s v="Vermont"/>
    <s v="Burlington"/>
    <x v="3"/>
    <n v="44.999999999999993"/>
    <x v="36"/>
    <n v="78749.999999999985"/>
    <n v="23624.999999999996"/>
    <n v="0.3"/>
    <x v="0"/>
    <x v="0"/>
    <x v="1"/>
    <n v="449.99999999999994"/>
    <n v="134.99999999999997"/>
  </r>
  <r>
    <x v="5"/>
    <n v="1185732"/>
    <d v="2021-01-21T00:00:00"/>
    <x v="0"/>
    <s v="Vermont"/>
    <s v="Burlington"/>
    <x v="4"/>
    <n v="60.000000000000007"/>
    <x v="37"/>
    <n v="135000.00000000003"/>
    <n v="40500.000000000007"/>
    <n v="0.3"/>
    <x v="0"/>
    <x v="0"/>
    <x v="1"/>
    <n v="600.00000000000011"/>
    <n v="180.00000000000003"/>
  </r>
  <r>
    <x v="5"/>
    <n v="1185732"/>
    <d v="2021-01-21T00:00:00"/>
    <x v="0"/>
    <s v="Vermont"/>
    <s v="Burlington"/>
    <x v="5"/>
    <n v="50"/>
    <x v="45"/>
    <n v="162500"/>
    <n v="56875"/>
    <n v="0.35"/>
    <x v="0"/>
    <x v="0"/>
    <x v="1"/>
    <n v="500"/>
    <n v="175"/>
  </r>
  <r>
    <x v="5"/>
    <n v="1185732"/>
    <d v="2021-02-19T00:00:00"/>
    <x v="0"/>
    <s v="Vermont"/>
    <s v="Burlington"/>
    <x v="0"/>
    <n v="50"/>
    <x v="24"/>
    <n v="300000"/>
    <n v="120000"/>
    <n v="0.4"/>
    <x v="0"/>
    <x v="1"/>
    <x v="1"/>
    <n v="500"/>
    <n v="200"/>
  </r>
  <r>
    <x v="5"/>
    <n v="1185732"/>
    <d v="2021-02-19T00:00:00"/>
    <x v="0"/>
    <s v="Vermont"/>
    <s v="Burlington"/>
    <x v="1"/>
    <n v="50"/>
    <x v="43"/>
    <n v="125000"/>
    <n v="50000"/>
    <n v="0.4"/>
    <x v="0"/>
    <x v="1"/>
    <x v="1"/>
    <n v="500"/>
    <n v="200"/>
  </r>
  <r>
    <x v="5"/>
    <n v="1185732"/>
    <d v="2021-02-19T00:00:00"/>
    <x v="0"/>
    <s v="Vermont"/>
    <s v="Burlington"/>
    <x v="2"/>
    <n v="40"/>
    <x v="48"/>
    <n v="120000"/>
    <n v="36000"/>
    <n v="0.3"/>
    <x v="0"/>
    <x v="1"/>
    <x v="1"/>
    <n v="400"/>
    <n v="120"/>
  </r>
  <r>
    <x v="5"/>
    <n v="1185732"/>
    <d v="2021-02-19T00:00:00"/>
    <x v="0"/>
    <s v="New Hampshire"/>
    <s v="Manchester"/>
    <x v="3"/>
    <n v="44.999999999999993"/>
    <x v="40"/>
    <n v="89999.999999999985"/>
    <n v="26999.999999999996"/>
    <n v="0.3"/>
    <x v="0"/>
    <x v="1"/>
    <x v="1"/>
    <n v="449.99999999999994"/>
    <n v="134.99999999999997"/>
  </r>
  <r>
    <x v="5"/>
    <n v="1185732"/>
    <d v="2021-02-19T00:00:00"/>
    <x v="0"/>
    <s v="New Hampshire"/>
    <s v="Manchester"/>
    <x v="4"/>
    <n v="60.000000000000007"/>
    <x v="34"/>
    <n v="165000.00000000003"/>
    <n v="49500.000000000007"/>
    <n v="0.3"/>
    <x v="0"/>
    <x v="1"/>
    <x v="1"/>
    <n v="600.00000000000011"/>
    <n v="180.00000000000003"/>
  </r>
  <r>
    <x v="5"/>
    <n v="1185732"/>
    <d v="2021-02-19T00:00:00"/>
    <x v="0"/>
    <s v="New Hampshire"/>
    <s v="Manchester"/>
    <x v="5"/>
    <n v="50"/>
    <x v="47"/>
    <n v="187500"/>
    <n v="65625"/>
    <n v="0.35"/>
    <x v="0"/>
    <x v="1"/>
    <x v="1"/>
    <n v="500"/>
    <n v="175"/>
  </r>
  <r>
    <x v="5"/>
    <n v="1185732"/>
    <d v="2021-03-17T00:00:00"/>
    <x v="0"/>
    <s v="New Hampshire"/>
    <s v="Manchester"/>
    <x v="0"/>
    <n v="50"/>
    <x v="62"/>
    <n v="285000"/>
    <n v="114000"/>
    <n v="0.4"/>
    <x v="0"/>
    <x v="2"/>
    <x v="1"/>
    <n v="500"/>
    <n v="200"/>
  </r>
  <r>
    <x v="5"/>
    <n v="1185732"/>
    <d v="2021-03-17T00:00:00"/>
    <x v="0"/>
    <s v="New Hampshire"/>
    <s v="Manchester"/>
    <x v="1"/>
    <n v="50"/>
    <x v="34"/>
    <n v="137500"/>
    <n v="55000"/>
    <n v="0.4"/>
    <x v="0"/>
    <x v="2"/>
    <x v="1"/>
    <n v="500"/>
    <n v="200"/>
  </r>
  <r>
    <x v="5"/>
    <n v="1185732"/>
    <d v="2021-03-17T00:00:00"/>
    <x v="0"/>
    <s v="New Hampshire"/>
    <s v="Manchester"/>
    <x v="2"/>
    <n v="40"/>
    <x v="48"/>
    <n v="120000"/>
    <n v="36000"/>
    <n v="0.3"/>
    <x v="0"/>
    <x v="2"/>
    <x v="1"/>
    <n v="400"/>
    <n v="120"/>
  </r>
  <r>
    <x v="5"/>
    <n v="1185732"/>
    <d v="2021-03-17T00:00:00"/>
    <x v="0"/>
    <s v="New Hampshire"/>
    <s v="Manchester"/>
    <x v="3"/>
    <n v="44.999999999999993"/>
    <x v="42"/>
    <n v="67499.999999999985"/>
    <n v="20249.999999999996"/>
    <n v="0.3"/>
    <x v="0"/>
    <x v="2"/>
    <x v="1"/>
    <n v="449.99999999999989"/>
    <n v="134.99999999999997"/>
  </r>
  <r>
    <x v="5"/>
    <n v="1185732"/>
    <d v="2021-03-17T00:00:00"/>
    <x v="0"/>
    <s v="New Hampshire"/>
    <s v="Manchester"/>
    <x v="4"/>
    <n v="60.000000000000007"/>
    <x v="40"/>
    <n v="120000.00000000001"/>
    <n v="36000"/>
    <n v="0.3"/>
    <x v="0"/>
    <x v="2"/>
    <x v="1"/>
    <n v="600.00000000000011"/>
    <n v="180"/>
  </r>
  <r>
    <x v="5"/>
    <n v="1185732"/>
    <d v="2021-03-17T00:00:00"/>
    <x v="0"/>
    <s v="New Hampshire"/>
    <s v="Manchester"/>
    <x v="5"/>
    <n v="50"/>
    <x v="48"/>
    <n v="150000"/>
    <n v="52500"/>
    <n v="0.35"/>
    <x v="0"/>
    <x v="2"/>
    <x v="1"/>
    <n v="500"/>
    <n v="175"/>
  </r>
  <r>
    <x v="5"/>
    <n v="1185732"/>
    <d v="2021-04-18T00:00:00"/>
    <x v="0"/>
    <s v="New Hampshire"/>
    <s v="Manchester"/>
    <x v="0"/>
    <n v="50"/>
    <x v="20"/>
    <n v="275000"/>
    <n v="110000"/>
    <n v="0.4"/>
    <x v="0"/>
    <x v="3"/>
    <x v="1"/>
    <n v="500"/>
    <n v="200"/>
  </r>
  <r>
    <x v="5"/>
    <n v="1185732"/>
    <d v="2021-04-18T00:00:00"/>
    <x v="0"/>
    <s v="New Hampshire"/>
    <s v="Manchester"/>
    <x v="1"/>
    <n v="50"/>
    <x v="43"/>
    <n v="125000"/>
    <n v="50000"/>
    <n v="0.4"/>
    <x v="0"/>
    <x v="3"/>
    <x v="1"/>
    <n v="500"/>
    <n v="200"/>
  </r>
  <r>
    <x v="5"/>
    <n v="1185732"/>
    <d v="2021-04-18T00:00:00"/>
    <x v="0"/>
    <s v="New Hampshire"/>
    <s v="Manchester"/>
    <x v="2"/>
    <n v="40"/>
    <x v="43"/>
    <n v="100000"/>
    <n v="30000"/>
    <n v="0.3"/>
    <x v="0"/>
    <x v="3"/>
    <x v="1"/>
    <n v="400"/>
    <n v="120"/>
  </r>
  <r>
    <x v="5"/>
    <n v="1185732"/>
    <d v="2021-04-18T00:00:00"/>
    <x v="0"/>
    <s v="New Hampshire"/>
    <s v="Manchester"/>
    <x v="3"/>
    <n v="44.999999999999993"/>
    <x v="36"/>
    <n v="78749.999999999985"/>
    <n v="23624.999999999996"/>
    <n v="0.3"/>
    <x v="0"/>
    <x v="3"/>
    <x v="1"/>
    <n v="449.99999999999994"/>
    <n v="134.99999999999997"/>
  </r>
  <r>
    <x v="5"/>
    <n v="1185732"/>
    <d v="2021-04-18T00:00:00"/>
    <x v="0"/>
    <s v="New Hampshire"/>
    <s v="Manchester"/>
    <x v="4"/>
    <n v="60.000000000000007"/>
    <x v="36"/>
    <n v="105000.00000000001"/>
    <n v="31500.000000000004"/>
    <n v="0.3"/>
    <x v="0"/>
    <x v="3"/>
    <x v="1"/>
    <n v="600.00000000000011"/>
    <n v="180.00000000000003"/>
  </r>
  <r>
    <x v="5"/>
    <n v="1185732"/>
    <d v="2021-04-18T00:00:00"/>
    <x v="0"/>
    <s v="New Hampshire"/>
    <s v="Manchester"/>
    <x v="5"/>
    <n v="50"/>
    <x v="45"/>
    <n v="162500"/>
    <n v="56875"/>
    <n v="0.35"/>
    <x v="0"/>
    <x v="3"/>
    <x v="1"/>
    <n v="500"/>
    <n v="175"/>
  </r>
  <r>
    <x v="5"/>
    <n v="1185732"/>
    <d v="2021-05-17T00:00:00"/>
    <x v="0"/>
    <s v="New Hampshire"/>
    <s v="Manchester"/>
    <x v="0"/>
    <n v="65"/>
    <x v="77"/>
    <n v="386750"/>
    <n v="154700"/>
    <n v="0.4"/>
    <x v="0"/>
    <x v="4"/>
    <x v="1"/>
    <n v="650"/>
    <n v="260"/>
  </r>
  <r>
    <x v="5"/>
    <n v="1185732"/>
    <d v="2021-05-17T00:00:00"/>
    <x v="0"/>
    <s v="New Hampshire"/>
    <s v="Manchester"/>
    <x v="1"/>
    <n v="60.000000000000007"/>
    <x v="48"/>
    <n v="180000.00000000003"/>
    <n v="72000.000000000015"/>
    <n v="0.4"/>
    <x v="0"/>
    <x v="4"/>
    <x v="1"/>
    <n v="600.00000000000011"/>
    <n v="240.00000000000006"/>
  </r>
  <r>
    <x v="5"/>
    <n v="1185732"/>
    <d v="2021-05-17T00:00:00"/>
    <x v="0"/>
    <s v="New Hampshire"/>
    <s v="Manchester"/>
    <x v="2"/>
    <n v="55.000000000000007"/>
    <x v="45"/>
    <n v="178750.00000000003"/>
    <n v="53625.000000000007"/>
    <n v="0.3"/>
    <x v="0"/>
    <x v="4"/>
    <x v="1"/>
    <n v="550.00000000000011"/>
    <n v="165.00000000000003"/>
  </r>
  <r>
    <x v="5"/>
    <n v="1185732"/>
    <d v="2021-05-17T00:00:00"/>
    <x v="0"/>
    <s v="New Hampshire"/>
    <s v="Manchester"/>
    <x v="3"/>
    <n v="55.000000000000007"/>
    <x v="34"/>
    <n v="151250.00000000003"/>
    <n v="45375.000000000007"/>
    <n v="0.3"/>
    <x v="0"/>
    <x v="4"/>
    <x v="1"/>
    <n v="550.00000000000011"/>
    <n v="165.00000000000003"/>
  </r>
  <r>
    <x v="5"/>
    <n v="1185732"/>
    <d v="2021-05-17T00:00:00"/>
    <x v="0"/>
    <s v="New Hampshire"/>
    <s v="Manchester"/>
    <x v="4"/>
    <n v="65"/>
    <x v="48"/>
    <n v="195000"/>
    <n v="58500"/>
    <n v="0.3"/>
    <x v="0"/>
    <x v="4"/>
    <x v="1"/>
    <n v="650"/>
    <n v="195"/>
  </r>
  <r>
    <x v="5"/>
    <n v="1185732"/>
    <d v="2021-05-17T00:00:00"/>
    <x v="0"/>
    <s v="New Hampshire"/>
    <s v="Manchester"/>
    <x v="5"/>
    <n v="70"/>
    <x v="32"/>
    <n v="297500"/>
    <n v="104125"/>
    <n v="0.35"/>
    <x v="0"/>
    <x v="4"/>
    <x v="1"/>
    <n v="700"/>
    <n v="245"/>
  </r>
  <r>
    <x v="5"/>
    <n v="1185732"/>
    <d v="2021-06-19T00:00:00"/>
    <x v="0"/>
    <s v="New Hampshire"/>
    <s v="Manchester"/>
    <x v="0"/>
    <n v="65"/>
    <x v="21"/>
    <n v="438750"/>
    <n v="175500"/>
    <n v="0.4"/>
    <x v="0"/>
    <x v="11"/>
    <x v="1"/>
    <n v="650"/>
    <n v="260"/>
  </r>
  <r>
    <x v="5"/>
    <n v="1185732"/>
    <d v="2021-06-19T00:00:00"/>
    <x v="0"/>
    <s v="New Hampshire"/>
    <s v="Manchester"/>
    <x v="1"/>
    <n v="60.000000000000007"/>
    <x v="32"/>
    <n v="255000.00000000003"/>
    <n v="102000.00000000001"/>
    <n v="0.4"/>
    <x v="0"/>
    <x v="11"/>
    <x v="1"/>
    <n v="600.00000000000011"/>
    <n v="240.00000000000003"/>
  </r>
  <r>
    <x v="5"/>
    <n v="1185732"/>
    <d v="2021-06-19T00:00:00"/>
    <x v="0"/>
    <s v="New Hampshire"/>
    <s v="Manchester"/>
    <x v="2"/>
    <n v="55.000000000000007"/>
    <x v="44"/>
    <n v="192500.00000000003"/>
    <n v="57750.000000000007"/>
    <n v="0.3"/>
    <x v="0"/>
    <x v="11"/>
    <x v="1"/>
    <n v="550.00000000000011"/>
    <n v="165.00000000000003"/>
  </r>
  <r>
    <x v="5"/>
    <n v="1185732"/>
    <d v="2021-06-19T00:00:00"/>
    <x v="0"/>
    <s v="New Hampshire"/>
    <s v="Manchester"/>
    <x v="3"/>
    <n v="55.000000000000007"/>
    <x v="45"/>
    <n v="178750.00000000003"/>
    <n v="53625.000000000007"/>
    <n v="0.3"/>
    <x v="0"/>
    <x v="11"/>
    <x v="1"/>
    <n v="550.00000000000011"/>
    <n v="165.00000000000003"/>
  </r>
  <r>
    <x v="5"/>
    <n v="1185732"/>
    <d v="2021-06-19T00:00:00"/>
    <x v="0"/>
    <s v="New Hampshire"/>
    <s v="Manchester"/>
    <x v="4"/>
    <n v="65"/>
    <x v="45"/>
    <n v="211250"/>
    <n v="63375"/>
    <n v="0.3"/>
    <x v="0"/>
    <x v="11"/>
    <x v="1"/>
    <n v="650"/>
    <n v="195"/>
  </r>
  <r>
    <x v="5"/>
    <n v="1185732"/>
    <d v="2021-06-19T00:00:00"/>
    <x v="0"/>
    <s v="New Hampshire"/>
    <s v="Manchester"/>
    <x v="5"/>
    <n v="70"/>
    <x v="33"/>
    <n v="332500"/>
    <n v="116374.99999999999"/>
    <n v="0.35"/>
    <x v="0"/>
    <x v="11"/>
    <x v="1"/>
    <n v="700"/>
    <n v="244.99999999999997"/>
  </r>
  <r>
    <x v="5"/>
    <n v="1185732"/>
    <d v="2021-07-17T00:00:00"/>
    <x v="0"/>
    <s v="New Hampshire"/>
    <s v="Manchester"/>
    <x v="0"/>
    <n v="65"/>
    <x v="19"/>
    <n v="455000"/>
    <n v="182000"/>
    <n v="0.4"/>
    <x v="0"/>
    <x v="5"/>
    <x v="1"/>
    <n v="650"/>
    <n v="260"/>
  </r>
  <r>
    <x v="5"/>
    <n v="1185732"/>
    <d v="2021-07-17T00:00:00"/>
    <x v="0"/>
    <s v="New Hampshire"/>
    <s v="Manchester"/>
    <x v="1"/>
    <n v="60.000000000000007"/>
    <x v="31"/>
    <n v="270000.00000000006"/>
    <n v="108000.00000000003"/>
    <n v="0.4"/>
    <x v="1"/>
    <x v="5"/>
    <x v="1"/>
    <n v="600.00000000000011"/>
    <n v="240.00000000000006"/>
  </r>
  <r>
    <x v="5"/>
    <n v="1185732"/>
    <d v="2021-07-17T00:00:00"/>
    <x v="0"/>
    <s v="New Hampshire"/>
    <s v="Manchester"/>
    <x v="2"/>
    <n v="55.000000000000007"/>
    <x v="47"/>
    <n v="206250.00000000003"/>
    <n v="61875.000000000007"/>
    <n v="0.3"/>
    <x v="1"/>
    <x v="5"/>
    <x v="1"/>
    <n v="550.00000000000011"/>
    <n v="165.00000000000003"/>
  </r>
  <r>
    <x v="5"/>
    <n v="1185732"/>
    <d v="2021-07-17T00:00:00"/>
    <x v="0"/>
    <s v="New Hampshire"/>
    <s v="Manchester"/>
    <x v="3"/>
    <n v="55.000000000000007"/>
    <x v="45"/>
    <n v="178750.00000000003"/>
    <n v="53625.000000000007"/>
    <n v="0.3"/>
    <x v="1"/>
    <x v="5"/>
    <x v="1"/>
    <n v="550.00000000000011"/>
    <n v="165.00000000000003"/>
  </r>
  <r>
    <x v="5"/>
    <n v="1185732"/>
    <d v="2021-07-17T00:00:00"/>
    <x v="0"/>
    <s v="New Hampshire"/>
    <s v="Manchester"/>
    <x v="4"/>
    <n v="65"/>
    <x v="44"/>
    <n v="227500"/>
    <n v="68250"/>
    <n v="0.3"/>
    <x v="1"/>
    <x v="5"/>
    <x v="1"/>
    <n v="650"/>
    <n v="195"/>
  </r>
  <r>
    <x v="5"/>
    <n v="1185732"/>
    <d v="2021-07-17T00:00:00"/>
    <x v="0"/>
    <s v="New Hampshire"/>
    <s v="Manchester"/>
    <x v="5"/>
    <n v="70"/>
    <x v="27"/>
    <n v="367500"/>
    <n v="128624.99999999999"/>
    <n v="0.35"/>
    <x v="1"/>
    <x v="5"/>
    <x v="1"/>
    <n v="700"/>
    <n v="244.99999999999997"/>
  </r>
  <r>
    <x v="5"/>
    <n v="1185732"/>
    <d v="2021-08-18T00:00:00"/>
    <x v="0"/>
    <s v="New Hampshire"/>
    <s v="Manchester"/>
    <x v="0"/>
    <n v="65"/>
    <x v="21"/>
    <n v="438750"/>
    <n v="175500"/>
    <n v="0.4"/>
    <x v="1"/>
    <x v="6"/>
    <x v="1"/>
    <n v="650"/>
    <n v="260"/>
  </r>
  <r>
    <x v="5"/>
    <n v="1185732"/>
    <d v="2021-08-18T00:00:00"/>
    <x v="0"/>
    <s v="New Hampshire"/>
    <s v="Manchester"/>
    <x v="1"/>
    <n v="60.000000000000007"/>
    <x v="31"/>
    <n v="270000.00000000006"/>
    <n v="108000.00000000003"/>
    <n v="0.4"/>
    <x v="1"/>
    <x v="6"/>
    <x v="1"/>
    <n v="600.00000000000011"/>
    <n v="240.00000000000006"/>
  </r>
  <r>
    <x v="5"/>
    <n v="1185732"/>
    <d v="2021-08-18T00:00:00"/>
    <x v="0"/>
    <s v="New Hampshire"/>
    <s v="Manchester"/>
    <x v="2"/>
    <n v="55.000000000000007"/>
    <x v="47"/>
    <n v="206250.00000000003"/>
    <n v="61875.000000000007"/>
    <n v="0.3"/>
    <x v="1"/>
    <x v="6"/>
    <x v="1"/>
    <n v="550.00000000000011"/>
    <n v="165.00000000000003"/>
  </r>
  <r>
    <x v="5"/>
    <n v="1185732"/>
    <d v="2021-08-18T00:00:00"/>
    <x v="0"/>
    <s v="New Hampshire"/>
    <s v="Manchester"/>
    <x v="3"/>
    <n v="55.000000000000007"/>
    <x v="34"/>
    <n v="151250.00000000003"/>
    <n v="45375.000000000007"/>
    <n v="0.3"/>
    <x v="1"/>
    <x v="6"/>
    <x v="1"/>
    <n v="550.00000000000011"/>
    <n v="165.00000000000003"/>
  </r>
  <r>
    <x v="5"/>
    <n v="1185732"/>
    <d v="2021-08-18T00:00:00"/>
    <x v="0"/>
    <s v="New Hampshire"/>
    <s v="Manchester"/>
    <x v="4"/>
    <n v="65"/>
    <x v="43"/>
    <n v="162500"/>
    <n v="48750"/>
    <n v="0.3"/>
    <x v="1"/>
    <x v="6"/>
    <x v="1"/>
    <n v="650"/>
    <n v="195"/>
  </r>
  <r>
    <x v="5"/>
    <n v="1185732"/>
    <d v="2021-08-18T00:00:00"/>
    <x v="0"/>
    <s v="New Hampshire"/>
    <s v="Manchester"/>
    <x v="5"/>
    <n v="70"/>
    <x v="32"/>
    <n v="297500"/>
    <n v="104125"/>
    <n v="0.35"/>
    <x v="1"/>
    <x v="6"/>
    <x v="1"/>
    <n v="700"/>
    <n v="245"/>
  </r>
  <r>
    <x v="5"/>
    <n v="1185732"/>
    <d v="2021-09-17T00:00:00"/>
    <x v="0"/>
    <s v="New Hampshire"/>
    <s v="Manchester"/>
    <x v="0"/>
    <n v="65"/>
    <x v="20"/>
    <n v="357500"/>
    <n v="143000"/>
    <n v="0.4"/>
    <x v="1"/>
    <x v="7"/>
    <x v="1"/>
    <n v="650"/>
    <n v="260"/>
  </r>
  <r>
    <x v="5"/>
    <n v="1185732"/>
    <d v="2021-09-17T00:00:00"/>
    <x v="0"/>
    <s v="New Hampshire"/>
    <s v="Manchester"/>
    <x v="1"/>
    <n v="60.000000000000007"/>
    <x v="44"/>
    <n v="210000.00000000003"/>
    <n v="84000.000000000015"/>
    <n v="0.4"/>
    <x v="1"/>
    <x v="7"/>
    <x v="1"/>
    <n v="600.00000000000011"/>
    <n v="240.00000000000003"/>
  </r>
  <r>
    <x v="5"/>
    <n v="1185732"/>
    <d v="2021-09-17T00:00:00"/>
    <x v="0"/>
    <s v="New Hampshire"/>
    <s v="Manchester"/>
    <x v="2"/>
    <n v="55.000000000000007"/>
    <x v="43"/>
    <n v="137500.00000000003"/>
    <n v="41250.000000000007"/>
    <n v="0.3"/>
    <x v="1"/>
    <x v="7"/>
    <x v="1"/>
    <n v="550.00000000000011"/>
    <n v="165.00000000000003"/>
  </r>
  <r>
    <x v="5"/>
    <n v="1185732"/>
    <d v="2021-09-17T00:00:00"/>
    <x v="0"/>
    <s v="New Hampshire"/>
    <s v="Manchester"/>
    <x v="3"/>
    <n v="55.000000000000007"/>
    <x v="37"/>
    <n v="123750.00000000001"/>
    <n v="37125"/>
    <n v="0.3"/>
    <x v="1"/>
    <x v="7"/>
    <x v="1"/>
    <n v="550.00000000000011"/>
    <n v="165"/>
  </r>
  <r>
    <x v="5"/>
    <n v="1185732"/>
    <d v="2021-09-17T00:00:00"/>
    <x v="0"/>
    <s v="New Hampshire"/>
    <s v="Manchester"/>
    <x v="4"/>
    <n v="65"/>
    <x v="37"/>
    <n v="146250"/>
    <n v="43875"/>
    <n v="0.3"/>
    <x v="1"/>
    <x v="7"/>
    <x v="1"/>
    <n v="650"/>
    <n v="195"/>
  </r>
  <r>
    <x v="5"/>
    <n v="1185732"/>
    <d v="2021-09-17T00:00:00"/>
    <x v="0"/>
    <s v="New Hampshire"/>
    <s v="Manchester"/>
    <x v="5"/>
    <n v="70"/>
    <x v="45"/>
    <n v="227500"/>
    <n v="79625"/>
    <n v="0.35"/>
    <x v="1"/>
    <x v="7"/>
    <x v="1"/>
    <n v="700"/>
    <n v="245"/>
  </r>
  <r>
    <x v="0"/>
    <n v="1185732"/>
    <d v="2021-10-19T00:00:00"/>
    <x v="0"/>
    <s v="New Hampshire"/>
    <s v="Manchester"/>
    <x v="0"/>
    <n v="70"/>
    <x v="33"/>
    <n v="332500"/>
    <n v="133000"/>
    <n v="0.4"/>
    <x v="1"/>
    <x v="8"/>
    <x v="1"/>
    <n v="700"/>
    <n v="280"/>
  </r>
  <r>
    <x v="0"/>
    <n v="1185732"/>
    <d v="2021-10-19T00:00:00"/>
    <x v="0"/>
    <s v="New Hampshire"/>
    <s v="Manchester"/>
    <x v="1"/>
    <n v="65.000000000000014"/>
    <x v="48"/>
    <n v="195000.00000000003"/>
    <n v="78000.000000000015"/>
    <n v="0.4"/>
    <x v="1"/>
    <x v="8"/>
    <x v="1"/>
    <n v="650.00000000000011"/>
    <n v="260.00000000000006"/>
  </r>
  <r>
    <x v="0"/>
    <n v="1185732"/>
    <d v="2021-10-19T00:00:00"/>
    <x v="0"/>
    <s v="New Hampshire"/>
    <s v="Manchester"/>
    <x v="2"/>
    <n v="65.000000000000014"/>
    <x v="40"/>
    <n v="130000.00000000003"/>
    <n v="39000.000000000007"/>
    <n v="0.3"/>
    <x v="1"/>
    <x v="8"/>
    <x v="1"/>
    <n v="650.00000000000011"/>
    <n v="195.00000000000003"/>
  </r>
  <r>
    <x v="0"/>
    <n v="1185732"/>
    <d v="2021-10-19T00:00:00"/>
    <x v="0"/>
    <s v="New Hampshire"/>
    <s v="Manchester"/>
    <x v="3"/>
    <n v="65.000000000000014"/>
    <x v="36"/>
    <n v="113750.00000000003"/>
    <n v="34125.000000000007"/>
    <n v="0.3"/>
    <x v="1"/>
    <x v="8"/>
    <x v="1"/>
    <n v="650.00000000000011"/>
    <n v="195.00000000000003"/>
  </r>
  <r>
    <x v="0"/>
    <n v="1185732"/>
    <d v="2021-10-19T00:00:00"/>
    <x v="0"/>
    <s v="New Hampshire"/>
    <s v="Manchester"/>
    <x v="4"/>
    <n v="75.000000000000014"/>
    <x v="36"/>
    <n v="131250.00000000003"/>
    <n v="39375.000000000007"/>
    <n v="0.3"/>
    <x v="1"/>
    <x v="8"/>
    <x v="1"/>
    <n v="750.00000000000011"/>
    <n v="225.00000000000003"/>
  </r>
  <r>
    <x v="0"/>
    <n v="1185732"/>
    <d v="2021-10-19T00:00:00"/>
    <x v="0"/>
    <s v="New Hampshire"/>
    <s v="Manchester"/>
    <x v="5"/>
    <n v="80"/>
    <x v="48"/>
    <n v="240000"/>
    <n v="84000"/>
    <n v="0.35"/>
    <x v="1"/>
    <x v="8"/>
    <x v="1"/>
    <n v="800"/>
    <n v="280"/>
  </r>
  <r>
    <x v="0"/>
    <n v="1185732"/>
    <d v="2021-11-18T00:00:00"/>
    <x v="0"/>
    <s v="New Hampshire"/>
    <s v="Manchester"/>
    <x v="0"/>
    <n v="75.000000000000014"/>
    <x v="31"/>
    <n v="337500.00000000006"/>
    <n v="135000.00000000003"/>
    <n v="0.4"/>
    <x v="1"/>
    <x v="9"/>
    <x v="1"/>
    <n v="750.00000000000011"/>
    <n v="300.00000000000006"/>
  </r>
  <r>
    <x v="0"/>
    <n v="1185732"/>
    <d v="2021-11-18T00:00:00"/>
    <x v="0"/>
    <s v="New Hampshire"/>
    <s v="Manchester"/>
    <x v="1"/>
    <n v="65.000000000000014"/>
    <x v="45"/>
    <n v="211250.00000000006"/>
    <n v="84500.000000000029"/>
    <n v="0.4"/>
    <x v="1"/>
    <x v="9"/>
    <x v="1"/>
    <n v="650.00000000000023"/>
    <n v="260.00000000000011"/>
  </r>
  <r>
    <x v="0"/>
    <n v="1185732"/>
    <d v="2021-11-18T00:00:00"/>
    <x v="0"/>
    <s v="New Hampshire"/>
    <s v="Manchester"/>
    <x v="2"/>
    <n v="65.000000000000014"/>
    <x v="72"/>
    <n v="224250.00000000006"/>
    <n v="67275.000000000015"/>
    <n v="0.3"/>
    <x v="1"/>
    <x v="9"/>
    <x v="1"/>
    <n v="650.00000000000011"/>
    <n v="195.00000000000003"/>
  </r>
  <r>
    <x v="0"/>
    <n v="1185732"/>
    <d v="2021-11-18T00:00:00"/>
    <x v="0"/>
    <s v="New Hampshire"/>
    <s v="Manchester"/>
    <x v="3"/>
    <n v="65.000000000000014"/>
    <x v="45"/>
    <n v="211250.00000000006"/>
    <n v="63375.000000000015"/>
    <n v="0.3"/>
    <x v="1"/>
    <x v="9"/>
    <x v="1"/>
    <n v="650.00000000000023"/>
    <n v="195.00000000000006"/>
  </r>
  <r>
    <x v="0"/>
    <n v="1185732"/>
    <d v="2021-11-18T00:00:00"/>
    <x v="0"/>
    <s v="New Hampshire"/>
    <s v="Manchester"/>
    <x v="4"/>
    <n v="75.000000000000014"/>
    <x v="48"/>
    <n v="225000.00000000003"/>
    <n v="67500"/>
    <n v="0.3"/>
    <x v="1"/>
    <x v="9"/>
    <x v="1"/>
    <n v="750.00000000000011"/>
    <n v="225"/>
  </r>
  <r>
    <x v="0"/>
    <n v="1185732"/>
    <d v="2021-11-18T00:00:00"/>
    <x v="0"/>
    <s v="New Hampshire"/>
    <s v="Manchester"/>
    <x v="5"/>
    <n v="80"/>
    <x v="46"/>
    <n v="320000"/>
    <n v="112000"/>
    <n v="0.35"/>
    <x v="1"/>
    <x v="9"/>
    <x v="1"/>
    <n v="800"/>
    <n v="280"/>
  </r>
  <r>
    <x v="0"/>
    <n v="1185732"/>
    <d v="2021-12-17T00:00:00"/>
    <x v="0"/>
    <s v="New Hampshire"/>
    <s v="Manchester"/>
    <x v="0"/>
    <n v="75.000000000000014"/>
    <x v="22"/>
    <n v="468750.00000000012"/>
    <n v="187500.00000000006"/>
    <n v="0.4"/>
    <x v="1"/>
    <x v="10"/>
    <x v="1"/>
    <n v="750.00000000000023"/>
    <n v="300.00000000000011"/>
  </r>
  <r>
    <x v="0"/>
    <n v="1185732"/>
    <d v="2021-12-17T00:00:00"/>
    <x v="0"/>
    <s v="New Hampshire"/>
    <s v="Manchester"/>
    <x v="1"/>
    <n v="65.000000000000014"/>
    <x v="32"/>
    <n v="276250.00000000006"/>
    <n v="110500.00000000003"/>
    <n v="0.4"/>
    <x v="1"/>
    <x v="10"/>
    <x v="1"/>
    <n v="650.00000000000011"/>
    <n v="260.00000000000006"/>
  </r>
  <r>
    <x v="0"/>
    <n v="1185732"/>
    <d v="2021-12-17T00:00:00"/>
    <x v="0"/>
    <s v="New Hampshire"/>
    <s v="Manchester"/>
    <x v="2"/>
    <n v="65.000000000000014"/>
    <x v="46"/>
    <n v="260000.00000000006"/>
    <n v="78000.000000000015"/>
    <n v="0.3"/>
    <x v="1"/>
    <x v="10"/>
    <x v="1"/>
    <n v="650.00000000000011"/>
    <n v="195.00000000000003"/>
  </r>
  <r>
    <x v="0"/>
    <n v="1185732"/>
    <d v="2021-12-17T00:00:00"/>
    <x v="0"/>
    <s v="New Hampshire"/>
    <s v="Manchester"/>
    <x v="3"/>
    <n v="65.000000000000014"/>
    <x v="44"/>
    <n v="227500.00000000006"/>
    <n v="68250.000000000015"/>
    <n v="0.3"/>
    <x v="1"/>
    <x v="10"/>
    <x v="1"/>
    <n v="650.00000000000011"/>
    <n v="195.00000000000003"/>
  </r>
  <r>
    <x v="0"/>
    <n v="1185732"/>
    <d v="2021-12-17T00:00:00"/>
    <x v="0"/>
    <s v="New Hampshire"/>
    <s v="Manchester"/>
    <x v="4"/>
    <n v="75.000000000000014"/>
    <x v="44"/>
    <n v="262500.00000000006"/>
    <n v="78750.000000000015"/>
    <n v="0.3"/>
    <x v="1"/>
    <x v="10"/>
    <x v="1"/>
    <n v="750.00000000000011"/>
    <n v="225.00000000000003"/>
  </r>
  <r>
    <x v="0"/>
    <n v="1185732"/>
    <d v="2021-12-17T00:00:00"/>
    <x v="0"/>
    <s v="New Hampshire"/>
    <s v="Manchester"/>
    <x v="5"/>
    <n v="80"/>
    <x v="31"/>
    <n v="360000"/>
    <n v="125999.99999999999"/>
    <n v="0.35"/>
    <x v="1"/>
    <x v="10"/>
    <x v="1"/>
    <n v="800"/>
    <n v="279.99999999999994"/>
  </r>
  <r>
    <x v="0"/>
    <n v="1185732"/>
    <d v="2021-01-24T00:00:00"/>
    <x v="0"/>
    <s v="New Hampshire"/>
    <s v="Manchester"/>
    <x v="0"/>
    <n v="55.000000000000007"/>
    <x v="23"/>
    <n v="275000.00000000006"/>
    <n v="96250.000000000029"/>
    <n v="0.35000000000000003"/>
    <x v="1"/>
    <x v="0"/>
    <x v="1"/>
    <n v="550.00000000000011"/>
    <n v="192.50000000000006"/>
  </r>
  <r>
    <x v="0"/>
    <n v="1185732"/>
    <d v="2021-01-24T00:00:00"/>
    <x v="0"/>
    <s v="New Hampshire"/>
    <s v="Manchester"/>
    <x v="1"/>
    <n v="55.000000000000007"/>
    <x v="48"/>
    <n v="165000.00000000003"/>
    <n v="57750.000000000015"/>
    <n v="0.35000000000000003"/>
    <x v="1"/>
    <x v="0"/>
    <x v="1"/>
    <n v="550.00000000000011"/>
    <n v="192.50000000000006"/>
  </r>
  <r>
    <x v="0"/>
    <n v="1185732"/>
    <d v="2021-01-24T00:00:00"/>
    <x v="0"/>
    <s v="New Hampshire"/>
    <s v="Manchester"/>
    <x v="2"/>
    <n v="45"/>
    <x v="48"/>
    <n v="135000"/>
    <n v="33750"/>
    <n v="0.25"/>
    <x v="1"/>
    <x v="0"/>
    <x v="1"/>
    <n v="450"/>
    <n v="112.5"/>
  </r>
  <r>
    <x v="0"/>
    <n v="1185732"/>
    <d v="2021-01-24T00:00:00"/>
    <x v="0"/>
    <s v="New Hampshire"/>
    <s v="Manchester"/>
    <x v="3"/>
    <n v="49.999999999999993"/>
    <x v="42"/>
    <n v="74999.999999999985"/>
    <n v="18749.999999999996"/>
    <n v="0.25"/>
    <x v="1"/>
    <x v="0"/>
    <x v="1"/>
    <n v="499.99999999999989"/>
    <n v="124.99999999999997"/>
  </r>
  <r>
    <x v="0"/>
    <n v="1185732"/>
    <d v="2021-01-24T00:00:00"/>
    <x v="0"/>
    <s v="New Hampshire"/>
    <s v="Manchester"/>
    <x v="4"/>
    <n v="65.000000000000014"/>
    <x v="40"/>
    <n v="130000.00000000003"/>
    <n v="32500.000000000007"/>
    <n v="0.25"/>
    <x v="1"/>
    <x v="0"/>
    <x v="1"/>
    <n v="650.00000000000011"/>
    <n v="162.50000000000003"/>
  </r>
  <r>
    <x v="0"/>
    <n v="1185732"/>
    <d v="2021-01-24T00:00:00"/>
    <x v="0"/>
    <s v="New Hampshire"/>
    <s v="Manchester"/>
    <x v="5"/>
    <n v="55.000000000000007"/>
    <x v="48"/>
    <n v="165000.00000000003"/>
    <n v="49500.000000000007"/>
    <n v="0.3"/>
    <x v="1"/>
    <x v="0"/>
    <x v="1"/>
    <n v="550.00000000000011"/>
    <n v="165.00000000000003"/>
  </r>
  <r>
    <x v="0"/>
    <n v="1185732"/>
    <d v="2021-02-22T00:00:00"/>
    <x v="0"/>
    <s v="New Hampshire"/>
    <s v="Manchester"/>
    <x v="0"/>
    <n v="55.000000000000007"/>
    <x v="30"/>
    <n v="316250.00000000006"/>
    <n v="110687.50000000003"/>
    <n v="0.35000000000000003"/>
    <x v="1"/>
    <x v="1"/>
    <x v="1"/>
    <n v="550.00000000000011"/>
    <n v="192.50000000000006"/>
  </r>
  <r>
    <x v="0"/>
    <n v="1185732"/>
    <d v="2021-02-22T00:00:00"/>
    <x v="0"/>
    <s v="New Hampshire"/>
    <s v="Manchester"/>
    <x v="1"/>
    <n v="55.000000000000007"/>
    <x v="37"/>
    <n v="123750.00000000001"/>
    <n v="43312.500000000007"/>
    <n v="0.35000000000000003"/>
    <x v="1"/>
    <x v="1"/>
    <x v="1"/>
    <n v="550.00000000000011"/>
    <n v="192.50000000000003"/>
  </r>
  <r>
    <x v="0"/>
    <n v="1185732"/>
    <d v="2021-02-22T00:00:00"/>
    <x v="0"/>
    <s v="New Hampshire"/>
    <s v="Manchester"/>
    <x v="2"/>
    <n v="45"/>
    <x v="34"/>
    <n v="123750"/>
    <n v="30937.5"/>
    <n v="0.25"/>
    <x v="1"/>
    <x v="1"/>
    <x v="1"/>
    <n v="450"/>
    <n v="112.5"/>
  </r>
  <r>
    <x v="0"/>
    <n v="1185732"/>
    <d v="2020-01-01T00:00:00"/>
    <x v="0"/>
    <s v="New York"/>
    <s v="New York"/>
    <x v="0"/>
    <n v="47"/>
    <x v="85"/>
    <n v="15792"/>
    <n v="9633.119999999999"/>
    <n v="0.61"/>
    <x v="2"/>
    <x v="0"/>
    <x v="0"/>
    <n v="47"/>
    <n v="28.669999999999998"/>
  </r>
  <r>
    <x v="0"/>
    <n v="1185732"/>
    <d v="2020-01-02T00:00:00"/>
    <x v="0"/>
    <s v="New York"/>
    <s v="New York"/>
    <x v="1"/>
    <n v="47"/>
    <x v="86"/>
    <n v="12220"/>
    <n v="5132.3999999999996"/>
    <n v="0.42"/>
    <x v="2"/>
    <x v="0"/>
    <x v="0"/>
    <n v="47"/>
    <n v="19.739999999999998"/>
  </r>
  <r>
    <x v="0"/>
    <n v="1185732"/>
    <d v="2020-01-03T00:00:00"/>
    <x v="0"/>
    <s v="New York"/>
    <s v="New York"/>
    <x v="2"/>
    <n v="36"/>
    <x v="43"/>
    <n v="9000"/>
    <n v="4140"/>
    <n v="0.45999999999999996"/>
    <x v="2"/>
    <x v="0"/>
    <x v="0"/>
    <n v="36"/>
    <n v="16.559999999999999"/>
  </r>
  <r>
    <x v="0"/>
    <n v="1185732"/>
    <d v="2020-01-04T00:00:00"/>
    <x v="0"/>
    <s v="New York"/>
    <s v="New York"/>
    <x v="3"/>
    <n v="41"/>
    <x v="87"/>
    <n v="10127"/>
    <n v="4658.42"/>
    <n v="0.45999999999999996"/>
    <x v="2"/>
    <x v="0"/>
    <x v="0"/>
    <n v="41"/>
    <n v="18.86"/>
  </r>
  <r>
    <x v="0"/>
    <n v="1185732"/>
    <d v="2020-01-05T00:00:00"/>
    <x v="0"/>
    <s v="New York"/>
    <s v="New York"/>
    <x v="4"/>
    <n v="55"/>
    <x v="88"/>
    <n v="12870"/>
    <n v="5148"/>
    <n v="0.4"/>
    <x v="2"/>
    <x v="0"/>
    <x v="0"/>
    <n v="55"/>
    <n v="22"/>
  </r>
  <r>
    <x v="0"/>
    <n v="1185732"/>
    <d v="2020-01-06T00:00:00"/>
    <x v="0"/>
    <s v="New York"/>
    <s v="New York"/>
    <x v="5"/>
    <n v="46"/>
    <x v="86"/>
    <n v="11960"/>
    <n v="4425.2"/>
    <n v="0.37"/>
    <x v="2"/>
    <x v="0"/>
    <x v="0"/>
    <n v="46"/>
    <n v="17.02"/>
  </r>
  <r>
    <x v="0"/>
    <n v="1185732"/>
    <d v="2020-01-07T00:00:00"/>
    <x v="0"/>
    <s v="New York"/>
    <s v="New York"/>
    <x v="0"/>
    <n v="46"/>
    <x v="89"/>
    <n v="14398"/>
    <n v="8926.76"/>
    <n v="0.62"/>
    <x v="2"/>
    <x v="0"/>
    <x v="0"/>
    <n v="46"/>
    <n v="28.52"/>
  </r>
  <r>
    <x v="0"/>
    <n v="1185732"/>
    <d v="2020-01-08T00:00:00"/>
    <x v="0"/>
    <s v="New York"/>
    <s v="New York"/>
    <x v="1"/>
    <n v="46"/>
    <x v="90"/>
    <n v="12006"/>
    <n v="5282.64"/>
    <n v="0.44"/>
    <x v="2"/>
    <x v="0"/>
    <x v="0"/>
    <n v="46"/>
    <n v="20.240000000000002"/>
  </r>
  <r>
    <x v="0"/>
    <n v="1185732"/>
    <d v="2020-01-21T00:00:00"/>
    <x v="0"/>
    <s v="New York"/>
    <s v="New York"/>
    <x v="2"/>
    <n v="36"/>
    <x v="91"/>
    <n v="9936"/>
    <n v="4669.92"/>
    <n v="0.47"/>
    <x v="2"/>
    <x v="0"/>
    <x v="0"/>
    <n v="36"/>
    <n v="16.920000000000002"/>
  </r>
  <r>
    <x v="0"/>
    <n v="1185732"/>
    <d v="2020-01-22T00:00:00"/>
    <x v="0"/>
    <s v="New York"/>
    <s v="New York"/>
    <x v="3"/>
    <n v="44"/>
    <x v="92"/>
    <n v="9064"/>
    <n v="4441.3599999999997"/>
    <n v="0.49"/>
    <x v="2"/>
    <x v="0"/>
    <x v="0"/>
    <n v="44"/>
    <n v="21.56"/>
  </r>
  <r>
    <x v="0"/>
    <n v="1185732"/>
    <d v="2020-01-23T00:00:00"/>
    <x v="0"/>
    <s v="New York"/>
    <s v="New York"/>
    <x v="4"/>
    <n v="58"/>
    <x v="93"/>
    <n v="14094"/>
    <n v="6060.42"/>
    <n v="0.43"/>
    <x v="2"/>
    <x v="0"/>
    <x v="0"/>
    <n v="58"/>
    <n v="24.94"/>
  </r>
  <r>
    <x v="0"/>
    <n v="1185732"/>
    <d v="2020-01-24T00:00:00"/>
    <x v="0"/>
    <s v="New York"/>
    <s v="New York"/>
    <x v="5"/>
    <n v="48"/>
    <x v="94"/>
    <n v="13920"/>
    <n v="5289.6"/>
    <n v="0.38"/>
    <x v="2"/>
    <x v="0"/>
    <x v="0"/>
    <n v="48"/>
    <n v="18.240000000000002"/>
  </r>
  <r>
    <x v="0"/>
    <n v="1185732"/>
    <d v="2020-01-25T00:00:00"/>
    <x v="0"/>
    <s v="New York"/>
    <s v="New York"/>
    <x v="0"/>
    <n v="46"/>
    <x v="95"/>
    <n v="16284"/>
    <n v="10258.92"/>
    <n v="0.63"/>
    <x v="2"/>
    <x v="0"/>
    <x v="0"/>
    <n v="46"/>
    <n v="28.98"/>
  </r>
  <r>
    <x v="0"/>
    <n v="1185732"/>
    <d v="2020-01-26T00:00:00"/>
    <x v="0"/>
    <s v="New York"/>
    <s v="New York"/>
    <x v="1"/>
    <n v="48"/>
    <x v="96"/>
    <n v="12432"/>
    <n v="5345.76"/>
    <n v="0.43"/>
    <x v="2"/>
    <x v="0"/>
    <x v="0"/>
    <n v="48"/>
    <n v="20.64"/>
  </r>
  <r>
    <x v="0"/>
    <n v="1185732"/>
    <d v="2020-01-27T00:00:00"/>
    <x v="0"/>
    <s v="New York"/>
    <s v="New York"/>
    <x v="2"/>
    <n v="39"/>
    <x v="87"/>
    <n v="9633"/>
    <n v="4720.17"/>
    <n v="0.49"/>
    <x v="2"/>
    <x v="0"/>
    <x v="0"/>
    <n v="39"/>
    <n v="19.11"/>
  </r>
  <r>
    <x v="0"/>
    <n v="1185732"/>
    <d v="2020-01-28T00:00:00"/>
    <x v="0"/>
    <s v="New York"/>
    <s v="New York"/>
    <x v="3"/>
    <n v="43"/>
    <x v="97"/>
    <n v="9288"/>
    <n v="4644"/>
    <n v="0.5"/>
    <x v="2"/>
    <x v="0"/>
    <x v="0"/>
    <n v="43"/>
    <n v="21.5"/>
  </r>
  <r>
    <x v="0"/>
    <n v="1185732"/>
    <d v="2020-01-29T00:00:00"/>
    <x v="0"/>
    <s v="New York"/>
    <s v="New York"/>
    <x v="4"/>
    <n v="59"/>
    <x v="98"/>
    <n v="13570"/>
    <n v="5699.4"/>
    <n v="0.42"/>
    <x v="2"/>
    <x v="0"/>
    <x v="0"/>
    <n v="59"/>
    <n v="24.779999999999998"/>
  </r>
  <r>
    <x v="0"/>
    <n v="1185732"/>
    <d v="2020-01-30T00:00:00"/>
    <x v="0"/>
    <s v="New York"/>
    <s v="New York"/>
    <x v="5"/>
    <n v="45"/>
    <x v="99"/>
    <n v="10710"/>
    <n v="3748.4999999999995"/>
    <n v="0.35"/>
    <x v="2"/>
    <x v="0"/>
    <x v="0"/>
    <n v="45"/>
    <n v="15.749999999999998"/>
  </r>
  <r>
    <x v="0"/>
    <n v="1185732"/>
    <d v="2020-01-31T00:00:00"/>
    <x v="0"/>
    <s v="New York"/>
    <s v="New York"/>
    <x v="0"/>
    <n v="45"/>
    <x v="48"/>
    <n v="13500"/>
    <n v="8370"/>
    <n v="0.62"/>
    <x v="2"/>
    <x v="0"/>
    <x v="0"/>
    <n v="45"/>
    <n v="27.9"/>
  </r>
  <r>
    <x v="0"/>
    <n v="1185732"/>
    <d v="2020-02-01T00:00:00"/>
    <x v="0"/>
    <s v="New York"/>
    <s v="New York"/>
    <x v="1"/>
    <n v="47"/>
    <x v="88"/>
    <n v="10998"/>
    <n v="4509.1799999999994"/>
    <n v="0.41"/>
    <x v="2"/>
    <x v="1"/>
    <x v="0"/>
    <n v="47"/>
    <n v="19.269999999999996"/>
  </r>
  <r>
    <x v="0"/>
    <n v="1185732"/>
    <d v="2020-02-02T00:00:00"/>
    <x v="0"/>
    <s v="New York"/>
    <s v="New York"/>
    <x v="2"/>
    <n v="39"/>
    <x v="100"/>
    <n v="9828"/>
    <n v="4914"/>
    <n v="0.5"/>
    <x v="2"/>
    <x v="1"/>
    <x v="0"/>
    <n v="39"/>
    <n v="19.5"/>
  </r>
  <r>
    <x v="0"/>
    <n v="1185732"/>
    <d v="2020-02-03T00:00:00"/>
    <x v="0"/>
    <s v="New York"/>
    <s v="New York"/>
    <x v="3"/>
    <n v="41"/>
    <x v="101"/>
    <n v="9799"/>
    <n v="4801.51"/>
    <n v="0.49"/>
    <x v="2"/>
    <x v="1"/>
    <x v="0"/>
    <n v="41"/>
    <n v="20.09"/>
  </r>
  <r>
    <x v="0"/>
    <n v="1185732"/>
    <d v="2020-02-04T00:00:00"/>
    <x v="0"/>
    <s v="New York"/>
    <s v="New York"/>
    <x v="4"/>
    <n v="56"/>
    <x v="102"/>
    <n v="12040"/>
    <n v="5056.8"/>
    <n v="0.42"/>
    <x v="2"/>
    <x v="1"/>
    <x v="0"/>
    <n v="56"/>
    <n v="23.52"/>
  </r>
  <r>
    <x v="0"/>
    <n v="1185732"/>
    <d v="2020-02-05T00:00:00"/>
    <x v="0"/>
    <s v="New York"/>
    <s v="New York"/>
    <x v="5"/>
    <n v="49"/>
    <x v="99"/>
    <n v="11662"/>
    <n v="4314.9399999999996"/>
    <n v="0.37"/>
    <x v="2"/>
    <x v="1"/>
    <x v="0"/>
    <n v="49"/>
    <n v="18.13"/>
  </r>
  <r>
    <x v="0"/>
    <n v="1185732"/>
    <d v="2020-02-06T00:00:00"/>
    <x v="0"/>
    <s v="New York"/>
    <s v="New York"/>
    <x v="0"/>
    <n v="54"/>
    <x v="103"/>
    <n v="17118"/>
    <n v="10955.52"/>
    <n v="0.64"/>
    <x v="2"/>
    <x v="1"/>
    <x v="0"/>
    <n v="54"/>
    <n v="34.56"/>
  </r>
  <r>
    <x v="0"/>
    <n v="1185732"/>
    <d v="2020-02-07T00:00:00"/>
    <x v="0"/>
    <s v="New York"/>
    <s v="New York"/>
    <x v="1"/>
    <n v="50"/>
    <x v="96"/>
    <n v="12950"/>
    <n v="5180"/>
    <n v="0.4"/>
    <x v="2"/>
    <x v="1"/>
    <x v="0"/>
    <n v="50"/>
    <n v="20"/>
  </r>
  <r>
    <x v="0"/>
    <n v="1185732"/>
    <d v="2020-02-08T00:00:00"/>
    <x v="0"/>
    <s v="New York"/>
    <s v="New York"/>
    <x v="2"/>
    <n v="46"/>
    <x v="90"/>
    <n v="12006"/>
    <n v="5642.82"/>
    <n v="0.47"/>
    <x v="2"/>
    <x v="1"/>
    <x v="0"/>
    <n v="46"/>
    <n v="21.619999999999997"/>
  </r>
  <r>
    <x v="0"/>
    <n v="1185732"/>
    <d v="2020-02-09T00:00:00"/>
    <x v="0"/>
    <s v="New York"/>
    <s v="New York"/>
    <x v="3"/>
    <n v="46"/>
    <x v="98"/>
    <n v="10580"/>
    <n v="5078.3999999999996"/>
    <n v="0.48"/>
    <x v="2"/>
    <x v="1"/>
    <x v="0"/>
    <n v="46"/>
    <n v="22.08"/>
  </r>
  <r>
    <x v="0"/>
    <n v="1185732"/>
    <d v="2020-02-10T00:00:00"/>
    <x v="0"/>
    <s v="New York"/>
    <s v="New York"/>
    <x v="4"/>
    <n v="59"/>
    <x v="82"/>
    <n v="14455"/>
    <n v="6504.7499999999991"/>
    <n v="0.44999999999999996"/>
    <x v="2"/>
    <x v="1"/>
    <x v="0"/>
    <n v="59"/>
    <n v="26.549999999999997"/>
  </r>
  <r>
    <x v="0"/>
    <n v="1185732"/>
    <d v="2020-03-03T00:00:00"/>
    <x v="0"/>
    <s v="New York"/>
    <s v="New York"/>
    <x v="5"/>
    <n v="59"/>
    <x v="94"/>
    <n v="17110"/>
    <n v="6159.5999999999995"/>
    <n v="0.36"/>
    <x v="2"/>
    <x v="2"/>
    <x v="0"/>
    <n v="59"/>
    <n v="21.24"/>
  </r>
  <r>
    <x v="0"/>
    <n v="1185732"/>
    <d v="2020-03-04T00:00:00"/>
    <x v="0"/>
    <s v="New York"/>
    <s v="New York"/>
    <x v="0"/>
    <n v="55"/>
    <x v="89"/>
    <n v="17215"/>
    <n v="10501.15"/>
    <n v="0.61"/>
    <x v="2"/>
    <x v="2"/>
    <x v="0"/>
    <n v="55"/>
    <n v="33.549999999999997"/>
  </r>
  <r>
    <x v="0"/>
    <n v="1185732"/>
    <d v="2020-03-05T00:00:00"/>
    <x v="0"/>
    <s v="New York"/>
    <s v="New York"/>
    <x v="1"/>
    <n v="54"/>
    <x v="83"/>
    <n v="14580"/>
    <n v="5977.7999999999993"/>
    <n v="0.41"/>
    <x v="2"/>
    <x v="2"/>
    <x v="0"/>
    <n v="54"/>
    <n v="22.139999999999997"/>
  </r>
  <r>
    <x v="0"/>
    <n v="1185732"/>
    <d v="2020-03-06T00:00:00"/>
    <x v="0"/>
    <s v="New York"/>
    <s v="New York"/>
    <x v="2"/>
    <n v="46"/>
    <x v="104"/>
    <n v="12788"/>
    <n v="6138.24"/>
    <n v="0.48"/>
    <x v="2"/>
    <x v="2"/>
    <x v="0"/>
    <n v="46"/>
    <n v="22.08"/>
  </r>
  <r>
    <x v="0"/>
    <n v="1185732"/>
    <d v="2020-03-07T00:00:00"/>
    <x v="0"/>
    <s v="New York"/>
    <s v="New York"/>
    <x v="3"/>
    <n v="47"/>
    <x v="90"/>
    <n v="12267"/>
    <n v="5520.15"/>
    <n v="0.44999999999999996"/>
    <x v="2"/>
    <x v="2"/>
    <x v="0"/>
    <n v="47"/>
    <n v="21.15"/>
  </r>
  <r>
    <x v="0"/>
    <n v="1185732"/>
    <d v="2020-03-08T00:00:00"/>
    <x v="0"/>
    <s v="New York"/>
    <s v="New York"/>
    <x v="4"/>
    <n v="55"/>
    <x v="100"/>
    <n v="13860"/>
    <n v="6236.9999999999991"/>
    <n v="0.44999999999999996"/>
    <x v="2"/>
    <x v="2"/>
    <x v="0"/>
    <n v="55"/>
    <n v="24.749999999999996"/>
  </r>
  <r>
    <x v="0"/>
    <n v="1185732"/>
    <d v="2020-03-09T00:00:00"/>
    <x v="0"/>
    <s v="New York"/>
    <s v="New York"/>
    <x v="5"/>
    <n v="64"/>
    <x v="105"/>
    <n v="19520"/>
    <n v="7612.8"/>
    <n v="0.39"/>
    <x v="2"/>
    <x v="2"/>
    <x v="0"/>
    <n v="64"/>
    <n v="24.96"/>
  </r>
  <r>
    <x v="0"/>
    <n v="1185732"/>
    <d v="2020-03-10T00:00:00"/>
    <x v="0"/>
    <s v="New York"/>
    <s v="New York"/>
    <x v="0"/>
    <n v="59"/>
    <x v="106"/>
    <n v="18821"/>
    <n v="11292.6"/>
    <n v="0.6"/>
    <x v="2"/>
    <x v="2"/>
    <x v="0"/>
    <n v="59"/>
    <n v="35.4"/>
  </r>
  <r>
    <x v="0"/>
    <n v="1185732"/>
    <d v="2020-03-11T00:00:00"/>
    <x v="0"/>
    <s v="New York"/>
    <s v="New York"/>
    <x v="1"/>
    <n v="53"/>
    <x v="107"/>
    <n v="14151"/>
    <n v="5943.42"/>
    <n v="0.42"/>
    <x v="2"/>
    <x v="2"/>
    <x v="0"/>
    <n v="53"/>
    <n v="22.26"/>
  </r>
  <r>
    <x v="0"/>
    <n v="1185732"/>
    <d v="2020-03-12T00:00:00"/>
    <x v="0"/>
    <s v="New York"/>
    <s v="New York"/>
    <x v="2"/>
    <n v="46"/>
    <x v="87"/>
    <n v="11362"/>
    <n v="5112.8999999999996"/>
    <n v="0.44999999999999996"/>
    <x v="2"/>
    <x v="2"/>
    <x v="0"/>
    <n v="46"/>
    <n v="20.7"/>
  </r>
  <r>
    <x v="0"/>
    <n v="1185732"/>
    <d v="2020-03-13T00:00:00"/>
    <x v="0"/>
    <s v="New York"/>
    <s v="New York"/>
    <x v="3"/>
    <n v="46"/>
    <x v="93"/>
    <n v="11178"/>
    <n v="5141.8799999999992"/>
    <n v="0.45999999999999996"/>
    <x v="2"/>
    <x v="2"/>
    <x v="0"/>
    <n v="46"/>
    <n v="21.159999999999997"/>
  </r>
  <r>
    <x v="0"/>
    <n v="1185732"/>
    <d v="2020-03-14T00:00:00"/>
    <x v="0"/>
    <s v="New York"/>
    <s v="New York"/>
    <x v="4"/>
    <n v="58"/>
    <x v="108"/>
    <n v="13398"/>
    <n v="5761.14"/>
    <n v="0.43"/>
    <x v="2"/>
    <x v="2"/>
    <x v="0"/>
    <n v="58"/>
    <n v="24.94"/>
  </r>
  <r>
    <x v="0"/>
    <n v="1185732"/>
    <d v="2020-03-15T00:00:00"/>
    <x v="0"/>
    <s v="New York"/>
    <s v="New York"/>
    <x v="5"/>
    <n v="61"/>
    <x v="109"/>
    <n v="17446"/>
    <n v="6978.4000000000005"/>
    <n v="0.4"/>
    <x v="2"/>
    <x v="2"/>
    <x v="0"/>
    <n v="61"/>
    <n v="24.400000000000002"/>
  </r>
  <r>
    <x v="0"/>
    <n v="1185732"/>
    <d v="2020-03-16T00:00:00"/>
    <x v="0"/>
    <s v="New York"/>
    <s v="New York"/>
    <x v="0"/>
    <n v="58"/>
    <x v="45"/>
    <n v="18850"/>
    <n v="11498.5"/>
    <n v="0.61"/>
    <x v="2"/>
    <x v="2"/>
    <x v="0"/>
    <n v="58"/>
    <n v="35.380000000000003"/>
  </r>
  <r>
    <x v="0"/>
    <n v="1185732"/>
    <d v="2020-03-17T00:00:00"/>
    <x v="0"/>
    <s v="New York"/>
    <s v="New York"/>
    <x v="1"/>
    <n v="53"/>
    <x v="110"/>
    <n v="16324"/>
    <n v="6692.8399999999992"/>
    <n v="0.41"/>
    <x v="2"/>
    <x v="2"/>
    <x v="0"/>
    <n v="53"/>
    <n v="21.729999999999997"/>
  </r>
  <r>
    <x v="0"/>
    <n v="1185732"/>
    <d v="2020-03-18T00:00:00"/>
    <x v="0"/>
    <s v="New York"/>
    <s v="New York"/>
    <x v="2"/>
    <n v="45"/>
    <x v="111"/>
    <n v="11565"/>
    <n v="5319.9"/>
    <n v="0.45999999999999996"/>
    <x v="2"/>
    <x v="2"/>
    <x v="0"/>
    <n v="45"/>
    <n v="20.7"/>
  </r>
  <r>
    <x v="0"/>
    <n v="1185732"/>
    <d v="2020-03-31T00:00:00"/>
    <x v="0"/>
    <s v="New York"/>
    <s v="New York"/>
    <x v="3"/>
    <n v="47"/>
    <x v="112"/>
    <n v="11327"/>
    <n v="5323.69"/>
    <n v="0.47"/>
    <x v="2"/>
    <x v="2"/>
    <x v="0"/>
    <n v="47"/>
    <n v="22.09"/>
  </r>
  <r>
    <x v="1"/>
    <n v="1185732"/>
    <d v="2020-04-17T00:00:00"/>
    <x v="0"/>
    <s v="New York"/>
    <s v="New York"/>
    <x v="4"/>
    <n v="54"/>
    <x v="83"/>
    <n v="14580"/>
    <n v="6560.9999999999991"/>
    <n v="0.44999999999999996"/>
    <x v="2"/>
    <x v="3"/>
    <x v="0"/>
    <n v="54"/>
    <n v="24.299999999999997"/>
  </r>
  <r>
    <x v="1"/>
    <n v="1185732"/>
    <d v="2020-04-18T00:00:00"/>
    <x v="0"/>
    <s v="New York"/>
    <s v="New York"/>
    <x v="5"/>
    <n v="62"/>
    <x v="94"/>
    <n v="17980"/>
    <n v="6652.6"/>
    <n v="0.37"/>
    <x v="2"/>
    <x v="3"/>
    <x v="0"/>
    <n v="62"/>
    <n v="22.94"/>
  </r>
  <r>
    <x v="1"/>
    <n v="1185732"/>
    <d v="2020-04-19T00:00:00"/>
    <x v="0"/>
    <s v="New York"/>
    <s v="New York"/>
    <x v="0"/>
    <n v="56"/>
    <x v="113"/>
    <n v="20160"/>
    <n v="12499.2"/>
    <n v="0.62"/>
    <x v="2"/>
    <x v="3"/>
    <x v="0"/>
    <n v="56"/>
    <n v="34.72"/>
  </r>
  <r>
    <x v="1"/>
    <n v="1185732"/>
    <d v="2020-04-20T00:00:00"/>
    <x v="0"/>
    <s v="New York"/>
    <s v="New York"/>
    <x v="1"/>
    <n v="50"/>
    <x v="83"/>
    <n v="13500"/>
    <n v="5940"/>
    <n v="0.44"/>
    <x v="2"/>
    <x v="3"/>
    <x v="0"/>
    <n v="50"/>
    <n v="22"/>
  </r>
  <r>
    <x v="1"/>
    <n v="1185732"/>
    <d v="2020-04-21T00:00:00"/>
    <x v="0"/>
    <s v="New York"/>
    <s v="New York"/>
    <x v="2"/>
    <n v="47"/>
    <x v="114"/>
    <n v="12596"/>
    <n v="5920.12"/>
    <n v="0.47"/>
    <x v="2"/>
    <x v="3"/>
    <x v="0"/>
    <n v="47"/>
    <n v="22.09"/>
  </r>
  <r>
    <x v="1"/>
    <n v="1185732"/>
    <d v="2020-04-22T00:00:00"/>
    <x v="0"/>
    <s v="New York"/>
    <s v="New York"/>
    <x v="3"/>
    <n v="47"/>
    <x v="100"/>
    <n v="11844"/>
    <n v="5448.24"/>
    <n v="0.45999999999999996"/>
    <x v="2"/>
    <x v="3"/>
    <x v="0"/>
    <n v="47"/>
    <n v="21.619999999999997"/>
  </r>
  <r>
    <x v="1"/>
    <n v="1185732"/>
    <d v="2020-04-23T00:00:00"/>
    <x v="0"/>
    <s v="New York"/>
    <s v="New York"/>
    <x v="4"/>
    <n v="58"/>
    <x v="100"/>
    <n v="14616"/>
    <n v="5846.4000000000005"/>
    <n v="0.4"/>
    <x v="2"/>
    <x v="3"/>
    <x v="0"/>
    <n v="58"/>
    <n v="23.200000000000003"/>
  </r>
  <r>
    <x v="1"/>
    <n v="1185732"/>
    <d v="2020-04-24T00:00:00"/>
    <x v="0"/>
    <s v="New York"/>
    <s v="New York"/>
    <x v="5"/>
    <n v="59"/>
    <x v="115"/>
    <n v="16520"/>
    <n v="6608"/>
    <n v="0.4"/>
    <x v="2"/>
    <x v="3"/>
    <x v="0"/>
    <n v="59"/>
    <n v="23.6"/>
  </r>
  <r>
    <x v="1"/>
    <n v="1185732"/>
    <d v="2020-04-25T00:00:00"/>
    <x v="0"/>
    <s v="New York"/>
    <s v="New York"/>
    <x v="4"/>
    <n v="64"/>
    <x v="116"/>
    <n v="15104"/>
    <n v="6343.6799999999994"/>
    <n v="0.42"/>
    <x v="2"/>
    <x v="3"/>
    <x v="0"/>
    <n v="64"/>
    <n v="26.88"/>
  </r>
  <r>
    <x v="1"/>
    <n v="1185732"/>
    <d v="2020-04-26T00:00:00"/>
    <x v="0"/>
    <s v="New York"/>
    <s v="New York"/>
    <x v="5"/>
    <n v="68"/>
    <x v="94"/>
    <n v="19720"/>
    <n v="7493.6"/>
    <n v="0.38"/>
    <x v="2"/>
    <x v="3"/>
    <x v="0"/>
    <n v="68"/>
    <n v="25.84"/>
  </r>
  <r>
    <x v="1"/>
    <n v="1185732"/>
    <d v="2020-04-27T00:00:00"/>
    <x v="0"/>
    <s v="New York"/>
    <s v="New York"/>
    <x v="0"/>
    <n v="60"/>
    <x v="117"/>
    <n v="17940"/>
    <n v="10764"/>
    <n v="0.6"/>
    <x v="2"/>
    <x v="3"/>
    <x v="0"/>
    <n v="60"/>
    <n v="36"/>
  </r>
  <r>
    <x v="1"/>
    <n v="1185732"/>
    <d v="2020-04-28T00:00:00"/>
    <x v="0"/>
    <s v="New York"/>
    <s v="New York"/>
    <x v="1"/>
    <n v="53"/>
    <x v="118"/>
    <n v="14469"/>
    <n v="6221.67"/>
    <n v="0.43"/>
    <x v="2"/>
    <x v="3"/>
    <x v="0"/>
    <n v="53"/>
    <n v="22.79"/>
  </r>
  <r>
    <x v="1"/>
    <n v="1185732"/>
    <d v="2020-04-29T00:00:00"/>
    <x v="0"/>
    <s v="New York"/>
    <s v="New York"/>
    <x v="2"/>
    <n v="52"/>
    <x v="119"/>
    <n v="13416"/>
    <n v="6439.6799999999994"/>
    <n v="0.48"/>
    <x v="2"/>
    <x v="3"/>
    <x v="0"/>
    <n v="52"/>
    <n v="24.959999999999997"/>
  </r>
  <r>
    <x v="1"/>
    <n v="1185732"/>
    <d v="2020-04-30T00:00:00"/>
    <x v="0"/>
    <s v="New York"/>
    <s v="New York"/>
    <x v="3"/>
    <n v="50"/>
    <x v="100"/>
    <n v="12600"/>
    <n v="6174"/>
    <n v="0.49"/>
    <x v="2"/>
    <x v="3"/>
    <x v="0"/>
    <n v="50"/>
    <n v="24.5"/>
  </r>
  <r>
    <x v="1"/>
    <n v="1185732"/>
    <d v="2020-05-01T00:00:00"/>
    <x v="0"/>
    <s v="New York"/>
    <s v="New York"/>
    <x v="4"/>
    <n v="64"/>
    <x v="120"/>
    <n v="16256"/>
    <n v="6827.5199999999995"/>
    <n v="0.42"/>
    <x v="2"/>
    <x v="4"/>
    <x v="0"/>
    <n v="64"/>
    <n v="26.88"/>
  </r>
  <r>
    <x v="1"/>
    <n v="1185732"/>
    <d v="2020-05-02T00:00:00"/>
    <x v="0"/>
    <s v="New York"/>
    <s v="New York"/>
    <x v="5"/>
    <n v="66"/>
    <x v="121"/>
    <n v="17358"/>
    <n v="6422.46"/>
    <n v="0.37"/>
    <x v="2"/>
    <x v="4"/>
    <x v="0"/>
    <n v="66"/>
    <n v="24.42"/>
  </r>
  <r>
    <x v="1"/>
    <n v="1185732"/>
    <d v="2020-05-03T00:00:00"/>
    <x v="0"/>
    <s v="New York"/>
    <s v="New York"/>
    <x v="0"/>
    <n v="62"/>
    <x v="122"/>
    <n v="19344"/>
    <n v="12380.16"/>
    <n v="0.64"/>
    <x v="2"/>
    <x v="4"/>
    <x v="0"/>
    <n v="62"/>
    <n v="39.68"/>
  </r>
  <r>
    <x v="1"/>
    <n v="1185732"/>
    <d v="2020-05-04T00:00:00"/>
    <x v="0"/>
    <s v="New York"/>
    <s v="New York"/>
    <x v="1"/>
    <n v="51"/>
    <x v="48"/>
    <n v="15300"/>
    <n v="6426"/>
    <n v="0.42"/>
    <x v="2"/>
    <x v="4"/>
    <x v="0"/>
    <n v="51"/>
    <n v="21.42"/>
  </r>
  <r>
    <x v="1"/>
    <n v="1185732"/>
    <d v="2020-05-05T00:00:00"/>
    <x v="0"/>
    <s v="New York"/>
    <s v="New York"/>
    <x v="2"/>
    <n v="54"/>
    <x v="123"/>
    <n v="15390"/>
    <n v="7233.2999999999993"/>
    <n v="0.47"/>
    <x v="2"/>
    <x v="4"/>
    <x v="0"/>
    <n v="54"/>
    <n v="25.38"/>
  </r>
  <r>
    <x v="1"/>
    <n v="1185732"/>
    <d v="2020-05-06T00:00:00"/>
    <x v="0"/>
    <s v="New York"/>
    <s v="New York"/>
    <x v="3"/>
    <n v="54"/>
    <x v="37"/>
    <n v="12150"/>
    <n v="5589"/>
    <n v="0.45999999999999996"/>
    <x v="2"/>
    <x v="4"/>
    <x v="0"/>
    <n v="54"/>
    <n v="24.84"/>
  </r>
  <r>
    <x v="1"/>
    <n v="1185732"/>
    <d v="2020-05-07T00:00:00"/>
    <x v="0"/>
    <s v="New York"/>
    <s v="New York"/>
    <x v="4"/>
    <n v="60"/>
    <x v="90"/>
    <n v="15660"/>
    <n v="6733.8"/>
    <n v="0.43"/>
    <x v="2"/>
    <x v="4"/>
    <x v="0"/>
    <n v="60"/>
    <n v="25.8"/>
  </r>
  <r>
    <x v="1"/>
    <n v="1185732"/>
    <d v="2020-07-18T00:00:00"/>
    <x v="0"/>
    <s v="New York"/>
    <s v="New York"/>
    <x v="5"/>
    <n v="68"/>
    <x v="94"/>
    <n v="19720"/>
    <n v="6902"/>
    <n v="0.35"/>
    <x v="2"/>
    <x v="5"/>
    <x v="0"/>
    <n v="68"/>
    <n v="23.8"/>
  </r>
  <r>
    <x v="2"/>
    <n v="1197831"/>
    <d v="2020-07-19T00:00:00"/>
    <x v="0"/>
    <s v="New York"/>
    <s v="New York"/>
    <x v="0"/>
    <n v="24"/>
    <x v="88"/>
    <n v="5616"/>
    <n v="2639.52"/>
    <n v="0.47"/>
    <x v="2"/>
    <x v="5"/>
    <x v="0"/>
    <n v="24"/>
    <n v="11.28"/>
  </r>
  <r>
    <x v="2"/>
    <n v="1197831"/>
    <d v="2020-07-20T00:00:00"/>
    <x v="0"/>
    <s v="New York"/>
    <s v="New York"/>
    <x v="1"/>
    <n v="34"/>
    <x v="37"/>
    <n v="7650"/>
    <n v="3748.5"/>
    <n v="0.49"/>
    <x v="2"/>
    <x v="5"/>
    <x v="0"/>
    <n v="34"/>
    <n v="16.66"/>
  </r>
  <r>
    <x v="2"/>
    <n v="1197831"/>
    <d v="2020-07-21T00:00:00"/>
    <x v="0"/>
    <s v="New York"/>
    <s v="New York"/>
    <x v="2"/>
    <n v="33"/>
    <x v="124"/>
    <n v="6930"/>
    <n v="3187.7999999999997"/>
    <n v="0.45999999999999996"/>
    <x v="2"/>
    <x v="5"/>
    <x v="0"/>
    <n v="33"/>
    <n v="15.179999999999998"/>
  </r>
  <r>
    <x v="2"/>
    <n v="1197831"/>
    <d v="2020-07-22T00:00:00"/>
    <x v="0"/>
    <s v="New York"/>
    <s v="New York"/>
    <x v="3"/>
    <n v="34"/>
    <x v="36"/>
    <n v="5950"/>
    <n v="3272.5000000000005"/>
    <n v="0.55000000000000004"/>
    <x v="2"/>
    <x v="5"/>
    <x v="0"/>
    <n v="34"/>
    <n v="18.700000000000003"/>
  </r>
  <r>
    <x v="2"/>
    <n v="1197831"/>
    <d v="2020-07-23T00:00:00"/>
    <x v="1"/>
    <s v="Texas"/>
    <s v="Houston"/>
    <x v="4"/>
    <n v="36"/>
    <x v="125"/>
    <n v="5544"/>
    <n v="2383.92"/>
    <n v="0.43"/>
    <x v="2"/>
    <x v="5"/>
    <x v="0"/>
    <n v="36"/>
    <n v="15.48"/>
  </r>
  <r>
    <x v="2"/>
    <n v="1197831"/>
    <d v="2020-07-24T00:00:00"/>
    <x v="1"/>
    <s v="Texas"/>
    <s v="Houston"/>
    <x v="5"/>
    <n v="34"/>
    <x v="126"/>
    <n v="6902"/>
    <n v="4417.28"/>
    <n v="0.64"/>
    <x v="2"/>
    <x v="5"/>
    <x v="0"/>
    <n v="34"/>
    <n v="21.759999999999998"/>
  </r>
  <r>
    <x v="2"/>
    <n v="1197831"/>
    <d v="2020-07-25T00:00:00"/>
    <x v="1"/>
    <s v="Texas"/>
    <s v="Houston"/>
    <x v="0"/>
    <n v="23"/>
    <x v="127"/>
    <n v="4899"/>
    <n v="2449.5"/>
    <n v="0.5"/>
    <x v="2"/>
    <x v="5"/>
    <x v="0"/>
    <n v="23"/>
    <n v="11.5"/>
  </r>
  <r>
    <x v="2"/>
    <n v="1197831"/>
    <d v="2020-07-26T00:00:00"/>
    <x v="1"/>
    <s v="Texas"/>
    <s v="Houston"/>
    <x v="1"/>
    <n v="33"/>
    <x v="128"/>
    <n v="8415"/>
    <n v="3786.7499999999995"/>
    <n v="0.44999999999999996"/>
    <x v="2"/>
    <x v="5"/>
    <x v="0"/>
    <n v="33"/>
    <n v="14.849999999999998"/>
  </r>
  <r>
    <x v="2"/>
    <n v="1197831"/>
    <d v="2020-07-27T00:00:00"/>
    <x v="1"/>
    <s v="Texas"/>
    <s v="Houston"/>
    <x v="2"/>
    <n v="32"/>
    <x v="129"/>
    <n v="5632"/>
    <n v="2534.3999999999996"/>
    <n v="0.44999999999999996"/>
    <x v="2"/>
    <x v="5"/>
    <x v="0"/>
    <n v="32"/>
    <n v="14.399999999999999"/>
  </r>
  <r>
    <x v="2"/>
    <n v="1197831"/>
    <d v="2020-07-28T00:00:00"/>
    <x v="1"/>
    <s v="Texas"/>
    <s v="Houston"/>
    <x v="3"/>
    <n v="34"/>
    <x v="36"/>
    <n v="5950"/>
    <n v="3570"/>
    <n v="0.6"/>
    <x v="2"/>
    <x v="5"/>
    <x v="0"/>
    <n v="34"/>
    <n v="20.399999999999999"/>
  </r>
  <r>
    <x v="2"/>
    <n v="1197831"/>
    <d v="2020-07-29T00:00:00"/>
    <x v="1"/>
    <s v="Texas"/>
    <s v="Houston"/>
    <x v="4"/>
    <n v="38"/>
    <x v="35"/>
    <n v="4750"/>
    <n v="2137.5"/>
    <n v="0.44999999999999996"/>
    <x v="2"/>
    <x v="5"/>
    <x v="0"/>
    <n v="38"/>
    <n v="17.100000000000001"/>
  </r>
  <r>
    <x v="2"/>
    <n v="1197831"/>
    <d v="2020-07-30T00:00:00"/>
    <x v="1"/>
    <s v="Texas"/>
    <s v="Houston"/>
    <x v="5"/>
    <n v="34"/>
    <x v="130"/>
    <n v="6664"/>
    <n v="4198.32"/>
    <n v="0.63"/>
    <x v="2"/>
    <x v="5"/>
    <x v="0"/>
    <n v="34"/>
    <n v="21.419999999999998"/>
  </r>
  <r>
    <x v="2"/>
    <n v="1197831"/>
    <d v="2020-07-31T00:00:00"/>
    <x v="1"/>
    <s v="Texas"/>
    <s v="Houston"/>
    <x v="0"/>
    <n v="29"/>
    <x v="120"/>
    <n v="7366"/>
    <n v="3314.7"/>
    <n v="0.44999999999999996"/>
    <x v="2"/>
    <x v="5"/>
    <x v="0"/>
    <n v="29"/>
    <n v="13.049999999999999"/>
  </r>
  <r>
    <x v="2"/>
    <n v="1197831"/>
    <d v="2020-08-01T00:00:00"/>
    <x v="1"/>
    <s v="Texas"/>
    <s v="Houston"/>
    <x v="1"/>
    <n v="39"/>
    <x v="116"/>
    <n v="9204"/>
    <n v="4141.7999999999993"/>
    <n v="0.44999999999999996"/>
    <x v="2"/>
    <x v="6"/>
    <x v="0"/>
    <n v="39"/>
    <n v="17.549999999999997"/>
  </r>
  <r>
    <x v="2"/>
    <n v="1197831"/>
    <d v="2020-08-02T00:00:00"/>
    <x v="1"/>
    <s v="Texas"/>
    <s v="Houston"/>
    <x v="2"/>
    <n v="32"/>
    <x v="131"/>
    <n v="5824"/>
    <n v="2853.7599999999998"/>
    <n v="0.49"/>
    <x v="2"/>
    <x v="6"/>
    <x v="0"/>
    <n v="32"/>
    <n v="15.679999999999998"/>
  </r>
  <r>
    <x v="2"/>
    <n v="1197831"/>
    <d v="2020-08-03T00:00:00"/>
    <x v="1"/>
    <s v="Texas"/>
    <s v="Houston"/>
    <x v="3"/>
    <n v="37"/>
    <x v="132"/>
    <n v="6438"/>
    <n v="3734.0400000000004"/>
    <n v="0.58000000000000007"/>
    <x v="2"/>
    <x v="6"/>
    <x v="0"/>
    <n v="37"/>
    <n v="21.46"/>
  </r>
  <r>
    <x v="2"/>
    <n v="1197831"/>
    <d v="2020-08-04T00:00:00"/>
    <x v="1"/>
    <s v="Texas"/>
    <s v="Houston"/>
    <x v="4"/>
    <n v="41"/>
    <x v="35"/>
    <n v="5125"/>
    <n v="2050"/>
    <n v="0.4"/>
    <x v="2"/>
    <x v="6"/>
    <x v="0"/>
    <n v="41"/>
    <n v="16.399999999999999"/>
  </r>
  <r>
    <x v="2"/>
    <n v="1197831"/>
    <d v="2020-08-05T00:00:00"/>
    <x v="1"/>
    <s v="Texas"/>
    <s v="Houston"/>
    <x v="5"/>
    <n v="39"/>
    <x v="133"/>
    <n v="7371"/>
    <n v="4422.5999999999995"/>
    <n v="0.6"/>
    <x v="2"/>
    <x v="6"/>
    <x v="0"/>
    <n v="39"/>
    <n v="23.4"/>
  </r>
  <r>
    <x v="2"/>
    <n v="1197831"/>
    <d v="2020-08-06T00:00:00"/>
    <x v="1"/>
    <s v="Texas"/>
    <s v="Houston"/>
    <x v="0"/>
    <n v="27"/>
    <x v="88"/>
    <n v="6318"/>
    <n v="3032.64"/>
    <n v="0.48"/>
    <x v="2"/>
    <x v="6"/>
    <x v="0"/>
    <n v="27"/>
    <n v="12.959999999999999"/>
  </r>
  <r>
    <x v="2"/>
    <n v="1197831"/>
    <d v="2020-08-07T00:00:00"/>
    <x v="1"/>
    <s v="Texas"/>
    <s v="Houston"/>
    <x v="1"/>
    <n v="38"/>
    <x v="37"/>
    <n v="8550"/>
    <n v="3847.4999999999995"/>
    <n v="0.44999999999999996"/>
    <x v="2"/>
    <x v="6"/>
    <x v="0"/>
    <n v="38"/>
    <n v="17.099999999999998"/>
  </r>
  <r>
    <x v="2"/>
    <n v="1197831"/>
    <d v="2020-08-08T00:00:00"/>
    <x v="1"/>
    <s v="Texas"/>
    <s v="Houston"/>
    <x v="2"/>
    <n v="34"/>
    <x v="126"/>
    <n v="6902"/>
    <n v="3174.9199999999996"/>
    <n v="0.45999999999999996"/>
    <x v="2"/>
    <x v="6"/>
    <x v="0"/>
    <n v="34"/>
    <n v="15.639999999999999"/>
  </r>
  <r>
    <x v="2"/>
    <n v="1197831"/>
    <d v="2020-08-09T00:00:00"/>
    <x v="1"/>
    <s v="Texas"/>
    <s v="Houston"/>
    <x v="3"/>
    <n v="36"/>
    <x v="134"/>
    <n v="5868"/>
    <n v="3462.1200000000003"/>
    <n v="0.59000000000000008"/>
    <x v="2"/>
    <x v="6"/>
    <x v="0"/>
    <n v="36"/>
    <n v="21.240000000000002"/>
  </r>
  <r>
    <x v="1"/>
    <n v="1197831"/>
    <d v="2020-08-10T00:00:00"/>
    <x v="1"/>
    <s v="Texas"/>
    <s v="Houston"/>
    <x v="4"/>
    <n v="42"/>
    <x v="135"/>
    <n v="6174"/>
    <n v="2593.08"/>
    <n v="0.42"/>
    <x v="2"/>
    <x v="6"/>
    <x v="0"/>
    <n v="42"/>
    <n v="17.64"/>
  </r>
  <r>
    <x v="1"/>
    <n v="1197831"/>
    <d v="2020-08-11T00:00:00"/>
    <x v="1"/>
    <s v="Texas"/>
    <s v="Houston"/>
    <x v="5"/>
    <n v="39"/>
    <x v="136"/>
    <n v="9048"/>
    <n v="5519.28"/>
    <n v="0.61"/>
    <x v="2"/>
    <x v="6"/>
    <x v="0"/>
    <n v="39"/>
    <n v="23.79"/>
  </r>
  <r>
    <x v="1"/>
    <n v="1197831"/>
    <d v="2020-08-12T00:00:00"/>
    <x v="1"/>
    <s v="Texas"/>
    <s v="Houston"/>
    <x v="0"/>
    <n v="29"/>
    <x v="114"/>
    <n v="7772"/>
    <n v="3730.56"/>
    <n v="0.48"/>
    <x v="2"/>
    <x v="6"/>
    <x v="0"/>
    <n v="29"/>
    <n v="13.92"/>
  </r>
  <r>
    <x v="1"/>
    <n v="1197831"/>
    <d v="2020-08-13T00:00:00"/>
    <x v="1"/>
    <s v="Texas"/>
    <s v="Houston"/>
    <x v="1"/>
    <n v="38"/>
    <x v="96"/>
    <n v="9842"/>
    <n v="4527.32"/>
    <n v="0.45999999999999996"/>
    <x v="2"/>
    <x v="6"/>
    <x v="0"/>
    <n v="38"/>
    <n v="17.48"/>
  </r>
  <r>
    <x v="1"/>
    <n v="1197831"/>
    <d v="2020-08-14T00:00:00"/>
    <x v="1"/>
    <s v="Texas"/>
    <s v="Houston"/>
    <x v="2"/>
    <n v="33"/>
    <x v="37"/>
    <n v="7425"/>
    <n v="3564"/>
    <n v="0.48"/>
    <x v="2"/>
    <x v="6"/>
    <x v="0"/>
    <n v="33"/>
    <n v="15.84"/>
  </r>
  <r>
    <x v="1"/>
    <n v="1197831"/>
    <d v="2020-08-15T00:00:00"/>
    <x v="1"/>
    <s v="Texas"/>
    <s v="Houston"/>
    <x v="3"/>
    <n v="39"/>
    <x v="133"/>
    <n v="7371"/>
    <n v="4275.18"/>
    <n v="0.58000000000000007"/>
    <x v="2"/>
    <x v="6"/>
    <x v="0"/>
    <n v="39"/>
    <n v="22.62"/>
  </r>
  <r>
    <x v="1"/>
    <n v="1197831"/>
    <d v="2020-08-16T00:00:00"/>
    <x v="1"/>
    <s v="Texas"/>
    <s v="Houston"/>
    <x v="4"/>
    <n v="42"/>
    <x v="137"/>
    <n v="7056"/>
    <n v="2822.4"/>
    <n v="0.4"/>
    <x v="2"/>
    <x v="6"/>
    <x v="0"/>
    <n v="42"/>
    <n v="16.8"/>
  </r>
  <r>
    <x v="1"/>
    <n v="1197831"/>
    <d v="2020-08-17T00:00:00"/>
    <x v="1"/>
    <s v="Texas"/>
    <s v="Houston"/>
    <x v="5"/>
    <n v="37"/>
    <x v="91"/>
    <n v="10212"/>
    <n v="6433.56"/>
    <n v="0.63"/>
    <x v="2"/>
    <x v="6"/>
    <x v="0"/>
    <n v="37"/>
    <n v="23.310000000000002"/>
  </r>
  <r>
    <x v="1"/>
    <n v="1197831"/>
    <d v="2020-08-18T00:00:00"/>
    <x v="1"/>
    <s v="Texas"/>
    <s v="Houston"/>
    <x v="0"/>
    <n v="39"/>
    <x v="99"/>
    <n v="9282"/>
    <n v="4362.54"/>
    <n v="0.47"/>
    <x v="2"/>
    <x v="6"/>
    <x v="0"/>
    <n v="39"/>
    <n v="18.329999999999998"/>
  </r>
  <r>
    <x v="1"/>
    <n v="1197831"/>
    <d v="2020-08-19T00:00:00"/>
    <x v="1"/>
    <s v="Texas"/>
    <s v="Houston"/>
    <x v="1"/>
    <n v="42"/>
    <x v="99"/>
    <n v="9996"/>
    <n v="4498.2"/>
    <n v="0.44999999999999996"/>
    <x v="2"/>
    <x v="6"/>
    <x v="0"/>
    <n v="42"/>
    <n v="18.899999999999999"/>
  </r>
  <r>
    <x v="1"/>
    <n v="1197831"/>
    <d v="2020-08-20T00:00:00"/>
    <x v="1"/>
    <s v="Texas"/>
    <s v="Houston"/>
    <x v="2"/>
    <n v="37"/>
    <x v="136"/>
    <n v="8584"/>
    <n v="4206.16"/>
    <n v="0.49"/>
    <x v="2"/>
    <x v="6"/>
    <x v="0"/>
    <n v="37"/>
    <n v="18.13"/>
  </r>
  <r>
    <x v="1"/>
    <n v="1197831"/>
    <d v="2020-08-21T00:00:00"/>
    <x v="1"/>
    <s v="Texas"/>
    <s v="Houston"/>
    <x v="3"/>
    <n v="38"/>
    <x v="126"/>
    <n v="7714"/>
    <n v="4396.9800000000005"/>
    <n v="0.57000000000000006"/>
    <x v="2"/>
    <x v="6"/>
    <x v="0"/>
    <n v="38"/>
    <n v="21.660000000000004"/>
  </r>
  <r>
    <x v="1"/>
    <n v="1197831"/>
    <d v="2020-08-22T00:00:00"/>
    <x v="1"/>
    <s v="Texas"/>
    <s v="Houston"/>
    <x v="4"/>
    <n v="41"/>
    <x v="138"/>
    <n v="6929"/>
    <n v="3118.0499999999997"/>
    <n v="0.44999999999999996"/>
    <x v="2"/>
    <x v="6"/>
    <x v="0"/>
    <n v="41"/>
    <n v="18.45"/>
  </r>
  <r>
    <x v="1"/>
    <n v="1197831"/>
    <d v="2020-08-23T00:00:00"/>
    <x v="1"/>
    <s v="Texas"/>
    <s v="Houston"/>
    <x v="5"/>
    <n v="47"/>
    <x v="43"/>
    <n v="11750"/>
    <n v="7520"/>
    <n v="0.64"/>
    <x v="2"/>
    <x v="6"/>
    <x v="0"/>
    <n v="47"/>
    <n v="30.08"/>
  </r>
  <r>
    <x v="1"/>
    <n v="1197831"/>
    <d v="2020-08-24T00:00:00"/>
    <x v="1"/>
    <s v="Texas"/>
    <s v="Houston"/>
    <x v="0"/>
    <n v="37"/>
    <x v="99"/>
    <n v="8806"/>
    <n v="3962.7"/>
    <n v="0.44999999999999996"/>
    <x v="2"/>
    <x v="6"/>
    <x v="0"/>
    <n v="37"/>
    <n v="16.649999999999999"/>
  </r>
  <r>
    <x v="1"/>
    <n v="1197831"/>
    <d v="2020-08-25T00:00:00"/>
    <x v="1"/>
    <s v="Texas"/>
    <s v="Houston"/>
    <x v="1"/>
    <n v="42"/>
    <x v="99"/>
    <n v="9996"/>
    <n v="4598.16"/>
    <n v="0.45999999999999996"/>
    <x v="2"/>
    <x v="6"/>
    <x v="0"/>
    <n v="42"/>
    <n v="19.32"/>
  </r>
  <r>
    <x v="1"/>
    <n v="1197831"/>
    <d v="2020-08-26T00:00:00"/>
    <x v="1"/>
    <s v="Texas"/>
    <s v="Houston"/>
    <x v="2"/>
    <n v="37"/>
    <x v="106"/>
    <n v="11803"/>
    <n v="5311.3499999999995"/>
    <n v="0.44999999999999996"/>
    <x v="2"/>
    <x v="6"/>
    <x v="0"/>
    <n v="37"/>
    <n v="16.649999999999999"/>
  </r>
  <r>
    <x v="1"/>
    <n v="1197831"/>
    <d v="2020-08-27T00:00:00"/>
    <x v="1"/>
    <s v="Texas"/>
    <s v="Houston"/>
    <x v="3"/>
    <n v="36"/>
    <x v="124"/>
    <n v="7560"/>
    <n v="4536"/>
    <n v="0.6"/>
    <x v="2"/>
    <x v="6"/>
    <x v="0"/>
    <n v="36"/>
    <n v="21.6"/>
  </r>
  <r>
    <x v="1"/>
    <n v="1197831"/>
    <d v="2020-08-28T00:00:00"/>
    <x v="1"/>
    <s v="Texas"/>
    <s v="Houston"/>
    <x v="4"/>
    <n v="41"/>
    <x v="130"/>
    <n v="8036"/>
    <n v="3214.4"/>
    <n v="0.4"/>
    <x v="2"/>
    <x v="6"/>
    <x v="0"/>
    <n v="41"/>
    <n v="16.400000000000002"/>
  </r>
  <r>
    <x v="1"/>
    <n v="1197831"/>
    <d v="2020-08-29T00:00:00"/>
    <x v="1"/>
    <s v="Texas"/>
    <s v="Houston"/>
    <x v="5"/>
    <n v="47"/>
    <x v="139"/>
    <n v="13771"/>
    <n v="8675.73"/>
    <n v="0.63"/>
    <x v="2"/>
    <x v="6"/>
    <x v="0"/>
    <n v="47"/>
    <n v="29.61"/>
  </r>
  <r>
    <x v="1"/>
    <n v="1197831"/>
    <d v="2020-08-30T00:00:00"/>
    <x v="1"/>
    <s v="Texas"/>
    <s v="Houston"/>
    <x v="0"/>
    <n v="37"/>
    <x v="114"/>
    <n v="9916"/>
    <n v="4858.84"/>
    <n v="0.49"/>
    <x v="2"/>
    <x v="6"/>
    <x v="0"/>
    <n v="37"/>
    <n v="18.13"/>
  </r>
  <r>
    <x v="1"/>
    <n v="1197831"/>
    <d v="2020-08-31T00:00:00"/>
    <x v="1"/>
    <s v="Texas"/>
    <s v="Houston"/>
    <x v="1"/>
    <n v="41"/>
    <x v="96"/>
    <n v="10619"/>
    <n v="4778.5499999999993"/>
    <n v="0.44999999999999996"/>
    <x v="2"/>
    <x v="6"/>
    <x v="0"/>
    <n v="41"/>
    <n v="18.449999999999996"/>
  </r>
  <r>
    <x v="1"/>
    <n v="1197831"/>
    <d v="2020-09-01T00:00:00"/>
    <x v="1"/>
    <s v="Texas"/>
    <s v="Houston"/>
    <x v="2"/>
    <n v="39"/>
    <x v="140"/>
    <n v="11583"/>
    <n v="5328.1799999999994"/>
    <n v="0.45999999999999996"/>
    <x v="2"/>
    <x v="7"/>
    <x v="0"/>
    <n v="39"/>
    <n v="17.939999999999998"/>
  </r>
  <r>
    <x v="1"/>
    <n v="1197831"/>
    <d v="2020-09-02T00:00:00"/>
    <x v="1"/>
    <s v="Texas"/>
    <s v="Houston"/>
    <x v="3"/>
    <n v="38"/>
    <x v="133"/>
    <n v="7182"/>
    <n v="4237.380000000001"/>
    <n v="0.59000000000000008"/>
    <x v="2"/>
    <x v="7"/>
    <x v="0"/>
    <n v="38"/>
    <n v="22.420000000000005"/>
  </r>
  <r>
    <x v="1"/>
    <n v="1197831"/>
    <d v="2020-09-03T00:00:00"/>
    <x v="1"/>
    <s v="Texas"/>
    <s v="Houston"/>
    <x v="4"/>
    <n v="41"/>
    <x v="138"/>
    <n v="6929"/>
    <n v="2771.6000000000004"/>
    <n v="0.4"/>
    <x v="2"/>
    <x v="7"/>
    <x v="0"/>
    <n v="41"/>
    <n v="16.400000000000002"/>
  </r>
  <r>
    <x v="1"/>
    <n v="1197831"/>
    <d v="2020-09-04T00:00:00"/>
    <x v="1"/>
    <s v="Texas"/>
    <s v="Houston"/>
    <x v="5"/>
    <n v="46"/>
    <x v="37"/>
    <n v="10350"/>
    <n v="6727.5"/>
    <n v="0.65"/>
    <x v="2"/>
    <x v="7"/>
    <x v="0"/>
    <n v="46"/>
    <n v="29.9"/>
  </r>
  <r>
    <x v="1"/>
    <n v="1197831"/>
    <d v="2020-09-05T00:00:00"/>
    <x v="1"/>
    <s v="Texas"/>
    <s v="Houston"/>
    <x v="0"/>
    <n v="44"/>
    <x v="128"/>
    <n v="11220"/>
    <n v="5385.5999999999995"/>
    <n v="0.48"/>
    <x v="2"/>
    <x v="7"/>
    <x v="0"/>
    <n v="44"/>
    <n v="21.119999999999997"/>
  </r>
  <r>
    <x v="1"/>
    <n v="1197831"/>
    <d v="2020-09-06T00:00:00"/>
    <x v="1"/>
    <s v="Texas"/>
    <s v="Houston"/>
    <x v="1"/>
    <n v="41"/>
    <x v="127"/>
    <n v="8733"/>
    <n v="4017.18"/>
    <n v="0.45999999999999996"/>
    <x v="2"/>
    <x v="7"/>
    <x v="0"/>
    <n v="41"/>
    <n v="18.86"/>
  </r>
  <r>
    <x v="1"/>
    <n v="1197831"/>
    <d v="2020-09-07T00:00:00"/>
    <x v="1"/>
    <s v="Texas"/>
    <s v="Houston"/>
    <x v="2"/>
    <n v="46"/>
    <x v="88"/>
    <n v="10764"/>
    <n v="5274.36"/>
    <n v="0.49"/>
    <x v="2"/>
    <x v="7"/>
    <x v="0"/>
    <n v="46"/>
    <n v="22.54"/>
  </r>
  <r>
    <x v="1"/>
    <n v="1197831"/>
    <d v="2020-09-08T00:00:00"/>
    <x v="1"/>
    <s v="Texas"/>
    <s v="Houston"/>
    <x v="3"/>
    <n v="47"/>
    <x v="141"/>
    <n v="8507"/>
    <n v="4678.8500000000004"/>
    <n v="0.55000000000000004"/>
    <x v="2"/>
    <x v="7"/>
    <x v="0"/>
    <n v="47"/>
    <n v="25.85"/>
  </r>
  <r>
    <x v="1"/>
    <n v="1197831"/>
    <d v="2020-09-09T00:00:00"/>
    <x v="1"/>
    <s v="Texas"/>
    <s v="Houston"/>
    <x v="4"/>
    <n v="44"/>
    <x v="36"/>
    <n v="7700"/>
    <n v="3311"/>
    <n v="0.43"/>
    <x v="2"/>
    <x v="7"/>
    <x v="0"/>
    <n v="44"/>
    <n v="18.920000000000002"/>
  </r>
  <r>
    <x v="1"/>
    <n v="1197831"/>
    <d v="2020-09-10T00:00:00"/>
    <x v="1"/>
    <s v="Texas"/>
    <s v="Houston"/>
    <x v="5"/>
    <n v="50"/>
    <x v="127"/>
    <n v="10650"/>
    <n v="6816"/>
    <n v="0.64"/>
    <x v="2"/>
    <x v="7"/>
    <x v="0"/>
    <n v="50"/>
    <n v="32"/>
  </r>
  <r>
    <x v="1"/>
    <n v="1197831"/>
    <d v="2020-09-11T00:00:00"/>
    <x v="1"/>
    <s v="Texas"/>
    <s v="Houston"/>
    <x v="0"/>
    <n v="44"/>
    <x v="142"/>
    <n v="10560"/>
    <n v="5280"/>
    <n v="0.5"/>
    <x v="2"/>
    <x v="7"/>
    <x v="0"/>
    <n v="44"/>
    <n v="22"/>
  </r>
  <r>
    <x v="1"/>
    <n v="1197831"/>
    <d v="2020-09-12T00:00:00"/>
    <x v="1"/>
    <s v="Texas"/>
    <s v="Houston"/>
    <x v="1"/>
    <n v="43"/>
    <x v="97"/>
    <n v="9288"/>
    <n v="4365.3599999999997"/>
    <n v="0.47"/>
    <x v="2"/>
    <x v="7"/>
    <x v="0"/>
    <n v="43"/>
    <n v="20.209999999999997"/>
  </r>
  <r>
    <x v="1"/>
    <n v="1197831"/>
    <d v="2020-09-13T00:00:00"/>
    <x v="1"/>
    <s v="Texas"/>
    <s v="Houston"/>
    <x v="2"/>
    <n v="48"/>
    <x v="143"/>
    <n v="9024"/>
    <n v="4241.28"/>
    <n v="0.47"/>
    <x v="2"/>
    <x v="7"/>
    <x v="0"/>
    <n v="48"/>
    <n v="22.56"/>
  </r>
  <r>
    <x v="1"/>
    <n v="1197831"/>
    <d v="2020-09-14T00:00:00"/>
    <x v="1"/>
    <s v="Texas"/>
    <s v="Houston"/>
    <x v="3"/>
    <n v="45"/>
    <x v="137"/>
    <n v="7560"/>
    <n v="4384.8"/>
    <n v="0.58000000000000007"/>
    <x v="2"/>
    <x v="7"/>
    <x v="0"/>
    <n v="45"/>
    <n v="26.1"/>
  </r>
  <r>
    <x v="1"/>
    <n v="1197831"/>
    <d v="2020-09-15T00:00:00"/>
    <x v="1"/>
    <s v="Texas"/>
    <s v="Houston"/>
    <x v="4"/>
    <n v="42"/>
    <x v="42"/>
    <n v="6300"/>
    <n v="2583"/>
    <n v="0.41"/>
    <x v="2"/>
    <x v="7"/>
    <x v="0"/>
    <n v="42"/>
    <n v="17.22"/>
  </r>
  <r>
    <x v="1"/>
    <n v="1197831"/>
    <d v="2020-09-16T00:00:00"/>
    <x v="1"/>
    <s v="Texas"/>
    <s v="Houston"/>
    <x v="5"/>
    <n v="53"/>
    <x v="124"/>
    <n v="11130"/>
    <n v="6900.6"/>
    <n v="0.62"/>
    <x v="2"/>
    <x v="7"/>
    <x v="0"/>
    <n v="53"/>
    <n v="32.86"/>
  </r>
  <r>
    <x v="1"/>
    <n v="1197831"/>
    <d v="2020-10-20T00:00:00"/>
    <x v="1"/>
    <s v="Texas"/>
    <s v="Houston"/>
    <x v="0"/>
    <n v="43"/>
    <x v="88"/>
    <n v="10062"/>
    <n v="4930.38"/>
    <n v="0.49"/>
    <x v="2"/>
    <x v="8"/>
    <x v="0"/>
    <n v="43"/>
    <n v="21.07"/>
  </r>
  <r>
    <x v="1"/>
    <n v="1197831"/>
    <d v="2020-10-21T00:00:00"/>
    <x v="1"/>
    <s v="Texas"/>
    <s v="Houston"/>
    <x v="1"/>
    <n v="43"/>
    <x v="93"/>
    <n v="10449"/>
    <n v="5120.01"/>
    <n v="0.49"/>
    <x v="2"/>
    <x v="8"/>
    <x v="0"/>
    <n v="43"/>
    <n v="21.07"/>
  </r>
  <r>
    <x v="1"/>
    <n v="1197831"/>
    <d v="2020-10-22T00:00:00"/>
    <x v="1"/>
    <s v="Texas"/>
    <s v="Houston"/>
    <x v="2"/>
    <n v="47"/>
    <x v="92"/>
    <n v="9682"/>
    <n v="4647.3599999999997"/>
    <n v="0.48"/>
    <x v="2"/>
    <x v="8"/>
    <x v="0"/>
    <n v="47"/>
    <n v="22.56"/>
  </r>
  <r>
    <x v="1"/>
    <n v="1197831"/>
    <d v="2020-10-23T00:00:00"/>
    <x v="1"/>
    <s v="Texas"/>
    <s v="Houston"/>
    <x v="3"/>
    <n v="48"/>
    <x v="126"/>
    <n v="9744"/>
    <n v="5359.2000000000007"/>
    <n v="0.55000000000000004"/>
    <x v="2"/>
    <x v="8"/>
    <x v="0"/>
    <n v="48"/>
    <n v="26.400000000000002"/>
  </r>
  <r>
    <x v="1"/>
    <n v="1197831"/>
    <d v="2020-10-24T00:00:00"/>
    <x v="1"/>
    <s v="Texas"/>
    <s v="Houston"/>
    <x v="4"/>
    <n v="42"/>
    <x v="49"/>
    <n v="8190"/>
    <n v="3685.4999999999995"/>
    <n v="0.44999999999999996"/>
    <x v="2"/>
    <x v="8"/>
    <x v="0"/>
    <n v="42"/>
    <n v="18.899999999999999"/>
  </r>
  <r>
    <x v="1"/>
    <n v="1197831"/>
    <d v="2020-10-25T00:00:00"/>
    <x v="1"/>
    <s v="Texas"/>
    <s v="Houston"/>
    <x v="5"/>
    <n v="51"/>
    <x v="87"/>
    <n v="12597"/>
    <n v="7810.14"/>
    <n v="0.62"/>
    <x v="2"/>
    <x v="8"/>
    <x v="0"/>
    <n v="51"/>
    <n v="31.62"/>
  </r>
  <r>
    <x v="1"/>
    <n v="1197831"/>
    <d v="2020-10-26T00:00:00"/>
    <x v="1"/>
    <s v="Texas"/>
    <s v="Houston"/>
    <x v="0"/>
    <n v="41"/>
    <x v="99"/>
    <n v="9758"/>
    <n v="4683.84"/>
    <n v="0.48"/>
    <x v="2"/>
    <x v="8"/>
    <x v="0"/>
    <n v="41"/>
    <n v="19.68"/>
  </r>
  <r>
    <x v="1"/>
    <n v="1197831"/>
    <d v="2020-10-27T00:00:00"/>
    <x v="1"/>
    <s v="Texas"/>
    <s v="Houston"/>
    <x v="1"/>
    <n v="44"/>
    <x v="123"/>
    <n v="12540"/>
    <n v="6019.2"/>
    <n v="0.48"/>
    <x v="2"/>
    <x v="8"/>
    <x v="0"/>
    <n v="44"/>
    <n v="21.12"/>
  </r>
  <r>
    <x v="1"/>
    <n v="1197831"/>
    <d v="2020-10-28T00:00:00"/>
    <x v="1"/>
    <s v="Texas"/>
    <s v="Houston"/>
    <x v="2"/>
    <n v="47"/>
    <x v="128"/>
    <n v="11985"/>
    <n v="5872.65"/>
    <n v="0.49"/>
    <x v="2"/>
    <x v="8"/>
    <x v="0"/>
    <n v="47"/>
    <n v="23.029999999999998"/>
  </r>
  <r>
    <x v="1"/>
    <n v="1197831"/>
    <d v="2020-10-29T00:00:00"/>
    <x v="1"/>
    <s v="Texas"/>
    <s v="Houston"/>
    <x v="3"/>
    <n v="47"/>
    <x v="131"/>
    <n v="8554"/>
    <n v="4961.3200000000006"/>
    <n v="0.58000000000000007"/>
    <x v="2"/>
    <x v="8"/>
    <x v="0"/>
    <n v="47"/>
    <n v="27.260000000000005"/>
  </r>
  <r>
    <x v="1"/>
    <n v="1197831"/>
    <d v="2020-10-30T00:00:00"/>
    <x v="1"/>
    <s v="Texas"/>
    <s v="Houston"/>
    <x v="4"/>
    <n v="42"/>
    <x v="138"/>
    <n v="7098"/>
    <n v="3194.1"/>
    <n v="0.44999999999999996"/>
    <x v="2"/>
    <x v="8"/>
    <x v="0"/>
    <n v="42"/>
    <n v="18.899999999999999"/>
  </r>
  <r>
    <x v="1"/>
    <n v="1197831"/>
    <d v="2020-10-31T00:00:00"/>
    <x v="1"/>
    <s v="Texas"/>
    <s v="Houston"/>
    <x v="5"/>
    <n v="53"/>
    <x v="90"/>
    <n v="13833"/>
    <n v="8576.4599999999991"/>
    <n v="0.62"/>
    <x v="2"/>
    <x v="8"/>
    <x v="0"/>
    <n v="53"/>
    <n v="32.86"/>
  </r>
  <r>
    <x v="3"/>
    <n v="1128299"/>
    <d v="2020-11-01T00:00:00"/>
    <x v="1"/>
    <s v="Texas"/>
    <s v="Houston"/>
    <x v="0"/>
    <n v="37"/>
    <x v="144"/>
    <n v="7733"/>
    <n v="3479.8500000000004"/>
    <n v="0.45000000000000007"/>
    <x v="2"/>
    <x v="9"/>
    <x v="0"/>
    <n v="37"/>
    <n v="16.650000000000002"/>
  </r>
  <r>
    <x v="3"/>
    <n v="1128299"/>
    <d v="2020-11-02T00:00:00"/>
    <x v="1"/>
    <s v="Texas"/>
    <s v="Houston"/>
    <x v="1"/>
    <n v="49"/>
    <x v="145"/>
    <n v="9506"/>
    <n v="2946.86"/>
    <n v="0.31"/>
    <x v="2"/>
    <x v="9"/>
    <x v="0"/>
    <n v="49"/>
    <n v="15.190000000000001"/>
  </r>
  <r>
    <x v="3"/>
    <n v="1128299"/>
    <d v="2020-11-03T00:00:00"/>
    <x v="1"/>
    <s v="Texas"/>
    <s v="Houston"/>
    <x v="2"/>
    <n v="46"/>
    <x v="146"/>
    <n v="9982"/>
    <n v="4491.9000000000005"/>
    <n v="0.45000000000000007"/>
    <x v="2"/>
    <x v="9"/>
    <x v="0"/>
    <n v="46"/>
    <n v="20.700000000000003"/>
  </r>
  <r>
    <x v="3"/>
    <n v="1128299"/>
    <d v="2020-11-04T00:00:00"/>
    <x v="1"/>
    <s v="Texas"/>
    <s v="Houston"/>
    <x v="3"/>
    <n v="48"/>
    <x v="36"/>
    <n v="8400"/>
    <n v="3360"/>
    <n v="0.4"/>
    <x v="2"/>
    <x v="9"/>
    <x v="0"/>
    <n v="48"/>
    <n v="19.2"/>
  </r>
  <r>
    <x v="3"/>
    <n v="1128299"/>
    <d v="2020-11-05T00:00:00"/>
    <x v="2"/>
    <s v="California"/>
    <s v="San Francisco"/>
    <x v="4"/>
    <n v="51"/>
    <x v="147"/>
    <n v="8211"/>
    <n v="5172.93"/>
    <n v="0.63"/>
    <x v="2"/>
    <x v="9"/>
    <x v="0"/>
    <n v="51"/>
    <n v="32.130000000000003"/>
  </r>
  <r>
    <x v="3"/>
    <n v="1128299"/>
    <d v="2020-11-06T00:00:00"/>
    <x v="2"/>
    <s v="California"/>
    <s v="San Francisco"/>
    <x v="5"/>
    <n v="49"/>
    <x v="148"/>
    <n v="11417"/>
    <n v="2854.25"/>
    <n v="0.25"/>
    <x v="2"/>
    <x v="9"/>
    <x v="0"/>
    <n v="49"/>
    <n v="12.25"/>
  </r>
  <r>
    <x v="3"/>
    <n v="1128299"/>
    <d v="2020-11-07T00:00:00"/>
    <x v="2"/>
    <s v="California"/>
    <s v="San Francisco"/>
    <x v="0"/>
    <n v="37"/>
    <x v="149"/>
    <n v="8251"/>
    <n v="4125.5"/>
    <n v="0.5"/>
    <x v="2"/>
    <x v="9"/>
    <x v="0"/>
    <n v="37"/>
    <n v="18.5"/>
  </r>
  <r>
    <x v="3"/>
    <n v="1128299"/>
    <d v="2020-11-08T00:00:00"/>
    <x v="2"/>
    <s v="California"/>
    <s v="San Francisco"/>
    <x v="1"/>
    <n v="49"/>
    <x v="124"/>
    <n v="10290"/>
    <n v="3189.9"/>
    <n v="0.31"/>
    <x v="2"/>
    <x v="9"/>
    <x v="0"/>
    <n v="49"/>
    <n v="15.190000000000001"/>
  </r>
  <r>
    <x v="3"/>
    <n v="1128299"/>
    <d v="2020-11-09T00:00:00"/>
    <x v="2"/>
    <s v="California"/>
    <s v="San Francisco"/>
    <x v="2"/>
    <n v="49"/>
    <x v="130"/>
    <n v="9604"/>
    <n v="4705.96"/>
    <n v="0.49000000000000005"/>
    <x v="2"/>
    <x v="9"/>
    <x v="0"/>
    <n v="49"/>
    <n v="24.01"/>
  </r>
  <r>
    <x v="3"/>
    <n v="1128299"/>
    <d v="2020-11-10T00:00:00"/>
    <x v="2"/>
    <s v="California"/>
    <s v="San Francisco"/>
    <x v="3"/>
    <n v="47"/>
    <x v="42"/>
    <n v="7050"/>
    <n v="2961"/>
    <n v="0.42"/>
    <x v="2"/>
    <x v="9"/>
    <x v="0"/>
    <n v="47"/>
    <n v="19.739999999999998"/>
  </r>
  <r>
    <x v="3"/>
    <n v="1128299"/>
    <d v="2020-11-11T00:00:00"/>
    <x v="2"/>
    <s v="California"/>
    <s v="San Francisco"/>
    <x v="4"/>
    <n v="50"/>
    <x v="150"/>
    <n v="7000"/>
    <n v="4270"/>
    <n v="0.61"/>
    <x v="2"/>
    <x v="9"/>
    <x v="0"/>
    <n v="50"/>
    <n v="30.5"/>
  </r>
  <r>
    <x v="3"/>
    <n v="1128299"/>
    <d v="2020-11-12T00:00:00"/>
    <x v="2"/>
    <s v="California"/>
    <s v="San Francisco"/>
    <x v="5"/>
    <n v="46"/>
    <x v="131"/>
    <n v="8372"/>
    <n v="2344.1600000000003"/>
    <n v="0.28000000000000003"/>
    <x v="2"/>
    <x v="9"/>
    <x v="0"/>
    <n v="46"/>
    <n v="12.880000000000003"/>
  </r>
  <r>
    <x v="3"/>
    <n v="1128299"/>
    <d v="2020-11-13T00:00:00"/>
    <x v="2"/>
    <s v="California"/>
    <s v="San Francisco"/>
    <x v="0"/>
    <n v="49"/>
    <x v="98"/>
    <n v="11270"/>
    <n v="5071.5000000000009"/>
    <n v="0.45000000000000007"/>
    <x v="2"/>
    <x v="9"/>
    <x v="0"/>
    <n v="49"/>
    <n v="22.050000000000004"/>
  </r>
  <r>
    <x v="3"/>
    <n v="1128299"/>
    <d v="2020-11-14T00:00:00"/>
    <x v="2"/>
    <s v="California"/>
    <s v="San Francisco"/>
    <x v="1"/>
    <n v="58"/>
    <x v="36"/>
    <n v="10150"/>
    <n v="3045.0000000000005"/>
    <n v="0.30000000000000004"/>
    <x v="2"/>
    <x v="9"/>
    <x v="0"/>
    <n v="58"/>
    <n v="17.400000000000002"/>
  </r>
  <r>
    <x v="3"/>
    <n v="1128299"/>
    <d v="2020-11-15T00:00:00"/>
    <x v="2"/>
    <s v="California"/>
    <s v="San Francisco"/>
    <x v="2"/>
    <n v="55"/>
    <x v="126"/>
    <n v="11165"/>
    <n v="5247.55"/>
    <n v="0.47000000000000003"/>
    <x v="2"/>
    <x v="9"/>
    <x v="0"/>
    <n v="55"/>
    <n v="25.85"/>
  </r>
  <r>
    <x v="3"/>
    <n v="1128299"/>
    <d v="2020-12-22T00:00:00"/>
    <x v="2"/>
    <s v="California"/>
    <s v="San Francisco"/>
    <x v="3"/>
    <n v="58"/>
    <x v="132"/>
    <n v="10092"/>
    <n v="4339.5599999999995"/>
    <n v="0.43"/>
    <x v="2"/>
    <x v="10"/>
    <x v="0"/>
    <n v="58"/>
    <n v="24.939999999999998"/>
  </r>
  <r>
    <x v="3"/>
    <n v="1128299"/>
    <d v="2020-12-23T00:00:00"/>
    <x v="2"/>
    <s v="California"/>
    <s v="San Francisco"/>
    <x v="4"/>
    <n v="62"/>
    <x v="57"/>
    <n v="8990"/>
    <n v="5663.7"/>
    <n v="0.63"/>
    <x v="2"/>
    <x v="10"/>
    <x v="0"/>
    <n v="62"/>
    <n v="39.06"/>
  </r>
  <r>
    <x v="3"/>
    <n v="1128299"/>
    <d v="2020-12-24T00:00:00"/>
    <x v="2"/>
    <s v="California"/>
    <s v="San Francisco"/>
    <x v="5"/>
    <n v="54"/>
    <x v="124"/>
    <n v="11340"/>
    <n v="3061.8"/>
    <n v="0.27"/>
    <x v="2"/>
    <x v="10"/>
    <x v="0"/>
    <n v="54"/>
    <n v="14.58"/>
  </r>
  <r>
    <x v="3"/>
    <n v="1128299"/>
    <d v="2020-12-25T00:00:00"/>
    <x v="2"/>
    <s v="California"/>
    <s v="San Francisco"/>
    <x v="0"/>
    <n v="56"/>
    <x v="151"/>
    <n v="12768"/>
    <n v="6000.96"/>
    <n v="0.47000000000000003"/>
    <x v="2"/>
    <x v="10"/>
    <x v="0"/>
    <n v="56"/>
    <n v="26.32"/>
  </r>
  <r>
    <x v="3"/>
    <n v="1128299"/>
    <d v="2020-12-26T00:00:00"/>
    <x v="2"/>
    <s v="California"/>
    <s v="San Francisco"/>
    <x v="1"/>
    <n v="62"/>
    <x v="126"/>
    <n v="12586"/>
    <n v="3775.8000000000006"/>
    <n v="0.30000000000000004"/>
    <x v="2"/>
    <x v="10"/>
    <x v="0"/>
    <n v="62"/>
    <n v="18.600000000000001"/>
  </r>
  <r>
    <x v="3"/>
    <n v="1128299"/>
    <d v="2020-12-27T00:00:00"/>
    <x v="2"/>
    <s v="California"/>
    <s v="San Francisco"/>
    <x v="2"/>
    <n v="64"/>
    <x v="124"/>
    <n v="13440"/>
    <n v="6720"/>
    <n v="0.5"/>
    <x v="2"/>
    <x v="10"/>
    <x v="0"/>
    <n v="64"/>
    <n v="32"/>
  </r>
  <r>
    <x v="3"/>
    <n v="1128299"/>
    <d v="2020-12-28T00:00:00"/>
    <x v="2"/>
    <s v="California"/>
    <s v="San Francisco"/>
    <x v="3"/>
    <n v="54"/>
    <x v="143"/>
    <n v="10152"/>
    <n v="4162.32"/>
    <n v="0.41"/>
    <x v="2"/>
    <x v="10"/>
    <x v="0"/>
    <n v="54"/>
    <n v="22.139999999999997"/>
  </r>
  <r>
    <x v="3"/>
    <n v="1128299"/>
    <d v="2020-12-29T00:00:00"/>
    <x v="2"/>
    <s v="California"/>
    <s v="San Francisco"/>
    <x v="4"/>
    <n v="59"/>
    <x v="152"/>
    <n v="8968"/>
    <n v="5829.2"/>
    <n v="0.65"/>
    <x v="2"/>
    <x v="10"/>
    <x v="0"/>
    <n v="59"/>
    <n v="38.35"/>
  </r>
  <r>
    <x v="3"/>
    <n v="1128299"/>
    <d v="2020-12-30T00:00:00"/>
    <x v="2"/>
    <s v="California"/>
    <s v="San Francisco"/>
    <x v="5"/>
    <n v="72"/>
    <x v="126"/>
    <n v="14616"/>
    <n v="3946.32"/>
    <n v="0.27"/>
    <x v="2"/>
    <x v="10"/>
    <x v="0"/>
    <n v="72"/>
    <n v="19.440000000000001"/>
  </r>
  <r>
    <x v="3"/>
    <n v="1128299"/>
    <d v="2020-12-31T00:00:00"/>
    <x v="2"/>
    <s v="California"/>
    <s v="San Francisco"/>
    <x v="0"/>
    <n v="56"/>
    <x v="100"/>
    <n v="14112"/>
    <n v="7056"/>
    <n v="0.5"/>
    <x v="2"/>
    <x v="10"/>
    <x v="0"/>
    <n v="56"/>
    <n v="28"/>
  </r>
  <r>
    <x v="3"/>
    <n v="1128299"/>
    <d v="2021-01-01T00:00:00"/>
    <x v="2"/>
    <s v="California"/>
    <s v="San Francisco"/>
    <x v="1"/>
    <n v="64"/>
    <x v="37"/>
    <n v="14400"/>
    <n v="5184"/>
    <n v="0.36"/>
    <x v="2"/>
    <x v="0"/>
    <x v="1"/>
    <n v="64"/>
    <n v="23.04"/>
  </r>
  <r>
    <x v="3"/>
    <n v="1128299"/>
    <d v="2021-01-02T00:00:00"/>
    <x v="2"/>
    <s v="California"/>
    <s v="San Francisco"/>
    <x v="2"/>
    <n v="60"/>
    <x v="153"/>
    <n v="13080"/>
    <n v="6670.8"/>
    <n v="0.51"/>
    <x v="2"/>
    <x v="0"/>
    <x v="1"/>
    <n v="60"/>
    <n v="30.6"/>
  </r>
  <r>
    <x v="3"/>
    <n v="1128299"/>
    <d v="2021-01-03T00:00:00"/>
    <x v="2"/>
    <s v="California"/>
    <s v="San Francisco"/>
    <x v="3"/>
    <n v="56"/>
    <x v="131"/>
    <n v="10192"/>
    <n v="4586.3999999999996"/>
    <n v="0.44999999999999996"/>
    <x v="2"/>
    <x v="0"/>
    <x v="1"/>
    <n v="56"/>
    <n v="25.2"/>
  </r>
  <r>
    <x v="3"/>
    <n v="1128299"/>
    <d v="2021-01-04T00:00:00"/>
    <x v="2"/>
    <s v="California"/>
    <s v="San Francisco"/>
    <x v="4"/>
    <n v="60"/>
    <x v="125"/>
    <n v="9240"/>
    <n v="6098.4000000000005"/>
    <n v="0.66"/>
    <x v="2"/>
    <x v="0"/>
    <x v="1"/>
    <n v="60"/>
    <n v="39.6"/>
  </r>
  <r>
    <x v="3"/>
    <n v="1128299"/>
    <d v="2021-01-05T00:00:00"/>
    <x v="2"/>
    <s v="California"/>
    <s v="San Francisco"/>
    <x v="5"/>
    <n v="72"/>
    <x v="133"/>
    <n v="13608"/>
    <n v="4490.6400000000003"/>
    <n v="0.33"/>
    <x v="2"/>
    <x v="0"/>
    <x v="1"/>
    <n v="72"/>
    <n v="23.76"/>
  </r>
  <r>
    <x v="3"/>
    <n v="1128299"/>
    <d v="2021-01-06T00:00:00"/>
    <x v="2"/>
    <s v="California"/>
    <s v="San Francisco"/>
    <x v="0"/>
    <n v="56"/>
    <x v="118"/>
    <n v="15288"/>
    <n v="7644"/>
    <n v="0.5"/>
    <x v="2"/>
    <x v="0"/>
    <x v="1"/>
    <n v="56"/>
    <n v="28"/>
  </r>
  <r>
    <x v="3"/>
    <n v="1128299"/>
    <d v="2021-01-07T00:00:00"/>
    <x v="2"/>
    <s v="California"/>
    <s v="San Francisco"/>
    <x v="1"/>
    <n v="63"/>
    <x v="154"/>
    <n v="15624"/>
    <n v="5780.88"/>
    <n v="0.37"/>
    <x v="2"/>
    <x v="0"/>
    <x v="1"/>
    <n v="63"/>
    <n v="23.31"/>
  </r>
  <r>
    <x v="3"/>
    <n v="1128299"/>
    <d v="2021-01-08T00:00:00"/>
    <x v="2"/>
    <s v="California"/>
    <s v="San Francisco"/>
    <x v="2"/>
    <n v="64"/>
    <x v="92"/>
    <n v="13184"/>
    <n v="7251.2000000000007"/>
    <n v="0.55000000000000004"/>
    <x v="2"/>
    <x v="0"/>
    <x v="1"/>
    <n v="64"/>
    <n v="35.200000000000003"/>
  </r>
  <r>
    <x v="3"/>
    <n v="1128299"/>
    <d v="2021-01-09T00:00:00"/>
    <x v="2"/>
    <s v="California"/>
    <s v="San Francisco"/>
    <x v="3"/>
    <n v="59"/>
    <x v="124"/>
    <n v="12390"/>
    <n v="6071.0999999999995"/>
    <n v="0.49"/>
    <x v="2"/>
    <x v="0"/>
    <x v="1"/>
    <n v="59"/>
    <n v="28.909999999999997"/>
  </r>
  <r>
    <x v="3"/>
    <n v="1128299"/>
    <d v="2021-01-10T00:00:00"/>
    <x v="2"/>
    <s v="California"/>
    <s v="San Francisco"/>
    <x v="4"/>
    <n v="62"/>
    <x v="155"/>
    <n v="9610"/>
    <n v="6342.6"/>
    <n v="0.66"/>
    <x v="2"/>
    <x v="0"/>
    <x v="1"/>
    <n v="62"/>
    <n v="40.92"/>
  </r>
  <r>
    <x v="3"/>
    <n v="1128299"/>
    <d v="2021-01-11T00:00:00"/>
    <x v="2"/>
    <s v="California"/>
    <s v="San Francisco"/>
    <x v="5"/>
    <n v="72"/>
    <x v="156"/>
    <n v="15768"/>
    <n v="5518.7999999999993"/>
    <n v="0.35"/>
    <x v="2"/>
    <x v="0"/>
    <x v="1"/>
    <n v="72"/>
    <n v="25.199999999999996"/>
  </r>
  <r>
    <x v="3"/>
    <n v="1128299"/>
    <d v="2021-01-12T00:00:00"/>
    <x v="2"/>
    <s v="California"/>
    <s v="San Francisco"/>
    <x v="0"/>
    <n v="56"/>
    <x v="157"/>
    <n v="15512"/>
    <n v="6980.4000000000015"/>
    <n v="0.45000000000000007"/>
    <x v="2"/>
    <x v="0"/>
    <x v="1"/>
    <n v="56"/>
    <n v="25.200000000000006"/>
  </r>
  <r>
    <x v="3"/>
    <n v="1128299"/>
    <d v="2021-01-13T00:00:00"/>
    <x v="2"/>
    <s v="California"/>
    <s v="San Francisco"/>
    <x v="1"/>
    <n v="59"/>
    <x v="82"/>
    <n v="14455"/>
    <n v="4914.7000000000007"/>
    <n v="0.34"/>
    <x v="2"/>
    <x v="0"/>
    <x v="1"/>
    <n v="59"/>
    <n v="20.060000000000002"/>
  </r>
  <r>
    <x v="3"/>
    <n v="1128299"/>
    <d v="2021-01-14T00:00:00"/>
    <x v="2"/>
    <s v="California"/>
    <s v="San Francisco"/>
    <x v="2"/>
    <n v="62"/>
    <x v="154"/>
    <n v="15376"/>
    <n v="7072.96"/>
    <n v="0.46"/>
    <x v="2"/>
    <x v="0"/>
    <x v="1"/>
    <n v="62"/>
    <n v="28.52"/>
  </r>
  <r>
    <x v="3"/>
    <n v="1128299"/>
    <d v="2021-01-15T00:00:00"/>
    <x v="2"/>
    <s v="California"/>
    <s v="San Francisco"/>
    <x v="3"/>
    <n v="55"/>
    <x v="153"/>
    <n v="11990"/>
    <n v="4796"/>
    <n v="0.4"/>
    <x v="2"/>
    <x v="0"/>
    <x v="1"/>
    <n v="55"/>
    <n v="22"/>
  </r>
  <r>
    <x v="3"/>
    <n v="1128299"/>
    <d v="2021-01-16T00:00:00"/>
    <x v="2"/>
    <s v="California"/>
    <s v="San Francisco"/>
    <x v="4"/>
    <n v="64"/>
    <x v="148"/>
    <n v="14912"/>
    <n v="9543.68"/>
    <n v="0.64"/>
    <x v="2"/>
    <x v="0"/>
    <x v="1"/>
    <n v="64"/>
    <n v="40.96"/>
  </r>
  <r>
    <x v="3"/>
    <n v="1128299"/>
    <d v="2021-01-17T00:00:00"/>
    <x v="2"/>
    <s v="California"/>
    <s v="San Francisco"/>
    <x v="5"/>
    <n v="72"/>
    <x v="148"/>
    <n v="16776"/>
    <n v="4865.0400000000009"/>
    <n v="0.29000000000000004"/>
    <x v="2"/>
    <x v="0"/>
    <x v="1"/>
    <n v="72"/>
    <n v="20.880000000000003"/>
  </r>
  <r>
    <x v="3"/>
    <n v="1128299"/>
    <d v="2021-01-18T00:00:00"/>
    <x v="2"/>
    <s v="California"/>
    <s v="San Francisco"/>
    <x v="0"/>
    <n v="62"/>
    <x v="118"/>
    <n v="16926"/>
    <n v="7785.96"/>
    <n v="0.46"/>
    <x v="2"/>
    <x v="0"/>
    <x v="1"/>
    <n v="62"/>
    <n v="28.52"/>
  </r>
  <r>
    <x v="3"/>
    <n v="1128299"/>
    <d v="2021-01-19T00:00:00"/>
    <x v="2"/>
    <s v="California"/>
    <s v="San Francisco"/>
    <x v="1"/>
    <n v="66"/>
    <x v="96"/>
    <n v="17094"/>
    <n v="5128.2000000000007"/>
    <n v="0.30000000000000004"/>
    <x v="2"/>
    <x v="0"/>
    <x v="1"/>
    <n v="66"/>
    <n v="19.800000000000004"/>
  </r>
  <r>
    <x v="3"/>
    <n v="1128299"/>
    <d v="2021-01-20T00:00:00"/>
    <x v="2"/>
    <s v="California"/>
    <s v="San Francisco"/>
    <x v="2"/>
    <n v="60"/>
    <x v="40"/>
    <n v="12000"/>
    <n v="5640"/>
    <n v="0.47000000000000003"/>
    <x v="2"/>
    <x v="0"/>
    <x v="1"/>
    <n v="60"/>
    <n v="28.2"/>
  </r>
  <r>
    <x v="3"/>
    <n v="1128299"/>
    <d v="2021-01-21T00:00:00"/>
    <x v="2"/>
    <s v="California"/>
    <s v="San Francisco"/>
    <x v="3"/>
    <n v="59"/>
    <x v="143"/>
    <n v="11092"/>
    <n v="4547.7199999999993"/>
    <n v="0.41"/>
    <x v="2"/>
    <x v="0"/>
    <x v="1"/>
    <n v="59"/>
    <n v="24.189999999999998"/>
  </r>
  <r>
    <x v="3"/>
    <n v="1128299"/>
    <d v="2021-01-22T00:00:00"/>
    <x v="2"/>
    <s v="California"/>
    <s v="San Francisco"/>
    <x v="4"/>
    <n v="69"/>
    <x v="143"/>
    <n v="12972"/>
    <n v="7912.92"/>
    <n v="0.61"/>
    <x v="2"/>
    <x v="0"/>
    <x v="1"/>
    <n v="69"/>
    <n v="42.09"/>
  </r>
  <r>
    <x v="3"/>
    <n v="1128299"/>
    <d v="2021-01-23T00:00:00"/>
    <x v="2"/>
    <s v="California"/>
    <s v="San Francisco"/>
    <x v="5"/>
    <n v="76"/>
    <x v="141"/>
    <n v="13756"/>
    <n v="3439"/>
    <n v="0.25"/>
    <x v="2"/>
    <x v="0"/>
    <x v="1"/>
    <n v="76"/>
    <n v="19"/>
  </r>
  <r>
    <x v="3"/>
    <n v="1128299"/>
    <d v="2021-01-24T00:00:00"/>
    <x v="2"/>
    <s v="California"/>
    <s v="San Francisco"/>
    <x v="0"/>
    <n v="51"/>
    <x v="112"/>
    <n v="12291"/>
    <n v="5162.22"/>
    <n v="0.42000000000000004"/>
    <x v="2"/>
    <x v="0"/>
    <x v="1"/>
    <n v="51"/>
    <n v="21.42"/>
  </r>
  <r>
    <x v="3"/>
    <n v="1128299"/>
    <d v="2021-01-25T00:00:00"/>
    <x v="2"/>
    <s v="California"/>
    <s v="San Francisco"/>
    <x v="1"/>
    <n v="56"/>
    <x v="114"/>
    <n v="15008"/>
    <n v="4202.2400000000007"/>
    <n v="0.28000000000000003"/>
    <x v="2"/>
    <x v="0"/>
    <x v="1"/>
    <n v="56"/>
    <n v="15.680000000000003"/>
  </r>
  <r>
    <x v="3"/>
    <n v="1128299"/>
    <d v="2021-01-26T00:00:00"/>
    <x v="2"/>
    <s v="California"/>
    <s v="San Francisco"/>
    <x v="2"/>
    <n v="52"/>
    <x v="37"/>
    <n v="11700"/>
    <n v="4680"/>
    <n v="0.4"/>
    <x v="2"/>
    <x v="0"/>
    <x v="1"/>
    <n v="52"/>
    <n v="20.8"/>
  </r>
  <r>
    <x v="3"/>
    <n v="1128299"/>
    <d v="2021-01-27T00:00:00"/>
    <x v="2"/>
    <s v="California"/>
    <s v="San Francisco"/>
    <x v="3"/>
    <n v="53"/>
    <x v="126"/>
    <n v="10759"/>
    <n v="3765.6499999999996"/>
    <n v="0.35"/>
    <x v="2"/>
    <x v="0"/>
    <x v="1"/>
    <n v="53"/>
    <n v="18.549999999999997"/>
  </r>
  <r>
    <x v="3"/>
    <n v="1128299"/>
    <d v="2021-01-28T00:00:00"/>
    <x v="2"/>
    <s v="California"/>
    <s v="San Francisco"/>
    <x v="4"/>
    <n v="63"/>
    <x v="153"/>
    <n v="13734"/>
    <n v="7965.7200000000012"/>
    <n v="0.58000000000000007"/>
    <x v="2"/>
    <x v="0"/>
    <x v="1"/>
    <n v="63"/>
    <n v="36.540000000000006"/>
  </r>
  <r>
    <x v="3"/>
    <n v="1128299"/>
    <d v="2021-01-29T00:00:00"/>
    <x v="2"/>
    <s v="California"/>
    <s v="San Francisco"/>
    <x v="5"/>
    <n v="65"/>
    <x v="146"/>
    <n v="14105"/>
    <n v="3385.2000000000003"/>
    <n v="0.24000000000000002"/>
    <x v="2"/>
    <x v="0"/>
    <x v="1"/>
    <n v="65"/>
    <n v="15.600000000000001"/>
  </r>
  <r>
    <x v="3"/>
    <n v="1128299"/>
    <d v="2021-01-30T00:00:00"/>
    <x v="2"/>
    <s v="California"/>
    <s v="San Francisco"/>
    <x v="0"/>
    <n v="51"/>
    <x v="116"/>
    <n v="12036"/>
    <n v="5416.2000000000007"/>
    <n v="0.45000000000000007"/>
    <x v="2"/>
    <x v="0"/>
    <x v="1"/>
    <n v="51"/>
    <n v="22.950000000000003"/>
  </r>
  <r>
    <x v="3"/>
    <n v="1128299"/>
    <d v="2021-01-31T00:00:00"/>
    <x v="2"/>
    <s v="California"/>
    <s v="San Francisco"/>
    <x v="1"/>
    <n v="59"/>
    <x v="156"/>
    <n v="12921"/>
    <n v="3747.0900000000006"/>
    <n v="0.29000000000000004"/>
    <x v="2"/>
    <x v="0"/>
    <x v="1"/>
    <n v="59"/>
    <n v="17.110000000000003"/>
  </r>
  <r>
    <x v="3"/>
    <n v="1128299"/>
    <d v="2021-02-01T00:00:00"/>
    <x v="2"/>
    <s v="California"/>
    <s v="San Francisco"/>
    <x v="2"/>
    <n v="50"/>
    <x v="131"/>
    <n v="9100"/>
    <n v="3822.0000000000005"/>
    <n v="0.42000000000000004"/>
    <x v="2"/>
    <x v="1"/>
    <x v="1"/>
    <n v="50"/>
    <n v="21.000000000000004"/>
  </r>
  <r>
    <x v="3"/>
    <n v="1128299"/>
    <d v="2021-02-02T00:00:00"/>
    <x v="2"/>
    <s v="California"/>
    <s v="San Francisco"/>
    <x v="3"/>
    <n v="51"/>
    <x v="126"/>
    <n v="10353"/>
    <n v="3727.08"/>
    <n v="0.36"/>
    <x v="2"/>
    <x v="1"/>
    <x v="1"/>
    <n v="51"/>
    <n v="18.36"/>
  </r>
  <r>
    <x v="3"/>
    <n v="1128299"/>
    <d v="2021-02-03T00:00:00"/>
    <x v="2"/>
    <s v="California"/>
    <s v="San Francisco"/>
    <x v="4"/>
    <n v="59"/>
    <x v="131"/>
    <n v="10738"/>
    <n v="6228.0400000000009"/>
    <n v="0.58000000000000007"/>
    <x v="2"/>
    <x v="1"/>
    <x v="1"/>
    <n v="59"/>
    <n v="34.220000000000006"/>
  </r>
  <r>
    <x v="3"/>
    <n v="1128299"/>
    <d v="2021-02-04T00:00:00"/>
    <x v="2"/>
    <s v="California"/>
    <s v="San Francisco"/>
    <x v="5"/>
    <n v="63"/>
    <x v="130"/>
    <n v="12348"/>
    <n v="2840.04"/>
    <n v="0.23"/>
    <x v="2"/>
    <x v="1"/>
    <x v="1"/>
    <n v="63"/>
    <n v="14.49"/>
  </r>
  <r>
    <x v="3"/>
    <n v="1128299"/>
    <d v="2021-02-05T00:00:00"/>
    <x v="2"/>
    <s v="California"/>
    <s v="San Francisco"/>
    <x v="0"/>
    <n v="52"/>
    <x v="121"/>
    <n v="13676"/>
    <n v="6017.4400000000005"/>
    <n v="0.44000000000000006"/>
    <x v="2"/>
    <x v="1"/>
    <x v="1"/>
    <n v="52"/>
    <n v="22.880000000000003"/>
  </r>
  <r>
    <x v="3"/>
    <n v="1128299"/>
    <d v="2021-02-06T00:00:00"/>
    <x v="2"/>
    <s v="California"/>
    <s v="San Francisco"/>
    <x v="1"/>
    <n v="58"/>
    <x v="116"/>
    <n v="13688"/>
    <n v="3422"/>
    <n v="0.25"/>
    <x v="2"/>
    <x v="1"/>
    <x v="1"/>
    <n v="58"/>
    <n v="14.5"/>
  </r>
  <r>
    <x v="3"/>
    <n v="1128299"/>
    <d v="2021-02-07T00:00:00"/>
    <x v="2"/>
    <s v="California"/>
    <s v="San Francisco"/>
    <x v="2"/>
    <n v="50"/>
    <x v="124"/>
    <n v="10500"/>
    <n v="4200"/>
    <n v="0.4"/>
    <x v="2"/>
    <x v="1"/>
    <x v="1"/>
    <n v="50"/>
    <n v="20"/>
  </r>
  <r>
    <x v="3"/>
    <n v="1128299"/>
    <d v="2021-02-08T00:00:00"/>
    <x v="2"/>
    <s v="California"/>
    <s v="San Francisco"/>
    <x v="3"/>
    <n v="53"/>
    <x v="124"/>
    <n v="11130"/>
    <n v="4452"/>
    <n v="0.39999999999999997"/>
    <x v="2"/>
    <x v="1"/>
    <x v="1"/>
    <n v="53"/>
    <n v="21.2"/>
  </r>
  <r>
    <x v="3"/>
    <n v="1128299"/>
    <d v="2021-02-09T00:00:00"/>
    <x v="2"/>
    <s v="California"/>
    <s v="San Francisco"/>
    <x v="4"/>
    <n v="63"/>
    <x v="134"/>
    <n v="10269"/>
    <n v="5853.3300000000008"/>
    <n v="0.57000000000000006"/>
    <x v="2"/>
    <x v="1"/>
    <x v="1"/>
    <n v="63"/>
    <n v="35.910000000000004"/>
  </r>
  <r>
    <x v="3"/>
    <n v="1128299"/>
    <d v="2021-02-10T00:00:00"/>
    <x v="2"/>
    <s v="California"/>
    <s v="San Francisco"/>
    <x v="5"/>
    <n v="67"/>
    <x v="158"/>
    <n v="13534"/>
    <n v="2842.1400000000003"/>
    <n v="0.21000000000000002"/>
    <x v="2"/>
    <x v="1"/>
    <x v="1"/>
    <n v="67"/>
    <n v="14.070000000000002"/>
  </r>
  <r>
    <x v="3"/>
    <n v="1128299"/>
    <d v="2021-02-11T00:00:00"/>
    <x v="2"/>
    <s v="California"/>
    <s v="San Francisco"/>
    <x v="0"/>
    <n v="51"/>
    <x v="139"/>
    <n v="14943"/>
    <n v="5977.2000000000007"/>
    <n v="0.4"/>
    <x v="2"/>
    <x v="1"/>
    <x v="1"/>
    <n v="51"/>
    <n v="20.400000000000002"/>
  </r>
  <r>
    <x v="3"/>
    <n v="1128299"/>
    <d v="2021-02-12T00:00:00"/>
    <x v="2"/>
    <s v="California"/>
    <s v="San Francisco"/>
    <x v="1"/>
    <n v="58"/>
    <x v="118"/>
    <n v="15834"/>
    <n v="4275.18"/>
    <n v="0.27"/>
    <x v="2"/>
    <x v="1"/>
    <x v="1"/>
    <n v="58"/>
    <n v="15.660000000000002"/>
  </r>
  <r>
    <x v="3"/>
    <n v="1128299"/>
    <d v="2021-02-13T00:00:00"/>
    <x v="2"/>
    <s v="California"/>
    <s v="San Francisco"/>
    <x v="2"/>
    <n v="52"/>
    <x v="148"/>
    <n v="12116"/>
    <n v="4846.4000000000005"/>
    <n v="0.4"/>
    <x v="2"/>
    <x v="1"/>
    <x v="1"/>
    <n v="52"/>
    <n v="20.8"/>
  </r>
  <r>
    <x v="3"/>
    <n v="1128299"/>
    <d v="2021-02-14T00:00:00"/>
    <x v="2"/>
    <s v="California"/>
    <s v="San Francisco"/>
    <x v="3"/>
    <n v="51"/>
    <x v="145"/>
    <n v="9894"/>
    <n v="3957.5999999999995"/>
    <n v="0.39999999999999997"/>
    <x v="2"/>
    <x v="1"/>
    <x v="1"/>
    <n v="51"/>
    <n v="20.399999999999999"/>
  </r>
  <r>
    <x v="3"/>
    <n v="1128299"/>
    <d v="2021-02-15T00:00:00"/>
    <x v="2"/>
    <s v="California"/>
    <s v="San Francisco"/>
    <x v="4"/>
    <n v="59"/>
    <x v="36"/>
    <n v="10325"/>
    <n v="6195.0000000000009"/>
    <n v="0.60000000000000009"/>
    <x v="2"/>
    <x v="1"/>
    <x v="1"/>
    <n v="59"/>
    <n v="35.400000000000006"/>
  </r>
  <r>
    <x v="3"/>
    <n v="1128299"/>
    <d v="2021-02-16T00:00:00"/>
    <x v="2"/>
    <s v="California"/>
    <s v="San Francisco"/>
    <x v="5"/>
    <n v="67"/>
    <x v="159"/>
    <n v="13936"/>
    <n v="3205.28"/>
    <n v="0.23"/>
    <x v="2"/>
    <x v="1"/>
    <x v="1"/>
    <n v="67"/>
    <n v="15.41"/>
  </r>
  <r>
    <x v="4"/>
    <n v="1189833"/>
    <d v="2021-02-17T00:00:00"/>
    <x v="2"/>
    <s v="California"/>
    <s v="San Francisco"/>
    <x v="0"/>
    <n v="32"/>
    <x v="126"/>
    <n v="6496"/>
    <n v="3312.96"/>
    <n v="0.51"/>
    <x v="2"/>
    <x v="1"/>
    <x v="1"/>
    <n v="32"/>
    <n v="16.32"/>
  </r>
  <r>
    <x v="4"/>
    <n v="1189833"/>
    <d v="2021-02-18T00:00:00"/>
    <x v="2"/>
    <s v="California"/>
    <s v="San Francisco"/>
    <x v="1"/>
    <n v="41"/>
    <x v="130"/>
    <n v="8036"/>
    <n v="2892.96"/>
    <n v="0.36"/>
    <x v="2"/>
    <x v="1"/>
    <x v="1"/>
    <n v="41"/>
    <n v="14.76"/>
  </r>
  <r>
    <x v="4"/>
    <n v="1189833"/>
    <d v="2021-03-09T00:00:00"/>
    <x v="2"/>
    <s v="California"/>
    <s v="San Francisco"/>
    <x v="2"/>
    <n v="41"/>
    <x v="133"/>
    <n v="7749"/>
    <n v="4029.48"/>
    <n v="0.52"/>
    <x v="2"/>
    <x v="2"/>
    <x v="1"/>
    <n v="41"/>
    <n v="21.32"/>
  </r>
  <r>
    <x v="4"/>
    <n v="1189833"/>
    <d v="2021-03-10T00:00:00"/>
    <x v="2"/>
    <s v="California"/>
    <s v="San Francisco"/>
    <x v="3"/>
    <n v="41"/>
    <x v="160"/>
    <n v="6560"/>
    <n v="3214.4"/>
    <n v="0.49"/>
    <x v="2"/>
    <x v="2"/>
    <x v="1"/>
    <n v="41"/>
    <n v="20.09"/>
  </r>
  <r>
    <x v="4"/>
    <n v="1189833"/>
    <d v="2021-03-11T00:00:00"/>
    <x v="2"/>
    <s v="California"/>
    <s v="Los Angeles"/>
    <x v="4"/>
    <n v="49"/>
    <x v="57"/>
    <n v="7105"/>
    <n v="4689.3"/>
    <n v="0.66"/>
    <x v="2"/>
    <x v="2"/>
    <x v="1"/>
    <n v="49"/>
    <n v="32.340000000000003"/>
  </r>
  <r>
    <x v="4"/>
    <n v="1189833"/>
    <d v="2021-03-12T00:00:00"/>
    <x v="2"/>
    <s v="California"/>
    <s v="Los Angeles"/>
    <x v="5"/>
    <n v="41"/>
    <x v="131"/>
    <n v="7462"/>
    <n v="2313.2199999999998"/>
    <n v="0.31"/>
    <x v="2"/>
    <x v="2"/>
    <x v="1"/>
    <n v="41"/>
    <n v="12.709999999999999"/>
  </r>
  <r>
    <x v="4"/>
    <n v="1189833"/>
    <d v="2021-03-13T00:00:00"/>
    <x v="2"/>
    <s v="California"/>
    <s v="Los Angeles"/>
    <x v="0"/>
    <n v="34"/>
    <x v="37"/>
    <n v="7650"/>
    <n v="4054.5"/>
    <n v="0.53"/>
    <x v="2"/>
    <x v="2"/>
    <x v="1"/>
    <n v="34"/>
    <n v="18.02"/>
  </r>
  <r>
    <x v="4"/>
    <n v="1189833"/>
    <d v="2021-03-14T00:00:00"/>
    <x v="2"/>
    <s v="California"/>
    <s v="Los Angeles"/>
    <x v="1"/>
    <n v="43"/>
    <x v="49"/>
    <n v="8385"/>
    <n v="3354"/>
    <n v="0.4"/>
    <x v="2"/>
    <x v="2"/>
    <x v="1"/>
    <n v="43"/>
    <n v="17.2"/>
  </r>
  <r>
    <x v="4"/>
    <n v="1189833"/>
    <d v="2021-03-15T00:00:00"/>
    <x v="2"/>
    <s v="California"/>
    <s v="Los Angeles"/>
    <x v="2"/>
    <n v="44"/>
    <x v="138"/>
    <n v="7436"/>
    <n v="3718"/>
    <n v="0.5"/>
    <x v="2"/>
    <x v="2"/>
    <x v="1"/>
    <n v="44"/>
    <n v="22"/>
  </r>
  <r>
    <x v="4"/>
    <n v="1189833"/>
    <d v="2021-03-16T00:00:00"/>
    <x v="2"/>
    <s v="California"/>
    <s v="Los Angeles"/>
    <x v="3"/>
    <n v="41"/>
    <x v="152"/>
    <n v="6232"/>
    <n v="3053.68"/>
    <n v="0.49"/>
    <x v="2"/>
    <x v="2"/>
    <x v="1"/>
    <n v="41"/>
    <n v="20.09"/>
  </r>
  <r>
    <x v="4"/>
    <n v="1189833"/>
    <d v="2021-03-17T00:00:00"/>
    <x v="2"/>
    <s v="California"/>
    <s v="Los Angeles"/>
    <x v="4"/>
    <n v="46"/>
    <x v="161"/>
    <n v="5198"/>
    <n v="3534.6400000000003"/>
    <n v="0.68"/>
    <x v="2"/>
    <x v="2"/>
    <x v="1"/>
    <n v="46"/>
    <n v="31.28"/>
  </r>
  <r>
    <x v="4"/>
    <n v="1189833"/>
    <d v="2021-03-18T00:00:00"/>
    <x v="2"/>
    <s v="California"/>
    <s v="Los Angeles"/>
    <x v="5"/>
    <n v="41"/>
    <x v="129"/>
    <n v="7216"/>
    <n v="2164.8000000000002"/>
    <n v="0.30000000000000004"/>
    <x v="2"/>
    <x v="2"/>
    <x v="1"/>
    <n v="41"/>
    <n v="12.3"/>
  </r>
  <r>
    <x v="4"/>
    <n v="1189833"/>
    <d v="2021-03-19T00:00:00"/>
    <x v="2"/>
    <s v="California"/>
    <s v="Los Angeles"/>
    <x v="0"/>
    <n v="32"/>
    <x v="97"/>
    <n v="6912"/>
    <n v="3456"/>
    <n v="0.5"/>
    <x v="2"/>
    <x v="2"/>
    <x v="1"/>
    <n v="32"/>
    <n v="16"/>
  </r>
  <r>
    <x v="4"/>
    <n v="1189833"/>
    <d v="2021-03-20T00:00:00"/>
    <x v="2"/>
    <s v="California"/>
    <s v="Los Angeles"/>
    <x v="1"/>
    <n v="41"/>
    <x v="49"/>
    <n v="7995"/>
    <n v="2798.25"/>
    <n v="0.35"/>
    <x v="2"/>
    <x v="2"/>
    <x v="1"/>
    <n v="41"/>
    <n v="14.35"/>
  </r>
  <r>
    <x v="4"/>
    <n v="1189833"/>
    <d v="2021-03-21T00:00:00"/>
    <x v="2"/>
    <s v="California"/>
    <s v="Los Angeles"/>
    <x v="2"/>
    <n v="42"/>
    <x v="138"/>
    <n v="7098"/>
    <n v="3903.9"/>
    <n v="0.55000000000000004"/>
    <x v="2"/>
    <x v="2"/>
    <x v="1"/>
    <n v="42"/>
    <n v="23.1"/>
  </r>
  <r>
    <x v="4"/>
    <n v="1189833"/>
    <d v="2021-03-22T00:00:00"/>
    <x v="2"/>
    <s v="California"/>
    <s v="Los Angeles"/>
    <x v="3"/>
    <n v="41"/>
    <x v="125"/>
    <n v="6314"/>
    <n v="2841.2999999999997"/>
    <n v="0.44999999999999996"/>
    <x v="2"/>
    <x v="2"/>
    <x v="1"/>
    <n v="41"/>
    <n v="18.45"/>
  </r>
  <r>
    <x v="4"/>
    <n v="1189833"/>
    <d v="2021-03-23T00:00:00"/>
    <x v="2"/>
    <s v="California"/>
    <s v="Los Angeles"/>
    <x v="4"/>
    <n v="46"/>
    <x v="162"/>
    <n v="4876"/>
    <n v="3315.6800000000003"/>
    <n v="0.68"/>
    <x v="2"/>
    <x v="2"/>
    <x v="1"/>
    <n v="46"/>
    <n v="31.28"/>
  </r>
  <r>
    <x v="4"/>
    <n v="1189833"/>
    <d v="2021-04-06T00:00:00"/>
    <x v="2"/>
    <s v="California"/>
    <s v="Los Angeles"/>
    <x v="5"/>
    <n v="41"/>
    <x v="143"/>
    <n v="7708"/>
    <n v="2697.7999999999997"/>
    <n v="0.35"/>
    <x v="2"/>
    <x v="3"/>
    <x v="1"/>
    <n v="41"/>
    <n v="14.349999999999998"/>
  </r>
  <r>
    <x v="4"/>
    <n v="1189833"/>
    <d v="2021-04-07T00:00:00"/>
    <x v="2"/>
    <s v="California"/>
    <s v="Los Angeles"/>
    <x v="0"/>
    <n v="43"/>
    <x v="142"/>
    <n v="10320"/>
    <n v="5160"/>
    <n v="0.5"/>
    <x v="2"/>
    <x v="3"/>
    <x v="1"/>
    <n v="43"/>
    <n v="21.5"/>
  </r>
  <r>
    <x v="4"/>
    <n v="1189833"/>
    <d v="2021-04-08T00:00:00"/>
    <x v="2"/>
    <s v="California"/>
    <s v="Los Angeles"/>
    <x v="1"/>
    <n v="49"/>
    <x v="163"/>
    <n v="7644"/>
    <n v="2751.8399999999997"/>
    <n v="0.36"/>
    <x v="2"/>
    <x v="3"/>
    <x v="1"/>
    <n v="49"/>
    <n v="17.639999999999997"/>
  </r>
  <r>
    <x v="4"/>
    <n v="1189833"/>
    <d v="2021-04-09T00:00:00"/>
    <x v="2"/>
    <s v="California"/>
    <s v="Los Angeles"/>
    <x v="2"/>
    <n v="49"/>
    <x v="36"/>
    <n v="8575"/>
    <n v="4716.25"/>
    <n v="0.55000000000000004"/>
    <x v="2"/>
    <x v="3"/>
    <x v="1"/>
    <n v="49"/>
    <n v="26.95"/>
  </r>
  <r>
    <x v="4"/>
    <n v="1189833"/>
    <d v="2021-04-10T00:00:00"/>
    <x v="2"/>
    <s v="California"/>
    <s v="Los Angeles"/>
    <x v="3"/>
    <n v="43"/>
    <x v="152"/>
    <n v="6536"/>
    <n v="3202.64"/>
    <n v="0.49"/>
    <x v="2"/>
    <x v="3"/>
    <x v="1"/>
    <n v="43"/>
    <n v="21.07"/>
  </r>
  <r>
    <x v="4"/>
    <n v="1189833"/>
    <d v="2021-04-11T00:00:00"/>
    <x v="2"/>
    <s v="California"/>
    <s v="Los Angeles"/>
    <x v="4"/>
    <n v="49"/>
    <x v="164"/>
    <n v="5831"/>
    <n v="3848.46"/>
    <n v="0.66"/>
    <x v="2"/>
    <x v="3"/>
    <x v="1"/>
    <n v="49"/>
    <n v="32.340000000000003"/>
  </r>
  <r>
    <x v="4"/>
    <n v="1189833"/>
    <d v="2021-04-12T00:00:00"/>
    <x v="2"/>
    <s v="California"/>
    <s v="Los Angeles"/>
    <x v="5"/>
    <n v="62"/>
    <x v="132"/>
    <n v="10788"/>
    <n v="3560.04"/>
    <n v="0.33"/>
    <x v="2"/>
    <x v="3"/>
    <x v="1"/>
    <n v="62"/>
    <n v="20.46"/>
  </r>
  <r>
    <x v="4"/>
    <n v="1189833"/>
    <d v="2021-04-13T00:00:00"/>
    <x v="2"/>
    <s v="California"/>
    <s v="Los Angeles"/>
    <x v="0"/>
    <n v="41"/>
    <x v="159"/>
    <n v="8528"/>
    <n v="4434.5600000000004"/>
    <n v="0.52"/>
    <x v="2"/>
    <x v="3"/>
    <x v="1"/>
    <n v="41"/>
    <n v="21.32"/>
  </r>
  <r>
    <x v="4"/>
    <n v="1189833"/>
    <d v="2021-04-14T00:00:00"/>
    <x v="2"/>
    <s v="California"/>
    <s v="Los Angeles"/>
    <x v="1"/>
    <n v="47"/>
    <x v="138"/>
    <n v="7943"/>
    <n v="2780.0499999999997"/>
    <n v="0.35"/>
    <x v="2"/>
    <x v="3"/>
    <x v="1"/>
    <n v="47"/>
    <n v="16.45"/>
  </r>
  <r>
    <x v="4"/>
    <n v="1189833"/>
    <d v="2021-04-15T00:00:00"/>
    <x v="2"/>
    <s v="California"/>
    <s v="Los Angeles"/>
    <x v="2"/>
    <n v="45"/>
    <x v="134"/>
    <n v="7335"/>
    <n v="3814.2000000000003"/>
    <n v="0.52"/>
    <x v="2"/>
    <x v="3"/>
    <x v="1"/>
    <n v="45"/>
    <n v="23.400000000000002"/>
  </r>
  <r>
    <x v="4"/>
    <n v="1189833"/>
    <d v="2021-04-16T00:00:00"/>
    <x v="2"/>
    <s v="California"/>
    <s v="Los Angeles"/>
    <x v="3"/>
    <n v="41"/>
    <x v="125"/>
    <n v="6314"/>
    <n v="3030.72"/>
    <n v="0.48"/>
    <x v="2"/>
    <x v="3"/>
    <x v="1"/>
    <n v="41"/>
    <n v="19.68"/>
  </r>
  <r>
    <x v="4"/>
    <n v="1189833"/>
    <d v="2021-04-17T00:00:00"/>
    <x v="2"/>
    <s v="California"/>
    <s v="Los Angeles"/>
    <x v="4"/>
    <n v="45"/>
    <x v="165"/>
    <n v="5895"/>
    <n v="3831.75"/>
    <n v="0.65"/>
    <x v="2"/>
    <x v="3"/>
    <x v="1"/>
    <n v="45"/>
    <n v="29.25"/>
  </r>
  <r>
    <x v="4"/>
    <n v="1189833"/>
    <d v="2021-04-18T00:00:00"/>
    <x v="2"/>
    <s v="California"/>
    <s v="Los Angeles"/>
    <x v="5"/>
    <n v="64"/>
    <x v="141"/>
    <n v="11584"/>
    <n v="3591.04"/>
    <n v="0.31"/>
    <x v="2"/>
    <x v="3"/>
    <x v="1"/>
    <n v="64"/>
    <n v="19.84"/>
  </r>
  <r>
    <x v="4"/>
    <n v="1189833"/>
    <d v="2021-04-19T00:00:00"/>
    <x v="2"/>
    <s v="California"/>
    <s v="Los Angeles"/>
    <x v="0"/>
    <n v="44"/>
    <x v="83"/>
    <n v="11880"/>
    <n v="6534.0000000000009"/>
    <n v="0.55000000000000004"/>
    <x v="2"/>
    <x v="3"/>
    <x v="1"/>
    <n v="44"/>
    <n v="24.200000000000003"/>
  </r>
  <r>
    <x v="4"/>
    <n v="1189833"/>
    <d v="2021-04-20T00:00:00"/>
    <x v="2"/>
    <s v="California"/>
    <s v="Los Angeles"/>
    <x v="1"/>
    <n v="47"/>
    <x v="37"/>
    <n v="10575"/>
    <n v="3701.2499999999995"/>
    <n v="0.35"/>
    <x v="2"/>
    <x v="3"/>
    <x v="1"/>
    <n v="47"/>
    <n v="16.45"/>
  </r>
  <r>
    <x v="4"/>
    <n v="1189833"/>
    <d v="2021-04-21T00:00:00"/>
    <x v="2"/>
    <s v="California"/>
    <s v="Los Angeles"/>
    <x v="2"/>
    <n v="48"/>
    <x v="126"/>
    <n v="9744"/>
    <n v="5359.2000000000007"/>
    <n v="0.55000000000000004"/>
    <x v="2"/>
    <x v="3"/>
    <x v="1"/>
    <n v="48"/>
    <n v="26.400000000000002"/>
  </r>
  <r>
    <x v="4"/>
    <n v="1189833"/>
    <d v="2021-04-22T00:00:00"/>
    <x v="2"/>
    <s v="California"/>
    <s v="Los Angeles"/>
    <x v="3"/>
    <n v="44"/>
    <x v="36"/>
    <n v="7700"/>
    <n v="3696"/>
    <n v="0.48"/>
    <x v="2"/>
    <x v="3"/>
    <x v="1"/>
    <n v="44"/>
    <n v="21.12"/>
  </r>
  <r>
    <x v="4"/>
    <n v="1189833"/>
    <d v="2021-04-23T00:00:00"/>
    <x v="2"/>
    <s v="California"/>
    <s v="Los Angeles"/>
    <x v="4"/>
    <n v="45"/>
    <x v="35"/>
    <n v="5625"/>
    <n v="3881.2500000000005"/>
    <n v="0.69000000000000006"/>
    <x v="2"/>
    <x v="3"/>
    <x v="1"/>
    <n v="45"/>
    <n v="31.050000000000004"/>
  </r>
  <r>
    <x v="4"/>
    <n v="1189833"/>
    <d v="2021-04-24T00:00:00"/>
    <x v="2"/>
    <s v="California"/>
    <s v="Los Angeles"/>
    <x v="5"/>
    <n v="60"/>
    <x v="40"/>
    <n v="12000"/>
    <n v="3720"/>
    <n v="0.31"/>
    <x v="2"/>
    <x v="3"/>
    <x v="1"/>
    <n v="60"/>
    <n v="18.600000000000001"/>
  </r>
  <r>
    <x v="4"/>
    <n v="1189833"/>
    <d v="2021-04-25T00:00:00"/>
    <x v="2"/>
    <s v="California"/>
    <s v="Los Angeles"/>
    <x v="0"/>
    <n v="41"/>
    <x v="99"/>
    <n v="9758"/>
    <n v="4976.58"/>
    <n v="0.51"/>
    <x v="2"/>
    <x v="3"/>
    <x v="1"/>
    <n v="41"/>
    <n v="20.91"/>
  </r>
  <r>
    <x v="4"/>
    <n v="1189833"/>
    <d v="2021-04-26T00:00:00"/>
    <x v="2"/>
    <s v="California"/>
    <s v="Los Angeles"/>
    <x v="1"/>
    <n v="46"/>
    <x v="97"/>
    <n v="9936"/>
    <n v="3775.68"/>
    <n v="0.38"/>
    <x v="2"/>
    <x v="3"/>
    <x v="1"/>
    <n v="46"/>
    <n v="17.48"/>
  </r>
  <r>
    <x v="4"/>
    <n v="1189833"/>
    <d v="2021-04-27T00:00:00"/>
    <x v="2"/>
    <s v="California"/>
    <s v="Los Angeles"/>
    <x v="2"/>
    <n v="47"/>
    <x v="153"/>
    <n v="10246"/>
    <n v="5327.92"/>
    <n v="0.52"/>
    <x v="2"/>
    <x v="3"/>
    <x v="1"/>
    <n v="47"/>
    <n v="24.44"/>
  </r>
  <r>
    <x v="4"/>
    <n v="1189833"/>
    <d v="2021-04-28T00:00:00"/>
    <x v="2"/>
    <s v="California"/>
    <s v="Los Angeles"/>
    <x v="3"/>
    <n v="44"/>
    <x v="133"/>
    <n v="8316"/>
    <n v="3991.68"/>
    <n v="0.48"/>
    <x v="2"/>
    <x v="3"/>
    <x v="1"/>
    <n v="44"/>
    <n v="21.119999999999997"/>
  </r>
  <r>
    <x v="4"/>
    <n v="1189833"/>
    <d v="2021-04-29T00:00:00"/>
    <x v="2"/>
    <s v="California"/>
    <s v="Los Angeles"/>
    <x v="4"/>
    <n v="46"/>
    <x v="133"/>
    <n v="8694"/>
    <n v="5738.04"/>
    <n v="0.66"/>
    <x v="2"/>
    <x v="3"/>
    <x v="1"/>
    <n v="46"/>
    <n v="30.36"/>
  </r>
  <r>
    <x v="4"/>
    <n v="1189833"/>
    <d v="2021-04-30T00:00:00"/>
    <x v="2"/>
    <s v="California"/>
    <s v="Los Angeles"/>
    <x v="5"/>
    <n v="59"/>
    <x v="126"/>
    <n v="11977"/>
    <n v="3593.1000000000004"/>
    <n v="0.30000000000000004"/>
    <x v="2"/>
    <x v="3"/>
    <x v="1"/>
    <n v="59"/>
    <n v="17.700000000000003"/>
  </r>
  <r>
    <x v="4"/>
    <n v="1189833"/>
    <d v="2021-05-01T00:00:00"/>
    <x v="2"/>
    <s v="California"/>
    <s v="Los Angeles"/>
    <x v="0"/>
    <n v="47"/>
    <x v="100"/>
    <n v="11844"/>
    <n v="6158.88"/>
    <n v="0.52"/>
    <x v="2"/>
    <x v="4"/>
    <x v="1"/>
    <n v="47"/>
    <n v="24.44"/>
  </r>
  <r>
    <x v="4"/>
    <n v="1189833"/>
    <d v="2021-05-02T00:00:00"/>
    <x v="2"/>
    <s v="California"/>
    <s v="Los Angeles"/>
    <x v="1"/>
    <n v="51"/>
    <x v="166"/>
    <n v="11271"/>
    <n v="4508.4000000000005"/>
    <n v="0.4"/>
    <x v="2"/>
    <x v="4"/>
    <x v="1"/>
    <n v="51"/>
    <n v="20.400000000000002"/>
  </r>
  <r>
    <x v="4"/>
    <n v="1189833"/>
    <d v="2021-05-03T00:00:00"/>
    <x v="2"/>
    <s v="California"/>
    <s v="Los Angeles"/>
    <x v="2"/>
    <n v="48"/>
    <x v="153"/>
    <n v="10464"/>
    <n v="5336.64"/>
    <n v="0.51"/>
    <x v="2"/>
    <x v="4"/>
    <x v="1"/>
    <n v="48"/>
    <n v="24.48"/>
  </r>
  <r>
    <x v="4"/>
    <n v="1189833"/>
    <d v="2021-05-04T00:00:00"/>
    <x v="2"/>
    <s v="California"/>
    <s v="Los Angeles"/>
    <x v="3"/>
    <n v="47"/>
    <x v="138"/>
    <n v="7943"/>
    <n v="3812.64"/>
    <n v="0.48"/>
    <x v="2"/>
    <x v="4"/>
    <x v="1"/>
    <n v="47"/>
    <n v="22.56"/>
  </r>
  <r>
    <x v="4"/>
    <n v="1189833"/>
    <d v="2021-05-05T00:00:00"/>
    <x v="2"/>
    <s v="California"/>
    <s v="Los Angeles"/>
    <x v="4"/>
    <n v="58"/>
    <x v="131"/>
    <n v="10556"/>
    <n v="7072.52"/>
    <n v="0.67"/>
    <x v="2"/>
    <x v="4"/>
    <x v="1"/>
    <n v="58"/>
    <n v="38.86"/>
  </r>
  <r>
    <x v="4"/>
    <n v="1189833"/>
    <d v="2021-05-06T00:00:00"/>
    <x v="2"/>
    <s v="California"/>
    <s v="Los Angeles"/>
    <x v="5"/>
    <n v="61"/>
    <x v="133"/>
    <n v="11529"/>
    <n v="4035.1499999999996"/>
    <n v="0.35"/>
    <x v="2"/>
    <x v="4"/>
    <x v="1"/>
    <n v="61"/>
    <n v="21.349999999999998"/>
  </r>
  <r>
    <x v="4"/>
    <n v="1189833"/>
    <d v="2021-05-07T00:00:00"/>
    <x v="2"/>
    <s v="California"/>
    <s v="Los Angeles"/>
    <x v="0"/>
    <n v="47"/>
    <x v="127"/>
    <n v="10011"/>
    <n v="5405.9400000000005"/>
    <n v="0.54"/>
    <x v="2"/>
    <x v="4"/>
    <x v="1"/>
    <n v="47"/>
    <n v="25.380000000000003"/>
  </r>
  <r>
    <x v="4"/>
    <n v="1189833"/>
    <d v="2021-05-08T00:00:00"/>
    <x v="2"/>
    <s v="California"/>
    <s v="Los Angeles"/>
    <x v="1"/>
    <n v="50"/>
    <x v="87"/>
    <n v="12350"/>
    <n v="4569.5"/>
    <n v="0.37"/>
    <x v="2"/>
    <x v="4"/>
    <x v="1"/>
    <n v="50"/>
    <n v="18.5"/>
  </r>
  <r>
    <x v="4"/>
    <n v="1189833"/>
    <d v="2021-05-09T00:00:00"/>
    <x v="2"/>
    <s v="California"/>
    <s v="Los Angeles"/>
    <x v="2"/>
    <n v="46"/>
    <x v="130"/>
    <n v="9016"/>
    <n v="4508"/>
    <n v="0.5"/>
    <x v="2"/>
    <x v="4"/>
    <x v="1"/>
    <n v="46"/>
    <n v="23"/>
  </r>
  <r>
    <x v="4"/>
    <n v="1189833"/>
    <d v="2021-05-10T00:00:00"/>
    <x v="2"/>
    <s v="California"/>
    <s v="Los Angeles"/>
    <x v="3"/>
    <n v="46"/>
    <x v="129"/>
    <n v="8096"/>
    <n v="4048"/>
    <n v="0.5"/>
    <x v="2"/>
    <x v="4"/>
    <x v="1"/>
    <n v="46"/>
    <n v="23"/>
  </r>
  <r>
    <x v="4"/>
    <n v="1189833"/>
    <d v="2021-05-11T00:00:00"/>
    <x v="2"/>
    <s v="California"/>
    <s v="Los Angeles"/>
    <x v="4"/>
    <n v="58"/>
    <x v="134"/>
    <n v="9454"/>
    <n v="6334.18"/>
    <n v="0.67"/>
    <x v="2"/>
    <x v="4"/>
    <x v="1"/>
    <n v="58"/>
    <n v="38.86"/>
  </r>
  <r>
    <x v="4"/>
    <n v="1189833"/>
    <d v="2021-05-12T00:00:00"/>
    <x v="2"/>
    <s v="California"/>
    <s v="Los Angeles"/>
    <x v="5"/>
    <n v="59"/>
    <x v="133"/>
    <n v="11151"/>
    <n v="3456.81"/>
    <n v="0.31"/>
    <x v="2"/>
    <x v="4"/>
    <x v="1"/>
    <n v="59"/>
    <n v="18.29"/>
  </r>
  <r>
    <x v="4"/>
    <n v="1189833"/>
    <d v="2021-05-13T00:00:00"/>
    <x v="2"/>
    <s v="California"/>
    <s v="Los Angeles"/>
    <x v="0"/>
    <n v="49"/>
    <x v="167"/>
    <n v="10976"/>
    <n v="5488"/>
    <n v="0.5"/>
    <x v="2"/>
    <x v="4"/>
    <x v="1"/>
    <n v="49"/>
    <n v="24.5"/>
  </r>
  <r>
    <x v="4"/>
    <n v="1189833"/>
    <d v="2021-05-14T00:00:00"/>
    <x v="2"/>
    <s v="California"/>
    <s v="Los Angeles"/>
    <x v="1"/>
    <n v="51"/>
    <x v="136"/>
    <n v="11832"/>
    <n v="4259.5199999999995"/>
    <n v="0.36"/>
    <x v="2"/>
    <x v="4"/>
    <x v="1"/>
    <n v="51"/>
    <n v="18.36"/>
  </r>
  <r>
    <x v="4"/>
    <n v="1189833"/>
    <d v="2021-05-15T00:00:00"/>
    <x v="2"/>
    <s v="California"/>
    <s v="Los Angeles"/>
    <x v="2"/>
    <n v="49"/>
    <x v="129"/>
    <n v="8624"/>
    <n v="4398.24"/>
    <n v="0.51"/>
    <x v="2"/>
    <x v="4"/>
    <x v="1"/>
    <n v="49"/>
    <n v="24.99"/>
  </r>
  <r>
    <x v="4"/>
    <n v="1189833"/>
    <d v="2021-05-16T00:00:00"/>
    <x v="2"/>
    <s v="California"/>
    <s v="Los Angeles"/>
    <x v="3"/>
    <n v="48"/>
    <x v="36"/>
    <n v="8400"/>
    <n v="3779.9999999999995"/>
    <n v="0.44999999999999996"/>
    <x v="2"/>
    <x v="4"/>
    <x v="1"/>
    <n v="48"/>
    <n v="21.599999999999998"/>
  </r>
  <r>
    <x v="4"/>
    <n v="1189833"/>
    <d v="2021-05-17T00:00:00"/>
    <x v="2"/>
    <s v="California"/>
    <s v="Los Angeles"/>
    <x v="4"/>
    <n v="56"/>
    <x v="132"/>
    <n v="9744"/>
    <n v="6625.92"/>
    <n v="0.68"/>
    <x v="2"/>
    <x v="4"/>
    <x v="1"/>
    <n v="56"/>
    <n v="38.08"/>
  </r>
  <r>
    <x v="4"/>
    <n v="1189833"/>
    <d v="2021-05-18T00:00:00"/>
    <x v="2"/>
    <s v="California"/>
    <s v="Los Angeles"/>
    <x v="5"/>
    <n v="62"/>
    <x v="129"/>
    <n v="10912"/>
    <n v="3819.2"/>
    <n v="0.35"/>
    <x v="2"/>
    <x v="4"/>
    <x v="1"/>
    <n v="62"/>
    <n v="21.7"/>
  </r>
  <r>
    <x v="4"/>
    <n v="1189833"/>
    <d v="2021-05-19T00:00:00"/>
    <x v="2"/>
    <s v="California"/>
    <s v="Los Angeles"/>
    <x v="0"/>
    <n v="49"/>
    <x v="108"/>
    <n v="11319"/>
    <n v="5659.5"/>
    <n v="0.5"/>
    <x v="2"/>
    <x v="4"/>
    <x v="1"/>
    <n v="49"/>
    <n v="24.5"/>
  </r>
  <r>
    <x v="4"/>
    <n v="1189833"/>
    <d v="2021-05-20T00:00:00"/>
    <x v="2"/>
    <s v="California"/>
    <s v="Los Angeles"/>
    <x v="1"/>
    <n v="54"/>
    <x v="102"/>
    <n v="11610"/>
    <n v="4411.8"/>
    <n v="0.38"/>
    <x v="2"/>
    <x v="4"/>
    <x v="1"/>
    <n v="54"/>
    <n v="20.52"/>
  </r>
  <r>
    <x v="4"/>
    <n v="1189833"/>
    <d v="2021-05-21T00:00:00"/>
    <x v="2"/>
    <s v="California"/>
    <s v="Los Angeles"/>
    <x v="2"/>
    <n v="47"/>
    <x v="138"/>
    <n v="7943"/>
    <n v="3971.5"/>
    <n v="0.5"/>
    <x v="2"/>
    <x v="4"/>
    <x v="1"/>
    <n v="47"/>
    <n v="23.5"/>
  </r>
  <r>
    <x v="4"/>
    <n v="1189833"/>
    <d v="2021-05-22T00:00:00"/>
    <x v="2"/>
    <s v="California"/>
    <s v="Los Angeles"/>
    <x v="3"/>
    <n v="47"/>
    <x v="129"/>
    <n v="8272"/>
    <n v="3722.3999999999996"/>
    <n v="0.44999999999999996"/>
    <x v="2"/>
    <x v="4"/>
    <x v="1"/>
    <n v="47"/>
    <n v="21.15"/>
  </r>
  <r>
    <x v="4"/>
    <n v="1189833"/>
    <d v="2021-05-23T00:00:00"/>
    <x v="2"/>
    <s v="California"/>
    <s v="Los Angeles"/>
    <x v="4"/>
    <n v="55"/>
    <x v="132"/>
    <n v="9570"/>
    <n v="6603.3"/>
    <n v="0.69000000000000006"/>
    <x v="2"/>
    <x v="4"/>
    <x v="1"/>
    <n v="55"/>
    <n v="37.950000000000003"/>
  </r>
  <r>
    <x v="4"/>
    <n v="1189833"/>
    <d v="2021-05-24T00:00:00"/>
    <x v="2"/>
    <s v="California"/>
    <s v="Los Angeles"/>
    <x v="5"/>
    <n v="59"/>
    <x v="133"/>
    <n v="11151"/>
    <n v="3791.34"/>
    <n v="0.34"/>
    <x v="2"/>
    <x v="4"/>
    <x v="1"/>
    <n v="59"/>
    <n v="20.060000000000002"/>
  </r>
  <r>
    <x v="4"/>
    <n v="1189833"/>
    <d v="2021-05-25T00:00:00"/>
    <x v="2"/>
    <s v="California"/>
    <s v="Los Angeles"/>
    <x v="0"/>
    <n v="49"/>
    <x v="37"/>
    <n v="11025"/>
    <n v="5622.75"/>
    <n v="0.51"/>
    <x v="2"/>
    <x v="4"/>
    <x v="1"/>
    <n v="49"/>
    <n v="24.99"/>
  </r>
  <r>
    <x v="4"/>
    <n v="1189833"/>
    <d v="2021-05-26T00:00:00"/>
    <x v="2"/>
    <s v="California"/>
    <s v="Los Angeles"/>
    <x v="1"/>
    <n v="50"/>
    <x v="93"/>
    <n v="12150"/>
    <n v="4617"/>
    <n v="0.38"/>
    <x v="2"/>
    <x v="4"/>
    <x v="1"/>
    <n v="50"/>
    <n v="19"/>
  </r>
  <r>
    <x v="4"/>
    <n v="1189833"/>
    <d v="2021-05-27T00:00:00"/>
    <x v="2"/>
    <s v="California"/>
    <s v="Los Angeles"/>
    <x v="2"/>
    <n v="46"/>
    <x v="131"/>
    <n v="8372"/>
    <n v="4520.88"/>
    <n v="0.54"/>
    <x v="2"/>
    <x v="4"/>
    <x v="1"/>
    <n v="46"/>
    <n v="24.84"/>
  </r>
  <r>
    <x v="4"/>
    <n v="1189833"/>
    <d v="2021-05-28T00:00:00"/>
    <x v="2"/>
    <s v="California"/>
    <s v="Los Angeles"/>
    <x v="3"/>
    <n v="49"/>
    <x v="124"/>
    <n v="10290"/>
    <n v="5145"/>
    <n v="0.5"/>
    <x v="2"/>
    <x v="4"/>
    <x v="1"/>
    <n v="49"/>
    <n v="24.5"/>
  </r>
  <r>
    <x v="4"/>
    <n v="1189833"/>
    <d v="2021-05-29T00:00:00"/>
    <x v="2"/>
    <s v="California"/>
    <s v="Los Angeles"/>
    <x v="4"/>
    <n v="55"/>
    <x v="163"/>
    <n v="8580"/>
    <n v="5577"/>
    <n v="0.65"/>
    <x v="2"/>
    <x v="4"/>
    <x v="1"/>
    <n v="55"/>
    <n v="35.75"/>
  </r>
  <r>
    <x v="4"/>
    <n v="1189833"/>
    <d v="2021-05-30T00:00:00"/>
    <x v="2"/>
    <s v="California"/>
    <s v="Los Angeles"/>
    <x v="5"/>
    <n v="59"/>
    <x v="130"/>
    <n v="11564"/>
    <n v="4047.3999999999996"/>
    <n v="0.35"/>
    <x v="2"/>
    <x v="4"/>
    <x v="1"/>
    <n v="59"/>
    <n v="20.65"/>
  </r>
  <r>
    <x v="0"/>
    <n v="1185732"/>
    <d v="2021-05-31T00:00:00"/>
    <x v="2"/>
    <s v="California"/>
    <s v="Los Angeles"/>
    <x v="0"/>
    <n v="44"/>
    <x v="168"/>
    <n v="5456"/>
    <n v="2837.12"/>
    <n v="0.52"/>
    <x v="2"/>
    <x v="4"/>
    <x v="1"/>
    <n v="44"/>
    <n v="22.88"/>
  </r>
  <r>
    <x v="0"/>
    <n v="1185732"/>
    <d v="2021-06-01T00:00:00"/>
    <x v="2"/>
    <s v="California"/>
    <s v="Los Angeles"/>
    <x v="1"/>
    <n v="41"/>
    <x v="169"/>
    <n v="3157"/>
    <n v="1452.2199999999998"/>
    <n v="0.45999999999999996"/>
    <x v="2"/>
    <x v="11"/>
    <x v="1"/>
    <n v="41"/>
    <n v="18.859999999999996"/>
  </r>
  <r>
    <x v="0"/>
    <n v="1185732"/>
    <d v="2021-06-02T00:00:00"/>
    <x v="2"/>
    <s v="California"/>
    <s v="Los Angeles"/>
    <x v="2"/>
    <n v="32"/>
    <x v="170"/>
    <n v="2656"/>
    <n v="1248.32"/>
    <n v="0.47"/>
    <x v="2"/>
    <x v="11"/>
    <x v="1"/>
    <n v="32"/>
    <n v="15.04"/>
  </r>
  <r>
    <x v="0"/>
    <n v="1185732"/>
    <d v="2021-06-03T00:00:00"/>
    <x v="2"/>
    <s v="California"/>
    <s v="Los Angeles"/>
    <x v="3"/>
    <n v="37"/>
    <x v="171"/>
    <n v="1258"/>
    <n v="654.16"/>
    <n v="0.52"/>
    <x v="2"/>
    <x v="11"/>
    <x v="1"/>
    <n v="37"/>
    <n v="19.239999999999998"/>
  </r>
  <r>
    <x v="0"/>
    <n v="1185732"/>
    <d v="2021-06-04T00:00:00"/>
    <x v="3"/>
    <s v="Illinois"/>
    <s v="Chicago"/>
    <x v="4"/>
    <n v="53"/>
    <x v="172"/>
    <n v="2491"/>
    <n v="1220.5899999999999"/>
    <n v="0.49"/>
    <x v="2"/>
    <x v="11"/>
    <x v="1"/>
    <n v="53"/>
    <n v="25.97"/>
  </r>
  <r>
    <x v="0"/>
    <n v="1185732"/>
    <d v="2021-06-05T00:00:00"/>
    <x v="3"/>
    <s v="Illinois"/>
    <s v="Chicago"/>
    <x v="5"/>
    <n v="41"/>
    <x v="173"/>
    <n v="2829"/>
    <n v="1697.3999999999999"/>
    <n v="0.6"/>
    <x v="2"/>
    <x v="11"/>
    <x v="1"/>
    <n v="41"/>
    <n v="24.599999999999998"/>
  </r>
  <r>
    <x v="0"/>
    <n v="1185732"/>
    <d v="2021-06-06T00:00:00"/>
    <x v="3"/>
    <s v="Illinois"/>
    <s v="Chicago"/>
    <x v="0"/>
    <n v="44"/>
    <x v="174"/>
    <n v="6952"/>
    <n v="3545.52"/>
    <n v="0.51"/>
    <x v="2"/>
    <x v="11"/>
    <x v="1"/>
    <n v="44"/>
    <n v="22.44"/>
  </r>
  <r>
    <x v="0"/>
    <n v="1185732"/>
    <d v="2021-06-07T00:00:00"/>
    <x v="3"/>
    <s v="Illinois"/>
    <s v="Chicago"/>
    <x v="1"/>
    <n v="43"/>
    <x v="175"/>
    <n v="2193"/>
    <n v="1030.71"/>
    <n v="0.47"/>
    <x v="2"/>
    <x v="11"/>
    <x v="1"/>
    <n v="43"/>
    <n v="20.21"/>
  </r>
  <r>
    <x v="0"/>
    <n v="1185732"/>
    <d v="2021-06-08T00:00:00"/>
    <x v="3"/>
    <s v="Illinois"/>
    <s v="Chicago"/>
    <x v="2"/>
    <n v="32"/>
    <x v="176"/>
    <n v="1952"/>
    <n v="897.92"/>
    <n v="0.45999999999999996"/>
    <x v="2"/>
    <x v="11"/>
    <x v="1"/>
    <n v="32"/>
    <n v="14.719999999999999"/>
  </r>
  <r>
    <x v="0"/>
    <n v="1185732"/>
    <d v="2021-06-09T00:00:00"/>
    <x v="3"/>
    <s v="Illinois"/>
    <s v="Chicago"/>
    <x v="3"/>
    <n v="39"/>
    <x v="177"/>
    <n v="1092"/>
    <n v="578.76"/>
    <n v="0.53"/>
    <x v="2"/>
    <x v="11"/>
    <x v="1"/>
    <n v="39"/>
    <n v="20.669999999999998"/>
  </r>
  <r>
    <x v="0"/>
    <n v="1185732"/>
    <d v="2021-06-10T00:00:00"/>
    <x v="3"/>
    <s v="Illinois"/>
    <s v="Chicago"/>
    <x v="4"/>
    <n v="50"/>
    <x v="178"/>
    <n v="2200"/>
    <n v="1034"/>
    <n v="0.47"/>
    <x v="2"/>
    <x v="11"/>
    <x v="1"/>
    <n v="50"/>
    <n v="23.5"/>
  </r>
  <r>
    <x v="0"/>
    <n v="1185732"/>
    <d v="2021-06-11T00:00:00"/>
    <x v="3"/>
    <s v="Illinois"/>
    <s v="Chicago"/>
    <x v="5"/>
    <n v="43"/>
    <x v="169"/>
    <n v="3311"/>
    <n v="2152.15"/>
    <n v="0.65"/>
    <x v="2"/>
    <x v="11"/>
    <x v="1"/>
    <n v="43"/>
    <n v="27.950000000000003"/>
  </r>
  <r>
    <x v="0"/>
    <n v="1185732"/>
    <d v="2021-06-12T00:00:00"/>
    <x v="3"/>
    <s v="Illinois"/>
    <s v="Chicago"/>
    <x v="0"/>
    <n v="47"/>
    <x v="179"/>
    <n v="6768"/>
    <n v="3722.4"/>
    <n v="0.55000000000000004"/>
    <x v="2"/>
    <x v="11"/>
    <x v="1"/>
    <n v="47"/>
    <n v="25.85"/>
  </r>
  <r>
    <x v="0"/>
    <n v="1185732"/>
    <d v="2021-06-13T00:00:00"/>
    <x v="3"/>
    <s v="Illinois"/>
    <s v="Chicago"/>
    <x v="1"/>
    <n v="46"/>
    <x v="180"/>
    <n v="2760"/>
    <n v="1324.8"/>
    <n v="0.48"/>
    <x v="2"/>
    <x v="11"/>
    <x v="1"/>
    <n v="46"/>
    <n v="22.08"/>
  </r>
  <r>
    <x v="0"/>
    <n v="1185732"/>
    <d v="2021-06-14T00:00:00"/>
    <x v="3"/>
    <s v="Illinois"/>
    <s v="Chicago"/>
    <x v="2"/>
    <n v="37"/>
    <x v="181"/>
    <n v="2516"/>
    <n v="1132.1999999999998"/>
    <n v="0.44999999999999996"/>
    <x v="2"/>
    <x v="11"/>
    <x v="1"/>
    <n v="37"/>
    <n v="16.649999999999999"/>
  </r>
  <r>
    <x v="0"/>
    <n v="1185732"/>
    <d v="2021-06-15T00:00:00"/>
    <x v="3"/>
    <s v="Illinois"/>
    <s v="Chicago"/>
    <x v="3"/>
    <n v="41"/>
    <x v="182"/>
    <n v="779"/>
    <n v="412.87"/>
    <n v="0.53"/>
    <x v="2"/>
    <x v="11"/>
    <x v="1"/>
    <n v="41"/>
    <n v="21.73"/>
  </r>
  <r>
    <x v="0"/>
    <n v="1185732"/>
    <d v="2021-06-16T00:00:00"/>
    <x v="3"/>
    <s v="Illinois"/>
    <s v="Chicago"/>
    <x v="4"/>
    <n v="56"/>
    <x v="183"/>
    <n v="2128"/>
    <n v="1000.16"/>
    <n v="0.47"/>
    <x v="2"/>
    <x v="11"/>
    <x v="1"/>
    <n v="56"/>
    <n v="26.32"/>
  </r>
  <r>
    <x v="0"/>
    <n v="1185732"/>
    <d v="2021-06-17T00:00:00"/>
    <x v="3"/>
    <s v="Illinois"/>
    <s v="Chicago"/>
    <x v="5"/>
    <n v="45"/>
    <x v="184"/>
    <n v="2835"/>
    <n v="1786.05"/>
    <n v="0.63"/>
    <x v="2"/>
    <x v="11"/>
    <x v="1"/>
    <n v="45"/>
    <n v="28.349999999999998"/>
  </r>
  <r>
    <x v="0"/>
    <n v="1185732"/>
    <d v="2021-06-18T00:00:00"/>
    <x v="3"/>
    <s v="Illinois"/>
    <s v="Chicago"/>
    <x v="0"/>
    <n v="48"/>
    <x v="185"/>
    <n v="5856"/>
    <n v="3045.12"/>
    <n v="0.52"/>
    <x v="2"/>
    <x v="11"/>
    <x v="1"/>
    <n v="48"/>
    <n v="24.96"/>
  </r>
  <r>
    <x v="0"/>
    <n v="1185732"/>
    <d v="2021-06-19T00:00:00"/>
    <x v="3"/>
    <s v="Illinois"/>
    <s v="Chicago"/>
    <x v="1"/>
    <n v="48"/>
    <x v="178"/>
    <n v="2112"/>
    <n v="971.52"/>
    <n v="0.45999999999999996"/>
    <x v="2"/>
    <x v="11"/>
    <x v="1"/>
    <n v="48"/>
    <n v="22.08"/>
  </r>
  <r>
    <x v="0"/>
    <n v="1185732"/>
    <d v="2021-06-20T00:00:00"/>
    <x v="3"/>
    <s v="Illinois"/>
    <s v="Chicago"/>
    <x v="2"/>
    <n v="36"/>
    <x v="186"/>
    <n v="1512"/>
    <n v="725.76"/>
    <n v="0.48"/>
    <x v="2"/>
    <x v="11"/>
    <x v="1"/>
    <n v="36"/>
    <n v="17.28"/>
  </r>
  <r>
    <x v="0"/>
    <n v="1185732"/>
    <d v="2021-06-21T00:00:00"/>
    <x v="3"/>
    <s v="Illinois"/>
    <s v="Chicago"/>
    <x v="3"/>
    <n v="44"/>
    <x v="187"/>
    <n v="880"/>
    <n v="440"/>
    <n v="0.5"/>
    <x v="2"/>
    <x v="11"/>
    <x v="1"/>
    <n v="44"/>
    <n v="22"/>
  </r>
  <r>
    <x v="0"/>
    <n v="1185732"/>
    <d v="2021-06-22T00:00:00"/>
    <x v="3"/>
    <s v="Illinois"/>
    <s v="Chicago"/>
    <x v="4"/>
    <n v="54"/>
    <x v="177"/>
    <n v="1512"/>
    <n v="710.64"/>
    <n v="0.47"/>
    <x v="2"/>
    <x v="11"/>
    <x v="1"/>
    <n v="54"/>
    <n v="25.38"/>
  </r>
  <r>
    <x v="0"/>
    <n v="1185732"/>
    <d v="2021-06-23T00:00:00"/>
    <x v="3"/>
    <s v="Illinois"/>
    <s v="Chicago"/>
    <x v="5"/>
    <n v="49"/>
    <x v="188"/>
    <n v="3185"/>
    <n v="1911"/>
    <n v="0.6"/>
    <x v="2"/>
    <x v="11"/>
    <x v="1"/>
    <n v="49"/>
    <n v="29.4"/>
  </r>
  <r>
    <x v="0"/>
    <n v="1185732"/>
    <d v="2021-06-24T00:00:00"/>
    <x v="3"/>
    <s v="Illinois"/>
    <s v="Chicago"/>
    <x v="0"/>
    <n v="58"/>
    <x v="189"/>
    <n v="7772"/>
    <n v="4196.88"/>
    <n v="0.54"/>
    <x v="2"/>
    <x v="11"/>
    <x v="1"/>
    <n v="58"/>
    <n v="31.32"/>
  </r>
  <r>
    <x v="0"/>
    <n v="1185732"/>
    <d v="2021-06-25T00:00:00"/>
    <x v="3"/>
    <s v="Illinois"/>
    <s v="Chicago"/>
    <x v="1"/>
    <n v="53"/>
    <x v="190"/>
    <n v="2862"/>
    <n v="1287.8999999999999"/>
    <n v="0.44999999999999996"/>
    <x v="2"/>
    <x v="11"/>
    <x v="1"/>
    <n v="53"/>
    <n v="23.849999999999998"/>
  </r>
  <r>
    <x v="0"/>
    <n v="1185732"/>
    <d v="2021-06-26T00:00:00"/>
    <x v="3"/>
    <s v="Illinois"/>
    <s v="Chicago"/>
    <x v="2"/>
    <n v="49"/>
    <x v="178"/>
    <n v="2156"/>
    <n v="991.75999999999988"/>
    <n v="0.45999999999999996"/>
    <x v="2"/>
    <x v="11"/>
    <x v="1"/>
    <n v="49"/>
    <n v="22.539999999999996"/>
  </r>
  <r>
    <x v="0"/>
    <n v="1185732"/>
    <d v="2021-06-27T00:00:00"/>
    <x v="3"/>
    <s v="Illinois"/>
    <s v="Chicago"/>
    <x v="3"/>
    <n v="48"/>
    <x v="177"/>
    <n v="1344"/>
    <n v="712.32"/>
    <n v="0.53"/>
    <x v="2"/>
    <x v="11"/>
    <x v="1"/>
    <n v="48"/>
    <n v="25.44"/>
  </r>
  <r>
    <x v="0"/>
    <n v="1185732"/>
    <d v="2021-06-28T00:00:00"/>
    <x v="3"/>
    <s v="Illinois"/>
    <s v="Chicago"/>
    <x v="4"/>
    <n v="59"/>
    <x v="191"/>
    <n v="2065"/>
    <n v="949.9"/>
    <n v="0.45999999999999996"/>
    <x v="2"/>
    <x v="11"/>
    <x v="1"/>
    <n v="59"/>
    <n v="27.14"/>
  </r>
  <r>
    <x v="0"/>
    <n v="1185732"/>
    <d v="2021-06-29T00:00:00"/>
    <x v="3"/>
    <s v="Illinois"/>
    <s v="Chicago"/>
    <x v="5"/>
    <n v="64"/>
    <x v="184"/>
    <n v="4032"/>
    <n v="2419.1999999999998"/>
    <n v="0.6"/>
    <x v="2"/>
    <x v="11"/>
    <x v="1"/>
    <n v="64"/>
    <n v="38.4"/>
  </r>
  <r>
    <x v="0"/>
    <n v="1185732"/>
    <d v="2021-06-30T00:00:00"/>
    <x v="3"/>
    <s v="Illinois"/>
    <s v="Chicago"/>
    <x v="0"/>
    <n v="46"/>
    <x v="192"/>
    <n v="6210"/>
    <n v="3415.5000000000005"/>
    <n v="0.55000000000000004"/>
    <x v="2"/>
    <x v="11"/>
    <x v="1"/>
    <n v="46"/>
    <n v="25.300000000000004"/>
  </r>
  <r>
    <x v="0"/>
    <n v="1185732"/>
    <d v="2021-07-01T00:00:00"/>
    <x v="3"/>
    <s v="Illinois"/>
    <s v="Chicago"/>
    <x v="1"/>
    <n v="43"/>
    <x v="184"/>
    <n v="2709"/>
    <n v="1219.05"/>
    <n v="0.44999999999999996"/>
    <x v="2"/>
    <x v="5"/>
    <x v="1"/>
    <n v="43"/>
    <n v="19.349999999999998"/>
  </r>
  <r>
    <x v="0"/>
    <n v="1185732"/>
    <d v="2021-07-02T00:00:00"/>
    <x v="3"/>
    <s v="Illinois"/>
    <s v="Chicago"/>
    <x v="2"/>
    <n v="39"/>
    <x v="190"/>
    <n v="2106"/>
    <n v="947.69999999999993"/>
    <n v="0.44999999999999996"/>
    <x v="2"/>
    <x v="5"/>
    <x v="1"/>
    <n v="39"/>
    <n v="17.549999999999997"/>
  </r>
  <r>
    <x v="0"/>
    <n v="1185732"/>
    <d v="2021-07-03T00:00:00"/>
    <x v="3"/>
    <s v="Illinois"/>
    <s v="Chicago"/>
    <x v="3"/>
    <n v="38"/>
    <x v="172"/>
    <n v="1786"/>
    <n v="946.58"/>
    <n v="0.53"/>
    <x v="2"/>
    <x v="5"/>
    <x v="1"/>
    <n v="38"/>
    <n v="20.14"/>
  </r>
  <r>
    <x v="0"/>
    <n v="1185732"/>
    <d v="2021-07-04T00:00:00"/>
    <x v="3"/>
    <s v="Illinois"/>
    <s v="Chicago"/>
    <x v="4"/>
    <n v="46"/>
    <x v="175"/>
    <n v="2346"/>
    <n v="1173"/>
    <n v="0.5"/>
    <x v="2"/>
    <x v="5"/>
    <x v="1"/>
    <n v="46"/>
    <n v="23"/>
  </r>
  <r>
    <x v="0"/>
    <n v="1185732"/>
    <d v="2021-07-05T00:00:00"/>
    <x v="3"/>
    <s v="Illinois"/>
    <s v="Chicago"/>
    <x v="5"/>
    <n v="51"/>
    <x v="193"/>
    <n v="5355"/>
    <n v="3373.65"/>
    <n v="0.63"/>
    <x v="2"/>
    <x v="5"/>
    <x v="1"/>
    <n v="51"/>
    <n v="32.130000000000003"/>
  </r>
  <r>
    <x v="0"/>
    <n v="1185732"/>
    <d v="2021-07-06T00:00:00"/>
    <x v="3"/>
    <s v="Illinois"/>
    <s v="Chicago"/>
    <x v="0"/>
    <n v="47"/>
    <x v="147"/>
    <n v="7567"/>
    <n v="3934.84"/>
    <n v="0.52"/>
    <x v="2"/>
    <x v="5"/>
    <x v="1"/>
    <n v="47"/>
    <n v="24.44"/>
  </r>
  <r>
    <x v="0"/>
    <n v="1185732"/>
    <d v="2021-07-07T00:00:00"/>
    <x v="3"/>
    <s v="Illinois"/>
    <s v="Chicago"/>
    <x v="1"/>
    <n v="43"/>
    <x v="194"/>
    <n v="3483"/>
    <n v="1567.35"/>
    <n v="0.44999999999999996"/>
    <x v="2"/>
    <x v="5"/>
    <x v="1"/>
    <n v="43"/>
    <n v="19.349999999999998"/>
  </r>
  <r>
    <x v="0"/>
    <n v="1185732"/>
    <d v="2021-07-08T00:00:00"/>
    <x v="3"/>
    <s v="Illinois"/>
    <s v="Chicago"/>
    <x v="2"/>
    <n v="36"/>
    <x v="188"/>
    <n v="2340"/>
    <n v="1053"/>
    <n v="0.44999999999999996"/>
    <x v="2"/>
    <x v="5"/>
    <x v="1"/>
    <n v="36"/>
    <n v="16.2"/>
  </r>
  <r>
    <x v="0"/>
    <n v="1185732"/>
    <d v="2021-07-09T00:00:00"/>
    <x v="3"/>
    <s v="Illinois"/>
    <s v="Chicago"/>
    <x v="3"/>
    <n v="39"/>
    <x v="50"/>
    <n v="1950"/>
    <n v="1053"/>
    <n v="0.54"/>
    <x v="2"/>
    <x v="5"/>
    <x v="1"/>
    <n v="39"/>
    <n v="21.06"/>
  </r>
  <r>
    <x v="0"/>
    <n v="1185732"/>
    <d v="2021-07-10T00:00:00"/>
    <x v="3"/>
    <s v="Illinois"/>
    <s v="Chicago"/>
    <x v="4"/>
    <n v="47"/>
    <x v="195"/>
    <n v="2632"/>
    <n v="1210.7199999999998"/>
    <n v="0.45999999999999996"/>
    <x v="2"/>
    <x v="5"/>
    <x v="1"/>
    <n v="47"/>
    <n v="21.619999999999997"/>
  </r>
  <r>
    <x v="0"/>
    <n v="1185732"/>
    <d v="2021-07-11T00:00:00"/>
    <x v="3"/>
    <s v="Illinois"/>
    <s v="Chicago"/>
    <x v="5"/>
    <n v="54"/>
    <x v="196"/>
    <n v="6480"/>
    <n v="3952.7999999999997"/>
    <n v="0.61"/>
    <x v="2"/>
    <x v="5"/>
    <x v="1"/>
    <n v="54"/>
    <n v="32.94"/>
  </r>
  <r>
    <x v="0"/>
    <n v="1185732"/>
    <d v="2021-07-12T00:00:00"/>
    <x v="3"/>
    <s v="Illinois"/>
    <s v="Chicago"/>
    <x v="0"/>
    <n v="49"/>
    <x v="197"/>
    <n v="7301"/>
    <n v="3723.51"/>
    <n v="0.51"/>
    <x v="2"/>
    <x v="5"/>
    <x v="1"/>
    <n v="49"/>
    <n v="24.990000000000002"/>
  </r>
  <r>
    <x v="0"/>
    <n v="1185732"/>
    <d v="2021-07-13T00:00:00"/>
    <x v="3"/>
    <s v="Illinois"/>
    <s v="Chicago"/>
    <x v="1"/>
    <n v="41"/>
    <x v="198"/>
    <n v="3854"/>
    <n v="1772.84"/>
    <n v="0.45999999999999996"/>
    <x v="2"/>
    <x v="5"/>
    <x v="1"/>
    <n v="41"/>
    <n v="18.86"/>
  </r>
  <r>
    <x v="0"/>
    <n v="1185732"/>
    <d v="2021-07-14T00:00:00"/>
    <x v="3"/>
    <s v="Illinois"/>
    <s v="Chicago"/>
    <x v="2"/>
    <n v="38"/>
    <x v="41"/>
    <n v="2850"/>
    <n v="1396.5"/>
    <n v="0.49"/>
    <x v="2"/>
    <x v="5"/>
    <x v="1"/>
    <n v="38"/>
    <n v="18.62"/>
  </r>
  <r>
    <x v="0"/>
    <n v="1185732"/>
    <d v="2021-07-15T00:00:00"/>
    <x v="3"/>
    <s v="Illinois"/>
    <s v="Chicago"/>
    <x v="3"/>
    <n v="37"/>
    <x v="184"/>
    <n v="2331"/>
    <n v="1165.5"/>
    <n v="0.5"/>
    <x v="2"/>
    <x v="5"/>
    <x v="1"/>
    <n v="37"/>
    <n v="18.5"/>
  </r>
  <r>
    <x v="0"/>
    <n v="1185732"/>
    <d v="2021-07-16T00:00:00"/>
    <x v="3"/>
    <s v="Illinois"/>
    <s v="Chicago"/>
    <x v="4"/>
    <n v="49"/>
    <x v="50"/>
    <n v="2450"/>
    <n v="1225"/>
    <n v="0.5"/>
    <x v="2"/>
    <x v="5"/>
    <x v="1"/>
    <n v="49"/>
    <n v="24.5"/>
  </r>
  <r>
    <x v="0"/>
    <n v="1185732"/>
    <d v="2021-07-17T00:00:00"/>
    <x v="3"/>
    <s v="Illinois"/>
    <s v="Chicago"/>
    <x v="5"/>
    <n v="50"/>
    <x v="198"/>
    <n v="4700"/>
    <n v="3055"/>
    <n v="0.65"/>
    <x v="2"/>
    <x v="5"/>
    <x v="1"/>
    <n v="50"/>
    <n v="32.5"/>
  </r>
  <r>
    <x v="0"/>
    <n v="1185732"/>
    <d v="2021-07-18T00:00:00"/>
    <x v="3"/>
    <s v="Illinois"/>
    <s v="Chicago"/>
    <x v="0"/>
    <n v="47"/>
    <x v="192"/>
    <n v="6345"/>
    <n v="3172.5"/>
    <n v="0.5"/>
    <x v="2"/>
    <x v="5"/>
    <x v="1"/>
    <n v="47"/>
    <n v="23.5"/>
  </r>
  <r>
    <x v="0"/>
    <n v="1185732"/>
    <d v="2021-07-19T00:00:00"/>
    <x v="3"/>
    <s v="Illinois"/>
    <s v="Chicago"/>
    <x v="1"/>
    <n v="41"/>
    <x v="199"/>
    <n v="3444"/>
    <n v="1687.56"/>
    <n v="0.49"/>
    <x v="2"/>
    <x v="5"/>
    <x v="1"/>
    <n v="41"/>
    <n v="20.09"/>
  </r>
  <r>
    <x v="0"/>
    <n v="1185732"/>
    <d v="2021-07-20T00:00:00"/>
    <x v="3"/>
    <s v="Illinois"/>
    <s v="Chicago"/>
    <x v="2"/>
    <n v="36"/>
    <x v="180"/>
    <n v="2160"/>
    <n v="1015.1999999999999"/>
    <n v="0.47"/>
    <x v="2"/>
    <x v="5"/>
    <x v="1"/>
    <n v="36"/>
    <n v="16.919999999999998"/>
  </r>
  <r>
    <x v="0"/>
    <n v="1185732"/>
    <d v="2021-07-21T00:00:00"/>
    <x v="3"/>
    <s v="Illinois"/>
    <s v="Chicago"/>
    <x v="3"/>
    <n v="36"/>
    <x v="178"/>
    <n v="1584"/>
    <n v="839.5200000000001"/>
    <n v="0.53"/>
    <x v="2"/>
    <x v="5"/>
    <x v="1"/>
    <n v="36"/>
    <n v="19.080000000000002"/>
  </r>
  <r>
    <x v="0"/>
    <n v="1185732"/>
    <d v="2021-07-22T00:00:00"/>
    <x v="3"/>
    <s v="Illinois"/>
    <s v="Chicago"/>
    <x v="4"/>
    <n v="49"/>
    <x v="200"/>
    <n v="2401"/>
    <n v="1104.4599999999998"/>
    <n v="0.45999999999999996"/>
    <x v="2"/>
    <x v="5"/>
    <x v="1"/>
    <n v="49"/>
    <n v="22.539999999999996"/>
  </r>
  <r>
    <x v="0"/>
    <n v="1185732"/>
    <d v="2021-07-23T00:00:00"/>
    <x v="3"/>
    <s v="Illinois"/>
    <s v="Chicago"/>
    <x v="5"/>
    <n v="53"/>
    <x v="201"/>
    <n v="3869"/>
    <n v="2476.16"/>
    <n v="0.64"/>
    <x v="2"/>
    <x v="5"/>
    <x v="1"/>
    <n v="53"/>
    <n v="33.919999999999995"/>
  </r>
  <r>
    <x v="0"/>
    <n v="1185732"/>
    <d v="2021-07-24T00:00:00"/>
    <x v="3"/>
    <s v="Illinois"/>
    <s v="Chicago"/>
    <x v="0"/>
    <n v="56"/>
    <x v="202"/>
    <n v="6440"/>
    <n v="3542.0000000000005"/>
    <n v="0.55000000000000004"/>
    <x v="2"/>
    <x v="5"/>
    <x v="1"/>
    <n v="56"/>
    <n v="30.800000000000004"/>
  </r>
  <r>
    <x v="0"/>
    <n v="1185732"/>
    <d v="2021-07-25T00:00:00"/>
    <x v="3"/>
    <s v="Illinois"/>
    <s v="Chicago"/>
    <x v="1"/>
    <n v="49"/>
    <x v="41"/>
    <n v="3675"/>
    <n v="1800.75"/>
    <n v="0.49"/>
    <x v="2"/>
    <x v="5"/>
    <x v="1"/>
    <n v="49"/>
    <n v="24.01"/>
  </r>
  <r>
    <x v="0"/>
    <n v="1185732"/>
    <d v="2021-07-26T00:00:00"/>
    <x v="3"/>
    <s v="Illinois"/>
    <s v="Chicago"/>
    <x v="2"/>
    <n v="48"/>
    <x v="203"/>
    <n v="1872"/>
    <n v="842.39999999999986"/>
    <n v="0.44999999999999996"/>
    <x v="2"/>
    <x v="5"/>
    <x v="1"/>
    <n v="48"/>
    <n v="21.599999999999998"/>
  </r>
  <r>
    <x v="0"/>
    <n v="1185732"/>
    <d v="2021-07-27T00:00:00"/>
    <x v="3"/>
    <s v="Illinois"/>
    <s v="Chicago"/>
    <x v="3"/>
    <n v="47"/>
    <x v="204"/>
    <n v="1551"/>
    <n v="791.01"/>
    <n v="0.51"/>
    <x v="2"/>
    <x v="5"/>
    <x v="1"/>
    <n v="47"/>
    <n v="23.97"/>
  </r>
  <r>
    <x v="0"/>
    <n v="1185732"/>
    <d v="2021-07-28T00:00:00"/>
    <x v="3"/>
    <s v="Illinois"/>
    <s v="Chicago"/>
    <x v="4"/>
    <n v="56"/>
    <x v="204"/>
    <n v="1848"/>
    <n v="868.56"/>
    <n v="0.47"/>
    <x v="2"/>
    <x v="5"/>
    <x v="1"/>
    <n v="56"/>
    <n v="26.319999999999997"/>
  </r>
  <r>
    <x v="0"/>
    <n v="1185732"/>
    <d v="2021-07-29T00:00:00"/>
    <x v="3"/>
    <s v="Illinois"/>
    <s v="Chicago"/>
    <x v="5"/>
    <n v="60"/>
    <x v="188"/>
    <n v="3900"/>
    <n v="2340"/>
    <n v="0.6"/>
    <x v="2"/>
    <x v="5"/>
    <x v="1"/>
    <n v="60"/>
    <n v="36"/>
  </r>
  <r>
    <x v="0"/>
    <n v="1185732"/>
    <d v="2021-07-30T00:00:00"/>
    <x v="3"/>
    <s v="Illinois"/>
    <s v="Chicago"/>
    <x v="0"/>
    <n v="55"/>
    <x v="205"/>
    <n v="6160"/>
    <n v="3326.4"/>
    <n v="0.54"/>
    <x v="2"/>
    <x v="5"/>
    <x v="1"/>
    <n v="55"/>
    <n v="29.7"/>
  </r>
  <r>
    <x v="0"/>
    <n v="1185732"/>
    <d v="2021-07-31T00:00:00"/>
    <x v="3"/>
    <s v="Illinois"/>
    <s v="Chicago"/>
    <x v="1"/>
    <n v="46"/>
    <x v="188"/>
    <n v="2990"/>
    <n v="1405.3"/>
    <n v="0.47"/>
    <x v="2"/>
    <x v="5"/>
    <x v="1"/>
    <n v="46"/>
    <n v="21.62"/>
  </r>
  <r>
    <x v="0"/>
    <n v="1185732"/>
    <d v="2021-08-01T00:00:00"/>
    <x v="3"/>
    <s v="Illinois"/>
    <s v="Chicago"/>
    <x v="2"/>
    <n v="48"/>
    <x v="200"/>
    <n v="2352"/>
    <n v="1105.4399999999998"/>
    <n v="0.47"/>
    <x v="2"/>
    <x v="6"/>
    <x v="1"/>
    <n v="48"/>
    <n v="22.559999999999995"/>
  </r>
  <r>
    <x v="0"/>
    <n v="1185732"/>
    <d v="2021-08-02T00:00:00"/>
    <x v="3"/>
    <s v="Illinois"/>
    <s v="Chicago"/>
    <x v="3"/>
    <n v="46"/>
    <x v="206"/>
    <n v="2438"/>
    <n v="1292.1400000000001"/>
    <n v="0.53"/>
    <x v="2"/>
    <x v="6"/>
    <x v="1"/>
    <n v="46"/>
    <n v="24.380000000000003"/>
  </r>
  <r>
    <x v="0"/>
    <n v="1185732"/>
    <d v="2021-08-03T00:00:00"/>
    <x v="3"/>
    <s v="Illinois"/>
    <s v="Chicago"/>
    <x v="4"/>
    <n v="56"/>
    <x v="207"/>
    <n v="2296"/>
    <n v="1148"/>
    <n v="0.5"/>
    <x v="2"/>
    <x v="6"/>
    <x v="1"/>
    <n v="56"/>
    <n v="28"/>
  </r>
  <r>
    <x v="0"/>
    <n v="1185732"/>
    <d v="2021-08-04T00:00:00"/>
    <x v="3"/>
    <s v="Illinois"/>
    <s v="Chicago"/>
    <x v="5"/>
    <n v="61"/>
    <x v="188"/>
    <n v="3965"/>
    <n v="2379"/>
    <n v="0.6"/>
    <x v="2"/>
    <x v="6"/>
    <x v="1"/>
    <n v="61"/>
    <n v="36.6"/>
  </r>
  <r>
    <x v="0"/>
    <n v="1185732"/>
    <d v="2021-08-05T00:00:00"/>
    <x v="3"/>
    <s v="Illinois"/>
    <s v="Chicago"/>
    <x v="0"/>
    <n v="57"/>
    <x v="42"/>
    <n v="8550"/>
    <n v="4702.5"/>
    <n v="0.55000000000000004"/>
    <x v="2"/>
    <x v="6"/>
    <x v="1"/>
    <n v="57"/>
    <n v="31.35"/>
  </r>
  <r>
    <x v="0"/>
    <n v="1185732"/>
    <d v="2021-08-06T00:00:00"/>
    <x v="3"/>
    <s v="Illinois"/>
    <s v="Chicago"/>
    <x v="1"/>
    <n v="46"/>
    <x v="41"/>
    <n v="3450"/>
    <n v="1656"/>
    <n v="0.48"/>
    <x v="2"/>
    <x v="6"/>
    <x v="1"/>
    <n v="46"/>
    <n v="22.08"/>
  </r>
  <r>
    <x v="0"/>
    <n v="1185732"/>
    <d v="2021-08-07T00:00:00"/>
    <x v="3"/>
    <s v="Illinois"/>
    <s v="Chicago"/>
    <x v="2"/>
    <n v="46"/>
    <x v="41"/>
    <n v="3450"/>
    <n v="1690.5"/>
    <n v="0.49"/>
    <x v="2"/>
    <x v="6"/>
    <x v="1"/>
    <n v="46"/>
    <n v="22.54"/>
  </r>
  <r>
    <x v="0"/>
    <n v="1185732"/>
    <d v="2021-08-08T00:00:00"/>
    <x v="3"/>
    <s v="Illinois"/>
    <s v="Chicago"/>
    <x v="3"/>
    <n v="49"/>
    <x v="190"/>
    <n v="2646"/>
    <n v="1402.38"/>
    <n v="0.53"/>
    <x v="2"/>
    <x v="6"/>
    <x v="1"/>
    <n v="49"/>
    <n v="25.970000000000002"/>
  </r>
  <r>
    <x v="0"/>
    <n v="1185732"/>
    <d v="2021-08-09T00:00:00"/>
    <x v="3"/>
    <s v="Illinois"/>
    <s v="Chicago"/>
    <x v="4"/>
    <n v="59"/>
    <x v="208"/>
    <n v="3422"/>
    <n v="1539.8999999999999"/>
    <n v="0.44999999999999996"/>
    <x v="2"/>
    <x v="6"/>
    <x v="1"/>
    <n v="59"/>
    <n v="26.549999999999997"/>
  </r>
  <r>
    <x v="0"/>
    <n v="1185732"/>
    <d v="2021-08-10T00:00:00"/>
    <x v="3"/>
    <s v="Illinois"/>
    <s v="Chicago"/>
    <x v="5"/>
    <n v="64"/>
    <x v="194"/>
    <n v="5184"/>
    <n v="3265.92"/>
    <n v="0.63"/>
    <x v="2"/>
    <x v="6"/>
    <x v="1"/>
    <n v="64"/>
    <n v="40.32"/>
  </r>
  <r>
    <x v="2"/>
    <n v="1197831"/>
    <d v="2021-08-11T00:00:00"/>
    <x v="3"/>
    <s v="Illinois"/>
    <s v="Chicago"/>
    <x v="0"/>
    <n v="20"/>
    <x v="133"/>
    <n v="3780"/>
    <n v="1512"/>
    <n v="0.4"/>
    <x v="2"/>
    <x v="6"/>
    <x v="1"/>
    <n v="20"/>
    <n v="8"/>
  </r>
  <r>
    <x v="2"/>
    <n v="1197831"/>
    <d v="2021-08-12T00:00:00"/>
    <x v="3"/>
    <s v="Illinois"/>
    <s v="Chicago"/>
    <x v="1"/>
    <n v="28"/>
    <x v="130"/>
    <n v="5488"/>
    <n v="2195.2000000000003"/>
    <n v="0.4"/>
    <x v="2"/>
    <x v="6"/>
    <x v="1"/>
    <n v="28"/>
    <n v="11.200000000000001"/>
  </r>
  <r>
    <x v="2"/>
    <n v="1197831"/>
    <d v="2021-08-13T00:00:00"/>
    <x v="3"/>
    <s v="Illinois"/>
    <s v="Chicago"/>
    <x v="2"/>
    <n v="27"/>
    <x v="174"/>
    <n v="4266"/>
    <n v="1749.06"/>
    <n v="0.41"/>
    <x v="2"/>
    <x v="6"/>
    <x v="1"/>
    <n v="27"/>
    <n v="11.07"/>
  </r>
  <r>
    <x v="2"/>
    <n v="1197831"/>
    <d v="2021-08-14T00:00:00"/>
    <x v="3"/>
    <s v="Illinois"/>
    <s v="Chicago"/>
    <x v="3"/>
    <n v="34"/>
    <x v="152"/>
    <n v="5168"/>
    <n v="2635.68"/>
    <n v="0.51"/>
    <x v="2"/>
    <x v="6"/>
    <x v="1"/>
    <n v="34"/>
    <n v="17.34"/>
  </r>
  <r>
    <x v="2"/>
    <n v="1197831"/>
    <d v="2021-08-15T00:00:00"/>
    <x v="1"/>
    <s v="Texas"/>
    <s v="Dallas"/>
    <x v="4"/>
    <n v="37"/>
    <x v="198"/>
    <n v="3478"/>
    <n v="1217.3"/>
    <n v="0.35"/>
    <x v="2"/>
    <x v="6"/>
    <x v="1"/>
    <n v="37"/>
    <n v="12.95"/>
  </r>
  <r>
    <x v="2"/>
    <n v="1197831"/>
    <d v="2021-08-16T00:00:00"/>
    <x v="1"/>
    <s v="Texas"/>
    <s v="Dallas"/>
    <x v="5"/>
    <n v="33"/>
    <x v="135"/>
    <n v="4851"/>
    <n v="2668.05"/>
    <n v="0.55000000000000004"/>
    <x v="2"/>
    <x v="6"/>
    <x v="1"/>
    <n v="33"/>
    <n v="18.150000000000002"/>
  </r>
  <r>
    <x v="2"/>
    <n v="1197831"/>
    <d v="2021-08-17T00:00:00"/>
    <x v="1"/>
    <s v="Texas"/>
    <s v="Dallas"/>
    <x v="0"/>
    <n v="23"/>
    <x v="129"/>
    <n v="4048"/>
    <n v="1740.6399999999999"/>
    <n v="0.43"/>
    <x v="2"/>
    <x v="6"/>
    <x v="1"/>
    <n v="23"/>
    <n v="9.8899999999999988"/>
  </r>
  <r>
    <x v="2"/>
    <n v="1197831"/>
    <d v="2021-08-18T00:00:00"/>
    <x v="1"/>
    <s v="Texas"/>
    <s v="Dallas"/>
    <x v="1"/>
    <n v="32"/>
    <x v="134"/>
    <n v="5216"/>
    <n v="2086.4"/>
    <n v="0.4"/>
    <x v="2"/>
    <x v="6"/>
    <x v="1"/>
    <n v="32"/>
    <n v="12.8"/>
  </r>
  <r>
    <x v="2"/>
    <n v="1197831"/>
    <d v="2021-08-19T00:00:00"/>
    <x v="1"/>
    <s v="Texas"/>
    <s v="Dallas"/>
    <x v="2"/>
    <n v="34"/>
    <x v="164"/>
    <n v="4046"/>
    <n v="1739.78"/>
    <n v="0.43"/>
    <x v="2"/>
    <x v="6"/>
    <x v="1"/>
    <n v="34"/>
    <n v="14.62"/>
  </r>
  <r>
    <x v="2"/>
    <n v="1197831"/>
    <d v="2021-08-20T00:00:00"/>
    <x v="1"/>
    <s v="Texas"/>
    <s v="Dallas"/>
    <x v="3"/>
    <n v="32"/>
    <x v="209"/>
    <n v="4096"/>
    <n v="2170.88"/>
    <n v="0.53"/>
    <x v="2"/>
    <x v="6"/>
    <x v="1"/>
    <n v="32"/>
    <n v="16.96"/>
  </r>
  <r>
    <x v="2"/>
    <n v="1197831"/>
    <d v="2021-08-21T00:00:00"/>
    <x v="1"/>
    <s v="Texas"/>
    <s v="Dallas"/>
    <x v="4"/>
    <n v="38"/>
    <x v="41"/>
    <n v="2850"/>
    <n v="997.49999999999989"/>
    <n v="0.35"/>
    <x v="2"/>
    <x v="6"/>
    <x v="1"/>
    <n v="38"/>
    <n v="13.299999999999999"/>
  </r>
  <r>
    <x v="2"/>
    <n v="1197831"/>
    <d v="2021-08-22T00:00:00"/>
    <x v="1"/>
    <s v="Texas"/>
    <s v="Dallas"/>
    <x v="5"/>
    <n v="32"/>
    <x v="150"/>
    <n v="4480"/>
    <n v="2508.8000000000002"/>
    <n v="0.56000000000000005"/>
    <x v="2"/>
    <x v="6"/>
    <x v="1"/>
    <n v="32"/>
    <n v="17.920000000000002"/>
  </r>
  <r>
    <x v="2"/>
    <n v="1197831"/>
    <d v="2021-08-23T00:00:00"/>
    <x v="1"/>
    <s v="Texas"/>
    <s v="Dallas"/>
    <x v="0"/>
    <n v="29"/>
    <x v="131"/>
    <n v="5278"/>
    <n v="2639"/>
    <n v="0.5"/>
    <x v="2"/>
    <x v="6"/>
    <x v="1"/>
    <n v="29"/>
    <n v="14.5"/>
  </r>
  <r>
    <x v="2"/>
    <n v="1197831"/>
    <d v="2021-08-24T00:00:00"/>
    <x v="1"/>
    <s v="Texas"/>
    <s v="Dallas"/>
    <x v="1"/>
    <n v="39"/>
    <x v="138"/>
    <n v="6591"/>
    <n v="3295.5"/>
    <n v="0.5"/>
    <x v="2"/>
    <x v="6"/>
    <x v="1"/>
    <n v="39"/>
    <n v="19.5"/>
  </r>
  <r>
    <x v="2"/>
    <n v="1197831"/>
    <d v="2021-08-25T00:00:00"/>
    <x v="1"/>
    <s v="Texas"/>
    <s v="Dallas"/>
    <x v="2"/>
    <n v="28"/>
    <x v="57"/>
    <n v="4060"/>
    <n v="1908.1999999999998"/>
    <n v="0.47"/>
    <x v="2"/>
    <x v="6"/>
    <x v="1"/>
    <n v="28"/>
    <n v="13.159999999999998"/>
  </r>
  <r>
    <x v="2"/>
    <n v="1197831"/>
    <d v="2021-08-26T00:00:00"/>
    <x v="1"/>
    <s v="Texas"/>
    <s v="Dallas"/>
    <x v="3"/>
    <n v="32"/>
    <x v="210"/>
    <n v="3712"/>
    <n v="2115.84"/>
    <n v="0.57000000000000006"/>
    <x v="2"/>
    <x v="6"/>
    <x v="1"/>
    <n v="32"/>
    <n v="18.240000000000002"/>
  </r>
  <r>
    <x v="2"/>
    <n v="1197831"/>
    <d v="2021-08-27T00:00:00"/>
    <x v="1"/>
    <s v="Texas"/>
    <s v="Dallas"/>
    <x v="4"/>
    <n v="38"/>
    <x v="194"/>
    <n v="3078"/>
    <n v="1385.1"/>
    <n v="0.44999999999999996"/>
    <x v="2"/>
    <x v="6"/>
    <x v="1"/>
    <n v="38"/>
    <n v="17.099999999999998"/>
  </r>
  <r>
    <x v="2"/>
    <n v="1197831"/>
    <d v="2021-08-28T00:00:00"/>
    <x v="1"/>
    <s v="Texas"/>
    <s v="Dallas"/>
    <x v="5"/>
    <n v="32"/>
    <x v="192"/>
    <n v="4320"/>
    <n v="2721.6"/>
    <n v="0.63"/>
    <x v="2"/>
    <x v="6"/>
    <x v="1"/>
    <n v="32"/>
    <n v="20.16"/>
  </r>
  <r>
    <x v="2"/>
    <n v="1197831"/>
    <d v="2021-08-29T00:00:00"/>
    <x v="1"/>
    <s v="Texas"/>
    <s v="Dallas"/>
    <x v="0"/>
    <n v="18"/>
    <x v="131"/>
    <n v="3276"/>
    <n v="1474.1999999999998"/>
    <n v="0.44999999999999996"/>
    <x v="2"/>
    <x v="6"/>
    <x v="1"/>
    <n v="18"/>
    <n v="8.1"/>
  </r>
  <r>
    <x v="2"/>
    <n v="1197831"/>
    <d v="2021-08-30T00:00:00"/>
    <x v="1"/>
    <s v="Texas"/>
    <s v="Dallas"/>
    <x v="1"/>
    <n v="28"/>
    <x v="36"/>
    <n v="4900"/>
    <n v="2352"/>
    <n v="0.48"/>
    <x v="2"/>
    <x v="6"/>
    <x v="1"/>
    <n v="28"/>
    <n v="13.44"/>
  </r>
  <r>
    <x v="2"/>
    <n v="1197831"/>
    <d v="2021-08-31T00:00:00"/>
    <x v="1"/>
    <s v="Texas"/>
    <s v="Dallas"/>
    <x v="2"/>
    <n v="25"/>
    <x v="152"/>
    <n v="3800"/>
    <n v="1862"/>
    <n v="0.49"/>
    <x v="2"/>
    <x v="6"/>
    <x v="1"/>
    <n v="25"/>
    <n v="12.25"/>
  </r>
  <r>
    <x v="2"/>
    <n v="1197831"/>
    <d v="2021-09-01T00:00:00"/>
    <x v="1"/>
    <s v="Texas"/>
    <s v="Dallas"/>
    <x v="3"/>
    <n v="29"/>
    <x v="209"/>
    <n v="3712"/>
    <n v="2190.0800000000004"/>
    <n v="0.59000000000000008"/>
    <x v="2"/>
    <x v="7"/>
    <x v="1"/>
    <n v="29"/>
    <n v="17.110000000000003"/>
  </r>
  <r>
    <x v="2"/>
    <n v="1197831"/>
    <d v="2021-09-02T00:00:00"/>
    <x v="1"/>
    <s v="Texas"/>
    <s v="Dallas"/>
    <x v="4"/>
    <n v="34"/>
    <x v="211"/>
    <n v="2890"/>
    <n v="1156"/>
    <n v="0.4"/>
    <x v="2"/>
    <x v="7"/>
    <x v="1"/>
    <n v="34"/>
    <n v="13.6"/>
  </r>
  <r>
    <x v="2"/>
    <n v="1197831"/>
    <d v="2021-09-03T00:00:00"/>
    <x v="1"/>
    <s v="Texas"/>
    <s v="Dallas"/>
    <x v="5"/>
    <n v="29"/>
    <x v="163"/>
    <n v="4524"/>
    <n v="2804.88"/>
    <n v="0.62"/>
    <x v="2"/>
    <x v="7"/>
    <x v="1"/>
    <n v="29"/>
    <n v="17.98"/>
  </r>
  <r>
    <x v="2"/>
    <n v="1197831"/>
    <d v="2021-09-04T00:00:00"/>
    <x v="1"/>
    <s v="Texas"/>
    <s v="Dallas"/>
    <x v="0"/>
    <n v="19"/>
    <x v="49"/>
    <n v="3705"/>
    <n v="1852.5"/>
    <n v="0.5"/>
    <x v="2"/>
    <x v="7"/>
    <x v="1"/>
    <n v="19"/>
    <n v="9.5"/>
  </r>
  <r>
    <x v="2"/>
    <n v="1197831"/>
    <d v="2021-09-05T00:00:00"/>
    <x v="1"/>
    <s v="Texas"/>
    <s v="Dallas"/>
    <x v="1"/>
    <n v="29"/>
    <x v="145"/>
    <n v="5626"/>
    <n v="2756.74"/>
    <n v="0.49"/>
    <x v="2"/>
    <x v="7"/>
    <x v="1"/>
    <n v="29"/>
    <n v="14.209999999999999"/>
  </r>
  <r>
    <x v="2"/>
    <n v="1197831"/>
    <d v="2021-09-06T00:00:00"/>
    <x v="1"/>
    <s v="Texas"/>
    <s v="Dallas"/>
    <x v="2"/>
    <n v="24"/>
    <x v="36"/>
    <n v="4200"/>
    <n v="1974"/>
    <n v="0.47"/>
    <x v="2"/>
    <x v="7"/>
    <x v="1"/>
    <n v="24"/>
    <n v="11.28"/>
  </r>
  <r>
    <x v="2"/>
    <n v="1197831"/>
    <d v="2021-09-07T00:00:00"/>
    <x v="1"/>
    <s v="Texas"/>
    <s v="Dallas"/>
    <x v="3"/>
    <n v="34"/>
    <x v="125"/>
    <n v="5236"/>
    <n v="3141.6"/>
    <n v="0.6"/>
    <x v="2"/>
    <x v="7"/>
    <x v="1"/>
    <n v="34"/>
    <n v="20.399999999999999"/>
  </r>
  <r>
    <x v="2"/>
    <n v="1197831"/>
    <d v="2021-09-08T00:00:00"/>
    <x v="1"/>
    <s v="Texas"/>
    <s v="Dallas"/>
    <x v="4"/>
    <n v="49"/>
    <x v="165"/>
    <n v="6419"/>
    <n v="2888.5499999999997"/>
    <n v="0.44999999999999996"/>
    <x v="2"/>
    <x v="7"/>
    <x v="1"/>
    <n v="49"/>
    <n v="22.049999999999997"/>
  </r>
  <r>
    <x v="2"/>
    <n v="1197831"/>
    <d v="2021-09-09T00:00:00"/>
    <x v="1"/>
    <s v="Texas"/>
    <s v="Dallas"/>
    <x v="5"/>
    <n v="43"/>
    <x v="167"/>
    <n v="9632"/>
    <n v="6260.8"/>
    <n v="0.65"/>
    <x v="2"/>
    <x v="7"/>
    <x v="1"/>
    <n v="43"/>
    <n v="27.95"/>
  </r>
  <r>
    <x v="2"/>
    <n v="1197831"/>
    <d v="2021-09-10T00:00:00"/>
    <x v="1"/>
    <s v="Texas"/>
    <s v="Dallas"/>
    <x v="0"/>
    <n v="41"/>
    <x v="167"/>
    <n v="9184"/>
    <n v="4132.7999999999993"/>
    <n v="0.44999999999999996"/>
    <x v="2"/>
    <x v="7"/>
    <x v="1"/>
    <n v="41"/>
    <n v="18.449999999999996"/>
  </r>
  <r>
    <x v="2"/>
    <n v="1197831"/>
    <d v="2021-09-11T00:00:00"/>
    <x v="1"/>
    <s v="Texas"/>
    <s v="Dallas"/>
    <x v="1"/>
    <n v="49"/>
    <x v="40"/>
    <n v="9800"/>
    <n v="4704"/>
    <n v="0.48"/>
    <x v="2"/>
    <x v="7"/>
    <x v="1"/>
    <n v="49"/>
    <n v="23.52"/>
  </r>
  <r>
    <x v="2"/>
    <n v="1197831"/>
    <d v="2021-09-12T00:00:00"/>
    <x v="1"/>
    <s v="Texas"/>
    <s v="Dallas"/>
    <x v="2"/>
    <n v="44"/>
    <x v="129"/>
    <n v="7744"/>
    <n v="3639.68"/>
    <n v="0.47"/>
    <x v="2"/>
    <x v="7"/>
    <x v="1"/>
    <n v="44"/>
    <n v="20.68"/>
  </r>
  <r>
    <x v="2"/>
    <n v="1197831"/>
    <d v="2021-09-13T00:00:00"/>
    <x v="1"/>
    <s v="Texas"/>
    <s v="Dallas"/>
    <x v="3"/>
    <n v="43"/>
    <x v="132"/>
    <n v="7482"/>
    <n v="4115.1000000000004"/>
    <n v="0.55000000000000004"/>
    <x v="2"/>
    <x v="7"/>
    <x v="1"/>
    <n v="43"/>
    <n v="23.650000000000002"/>
  </r>
  <r>
    <x v="2"/>
    <n v="1197831"/>
    <d v="2021-09-14T00:00:00"/>
    <x v="1"/>
    <s v="Texas"/>
    <s v="Dallas"/>
    <x v="4"/>
    <n v="45"/>
    <x v="57"/>
    <n v="6525"/>
    <n v="2805.75"/>
    <n v="0.43"/>
    <x v="2"/>
    <x v="7"/>
    <x v="1"/>
    <n v="45"/>
    <n v="19.350000000000001"/>
  </r>
  <r>
    <x v="2"/>
    <n v="1197831"/>
    <d v="2021-09-15T00:00:00"/>
    <x v="1"/>
    <s v="Texas"/>
    <s v="Dallas"/>
    <x v="5"/>
    <n v="53"/>
    <x v="121"/>
    <n v="13939"/>
    <n v="8781.57"/>
    <n v="0.63"/>
    <x v="2"/>
    <x v="7"/>
    <x v="1"/>
    <n v="53"/>
    <n v="33.39"/>
  </r>
  <r>
    <x v="2"/>
    <n v="1197831"/>
    <d v="2021-09-16T00:00:00"/>
    <x v="1"/>
    <s v="Texas"/>
    <s v="Dallas"/>
    <x v="0"/>
    <n v="41"/>
    <x v="108"/>
    <n v="9471"/>
    <n v="4924.92"/>
    <n v="0.52"/>
    <x v="2"/>
    <x v="7"/>
    <x v="1"/>
    <n v="41"/>
    <n v="21.32"/>
  </r>
  <r>
    <x v="2"/>
    <n v="1197831"/>
    <d v="2021-09-17T00:00:00"/>
    <x v="1"/>
    <s v="Texas"/>
    <s v="Dallas"/>
    <x v="1"/>
    <n v="48"/>
    <x v="102"/>
    <n v="10320"/>
    <n v="5572.8"/>
    <n v="0.54"/>
    <x v="2"/>
    <x v="7"/>
    <x v="1"/>
    <n v="48"/>
    <n v="25.92"/>
  </r>
  <r>
    <x v="2"/>
    <n v="1197831"/>
    <d v="2021-09-18T00:00:00"/>
    <x v="1"/>
    <s v="Texas"/>
    <s v="Dallas"/>
    <x v="2"/>
    <n v="44"/>
    <x v="120"/>
    <n v="11176"/>
    <n v="6146.7999999999993"/>
    <n v="0.54999999999999993"/>
    <x v="2"/>
    <x v="7"/>
    <x v="1"/>
    <n v="44"/>
    <n v="24.199999999999996"/>
  </r>
  <r>
    <x v="2"/>
    <n v="1197831"/>
    <d v="2021-09-19T00:00:00"/>
    <x v="1"/>
    <s v="Texas"/>
    <s v="Dallas"/>
    <x v="3"/>
    <n v="43"/>
    <x v="42"/>
    <n v="6450"/>
    <n v="3934.5"/>
    <n v="0.61"/>
    <x v="2"/>
    <x v="7"/>
    <x v="1"/>
    <n v="43"/>
    <n v="26.23"/>
  </r>
  <r>
    <x v="2"/>
    <n v="1197831"/>
    <d v="2021-09-20T00:00:00"/>
    <x v="1"/>
    <s v="Texas"/>
    <s v="Dallas"/>
    <x v="4"/>
    <n v="47"/>
    <x v="212"/>
    <n v="7849"/>
    <n v="3610.5399999999995"/>
    <n v="0.45999999999999996"/>
    <x v="2"/>
    <x v="7"/>
    <x v="1"/>
    <n v="47"/>
    <n v="21.619999999999997"/>
  </r>
  <r>
    <x v="2"/>
    <n v="1197831"/>
    <d v="2021-09-21T00:00:00"/>
    <x v="1"/>
    <s v="Texas"/>
    <s v="Dallas"/>
    <x v="5"/>
    <n v="54"/>
    <x v="128"/>
    <n v="13770"/>
    <n v="9225.9000000000015"/>
    <n v="0.67"/>
    <x v="2"/>
    <x v="7"/>
    <x v="1"/>
    <n v="54"/>
    <n v="36.180000000000007"/>
  </r>
  <r>
    <x v="2"/>
    <n v="1197831"/>
    <d v="2021-09-22T00:00:00"/>
    <x v="1"/>
    <s v="Texas"/>
    <s v="Dallas"/>
    <x v="0"/>
    <n v="49"/>
    <x v="159"/>
    <n v="10192"/>
    <n v="5197.92"/>
    <n v="0.51"/>
    <x v="2"/>
    <x v="7"/>
    <x v="1"/>
    <n v="49"/>
    <n v="24.990000000000002"/>
  </r>
  <r>
    <x v="2"/>
    <n v="1197831"/>
    <d v="2021-09-23T00:00:00"/>
    <x v="1"/>
    <s v="Texas"/>
    <s v="Dallas"/>
    <x v="1"/>
    <n v="53"/>
    <x v="159"/>
    <n v="11024"/>
    <n v="5512"/>
    <n v="0.5"/>
    <x v="2"/>
    <x v="7"/>
    <x v="1"/>
    <n v="53"/>
    <n v="26.5"/>
  </r>
  <r>
    <x v="2"/>
    <n v="1197831"/>
    <d v="2021-09-24T00:00:00"/>
    <x v="1"/>
    <s v="Texas"/>
    <s v="Dallas"/>
    <x v="2"/>
    <n v="46"/>
    <x v="118"/>
    <n v="12558"/>
    <n v="6906.8999999999987"/>
    <n v="0.54999999999999993"/>
    <x v="2"/>
    <x v="7"/>
    <x v="1"/>
    <n v="46"/>
    <n v="25.299999999999994"/>
  </r>
  <r>
    <x v="2"/>
    <n v="1197831"/>
    <d v="2021-09-25T00:00:00"/>
    <x v="1"/>
    <s v="Texas"/>
    <s v="Dallas"/>
    <x v="3"/>
    <n v="47"/>
    <x v="135"/>
    <n v="6909"/>
    <n v="4490.8500000000004"/>
    <n v="0.65"/>
    <x v="2"/>
    <x v="7"/>
    <x v="1"/>
    <n v="47"/>
    <n v="30.55"/>
  </r>
  <r>
    <x v="2"/>
    <n v="1197831"/>
    <d v="2021-09-26T00:00:00"/>
    <x v="1"/>
    <s v="Texas"/>
    <s v="Dallas"/>
    <x v="4"/>
    <n v="53"/>
    <x v="213"/>
    <n v="7526"/>
    <n v="3612.48"/>
    <n v="0.48"/>
    <x v="2"/>
    <x v="7"/>
    <x v="1"/>
    <n v="53"/>
    <n v="25.44"/>
  </r>
  <r>
    <x v="2"/>
    <n v="1197831"/>
    <d v="2021-09-27T00:00:00"/>
    <x v="1"/>
    <s v="Texas"/>
    <s v="Dallas"/>
    <x v="5"/>
    <n v="56"/>
    <x v="148"/>
    <n v="13048"/>
    <n v="9133.6"/>
    <n v="0.70000000000000007"/>
    <x v="2"/>
    <x v="7"/>
    <x v="1"/>
    <n v="56"/>
    <n v="39.200000000000003"/>
  </r>
  <r>
    <x v="2"/>
    <n v="1197831"/>
    <d v="2021-09-28T00:00:00"/>
    <x v="1"/>
    <s v="Texas"/>
    <s v="Dallas"/>
    <x v="0"/>
    <n v="53"/>
    <x v="141"/>
    <n v="9593"/>
    <n v="5276.15"/>
    <n v="0.54999999999999993"/>
    <x v="2"/>
    <x v="7"/>
    <x v="1"/>
    <n v="53"/>
    <n v="29.15"/>
  </r>
  <r>
    <x v="2"/>
    <n v="1197831"/>
    <d v="2021-09-29T00:00:00"/>
    <x v="1"/>
    <s v="Texas"/>
    <s v="Dallas"/>
    <x v="1"/>
    <n v="54"/>
    <x v="129"/>
    <n v="9504"/>
    <n v="4847.04"/>
    <n v="0.51"/>
    <x v="2"/>
    <x v="7"/>
    <x v="1"/>
    <n v="54"/>
    <n v="27.54"/>
  </r>
  <r>
    <x v="2"/>
    <n v="1197831"/>
    <d v="2021-09-30T00:00:00"/>
    <x v="1"/>
    <s v="Texas"/>
    <s v="Dallas"/>
    <x v="2"/>
    <n v="59"/>
    <x v="126"/>
    <n v="11977"/>
    <n v="6347.81"/>
    <n v="0.53"/>
    <x v="2"/>
    <x v="7"/>
    <x v="1"/>
    <n v="59"/>
    <n v="31.270000000000003"/>
  </r>
  <r>
    <x v="2"/>
    <n v="1197831"/>
    <d v="2021-10-01T00:00:00"/>
    <x v="1"/>
    <s v="Texas"/>
    <s v="Dallas"/>
    <x v="3"/>
    <n v="56"/>
    <x v="214"/>
    <n v="7056"/>
    <n v="4586.4000000000005"/>
    <n v="0.65"/>
    <x v="2"/>
    <x v="8"/>
    <x v="1"/>
    <n v="56"/>
    <n v="36.400000000000006"/>
  </r>
  <r>
    <x v="2"/>
    <n v="1197831"/>
    <d v="2021-10-02T00:00:00"/>
    <x v="1"/>
    <s v="Texas"/>
    <s v="Dallas"/>
    <x v="4"/>
    <n v="53"/>
    <x v="192"/>
    <n v="7155"/>
    <n v="3505.95"/>
    <n v="0.49"/>
    <x v="2"/>
    <x v="8"/>
    <x v="1"/>
    <n v="53"/>
    <n v="25.97"/>
  </r>
  <r>
    <x v="2"/>
    <n v="1197831"/>
    <d v="2021-10-03T00:00:00"/>
    <x v="1"/>
    <s v="Texas"/>
    <s v="Dallas"/>
    <x v="5"/>
    <n v="48"/>
    <x v="126"/>
    <n v="9744"/>
    <n v="6820.8000000000011"/>
    <n v="0.70000000000000007"/>
    <x v="2"/>
    <x v="8"/>
    <x v="1"/>
    <n v="48"/>
    <n v="33.600000000000009"/>
  </r>
  <r>
    <x v="2"/>
    <n v="1197831"/>
    <d v="2021-10-04T00:00:00"/>
    <x v="1"/>
    <s v="Texas"/>
    <s v="Dallas"/>
    <x v="0"/>
    <n v="39"/>
    <x v="163"/>
    <n v="6084"/>
    <n v="3042"/>
    <n v="0.5"/>
    <x v="2"/>
    <x v="8"/>
    <x v="1"/>
    <n v="39"/>
    <n v="19.5"/>
  </r>
  <r>
    <x v="2"/>
    <n v="1197831"/>
    <d v="2021-10-05T00:00:00"/>
    <x v="1"/>
    <s v="Texas"/>
    <s v="Dallas"/>
    <x v="1"/>
    <n v="38"/>
    <x v="138"/>
    <n v="6422"/>
    <n v="3275.2200000000003"/>
    <n v="0.51"/>
    <x v="2"/>
    <x v="8"/>
    <x v="1"/>
    <n v="38"/>
    <n v="19.380000000000003"/>
  </r>
  <r>
    <x v="2"/>
    <n v="1197831"/>
    <d v="2021-10-06T00:00:00"/>
    <x v="1"/>
    <s v="Texas"/>
    <s v="Dallas"/>
    <x v="2"/>
    <n v="41"/>
    <x v="179"/>
    <n v="5904"/>
    <n v="3070.08"/>
    <n v="0.52"/>
    <x v="2"/>
    <x v="8"/>
    <x v="1"/>
    <n v="41"/>
    <n v="21.32"/>
  </r>
  <r>
    <x v="2"/>
    <n v="1197831"/>
    <d v="2021-10-07T00:00:00"/>
    <x v="1"/>
    <s v="Texas"/>
    <s v="Dallas"/>
    <x v="3"/>
    <n v="41"/>
    <x v="215"/>
    <n v="4551"/>
    <n v="2730.6"/>
    <n v="0.6"/>
    <x v="2"/>
    <x v="8"/>
    <x v="1"/>
    <n v="41"/>
    <n v="24.599999999999998"/>
  </r>
  <r>
    <x v="2"/>
    <n v="1197831"/>
    <d v="2021-10-08T00:00:00"/>
    <x v="1"/>
    <s v="Texas"/>
    <s v="Dallas"/>
    <x v="4"/>
    <n v="36"/>
    <x v="38"/>
    <n v="3600"/>
    <n v="1619.9999999999998"/>
    <n v="0.44999999999999996"/>
    <x v="2"/>
    <x v="8"/>
    <x v="1"/>
    <n v="36"/>
    <n v="16.2"/>
  </r>
  <r>
    <x v="2"/>
    <n v="1197831"/>
    <d v="2021-10-09T00:00:00"/>
    <x v="1"/>
    <s v="Texas"/>
    <s v="Dallas"/>
    <x v="5"/>
    <n v="45"/>
    <x v="147"/>
    <n v="7245"/>
    <n v="5071.5000000000009"/>
    <n v="0.70000000000000007"/>
    <x v="2"/>
    <x v="8"/>
    <x v="1"/>
    <n v="45"/>
    <n v="31.500000000000007"/>
  </r>
  <r>
    <x v="2"/>
    <n v="1197831"/>
    <d v="2021-10-10T00:00:00"/>
    <x v="1"/>
    <s v="Texas"/>
    <s v="Dallas"/>
    <x v="0"/>
    <n v="38"/>
    <x v="141"/>
    <n v="6878"/>
    <n v="3782.8999999999996"/>
    <n v="0.54999999999999993"/>
    <x v="2"/>
    <x v="8"/>
    <x v="1"/>
    <n v="38"/>
    <n v="20.9"/>
  </r>
  <r>
    <x v="2"/>
    <n v="1197831"/>
    <d v="2021-10-11T00:00:00"/>
    <x v="1"/>
    <s v="Texas"/>
    <s v="Dallas"/>
    <x v="1"/>
    <n v="37"/>
    <x v="153"/>
    <n v="8066"/>
    <n v="4033"/>
    <n v="0.5"/>
    <x v="2"/>
    <x v="8"/>
    <x v="1"/>
    <n v="37"/>
    <n v="18.5"/>
  </r>
  <r>
    <x v="2"/>
    <n v="1197831"/>
    <d v="2021-10-12T00:00:00"/>
    <x v="1"/>
    <s v="Texas"/>
    <s v="Dallas"/>
    <x v="2"/>
    <n v="63"/>
    <x v="129"/>
    <n v="11088"/>
    <n v="6098.4"/>
    <n v="0.54999999999999993"/>
    <x v="2"/>
    <x v="8"/>
    <x v="1"/>
    <n v="63"/>
    <n v="34.65"/>
  </r>
  <r>
    <x v="2"/>
    <n v="1197831"/>
    <d v="2021-10-13T00:00:00"/>
    <x v="1"/>
    <s v="Texas"/>
    <s v="Dallas"/>
    <x v="3"/>
    <n v="59"/>
    <x v="57"/>
    <n v="8555"/>
    <n v="5304.1"/>
    <n v="0.62"/>
    <x v="2"/>
    <x v="8"/>
    <x v="1"/>
    <n v="59"/>
    <n v="36.580000000000005"/>
  </r>
  <r>
    <x v="2"/>
    <n v="1197831"/>
    <d v="2021-10-14T00:00:00"/>
    <x v="1"/>
    <s v="Texas"/>
    <s v="Dallas"/>
    <x v="4"/>
    <n v="56"/>
    <x v="216"/>
    <n v="7728"/>
    <n v="3709.44"/>
    <n v="0.48"/>
    <x v="2"/>
    <x v="8"/>
    <x v="1"/>
    <n v="56"/>
    <n v="26.88"/>
  </r>
  <r>
    <x v="2"/>
    <n v="1197831"/>
    <d v="2021-10-15T00:00:00"/>
    <x v="1"/>
    <s v="Texas"/>
    <s v="Dallas"/>
    <x v="5"/>
    <n v="67"/>
    <x v="129"/>
    <n v="11792"/>
    <n v="7664.8"/>
    <n v="0.65"/>
    <x v="2"/>
    <x v="8"/>
    <x v="1"/>
    <n v="67"/>
    <n v="43.550000000000004"/>
  </r>
  <r>
    <x v="2"/>
    <n v="1197831"/>
    <d v="2021-10-16T00:00:00"/>
    <x v="1"/>
    <s v="Texas"/>
    <s v="Dallas"/>
    <x v="0"/>
    <n v="59"/>
    <x v="149"/>
    <n v="13157"/>
    <n v="7104.7800000000007"/>
    <n v="0.54"/>
    <x v="2"/>
    <x v="8"/>
    <x v="1"/>
    <n v="59"/>
    <n v="31.860000000000003"/>
  </r>
  <r>
    <x v="2"/>
    <n v="1197831"/>
    <d v="2021-10-17T00:00:00"/>
    <x v="1"/>
    <s v="Texas"/>
    <s v="Dallas"/>
    <x v="1"/>
    <n v="56"/>
    <x v="108"/>
    <n v="12936"/>
    <n v="6726.72"/>
    <n v="0.52"/>
    <x v="2"/>
    <x v="8"/>
    <x v="1"/>
    <n v="56"/>
    <n v="29.12"/>
  </r>
  <r>
    <x v="2"/>
    <n v="1197831"/>
    <d v="2021-10-18T00:00:00"/>
    <x v="1"/>
    <s v="Texas"/>
    <s v="Dallas"/>
    <x v="2"/>
    <n v="62"/>
    <x v="133"/>
    <n v="11718"/>
    <n v="6327.72"/>
    <n v="0.54"/>
    <x v="2"/>
    <x v="8"/>
    <x v="1"/>
    <n v="62"/>
    <n v="33.480000000000004"/>
  </r>
  <r>
    <x v="2"/>
    <n v="1197831"/>
    <d v="2021-10-19T00:00:00"/>
    <x v="1"/>
    <s v="Texas"/>
    <s v="Dallas"/>
    <x v="3"/>
    <n v="59"/>
    <x v="217"/>
    <n v="10207"/>
    <n v="6328.34"/>
    <n v="0.62"/>
    <x v="2"/>
    <x v="8"/>
    <x v="1"/>
    <n v="59"/>
    <n v="36.58"/>
  </r>
  <r>
    <x v="2"/>
    <n v="1197831"/>
    <d v="2021-10-20T00:00:00"/>
    <x v="1"/>
    <s v="Texas"/>
    <s v="Dallas"/>
    <x v="4"/>
    <n v="58"/>
    <x v="174"/>
    <n v="9164"/>
    <n v="4582"/>
    <n v="0.5"/>
    <x v="2"/>
    <x v="8"/>
    <x v="1"/>
    <n v="58"/>
    <n v="29"/>
  </r>
  <r>
    <x v="2"/>
    <n v="1197831"/>
    <d v="2021-10-21T00:00:00"/>
    <x v="1"/>
    <s v="Texas"/>
    <s v="Dallas"/>
    <x v="5"/>
    <n v="65"/>
    <x v="148"/>
    <n v="15145"/>
    <n v="9995.7000000000007"/>
    <n v="0.66"/>
    <x v="2"/>
    <x v="8"/>
    <x v="1"/>
    <n v="65"/>
    <n v="42.900000000000006"/>
  </r>
  <r>
    <x v="0"/>
    <n v="1185732"/>
    <d v="2021-10-22T00:00:00"/>
    <x v="1"/>
    <s v="Texas"/>
    <s v="Dallas"/>
    <x v="0"/>
    <n v="44"/>
    <x v="215"/>
    <n v="4884"/>
    <n v="3418.8"/>
    <n v="0.70000000000000007"/>
    <x v="2"/>
    <x v="8"/>
    <x v="1"/>
    <n v="44"/>
    <n v="30.8"/>
  </r>
  <r>
    <x v="0"/>
    <n v="1185732"/>
    <d v="2021-10-23T00:00:00"/>
    <x v="1"/>
    <s v="Texas"/>
    <s v="Dallas"/>
    <x v="1"/>
    <n v="41"/>
    <x v="181"/>
    <n v="2788"/>
    <n v="1310.3599999999999"/>
    <n v="0.47"/>
    <x v="2"/>
    <x v="8"/>
    <x v="1"/>
    <n v="41"/>
    <n v="19.27"/>
  </r>
  <r>
    <x v="0"/>
    <n v="1185732"/>
    <d v="2021-10-24T00:00:00"/>
    <x v="1"/>
    <s v="Texas"/>
    <s v="Dallas"/>
    <x v="2"/>
    <n v="33"/>
    <x v="195"/>
    <n v="1848"/>
    <n v="942.48"/>
    <n v="0.51"/>
    <x v="2"/>
    <x v="8"/>
    <x v="1"/>
    <n v="33"/>
    <n v="16.830000000000002"/>
  </r>
  <r>
    <x v="0"/>
    <n v="1185732"/>
    <d v="2021-10-25T00:00:00"/>
    <x v="1"/>
    <s v="Texas"/>
    <s v="Dallas"/>
    <x v="3"/>
    <n v="38"/>
    <x v="182"/>
    <n v="722"/>
    <n v="368.22"/>
    <n v="0.51"/>
    <x v="2"/>
    <x v="8"/>
    <x v="1"/>
    <n v="38"/>
    <n v="19.380000000000003"/>
  </r>
  <r>
    <x v="0"/>
    <n v="1185732"/>
    <d v="2021-10-26T00:00:00"/>
    <x v="0"/>
    <s v="Pennsylvania"/>
    <s v="Philadelphia"/>
    <x v="4"/>
    <n v="54"/>
    <x v="218"/>
    <n v="1944"/>
    <n v="874.8"/>
    <n v="0.44999999999999996"/>
    <x v="2"/>
    <x v="8"/>
    <x v="1"/>
    <n v="54"/>
    <n v="24.299999999999997"/>
  </r>
  <r>
    <x v="0"/>
    <n v="1185732"/>
    <d v="2021-10-27T00:00:00"/>
    <x v="0"/>
    <s v="Pennsylvania"/>
    <s v="Philadelphia"/>
    <x v="5"/>
    <n v="43"/>
    <x v="176"/>
    <n v="2623"/>
    <n v="1154.1200000000001"/>
    <n v="0.44"/>
    <x v="2"/>
    <x v="8"/>
    <x v="1"/>
    <n v="43"/>
    <n v="18.920000000000002"/>
  </r>
  <r>
    <x v="0"/>
    <n v="1185732"/>
    <d v="2021-10-28T00:00:00"/>
    <x v="0"/>
    <s v="Pennsylvania"/>
    <s v="Philadelphia"/>
    <x v="0"/>
    <n v="42"/>
    <x v="164"/>
    <n v="4998"/>
    <n v="3348.6600000000003"/>
    <n v="0.67"/>
    <x v="2"/>
    <x v="8"/>
    <x v="1"/>
    <n v="42"/>
    <n v="28.140000000000004"/>
  </r>
  <r>
    <x v="0"/>
    <n v="1185732"/>
    <d v="2021-10-29T00:00:00"/>
    <x v="0"/>
    <s v="Pennsylvania"/>
    <s v="Philadelphia"/>
    <x v="1"/>
    <n v="44"/>
    <x v="191"/>
    <n v="1540"/>
    <n v="739.19999999999993"/>
    <n v="0.48"/>
    <x v="2"/>
    <x v="8"/>
    <x v="1"/>
    <n v="44"/>
    <n v="21.119999999999997"/>
  </r>
  <r>
    <x v="0"/>
    <n v="1185732"/>
    <d v="2021-10-30T00:00:00"/>
    <x v="0"/>
    <s v="Pennsylvania"/>
    <s v="Philadelphia"/>
    <x v="2"/>
    <n v="34"/>
    <x v="219"/>
    <n v="1564"/>
    <n v="813.28"/>
    <n v="0.52"/>
    <x v="2"/>
    <x v="8"/>
    <x v="1"/>
    <n v="34"/>
    <n v="17.68"/>
  </r>
  <r>
    <x v="0"/>
    <n v="1185732"/>
    <d v="2021-10-31T00:00:00"/>
    <x v="0"/>
    <s v="Pennsylvania"/>
    <s v="Philadelphia"/>
    <x v="3"/>
    <n v="39"/>
    <x v="220"/>
    <n v="507"/>
    <n v="263.64"/>
    <n v="0.52"/>
    <x v="2"/>
    <x v="8"/>
    <x v="1"/>
    <n v="39"/>
    <n v="20.279999999999998"/>
  </r>
  <r>
    <x v="0"/>
    <n v="1185732"/>
    <d v="2021-11-01T00:00:00"/>
    <x v="0"/>
    <s v="Pennsylvania"/>
    <s v="Philadelphia"/>
    <x v="4"/>
    <n v="51"/>
    <x v="218"/>
    <n v="1836"/>
    <n v="844.56"/>
    <n v="0.45999999999999996"/>
    <x v="2"/>
    <x v="9"/>
    <x v="1"/>
    <n v="51"/>
    <n v="23.459999999999997"/>
  </r>
  <r>
    <x v="0"/>
    <n v="1185732"/>
    <d v="2021-11-02T00:00:00"/>
    <x v="0"/>
    <s v="Pennsylvania"/>
    <s v="Philadelphia"/>
    <x v="5"/>
    <n v="44"/>
    <x v="181"/>
    <n v="2992"/>
    <n v="1346.3999999999999"/>
    <n v="0.44999999999999996"/>
    <x v="2"/>
    <x v="9"/>
    <x v="1"/>
    <n v="44"/>
    <n v="19.799999999999997"/>
  </r>
  <r>
    <x v="0"/>
    <n v="1185732"/>
    <d v="2021-11-03T00:00:00"/>
    <x v="0"/>
    <s v="Pennsylvania"/>
    <s v="Philadelphia"/>
    <x v="0"/>
    <n v="49"/>
    <x v="196"/>
    <n v="5880"/>
    <n v="4116"/>
    <n v="0.70000000000000007"/>
    <x v="2"/>
    <x v="9"/>
    <x v="1"/>
    <n v="49"/>
    <n v="34.299999999999997"/>
  </r>
  <r>
    <x v="0"/>
    <n v="1185732"/>
    <d v="2021-11-04T00:00:00"/>
    <x v="0"/>
    <s v="Pennsylvania"/>
    <s v="Philadelphia"/>
    <x v="1"/>
    <n v="47"/>
    <x v="183"/>
    <n v="1786"/>
    <n v="875.14"/>
    <n v="0.49"/>
    <x v="2"/>
    <x v="9"/>
    <x v="1"/>
    <n v="47"/>
    <n v="23.03"/>
  </r>
  <r>
    <x v="0"/>
    <n v="1185732"/>
    <d v="2021-11-05T00:00:00"/>
    <x v="0"/>
    <s v="Pennsylvania"/>
    <s v="Philadelphia"/>
    <x v="2"/>
    <n v="36"/>
    <x v="175"/>
    <n v="1836"/>
    <n v="991.44"/>
    <n v="0.54"/>
    <x v="2"/>
    <x v="9"/>
    <x v="1"/>
    <n v="36"/>
    <n v="19.440000000000001"/>
  </r>
  <r>
    <x v="0"/>
    <n v="1185732"/>
    <d v="2021-11-06T00:00:00"/>
    <x v="0"/>
    <s v="Pennsylvania"/>
    <s v="Philadelphia"/>
    <x v="3"/>
    <n v="43"/>
    <x v="221"/>
    <n v="344"/>
    <n v="175.44"/>
    <n v="0.51"/>
    <x v="2"/>
    <x v="9"/>
    <x v="1"/>
    <n v="43"/>
    <n v="21.93"/>
  </r>
  <r>
    <x v="0"/>
    <n v="1185732"/>
    <d v="2021-11-07T00:00:00"/>
    <x v="0"/>
    <s v="Pennsylvania"/>
    <s v="Philadelphia"/>
    <x v="4"/>
    <n v="58"/>
    <x v="187"/>
    <n v="1160"/>
    <n v="464"/>
    <n v="0.4"/>
    <x v="2"/>
    <x v="9"/>
    <x v="1"/>
    <n v="58"/>
    <n v="23.2"/>
  </r>
  <r>
    <x v="0"/>
    <n v="1185732"/>
    <d v="2021-11-08T00:00:00"/>
    <x v="0"/>
    <s v="Pennsylvania"/>
    <s v="Philadelphia"/>
    <x v="5"/>
    <n v="47"/>
    <x v="178"/>
    <n v="2068"/>
    <n v="723.8"/>
    <n v="0.35"/>
    <x v="2"/>
    <x v="9"/>
    <x v="1"/>
    <n v="47"/>
    <n v="16.45"/>
  </r>
  <r>
    <x v="0"/>
    <n v="1185732"/>
    <d v="2021-11-09T00:00:00"/>
    <x v="0"/>
    <s v="Pennsylvania"/>
    <s v="Philadelphia"/>
    <x v="0"/>
    <n v="46"/>
    <x v="185"/>
    <n v="5612"/>
    <n v="3535.56"/>
    <n v="0.63"/>
    <x v="2"/>
    <x v="9"/>
    <x v="1"/>
    <n v="46"/>
    <n v="28.98"/>
  </r>
  <r>
    <x v="0"/>
    <n v="1185732"/>
    <d v="2021-11-10T00:00:00"/>
    <x v="0"/>
    <s v="Pennsylvania"/>
    <s v="Philadelphia"/>
    <x v="1"/>
    <n v="45"/>
    <x v="222"/>
    <n v="2025"/>
    <n v="850.5"/>
    <n v="0.42"/>
    <x v="2"/>
    <x v="9"/>
    <x v="1"/>
    <n v="45"/>
    <n v="18.899999999999999"/>
  </r>
  <r>
    <x v="0"/>
    <n v="1185732"/>
    <d v="2021-11-11T00:00:00"/>
    <x v="0"/>
    <s v="Pennsylvania"/>
    <s v="Philadelphia"/>
    <x v="2"/>
    <n v="38"/>
    <x v="183"/>
    <n v="1444"/>
    <n v="664.2399999999999"/>
    <n v="0.45999999999999996"/>
    <x v="2"/>
    <x v="9"/>
    <x v="1"/>
    <n v="38"/>
    <n v="17.479999999999997"/>
  </r>
  <r>
    <x v="0"/>
    <n v="1185732"/>
    <d v="2021-11-12T00:00:00"/>
    <x v="0"/>
    <s v="Pennsylvania"/>
    <s v="Philadelphia"/>
    <x v="3"/>
    <n v="42"/>
    <x v="187"/>
    <n v="840"/>
    <n v="386.4"/>
    <n v="0.45999999999999996"/>
    <x v="2"/>
    <x v="9"/>
    <x v="1"/>
    <n v="42"/>
    <n v="19.32"/>
  </r>
  <r>
    <x v="0"/>
    <n v="1185732"/>
    <d v="2021-11-13T00:00:00"/>
    <x v="0"/>
    <s v="Pennsylvania"/>
    <s v="Philadelphia"/>
    <x v="4"/>
    <n v="55"/>
    <x v="223"/>
    <n v="1210"/>
    <n v="508.2"/>
    <n v="0.42"/>
    <x v="2"/>
    <x v="9"/>
    <x v="1"/>
    <n v="55"/>
    <n v="23.099999999999998"/>
  </r>
  <r>
    <x v="0"/>
    <n v="1185732"/>
    <d v="2021-11-14T00:00:00"/>
    <x v="0"/>
    <s v="Pennsylvania"/>
    <s v="Philadelphia"/>
    <x v="5"/>
    <n v="48"/>
    <x v="190"/>
    <n v="2592"/>
    <n v="933.12"/>
    <n v="0.36"/>
    <x v="2"/>
    <x v="9"/>
    <x v="1"/>
    <n v="48"/>
    <n v="17.28"/>
  </r>
  <r>
    <x v="0"/>
    <n v="1185732"/>
    <d v="2021-11-15T00:00:00"/>
    <x v="0"/>
    <s v="Pennsylvania"/>
    <s v="Philadelphia"/>
    <x v="0"/>
    <n v="58"/>
    <x v="224"/>
    <n v="7888"/>
    <n v="4969.4399999999996"/>
    <n v="0.63"/>
    <x v="2"/>
    <x v="9"/>
    <x v="1"/>
    <n v="58"/>
    <n v="36.54"/>
  </r>
  <r>
    <x v="0"/>
    <n v="1185732"/>
    <d v="2021-11-16T00:00:00"/>
    <x v="0"/>
    <s v="Pennsylvania"/>
    <s v="Philadelphia"/>
    <x v="1"/>
    <n v="54"/>
    <x v="206"/>
    <n v="2862"/>
    <n v="1144.8"/>
    <n v="0.4"/>
    <x v="2"/>
    <x v="9"/>
    <x v="1"/>
    <n v="54"/>
    <n v="21.599999999999998"/>
  </r>
  <r>
    <x v="0"/>
    <n v="1185732"/>
    <d v="2021-11-17T00:00:00"/>
    <x v="0"/>
    <s v="Pennsylvania"/>
    <s v="Philadelphia"/>
    <x v="2"/>
    <n v="52"/>
    <x v="186"/>
    <n v="2184"/>
    <n v="1004.6399999999999"/>
    <n v="0.45999999999999996"/>
    <x v="2"/>
    <x v="9"/>
    <x v="1"/>
    <n v="52"/>
    <n v="23.919999999999998"/>
  </r>
  <r>
    <x v="0"/>
    <n v="1185732"/>
    <d v="2021-11-18T00:00:00"/>
    <x v="0"/>
    <s v="Pennsylvania"/>
    <s v="Philadelphia"/>
    <x v="3"/>
    <n v="51"/>
    <x v="225"/>
    <n v="1479"/>
    <n v="695.13"/>
    <n v="0.47"/>
    <x v="2"/>
    <x v="9"/>
    <x v="1"/>
    <n v="51"/>
    <n v="23.97"/>
  </r>
  <r>
    <x v="0"/>
    <n v="1185732"/>
    <d v="2021-11-19T00:00:00"/>
    <x v="0"/>
    <s v="Pennsylvania"/>
    <s v="Philadelphia"/>
    <x v="4"/>
    <n v="59"/>
    <x v="226"/>
    <n v="1829"/>
    <n v="768.18"/>
    <n v="0.42"/>
    <x v="2"/>
    <x v="9"/>
    <x v="1"/>
    <n v="59"/>
    <n v="24.779999999999998"/>
  </r>
  <r>
    <x v="0"/>
    <n v="1185732"/>
    <d v="2021-11-20T00:00:00"/>
    <x v="0"/>
    <s v="Pennsylvania"/>
    <s v="Philadelphia"/>
    <x v="5"/>
    <n v="64"/>
    <x v="184"/>
    <n v="4032"/>
    <n v="1814.3999999999999"/>
    <n v="0.44999999999999996"/>
    <x v="2"/>
    <x v="9"/>
    <x v="1"/>
    <n v="64"/>
    <n v="28.799999999999997"/>
  </r>
  <r>
    <x v="0"/>
    <n v="1185732"/>
    <d v="2021-11-21T00:00:00"/>
    <x v="0"/>
    <s v="Pennsylvania"/>
    <s v="Philadelphia"/>
    <x v="0"/>
    <n v="64"/>
    <x v="192"/>
    <n v="8640"/>
    <n v="5616"/>
    <n v="0.65"/>
    <x v="2"/>
    <x v="9"/>
    <x v="1"/>
    <n v="64"/>
    <n v="41.6"/>
  </r>
  <r>
    <x v="0"/>
    <n v="1185732"/>
    <d v="2021-11-22T00:00:00"/>
    <x v="0"/>
    <s v="Pennsylvania"/>
    <s v="Philadelphia"/>
    <x v="1"/>
    <n v="59"/>
    <x v="227"/>
    <n v="4130"/>
    <n v="1899.8"/>
    <n v="0.45999999999999996"/>
    <x v="2"/>
    <x v="9"/>
    <x v="1"/>
    <n v="59"/>
    <n v="27.14"/>
  </r>
  <r>
    <x v="0"/>
    <n v="1185732"/>
    <d v="2021-11-23T00:00:00"/>
    <x v="0"/>
    <s v="Pennsylvania"/>
    <s v="Philadelphia"/>
    <x v="2"/>
    <n v="52"/>
    <x v="178"/>
    <n v="2288"/>
    <n v="1144"/>
    <n v="0.5"/>
    <x v="2"/>
    <x v="9"/>
    <x v="1"/>
    <n v="52"/>
    <n v="26"/>
  </r>
  <r>
    <x v="0"/>
    <n v="1185732"/>
    <d v="2021-11-24T00:00:00"/>
    <x v="0"/>
    <s v="Pennsylvania"/>
    <s v="Philadelphia"/>
    <x v="3"/>
    <n v="52"/>
    <x v="203"/>
    <n v="2028"/>
    <n v="1074.8400000000001"/>
    <n v="0.53"/>
    <x v="2"/>
    <x v="9"/>
    <x v="1"/>
    <n v="52"/>
    <n v="27.560000000000002"/>
  </r>
  <r>
    <x v="0"/>
    <n v="1185732"/>
    <d v="2021-11-25T00:00:00"/>
    <x v="0"/>
    <s v="Pennsylvania"/>
    <s v="Philadelphia"/>
    <x v="4"/>
    <n v="60"/>
    <x v="222"/>
    <n v="2700"/>
    <n v="1242"/>
    <n v="0.45999999999999996"/>
    <x v="2"/>
    <x v="9"/>
    <x v="1"/>
    <n v="60"/>
    <n v="27.6"/>
  </r>
  <r>
    <x v="0"/>
    <n v="1185732"/>
    <d v="2021-11-26T00:00:00"/>
    <x v="0"/>
    <s v="Pennsylvania"/>
    <s v="Philadelphia"/>
    <x v="5"/>
    <n v="65"/>
    <x v="194"/>
    <n v="5265"/>
    <n v="2211.2999999999997"/>
    <n v="0.42"/>
    <x v="2"/>
    <x v="9"/>
    <x v="1"/>
    <n v="65"/>
    <n v="27.299999999999997"/>
  </r>
  <r>
    <x v="0"/>
    <n v="1185732"/>
    <d v="2021-11-27T00:00:00"/>
    <x v="0"/>
    <s v="Pennsylvania"/>
    <s v="Philadelphia"/>
    <x v="0"/>
    <n v="60"/>
    <x v="57"/>
    <n v="8700"/>
    <n v="5829"/>
    <n v="0.67"/>
    <x v="2"/>
    <x v="9"/>
    <x v="1"/>
    <n v="60"/>
    <n v="40.200000000000003"/>
  </r>
  <r>
    <x v="0"/>
    <n v="1185732"/>
    <d v="2021-11-28T00:00:00"/>
    <x v="0"/>
    <s v="Pennsylvania"/>
    <s v="Philadelphia"/>
    <x v="1"/>
    <n v="55"/>
    <x v="228"/>
    <n v="4950"/>
    <n v="2475"/>
    <n v="0.5"/>
    <x v="2"/>
    <x v="9"/>
    <x v="1"/>
    <n v="55"/>
    <n v="27.5"/>
  </r>
  <r>
    <x v="0"/>
    <n v="1185732"/>
    <d v="2021-11-29T00:00:00"/>
    <x v="0"/>
    <s v="Pennsylvania"/>
    <s v="Philadelphia"/>
    <x v="2"/>
    <n v="51"/>
    <x v="229"/>
    <n v="3009"/>
    <n v="1504.5"/>
    <n v="0.5"/>
    <x v="2"/>
    <x v="9"/>
    <x v="1"/>
    <n v="51"/>
    <n v="25.5"/>
  </r>
  <r>
    <x v="0"/>
    <n v="1185732"/>
    <d v="2021-11-30T00:00:00"/>
    <x v="0"/>
    <s v="Pennsylvania"/>
    <s v="Philadelphia"/>
    <x v="3"/>
    <n v="51"/>
    <x v="178"/>
    <n v="2244"/>
    <n v="1189.3200000000002"/>
    <n v="0.53"/>
    <x v="2"/>
    <x v="9"/>
    <x v="1"/>
    <n v="51"/>
    <n v="27.030000000000005"/>
  </r>
  <r>
    <x v="0"/>
    <n v="1185732"/>
    <d v="2021-12-01T00:00:00"/>
    <x v="0"/>
    <s v="Pennsylvania"/>
    <s v="Philadelphia"/>
    <x v="4"/>
    <n v="64"/>
    <x v="180"/>
    <n v="3840"/>
    <n v="1843.1999999999998"/>
    <n v="0.48"/>
    <x v="2"/>
    <x v="10"/>
    <x v="1"/>
    <n v="64"/>
    <n v="30.719999999999995"/>
  </r>
  <r>
    <x v="0"/>
    <n v="1185732"/>
    <d v="2021-12-02T00:00:00"/>
    <x v="0"/>
    <s v="Pennsylvania"/>
    <s v="Philadelphia"/>
    <x v="5"/>
    <n v="64"/>
    <x v="230"/>
    <n v="6272"/>
    <n v="2634.24"/>
    <n v="0.42"/>
    <x v="2"/>
    <x v="10"/>
    <x v="1"/>
    <n v="64"/>
    <n v="26.88"/>
  </r>
  <r>
    <x v="0"/>
    <n v="1185732"/>
    <d v="2021-12-03T00:00:00"/>
    <x v="0"/>
    <s v="Pennsylvania"/>
    <s v="Philadelphia"/>
    <x v="0"/>
    <n v="60"/>
    <x v="174"/>
    <n v="9480"/>
    <n v="6256.8"/>
    <n v="0.66"/>
    <x v="2"/>
    <x v="10"/>
    <x v="1"/>
    <n v="60"/>
    <n v="39.6"/>
  </r>
  <r>
    <x v="0"/>
    <n v="1185732"/>
    <d v="2021-12-04T00:00:00"/>
    <x v="0"/>
    <s v="Pennsylvania"/>
    <s v="Philadelphia"/>
    <x v="1"/>
    <n v="54"/>
    <x v="41"/>
    <n v="4050"/>
    <n v="1903.5"/>
    <n v="0.47"/>
    <x v="2"/>
    <x v="10"/>
    <x v="1"/>
    <n v="54"/>
    <n v="25.38"/>
  </r>
  <r>
    <x v="0"/>
    <n v="1185732"/>
    <d v="2021-12-05T00:00:00"/>
    <x v="0"/>
    <s v="Pennsylvania"/>
    <s v="Philadelphia"/>
    <x v="2"/>
    <n v="54"/>
    <x v="176"/>
    <n v="3294"/>
    <n v="1811.6999999999998"/>
    <n v="0.54999999999999993"/>
    <x v="2"/>
    <x v="10"/>
    <x v="1"/>
    <n v="54"/>
    <n v="29.699999999999996"/>
  </r>
  <r>
    <x v="0"/>
    <n v="1185732"/>
    <d v="2021-12-06T00:00:00"/>
    <x v="0"/>
    <s v="Pennsylvania"/>
    <s v="Philadelphia"/>
    <x v="3"/>
    <n v="53"/>
    <x v="208"/>
    <n v="3074"/>
    <n v="1659.96"/>
    <n v="0.54"/>
    <x v="2"/>
    <x v="10"/>
    <x v="1"/>
    <n v="53"/>
    <n v="28.62"/>
  </r>
  <r>
    <x v="0"/>
    <n v="1185732"/>
    <d v="2021-12-07T00:00:00"/>
    <x v="0"/>
    <s v="Pennsylvania"/>
    <s v="Philadelphia"/>
    <x v="4"/>
    <n v="61"/>
    <x v="219"/>
    <n v="2806"/>
    <n v="1290.76"/>
    <n v="0.45999999999999996"/>
    <x v="2"/>
    <x v="10"/>
    <x v="1"/>
    <n v="61"/>
    <n v="28.06"/>
  </r>
  <r>
    <x v="0"/>
    <n v="1185732"/>
    <d v="2021-12-08T00:00:00"/>
    <x v="0"/>
    <s v="Pennsylvania"/>
    <s v="Philadelphia"/>
    <x v="5"/>
    <n v="64"/>
    <x v="60"/>
    <n v="6080"/>
    <n v="2614.4"/>
    <n v="0.43"/>
    <x v="2"/>
    <x v="10"/>
    <x v="1"/>
    <n v="64"/>
    <n v="27.52"/>
  </r>
  <r>
    <x v="0"/>
    <n v="1185732"/>
    <d v="2021-12-09T00:00:00"/>
    <x v="0"/>
    <s v="Pennsylvania"/>
    <s v="Philadelphia"/>
    <x v="0"/>
    <n v="62"/>
    <x v="231"/>
    <n v="8866"/>
    <n v="5319.5999999999995"/>
    <n v="0.6"/>
    <x v="2"/>
    <x v="10"/>
    <x v="1"/>
    <n v="62"/>
    <n v="37.199999999999996"/>
  </r>
  <r>
    <x v="0"/>
    <n v="1185732"/>
    <d v="2021-12-10T00:00:00"/>
    <x v="0"/>
    <s v="Pennsylvania"/>
    <s v="Philadelphia"/>
    <x v="1"/>
    <n v="48"/>
    <x v="232"/>
    <n v="3840"/>
    <n v="1536"/>
    <n v="0.4"/>
    <x v="2"/>
    <x v="10"/>
    <x v="1"/>
    <n v="48"/>
    <n v="19.2"/>
  </r>
  <r>
    <x v="0"/>
    <n v="1185732"/>
    <d v="2021-12-11T00:00:00"/>
    <x v="0"/>
    <s v="Pennsylvania"/>
    <s v="Philadelphia"/>
    <x v="2"/>
    <n v="41"/>
    <x v="50"/>
    <n v="2050"/>
    <n v="922.49999999999989"/>
    <n v="0.44999999999999996"/>
    <x v="2"/>
    <x v="10"/>
    <x v="1"/>
    <n v="41"/>
    <n v="18.45"/>
  </r>
  <r>
    <x v="0"/>
    <n v="1185732"/>
    <d v="2021-12-12T00:00:00"/>
    <x v="0"/>
    <s v="Pennsylvania"/>
    <s v="Philadelphia"/>
    <x v="3"/>
    <n v="41"/>
    <x v="206"/>
    <n v="2173"/>
    <n v="1021.31"/>
    <n v="0.47"/>
    <x v="2"/>
    <x v="10"/>
    <x v="1"/>
    <n v="41"/>
    <n v="19.27"/>
  </r>
  <r>
    <x v="0"/>
    <n v="1185732"/>
    <d v="2021-12-13T00:00:00"/>
    <x v="0"/>
    <s v="Pennsylvania"/>
    <s v="Philadelphia"/>
    <x v="4"/>
    <n v="50"/>
    <x v="218"/>
    <n v="1800"/>
    <n v="809.99999999999989"/>
    <n v="0.44999999999999996"/>
    <x v="2"/>
    <x v="10"/>
    <x v="1"/>
    <n v="50"/>
    <n v="22.499999999999996"/>
  </r>
  <r>
    <x v="0"/>
    <n v="1185732"/>
    <d v="2021-12-14T00:00:00"/>
    <x v="0"/>
    <s v="Pennsylvania"/>
    <s v="Philadelphia"/>
    <x v="5"/>
    <n v="55"/>
    <x v="176"/>
    <n v="3355"/>
    <n v="1342"/>
    <n v="0.4"/>
    <x v="2"/>
    <x v="10"/>
    <x v="1"/>
    <n v="55"/>
    <n v="22"/>
  </r>
  <r>
    <x v="0"/>
    <n v="1185732"/>
    <d v="2021-12-15T00:00:00"/>
    <x v="0"/>
    <s v="Pennsylvania"/>
    <s v="Philadelphia"/>
    <x v="0"/>
    <n v="55"/>
    <x v="233"/>
    <n v="5720"/>
    <n v="3546.4"/>
    <n v="0.62"/>
    <x v="2"/>
    <x v="10"/>
    <x v="1"/>
    <n v="55"/>
    <n v="34.1"/>
  </r>
  <r>
    <x v="0"/>
    <n v="1185732"/>
    <d v="2021-12-16T00:00:00"/>
    <x v="0"/>
    <s v="Pennsylvania"/>
    <s v="Philadelphia"/>
    <x v="1"/>
    <n v="47"/>
    <x v="184"/>
    <n v="2961"/>
    <n v="1243.6199999999999"/>
    <n v="0.42"/>
    <x v="2"/>
    <x v="10"/>
    <x v="1"/>
    <n v="47"/>
    <n v="19.739999999999998"/>
  </r>
  <r>
    <x v="0"/>
    <n v="1185732"/>
    <d v="2021-12-17T00:00:00"/>
    <x v="0"/>
    <s v="Pennsylvania"/>
    <s v="Philadelphia"/>
    <x v="2"/>
    <n v="48"/>
    <x v="171"/>
    <n v="1632"/>
    <n v="734.4"/>
    <n v="0.44999999999999996"/>
    <x v="2"/>
    <x v="10"/>
    <x v="1"/>
    <n v="48"/>
    <n v="21.599999999999998"/>
  </r>
  <r>
    <x v="0"/>
    <n v="1185732"/>
    <d v="2021-12-18T00:00:00"/>
    <x v="0"/>
    <s v="Pennsylvania"/>
    <s v="Philadelphia"/>
    <x v="3"/>
    <n v="48"/>
    <x v="225"/>
    <n v="1392"/>
    <n v="626.4"/>
    <n v="0.44999999999999996"/>
    <x v="2"/>
    <x v="10"/>
    <x v="1"/>
    <n v="48"/>
    <n v="21.599999999999998"/>
  </r>
  <r>
    <x v="0"/>
    <n v="1185732"/>
    <d v="2021-12-19T00:00:00"/>
    <x v="0"/>
    <s v="Pennsylvania"/>
    <s v="Philadelphia"/>
    <x v="4"/>
    <n v="56"/>
    <x v="234"/>
    <n v="1512"/>
    <n v="650.16"/>
    <n v="0.43"/>
    <x v="2"/>
    <x v="10"/>
    <x v="1"/>
    <n v="56"/>
    <n v="24.08"/>
  </r>
  <r>
    <x v="0"/>
    <n v="1185732"/>
    <d v="2021-12-20T00:00:00"/>
    <x v="0"/>
    <s v="Pennsylvania"/>
    <s v="Philadelphia"/>
    <x v="5"/>
    <n v="60"/>
    <x v="184"/>
    <n v="3780"/>
    <n v="1474.2"/>
    <n v="0.39"/>
    <x v="2"/>
    <x v="10"/>
    <x v="1"/>
    <n v="60"/>
    <n v="23.400000000000002"/>
  </r>
  <r>
    <x v="0"/>
    <n v="1185732"/>
    <d v="2021-12-21T00:00:00"/>
    <x v="0"/>
    <s v="Pennsylvania"/>
    <s v="Philadelphia"/>
    <x v="0"/>
    <n v="66"/>
    <x v="161"/>
    <n v="7458"/>
    <n v="4847.7"/>
    <n v="0.65"/>
    <x v="2"/>
    <x v="10"/>
    <x v="1"/>
    <n v="66"/>
    <n v="42.9"/>
  </r>
  <r>
    <x v="0"/>
    <n v="1185732"/>
    <d v="2021-12-22T00:00:00"/>
    <x v="0"/>
    <s v="Pennsylvania"/>
    <s v="Philadelphia"/>
    <x v="1"/>
    <n v="55"/>
    <x v="180"/>
    <n v="3300"/>
    <n v="1551"/>
    <n v="0.47"/>
    <x v="2"/>
    <x v="10"/>
    <x v="1"/>
    <n v="55"/>
    <n v="25.85"/>
  </r>
  <r>
    <x v="0"/>
    <n v="1185732"/>
    <d v="2021-12-23T00:00:00"/>
    <x v="0"/>
    <s v="Pennsylvania"/>
    <s v="Philadelphia"/>
    <x v="2"/>
    <n v="55"/>
    <x v="235"/>
    <n v="3025"/>
    <n v="1603.25"/>
    <n v="0.53"/>
    <x v="2"/>
    <x v="10"/>
    <x v="1"/>
    <n v="55"/>
    <n v="29.15"/>
  </r>
  <r>
    <x v="0"/>
    <n v="1185732"/>
    <d v="2021-12-24T00:00:00"/>
    <x v="0"/>
    <s v="Pennsylvania"/>
    <s v="Philadelphia"/>
    <x v="3"/>
    <n v="56"/>
    <x v="178"/>
    <n v="2464"/>
    <n v="1256.6400000000001"/>
    <n v="0.51"/>
    <x v="2"/>
    <x v="10"/>
    <x v="1"/>
    <n v="56"/>
    <n v="28.560000000000002"/>
  </r>
  <r>
    <x v="0"/>
    <n v="1185732"/>
    <d v="2021-12-25T00:00:00"/>
    <x v="0"/>
    <s v="Pennsylvania"/>
    <s v="Philadelphia"/>
    <x v="4"/>
    <n v="64"/>
    <x v="186"/>
    <n v="2688"/>
    <n v="1290.24"/>
    <n v="0.48"/>
    <x v="2"/>
    <x v="10"/>
    <x v="1"/>
    <n v="64"/>
    <n v="30.72"/>
  </r>
  <r>
    <x v="0"/>
    <n v="1185732"/>
    <d v="2021-12-26T00:00:00"/>
    <x v="0"/>
    <s v="Pennsylvania"/>
    <s v="Philadelphia"/>
    <x v="5"/>
    <n v="71"/>
    <x v="188"/>
    <n v="4615"/>
    <n v="2030.6"/>
    <n v="0.44"/>
    <x v="2"/>
    <x v="10"/>
    <x v="1"/>
    <n v="71"/>
    <n v="31.24"/>
  </r>
  <r>
    <x v="0"/>
    <n v="1185732"/>
    <d v="2021-12-27T00:00:00"/>
    <x v="0"/>
    <s v="Pennsylvania"/>
    <s v="Philadelphia"/>
    <x v="0"/>
    <n v="67"/>
    <x v="168"/>
    <n v="8308"/>
    <n v="5732.52"/>
    <n v="0.69000000000000006"/>
    <x v="2"/>
    <x v="10"/>
    <x v="1"/>
    <n v="67"/>
    <n v="46.230000000000004"/>
  </r>
  <r>
    <x v="0"/>
    <n v="1185732"/>
    <d v="2021-12-28T00:00:00"/>
    <x v="0"/>
    <s v="Pennsylvania"/>
    <s v="Philadelphia"/>
    <x v="1"/>
    <n v="55"/>
    <x v="173"/>
    <n v="3795"/>
    <n v="1707.7499999999998"/>
    <n v="0.44999999999999996"/>
    <x v="2"/>
    <x v="10"/>
    <x v="1"/>
    <n v="55"/>
    <n v="24.749999999999996"/>
  </r>
  <r>
    <x v="0"/>
    <n v="1185732"/>
    <d v="2021-12-29T00:00:00"/>
    <x v="0"/>
    <s v="Pennsylvania"/>
    <s v="Philadelphia"/>
    <x v="2"/>
    <n v="55"/>
    <x v="188"/>
    <n v="3575"/>
    <n v="1894.75"/>
    <n v="0.53"/>
    <x v="2"/>
    <x v="10"/>
    <x v="1"/>
    <n v="55"/>
    <n v="29.15"/>
  </r>
  <r>
    <x v="0"/>
    <n v="1185732"/>
    <d v="2021-12-30T00:00:00"/>
    <x v="0"/>
    <s v="Pennsylvania"/>
    <s v="Philadelphia"/>
    <x v="3"/>
    <n v="57"/>
    <x v="206"/>
    <n v="3021"/>
    <n v="1601.13"/>
    <n v="0.53"/>
    <x v="2"/>
    <x v="10"/>
    <x v="1"/>
    <n v="57"/>
    <n v="30.21"/>
  </r>
  <r>
    <x v="0"/>
    <n v="1185732"/>
    <d v="2021-12-31T00:00:00"/>
    <x v="0"/>
    <s v="Pennsylvania"/>
    <s v="Philadelphia"/>
    <x v="4"/>
    <n v="63"/>
    <x v="172"/>
    <n v="2961"/>
    <n v="1362.06"/>
    <n v="0.45999999999999996"/>
    <x v="2"/>
    <x v="10"/>
    <x v="1"/>
    <n v="63"/>
    <n v="28.98"/>
  </r>
  <r>
    <x v="0"/>
    <n v="1185732"/>
    <d v="2020-01-01T00:00:00"/>
    <x v="0"/>
    <s v="Pennsylvania"/>
    <s v="Philadelphia"/>
    <x v="5"/>
    <n v="68"/>
    <x v="170"/>
    <n v="5644"/>
    <n v="2426.92"/>
    <n v="0.43"/>
    <x v="2"/>
    <x v="0"/>
    <x v="0"/>
    <n v="68"/>
    <n v="29.240000000000002"/>
  </r>
  <r>
    <x v="3"/>
    <n v="1128299"/>
    <d v="2020-01-02T00:00:00"/>
    <x v="0"/>
    <s v="Pennsylvania"/>
    <s v="Philadelphia"/>
    <x v="0"/>
    <n v="32"/>
    <x v="185"/>
    <n v="3904"/>
    <n v="1991.04"/>
    <n v="0.51"/>
    <x v="2"/>
    <x v="0"/>
    <x v="0"/>
    <n v="32"/>
    <n v="16.32"/>
  </r>
  <r>
    <x v="3"/>
    <n v="1128299"/>
    <d v="2020-01-03T00:00:00"/>
    <x v="0"/>
    <s v="Pennsylvania"/>
    <s v="Philadelphia"/>
    <x v="1"/>
    <n v="44"/>
    <x v="236"/>
    <n v="5148"/>
    <n v="1904.76"/>
    <n v="0.37"/>
    <x v="2"/>
    <x v="0"/>
    <x v="0"/>
    <n v="44"/>
    <n v="16.28"/>
  </r>
  <r>
    <x v="3"/>
    <n v="1128299"/>
    <d v="2020-01-04T00:00:00"/>
    <x v="0"/>
    <s v="Pennsylvania"/>
    <s v="Philadelphia"/>
    <x v="2"/>
    <n v="41"/>
    <x v="236"/>
    <n v="4797"/>
    <n v="2590.38"/>
    <n v="0.54"/>
    <x v="2"/>
    <x v="0"/>
    <x v="0"/>
    <n v="41"/>
    <n v="22.14"/>
  </r>
  <r>
    <x v="3"/>
    <n v="1128299"/>
    <d v="2020-01-05T00:00:00"/>
    <x v="0"/>
    <s v="Pennsylvania"/>
    <s v="Philadelphia"/>
    <x v="3"/>
    <n v="43"/>
    <x v="237"/>
    <n v="3741"/>
    <n v="1870.5"/>
    <n v="0.5"/>
    <x v="2"/>
    <x v="0"/>
    <x v="0"/>
    <n v="43"/>
    <n v="21.5"/>
  </r>
  <r>
    <x v="3"/>
    <n v="1128299"/>
    <d v="2020-01-06T00:00:00"/>
    <x v="2"/>
    <s v="Nevada"/>
    <s v="Las Vegas"/>
    <x v="4"/>
    <n v="47"/>
    <x v="227"/>
    <n v="3290"/>
    <n v="2138.5"/>
    <n v="0.65"/>
    <x v="2"/>
    <x v="0"/>
    <x v="0"/>
    <n v="47"/>
    <n v="30.55"/>
  </r>
  <r>
    <x v="3"/>
    <n v="1128299"/>
    <d v="2020-01-07T00:00:00"/>
    <x v="2"/>
    <s v="Nevada"/>
    <s v="Las Vegas"/>
    <x v="5"/>
    <n v="41"/>
    <x v="209"/>
    <n v="5248"/>
    <n v="1574.4000000000003"/>
    <n v="0.30000000000000004"/>
    <x v="2"/>
    <x v="0"/>
    <x v="0"/>
    <n v="41"/>
    <n v="12.300000000000002"/>
  </r>
  <r>
    <x v="3"/>
    <n v="1128299"/>
    <d v="2020-01-08T00:00:00"/>
    <x v="2"/>
    <s v="Nevada"/>
    <s v="Las Vegas"/>
    <x v="0"/>
    <n v="34"/>
    <x v="174"/>
    <n v="5372"/>
    <n v="2686"/>
    <n v="0.5"/>
    <x v="2"/>
    <x v="0"/>
    <x v="0"/>
    <n v="34"/>
    <n v="17"/>
  </r>
  <r>
    <x v="3"/>
    <n v="1128299"/>
    <d v="2020-01-09T00:00:00"/>
    <x v="2"/>
    <s v="Nevada"/>
    <s v="Las Vegas"/>
    <x v="1"/>
    <n v="43"/>
    <x v="209"/>
    <n v="5504"/>
    <n v="2201.6"/>
    <n v="0.4"/>
    <x v="2"/>
    <x v="0"/>
    <x v="0"/>
    <n v="43"/>
    <n v="17.2"/>
  </r>
  <r>
    <x v="3"/>
    <n v="1128299"/>
    <d v="2020-01-10T00:00:00"/>
    <x v="2"/>
    <s v="Nevada"/>
    <s v="Las Vegas"/>
    <x v="2"/>
    <n v="41"/>
    <x v="164"/>
    <n v="4879"/>
    <n v="2585.8700000000003"/>
    <n v="0.53"/>
    <x v="2"/>
    <x v="0"/>
    <x v="0"/>
    <n v="41"/>
    <n v="21.730000000000004"/>
  </r>
  <r>
    <x v="3"/>
    <n v="1128299"/>
    <d v="2020-01-11T00:00:00"/>
    <x v="2"/>
    <s v="Nevada"/>
    <s v="Las Vegas"/>
    <x v="3"/>
    <n v="44"/>
    <x v="238"/>
    <n v="3256"/>
    <n v="1497.76"/>
    <n v="0.45999999999999996"/>
    <x v="2"/>
    <x v="0"/>
    <x v="0"/>
    <n v="44"/>
    <n v="20.239999999999998"/>
  </r>
  <r>
    <x v="3"/>
    <n v="1128299"/>
    <d v="2020-01-12T00:00:00"/>
    <x v="2"/>
    <s v="Nevada"/>
    <s v="Las Vegas"/>
    <x v="4"/>
    <n v="46"/>
    <x v="239"/>
    <n v="2392"/>
    <n v="1674.4"/>
    <n v="0.70000000000000007"/>
    <x v="2"/>
    <x v="0"/>
    <x v="0"/>
    <n v="46"/>
    <n v="32.200000000000003"/>
  </r>
  <r>
    <x v="3"/>
    <n v="1128299"/>
    <d v="2020-01-13T00:00:00"/>
    <x v="2"/>
    <s v="Nevada"/>
    <s v="Las Vegas"/>
    <x v="5"/>
    <n v="41"/>
    <x v="210"/>
    <n v="4756"/>
    <n v="1617.0400000000002"/>
    <n v="0.34"/>
    <x v="2"/>
    <x v="0"/>
    <x v="0"/>
    <n v="41"/>
    <n v="13.940000000000001"/>
  </r>
  <r>
    <x v="3"/>
    <n v="1128299"/>
    <d v="2020-01-14T00:00:00"/>
    <x v="2"/>
    <s v="Nevada"/>
    <s v="Las Vegas"/>
    <x v="0"/>
    <n v="43"/>
    <x v="160"/>
    <n v="6880"/>
    <n v="3784.0000000000005"/>
    <n v="0.55000000000000004"/>
    <x v="2"/>
    <x v="0"/>
    <x v="0"/>
    <n v="43"/>
    <n v="23.650000000000002"/>
  </r>
  <r>
    <x v="3"/>
    <n v="1128299"/>
    <d v="2020-01-15T00:00:00"/>
    <x v="2"/>
    <s v="Nevada"/>
    <s v="Las Vegas"/>
    <x v="1"/>
    <n v="50"/>
    <x v="196"/>
    <n v="6000"/>
    <n v="2400"/>
    <n v="0.4"/>
    <x v="2"/>
    <x v="0"/>
    <x v="0"/>
    <n v="50"/>
    <n v="20"/>
  </r>
  <r>
    <x v="3"/>
    <n v="1128299"/>
    <d v="2020-01-16T00:00:00"/>
    <x v="2"/>
    <s v="Nevada"/>
    <s v="Las Vegas"/>
    <x v="2"/>
    <n v="52"/>
    <x v="233"/>
    <n v="5408"/>
    <n v="2866.2400000000002"/>
    <n v="0.53"/>
    <x v="2"/>
    <x v="0"/>
    <x v="0"/>
    <n v="52"/>
    <n v="27.560000000000002"/>
  </r>
  <r>
    <x v="3"/>
    <n v="1128299"/>
    <d v="2020-01-17T00:00:00"/>
    <x v="2"/>
    <s v="Nevada"/>
    <s v="Las Vegas"/>
    <x v="3"/>
    <n v="50"/>
    <x v="199"/>
    <n v="4200"/>
    <n v="1974"/>
    <n v="0.47"/>
    <x v="2"/>
    <x v="0"/>
    <x v="0"/>
    <n v="50"/>
    <n v="23.5"/>
  </r>
  <r>
    <x v="3"/>
    <n v="1128299"/>
    <d v="2020-01-18T00:00:00"/>
    <x v="2"/>
    <s v="Nevada"/>
    <s v="Las Vegas"/>
    <x v="4"/>
    <n v="55"/>
    <x v="172"/>
    <n v="2585"/>
    <n v="1809.5000000000002"/>
    <n v="0.70000000000000007"/>
    <x v="2"/>
    <x v="0"/>
    <x v="0"/>
    <n v="55"/>
    <n v="38.500000000000007"/>
  </r>
  <r>
    <x v="3"/>
    <n v="1128299"/>
    <d v="2020-01-19T00:00:00"/>
    <x v="2"/>
    <s v="Nevada"/>
    <s v="Las Vegas"/>
    <x v="5"/>
    <n v="54"/>
    <x v="198"/>
    <n v="5076"/>
    <n v="1725.8400000000001"/>
    <n v="0.34"/>
    <x v="2"/>
    <x v="0"/>
    <x v="0"/>
    <n v="54"/>
    <n v="18.360000000000003"/>
  </r>
  <r>
    <x v="3"/>
    <n v="1128299"/>
    <d v="2020-01-20T00:00:00"/>
    <x v="2"/>
    <s v="Nevada"/>
    <s v="Las Vegas"/>
    <x v="0"/>
    <n v="58"/>
    <x v="231"/>
    <n v="8294"/>
    <n v="4229.9400000000005"/>
    <n v="0.51"/>
    <x v="2"/>
    <x v="0"/>
    <x v="0"/>
    <n v="58"/>
    <n v="29.580000000000002"/>
  </r>
  <r>
    <x v="3"/>
    <n v="1128299"/>
    <d v="2020-01-21T00:00:00"/>
    <x v="2"/>
    <s v="Nevada"/>
    <s v="Las Vegas"/>
    <x v="1"/>
    <n v="62"/>
    <x v="240"/>
    <n v="6324"/>
    <n v="2403.12"/>
    <n v="0.38"/>
    <x v="2"/>
    <x v="0"/>
    <x v="0"/>
    <n v="62"/>
    <n v="23.56"/>
  </r>
  <r>
    <x v="3"/>
    <n v="1128299"/>
    <d v="2020-01-22T00:00:00"/>
    <x v="2"/>
    <s v="Nevada"/>
    <s v="Las Vegas"/>
    <x v="2"/>
    <n v="61"/>
    <x v="196"/>
    <n v="7320"/>
    <n v="3879.6000000000004"/>
    <n v="0.53"/>
    <x v="2"/>
    <x v="0"/>
    <x v="0"/>
    <n v="61"/>
    <n v="32.330000000000005"/>
  </r>
  <r>
    <x v="3"/>
    <n v="1128299"/>
    <d v="2020-01-23T00:00:00"/>
    <x v="2"/>
    <s v="Nevada"/>
    <s v="Las Vegas"/>
    <x v="3"/>
    <n v="59"/>
    <x v="41"/>
    <n v="4425"/>
    <n v="2035.4999999999998"/>
    <n v="0.45999999999999996"/>
    <x v="2"/>
    <x v="0"/>
    <x v="0"/>
    <n v="59"/>
    <n v="27.139999999999997"/>
  </r>
  <r>
    <x v="3"/>
    <n v="1128299"/>
    <d v="2020-01-24T00:00:00"/>
    <x v="2"/>
    <s v="Nevada"/>
    <s v="Las Vegas"/>
    <x v="4"/>
    <n v="63"/>
    <x v="239"/>
    <n v="3276"/>
    <n v="2162.1600000000003"/>
    <n v="0.66"/>
    <x v="2"/>
    <x v="0"/>
    <x v="0"/>
    <n v="63"/>
    <n v="41.580000000000005"/>
  </r>
  <r>
    <x v="3"/>
    <n v="1128299"/>
    <d v="2020-01-25T00:00:00"/>
    <x v="2"/>
    <s v="Nevada"/>
    <s v="Las Vegas"/>
    <x v="5"/>
    <n v="78"/>
    <x v="60"/>
    <n v="7410"/>
    <n v="2519.4"/>
    <n v="0.34"/>
    <x v="2"/>
    <x v="0"/>
    <x v="0"/>
    <n v="78"/>
    <n v="26.52"/>
  </r>
  <r>
    <x v="3"/>
    <n v="1128299"/>
    <d v="2020-01-26T00:00:00"/>
    <x v="2"/>
    <s v="Nevada"/>
    <s v="Las Vegas"/>
    <x v="0"/>
    <n v="58"/>
    <x v="197"/>
    <n v="8642"/>
    <n v="5012.3600000000006"/>
    <n v="0.58000000000000007"/>
    <x v="2"/>
    <x v="0"/>
    <x v="0"/>
    <n v="58"/>
    <n v="33.64"/>
  </r>
  <r>
    <x v="3"/>
    <n v="1128299"/>
    <d v="2020-01-27T00:00:00"/>
    <x v="2"/>
    <s v="Nevada"/>
    <s v="Las Vegas"/>
    <x v="1"/>
    <n v="60"/>
    <x v="233"/>
    <n v="6240"/>
    <n v="2683.2"/>
    <n v="0.43"/>
    <x v="2"/>
    <x v="0"/>
    <x v="0"/>
    <n v="60"/>
    <n v="25.799999999999997"/>
  </r>
  <r>
    <x v="3"/>
    <n v="1128299"/>
    <d v="2020-01-28T00:00:00"/>
    <x v="2"/>
    <s v="Nevada"/>
    <s v="Las Vegas"/>
    <x v="2"/>
    <n v="63"/>
    <x v="210"/>
    <n v="7308"/>
    <n v="4165.5600000000004"/>
    <n v="0.57000000000000006"/>
    <x v="2"/>
    <x v="0"/>
    <x v="0"/>
    <n v="63"/>
    <n v="35.910000000000004"/>
  </r>
  <r>
    <x v="3"/>
    <n v="1128299"/>
    <d v="2020-01-29T00:00:00"/>
    <x v="2"/>
    <s v="Nevada"/>
    <s v="Las Vegas"/>
    <x v="3"/>
    <n v="57"/>
    <x v="228"/>
    <n v="5130"/>
    <n v="2565"/>
    <n v="0.5"/>
    <x v="2"/>
    <x v="0"/>
    <x v="0"/>
    <n v="57"/>
    <n v="28.5"/>
  </r>
  <r>
    <x v="3"/>
    <n v="1128299"/>
    <d v="2020-01-30T00:00:00"/>
    <x v="2"/>
    <s v="Nevada"/>
    <s v="Las Vegas"/>
    <x v="4"/>
    <n v="60"/>
    <x v="180"/>
    <n v="3600"/>
    <n v="2520.0000000000005"/>
    <n v="0.70000000000000007"/>
    <x v="2"/>
    <x v="0"/>
    <x v="0"/>
    <n v="60"/>
    <n v="42.000000000000007"/>
  </r>
  <r>
    <x v="3"/>
    <n v="1128299"/>
    <d v="2020-01-31T00:00:00"/>
    <x v="2"/>
    <s v="Nevada"/>
    <s v="Las Vegas"/>
    <x v="5"/>
    <n v="78"/>
    <x v="165"/>
    <n v="10218"/>
    <n v="3576.2999999999997"/>
    <n v="0.35"/>
    <x v="2"/>
    <x v="0"/>
    <x v="0"/>
    <n v="78"/>
    <n v="27.299999999999997"/>
  </r>
  <r>
    <x v="3"/>
    <n v="1128299"/>
    <d v="2020-02-01T00:00:00"/>
    <x v="2"/>
    <s v="Nevada"/>
    <s v="Las Vegas"/>
    <x v="0"/>
    <n v="56"/>
    <x v="133"/>
    <n v="10584"/>
    <n v="6032.880000000001"/>
    <n v="0.57000000000000006"/>
    <x v="2"/>
    <x v="1"/>
    <x v="0"/>
    <n v="56"/>
    <n v="31.920000000000005"/>
  </r>
  <r>
    <x v="3"/>
    <n v="1128299"/>
    <d v="2020-02-02T00:00:00"/>
    <x v="2"/>
    <s v="Nevada"/>
    <s v="Las Vegas"/>
    <x v="1"/>
    <n v="62"/>
    <x v="241"/>
    <n v="10230"/>
    <n v="4194.3"/>
    <n v="0.41"/>
    <x v="2"/>
    <x v="1"/>
    <x v="0"/>
    <n v="62"/>
    <n v="25.42"/>
  </r>
  <r>
    <x v="3"/>
    <n v="1128299"/>
    <d v="2020-02-03T00:00:00"/>
    <x v="2"/>
    <s v="Nevada"/>
    <s v="Las Vegas"/>
    <x v="2"/>
    <n v="62"/>
    <x v="241"/>
    <n v="10230"/>
    <n v="6035.7000000000007"/>
    <n v="0.59000000000000008"/>
    <x v="2"/>
    <x v="1"/>
    <x v="0"/>
    <n v="62"/>
    <n v="36.580000000000005"/>
  </r>
  <r>
    <x v="3"/>
    <n v="1128299"/>
    <d v="2020-02-04T00:00:00"/>
    <x v="2"/>
    <s v="Nevada"/>
    <s v="Las Vegas"/>
    <x v="3"/>
    <n v="58"/>
    <x v="215"/>
    <n v="6438"/>
    <n v="3283.38"/>
    <n v="0.51"/>
    <x v="2"/>
    <x v="1"/>
    <x v="0"/>
    <n v="58"/>
    <n v="29.580000000000002"/>
  </r>
  <r>
    <x v="3"/>
    <n v="1128299"/>
    <d v="2020-02-05T00:00:00"/>
    <x v="2"/>
    <s v="Nevada"/>
    <s v="Las Vegas"/>
    <x v="4"/>
    <n v="59"/>
    <x v="194"/>
    <n v="4779"/>
    <n v="3536.4600000000005"/>
    <n v="0.7400000000000001"/>
    <x v="2"/>
    <x v="1"/>
    <x v="0"/>
    <n v="59"/>
    <n v="43.660000000000004"/>
  </r>
  <r>
    <x v="3"/>
    <n v="1128299"/>
    <d v="2020-02-06T00:00:00"/>
    <x v="2"/>
    <s v="Nevada"/>
    <s v="Las Vegas"/>
    <x v="5"/>
    <n v="73"/>
    <x v="132"/>
    <n v="12702"/>
    <n v="5080.8"/>
    <n v="0.4"/>
    <x v="2"/>
    <x v="1"/>
    <x v="0"/>
    <n v="73"/>
    <n v="29.2"/>
  </r>
  <r>
    <x v="3"/>
    <n v="1128299"/>
    <d v="2020-02-07T00:00:00"/>
    <x v="2"/>
    <s v="Nevada"/>
    <s v="Las Vegas"/>
    <x v="0"/>
    <n v="58"/>
    <x v="153"/>
    <n v="12644"/>
    <n v="6701.3200000000006"/>
    <n v="0.53"/>
    <x v="2"/>
    <x v="1"/>
    <x v="0"/>
    <n v="58"/>
    <n v="30.740000000000002"/>
  </r>
  <r>
    <x v="3"/>
    <n v="1128299"/>
    <d v="2020-02-08T00:00:00"/>
    <x v="2"/>
    <s v="Nevada"/>
    <s v="Las Vegas"/>
    <x v="1"/>
    <n v="61"/>
    <x v="132"/>
    <n v="10614"/>
    <n v="3821.04"/>
    <n v="0.36"/>
    <x v="2"/>
    <x v="1"/>
    <x v="0"/>
    <n v="61"/>
    <n v="21.96"/>
  </r>
  <r>
    <x v="3"/>
    <n v="1128299"/>
    <d v="2020-02-09T00:00:00"/>
    <x v="2"/>
    <s v="Nevada"/>
    <s v="Las Vegas"/>
    <x v="2"/>
    <n v="61"/>
    <x v="231"/>
    <n v="8723"/>
    <n v="4623.1900000000005"/>
    <n v="0.53"/>
    <x v="2"/>
    <x v="1"/>
    <x v="0"/>
    <n v="61"/>
    <n v="32.330000000000005"/>
  </r>
  <r>
    <x v="3"/>
    <n v="1128299"/>
    <d v="2020-02-10T00:00:00"/>
    <x v="2"/>
    <s v="Nevada"/>
    <s v="Las Vegas"/>
    <x v="3"/>
    <n v="55"/>
    <x v="236"/>
    <n v="6435"/>
    <n v="3153.15"/>
    <n v="0.49"/>
    <x v="2"/>
    <x v="1"/>
    <x v="0"/>
    <n v="55"/>
    <n v="26.95"/>
  </r>
  <r>
    <x v="3"/>
    <n v="1128299"/>
    <d v="2020-02-11T00:00:00"/>
    <x v="2"/>
    <s v="Nevada"/>
    <s v="Las Vegas"/>
    <x v="4"/>
    <n v="60"/>
    <x v="242"/>
    <n v="7800"/>
    <n v="5460.0000000000009"/>
    <n v="0.70000000000000007"/>
    <x v="2"/>
    <x v="1"/>
    <x v="0"/>
    <n v="60"/>
    <n v="42.000000000000007"/>
  </r>
  <r>
    <x v="3"/>
    <n v="1128299"/>
    <d v="2020-02-12T00:00:00"/>
    <x v="2"/>
    <s v="Nevada"/>
    <s v="Las Vegas"/>
    <x v="5"/>
    <n v="78"/>
    <x v="57"/>
    <n v="11310"/>
    <n v="3393.0000000000005"/>
    <n v="0.30000000000000004"/>
    <x v="2"/>
    <x v="1"/>
    <x v="0"/>
    <n v="78"/>
    <n v="23.400000000000002"/>
  </r>
  <r>
    <x v="3"/>
    <n v="1128299"/>
    <d v="2020-02-13T00:00:00"/>
    <x v="2"/>
    <s v="Nevada"/>
    <s v="Las Vegas"/>
    <x v="0"/>
    <n v="62"/>
    <x v="124"/>
    <n v="13020"/>
    <n v="6900.6"/>
    <n v="0.53"/>
    <x v="2"/>
    <x v="1"/>
    <x v="0"/>
    <n v="62"/>
    <n v="32.86"/>
  </r>
  <r>
    <x v="3"/>
    <n v="1128299"/>
    <d v="2020-02-14T00:00:00"/>
    <x v="2"/>
    <s v="Nevada"/>
    <s v="Las Vegas"/>
    <x v="1"/>
    <n v="64"/>
    <x v="131"/>
    <n v="11648"/>
    <n v="4542.72"/>
    <n v="0.39"/>
    <x v="2"/>
    <x v="1"/>
    <x v="0"/>
    <n v="64"/>
    <n v="24.96"/>
  </r>
  <r>
    <x v="3"/>
    <n v="1128299"/>
    <d v="2020-02-15T00:00:00"/>
    <x v="2"/>
    <s v="Nevada"/>
    <s v="Las Vegas"/>
    <x v="2"/>
    <n v="60"/>
    <x v="152"/>
    <n v="9120"/>
    <n v="4742.4000000000005"/>
    <n v="0.52"/>
    <x v="2"/>
    <x v="1"/>
    <x v="0"/>
    <n v="60"/>
    <n v="31.200000000000003"/>
  </r>
  <r>
    <x v="3"/>
    <n v="1128299"/>
    <d v="2020-02-16T00:00:00"/>
    <x v="2"/>
    <s v="Nevada"/>
    <s v="Las Vegas"/>
    <x v="3"/>
    <n v="64"/>
    <x v="168"/>
    <n v="7936"/>
    <n v="3729.9199999999996"/>
    <n v="0.47"/>
    <x v="2"/>
    <x v="1"/>
    <x v="0"/>
    <n v="64"/>
    <n v="30.08"/>
  </r>
  <r>
    <x v="3"/>
    <n v="1128299"/>
    <d v="2020-02-17T00:00:00"/>
    <x v="2"/>
    <s v="Nevada"/>
    <s v="Las Vegas"/>
    <x v="4"/>
    <n v="68"/>
    <x v="216"/>
    <n v="9384"/>
    <n v="6381.1200000000008"/>
    <n v="0.68"/>
    <x v="2"/>
    <x v="1"/>
    <x v="0"/>
    <n v="68"/>
    <n v="46.240000000000009"/>
  </r>
  <r>
    <x v="3"/>
    <n v="1128299"/>
    <d v="2020-02-18T00:00:00"/>
    <x v="2"/>
    <s v="Nevada"/>
    <s v="Las Vegas"/>
    <x v="5"/>
    <n v="78"/>
    <x v="243"/>
    <n v="8424"/>
    <n v="2864.1600000000003"/>
    <n v="0.34"/>
    <x v="2"/>
    <x v="1"/>
    <x v="0"/>
    <n v="78"/>
    <n v="26.520000000000003"/>
  </r>
  <r>
    <x v="3"/>
    <n v="1128299"/>
    <d v="2020-02-19T00:00:00"/>
    <x v="2"/>
    <s v="Nevada"/>
    <s v="Las Vegas"/>
    <x v="0"/>
    <n v="56"/>
    <x v="132"/>
    <n v="9744"/>
    <n v="4677.1200000000008"/>
    <n v="0.48000000000000004"/>
    <x v="2"/>
    <x v="1"/>
    <x v="0"/>
    <n v="56"/>
    <n v="26.880000000000006"/>
  </r>
  <r>
    <x v="3"/>
    <n v="1128299"/>
    <d v="2020-02-20T00:00:00"/>
    <x v="2"/>
    <s v="Nevada"/>
    <s v="Las Vegas"/>
    <x v="1"/>
    <n v="61"/>
    <x v="244"/>
    <n v="9882"/>
    <n v="3359.88"/>
    <n v="0.34"/>
    <x v="2"/>
    <x v="1"/>
    <x v="0"/>
    <n v="61"/>
    <n v="20.740000000000002"/>
  </r>
  <r>
    <x v="3"/>
    <n v="1128299"/>
    <d v="2020-02-21T00:00:00"/>
    <x v="2"/>
    <s v="Nevada"/>
    <s v="Las Vegas"/>
    <x v="2"/>
    <n v="57"/>
    <x v="236"/>
    <n v="6669"/>
    <n v="3334.5"/>
    <n v="0.5"/>
    <x v="2"/>
    <x v="1"/>
    <x v="0"/>
    <n v="57"/>
    <n v="28.5"/>
  </r>
  <r>
    <x v="3"/>
    <n v="1128299"/>
    <d v="2020-02-22T00:00:00"/>
    <x v="2"/>
    <s v="Nevada"/>
    <s v="Las Vegas"/>
    <x v="3"/>
    <n v="58"/>
    <x v="205"/>
    <n v="6496"/>
    <n v="2858.2400000000002"/>
    <n v="0.44"/>
    <x v="2"/>
    <x v="1"/>
    <x v="0"/>
    <n v="58"/>
    <n v="25.520000000000003"/>
  </r>
  <r>
    <x v="3"/>
    <n v="1128299"/>
    <d v="2020-02-23T00:00:00"/>
    <x v="2"/>
    <s v="Nevada"/>
    <s v="Las Vegas"/>
    <x v="4"/>
    <n v="67"/>
    <x v="196"/>
    <n v="8040"/>
    <n v="4904.4000000000005"/>
    <n v="0.6100000000000001"/>
    <x v="2"/>
    <x v="1"/>
    <x v="0"/>
    <n v="67"/>
    <n v="40.870000000000005"/>
  </r>
  <r>
    <x v="3"/>
    <n v="1128299"/>
    <d v="2020-02-24T00:00:00"/>
    <x v="2"/>
    <s v="Nevada"/>
    <s v="Las Vegas"/>
    <x v="5"/>
    <n v="74"/>
    <x v="161"/>
    <n v="8362"/>
    <n v="2508.6000000000004"/>
    <n v="0.30000000000000004"/>
    <x v="2"/>
    <x v="1"/>
    <x v="0"/>
    <n v="74"/>
    <n v="22.200000000000003"/>
  </r>
  <r>
    <x v="3"/>
    <n v="1128299"/>
    <d v="2020-02-25T00:00:00"/>
    <x v="2"/>
    <s v="Nevada"/>
    <s v="Las Vegas"/>
    <x v="0"/>
    <n v="56"/>
    <x v="216"/>
    <n v="7728"/>
    <n v="3786.7200000000003"/>
    <n v="0.49000000000000005"/>
    <x v="2"/>
    <x v="1"/>
    <x v="0"/>
    <n v="56"/>
    <n v="27.44"/>
  </r>
  <r>
    <x v="3"/>
    <n v="1128299"/>
    <d v="2020-02-26T00:00:00"/>
    <x v="2"/>
    <s v="Nevada"/>
    <s v="Las Vegas"/>
    <x v="1"/>
    <n v="59"/>
    <x v="241"/>
    <n v="9735"/>
    <n v="3407.25"/>
    <n v="0.35"/>
    <x v="2"/>
    <x v="1"/>
    <x v="0"/>
    <n v="59"/>
    <n v="20.65"/>
  </r>
  <r>
    <x v="3"/>
    <n v="1128299"/>
    <d v="2020-02-27T00:00:00"/>
    <x v="2"/>
    <s v="Nevada"/>
    <s v="Las Vegas"/>
    <x v="2"/>
    <n v="54"/>
    <x v="245"/>
    <n v="5886"/>
    <n v="2648.7000000000003"/>
    <n v="0.45000000000000007"/>
    <x v="2"/>
    <x v="1"/>
    <x v="0"/>
    <n v="54"/>
    <n v="24.300000000000004"/>
  </r>
  <r>
    <x v="3"/>
    <n v="1128299"/>
    <d v="2020-02-28T00:00:00"/>
    <x v="2"/>
    <s v="Nevada"/>
    <s v="Las Vegas"/>
    <x v="3"/>
    <n v="54"/>
    <x v="193"/>
    <n v="5670"/>
    <n v="2381.4"/>
    <n v="0.42"/>
    <x v="2"/>
    <x v="1"/>
    <x v="0"/>
    <n v="54"/>
    <n v="22.68"/>
  </r>
  <r>
    <x v="3"/>
    <n v="1128299"/>
    <d v="2020-03-01T00:00:00"/>
    <x v="2"/>
    <s v="Nevada"/>
    <s v="Las Vegas"/>
    <x v="4"/>
    <n v="63"/>
    <x v="194"/>
    <n v="5103"/>
    <n v="3112.8300000000004"/>
    <n v="0.6100000000000001"/>
    <x v="2"/>
    <x v="2"/>
    <x v="0"/>
    <n v="63"/>
    <n v="38.430000000000007"/>
  </r>
  <r>
    <x v="3"/>
    <n v="1128299"/>
    <d v="2020-03-02T00:00:00"/>
    <x v="2"/>
    <s v="Nevada"/>
    <s v="Las Vegas"/>
    <x v="5"/>
    <n v="68"/>
    <x v="198"/>
    <n v="6392"/>
    <n v="1598"/>
    <n v="0.25"/>
    <x v="2"/>
    <x v="2"/>
    <x v="0"/>
    <n v="68"/>
    <n v="17"/>
  </r>
  <r>
    <x v="3"/>
    <n v="1128299"/>
    <d v="2020-03-03T00:00:00"/>
    <x v="2"/>
    <s v="Nevada"/>
    <s v="Las Vegas"/>
    <x v="0"/>
    <n v="57"/>
    <x v="155"/>
    <n v="8835"/>
    <n v="4240.8"/>
    <n v="0.48000000000000004"/>
    <x v="2"/>
    <x v="2"/>
    <x v="0"/>
    <n v="57"/>
    <n v="27.36"/>
  </r>
  <r>
    <x v="3"/>
    <n v="1128299"/>
    <d v="2020-03-04T00:00:00"/>
    <x v="2"/>
    <s v="Nevada"/>
    <s v="Las Vegas"/>
    <x v="1"/>
    <n v="64"/>
    <x v="42"/>
    <n v="9600"/>
    <n v="3264.0000000000005"/>
    <n v="0.34"/>
    <x v="2"/>
    <x v="2"/>
    <x v="0"/>
    <n v="64"/>
    <n v="21.76"/>
  </r>
  <r>
    <x v="3"/>
    <n v="1128299"/>
    <d v="2020-03-05T00:00:00"/>
    <x v="2"/>
    <s v="Nevada"/>
    <s v="Las Vegas"/>
    <x v="2"/>
    <n v="55"/>
    <x v="162"/>
    <n v="5830"/>
    <n v="2681.8"/>
    <n v="0.46"/>
    <x v="2"/>
    <x v="2"/>
    <x v="0"/>
    <n v="55"/>
    <n v="25.3"/>
  </r>
  <r>
    <x v="3"/>
    <n v="1128299"/>
    <d v="2020-03-06T00:00:00"/>
    <x v="2"/>
    <s v="Nevada"/>
    <s v="Las Vegas"/>
    <x v="3"/>
    <n v="56"/>
    <x v="243"/>
    <n v="6048"/>
    <n v="2479.6799999999998"/>
    <n v="0.41"/>
    <x v="2"/>
    <x v="2"/>
    <x v="0"/>
    <n v="56"/>
    <n v="22.959999999999997"/>
  </r>
  <r>
    <x v="3"/>
    <n v="1128299"/>
    <d v="2020-03-07T00:00:00"/>
    <x v="2"/>
    <s v="Nevada"/>
    <s v="Las Vegas"/>
    <x v="4"/>
    <n v="64"/>
    <x v="246"/>
    <n v="5632"/>
    <n v="3604.4800000000005"/>
    <n v="0.64000000000000012"/>
    <x v="2"/>
    <x v="2"/>
    <x v="0"/>
    <n v="64"/>
    <n v="40.960000000000008"/>
  </r>
  <r>
    <x v="3"/>
    <n v="1128299"/>
    <d v="2020-03-08T00:00:00"/>
    <x v="2"/>
    <s v="Nevada"/>
    <s v="Las Vegas"/>
    <x v="5"/>
    <n v="68"/>
    <x v="247"/>
    <n v="9044"/>
    <n v="2351.44"/>
    <n v="0.26"/>
    <x v="2"/>
    <x v="2"/>
    <x v="0"/>
    <n v="68"/>
    <n v="17.68"/>
  </r>
  <r>
    <x v="3"/>
    <n v="1128299"/>
    <d v="2020-03-09T00:00:00"/>
    <x v="2"/>
    <s v="Nevada"/>
    <s v="Las Vegas"/>
    <x v="0"/>
    <n v="58"/>
    <x v="130"/>
    <n v="11368"/>
    <n v="5342.96"/>
    <n v="0.47000000000000003"/>
    <x v="2"/>
    <x v="2"/>
    <x v="0"/>
    <n v="58"/>
    <n v="27.26"/>
  </r>
  <r>
    <x v="3"/>
    <n v="1128299"/>
    <d v="2020-03-10T00:00:00"/>
    <x v="2"/>
    <s v="Nevada"/>
    <s v="Las Vegas"/>
    <x v="1"/>
    <n v="62"/>
    <x v="133"/>
    <n v="11718"/>
    <n v="3984.1200000000003"/>
    <n v="0.34"/>
    <x v="2"/>
    <x v="2"/>
    <x v="0"/>
    <n v="62"/>
    <n v="21.080000000000002"/>
  </r>
  <r>
    <x v="3"/>
    <n v="1128299"/>
    <d v="2020-03-11T00:00:00"/>
    <x v="2"/>
    <s v="Nevada"/>
    <s v="Las Vegas"/>
    <x v="2"/>
    <n v="59"/>
    <x v="164"/>
    <n v="7021"/>
    <n v="3299.8700000000003"/>
    <n v="0.47000000000000003"/>
    <x v="2"/>
    <x v="2"/>
    <x v="0"/>
    <n v="59"/>
    <n v="27.730000000000004"/>
  </r>
  <r>
    <x v="3"/>
    <n v="1128299"/>
    <d v="2020-03-12T00:00:00"/>
    <x v="2"/>
    <s v="Nevada"/>
    <s v="Las Vegas"/>
    <x v="3"/>
    <n v="57"/>
    <x v="247"/>
    <n v="7581"/>
    <n v="3335.64"/>
    <n v="0.44"/>
    <x v="2"/>
    <x v="2"/>
    <x v="0"/>
    <n v="57"/>
    <n v="25.08"/>
  </r>
  <r>
    <x v="3"/>
    <n v="1128299"/>
    <d v="2020-03-13T00:00:00"/>
    <x v="2"/>
    <s v="Nevada"/>
    <s v="Las Vegas"/>
    <x v="4"/>
    <n v="69"/>
    <x v="205"/>
    <n v="7728"/>
    <n v="4636.8000000000011"/>
    <n v="0.60000000000000009"/>
    <x v="2"/>
    <x v="2"/>
    <x v="0"/>
    <n v="69"/>
    <n v="41.400000000000013"/>
  </r>
  <r>
    <x v="3"/>
    <n v="1128299"/>
    <d v="2020-03-14T00:00:00"/>
    <x v="2"/>
    <s v="Nevada"/>
    <s v="Las Vegas"/>
    <x v="5"/>
    <n v="74"/>
    <x v="42"/>
    <n v="11100"/>
    <n v="2997"/>
    <n v="0.27"/>
    <x v="2"/>
    <x v="2"/>
    <x v="0"/>
    <n v="74"/>
    <n v="19.98"/>
  </r>
  <r>
    <x v="3"/>
    <n v="1128299"/>
    <d v="2020-03-15T00:00:00"/>
    <x v="2"/>
    <s v="Nevada"/>
    <s v="Las Vegas"/>
    <x v="0"/>
    <n v="28"/>
    <x v="248"/>
    <n v="3444"/>
    <n v="1722"/>
    <n v="0.5"/>
    <x v="2"/>
    <x v="2"/>
    <x v="0"/>
    <n v="28"/>
    <n v="14"/>
  </r>
  <r>
    <x v="3"/>
    <n v="1128299"/>
    <d v="2020-03-16T00:00:00"/>
    <x v="2"/>
    <s v="Nevada"/>
    <s v="Las Vegas"/>
    <x v="1"/>
    <n v="38"/>
    <x v="248"/>
    <n v="4674"/>
    <n v="1542.42"/>
    <n v="0.33"/>
    <x v="2"/>
    <x v="2"/>
    <x v="0"/>
    <n v="38"/>
    <n v="12.540000000000001"/>
  </r>
  <r>
    <x v="3"/>
    <n v="1128299"/>
    <d v="2020-03-17T00:00:00"/>
    <x v="2"/>
    <s v="Nevada"/>
    <s v="Las Vegas"/>
    <x v="2"/>
    <n v="39"/>
    <x v="202"/>
    <n v="4485"/>
    <n v="2063.1"/>
    <n v="0.46"/>
    <x v="2"/>
    <x v="2"/>
    <x v="0"/>
    <n v="39"/>
    <n v="17.939999999999998"/>
  </r>
  <r>
    <x v="3"/>
    <n v="1128299"/>
    <d v="2020-03-18T00:00:00"/>
    <x v="2"/>
    <s v="Nevada"/>
    <s v="Las Vegas"/>
    <x v="3"/>
    <n v="38"/>
    <x v="249"/>
    <n v="2736"/>
    <n v="1231.1999999999998"/>
    <n v="0.44999999999999996"/>
    <x v="2"/>
    <x v="2"/>
    <x v="0"/>
    <n v="38"/>
    <n v="17.099999999999998"/>
  </r>
  <r>
    <x v="3"/>
    <n v="1128299"/>
    <d v="2020-03-19T00:00:00"/>
    <x v="2"/>
    <s v="Colorado"/>
    <s v="Denver"/>
    <x v="4"/>
    <n v="41"/>
    <x v="195"/>
    <n v="2296"/>
    <n v="1469.44"/>
    <n v="0.64"/>
    <x v="2"/>
    <x v="2"/>
    <x v="0"/>
    <n v="41"/>
    <n v="26.240000000000002"/>
  </r>
  <r>
    <x v="3"/>
    <n v="1128299"/>
    <d v="2020-03-20T00:00:00"/>
    <x v="2"/>
    <s v="Colorado"/>
    <s v="Denver"/>
    <x v="5"/>
    <n v="37"/>
    <x v="209"/>
    <n v="4736"/>
    <n v="1231.3600000000001"/>
    <n v="0.26"/>
    <x v="2"/>
    <x v="2"/>
    <x v="0"/>
    <n v="37"/>
    <n v="9.620000000000001"/>
  </r>
  <r>
    <x v="3"/>
    <n v="1128299"/>
    <d v="2020-03-21T00:00:00"/>
    <x v="2"/>
    <s v="Colorado"/>
    <s v="Denver"/>
    <x v="0"/>
    <n v="27"/>
    <x v="165"/>
    <n v="3537"/>
    <n v="1697.7600000000002"/>
    <n v="0.48000000000000004"/>
    <x v="2"/>
    <x v="2"/>
    <x v="0"/>
    <n v="27"/>
    <n v="12.96"/>
  </r>
  <r>
    <x v="3"/>
    <n v="1128299"/>
    <d v="2020-03-22T00:00:00"/>
    <x v="2"/>
    <s v="Colorado"/>
    <s v="Denver"/>
    <x v="1"/>
    <n v="38"/>
    <x v="215"/>
    <n v="4218"/>
    <n v="1265.4000000000001"/>
    <n v="0.30000000000000004"/>
    <x v="2"/>
    <x v="2"/>
    <x v="0"/>
    <n v="38"/>
    <n v="11.4"/>
  </r>
  <r>
    <x v="3"/>
    <n v="1128299"/>
    <d v="2020-03-23T00:00:00"/>
    <x v="2"/>
    <s v="Colorado"/>
    <s v="Denver"/>
    <x v="2"/>
    <n v="38"/>
    <x v="248"/>
    <n v="4674"/>
    <n v="2337"/>
    <n v="0.5"/>
    <x v="2"/>
    <x v="2"/>
    <x v="0"/>
    <n v="38"/>
    <n v="19"/>
  </r>
  <r>
    <x v="3"/>
    <n v="1128299"/>
    <d v="2020-03-24T00:00:00"/>
    <x v="2"/>
    <s v="Colorado"/>
    <s v="Denver"/>
    <x v="3"/>
    <n v="36"/>
    <x v="249"/>
    <n v="2592"/>
    <n v="1166.3999999999999"/>
    <n v="0.44999999999999996"/>
    <x v="2"/>
    <x v="2"/>
    <x v="0"/>
    <n v="36"/>
    <n v="16.2"/>
  </r>
  <r>
    <x v="3"/>
    <n v="1128299"/>
    <d v="2020-03-25T00:00:00"/>
    <x v="2"/>
    <s v="Colorado"/>
    <s v="Denver"/>
    <x v="4"/>
    <n v="43"/>
    <x v="208"/>
    <n v="2494"/>
    <n v="1546.28"/>
    <n v="0.62"/>
    <x v="2"/>
    <x v="2"/>
    <x v="0"/>
    <n v="43"/>
    <n v="26.66"/>
  </r>
  <r>
    <x v="3"/>
    <n v="1128299"/>
    <d v="2020-03-26T00:00:00"/>
    <x v="2"/>
    <s v="Colorado"/>
    <s v="Denver"/>
    <x v="5"/>
    <n v="37"/>
    <x v="210"/>
    <n v="4292"/>
    <n v="1158.8400000000001"/>
    <n v="0.27"/>
    <x v="2"/>
    <x v="2"/>
    <x v="0"/>
    <n v="37"/>
    <n v="9.990000000000002"/>
  </r>
  <r>
    <x v="3"/>
    <n v="1128299"/>
    <d v="2020-03-27T00:00:00"/>
    <x v="2"/>
    <s v="Colorado"/>
    <s v="Denver"/>
    <x v="0"/>
    <n v="37"/>
    <x v="241"/>
    <n v="6105"/>
    <n v="2930.4"/>
    <n v="0.48000000000000004"/>
    <x v="2"/>
    <x v="2"/>
    <x v="0"/>
    <n v="37"/>
    <n v="17.760000000000002"/>
  </r>
  <r>
    <x v="3"/>
    <n v="1128299"/>
    <d v="2020-03-28T00:00:00"/>
    <x v="2"/>
    <s v="Colorado"/>
    <s v="Denver"/>
    <x v="1"/>
    <n v="48"/>
    <x v="205"/>
    <n v="5376"/>
    <n v="1827.8400000000001"/>
    <n v="0.34"/>
    <x v="2"/>
    <x v="2"/>
    <x v="0"/>
    <n v="48"/>
    <n v="16.32"/>
  </r>
  <r>
    <x v="3"/>
    <n v="1128299"/>
    <d v="2020-03-29T00:00:00"/>
    <x v="2"/>
    <s v="Colorado"/>
    <s v="Denver"/>
    <x v="2"/>
    <n v="51"/>
    <x v="210"/>
    <n v="5916"/>
    <n v="2898.84"/>
    <n v="0.49000000000000005"/>
    <x v="2"/>
    <x v="2"/>
    <x v="0"/>
    <n v="51"/>
    <n v="24.990000000000002"/>
  </r>
  <r>
    <x v="3"/>
    <n v="1128299"/>
    <d v="2020-03-30T00:00:00"/>
    <x v="2"/>
    <s v="Colorado"/>
    <s v="Denver"/>
    <x v="3"/>
    <n v="51"/>
    <x v="228"/>
    <n v="4590"/>
    <n v="1973.7"/>
    <n v="0.43"/>
    <x v="2"/>
    <x v="2"/>
    <x v="0"/>
    <n v="51"/>
    <n v="21.93"/>
  </r>
  <r>
    <x v="3"/>
    <n v="1128299"/>
    <d v="2020-03-31T00:00:00"/>
    <x v="2"/>
    <s v="Colorado"/>
    <s v="Denver"/>
    <x v="4"/>
    <n v="56"/>
    <x v="203"/>
    <n v="2184"/>
    <n v="1310.3999999999999"/>
    <n v="0.6"/>
    <x v="2"/>
    <x v="2"/>
    <x v="0"/>
    <n v="56"/>
    <n v="33.599999999999994"/>
  </r>
  <r>
    <x v="3"/>
    <n v="1128299"/>
    <d v="2020-04-01T00:00:00"/>
    <x v="2"/>
    <s v="Colorado"/>
    <s v="Denver"/>
    <x v="5"/>
    <n v="52"/>
    <x v="60"/>
    <n v="4940"/>
    <n v="1432.6000000000001"/>
    <n v="0.29000000000000004"/>
    <x v="2"/>
    <x v="3"/>
    <x v="0"/>
    <n v="52"/>
    <n v="15.080000000000002"/>
  </r>
  <r>
    <x v="3"/>
    <n v="1128299"/>
    <d v="2020-04-02T00:00:00"/>
    <x v="2"/>
    <s v="Colorado"/>
    <s v="Denver"/>
    <x v="0"/>
    <n v="55"/>
    <x v="165"/>
    <n v="7205"/>
    <n v="3386.3500000000004"/>
    <n v="0.47000000000000003"/>
    <x v="2"/>
    <x v="3"/>
    <x v="0"/>
    <n v="55"/>
    <n v="25.85"/>
  </r>
  <r>
    <x v="3"/>
    <n v="1128299"/>
    <d v="2020-04-03T00:00:00"/>
    <x v="2"/>
    <s v="Colorado"/>
    <s v="Denver"/>
    <x v="1"/>
    <n v="59"/>
    <x v="198"/>
    <n v="5546"/>
    <n v="1941.1"/>
    <n v="0.35"/>
    <x v="2"/>
    <x v="3"/>
    <x v="0"/>
    <n v="59"/>
    <n v="20.65"/>
  </r>
  <r>
    <x v="3"/>
    <n v="1128299"/>
    <d v="2020-04-04T00:00:00"/>
    <x v="2"/>
    <s v="Colorado"/>
    <s v="Denver"/>
    <x v="2"/>
    <n v="61"/>
    <x v="161"/>
    <n v="6893"/>
    <n v="3446.5"/>
    <n v="0.5"/>
    <x v="2"/>
    <x v="3"/>
    <x v="0"/>
    <n v="61"/>
    <n v="30.5"/>
  </r>
  <r>
    <x v="3"/>
    <n v="1128299"/>
    <d v="2020-04-05T00:00:00"/>
    <x v="2"/>
    <s v="Colorado"/>
    <s v="Denver"/>
    <x v="3"/>
    <n v="56"/>
    <x v="238"/>
    <n v="4144"/>
    <n v="1781.92"/>
    <n v="0.43"/>
    <x v="2"/>
    <x v="3"/>
    <x v="0"/>
    <n v="56"/>
    <n v="24.080000000000002"/>
  </r>
  <r>
    <x v="3"/>
    <n v="1128299"/>
    <d v="2020-04-06T00:00:00"/>
    <x v="2"/>
    <s v="Colorado"/>
    <s v="Denver"/>
    <x v="4"/>
    <n v="62"/>
    <x v="178"/>
    <n v="2728"/>
    <n v="1664.08"/>
    <n v="0.61"/>
    <x v="2"/>
    <x v="3"/>
    <x v="0"/>
    <n v="62"/>
    <n v="37.82"/>
  </r>
  <r>
    <x v="3"/>
    <n v="1128299"/>
    <d v="2020-04-07T00:00:00"/>
    <x v="2"/>
    <s v="Colorado"/>
    <s v="Denver"/>
    <x v="5"/>
    <n v="72"/>
    <x v="230"/>
    <n v="7056"/>
    <n v="1764"/>
    <n v="0.25"/>
    <x v="2"/>
    <x v="3"/>
    <x v="0"/>
    <n v="72"/>
    <n v="18"/>
  </r>
  <r>
    <x v="3"/>
    <n v="1128299"/>
    <d v="2020-04-08T00:00:00"/>
    <x v="2"/>
    <s v="Colorado"/>
    <s v="Denver"/>
    <x v="0"/>
    <n v="55"/>
    <x v="165"/>
    <n v="7205"/>
    <n v="4395.05"/>
    <n v="0.61"/>
    <x v="2"/>
    <x v="3"/>
    <x v="0"/>
    <n v="55"/>
    <n v="33.550000000000004"/>
  </r>
  <r>
    <x v="3"/>
    <n v="1128299"/>
    <d v="2020-04-09T00:00:00"/>
    <x v="2"/>
    <s v="Colorado"/>
    <s v="Denver"/>
    <x v="1"/>
    <n v="60"/>
    <x v="193"/>
    <n v="6300"/>
    <n v="2898"/>
    <n v="0.45999999999999996"/>
    <x v="2"/>
    <x v="3"/>
    <x v="0"/>
    <n v="60"/>
    <n v="27.6"/>
  </r>
  <r>
    <x v="3"/>
    <n v="1128299"/>
    <d v="2020-04-10T00:00:00"/>
    <x v="2"/>
    <s v="Colorado"/>
    <s v="Denver"/>
    <x v="2"/>
    <n v="59"/>
    <x v="230"/>
    <n v="5782"/>
    <n v="3469.2"/>
    <n v="0.6"/>
    <x v="2"/>
    <x v="3"/>
    <x v="0"/>
    <n v="59"/>
    <n v="35.4"/>
  </r>
  <r>
    <x v="3"/>
    <n v="1128299"/>
    <d v="2020-04-11T00:00:00"/>
    <x v="2"/>
    <s v="Colorado"/>
    <s v="Denver"/>
    <x v="3"/>
    <n v="58"/>
    <x v="173"/>
    <n v="4002"/>
    <n v="2361.1799999999998"/>
    <n v="0.59"/>
    <x v="2"/>
    <x v="3"/>
    <x v="0"/>
    <n v="58"/>
    <n v="34.22"/>
  </r>
  <r>
    <x v="3"/>
    <n v="1128299"/>
    <d v="2020-04-12T00:00:00"/>
    <x v="2"/>
    <s v="Colorado"/>
    <s v="Denver"/>
    <x v="4"/>
    <n v="63"/>
    <x v="178"/>
    <n v="2772"/>
    <n v="2106.7200000000003"/>
    <n v="0.76000000000000012"/>
    <x v="2"/>
    <x v="3"/>
    <x v="0"/>
    <n v="63"/>
    <n v="47.88"/>
  </r>
  <r>
    <x v="3"/>
    <n v="1128299"/>
    <d v="2020-04-13T00:00:00"/>
    <x v="2"/>
    <s v="Colorado"/>
    <s v="Denver"/>
    <x v="5"/>
    <n v="74"/>
    <x v="247"/>
    <n v="9842"/>
    <n v="4232.0599999999995"/>
    <n v="0.43"/>
    <x v="2"/>
    <x v="3"/>
    <x v="0"/>
    <n v="74"/>
    <n v="31.819999999999997"/>
  </r>
  <r>
    <x v="3"/>
    <n v="1128299"/>
    <d v="2020-04-14T00:00:00"/>
    <x v="2"/>
    <s v="Colorado"/>
    <s v="Denver"/>
    <x v="0"/>
    <n v="54"/>
    <x v="133"/>
    <n v="10206"/>
    <n v="6531.84"/>
    <n v="0.64"/>
    <x v="2"/>
    <x v="3"/>
    <x v="0"/>
    <n v="54"/>
    <n v="34.56"/>
  </r>
  <r>
    <x v="3"/>
    <n v="1128299"/>
    <d v="2020-04-15T00:00:00"/>
    <x v="2"/>
    <s v="Colorado"/>
    <s v="Denver"/>
    <x v="1"/>
    <n v="59"/>
    <x v="179"/>
    <n v="8496"/>
    <n v="4248"/>
    <n v="0.5"/>
    <x v="2"/>
    <x v="3"/>
    <x v="0"/>
    <n v="59"/>
    <n v="29.5"/>
  </r>
  <r>
    <x v="3"/>
    <n v="1128299"/>
    <d v="2020-04-16T00:00:00"/>
    <x v="2"/>
    <s v="Colorado"/>
    <s v="Denver"/>
    <x v="2"/>
    <n v="64"/>
    <x v="42"/>
    <n v="9600"/>
    <n v="6144"/>
    <n v="0.64"/>
    <x v="2"/>
    <x v="3"/>
    <x v="0"/>
    <n v="64"/>
    <n v="40.96"/>
  </r>
  <r>
    <x v="3"/>
    <n v="1128299"/>
    <d v="2020-04-17T00:00:00"/>
    <x v="2"/>
    <s v="Colorado"/>
    <s v="Denver"/>
    <x v="3"/>
    <n v="62"/>
    <x v="192"/>
    <n v="8370"/>
    <n v="5022"/>
    <n v="0.6"/>
    <x v="2"/>
    <x v="3"/>
    <x v="0"/>
    <n v="62"/>
    <n v="37.200000000000003"/>
  </r>
  <r>
    <x v="3"/>
    <n v="1128299"/>
    <d v="2020-04-18T00:00:00"/>
    <x v="2"/>
    <s v="Colorado"/>
    <s v="Denver"/>
    <x v="4"/>
    <n v="66"/>
    <x v="250"/>
    <n v="6006"/>
    <n v="4624.6200000000008"/>
    <n v="0.77000000000000013"/>
    <x v="2"/>
    <x v="3"/>
    <x v="0"/>
    <n v="66"/>
    <n v="50.820000000000007"/>
  </r>
  <r>
    <x v="3"/>
    <n v="1128299"/>
    <d v="2020-04-19T00:00:00"/>
    <x v="2"/>
    <s v="Colorado"/>
    <s v="Denver"/>
    <x v="5"/>
    <n v="83"/>
    <x v="141"/>
    <n v="15023"/>
    <n v="6459.89"/>
    <n v="0.43"/>
    <x v="2"/>
    <x v="3"/>
    <x v="0"/>
    <n v="83"/>
    <n v="35.690000000000005"/>
  </r>
  <r>
    <x v="3"/>
    <n v="1128299"/>
    <d v="2020-04-20T00:00:00"/>
    <x v="2"/>
    <s v="Colorado"/>
    <s v="Denver"/>
    <x v="0"/>
    <n v="64"/>
    <x v="158"/>
    <n v="12928"/>
    <n v="7756.7999999999993"/>
    <n v="0.6"/>
    <x v="2"/>
    <x v="3"/>
    <x v="0"/>
    <n v="64"/>
    <n v="38.4"/>
  </r>
  <r>
    <x v="3"/>
    <n v="1128299"/>
    <d v="2020-04-21T00:00:00"/>
    <x v="2"/>
    <s v="Colorado"/>
    <s v="Denver"/>
    <x v="1"/>
    <n v="67"/>
    <x v="143"/>
    <n v="12596"/>
    <n v="5038.4000000000005"/>
    <n v="0.4"/>
    <x v="2"/>
    <x v="3"/>
    <x v="0"/>
    <n v="67"/>
    <n v="26.800000000000004"/>
  </r>
  <r>
    <x v="3"/>
    <n v="1128299"/>
    <d v="2020-04-22T00:00:00"/>
    <x v="2"/>
    <s v="Colorado"/>
    <s v="Denver"/>
    <x v="2"/>
    <n v="67"/>
    <x v="147"/>
    <n v="10787"/>
    <n v="5932.85"/>
    <n v="0.55000000000000004"/>
    <x v="2"/>
    <x v="3"/>
    <x v="0"/>
    <n v="67"/>
    <n v="36.85"/>
  </r>
  <r>
    <x v="3"/>
    <n v="1128299"/>
    <d v="2020-04-23T00:00:00"/>
    <x v="2"/>
    <s v="Colorado"/>
    <s v="Denver"/>
    <x v="3"/>
    <n v="61"/>
    <x v="231"/>
    <n v="8723"/>
    <n v="4535.96"/>
    <n v="0.52"/>
    <x v="2"/>
    <x v="3"/>
    <x v="0"/>
    <n v="61"/>
    <n v="31.72"/>
  </r>
  <r>
    <x v="3"/>
    <n v="1128299"/>
    <d v="2020-04-24T00:00:00"/>
    <x v="2"/>
    <s v="Colorado"/>
    <s v="Denver"/>
    <x v="4"/>
    <n v="67"/>
    <x v="165"/>
    <n v="8777"/>
    <n v="6143.9000000000005"/>
    <n v="0.70000000000000007"/>
    <x v="2"/>
    <x v="3"/>
    <x v="0"/>
    <n v="67"/>
    <n v="46.900000000000006"/>
  </r>
  <r>
    <x v="3"/>
    <n v="1128299"/>
    <d v="2020-04-25T00:00:00"/>
    <x v="2"/>
    <s v="Colorado"/>
    <s v="Denver"/>
    <x v="5"/>
    <n v="78"/>
    <x v="251"/>
    <n v="10686"/>
    <n v="4274.4000000000005"/>
    <n v="0.4"/>
    <x v="2"/>
    <x v="3"/>
    <x v="0"/>
    <n v="78"/>
    <n v="31.200000000000003"/>
  </r>
  <r>
    <x v="3"/>
    <n v="1128299"/>
    <d v="2020-04-26T00:00:00"/>
    <x v="2"/>
    <s v="Colorado"/>
    <s v="Denver"/>
    <x v="0"/>
    <n v="63"/>
    <x v="130"/>
    <n v="12348"/>
    <n v="7285.3200000000006"/>
    <n v="0.59000000000000008"/>
    <x v="2"/>
    <x v="3"/>
    <x v="0"/>
    <n v="63"/>
    <n v="37.17"/>
  </r>
  <r>
    <x v="3"/>
    <n v="1128299"/>
    <d v="2020-04-27T00:00:00"/>
    <x v="2"/>
    <s v="Colorado"/>
    <s v="Denver"/>
    <x v="1"/>
    <n v="73"/>
    <x v="133"/>
    <n v="13797"/>
    <n v="5794.74"/>
    <n v="0.42"/>
    <x v="2"/>
    <x v="3"/>
    <x v="0"/>
    <n v="73"/>
    <n v="30.66"/>
  </r>
  <r>
    <x v="3"/>
    <n v="1128299"/>
    <d v="2020-04-28T00:00:00"/>
    <x v="2"/>
    <s v="Colorado"/>
    <s v="Denver"/>
    <x v="2"/>
    <n v="67"/>
    <x v="231"/>
    <n v="9581"/>
    <n v="5461.170000000001"/>
    <n v="0.57000000000000006"/>
    <x v="2"/>
    <x v="3"/>
    <x v="0"/>
    <n v="67"/>
    <n v="38.190000000000005"/>
  </r>
  <r>
    <x v="3"/>
    <n v="1128299"/>
    <d v="2020-04-29T00:00:00"/>
    <x v="2"/>
    <s v="Colorado"/>
    <s v="Denver"/>
    <x v="3"/>
    <n v="63"/>
    <x v="192"/>
    <n v="8505"/>
    <n v="4592.7000000000007"/>
    <n v="0.54"/>
    <x v="2"/>
    <x v="3"/>
    <x v="0"/>
    <n v="63"/>
    <n v="34.020000000000003"/>
  </r>
  <r>
    <x v="3"/>
    <n v="1128299"/>
    <d v="2020-04-30T00:00:00"/>
    <x v="2"/>
    <s v="Colorado"/>
    <s v="Denver"/>
    <x v="4"/>
    <n v="74"/>
    <x v="150"/>
    <n v="10360"/>
    <n v="7562.8000000000011"/>
    <n v="0.73000000000000009"/>
    <x v="2"/>
    <x v="3"/>
    <x v="0"/>
    <n v="74"/>
    <n v="54.02000000000001"/>
  </r>
  <r>
    <x v="3"/>
    <n v="1128299"/>
    <d v="2020-05-01T00:00:00"/>
    <x v="2"/>
    <s v="Colorado"/>
    <s v="Denver"/>
    <x v="5"/>
    <n v="74"/>
    <x v="38"/>
    <n v="7400"/>
    <n v="2590"/>
    <n v="0.35"/>
    <x v="2"/>
    <x v="4"/>
    <x v="0"/>
    <n v="74"/>
    <n v="25.9"/>
  </r>
  <r>
    <x v="3"/>
    <n v="1128299"/>
    <d v="2020-05-02T00:00:00"/>
    <x v="2"/>
    <s v="Colorado"/>
    <s v="Denver"/>
    <x v="0"/>
    <n v="59"/>
    <x v="244"/>
    <n v="9558"/>
    <n v="5065.7400000000007"/>
    <n v="0.53"/>
    <x v="2"/>
    <x v="4"/>
    <x v="0"/>
    <n v="59"/>
    <n v="31.270000000000003"/>
  </r>
  <r>
    <x v="3"/>
    <n v="1128299"/>
    <d v="2020-05-03T00:00:00"/>
    <x v="2"/>
    <s v="Colorado"/>
    <s v="Denver"/>
    <x v="1"/>
    <n v="69"/>
    <x v="137"/>
    <n v="11592"/>
    <n v="4173.12"/>
    <n v="0.36"/>
    <x v="2"/>
    <x v="4"/>
    <x v="0"/>
    <n v="69"/>
    <n v="24.84"/>
  </r>
  <r>
    <x v="3"/>
    <n v="1128299"/>
    <d v="2020-05-04T00:00:00"/>
    <x v="2"/>
    <s v="Colorado"/>
    <s v="Denver"/>
    <x v="2"/>
    <n v="60"/>
    <x v="161"/>
    <n v="6780"/>
    <n v="3390"/>
    <n v="0.5"/>
    <x v="2"/>
    <x v="4"/>
    <x v="0"/>
    <n v="60"/>
    <n v="30"/>
  </r>
  <r>
    <x v="3"/>
    <n v="1128299"/>
    <d v="2020-05-05T00:00:00"/>
    <x v="2"/>
    <s v="Colorado"/>
    <s v="Denver"/>
    <x v="3"/>
    <n v="59"/>
    <x v="38"/>
    <n v="5900"/>
    <n v="2832"/>
    <n v="0.48"/>
    <x v="2"/>
    <x v="4"/>
    <x v="0"/>
    <n v="59"/>
    <n v="28.32"/>
  </r>
  <r>
    <x v="3"/>
    <n v="1128299"/>
    <d v="2020-05-06T00:00:00"/>
    <x v="2"/>
    <s v="Colorado"/>
    <s v="Denver"/>
    <x v="4"/>
    <n v="74"/>
    <x v="196"/>
    <n v="8880"/>
    <n v="6127.2000000000016"/>
    <n v="0.69000000000000017"/>
    <x v="2"/>
    <x v="4"/>
    <x v="0"/>
    <n v="74"/>
    <n v="51.060000000000016"/>
  </r>
  <r>
    <x v="3"/>
    <n v="1128299"/>
    <d v="2020-05-07T00:00:00"/>
    <x v="2"/>
    <s v="Colorado"/>
    <s v="Denver"/>
    <x v="5"/>
    <n v="65"/>
    <x v="162"/>
    <n v="6890"/>
    <n v="2135.9"/>
    <n v="0.31"/>
    <x v="2"/>
    <x v="4"/>
    <x v="0"/>
    <n v="65"/>
    <n v="20.150000000000002"/>
  </r>
  <r>
    <x v="3"/>
    <n v="1128299"/>
    <d v="2020-05-08T00:00:00"/>
    <x v="2"/>
    <s v="Colorado"/>
    <s v="Denver"/>
    <x v="0"/>
    <n v="51"/>
    <x v="251"/>
    <n v="6987"/>
    <n v="3493.5"/>
    <n v="0.5"/>
    <x v="2"/>
    <x v="4"/>
    <x v="0"/>
    <n v="51"/>
    <n v="25.5"/>
  </r>
  <r>
    <x v="3"/>
    <n v="1128299"/>
    <d v="2020-05-09T00:00:00"/>
    <x v="2"/>
    <s v="Colorado"/>
    <s v="Denver"/>
    <x v="1"/>
    <n v="54"/>
    <x v="152"/>
    <n v="8208"/>
    <n v="2872.7999999999997"/>
    <n v="0.35"/>
    <x v="2"/>
    <x v="4"/>
    <x v="0"/>
    <n v="54"/>
    <n v="18.899999999999999"/>
  </r>
  <r>
    <x v="3"/>
    <n v="1128299"/>
    <d v="2020-05-10T00:00:00"/>
    <x v="2"/>
    <s v="Colorado"/>
    <s v="Denver"/>
    <x v="2"/>
    <n v="51"/>
    <x v="240"/>
    <n v="5202"/>
    <n v="2601"/>
    <n v="0.5"/>
    <x v="2"/>
    <x v="4"/>
    <x v="0"/>
    <n v="51"/>
    <n v="25.5"/>
  </r>
  <r>
    <x v="3"/>
    <n v="1128299"/>
    <d v="2020-05-11T00:00:00"/>
    <x v="2"/>
    <s v="Colorado"/>
    <s v="Denver"/>
    <x v="3"/>
    <n v="53"/>
    <x v="211"/>
    <n v="4505"/>
    <n v="2072.2999999999997"/>
    <n v="0.45999999999999996"/>
    <x v="2"/>
    <x v="4"/>
    <x v="0"/>
    <n v="53"/>
    <n v="24.379999999999995"/>
  </r>
  <r>
    <x v="3"/>
    <n v="1128299"/>
    <d v="2020-05-12T00:00:00"/>
    <x v="2"/>
    <s v="Colorado"/>
    <s v="Denver"/>
    <x v="4"/>
    <n v="64"/>
    <x v="41"/>
    <n v="4800"/>
    <n v="3168.0000000000009"/>
    <n v="0.66000000000000014"/>
    <x v="2"/>
    <x v="4"/>
    <x v="0"/>
    <n v="64"/>
    <n v="42.240000000000009"/>
  </r>
  <r>
    <x v="3"/>
    <n v="1128299"/>
    <d v="2020-05-13T00:00:00"/>
    <x v="2"/>
    <s v="Colorado"/>
    <s v="Denver"/>
    <x v="5"/>
    <n v="65"/>
    <x v="193"/>
    <n v="6825"/>
    <n v="2047.5000000000002"/>
    <n v="0.30000000000000004"/>
    <x v="2"/>
    <x v="4"/>
    <x v="0"/>
    <n v="65"/>
    <n v="19.500000000000004"/>
  </r>
  <r>
    <x v="3"/>
    <n v="1128299"/>
    <d v="2020-05-14T00:00:00"/>
    <x v="2"/>
    <s v="Colorado"/>
    <s v="Denver"/>
    <x v="0"/>
    <n v="52"/>
    <x v="42"/>
    <n v="7800"/>
    <n v="4290"/>
    <n v="0.55000000000000004"/>
    <x v="2"/>
    <x v="4"/>
    <x v="0"/>
    <n v="52"/>
    <n v="28.6"/>
  </r>
  <r>
    <x v="3"/>
    <n v="1128299"/>
    <d v="2020-05-15T00:00:00"/>
    <x v="2"/>
    <s v="Colorado"/>
    <s v="Denver"/>
    <x v="1"/>
    <n v="55"/>
    <x v="42"/>
    <n v="8250"/>
    <n v="3052.5"/>
    <n v="0.37"/>
    <x v="2"/>
    <x v="4"/>
    <x v="0"/>
    <n v="55"/>
    <n v="20.350000000000001"/>
  </r>
  <r>
    <x v="3"/>
    <n v="1128299"/>
    <d v="2020-05-16T00:00:00"/>
    <x v="2"/>
    <s v="Colorado"/>
    <s v="Denver"/>
    <x v="2"/>
    <n v="51"/>
    <x v="209"/>
    <n v="6528"/>
    <n v="3459.84"/>
    <n v="0.53"/>
    <x v="2"/>
    <x v="4"/>
    <x v="0"/>
    <n v="51"/>
    <n v="27.03"/>
  </r>
  <r>
    <x v="3"/>
    <n v="1128299"/>
    <d v="2020-05-17T00:00:00"/>
    <x v="2"/>
    <s v="Colorado"/>
    <s v="Denver"/>
    <x v="3"/>
    <n v="60"/>
    <x v="210"/>
    <n v="6960"/>
    <n v="3340.7999999999997"/>
    <n v="0.48"/>
    <x v="2"/>
    <x v="4"/>
    <x v="0"/>
    <n v="60"/>
    <n v="28.799999999999997"/>
  </r>
  <r>
    <x v="3"/>
    <n v="1128299"/>
    <d v="2020-05-18T00:00:00"/>
    <x v="2"/>
    <s v="Colorado"/>
    <s v="Denver"/>
    <x v="4"/>
    <n v="68"/>
    <x v="193"/>
    <n v="7140"/>
    <n v="4926.6000000000013"/>
    <n v="0.69000000000000017"/>
    <x v="2"/>
    <x v="4"/>
    <x v="0"/>
    <n v="68"/>
    <n v="46.920000000000009"/>
  </r>
  <r>
    <x v="3"/>
    <n v="1128299"/>
    <d v="2020-05-19T00:00:00"/>
    <x v="2"/>
    <s v="Colorado"/>
    <s v="Denver"/>
    <x v="5"/>
    <n v="73"/>
    <x v="242"/>
    <n v="9490"/>
    <n v="2941.9"/>
    <n v="0.31"/>
    <x v="2"/>
    <x v="4"/>
    <x v="0"/>
    <n v="73"/>
    <n v="22.63"/>
  </r>
  <r>
    <x v="3"/>
    <n v="1128299"/>
    <d v="2020-05-20T00:00:00"/>
    <x v="2"/>
    <s v="Colorado"/>
    <s v="Denver"/>
    <x v="0"/>
    <n v="59"/>
    <x v="126"/>
    <n v="11977"/>
    <n v="6228.04"/>
    <n v="0.52"/>
    <x v="2"/>
    <x v="4"/>
    <x v="0"/>
    <n v="59"/>
    <n v="30.68"/>
  </r>
  <r>
    <x v="3"/>
    <n v="1128299"/>
    <d v="2020-05-21T00:00:00"/>
    <x v="2"/>
    <s v="Colorado"/>
    <s v="Denver"/>
    <x v="1"/>
    <n v="64"/>
    <x v="131"/>
    <n v="11648"/>
    <n v="4426.24"/>
    <n v="0.38"/>
    <x v="2"/>
    <x v="4"/>
    <x v="0"/>
    <n v="64"/>
    <n v="24.32"/>
  </r>
  <r>
    <x v="3"/>
    <n v="1128299"/>
    <d v="2020-05-22T00:00:00"/>
    <x v="2"/>
    <s v="Colorado"/>
    <s v="Denver"/>
    <x v="2"/>
    <n v="60"/>
    <x v="35"/>
    <n v="7500"/>
    <n v="4125"/>
    <n v="0.55000000000000004"/>
    <x v="2"/>
    <x v="4"/>
    <x v="0"/>
    <n v="60"/>
    <n v="33"/>
  </r>
  <r>
    <x v="3"/>
    <n v="1128299"/>
    <d v="2020-05-23T00:00:00"/>
    <x v="2"/>
    <s v="Colorado"/>
    <s v="Denver"/>
    <x v="3"/>
    <n v="63"/>
    <x v="35"/>
    <n v="7875"/>
    <n v="3543.7499999999995"/>
    <n v="0.44999999999999996"/>
    <x v="2"/>
    <x v="4"/>
    <x v="0"/>
    <n v="63"/>
    <n v="28.349999999999998"/>
  </r>
  <r>
    <x v="3"/>
    <n v="1128299"/>
    <d v="2020-05-24T00:00:00"/>
    <x v="2"/>
    <s v="Colorado"/>
    <s v="Denver"/>
    <x v="4"/>
    <n v="68"/>
    <x v="202"/>
    <n v="7820"/>
    <n v="5239.4000000000015"/>
    <n v="0.67000000000000015"/>
    <x v="2"/>
    <x v="4"/>
    <x v="0"/>
    <n v="68"/>
    <n v="45.560000000000009"/>
  </r>
  <r>
    <x v="3"/>
    <n v="1128299"/>
    <d v="2020-05-25T00:00:00"/>
    <x v="2"/>
    <s v="Colorado"/>
    <s v="Denver"/>
    <x v="5"/>
    <n v="75"/>
    <x v="251"/>
    <n v="10275"/>
    <n v="3390.75"/>
    <n v="0.33"/>
    <x v="2"/>
    <x v="4"/>
    <x v="0"/>
    <n v="75"/>
    <n v="24.75"/>
  </r>
  <r>
    <x v="3"/>
    <n v="1128299"/>
    <d v="2020-05-26T00:00:00"/>
    <x v="2"/>
    <s v="Colorado"/>
    <s v="Denver"/>
    <x v="0"/>
    <n v="36"/>
    <x v="236"/>
    <n v="4212"/>
    <n v="1726.9199999999998"/>
    <n v="0.41"/>
    <x v="2"/>
    <x v="4"/>
    <x v="0"/>
    <n v="36"/>
    <n v="14.759999999999998"/>
  </r>
  <r>
    <x v="3"/>
    <n v="1128299"/>
    <d v="2020-05-27T00:00:00"/>
    <x v="2"/>
    <s v="Colorado"/>
    <s v="Denver"/>
    <x v="1"/>
    <n v="48"/>
    <x v="165"/>
    <n v="6288"/>
    <n v="2515.2000000000003"/>
    <n v="0.4"/>
    <x v="2"/>
    <x v="4"/>
    <x v="0"/>
    <n v="48"/>
    <n v="19.200000000000003"/>
  </r>
  <r>
    <x v="3"/>
    <n v="1128299"/>
    <d v="2020-05-28T00:00:00"/>
    <x v="2"/>
    <s v="Colorado"/>
    <s v="Denver"/>
    <x v="2"/>
    <n v="46"/>
    <x v="192"/>
    <n v="6210"/>
    <n v="2173.5"/>
    <n v="0.35"/>
    <x v="2"/>
    <x v="4"/>
    <x v="0"/>
    <n v="46"/>
    <n v="16.100000000000001"/>
  </r>
  <r>
    <x v="3"/>
    <n v="1128299"/>
    <d v="2020-05-29T00:00:00"/>
    <x v="2"/>
    <s v="Colorado"/>
    <s v="Denver"/>
    <x v="3"/>
    <n v="49"/>
    <x v="252"/>
    <n v="3822"/>
    <n v="1567.02"/>
    <n v="0.41"/>
    <x v="2"/>
    <x v="4"/>
    <x v="0"/>
    <n v="49"/>
    <n v="20.09"/>
  </r>
  <r>
    <x v="3"/>
    <n v="1128299"/>
    <d v="2020-05-30T00:00:00"/>
    <x v="2"/>
    <s v="Washington"/>
    <s v="Seattle"/>
    <x v="4"/>
    <n v="51"/>
    <x v="201"/>
    <n v="3723"/>
    <n v="1451.97"/>
    <n v="0.39"/>
    <x v="2"/>
    <x v="4"/>
    <x v="0"/>
    <n v="51"/>
    <n v="19.89"/>
  </r>
  <r>
    <x v="3"/>
    <n v="1128299"/>
    <d v="2020-05-31T00:00:00"/>
    <x v="2"/>
    <s v="Washington"/>
    <s v="Seattle"/>
    <x v="5"/>
    <n v="46"/>
    <x v="35"/>
    <n v="5750"/>
    <n v="1782.5"/>
    <n v="0.31"/>
    <x v="2"/>
    <x v="4"/>
    <x v="0"/>
    <n v="46"/>
    <n v="14.26"/>
  </r>
  <r>
    <x v="3"/>
    <n v="1128299"/>
    <d v="2020-06-01T00:00:00"/>
    <x v="2"/>
    <s v="Washington"/>
    <s v="Seattle"/>
    <x v="0"/>
    <n v="36"/>
    <x v="216"/>
    <n v="4968"/>
    <n v="2136.2399999999998"/>
    <n v="0.43"/>
    <x v="2"/>
    <x v="11"/>
    <x v="0"/>
    <n v="36"/>
    <n v="15.479999999999999"/>
  </r>
  <r>
    <x v="3"/>
    <n v="1128299"/>
    <d v="2020-06-02T00:00:00"/>
    <x v="2"/>
    <s v="Washington"/>
    <s v="Seattle"/>
    <x v="1"/>
    <n v="47"/>
    <x v="165"/>
    <n v="6157"/>
    <n v="2401.23"/>
    <n v="0.39"/>
    <x v="2"/>
    <x v="11"/>
    <x v="0"/>
    <n v="47"/>
    <n v="18.330000000000002"/>
  </r>
  <r>
    <x v="3"/>
    <n v="1128299"/>
    <d v="2020-06-03T00:00:00"/>
    <x v="2"/>
    <s v="Washington"/>
    <s v="Seattle"/>
    <x v="2"/>
    <n v="47"/>
    <x v="185"/>
    <n v="5734"/>
    <n v="2236.2600000000002"/>
    <n v="0.39"/>
    <x v="2"/>
    <x v="11"/>
    <x v="0"/>
    <n v="47"/>
    <n v="18.330000000000002"/>
  </r>
  <r>
    <x v="3"/>
    <n v="1128299"/>
    <d v="2020-06-04T00:00:00"/>
    <x v="2"/>
    <s v="Washington"/>
    <s v="Seattle"/>
    <x v="3"/>
    <n v="48"/>
    <x v="237"/>
    <n v="4176"/>
    <n v="1753.9199999999998"/>
    <n v="0.42"/>
    <x v="2"/>
    <x v="11"/>
    <x v="0"/>
    <n v="48"/>
    <n v="20.159999999999997"/>
  </r>
  <r>
    <x v="3"/>
    <n v="1128299"/>
    <d v="2020-06-05T00:00:00"/>
    <x v="2"/>
    <s v="Washington"/>
    <s v="Seattle"/>
    <x v="4"/>
    <n v="52"/>
    <x v="188"/>
    <n v="3380"/>
    <n v="1352"/>
    <n v="0.4"/>
    <x v="2"/>
    <x v="11"/>
    <x v="0"/>
    <n v="52"/>
    <n v="20.8"/>
  </r>
  <r>
    <x v="3"/>
    <n v="1128299"/>
    <d v="2020-06-06T00:00:00"/>
    <x v="2"/>
    <s v="Washington"/>
    <s v="Seattle"/>
    <x v="5"/>
    <n v="46"/>
    <x v="248"/>
    <n v="5658"/>
    <n v="1753.98"/>
    <n v="0.31"/>
    <x v="2"/>
    <x v="11"/>
    <x v="0"/>
    <n v="46"/>
    <n v="14.26"/>
  </r>
  <r>
    <x v="3"/>
    <n v="1128299"/>
    <d v="2020-06-07T00:00:00"/>
    <x v="2"/>
    <s v="Washington"/>
    <s v="Seattle"/>
    <x v="0"/>
    <n v="46"/>
    <x v="212"/>
    <n v="7682"/>
    <n v="3456.8999999999996"/>
    <n v="0.44999999999999996"/>
    <x v="2"/>
    <x v="11"/>
    <x v="0"/>
    <n v="46"/>
    <n v="20.7"/>
  </r>
  <r>
    <x v="3"/>
    <n v="1128299"/>
    <d v="2020-06-08T00:00:00"/>
    <x v="2"/>
    <s v="Washington"/>
    <s v="Seattle"/>
    <x v="1"/>
    <n v="58"/>
    <x v="202"/>
    <n v="6670"/>
    <n v="2401.1999999999998"/>
    <n v="0.36"/>
    <x v="2"/>
    <x v="11"/>
    <x v="0"/>
    <n v="58"/>
    <n v="20.88"/>
  </r>
  <r>
    <x v="3"/>
    <n v="1128299"/>
    <d v="2020-06-09T00:00:00"/>
    <x v="2"/>
    <s v="Washington"/>
    <s v="Seattle"/>
    <x v="2"/>
    <n v="60"/>
    <x v="202"/>
    <n v="6900"/>
    <n v="2760"/>
    <n v="0.4"/>
    <x v="2"/>
    <x v="11"/>
    <x v="0"/>
    <n v="60"/>
    <n v="24"/>
  </r>
  <r>
    <x v="3"/>
    <n v="1128299"/>
    <d v="2020-06-10T00:00:00"/>
    <x v="2"/>
    <s v="Washington"/>
    <s v="Seattle"/>
    <x v="3"/>
    <n v="64"/>
    <x v="211"/>
    <n v="5440"/>
    <n v="2284.7999999999997"/>
    <n v="0.42"/>
    <x v="2"/>
    <x v="11"/>
    <x v="0"/>
    <n v="64"/>
    <n v="26.879999999999995"/>
  </r>
  <r>
    <x v="3"/>
    <n v="1128299"/>
    <d v="2020-06-11T00:00:00"/>
    <x v="2"/>
    <s v="Washington"/>
    <s v="Seattle"/>
    <x v="4"/>
    <n v="69"/>
    <x v="219"/>
    <n v="3174"/>
    <n v="1206.1200000000001"/>
    <n v="0.38"/>
    <x v="2"/>
    <x v="11"/>
    <x v="0"/>
    <n v="69"/>
    <n v="26.220000000000002"/>
  </r>
  <r>
    <x v="3"/>
    <n v="1128299"/>
    <d v="2020-06-12T00:00:00"/>
    <x v="2"/>
    <s v="Washington"/>
    <s v="Seattle"/>
    <x v="5"/>
    <n v="62"/>
    <x v="193"/>
    <n v="6510"/>
    <n v="2213.4"/>
    <n v="0.34"/>
    <x v="2"/>
    <x v="11"/>
    <x v="0"/>
    <n v="62"/>
    <n v="21.080000000000002"/>
  </r>
  <r>
    <x v="3"/>
    <n v="1128299"/>
    <d v="2020-06-13T00:00:00"/>
    <x v="2"/>
    <s v="Washington"/>
    <s v="Seattle"/>
    <x v="0"/>
    <n v="68"/>
    <x v="160"/>
    <n v="10880"/>
    <n v="4787.2"/>
    <n v="0.44"/>
    <x v="2"/>
    <x v="11"/>
    <x v="0"/>
    <n v="68"/>
    <n v="29.919999999999998"/>
  </r>
  <r>
    <x v="3"/>
    <n v="1128299"/>
    <d v="2020-06-14T00:00:00"/>
    <x v="2"/>
    <s v="Washington"/>
    <s v="Seattle"/>
    <x v="1"/>
    <n v="71"/>
    <x v="246"/>
    <n v="6248"/>
    <n v="2436.7200000000003"/>
    <n v="0.39"/>
    <x v="2"/>
    <x v="11"/>
    <x v="0"/>
    <n v="71"/>
    <n v="27.69"/>
  </r>
  <r>
    <x v="3"/>
    <n v="1128299"/>
    <d v="2020-06-15T00:00:00"/>
    <x v="2"/>
    <s v="Washington"/>
    <s v="Seattle"/>
    <x v="2"/>
    <n v="74"/>
    <x v="196"/>
    <n v="8880"/>
    <n v="3463.2000000000003"/>
    <n v="0.39"/>
    <x v="2"/>
    <x v="11"/>
    <x v="0"/>
    <n v="74"/>
    <n v="28.860000000000003"/>
  </r>
  <r>
    <x v="3"/>
    <n v="1128299"/>
    <d v="2020-06-16T00:00:00"/>
    <x v="2"/>
    <s v="Washington"/>
    <s v="Seattle"/>
    <x v="3"/>
    <n v="55"/>
    <x v="228"/>
    <n v="4950"/>
    <n v="2079"/>
    <n v="0.42"/>
    <x v="2"/>
    <x v="11"/>
    <x v="0"/>
    <n v="55"/>
    <n v="23.1"/>
  </r>
  <r>
    <x v="3"/>
    <n v="1128299"/>
    <d v="2020-06-17T00:00:00"/>
    <x v="2"/>
    <s v="Washington"/>
    <s v="Seattle"/>
    <x v="4"/>
    <n v="59"/>
    <x v="195"/>
    <n v="3304"/>
    <n v="1321.6000000000001"/>
    <n v="0.4"/>
    <x v="2"/>
    <x v="11"/>
    <x v="0"/>
    <n v="59"/>
    <n v="23.6"/>
  </r>
  <r>
    <x v="3"/>
    <n v="1128299"/>
    <d v="2020-06-18T00:00:00"/>
    <x v="2"/>
    <s v="Washington"/>
    <s v="Seattle"/>
    <x v="5"/>
    <n v="78"/>
    <x v="246"/>
    <n v="6864"/>
    <n v="2196.48"/>
    <n v="0.32"/>
    <x v="2"/>
    <x v="11"/>
    <x v="0"/>
    <n v="78"/>
    <n v="24.96"/>
  </r>
  <r>
    <x v="3"/>
    <n v="1128299"/>
    <d v="2020-06-19T00:00:00"/>
    <x v="2"/>
    <s v="Washington"/>
    <s v="Seattle"/>
    <x v="0"/>
    <n v="55"/>
    <x v="241"/>
    <n v="9075"/>
    <n v="3720.75"/>
    <n v="0.41"/>
    <x v="2"/>
    <x v="11"/>
    <x v="0"/>
    <n v="55"/>
    <n v="22.55"/>
  </r>
  <r>
    <x v="3"/>
    <n v="1128299"/>
    <d v="2020-06-20T00:00:00"/>
    <x v="2"/>
    <s v="Washington"/>
    <s v="Seattle"/>
    <x v="1"/>
    <n v="60"/>
    <x v="243"/>
    <n v="6480"/>
    <n v="2462.4"/>
    <n v="0.38"/>
    <x v="2"/>
    <x v="11"/>
    <x v="0"/>
    <n v="60"/>
    <n v="22.8"/>
  </r>
  <r>
    <x v="3"/>
    <n v="1128299"/>
    <d v="2020-06-21T00:00:00"/>
    <x v="2"/>
    <s v="Washington"/>
    <s v="Seattle"/>
    <x v="2"/>
    <n v="61"/>
    <x v="196"/>
    <n v="7320"/>
    <n v="2781.6"/>
    <n v="0.38"/>
    <x v="2"/>
    <x v="11"/>
    <x v="0"/>
    <n v="61"/>
    <n v="23.18"/>
  </r>
  <r>
    <x v="3"/>
    <n v="1128299"/>
    <d v="2020-06-22T00:00:00"/>
    <x v="2"/>
    <s v="Washington"/>
    <s v="Seattle"/>
    <x v="3"/>
    <n v="59"/>
    <x v="228"/>
    <n v="5310"/>
    <n v="2336.4"/>
    <n v="0.44"/>
    <x v="2"/>
    <x v="11"/>
    <x v="0"/>
    <n v="59"/>
    <n v="25.96"/>
  </r>
  <r>
    <x v="3"/>
    <n v="1128299"/>
    <d v="2020-06-23T00:00:00"/>
    <x v="2"/>
    <s v="Washington"/>
    <s v="Seattle"/>
    <x v="4"/>
    <n v="60"/>
    <x v="239"/>
    <n v="3120"/>
    <n v="1185.5999999999999"/>
    <n v="0.38"/>
    <x v="2"/>
    <x v="11"/>
    <x v="0"/>
    <n v="60"/>
    <n v="22.799999999999997"/>
  </r>
  <r>
    <x v="3"/>
    <n v="1128299"/>
    <d v="2020-06-24T00:00:00"/>
    <x v="2"/>
    <s v="Washington"/>
    <s v="Seattle"/>
    <x v="5"/>
    <n v="75"/>
    <x v="35"/>
    <n v="9375"/>
    <n v="3093.75"/>
    <n v="0.33"/>
    <x v="2"/>
    <x v="11"/>
    <x v="0"/>
    <n v="75"/>
    <n v="24.75"/>
  </r>
  <r>
    <x v="3"/>
    <n v="1128299"/>
    <d v="2020-06-25T00:00:00"/>
    <x v="2"/>
    <s v="Washington"/>
    <s v="Seattle"/>
    <x v="0"/>
    <n v="71"/>
    <x v="49"/>
    <n v="13845"/>
    <n v="5814.9"/>
    <n v="0.42"/>
    <x v="2"/>
    <x v="11"/>
    <x v="0"/>
    <n v="71"/>
    <n v="29.819999999999997"/>
  </r>
  <r>
    <x v="3"/>
    <n v="1128299"/>
    <d v="2020-06-26T00:00:00"/>
    <x v="2"/>
    <s v="Washington"/>
    <s v="Seattle"/>
    <x v="1"/>
    <n v="74"/>
    <x v="143"/>
    <n v="13912"/>
    <n v="5147.4399999999996"/>
    <n v="0.37"/>
    <x v="2"/>
    <x v="11"/>
    <x v="0"/>
    <n v="74"/>
    <n v="27.38"/>
  </r>
  <r>
    <x v="3"/>
    <n v="1128299"/>
    <d v="2020-06-27T00:00:00"/>
    <x v="2"/>
    <s v="Washington"/>
    <s v="Seattle"/>
    <x v="2"/>
    <n v="72"/>
    <x v="134"/>
    <n v="11736"/>
    <n v="4459.68"/>
    <n v="0.38"/>
    <x v="2"/>
    <x v="11"/>
    <x v="0"/>
    <n v="72"/>
    <n v="27.360000000000003"/>
  </r>
  <r>
    <x v="3"/>
    <n v="1128299"/>
    <d v="2020-06-28T00:00:00"/>
    <x v="2"/>
    <s v="Washington"/>
    <s v="Seattle"/>
    <x v="3"/>
    <n v="75"/>
    <x v="35"/>
    <n v="9375"/>
    <n v="3750"/>
    <n v="0.4"/>
    <x v="2"/>
    <x v="11"/>
    <x v="0"/>
    <n v="75"/>
    <n v="30"/>
  </r>
  <r>
    <x v="3"/>
    <n v="1128299"/>
    <d v="2020-06-29T00:00:00"/>
    <x v="2"/>
    <s v="Washington"/>
    <s v="Seattle"/>
    <x v="4"/>
    <n v="82"/>
    <x v="193"/>
    <n v="8610"/>
    <n v="3357.9"/>
    <n v="0.39"/>
    <x v="2"/>
    <x v="11"/>
    <x v="0"/>
    <n v="82"/>
    <n v="31.98"/>
  </r>
  <r>
    <x v="3"/>
    <n v="1128299"/>
    <d v="2020-06-30T00:00:00"/>
    <x v="2"/>
    <s v="Washington"/>
    <s v="Seattle"/>
    <x v="5"/>
    <n v="98"/>
    <x v="131"/>
    <n v="17836"/>
    <n v="6064.2400000000007"/>
    <n v="0.34"/>
    <x v="2"/>
    <x v="11"/>
    <x v="0"/>
    <n v="98"/>
    <n v="33.32"/>
  </r>
  <r>
    <x v="3"/>
    <n v="1128299"/>
    <d v="2020-07-01T00:00:00"/>
    <x v="2"/>
    <s v="Washington"/>
    <s v="Seattle"/>
    <x v="0"/>
    <n v="73"/>
    <x v="101"/>
    <n v="17447"/>
    <n v="6978.8"/>
    <n v="0.4"/>
    <x v="2"/>
    <x v="5"/>
    <x v="0"/>
    <n v="73"/>
    <n v="29.2"/>
  </r>
  <r>
    <x v="3"/>
    <n v="1128299"/>
    <d v="2020-07-02T00:00:00"/>
    <x v="2"/>
    <s v="Washington"/>
    <s v="Seattle"/>
    <x v="1"/>
    <n v="82"/>
    <x v="131"/>
    <n v="14924"/>
    <n v="5372.6399999999994"/>
    <n v="0.36"/>
    <x v="2"/>
    <x v="5"/>
    <x v="0"/>
    <n v="82"/>
    <n v="29.519999999999996"/>
  </r>
  <r>
    <x v="3"/>
    <n v="1128299"/>
    <d v="2020-07-03T00:00:00"/>
    <x v="2"/>
    <s v="Washington"/>
    <s v="Seattle"/>
    <x v="2"/>
    <n v="78"/>
    <x v="36"/>
    <n v="13650"/>
    <n v="4777.5"/>
    <n v="0.35"/>
    <x v="2"/>
    <x v="5"/>
    <x v="0"/>
    <n v="78"/>
    <n v="27.3"/>
  </r>
  <r>
    <x v="3"/>
    <n v="1128299"/>
    <d v="2020-07-04T00:00:00"/>
    <x v="2"/>
    <s v="Washington"/>
    <s v="Seattle"/>
    <x v="3"/>
    <n v="78"/>
    <x v="251"/>
    <n v="10686"/>
    <n v="4381.2599999999993"/>
    <n v="0.41"/>
    <x v="2"/>
    <x v="5"/>
    <x v="0"/>
    <n v="78"/>
    <n v="31.979999999999993"/>
  </r>
  <r>
    <x v="3"/>
    <n v="1128299"/>
    <d v="2020-07-05T00:00:00"/>
    <x v="2"/>
    <s v="Washington"/>
    <s v="Seattle"/>
    <x v="4"/>
    <n v="77"/>
    <x v="179"/>
    <n v="11088"/>
    <n v="3880.7999999999997"/>
    <n v="0.35"/>
    <x v="2"/>
    <x v="5"/>
    <x v="0"/>
    <n v="77"/>
    <n v="26.95"/>
  </r>
  <r>
    <x v="3"/>
    <n v="1128299"/>
    <d v="2020-07-06T00:00:00"/>
    <x v="2"/>
    <s v="Washington"/>
    <s v="Seattle"/>
    <x v="5"/>
    <n v="95"/>
    <x v="155"/>
    <n v="14725"/>
    <n v="5153.75"/>
    <n v="0.35"/>
    <x v="2"/>
    <x v="5"/>
    <x v="0"/>
    <n v="95"/>
    <n v="33.25"/>
  </r>
  <r>
    <x v="3"/>
    <n v="1128299"/>
    <d v="2020-07-07T00:00:00"/>
    <x v="2"/>
    <s v="Washington"/>
    <s v="Seattle"/>
    <x v="0"/>
    <n v="80"/>
    <x v="146"/>
    <n v="17360"/>
    <n v="7811.9999999999991"/>
    <n v="0.44999999999999996"/>
    <x v="2"/>
    <x v="5"/>
    <x v="0"/>
    <n v="80"/>
    <n v="35.999999999999993"/>
  </r>
  <r>
    <x v="3"/>
    <n v="1128299"/>
    <d v="2020-07-08T00:00:00"/>
    <x v="2"/>
    <s v="Washington"/>
    <s v="Seattle"/>
    <x v="1"/>
    <n v="77"/>
    <x v="124"/>
    <n v="16170"/>
    <n v="6306.3"/>
    <n v="0.39"/>
    <x v="2"/>
    <x v="5"/>
    <x v="0"/>
    <n v="77"/>
    <n v="30.03"/>
  </r>
  <r>
    <x v="3"/>
    <n v="1128299"/>
    <d v="2020-07-09T00:00:00"/>
    <x v="2"/>
    <s v="Washington"/>
    <s v="Seattle"/>
    <x v="2"/>
    <n v="73"/>
    <x v="134"/>
    <n v="11899"/>
    <n v="4164.6499999999996"/>
    <n v="0.35"/>
    <x v="2"/>
    <x v="5"/>
    <x v="0"/>
    <n v="73"/>
    <n v="25.549999999999997"/>
  </r>
  <r>
    <x v="3"/>
    <n v="1128299"/>
    <d v="2020-07-10T00:00:00"/>
    <x v="2"/>
    <s v="Washington"/>
    <s v="Seattle"/>
    <x v="3"/>
    <n v="74"/>
    <x v="155"/>
    <n v="11470"/>
    <n v="5046.8"/>
    <n v="0.44"/>
    <x v="2"/>
    <x v="5"/>
    <x v="0"/>
    <n v="74"/>
    <n v="32.56"/>
  </r>
  <r>
    <x v="3"/>
    <n v="1128299"/>
    <d v="2020-07-11T00:00:00"/>
    <x v="2"/>
    <s v="Washington"/>
    <s v="Seattle"/>
    <x v="4"/>
    <n v="71"/>
    <x v="155"/>
    <n v="11005"/>
    <n v="4291.95"/>
    <n v="0.39"/>
    <x v="2"/>
    <x v="5"/>
    <x v="0"/>
    <n v="71"/>
    <n v="27.689999999999998"/>
  </r>
  <r>
    <x v="3"/>
    <n v="1128299"/>
    <d v="2020-07-12T00:00:00"/>
    <x v="2"/>
    <s v="Washington"/>
    <s v="Seattle"/>
    <x v="5"/>
    <n v="76"/>
    <x v="243"/>
    <n v="8208"/>
    <n v="2708.6400000000003"/>
    <n v="0.33"/>
    <x v="2"/>
    <x v="5"/>
    <x v="0"/>
    <n v="76"/>
    <n v="25.080000000000002"/>
  </r>
  <r>
    <x v="3"/>
    <n v="1128299"/>
    <d v="2020-07-13T00:00:00"/>
    <x v="2"/>
    <s v="Washington"/>
    <s v="Seattle"/>
    <x v="0"/>
    <n v="64"/>
    <x v="163"/>
    <n v="9984"/>
    <n v="4093.4399999999996"/>
    <n v="0.41"/>
    <x v="2"/>
    <x v="5"/>
    <x v="0"/>
    <n v="64"/>
    <n v="26.24"/>
  </r>
  <r>
    <x v="3"/>
    <n v="1128299"/>
    <d v="2020-07-14T00:00:00"/>
    <x v="2"/>
    <s v="Washington"/>
    <s v="Seattle"/>
    <x v="1"/>
    <n v="71"/>
    <x v="132"/>
    <n v="12354"/>
    <n v="4323.8999999999996"/>
    <n v="0.35"/>
    <x v="2"/>
    <x v="5"/>
    <x v="0"/>
    <n v="71"/>
    <n v="24.849999999999998"/>
  </r>
  <r>
    <x v="3"/>
    <n v="1128299"/>
    <d v="2020-07-15T00:00:00"/>
    <x v="2"/>
    <s v="Washington"/>
    <s v="Seattle"/>
    <x v="2"/>
    <n v="63"/>
    <x v="192"/>
    <n v="8505"/>
    <n v="3146.85"/>
    <n v="0.37"/>
    <x v="2"/>
    <x v="5"/>
    <x v="0"/>
    <n v="63"/>
    <n v="23.31"/>
  </r>
  <r>
    <x v="3"/>
    <n v="1128299"/>
    <d v="2020-07-16T00:00:00"/>
    <x v="2"/>
    <s v="Washington"/>
    <s v="Seattle"/>
    <x v="3"/>
    <n v="67"/>
    <x v="205"/>
    <n v="7504"/>
    <n v="3001.6000000000004"/>
    <n v="0.4"/>
    <x v="2"/>
    <x v="5"/>
    <x v="0"/>
    <n v="67"/>
    <n v="26.800000000000004"/>
  </r>
  <r>
    <x v="3"/>
    <n v="1128299"/>
    <d v="2020-07-17T00:00:00"/>
    <x v="2"/>
    <s v="Washington"/>
    <s v="Seattle"/>
    <x v="4"/>
    <n v="72"/>
    <x v="215"/>
    <n v="7992"/>
    <n v="3196.8"/>
    <n v="0.4"/>
    <x v="2"/>
    <x v="5"/>
    <x v="0"/>
    <n v="72"/>
    <n v="28.8"/>
  </r>
  <r>
    <x v="3"/>
    <n v="1128299"/>
    <d v="2020-07-18T00:00:00"/>
    <x v="2"/>
    <s v="Washington"/>
    <s v="Seattle"/>
    <x v="5"/>
    <n v="62"/>
    <x v="161"/>
    <n v="7006"/>
    <n v="2452.1"/>
    <n v="0.35"/>
    <x v="2"/>
    <x v="5"/>
    <x v="0"/>
    <n v="62"/>
    <n v="21.7"/>
  </r>
  <r>
    <x v="3"/>
    <n v="1128299"/>
    <d v="2020-07-19T00:00:00"/>
    <x v="2"/>
    <s v="Washington"/>
    <s v="Seattle"/>
    <x v="0"/>
    <n v="58"/>
    <x v="197"/>
    <n v="8642"/>
    <n v="3456.8"/>
    <n v="0.4"/>
    <x v="2"/>
    <x v="5"/>
    <x v="0"/>
    <n v="58"/>
    <n v="23.200000000000003"/>
  </r>
  <r>
    <x v="3"/>
    <n v="1128299"/>
    <d v="2020-07-20T00:00:00"/>
    <x v="2"/>
    <s v="Washington"/>
    <s v="Seattle"/>
    <x v="1"/>
    <n v="64"/>
    <x v="216"/>
    <n v="8832"/>
    <n v="3267.84"/>
    <n v="0.37"/>
    <x v="2"/>
    <x v="5"/>
    <x v="0"/>
    <n v="64"/>
    <n v="23.68"/>
  </r>
  <r>
    <x v="3"/>
    <n v="1128299"/>
    <d v="2020-07-21T00:00:00"/>
    <x v="2"/>
    <s v="Washington"/>
    <s v="Seattle"/>
    <x v="2"/>
    <n v="56"/>
    <x v="161"/>
    <n v="6328"/>
    <n v="2278.08"/>
    <n v="0.36"/>
    <x v="2"/>
    <x v="5"/>
    <x v="0"/>
    <n v="56"/>
    <n v="20.16"/>
  </r>
  <r>
    <x v="3"/>
    <n v="1128299"/>
    <d v="2020-07-22T00:00:00"/>
    <x v="2"/>
    <s v="Washington"/>
    <s v="Seattle"/>
    <x v="3"/>
    <n v="58"/>
    <x v="230"/>
    <n v="5684"/>
    <n v="2500.96"/>
    <n v="0.44"/>
    <x v="2"/>
    <x v="5"/>
    <x v="0"/>
    <n v="58"/>
    <n v="25.52"/>
  </r>
  <r>
    <x v="3"/>
    <n v="1128299"/>
    <d v="2020-07-23T00:00:00"/>
    <x v="2"/>
    <s v="Washington"/>
    <s v="Seattle"/>
    <x v="4"/>
    <n v="69"/>
    <x v="198"/>
    <n v="6486"/>
    <n v="2270.1"/>
    <n v="0.35"/>
    <x v="2"/>
    <x v="5"/>
    <x v="0"/>
    <n v="69"/>
    <n v="24.15"/>
  </r>
  <r>
    <x v="3"/>
    <n v="1128299"/>
    <d v="2020-07-24T00:00:00"/>
    <x v="2"/>
    <s v="Washington"/>
    <s v="Seattle"/>
    <x v="5"/>
    <n v="71"/>
    <x v="253"/>
    <n v="7171"/>
    <n v="2509.85"/>
    <n v="0.35"/>
    <x v="2"/>
    <x v="5"/>
    <x v="0"/>
    <n v="71"/>
    <n v="24.849999999999998"/>
  </r>
  <r>
    <x v="3"/>
    <n v="1128299"/>
    <d v="2020-07-25T00:00:00"/>
    <x v="2"/>
    <s v="Washington"/>
    <s v="Seattle"/>
    <x v="0"/>
    <n v="54"/>
    <x v="244"/>
    <n v="8748"/>
    <n v="3849.12"/>
    <n v="0.44"/>
    <x v="2"/>
    <x v="5"/>
    <x v="0"/>
    <n v="54"/>
    <n v="23.759999999999998"/>
  </r>
  <r>
    <x v="3"/>
    <n v="1128299"/>
    <d v="2020-07-26T00:00:00"/>
    <x v="2"/>
    <s v="Washington"/>
    <s v="Seattle"/>
    <x v="1"/>
    <n v="60"/>
    <x v="143"/>
    <n v="11280"/>
    <n v="4173.6000000000004"/>
    <n v="0.37"/>
    <x v="2"/>
    <x v="5"/>
    <x v="0"/>
    <n v="60"/>
    <n v="22.200000000000003"/>
  </r>
  <r>
    <x v="3"/>
    <n v="1128299"/>
    <d v="2020-07-27T00:00:00"/>
    <x v="2"/>
    <s v="Washington"/>
    <s v="Seattle"/>
    <x v="2"/>
    <n v="54"/>
    <x v="168"/>
    <n v="6696"/>
    <n v="2477.52"/>
    <n v="0.37"/>
    <x v="2"/>
    <x v="5"/>
    <x v="0"/>
    <n v="54"/>
    <n v="19.98"/>
  </r>
  <r>
    <x v="3"/>
    <n v="1128299"/>
    <d v="2020-07-28T00:00:00"/>
    <x v="2"/>
    <s v="Washington"/>
    <s v="Seattle"/>
    <x v="3"/>
    <n v="69"/>
    <x v="236"/>
    <n v="8073"/>
    <n v="3471.39"/>
    <n v="0.43"/>
    <x v="2"/>
    <x v="5"/>
    <x v="0"/>
    <n v="69"/>
    <n v="29.669999999999998"/>
  </r>
  <r>
    <x v="3"/>
    <n v="1128299"/>
    <d v="2020-07-29T00:00:00"/>
    <x v="2"/>
    <s v="Washington"/>
    <s v="Seattle"/>
    <x v="4"/>
    <n v="85"/>
    <x v="202"/>
    <n v="9775"/>
    <n v="3910"/>
    <n v="0.4"/>
    <x v="2"/>
    <x v="5"/>
    <x v="0"/>
    <n v="85"/>
    <n v="34"/>
  </r>
  <r>
    <x v="3"/>
    <n v="1128299"/>
    <d v="2020-07-30T00:00:00"/>
    <x v="2"/>
    <s v="Washington"/>
    <s v="Seattle"/>
    <x v="5"/>
    <n v="88"/>
    <x v="216"/>
    <n v="12144"/>
    <n v="3764.64"/>
    <n v="0.31"/>
    <x v="2"/>
    <x v="5"/>
    <x v="0"/>
    <n v="88"/>
    <n v="27.279999999999998"/>
  </r>
  <r>
    <x v="3"/>
    <n v="1128299"/>
    <d v="2020-07-31T00:00:00"/>
    <x v="2"/>
    <s v="Washington"/>
    <s v="Seattle"/>
    <x v="0"/>
    <n v="78"/>
    <x v="143"/>
    <n v="14664"/>
    <n v="5865.6"/>
    <n v="0.4"/>
    <x v="2"/>
    <x v="5"/>
    <x v="0"/>
    <n v="78"/>
    <n v="31.200000000000003"/>
  </r>
  <r>
    <x v="3"/>
    <n v="1128299"/>
    <d v="2020-08-01T00:00:00"/>
    <x v="2"/>
    <s v="Washington"/>
    <s v="Seattle"/>
    <x v="1"/>
    <n v="77"/>
    <x v="49"/>
    <n v="15015"/>
    <n v="5705.7"/>
    <n v="0.38"/>
    <x v="2"/>
    <x v="6"/>
    <x v="0"/>
    <n v="77"/>
    <n v="29.259999999999998"/>
  </r>
  <r>
    <x v="3"/>
    <n v="1128299"/>
    <d v="2020-08-02T00:00:00"/>
    <x v="2"/>
    <s v="Washington"/>
    <s v="Seattle"/>
    <x v="2"/>
    <n v="73"/>
    <x v="216"/>
    <n v="10074"/>
    <n v="3928.86"/>
    <n v="0.39"/>
    <x v="2"/>
    <x v="6"/>
    <x v="0"/>
    <n v="73"/>
    <n v="28.470000000000002"/>
  </r>
  <r>
    <x v="3"/>
    <n v="1128299"/>
    <d v="2020-08-03T00:00:00"/>
    <x v="2"/>
    <s v="Washington"/>
    <s v="Seattle"/>
    <x v="3"/>
    <n v="76"/>
    <x v="216"/>
    <n v="10488"/>
    <n v="4509.84"/>
    <n v="0.43"/>
    <x v="2"/>
    <x v="6"/>
    <x v="0"/>
    <n v="76"/>
    <n v="32.68"/>
  </r>
  <r>
    <x v="3"/>
    <n v="1128299"/>
    <d v="2020-08-04T00:00:00"/>
    <x v="2"/>
    <s v="Washington"/>
    <s v="Seattle"/>
    <x v="4"/>
    <n v="82"/>
    <x v="247"/>
    <n v="10906"/>
    <n v="4144.28"/>
    <n v="0.38"/>
    <x v="2"/>
    <x v="6"/>
    <x v="0"/>
    <n v="82"/>
    <n v="31.159999999999997"/>
  </r>
  <r>
    <x v="3"/>
    <n v="1128299"/>
    <d v="2020-08-05T00:00:00"/>
    <x v="2"/>
    <s v="Washington"/>
    <s v="Seattle"/>
    <x v="5"/>
    <n v="86"/>
    <x v="42"/>
    <n v="12900"/>
    <n v="4386"/>
    <n v="0.34"/>
    <x v="2"/>
    <x v="6"/>
    <x v="0"/>
    <n v="86"/>
    <n v="29.24"/>
  </r>
  <r>
    <x v="0"/>
    <n v="1185732"/>
    <d v="2020-08-06T00:00:00"/>
    <x v="2"/>
    <s v="Washington"/>
    <s v="Seattle"/>
    <x v="0"/>
    <n v="44"/>
    <x v="118"/>
    <n v="12012"/>
    <n v="6606.6"/>
    <n v="0.55000000000000004"/>
    <x v="2"/>
    <x v="6"/>
    <x v="0"/>
    <n v="44"/>
    <n v="24.200000000000003"/>
  </r>
  <r>
    <x v="0"/>
    <n v="1185732"/>
    <d v="2020-08-07T00:00:00"/>
    <x v="2"/>
    <s v="Washington"/>
    <s v="Seattle"/>
    <x v="1"/>
    <n v="41"/>
    <x v="166"/>
    <n v="9061"/>
    <n v="4439.8900000000003"/>
    <n v="0.49"/>
    <x v="2"/>
    <x v="6"/>
    <x v="0"/>
    <n v="41"/>
    <n v="20.09"/>
  </r>
  <r>
    <x v="0"/>
    <n v="1185732"/>
    <d v="2020-08-08T00:00:00"/>
    <x v="2"/>
    <s v="Washington"/>
    <s v="Seattle"/>
    <x v="2"/>
    <n v="34"/>
    <x v="98"/>
    <n v="7820"/>
    <n v="3049.8"/>
    <n v="0.39"/>
    <x v="2"/>
    <x v="6"/>
    <x v="0"/>
    <n v="34"/>
    <n v="13.260000000000002"/>
  </r>
  <r>
    <x v="0"/>
    <n v="1185732"/>
    <d v="2020-08-09T00:00:00"/>
    <x v="2"/>
    <s v="Washington"/>
    <s v="Seattle"/>
    <x v="3"/>
    <n v="38"/>
    <x v="36"/>
    <n v="6650"/>
    <n v="2660"/>
    <n v="0.4"/>
    <x v="2"/>
    <x v="6"/>
    <x v="0"/>
    <n v="38"/>
    <n v="15.2"/>
  </r>
  <r>
    <x v="0"/>
    <n v="1185732"/>
    <d v="2020-08-10T00:00:00"/>
    <x v="4"/>
    <s v="Florida"/>
    <s v="Miami"/>
    <x v="4"/>
    <n v="50"/>
    <x v="49"/>
    <n v="9750"/>
    <n v="4875"/>
    <n v="0.5"/>
    <x v="2"/>
    <x v="6"/>
    <x v="0"/>
    <n v="50"/>
    <n v="25"/>
  </r>
  <r>
    <x v="0"/>
    <n v="1185732"/>
    <d v="2020-08-11T00:00:00"/>
    <x v="4"/>
    <s v="Florida"/>
    <s v="Miami"/>
    <x v="5"/>
    <n v="41"/>
    <x v="87"/>
    <n v="10127"/>
    <n v="6278.74"/>
    <n v="0.62"/>
    <x v="2"/>
    <x v="6"/>
    <x v="0"/>
    <n v="41"/>
    <n v="25.419999999999998"/>
  </r>
  <r>
    <x v="0"/>
    <n v="1185732"/>
    <d v="2020-08-12T00:00:00"/>
    <x v="4"/>
    <s v="Florida"/>
    <s v="Miami"/>
    <x v="0"/>
    <n v="43"/>
    <x v="106"/>
    <n v="13717"/>
    <n v="7818.6900000000005"/>
    <n v="0.57000000000000006"/>
    <x v="2"/>
    <x v="6"/>
    <x v="0"/>
    <n v="43"/>
    <n v="24.51"/>
  </r>
  <r>
    <x v="0"/>
    <n v="1185732"/>
    <d v="2020-08-13T00:00:00"/>
    <x v="4"/>
    <s v="Florida"/>
    <s v="Miami"/>
    <x v="1"/>
    <n v="43"/>
    <x v="49"/>
    <n v="8385"/>
    <n v="4108.6499999999996"/>
    <n v="0.49"/>
    <x v="2"/>
    <x v="6"/>
    <x v="0"/>
    <n v="43"/>
    <n v="21.069999999999997"/>
  </r>
  <r>
    <x v="0"/>
    <n v="1185732"/>
    <d v="2020-08-14T00:00:00"/>
    <x v="4"/>
    <s v="Florida"/>
    <s v="Miami"/>
    <x v="2"/>
    <n v="32"/>
    <x v="142"/>
    <n v="7680"/>
    <n v="2918.4"/>
    <n v="0.38"/>
    <x v="2"/>
    <x v="6"/>
    <x v="0"/>
    <n v="32"/>
    <n v="12.16"/>
  </r>
  <r>
    <x v="3"/>
    <n v="1185732"/>
    <d v="2020-08-15T00:00:00"/>
    <x v="4"/>
    <s v="Florida"/>
    <s v="Miami"/>
    <x v="3"/>
    <n v="38"/>
    <x v="138"/>
    <n v="6422"/>
    <n v="2825.68"/>
    <n v="0.44"/>
    <x v="2"/>
    <x v="6"/>
    <x v="0"/>
    <n v="38"/>
    <n v="16.72"/>
  </r>
  <r>
    <x v="0"/>
    <n v="1185732"/>
    <d v="2020-08-16T00:00:00"/>
    <x v="4"/>
    <s v="Florida"/>
    <s v="Miami"/>
    <x v="4"/>
    <n v="53"/>
    <x v="153"/>
    <n v="11554"/>
    <n v="5545.92"/>
    <n v="0.48"/>
    <x v="2"/>
    <x v="6"/>
    <x v="0"/>
    <n v="53"/>
    <n v="25.44"/>
  </r>
  <r>
    <x v="0"/>
    <n v="1185732"/>
    <d v="2020-08-17T00:00:00"/>
    <x v="4"/>
    <s v="Florida"/>
    <s v="Miami"/>
    <x v="5"/>
    <n v="41"/>
    <x v="166"/>
    <n v="9061"/>
    <n v="5889.6500000000005"/>
    <n v="0.65"/>
    <x v="2"/>
    <x v="6"/>
    <x v="0"/>
    <n v="41"/>
    <n v="26.650000000000002"/>
  </r>
  <r>
    <x v="0"/>
    <n v="1185732"/>
    <d v="2020-08-18T00:00:00"/>
    <x v="4"/>
    <s v="Florida"/>
    <s v="Miami"/>
    <x v="0"/>
    <n v="41"/>
    <x v="114"/>
    <n v="10988"/>
    <n v="6592.8"/>
    <n v="0.6"/>
    <x v="2"/>
    <x v="6"/>
    <x v="0"/>
    <n v="41"/>
    <n v="24.6"/>
  </r>
  <r>
    <x v="0"/>
    <n v="1185732"/>
    <d v="2020-08-19T00:00:00"/>
    <x v="4"/>
    <s v="Florida"/>
    <s v="Miami"/>
    <x v="1"/>
    <n v="42"/>
    <x v="37"/>
    <n v="9450"/>
    <n v="4536"/>
    <n v="0.48"/>
    <x v="2"/>
    <x v="6"/>
    <x v="0"/>
    <n v="42"/>
    <n v="20.16"/>
  </r>
  <r>
    <x v="0"/>
    <n v="1185732"/>
    <d v="2020-08-20T00:00:00"/>
    <x v="4"/>
    <s v="Florida"/>
    <s v="Miami"/>
    <x v="2"/>
    <n v="32"/>
    <x v="146"/>
    <n v="6944"/>
    <n v="2430.3999999999996"/>
    <n v="0.35"/>
    <x v="2"/>
    <x v="6"/>
    <x v="0"/>
    <n v="32"/>
    <n v="11.199999999999998"/>
  </r>
  <r>
    <x v="0"/>
    <n v="1185732"/>
    <d v="2020-08-21T00:00:00"/>
    <x v="4"/>
    <s v="Florida"/>
    <s v="Miami"/>
    <x v="3"/>
    <n v="36"/>
    <x v="36"/>
    <n v="6300"/>
    <n v="2520"/>
    <n v="0.4"/>
    <x v="2"/>
    <x v="6"/>
    <x v="0"/>
    <n v="36"/>
    <n v="14.4"/>
  </r>
  <r>
    <x v="0"/>
    <n v="1185732"/>
    <d v="2020-08-22T00:00:00"/>
    <x v="4"/>
    <s v="Florida"/>
    <s v="Miami"/>
    <x v="4"/>
    <n v="53"/>
    <x v="131"/>
    <n v="9646"/>
    <n v="4437.16"/>
    <n v="0.45999999999999996"/>
    <x v="2"/>
    <x v="6"/>
    <x v="0"/>
    <n v="53"/>
    <n v="24.38"/>
  </r>
  <r>
    <x v="0"/>
    <n v="1185732"/>
    <d v="2020-08-23T00:00:00"/>
    <x v="4"/>
    <s v="Florida"/>
    <s v="Miami"/>
    <x v="5"/>
    <n v="42"/>
    <x v="37"/>
    <n v="9450"/>
    <n v="6048"/>
    <n v="0.64"/>
    <x v="2"/>
    <x v="6"/>
    <x v="0"/>
    <n v="42"/>
    <n v="26.88"/>
  </r>
  <r>
    <x v="0"/>
    <n v="1185732"/>
    <d v="2020-04-24T00:00:00"/>
    <x v="4"/>
    <s v="Florida"/>
    <s v="Miami"/>
    <x v="0"/>
    <n v="42"/>
    <x v="254"/>
    <n v="10752"/>
    <n v="6236.1600000000008"/>
    <n v="0.58000000000000007"/>
    <x v="2"/>
    <x v="3"/>
    <x v="0"/>
    <n v="42"/>
    <n v="24.360000000000003"/>
  </r>
  <r>
    <x v="0"/>
    <n v="1185732"/>
    <d v="2020-04-24T00:00:00"/>
    <x v="4"/>
    <s v="Florida"/>
    <s v="Miami"/>
    <x v="1"/>
    <n v="41"/>
    <x v="124"/>
    <n v="8610"/>
    <n v="4305"/>
    <n v="0.5"/>
    <x v="2"/>
    <x v="3"/>
    <x v="0"/>
    <n v="41"/>
    <n v="20.5"/>
  </r>
  <r>
    <x v="3"/>
    <n v="1185732"/>
    <d v="2020-04-24T00:00:00"/>
    <x v="4"/>
    <s v="Florida"/>
    <s v="Miami"/>
    <x v="2"/>
    <n v="32"/>
    <x v="126"/>
    <n v="6496"/>
    <n v="2598.4"/>
    <n v="0.4"/>
    <x v="2"/>
    <x v="3"/>
    <x v="0"/>
    <n v="32"/>
    <n v="12.8"/>
  </r>
  <r>
    <x v="3"/>
    <n v="1185732"/>
    <d v="2020-04-24T00:00:00"/>
    <x v="4"/>
    <s v="Florida"/>
    <s v="Miami"/>
    <x v="3"/>
    <n v="38"/>
    <x v="133"/>
    <n v="7182"/>
    <n v="3231.8999999999996"/>
    <n v="0.44999999999999996"/>
    <x v="2"/>
    <x v="3"/>
    <x v="0"/>
    <n v="38"/>
    <n v="17.099999999999998"/>
  </r>
  <r>
    <x v="3"/>
    <n v="1185732"/>
    <d v="2020-04-24T00:00:00"/>
    <x v="4"/>
    <s v="Florida"/>
    <s v="Miami"/>
    <x v="4"/>
    <n v="52"/>
    <x v="130"/>
    <n v="10192"/>
    <n v="4586.3999999999996"/>
    <n v="0.44999999999999996"/>
    <x v="2"/>
    <x v="3"/>
    <x v="0"/>
    <n v="52"/>
    <n v="23.4"/>
  </r>
  <r>
    <x v="3"/>
    <n v="1185732"/>
    <d v="2020-04-24T00:00:00"/>
    <x v="4"/>
    <s v="Florida"/>
    <s v="Miami"/>
    <x v="5"/>
    <n v="44"/>
    <x v="159"/>
    <n v="9152"/>
    <n v="5491.2"/>
    <n v="0.6"/>
    <x v="2"/>
    <x v="3"/>
    <x v="0"/>
    <n v="44"/>
    <n v="26.4"/>
  </r>
  <r>
    <x v="3"/>
    <n v="1185732"/>
    <d v="2020-04-24T00:00:00"/>
    <x v="4"/>
    <s v="Florida"/>
    <s v="Miami"/>
    <x v="0"/>
    <n v="52"/>
    <x v="48"/>
    <n v="15600"/>
    <n v="8736"/>
    <n v="0.56000000000000005"/>
    <x v="2"/>
    <x v="3"/>
    <x v="0"/>
    <n v="52"/>
    <n v="29.12"/>
  </r>
  <r>
    <x v="3"/>
    <n v="1185732"/>
    <d v="2020-04-24T00:00:00"/>
    <x v="4"/>
    <s v="Florida"/>
    <s v="Miami"/>
    <x v="1"/>
    <n v="54"/>
    <x v="145"/>
    <n v="10476"/>
    <n v="5238"/>
    <n v="0.5"/>
    <x v="2"/>
    <x v="3"/>
    <x v="0"/>
    <n v="54"/>
    <n v="27"/>
  </r>
  <r>
    <x v="3"/>
    <n v="1185732"/>
    <d v="2020-04-24T00:00:00"/>
    <x v="4"/>
    <s v="Florida"/>
    <s v="Miami"/>
    <x v="2"/>
    <n v="47"/>
    <x v="143"/>
    <n v="8836"/>
    <n v="3269.32"/>
    <n v="0.37"/>
    <x v="2"/>
    <x v="3"/>
    <x v="0"/>
    <n v="47"/>
    <n v="17.39"/>
  </r>
  <r>
    <x v="3"/>
    <n v="1185732"/>
    <d v="2020-04-24T00:00:00"/>
    <x v="4"/>
    <s v="Florida"/>
    <s v="Miami"/>
    <x v="3"/>
    <n v="49"/>
    <x v="36"/>
    <n v="8575"/>
    <n v="3687.25"/>
    <n v="0.43"/>
    <x v="2"/>
    <x v="3"/>
    <x v="0"/>
    <n v="49"/>
    <n v="21.07"/>
  </r>
  <r>
    <x v="3"/>
    <n v="1185732"/>
    <d v="2020-04-24T00:00:00"/>
    <x v="4"/>
    <s v="Florida"/>
    <s v="Miami"/>
    <x v="4"/>
    <n v="58"/>
    <x v="130"/>
    <n v="11368"/>
    <n v="5342.96"/>
    <n v="0.47"/>
    <x v="2"/>
    <x v="3"/>
    <x v="0"/>
    <n v="58"/>
    <n v="27.26"/>
  </r>
  <r>
    <x v="3"/>
    <n v="1185732"/>
    <d v="2020-04-24T00:00:00"/>
    <x v="4"/>
    <s v="Florida"/>
    <s v="Miami"/>
    <x v="5"/>
    <n v="64"/>
    <x v="154"/>
    <n v="15872"/>
    <n v="10158.08"/>
    <n v="0.64"/>
    <x v="2"/>
    <x v="3"/>
    <x v="0"/>
    <n v="64"/>
    <n v="40.96"/>
  </r>
  <r>
    <x v="3"/>
    <n v="1185732"/>
    <d v="2020-04-24T00:00:00"/>
    <x v="4"/>
    <s v="Florida"/>
    <s v="Miami"/>
    <x v="0"/>
    <n v="55"/>
    <x v="94"/>
    <n v="15950"/>
    <n v="9410.5000000000018"/>
    <n v="0.59000000000000008"/>
    <x v="2"/>
    <x v="3"/>
    <x v="0"/>
    <n v="55"/>
    <n v="32.450000000000003"/>
  </r>
  <r>
    <x v="3"/>
    <n v="1185732"/>
    <d v="2020-04-24T00:00:00"/>
    <x v="4"/>
    <s v="Florida"/>
    <s v="Miami"/>
    <x v="1"/>
    <n v="54"/>
    <x v="92"/>
    <n v="11124"/>
    <n v="5450.76"/>
    <n v="0.49"/>
    <x v="2"/>
    <x v="3"/>
    <x v="0"/>
    <n v="54"/>
    <n v="26.46"/>
  </r>
  <r>
    <x v="3"/>
    <n v="1185732"/>
    <d v="2020-09-07T00:00:00"/>
    <x v="4"/>
    <s v="Florida"/>
    <s v="Miami"/>
    <x v="2"/>
    <n v="49"/>
    <x v="159"/>
    <n v="10192"/>
    <n v="3567.2"/>
    <n v="0.35"/>
    <x v="2"/>
    <x v="7"/>
    <x v="0"/>
    <n v="49"/>
    <n v="17.149999999999999"/>
  </r>
  <r>
    <x v="3"/>
    <n v="1185732"/>
    <d v="2020-09-08T00:00:00"/>
    <x v="4"/>
    <s v="Florida"/>
    <s v="Miami"/>
    <x v="3"/>
    <n v="47"/>
    <x v="146"/>
    <n v="10199"/>
    <n v="4079.6000000000004"/>
    <n v="0.4"/>
    <x v="2"/>
    <x v="7"/>
    <x v="0"/>
    <n v="47"/>
    <n v="18.8"/>
  </r>
  <r>
    <x v="3"/>
    <n v="1185732"/>
    <d v="2020-09-09T00:00:00"/>
    <x v="4"/>
    <s v="Florida"/>
    <s v="Miami"/>
    <x v="4"/>
    <n v="62"/>
    <x v="148"/>
    <n v="14446"/>
    <n v="7078.54"/>
    <n v="0.49"/>
    <x v="2"/>
    <x v="7"/>
    <x v="0"/>
    <n v="62"/>
    <n v="30.38"/>
  </r>
  <r>
    <x v="3"/>
    <n v="1185732"/>
    <d v="2020-09-10T00:00:00"/>
    <x v="4"/>
    <s v="Florida"/>
    <s v="Miami"/>
    <x v="5"/>
    <n v="63"/>
    <x v="96"/>
    <n v="16317"/>
    <n v="10606.050000000001"/>
    <n v="0.65"/>
    <x v="2"/>
    <x v="7"/>
    <x v="0"/>
    <n v="63"/>
    <n v="40.950000000000003"/>
  </r>
  <r>
    <x v="3"/>
    <n v="1185732"/>
    <d v="2020-09-11T00:00:00"/>
    <x v="4"/>
    <s v="Florida"/>
    <s v="Miami"/>
    <x v="0"/>
    <n v="60"/>
    <x v="117"/>
    <n v="17940"/>
    <n v="10764"/>
    <n v="0.6"/>
    <x v="2"/>
    <x v="7"/>
    <x v="0"/>
    <n v="60"/>
    <n v="36"/>
  </r>
  <r>
    <x v="3"/>
    <n v="1185732"/>
    <d v="2020-09-12T00:00:00"/>
    <x v="4"/>
    <s v="Florida"/>
    <s v="Miami"/>
    <x v="1"/>
    <n v="57"/>
    <x v="37"/>
    <n v="12825"/>
    <n v="5899.4999999999991"/>
    <n v="0.45999999999999996"/>
    <x v="2"/>
    <x v="7"/>
    <x v="0"/>
    <n v="57"/>
    <n v="26.219999999999995"/>
  </r>
  <r>
    <x v="3"/>
    <n v="1185732"/>
    <d v="2020-09-13T00:00:00"/>
    <x v="4"/>
    <s v="Florida"/>
    <s v="Miami"/>
    <x v="2"/>
    <n v="50"/>
    <x v="102"/>
    <n v="10750"/>
    <n v="3977.5"/>
    <n v="0.37"/>
    <x v="2"/>
    <x v="7"/>
    <x v="0"/>
    <n v="50"/>
    <n v="18.5"/>
  </r>
  <r>
    <x v="3"/>
    <n v="1185732"/>
    <d v="2020-09-14T00:00:00"/>
    <x v="4"/>
    <s v="Florida"/>
    <s v="Miami"/>
    <x v="3"/>
    <n v="53"/>
    <x v="148"/>
    <n v="12349"/>
    <n v="5310.07"/>
    <n v="0.43"/>
    <x v="2"/>
    <x v="7"/>
    <x v="0"/>
    <n v="53"/>
    <n v="22.79"/>
  </r>
  <r>
    <x v="3"/>
    <n v="1185732"/>
    <d v="2020-09-15T00:00:00"/>
    <x v="4"/>
    <s v="Florida"/>
    <s v="Miami"/>
    <x v="4"/>
    <n v="61"/>
    <x v="159"/>
    <n v="12688"/>
    <n v="6217.12"/>
    <n v="0.49"/>
    <x v="2"/>
    <x v="7"/>
    <x v="0"/>
    <n v="61"/>
    <n v="29.89"/>
  </r>
  <r>
    <x v="3"/>
    <n v="1185732"/>
    <d v="2020-09-16T00:00:00"/>
    <x v="4"/>
    <s v="Florida"/>
    <s v="Miami"/>
    <x v="5"/>
    <n v="67"/>
    <x v="255"/>
    <n v="16348"/>
    <n v="10626.2"/>
    <n v="0.65"/>
    <x v="2"/>
    <x v="7"/>
    <x v="0"/>
    <n v="67"/>
    <n v="43.550000000000004"/>
  </r>
  <r>
    <x v="3"/>
    <n v="1185732"/>
    <d v="2020-09-17T00:00:00"/>
    <x v="4"/>
    <s v="Florida"/>
    <s v="Miami"/>
    <x v="0"/>
    <n v="60"/>
    <x v="256"/>
    <n v="18240"/>
    <n v="10396.800000000001"/>
    <n v="0.57000000000000006"/>
    <x v="2"/>
    <x v="7"/>
    <x v="0"/>
    <n v="60"/>
    <n v="34.200000000000003"/>
  </r>
  <r>
    <x v="3"/>
    <n v="1185732"/>
    <d v="2020-09-18T00:00:00"/>
    <x v="4"/>
    <s v="Florida"/>
    <s v="Miami"/>
    <x v="1"/>
    <n v="55"/>
    <x v="100"/>
    <n v="13860"/>
    <n v="6236.9999999999991"/>
    <n v="0.44999999999999996"/>
    <x v="2"/>
    <x v="7"/>
    <x v="0"/>
    <n v="55"/>
    <n v="24.749999999999996"/>
  </r>
  <r>
    <x v="3"/>
    <n v="1185732"/>
    <d v="2020-09-19T00:00:00"/>
    <x v="4"/>
    <s v="Florida"/>
    <s v="Miami"/>
    <x v="2"/>
    <n v="53"/>
    <x v="108"/>
    <n v="12243"/>
    <n v="4529.91"/>
    <n v="0.37"/>
    <x v="2"/>
    <x v="7"/>
    <x v="0"/>
    <n v="53"/>
    <n v="19.61"/>
  </r>
  <r>
    <x v="0"/>
    <n v="1185732"/>
    <d v="2020-09-20T00:00:00"/>
    <x v="4"/>
    <s v="Florida"/>
    <s v="Miami"/>
    <x v="3"/>
    <n v="44"/>
    <x v="148"/>
    <n v="10252"/>
    <n v="4100.8"/>
    <n v="0.4"/>
    <x v="2"/>
    <x v="7"/>
    <x v="0"/>
    <n v="44"/>
    <n v="17.600000000000001"/>
  </r>
  <r>
    <x v="0"/>
    <n v="1185732"/>
    <d v="2020-09-21T00:00:00"/>
    <x v="4"/>
    <s v="Florida"/>
    <s v="Miami"/>
    <x v="4"/>
    <n v="52"/>
    <x v="37"/>
    <n v="11700"/>
    <n v="5264.9999999999991"/>
    <n v="0.44999999999999996"/>
    <x v="2"/>
    <x v="7"/>
    <x v="0"/>
    <n v="52"/>
    <n v="23.399999999999995"/>
  </r>
  <r>
    <x v="0"/>
    <n v="1185732"/>
    <d v="2020-09-22T00:00:00"/>
    <x v="4"/>
    <s v="Florida"/>
    <s v="Miami"/>
    <x v="5"/>
    <n v="56"/>
    <x v="104"/>
    <n v="15568"/>
    <n v="9496.48"/>
    <n v="0.61"/>
    <x v="2"/>
    <x v="7"/>
    <x v="0"/>
    <n v="56"/>
    <n v="34.159999999999997"/>
  </r>
  <r>
    <x v="0"/>
    <n v="1185732"/>
    <d v="2020-09-23T00:00:00"/>
    <x v="4"/>
    <s v="Florida"/>
    <s v="Miami"/>
    <x v="0"/>
    <n v="53"/>
    <x v="257"/>
    <n v="15052"/>
    <n v="8278.6"/>
    <n v="0.55000000000000004"/>
    <x v="2"/>
    <x v="7"/>
    <x v="0"/>
    <n v="53"/>
    <n v="29.150000000000002"/>
  </r>
  <r>
    <x v="0"/>
    <n v="1185732"/>
    <d v="2020-09-24T00:00:00"/>
    <x v="4"/>
    <s v="Florida"/>
    <s v="Miami"/>
    <x v="1"/>
    <n v="46"/>
    <x v="128"/>
    <n v="11730"/>
    <n v="5278.4999999999991"/>
    <n v="0.44999999999999996"/>
    <x v="2"/>
    <x v="7"/>
    <x v="0"/>
    <n v="46"/>
    <n v="20.699999999999996"/>
  </r>
  <r>
    <x v="2"/>
    <n v="1185732"/>
    <d v="2020-09-25T00:00:00"/>
    <x v="4"/>
    <s v="Florida"/>
    <s v="Miami"/>
    <x v="2"/>
    <n v="41"/>
    <x v="37"/>
    <n v="9225"/>
    <n v="3413.25"/>
    <n v="0.37"/>
    <x v="2"/>
    <x v="7"/>
    <x v="0"/>
    <n v="41"/>
    <n v="15.17"/>
  </r>
  <r>
    <x v="2"/>
    <n v="1185732"/>
    <d v="2020-09-26T00:00:00"/>
    <x v="4"/>
    <s v="Florida"/>
    <s v="Miami"/>
    <x v="3"/>
    <n v="42"/>
    <x v="124"/>
    <n v="8820"/>
    <n v="3792.6"/>
    <n v="0.43"/>
    <x v="2"/>
    <x v="7"/>
    <x v="0"/>
    <n v="42"/>
    <n v="18.059999999999999"/>
  </r>
  <r>
    <x v="2"/>
    <n v="1185732"/>
    <d v="2020-09-27T00:00:00"/>
    <x v="4"/>
    <s v="Florida"/>
    <s v="Miami"/>
    <x v="4"/>
    <n v="50"/>
    <x v="124"/>
    <n v="10500"/>
    <n v="5250"/>
    <n v="0.5"/>
    <x v="2"/>
    <x v="7"/>
    <x v="0"/>
    <n v="50"/>
    <n v="25"/>
  </r>
  <r>
    <x v="2"/>
    <n v="1185732"/>
    <d v="2020-09-28T00:00:00"/>
    <x v="4"/>
    <s v="Florida"/>
    <s v="Miami"/>
    <x v="5"/>
    <n v="55"/>
    <x v="149"/>
    <n v="12265"/>
    <n v="7726.95"/>
    <n v="0.63"/>
    <x v="2"/>
    <x v="7"/>
    <x v="0"/>
    <n v="55"/>
    <n v="34.65"/>
  </r>
  <r>
    <x v="2"/>
    <n v="1185732"/>
    <d v="2020-09-29T00:00:00"/>
    <x v="4"/>
    <s v="Florida"/>
    <s v="Miami"/>
    <x v="0"/>
    <n v="56"/>
    <x v="83"/>
    <n v="15120"/>
    <n v="9072"/>
    <n v="0.6"/>
    <x v="2"/>
    <x v="7"/>
    <x v="0"/>
    <n v="56"/>
    <n v="33.6"/>
  </r>
  <r>
    <x v="2"/>
    <n v="1185732"/>
    <d v="2020-09-30T00:00:00"/>
    <x v="4"/>
    <s v="Florida"/>
    <s v="Miami"/>
    <x v="1"/>
    <n v="47"/>
    <x v="102"/>
    <n v="10105"/>
    <n v="4547.25"/>
    <n v="0.44999999999999996"/>
    <x v="2"/>
    <x v="7"/>
    <x v="0"/>
    <n v="47"/>
    <n v="21.15"/>
  </r>
  <r>
    <x v="2"/>
    <n v="1185732"/>
    <d v="2020-10-01T00:00:00"/>
    <x v="4"/>
    <s v="Florida"/>
    <s v="Miami"/>
    <x v="2"/>
    <n v="47"/>
    <x v="126"/>
    <n v="9541"/>
    <n v="3720.9900000000002"/>
    <n v="0.39"/>
    <x v="2"/>
    <x v="8"/>
    <x v="0"/>
    <n v="47"/>
    <n v="18.330000000000002"/>
  </r>
  <r>
    <x v="2"/>
    <n v="1185732"/>
    <d v="2020-10-02T00:00:00"/>
    <x v="4"/>
    <s v="Florida"/>
    <s v="Miami"/>
    <x v="3"/>
    <n v="45"/>
    <x v="131"/>
    <n v="8190"/>
    <n v="3603.6"/>
    <n v="0.44"/>
    <x v="2"/>
    <x v="8"/>
    <x v="0"/>
    <n v="45"/>
    <n v="19.8"/>
  </r>
  <r>
    <x v="2"/>
    <n v="1185732"/>
    <d v="2020-10-03T00:00:00"/>
    <x v="4"/>
    <s v="Florida"/>
    <s v="Miami"/>
    <x v="4"/>
    <n v="57"/>
    <x v="133"/>
    <n v="10773"/>
    <n v="5386.5"/>
    <n v="0.5"/>
    <x v="2"/>
    <x v="8"/>
    <x v="0"/>
    <n v="57"/>
    <n v="28.5"/>
  </r>
  <r>
    <x v="2"/>
    <n v="1185732"/>
    <d v="2020-10-04T00:00:00"/>
    <x v="4"/>
    <s v="Florida"/>
    <s v="Miami"/>
    <x v="5"/>
    <n v="59"/>
    <x v="149"/>
    <n v="13157"/>
    <n v="8552.0500000000011"/>
    <n v="0.65"/>
    <x v="2"/>
    <x v="8"/>
    <x v="0"/>
    <n v="59"/>
    <n v="38.35"/>
  </r>
  <r>
    <x v="2"/>
    <n v="1185732"/>
    <d v="2020-10-05T00:00:00"/>
    <x v="4"/>
    <s v="Florida"/>
    <s v="Miami"/>
    <x v="0"/>
    <n v="56"/>
    <x v="255"/>
    <n v="13664"/>
    <n v="7925.1200000000008"/>
    <n v="0.58000000000000007"/>
    <x v="2"/>
    <x v="8"/>
    <x v="0"/>
    <n v="56"/>
    <n v="32.480000000000004"/>
  </r>
  <r>
    <x v="2"/>
    <n v="1185732"/>
    <d v="2020-10-06T00:00:00"/>
    <x v="4"/>
    <s v="Florida"/>
    <s v="Miami"/>
    <x v="1"/>
    <n v="49"/>
    <x v="167"/>
    <n v="10976"/>
    <n v="5268.48"/>
    <n v="0.48"/>
    <x v="2"/>
    <x v="8"/>
    <x v="0"/>
    <n v="49"/>
    <n v="23.52"/>
  </r>
  <r>
    <x v="2"/>
    <n v="1185732"/>
    <d v="2020-10-07T00:00:00"/>
    <x v="4"/>
    <s v="Florida"/>
    <s v="Miami"/>
    <x v="2"/>
    <n v="46"/>
    <x v="167"/>
    <n v="10304"/>
    <n v="3812.48"/>
    <n v="0.37"/>
    <x v="2"/>
    <x v="8"/>
    <x v="0"/>
    <n v="46"/>
    <n v="17.02"/>
  </r>
  <r>
    <x v="2"/>
    <n v="1185732"/>
    <d v="2020-10-08T00:00:00"/>
    <x v="4"/>
    <s v="Florida"/>
    <s v="Miami"/>
    <x v="3"/>
    <n v="49"/>
    <x v="158"/>
    <n v="9898"/>
    <n v="4355.12"/>
    <n v="0.44"/>
    <x v="2"/>
    <x v="8"/>
    <x v="0"/>
    <n v="49"/>
    <n v="21.56"/>
  </r>
  <r>
    <x v="2"/>
    <n v="1185732"/>
    <d v="2020-10-09T00:00:00"/>
    <x v="4"/>
    <s v="Florida"/>
    <s v="Miami"/>
    <x v="4"/>
    <n v="64"/>
    <x v="49"/>
    <n v="12480"/>
    <n v="6240"/>
    <n v="0.5"/>
    <x v="2"/>
    <x v="8"/>
    <x v="0"/>
    <n v="64"/>
    <n v="32"/>
  </r>
  <r>
    <x v="2"/>
    <n v="1185732"/>
    <d v="2020-10-10T00:00:00"/>
    <x v="4"/>
    <s v="Florida"/>
    <s v="Miami"/>
    <x v="5"/>
    <n v="64"/>
    <x v="127"/>
    <n v="13632"/>
    <n v="8179.2"/>
    <n v="0.6"/>
    <x v="2"/>
    <x v="8"/>
    <x v="0"/>
    <n v="64"/>
    <n v="38.4"/>
  </r>
  <r>
    <x v="2"/>
    <n v="1185732"/>
    <d v="2020-05-24T00:00:00"/>
    <x v="4"/>
    <s v="Florida"/>
    <s v="Miami"/>
    <x v="0"/>
    <n v="63"/>
    <x v="258"/>
    <n v="20349"/>
    <n v="11395.44"/>
    <n v="0.56000000000000005"/>
    <x v="2"/>
    <x v="4"/>
    <x v="0"/>
    <n v="63"/>
    <n v="35.28"/>
  </r>
  <r>
    <x v="2"/>
    <n v="1185732"/>
    <d v="2020-05-24T00:00:00"/>
    <x v="4"/>
    <s v="Florida"/>
    <s v="Miami"/>
    <x v="1"/>
    <n v="51"/>
    <x v="120"/>
    <n v="12954"/>
    <n v="6088.38"/>
    <n v="0.47"/>
    <x v="2"/>
    <x v="4"/>
    <x v="0"/>
    <n v="51"/>
    <n v="23.97"/>
  </r>
  <r>
    <x v="2"/>
    <n v="1185732"/>
    <d v="2020-05-24T00:00:00"/>
    <x v="4"/>
    <s v="Florida"/>
    <s v="Miami"/>
    <x v="2"/>
    <n v="52"/>
    <x v="154"/>
    <n v="12896"/>
    <n v="4771.5199999999995"/>
    <n v="0.37"/>
    <x v="2"/>
    <x v="4"/>
    <x v="0"/>
    <n v="52"/>
    <n v="19.239999999999998"/>
  </r>
  <r>
    <x v="2"/>
    <n v="1185732"/>
    <d v="2020-05-24T00:00:00"/>
    <x v="4"/>
    <s v="Florida"/>
    <s v="Miami"/>
    <x v="3"/>
    <n v="54"/>
    <x v="144"/>
    <n v="11286"/>
    <n v="4852.9799999999996"/>
    <n v="0.43"/>
    <x v="2"/>
    <x v="4"/>
    <x v="0"/>
    <n v="54"/>
    <n v="23.22"/>
  </r>
  <r>
    <x v="0"/>
    <n v="1185732"/>
    <d v="2020-05-24T00:00:00"/>
    <x v="4"/>
    <s v="Florida"/>
    <s v="Miami"/>
    <x v="4"/>
    <n v="60"/>
    <x v="158"/>
    <n v="12120"/>
    <n v="5938.8"/>
    <n v="0.49"/>
    <x v="2"/>
    <x v="4"/>
    <x v="0"/>
    <n v="60"/>
    <n v="29.400000000000002"/>
  </r>
  <r>
    <x v="0"/>
    <n v="1185732"/>
    <d v="2020-05-24T00:00:00"/>
    <x v="4"/>
    <s v="Florida"/>
    <s v="Miami"/>
    <x v="5"/>
    <n v="64"/>
    <x v="156"/>
    <n v="14016"/>
    <n v="8830.08"/>
    <n v="0.63"/>
    <x v="2"/>
    <x v="4"/>
    <x v="0"/>
    <n v="64"/>
    <n v="40.32"/>
  </r>
  <r>
    <x v="0"/>
    <n v="1185732"/>
    <d v="2020-10-17T00:00:00"/>
    <x v="4"/>
    <s v="Florida"/>
    <s v="Miami"/>
    <x v="0"/>
    <n v="33"/>
    <x v="165"/>
    <n v="4323"/>
    <n v="1945.3500000000004"/>
    <n v="0.45000000000000007"/>
    <x v="2"/>
    <x v="8"/>
    <x v="0"/>
    <n v="33"/>
    <n v="14.850000000000003"/>
  </r>
  <r>
    <x v="0"/>
    <n v="1185732"/>
    <d v="2020-10-18T00:00:00"/>
    <x v="4"/>
    <s v="Florida"/>
    <s v="Miami"/>
    <x v="1"/>
    <n v="33"/>
    <x v="188"/>
    <n v="2145"/>
    <n v="858"/>
    <n v="0.4"/>
    <x v="2"/>
    <x v="8"/>
    <x v="0"/>
    <n v="33"/>
    <n v="13.2"/>
  </r>
  <r>
    <x v="0"/>
    <n v="1185732"/>
    <d v="2020-10-19T00:00:00"/>
    <x v="4"/>
    <s v="Florida"/>
    <s v="Miami"/>
    <x v="2"/>
    <n v="24"/>
    <x v="184"/>
    <n v="1512"/>
    <n v="665.28"/>
    <n v="0.44"/>
    <x v="2"/>
    <x v="8"/>
    <x v="0"/>
    <n v="24"/>
    <n v="10.559999999999999"/>
  </r>
  <r>
    <x v="0"/>
    <n v="1185732"/>
    <d v="2020-10-20T00:00:00"/>
    <x v="4"/>
    <s v="Florida"/>
    <s v="Miami"/>
    <x v="3"/>
    <n v="29"/>
    <x v="259"/>
    <n v="754"/>
    <n v="339.30000000000007"/>
    <n v="0.45000000000000007"/>
    <x v="2"/>
    <x v="8"/>
    <x v="0"/>
    <n v="29"/>
    <n v="13.050000000000002"/>
  </r>
  <r>
    <x v="0"/>
    <n v="1185732"/>
    <d v="2020-10-21T00:00:00"/>
    <x v="3"/>
    <s v="Minnesota"/>
    <s v="Minneapolis"/>
    <x v="4"/>
    <n v="43"/>
    <x v="203"/>
    <n v="1677"/>
    <n v="754.65"/>
    <n v="0.44999999999999996"/>
    <x v="2"/>
    <x v="8"/>
    <x v="0"/>
    <n v="43"/>
    <n v="19.349999999999998"/>
  </r>
  <r>
    <x v="0"/>
    <n v="1185732"/>
    <d v="2020-10-22T00:00:00"/>
    <x v="3"/>
    <s v="Minnesota"/>
    <s v="Minneapolis"/>
    <x v="5"/>
    <n v="32"/>
    <x v="188"/>
    <n v="2080"/>
    <n v="1164.8000000000002"/>
    <n v="0.56000000000000005"/>
    <x v="2"/>
    <x v="8"/>
    <x v="0"/>
    <n v="32"/>
    <n v="17.920000000000002"/>
  </r>
  <r>
    <x v="0"/>
    <n v="1185732"/>
    <d v="2020-10-23T00:00:00"/>
    <x v="3"/>
    <s v="Minnesota"/>
    <s v="Minneapolis"/>
    <x v="0"/>
    <n v="32"/>
    <x v="192"/>
    <n v="4320"/>
    <n v="1944.0000000000002"/>
    <n v="0.45000000000000007"/>
    <x v="2"/>
    <x v="8"/>
    <x v="0"/>
    <n v="32"/>
    <n v="14.400000000000002"/>
  </r>
  <r>
    <x v="0"/>
    <n v="1185732"/>
    <d v="2020-10-24T00:00:00"/>
    <x v="3"/>
    <s v="Minnesota"/>
    <s v="Minneapolis"/>
    <x v="1"/>
    <n v="34"/>
    <x v="183"/>
    <n v="1292"/>
    <n v="581.4"/>
    <n v="0.44999999999999996"/>
    <x v="2"/>
    <x v="8"/>
    <x v="0"/>
    <n v="34"/>
    <n v="15.299999999999999"/>
  </r>
  <r>
    <x v="0"/>
    <n v="1185732"/>
    <d v="2020-10-25T00:00:00"/>
    <x v="3"/>
    <s v="Minnesota"/>
    <s v="Minneapolis"/>
    <x v="2"/>
    <n v="25"/>
    <x v="195"/>
    <n v="1400"/>
    <n v="588"/>
    <n v="0.42"/>
    <x v="2"/>
    <x v="8"/>
    <x v="0"/>
    <n v="25"/>
    <n v="10.5"/>
  </r>
  <r>
    <x v="0"/>
    <n v="1185732"/>
    <d v="2020-10-26T00:00:00"/>
    <x v="3"/>
    <s v="Minnesota"/>
    <s v="Minneapolis"/>
    <x v="3"/>
    <n v="27"/>
    <x v="187"/>
    <n v="540"/>
    <n v="253.8"/>
    <n v="0.47000000000000003"/>
    <x v="2"/>
    <x v="8"/>
    <x v="0"/>
    <n v="27"/>
    <n v="12.690000000000001"/>
  </r>
  <r>
    <x v="0"/>
    <n v="1185732"/>
    <d v="2020-10-27T00:00:00"/>
    <x v="3"/>
    <s v="Minnesota"/>
    <s v="Minneapolis"/>
    <x v="4"/>
    <n v="41"/>
    <x v="178"/>
    <n v="1804"/>
    <n v="739.64"/>
    <n v="0.41"/>
    <x v="2"/>
    <x v="8"/>
    <x v="0"/>
    <n v="41"/>
    <n v="16.809999999999999"/>
  </r>
  <r>
    <x v="0"/>
    <n v="1185732"/>
    <d v="2020-10-28T00:00:00"/>
    <x v="3"/>
    <s v="Minnesota"/>
    <s v="Minneapolis"/>
    <x v="5"/>
    <n v="34"/>
    <x v="188"/>
    <n v="2210"/>
    <n v="1215.5"/>
    <n v="0.55000000000000004"/>
    <x v="2"/>
    <x v="8"/>
    <x v="0"/>
    <n v="34"/>
    <n v="18.7"/>
  </r>
  <r>
    <x v="0"/>
    <n v="1185732"/>
    <d v="2020-10-29T00:00:00"/>
    <x v="3"/>
    <s v="Minnesota"/>
    <s v="Minneapolis"/>
    <x v="0"/>
    <n v="39"/>
    <x v="210"/>
    <n v="4524"/>
    <n v="2262"/>
    <n v="0.5"/>
    <x v="2"/>
    <x v="8"/>
    <x v="0"/>
    <n v="39"/>
    <n v="19.5"/>
  </r>
  <r>
    <x v="0"/>
    <n v="1185732"/>
    <d v="2020-10-30T00:00:00"/>
    <x v="3"/>
    <s v="Minnesota"/>
    <s v="Minneapolis"/>
    <x v="1"/>
    <n v="38"/>
    <x v="191"/>
    <n v="1330"/>
    <n v="532"/>
    <n v="0.4"/>
    <x v="2"/>
    <x v="8"/>
    <x v="0"/>
    <n v="38"/>
    <n v="15.2"/>
  </r>
  <r>
    <x v="0"/>
    <n v="1185732"/>
    <d v="2020-10-31T00:00:00"/>
    <x v="3"/>
    <s v="Minnesota"/>
    <s v="Minneapolis"/>
    <x v="2"/>
    <n v="29"/>
    <x v="206"/>
    <n v="1537"/>
    <n v="691.65"/>
    <n v="0.44999999999999996"/>
    <x v="2"/>
    <x v="8"/>
    <x v="0"/>
    <n v="29"/>
    <n v="13.049999999999999"/>
  </r>
  <r>
    <x v="0"/>
    <n v="1185732"/>
    <d v="2020-11-01T00:00:00"/>
    <x v="3"/>
    <s v="Minnesota"/>
    <s v="Minneapolis"/>
    <x v="3"/>
    <n v="32"/>
    <x v="260"/>
    <n v="224"/>
    <n v="112"/>
    <n v="0.5"/>
    <x v="2"/>
    <x v="9"/>
    <x v="0"/>
    <n v="32"/>
    <n v="16"/>
  </r>
  <r>
    <x v="0"/>
    <n v="1185732"/>
    <d v="2020-11-02T00:00:00"/>
    <x v="3"/>
    <s v="Minnesota"/>
    <s v="Minneapolis"/>
    <x v="4"/>
    <n v="47"/>
    <x v="182"/>
    <n v="893"/>
    <n v="375.06"/>
    <n v="0.42"/>
    <x v="2"/>
    <x v="9"/>
    <x v="0"/>
    <n v="47"/>
    <n v="19.739999999999998"/>
  </r>
  <r>
    <x v="0"/>
    <n v="1185732"/>
    <d v="2020-11-03T00:00:00"/>
    <x v="3"/>
    <s v="Minnesota"/>
    <s v="Minneapolis"/>
    <x v="5"/>
    <n v="38"/>
    <x v="172"/>
    <n v="1786"/>
    <n v="982.30000000000007"/>
    <n v="0.55000000000000004"/>
    <x v="2"/>
    <x v="9"/>
    <x v="0"/>
    <n v="38"/>
    <n v="20.900000000000002"/>
  </r>
  <r>
    <x v="0"/>
    <n v="1185732"/>
    <d v="2020-11-04T00:00:00"/>
    <x v="3"/>
    <s v="Minnesota"/>
    <s v="Minneapolis"/>
    <x v="0"/>
    <n v="36"/>
    <x v="196"/>
    <n v="4320"/>
    <n v="2030.4"/>
    <n v="0.47000000000000003"/>
    <x v="2"/>
    <x v="9"/>
    <x v="0"/>
    <n v="36"/>
    <n v="16.920000000000002"/>
  </r>
  <r>
    <x v="0"/>
    <n v="1185732"/>
    <d v="2020-11-05T00:00:00"/>
    <x v="3"/>
    <s v="Minnesota"/>
    <s v="Minneapolis"/>
    <x v="1"/>
    <n v="38"/>
    <x v="177"/>
    <n v="1064"/>
    <n v="446.88"/>
    <n v="0.42"/>
    <x v="2"/>
    <x v="9"/>
    <x v="0"/>
    <n v="38"/>
    <n v="15.959999999999999"/>
  </r>
  <r>
    <x v="0"/>
    <n v="1185732"/>
    <d v="2020-11-06T00:00:00"/>
    <x v="3"/>
    <s v="Minnesota"/>
    <s v="Minneapolis"/>
    <x v="2"/>
    <n v="29"/>
    <x v="259"/>
    <n v="754"/>
    <n v="331.76"/>
    <n v="0.44"/>
    <x v="2"/>
    <x v="9"/>
    <x v="0"/>
    <n v="29"/>
    <n v="12.76"/>
  </r>
  <r>
    <x v="0"/>
    <n v="1185732"/>
    <d v="2020-11-07T00:00:00"/>
    <x v="3"/>
    <s v="Minnesota"/>
    <s v="Minneapolis"/>
    <x v="3"/>
    <n v="32"/>
    <x v="260"/>
    <n v="224"/>
    <n v="112"/>
    <n v="0.5"/>
    <x v="2"/>
    <x v="9"/>
    <x v="0"/>
    <n v="32"/>
    <n v="16"/>
  </r>
  <r>
    <x v="0"/>
    <n v="1185732"/>
    <d v="2020-11-08T00:00:00"/>
    <x v="3"/>
    <s v="Minnesota"/>
    <s v="Minneapolis"/>
    <x v="4"/>
    <n v="47"/>
    <x v="261"/>
    <n v="658"/>
    <n v="263.2"/>
    <n v="0.4"/>
    <x v="2"/>
    <x v="9"/>
    <x v="0"/>
    <n v="47"/>
    <n v="18.8"/>
  </r>
  <r>
    <x v="0"/>
    <n v="1185732"/>
    <d v="2020-11-09T00:00:00"/>
    <x v="3"/>
    <s v="Minnesota"/>
    <s v="Minneapolis"/>
    <x v="5"/>
    <n v="36"/>
    <x v="206"/>
    <n v="1908"/>
    <n v="1144.8"/>
    <n v="0.6"/>
    <x v="2"/>
    <x v="9"/>
    <x v="0"/>
    <n v="36"/>
    <n v="21.599999999999998"/>
  </r>
  <r>
    <x v="0"/>
    <n v="1185732"/>
    <d v="2020-11-10T00:00:00"/>
    <x v="3"/>
    <s v="Minnesota"/>
    <s v="Minneapolis"/>
    <x v="0"/>
    <n v="48"/>
    <x v="210"/>
    <n v="5568"/>
    <n v="2616.96"/>
    <n v="0.47000000000000003"/>
    <x v="2"/>
    <x v="9"/>
    <x v="0"/>
    <n v="48"/>
    <n v="22.56"/>
  </r>
  <r>
    <x v="0"/>
    <n v="1185732"/>
    <d v="2020-11-11T00:00:00"/>
    <x v="3"/>
    <s v="Minnesota"/>
    <s v="Minneapolis"/>
    <x v="1"/>
    <n v="44"/>
    <x v="178"/>
    <n v="1936"/>
    <n v="793.76"/>
    <n v="0.41"/>
    <x v="2"/>
    <x v="9"/>
    <x v="0"/>
    <n v="44"/>
    <n v="18.04"/>
  </r>
  <r>
    <x v="0"/>
    <n v="1185732"/>
    <d v="2020-11-12T00:00:00"/>
    <x v="3"/>
    <s v="Minnesota"/>
    <s v="Minneapolis"/>
    <x v="2"/>
    <n v="37"/>
    <x v="183"/>
    <n v="1406"/>
    <n v="618.64"/>
    <n v="0.44"/>
    <x v="2"/>
    <x v="9"/>
    <x v="0"/>
    <n v="37"/>
    <n v="16.28"/>
  </r>
  <r>
    <x v="0"/>
    <n v="1185732"/>
    <d v="2020-11-13T00:00:00"/>
    <x v="3"/>
    <s v="Minnesota"/>
    <s v="Minneapolis"/>
    <x v="3"/>
    <n v="36"/>
    <x v="220"/>
    <n v="468"/>
    <n v="229.32000000000002"/>
    <n v="0.49000000000000005"/>
    <x v="2"/>
    <x v="9"/>
    <x v="0"/>
    <n v="36"/>
    <n v="17.64"/>
  </r>
  <r>
    <x v="0"/>
    <n v="1185732"/>
    <d v="2020-11-14T00:00:00"/>
    <x v="3"/>
    <s v="Minnesota"/>
    <s v="Minneapolis"/>
    <x v="4"/>
    <n v="50"/>
    <x v="187"/>
    <n v="1000"/>
    <n v="410"/>
    <n v="0.41"/>
    <x v="2"/>
    <x v="9"/>
    <x v="0"/>
    <n v="50"/>
    <n v="20.5"/>
  </r>
  <r>
    <x v="0"/>
    <n v="1185732"/>
    <d v="2020-11-15T00:00:00"/>
    <x v="3"/>
    <s v="Minnesota"/>
    <s v="Minneapolis"/>
    <x v="5"/>
    <n v="58"/>
    <x v="175"/>
    <n v="2958"/>
    <n v="1745.2200000000003"/>
    <n v="0.59000000000000008"/>
    <x v="2"/>
    <x v="9"/>
    <x v="0"/>
    <n v="58"/>
    <n v="34.220000000000006"/>
  </r>
  <r>
    <x v="0"/>
    <n v="1185732"/>
    <d v="2020-11-16T00:00:00"/>
    <x v="3"/>
    <s v="Minnesota"/>
    <s v="Minneapolis"/>
    <x v="0"/>
    <n v="44"/>
    <x v="162"/>
    <n v="4664"/>
    <n v="2285.36"/>
    <n v="0.49000000000000005"/>
    <x v="2"/>
    <x v="9"/>
    <x v="0"/>
    <n v="44"/>
    <n v="21.560000000000002"/>
  </r>
  <r>
    <x v="0"/>
    <n v="1185732"/>
    <d v="2020-11-17T00:00:00"/>
    <x v="3"/>
    <s v="Minnesota"/>
    <s v="Minneapolis"/>
    <x v="1"/>
    <n v="38"/>
    <x v="200"/>
    <n v="1862"/>
    <n v="763.42"/>
    <n v="0.41"/>
    <x v="2"/>
    <x v="9"/>
    <x v="0"/>
    <n v="38"/>
    <n v="15.579999999999998"/>
  </r>
  <r>
    <x v="0"/>
    <n v="1185732"/>
    <d v="2020-11-18T00:00:00"/>
    <x v="3"/>
    <s v="Minnesota"/>
    <s v="Minneapolis"/>
    <x v="2"/>
    <n v="33"/>
    <x v="172"/>
    <n v="1551"/>
    <n v="697.94999999999993"/>
    <n v="0.44999999999999996"/>
    <x v="2"/>
    <x v="9"/>
    <x v="0"/>
    <n v="33"/>
    <n v="14.849999999999998"/>
  </r>
  <r>
    <x v="0"/>
    <n v="1185732"/>
    <d v="2020-11-19T00:00:00"/>
    <x v="3"/>
    <s v="Minnesota"/>
    <s v="Minneapolis"/>
    <x v="3"/>
    <n v="32"/>
    <x v="222"/>
    <n v="1440"/>
    <n v="676.80000000000007"/>
    <n v="0.47000000000000003"/>
    <x v="2"/>
    <x v="9"/>
    <x v="0"/>
    <n v="32"/>
    <n v="15.040000000000001"/>
  </r>
  <r>
    <x v="0"/>
    <n v="1185732"/>
    <d v="2020-11-20T00:00:00"/>
    <x v="3"/>
    <s v="Minnesota"/>
    <s v="Minneapolis"/>
    <x v="4"/>
    <n v="49"/>
    <x v="222"/>
    <n v="2205"/>
    <n v="926.09999999999991"/>
    <n v="0.42"/>
    <x v="2"/>
    <x v="9"/>
    <x v="0"/>
    <n v="49"/>
    <n v="20.58"/>
  </r>
  <r>
    <x v="0"/>
    <n v="1185732"/>
    <d v="2020-11-21T00:00:00"/>
    <x v="3"/>
    <s v="Minnesota"/>
    <s v="Minneapolis"/>
    <x v="5"/>
    <n v="53"/>
    <x v="194"/>
    <n v="4293"/>
    <n v="2404.0800000000004"/>
    <n v="0.56000000000000005"/>
    <x v="2"/>
    <x v="9"/>
    <x v="0"/>
    <n v="53"/>
    <n v="29.680000000000003"/>
  </r>
  <r>
    <x v="0"/>
    <n v="1185732"/>
    <d v="2020-11-22T00:00:00"/>
    <x v="3"/>
    <s v="Minnesota"/>
    <s v="Minneapolis"/>
    <x v="0"/>
    <n v="49"/>
    <x v="160"/>
    <n v="7840"/>
    <n v="3684.8"/>
    <n v="0.47000000000000003"/>
    <x v="2"/>
    <x v="9"/>
    <x v="0"/>
    <n v="49"/>
    <n v="23.03"/>
  </r>
  <r>
    <x v="0"/>
    <n v="1185732"/>
    <d v="2020-11-23T00:00:00"/>
    <x v="3"/>
    <s v="Minnesota"/>
    <s v="Minneapolis"/>
    <x v="1"/>
    <n v="42"/>
    <x v="41"/>
    <n v="3150"/>
    <n v="1417.4999999999998"/>
    <n v="0.44999999999999996"/>
    <x v="2"/>
    <x v="9"/>
    <x v="0"/>
    <n v="42"/>
    <n v="18.899999999999999"/>
  </r>
  <r>
    <x v="0"/>
    <n v="1185732"/>
    <d v="2020-11-24T00:00:00"/>
    <x v="3"/>
    <s v="Minnesota"/>
    <s v="Minneapolis"/>
    <x v="2"/>
    <n v="36"/>
    <x v="184"/>
    <n v="2268"/>
    <n v="952.56"/>
    <n v="0.42"/>
    <x v="2"/>
    <x v="9"/>
    <x v="0"/>
    <n v="36"/>
    <n v="15.12"/>
  </r>
  <r>
    <x v="0"/>
    <n v="1185732"/>
    <d v="2020-11-25T00:00:00"/>
    <x v="3"/>
    <s v="Minnesota"/>
    <s v="Minneapolis"/>
    <x v="3"/>
    <n v="38"/>
    <x v="175"/>
    <n v="1938"/>
    <n v="930.24000000000012"/>
    <n v="0.48000000000000004"/>
    <x v="2"/>
    <x v="9"/>
    <x v="0"/>
    <n v="38"/>
    <n v="18.240000000000002"/>
  </r>
  <r>
    <x v="0"/>
    <n v="1185732"/>
    <d v="2020-11-26T00:00:00"/>
    <x v="3"/>
    <s v="Minnesota"/>
    <s v="Minneapolis"/>
    <x v="4"/>
    <n v="49"/>
    <x v="208"/>
    <n v="2842"/>
    <n v="1165.22"/>
    <n v="0.41"/>
    <x v="2"/>
    <x v="9"/>
    <x v="0"/>
    <n v="49"/>
    <n v="20.09"/>
  </r>
  <r>
    <x v="0"/>
    <n v="1185732"/>
    <d v="2020-11-27T00:00:00"/>
    <x v="3"/>
    <s v="Minnesota"/>
    <s v="Minneapolis"/>
    <x v="5"/>
    <n v="54"/>
    <x v="230"/>
    <n v="5292"/>
    <n v="2910.6000000000004"/>
    <n v="0.55000000000000004"/>
    <x v="2"/>
    <x v="9"/>
    <x v="0"/>
    <n v="54"/>
    <n v="29.700000000000003"/>
  </r>
  <r>
    <x v="0"/>
    <n v="1185732"/>
    <d v="2020-11-28T00:00:00"/>
    <x v="3"/>
    <s v="Minnesota"/>
    <s v="Minneapolis"/>
    <x v="0"/>
    <n v="47"/>
    <x v="251"/>
    <n v="6439"/>
    <n v="3026.3300000000004"/>
    <n v="0.47000000000000003"/>
    <x v="2"/>
    <x v="9"/>
    <x v="0"/>
    <n v="47"/>
    <n v="22.090000000000003"/>
  </r>
  <r>
    <x v="0"/>
    <n v="1185732"/>
    <d v="2020-11-29T00:00:00"/>
    <x v="3"/>
    <s v="Minnesota"/>
    <s v="Minneapolis"/>
    <x v="1"/>
    <n v="43"/>
    <x v="237"/>
    <n v="3741"/>
    <n v="1533.81"/>
    <n v="0.41"/>
    <x v="2"/>
    <x v="9"/>
    <x v="0"/>
    <n v="43"/>
    <n v="17.63"/>
  </r>
  <r>
    <x v="0"/>
    <n v="1185732"/>
    <d v="2020-11-30T00:00:00"/>
    <x v="3"/>
    <s v="Minnesota"/>
    <s v="Minneapolis"/>
    <x v="2"/>
    <n v="37"/>
    <x v="181"/>
    <n v="2516"/>
    <n v="1006.4000000000001"/>
    <n v="0.4"/>
    <x v="2"/>
    <x v="9"/>
    <x v="0"/>
    <n v="37"/>
    <n v="14.8"/>
  </r>
  <r>
    <x v="0"/>
    <n v="1185732"/>
    <d v="2020-12-01T00:00:00"/>
    <x v="3"/>
    <s v="Minnesota"/>
    <s v="Minneapolis"/>
    <x v="3"/>
    <n v="33"/>
    <x v="172"/>
    <n v="1551"/>
    <n v="759.99000000000012"/>
    <n v="0.49000000000000005"/>
    <x v="2"/>
    <x v="10"/>
    <x v="0"/>
    <n v="33"/>
    <n v="16.170000000000002"/>
  </r>
  <r>
    <x v="0"/>
    <n v="1185732"/>
    <d v="2020-12-02T00:00:00"/>
    <x v="3"/>
    <s v="Minnesota"/>
    <s v="Minneapolis"/>
    <x v="4"/>
    <n v="42"/>
    <x v="186"/>
    <n v="1764"/>
    <n v="723.24"/>
    <n v="0.41"/>
    <x v="2"/>
    <x v="10"/>
    <x v="0"/>
    <n v="42"/>
    <n v="17.22"/>
  </r>
  <r>
    <x v="0"/>
    <n v="1185732"/>
    <d v="2020-12-03T00:00:00"/>
    <x v="3"/>
    <s v="Minnesota"/>
    <s v="Minneapolis"/>
    <x v="5"/>
    <n v="46"/>
    <x v="246"/>
    <n v="4048"/>
    <n v="2307.36"/>
    <n v="0.57000000000000006"/>
    <x v="2"/>
    <x v="10"/>
    <x v="0"/>
    <n v="46"/>
    <n v="26.220000000000002"/>
  </r>
  <r>
    <x v="0"/>
    <n v="1185732"/>
    <d v="2020-12-04T00:00:00"/>
    <x v="3"/>
    <s v="Minnesota"/>
    <s v="Minneapolis"/>
    <x v="0"/>
    <n v="43"/>
    <x v="161"/>
    <n v="4859"/>
    <n v="2332.3200000000002"/>
    <n v="0.48000000000000004"/>
    <x v="2"/>
    <x v="10"/>
    <x v="0"/>
    <n v="43"/>
    <n v="20.64"/>
  </r>
  <r>
    <x v="0"/>
    <n v="1185732"/>
    <d v="2020-12-05T00:00:00"/>
    <x v="3"/>
    <s v="Minnesota"/>
    <s v="Minneapolis"/>
    <x v="1"/>
    <n v="37"/>
    <x v="201"/>
    <n v="2701"/>
    <n v="1215.4499999999998"/>
    <n v="0.44999999999999996"/>
    <x v="2"/>
    <x v="10"/>
    <x v="0"/>
    <n v="37"/>
    <n v="16.649999999999999"/>
  </r>
  <r>
    <x v="0"/>
    <n v="1185732"/>
    <d v="2020-12-06T00:00:00"/>
    <x v="3"/>
    <s v="Minnesota"/>
    <s v="Minneapolis"/>
    <x v="2"/>
    <n v="24"/>
    <x v="207"/>
    <n v="984"/>
    <n v="393.6"/>
    <n v="0.4"/>
    <x v="2"/>
    <x v="10"/>
    <x v="0"/>
    <n v="24"/>
    <n v="9.6000000000000014"/>
  </r>
  <r>
    <x v="0"/>
    <n v="1185732"/>
    <d v="2020-12-07T00:00:00"/>
    <x v="3"/>
    <s v="Minnesota"/>
    <s v="Minneapolis"/>
    <x v="3"/>
    <n v="24"/>
    <x v="226"/>
    <n v="744"/>
    <n v="342.24"/>
    <n v="0.46"/>
    <x v="2"/>
    <x v="10"/>
    <x v="0"/>
    <n v="24"/>
    <n v="11.040000000000001"/>
  </r>
  <r>
    <x v="0"/>
    <n v="1185732"/>
    <d v="2020-12-08T00:00:00"/>
    <x v="3"/>
    <s v="Minnesota"/>
    <s v="Minneapolis"/>
    <x v="4"/>
    <n v="32"/>
    <x v="171"/>
    <n v="1088"/>
    <n v="478.72"/>
    <n v="0.44"/>
    <x v="2"/>
    <x v="10"/>
    <x v="0"/>
    <n v="32"/>
    <n v="14.08"/>
  </r>
  <r>
    <x v="0"/>
    <n v="1185732"/>
    <d v="2020-12-09T00:00:00"/>
    <x v="3"/>
    <s v="Minnesota"/>
    <s v="Minneapolis"/>
    <x v="5"/>
    <n v="39"/>
    <x v="239"/>
    <n v="2028"/>
    <n v="1155.96"/>
    <n v="0.57000000000000006"/>
    <x v="2"/>
    <x v="10"/>
    <x v="0"/>
    <n v="39"/>
    <n v="22.23"/>
  </r>
  <r>
    <x v="0"/>
    <n v="1185732"/>
    <d v="2020-12-10T00:00:00"/>
    <x v="3"/>
    <s v="Minnesota"/>
    <s v="Minneapolis"/>
    <x v="0"/>
    <n v="41"/>
    <x v="230"/>
    <n v="4018"/>
    <n v="1888.46"/>
    <n v="0.47000000000000003"/>
    <x v="2"/>
    <x v="10"/>
    <x v="0"/>
    <n v="41"/>
    <n v="19.27"/>
  </r>
  <r>
    <x v="0"/>
    <n v="1185732"/>
    <d v="2020-12-11T00:00:00"/>
    <x v="3"/>
    <s v="Minnesota"/>
    <s v="Minneapolis"/>
    <x v="1"/>
    <n v="34"/>
    <x v="208"/>
    <n v="1972"/>
    <n v="847.96"/>
    <n v="0.43"/>
    <x v="2"/>
    <x v="10"/>
    <x v="0"/>
    <n v="34"/>
    <n v="14.620000000000001"/>
  </r>
  <r>
    <x v="0"/>
    <n v="1185732"/>
    <d v="2020-12-12T00:00:00"/>
    <x v="3"/>
    <s v="Minnesota"/>
    <s v="Minneapolis"/>
    <x v="2"/>
    <n v="32"/>
    <x v="52"/>
    <n v="800"/>
    <n v="336"/>
    <n v="0.42"/>
    <x v="2"/>
    <x v="10"/>
    <x v="0"/>
    <n v="32"/>
    <n v="13.44"/>
  </r>
  <r>
    <x v="0"/>
    <n v="1185732"/>
    <d v="2020-12-13T00:00:00"/>
    <x v="3"/>
    <s v="Minnesota"/>
    <s v="Minneapolis"/>
    <x v="3"/>
    <n v="32"/>
    <x v="262"/>
    <n v="672"/>
    <n v="309.12"/>
    <n v="0.46"/>
    <x v="2"/>
    <x v="10"/>
    <x v="0"/>
    <n v="32"/>
    <n v="14.72"/>
  </r>
  <r>
    <x v="0"/>
    <n v="1185732"/>
    <d v="2020-12-14T00:00:00"/>
    <x v="3"/>
    <s v="Minnesota"/>
    <s v="Minneapolis"/>
    <x v="4"/>
    <n v="41"/>
    <x v="182"/>
    <n v="779"/>
    <n v="327.18"/>
    <n v="0.42"/>
    <x v="2"/>
    <x v="10"/>
    <x v="0"/>
    <n v="41"/>
    <n v="17.22"/>
  </r>
  <r>
    <x v="0"/>
    <n v="1185732"/>
    <d v="2020-12-15T00:00:00"/>
    <x v="3"/>
    <s v="Minnesota"/>
    <s v="Minneapolis"/>
    <x v="5"/>
    <n v="49"/>
    <x v="180"/>
    <n v="2940"/>
    <n v="1764"/>
    <n v="0.6"/>
    <x v="2"/>
    <x v="10"/>
    <x v="0"/>
    <n v="49"/>
    <n v="29.4"/>
  </r>
  <r>
    <x v="0"/>
    <n v="1185732"/>
    <d v="2020-12-16T00:00:00"/>
    <x v="3"/>
    <s v="Minnesota"/>
    <s v="Minneapolis"/>
    <x v="0"/>
    <n v="46"/>
    <x v="250"/>
    <n v="4186"/>
    <n v="1967.42"/>
    <n v="0.47000000000000003"/>
    <x v="2"/>
    <x v="10"/>
    <x v="0"/>
    <n v="46"/>
    <n v="21.62"/>
  </r>
  <r>
    <x v="0"/>
    <n v="1185732"/>
    <d v="2020-12-17T00:00:00"/>
    <x v="3"/>
    <s v="Minnesota"/>
    <s v="Minneapolis"/>
    <x v="1"/>
    <n v="38"/>
    <x v="239"/>
    <n v="1976"/>
    <n v="790.40000000000009"/>
    <n v="0.4"/>
    <x v="2"/>
    <x v="10"/>
    <x v="0"/>
    <n v="38"/>
    <n v="15.200000000000001"/>
  </r>
  <r>
    <x v="0"/>
    <n v="1185732"/>
    <d v="2020-12-18T00:00:00"/>
    <x v="3"/>
    <s v="Minnesota"/>
    <s v="Minneapolis"/>
    <x v="2"/>
    <n v="36"/>
    <x v="183"/>
    <n v="1368"/>
    <n v="547.20000000000005"/>
    <n v="0.4"/>
    <x v="2"/>
    <x v="10"/>
    <x v="0"/>
    <n v="36"/>
    <n v="14.4"/>
  </r>
  <r>
    <x v="0"/>
    <n v="1185732"/>
    <d v="2020-12-19T00:00:00"/>
    <x v="3"/>
    <s v="Minnesota"/>
    <s v="Minneapolis"/>
    <x v="3"/>
    <n v="38"/>
    <x v="222"/>
    <n v="1710"/>
    <n v="837.90000000000009"/>
    <n v="0.49000000000000005"/>
    <x v="2"/>
    <x v="10"/>
    <x v="0"/>
    <n v="38"/>
    <n v="18.62"/>
  </r>
  <r>
    <x v="0"/>
    <n v="1185732"/>
    <d v="2020-12-20T00:00:00"/>
    <x v="3"/>
    <s v="Minnesota"/>
    <s v="Minneapolis"/>
    <x v="4"/>
    <n v="52"/>
    <x v="171"/>
    <n v="1768"/>
    <n v="742.56"/>
    <n v="0.42"/>
    <x v="2"/>
    <x v="10"/>
    <x v="0"/>
    <n v="52"/>
    <n v="21.84"/>
  </r>
  <r>
    <x v="0"/>
    <n v="1185732"/>
    <d v="2020-12-21T00:00:00"/>
    <x v="3"/>
    <s v="Minnesota"/>
    <s v="Minneapolis"/>
    <x v="5"/>
    <n v="59"/>
    <x v="176"/>
    <n v="3599"/>
    <n v="2159.4"/>
    <n v="0.6"/>
    <x v="2"/>
    <x v="10"/>
    <x v="0"/>
    <n v="59"/>
    <n v="35.4"/>
  </r>
  <r>
    <x v="0"/>
    <n v="1185732"/>
    <d v="2020-12-22T00:00:00"/>
    <x v="3"/>
    <s v="Minnesota"/>
    <s v="Minneapolis"/>
    <x v="0"/>
    <n v="50"/>
    <x v="168"/>
    <n v="6200"/>
    <n v="3100"/>
    <n v="0.5"/>
    <x v="2"/>
    <x v="10"/>
    <x v="0"/>
    <n v="50"/>
    <n v="25"/>
  </r>
  <r>
    <x v="0"/>
    <n v="1185732"/>
    <d v="2020-12-23T00:00:00"/>
    <x v="3"/>
    <s v="Minnesota"/>
    <s v="Minneapolis"/>
    <x v="1"/>
    <n v="42"/>
    <x v="169"/>
    <n v="3234"/>
    <n v="1455.3"/>
    <n v="0.44999999999999996"/>
    <x v="2"/>
    <x v="10"/>
    <x v="0"/>
    <n v="42"/>
    <n v="18.899999999999999"/>
  </r>
  <r>
    <x v="0"/>
    <n v="1185732"/>
    <d v="2020-12-24T00:00:00"/>
    <x v="3"/>
    <s v="Minnesota"/>
    <s v="Minneapolis"/>
    <x v="2"/>
    <n v="44"/>
    <x v="195"/>
    <n v="2464"/>
    <n v="1010.2399999999999"/>
    <n v="0.41"/>
    <x v="2"/>
    <x v="10"/>
    <x v="0"/>
    <n v="44"/>
    <n v="18.04"/>
  </r>
  <r>
    <x v="0"/>
    <n v="1185732"/>
    <d v="2020-12-25T00:00:00"/>
    <x v="3"/>
    <s v="Minnesota"/>
    <s v="Minneapolis"/>
    <x v="3"/>
    <n v="44"/>
    <x v="200"/>
    <n v="2156"/>
    <n v="1056.44"/>
    <n v="0.49000000000000005"/>
    <x v="2"/>
    <x v="10"/>
    <x v="0"/>
    <n v="44"/>
    <n v="21.560000000000002"/>
  </r>
  <r>
    <x v="0"/>
    <n v="1185732"/>
    <d v="2020-12-26T00:00:00"/>
    <x v="3"/>
    <s v="Minnesota"/>
    <s v="Minneapolis"/>
    <x v="4"/>
    <n v="54"/>
    <x v="178"/>
    <n v="2376"/>
    <n v="974.16"/>
    <n v="0.41"/>
    <x v="2"/>
    <x v="10"/>
    <x v="0"/>
    <n v="54"/>
    <n v="22.14"/>
  </r>
  <r>
    <x v="0"/>
    <n v="1185732"/>
    <d v="2020-12-27T00:00:00"/>
    <x v="3"/>
    <s v="Minnesota"/>
    <s v="Minneapolis"/>
    <x v="5"/>
    <n v="54"/>
    <x v="169"/>
    <n v="4158"/>
    <n v="2370.0600000000004"/>
    <n v="0.57000000000000006"/>
    <x v="2"/>
    <x v="10"/>
    <x v="0"/>
    <n v="54"/>
    <n v="30.780000000000005"/>
  </r>
  <r>
    <x v="4"/>
    <n v="1189833"/>
    <d v="2020-12-28T00:00:00"/>
    <x v="3"/>
    <s v="Minnesota"/>
    <s v="Minneapolis"/>
    <x v="0"/>
    <n v="32"/>
    <x v="164"/>
    <n v="3808"/>
    <n v="2208.6400000000003"/>
    <n v="0.58000000000000007"/>
    <x v="2"/>
    <x v="10"/>
    <x v="0"/>
    <n v="32"/>
    <n v="18.560000000000002"/>
  </r>
  <r>
    <x v="4"/>
    <n v="1189833"/>
    <d v="2020-12-29T00:00:00"/>
    <x v="3"/>
    <s v="Minnesota"/>
    <s v="Minneapolis"/>
    <x v="1"/>
    <n v="43"/>
    <x v="209"/>
    <n v="5504"/>
    <n v="2311.6799999999998"/>
    <n v="0.42"/>
    <x v="2"/>
    <x v="10"/>
    <x v="0"/>
    <n v="43"/>
    <n v="18.059999999999999"/>
  </r>
  <r>
    <x v="4"/>
    <n v="1189833"/>
    <d v="2020-12-30T00:00:00"/>
    <x v="3"/>
    <s v="Minnesota"/>
    <s v="Minneapolis"/>
    <x v="2"/>
    <n v="41"/>
    <x v="164"/>
    <n v="4879"/>
    <n v="2878.6100000000006"/>
    <n v="0.59000000000000008"/>
    <x v="2"/>
    <x v="10"/>
    <x v="0"/>
    <n v="41"/>
    <n v="24.190000000000005"/>
  </r>
  <r>
    <x v="4"/>
    <n v="1189833"/>
    <d v="2020-12-31T00:00:00"/>
    <x v="3"/>
    <s v="Minnesota"/>
    <s v="Minneapolis"/>
    <x v="3"/>
    <n v="44"/>
    <x v="230"/>
    <n v="4312"/>
    <n v="2242.2400000000002"/>
    <n v="0.52"/>
    <x v="2"/>
    <x v="10"/>
    <x v="0"/>
    <n v="44"/>
    <n v="22.880000000000003"/>
  </r>
  <r>
    <x v="4"/>
    <n v="1189833"/>
    <d v="2021-01-01T00:00:00"/>
    <x v="3"/>
    <s v="Montana"/>
    <s v="Billings"/>
    <x v="4"/>
    <n v="47"/>
    <x v="169"/>
    <n v="3619"/>
    <n v="2714.2500000000005"/>
    <n v="0.75000000000000011"/>
    <x v="2"/>
    <x v="0"/>
    <x v="1"/>
    <n v="47"/>
    <n v="35.250000000000007"/>
  </r>
  <r>
    <x v="4"/>
    <n v="1189833"/>
    <d v="2021-01-02T00:00:00"/>
    <x v="3"/>
    <s v="Montana"/>
    <s v="Billings"/>
    <x v="5"/>
    <n v="43"/>
    <x v="216"/>
    <n v="5934"/>
    <n v="2314.2600000000002"/>
    <n v="0.39"/>
    <x v="2"/>
    <x v="0"/>
    <x v="1"/>
    <n v="43"/>
    <n v="16.770000000000003"/>
  </r>
  <r>
    <x v="4"/>
    <n v="1189833"/>
    <d v="2021-01-03T00:00:00"/>
    <x v="3"/>
    <s v="Montana"/>
    <s v="Billings"/>
    <x v="0"/>
    <n v="34"/>
    <x v="174"/>
    <n v="5372"/>
    <n v="3062.0400000000004"/>
    <n v="0.57000000000000006"/>
    <x v="2"/>
    <x v="0"/>
    <x v="1"/>
    <n v="34"/>
    <n v="19.380000000000003"/>
  </r>
  <r>
    <x v="4"/>
    <n v="1189833"/>
    <d v="2021-01-04T00:00:00"/>
    <x v="3"/>
    <s v="Montana"/>
    <s v="Billings"/>
    <x v="1"/>
    <n v="42"/>
    <x v="248"/>
    <n v="5166"/>
    <n v="2324.6999999999998"/>
    <n v="0.44999999999999996"/>
    <x v="2"/>
    <x v="0"/>
    <x v="1"/>
    <n v="42"/>
    <n v="18.899999999999999"/>
  </r>
  <r>
    <x v="4"/>
    <n v="1189833"/>
    <d v="2021-01-05T00:00:00"/>
    <x v="3"/>
    <s v="Montana"/>
    <s v="Billings"/>
    <x v="2"/>
    <n v="43"/>
    <x v="185"/>
    <n v="5246"/>
    <n v="2990.2200000000003"/>
    <n v="0.57000000000000006"/>
    <x v="2"/>
    <x v="0"/>
    <x v="1"/>
    <n v="43"/>
    <n v="24.51"/>
  </r>
  <r>
    <x v="4"/>
    <n v="1189833"/>
    <d v="2021-01-06T00:00:00"/>
    <x v="3"/>
    <s v="Montana"/>
    <s v="Billings"/>
    <x v="3"/>
    <n v="44"/>
    <x v="194"/>
    <n v="3564"/>
    <n v="1960.1999999999998"/>
    <n v="0.54999999999999993"/>
    <x v="2"/>
    <x v="0"/>
    <x v="1"/>
    <n v="44"/>
    <n v="24.2"/>
  </r>
  <r>
    <x v="4"/>
    <n v="1189833"/>
    <d v="2021-01-07T00:00:00"/>
    <x v="3"/>
    <s v="Montana"/>
    <s v="Billings"/>
    <x v="4"/>
    <n v="48"/>
    <x v="229"/>
    <n v="2832"/>
    <n v="2039.0400000000002"/>
    <n v="0.72000000000000008"/>
    <x v="2"/>
    <x v="0"/>
    <x v="1"/>
    <n v="48"/>
    <n v="34.56"/>
  </r>
  <r>
    <x v="4"/>
    <n v="1189833"/>
    <d v="2021-01-08T00:00:00"/>
    <x v="3"/>
    <s v="Montana"/>
    <s v="Billings"/>
    <x v="5"/>
    <n v="43"/>
    <x v="164"/>
    <n v="5117"/>
    <n v="1893.29"/>
    <n v="0.37"/>
    <x v="2"/>
    <x v="0"/>
    <x v="1"/>
    <n v="43"/>
    <n v="15.91"/>
  </r>
  <r>
    <x v="4"/>
    <n v="1189833"/>
    <d v="2021-01-09T00:00:00"/>
    <x v="3"/>
    <s v="Montana"/>
    <s v="Billings"/>
    <x v="0"/>
    <n v="32"/>
    <x v="217"/>
    <n v="5536"/>
    <n v="3044.8"/>
    <n v="0.55000000000000004"/>
    <x v="2"/>
    <x v="0"/>
    <x v="1"/>
    <n v="32"/>
    <n v="17.600000000000001"/>
  </r>
  <r>
    <x v="4"/>
    <n v="1189833"/>
    <d v="2021-01-10T00:00:00"/>
    <x v="3"/>
    <s v="Montana"/>
    <s v="Billings"/>
    <x v="1"/>
    <n v="41"/>
    <x v="202"/>
    <n v="4715"/>
    <n v="1933.1499999999999"/>
    <n v="0.41"/>
    <x v="2"/>
    <x v="0"/>
    <x v="1"/>
    <n v="41"/>
    <n v="16.809999999999999"/>
  </r>
  <r>
    <x v="4"/>
    <n v="1189833"/>
    <d v="2021-01-11T00:00:00"/>
    <x v="3"/>
    <s v="Montana"/>
    <s v="Billings"/>
    <x v="2"/>
    <n v="42"/>
    <x v="209"/>
    <n v="5376"/>
    <n v="3064.32"/>
    <n v="0.57000000000000006"/>
    <x v="2"/>
    <x v="0"/>
    <x v="1"/>
    <n v="42"/>
    <n v="23.94"/>
  </r>
  <r>
    <x v="4"/>
    <n v="1189833"/>
    <d v="2021-01-12T00:00:00"/>
    <x v="3"/>
    <s v="Montana"/>
    <s v="Billings"/>
    <x v="3"/>
    <n v="44"/>
    <x v="250"/>
    <n v="4004"/>
    <n v="2122.12"/>
    <n v="0.53"/>
    <x v="2"/>
    <x v="0"/>
    <x v="1"/>
    <n v="44"/>
    <n v="23.32"/>
  </r>
  <r>
    <x v="4"/>
    <n v="1189833"/>
    <d v="2021-01-13T00:00:00"/>
    <x v="3"/>
    <s v="Montana"/>
    <s v="Billings"/>
    <x v="4"/>
    <n v="48"/>
    <x v="180"/>
    <n v="2880"/>
    <n v="2044.8000000000002"/>
    <n v="0.71000000000000008"/>
    <x v="2"/>
    <x v="0"/>
    <x v="1"/>
    <n v="48"/>
    <n v="34.080000000000005"/>
  </r>
  <r>
    <x v="4"/>
    <n v="1189833"/>
    <d v="2021-01-14T00:00:00"/>
    <x v="3"/>
    <s v="Montana"/>
    <s v="Billings"/>
    <x v="5"/>
    <n v="42"/>
    <x v="205"/>
    <n v="4704"/>
    <n v="1834.5600000000002"/>
    <n v="0.39"/>
    <x v="2"/>
    <x v="0"/>
    <x v="1"/>
    <n v="42"/>
    <n v="16.380000000000003"/>
  </r>
  <r>
    <x v="4"/>
    <n v="1189833"/>
    <d v="2021-01-15T00:00:00"/>
    <x v="3"/>
    <s v="Montana"/>
    <s v="Billings"/>
    <x v="0"/>
    <n v="44"/>
    <x v="147"/>
    <n v="7084"/>
    <n v="4179.5600000000004"/>
    <n v="0.59000000000000008"/>
    <x v="2"/>
    <x v="0"/>
    <x v="1"/>
    <n v="44"/>
    <n v="25.96"/>
  </r>
  <r>
    <x v="4"/>
    <n v="1189833"/>
    <d v="2021-01-16T00:00:00"/>
    <x v="3"/>
    <s v="Montana"/>
    <s v="Billings"/>
    <x v="1"/>
    <n v="43"/>
    <x v="253"/>
    <n v="4343"/>
    <n v="1954.35"/>
    <n v="0.44999999999999996"/>
    <x v="2"/>
    <x v="0"/>
    <x v="1"/>
    <n v="43"/>
    <n v="19.349999999999998"/>
  </r>
  <r>
    <x v="4"/>
    <n v="1189833"/>
    <d v="2021-01-17T00:00:00"/>
    <x v="3"/>
    <s v="Montana"/>
    <s v="Billings"/>
    <x v="2"/>
    <n v="44"/>
    <x v="196"/>
    <n v="5280"/>
    <n v="3168"/>
    <n v="0.6"/>
    <x v="2"/>
    <x v="0"/>
    <x v="1"/>
    <n v="44"/>
    <n v="26.4"/>
  </r>
  <r>
    <x v="4"/>
    <n v="1189833"/>
    <d v="2021-01-18T00:00:00"/>
    <x v="3"/>
    <s v="Montana"/>
    <s v="Billings"/>
    <x v="3"/>
    <n v="36"/>
    <x v="252"/>
    <n v="2808"/>
    <n v="1404"/>
    <n v="0.5"/>
    <x v="2"/>
    <x v="0"/>
    <x v="1"/>
    <n v="36"/>
    <n v="18"/>
  </r>
  <r>
    <x v="4"/>
    <n v="1189833"/>
    <d v="2021-01-19T00:00:00"/>
    <x v="3"/>
    <s v="Montana"/>
    <s v="Billings"/>
    <x v="4"/>
    <n v="44"/>
    <x v="195"/>
    <n v="2464"/>
    <n v="1823.3600000000004"/>
    <n v="0.7400000000000001"/>
    <x v="2"/>
    <x v="0"/>
    <x v="1"/>
    <n v="44"/>
    <n v="32.560000000000009"/>
  </r>
  <r>
    <x v="4"/>
    <n v="1189833"/>
    <d v="2021-01-20T00:00:00"/>
    <x v="3"/>
    <s v="Montana"/>
    <s v="Billings"/>
    <x v="5"/>
    <n v="55"/>
    <x v="253"/>
    <n v="5555"/>
    <n v="2166.4500000000003"/>
    <n v="0.39"/>
    <x v="2"/>
    <x v="0"/>
    <x v="1"/>
    <n v="55"/>
    <n v="21.450000000000003"/>
  </r>
  <r>
    <x v="4"/>
    <n v="1189833"/>
    <d v="2021-01-21T00:00:00"/>
    <x v="3"/>
    <s v="Montana"/>
    <s v="Billings"/>
    <x v="0"/>
    <n v="39"/>
    <x v="42"/>
    <n v="5850"/>
    <n v="3334.5000000000005"/>
    <n v="0.57000000000000006"/>
    <x v="2"/>
    <x v="0"/>
    <x v="1"/>
    <n v="39"/>
    <n v="22.230000000000004"/>
  </r>
  <r>
    <x v="4"/>
    <n v="1189833"/>
    <d v="2021-01-22T00:00:00"/>
    <x v="3"/>
    <s v="Montana"/>
    <s v="Billings"/>
    <x v="1"/>
    <n v="41"/>
    <x v="162"/>
    <n v="4346"/>
    <n v="1912.24"/>
    <n v="0.44"/>
    <x v="2"/>
    <x v="0"/>
    <x v="1"/>
    <n v="41"/>
    <n v="18.04"/>
  </r>
  <r>
    <x v="4"/>
    <n v="1189833"/>
    <d v="2021-01-23T00:00:00"/>
    <x v="3"/>
    <s v="Montana"/>
    <s v="Billings"/>
    <x v="2"/>
    <n v="44"/>
    <x v="215"/>
    <n v="4884"/>
    <n v="2686.2000000000003"/>
    <n v="0.55000000000000004"/>
    <x v="2"/>
    <x v="0"/>
    <x v="1"/>
    <n v="44"/>
    <n v="24.200000000000003"/>
  </r>
  <r>
    <x v="4"/>
    <n v="1189833"/>
    <d v="2021-01-24T00:00:00"/>
    <x v="3"/>
    <s v="Montana"/>
    <s v="Billings"/>
    <x v="3"/>
    <n v="38"/>
    <x v="246"/>
    <n v="3344"/>
    <n v="1772.3200000000002"/>
    <n v="0.53"/>
    <x v="2"/>
    <x v="0"/>
    <x v="1"/>
    <n v="38"/>
    <n v="20.14"/>
  </r>
  <r>
    <x v="4"/>
    <n v="1189833"/>
    <d v="2021-01-25T00:00:00"/>
    <x v="3"/>
    <s v="Montana"/>
    <s v="Billings"/>
    <x v="4"/>
    <n v="41"/>
    <x v="176"/>
    <n v="2501"/>
    <n v="1850.7400000000002"/>
    <n v="0.7400000000000001"/>
    <x v="2"/>
    <x v="0"/>
    <x v="1"/>
    <n v="41"/>
    <n v="30.340000000000003"/>
  </r>
  <r>
    <x v="4"/>
    <n v="1189833"/>
    <d v="2021-01-26T00:00:00"/>
    <x v="3"/>
    <s v="Montana"/>
    <s v="Billings"/>
    <x v="5"/>
    <n v="59"/>
    <x v="243"/>
    <n v="6372"/>
    <n v="2421.36"/>
    <n v="0.38"/>
    <x v="2"/>
    <x v="0"/>
    <x v="1"/>
    <n v="59"/>
    <n v="22.42"/>
  </r>
  <r>
    <x v="4"/>
    <n v="1189833"/>
    <d v="2021-01-27T00:00:00"/>
    <x v="3"/>
    <s v="Montana"/>
    <s v="Billings"/>
    <x v="0"/>
    <n v="36"/>
    <x v="138"/>
    <n v="6084"/>
    <n v="3589.5600000000004"/>
    <n v="0.59000000000000008"/>
    <x v="2"/>
    <x v="0"/>
    <x v="1"/>
    <n v="36"/>
    <n v="21.240000000000002"/>
  </r>
  <r>
    <x v="4"/>
    <n v="1189833"/>
    <d v="2021-01-28T00:00:00"/>
    <x v="3"/>
    <s v="Montana"/>
    <s v="Billings"/>
    <x v="1"/>
    <n v="42"/>
    <x v="135"/>
    <n v="6174"/>
    <n v="2531.3399999999997"/>
    <n v="0.41"/>
    <x v="2"/>
    <x v="0"/>
    <x v="1"/>
    <n v="42"/>
    <n v="17.22"/>
  </r>
  <r>
    <x v="4"/>
    <n v="1189833"/>
    <d v="2021-01-29T00:00:00"/>
    <x v="3"/>
    <s v="Montana"/>
    <s v="Billings"/>
    <x v="2"/>
    <n v="44"/>
    <x v="241"/>
    <n v="7260"/>
    <n v="3993.0000000000005"/>
    <n v="0.55000000000000004"/>
    <x v="2"/>
    <x v="0"/>
    <x v="1"/>
    <n v="44"/>
    <n v="24.200000000000003"/>
  </r>
  <r>
    <x v="4"/>
    <n v="1189833"/>
    <d v="2021-01-30T00:00:00"/>
    <x v="3"/>
    <s v="Montana"/>
    <s v="Billings"/>
    <x v="3"/>
    <n v="38"/>
    <x v="162"/>
    <n v="4028"/>
    <n v="2134.84"/>
    <n v="0.53"/>
    <x v="2"/>
    <x v="0"/>
    <x v="1"/>
    <n v="38"/>
    <n v="20.14"/>
  </r>
  <r>
    <x v="4"/>
    <n v="1189833"/>
    <d v="2021-01-31T00:00:00"/>
    <x v="3"/>
    <s v="Montana"/>
    <s v="Billings"/>
    <x v="4"/>
    <n v="41"/>
    <x v="41"/>
    <n v="3075"/>
    <n v="2275.5000000000005"/>
    <n v="0.7400000000000001"/>
    <x v="2"/>
    <x v="0"/>
    <x v="1"/>
    <n v="41"/>
    <n v="30.340000000000007"/>
  </r>
  <r>
    <x v="4"/>
    <n v="1189833"/>
    <d v="2021-02-01T00:00:00"/>
    <x v="3"/>
    <s v="Montana"/>
    <s v="Billings"/>
    <x v="5"/>
    <n v="55"/>
    <x v="42"/>
    <n v="8250"/>
    <n v="2970"/>
    <n v="0.36"/>
    <x v="2"/>
    <x v="1"/>
    <x v="1"/>
    <n v="55"/>
    <n v="19.8"/>
  </r>
  <r>
    <x v="4"/>
    <n v="1189833"/>
    <d v="2021-02-02T00:00:00"/>
    <x v="3"/>
    <s v="Montana"/>
    <s v="Billings"/>
    <x v="0"/>
    <n v="37"/>
    <x v="126"/>
    <n v="7511"/>
    <n v="4431.4900000000007"/>
    <n v="0.59000000000000008"/>
    <x v="2"/>
    <x v="1"/>
    <x v="1"/>
    <n v="37"/>
    <n v="21.830000000000002"/>
  </r>
  <r>
    <x v="4"/>
    <n v="1189833"/>
    <d v="2021-02-03T00:00:00"/>
    <x v="3"/>
    <s v="Montana"/>
    <s v="Billings"/>
    <x v="1"/>
    <n v="41"/>
    <x v="163"/>
    <n v="6396"/>
    <n v="2750.2799999999997"/>
    <n v="0.43"/>
    <x v="2"/>
    <x v="1"/>
    <x v="1"/>
    <n v="41"/>
    <n v="17.63"/>
  </r>
  <r>
    <x v="4"/>
    <n v="1189833"/>
    <d v="2021-02-04T00:00:00"/>
    <x v="3"/>
    <s v="Montana"/>
    <s v="Billings"/>
    <x v="2"/>
    <n v="44"/>
    <x v="231"/>
    <n v="6292"/>
    <n v="3712.2800000000007"/>
    <n v="0.59000000000000008"/>
    <x v="2"/>
    <x v="1"/>
    <x v="1"/>
    <n v="44"/>
    <n v="25.960000000000004"/>
  </r>
  <r>
    <x v="4"/>
    <n v="1189833"/>
    <d v="2021-02-05T00:00:00"/>
    <x v="3"/>
    <s v="Montana"/>
    <s v="Billings"/>
    <x v="3"/>
    <n v="36"/>
    <x v="161"/>
    <n v="4068"/>
    <n v="2156.04"/>
    <n v="0.53"/>
    <x v="2"/>
    <x v="1"/>
    <x v="1"/>
    <n v="36"/>
    <n v="19.079999999999998"/>
  </r>
  <r>
    <x v="4"/>
    <n v="1189833"/>
    <d v="2021-02-06T00:00:00"/>
    <x v="3"/>
    <s v="Montana"/>
    <s v="Billings"/>
    <x v="4"/>
    <n v="42"/>
    <x v="168"/>
    <n v="5208"/>
    <n v="3645.6000000000004"/>
    <n v="0.70000000000000007"/>
    <x v="2"/>
    <x v="1"/>
    <x v="1"/>
    <n v="42"/>
    <n v="29.400000000000002"/>
  </r>
  <r>
    <x v="4"/>
    <n v="1189833"/>
    <d v="2021-02-07T00:00:00"/>
    <x v="3"/>
    <s v="Montana"/>
    <s v="Billings"/>
    <x v="5"/>
    <n v="58"/>
    <x v="231"/>
    <n v="8294"/>
    <n v="2902.8999999999996"/>
    <n v="0.35"/>
    <x v="2"/>
    <x v="1"/>
    <x v="1"/>
    <n v="58"/>
    <n v="20.299999999999997"/>
  </r>
  <r>
    <x v="4"/>
    <n v="1189833"/>
    <d v="2021-02-08T00:00:00"/>
    <x v="3"/>
    <s v="Montana"/>
    <s v="Billings"/>
    <x v="0"/>
    <n v="42"/>
    <x v="126"/>
    <n v="8526"/>
    <n v="4945.0800000000008"/>
    <n v="0.58000000000000007"/>
    <x v="2"/>
    <x v="1"/>
    <x v="1"/>
    <n v="42"/>
    <n v="24.360000000000003"/>
  </r>
  <r>
    <x v="4"/>
    <n v="1189833"/>
    <d v="2021-02-09T00:00:00"/>
    <x v="3"/>
    <s v="Montana"/>
    <s v="Billings"/>
    <x v="1"/>
    <n v="54"/>
    <x v="143"/>
    <n v="10152"/>
    <n v="4365.3599999999997"/>
    <n v="0.43"/>
    <x v="2"/>
    <x v="1"/>
    <x v="1"/>
    <n v="54"/>
    <n v="23.22"/>
  </r>
  <r>
    <x v="4"/>
    <n v="1189833"/>
    <d v="2021-02-10T00:00:00"/>
    <x v="3"/>
    <s v="Montana"/>
    <s v="Billings"/>
    <x v="2"/>
    <n v="49"/>
    <x v="242"/>
    <n v="6370"/>
    <n v="3758.3000000000006"/>
    <n v="0.59000000000000008"/>
    <x v="2"/>
    <x v="1"/>
    <x v="1"/>
    <n v="49"/>
    <n v="28.910000000000004"/>
  </r>
  <r>
    <x v="4"/>
    <n v="1189833"/>
    <d v="2021-02-11T00:00:00"/>
    <x v="3"/>
    <s v="Montana"/>
    <s v="Billings"/>
    <x v="3"/>
    <n v="41"/>
    <x v="162"/>
    <n v="4346"/>
    <n v="2346.84"/>
    <n v="0.54"/>
    <x v="2"/>
    <x v="1"/>
    <x v="1"/>
    <n v="41"/>
    <n v="22.14"/>
  </r>
  <r>
    <x v="4"/>
    <n v="1189833"/>
    <d v="2021-02-12T00:00:00"/>
    <x v="3"/>
    <s v="Montana"/>
    <s v="Billings"/>
    <x v="4"/>
    <n v="52"/>
    <x v="162"/>
    <n v="5512"/>
    <n v="3858.4000000000005"/>
    <n v="0.70000000000000007"/>
    <x v="2"/>
    <x v="1"/>
    <x v="1"/>
    <n v="52"/>
    <n v="36.400000000000006"/>
  </r>
  <r>
    <x v="4"/>
    <n v="1189833"/>
    <d v="2021-02-13T00:00:00"/>
    <x v="3"/>
    <s v="Montana"/>
    <s v="Billings"/>
    <x v="5"/>
    <n v="56"/>
    <x v="205"/>
    <n v="6272"/>
    <n v="2383.36"/>
    <n v="0.38"/>
    <x v="2"/>
    <x v="1"/>
    <x v="1"/>
    <n v="56"/>
    <n v="21.28"/>
  </r>
  <r>
    <x v="4"/>
    <n v="1189833"/>
    <d v="2021-02-14T00:00:00"/>
    <x v="3"/>
    <s v="Montana"/>
    <s v="Billings"/>
    <x v="0"/>
    <n v="41"/>
    <x v="263"/>
    <n v="7380"/>
    <n v="4280.4000000000005"/>
    <n v="0.58000000000000007"/>
    <x v="2"/>
    <x v="1"/>
    <x v="1"/>
    <n v="41"/>
    <n v="23.780000000000005"/>
  </r>
  <r>
    <x v="4"/>
    <n v="1189833"/>
    <d v="2021-02-15T00:00:00"/>
    <x v="3"/>
    <s v="Montana"/>
    <s v="Billings"/>
    <x v="1"/>
    <n v="48"/>
    <x v="163"/>
    <n v="7488"/>
    <n v="3294.72"/>
    <n v="0.44"/>
    <x v="2"/>
    <x v="1"/>
    <x v="1"/>
    <n v="48"/>
    <n v="21.119999999999997"/>
  </r>
  <r>
    <x v="4"/>
    <n v="1189833"/>
    <d v="2021-02-16T00:00:00"/>
    <x v="3"/>
    <s v="Montana"/>
    <s v="Billings"/>
    <x v="2"/>
    <n v="42"/>
    <x v="236"/>
    <n v="4914"/>
    <n v="2751.84"/>
    <n v="0.56000000000000005"/>
    <x v="2"/>
    <x v="1"/>
    <x v="1"/>
    <n v="42"/>
    <n v="23.52"/>
  </r>
  <r>
    <x v="4"/>
    <n v="1189833"/>
    <d v="2021-02-17T00:00:00"/>
    <x v="3"/>
    <s v="Montana"/>
    <s v="Billings"/>
    <x v="3"/>
    <n v="41"/>
    <x v="210"/>
    <n v="4756"/>
    <n v="2615.7999999999997"/>
    <n v="0.54999999999999993"/>
    <x v="2"/>
    <x v="1"/>
    <x v="1"/>
    <n v="41"/>
    <n v="22.549999999999997"/>
  </r>
  <r>
    <x v="4"/>
    <n v="1189833"/>
    <d v="2021-02-18T00:00:00"/>
    <x v="3"/>
    <s v="Montana"/>
    <s v="Billings"/>
    <x v="4"/>
    <n v="50"/>
    <x v="38"/>
    <n v="5000"/>
    <n v="3650.0000000000005"/>
    <n v="0.73000000000000009"/>
    <x v="2"/>
    <x v="1"/>
    <x v="1"/>
    <n v="50"/>
    <n v="36.500000000000007"/>
  </r>
  <r>
    <x v="4"/>
    <n v="1189833"/>
    <d v="2021-02-19T00:00:00"/>
    <x v="3"/>
    <s v="Montana"/>
    <s v="Billings"/>
    <x v="5"/>
    <n v="59"/>
    <x v="185"/>
    <n v="7198"/>
    <n v="2879.2000000000003"/>
    <n v="0.4"/>
    <x v="2"/>
    <x v="1"/>
    <x v="1"/>
    <n v="59"/>
    <n v="23.6"/>
  </r>
  <r>
    <x v="4"/>
    <n v="1189833"/>
    <d v="2021-02-20T00:00:00"/>
    <x v="3"/>
    <s v="Montana"/>
    <s v="Billings"/>
    <x v="0"/>
    <n v="44"/>
    <x v="160"/>
    <n v="7040"/>
    <n v="3942.4000000000005"/>
    <n v="0.56000000000000005"/>
    <x v="2"/>
    <x v="1"/>
    <x v="1"/>
    <n v="44"/>
    <n v="24.640000000000004"/>
  </r>
  <r>
    <x v="4"/>
    <n v="1189833"/>
    <d v="2021-02-21T00:00:00"/>
    <x v="3"/>
    <s v="Montana"/>
    <s v="Billings"/>
    <x v="1"/>
    <n v="49"/>
    <x v="160"/>
    <n v="7840"/>
    <n v="3371.2"/>
    <n v="0.43"/>
    <x v="2"/>
    <x v="1"/>
    <x v="1"/>
    <n v="49"/>
    <n v="21.07"/>
  </r>
  <r>
    <x v="4"/>
    <n v="1189833"/>
    <d v="2021-02-22T00:00:00"/>
    <x v="3"/>
    <s v="Montana"/>
    <s v="Billings"/>
    <x v="2"/>
    <n v="41"/>
    <x v="210"/>
    <n v="4756"/>
    <n v="2710.92"/>
    <n v="0.57000000000000006"/>
    <x v="2"/>
    <x v="1"/>
    <x v="1"/>
    <n v="41"/>
    <n v="23.37"/>
  </r>
  <r>
    <x v="4"/>
    <n v="1189833"/>
    <d v="2021-02-23T00:00:00"/>
    <x v="3"/>
    <s v="Montana"/>
    <s v="Billings"/>
    <x v="3"/>
    <n v="44"/>
    <x v="193"/>
    <n v="4620"/>
    <n v="2402.4"/>
    <n v="0.52"/>
    <x v="2"/>
    <x v="1"/>
    <x v="1"/>
    <n v="44"/>
    <n v="22.880000000000003"/>
  </r>
  <r>
    <x v="4"/>
    <n v="1189833"/>
    <d v="2021-02-24T00:00:00"/>
    <x v="3"/>
    <s v="Montana"/>
    <s v="Billings"/>
    <x v="4"/>
    <n v="54"/>
    <x v="230"/>
    <n v="5292"/>
    <n v="3969.0000000000005"/>
    <n v="0.75000000000000011"/>
    <x v="2"/>
    <x v="1"/>
    <x v="1"/>
    <n v="54"/>
    <n v="40.500000000000007"/>
  </r>
  <r>
    <x v="4"/>
    <n v="1189833"/>
    <d v="2021-02-25T00:00:00"/>
    <x v="3"/>
    <s v="Montana"/>
    <s v="Billings"/>
    <x v="5"/>
    <n v="58"/>
    <x v="243"/>
    <n v="6264"/>
    <n v="2442.96"/>
    <n v="0.39"/>
    <x v="2"/>
    <x v="1"/>
    <x v="1"/>
    <n v="58"/>
    <n v="22.62"/>
  </r>
  <r>
    <x v="4"/>
    <n v="1189833"/>
    <d v="2021-02-26T00:00:00"/>
    <x v="3"/>
    <s v="Montana"/>
    <s v="Billings"/>
    <x v="0"/>
    <n v="38"/>
    <x v="212"/>
    <n v="6346"/>
    <n v="3744.1400000000003"/>
    <n v="0.59000000000000008"/>
    <x v="2"/>
    <x v="1"/>
    <x v="1"/>
    <n v="38"/>
    <n v="22.42"/>
  </r>
  <r>
    <x v="4"/>
    <n v="1189833"/>
    <d v="2021-02-27T00:00:00"/>
    <x v="3"/>
    <s v="Montana"/>
    <s v="Billings"/>
    <x v="1"/>
    <n v="42"/>
    <x v="217"/>
    <n v="7266"/>
    <n v="2979.06"/>
    <n v="0.41"/>
    <x v="2"/>
    <x v="1"/>
    <x v="1"/>
    <n v="42"/>
    <n v="17.22"/>
  </r>
  <r>
    <x v="4"/>
    <n v="1189833"/>
    <d v="2021-02-28T00:00:00"/>
    <x v="3"/>
    <s v="Montana"/>
    <s v="Billings"/>
    <x v="2"/>
    <n v="37"/>
    <x v="248"/>
    <n v="4551"/>
    <n v="2594.0700000000002"/>
    <n v="0.57000000000000006"/>
    <x v="2"/>
    <x v="1"/>
    <x v="1"/>
    <n v="37"/>
    <n v="21.09"/>
  </r>
  <r>
    <x v="4"/>
    <n v="1189833"/>
    <d v="2021-03-01T00:00:00"/>
    <x v="3"/>
    <s v="Montana"/>
    <s v="Billings"/>
    <x v="3"/>
    <n v="39"/>
    <x v="164"/>
    <n v="4641"/>
    <n v="2552.5499999999997"/>
    <n v="0.54999999999999993"/>
    <x v="2"/>
    <x v="2"/>
    <x v="1"/>
    <n v="39"/>
    <n v="21.45"/>
  </r>
  <r>
    <x v="4"/>
    <n v="1189833"/>
    <d v="2021-03-02T00:00:00"/>
    <x v="3"/>
    <s v="Montana"/>
    <s v="Billings"/>
    <x v="4"/>
    <n v="51"/>
    <x v="161"/>
    <n v="5763"/>
    <n v="4264.6200000000008"/>
    <n v="0.7400000000000001"/>
    <x v="2"/>
    <x v="2"/>
    <x v="1"/>
    <n v="51"/>
    <n v="37.740000000000009"/>
  </r>
  <r>
    <x v="4"/>
    <n v="1189833"/>
    <d v="2021-03-03T00:00:00"/>
    <x v="3"/>
    <s v="Montana"/>
    <s v="Billings"/>
    <x v="5"/>
    <n v="56"/>
    <x v="247"/>
    <n v="7448"/>
    <n v="2830.2400000000002"/>
    <n v="0.38"/>
    <x v="2"/>
    <x v="2"/>
    <x v="1"/>
    <n v="56"/>
    <n v="21.28"/>
  </r>
  <r>
    <x v="4"/>
    <n v="1189833"/>
    <d v="2021-03-04T00:00:00"/>
    <x v="3"/>
    <s v="Montana"/>
    <s v="Billings"/>
    <x v="0"/>
    <n v="41"/>
    <x v="130"/>
    <n v="8036"/>
    <n v="4500.1600000000008"/>
    <n v="0.56000000000000005"/>
    <x v="2"/>
    <x v="2"/>
    <x v="1"/>
    <n v="41"/>
    <n v="22.960000000000004"/>
  </r>
  <r>
    <x v="4"/>
    <n v="1189833"/>
    <d v="2021-03-05T00:00:00"/>
    <x v="3"/>
    <s v="Montana"/>
    <s v="Billings"/>
    <x v="1"/>
    <n v="45"/>
    <x v="131"/>
    <n v="8190"/>
    <n v="3521.7"/>
    <n v="0.43"/>
    <x v="2"/>
    <x v="2"/>
    <x v="1"/>
    <n v="45"/>
    <n v="19.349999999999998"/>
  </r>
  <r>
    <x v="4"/>
    <n v="1189833"/>
    <d v="2021-03-06T00:00:00"/>
    <x v="3"/>
    <s v="Montana"/>
    <s v="Billings"/>
    <x v="2"/>
    <n v="42"/>
    <x v="247"/>
    <n v="5586"/>
    <n v="3351.6"/>
    <n v="0.6"/>
    <x v="2"/>
    <x v="2"/>
    <x v="1"/>
    <n v="42"/>
    <n v="25.2"/>
  </r>
  <r>
    <x v="4"/>
    <n v="1189833"/>
    <d v="2021-03-07T00:00:00"/>
    <x v="3"/>
    <s v="Montana"/>
    <s v="Billings"/>
    <x v="3"/>
    <n v="43"/>
    <x v="231"/>
    <n v="6149"/>
    <n v="3135.9900000000002"/>
    <n v="0.51"/>
    <x v="2"/>
    <x v="2"/>
    <x v="1"/>
    <n v="43"/>
    <n v="21.930000000000003"/>
  </r>
  <r>
    <x v="4"/>
    <n v="1189833"/>
    <d v="2021-03-08T00:00:00"/>
    <x v="3"/>
    <s v="Montana"/>
    <s v="Billings"/>
    <x v="4"/>
    <n v="53"/>
    <x v="196"/>
    <n v="6360"/>
    <n v="4642.8"/>
    <n v="0.73000000000000009"/>
    <x v="2"/>
    <x v="2"/>
    <x v="1"/>
    <n v="53"/>
    <n v="38.690000000000005"/>
  </r>
  <r>
    <x v="4"/>
    <n v="1189833"/>
    <d v="2021-03-09T00:00:00"/>
    <x v="3"/>
    <s v="Montana"/>
    <s v="Billings"/>
    <x v="5"/>
    <n v="55"/>
    <x v="242"/>
    <n v="7150"/>
    <n v="2860"/>
    <n v="0.4"/>
    <x v="2"/>
    <x v="2"/>
    <x v="1"/>
    <n v="55"/>
    <n v="22"/>
  </r>
  <r>
    <x v="2"/>
    <n v="1197831"/>
    <d v="2021-03-10T00:00:00"/>
    <x v="3"/>
    <s v="Montana"/>
    <s v="Billings"/>
    <x v="0"/>
    <n v="18"/>
    <x v="124"/>
    <n v="3780"/>
    <n v="1890"/>
    <n v="0.5"/>
    <x v="2"/>
    <x v="2"/>
    <x v="1"/>
    <n v="18"/>
    <n v="9"/>
  </r>
  <r>
    <x v="2"/>
    <n v="1197831"/>
    <d v="2021-03-11T00:00:00"/>
    <x v="3"/>
    <s v="Montana"/>
    <s v="Billings"/>
    <x v="1"/>
    <n v="29"/>
    <x v="131"/>
    <n v="5278"/>
    <n v="2427.8799999999997"/>
    <n v="0.45999999999999996"/>
    <x v="2"/>
    <x v="2"/>
    <x v="1"/>
    <n v="29"/>
    <n v="13.339999999999998"/>
  </r>
  <r>
    <x v="2"/>
    <n v="1197831"/>
    <d v="2021-03-12T00:00:00"/>
    <x v="3"/>
    <s v="Montana"/>
    <s v="Billings"/>
    <x v="2"/>
    <n v="27"/>
    <x v="242"/>
    <n v="3510"/>
    <n v="1579.4999999999998"/>
    <n v="0.44999999999999996"/>
    <x v="2"/>
    <x v="2"/>
    <x v="1"/>
    <n v="27"/>
    <n v="12.149999999999999"/>
  </r>
  <r>
    <x v="2"/>
    <n v="1197831"/>
    <d v="2021-03-13T00:00:00"/>
    <x v="3"/>
    <s v="Montana"/>
    <s v="Billings"/>
    <x v="3"/>
    <n v="32"/>
    <x v="192"/>
    <n v="4320"/>
    <n v="2462.4"/>
    <n v="0.57000000000000006"/>
    <x v="2"/>
    <x v="2"/>
    <x v="1"/>
    <n v="32"/>
    <n v="18.240000000000002"/>
  </r>
  <r>
    <x v="2"/>
    <n v="1197831"/>
    <d v="2021-03-14T00:00:00"/>
    <x v="1"/>
    <s v="Tennessee"/>
    <s v="Knoxville"/>
    <x v="4"/>
    <n v="39"/>
    <x v="60"/>
    <n v="3705"/>
    <n v="1482"/>
    <n v="0.4"/>
    <x v="2"/>
    <x v="2"/>
    <x v="1"/>
    <n v="39"/>
    <n v="15.6"/>
  </r>
  <r>
    <x v="2"/>
    <n v="1197831"/>
    <d v="2021-03-15T00:00:00"/>
    <x v="1"/>
    <s v="Tennessee"/>
    <s v="Knoxville"/>
    <x v="5"/>
    <n v="33"/>
    <x v="35"/>
    <n v="4125"/>
    <n v="2681.25"/>
    <n v="0.65"/>
    <x v="2"/>
    <x v="2"/>
    <x v="1"/>
    <n v="33"/>
    <n v="21.45"/>
  </r>
  <r>
    <x v="2"/>
    <n v="1197831"/>
    <d v="2021-03-16T00:00:00"/>
    <x v="1"/>
    <s v="Tennessee"/>
    <s v="Knoxville"/>
    <x v="0"/>
    <n v="24"/>
    <x v="138"/>
    <n v="4056"/>
    <n v="2028"/>
    <n v="0.5"/>
    <x v="2"/>
    <x v="2"/>
    <x v="1"/>
    <n v="24"/>
    <n v="12"/>
  </r>
  <r>
    <x v="2"/>
    <n v="1197831"/>
    <d v="2021-03-17T00:00:00"/>
    <x v="1"/>
    <s v="Tennessee"/>
    <s v="Knoxville"/>
    <x v="1"/>
    <n v="33"/>
    <x v="141"/>
    <n v="5973"/>
    <n v="2867.04"/>
    <n v="0.48"/>
    <x v="2"/>
    <x v="2"/>
    <x v="1"/>
    <n v="33"/>
    <n v="15.84"/>
  </r>
  <r>
    <x v="2"/>
    <n v="1197831"/>
    <d v="2021-03-18T00:00:00"/>
    <x v="1"/>
    <s v="Tennessee"/>
    <s v="Knoxville"/>
    <x v="2"/>
    <n v="32"/>
    <x v="185"/>
    <n v="3904"/>
    <n v="1873.9199999999998"/>
    <n v="0.48"/>
    <x v="2"/>
    <x v="2"/>
    <x v="1"/>
    <n v="32"/>
    <n v="15.36"/>
  </r>
  <r>
    <x v="2"/>
    <n v="1197831"/>
    <d v="2021-03-19T00:00:00"/>
    <x v="1"/>
    <s v="Tennessee"/>
    <s v="Knoxville"/>
    <x v="3"/>
    <n v="33"/>
    <x v="243"/>
    <n v="3564"/>
    <n v="2138.4"/>
    <n v="0.6"/>
    <x v="2"/>
    <x v="2"/>
    <x v="1"/>
    <n v="33"/>
    <n v="19.8"/>
  </r>
  <r>
    <x v="2"/>
    <n v="1197831"/>
    <d v="2021-03-20T00:00:00"/>
    <x v="1"/>
    <s v="Tennessee"/>
    <s v="Knoxville"/>
    <x v="4"/>
    <n v="37"/>
    <x v="170"/>
    <n v="3071"/>
    <n v="1259.1099999999999"/>
    <n v="0.41"/>
    <x v="2"/>
    <x v="2"/>
    <x v="1"/>
    <n v="37"/>
    <n v="15.169999999999998"/>
  </r>
  <r>
    <x v="2"/>
    <n v="1197831"/>
    <d v="2021-03-21T00:00:00"/>
    <x v="1"/>
    <s v="Tennessee"/>
    <s v="Knoxville"/>
    <x v="5"/>
    <n v="32"/>
    <x v="247"/>
    <n v="4256"/>
    <n v="2723.84"/>
    <n v="0.64"/>
    <x v="2"/>
    <x v="2"/>
    <x v="1"/>
    <n v="32"/>
    <n v="20.48"/>
  </r>
  <r>
    <x v="2"/>
    <n v="1197831"/>
    <d v="2021-03-22T00:00:00"/>
    <x v="1"/>
    <s v="Tennessee"/>
    <s v="Knoxville"/>
    <x v="0"/>
    <n v="27"/>
    <x v="133"/>
    <n v="5103"/>
    <n v="2602.5300000000002"/>
    <n v="0.51"/>
    <x v="2"/>
    <x v="2"/>
    <x v="1"/>
    <n v="27"/>
    <n v="13.770000000000001"/>
  </r>
  <r>
    <x v="2"/>
    <n v="1197831"/>
    <d v="2021-03-23T00:00:00"/>
    <x v="1"/>
    <s v="Tennessee"/>
    <s v="Knoxville"/>
    <x v="1"/>
    <n v="37"/>
    <x v="134"/>
    <n v="6031"/>
    <n v="3136.12"/>
    <n v="0.52"/>
    <x v="2"/>
    <x v="2"/>
    <x v="1"/>
    <n v="37"/>
    <n v="19.239999999999998"/>
  </r>
  <r>
    <x v="2"/>
    <n v="1197831"/>
    <d v="2021-03-24T00:00:00"/>
    <x v="1"/>
    <s v="Tennessee"/>
    <s v="Knoxville"/>
    <x v="2"/>
    <n v="28"/>
    <x v="168"/>
    <n v="3472"/>
    <n v="1909.5999999999997"/>
    <n v="0.54999999999999993"/>
    <x v="2"/>
    <x v="2"/>
    <x v="1"/>
    <n v="28"/>
    <n v="15.399999999999997"/>
  </r>
  <r>
    <x v="2"/>
    <n v="1197831"/>
    <d v="2021-03-25T00:00:00"/>
    <x v="1"/>
    <s v="Tennessee"/>
    <s v="Knoxville"/>
    <x v="3"/>
    <n v="33"/>
    <x v="253"/>
    <n v="3333"/>
    <n v="2133.12"/>
    <n v="0.64"/>
    <x v="2"/>
    <x v="2"/>
    <x v="1"/>
    <n v="33"/>
    <n v="21.119999999999997"/>
  </r>
  <r>
    <x v="2"/>
    <n v="1197831"/>
    <d v="2021-03-26T00:00:00"/>
    <x v="1"/>
    <s v="Tennessee"/>
    <s v="Knoxville"/>
    <x v="4"/>
    <n v="39"/>
    <x v="173"/>
    <n v="2691"/>
    <n v="1264.77"/>
    <n v="0.47"/>
    <x v="2"/>
    <x v="2"/>
    <x v="1"/>
    <n v="39"/>
    <n v="18.329999999999998"/>
  </r>
  <r>
    <x v="2"/>
    <n v="1197831"/>
    <d v="2021-03-27T00:00:00"/>
    <x v="1"/>
    <s v="Tennessee"/>
    <s v="Knoxville"/>
    <x v="5"/>
    <n v="33"/>
    <x v="215"/>
    <n v="3663"/>
    <n v="2417.58"/>
    <n v="0.66"/>
    <x v="2"/>
    <x v="2"/>
    <x v="1"/>
    <n v="33"/>
    <n v="21.779999999999998"/>
  </r>
  <r>
    <x v="2"/>
    <n v="1197831"/>
    <d v="2021-03-28T00:00:00"/>
    <x v="1"/>
    <s v="Tennessee"/>
    <s v="Knoxville"/>
    <x v="0"/>
    <n v="19"/>
    <x v="138"/>
    <n v="3211"/>
    <n v="1605.5"/>
    <n v="0.5"/>
    <x v="2"/>
    <x v="2"/>
    <x v="1"/>
    <n v="19"/>
    <n v="9.5"/>
  </r>
  <r>
    <x v="2"/>
    <n v="1197831"/>
    <d v="2021-03-29T00:00:00"/>
    <x v="1"/>
    <s v="Tennessee"/>
    <s v="Knoxville"/>
    <x v="1"/>
    <n v="24"/>
    <x v="129"/>
    <n v="4224"/>
    <n v="2154.2400000000002"/>
    <n v="0.51"/>
    <x v="2"/>
    <x v="2"/>
    <x v="1"/>
    <n v="24"/>
    <n v="12.240000000000002"/>
  </r>
  <r>
    <x v="2"/>
    <n v="1197831"/>
    <d v="2021-03-30T00:00:00"/>
    <x v="1"/>
    <s v="Tennessee"/>
    <s v="Knoxville"/>
    <x v="2"/>
    <n v="19"/>
    <x v="192"/>
    <n v="2565"/>
    <n v="1410.7499999999998"/>
    <n v="0.54999999999999993"/>
    <x v="2"/>
    <x v="2"/>
    <x v="1"/>
    <n v="19"/>
    <n v="10.449999999999998"/>
  </r>
  <r>
    <x v="2"/>
    <n v="1197831"/>
    <d v="2021-03-31T00:00:00"/>
    <x v="1"/>
    <s v="Tennessee"/>
    <s v="Knoxville"/>
    <x v="3"/>
    <n v="23"/>
    <x v="205"/>
    <n v="2576"/>
    <n v="1674.4"/>
    <n v="0.65"/>
    <x v="2"/>
    <x v="2"/>
    <x v="1"/>
    <n v="23"/>
    <n v="14.950000000000001"/>
  </r>
  <r>
    <x v="2"/>
    <n v="1197831"/>
    <d v="2021-04-01T00:00:00"/>
    <x v="1"/>
    <s v="Tennessee"/>
    <s v="Knoxville"/>
    <x v="4"/>
    <n v="28"/>
    <x v="199"/>
    <n v="2352"/>
    <n v="1058.3999999999999"/>
    <n v="0.44999999999999996"/>
    <x v="2"/>
    <x v="3"/>
    <x v="1"/>
    <n v="28"/>
    <n v="12.599999999999998"/>
  </r>
  <r>
    <x v="2"/>
    <n v="1197831"/>
    <d v="2021-04-02T00:00:00"/>
    <x v="1"/>
    <s v="Tennessee"/>
    <s v="Knoxville"/>
    <x v="5"/>
    <n v="24"/>
    <x v="147"/>
    <n v="3864"/>
    <n v="2627.52"/>
    <n v="0.68"/>
    <x v="2"/>
    <x v="3"/>
    <x v="1"/>
    <n v="24"/>
    <n v="16.32"/>
  </r>
  <r>
    <x v="2"/>
    <n v="1197831"/>
    <d v="2021-04-03T00:00:00"/>
    <x v="1"/>
    <s v="Tennessee"/>
    <s v="Knoxville"/>
    <x v="0"/>
    <n v="14"/>
    <x v="133"/>
    <n v="2646"/>
    <n v="1323"/>
    <n v="0.5"/>
    <x v="2"/>
    <x v="3"/>
    <x v="1"/>
    <n v="14"/>
    <n v="7"/>
  </r>
  <r>
    <x v="2"/>
    <n v="1197831"/>
    <d v="2021-04-04T00:00:00"/>
    <x v="1"/>
    <s v="Tennessee"/>
    <s v="Knoxville"/>
    <x v="1"/>
    <n v="23"/>
    <x v="153"/>
    <n v="5014"/>
    <n v="2507"/>
    <n v="0.5"/>
    <x v="2"/>
    <x v="3"/>
    <x v="1"/>
    <n v="23"/>
    <n v="11.5"/>
  </r>
  <r>
    <x v="2"/>
    <n v="1197831"/>
    <d v="2021-04-05T00:00:00"/>
    <x v="1"/>
    <s v="Tennessee"/>
    <s v="Knoxville"/>
    <x v="2"/>
    <n v="19"/>
    <x v="263"/>
    <n v="3420"/>
    <n v="1846.8000000000002"/>
    <n v="0.54"/>
    <x v="2"/>
    <x v="3"/>
    <x v="1"/>
    <n v="19"/>
    <n v="10.260000000000002"/>
  </r>
  <r>
    <x v="2"/>
    <n v="1197831"/>
    <d v="2021-04-06T00:00:00"/>
    <x v="1"/>
    <s v="Tennessee"/>
    <s v="Knoxville"/>
    <x v="3"/>
    <n v="27"/>
    <x v="213"/>
    <n v="3834"/>
    <n v="2300.4"/>
    <n v="0.6"/>
    <x v="2"/>
    <x v="3"/>
    <x v="1"/>
    <n v="27"/>
    <n v="16.2"/>
  </r>
  <r>
    <x v="2"/>
    <n v="1197831"/>
    <d v="2021-04-07T00:00:00"/>
    <x v="1"/>
    <s v="Tennessee"/>
    <s v="Knoxville"/>
    <x v="4"/>
    <n v="41"/>
    <x v="162"/>
    <n v="4346"/>
    <n v="2129.54"/>
    <n v="0.49"/>
    <x v="2"/>
    <x v="3"/>
    <x v="1"/>
    <n v="41"/>
    <n v="20.09"/>
  </r>
  <r>
    <x v="2"/>
    <n v="1197831"/>
    <d v="2021-04-08T00:00:00"/>
    <x v="1"/>
    <s v="Tennessee"/>
    <s v="Knoxville"/>
    <x v="5"/>
    <n v="38"/>
    <x v="158"/>
    <n v="7676"/>
    <n v="5142.92"/>
    <n v="0.67"/>
    <x v="2"/>
    <x v="3"/>
    <x v="1"/>
    <n v="38"/>
    <n v="25.46"/>
  </r>
  <r>
    <x v="2"/>
    <n v="1197831"/>
    <d v="2021-04-09T00:00:00"/>
    <x v="1"/>
    <s v="Tennessee"/>
    <s v="Knoxville"/>
    <x v="0"/>
    <n v="36"/>
    <x v="146"/>
    <n v="7812"/>
    <n v="3984.12"/>
    <n v="0.51"/>
    <x v="2"/>
    <x v="3"/>
    <x v="1"/>
    <n v="36"/>
    <n v="18.36"/>
  </r>
  <r>
    <x v="2"/>
    <n v="1197831"/>
    <d v="2021-04-10T00:00:00"/>
    <x v="1"/>
    <s v="Tennessee"/>
    <s v="Knoxville"/>
    <x v="1"/>
    <n v="42"/>
    <x v="158"/>
    <n v="8484"/>
    <n v="4326.84"/>
    <n v="0.51"/>
    <x v="2"/>
    <x v="3"/>
    <x v="1"/>
    <n v="42"/>
    <n v="21.42"/>
  </r>
  <r>
    <x v="2"/>
    <n v="1197831"/>
    <d v="2021-04-11T00:00:00"/>
    <x v="1"/>
    <s v="Tennessee"/>
    <s v="Knoxville"/>
    <x v="2"/>
    <n v="36"/>
    <x v="138"/>
    <n v="6084"/>
    <n v="3102.84"/>
    <n v="0.51"/>
    <x v="2"/>
    <x v="3"/>
    <x v="1"/>
    <n v="36"/>
    <n v="18.36"/>
  </r>
  <r>
    <x v="2"/>
    <n v="1197831"/>
    <d v="2021-04-12T00:00:00"/>
    <x v="1"/>
    <s v="Tennessee"/>
    <s v="Knoxville"/>
    <x v="3"/>
    <n v="36"/>
    <x v="132"/>
    <n v="6264"/>
    <n v="3821.04"/>
    <n v="0.61"/>
    <x v="2"/>
    <x v="3"/>
    <x v="1"/>
    <n v="36"/>
    <n v="21.96"/>
  </r>
  <r>
    <x v="2"/>
    <n v="1197831"/>
    <d v="2021-04-13T00:00:00"/>
    <x v="1"/>
    <s v="Tennessee"/>
    <s v="Knoxville"/>
    <x v="4"/>
    <n v="43"/>
    <x v="57"/>
    <n v="6235"/>
    <n v="2992.7999999999997"/>
    <n v="0.48"/>
    <x v="2"/>
    <x v="3"/>
    <x v="1"/>
    <n v="43"/>
    <n v="20.639999999999997"/>
  </r>
  <r>
    <x v="2"/>
    <n v="1197831"/>
    <d v="2021-04-14T00:00:00"/>
    <x v="1"/>
    <s v="Tennessee"/>
    <s v="Knoxville"/>
    <x v="5"/>
    <n v="49"/>
    <x v="116"/>
    <n v="11564"/>
    <n v="7516.6"/>
    <n v="0.65"/>
    <x v="2"/>
    <x v="3"/>
    <x v="1"/>
    <n v="49"/>
    <n v="31.85"/>
  </r>
  <r>
    <x v="2"/>
    <n v="1197831"/>
    <d v="2021-04-15T00:00:00"/>
    <x v="1"/>
    <s v="Tennessee"/>
    <s v="Knoxville"/>
    <x v="0"/>
    <n v="36"/>
    <x v="102"/>
    <n v="7740"/>
    <n v="4411.7999999999993"/>
    <n v="0.56999999999999995"/>
    <x v="2"/>
    <x v="3"/>
    <x v="1"/>
    <n v="36"/>
    <n v="20.519999999999996"/>
  </r>
  <r>
    <x v="2"/>
    <n v="1197831"/>
    <d v="2021-04-16T00:00:00"/>
    <x v="1"/>
    <s v="Tennessee"/>
    <s v="Knoxville"/>
    <x v="1"/>
    <n v="43"/>
    <x v="92"/>
    <n v="8858"/>
    <n v="5137.6399999999994"/>
    <n v="0.57999999999999996"/>
    <x v="2"/>
    <x v="3"/>
    <x v="1"/>
    <n v="43"/>
    <n v="24.939999999999998"/>
  </r>
  <r>
    <x v="2"/>
    <n v="1197831"/>
    <d v="2021-04-17T00:00:00"/>
    <x v="1"/>
    <s v="Tennessee"/>
    <s v="Knoxville"/>
    <x v="2"/>
    <n v="36"/>
    <x v="121"/>
    <n v="9468"/>
    <n v="5680.8"/>
    <n v="0.6"/>
    <x v="2"/>
    <x v="3"/>
    <x v="1"/>
    <n v="36"/>
    <n v="21.6"/>
  </r>
  <r>
    <x v="2"/>
    <n v="1197831"/>
    <d v="2021-04-18T00:00:00"/>
    <x v="1"/>
    <s v="Tennessee"/>
    <s v="Knoxville"/>
    <x v="3"/>
    <n v="37"/>
    <x v="147"/>
    <n v="5957"/>
    <n v="3872.05"/>
    <n v="0.65"/>
    <x v="2"/>
    <x v="3"/>
    <x v="1"/>
    <n v="37"/>
    <n v="24.05"/>
  </r>
  <r>
    <x v="2"/>
    <n v="1197831"/>
    <d v="2021-04-19T00:00:00"/>
    <x v="1"/>
    <s v="Tennessee"/>
    <s v="Knoxville"/>
    <x v="4"/>
    <n v="43"/>
    <x v="241"/>
    <n v="7095"/>
    <n v="3760.3500000000004"/>
    <n v="0.53"/>
    <x v="2"/>
    <x v="3"/>
    <x v="1"/>
    <n v="43"/>
    <n v="22.790000000000003"/>
  </r>
  <r>
    <x v="2"/>
    <n v="1197831"/>
    <d v="2021-04-20T00:00:00"/>
    <x v="1"/>
    <s v="Tennessee"/>
    <s v="Knoxville"/>
    <x v="5"/>
    <n v="52"/>
    <x v="149"/>
    <n v="11596"/>
    <n v="8117.2000000000007"/>
    <n v="0.70000000000000007"/>
    <x v="2"/>
    <x v="3"/>
    <x v="1"/>
    <n v="52"/>
    <n v="36.400000000000006"/>
  </r>
  <r>
    <x v="2"/>
    <n v="1197831"/>
    <d v="2021-04-21T00:00:00"/>
    <x v="1"/>
    <s v="Tennessee"/>
    <s v="Knoxville"/>
    <x v="0"/>
    <n v="41"/>
    <x v="148"/>
    <n v="9553"/>
    <n v="5445.2099999999991"/>
    <n v="0.56999999999999995"/>
    <x v="2"/>
    <x v="3"/>
    <x v="1"/>
    <n v="41"/>
    <n v="23.369999999999997"/>
  </r>
  <r>
    <x v="2"/>
    <n v="1197831"/>
    <d v="2021-04-22T00:00:00"/>
    <x v="1"/>
    <s v="Tennessee"/>
    <s v="Knoxville"/>
    <x v="1"/>
    <n v="54"/>
    <x v="148"/>
    <n v="12582"/>
    <n v="7171.74"/>
    <n v="0.56999999999999995"/>
    <x v="2"/>
    <x v="3"/>
    <x v="1"/>
    <n v="54"/>
    <n v="30.779999999999998"/>
  </r>
  <r>
    <x v="2"/>
    <n v="1197831"/>
    <d v="2021-04-23T00:00:00"/>
    <x v="1"/>
    <s v="Tennessee"/>
    <s v="Knoxville"/>
    <x v="2"/>
    <n v="46"/>
    <x v="123"/>
    <n v="13110"/>
    <n v="7866"/>
    <n v="0.6"/>
    <x v="2"/>
    <x v="3"/>
    <x v="1"/>
    <n v="46"/>
    <n v="27.6"/>
  </r>
  <r>
    <x v="2"/>
    <n v="1197831"/>
    <d v="2021-04-24T00:00:00"/>
    <x v="1"/>
    <s v="Tennessee"/>
    <s v="Knoxville"/>
    <x v="3"/>
    <n v="42"/>
    <x v="247"/>
    <n v="5586"/>
    <n v="3854.34"/>
    <n v="0.69000000000000006"/>
    <x v="2"/>
    <x v="3"/>
    <x v="1"/>
    <n v="42"/>
    <n v="28.98"/>
  </r>
  <r>
    <x v="2"/>
    <n v="1197831"/>
    <d v="2021-04-25T00:00:00"/>
    <x v="1"/>
    <s v="Tennessee"/>
    <s v="Knoxville"/>
    <x v="4"/>
    <n v="49"/>
    <x v="247"/>
    <n v="6517"/>
    <n v="3454.01"/>
    <n v="0.53"/>
    <x v="2"/>
    <x v="3"/>
    <x v="1"/>
    <n v="49"/>
    <n v="25.970000000000002"/>
  </r>
  <r>
    <x v="2"/>
    <n v="1197831"/>
    <d v="2021-04-26T00:00:00"/>
    <x v="1"/>
    <s v="Tennessee"/>
    <s v="Knoxville"/>
    <x v="5"/>
    <n v="53"/>
    <x v="141"/>
    <n v="9593"/>
    <n v="6811.0300000000007"/>
    <n v="0.71000000000000008"/>
    <x v="2"/>
    <x v="3"/>
    <x v="1"/>
    <n v="53"/>
    <n v="37.630000000000003"/>
  </r>
  <r>
    <x v="2"/>
    <n v="1197831"/>
    <d v="2021-04-27T00:00:00"/>
    <x v="1"/>
    <s v="Tennessee"/>
    <s v="Knoxville"/>
    <x v="0"/>
    <n v="49"/>
    <x v="131"/>
    <n v="8918"/>
    <n v="5350.8"/>
    <n v="0.6"/>
    <x v="2"/>
    <x v="3"/>
    <x v="1"/>
    <n v="49"/>
    <n v="29.400000000000002"/>
  </r>
  <r>
    <x v="2"/>
    <n v="1197831"/>
    <d v="2021-04-28T00:00:00"/>
    <x v="1"/>
    <s v="Tennessee"/>
    <s v="Knoxville"/>
    <x v="1"/>
    <n v="47"/>
    <x v="138"/>
    <n v="7943"/>
    <n v="4765.8"/>
    <n v="0.6"/>
    <x v="2"/>
    <x v="3"/>
    <x v="1"/>
    <n v="47"/>
    <n v="28.200000000000003"/>
  </r>
  <r>
    <x v="2"/>
    <n v="1197831"/>
    <d v="2021-04-29T00:00:00"/>
    <x v="1"/>
    <s v="Tennessee"/>
    <s v="Knoxville"/>
    <x v="2"/>
    <n v="54"/>
    <x v="131"/>
    <n v="9828"/>
    <n v="5798.5199999999995"/>
    <n v="0.59"/>
    <x v="2"/>
    <x v="3"/>
    <x v="1"/>
    <n v="54"/>
    <n v="31.859999999999996"/>
  </r>
  <r>
    <x v="2"/>
    <n v="1197831"/>
    <d v="2021-04-30T00:00:00"/>
    <x v="1"/>
    <s v="Tennessee"/>
    <s v="Knoxville"/>
    <x v="3"/>
    <n v="53"/>
    <x v="38"/>
    <n v="5300"/>
    <n v="3710.0000000000005"/>
    <n v="0.70000000000000007"/>
    <x v="2"/>
    <x v="3"/>
    <x v="1"/>
    <n v="53"/>
    <n v="37.1"/>
  </r>
  <r>
    <x v="2"/>
    <n v="1197831"/>
    <d v="2021-05-01T00:00:00"/>
    <x v="1"/>
    <s v="Tennessee"/>
    <s v="Knoxville"/>
    <x v="4"/>
    <n v="47"/>
    <x v="196"/>
    <n v="5640"/>
    <n v="2876.4"/>
    <n v="0.51"/>
    <x v="2"/>
    <x v="4"/>
    <x v="1"/>
    <n v="47"/>
    <n v="23.970000000000002"/>
  </r>
  <r>
    <x v="2"/>
    <n v="1197831"/>
    <d v="2021-05-02T00:00:00"/>
    <x v="1"/>
    <s v="Tennessee"/>
    <s v="Knoxville"/>
    <x v="5"/>
    <n v="42"/>
    <x v="134"/>
    <n v="6846"/>
    <n v="5066.0400000000009"/>
    <n v="0.7400000000000001"/>
    <x v="2"/>
    <x v="4"/>
    <x v="1"/>
    <n v="42"/>
    <n v="31.080000000000005"/>
  </r>
  <r>
    <x v="2"/>
    <n v="1197831"/>
    <d v="2021-05-03T00:00:00"/>
    <x v="1"/>
    <s v="Tennessee"/>
    <s v="Knoxville"/>
    <x v="0"/>
    <n v="33"/>
    <x v="217"/>
    <n v="5709"/>
    <n v="3254.1299999999997"/>
    <n v="0.56999999999999995"/>
    <x v="2"/>
    <x v="4"/>
    <x v="1"/>
    <n v="33"/>
    <n v="18.809999999999999"/>
  </r>
  <r>
    <x v="2"/>
    <n v="1197831"/>
    <d v="2021-05-04T00:00:00"/>
    <x v="1"/>
    <s v="Tennessee"/>
    <s v="Knoxville"/>
    <x v="1"/>
    <n v="32"/>
    <x v="42"/>
    <n v="4800"/>
    <n v="2880"/>
    <n v="0.6"/>
    <x v="2"/>
    <x v="4"/>
    <x v="1"/>
    <n v="32"/>
    <n v="19.2"/>
  </r>
  <r>
    <x v="2"/>
    <n v="1197831"/>
    <d v="2021-05-05T00:00:00"/>
    <x v="1"/>
    <s v="Tennessee"/>
    <s v="Knoxville"/>
    <x v="2"/>
    <n v="36"/>
    <x v="135"/>
    <n v="5292"/>
    <n v="3069.3599999999997"/>
    <n v="0.57999999999999996"/>
    <x v="2"/>
    <x v="4"/>
    <x v="1"/>
    <n v="36"/>
    <n v="20.88"/>
  </r>
  <r>
    <x v="2"/>
    <n v="1197831"/>
    <d v="2021-05-06T00:00:00"/>
    <x v="1"/>
    <s v="Tennessee"/>
    <s v="Knoxville"/>
    <x v="3"/>
    <n v="38"/>
    <x v="230"/>
    <n v="3724"/>
    <n v="2606.8000000000002"/>
    <n v="0.70000000000000007"/>
    <x v="2"/>
    <x v="4"/>
    <x v="1"/>
    <n v="38"/>
    <n v="26.6"/>
  </r>
  <r>
    <x v="2"/>
    <n v="1197831"/>
    <d v="2021-05-07T00:00:00"/>
    <x v="1"/>
    <s v="Tennessee"/>
    <s v="Knoxville"/>
    <x v="4"/>
    <n v="32"/>
    <x v="246"/>
    <n v="2816"/>
    <n v="1436.16"/>
    <n v="0.51"/>
    <x v="2"/>
    <x v="4"/>
    <x v="1"/>
    <n v="32"/>
    <n v="16.32"/>
  </r>
  <r>
    <x v="2"/>
    <n v="1197831"/>
    <d v="2021-05-08T00:00:00"/>
    <x v="1"/>
    <s v="Tennessee"/>
    <s v="Knoxville"/>
    <x v="5"/>
    <n v="43"/>
    <x v="165"/>
    <n v="5633"/>
    <n v="3999.4300000000003"/>
    <n v="0.71000000000000008"/>
    <x v="2"/>
    <x v="4"/>
    <x v="1"/>
    <n v="43"/>
    <n v="30.53"/>
  </r>
  <r>
    <x v="2"/>
    <n v="1197831"/>
    <d v="2021-05-09T00:00:00"/>
    <x v="1"/>
    <s v="Tennessee"/>
    <s v="Knoxville"/>
    <x v="0"/>
    <n v="29"/>
    <x v="130"/>
    <n v="5684"/>
    <n v="3183.0399999999995"/>
    <n v="0.55999999999999994"/>
    <x v="2"/>
    <x v="4"/>
    <x v="1"/>
    <n v="29"/>
    <n v="16.239999999999998"/>
  </r>
  <r>
    <x v="2"/>
    <n v="1197831"/>
    <d v="2021-05-10T00:00:00"/>
    <x v="1"/>
    <s v="Tennessee"/>
    <s v="Knoxville"/>
    <x v="1"/>
    <n v="29"/>
    <x v="133"/>
    <n v="5481"/>
    <n v="3069.3599999999997"/>
    <n v="0.55999999999999994"/>
    <x v="2"/>
    <x v="4"/>
    <x v="1"/>
    <n v="29"/>
    <n v="16.239999999999998"/>
  </r>
  <r>
    <x v="2"/>
    <n v="1197831"/>
    <d v="2021-05-11T00:00:00"/>
    <x v="1"/>
    <s v="Tennessee"/>
    <s v="Knoxville"/>
    <x v="2"/>
    <n v="50"/>
    <x v="132"/>
    <n v="8700"/>
    <n v="4871.9999999999991"/>
    <n v="0.55999999999999994"/>
    <x v="2"/>
    <x v="4"/>
    <x v="1"/>
    <n v="50"/>
    <n v="27.999999999999996"/>
  </r>
  <r>
    <x v="2"/>
    <n v="1197831"/>
    <d v="2021-05-12T00:00:00"/>
    <x v="1"/>
    <s v="Tennessee"/>
    <s v="Knoxville"/>
    <x v="3"/>
    <n v="52"/>
    <x v="247"/>
    <n v="6916"/>
    <n v="4772.04"/>
    <n v="0.69000000000000006"/>
    <x v="2"/>
    <x v="4"/>
    <x v="1"/>
    <n v="52"/>
    <n v="35.880000000000003"/>
  </r>
  <r>
    <x v="2"/>
    <n v="1197831"/>
    <d v="2021-05-13T00:00:00"/>
    <x v="1"/>
    <s v="Tennessee"/>
    <s v="Knoxville"/>
    <x v="4"/>
    <n v="51"/>
    <x v="161"/>
    <n v="5763"/>
    <n v="3054.3900000000003"/>
    <n v="0.53"/>
    <x v="2"/>
    <x v="4"/>
    <x v="1"/>
    <n v="51"/>
    <n v="27.03"/>
  </r>
  <r>
    <x v="2"/>
    <n v="1197831"/>
    <d v="2021-05-14T00:00:00"/>
    <x v="1"/>
    <s v="Tennessee"/>
    <s v="Knoxville"/>
    <x v="5"/>
    <n v="59"/>
    <x v="138"/>
    <n v="9971"/>
    <n v="7079.4100000000008"/>
    <n v="0.71000000000000008"/>
    <x v="2"/>
    <x v="4"/>
    <x v="1"/>
    <n v="59"/>
    <n v="41.890000000000008"/>
  </r>
  <r>
    <x v="2"/>
    <n v="1197831"/>
    <d v="2021-05-15T00:00:00"/>
    <x v="1"/>
    <s v="Tennessee"/>
    <s v="Knoxville"/>
    <x v="0"/>
    <n v="53"/>
    <x v="40"/>
    <n v="10600"/>
    <n v="6148"/>
    <n v="0.57999999999999996"/>
    <x v="2"/>
    <x v="4"/>
    <x v="1"/>
    <n v="53"/>
    <n v="30.74"/>
  </r>
  <r>
    <x v="2"/>
    <n v="1197831"/>
    <d v="2021-05-16T00:00:00"/>
    <x v="1"/>
    <s v="Tennessee"/>
    <s v="Knoxville"/>
    <x v="1"/>
    <n v="51"/>
    <x v="142"/>
    <n v="12240"/>
    <n v="6731.9999999999991"/>
    <n v="0.54999999999999993"/>
    <x v="2"/>
    <x v="4"/>
    <x v="1"/>
    <n v="51"/>
    <n v="28.049999999999997"/>
  </r>
  <r>
    <x v="2"/>
    <n v="1197831"/>
    <d v="2021-05-17T00:00:00"/>
    <x v="1"/>
    <s v="Tennessee"/>
    <s v="Knoxville"/>
    <x v="2"/>
    <n v="54"/>
    <x v="124"/>
    <n v="11340"/>
    <n v="6236.9999999999991"/>
    <n v="0.54999999999999993"/>
    <x v="2"/>
    <x v="4"/>
    <x v="1"/>
    <n v="54"/>
    <n v="29.699999999999996"/>
  </r>
  <r>
    <x v="2"/>
    <n v="1197831"/>
    <d v="2021-05-18T00:00:00"/>
    <x v="1"/>
    <s v="Tennessee"/>
    <s v="Knoxville"/>
    <x v="3"/>
    <n v="54"/>
    <x v="197"/>
    <n v="8046"/>
    <n v="5551.7400000000007"/>
    <n v="0.69000000000000006"/>
    <x v="2"/>
    <x v="4"/>
    <x v="1"/>
    <n v="54"/>
    <n v="37.260000000000005"/>
  </r>
  <r>
    <x v="2"/>
    <n v="1197831"/>
    <d v="2021-05-19T00:00:00"/>
    <x v="1"/>
    <s v="Tennessee"/>
    <s v="Knoxville"/>
    <x v="4"/>
    <n v="50"/>
    <x v="150"/>
    <n v="7000"/>
    <n v="3500"/>
    <n v="0.5"/>
    <x v="2"/>
    <x v="4"/>
    <x v="1"/>
    <n v="50"/>
    <n v="25"/>
  </r>
  <r>
    <x v="2"/>
    <n v="1197831"/>
    <d v="2021-05-20T00:00:00"/>
    <x v="1"/>
    <s v="Tennessee"/>
    <s v="Knoxville"/>
    <x v="5"/>
    <n v="61"/>
    <x v="37"/>
    <n v="13725"/>
    <n v="10156.500000000002"/>
    <n v="0.7400000000000001"/>
    <x v="2"/>
    <x v="4"/>
    <x v="1"/>
    <n v="61"/>
    <n v="45.140000000000008"/>
  </r>
  <r>
    <x v="0"/>
    <n v="1185732"/>
    <d v="2021-05-21T00:00:00"/>
    <x v="1"/>
    <s v="Tennessee"/>
    <s v="Knoxville"/>
    <x v="0"/>
    <n v="32"/>
    <x v="164"/>
    <n v="3808"/>
    <n v="1904"/>
    <n v="0.5"/>
    <x v="2"/>
    <x v="4"/>
    <x v="1"/>
    <n v="32"/>
    <n v="16"/>
  </r>
  <r>
    <x v="0"/>
    <n v="1185732"/>
    <d v="2021-05-22T00:00:00"/>
    <x v="1"/>
    <s v="Tennessee"/>
    <s v="Knoxville"/>
    <x v="1"/>
    <n v="32"/>
    <x v="195"/>
    <n v="1792"/>
    <n v="878.07999999999993"/>
    <n v="0.49"/>
    <x v="2"/>
    <x v="4"/>
    <x v="1"/>
    <n v="32"/>
    <n v="15.679999999999998"/>
  </r>
  <r>
    <x v="0"/>
    <n v="1185732"/>
    <d v="2021-05-23T00:00:00"/>
    <x v="1"/>
    <s v="Tennessee"/>
    <s v="Knoxville"/>
    <x v="2"/>
    <n v="24"/>
    <x v="188"/>
    <n v="1560"/>
    <n v="748.8"/>
    <n v="0.48"/>
    <x v="2"/>
    <x v="4"/>
    <x v="1"/>
    <n v="24"/>
    <n v="11.52"/>
  </r>
  <r>
    <x v="0"/>
    <n v="1185732"/>
    <d v="2021-05-24T00:00:00"/>
    <x v="1"/>
    <s v="Tennessee"/>
    <s v="Knoxville"/>
    <x v="3"/>
    <n v="27"/>
    <x v="182"/>
    <n v="513"/>
    <n v="271.89"/>
    <n v="0.53"/>
    <x v="2"/>
    <x v="4"/>
    <x v="1"/>
    <n v="27"/>
    <n v="14.309999999999999"/>
  </r>
  <r>
    <x v="0"/>
    <n v="1185732"/>
    <d v="2021-05-25T00:00:00"/>
    <x v="3"/>
    <s v="Nebraska"/>
    <s v="Omaha"/>
    <x v="4"/>
    <n v="43"/>
    <x v="191"/>
    <n v="1505"/>
    <n v="677.24999999999989"/>
    <n v="0.44999999999999996"/>
    <x v="2"/>
    <x v="4"/>
    <x v="1"/>
    <n v="43"/>
    <n v="19.349999999999998"/>
  </r>
  <r>
    <x v="0"/>
    <n v="1185732"/>
    <d v="2021-05-26T00:00:00"/>
    <x v="3"/>
    <s v="Nebraska"/>
    <s v="Omaha"/>
    <x v="5"/>
    <n v="32"/>
    <x v="181"/>
    <n v="2176"/>
    <n v="1327.36"/>
    <n v="0.61"/>
    <x v="2"/>
    <x v="4"/>
    <x v="1"/>
    <n v="32"/>
    <n v="19.52"/>
  </r>
  <r>
    <x v="0"/>
    <n v="1185732"/>
    <d v="2021-05-27T00:00:00"/>
    <x v="3"/>
    <s v="Nebraska"/>
    <s v="Omaha"/>
    <x v="0"/>
    <n v="32"/>
    <x v="164"/>
    <n v="3808"/>
    <n v="2056.3200000000002"/>
    <n v="0.54"/>
    <x v="2"/>
    <x v="4"/>
    <x v="1"/>
    <n v="32"/>
    <n v="17.28"/>
  </r>
  <r>
    <x v="0"/>
    <n v="1185732"/>
    <d v="2021-05-28T00:00:00"/>
    <x v="3"/>
    <s v="Nebraska"/>
    <s v="Omaha"/>
    <x v="1"/>
    <n v="33"/>
    <x v="183"/>
    <n v="1254"/>
    <n v="627"/>
    <n v="0.5"/>
    <x v="2"/>
    <x v="4"/>
    <x v="1"/>
    <n v="33"/>
    <n v="16.5"/>
  </r>
  <r>
    <x v="0"/>
    <n v="1185732"/>
    <d v="2021-05-29T00:00:00"/>
    <x v="3"/>
    <s v="Nebraska"/>
    <s v="Omaha"/>
    <x v="2"/>
    <n v="23"/>
    <x v="172"/>
    <n v="1081"/>
    <n v="540.5"/>
    <n v="0.5"/>
    <x v="2"/>
    <x v="4"/>
    <x v="1"/>
    <n v="23"/>
    <n v="11.5"/>
  </r>
  <r>
    <x v="0"/>
    <n v="1185732"/>
    <d v="2021-05-30T00:00:00"/>
    <x v="3"/>
    <s v="Nebraska"/>
    <s v="Omaha"/>
    <x v="3"/>
    <n v="29"/>
    <x v="261"/>
    <n v="406"/>
    <n v="203"/>
    <n v="0.5"/>
    <x v="2"/>
    <x v="4"/>
    <x v="1"/>
    <n v="29"/>
    <n v="14.5"/>
  </r>
  <r>
    <x v="0"/>
    <n v="1185732"/>
    <d v="2021-05-31T00:00:00"/>
    <x v="3"/>
    <s v="Nebraska"/>
    <s v="Omaha"/>
    <x v="4"/>
    <n v="41"/>
    <x v="226"/>
    <n v="1271"/>
    <n v="622.79"/>
    <n v="0.49"/>
    <x v="2"/>
    <x v="4"/>
    <x v="1"/>
    <n v="41"/>
    <n v="20.09"/>
  </r>
  <r>
    <x v="0"/>
    <n v="1185732"/>
    <d v="2021-06-01T00:00:00"/>
    <x v="3"/>
    <s v="Nebraska"/>
    <s v="Omaha"/>
    <x v="5"/>
    <n v="32"/>
    <x v="180"/>
    <n v="1920"/>
    <n v="1190.4000000000001"/>
    <n v="0.62"/>
    <x v="2"/>
    <x v="11"/>
    <x v="1"/>
    <n v="32"/>
    <n v="19.84"/>
  </r>
  <r>
    <x v="0"/>
    <n v="1185732"/>
    <d v="2021-06-02T00:00:00"/>
    <x v="3"/>
    <s v="Nebraska"/>
    <s v="Omaha"/>
    <x v="0"/>
    <n v="38"/>
    <x v="185"/>
    <n v="4636"/>
    <n v="2503.44"/>
    <n v="0.54"/>
    <x v="2"/>
    <x v="11"/>
    <x v="1"/>
    <n v="38"/>
    <n v="20.52"/>
  </r>
  <r>
    <x v="0"/>
    <n v="1185732"/>
    <d v="2021-06-03T00:00:00"/>
    <x v="3"/>
    <s v="Nebraska"/>
    <s v="Omaha"/>
    <x v="1"/>
    <n v="39"/>
    <x v="259"/>
    <n v="1014"/>
    <n v="466.43999999999994"/>
    <n v="0.45999999999999996"/>
    <x v="2"/>
    <x v="11"/>
    <x v="1"/>
    <n v="39"/>
    <n v="17.939999999999998"/>
  </r>
  <r>
    <x v="0"/>
    <n v="1185732"/>
    <d v="2021-06-04T00:00:00"/>
    <x v="3"/>
    <s v="Nebraska"/>
    <s v="Omaha"/>
    <x v="2"/>
    <n v="29"/>
    <x v="203"/>
    <n v="1131"/>
    <n v="565.5"/>
    <n v="0.5"/>
    <x v="2"/>
    <x v="11"/>
    <x v="1"/>
    <n v="29"/>
    <n v="14.5"/>
  </r>
  <r>
    <x v="0"/>
    <n v="1185732"/>
    <d v="2021-06-05T00:00:00"/>
    <x v="3"/>
    <s v="Nebraska"/>
    <s v="Omaha"/>
    <x v="3"/>
    <n v="33"/>
    <x v="59"/>
    <n v="0"/>
    <n v="0"/>
    <n v="0.55000000000000004"/>
    <x v="2"/>
    <x v="11"/>
    <x v="1"/>
    <e v="#DIV/0!"/>
    <e v="#DIV/0!"/>
  </r>
  <r>
    <x v="0"/>
    <n v="1185732"/>
    <d v="2021-06-06T00:00:00"/>
    <x v="3"/>
    <s v="Nebraska"/>
    <s v="Omaha"/>
    <x v="4"/>
    <n v="45"/>
    <x v="220"/>
    <n v="585"/>
    <n v="274.95"/>
    <n v="0.47"/>
    <x v="2"/>
    <x v="11"/>
    <x v="1"/>
    <n v="45"/>
    <n v="21.15"/>
  </r>
  <r>
    <x v="0"/>
    <n v="1185732"/>
    <d v="2021-06-07T00:00:00"/>
    <x v="3"/>
    <s v="Nebraska"/>
    <s v="Omaha"/>
    <x v="5"/>
    <n v="37"/>
    <x v="183"/>
    <n v="1406"/>
    <n v="857.66"/>
    <n v="0.61"/>
    <x v="2"/>
    <x v="11"/>
    <x v="1"/>
    <n v="37"/>
    <n v="22.57"/>
  </r>
  <r>
    <x v="0"/>
    <n v="1185732"/>
    <d v="2021-06-08T00:00:00"/>
    <x v="3"/>
    <s v="Nebraska"/>
    <s v="Omaha"/>
    <x v="0"/>
    <n v="38"/>
    <x v="193"/>
    <n v="3990"/>
    <n v="2114.7000000000003"/>
    <n v="0.53"/>
    <x v="2"/>
    <x v="11"/>
    <x v="1"/>
    <n v="38"/>
    <n v="20.140000000000004"/>
  </r>
  <r>
    <x v="0"/>
    <n v="1185732"/>
    <d v="2021-06-09T00:00:00"/>
    <x v="3"/>
    <s v="Nebraska"/>
    <s v="Omaha"/>
    <x v="1"/>
    <n v="32"/>
    <x v="264"/>
    <n v="736"/>
    <n v="331.2"/>
    <n v="0.44999999999999996"/>
    <x v="2"/>
    <x v="11"/>
    <x v="1"/>
    <n v="32"/>
    <n v="14.4"/>
  </r>
  <r>
    <x v="0"/>
    <n v="1185732"/>
    <d v="2021-06-10T00:00:00"/>
    <x v="3"/>
    <s v="Nebraska"/>
    <s v="Omaha"/>
    <x v="2"/>
    <n v="23"/>
    <x v="262"/>
    <n v="483"/>
    <n v="217.34999999999997"/>
    <n v="0.44999999999999996"/>
    <x v="2"/>
    <x v="11"/>
    <x v="1"/>
    <n v="23"/>
    <n v="10.349999999999998"/>
  </r>
  <r>
    <x v="0"/>
    <n v="1185732"/>
    <d v="2021-06-11T00:00:00"/>
    <x v="3"/>
    <s v="Nebraska"/>
    <s v="Omaha"/>
    <x v="3"/>
    <n v="27"/>
    <x v="59"/>
    <n v="0"/>
    <n v="0"/>
    <n v="0.53"/>
    <x v="2"/>
    <x v="11"/>
    <x v="1"/>
    <e v="#DIV/0!"/>
    <e v="#DIV/0!"/>
  </r>
  <r>
    <x v="0"/>
    <n v="1185732"/>
    <d v="2021-06-12T00:00:00"/>
    <x v="3"/>
    <s v="Nebraska"/>
    <s v="Omaha"/>
    <x v="4"/>
    <n v="42"/>
    <x v="265"/>
    <n v="252"/>
    <n v="120.96"/>
    <n v="0.48"/>
    <x v="2"/>
    <x v="11"/>
    <x v="1"/>
    <n v="42"/>
    <n v="20.16"/>
  </r>
  <r>
    <x v="0"/>
    <n v="1185732"/>
    <d v="2021-06-13T00:00:00"/>
    <x v="3"/>
    <s v="Nebraska"/>
    <s v="Omaha"/>
    <x v="5"/>
    <n v="34"/>
    <x v="203"/>
    <n v="1326"/>
    <n v="822.12"/>
    <n v="0.62"/>
    <x v="2"/>
    <x v="11"/>
    <x v="1"/>
    <n v="34"/>
    <n v="21.080000000000002"/>
  </r>
  <r>
    <x v="0"/>
    <n v="1185732"/>
    <d v="2021-06-14T00:00:00"/>
    <x v="3"/>
    <s v="Nebraska"/>
    <s v="Omaha"/>
    <x v="0"/>
    <n v="44"/>
    <x v="266"/>
    <n v="5192"/>
    <n v="2803.6800000000003"/>
    <n v="0.54"/>
    <x v="2"/>
    <x v="11"/>
    <x v="1"/>
    <n v="44"/>
    <n v="23.76"/>
  </r>
  <r>
    <x v="0"/>
    <n v="1185732"/>
    <d v="2021-06-15T00:00:00"/>
    <x v="3"/>
    <s v="Nebraska"/>
    <s v="Omaha"/>
    <x v="1"/>
    <n v="38"/>
    <x v="204"/>
    <n v="1254"/>
    <n v="627"/>
    <n v="0.5"/>
    <x v="2"/>
    <x v="11"/>
    <x v="1"/>
    <n v="38"/>
    <n v="19"/>
  </r>
  <r>
    <x v="0"/>
    <n v="1185732"/>
    <d v="2021-06-16T00:00:00"/>
    <x v="3"/>
    <s v="Nebraska"/>
    <s v="Omaha"/>
    <x v="2"/>
    <n v="32"/>
    <x v="267"/>
    <n v="960"/>
    <n v="460.79999999999995"/>
    <n v="0.48"/>
    <x v="2"/>
    <x v="11"/>
    <x v="1"/>
    <n v="32"/>
    <n v="15.359999999999998"/>
  </r>
  <r>
    <x v="0"/>
    <n v="1185732"/>
    <d v="2021-06-17T00:00:00"/>
    <x v="3"/>
    <s v="Nebraska"/>
    <s v="Omaha"/>
    <x v="3"/>
    <n v="34"/>
    <x v="260"/>
    <n v="238"/>
    <n v="126.14"/>
    <n v="0.53"/>
    <x v="2"/>
    <x v="11"/>
    <x v="1"/>
    <n v="34"/>
    <n v="18.02"/>
  </r>
  <r>
    <x v="0"/>
    <n v="1185732"/>
    <d v="2021-06-18T00:00:00"/>
    <x v="3"/>
    <s v="Nebraska"/>
    <s v="Omaha"/>
    <x v="4"/>
    <n v="46"/>
    <x v="220"/>
    <n v="598"/>
    <n v="275.08"/>
    <n v="0.45999999999999996"/>
    <x v="2"/>
    <x v="11"/>
    <x v="1"/>
    <n v="46"/>
    <n v="21.16"/>
  </r>
  <r>
    <x v="0"/>
    <n v="1185732"/>
    <d v="2021-06-19T00:00:00"/>
    <x v="3"/>
    <s v="Nebraska"/>
    <s v="Omaha"/>
    <x v="5"/>
    <n v="51"/>
    <x v="207"/>
    <n v="2091"/>
    <n v="1296.42"/>
    <n v="0.62"/>
    <x v="2"/>
    <x v="11"/>
    <x v="1"/>
    <n v="51"/>
    <n v="31.62"/>
  </r>
  <r>
    <x v="0"/>
    <n v="1185732"/>
    <d v="2021-06-20T00:00:00"/>
    <x v="3"/>
    <s v="Nebraska"/>
    <s v="Omaha"/>
    <x v="0"/>
    <n v="36"/>
    <x v="196"/>
    <n v="4320"/>
    <n v="2289.6"/>
    <n v="0.53"/>
    <x v="2"/>
    <x v="11"/>
    <x v="1"/>
    <n v="36"/>
    <n v="19.079999999999998"/>
  </r>
  <r>
    <x v="0"/>
    <n v="1185732"/>
    <d v="2021-06-21T00:00:00"/>
    <x v="3"/>
    <s v="Nebraska"/>
    <s v="Omaha"/>
    <x v="1"/>
    <n v="32"/>
    <x v="222"/>
    <n v="1440"/>
    <n v="720"/>
    <n v="0.5"/>
    <x v="2"/>
    <x v="11"/>
    <x v="1"/>
    <n v="32"/>
    <n v="16"/>
  </r>
  <r>
    <x v="0"/>
    <n v="1185732"/>
    <d v="2021-06-22T00:00:00"/>
    <x v="3"/>
    <s v="Nebraska"/>
    <s v="Omaha"/>
    <x v="2"/>
    <n v="27"/>
    <x v="219"/>
    <n v="1242"/>
    <n v="558.9"/>
    <n v="0.44999999999999996"/>
    <x v="2"/>
    <x v="11"/>
    <x v="1"/>
    <n v="27"/>
    <n v="12.15"/>
  </r>
  <r>
    <x v="0"/>
    <n v="1185732"/>
    <d v="2021-06-23T00:00:00"/>
    <x v="3"/>
    <s v="Nebraska"/>
    <s v="Omaha"/>
    <x v="3"/>
    <n v="27"/>
    <x v="203"/>
    <n v="1053"/>
    <n v="568.62"/>
    <n v="0.54"/>
    <x v="2"/>
    <x v="11"/>
    <x v="1"/>
    <n v="27"/>
    <n v="14.58"/>
  </r>
  <r>
    <x v="0"/>
    <n v="1185732"/>
    <d v="2021-06-24T00:00:00"/>
    <x v="3"/>
    <s v="Nebraska"/>
    <s v="Omaha"/>
    <x v="4"/>
    <n v="42"/>
    <x v="186"/>
    <n v="1764"/>
    <n v="882"/>
    <n v="0.5"/>
    <x v="2"/>
    <x v="11"/>
    <x v="1"/>
    <n v="42"/>
    <n v="21"/>
  </r>
  <r>
    <x v="0"/>
    <n v="1185732"/>
    <d v="2021-06-25T00:00:00"/>
    <x v="3"/>
    <s v="Nebraska"/>
    <s v="Omaha"/>
    <x v="5"/>
    <n v="49"/>
    <x v="211"/>
    <n v="4165"/>
    <n v="2582.3000000000002"/>
    <n v="0.62"/>
    <x v="2"/>
    <x v="11"/>
    <x v="1"/>
    <n v="49"/>
    <n v="30.380000000000003"/>
  </r>
  <r>
    <x v="0"/>
    <n v="1185732"/>
    <d v="2021-06-26T00:00:00"/>
    <x v="3"/>
    <s v="Nebraska"/>
    <s v="Omaha"/>
    <x v="0"/>
    <n v="43"/>
    <x v="241"/>
    <n v="7095"/>
    <n v="3618.4500000000003"/>
    <n v="0.51"/>
    <x v="2"/>
    <x v="11"/>
    <x v="1"/>
    <n v="43"/>
    <n v="21.930000000000003"/>
  </r>
  <r>
    <x v="0"/>
    <n v="1185732"/>
    <d v="2021-06-27T00:00:00"/>
    <x v="3"/>
    <s v="Nebraska"/>
    <s v="Omaha"/>
    <x v="1"/>
    <n v="37"/>
    <x v="194"/>
    <n v="2997"/>
    <n v="1348.6499999999999"/>
    <n v="0.44999999999999996"/>
    <x v="2"/>
    <x v="11"/>
    <x v="1"/>
    <n v="37"/>
    <n v="16.649999999999999"/>
  </r>
  <r>
    <x v="0"/>
    <n v="1185732"/>
    <d v="2021-06-28T00:00:00"/>
    <x v="3"/>
    <s v="Nebraska"/>
    <s v="Omaha"/>
    <x v="2"/>
    <n v="34"/>
    <x v="184"/>
    <n v="2142"/>
    <n v="963.89999999999986"/>
    <n v="0.44999999999999996"/>
    <x v="2"/>
    <x v="11"/>
    <x v="1"/>
    <n v="34"/>
    <n v="15.299999999999997"/>
  </r>
  <r>
    <x v="0"/>
    <n v="1185732"/>
    <d v="2021-06-29T00:00:00"/>
    <x v="3"/>
    <s v="Nebraska"/>
    <s v="Omaha"/>
    <x v="3"/>
    <n v="33"/>
    <x v="219"/>
    <n v="1518"/>
    <n v="789.36"/>
    <n v="0.52"/>
    <x v="2"/>
    <x v="11"/>
    <x v="1"/>
    <n v="33"/>
    <n v="17.16"/>
  </r>
  <r>
    <x v="0"/>
    <n v="1185732"/>
    <d v="2021-06-30T00:00:00"/>
    <x v="3"/>
    <s v="Nebraska"/>
    <s v="Omaha"/>
    <x v="4"/>
    <n v="41"/>
    <x v="178"/>
    <n v="1804"/>
    <n v="883.96"/>
    <n v="0.49"/>
    <x v="2"/>
    <x v="11"/>
    <x v="1"/>
    <n v="41"/>
    <n v="20.09"/>
  </r>
  <r>
    <x v="0"/>
    <n v="1185732"/>
    <d v="2021-07-01T00:00:00"/>
    <x v="3"/>
    <s v="Nebraska"/>
    <s v="Omaha"/>
    <x v="5"/>
    <n v="49"/>
    <x v="250"/>
    <n v="4459"/>
    <n v="2809.17"/>
    <n v="0.63"/>
    <x v="2"/>
    <x v="5"/>
    <x v="1"/>
    <n v="49"/>
    <n v="30.87"/>
  </r>
  <r>
    <x v="0"/>
    <n v="1185732"/>
    <d v="2021-07-02T00:00:00"/>
    <x v="3"/>
    <s v="Nebraska"/>
    <s v="Omaha"/>
    <x v="0"/>
    <n v="41"/>
    <x v="57"/>
    <n v="5945"/>
    <n v="3150.8500000000004"/>
    <n v="0.53"/>
    <x v="2"/>
    <x v="5"/>
    <x v="1"/>
    <n v="41"/>
    <n v="21.730000000000004"/>
  </r>
  <r>
    <x v="0"/>
    <n v="1185732"/>
    <d v="2021-07-03T00:00:00"/>
    <x v="3"/>
    <s v="Nebraska"/>
    <s v="Omaha"/>
    <x v="1"/>
    <n v="42"/>
    <x v="232"/>
    <n v="3360"/>
    <n v="1646.3999999999999"/>
    <n v="0.49"/>
    <x v="2"/>
    <x v="5"/>
    <x v="1"/>
    <n v="42"/>
    <n v="20.58"/>
  </r>
  <r>
    <x v="0"/>
    <n v="1185732"/>
    <d v="2021-07-04T00:00:00"/>
    <x v="3"/>
    <s v="Nebraska"/>
    <s v="Omaha"/>
    <x v="2"/>
    <n v="36"/>
    <x v="239"/>
    <n v="1872"/>
    <n v="898.56"/>
    <n v="0.48"/>
    <x v="2"/>
    <x v="5"/>
    <x v="1"/>
    <n v="36"/>
    <n v="17.279999999999998"/>
  </r>
  <r>
    <x v="0"/>
    <n v="1185732"/>
    <d v="2021-07-05T00:00:00"/>
    <x v="3"/>
    <s v="Nebraska"/>
    <s v="Omaha"/>
    <x v="3"/>
    <n v="29"/>
    <x v="183"/>
    <n v="1102"/>
    <n v="562.02"/>
    <n v="0.51"/>
    <x v="2"/>
    <x v="5"/>
    <x v="1"/>
    <n v="29"/>
    <n v="14.79"/>
  </r>
  <r>
    <x v="0"/>
    <n v="1185732"/>
    <d v="2021-07-06T00:00:00"/>
    <x v="3"/>
    <s v="Nebraska"/>
    <s v="Omaha"/>
    <x v="4"/>
    <n v="37"/>
    <x v="234"/>
    <n v="999"/>
    <n v="479.52"/>
    <n v="0.48"/>
    <x v="2"/>
    <x v="5"/>
    <x v="1"/>
    <n v="37"/>
    <n v="17.759999999999998"/>
  </r>
  <r>
    <x v="0"/>
    <n v="1185732"/>
    <d v="2021-07-07T00:00:00"/>
    <x v="3"/>
    <s v="Nebraska"/>
    <s v="Omaha"/>
    <x v="5"/>
    <n v="44"/>
    <x v="173"/>
    <n v="3036"/>
    <n v="1821.6"/>
    <n v="0.6"/>
    <x v="2"/>
    <x v="5"/>
    <x v="1"/>
    <n v="44"/>
    <n v="26.4"/>
  </r>
  <r>
    <x v="0"/>
    <n v="1185732"/>
    <d v="2021-07-08T00:00:00"/>
    <x v="3"/>
    <s v="Nebraska"/>
    <s v="Omaha"/>
    <x v="0"/>
    <n v="38"/>
    <x v="205"/>
    <n v="4256"/>
    <n v="2298.2400000000002"/>
    <n v="0.54"/>
    <x v="2"/>
    <x v="5"/>
    <x v="1"/>
    <n v="38"/>
    <n v="20.520000000000003"/>
  </r>
  <r>
    <x v="0"/>
    <n v="1185732"/>
    <d v="2021-07-09T00:00:00"/>
    <x v="3"/>
    <s v="Nebraska"/>
    <s v="Omaha"/>
    <x v="1"/>
    <n v="33"/>
    <x v="195"/>
    <n v="1848"/>
    <n v="850.07999999999993"/>
    <n v="0.45999999999999996"/>
    <x v="2"/>
    <x v="5"/>
    <x v="1"/>
    <n v="33"/>
    <n v="15.179999999999998"/>
  </r>
  <r>
    <x v="0"/>
    <n v="1185732"/>
    <d v="2021-07-10T00:00:00"/>
    <x v="3"/>
    <s v="Nebraska"/>
    <s v="Omaha"/>
    <x v="2"/>
    <n v="18"/>
    <x v="52"/>
    <n v="450"/>
    <n v="216"/>
    <n v="0.48"/>
    <x v="2"/>
    <x v="5"/>
    <x v="1"/>
    <n v="18"/>
    <n v="8.64"/>
  </r>
  <r>
    <x v="0"/>
    <n v="1185732"/>
    <d v="2021-07-11T00:00:00"/>
    <x v="3"/>
    <s v="Nebraska"/>
    <s v="Omaha"/>
    <x v="3"/>
    <n v="19"/>
    <x v="264"/>
    <n v="437"/>
    <n v="227.24"/>
    <n v="0.52"/>
    <x v="2"/>
    <x v="5"/>
    <x v="1"/>
    <n v="19"/>
    <n v="9.8800000000000008"/>
  </r>
  <r>
    <x v="0"/>
    <n v="1185732"/>
    <d v="2021-07-12T00:00:00"/>
    <x v="3"/>
    <s v="Nebraska"/>
    <s v="Omaha"/>
    <x v="4"/>
    <n v="29"/>
    <x v="262"/>
    <n v="609"/>
    <n v="292.32"/>
    <n v="0.48"/>
    <x v="2"/>
    <x v="5"/>
    <x v="1"/>
    <n v="29"/>
    <n v="13.92"/>
  </r>
  <r>
    <x v="0"/>
    <n v="1185732"/>
    <d v="2021-07-13T00:00:00"/>
    <x v="3"/>
    <s v="Nebraska"/>
    <s v="Omaha"/>
    <x v="5"/>
    <n v="34"/>
    <x v="203"/>
    <n v="1326"/>
    <n v="822.12"/>
    <n v="0.62"/>
    <x v="2"/>
    <x v="5"/>
    <x v="1"/>
    <n v="34"/>
    <n v="21.080000000000002"/>
  </r>
  <r>
    <x v="0"/>
    <n v="1185732"/>
    <d v="2021-07-14T00:00:00"/>
    <x v="3"/>
    <s v="Nebraska"/>
    <s v="Omaha"/>
    <x v="0"/>
    <n v="36"/>
    <x v="198"/>
    <n v="3384"/>
    <n v="1827.3600000000001"/>
    <n v="0.54"/>
    <x v="2"/>
    <x v="5"/>
    <x v="1"/>
    <n v="36"/>
    <n v="19.440000000000001"/>
  </r>
  <r>
    <x v="0"/>
    <n v="1185732"/>
    <d v="2021-07-15T00:00:00"/>
    <x v="3"/>
    <s v="Nebraska"/>
    <s v="Omaha"/>
    <x v="1"/>
    <n v="29"/>
    <x v="207"/>
    <n v="1189"/>
    <n v="546.93999999999994"/>
    <n v="0.45999999999999996"/>
    <x v="2"/>
    <x v="5"/>
    <x v="1"/>
    <n v="29"/>
    <n v="13.339999999999998"/>
  </r>
  <r>
    <x v="0"/>
    <n v="1185732"/>
    <d v="2021-07-16T00:00:00"/>
    <x v="3"/>
    <s v="Nebraska"/>
    <s v="Omaha"/>
    <x v="2"/>
    <n v="29"/>
    <x v="261"/>
    <n v="406"/>
    <n v="203"/>
    <n v="0.5"/>
    <x v="2"/>
    <x v="5"/>
    <x v="1"/>
    <n v="29"/>
    <n v="14.5"/>
  </r>
  <r>
    <x v="0"/>
    <n v="1185732"/>
    <d v="2021-07-17T00:00:00"/>
    <x v="3"/>
    <s v="Nebraska"/>
    <s v="Omaha"/>
    <x v="3"/>
    <n v="29"/>
    <x v="260"/>
    <n v="203"/>
    <n v="107.59"/>
    <n v="0.53"/>
    <x v="2"/>
    <x v="5"/>
    <x v="1"/>
    <n v="29"/>
    <n v="15.370000000000001"/>
  </r>
  <r>
    <x v="0"/>
    <n v="1185732"/>
    <d v="2021-07-18T00:00:00"/>
    <x v="3"/>
    <s v="Nebraska"/>
    <s v="Omaha"/>
    <x v="4"/>
    <n v="37"/>
    <x v="260"/>
    <n v="259"/>
    <n v="124.32"/>
    <n v="0.48"/>
    <x v="2"/>
    <x v="5"/>
    <x v="1"/>
    <n v="37"/>
    <n v="17.759999999999998"/>
  </r>
  <r>
    <x v="0"/>
    <n v="1185732"/>
    <d v="2021-07-19T00:00:00"/>
    <x v="3"/>
    <s v="Nebraska"/>
    <s v="Omaha"/>
    <x v="5"/>
    <n v="44"/>
    <x v="183"/>
    <n v="1672"/>
    <n v="1053.3599999999999"/>
    <n v="0.63"/>
    <x v="2"/>
    <x v="5"/>
    <x v="1"/>
    <n v="44"/>
    <n v="27.72"/>
  </r>
  <r>
    <x v="0"/>
    <n v="1185732"/>
    <d v="2021-07-20T00:00:00"/>
    <x v="3"/>
    <s v="Nebraska"/>
    <s v="Omaha"/>
    <x v="0"/>
    <n v="37"/>
    <x v="199"/>
    <n v="3108"/>
    <n v="1678.3200000000002"/>
    <n v="0.54"/>
    <x v="2"/>
    <x v="5"/>
    <x v="1"/>
    <n v="37"/>
    <n v="19.98"/>
  </r>
  <r>
    <x v="0"/>
    <n v="1185732"/>
    <d v="2021-07-21T00:00:00"/>
    <x v="3"/>
    <s v="Nebraska"/>
    <s v="Omaha"/>
    <x v="1"/>
    <n v="29"/>
    <x v="207"/>
    <n v="1189"/>
    <n v="546.93999999999994"/>
    <n v="0.45999999999999996"/>
    <x v="2"/>
    <x v="5"/>
    <x v="1"/>
    <n v="29"/>
    <n v="13.339999999999998"/>
  </r>
  <r>
    <x v="0"/>
    <n v="1185732"/>
    <d v="2021-07-22T00:00:00"/>
    <x v="3"/>
    <s v="Nebraska"/>
    <s v="Omaha"/>
    <x v="2"/>
    <n v="29"/>
    <x v="52"/>
    <n v="725"/>
    <n v="340.75"/>
    <n v="0.47"/>
    <x v="2"/>
    <x v="5"/>
    <x v="1"/>
    <n v="29"/>
    <n v="13.63"/>
  </r>
  <r>
    <x v="0"/>
    <n v="1185732"/>
    <d v="2021-07-23T00:00:00"/>
    <x v="3"/>
    <s v="Nebraska"/>
    <s v="Omaha"/>
    <x v="3"/>
    <n v="27"/>
    <x v="218"/>
    <n v="972"/>
    <n v="534.6"/>
    <n v="0.55000000000000004"/>
    <x v="2"/>
    <x v="5"/>
    <x v="1"/>
    <n v="27"/>
    <n v="14.850000000000001"/>
  </r>
  <r>
    <x v="0"/>
    <n v="1185732"/>
    <d v="2021-07-24T00:00:00"/>
    <x v="3"/>
    <s v="Nebraska"/>
    <s v="Omaha"/>
    <x v="4"/>
    <n v="48"/>
    <x v="234"/>
    <n v="1296"/>
    <n v="583.19999999999993"/>
    <n v="0.44999999999999996"/>
    <x v="2"/>
    <x v="5"/>
    <x v="1"/>
    <n v="48"/>
    <n v="21.599999999999998"/>
  </r>
  <r>
    <x v="0"/>
    <n v="1185732"/>
    <d v="2021-07-25T00:00:00"/>
    <x v="3"/>
    <s v="Nebraska"/>
    <s v="Omaha"/>
    <x v="5"/>
    <n v="53"/>
    <x v="208"/>
    <n v="3074"/>
    <n v="1905.8799999999999"/>
    <n v="0.62"/>
    <x v="2"/>
    <x v="5"/>
    <x v="1"/>
    <n v="53"/>
    <n v="32.86"/>
  </r>
  <r>
    <x v="0"/>
    <n v="1185732"/>
    <d v="2021-07-26T00:00:00"/>
    <x v="3"/>
    <s v="Nebraska"/>
    <s v="Omaha"/>
    <x v="0"/>
    <n v="49"/>
    <x v="236"/>
    <n v="5733"/>
    <n v="2866.5"/>
    <n v="0.5"/>
    <x v="2"/>
    <x v="5"/>
    <x v="1"/>
    <n v="49"/>
    <n v="24.5"/>
  </r>
  <r>
    <x v="0"/>
    <n v="1185732"/>
    <d v="2021-07-27T00:00:00"/>
    <x v="3"/>
    <s v="Nebraska"/>
    <s v="Omaha"/>
    <x v="1"/>
    <n v="36"/>
    <x v="184"/>
    <n v="2268"/>
    <n v="1134"/>
    <n v="0.5"/>
    <x v="2"/>
    <x v="5"/>
    <x v="1"/>
    <n v="36"/>
    <n v="18"/>
  </r>
  <r>
    <x v="0"/>
    <n v="1185732"/>
    <d v="2021-07-28T00:00:00"/>
    <x v="3"/>
    <s v="Nebraska"/>
    <s v="Omaha"/>
    <x v="2"/>
    <n v="39"/>
    <x v="180"/>
    <n v="2340"/>
    <n v="1146.5999999999999"/>
    <n v="0.49"/>
    <x v="2"/>
    <x v="5"/>
    <x v="1"/>
    <n v="39"/>
    <n v="19.11"/>
  </r>
  <r>
    <x v="0"/>
    <n v="1185732"/>
    <d v="2021-07-29T00:00:00"/>
    <x v="3"/>
    <s v="Nebraska"/>
    <s v="Omaha"/>
    <x v="3"/>
    <n v="38"/>
    <x v="183"/>
    <n v="1444"/>
    <n v="794.2"/>
    <n v="0.55000000000000004"/>
    <x v="2"/>
    <x v="5"/>
    <x v="1"/>
    <n v="38"/>
    <n v="20.900000000000002"/>
  </r>
  <r>
    <x v="0"/>
    <n v="1185732"/>
    <d v="2021-07-30T00:00:00"/>
    <x v="3"/>
    <s v="Nebraska"/>
    <s v="Omaha"/>
    <x v="4"/>
    <n v="45"/>
    <x v="203"/>
    <n v="1755"/>
    <n v="842.4"/>
    <n v="0.48"/>
    <x v="2"/>
    <x v="5"/>
    <x v="1"/>
    <n v="45"/>
    <n v="21.599999999999998"/>
  </r>
  <r>
    <x v="0"/>
    <n v="1185732"/>
    <d v="2021-07-31T00:00:00"/>
    <x v="3"/>
    <s v="Nebraska"/>
    <s v="Omaha"/>
    <x v="5"/>
    <n v="54"/>
    <x v="188"/>
    <n v="3510"/>
    <n v="2176.1999999999998"/>
    <n v="0.62"/>
    <x v="2"/>
    <x v="5"/>
    <x v="1"/>
    <n v="54"/>
    <n v="33.479999999999997"/>
  </r>
  <r>
    <x v="2"/>
    <n v="1197831"/>
    <d v="2021-08-01T00:00:00"/>
    <x v="3"/>
    <s v="Nebraska"/>
    <s v="Omaha"/>
    <x v="0"/>
    <n v="19"/>
    <x v="126"/>
    <n v="3857"/>
    <n v="2044.21"/>
    <n v="0.53"/>
    <x v="2"/>
    <x v="6"/>
    <x v="1"/>
    <n v="19"/>
    <n v="10.07"/>
  </r>
  <r>
    <x v="2"/>
    <n v="1197831"/>
    <d v="2021-08-02T00:00:00"/>
    <x v="3"/>
    <s v="Nebraska"/>
    <s v="Omaha"/>
    <x v="1"/>
    <n v="29"/>
    <x v="130"/>
    <n v="5684"/>
    <n v="3069.36"/>
    <n v="0.54"/>
    <x v="2"/>
    <x v="6"/>
    <x v="1"/>
    <n v="29"/>
    <n v="15.66"/>
  </r>
  <r>
    <x v="2"/>
    <n v="1197831"/>
    <d v="2021-08-03T00:00:00"/>
    <x v="3"/>
    <s v="Nebraska"/>
    <s v="Omaha"/>
    <x v="2"/>
    <n v="28"/>
    <x v="216"/>
    <n v="3864"/>
    <n v="2125.1999999999998"/>
    <n v="0.54999999999999993"/>
    <x v="2"/>
    <x v="6"/>
    <x v="1"/>
    <n v="28"/>
    <n v="15.399999999999999"/>
  </r>
  <r>
    <x v="2"/>
    <n v="1197831"/>
    <d v="2021-08-04T00:00:00"/>
    <x v="3"/>
    <s v="Nebraska"/>
    <s v="Omaha"/>
    <x v="3"/>
    <n v="33"/>
    <x v="216"/>
    <n v="4554"/>
    <n v="2914.56"/>
    <n v="0.64"/>
    <x v="2"/>
    <x v="6"/>
    <x v="1"/>
    <n v="33"/>
    <n v="21.12"/>
  </r>
  <r>
    <x v="2"/>
    <n v="1197831"/>
    <d v="2021-08-05T00:00:00"/>
    <x v="1"/>
    <s v="Alabama"/>
    <s v="Birmingham"/>
    <x v="4"/>
    <n v="37"/>
    <x v="246"/>
    <n v="3256"/>
    <n v="1562.8799999999999"/>
    <n v="0.48"/>
    <x v="2"/>
    <x v="6"/>
    <x v="1"/>
    <n v="37"/>
    <n v="17.759999999999998"/>
  </r>
  <r>
    <x v="2"/>
    <n v="1197831"/>
    <d v="2021-08-06T00:00:00"/>
    <x v="1"/>
    <s v="Alabama"/>
    <s v="Birmingham"/>
    <x v="5"/>
    <n v="32"/>
    <x v="216"/>
    <n v="4416"/>
    <n v="3091.2000000000003"/>
    <n v="0.70000000000000007"/>
    <x v="2"/>
    <x v="6"/>
    <x v="1"/>
    <n v="32"/>
    <n v="22.400000000000002"/>
  </r>
  <r>
    <x v="2"/>
    <n v="1197831"/>
    <d v="2021-08-07T00:00:00"/>
    <x v="1"/>
    <s v="Alabama"/>
    <s v="Birmingham"/>
    <x v="0"/>
    <n v="24"/>
    <x v="163"/>
    <n v="3744"/>
    <n v="2021.7600000000002"/>
    <n v="0.54"/>
    <x v="2"/>
    <x v="6"/>
    <x v="1"/>
    <n v="24"/>
    <n v="12.96"/>
  </r>
  <r>
    <x v="2"/>
    <n v="1197831"/>
    <d v="2021-08-08T00:00:00"/>
    <x v="1"/>
    <s v="Alabama"/>
    <s v="Birmingham"/>
    <x v="1"/>
    <n v="33"/>
    <x v="132"/>
    <n v="5742"/>
    <n v="3100.6800000000003"/>
    <n v="0.54"/>
    <x v="2"/>
    <x v="6"/>
    <x v="1"/>
    <n v="33"/>
    <n v="17.82"/>
  </r>
  <r>
    <x v="2"/>
    <n v="1197831"/>
    <d v="2021-08-09T00:00:00"/>
    <x v="1"/>
    <s v="Alabama"/>
    <s v="Birmingham"/>
    <x v="2"/>
    <n v="32"/>
    <x v="209"/>
    <n v="4096"/>
    <n v="2129.92"/>
    <n v="0.52"/>
    <x v="2"/>
    <x v="6"/>
    <x v="1"/>
    <n v="32"/>
    <n v="16.64"/>
  </r>
  <r>
    <x v="2"/>
    <n v="1197831"/>
    <d v="2021-08-10T00:00:00"/>
    <x v="1"/>
    <s v="Alabama"/>
    <s v="Birmingham"/>
    <x v="3"/>
    <n v="32"/>
    <x v="230"/>
    <n v="3136"/>
    <n v="1944.32"/>
    <n v="0.62"/>
    <x v="2"/>
    <x v="6"/>
    <x v="1"/>
    <n v="32"/>
    <n v="19.84"/>
  </r>
  <r>
    <x v="2"/>
    <n v="1197831"/>
    <d v="2021-08-11T00:00:00"/>
    <x v="1"/>
    <s v="Alabama"/>
    <s v="Birmingham"/>
    <x v="4"/>
    <n v="38"/>
    <x v="181"/>
    <n v="2584"/>
    <n v="1240.32"/>
    <n v="0.48"/>
    <x v="2"/>
    <x v="6"/>
    <x v="1"/>
    <n v="38"/>
    <n v="18.239999999999998"/>
  </r>
  <r>
    <x v="2"/>
    <n v="1197831"/>
    <d v="2021-08-12T00:00:00"/>
    <x v="1"/>
    <s v="Alabama"/>
    <s v="Birmingham"/>
    <x v="5"/>
    <n v="33"/>
    <x v="214"/>
    <n v="4158"/>
    <n v="2785.86"/>
    <n v="0.67"/>
    <x v="2"/>
    <x v="6"/>
    <x v="1"/>
    <n v="33"/>
    <n v="22.11"/>
  </r>
  <r>
    <x v="2"/>
    <n v="1197831"/>
    <d v="2021-08-13T00:00:00"/>
    <x v="1"/>
    <s v="Alabama"/>
    <s v="Birmingham"/>
    <x v="0"/>
    <n v="28"/>
    <x v="134"/>
    <n v="4564"/>
    <n v="2510.1999999999998"/>
    <n v="0.54999999999999993"/>
    <x v="2"/>
    <x v="6"/>
    <x v="1"/>
    <n v="28"/>
    <n v="15.399999999999999"/>
  </r>
  <r>
    <x v="2"/>
    <n v="1197831"/>
    <d v="2021-08-14T00:00:00"/>
    <x v="1"/>
    <s v="Alabama"/>
    <s v="Birmingham"/>
    <x v="1"/>
    <n v="36"/>
    <x v="143"/>
    <n v="6768"/>
    <n v="3722.3999999999996"/>
    <n v="0.54999999999999993"/>
    <x v="2"/>
    <x v="6"/>
    <x v="1"/>
    <n v="36"/>
    <n v="19.799999999999997"/>
  </r>
  <r>
    <x v="2"/>
    <n v="1197831"/>
    <d v="2021-08-15T00:00:00"/>
    <x v="1"/>
    <s v="Alabama"/>
    <s v="Birmingham"/>
    <x v="2"/>
    <n v="27"/>
    <x v="236"/>
    <n v="3159"/>
    <n v="1832.2199999999998"/>
    <n v="0.57999999999999996"/>
    <x v="2"/>
    <x v="6"/>
    <x v="1"/>
    <n v="27"/>
    <n v="15.659999999999998"/>
  </r>
  <r>
    <x v="2"/>
    <n v="1197831"/>
    <d v="2021-08-16T00:00:00"/>
    <x v="1"/>
    <s v="Alabama"/>
    <s v="Birmingham"/>
    <x v="3"/>
    <n v="33"/>
    <x v="193"/>
    <n v="3465"/>
    <n v="2356.2000000000003"/>
    <n v="0.68"/>
    <x v="2"/>
    <x v="6"/>
    <x v="1"/>
    <n v="33"/>
    <n v="22.44"/>
  </r>
  <r>
    <x v="2"/>
    <n v="1197831"/>
    <d v="2021-08-17T00:00:00"/>
    <x v="1"/>
    <s v="Alabama"/>
    <s v="Birmingham"/>
    <x v="4"/>
    <n v="37"/>
    <x v="201"/>
    <n v="2701"/>
    <n v="1350.5"/>
    <n v="0.5"/>
    <x v="2"/>
    <x v="6"/>
    <x v="1"/>
    <n v="37"/>
    <n v="18.5"/>
  </r>
  <r>
    <x v="2"/>
    <n v="1197831"/>
    <d v="2021-08-18T00:00:00"/>
    <x v="1"/>
    <s v="Alabama"/>
    <s v="Birmingham"/>
    <x v="5"/>
    <n v="34"/>
    <x v="233"/>
    <n v="3536"/>
    <n v="2652.0000000000005"/>
    <n v="0.75000000000000011"/>
    <x v="2"/>
    <x v="6"/>
    <x v="1"/>
    <n v="34"/>
    <n v="25.500000000000004"/>
  </r>
  <r>
    <x v="2"/>
    <n v="1197831"/>
    <d v="2021-08-19T00:00:00"/>
    <x v="1"/>
    <s v="Alabama"/>
    <s v="Birmingham"/>
    <x v="0"/>
    <n v="19"/>
    <x v="49"/>
    <n v="3705"/>
    <n v="2148.8999999999996"/>
    <n v="0.57999999999999996"/>
    <x v="2"/>
    <x v="6"/>
    <x v="1"/>
    <n v="19"/>
    <n v="11.019999999999998"/>
  </r>
  <r>
    <x v="2"/>
    <n v="1197831"/>
    <d v="2021-08-20T00:00:00"/>
    <x v="1"/>
    <s v="Alabama"/>
    <s v="Birmingham"/>
    <x v="1"/>
    <n v="19"/>
    <x v="133"/>
    <n v="3591"/>
    <n v="2082.7799999999997"/>
    <n v="0.57999999999999996"/>
    <x v="2"/>
    <x v="6"/>
    <x v="1"/>
    <n v="19"/>
    <n v="11.019999999999998"/>
  </r>
  <r>
    <x v="2"/>
    <n v="1197831"/>
    <d v="2021-08-21T00:00:00"/>
    <x v="1"/>
    <s v="Alabama"/>
    <s v="Birmingham"/>
    <x v="2"/>
    <n v="14"/>
    <x v="164"/>
    <n v="1666"/>
    <n v="982.93999999999994"/>
    <n v="0.59"/>
    <x v="2"/>
    <x v="6"/>
    <x v="1"/>
    <n v="14"/>
    <n v="8.26"/>
  </r>
  <r>
    <x v="2"/>
    <n v="1197831"/>
    <d v="2021-08-22T00:00:00"/>
    <x v="1"/>
    <s v="Alabama"/>
    <s v="Birmingham"/>
    <x v="3"/>
    <n v="18"/>
    <x v="161"/>
    <n v="2034"/>
    <n v="1342.44"/>
    <n v="0.66"/>
    <x v="2"/>
    <x v="6"/>
    <x v="1"/>
    <n v="18"/>
    <n v="11.88"/>
  </r>
  <r>
    <x v="2"/>
    <n v="1197831"/>
    <d v="2021-08-23T00:00:00"/>
    <x v="1"/>
    <s v="Alabama"/>
    <s v="Birmingham"/>
    <x v="4"/>
    <n v="23"/>
    <x v="238"/>
    <n v="1702"/>
    <n v="902.06000000000006"/>
    <n v="0.53"/>
    <x v="2"/>
    <x v="6"/>
    <x v="1"/>
    <n v="23"/>
    <n v="12.190000000000001"/>
  </r>
  <r>
    <x v="2"/>
    <n v="1197831"/>
    <d v="2021-08-24T00:00:00"/>
    <x v="1"/>
    <s v="Alabama"/>
    <s v="Birmingham"/>
    <x v="5"/>
    <n v="20"/>
    <x v="197"/>
    <n v="2980"/>
    <n v="2235.0000000000005"/>
    <n v="0.75000000000000011"/>
    <x v="2"/>
    <x v="6"/>
    <x v="1"/>
    <n v="20"/>
    <n v="15.000000000000004"/>
  </r>
  <r>
    <x v="2"/>
    <n v="1197831"/>
    <d v="2021-08-25T00:00:00"/>
    <x v="1"/>
    <s v="Alabama"/>
    <s v="Birmingham"/>
    <x v="0"/>
    <n v="9"/>
    <x v="126"/>
    <n v="1827"/>
    <n v="1077.9299999999998"/>
    <n v="0.59"/>
    <x v="2"/>
    <x v="6"/>
    <x v="1"/>
    <n v="9"/>
    <n v="5.31"/>
  </r>
  <r>
    <x v="2"/>
    <n v="1197831"/>
    <d v="2021-08-26T00:00:00"/>
    <x v="1"/>
    <s v="Alabama"/>
    <s v="Birmingham"/>
    <x v="1"/>
    <n v="19"/>
    <x v="133"/>
    <n v="3591"/>
    <n v="2118.69"/>
    <n v="0.59"/>
    <x v="2"/>
    <x v="6"/>
    <x v="1"/>
    <n v="19"/>
    <n v="11.21"/>
  </r>
  <r>
    <x v="2"/>
    <n v="1197831"/>
    <d v="2021-08-27T00:00:00"/>
    <x v="1"/>
    <s v="Alabama"/>
    <s v="Birmingham"/>
    <x v="2"/>
    <n v="15"/>
    <x v="217"/>
    <n v="2595"/>
    <n v="1453.1999999999998"/>
    <n v="0.55999999999999994"/>
    <x v="2"/>
    <x v="6"/>
    <x v="1"/>
    <n v="15"/>
    <n v="8.3999999999999986"/>
  </r>
  <r>
    <x v="2"/>
    <n v="1197831"/>
    <d v="2021-08-28T00:00:00"/>
    <x v="1"/>
    <s v="Alabama"/>
    <s v="Birmingham"/>
    <x v="3"/>
    <n v="34"/>
    <x v="192"/>
    <n v="4590"/>
    <n v="3121.2000000000003"/>
    <n v="0.68"/>
    <x v="2"/>
    <x v="6"/>
    <x v="1"/>
    <n v="34"/>
    <n v="23.12"/>
  </r>
  <r>
    <x v="2"/>
    <n v="1197831"/>
    <d v="2021-08-29T00:00:00"/>
    <x v="1"/>
    <s v="Alabama"/>
    <s v="Birmingham"/>
    <x v="4"/>
    <n v="49"/>
    <x v="196"/>
    <n v="5880"/>
    <n v="3175.2000000000003"/>
    <n v="0.54"/>
    <x v="2"/>
    <x v="6"/>
    <x v="1"/>
    <n v="49"/>
    <n v="26.46"/>
  </r>
  <r>
    <x v="2"/>
    <n v="1197831"/>
    <d v="2021-08-30T00:00:00"/>
    <x v="1"/>
    <s v="Alabama"/>
    <s v="Birmingham"/>
    <x v="5"/>
    <n v="43"/>
    <x v="126"/>
    <n v="8729"/>
    <n v="6284.880000000001"/>
    <n v="0.72000000000000008"/>
    <x v="2"/>
    <x v="6"/>
    <x v="1"/>
    <n v="43"/>
    <n v="30.960000000000004"/>
  </r>
  <r>
    <x v="2"/>
    <n v="1197831"/>
    <d v="2021-08-31T00:00:00"/>
    <x v="1"/>
    <s v="Alabama"/>
    <s v="Birmingham"/>
    <x v="0"/>
    <n v="43"/>
    <x v="126"/>
    <n v="8729"/>
    <n v="4800.95"/>
    <n v="0.54999999999999993"/>
    <x v="2"/>
    <x v="6"/>
    <x v="1"/>
    <n v="43"/>
    <n v="23.65"/>
  </r>
  <r>
    <x v="2"/>
    <n v="1197831"/>
    <d v="2021-09-01T00:00:00"/>
    <x v="1"/>
    <s v="Alabama"/>
    <s v="Birmingham"/>
    <x v="1"/>
    <n v="49"/>
    <x v="126"/>
    <n v="9947"/>
    <n v="5570.32"/>
    <n v="0.55999999999999994"/>
    <x v="2"/>
    <x v="7"/>
    <x v="1"/>
    <n v="49"/>
    <n v="27.439999999999998"/>
  </r>
  <r>
    <x v="2"/>
    <n v="1197831"/>
    <d v="2021-09-02T00:00:00"/>
    <x v="1"/>
    <s v="Alabama"/>
    <s v="Birmingham"/>
    <x v="2"/>
    <n v="44"/>
    <x v="133"/>
    <n v="8316"/>
    <n v="4906.4399999999996"/>
    <n v="0.59"/>
    <x v="2"/>
    <x v="7"/>
    <x v="1"/>
    <n v="44"/>
    <n v="25.959999999999997"/>
  </r>
  <r>
    <x v="2"/>
    <n v="1197831"/>
    <d v="2021-09-03T00:00:00"/>
    <x v="1"/>
    <s v="Alabama"/>
    <s v="Birmingham"/>
    <x v="3"/>
    <n v="41"/>
    <x v="263"/>
    <n v="7380"/>
    <n v="5092.2000000000007"/>
    <n v="0.69000000000000006"/>
    <x v="2"/>
    <x v="7"/>
    <x v="1"/>
    <n v="41"/>
    <n v="28.290000000000003"/>
  </r>
  <r>
    <x v="2"/>
    <n v="1197831"/>
    <d v="2021-09-04T00:00:00"/>
    <x v="1"/>
    <s v="Alabama"/>
    <s v="Birmingham"/>
    <x v="4"/>
    <n v="49"/>
    <x v="57"/>
    <n v="7105"/>
    <n v="3907.7499999999995"/>
    <n v="0.54999999999999993"/>
    <x v="2"/>
    <x v="7"/>
    <x v="1"/>
    <n v="49"/>
    <n v="26.949999999999996"/>
  </r>
  <r>
    <x v="2"/>
    <n v="1197831"/>
    <d v="2021-09-05T00:00:00"/>
    <x v="1"/>
    <s v="Alabama"/>
    <s v="Birmingham"/>
    <x v="5"/>
    <n v="50"/>
    <x v="82"/>
    <n v="12250"/>
    <n v="8820.0000000000018"/>
    <n v="0.72000000000000008"/>
    <x v="2"/>
    <x v="7"/>
    <x v="1"/>
    <n v="50"/>
    <n v="36.000000000000007"/>
  </r>
  <r>
    <x v="2"/>
    <n v="1197831"/>
    <d v="2021-09-06T00:00:00"/>
    <x v="1"/>
    <s v="Alabama"/>
    <s v="Birmingham"/>
    <x v="0"/>
    <n v="44"/>
    <x v="92"/>
    <n v="9064"/>
    <n v="5800.9599999999991"/>
    <n v="0.6399999999999999"/>
    <x v="2"/>
    <x v="7"/>
    <x v="1"/>
    <n v="44"/>
    <n v="28.159999999999997"/>
  </r>
  <r>
    <x v="2"/>
    <n v="1197831"/>
    <d v="2021-09-07T00:00:00"/>
    <x v="1"/>
    <s v="Alabama"/>
    <s v="Birmingham"/>
    <x v="1"/>
    <n v="49"/>
    <x v="102"/>
    <n v="10535"/>
    <n v="6742.3999999999987"/>
    <n v="0.6399999999999999"/>
    <x v="2"/>
    <x v="7"/>
    <x v="1"/>
    <n v="49"/>
    <n v="31.359999999999992"/>
  </r>
  <r>
    <x v="2"/>
    <n v="1197831"/>
    <d v="2021-09-08T00:00:00"/>
    <x v="1"/>
    <s v="Alabama"/>
    <s v="Birmingham"/>
    <x v="2"/>
    <n v="41"/>
    <x v="120"/>
    <n v="10414"/>
    <n v="6560.8199999999988"/>
    <n v="0.62999999999999989"/>
    <x v="2"/>
    <x v="7"/>
    <x v="1"/>
    <n v="41"/>
    <n v="25.829999999999995"/>
  </r>
  <r>
    <x v="2"/>
    <n v="1197831"/>
    <d v="2021-09-09T00:00:00"/>
    <x v="1"/>
    <s v="Alabama"/>
    <s v="Birmingham"/>
    <x v="3"/>
    <n v="44"/>
    <x v="217"/>
    <n v="7612"/>
    <n v="5632.880000000001"/>
    <n v="0.7400000000000001"/>
    <x v="2"/>
    <x v="7"/>
    <x v="1"/>
    <n v="44"/>
    <n v="32.560000000000009"/>
  </r>
  <r>
    <x v="2"/>
    <n v="1197831"/>
    <d v="2021-09-10T00:00:00"/>
    <x v="1"/>
    <s v="Alabama"/>
    <s v="Birmingham"/>
    <x v="4"/>
    <n v="45"/>
    <x v="165"/>
    <n v="5895"/>
    <n v="3419.1"/>
    <n v="0.57999999999999996"/>
    <x v="2"/>
    <x v="7"/>
    <x v="1"/>
    <n v="45"/>
    <n v="26.099999999999998"/>
  </r>
  <r>
    <x v="2"/>
    <n v="1197831"/>
    <d v="2021-09-11T00:00:00"/>
    <x v="1"/>
    <s v="Alabama"/>
    <s v="Birmingham"/>
    <x v="5"/>
    <n v="56"/>
    <x v="142"/>
    <n v="13440"/>
    <n v="10752.000000000002"/>
    <n v="0.80000000000000016"/>
    <x v="2"/>
    <x v="7"/>
    <x v="1"/>
    <n v="56"/>
    <n v="44.800000000000004"/>
  </r>
  <r>
    <x v="2"/>
    <n v="1197831"/>
    <d v="2021-09-12T00:00:00"/>
    <x v="1"/>
    <s v="Alabama"/>
    <s v="Birmingham"/>
    <x v="0"/>
    <n v="38"/>
    <x v="37"/>
    <n v="8550"/>
    <n v="5215.5"/>
    <n v="0.61"/>
    <x v="2"/>
    <x v="7"/>
    <x v="1"/>
    <n v="38"/>
    <n v="23.18"/>
  </r>
  <r>
    <x v="2"/>
    <n v="1197831"/>
    <d v="2021-09-13T00:00:00"/>
    <x v="1"/>
    <s v="Alabama"/>
    <s v="Birmingham"/>
    <x v="1"/>
    <n v="52"/>
    <x v="124"/>
    <n v="10920"/>
    <n v="7097.9999999999991"/>
    <n v="0.64999999999999991"/>
    <x v="2"/>
    <x v="7"/>
    <x v="1"/>
    <n v="52"/>
    <n v="33.799999999999997"/>
  </r>
  <r>
    <x v="2"/>
    <n v="1197831"/>
    <d v="2021-09-14T00:00:00"/>
    <x v="1"/>
    <s v="Alabama"/>
    <s v="Birmingham"/>
    <x v="2"/>
    <n v="51"/>
    <x v="114"/>
    <n v="13668"/>
    <n v="8200.7999999999993"/>
    <n v="0.6"/>
    <x v="2"/>
    <x v="7"/>
    <x v="1"/>
    <n v="51"/>
    <n v="30.599999999999998"/>
  </r>
  <r>
    <x v="2"/>
    <n v="1197831"/>
    <d v="2021-09-15T00:00:00"/>
    <x v="1"/>
    <s v="Alabama"/>
    <s v="Birmingham"/>
    <x v="3"/>
    <n v="46"/>
    <x v="164"/>
    <n v="5474"/>
    <n v="3886.5400000000004"/>
    <n v="0.71000000000000008"/>
    <x v="2"/>
    <x v="7"/>
    <x v="1"/>
    <n v="46"/>
    <n v="32.660000000000004"/>
  </r>
  <r>
    <x v="2"/>
    <n v="1197831"/>
    <d v="2021-09-16T00:00:00"/>
    <x v="1"/>
    <s v="Alabama"/>
    <s v="Birmingham"/>
    <x v="4"/>
    <n v="50"/>
    <x v="248"/>
    <n v="6150"/>
    <n v="3628.5"/>
    <n v="0.59"/>
    <x v="2"/>
    <x v="7"/>
    <x v="1"/>
    <n v="50"/>
    <n v="29.5"/>
  </r>
  <r>
    <x v="2"/>
    <n v="1197831"/>
    <d v="2021-09-17T00:00:00"/>
    <x v="1"/>
    <s v="Alabama"/>
    <s v="Birmingham"/>
    <x v="5"/>
    <n v="59"/>
    <x v="131"/>
    <n v="10738"/>
    <n v="8268.260000000002"/>
    <n v="0.77000000000000013"/>
    <x v="2"/>
    <x v="7"/>
    <x v="1"/>
    <n v="59"/>
    <n v="45.430000000000014"/>
  </r>
  <r>
    <x v="2"/>
    <n v="1197831"/>
    <d v="2021-09-18T00:00:00"/>
    <x v="1"/>
    <s v="Alabama"/>
    <s v="Birmingham"/>
    <x v="0"/>
    <n v="51"/>
    <x v="36"/>
    <n v="8925"/>
    <n v="5355"/>
    <n v="0.6"/>
    <x v="2"/>
    <x v="7"/>
    <x v="1"/>
    <n v="51"/>
    <n v="30.6"/>
  </r>
  <r>
    <x v="2"/>
    <n v="1197831"/>
    <d v="2021-09-19T00:00:00"/>
    <x v="1"/>
    <s v="Alabama"/>
    <s v="Birmingham"/>
    <x v="1"/>
    <n v="50"/>
    <x v="179"/>
    <n v="7200"/>
    <n v="4535.9999999999991"/>
    <n v="0.62999999999999989"/>
    <x v="2"/>
    <x v="7"/>
    <x v="1"/>
    <n v="50"/>
    <n v="31.499999999999993"/>
  </r>
  <r>
    <x v="2"/>
    <n v="1197831"/>
    <d v="2021-09-20T00:00:00"/>
    <x v="1"/>
    <s v="Alabama"/>
    <s v="Birmingham"/>
    <x v="2"/>
    <n v="59"/>
    <x v="143"/>
    <n v="11092"/>
    <n v="6987.9599999999991"/>
    <n v="0.62999999999999989"/>
    <x v="2"/>
    <x v="7"/>
    <x v="1"/>
    <n v="59"/>
    <n v="37.169999999999995"/>
  </r>
  <r>
    <x v="2"/>
    <n v="1197831"/>
    <d v="2021-09-21T00:00:00"/>
    <x v="1"/>
    <s v="Alabama"/>
    <s v="Birmingham"/>
    <x v="3"/>
    <n v="58"/>
    <x v="60"/>
    <n v="5510"/>
    <n v="3912.1000000000004"/>
    <n v="0.71000000000000008"/>
    <x v="2"/>
    <x v="7"/>
    <x v="1"/>
    <n v="58"/>
    <n v="41.180000000000007"/>
  </r>
  <r>
    <x v="2"/>
    <n v="1197831"/>
    <d v="2021-09-22T00:00:00"/>
    <x v="1"/>
    <s v="Alabama"/>
    <s v="Birmingham"/>
    <x v="4"/>
    <n v="41"/>
    <x v="246"/>
    <n v="3608"/>
    <n v="2056.56"/>
    <n v="0.56999999999999995"/>
    <x v="2"/>
    <x v="7"/>
    <x v="1"/>
    <n v="41"/>
    <n v="23.37"/>
  </r>
  <r>
    <x v="2"/>
    <n v="1197831"/>
    <d v="2021-09-23T00:00:00"/>
    <x v="1"/>
    <s v="Alabama"/>
    <s v="Birmingham"/>
    <x v="5"/>
    <n v="37"/>
    <x v="42"/>
    <n v="5550"/>
    <n v="4273.5000000000009"/>
    <n v="0.77000000000000013"/>
    <x v="2"/>
    <x v="7"/>
    <x v="1"/>
    <n v="37"/>
    <n v="28.490000000000006"/>
  </r>
  <r>
    <x v="2"/>
    <n v="1197831"/>
    <d v="2021-09-24T00:00:00"/>
    <x v="1"/>
    <s v="Alabama"/>
    <s v="Birmingham"/>
    <x v="0"/>
    <n v="29"/>
    <x v="165"/>
    <n v="3799"/>
    <n v="2279.4"/>
    <n v="0.6"/>
    <x v="2"/>
    <x v="7"/>
    <x v="1"/>
    <n v="29"/>
    <n v="17.400000000000002"/>
  </r>
  <r>
    <x v="2"/>
    <n v="1197831"/>
    <d v="2021-09-25T00:00:00"/>
    <x v="1"/>
    <s v="Alabama"/>
    <s v="Birmingham"/>
    <x v="1"/>
    <n v="29"/>
    <x v="174"/>
    <n v="4582"/>
    <n v="2886.6599999999994"/>
    <n v="0.62999999999999989"/>
    <x v="2"/>
    <x v="7"/>
    <x v="1"/>
    <n v="29"/>
    <n v="18.269999999999996"/>
  </r>
  <r>
    <x v="2"/>
    <n v="1197831"/>
    <d v="2021-09-26T00:00:00"/>
    <x v="1"/>
    <s v="Alabama"/>
    <s v="Birmingham"/>
    <x v="2"/>
    <n v="32"/>
    <x v="168"/>
    <n v="3968"/>
    <n v="2380.7999999999997"/>
    <n v="0.6"/>
    <x v="2"/>
    <x v="7"/>
    <x v="1"/>
    <n v="32"/>
    <n v="19.2"/>
  </r>
  <r>
    <x v="2"/>
    <n v="1197831"/>
    <d v="2021-09-27T00:00:00"/>
    <x v="1"/>
    <s v="Alabama"/>
    <s v="Birmingham"/>
    <x v="3"/>
    <n v="32"/>
    <x v="250"/>
    <n v="2912"/>
    <n v="2125.7600000000002"/>
    <n v="0.73000000000000009"/>
    <x v="2"/>
    <x v="7"/>
    <x v="1"/>
    <n v="32"/>
    <n v="23.360000000000003"/>
  </r>
  <r>
    <x v="2"/>
    <n v="1197831"/>
    <d v="2021-09-28T00:00:00"/>
    <x v="1"/>
    <s v="Alabama"/>
    <s v="Birmingham"/>
    <x v="4"/>
    <n v="29"/>
    <x v="252"/>
    <n v="2262"/>
    <n v="1357.2"/>
    <n v="0.6"/>
    <x v="2"/>
    <x v="7"/>
    <x v="1"/>
    <n v="29"/>
    <n v="17.400000000000002"/>
  </r>
  <r>
    <x v="2"/>
    <n v="1197831"/>
    <d v="2021-09-29T00:00:00"/>
    <x v="1"/>
    <s v="Alabama"/>
    <s v="Birmingham"/>
    <x v="5"/>
    <n v="36"/>
    <x v="231"/>
    <n v="5148"/>
    <n v="3861.0000000000005"/>
    <n v="0.75000000000000011"/>
    <x v="2"/>
    <x v="7"/>
    <x v="1"/>
    <n v="36"/>
    <n v="27.000000000000004"/>
  </r>
  <r>
    <x v="2"/>
    <n v="1197831"/>
    <d v="2021-09-30T00:00:00"/>
    <x v="1"/>
    <s v="Alabama"/>
    <s v="Birmingham"/>
    <x v="0"/>
    <n v="18"/>
    <x v="138"/>
    <n v="3042"/>
    <n v="1946.8799999999997"/>
    <n v="0.6399999999999999"/>
    <x v="2"/>
    <x v="7"/>
    <x v="1"/>
    <n v="18"/>
    <n v="11.519999999999998"/>
  </r>
  <r>
    <x v="2"/>
    <n v="1197831"/>
    <d v="2021-10-01T00:00:00"/>
    <x v="1"/>
    <s v="Alabama"/>
    <s v="Birmingham"/>
    <x v="1"/>
    <n v="19"/>
    <x v="138"/>
    <n v="3211"/>
    <n v="1958.71"/>
    <n v="0.61"/>
    <x v="2"/>
    <x v="8"/>
    <x v="1"/>
    <n v="19"/>
    <n v="11.59"/>
  </r>
  <r>
    <x v="2"/>
    <n v="1197831"/>
    <d v="2021-10-02T00:00:00"/>
    <x v="1"/>
    <s v="Alabama"/>
    <s v="Birmingham"/>
    <x v="2"/>
    <n v="43"/>
    <x v="179"/>
    <n v="6192"/>
    <n v="3962.8799999999992"/>
    <n v="0.6399999999999999"/>
    <x v="2"/>
    <x v="8"/>
    <x v="1"/>
    <n v="43"/>
    <n v="27.519999999999996"/>
  </r>
  <r>
    <x v="2"/>
    <n v="1197831"/>
    <d v="2021-10-03T00:00:00"/>
    <x v="1"/>
    <s v="Alabama"/>
    <s v="Birmingham"/>
    <x v="3"/>
    <n v="44"/>
    <x v="165"/>
    <n v="5764"/>
    <n v="4207.72"/>
    <n v="0.73000000000000009"/>
    <x v="2"/>
    <x v="8"/>
    <x v="1"/>
    <n v="44"/>
    <n v="32.120000000000005"/>
  </r>
  <r>
    <x v="2"/>
    <n v="1197831"/>
    <d v="2021-10-04T00:00:00"/>
    <x v="1"/>
    <s v="Alabama"/>
    <s v="Birmingham"/>
    <x v="4"/>
    <n v="48"/>
    <x v="215"/>
    <n v="5328"/>
    <n v="3143.52"/>
    <n v="0.59"/>
    <x v="2"/>
    <x v="8"/>
    <x v="1"/>
    <n v="48"/>
    <n v="28.32"/>
  </r>
  <r>
    <x v="2"/>
    <n v="1197831"/>
    <d v="2021-10-05T00:00:00"/>
    <x v="1"/>
    <s v="Alabama"/>
    <s v="Birmingham"/>
    <x v="5"/>
    <n v="56"/>
    <x v="143"/>
    <n v="10528"/>
    <n v="8317.1200000000008"/>
    <n v="0.79000000000000015"/>
    <x v="2"/>
    <x v="8"/>
    <x v="1"/>
    <n v="56"/>
    <n v="44.24"/>
  </r>
  <r>
    <x v="2"/>
    <n v="1197831"/>
    <d v="2021-10-06T00:00:00"/>
    <x v="1"/>
    <s v="Alabama"/>
    <s v="Birmingham"/>
    <x v="0"/>
    <n v="56"/>
    <x v="148"/>
    <n v="13048"/>
    <n v="8220.239999999998"/>
    <n v="0.62999999999999989"/>
    <x v="2"/>
    <x v="8"/>
    <x v="1"/>
    <n v="56"/>
    <n v="35.279999999999994"/>
  </r>
  <r>
    <x v="2"/>
    <n v="1197831"/>
    <d v="2021-10-07T00:00:00"/>
    <x v="1"/>
    <s v="Alabama"/>
    <s v="Birmingham"/>
    <x v="1"/>
    <n v="58"/>
    <x v="37"/>
    <n v="13050"/>
    <n v="8351.9999999999982"/>
    <n v="0.6399999999999999"/>
    <x v="2"/>
    <x v="8"/>
    <x v="1"/>
    <n v="58"/>
    <n v="37.11999999999999"/>
  </r>
  <r>
    <x v="2"/>
    <n v="1197831"/>
    <d v="2021-10-08T00:00:00"/>
    <x v="1"/>
    <s v="Alabama"/>
    <s v="Birmingham"/>
    <x v="2"/>
    <n v="64"/>
    <x v="36"/>
    <n v="11200"/>
    <n v="6943.9999999999991"/>
    <n v="0.61999999999999988"/>
    <x v="2"/>
    <x v="8"/>
    <x v="1"/>
    <n v="64"/>
    <n v="39.679999999999993"/>
  </r>
  <r>
    <x v="2"/>
    <n v="1197831"/>
    <d v="2021-10-09T00:00:00"/>
    <x v="1"/>
    <s v="Alabama"/>
    <s v="Birmingham"/>
    <x v="3"/>
    <n v="63"/>
    <x v="231"/>
    <n v="9009"/>
    <n v="6756.7500000000009"/>
    <n v="0.75000000000000011"/>
    <x v="2"/>
    <x v="8"/>
    <x v="1"/>
    <n v="63"/>
    <n v="47.250000000000007"/>
  </r>
  <r>
    <x v="2"/>
    <n v="1197831"/>
    <d v="2021-10-10T00:00:00"/>
    <x v="1"/>
    <s v="Alabama"/>
    <s v="Birmingham"/>
    <x v="4"/>
    <n v="58"/>
    <x v="57"/>
    <n v="8410"/>
    <n v="4709.5999999999995"/>
    <n v="0.55999999999999994"/>
    <x v="2"/>
    <x v="8"/>
    <x v="1"/>
    <n v="58"/>
    <n v="32.479999999999997"/>
  </r>
  <r>
    <x v="2"/>
    <n v="1197831"/>
    <d v="2021-10-11T00:00:00"/>
    <x v="1"/>
    <s v="Alabama"/>
    <s v="Birmingham"/>
    <x v="5"/>
    <n v="68"/>
    <x v="126"/>
    <n v="13804"/>
    <n v="11043.200000000003"/>
    <n v="0.80000000000000016"/>
    <x v="2"/>
    <x v="8"/>
    <x v="1"/>
    <n v="68"/>
    <n v="54.400000000000013"/>
  </r>
  <r>
    <x v="5"/>
    <n v="1185732"/>
    <d v="2021-10-12T00:00:00"/>
    <x v="1"/>
    <s v="Alabama"/>
    <s v="Birmingham"/>
    <x v="0"/>
    <n v="38"/>
    <x v="236"/>
    <n v="4446"/>
    <n v="2223"/>
    <n v="0.5"/>
    <x v="2"/>
    <x v="8"/>
    <x v="1"/>
    <n v="38"/>
    <n v="19"/>
  </r>
  <r>
    <x v="5"/>
    <n v="1185732"/>
    <d v="2021-10-13T00:00:00"/>
    <x v="1"/>
    <s v="Alabama"/>
    <s v="Birmingham"/>
    <x v="1"/>
    <n v="38"/>
    <x v="41"/>
    <n v="2850"/>
    <n v="1311"/>
    <n v="0.45999999999999996"/>
    <x v="2"/>
    <x v="8"/>
    <x v="1"/>
    <n v="38"/>
    <n v="17.48"/>
  </r>
  <r>
    <x v="5"/>
    <n v="1185732"/>
    <d v="2021-10-14T00:00:00"/>
    <x v="1"/>
    <s v="Alabama"/>
    <s v="Birmingham"/>
    <x v="2"/>
    <n v="28"/>
    <x v="184"/>
    <n v="1764"/>
    <n v="917.28000000000009"/>
    <n v="0.52"/>
    <x v="2"/>
    <x v="8"/>
    <x v="1"/>
    <n v="28"/>
    <n v="14.56"/>
  </r>
  <r>
    <x v="5"/>
    <n v="1185732"/>
    <d v="2021-10-15T00:00:00"/>
    <x v="1"/>
    <s v="Alabama"/>
    <s v="Birmingham"/>
    <x v="3"/>
    <n v="34"/>
    <x v="177"/>
    <n v="952"/>
    <n v="390.32"/>
    <n v="0.41"/>
    <x v="2"/>
    <x v="8"/>
    <x v="1"/>
    <n v="34"/>
    <n v="13.94"/>
  </r>
  <r>
    <x v="5"/>
    <n v="1185732"/>
    <d v="2021-10-16T00:00:00"/>
    <x v="0"/>
    <s v="Maine"/>
    <s v="Portland"/>
    <x v="4"/>
    <n v="47"/>
    <x v="186"/>
    <n v="1974"/>
    <n v="769.86"/>
    <n v="0.39"/>
    <x v="2"/>
    <x v="8"/>
    <x v="1"/>
    <n v="47"/>
    <n v="18.330000000000002"/>
  </r>
  <r>
    <x v="5"/>
    <n v="1185732"/>
    <d v="2021-10-17T00:00:00"/>
    <x v="0"/>
    <s v="Maine"/>
    <s v="Portland"/>
    <x v="5"/>
    <n v="38"/>
    <x v="181"/>
    <n v="2584"/>
    <n v="1343.68"/>
    <n v="0.52"/>
    <x v="2"/>
    <x v="8"/>
    <x v="1"/>
    <n v="38"/>
    <n v="19.760000000000002"/>
  </r>
  <r>
    <x v="5"/>
    <n v="1185732"/>
    <d v="2021-10-18T00:00:00"/>
    <x v="0"/>
    <s v="Maine"/>
    <s v="Portland"/>
    <x v="0"/>
    <n v="38"/>
    <x v="150"/>
    <n v="5320"/>
    <n v="2606.7999999999997"/>
    <n v="0.49"/>
    <x v="2"/>
    <x v="8"/>
    <x v="1"/>
    <n v="38"/>
    <n v="18.619999999999997"/>
  </r>
  <r>
    <x v="5"/>
    <n v="1185732"/>
    <d v="2021-10-19T00:00:00"/>
    <x v="0"/>
    <s v="Maine"/>
    <s v="Portland"/>
    <x v="1"/>
    <n v="38"/>
    <x v="222"/>
    <n v="1710"/>
    <n v="803.69999999999993"/>
    <n v="0.47"/>
    <x v="2"/>
    <x v="8"/>
    <x v="1"/>
    <n v="38"/>
    <n v="17.86"/>
  </r>
  <r>
    <x v="5"/>
    <n v="1185732"/>
    <d v="2021-10-20T00:00:00"/>
    <x v="0"/>
    <s v="Maine"/>
    <s v="Portland"/>
    <x v="2"/>
    <n v="29"/>
    <x v="180"/>
    <n v="1740"/>
    <n v="922.2"/>
    <n v="0.53"/>
    <x v="2"/>
    <x v="8"/>
    <x v="1"/>
    <n v="29"/>
    <n v="15.370000000000001"/>
  </r>
  <r>
    <x v="5"/>
    <n v="1185732"/>
    <d v="2021-10-21T00:00:00"/>
    <x v="0"/>
    <s v="Maine"/>
    <s v="Portland"/>
    <x v="3"/>
    <n v="34"/>
    <x v="182"/>
    <n v="646"/>
    <n v="271.32"/>
    <n v="0.42"/>
    <x v="2"/>
    <x v="8"/>
    <x v="1"/>
    <n v="34"/>
    <n v="14.28"/>
  </r>
  <r>
    <x v="5"/>
    <n v="1185732"/>
    <d v="2021-10-22T00:00:00"/>
    <x v="0"/>
    <s v="Maine"/>
    <s v="Portland"/>
    <x v="4"/>
    <n v="46"/>
    <x v="222"/>
    <n v="2070"/>
    <n v="807.30000000000007"/>
    <n v="0.39"/>
    <x v="2"/>
    <x v="8"/>
    <x v="1"/>
    <n v="46"/>
    <n v="17.940000000000001"/>
  </r>
  <r>
    <x v="5"/>
    <n v="1185732"/>
    <d v="2021-10-23T00:00:00"/>
    <x v="0"/>
    <s v="Maine"/>
    <s v="Portland"/>
    <x v="5"/>
    <n v="37"/>
    <x v="184"/>
    <n v="2331"/>
    <n v="1188.81"/>
    <n v="0.51"/>
    <x v="2"/>
    <x v="8"/>
    <x v="1"/>
    <n v="37"/>
    <n v="18.869999999999997"/>
  </r>
  <r>
    <x v="5"/>
    <n v="1185732"/>
    <d v="2021-10-24T00:00:00"/>
    <x v="0"/>
    <s v="Maine"/>
    <s v="Portland"/>
    <x v="0"/>
    <n v="39"/>
    <x v="268"/>
    <n v="4953"/>
    <n v="2426.9699999999998"/>
    <n v="0.49"/>
    <x v="2"/>
    <x v="8"/>
    <x v="1"/>
    <n v="39"/>
    <n v="19.11"/>
  </r>
  <r>
    <x v="5"/>
    <n v="1185732"/>
    <d v="2021-10-25T00:00:00"/>
    <x v="0"/>
    <s v="Maine"/>
    <s v="Portland"/>
    <x v="1"/>
    <n v="39"/>
    <x v="219"/>
    <n v="1794"/>
    <n v="879.06"/>
    <n v="0.49"/>
    <x v="2"/>
    <x v="8"/>
    <x v="1"/>
    <n v="39"/>
    <n v="19.11"/>
  </r>
  <r>
    <x v="5"/>
    <n v="1185732"/>
    <d v="2021-10-26T00:00:00"/>
    <x v="0"/>
    <s v="Maine"/>
    <s v="Portland"/>
    <x v="2"/>
    <n v="27"/>
    <x v="239"/>
    <n v="1404"/>
    <n v="772.19999999999993"/>
    <n v="0.54999999999999993"/>
    <x v="2"/>
    <x v="8"/>
    <x v="1"/>
    <n v="27"/>
    <n v="14.849999999999998"/>
  </r>
  <r>
    <x v="5"/>
    <n v="1185732"/>
    <d v="2021-10-27T00:00:00"/>
    <x v="0"/>
    <s v="Maine"/>
    <s v="Portland"/>
    <x v="3"/>
    <n v="32"/>
    <x v="220"/>
    <n v="416"/>
    <n v="166.4"/>
    <n v="0.4"/>
    <x v="2"/>
    <x v="8"/>
    <x v="1"/>
    <n v="32"/>
    <n v="12.8"/>
  </r>
  <r>
    <x v="5"/>
    <n v="1185732"/>
    <d v="2021-10-28T00:00:00"/>
    <x v="0"/>
    <s v="Maine"/>
    <s v="Portland"/>
    <x v="4"/>
    <n v="49"/>
    <x v="225"/>
    <n v="1421"/>
    <n v="511.56"/>
    <n v="0.36"/>
    <x v="2"/>
    <x v="8"/>
    <x v="1"/>
    <n v="49"/>
    <n v="17.64"/>
  </r>
  <r>
    <x v="5"/>
    <n v="1185732"/>
    <d v="2021-10-29T00:00:00"/>
    <x v="0"/>
    <s v="Maine"/>
    <s v="Portland"/>
    <x v="5"/>
    <n v="36"/>
    <x v="50"/>
    <n v="1800"/>
    <n v="990.00000000000011"/>
    <n v="0.55000000000000004"/>
    <x v="2"/>
    <x v="8"/>
    <x v="1"/>
    <n v="36"/>
    <n v="19.8"/>
  </r>
  <r>
    <x v="5"/>
    <n v="1185732"/>
    <d v="2021-10-30T00:00:00"/>
    <x v="0"/>
    <s v="Maine"/>
    <s v="Portland"/>
    <x v="0"/>
    <n v="37"/>
    <x v="185"/>
    <n v="4514"/>
    <n v="2166.7199999999998"/>
    <n v="0.48"/>
    <x v="2"/>
    <x v="8"/>
    <x v="1"/>
    <n v="37"/>
    <n v="17.759999999999998"/>
  </r>
  <r>
    <x v="5"/>
    <n v="1185732"/>
    <d v="2021-10-31T00:00:00"/>
    <x v="0"/>
    <s v="Maine"/>
    <s v="Portland"/>
    <x v="1"/>
    <n v="37"/>
    <x v="178"/>
    <n v="1628"/>
    <n v="765.16"/>
    <n v="0.47"/>
    <x v="2"/>
    <x v="8"/>
    <x v="1"/>
    <n v="37"/>
    <n v="17.39"/>
  </r>
  <r>
    <x v="5"/>
    <n v="1185732"/>
    <d v="2021-11-01T00:00:00"/>
    <x v="0"/>
    <s v="Maine"/>
    <s v="Portland"/>
    <x v="2"/>
    <n v="27"/>
    <x v="178"/>
    <n v="1188"/>
    <n v="641.5200000000001"/>
    <n v="0.54"/>
    <x v="2"/>
    <x v="9"/>
    <x v="1"/>
    <n v="27"/>
    <n v="14.580000000000002"/>
  </r>
  <r>
    <x v="5"/>
    <n v="1185732"/>
    <d v="2021-11-02T00:00:00"/>
    <x v="0"/>
    <s v="Maine"/>
    <s v="Portland"/>
    <x v="3"/>
    <n v="33"/>
    <x v="262"/>
    <n v="693"/>
    <n v="277.2"/>
    <n v="0.4"/>
    <x v="2"/>
    <x v="9"/>
    <x v="1"/>
    <n v="33"/>
    <n v="13.2"/>
  </r>
  <r>
    <x v="5"/>
    <n v="1185732"/>
    <d v="2021-11-03T00:00:00"/>
    <x v="0"/>
    <s v="Maine"/>
    <s v="Portland"/>
    <x v="4"/>
    <n v="47"/>
    <x v="187"/>
    <n v="940"/>
    <n v="357.2"/>
    <n v="0.38"/>
    <x v="2"/>
    <x v="9"/>
    <x v="1"/>
    <n v="47"/>
    <n v="17.86"/>
  </r>
  <r>
    <x v="5"/>
    <n v="1185732"/>
    <d v="2021-11-04T00:00:00"/>
    <x v="0"/>
    <s v="Maine"/>
    <s v="Portland"/>
    <x v="5"/>
    <n v="39"/>
    <x v="184"/>
    <n v="2457"/>
    <n v="1253.07"/>
    <n v="0.51"/>
    <x v="2"/>
    <x v="9"/>
    <x v="1"/>
    <n v="39"/>
    <n v="19.89"/>
  </r>
  <r>
    <x v="5"/>
    <n v="1185732"/>
    <d v="2021-11-05T00:00:00"/>
    <x v="0"/>
    <s v="Maine"/>
    <s v="Portland"/>
    <x v="0"/>
    <n v="52"/>
    <x v="179"/>
    <n v="7488"/>
    <n v="3369.5999999999995"/>
    <n v="0.44999999999999996"/>
    <x v="2"/>
    <x v="9"/>
    <x v="1"/>
    <n v="52"/>
    <n v="23.399999999999995"/>
  </r>
  <r>
    <x v="5"/>
    <n v="1185732"/>
    <d v="2021-11-06T00:00:00"/>
    <x v="0"/>
    <s v="Maine"/>
    <s v="Portland"/>
    <x v="1"/>
    <n v="48"/>
    <x v="180"/>
    <n v="2880"/>
    <n v="1440"/>
    <n v="0.5"/>
    <x v="2"/>
    <x v="9"/>
    <x v="1"/>
    <n v="48"/>
    <n v="24"/>
  </r>
  <r>
    <x v="5"/>
    <n v="1185732"/>
    <d v="2021-11-07T00:00:00"/>
    <x v="0"/>
    <s v="Maine"/>
    <s v="Portland"/>
    <x v="2"/>
    <n v="42"/>
    <x v="172"/>
    <n v="1974"/>
    <n v="1065.96"/>
    <n v="0.54"/>
    <x v="2"/>
    <x v="9"/>
    <x v="1"/>
    <n v="42"/>
    <n v="22.68"/>
  </r>
  <r>
    <x v="5"/>
    <n v="1185732"/>
    <d v="2021-11-08T00:00:00"/>
    <x v="0"/>
    <s v="Maine"/>
    <s v="Portland"/>
    <x v="3"/>
    <n v="41"/>
    <x v="171"/>
    <n v="1394"/>
    <n v="557.6"/>
    <n v="0.4"/>
    <x v="2"/>
    <x v="9"/>
    <x v="1"/>
    <n v="41"/>
    <n v="16.400000000000002"/>
  </r>
  <r>
    <x v="5"/>
    <n v="1185732"/>
    <d v="2021-11-09T00:00:00"/>
    <x v="0"/>
    <s v="Maine"/>
    <s v="Portland"/>
    <x v="4"/>
    <n v="51"/>
    <x v="186"/>
    <n v="2142"/>
    <n v="792.54"/>
    <n v="0.37"/>
    <x v="2"/>
    <x v="9"/>
    <x v="1"/>
    <n v="51"/>
    <n v="18.869999999999997"/>
  </r>
  <r>
    <x v="5"/>
    <n v="1185732"/>
    <d v="2021-11-10T00:00:00"/>
    <x v="0"/>
    <s v="Maine"/>
    <s v="Portland"/>
    <x v="5"/>
    <n v="56"/>
    <x v="249"/>
    <n v="4032"/>
    <n v="2136.96"/>
    <n v="0.53"/>
    <x v="2"/>
    <x v="9"/>
    <x v="1"/>
    <n v="56"/>
    <n v="29.68"/>
  </r>
  <r>
    <x v="5"/>
    <n v="1185732"/>
    <d v="2021-11-11T00:00:00"/>
    <x v="0"/>
    <s v="Maine"/>
    <s v="Portland"/>
    <x v="0"/>
    <n v="54"/>
    <x v="174"/>
    <n v="8532"/>
    <n v="4010.04"/>
    <n v="0.47"/>
    <x v="2"/>
    <x v="9"/>
    <x v="1"/>
    <n v="54"/>
    <n v="25.38"/>
  </r>
  <r>
    <x v="5"/>
    <n v="1185732"/>
    <d v="2021-11-12T00:00:00"/>
    <x v="0"/>
    <s v="Maine"/>
    <s v="Portland"/>
    <x v="1"/>
    <n v="48"/>
    <x v="169"/>
    <n v="3696"/>
    <n v="1811.04"/>
    <n v="0.49"/>
    <x v="2"/>
    <x v="9"/>
    <x v="1"/>
    <n v="48"/>
    <n v="23.52"/>
  </r>
  <r>
    <x v="5"/>
    <n v="1185732"/>
    <d v="2021-11-13T00:00:00"/>
    <x v="0"/>
    <s v="Maine"/>
    <s v="Portland"/>
    <x v="2"/>
    <n v="42"/>
    <x v="208"/>
    <n v="2436"/>
    <n v="1242.3600000000001"/>
    <n v="0.51"/>
    <x v="2"/>
    <x v="9"/>
    <x v="1"/>
    <n v="42"/>
    <n v="21.42"/>
  </r>
  <r>
    <x v="5"/>
    <n v="1185732"/>
    <d v="2021-11-14T00:00:00"/>
    <x v="0"/>
    <s v="Maine"/>
    <s v="Portland"/>
    <x v="3"/>
    <n v="41"/>
    <x v="175"/>
    <n v="2091"/>
    <n v="878.21999999999991"/>
    <n v="0.42"/>
    <x v="2"/>
    <x v="9"/>
    <x v="1"/>
    <n v="41"/>
    <n v="17.22"/>
  </r>
  <r>
    <x v="5"/>
    <n v="1185732"/>
    <d v="2021-11-15T00:00:00"/>
    <x v="0"/>
    <s v="Maine"/>
    <s v="Portland"/>
    <x v="4"/>
    <n v="50"/>
    <x v="206"/>
    <n v="2650"/>
    <n v="954"/>
    <n v="0.36"/>
    <x v="2"/>
    <x v="9"/>
    <x v="1"/>
    <n v="50"/>
    <n v="18"/>
  </r>
  <r>
    <x v="5"/>
    <n v="1185732"/>
    <d v="2021-11-16T00:00:00"/>
    <x v="0"/>
    <s v="Maine"/>
    <s v="Portland"/>
    <x v="5"/>
    <n v="56"/>
    <x v="211"/>
    <n v="4760"/>
    <n v="2427.6"/>
    <n v="0.51"/>
    <x v="2"/>
    <x v="9"/>
    <x v="1"/>
    <n v="56"/>
    <n v="28.56"/>
  </r>
  <r>
    <x v="5"/>
    <n v="1185732"/>
    <d v="2021-11-17T00:00:00"/>
    <x v="0"/>
    <s v="Maine"/>
    <s v="Portland"/>
    <x v="0"/>
    <n v="51"/>
    <x v="231"/>
    <n v="7293"/>
    <n v="3573.5699999999997"/>
    <n v="0.49"/>
    <x v="2"/>
    <x v="9"/>
    <x v="1"/>
    <n v="51"/>
    <n v="24.99"/>
  </r>
  <r>
    <x v="5"/>
    <n v="1185732"/>
    <d v="2021-11-18T00:00:00"/>
    <x v="0"/>
    <s v="Maine"/>
    <s v="Portland"/>
    <x v="1"/>
    <n v="46"/>
    <x v="199"/>
    <n v="3864"/>
    <n v="1854.72"/>
    <n v="0.48"/>
    <x v="2"/>
    <x v="9"/>
    <x v="1"/>
    <n v="46"/>
    <n v="22.080000000000002"/>
  </r>
  <r>
    <x v="5"/>
    <n v="1185732"/>
    <d v="2021-11-19T00:00:00"/>
    <x v="0"/>
    <s v="Maine"/>
    <s v="Portland"/>
    <x v="2"/>
    <n v="43"/>
    <x v="184"/>
    <n v="2709"/>
    <n v="1489.9499999999998"/>
    <n v="0.54999999999999993"/>
    <x v="2"/>
    <x v="9"/>
    <x v="1"/>
    <n v="43"/>
    <n v="23.65"/>
  </r>
  <r>
    <x v="5"/>
    <n v="1185732"/>
    <d v="2021-11-20T00:00:00"/>
    <x v="0"/>
    <s v="Maine"/>
    <s v="Portland"/>
    <x v="3"/>
    <n v="43"/>
    <x v="178"/>
    <n v="1892"/>
    <n v="775.71999999999991"/>
    <n v="0.41"/>
    <x v="2"/>
    <x v="9"/>
    <x v="1"/>
    <n v="43"/>
    <n v="17.63"/>
  </r>
  <r>
    <x v="5"/>
    <n v="1185732"/>
    <d v="2021-11-21T00:00:00"/>
    <x v="0"/>
    <s v="Maine"/>
    <s v="Portland"/>
    <x v="4"/>
    <n v="53"/>
    <x v="180"/>
    <n v="3180"/>
    <n v="1208.4000000000001"/>
    <n v="0.38"/>
    <x v="2"/>
    <x v="9"/>
    <x v="1"/>
    <n v="53"/>
    <n v="20.14"/>
  </r>
  <r>
    <x v="5"/>
    <n v="1185732"/>
    <d v="2021-12-20T00:00:00"/>
    <x v="0"/>
    <s v="Maine"/>
    <s v="Portland"/>
    <x v="5"/>
    <n v="58"/>
    <x v="161"/>
    <n v="6554"/>
    <n v="3539.1600000000003"/>
    <n v="0.54"/>
    <x v="2"/>
    <x v="10"/>
    <x v="1"/>
    <n v="58"/>
    <n v="31.320000000000004"/>
  </r>
  <r>
    <x v="5"/>
    <n v="1185732"/>
    <d v="2021-12-21T00:00:00"/>
    <x v="0"/>
    <s v="Maine"/>
    <s v="Portland"/>
    <x v="0"/>
    <n v="50"/>
    <x v="135"/>
    <n v="7350"/>
    <n v="3380.9999999999995"/>
    <n v="0.45999999999999996"/>
    <x v="2"/>
    <x v="10"/>
    <x v="1"/>
    <n v="50"/>
    <n v="22.999999999999996"/>
  </r>
  <r>
    <x v="5"/>
    <n v="1185732"/>
    <d v="2021-12-22T00:00:00"/>
    <x v="0"/>
    <s v="Maine"/>
    <s v="Portland"/>
    <x v="1"/>
    <n v="49"/>
    <x v="228"/>
    <n v="4410"/>
    <n v="2072.6999999999998"/>
    <n v="0.47"/>
    <x v="2"/>
    <x v="10"/>
    <x v="1"/>
    <n v="49"/>
    <n v="23.029999999999998"/>
  </r>
  <r>
    <x v="5"/>
    <n v="1185732"/>
    <d v="2021-12-23T00:00:00"/>
    <x v="0"/>
    <s v="Maine"/>
    <s v="Portland"/>
    <x v="2"/>
    <n v="41"/>
    <x v="181"/>
    <n v="2788"/>
    <n v="1394"/>
    <n v="0.5"/>
    <x v="2"/>
    <x v="10"/>
    <x v="1"/>
    <n v="41"/>
    <n v="20.5"/>
  </r>
  <r>
    <x v="5"/>
    <n v="1185732"/>
    <d v="2021-12-24T00:00:00"/>
    <x v="0"/>
    <s v="Maine"/>
    <s v="Portland"/>
    <x v="3"/>
    <n v="41"/>
    <x v="175"/>
    <n v="2091"/>
    <n v="857.31"/>
    <n v="0.41"/>
    <x v="2"/>
    <x v="10"/>
    <x v="1"/>
    <n v="41"/>
    <n v="16.809999999999999"/>
  </r>
  <r>
    <x v="5"/>
    <n v="1185732"/>
    <d v="2021-12-25T00:00:00"/>
    <x v="0"/>
    <s v="Maine"/>
    <s v="Portland"/>
    <x v="4"/>
    <n v="54"/>
    <x v="207"/>
    <n v="2214"/>
    <n v="819.18"/>
    <n v="0.37"/>
    <x v="2"/>
    <x v="10"/>
    <x v="1"/>
    <n v="54"/>
    <n v="19.98"/>
  </r>
  <r>
    <x v="5"/>
    <n v="1185732"/>
    <d v="2021-12-26T00:00:00"/>
    <x v="0"/>
    <s v="Maine"/>
    <s v="Portland"/>
    <x v="5"/>
    <n v="54"/>
    <x v="250"/>
    <n v="4914"/>
    <n v="2653.5600000000004"/>
    <n v="0.54"/>
    <x v="2"/>
    <x v="10"/>
    <x v="1"/>
    <n v="54"/>
    <n v="29.160000000000004"/>
  </r>
  <r>
    <x v="5"/>
    <n v="1185732"/>
    <d v="2021-12-27T00:00:00"/>
    <x v="0"/>
    <s v="Maine"/>
    <s v="Portland"/>
    <x v="0"/>
    <n v="53"/>
    <x v="185"/>
    <n v="6466"/>
    <n v="3103.68"/>
    <n v="0.48"/>
    <x v="2"/>
    <x v="10"/>
    <x v="1"/>
    <n v="53"/>
    <n v="25.439999999999998"/>
  </r>
  <r>
    <x v="5"/>
    <n v="1185732"/>
    <d v="2021-12-28T00:00:00"/>
    <x v="0"/>
    <s v="Maine"/>
    <s v="Portland"/>
    <x v="1"/>
    <n v="46"/>
    <x v="227"/>
    <n v="3220"/>
    <n v="1513.3999999999999"/>
    <n v="0.47"/>
    <x v="2"/>
    <x v="10"/>
    <x v="1"/>
    <n v="46"/>
    <n v="21.619999999999997"/>
  </r>
  <r>
    <x v="5"/>
    <n v="1185732"/>
    <d v="2021-12-29T00:00:00"/>
    <x v="0"/>
    <s v="Maine"/>
    <s v="Portland"/>
    <x v="2"/>
    <n v="41"/>
    <x v="183"/>
    <n v="1558"/>
    <n v="856.89999999999986"/>
    <n v="0.54999999999999993"/>
    <x v="2"/>
    <x v="10"/>
    <x v="1"/>
    <n v="41"/>
    <n v="22.549999999999997"/>
  </r>
  <r>
    <x v="5"/>
    <n v="1185732"/>
    <d v="2021-12-30T00:00:00"/>
    <x v="0"/>
    <s v="Maine"/>
    <s v="Portland"/>
    <x v="3"/>
    <n v="42"/>
    <x v="218"/>
    <n v="1512"/>
    <n v="680.4"/>
    <n v="0.44999999999999996"/>
    <x v="2"/>
    <x v="10"/>
    <x v="1"/>
    <n v="42"/>
    <n v="18.899999999999999"/>
  </r>
  <r>
    <x v="5"/>
    <n v="1185732"/>
    <d v="2021-12-31T00:00:00"/>
    <x v="0"/>
    <s v="Maine"/>
    <s v="Portland"/>
    <x v="4"/>
    <n v="52"/>
    <x v="218"/>
    <n v="1872"/>
    <n v="692.64"/>
    <n v="0.37"/>
    <x v="2"/>
    <x v="10"/>
    <x v="1"/>
    <n v="52"/>
    <n v="19.239999999999998"/>
  </r>
  <r>
    <x v="5"/>
    <n v="1185732"/>
    <d v="2021-09-17T00:00:00"/>
    <x v="0"/>
    <s v="Maine"/>
    <s v="Portland"/>
    <x v="5"/>
    <n v="57"/>
    <x v="229"/>
    <n v="3363"/>
    <n v="1748.76"/>
    <n v="0.52"/>
    <x v="2"/>
    <x v="7"/>
    <x v="1"/>
    <n v="57"/>
    <n v="29.64"/>
  </r>
  <r>
    <x v="5"/>
    <n v="1185732"/>
    <d v="2021-10-19T00:00:00"/>
    <x v="0"/>
    <s v="Maine"/>
    <s v="Portland"/>
    <x v="0"/>
    <n v="55"/>
    <x v="196"/>
    <n v="6600"/>
    <n v="3300"/>
    <n v="0.5"/>
    <x v="2"/>
    <x v="8"/>
    <x v="1"/>
    <n v="55"/>
    <n v="27.5"/>
  </r>
  <r>
    <x v="5"/>
    <n v="1185732"/>
    <d v="2021-10-19T00:00:00"/>
    <x v="0"/>
    <s v="Maine"/>
    <s v="Portland"/>
    <x v="1"/>
    <n v="54"/>
    <x v="229"/>
    <n v="3186"/>
    <n v="1561.1399999999999"/>
    <n v="0.49"/>
    <x v="2"/>
    <x v="8"/>
    <x v="1"/>
    <n v="54"/>
    <n v="26.459999999999997"/>
  </r>
  <r>
    <x v="5"/>
    <n v="1185732"/>
    <d v="2021-10-19T00:00:00"/>
    <x v="0"/>
    <s v="Maine"/>
    <s v="Portland"/>
    <x v="2"/>
    <n v="52"/>
    <x v="226"/>
    <n v="1612"/>
    <n v="886.59999999999991"/>
    <n v="0.54999999999999993"/>
    <x v="2"/>
    <x v="8"/>
    <x v="1"/>
    <n v="52"/>
    <n v="28.599999999999998"/>
  </r>
  <r>
    <x v="5"/>
    <n v="1185732"/>
    <d v="2021-10-19T00:00:00"/>
    <x v="0"/>
    <s v="Maine"/>
    <s v="Portland"/>
    <x v="3"/>
    <n v="50"/>
    <x v="259"/>
    <n v="1300"/>
    <n v="520"/>
    <n v="0.4"/>
    <x v="2"/>
    <x v="8"/>
    <x v="1"/>
    <n v="50"/>
    <n v="20"/>
  </r>
  <r>
    <x v="5"/>
    <n v="1185732"/>
    <d v="2021-10-19T00:00:00"/>
    <x v="0"/>
    <s v="Maine"/>
    <s v="Portland"/>
    <x v="4"/>
    <n v="61"/>
    <x v="234"/>
    <n v="1647"/>
    <n v="625.86"/>
    <n v="0.38"/>
    <x v="2"/>
    <x v="8"/>
    <x v="1"/>
    <n v="61"/>
    <n v="23.18"/>
  </r>
  <r>
    <x v="5"/>
    <n v="1185732"/>
    <d v="2021-10-19T00:00:00"/>
    <x v="0"/>
    <s v="Maine"/>
    <s v="Portland"/>
    <x v="5"/>
    <n v="68"/>
    <x v="195"/>
    <n v="3808"/>
    <n v="2018.24"/>
    <n v="0.53"/>
    <x v="2"/>
    <x v="8"/>
    <x v="1"/>
    <n v="68"/>
    <n v="36.04"/>
  </r>
  <r>
    <x v="5"/>
    <n v="1185732"/>
    <d v="2021-11-18T00:00:00"/>
    <x v="0"/>
    <s v="Maine"/>
    <s v="Portland"/>
    <x v="0"/>
    <n v="62"/>
    <x v="230"/>
    <n v="6076"/>
    <n v="2977.24"/>
    <n v="0.49"/>
    <x v="2"/>
    <x v="9"/>
    <x v="1"/>
    <n v="62"/>
    <n v="30.38"/>
  </r>
  <r>
    <x v="5"/>
    <n v="1185732"/>
    <d v="2021-11-18T00:00:00"/>
    <x v="0"/>
    <s v="Maine"/>
    <s v="Portland"/>
    <x v="1"/>
    <n v="52"/>
    <x v="239"/>
    <n v="2704"/>
    <n v="1352"/>
    <n v="0.5"/>
    <x v="2"/>
    <x v="9"/>
    <x v="1"/>
    <n v="52"/>
    <n v="26"/>
  </r>
  <r>
    <x v="5"/>
    <n v="1185732"/>
    <d v="2021-11-18T00:00:00"/>
    <x v="0"/>
    <s v="Maine"/>
    <s v="Portland"/>
    <x v="2"/>
    <n v="52"/>
    <x v="235"/>
    <n v="2860"/>
    <n v="1487.2"/>
    <n v="0.52"/>
    <x v="2"/>
    <x v="9"/>
    <x v="1"/>
    <n v="52"/>
    <n v="27.04"/>
  </r>
  <r>
    <x v="5"/>
    <n v="1185732"/>
    <d v="2021-11-18T00:00:00"/>
    <x v="0"/>
    <s v="Maine"/>
    <s v="Portland"/>
    <x v="3"/>
    <n v="54"/>
    <x v="219"/>
    <n v="2484"/>
    <n v="1068.1199999999999"/>
    <n v="0.43"/>
    <x v="2"/>
    <x v="9"/>
    <x v="1"/>
    <n v="54"/>
    <n v="23.22"/>
  </r>
  <r>
    <x v="5"/>
    <n v="1185732"/>
    <d v="2021-11-18T00:00:00"/>
    <x v="0"/>
    <s v="Maine"/>
    <s v="Portland"/>
    <x v="4"/>
    <n v="60"/>
    <x v="207"/>
    <n v="2460"/>
    <n v="885.6"/>
    <n v="0.36"/>
    <x v="2"/>
    <x v="9"/>
    <x v="1"/>
    <n v="60"/>
    <n v="21.6"/>
  </r>
  <r>
    <x v="5"/>
    <n v="1185732"/>
    <d v="2021-11-18T00:00:00"/>
    <x v="0"/>
    <s v="Maine"/>
    <s v="Portland"/>
    <x v="5"/>
    <n v="67"/>
    <x v="184"/>
    <n v="4221"/>
    <n v="2279.34"/>
    <n v="0.54"/>
    <x v="2"/>
    <x v="9"/>
    <x v="1"/>
    <n v="67"/>
    <n v="36.18"/>
  </r>
  <r>
    <x v="5"/>
    <n v="1185732"/>
    <d v="2021-12-17T00:00:00"/>
    <x v="0"/>
    <s v="Maine"/>
    <s v="Portland"/>
    <x v="0"/>
    <n v="62"/>
    <x v="216"/>
    <n v="8556"/>
    <n v="4106.88"/>
    <n v="0.48"/>
    <x v="2"/>
    <x v="10"/>
    <x v="1"/>
    <n v="62"/>
    <n v="29.76"/>
  </r>
  <r>
    <x v="5"/>
    <n v="1185732"/>
    <d v="2021-12-17T00:00:00"/>
    <x v="0"/>
    <s v="Maine"/>
    <s v="Portland"/>
    <x v="1"/>
    <n v="53"/>
    <x v="238"/>
    <n v="3922"/>
    <n v="1961"/>
    <n v="0.5"/>
    <x v="2"/>
    <x v="10"/>
    <x v="1"/>
    <n v="53"/>
    <n v="26.5"/>
  </r>
  <r>
    <x v="5"/>
    <n v="1185732"/>
    <d v="2021-12-17T00:00:00"/>
    <x v="0"/>
    <s v="Maine"/>
    <s v="Portland"/>
    <x v="2"/>
    <n v="52"/>
    <x v="181"/>
    <n v="3536"/>
    <n v="1768"/>
    <n v="0.5"/>
    <x v="2"/>
    <x v="10"/>
    <x v="1"/>
    <n v="52"/>
    <n v="26"/>
  </r>
  <r>
    <x v="5"/>
    <n v="1185732"/>
    <d v="2021-12-17T00:00:00"/>
    <x v="0"/>
    <s v="Maine"/>
    <s v="Portland"/>
    <x v="3"/>
    <n v="52"/>
    <x v="50"/>
    <n v="2600"/>
    <n v="1118"/>
    <n v="0.43"/>
    <x v="2"/>
    <x v="10"/>
    <x v="1"/>
    <n v="52"/>
    <n v="22.36"/>
  </r>
  <r>
    <x v="5"/>
    <n v="1185732"/>
    <d v="2021-12-17T00:00:00"/>
    <x v="0"/>
    <s v="Maine"/>
    <s v="Portland"/>
    <x v="4"/>
    <n v="60"/>
    <x v="190"/>
    <n v="3240"/>
    <n v="1166.3999999999999"/>
    <n v="0.36"/>
    <x v="2"/>
    <x v="10"/>
    <x v="1"/>
    <n v="60"/>
    <n v="21.599999999999998"/>
  </r>
  <r>
    <x v="5"/>
    <n v="1185732"/>
    <d v="2021-12-17T00:00:00"/>
    <x v="0"/>
    <s v="Maine"/>
    <s v="Portland"/>
    <x v="5"/>
    <n v="69"/>
    <x v="41"/>
    <n v="5175"/>
    <n v="2742.75"/>
    <n v="0.53"/>
    <x v="2"/>
    <x v="10"/>
    <x v="1"/>
    <n v="69"/>
    <n v="36.57"/>
  </r>
  <r>
    <x v="3"/>
    <n v="1128299"/>
    <d v="2021-01-10T00:00:00"/>
    <x v="0"/>
    <s v="Maine"/>
    <s v="Portland"/>
    <x v="0"/>
    <n v="33"/>
    <x v="230"/>
    <n v="3234"/>
    <n v="1131.8999999999999"/>
    <n v="0.35"/>
    <x v="2"/>
    <x v="0"/>
    <x v="1"/>
    <n v="33"/>
    <n v="11.549999999999999"/>
  </r>
  <r>
    <x v="3"/>
    <n v="1128299"/>
    <d v="2021-01-10T00:00:00"/>
    <x v="0"/>
    <s v="Maine"/>
    <s v="Portland"/>
    <x v="1"/>
    <n v="41"/>
    <x v="245"/>
    <n v="4469"/>
    <n v="1474.77"/>
    <n v="0.33"/>
    <x v="2"/>
    <x v="0"/>
    <x v="1"/>
    <n v="41"/>
    <n v="13.53"/>
  </r>
  <r>
    <x v="3"/>
    <n v="1128299"/>
    <d v="2021-01-10T00:00:00"/>
    <x v="0"/>
    <s v="Maine"/>
    <s v="Portland"/>
    <x v="2"/>
    <n v="43"/>
    <x v="253"/>
    <n v="4343"/>
    <n v="1737.2"/>
    <n v="0.4"/>
    <x v="2"/>
    <x v="0"/>
    <x v="1"/>
    <n v="43"/>
    <n v="17.2"/>
  </r>
  <r>
    <x v="3"/>
    <n v="1128299"/>
    <d v="2021-01-10T00:00:00"/>
    <x v="0"/>
    <s v="Maine"/>
    <s v="Portland"/>
    <x v="3"/>
    <n v="43"/>
    <x v="229"/>
    <n v="2537"/>
    <n v="989.43000000000006"/>
    <n v="0.39"/>
    <x v="2"/>
    <x v="0"/>
    <x v="1"/>
    <n v="43"/>
    <n v="16.77"/>
  </r>
  <r>
    <x v="5"/>
    <n v="1185732"/>
    <d v="2021-01-24T00:00:00"/>
    <x v="2"/>
    <s v="Alaska"/>
    <s v="Anchorage"/>
    <x v="5"/>
    <n v="52"/>
    <x v="199"/>
    <n v="4368"/>
    <n v="1790.8799999999999"/>
    <n v="0.41"/>
    <x v="2"/>
    <x v="0"/>
    <x v="1"/>
    <n v="52"/>
    <n v="21.32"/>
  </r>
  <r>
    <x v="5"/>
    <n v="1185732"/>
    <d v="2021-02-22T00:00:00"/>
    <x v="2"/>
    <s v="Alaska"/>
    <s v="Anchorage"/>
    <x v="0"/>
    <n v="51"/>
    <x v="217"/>
    <n v="8823"/>
    <n v="4146.8100000000004"/>
    <n v="0.47000000000000003"/>
    <x v="2"/>
    <x v="1"/>
    <x v="1"/>
    <n v="51"/>
    <n v="23.970000000000002"/>
  </r>
  <r>
    <x v="5"/>
    <n v="1185732"/>
    <d v="2021-02-22T00:00:00"/>
    <x v="2"/>
    <s v="Alaska"/>
    <s v="Anchorage"/>
    <x v="1"/>
    <n v="53"/>
    <x v="188"/>
    <n v="3445"/>
    <n v="1653.6000000000001"/>
    <n v="0.48000000000000004"/>
    <x v="2"/>
    <x v="1"/>
    <x v="1"/>
    <n v="53"/>
    <n v="25.44"/>
  </r>
  <r>
    <x v="5"/>
    <n v="1185732"/>
    <d v="2021-02-22T00:00:00"/>
    <x v="2"/>
    <s v="Alaska"/>
    <s v="Anchorage"/>
    <x v="2"/>
    <n v="43"/>
    <x v="169"/>
    <n v="3311"/>
    <n v="1225.07"/>
    <n v="0.37"/>
    <x v="2"/>
    <x v="1"/>
    <x v="1"/>
    <n v="43"/>
    <n v="15.909999999999998"/>
  </r>
  <r>
    <x v="5"/>
    <n v="1185732"/>
    <d v="2021-02-22T00:00:00"/>
    <x v="2"/>
    <s v="Alaska"/>
    <s v="Anchorage"/>
    <x v="3"/>
    <n v="49"/>
    <x v="219"/>
    <n v="2254"/>
    <n v="879.06000000000006"/>
    <n v="0.39"/>
    <x v="2"/>
    <x v="1"/>
    <x v="1"/>
    <n v="49"/>
    <n v="19.110000000000003"/>
  </r>
  <r>
    <x v="5"/>
    <n v="1185732"/>
    <d v="2021-02-22T00:00:00"/>
    <x v="2"/>
    <s v="Alaska"/>
    <s v="Anchorage"/>
    <x v="4"/>
    <n v="60"/>
    <x v="41"/>
    <n v="4500"/>
    <n v="1710"/>
    <n v="0.38"/>
    <x v="2"/>
    <x v="1"/>
    <x v="1"/>
    <n v="60"/>
    <n v="22.8"/>
  </r>
  <r>
    <x v="5"/>
    <n v="1185732"/>
    <d v="2021-02-22T00:00:00"/>
    <x v="2"/>
    <s v="Alaska"/>
    <s v="Anchorage"/>
    <x v="5"/>
    <n v="52"/>
    <x v="240"/>
    <n v="5304"/>
    <n v="2333.7600000000002"/>
    <n v="0.44"/>
    <x v="2"/>
    <x v="1"/>
    <x v="1"/>
    <n v="52"/>
    <n v="22.880000000000003"/>
  </r>
  <r>
    <x v="5"/>
    <n v="1185732"/>
    <d v="2021-03-20T00:00:00"/>
    <x v="2"/>
    <s v="Alaska"/>
    <s v="Anchorage"/>
    <x v="0"/>
    <n v="53"/>
    <x v="269"/>
    <n v="8109"/>
    <n v="3973.4100000000003"/>
    <n v="0.49000000000000005"/>
    <x v="2"/>
    <x v="2"/>
    <x v="1"/>
    <n v="53"/>
    <n v="25.970000000000002"/>
  </r>
  <r>
    <x v="5"/>
    <n v="1185732"/>
    <d v="2021-03-20T00:00:00"/>
    <x v="2"/>
    <s v="Alaska"/>
    <s v="Anchorage"/>
    <x v="1"/>
    <n v="52"/>
    <x v="188"/>
    <n v="3380"/>
    <n v="1690"/>
    <n v="0.5"/>
    <x v="2"/>
    <x v="2"/>
    <x v="1"/>
    <n v="52"/>
    <n v="26"/>
  </r>
  <r>
    <x v="5"/>
    <n v="1185732"/>
    <d v="2021-03-20T00:00:00"/>
    <x v="2"/>
    <s v="Alaska"/>
    <s v="Anchorage"/>
    <x v="2"/>
    <n v="41"/>
    <x v="173"/>
    <n v="2829"/>
    <n v="1046.73"/>
    <n v="0.37"/>
    <x v="2"/>
    <x v="2"/>
    <x v="1"/>
    <n v="41"/>
    <n v="15.17"/>
  </r>
  <r>
    <x v="5"/>
    <n v="1185732"/>
    <d v="2021-03-20T00:00:00"/>
    <x v="2"/>
    <s v="Alaska"/>
    <s v="Anchorage"/>
    <x v="3"/>
    <n v="49"/>
    <x v="218"/>
    <n v="1764"/>
    <n v="670.32"/>
    <n v="0.38"/>
    <x v="2"/>
    <x v="2"/>
    <x v="1"/>
    <n v="49"/>
    <n v="18.62"/>
  </r>
  <r>
    <x v="5"/>
    <n v="1185732"/>
    <d v="2021-03-20T00:00:00"/>
    <x v="2"/>
    <s v="Alaska"/>
    <s v="Anchorage"/>
    <x v="4"/>
    <n v="64"/>
    <x v="206"/>
    <n v="3392"/>
    <n v="1322.88"/>
    <n v="0.39"/>
    <x v="2"/>
    <x v="2"/>
    <x v="1"/>
    <n v="64"/>
    <n v="24.96"/>
  </r>
  <r>
    <x v="5"/>
    <n v="1185732"/>
    <d v="2021-03-20T00:00:00"/>
    <x v="2"/>
    <s v="Alaska"/>
    <s v="Anchorage"/>
    <x v="5"/>
    <n v="53"/>
    <x v="249"/>
    <n v="3816"/>
    <n v="1526.4"/>
    <n v="0.4"/>
    <x v="2"/>
    <x v="2"/>
    <x v="1"/>
    <n v="53"/>
    <n v="21.200000000000003"/>
  </r>
  <r>
    <x v="5"/>
    <n v="1185732"/>
    <d v="2021-04-21T00:00:00"/>
    <x v="2"/>
    <s v="Alaska"/>
    <s v="Anchorage"/>
    <x v="0"/>
    <n v="54"/>
    <x v="165"/>
    <n v="7074"/>
    <n v="3254.04"/>
    <n v="0.46"/>
    <x v="2"/>
    <x v="3"/>
    <x v="1"/>
    <n v="54"/>
    <n v="24.84"/>
  </r>
  <r>
    <x v="5"/>
    <n v="1185732"/>
    <d v="2021-04-21T00:00:00"/>
    <x v="2"/>
    <s v="Alaska"/>
    <s v="Anchorage"/>
    <x v="1"/>
    <n v="50"/>
    <x v="176"/>
    <n v="3050"/>
    <n v="1525"/>
    <n v="0.5"/>
    <x v="2"/>
    <x v="3"/>
    <x v="1"/>
    <n v="50"/>
    <n v="25"/>
  </r>
  <r>
    <x v="5"/>
    <n v="1185732"/>
    <d v="2021-04-21T00:00:00"/>
    <x v="2"/>
    <s v="Alaska"/>
    <s v="Anchorage"/>
    <x v="2"/>
    <n v="44"/>
    <x v="176"/>
    <n v="2684"/>
    <n v="1073.6000000000001"/>
    <n v="0.4"/>
    <x v="2"/>
    <x v="3"/>
    <x v="1"/>
    <n v="44"/>
    <n v="17.600000000000001"/>
  </r>
  <r>
    <x v="5"/>
    <n v="1185732"/>
    <d v="2021-04-21T00:00:00"/>
    <x v="2"/>
    <s v="Alaska"/>
    <s v="Anchorage"/>
    <x v="3"/>
    <n v="47"/>
    <x v="178"/>
    <n v="2068"/>
    <n v="765.16"/>
    <n v="0.37"/>
    <x v="2"/>
    <x v="3"/>
    <x v="1"/>
    <n v="47"/>
    <n v="17.39"/>
  </r>
  <r>
    <x v="5"/>
    <n v="1185732"/>
    <d v="2021-04-21T00:00:00"/>
    <x v="2"/>
    <s v="Alaska"/>
    <s v="Anchorage"/>
    <x v="4"/>
    <n v="56"/>
    <x v="207"/>
    <n v="2296"/>
    <n v="849.52"/>
    <n v="0.37"/>
    <x v="2"/>
    <x v="3"/>
    <x v="1"/>
    <n v="56"/>
    <n v="20.72"/>
  </r>
  <r>
    <x v="5"/>
    <n v="1185732"/>
    <d v="2021-04-21T00:00:00"/>
    <x v="2"/>
    <s v="Alaska"/>
    <s v="Anchorage"/>
    <x v="5"/>
    <n v="49"/>
    <x v="199"/>
    <n v="4116"/>
    <n v="1811.04"/>
    <n v="0.44"/>
    <x v="2"/>
    <x v="3"/>
    <x v="1"/>
    <n v="49"/>
    <n v="21.56"/>
  </r>
  <r>
    <x v="5"/>
    <n v="1185732"/>
    <d v="2021-05-20T00:00:00"/>
    <x v="2"/>
    <s v="Alaska"/>
    <s v="Anchorage"/>
    <x v="0"/>
    <n v="59"/>
    <x v="160"/>
    <n v="9440"/>
    <n v="4720"/>
    <n v="0.5"/>
    <x v="2"/>
    <x v="4"/>
    <x v="1"/>
    <n v="59"/>
    <n v="29.5"/>
  </r>
  <r>
    <x v="5"/>
    <n v="1185732"/>
    <d v="2021-05-20T00:00:00"/>
    <x v="2"/>
    <s v="Alaska"/>
    <s v="Anchorage"/>
    <x v="1"/>
    <n v="56"/>
    <x v="249"/>
    <n v="4032"/>
    <n v="1814.4000000000003"/>
    <n v="0.45000000000000007"/>
    <x v="2"/>
    <x v="4"/>
    <x v="1"/>
    <n v="56"/>
    <n v="25.200000000000003"/>
  </r>
  <r>
    <x v="5"/>
    <n v="1185732"/>
    <d v="2021-05-20T00:00:00"/>
    <x v="2"/>
    <s v="Alaska"/>
    <s v="Anchorage"/>
    <x v="2"/>
    <n v="53"/>
    <x v="199"/>
    <n v="4452"/>
    <n v="1780.8000000000002"/>
    <n v="0.4"/>
    <x v="2"/>
    <x v="4"/>
    <x v="1"/>
    <n v="53"/>
    <n v="21.200000000000003"/>
  </r>
  <r>
    <x v="5"/>
    <n v="1185732"/>
    <d v="2021-05-20T00:00:00"/>
    <x v="2"/>
    <s v="Alaska"/>
    <s v="Anchorage"/>
    <x v="3"/>
    <n v="51"/>
    <x v="184"/>
    <n v="3213"/>
    <n v="1220.94"/>
    <n v="0.38"/>
    <x v="2"/>
    <x v="4"/>
    <x v="1"/>
    <n v="51"/>
    <n v="19.380000000000003"/>
  </r>
  <r>
    <x v="5"/>
    <n v="1185732"/>
    <d v="2021-05-20T00:00:00"/>
    <x v="2"/>
    <s v="Alaska"/>
    <s v="Anchorage"/>
    <x v="4"/>
    <n v="62"/>
    <x v="173"/>
    <n v="4278"/>
    <n v="1625.64"/>
    <n v="0.38"/>
    <x v="2"/>
    <x v="4"/>
    <x v="1"/>
    <n v="62"/>
    <n v="23.560000000000002"/>
  </r>
  <r>
    <x v="5"/>
    <n v="1185732"/>
    <d v="2021-05-20T00:00:00"/>
    <x v="2"/>
    <s v="Alaska"/>
    <s v="Anchorage"/>
    <x v="5"/>
    <n v="67"/>
    <x v="38"/>
    <n v="6700"/>
    <n v="2747"/>
    <n v="0.41"/>
    <x v="2"/>
    <x v="4"/>
    <x v="1"/>
    <n v="67"/>
    <n v="27.47"/>
  </r>
  <r>
    <x v="5"/>
    <n v="1185732"/>
    <d v="2021-06-22T00:00:00"/>
    <x v="2"/>
    <s v="Alaska"/>
    <s v="Anchorage"/>
    <x v="0"/>
    <n v="59"/>
    <x v="133"/>
    <n v="11151"/>
    <n v="5129.46"/>
    <n v="0.46"/>
    <x v="2"/>
    <x v="11"/>
    <x v="1"/>
    <n v="59"/>
    <n v="27.14"/>
  </r>
  <r>
    <x v="5"/>
    <n v="1185732"/>
    <d v="2021-06-22T00:00:00"/>
    <x v="2"/>
    <s v="Alaska"/>
    <s v="Anchorage"/>
    <x v="1"/>
    <n v="55"/>
    <x v="205"/>
    <n v="6160"/>
    <n v="3080"/>
    <n v="0.5"/>
    <x v="2"/>
    <x v="11"/>
    <x v="1"/>
    <n v="55"/>
    <n v="27.5"/>
  </r>
  <r>
    <x v="5"/>
    <n v="1185732"/>
    <d v="2021-06-22T00:00:00"/>
    <x v="2"/>
    <s v="Alaska"/>
    <s v="Anchorage"/>
    <x v="2"/>
    <n v="53"/>
    <x v="194"/>
    <n v="4293"/>
    <n v="1545.48"/>
    <n v="0.36"/>
    <x v="2"/>
    <x v="11"/>
    <x v="1"/>
    <n v="53"/>
    <n v="19.080000000000002"/>
  </r>
  <r>
    <x v="5"/>
    <n v="1185732"/>
    <d v="2021-06-22T00:00:00"/>
    <x v="2"/>
    <s v="Alaska"/>
    <s v="Anchorage"/>
    <x v="3"/>
    <n v="53"/>
    <x v="228"/>
    <n v="4770"/>
    <n v="1717.2"/>
    <n v="0.36"/>
    <x v="2"/>
    <x v="11"/>
    <x v="1"/>
    <n v="53"/>
    <n v="19.080000000000002"/>
  </r>
  <r>
    <x v="5"/>
    <n v="1185732"/>
    <d v="2021-06-22T00:00:00"/>
    <x v="2"/>
    <s v="Alaska"/>
    <s v="Anchorage"/>
    <x v="4"/>
    <n v="60"/>
    <x v="199"/>
    <n v="5040"/>
    <n v="1814.3999999999999"/>
    <n v="0.36"/>
    <x v="2"/>
    <x v="11"/>
    <x v="1"/>
    <n v="60"/>
    <n v="21.599999999999998"/>
  </r>
  <r>
    <x v="5"/>
    <n v="1185732"/>
    <d v="2021-06-22T00:00:00"/>
    <x v="2"/>
    <s v="Alaska"/>
    <s v="Anchorage"/>
    <x v="5"/>
    <n v="67"/>
    <x v="214"/>
    <n v="8442"/>
    <n v="3545.64"/>
    <n v="0.42"/>
    <x v="2"/>
    <x v="11"/>
    <x v="1"/>
    <n v="67"/>
    <n v="28.14"/>
  </r>
  <r>
    <x v="5"/>
    <n v="1185732"/>
    <d v="2021-07-20T00:00:00"/>
    <x v="2"/>
    <s v="Alaska"/>
    <s v="Anchorage"/>
    <x v="0"/>
    <n v="63"/>
    <x v="131"/>
    <n v="11466"/>
    <n v="5274.3600000000006"/>
    <n v="0.46"/>
    <x v="2"/>
    <x v="5"/>
    <x v="1"/>
    <n v="63"/>
    <n v="28.980000000000004"/>
  </r>
  <r>
    <x v="5"/>
    <n v="1185732"/>
    <d v="2021-07-20T00:00:00"/>
    <x v="2"/>
    <s v="Alaska"/>
    <s v="Anchorage"/>
    <x v="1"/>
    <n v="59"/>
    <x v="215"/>
    <n v="6549"/>
    <n v="3078.03"/>
    <n v="0.47000000000000003"/>
    <x v="2"/>
    <x v="5"/>
    <x v="1"/>
    <n v="59"/>
    <n v="27.73"/>
  </r>
  <r>
    <x v="5"/>
    <n v="1185732"/>
    <d v="2021-07-20T00:00:00"/>
    <x v="2"/>
    <s v="Alaska"/>
    <s v="Anchorage"/>
    <x v="2"/>
    <n v="53"/>
    <x v="240"/>
    <n v="5406"/>
    <n v="1946.1599999999999"/>
    <n v="0.36"/>
    <x v="2"/>
    <x v="5"/>
    <x v="1"/>
    <n v="53"/>
    <n v="19.079999999999998"/>
  </r>
  <r>
    <x v="5"/>
    <n v="1185732"/>
    <d v="2021-07-20T00:00:00"/>
    <x v="2"/>
    <s v="Alaska"/>
    <s v="Anchorage"/>
    <x v="3"/>
    <n v="51"/>
    <x v="41"/>
    <n v="3825"/>
    <n v="1453.5"/>
    <n v="0.38"/>
    <x v="2"/>
    <x v="5"/>
    <x v="1"/>
    <n v="51"/>
    <n v="19.38"/>
  </r>
  <r>
    <x v="5"/>
    <n v="1185732"/>
    <d v="2021-07-20T00:00:00"/>
    <x v="2"/>
    <s v="Alaska"/>
    <s v="Anchorage"/>
    <x v="4"/>
    <n v="61"/>
    <x v="250"/>
    <n v="5551"/>
    <n v="2164.89"/>
    <n v="0.39"/>
    <x v="2"/>
    <x v="5"/>
    <x v="1"/>
    <n v="61"/>
    <n v="23.79"/>
  </r>
  <r>
    <x v="5"/>
    <n v="1185732"/>
    <d v="2021-07-20T00:00:00"/>
    <x v="2"/>
    <s v="Alaska"/>
    <s v="Anchorage"/>
    <x v="5"/>
    <n v="67"/>
    <x v="242"/>
    <n v="8710"/>
    <n v="3919.4999999999995"/>
    <n v="0.44999999999999996"/>
    <x v="2"/>
    <x v="5"/>
    <x v="1"/>
    <n v="67"/>
    <n v="30.149999999999995"/>
  </r>
  <r>
    <x v="5"/>
    <n v="1185732"/>
    <d v="2021-08-21T00:00:00"/>
    <x v="2"/>
    <s v="Alaska"/>
    <s v="Anchorage"/>
    <x v="0"/>
    <n v="59"/>
    <x v="134"/>
    <n v="9617"/>
    <n v="4327.6500000000005"/>
    <n v="0.45000000000000007"/>
    <x v="2"/>
    <x v="6"/>
    <x v="1"/>
    <n v="59"/>
    <n v="26.550000000000004"/>
  </r>
  <r>
    <x v="5"/>
    <n v="1185732"/>
    <d v="2021-08-21T00:00:00"/>
    <x v="2"/>
    <s v="Alaska"/>
    <s v="Anchorage"/>
    <x v="1"/>
    <n v="56"/>
    <x v="162"/>
    <n v="5936"/>
    <n v="2671.2000000000003"/>
    <n v="0.45000000000000007"/>
    <x v="2"/>
    <x v="6"/>
    <x v="1"/>
    <n v="56"/>
    <n v="25.200000000000003"/>
  </r>
  <r>
    <x v="5"/>
    <n v="1185732"/>
    <d v="2021-08-21T00:00:00"/>
    <x v="2"/>
    <s v="Alaska"/>
    <s v="Anchorage"/>
    <x v="2"/>
    <n v="54"/>
    <x v="240"/>
    <n v="5508"/>
    <n v="1982.8799999999999"/>
    <n v="0.36"/>
    <x v="2"/>
    <x v="6"/>
    <x v="1"/>
    <n v="54"/>
    <n v="19.439999999999998"/>
  </r>
  <r>
    <x v="5"/>
    <n v="1185732"/>
    <d v="2021-08-21T00:00:00"/>
    <x v="2"/>
    <s v="Alaska"/>
    <s v="Anchorage"/>
    <x v="3"/>
    <n v="53"/>
    <x v="181"/>
    <n v="3604"/>
    <n v="1441.6000000000001"/>
    <n v="0.4"/>
    <x v="2"/>
    <x v="6"/>
    <x v="1"/>
    <n v="53"/>
    <n v="21.200000000000003"/>
  </r>
  <r>
    <x v="5"/>
    <n v="1185732"/>
    <d v="2021-08-21T00:00:00"/>
    <x v="2"/>
    <s v="Alaska"/>
    <s v="Anchorage"/>
    <x v="4"/>
    <n v="62"/>
    <x v="188"/>
    <n v="4030"/>
    <n v="1531.4"/>
    <n v="0.38"/>
    <x v="2"/>
    <x v="6"/>
    <x v="1"/>
    <n v="62"/>
    <n v="23.560000000000002"/>
  </r>
  <r>
    <x v="5"/>
    <n v="1185732"/>
    <d v="2021-08-21T00:00:00"/>
    <x v="2"/>
    <s v="Alaska"/>
    <s v="Anchorage"/>
    <x v="5"/>
    <n v="67"/>
    <x v="233"/>
    <n v="6968"/>
    <n v="2926.56"/>
    <n v="0.42"/>
    <x v="2"/>
    <x v="6"/>
    <x v="1"/>
    <n v="67"/>
    <n v="28.14"/>
  </r>
  <r>
    <x v="5"/>
    <n v="1185732"/>
    <d v="2021-09-20T00:00:00"/>
    <x v="2"/>
    <s v="Alaska"/>
    <s v="Anchorage"/>
    <x v="0"/>
    <n v="64"/>
    <x v="165"/>
    <n v="8384"/>
    <n v="4024.32"/>
    <n v="0.48000000000000004"/>
    <x v="2"/>
    <x v="7"/>
    <x v="1"/>
    <n v="64"/>
    <n v="30.720000000000002"/>
  </r>
  <r>
    <x v="5"/>
    <n v="1185732"/>
    <d v="2021-09-20T00:00:00"/>
    <x v="2"/>
    <s v="Alaska"/>
    <s v="Anchorage"/>
    <x v="1"/>
    <n v="55"/>
    <x v="250"/>
    <n v="5005"/>
    <n v="2402.4"/>
    <n v="0.48000000000000004"/>
    <x v="2"/>
    <x v="7"/>
    <x v="1"/>
    <n v="55"/>
    <n v="26.400000000000002"/>
  </r>
  <r>
    <x v="5"/>
    <n v="1185732"/>
    <d v="2021-09-20T00:00:00"/>
    <x v="2"/>
    <s v="Alaska"/>
    <s v="Anchorage"/>
    <x v="2"/>
    <n v="50"/>
    <x v="229"/>
    <n v="2950"/>
    <n v="1121"/>
    <n v="0.38"/>
    <x v="2"/>
    <x v="7"/>
    <x v="1"/>
    <n v="50"/>
    <n v="19"/>
  </r>
  <r>
    <x v="5"/>
    <n v="1185732"/>
    <d v="2021-09-20T00:00:00"/>
    <x v="2"/>
    <s v="Alaska"/>
    <s v="Anchorage"/>
    <x v="3"/>
    <n v="50"/>
    <x v="195"/>
    <n v="2800"/>
    <n v="1092"/>
    <n v="0.39"/>
    <x v="2"/>
    <x v="7"/>
    <x v="1"/>
    <n v="50"/>
    <n v="19.5"/>
  </r>
  <r>
    <x v="5"/>
    <n v="1185732"/>
    <d v="2021-09-20T00:00:00"/>
    <x v="2"/>
    <s v="Alaska"/>
    <s v="Anchorage"/>
    <x v="4"/>
    <n v="62"/>
    <x v="180"/>
    <n v="3720"/>
    <n v="1488"/>
    <n v="0.4"/>
    <x v="2"/>
    <x v="7"/>
    <x v="1"/>
    <n v="62"/>
    <n v="24.8"/>
  </r>
  <r>
    <x v="5"/>
    <n v="1185732"/>
    <d v="2021-09-20T00:00:00"/>
    <x v="2"/>
    <s v="Alaska"/>
    <s v="Anchorage"/>
    <x v="5"/>
    <n v="64"/>
    <x v="199"/>
    <n v="5376"/>
    <n v="2204.16"/>
    <n v="0.41"/>
    <x v="2"/>
    <x v="7"/>
    <x v="1"/>
    <n v="64"/>
    <n v="26.24"/>
  </r>
  <r>
    <x v="5"/>
    <n v="1185732"/>
    <d v="2021-10-22T00:00:00"/>
    <x v="2"/>
    <s v="Alaska"/>
    <s v="Anchorage"/>
    <x v="0"/>
    <n v="68"/>
    <x v="161"/>
    <n v="7684"/>
    <n v="3611.48"/>
    <n v="0.47000000000000003"/>
    <x v="2"/>
    <x v="8"/>
    <x v="1"/>
    <n v="68"/>
    <n v="31.96"/>
  </r>
  <r>
    <x v="5"/>
    <n v="1185732"/>
    <d v="2021-10-22T00:00:00"/>
    <x v="2"/>
    <s v="Alaska"/>
    <s v="Anchorage"/>
    <x v="1"/>
    <n v="60"/>
    <x v="169"/>
    <n v="4620"/>
    <n v="2217.6000000000004"/>
    <n v="0.48000000000000004"/>
    <x v="2"/>
    <x v="8"/>
    <x v="1"/>
    <n v="60"/>
    <n v="28.800000000000004"/>
  </r>
  <r>
    <x v="5"/>
    <n v="1185732"/>
    <d v="2021-10-22T00:00:00"/>
    <x v="2"/>
    <s v="Alaska"/>
    <s v="Anchorage"/>
    <x v="2"/>
    <n v="59"/>
    <x v="219"/>
    <n v="2714"/>
    <n v="1085.6000000000001"/>
    <n v="0.4"/>
    <x v="2"/>
    <x v="8"/>
    <x v="1"/>
    <n v="59"/>
    <n v="23.6"/>
  </r>
  <r>
    <x v="5"/>
    <n v="1185732"/>
    <d v="2021-10-22T00:00:00"/>
    <x v="2"/>
    <s v="Alaska"/>
    <s v="Anchorage"/>
    <x v="3"/>
    <n v="59"/>
    <x v="186"/>
    <n v="2478"/>
    <n v="892.07999999999993"/>
    <n v="0.36"/>
    <x v="2"/>
    <x v="8"/>
    <x v="1"/>
    <n v="59"/>
    <n v="21.24"/>
  </r>
  <r>
    <x v="5"/>
    <n v="1185732"/>
    <d v="2021-10-22T00:00:00"/>
    <x v="2"/>
    <s v="Alaska"/>
    <s v="Anchorage"/>
    <x v="4"/>
    <n v="71"/>
    <x v="178"/>
    <n v="3124"/>
    <n v="1093.3999999999999"/>
    <n v="0.35"/>
    <x v="2"/>
    <x v="8"/>
    <x v="1"/>
    <n v="71"/>
    <n v="24.849999999999998"/>
  </r>
  <r>
    <x v="5"/>
    <n v="1185732"/>
    <d v="2021-10-22T00:00:00"/>
    <x v="2"/>
    <s v="Alaska"/>
    <s v="Anchorage"/>
    <x v="5"/>
    <n v="73"/>
    <x v="170"/>
    <n v="6059"/>
    <n v="2423.6"/>
    <n v="0.4"/>
    <x v="2"/>
    <x v="8"/>
    <x v="1"/>
    <n v="73"/>
    <n v="29.2"/>
  </r>
  <r>
    <x v="5"/>
    <n v="1185732"/>
    <d v="2021-11-21T00:00:00"/>
    <x v="2"/>
    <s v="Alaska"/>
    <s v="Anchorage"/>
    <x v="0"/>
    <n v="68"/>
    <x v="248"/>
    <n v="8364"/>
    <n v="4014.7200000000003"/>
    <n v="0.48000000000000004"/>
    <x v="2"/>
    <x v="9"/>
    <x v="1"/>
    <n v="68"/>
    <n v="32.64"/>
  </r>
  <r>
    <x v="5"/>
    <n v="1185732"/>
    <d v="2021-11-21T00:00:00"/>
    <x v="2"/>
    <s v="Alaska"/>
    <s v="Anchorage"/>
    <x v="1"/>
    <n v="59"/>
    <x v="194"/>
    <n v="4779"/>
    <n v="2198.34"/>
    <n v="0.46"/>
    <x v="2"/>
    <x v="9"/>
    <x v="1"/>
    <n v="59"/>
    <n v="27.14"/>
  </r>
  <r>
    <x v="5"/>
    <n v="1185732"/>
    <d v="2021-11-21T00:00:00"/>
    <x v="2"/>
    <s v="Alaska"/>
    <s v="Anchorage"/>
    <x v="2"/>
    <n v="59"/>
    <x v="270"/>
    <n v="5487"/>
    <n v="2139.9300000000003"/>
    <n v="0.39"/>
    <x v="2"/>
    <x v="9"/>
    <x v="1"/>
    <n v="59"/>
    <n v="23.01"/>
  </r>
  <r>
    <x v="5"/>
    <n v="1185732"/>
    <d v="2021-11-21T00:00:00"/>
    <x v="2"/>
    <s v="Alaska"/>
    <s v="Anchorage"/>
    <x v="3"/>
    <n v="62"/>
    <x v="228"/>
    <n v="5580"/>
    <n v="2120.4"/>
    <n v="0.38"/>
    <x v="2"/>
    <x v="9"/>
    <x v="1"/>
    <n v="62"/>
    <n v="23.560000000000002"/>
  </r>
  <r>
    <x v="5"/>
    <n v="1185732"/>
    <d v="2021-11-21T00:00:00"/>
    <x v="2"/>
    <s v="Alaska"/>
    <s v="Anchorage"/>
    <x v="4"/>
    <n v="69"/>
    <x v="170"/>
    <n v="5727"/>
    <n v="2004.4499999999998"/>
    <n v="0.35"/>
    <x v="2"/>
    <x v="9"/>
    <x v="1"/>
    <n v="69"/>
    <n v="24.15"/>
  </r>
  <r>
    <x v="5"/>
    <n v="1185732"/>
    <d v="2021-11-21T00:00:00"/>
    <x v="2"/>
    <s v="Alaska"/>
    <s v="Anchorage"/>
    <x v="5"/>
    <n v="74"/>
    <x v="253"/>
    <n v="7474"/>
    <n v="3139.08"/>
    <n v="0.42"/>
    <x v="2"/>
    <x v="9"/>
    <x v="1"/>
    <n v="74"/>
    <n v="31.08"/>
  </r>
  <r>
    <x v="5"/>
    <n v="1185732"/>
    <d v="2021-12-20T00:00:00"/>
    <x v="2"/>
    <s v="Alaska"/>
    <s v="Anchorage"/>
    <x v="0"/>
    <n v="69"/>
    <x v="132"/>
    <n v="12006"/>
    <n v="5642.8200000000006"/>
    <n v="0.47000000000000003"/>
    <x v="2"/>
    <x v="10"/>
    <x v="1"/>
    <n v="69"/>
    <n v="32.430000000000007"/>
  </r>
  <r>
    <x v="5"/>
    <n v="1185732"/>
    <d v="2021-12-20T00:00:00"/>
    <x v="2"/>
    <s v="Alaska"/>
    <s v="Anchorage"/>
    <x v="1"/>
    <n v="60"/>
    <x v="205"/>
    <n v="6720"/>
    <n v="3158.4"/>
    <n v="0.47000000000000003"/>
    <x v="2"/>
    <x v="10"/>
    <x v="1"/>
    <n v="60"/>
    <n v="28.2"/>
  </r>
  <r>
    <x v="0"/>
    <n v="1128299"/>
    <d v="2021-01-10T00:00:00"/>
    <x v="2"/>
    <s v="Alaska"/>
    <s v="Anchorage"/>
    <x v="0"/>
    <n v="33"/>
    <x v="245"/>
    <n v="3597"/>
    <n v="1366.8600000000001"/>
    <n v="0.38"/>
    <x v="2"/>
    <x v="0"/>
    <x v="1"/>
    <n v="33"/>
    <n v="12.540000000000001"/>
  </r>
  <r>
    <x v="0"/>
    <n v="1128299"/>
    <d v="2021-01-10T00:00:00"/>
    <x v="2"/>
    <s v="Alaska"/>
    <s v="Anchorage"/>
    <x v="1"/>
    <n v="43"/>
    <x v="245"/>
    <n v="4687"/>
    <n v="1546.71"/>
    <n v="0.33"/>
    <x v="2"/>
    <x v="0"/>
    <x v="1"/>
    <n v="43"/>
    <n v="14.19"/>
  </r>
  <r>
    <x v="0"/>
    <n v="1128299"/>
    <d v="2021-01-10T00:00:00"/>
    <x v="2"/>
    <s v="Alaska"/>
    <s v="Anchorage"/>
    <x v="2"/>
    <n v="41"/>
    <x v="161"/>
    <n v="4633"/>
    <n v="1667.8799999999999"/>
    <n v="0.36"/>
    <x v="2"/>
    <x v="0"/>
    <x v="1"/>
    <n v="41"/>
    <n v="14.76"/>
  </r>
  <r>
    <x v="0"/>
    <n v="1128299"/>
    <d v="2021-01-10T00:00:00"/>
    <x v="2"/>
    <s v="Alaska"/>
    <s v="Anchorage"/>
    <x v="3"/>
    <n v="43"/>
    <x v="195"/>
    <n v="2408"/>
    <n v="842.8"/>
    <n v="0.35"/>
    <x v="2"/>
    <x v="0"/>
    <x v="1"/>
    <n v="43"/>
    <n v="15.049999999999999"/>
  </r>
  <r>
    <x v="0"/>
    <n v="1128299"/>
    <d v="2021-01-10T00:00:00"/>
    <x v="2"/>
    <s v="Alaska"/>
    <s v="Anchorage"/>
    <x v="4"/>
    <n v="46"/>
    <x v="219"/>
    <n v="2116"/>
    <n v="634.79999999999995"/>
    <n v="0.3"/>
    <x v="2"/>
    <x v="0"/>
    <x v="1"/>
    <n v="46"/>
    <n v="13.799999999999999"/>
  </r>
  <r>
    <x v="0"/>
    <n v="1128299"/>
    <d v="2021-01-10T00:00:00"/>
    <x v="2"/>
    <s v="Alaska"/>
    <s v="Anchorage"/>
    <x v="5"/>
    <n v="42"/>
    <x v="248"/>
    <n v="5166"/>
    <n v="2789.6400000000003"/>
    <n v="0.54"/>
    <x v="2"/>
    <x v="0"/>
    <x v="1"/>
    <n v="42"/>
    <n v="22.680000000000003"/>
  </r>
  <r>
    <x v="0"/>
    <n v="1128299"/>
    <d v="2021-02-10T00:00:00"/>
    <x v="2"/>
    <s v="Alaska"/>
    <s v="Anchorage"/>
    <x v="0"/>
    <n v="33"/>
    <x v="231"/>
    <n v="4719"/>
    <n v="1698.84"/>
    <n v="0.36"/>
    <x v="2"/>
    <x v="1"/>
    <x v="1"/>
    <n v="33"/>
    <n v="11.879999999999999"/>
  </r>
  <r>
    <x v="0"/>
    <n v="1128299"/>
    <d v="2021-02-10T00:00:00"/>
    <x v="2"/>
    <s v="Alaska"/>
    <s v="Anchorage"/>
    <x v="1"/>
    <n v="42"/>
    <x v="230"/>
    <n v="4116"/>
    <n v="1317.1200000000001"/>
    <n v="0.32"/>
    <x v="2"/>
    <x v="1"/>
    <x v="1"/>
    <n v="42"/>
    <n v="13.440000000000001"/>
  </r>
  <r>
    <x v="0"/>
    <n v="1128299"/>
    <d v="2021-02-10T00:00:00"/>
    <x v="2"/>
    <s v="Alaska"/>
    <s v="Anchorage"/>
    <x v="2"/>
    <n v="44"/>
    <x v="198"/>
    <n v="4136"/>
    <n v="1488.96"/>
    <n v="0.36"/>
    <x v="2"/>
    <x v="1"/>
    <x v="1"/>
    <n v="44"/>
    <n v="15.84"/>
  </r>
  <r>
    <x v="0"/>
    <n v="1128299"/>
    <d v="2021-02-10T00:00:00"/>
    <x v="2"/>
    <s v="Hawaii"/>
    <s v="Honolulu"/>
    <x v="3"/>
    <n v="41"/>
    <x v="195"/>
    <n v="2296"/>
    <n v="895.44"/>
    <n v="0.39"/>
    <x v="2"/>
    <x v="1"/>
    <x v="1"/>
    <n v="41"/>
    <n v="15.99"/>
  </r>
  <r>
    <x v="0"/>
    <n v="1128299"/>
    <d v="2021-02-10T00:00:00"/>
    <x v="2"/>
    <s v="Hawaii"/>
    <s v="Honolulu"/>
    <x v="4"/>
    <n v="47"/>
    <x v="183"/>
    <n v="1786"/>
    <n v="535.79999999999995"/>
    <n v="0.3"/>
    <x v="2"/>
    <x v="1"/>
    <x v="1"/>
    <n v="47"/>
    <n v="14.1"/>
  </r>
  <r>
    <x v="0"/>
    <n v="1128299"/>
    <d v="2021-02-10T00:00:00"/>
    <x v="2"/>
    <s v="Hawaii"/>
    <s v="Honolulu"/>
    <x v="5"/>
    <n v="44"/>
    <x v="240"/>
    <n v="4488"/>
    <n v="2468.4"/>
    <n v="0.55000000000000004"/>
    <x v="2"/>
    <x v="1"/>
    <x v="1"/>
    <n v="44"/>
    <n v="24.2"/>
  </r>
  <r>
    <x v="0"/>
    <n v="1128299"/>
    <d v="2021-03-09T00:00:00"/>
    <x v="2"/>
    <s v="Hawaii"/>
    <s v="Honolulu"/>
    <x v="0"/>
    <n v="44"/>
    <x v="192"/>
    <n v="5940"/>
    <n v="2376"/>
    <n v="0.4"/>
    <x v="2"/>
    <x v="2"/>
    <x v="1"/>
    <n v="44"/>
    <n v="17.600000000000001"/>
  </r>
  <r>
    <x v="0"/>
    <n v="1128299"/>
    <d v="2021-03-09T00:00:00"/>
    <x v="2"/>
    <s v="Hawaii"/>
    <s v="Honolulu"/>
    <x v="1"/>
    <n v="54"/>
    <x v="250"/>
    <n v="4914"/>
    <n v="1523.34"/>
    <n v="0.31"/>
    <x v="2"/>
    <x v="2"/>
    <x v="1"/>
    <n v="54"/>
    <n v="16.739999999999998"/>
  </r>
  <r>
    <x v="0"/>
    <n v="1128299"/>
    <d v="2021-03-09T00:00:00"/>
    <x v="2"/>
    <s v="Hawaii"/>
    <s v="Honolulu"/>
    <x v="2"/>
    <n v="57"/>
    <x v="253"/>
    <n v="5757"/>
    <n v="2245.23"/>
    <n v="0.39"/>
    <x v="2"/>
    <x v="2"/>
    <x v="1"/>
    <n v="57"/>
    <n v="22.23"/>
  </r>
  <r>
    <x v="0"/>
    <n v="1128299"/>
    <d v="2021-03-09T00:00:00"/>
    <x v="2"/>
    <s v="Hawaii"/>
    <s v="Honolulu"/>
    <x v="3"/>
    <n v="52"/>
    <x v="173"/>
    <n v="3588"/>
    <n v="1291.68"/>
    <n v="0.36"/>
    <x v="2"/>
    <x v="2"/>
    <x v="1"/>
    <n v="52"/>
    <n v="18.720000000000002"/>
  </r>
  <r>
    <x v="0"/>
    <n v="1128299"/>
    <d v="2021-03-09T00:00:00"/>
    <x v="2"/>
    <s v="Hawaii"/>
    <s v="Honolulu"/>
    <x v="4"/>
    <n v="55"/>
    <x v="218"/>
    <n v="1980"/>
    <n v="514.80000000000007"/>
    <n v="0.26"/>
    <x v="2"/>
    <x v="2"/>
    <x v="1"/>
    <n v="55"/>
    <n v="14.300000000000002"/>
  </r>
  <r>
    <x v="0"/>
    <n v="1128299"/>
    <d v="2021-03-09T00:00:00"/>
    <x v="2"/>
    <s v="Hawaii"/>
    <s v="Honolulu"/>
    <x v="5"/>
    <n v="50"/>
    <x v="211"/>
    <n v="4250"/>
    <n v="2337.5"/>
    <n v="0.55000000000000004"/>
    <x v="2"/>
    <x v="2"/>
    <x v="1"/>
    <n v="50"/>
    <n v="27.5"/>
  </r>
  <r>
    <x v="0"/>
    <n v="1128299"/>
    <d v="2021-04-10T00:00:00"/>
    <x v="2"/>
    <s v="Hawaii"/>
    <s v="Honolulu"/>
    <x v="0"/>
    <n v="59"/>
    <x v="242"/>
    <n v="7670"/>
    <n v="2761.2"/>
    <n v="0.36"/>
    <x v="2"/>
    <x v="3"/>
    <x v="1"/>
    <n v="59"/>
    <n v="21.24"/>
  </r>
  <r>
    <x v="0"/>
    <n v="1128299"/>
    <d v="2021-04-10T00:00:00"/>
    <x v="2"/>
    <s v="Hawaii"/>
    <s v="Honolulu"/>
    <x v="1"/>
    <n v="61"/>
    <x v="194"/>
    <n v="4941"/>
    <n v="1729.35"/>
    <n v="0.35"/>
    <x v="2"/>
    <x v="3"/>
    <x v="1"/>
    <n v="61"/>
    <n v="21.349999999999998"/>
  </r>
  <r>
    <x v="0"/>
    <n v="1128299"/>
    <d v="2021-04-10T00:00:00"/>
    <x v="2"/>
    <s v="Hawaii"/>
    <s v="Honolulu"/>
    <x v="2"/>
    <n v="60"/>
    <x v="250"/>
    <n v="5460"/>
    <n v="2074.8000000000002"/>
    <n v="0.38"/>
    <x v="2"/>
    <x v="3"/>
    <x v="1"/>
    <n v="60"/>
    <n v="22.8"/>
  </r>
  <r>
    <x v="0"/>
    <n v="1128299"/>
    <d v="2021-04-10T00:00:00"/>
    <x v="2"/>
    <s v="Hawaii"/>
    <s v="Honolulu"/>
    <x v="3"/>
    <n v="48"/>
    <x v="201"/>
    <n v="3504"/>
    <n v="1226.3999999999999"/>
    <n v="0.35"/>
    <x v="2"/>
    <x v="3"/>
    <x v="1"/>
    <n v="48"/>
    <n v="16.799999999999997"/>
  </r>
  <r>
    <x v="0"/>
    <n v="1128299"/>
    <d v="2021-04-10T00:00:00"/>
    <x v="2"/>
    <s v="Hawaii"/>
    <s v="Honolulu"/>
    <x v="4"/>
    <n v="52"/>
    <x v="186"/>
    <n v="2184"/>
    <n v="589.68000000000006"/>
    <n v="0.27"/>
    <x v="2"/>
    <x v="3"/>
    <x v="1"/>
    <n v="52"/>
    <n v="14.040000000000001"/>
  </r>
  <r>
    <x v="0"/>
    <n v="1128299"/>
    <d v="2021-04-10T00:00:00"/>
    <x v="2"/>
    <s v="Hawaii"/>
    <s v="Honolulu"/>
    <x v="5"/>
    <n v="66"/>
    <x v="198"/>
    <n v="6204"/>
    <n v="3102"/>
    <n v="0.5"/>
    <x v="2"/>
    <x v="3"/>
    <x v="1"/>
    <n v="66"/>
    <n v="33"/>
  </r>
  <r>
    <x v="0"/>
    <n v="1128299"/>
    <d v="2021-05-11T00:00:00"/>
    <x v="2"/>
    <s v="Hawaii"/>
    <s v="Honolulu"/>
    <x v="0"/>
    <n v="51"/>
    <x v="174"/>
    <n v="8058"/>
    <n v="2981.46"/>
    <n v="0.37"/>
    <x v="2"/>
    <x v="4"/>
    <x v="1"/>
    <n v="51"/>
    <n v="18.87"/>
  </r>
  <r>
    <x v="0"/>
    <n v="1128299"/>
    <d v="2021-05-11T00:00:00"/>
    <x v="2"/>
    <s v="Hawaii"/>
    <s v="Honolulu"/>
    <x v="1"/>
    <n v="58"/>
    <x v="230"/>
    <n v="5684"/>
    <n v="1875.72"/>
    <n v="0.33"/>
    <x v="2"/>
    <x v="4"/>
    <x v="1"/>
    <n v="58"/>
    <n v="19.14"/>
  </r>
  <r>
    <x v="0"/>
    <n v="1128299"/>
    <d v="2021-05-11T00:00:00"/>
    <x v="2"/>
    <s v="Hawaii"/>
    <s v="Honolulu"/>
    <x v="2"/>
    <n v="56"/>
    <x v="230"/>
    <n v="5488"/>
    <n v="2195.2000000000003"/>
    <n v="0.4"/>
    <x v="2"/>
    <x v="4"/>
    <x v="1"/>
    <n v="56"/>
    <n v="22.400000000000002"/>
  </r>
  <r>
    <x v="0"/>
    <n v="1128299"/>
    <d v="2021-05-11T00:00:00"/>
    <x v="2"/>
    <s v="Hawaii"/>
    <s v="Honolulu"/>
    <x v="3"/>
    <n v="52"/>
    <x v="232"/>
    <n v="4160"/>
    <n v="1664"/>
    <n v="0.4"/>
    <x v="2"/>
    <x v="4"/>
    <x v="1"/>
    <n v="52"/>
    <n v="20.8"/>
  </r>
  <r>
    <x v="0"/>
    <n v="1128299"/>
    <d v="2021-05-11T00:00:00"/>
    <x v="2"/>
    <s v="Hawaii"/>
    <s v="Honolulu"/>
    <x v="4"/>
    <n v="55"/>
    <x v="219"/>
    <n v="2530"/>
    <n v="708.40000000000009"/>
    <n v="0.28000000000000003"/>
    <x v="2"/>
    <x v="4"/>
    <x v="1"/>
    <n v="55"/>
    <n v="15.400000000000002"/>
  </r>
  <r>
    <x v="0"/>
    <n v="1128299"/>
    <d v="2021-05-11T00:00:00"/>
    <x v="2"/>
    <s v="Hawaii"/>
    <s v="Honolulu"/>
    <x v="5"/>
    <n v="69"/>
    <x v="231"/>
    <n v="9867"/>
    <n v="5426.85"/>
    <n v="0.55000000000000004"/>
    <x v="2"/>
    <x v="4"/>
    <x v="1"/>
    <n v="69"/>
    <n v="37.950000000000003"/>
  </r>
  <r>
    <x v="0"/>
    <n v="1128299"/>
    <d v="2021-06-10T00:00:00"/>
    <x v="2"/>
    <s v="Hawaii"/>
    <s v="Honolulu"/>
    <x v="0"/>
    <n v="67"/>
    <x v="124"/>
    <n v="14070"/>
    <n v="5628"/>
    <n v="0.4"/>
    <x v="2"/>
    <x v="11"/>
    <x v="1"/>
    <n v="67"/>
    <n v="26.8"/>
  </r>
  <r>
    <x v="0"/>
    <n v="1128299"/>
    <d v="2021-06-10T00:00:00"/>
    <x v="2"/>
    <s v="Hawaii"/>
    <s v="Honolulu"/>
    <x v="1"/>
    <n v="72"/>
    <x v="163"/>
    <n v="11232"/>
    <n v="3481.92"/>
    <n v="0.31"/>
    <x v="2"/>
    <x v="11"/>
    <x v="1"/>
    <n v="72"/>
    <n v="22.32"/>
  </r>
  <r>
    <x v="0"/>
    <n v="1128299"/>
    <d v="2021-06-10T00:00:00"/>
    <x v="2"/>
    <s v="Hawaii"/>
    <s v="Honolulu"/>
    <x v="2"/>
    <n v="71"/>
    <x v="263"/>
    <n v="12780"/>
    <n v="4600.8"/>
    <n v="0.36"/>
    <x v="2"/>
    <x v="11"/>
    <x v="1"/>
    <n v="71"/>
    <n v="25.560000000000002"/>
  </r>
  <r>
    <x v="0"/>
    <n v="1128299"/>
    <d v="2021-06-10T00:00:00"/>
    <x v="2"/>
    <s v="Hawaii"/>
    <s v="Honolulu"/>
    <x v="3"/>
    <n v="74"/>
    <x v="247"/>
    <n v="9842"/>
    <n v="3739.96"/>
    <n v="0.38"/>
    <x v="2"/>
    <x v="11"/>
    <x v="1"/>
    <n v="74"/>
    <n v="28.12"/>
  </r>
  <r>
    <x v="0"/>
    <n v="1128299"/>
    <d v="2021-06-10T00:00:00"/>
    <x v="2"/>
    <s v="Hawaii"/>
    <s v="Honolulu"/>
    <x v="4"/>
    <n v="83"/>
    <x v="246"/>
    <n v="7304"/>
    <n v="2191.1999999999998"/>
    <n v="0.3"/>
    <x v="2"/>
    <x v="11"/>
    <x v="1"/>
    <n v="83"/>
    <n v="24.9"/>
  </r>
  <r>
    <x v="0"/>
    <n v="1128299"/>
    <d v="2021-06-10T00:00:00"/>
    <x v="2"/>
    <s v="Hawaii"/>
    <s v="Honolulu"/>
    <x v="5"/>
    <n v="97"/>
    <x v="138"/>
    <n v="16393"/>
    <n v="8524.36"/>
    <n v="0.52"/>
    <x v="2"/>
    <x v="11"/>
    <x v="1"/>
    <n v="97"/>
    <n v="50.440000000000005"/>
  </r>
  <r>
    <x v="0"/>
    <n v="1128299"/>
    <d v="2021-07-09T00:00:00"/>
    <x v="2"/>
    <s v="Hawaii"/>
    <s v="Honolulu"/>
    <x v="0"/>
    <n v="74"/>
    <x v="159"/>
    <n v="15392"/>
    <n v="5695.04"/>
    <n v="0.37"/>
    <x v="2"/>
    <x v="5"/>
    <x v="1"/>
    <n v="74"/>
    <n v="27.38"/>
  </r>
  <r>
    <x v="0"/>
    <n v="1128299"/>
    <d v="2021-07-09T00:00:00"/>
    <x v="2"/>
    <s v="Hawaii"/>
    <s v="Honolulu"/>
    <x v="1"/>
    <n v="81"/>
    <x v="131"/>
    <n v="14742"/>
    <n v="5012.2800000000007"/>
    <n v="0.34"/>
    <x v="2"/>
    <x v="5"/>
    <x v="1"/>
    <n v="81"/>
    <n v="27.540000000000003"/>
  </r>
  <r>
    <x v="0"/>
    <n v="1128299"/>
    <d v="2021-07-09T00:00:00"/>
    <x v="2"/>
    <s v="Hawaii"/>
    <s v="Honolulu"/>
    <x v="2"/>
    <n v="79"/>
    <x v="42"/>
    <n v="11850"/>
    <n v="4266"/>
    <n v="0.36"/>
    <x v="2"/>
    <x v="5"/>
    <x v="1"/>
    <n v="79"/>
    <n v="28.44"/>
  </r>
  <r>
    <x v="0"/>
    <n v="1128299"/>
    <d v="2021-07-09T00:00:00"/>
    <x v="2"/>
    <s v="Hawaii"/>
    <s v="Honolulu"/>
    <x v="3"/>
    <n v="73"/>
    <x v="242"/>
    <n v="9490"/>
    <n v="3796"/>
    <n v="0.4"/>
    <x v="2"/>
    <x v="5"/>
    <x v="1"/>
    <n v="73"/>
    <n v="29.2"/>
  </r>
  <r>
    <x v="0"/>
    <n v="1128299"/>
    <d v="2021-07-09T00:00:00"/>
    <x v="2"/>
    <s v="Hawaii"/>
    <s v="Honolulu"/>
    <x v="4"/>
    <n v="80"/>
    <x v="197"/>
    <n v="11920"/>
    <n v="3576"/>
    <n v="0.3"/>
    <x v="2"/>
    <x v="5"/>
    <x v="1"/>
    <n v="80"/>
    <n v="24"/>
  </r>
  <r>
    <x v="0"/>
    <n v="1128299"/>
    <d v="2021-07-09T00:00:00"/>
    <x v="2"/>
    <s v="Hawaii"/>
    <s v="Honolulu"/>
    <x v="5"/>
    <n v="96"/>
    <x v="125"/>
    <n v="14784"/>
    <n v="7687.68"/>
    <n v="0.52"/>
    <x v="2"/>
    <x v="5"/>
    <x v="1"/>
    <n v="96"/>
    <n v="49.92"/>
  </r>
  <r>
    <x v="0"/>
    <n v="1128299"/>
    <d v="2021-08-10T00:00:00"/>
    <x v="2"/>
    <s v="Hawaii"/>
    <s v="Honolulu"/>
    <x v="0"/>
    <n v="79"/>
    <x v="124"/>
    <n v="16590"/>
    <n v="6138.3"/>
    <n v="0.37"/>
    <x v="2"/>
    <x v="6"/>
    <x v="1"/>
    <n v="79"/>
    <n v="29.23"/>
  </r>
  <r>
    <x v="0"/>
    <n v="1128299"/>
    <d v="2021-08-10T00:00:00"/>
    <x v="2"/>
    <s v="Hawaii"/>
    <s v="Honolulu"/>
    <x v="1"/>
    <n v="71"/>
    <x v="153"/>
    <n v="15478"/>
    <n v="5262.52"/>
    <n v="0.34"/>
    <x v="2"/>
    <x v="6"/>
    <x v="1"/>
    <n v="71"/>
    <n v="24.14"/>
  </r>
  <r>
    <x v="0"/>
    <n v="1128299"/>
    <d v="2021-08-10T00:00:00"/>
    <x v="2"/>
    <s v="Hawaii"/>
    <s v="Honolulu"/>
    <x v="2"/>
    <n v="64"/>
    <x v="244"/>
    <n v="10368"/>
    <n v="4043.52"/>
    <n v="0.39"/>
    <x v="2"/>
    <x v="6"/>
    <x v="1"/>
    <n v="64"/>
    <n v="24.96"/>
  </r>
  <r>
    <x v="0"/>
    <n v="1128299"/>
    <d v="2021-08-10T00:00:00"/>
    <x v="2"/>
    <s v="Hawaii"/>
    <s v="Honolulu"/>
    <x v="3"/>
    <n v="67"/>
    <x v="213"/>
    <n v="9514"/>
    <n v="3615.32"/>
    <n v="0.38"/>
    <x v="2"/>
    <x v="6"/>
    <x v="1"/>
    <n v="67"/>
    <n v="25.46"/>
  </r>
  <r>
    <x v="1"/>
    <n v="1128299"/>
    <d v="2021-08-10T00:00:00"/>
    <x v="2"/>
    <s v="Hawaii"/>
    <s v="Honolulu"/>
    <x v="4"/>
    <n v="69"/>
    <x v="135"/>
    <n v="10143"/>
    <n v="2738.61"/>
    <n v="0.27"/>
    <x v="2"/>
    <x v="6"/>
    <x v="1"/>
    <n v="69"/>
    <n v="18.630000000000003"/>
  </r>
  <r>
    <x v="1"/>
    <n v="1128299"/>
    <d v="2021-08-10T00:00:00"/>
    <x v="2"/>
    <s v="Hawaii"/>
    <s v="Honolulu"/>
    <x v="5"/>
    <n v="72"/>
    <x v="246"/>
    <n v="6336"/>
    <n v="3358.0800000000004"/>
    <n v="0.53"/>
    <x v="2"/>
    <x v="6"/>
    <x v="1"/>
    <n v="72"/>
    <n v="38.160000000000004"/>
  </r>
  <r>
    <x v="1"/>
    <n v="1128299"/>
    <d v="2021-09-11T00:00:00"/>
    <x v="2"/>
    <s v="Hawaii"/>
    <s v="Honolulu"/>
    <x v="0"/>
    <n v="62"/>
    <x v="197"/>
    <n v="9238"/>
    <n v="3325.68"/>
    <n v="0.36"/>
    <x v="2"/>
    <x v="7"/>
    <x v="1"/>
    <n v="62"/>
    <n v="22.32"/>
  </r>
  <r>
    <x v="1"/>
    <n v="1128299"/>
    <d v="2021-09-11T00:00:00"/>
    <x v="2"/>
    <s v="Hawaii"/>
    <s v="Honolulu"/>
    <x v="1"/>
    <n v="69"/>
    <x v="197"/>
    <n v="10281"/>
    <n v="3392.73"/>
    <n v="0.33"/>
    <x v="2"/>
    <x v="7"/>
    <x v="1"/>
    <n v="69"/>
    <n v="22.77"/>
  </r>
  <r>
    <x v="1"/>
    <n v="1128299"/>
    <d v="2021-09-11T00:00:00"/>
    <x v="2"/>
    <s v="Hawaii"/>
    <s v="Honolulu"/>
    <x v="2"/>
    <n v="64"/>
    <x v="193"/>
    <n v="6720"/>
    <n v="2620.8000000000002"/>
    <n v="0.39"/>
    <x v="2"/>
    <x v="7"/>
    <x v="1"/>
    <n v="64"/>
    <n v="24.96"/>
  </r>
  <r>
    <x v="1"/>
    <n v="1128299"/>
    <d v="2021-09-11T00:00:00"/>
    <x v="2"/>
    <s v="Hawaii"/>
    <s v="Honolulu"/>
    <x v="3"/>
    <n v="62"/>
    <x v="211"/>
    <n v="5270"/>
    <n v="2108"/>
    <n v="0.4"/>
    <x v="2"/>
    <x v="7"/>
    <x v="1"/>
    <n v="62"/>
    <n v="24.8"/>
  </r>
  <r>
    <x v="1"/>
    <n v="1128299"/>
    <d v="2021-09-11T00:00:00"/>
    <x v="2"/>
    <s v="Hawaii"/>
    <s v="Honolulu"/>
    <x v="4"/>
    <n v="71"/>
    <x v="250"/>
    <n v="6461"/>
    <n v="1938.3"/>
    <n v="0.3"/>
    <x v="2"/>
    <x v="7"/>
    <x v="1"/>
    <n v="71"/>
    <n v="21.3"/>
  </r>
  <r>
    <x v="1"/>
    <n v="1128299"/>
    <d v="2021-09-11T00:00:00"/>
    <x v="2"/>
    <s v="Hawaii"/>
    <s v="Honolulu"/>
    <x v="5"/>
    <n v="56"/>
    <x v="193"/>
    <n v="5880"/>
    <n v="3116.4"/>
    <n v="0.53"/>
    <x v="2"/>
    <x v="7"/>
    <x v="1"/>
    <n v="56"/>
    <n v="29.68"/>
  </r>
  <r>
    <x v="1"/>
    <n v="1128299"/>
    <d v="2021-10-10T00:00:00"/>
    <x v="2"/>
    <s v="Hawaii"/>
    <s v="Honolulu"/>
    <x v="0"/>
    <n v="52"/>
    <x v="168"/>
    <n v="6448"/>
    <n v="2579.2000000000003"/>
    <n v="0.4"/>
    <x v="2"/>
    <x v="8"/>
    <x v="1"/>
    <n v="52"/>
    <n v="20.8"/>
  </r>
  <r>
    <x v="1"/>
    <n v="1128299"/>
    <d v="2021-10-10T00:00:00"/>
    <x v="2"/>
    <s v="Hawaii"/>
    <s v="Honolulu"/>
    <x v="1"/>
    <n v="61"/>
    <x v="216"/>
    <n v="8418"/>
    <n v="2525.4000000000005"/>
    <n v="0.30000000000000004"/>
    <x v="2"/>
    <x v="8"/>
    <x v="1"/>
    <n v="61"/>
    <n v="18.300000000000004"/>
  </r>
  <r>
    <x v="1"/>
    <n v="1128299"/>
    <d v="2021-10-10T00:00:00"/>
    <x v="2"/>
    <s v="Hawaii"/>
    <s v="Honolulu"/>
    <x v="2"/>
    <n v="56"/>
    <x v="237"/>
    <n v="4872"/>
    <n v="1705.1999999999998"/>
    <n v="0.35"/>
    <x v="2"/>
    <x v="8"/>
    <x v="1"/>
    <n v="56"/>
    <n v="19.599999999999998"/>
  </r>
  <r>
    <x v="1"/>
    <n v="1128299"/>
    <d v="2021-10-10T00:00:00"/>
    <x v="2"/>
    <s v="Hawaii"/>
    <s v="Honolulu"/>
    <x v="3"/>
    <n v="50"/>
    <x v="170"/>
    <n v="4150"/>
    <n v="1535.5"/>
    <n v="0.37"/>
    <x v="2"/>
    <x v="8"/>
    <x v="1"/>
    <n v="50"/>
    <n v="18.5"/>
  </r>
  <r>
    <x v="1"/>
    <n v="1128299"/>
    <d v="2021-10-10T00:00:00"/>
    <x v="2"/>
    <s v="Hawaii"/>
    <s v="Honolulu"/>
    <x v="4"/>
    <n v="63"/>
    <x v="227"/>
    <n v="4410"/>
    <n v="1234.8000000000002"/>
    <n v="0.28000000000000003"/>
    <x v="2"/>
    <x v="8"/>
    <x v="1"/>
    <n v="63"/>
    <n v="17.640000000000004"/>
  </r>
  <r>
    <x v="1"/>
    <n v="1128299"/>
    <d v="2021-10-10T00:00:00"/>
    <x v="2"/>
    <s v="Hawaii"/>
    <s v="Honolulu"/>
    <x v="5"/>
    <n v="64"/>
    <x v="41"/>
    <n v="4800"/>
    <n v="2448"/>
    <n v="0.51"/>
    <x v="2"/>
    <x v="8"/>
    <x v="1"/>
    <n v="64"/>
    <n v="32.64"/>
  </r>
  <r>
    <x v="1"/>
    <n v="1128299"/>
    <d v="2021-11-10T00:00:00"/>
    <x v="2"/>
    <s v="Hawaii"/>
    <s v="Honolulu"/>
    <x v="0"/>
    <n v="51"/>
    <x v="174"/>
    <n v="8058"/>
    <n v="2981.46"/>
    <n v="0.37"/>
    <x v="2"/>
    <x v="9"/>
    <x v="1"/>
    <n v="51"/>
    <n v="18.87"/>
  </r>
  <r>
    <x v="1"/>
    <n v="1128299"/>
    <d v="2021-11-10T00:00:00"/>
    <x v="2"/>
    <s v="Hawaii"/>
    <s v="Honolulu"/>
    <x v="1"/>
    <n v="56"/>
    <x v="137"/>
    <n v="9408"/>
    <n v="3010.56"/>
    <n v="0.32"/>
    <x v="2"/>
    <x v="9"/>
    <x v="1"/>
    <n v="56"/>
    <n v="17.919999999999998"/>
  </r>
  <r>
    <x v="1"/>
    <n v="1128299"/>
    <d v="2021-11-10T00:00:00"/>
    <x v="2"/>
    <s v="Hawaii"/>
    <s v="Honolulu"/>
    <x v="2"/>
    <n v="50"/>
    <x v="248"/>
    <n v="6150"/>
    <n v="2460"/>
    <n v="0.4"/>
    <x v="2"/>
    <x v="9"/>
    <x v="1"/>
    <n v="50"/>
    <n v="20"/>
  </r>
  <r>
    <x v="1"/>
    <n v="1128299"/>
    <d v="2021-11-10T00:00:00"/>
    <x v="2"/>
    <s v="Hawaii"/>
    <s v="Honolulu"/>
    <x v="3"/>
    <n v="60"/>
    <x v="233"/>
    <n v="6240"/>
    <n v="2433.6"/>
    <n v="0.39"/>
    <x v="2"/>
    <x v="9"/>
    <x v="1"/>
    <n v="60"/>
    <n v="23.4"/>
  </r>
  <r>
    <x v="1"/>
    <n v="1128299"/>
    <d v="2021-11-10T00:00:00"/>
    <x v="2"/>
    <s v="Hawaii"/>
    <s v="Honolulu"/>
    <x v="4"/>
    <n v="83"/>
    <x v="161"/>
    <n v="9379"/>
    <n v="2813.7"/>
    <n v="0.3"/>
    <x v="2"/>
    <x v="9"/>
    <x v="1"/>
    <n v="83"/>
    <n v="24.9"/>
  </r>
  <r>
    <x v="1"/>
    <n v="1128299"/>
    <d v="2021-11-10T00:00:00"/>
    <x v="2"/>
    <s v="Hawaii"/>
    <s v="Honolulu"/>
    <x v="5"/>
    <n v="82"/>
    <x v="150"/>
    <n v="11480"/>
    <n v="5969.6"/>
    <n v="0.52"/>
    <x v="2"/>
    <x v="9"/>
    <x v="1"/>
    <n v="82"/>
    <n v="42.64"/>
  </r>
  <r>
    <x v="1"/>
    <n v="1128299"/>
    <d v="2021-12-09T00:00:00"/>
    <x v="2"/>
    <s v="Hawaii"/>
    <s v="Honolulu"/>
    <x v="0"/>
    <n v="68"/>
    <x v="133"/>
    <n v="12852"/>
    <n v="5140.8"/>
    <n v="0.4"/>
    <x v="2"/>
    <x v="10"/>
    <x v="1"/>
    <n v="68"/>
    <n v="27.2"/>
  </r>
  <r>
    <x v="1"/>
    <n v="1128299"/>
    <d v="2021-12-09T00:00:00"/>
    <x v="2"/>
    <s v="Hawaii"/>
    <s v="Honolulu"/>
    <x v="1"/>
    <n v="77"/>
    <x v="131"/>
    <n v="14014"/>
    <n v="4204.2000000000007"/>
    <n v="0.30000000000000004"/>
    <x v="2"/>
    <x v="10"/>
    <x v="1"/>
    <n v="77"/>
    <n v="23.100000000000005"/>
  </r>
  <r>
    <x v="2"/>
    <n v="1128299"/>
    <d v="2021-12-09T00:00:00"/>
    <x v="2"/>
    <s v="Hawaii"/>
    <s v="Honolulu"/>
    <x v="2"/>
    <n v="74"/>
    <x v="192"/>
    <n v="9990"/>
    <n v="3496.5"/>
    <n v="0.35"/>
    <x v="2"/>
    <x v="10"/>
    <x v="1"/>
    <n v="74"/>
    <n v="25.9"/>
  </r>
  <r>
    <x v="2"/>
    <n v="1128299"/>
    <d v="2021-12-09T00:00:00"/>
    <x v="2"/>
    <s v="Hawaii"/>
    <s v="Honolulu"/>
    <x v="3"/>
    <n v="73"/>
    <x v="57"/>
    <n v="10585"/>
    <n v="3704.7499999999995"/>
    <n v="0.35"/>
    <x v="2"/>
    <x v="10"/>
    <x v="1"/>
    <n v="73"/>
    <n v="25.549999999999997"/>
  </r>
  <r>
    <x v="2"/>
    <n v="1128299"/>
    <d v="2021-12-09T00:00:00"/>
    <x v="2"/>
    <s v="Hawaii"/>
    <s v="Honolulu"/>
    <x v="4"/>
    <n v="84"/>
    <x v="209"/>
    <n v="10752"/>
    <n v="2795.52"/>
    <n v="0.26"/>
    <x v="2"/>
    <x v="10"/>
    <x v="1"/>
    <n v="84"/>
    <n v="21.84"/>
  </r>
  <r>
    <x v="2"/>
    <n v="1128299"/>
    <d v="2021-12-09T00:00:00"/>
    <x v="2"/>
    <s v="Hawaii"/>
    <s v="Honolulu"/>
    <x v="5"/>
    <n v="89"/>
    <x v="213"/>
    <n v="12638"/>
    <n v="6319"/>
    <n v="0.5"/>
    <x v="2"/>
    <x v="10"/>
    <x v="1"/>
    <n v="89"/>
    <n v="44.5"/>
  </r>
  <r>
    <x v="2"/>
    <n v="1128299"/>
    <d v="2021-01-17T00:00:00"/>
    <x v="2"/>
    <s v="Hawaii"/>
    <s v="Honolulu"/>
    <x v="0"/>
    <n v="38"/>
    <x v="202"/>
    <n v="4370"/>
    <n v="1879.1"/>
    <n v="0.43"/>
    <x v="2"/>
    <x v="0"/>
    <x v="1"/>
    <n v="38"/>
    <n v="16.34"/>
  </r>
  <r>
    <x v="2"/>
    <n v="1128299"/>
    <d v="2021-01-17T00:00:00"/>
    <x v="2"/>
    <s v="Hawaii"/>
    <s v="Honolulu"/>
    <x v="1"/>
    <n v="48"/>
    <x v="248"/>
    <n v="5904"/>
    <n v="2066.4"/>
    <n v="0.35"/>
    <x v="2"/>
    <x v="0"/>
    <x v="1"/>
    <n v="48"/>
    <n v="16.8"/>
  </r>
  <r>
    <x v="2"/>
    <n v="1128299"/>
    <d v="2021-01-17T00:00:00"/>
    <x v="2"/>
    <s v="Hawaii"/>
    <s v="Honolulu"/>
    <x v="2"/>
    <n v="45"/>
    <x v="248"/>
    <n v="5535"/>
    <n v="2269.35"/>
    <n v="0.41"/>
    <x v="2"/>
    <x v="0"/>
    <x v="1"/>
    <n v="45"/>
    <n v="18.45"/>
  </r>
  <r>
    <x v="2"/>
    <n v="1128299"/>
    <d v="2021-01-17T00:00:00"/>
    <x v="2"/>
    <s v="Hawaii"/>
    <s v="Honolulu"/>
    <x v="3"/>
    <n v="47"/>
    <x v="169"/>
    <n v="3619"/>
    <n v="1628.5499999999997"/>
    <n v="0.44999999999999996"/>
    <x v="2"/>
    <x v="0"/>
    <x v="1"/>
    <n v="47"/>
    <n v="21.149999999999995"/>
  </r>
  <r>
    <x v="2"/>
    <n v="1128299"/>
    <d v="2021-01-17T00:00:00"/>
    <x v="2"/>
    <s v="Hawaii"/>
    <s v="Honolulu"/>
    <x v="4"/>
    <n v="54"/>
    <x v="181"/>
    <n v="3672"/>
    <n v="1101.6000000000001"/>
    <n v="0.30000000000000004"/>
    <x v="2"/>
    <x v="0"/>
    <x v="1"/>
    <n v="54"/>
    <n v="16.200000000000003"/>
  </r>
  <r>
    <x v="2"/>
    <n v="1128299"/>
    <d v="2021-01-17T00:00:00"/>
    <x v="2"/>
    <s v="Hawaii"/>
    <s v="Honolulu"/>
    <x v="5"/>
    <n v="49"/>
    <x v="168"/>
    <n v="6076"/>
    <n v="3584.8400000000006"/>
    <n v="0.59000000000000008"/>
    <x v="2"/>
    <x v="0"/>
    <x v="1"/>
    <n v="49"/>
    <n v="28.910000000000004"/>
  </r>
  <r>
    <x v="2"/>
    <n v="1128299"/>
    <d v="2021-02-17T00:00:00"/>
    <x v="2"/>
    <s v="Hawaii"/>
    <s v="Honolulu"/>
    <x v="0"/>
    <n v="36"/>
    <x v="251"/>
    <n v="4932"/>
    <n v="2071.44"/>
    <n v="0.42"/>
    <x v="2"/>
    <x v="1"/>
    <x v="1"/>
    <n v="36"/>
    <n v="15.120000000000001"/>
  </r>
  <r>
    <x v="2"/>
    <n v="1128299"/>
    <d v="2021-02-17T00:00:00"/>
    <x v="2"/>
    <s v="Hawaii"/>
    <s v="Honolulu"/>
    <x v="1"/>
    <n v="49"/>
    <x v="215"/>
    <n v="5439"/>
    <n v="1903.6499999999999"/>
    <n v="0.35"/>
    <x v="2"/>
    <x v="1"/>
    <x v="1"/>
    <n v="49"/>
    <n v="17.149999999999999"/>
  </r>
  <r>
    <x v="2"/>
    <n v="1128299"/>
    <d v="2021-02-17T00:00:00"/>
    <x v="2"/>
    <s v="Hawaii"/>
    <s v="Honolulu"/>
    <x v="2"/>
    <n v="49"/>
    <x v="215"/>
    <n v="5439"/>
    <n v="2175.6"/>
    <n v="0.4"/>
    <x v="2"/>
    <x v="1"/>
    <x v="1"/>
    <n v="49"/>
    <n v="19.599999999999998"/>
  </r>
  <r>
    <x v="2"/>
    <n v="1128299"/>
    <d v="2021-02-17T00:00:00"/>
    <x v="4"/>
    <s v="Florida"/>
    <s v="Orlando"/>
    <x v="3"/>
    <n v="45"/>
    <x v="238"/>
    <n v="3330"/>
    <n v="1465.2"/>
    <n v="0.44"/>
    <x v="2"/>
    <x v="1"/>
    <x v="1"/>
    <n v="45"/>
    <n v="19.8"/>
  </r>
  <r>
    <x v="2"/>
    <n v="1128299"/>
    <d v="2021-02-17T00:00:00"/>
    <x v="4"/>
    <s v="Florida"/>
    <s v="Orlando"/>
    <x v="4"/>
    <n v="52"/>
    <x v="180"/>
    <n v="3120"/>
    <n v="998.4"/>
    <n v="0.32"/>
    <x v="2"/>
    <x v="1"/>
    <x v="1"/>
    <n v="52"/>
    <n v="16.64"/>
  </r>
  <r>
    <x v="2"/>
    <n v="1128299"/>
    <d v="2021-02-17T00:00:00"/>
    <x v="4"/>
    <s v="Florida"/>
    <s v="Orlando"/>
    <x v="5"/>
    <n v="47"/>
    <x v="243"/>
    <n v="5076"/>
    <n v="2944.0800000000004"/>
    <n v="0.58000000000000007"/>
    <x v="2"/>
    <x v="1"/>
    <x v="1"/>
    <n v="47"/>
    <n v="27.260000000000005"/>
  </r>
  <r>
    <x v="2"/>
    <n v="1128299"/>
    <d v="2021-03-16T00:00:00"/>
    <x v="4"/>
    <s v="Florida"/>
    <s v="Orlando"/>
    <x v="0"/>
    <n v="46"/>
    <x v="160"/>
    <n v="7360"/>
    <n v="3017.6"/>
    <n v="0.41"/>
    <x v="2"/>
    <x v="2"/>
    <x v="1"/>
    <n v="46"/>
    <n v="18.86"/>
  </r>
  <r>
    <x v="2"/>
    <n v="1128299"/>
    <d v="2021-03-16T00:00:00"/>
    <x v="4"/>
    <s v="Florida"/>
    <s v="Orlando"/>
    <x v="1"/>
    <n v="58"/>
    <x v="38"/>
    <n v="5800"/>
    <n v="2204"/>
    <n v="0.38"/>
    <x v="2"/>
    <x v="2"/>
    <x v="1"/>
    <n v="58"/>
    <n v="22.04"/>
  </r>
  <r>
    <x v="2"/>
    <n v="1128299"/>
    <d v="2021-03-16T00:00:00"/>
    <x v="4"/>
    <s v="Florida"/>
    <s v="Orlando"/>
    <x v="2"/>
    <n v="59"/>
    <x v="202"/>
    <n v="6785"/>
    <n v="2917.55"/>
    <n v="0.43"/>
    <x v="2"/>
    <x v="2"/>
    <x v="1"/>
    <n v="59"/>
    <n v="25.37"/>
  </r>
  <r>
    <x v="2"/>
    <n v="1128299"/>
    <d v="2021-03-16T00:00:00"/>
    <x v="4"/>
    <s v="Florida"/>
    <s v="Orlando"/>
    <x v="3"/>
    <n v="58"/>
    <x v="250"/>
    <n v="5278"/>
    <n v="2216.7599999999998"/>
    <n v="0.42"/>
    <x v="2"/>
    <x v="2"/>
    <x v="1"/>
    <n v="58"/>
    <n v="24.359999999999996"/>
  </r>
  <r>
    <x v="2"/>
    <n v="1128299"/>
    <d v="2021-03-16T00:00:00"/>
    <x v="4"/>
    <s v="Florida"/>
    <s v="Orlando"/>
    <x v="4"/>
    <n v="61"/>
    <x v="178"/>
    <n v="2684"/>
    <n v="885.72"/>
    <n v="0.33"/>
    <x v="2"/>
    <x v="2"/>
    <x v="1"/>
    <n v="61"/>
    <n v="20.13"/>
  </r>
  <r>
    <x v="2"/>
    <n v="1128299"/>
    <d v="2021-03-16T00:00:00"/>
    <x v="4"/>
    <s v="Florida"/>
    <s v="Orlando"/>
    <x v="5"/>
    <n v="54"/>
    <x v="253"/>
    <n v="5454"/>
    <n v="3272.4"/>
    <n v="0.6"/>
    <x v="2"/>
    <x v="2"/>
    <x v="1"/>
    <n v="54"/>
    <n v="32.4"/>
  </r>
  <r>
    <x v="1"/>
    <n v="1128299"/>
    <d v="2021-04-17T00:00:00"/>
    <x v="4"/>
    <s v="Florida"/>
    <s v="Orlando"/>
    <x v="0"/>
    <n v="62"/>
    <x v="216"/>
    <n v="8556"/>
    <n v="3593.52"/>
    <n v="0.42"/>
    <x v="2"/>
    <x v="3"/>
    <x v="1"/>
    <n v="62"/>
    <n v="26.04"/>
  </r>
  <r>
    <x v="1"/>
    <n v="1128299"/>
    <d v="2021-04-17T00:00:00"/>
    <x v="4"/>
    <s v="Florida"/>
    <s v="Orlando"/>
    <x v="1"/>
    <n v="66"/>
    <x v="230"/>
    <n v="6468"/>
    <n v="2263.7999999999997"/>
    <n v="0.35"/>
    <x v="2"/>
    <x v="3"/>
    <x v="1"/>
    <n v="66"/>
    <n v="23.099999999999998"/>
  </r>
  <r>
    <x v="1"/>
    <n v="1128299"/>
    <d v="2021-04-17T00:00:00"/>
    <x v="4"/>
    <s v="Florida"/>
    <s v="Orlando"/>
    <x v="2"/>
    <n v="66"/>
    <x v="196"/>
    <n v="7920"/>
    <n v="3247.2"/>
    <n v="0.41"/>
    <x v="2"/>
    <x v="3"/>
    <x v="1"/>
    <n v="66"/>
    <n v="27.06"/>
  </r>
  <r>
    <x v="1"/>
    <n v="1128299"/>
    <d v="2021-04-17T00:00:00"/>
    <x v="4"/>
    <s v="Florida"/>
    <s v="Orlando"/>
    <x v="3"/>
    <n v="52"/>
    <x v="199"/>
    <n v="4368"/>
    <n v="1965.6"/>
    <n v="0.44999999999999996"/>
    <x v="2"/>
    <x v="3"/>
    <x v="1"/>
    <n v="52"/>
    <n v="23.4"/>
  </r>
  <r>
    <x v="1"/>
    <n v="1128299"/>
    <d v="2021-04-17T00:00:00"/>
    <x v="4"/>
    <s v="Florida"/>
    <s v="Orlando"/>
    <x v="4"/>
    <n v="59"/>
    <x v="208"/>
    <n v="3422"/>
    <n v="1197.6999999999998"/>
    <n v="0.35"/>
    <x v="2"/>
    <x v="3"/>
    <x v="1"/>
    <n v="59"/>
    <n v="20.65"/>
  </r>
  <r>
    <x v="1"/>
    <n v="1128299"/>
    <d v="2021-04-17T00:00:00"/>
    <x v="4"/>
    <s v="Florida"/>
    <s v="Orlando"/>
    <x v="5"/>
    <n v="72"/>
    <x v="245"/>
    <n v="7848"/>
    <n v="4708.8"/>
    <n v="0.6"/>
    <x v="2"/>
    <x v="3"/>
    <x v="1"/>
    <n v="72"/>
    <n v="43.2"/>
  </r>
  <r>
    <x v="1"/>
    <n v="1128299"/>
    <d v="2021-05-18T00:00:00"/>
    <x v="4"/>
    <s v="Florida"/>
    <s v="Orlando"/>
    <x v="0"/>
    <n v="58"/>
    <x v="155"/>
    <n v="8990"/>
    <n v="3865.7"/>
    <n v="0.43"/>
    <x v="2"/>
    <x v="4"/>
    <x v="1"/>
    <n v="58"/>
    <n v="24.939999999999998"/>
  </r>
  <r>
    <x v="1"/>
    <n v="1128299"/>
    <d v="2021-05-18T00:00:00"/>
    <x v="4"/>
    <s v="Florida"/>
    <s v="Orlando"/>
    <x v="1"/>
    <n v="60"/>
    <x v="209"/>
    <n v="7680"/>
    <n v="3072"/>
    <n v="0.4"/>
    <x v="2"/>
    <x v="4"/>
    <x v="1"/>
    <n v="60"/>
    <n v="24"/>
  </r>
  <r>
    <x v="1"/>
    <n v="1128299"/>
    <d v="2021-05-18T00:00:00"/>
    <x v="4"/>
    <s v="Florida"/>
    <s v="Orlando"/>
    <x v="2"/>
    <n v="59"/>
    <x v="164"/>
    <n v="7021"/>
    <n v="3159.45"/>
    <n v="0.44999999999999996"/>
    <x v="2"/>
    <x v="4"/>
    <x v="1"/>
    <n v="59"/>
    <n v="26.549999999999997"/>
  </r>
  <r>
    <x v="1"/>
    <n v="1128299"/>
    <d v="2021-05-18T00:00:00"/>
    <x v="4"/>
    <s v="Florida"/>
    <s v="Orlando"/>
    <x v="3"/>
    <n v="59"/>
    <x v="246"/>
    <n v="5192"/>
    <n v="2232.56"/>
    <n v="0.43"/>
    <x v="2"/>
    <x v="4"/>
    <x v="1"/>
    <n v="59"/>
    <n v="25.37"/>
  </r>
  <r>
    <x v="1"/>
    <n v="1128299"/>
    <d v="2021-05-18T00:00:00"/>
    <x v="4"/>
    <s v="Florida"/>
    <s v="Orlando"/>
    <x v="4"/>
    <n v="52"/>
    <x v="181"/>
    <n v="3536"/>
    <n v="1131.52"/>
    <n v="0.32"/>
    <x v="2"/>
    <x v="4"/>
    <x v="1"/>
    <n v="52"/>
    <n v="16.64"/>
  </r>
  <r>
    <x v="1"/>
    <n v="1128299"/>
    <d v="2021-05-18T00:00:00"/>
    <x v="4"/>
    <s v="Florida"/>
    <s v="Orlando"/>
    <x v="5"/>
    <n v="67"/>
    <x v="217"/>
    <n v="11591"/>
    <n v="6722.7800000000007"/>
    <n v="0.58000000000000007"/>
    <x v="2"/>
    <x v="4"/>
    <x v="1"/>
    <n v="67"/>
    <n v="38.860000000000007"/>
  </r>
  <r>
    <x v="1"/>
    <n v="1128299"/>
    <d v="2021-06-17T00:00:00"/>
    <x v="4"/>
    <s v="Florida"/>
    <s v="Orlando"/>
    <x v="0"/>
    <n v="61"/>
    <x v="149"/>
    <n v="13603"/>
    <n v="6121.3499999999995"/>
    <n v="0.44999999999999996"/>
    <x v="2"/>
    <x v="11"/>
    <x v="1"/>
    <n v="61"/>
    <n v="27.45"/>
  </r>
  <r>
    <x v="1"/>
    <n v="1128299"/>
    <d v="2021-06-17T00:00:00"/>
    <x v="4"/>
    <s v="Florida"/>
    <s v="Orlando"/>
    <x v="1"/>
    <n v="64"/>
    <x v="126"/>
    <n v="12992"/>
    <n v="4547.2"/>
    <n v="0.35"/>
    <x v="2"/>
    <x v="11"/>
    <x v="1"/>
    <n v="64"/>
    <n v="22.4"/>
  </r>
  <r>
    <x v="1"/>
    <n v="1128299"/>
    <d v="2021-06-17T00:00:00"/>
    <x v="4"/>
    <s v="Florida"/>
    <s v="Orlando"/>
    <x v="2"/>
    <n v="80"/>
    <x v="124"/>
    <n v="16800"/>
    <n v="7224"/>
    <n v="0.43"/>
    <x v="2"/>
    <x v="11"/>
    <x v="1"/>
    <n v="80"/>
    <n v="34.4"/>
  </r>
  <r>
    <x v="1"/>
    <n v="1128299"/>
    <d v="2021-06-17T00:00:00"/>
    <x v="4"/>
    <s v="Florida"/>
    <s v="Orlando"/>
    <x v="3"/>
    <n v="77"/>
    <x v="155"/>
    <n v="11935"/>
    <n v="5012.7"/>
    <n v="0.42"/>
    <x v="2"/>
    <x v="11"/>
    <x v="1"/>
    <n v="77"/>
    <n v="32.339999999999996"/>
  </r>
  <r>
    <x v="1"/>
    <n v="1128299"/>
    <d v="2021-06-17T00:00:00"/>
    <x v="4"/>
    <s v="Florida"/>
    <s v="Orlando"/>
    <x v="4"/>
    <n v="89"/>
    <x v="214"/>
    <n v="11214"/>
    <n v="3588.48"/>
    <n v="0.32"/>
    <x v="2"/>
    <x v="11"/>
    <x v="1"/>
    <n v="89"/>
    <n v="28.48"/>
  </r>
  <r>
    <x v="1"/>
    <n v="1128299"/>
    <d v="2021-06-17T00:00:00"/>
    <x v="4"/>
    <s v="Florida"/>
    <s v="Orlando"/>
    <x v="5"/>
    <n v="103"/>
    <x v="153"/>
    <n v="22454"/>
    <n v="12574.240000000002"/>
    <n v="0.56000000000000005"/>
    <x v="2"/>
    <x v="11"/>
    <x v="1"/>
    <n v="103"/>
    <n v="57.680000000000007"/>
  </r>
  <r>
    <x v="1"/>
    <n v="1128299"/>
    <d v="2021-07-16T00:00:00"/>
    <x v="4"/>
    <s v="Florida"/>
    <s v="Orlando"/>
    <x v="0"/>
    <n v="83"/>
    <x v="90"/>
    <n v="21663"/>
    <n v="9531.7199999999993"/>
    <n v="0.44"/>
    <x v="2"/>
    <x v="5"/>
    <x v="1"/>
    <n v="83"/>
    <n v="36.519999999999996"/>
  </r>
  <r>
    <x v="1"/>
    <n v="1128299"/>
    <d v="2021-07-16T00:00:00"/>
    <x v="4"/>
    <s v="Florida"/>
    <s v="Orlando"/>
    <x v="1"/>
    <n v="88"/>
    <x v="37"/>
    <n v="19800"/>
    <n v="7920"/>
    <n v="0.4"/>
    <x v="2"/>
    <x v="5"/>
    <x v="1"/>
    <n v="88"/>
    <n v="35.200000000000003"/>
  </r>
  <r>
    <x v="1"/>
    <n v="1128299"/>
    <d v="2021-07-16T00:00:00"/>
    <x v="4"/>
    <s v="Florida"/>
    <s v="Orlando"/>
    <x v="2"/>
    <n v="86"/>
    <x v="133"/>
    <n v="16254"/>
    <n v="7151.76"/>
    <n v="0.44"/>
    <x v="2"/>
    <x v="5"/>
    <x v="1"/>
    <n v="86"/>
    <n v="37.840000000000003"/>
  </r>
  <r>
    <x v="1"/>
    <n v="1128299"/>
    <d v="2021-07-16T00:00:00"/>
    <x v="4"/>
    <s v="Florida"/>
    <s v="Orlando"/>
    <x v="3"/>
    <n v="82"/>
    <x v="263"/>
    <n v="14760"/>
    <n v="6346.8"/>
    <n v="0.43"/>
    <x v="2"/>
    <x v="5"/>
    <x v="1"/>
    <n v="82"/>
    <n v="35.26"/>
  </r>
  <r>
    <x v="1"/>
    <n v="1128299"/>
    <d v="2021-07-16T00:00:00"/>
    <x v="4"/>
    <s v="Florida"/>
    <s v="Orlando"/>
    <x v="4"/>
    <n v="89"/>
    <x v="49"/>
    <n v="17355"/>
    <n v="5553.6"/>
    <n v="0.32"/>
    <x v="2"/>
    <x v="5"/>
    <x v="1"/>
    <n v="89"/>
    <n v="28.48"/>
  </r>
  <r>
    <x v="1"/>
    <n v="1128299"/>
    <d v="2021-07-16T00:00:00"/>
    <x v="4"/>
    <s v="Florida"/>
    <s v="Orlando"/>
    <x v="5"/>
    <n v="101"/>
    <x v="134"/>
    <n v="16463"/>
    <n v="9383.9100000000017"/>
    <n v="0.57000000000000006"/>
    <x v="2"/>
    <x v="5"/>
    <x v="1"/>
    <n v="101"/>
    <n v="57.570000000000007"/>
  </r>
  <r>
    <x v="1"/>
    <n v="1128299"/>
    <d v="2021-08-17T00:00:00"/>
    <x v="4"/>
    <s v="Florida"/>
    <s v="Orlando"/>
    <x v="0"/>
    <n v="87"/>
    <x v="127"/>
    <n v="18531"/>
    <n v="7597.7099999999991"/>
    <n v="0.41"/>
    <x v="2"/>
    <x v="6"/>
    <x v="1"/>
    <n v="87"/>
    <n v="35.669999999999995"/>
  </r>
  <r>
    <x v="1"/>
    <n v="1128299"/>
    <d v="2021-08-17T00:00:00"/>
    <x v="4"/>
    <s v="Florida"/>
    <s v="Orlando"/>
    <x v="1"/>
    <n v="77"/>
    <x v="92"/>
    <n v="15862"/>
    <n v="5551.7"/>
    <n v="0.35"/>
    <x v="2"/>
    <x v="6"/>
    <x v="1"/>
    <n v="77"/>
    <n v="26.95"/>
  </r>
  <r>
    <x v="1"/>
    <n v="1128299"/>
    <d v="2021-08-17T00:00:00"/>
    <x v="4"/>
    <s v="Florida"/>
    <s v="Orlando"/>
    <x v="2"/>
    <n v="78"/>
    <x v="133"/>
    <n v="14742"/>
    <n v="6339.0599999999995"/>
    <n v="0.43"/>
    <x v="2"/>
    <x v="6"/>
    <x v="1"/>
    <n v="78"/>
    <n v="33.54"/>
  </r>
  <r>
    <x v="1"/>
    <n v="1128299"/>
    <d v="2021-08-17T00:00:00"/>
    <x v="4"/>
    <s v="Florida"/>
    <s v="Orlando"/>
    <x v="3"/>
    <n v="77"/>
    <x v="231"/>
    <n v="11011"/>
    <n v="4624.62"/>
    <n v="0.42"/>
    <x v="2"/>
    <x v="6"/>
    <x v="1"/>
    <n v="77"/>
    <n v="32.339999999999996"/>
  </r>
  <r>
    <x v="1"/>
    <n v="1128299"/>
    <d v="2021-08-17T00:00:00"/>
    <x v="4"/>
    <s v="Florida"/>
    <s v="Orlando"/>
    <x v="4"/>
    <n v="74"/>
    <x v="231"/>
    <n v="10582"/>
    <n v="3280.42"/>
    <n v="0.31"/>
    <x v="2"/>
    <x v="6"/>
    <x v="1"/>
    <n v="74"/>
    <n v="22.94"/>
  </r>
  <r>
    <x v="1"/>
    <n v="1128299"/>
    <d v="2021-08-17T00:00:00"/>
    <x v="4"/>
    <s v="Florida"/>
    <s v="Orlando"/>
    <x v="5"/>
    <n v="81"/>
    <x v="237"/>
    <n v="7047"/>
    <n v="4087.2600000000007"/>
    <n v="0.58000000000000007"/>
    <x v="2"/>
    <x v="6"/>
    <x v="1"/>
    <n v="81"/>
    <n v="46.980000000000011"/>
  </r>
  <r>
    <x v="1"/>
    <n v="1128299"/>
    <d v="2021-09-18T00:00:00"/>
    <x v="4"/>
    <s v="Florida"/>
    <s v="Orlando"/>
    <x v="0"/>
    <n v="58"/>
    <x v="150"/>
    <n v="8120"/>
    <n v="3248"/>
    <n v="0.4"/>
    <x v="2"/>
    <x v="7"/>
    <x v="1"/>
    <n v="58"/>
    <n v="23.2"/>
  </r>
  <r>
    <x v="1"/>
    <n v="1128299"/>
    <d v="2021-09-18T00:00:00"/>
    <x v="4"/>
    <s v="Florida"/>
    <s v="Orlando"/>
    <x v="1"/>
    <n v="60"/>
    <x v="192"/>
    <n v="8100"/>
    <n v="2997"/>
    <n v="0.37"/>
    <x v="2"/>
    <x v="7"/>
    <x v="1"/>
    <n v="60"/>
    <n v="22.2"/>
  </r>
  <r>
    <x v="1"/>
    <n v="1128299"/>
    <d v="2021-09-18T00:00:00"/>
    <x v="4"/>
    <s v="Florida"/>
    <s v="Orlando"/>
    <x v="2"/>
    <n v="54"/>
    <x v="41"/>
    <n v="4050"/>
    <n v="1822.4999999999998"/>
    <n v="0.44999999999999996"/>
    <x v="2"/>
    <x v="7"/>
    <x v="1"/>
    <n v="54"/>
    <n v="24.299999999999997"/>
  </r>
  <r>
    <x v="1"/>
    <n v="1128299"/>
    <d v="2021-09-18T00:00:00"/>
    <x v="4"/>
    <s v="Florida"/>
    <s v="Orlando"/>
    <x v="3"/>
    <n v="54"/>
    <x v="188"/>
    <n v="3510"/>
    <n v="1544.4"/>
    <n v="0.44"/>
    <x v="2"/>
    <x v="7"/>
    <x v="1"/>
    <n v="54"/>
    <n v="23.76"/>
  </r>
  <r>
    <x v="1"/>
    <n v="1128299"/>
    <d v="2021-09-18T00:00:00"/>
    <x v="4"/>
    <s v="Florida"/>
    <s v="Orlando"/>
    <x v="4"/>
    <n v="64"/>
    <x v="238"/>
    <n v="4736"/>
    <n v="1468.16"/>
    <n v="0.31"/>
    <x v="2"/>
    <x v="7"/>
    <x v="1"/>
    <n v="64"/>
    <n v="19.84"/>
  </r>
  <r>
    <x v="1"/>
    <n v="1128299"/>
    <d v="2021-09-18T00:00:00"/>
    <x v="4"/>
    <s v="Florida"/>
    <s v="Orlando"/>
    <x v="5"/>
    <n v="51"/>
    <x v="41"/>
    <n v="3825"/>
    <n v="2103.75"/>
    <n v="0.55000000000000004"/>
    <x v="2"/>
    <x v="7"/>
    <x v="1"/>
    <n v="51"/>
    <n v="28.05"/>
  </r>
  <r>
    <x v="1"/>
    <n v="1128299"/>
    <d v="2021-10-17T00:00:00"/>
    <x v="4"/>
    <s v="Florida"/>
    <s v="Orlando"/>
    <x v="0"/>
    <n v="47"/>
    <x v="38"/>
    <n v="4700"/>
    <n v="2068"/>
    <n v="0.44"/>
    <x v="2"/>
    <x v="8"/>
    <x v="1"/>
    <n v="47"/>
    <n v="20.68"/>
  </r>
  <r>
    <x v="1"/>
    <n v="1128299"/>
    <d v="2021-10-17T00:00:00"/>
    <x v="4"/>
    <s v="Florida"/>
    <s v="Orlando"/>
    <x v="1"/>
    <n v="59"/>
    <x v="179"/>
    <n v="8496"/>
    <n v="3228.48"/>
    <n v="0.38"/>
    <x v="2"/>
    <x v="8"/>
    <x v="1"/>
    <n v="59"/>
    <n v="22.42"/>
  </r>
  <r>
    <x v="1"/>
    <n v="1128299"/>
    <d v="2021-10-17T00:00:00"/>
    <x v="4"/>
    <s v="Florida"/>
    <s v="Orlando"/>
    <x v="2"/>
    <n v="55"/>
    <x v="205"/>
    <n v="6160"/>
    <n v="2525.6"/>
    <n v="0.41"/>
    <x v="2"/>
    <x v="8"/>
    <x v="1"/>
    <n v="55"/>
    <n v="22.55"/>
  </r>
  <r>
    <x v="1"/>
    <n v="1128299"/>
    <d v="2021-10-17T00:00:00"/>
    <x v="4"/>
    <s v="Florida"/>
    <s v="Orlando"/>
    <x v="3"/>
    <n v="51"/>
    <x v="161"/>
    <n v="5763"/>
    <n v="2362.83"/>
    <n v="0.41"/>
    <x v="2"/>
    <x v="8"/>
    <x v="1"/>
    <n v="51"/>
    <n v="20.91"/>
  </r>
  <r>
    <x v="1"/>
    <n v="1128299"/>
    <d v="2021-10-17T00:00:00"/>
    <x v="4"/>
    <s v="Florida"/>
    <s v="Orlando"/>
    <x v="4"/>
    <n v="59"/>
    <x v="230"/>
    <n v="5782"/>
    <n v="1792.42"/>
    <n v="0.31"/>
    <x v="2"/>
    <x v="8"/>
    <x v="1"/>
    <n v="59"/>
    <n v="18.29"/>
  </r>
  <r>
    <x v="1"/>
    <n v="1128299"/>
    <d v="2021-10-17T00:00:00"/>
    <x v="4"/>
    <s v="Florida"/>
    <s v="Orlando"/>
    <x v="5"/>
    <n v="65"/>
    <x v="233"/>
    <n v="6760"/>
    <n v="3920.8000000000006"/>
    <n v="0.58000000000000007"/>
    <x v="2"/>
    <x v="8"/>
    <x v="1"/>
    <n v="65"/>
    <n v="37.700000000000003"/>
  </r>
  <r>
    <x v="1"/>
    <n v="1128299"/>
    <d v="2021-11-17T00:00:00"/>
    <x v="4"/>
    <s v="Florida"/>
    <s v="Orlando"/>
    <x v="0"/>
    <n v="52"/>
    <x v="138"/>
    <n v="8788"/>
    <n v="3515.2000000000003"/>
    <n v="0.4"/>
    <x v="2"/>
    <x v="9"/>
    <x v="1"/>
    <n v="52"/>
    <n v="20.8"/>
  </r>
  <r>
    <x v="1"/>
    <n v="1128299"/>
    <d v="2021-11-17T00:00:00"/>
    <x v="4"/>
    <s v="Florida"/>
    <s v="Orlando"/>
    <x v="1"/>
    <n v="54"/>
    <x v="36"/>
    <n v="9450"/>
    <n v="3591"/>
    <n v="0.38"/>
    <x v="2"/>
    <x v="9"/>
    <x v="1"/>
    <n v="54"/>
    <n v="20.52"/>
  </r>
  <r>
    <x v="1"/>
    <n v="1128299"/>
    <d v="2021-11-17T00:00:00"/>
    <x v="4"/>
    <s v="Florida"/>
    <s v="Orlando"/>
    <x v="2"/>
    <n v="53"/>
    <x v="135"/>
    <n v="7791"/>
    <n v="3194.31"/>
    <n v="0.41"/>
    <x v="2"/>
    <x v="9"/>
    <x v="1"/>
    <n v="53"/>
    <n v="21.73"/>
  </r>
  <r>
    <x v="1"/>
    <n v="1128299"/>
    <d v="2021-11-17T00:00:00"/>
    <x v="4"/>
    <s v="Florida"/>
    <s v="Orlando"/>
    <x v="3"/>
    <n v="64"/>
    <x v="42"/>
    <n v="9600"/>
    <n v="4128"/>
    <n v="0.43"/>
    <x v="2"/>
    <x v="9"/>
    <x v="1"/>
    <n v="64"/>
    <n v="27.52"/>
  </r>
  <r>
    <x v="1"/>
    <n v="1128299"/>
    <d v="2021-11-17T00:00:00"/>
    <x v="4"/>
    <s v="Florida"/>
    <s v="Orlando"/>
    <x v="4"/>
    <n v="77"/>
    <x v="168"/>
    <n v="9548"/>
    <n v="2864.4000000000005"/>
    <n v="0.30000000000000004"/>
    <x v="2"/>
    <x v="9"/>
    <x v="1"/>
    <n v="77"/>
    <n v="23.100000000000005"/>
  </r>
  <r>
    <x v="1"/>
    <n v="1128299"/>
    <d v="2021-11-17T00:00:00"/>
    <x v="4"/>
    <s v="Florida"/>
    <s v="Orlando"/>
    <x v="5"/>
    <n v="86"/>
    <x v="244"/>
    <n v="13932"/>
    <n v="8219.880000000001"/>
    <n v="0.59000000000000008"/>
    <x v="2"/>
    <x v="9"/>
    <x v="1"/>
    <n v="86"/>
    <n v="50.740000000000009"/>
  </r>
  <r>
    <x v="1"/>
    <n v="1128299"/>
    <d v="2021-12-16T00:00:00"/>
    <x v="4"/>
    <s v="Florida"/>
    <s v="Orlando"/>
    <x v="0"/>
    <n v="72"/>
    <x v="97"/>
    <n v="15552"/>
    <n v="6220.8"/>
    <n v="0.4"/>
    <x v="2"/>
    <x v="10"/>
    <x v="1"/>
    <n v="72"/>
    <n v="28.8"/>
  </r>
  <r>
    <x v="1"/>
    <n v="1128299"/>
    <d v="2021-12-16T00:00:00"/>
    <x v="4"/>
    <s v="Florida"/>
    <s v="Orlando"/>
    <x v="1"/>
    <n v="82"/>
    <x v="40"/>
    <n v="16400"/>
    <n v="5740"/>
    <n v="0.35"/>
    <x v="2"/>
    <x v="10"/>
    <x v="1"/>
    <n v="82"/>
    <n v="28.7"/>
  </r>
  <r>
    <x v="3"/>
    <n v="1128299"/>
    <d v="2021-12-16T00:00:00"/>
    <x v="4"/>
    <s v="Florida"/>
    <s v="Orlando"/>
    <x v="2"/>
    <n v="75"/>
    <x v="132"/>
    <n v="13050"/>
    <n v="5220"/>
    <n v="0.4"/>
    <x v="2"/>
    <x v="10"/>
    <x v="1"/>
    <n v="75"/>
    <n v="30"/>
  </r>
  <r>
    <x v="3"/>
    <n v="1128299"/>
    <d v="2021-12-16T00:00:00"/>
    <x v="4"/>
    <s v="Florida"/>
    <s v="Orlando"/>
    <x v="3"/>
    <n v="78"/>
    <x v="263"/>
    <n v="14040"/>
    <n v="5756.4"/>
    <n v="0.41"/>
    <x v="2"/>
    <x v="10"/>
    <x v="1"/>
    <n v="78"/>
    <n v="31.979999999999997"/>
  </r>
  <r>
    <x v="3"/>
    <n v="1128299"/>
    <d v="2021-12-16T00:00:00"/>
    <x v="4"/>
    <s v="Florida"/>
    <s v="Orlando"/>
    <x v="4"/>
    <n v="86"/>
    <x v="135"/>
    <n v="12642"/>
    <n v="4424.7"/>
    <n v="0.35"/>
    <x v="2"/>
    <x v="10"/>
    <x v="1"/>
    <n v="86"/>
    <n v="30.099999999999998"/>
  </r>
  <r>
    <x v="3"/>
    <n v="1128299"/>
    <d v="2021-12-16T00:00:00"/>
    <x v="4"/>
    <s v="Florida"/>
    <s v="Orlando"/>
    <x v="5"/>
    <n v="87"/>
    <x v="163"/>
    <n v="13572"/>
    <n v="7464.6"/>
    <n v="0.55000000000000004"/>
    <x v="2"/>
    <x v="10"/>
    <x v="1"/>
    <n v="87"/>
    <n v="47.85"/>
  </r>
  <r>
    <x v="3"/>
    <n v="1185732"/>
    <d v="2021-01-12T00:00:00"/>
    <x v="4"/>
    <s v="Florida"/>
    <s v="Orlando"/>
    <x v="0"/>
    <n v="41"/>
    <x v="128"/>
    <n v="10455"/>
    <n v="5750.2500000000009"/>
    <n v="0.55000000000000004"/>
    <x v="2"/>
    <x v="0"/>
    <x v="1"/>
    <n v="41"/>
    <n v="22.550000000000004"/>
  </r>
  <r>
    <x v="3"/>
    <n v="1185732"/>
    <d v="2021-01-12T00:00:00"/>
    <x v="4"/>
    <s v="Florida"/>
    <s v="Orlando"/>
    <x v="1"/>
    <n v="44"/>
    <x v="133"/>
    <n v="8316"/>
    <n v="3908.52"/>
    <n v="0.47"/>
    <x v="2"/>
    <x v="0"/>
    <x v="1"/>
    <n v="44"/>
    <n v="20.68"/>
  </r>
  <r>
    <x v="3"/>
    <n v="1185732"/>
    <d v="2021-01-12T00:00:00"/>
    <x v="4"/>
    <s v="Florida"/>
    <s v="Orlando"/>
    <x v="2"/>
    <n v="32"/>
    <x v="138"/>
    <n v="5408"/>
    <n v="2055.04"/>
    <n v="0.38"/>
    <x v="2"/>
    <x v="0"/>
    <x v="1"/>
    <n v="32"/>
    <n v="12.16"/>
  </r>
  <r>
    <x v="3"/>
    <n v="1185732"/>
    <d v="2021-01-12T00:00:00"/>
    <x v="4"/>
    <s v="Florida"/>
    <s v="Orlando"/>
    <x v="3"/>
    <n v="37"/>
    <x v="57"/>
    <n v="5365"/>
    <n v="2199.65"/>
    <n v="0.41"/>
    <x v="2"/>
    <x v="0"/>
    <x v="1"/>
    <n v="37"/>
    <n v="15.17"/>
  </r>
  <r>
    <x v="3"/>
    <n v="1185732"/>
    <d v="2021-01-12T00:00:00"/>
    <x v="4"/>
    <s v="Florida"/>
    <s v="Orlando"/>
    <x v="4"/>
    <n v="51"/>
    <x v="241"/>
    <n v="8415"/>
    <n v="3786.7499999999995"/>
    <n v="0.44999999999999996"/>
    <x v="2"/>
    <x v="0"/>
    <x v="1"/>
    <n v="51"/>
    <n v="22.949999999999996"/>
  </r>
  <r>
    <x v="3"/>
    <n v="1185732"/>
    <d v="2021-01-12T00:00:00"/>
    <x v="4"/>
    <s v="Florida"/>
    <s v="Orlando"/>
    <x v="5"/>
    <n v="44"/>
    <x v="129"/>
    <n v="7744"/>
    <n v="5033.6000000000004"/>
    <n v="0.65"/>
    <x v="2"/>
    <x v="0"/>
    <x v="1"/>
    <n v="44"/>
    <n v="28.6"/>
  </r>
  <r>
    <x v="3"/>
    <n v="1185732"/>
    <d v="2021-02-10T00:00:00"/>
    <x v="4"/>
    <s v="Florida"/>
    <s v="Orlando"/>
    <x v="0"/>
    <n v="44"/>
    <x v="88"/>
    <n v="10296"/>
    <n v="5662.8"/>
    <n v="0.55000000000000004"/>
    <x v="2"/>
    <x v="1"/>
    <x v="1"/>
    <n v="44"/>
    <n v="24.2"/>
  </r>
  <r>
    <x v="3"/>
    <n v="1185732"/>
    <d v="2021-02-10T00:00:00"/>
    <x v="4"/>
    <s v="Florida"/>
    <s v="Orlando"/>
    <x v="1"/>
    <n v="42"/>
    <x v="216"/>
    <n v="5796"/>
    <n v="2840.04"/>
    <n v="0.49"/>
    <x v="2"/>
    <x v="1"/>
    <x v="1"/>
    <n v="42"/>
    <n v="20.58"/>
  </r>
  <r>
    <x v="3"/>
    <n v="1185732"/>
    <d v="2021-02-10T00:00:00"/>
    <x v="4"/>
    <s v="Florida"/>
    <s v="Orlando"/>
    <x v="2"/>
    <n v="33"/>
    <x v="132"/>
    <n v="5742"/>
    <n v="2124.54"/>
    <n v="0.37"/>
    <x v="2"/>
    <x v="1"/>
    <x v="1"/>
    <n v="33"/>
    <n v="12.209999999999999"/>
  </r>
  <r>
    <x v="3"/>
    <n v="1185732"/>
    <d v="2021-02-10T00:00:00"/>
    <x v="0"/>
    <s v="New York"/>
    <s v="Albany"/>
    <x v="3"/>
    <n v="37"/>
    <x v="247"/>
    <n v="4921"/>
    <n v="2066.8199999999997"/>
    <n v="0.42"/>
    <x v="2"/>
    <x v="1"/>
    <x v="1"/>
    <n v="37"/>
    <n v="15.539999999999997"/>
  </r>
  <r>
    <x v="3"/>
    <n v="1185732"/>
    <d v="2021-02-10T00:00:00"/>
    <x v="0"/>
    <s v="New York"/>
    <s v="Albany"/>
    <x v="4"/>
    <n v="50"/>
    <x v="125"/>
    <n v="7700"/>
    <n v="3541.9999999999995"/>
    <n v="0.45999999999999996"/>
    <x v="2"/>
    <x v="1"/>
    <x v="1"/>
    <n v="50"/>
    <n v="22.999999999999996"/>
  </r>
  <r>
    <x v="3"/>
    <n v="1185732"/>
    <d v="2021-02-10T00:00:00"/>
    <x v="0"/>
    <s v="New York"/>
    <s v="Albany"/>
    <x v="5"/>
    <n v="42"/>
    <x v="131"/>
    <n v="7644"/>
    <n v="4892.16"/>
    <n v="0.64"/>
    <x v="2"/>
    <x v="1"/>
    <x v="1"/>
    <n v="42"/>
    <n v="26.88"/>
  </r>
  <r>
    <x v="3"/>
    <n v="1185732"/>
    <d v="2021-03-08T00:00:00"/>
    <x v="0"/>
    <s v="New York"/>
    <s v="Albany"/>
    <x v="0"/>
    <n v="44"/>
    <x v="100"/>
    <n v="11088"/>
    <n v="6541.920000000001"/>
    <n v="0.59000000000000008"/>
    <x v="2"/>
    <x v="2"/>
    <x v="1"/>
    <n v="44"/>
    <n v="25.960000000000004"/>
  </r>
  <r>
    <x v="3"/>
    <n v="1185732"/>
    <d v="2021-03-08T00:00:00"/>
    <x v="0"/>
    <s v="New York"/>
    <s v="Albany"/>
    <x v="1"/>
    <n v="44"/>
    <x v="241"/>
    <n v="7260"/>
    <n v="3339.6"/>
    <n v="0.45999999999999996"/>
    <x v="2"/>
    <x v="2"/>
    <x v="1"/>
    <n v="44"/>
    <n v="20.239999999999998"/>
  </r>
  <r>
    <x v="3"/>
    <n v="1185732"/>
    <d v="2021-03-08T00:00:00"/>
    <x v="0"/>
    <s v="New York"/>
    <s v="Albany"/>
    <x v="2"/>
    <n v="33"/>
    <x v="147"/>
    <n v="5313"/>
    <n v="1912.6799999999998"/>
    <n v="0.36"/>
    <x v="2"/>
    <x v="2"/>
    <x v="1"/>
    <n v="33"/>
    <n v="11.879999999999999"/>
  </r>
  <r>
    <x v="3"/>
    <n v="1185732"/>
    <d v="2021-03-08T00:00:00"/>
    <x v="0"/>
    <s v="New York"/>
    <s v="Albany"/>
    <x v="3"/>
    <n v="39"/>
    <x v="162"/>
    <n v="4134"/>
    <n v="1694.9399999999998"/>
    <n v="0.41"/>
    <x v="2"/>
    <x v="2"/>
    <x v="1"/>
    <n v="39"/>
    <n v="15.989999999999998"/>
  </r>
  <r>
    <x v="3"/>
    <n v="1185732"/>
    <d v="2021-03-08T00:00:00"/>
    <x v="0"/>
    <s v="New York"/>
    <s v="Albany"/>
    <x v="4"/>
    <n v="51"/>
    <x v="247"/>
    <n v="6783"/>
    <n v="3323.67"/>
    <n v="0.49"/>
    <x v="2"/>
    <x v="2"/>
    <x v="1"/>
    <n v="51"/>
    <n v="24.990000000000002"/>
  </r>
  <r>
    <x v="3"/>
    <n v="1185732"/>
    <d v="2021-03-08T00:00:00"/>
    <x v="0"/>
    <s v="New York"/>
    <s v="Albany"/>
    <x v="5"/>
    <n v="43"/>
    <x v="147"/>
    <n v="6923"/>
    <n v="4153.8"/>
    <n v="0.6"/>
    <x v="2"/>
    <x v="2"/>
    <x v="1"/>
    <n v="43"/>
    <n v="25.8"/>
  </r>
  <r>
    <x v="3"/>
    <n v="1185732"/>
    <d v="2021-04-09T00:00:00"/>
    <x v="0"/>
    <s v="New York"/>
    <s v="Albany"/>
    <x v="0"/>
    <n v="42"/>
    <x v="154"/>
    <n v="10416"/>
    <n v="5832.9600000000009"/>
    <n v="0.56000000000000005"/>
    <x v="2"/>
    <x v="3"/>
    <x v="1"/>
    <n v="42"/>
    <n v="23.520000000000003"/>
  </r>
  <r>
    <x v="3"/>
    <n v="1185732"/>
    <d v="2021-04-09T00:00:00"/>
    <x v="0"/>
    <s v="New York"/>
    <s v="Albany"/>
    <x v="1"/>
    <n v="43"/>
    <x v="135"/>
    <n v="6321"/>
    <n v="2844.45"/>
    <n v="0.44999999999999996"/>
    <x v="2"/>
    <x v="3"/>
    <x v="1"/>
    <n v="43"/>
    <n v="19.349999999999998"/>
  </r>
  <r>
    <x v="3"/>
    <n v="1185732"/>
    <d v="2021-04-09T00:00:00"/>
    <x v="0"/>
    <s v="New York"/>
    <s v="Albany"/>
    <x v="2"/>
    <n v="34"/>
    <x v="152"/>
    <n v="5168"/>
    <n v="1860.48"/>
    <n v="0.36"/>
    <x v="2"/>
    <x v="3"/>
    <x v="1"/>
    <n v="34"/>
    <n v="12.24"/>
  </r>
  <r>
    <x v="3"/>
    <n v="1185732"/>
    <d v="2021-04-09T00:00:00"/>
    <x v="0"/>
    <s v="New York"/>
    <s v="Albany"/>
    <x v="3"/>
    <n v="37"/>
    <x v="192"/>
    <n v="4995"/>
    <n v="2047.9499999999998"/>
    <n v="0.41"/>
    <x v="2"/>
    <x v="3"/>
    <x v="1"/>
    <n v="37"/>
    <n v="15.169999999999998"/>
  </r>
  <r>
    <x v="3"/>
    <n v="1185732"/>
    <d v="2021-04-09T00:00:00"/>
    <x v="0"/>
    <s v="New York"/>
    <s v="Albany"/>
    <x v="4"/>
    <n v="50"/>
    <x v="168"/>
    <n v="6200"/>
    <n v="2914"/>
    <n v="0.47"/>
    <x v="2"/>
    <x v="3"/>
    <x v="1"/>
    <n v="50"/>
    <n v="23.5"/>
  </r>
  <r>
    <x v="3"/>
    <n v="1185732"/>
    <d v="2021-04-09T00:00:00"/>
    <x v="0"/>
    <s v="New York"/>
    <s v="Albany"/>
    <x v="5"/>
    <n v="41"/>
    <x v="163"/>
    <n v="6396"/>
    <n v="4157.4000000000005"/>
    <n v="0.65"/>
    <x v="2"/>
    <x v="3"/>
    <x v="1"/>
    <n v="41"/>
    <n v="26.650000000000002"/>
  </r>
  <r>
    <x v="3"/>
    <n v="1185732"/>
    <d v="2021-05-08T00:00:00"/>
    <x v="0"/>
    <s v="New York"/>
    <s v="Albany"/>
    <x v="0"/>
    <n v="50"/>
    <x v="90"/>
    <n v="13050"/>
    <n v="7830"/>
    <n v="0.6"/>
    <x v="2"/>
    <x v="4"/>
    <x v="1"/>
    <n v="50"/>
    <n v="30"/>
  </r>
  <r>
    <x v="3"/>
    <n v="1185732"/>
    <d v="2021-05-08T00:00:00"/>
    <x v="0"/>
    <s v="New York"/>
    <s v="Albany"/>
    <x v="1"/>
    <n v="53"/>
    <x v="147"/>
    <n v="8533"/>
    <n v="4010.5099999999998"/>
    <n v="0.47"/>
    <x v="2"/>
    <x v="4"/>
    <x v="1"/>
    <n v="53"/>
    <n v="24.91"/>
  </r>
  <r>
    <x v="3"/>
    <n v="1185732"/>
    <d v="2021-05-08T00:00:00"/>
    <x v="0"/>
    <s v="New York"/>
    <s v="Albany"/>
    <x v="2"/>
    <n v="49"/>
    <x v="160"/>
    <n v="7840"/>
    <n v="2822.4"/>
    <n v="0.36"/>
    <x v="2"/>
    <x v="4"/>
    <x v="1"/>
    <n v="49"/>
    <n v="17.64"/>
  </r>
  <r>
    <x v="3"/>
    <n v="1185732"/>
    <d v="2021-05-08T00:00:00"/>
    <x v="0"/>
    <s v="New York"/>
    <s v="Albany"/>
    <x v="3"/>
    <n v="47"/>
    <x v="242"/>
    <n v="6110"/>
    <n v="2444"/>
    <n v="0.4"/>
    <x v="2"/>
    <x v="4"/>
    <x v="1"/>
    <n v="47"/>
    <n v="18.8"/>
  </r>
  <r>
    <x v="3"/>
    <n v="1185732"/>
    <d v="2021-05-08T00:00:00"/>
    <x v="0"/>
    <s v="New York"/>
    <s v="Albany"/>
    <x v="4"/>
    <n v="56"/>
    <x v="251"/>
    <n v="7672"/>
    <n v="3759.2799999999997"/>
    <n v="0.49"/>
    <x v="2"/>
    <x v="4"/>
    <x v="1"/>
    <n v="56"/>
    <n v="27.439999999999998"/>
  </r>
  <r>
    <x v="3"/>
    <n v="1185732"/>
    <d v="2021-05-08T00:00:00"/>
    <x v="0"/>
    <s v="New York"/>
    <s v="Albany"/>
    <x v="5"/>
    <n v="59"/>
    <x v="138"/>
    <n v="9971"/>
    <n v="6281.7300000000005"/>
    <n v="0.63"/>
    <x v="2"/>
    <x v="4"/>
    <x v="1"/>
    <n v="59"/>
    <n v="37.17"/>
  </r>
  <r>
    <x v="3"/>
    <n v="1185732"/>
    <d v="2021-06-10T00:00:00"/>
    <x v="0"/>
    <s v="New York"/>
    <s v="Albany"/>
    <x v="0"/>
    <n v="59"/>
    <x v="121"/>
    <n v="15517"/>
    <n v="8689.52"/>
    <n v="0.56000000000000005"/>
    <x v="2"/>
    <x v="11"/>
    <x v="1"/>
    <n v="59"/>
    <n v="33.04"/>
  </r>
  <r>
    <x v="3"/>
    <n v="1185732"/>
    <d v="2021-06-10T00:00:00"/>
    <x v="0"/>
    <s v="New York"/>
    <s v="Albany"/>
    <x v="1"/>
    <n v="54"/>
    <x v="36"/>
    <n v="9450"/>
    <n v="4536"/>
    <n v="0.48"/>
    <x v="2"/>
    <x v="11"/>
    <x v="1"/>
    <n v="54"/>
    <n v="25.92"/>
  </r>
  <r>
    <x v="3"/>
    <n v="1185732"/>
    <d v="2021-06-10T00:00:00"/>
    <x v="0"/>
    <s v="New York"/>
    <s v="Albany"/>
    <x v="2"/>
    <n v="48"/>
    <x v="42"/>
    <n v="7200"/>
    <n v="2736"/>
    <n v="0.38"/>
    <x v="2"/>
    <x v="11"/>
    <x v="1"/>
    <n v="48"/>
    <n v="18.239999999999998"/>
  </r>
  <r>
    <x v="3"/>
    <n v="1185732"/>
    <d v="2021-06-10T00:00:00"/>
    <x v="0"/>
    <s v="New York"/>
    <s v="Albany"/>
    <x v="3"/>
    <n v="49"/>
    <x v="179"/>
    <n v="7056"/>
    <n v="2892.96"/>
    <n v="0.41"/>
    <x v="2"/>
    <x v="11"/>
    <x v="1"/>
    <n v="49"/>
    <n v="20.09"/>
  </r>
  <r>
    <x v="3"/>
    <n v="1185732"/>
    <d v="2021-06-10T00:00:00"/>
    <x v="0"/>
    <s v="New York"/>
    <s v="Albany"/>
    <x v="4"/>
    <n v="62"/>
    <x v="42"/>
    <n v="9300"/>
    <n v="4557"/>
    <n v="0.49"/>
    <x v="2"/>
    <x v="11"/>
    <x v="1"/>
    <n v="62"/>
    <n v="30.38"/>
  </r>
  <r>
    <x v="3"/>
    <n v="1185732"/>
    <d v="2021-06-10T00:00:00"/>
    <x v="0"/>
    <s v="New York"/>
    <s v="Albany"/>
    <x v="5"/>
    <n v="69"/>
    <x v="141"/>
    <n v="12489"/>
    <n v="7743.18"/>
    <n v="0.62"/>
    <x v="2"/>
    <x v="11"/>
    <x v="1"/>
    <n v="69"/>
    <n v="42.78"/>
  </r>
  <r>
    <x v="3"/>
    <n v="1185732"/>
    <d v="2021-07-08T00:00:00"/>
    <x v="0"/>
    <s v="New York"/>
    <s v="Albany"/>
    <x v="0"/>
    <n v="59"/>
    <x v="87"/>
    <n v="14573"/>
    <n v="8015.1500000000005"/>
    <n v="0.55000000000000004"/>
    <x v="2"/>
    <x v="5"/>
    <x v="1"/>
    <n v="59"/>
    <n v="32.450000000000003"/>
  </r>
  <r>
    <x v="3"/>
    <n v="1185732"/>
    <d v="2021-07-08T00:00:00"/>
    <x v="0"/>
    <s v="New York"/>
    <s v="Albany"/>
    <x v="1"/>
    <n v="56"/>
    <x v="130"/>
    <n v="10976"/>
    <n v="4939.2"/>
    <n v="0.44999999999999996"/>
    <x v="2"/>
    <x v="5"/>
    <x v="1"/>
    <n v="56"/>
    <n v="25.2"/>
  </r>
  <r>
    <x v="3"/>
    <n v="1185732"/>
    <d v="2021-07-08T00:00:00"/>
    <x v="0"/>
    <s v="New York"/>
    <s v="Albany"/>
    <x v="2"/>
    <n v="51"/>
    <x v="138"/>
    <n v="8619"/>
    <n v="3016.6499999999996"/>
    <n v="0.35"/>
    <x v="2"/>
    <x v="5"/>
    <x v="1"/>
    <n v="51"/>
    <n v="17.849999999999998"/>
  </r>
  <r>
    <x v="3"/>
    <n v="1185732"/>
    <d v="2021-07-08T00:00:00"/>
    <x v="0"/>
    <s v="New York"/>
    <s v="Albany"/>
    <x v="3"/>
    <n v="53"/>
    <x v="42"/>
    <n v="7950"/>
    <n v="3418.5"/>
    <n v="0.43"/>
    <x v="2"/>
    <x v="5"/>
    <x v="1"/>
    <n v="53"/>
    <n v="22.79"/>
  </r>
  <r>
    <x v="3"/>
    <n v="1185732"/>
    <d v="2021-07-08T00:00:00"/>
    <x v="0"/>
    <s v="New York"/>
    <s v="Albany"/>
    <x v="4"/>
    <n v="62"/>
    <x v="137"/>
    <n v="10416"/>
    <n v="4791.3599999999997"/>
    <n v="0.45999999999999996"/>
    <x v="2"/>
    <x v="5"/>
    <x v="1"/>
    <n v="62"/>
    <n v="28.52"/>
  </r>
  <r>
    <x v="3"/>
    <n v="1185732"/>
    <d v="2021-07-08T00:00:00"/>
    <x v="0"/>
    <s v="New York"/>
    <s v="Albany"/>
    <x v="5"/>
    <n v="66"/>
    <x v="145"/>
    <n v="12804"/>
    <n v="8322.6"/>
    <n v="0.65"/>
    <x v="2"/>
    <x v="5"/>
    <x v="1"/>
    <n v="66"/>
    <n v="42.9"/>
  </r>
  <r>
    <x v="3"/>
    <n v="1185732"/>
    <d v="2021-08-09T00:00:00"/>
    <x v="0"/>
    <s v="New York"/>
    <s v="Albany"/>
    <x v="0"/>
    <n v="62"/>
    <x v="43"/>
    <n v="15500"/>
    <n v="8680"/>
    <n v="0.56000000000000005"/>
    <x v="2"/>
    <x v="6"/>
    <x v="1"/>
    <n v="62"/>
    <n v="34.72"/>
  </r>
  <r>
    <x v="3"/>
    <n v="1185732"/>
    <d v="2021-08-09T00:00:00"/>
    <x v="0"/>
    <s v="New York"/>
    <s v="Albany"/>
    <x v="1"/>
    <n v="55"/>
    <x v="124"/>
    <n v="11550"/>
    <n v="5197.4999999999991"/>
    <n v="0.44999999999999996"/>
    <x v="2"/>
    <x v="6"/>
    <x v="1"/>
    <n v="55"/>
    <n v="24.749999999999996"/>
  </r>
  <r>
    <x v="3"/>
    <n v="1185732"/>
    <d v="2021-08-09T00:00:00"/>
    <x v="0"/>
    <s v="New York"/>
    <s v="Albany"/>
    <x v="2"/>
    <n v="51"/>
    <x v="143"/>
    <n v="9588"/>
    <n v="3451.68"/>
    <n v="0.36"/>
    <x v="2"/>
    <x v="6"/>
    <x v="1"/>
    <n v="51"/>
    <n v="18.36"/>
  </r>
  <r>
    <x v="3"/>
    <n v="1185732"/>
    <d v="2021-08-09T00:00:00"/>
    <x v="0"/>
    <s v="New York"/>
    <s v="Albany"/>
    <x v="3"/>
    <n v="41"/>
    <x v="42"/>
    <n v="6150"/>
    <n v="2460"/>
    <n v="0.4"/>
    <x v="2"/>
    <x v="6"/>
    <x v="1"/>
    <n v="41"/>
    <n v="16.399999999999999"/>
  </r>
  <r>
    <x v="3"/>
    <n v="1185732"/>
    <d v="2021-08-09T00:00:00"/>
    <x v="0"/>
    <s v="New York"/>
    <s v="Albany"/>
    <x v="4"/>
    <n v="52"/>
    <x v="197"/>
    <n v="7748"/>
    <n v="3719.04"/>
    <n v="0.48"/>
    <x v="2"/>
    <x v="6"/>
    <x v="1"/>
    <n v="52"/>
    <n v="24.96"/>
  </r>
  <r>
    <x v="3"/>
    <n v="1185732"/>
    <d v="2021-08-09T00:00:00"/>
    <x v="0"/>
    <s v="New York"/>
    <s v="Albany"/>
    <x v="5"/>
    <n v="55"/>
    <x v="153"/>
    <n v="11990"/>
    <n v="7194"/>
    <n v="0.6"/>
    <x v="2"/>
    <x v="6"/>
    <x v="1"/>
    <n v="55"/>
    <n v="33"/>
  </r>
  <r>
    <x v="3"/>
    <n v="1185732"/>
    <d v="2021-09-08T00:00:00"/>
    <x v="0"/>
    <s v="New York"/>
    <s v="Albany"/>
    <x v="0"/>
    <n v="50"/>
    <x v="99"/>
    <n v="11900"/>
    <n v="7021.0000000000009"/>
    <n v="0.59000000000000008"/>
    <x v="2"/>
    <x v="7"/>
    <x v="1"/>
    <n v="50"/>
    <n v="29.500000000000004"/>
  </r>
  <r>
    <x v="3"/>
    <n v="1185732"/>
    <d v="2021-09-08T00:00:00"/>
    <x v="0"/>
    <s v="New York"/>
    <s v="Albany"/>
    <x v="1"/>
    <n v="48"/>
    <x v="134"/>
    <n v="7824"/>
    <n v="3520.7999999999997"/>
    <n v="0.44999999999999996"/>
    <x v="2"/>
    <x v="7"/>
    <x v="1"/>
    <n v="48"/>
    <n v="21.599999999999998"/>
  </r>
  <r>
    <x v="3"/>
    <n v="1185732"/>
    <d v="2021-09-08T00:00:00"/>
    <x v="0"/>
    <s v="New York"/>
    <s v="Albany"/>
    <x v="2"/>
    <n v="41"/>
    <x v="216"/>
    <n v="5658"/>
    <n v="1980.3"/>
    <n v="0.35"/>
    <x v="2"/>
    <x v="7"/>
    <x v="1"/>
    <n v="41"/>
    <n v="14.35"/>
  </r>
  <r>
    <x v="3"/>
    <n v="1185732"/>
    <d v="2021-09-08T00:00:00"/>
    <x v="0"/>
    <s v="New York"/>
    <s v="Albany"/>
    <x v="3"/>
    <n v="44"/>
    <x v="251"/>
    <n v="6028"/>
    <n v="2471.48"/>
    <n v="0.41"/>
    <x v="2"/>
    <x v="7"/>
    <x v="1"/>
    <n v="44"/>
    <n v="18.04"/>
  </r>
  <r>
    <x v="3"/>
    <n v="1185732"/>
    <d v="2021-09-08T00:00:00"/>
    <x v="0"/>
    <s v="New York"/>
    <s v="Albany"/>
    <x v="4"/>
    <n v="51"/>
    <x v="165"/>
    <n v="6681"/>
    <n v="3206.8799999999997"/>
    <n v="0.48"/>
    <x v="2"/>
    <x v="7"/>
    <x v="1"/>
    <n v="51"/>
    <n v="24.479999999999997"/>
  </r>
  <r>
    <x v="3"/>
    <n v="1185732"/>
    <d v="2021-09-08T00:00:00"/>
    <x v="0"/>
    <s v="New York"/>
    <s v="Albany"/>
    <x v="5"/>
    <n v="59"/>
    <x v="163"/>
    <n v="9204"/>
    <n v="5522.4"/>
    <n v="0.6"/>
    <x v="2"/>
    <x v="7"/>
    <x v="1"/>
    <n v="59"/>
    <n v="35.4"/>
  </r>
  <r>
    <x v="3"/>
    <n v="1185732"/>
    <d v="2021-10-10T00:00:00"/>
    <x v="0"/>
    <s v="New York"/>
    <s v="Albany"/>
    <x v="0"/>
    <n v="57"/>
    <x v="159"/>
    <n v="11856"/>
    <n v="6757.920000000001"/>
    <n v="0.57000000000000006"/>
    <x v="2"/>
    <x v="8"/>
    <x v="1"/>
    <n v="57"/>
    <n v="32.49"/>
  </r>
  <r>
    <x v="3"/>
    <n v="1185732"/>
    <d v="2021-10-10T00:00:00"/>
    <x v="0"/>
    <s v="New York"/>
    <s v="Albany"/>
    <x v="1"/>
    <n v="46"/>
    <x v="163"/>
    <n v="7176"/>
    <n v="3300.9599999999996"/>
    <n v="0.45999999999999996"/>
    <x v="2"/>
    <x v="8"/>
    <x v="1"/>
    <n v="46"/>
    <n v="21.159999999999997"/>
  </r>
  <r>
    <x v="3"/>
    <n v="1185732"/>
    <d v="2021-10-10T00:00:00"/>
    <x v="0"/>
    <s v="New York"/>
    <s v="Albany"/>
    <x v="2"/>
    <n v="46"/>
    <x v="251"/>
    <n v="6302"/>
    <n v="2520.8000000000002"/>
    <n v="0.4"/>
    <x v="2"/>
    <x v="8"/>
    <x v="1"/>
    <n v="46"/>
    <n v="18.400000000000002"/>
  </r>
  <r>
    <x v="3"/>
    <n v="1185732"/>
    <d v="2021-10-10T00:00:00"/>
    <x v="0"/>
    <s v="New York"/>
    <s v="Albany"/>
    <x v="3"/>
    <n v="45"/>
    <x v="192"/>
    <n v="6075"/>
    <n v="2490.75"/>
    <n v="0.41"/>
    <x v="2"/>
    <x v="8"/>
    <x v="1"/>
    <n v="45"/>
    <n v="18.45"/>
  </r>
  <r>
    <x v="3"/>
    <n v="1185732"/>
    <d v="2021-10-10T00:00:00"/>
    <x v="0"/>
    <s v="New York"/>
    <s v="Albany"/>
    <x v="4"/>
    <n v="59"/>
    <x v="42"/>
    <n v="8850"/>
    <n v="4159.5"/>
    <n v="0.47"/>
    <x v="2"/>
    <x v="8"/>
    <x v="1"/>
    <n v="59"/>
    <n v="27.73"/>
  </r>
  <r>
    <x v="3"/>
    <n v="1185732"/>
    <d v="2021-10-10T00:00:00"/>
    <x v="0"/>
    <s v="New York"/>
    <s v="Albany"/>
    <x v="5"/>
    <n v="64"/>
    <x v="163"/>
    <n v="9984"/>
    <n v="6190.08"/>
    <n v="0.62"/>
    <x v="2"/>
    <x v="8"/>
    <x v="1"/>
    <n v="64"/>
    <n v="39.68"/>
  </r>
  <r>
    <x v="3"/>
    <n v="1185732"/>
    <d v="2021-11-09T00:00:00"/>
    <x v="0"/>
    <s v="New York"/>
    <s v="Albany"/>
    <x v="0"/>
    <n v="56"/>
    <x v="146"/>
    <n v="12152"/>
    <n v="6683.6"/>
    <n v="0.55000000000000004"/>
    <x v="2"/>
    <x v="9"/>
    <x v="1"/>
    <n v="56"/>
    <n v="30.8"/>
  </r>
  <r>
    <x v="3"/>
    <n v="1185732"/>
    <d v="2021-11-09T00:00:00"/>
    <x v="0"/>
    <s v="New York"/>
    <s v="Albany"/>
    <x v="1"/>
    <n v="49"/>
    <x v="244"/>
    <n v="7938"/>
    <n v="3889.62"/>
    <n v="0.49"/>
    <x v="2"/>
    <x v="9"/>
    <x v="1"/>
    <n v="49"/>
    <n v="24.009999999999998"/>
  </r>
  <r>
    <x v="3"/>
    <n v="1185732"/>
    <d v="2021-11-09T00:00:00"/>
    <x v="0"/>
    <s v="New York"/>
    <s v="Albany"/>
    <x v="2"/>
    <n v="45"/>
    <x v="135"/>
    <n v="6615"/>
    <n v="2381.4"/>
    <n v="0.36"/>
    <x v="2"/>
    <x v="9"/>
    <x v="1"/>
    <n v="45"/>
    <n v="16.2"/>
  </r>
  <r>
    <x v="3"/>
    <n v="1185732"/>
    <d v="2021-11-09T00:00:00"/>
    <x v="0"/>
    <s v="New York"/>
    <s v="Albany"/>
    <x v="3"/>
    <n v="47"/>
    <x v="179"/>
    <n v="6768"/>
    <n v="2707.2000000000003"/>
    <n v="0.4"/>
    <x v="2"/>
    <x v="9"/>
    <x v="1"/>
    <n v="47"/>
    <n v="18.8"/>
  </r>
  <r>
    <x v="3"/>
    <n v="1185732"/>
    <d v="2021-11-09T00:00:00"/>
    <x v="0"/>
    <s v="New York"/>
    <s v="Albany"/>
    <x v="4"/>
    <n v="62"/>
    <x v="125"/>
    <n v="9548"/>
    <n v="4296.5999999999995"/>
    <n v="0.44999999999999996"/>
    <x v="2"/>
    <x v="9"/>
    <x v="1"/>
    <n v="62"/>
    <n v="27.899999999999995"/>
  </r>
  <r>
    <x v="3"/>
    <n v="1185732"/>
    <d v="2021-11-09T00:00:00"/>
    <x v="0"/>
    <s v="New York"/>
    <s v="Albany"/>
    <x v="5"/>
    <n v="68"/>
    <x v="129"/>
    <n v="11968"/>
    <n v="7659.52"/>
    <n v="0.64"/>
    <x v="2"/>
    <x v="9"/>
    <x v="1"/>
    <n v="68"/>
    <n v="43.52"/>
  </r>
  <r>
    <x v="3"/>
    <n v="1185732"/>
    <d v="2021-12-08T00:00:00"/>
    <x v="0"/>
    <s v="New York"/>
    <s v="Albany"/>
    <x v="0"/>
    <n v="59"/>
    <x v="82"/>
    <n v="14455"/>
    <n v="8383.9000000000015"/>
    <n v="0.58000000000000007"/>
    <x v="2"/>
    <x v="10"/>
    <x v="1"/>
    <n v="59"/>
    <n v="34.220000000000006"/>
  </r>
  <r>
    <x v="3"/>
    <n v="1185732"/>
    <d v="2021-12-08T00:00:00"/>
    <x v="0"/>
    <s v="New York"/>
    <s v="Albany"/>
    <x v="1"/>
    <n v="51"/>
    <x v="138"/>
    <n v="8619"/>
    <n v="4309.5"/>
    <n v="0.5"/>
    <x v="2"/>
    <x v="10"/>
    <x v="1"/>
    <n v="51"/>
    <n v="25.5"/>
  </r>
  <r>
    <x v="4"/>
    <n v="1185732"/>
    <d v="2021-12-08T00:00:00"/>
    <x v="0"/>
    <s v="New York"/>
    <s v="Albany"/>
    <x v="2"/>
    <n v="52"/>
    <x v="134"/>
    <n v="8476"/>
    <n v="3305.6400000000003"/>
    <n v="0.39"/>
    <x v="2"/>
    <x v="10"/>
    <x v="1"/>
    <n v="52"/>
    <n v="20.28"/>
  </r>
  <r>
    <x v="4"/>
    <n v="1185732"/>
    <d v="2021-12-08T00:00:00"/>
    <x v="0"/>
    <s v="New York"/>
    <s v="Albany"/>
    <x v="3"/>
    <n v="54"/>
    <x v="155"/>
    <n v="8370"/>
    <n v="3431.7"/>
    <n v="0.41"/>
    <x v="2"/>
    <x v="10"/>
    <x v="1"/>
    <n v="54"/>
    <n v="22.14"/>
  </r>
  <r>
    <x v="4"/>
    <n v="1185732"/>
    <d v="2021-12-08T00:00:00"/>
    <x v="0"/>
    <s v="New York"/>
    <s v="Albany"/>
    <x v="4"/>
    <n v="60"/>
    <x v="155"/>
    <n v="9300"/>
    <n v="4278"/>
    <n v="0.45999999999999996"/>
    <x v="2"/>
    <x v="10"/>
    <x v="1"/>
    <n v="60"/>
    <n v="27.6"/>
  </r>
  <r>
    <x v="4"/>
    <n v="1185732"/>
    <d v="2021-12-08T00:00:00"/>
    <x v="0"/>
    <s v="New York"/>
    <s v="Albany"/>
    <x v="5"/>
    <n v="69"/>
    <x v="131"/>
    <n v="12558"/>
    <n v="8037.12"/>
    <n v="0.64"/>
    <x v="2"/>
    <x v="10"/>
    <x v="1"/>
    <n v="69"/>
    <n v="44.16"/>
  </r>
  <r>
    <x v="4"/>
    <n v="1185732"/>
    <d v="2021-01-14T00:00:00"/>
    <x v="0"/>
    <s v="New York"/>
    <s v="Albany"/>
    <x v="0"/>
    <n v="39"/>
    <x v="97"/>
    <n v="8424"/>
    <n v="5307.12"/>
    <n v="0.63"/>
    <x v="2"/>
    <x v="0"/>
    <x v="1"/>
    <n v="39"/>
    <n v="24.57"/>
  </r>
  <r>
    <x v="4"/>
    <n v="1185732"/>
    <d v="2021-01-14T00:00:00"/>
    <x v="0"/>
    <s v="New York"/>
    <s v="Albany"/>
    <x v="1"/>
    <n v="39"/>
    <x v="163"/>
    <n v="6084"/>
    <n v="2737.7999999999997"/>
    <n v="0.44999999999999996"/>
    <x v="2"/>
    <x v="0"/>
    <x v="1"/>
    <n v="39"/>
    <n v="17.549999999999997"/>
  </r>
  <r>
    <x v="4"/>
    <n v="1185732"/>
    <d v="2021-01-14T00:00:00"/>
    <x v="0"/>
    <s v="New York"/>
    <s v="Albany"/>
    <x v="2"/>
    <n v="29"/>
    <x v="137"/>
    <n v="4872"/>
    <n v="2338.56"/>
    <n v="0.48"/>
    <x v="2"/>
    <x v="0"/>
    <x v="1"/>
    <n v="29"/>
    <n v="13.92"/>
  </r>
  <r>
    <x v="4"/>
    <n v="1185732"/>
    <d v="2021-01-14T00:00:00"/>
    <x v="0"/>
    <s v="New York"/>
    <s v="Albany"/>
    <x v="3"/>
    <n v="34"/>
    <x v="165"/>
    <n v="4454"/>
    <n v="2093.3799999999997"/>
    <n v="0.47"/>
    <x v="2"/>
    <x v="0"/>
    <x v="1"/>
    <n v="34"/>
    <n v="15.979999999999997"/>
  </r>
  <r>
    <x v="4"/>
    <n v="1185732"/>
    <d v="2021-01-14T00:00:00"/>
    <x v="0"/>
    <s v="New York"/>
    <s v="Albany"/>
    <x v="4"/>
    <n v="49"/>
    <x v="57"/>
    <n v="7105"/>
    <n v="3197.2499999999995"/>
    <n v="0.44999999999999996"/>
    <x v="2"/>
    <x v="0"/>
    <x v="1"/>
    <n v="49"/>
    <n v="22.049999999999997"/>
  </r>
  <r>
    <x v="4"/>
    <n v="1185732"/>
    <d v="2021-01-14T00:00:00"/>
    <x v="0"/>
    <s v="New York"/>
    <s v="Albany"/>
    <x v="5"/>
    <n v="38"/>
    <x v="163"/>
    <n v="5928"/>
    <n v="2371.2000000000003"/>
    <n v="0.4"/>
    <x v="2"/>
    <x v="0"/>
    <x v="1"/>
    <n v="38"/>
    <n v="15.200000000000001"/>
  </r>
  <r>
    <x v="4"/>
    <n v="1185732"/>
    <d v="2021-02-12T00:00:00"/>
    <x v="0"/>
    <s v="New York"/>
    <s v="Albany"/>
    <x v="0"/>
    <n v="37"/>
    <x v="99"/>
    <n v="8806"/>
    <n v="5371.66"/>
    <n v="0.61"/>
    <x v="2"/>
    <x v="1"/>
    <x v="1"/>
    <n v="37"/>
    <n v="22.57"/>
  </r>
  <r>
    <x v="4"/>
    <n v="1185732"/>
    <d v="2021-02-12T00:00:00"/>
    <x v="0"/>
    <s v="New York"/>
    <s v="Albany"/>
    <x v="1"/>
    <n v="37"/>
    <x v="57"/>
    <n v="5365"/>
    <n v="2199.65"/>
    <n v="0.41"/>
    <x v="2"/>
    <x v="1"/>
    <x v="1"/>
    <n v="37"/>
    <n v="15.17"/>
  </r>
  <r>
    <x v="4"/>
    <n v="1185732"/>
    <d v="2021-02-12T00:00:00"/>
    <x v="0"/>
    <s v="New York"/>
    <s v="Albany"/>
    <x v="2"/>
    <n v="29"/>
    <x v="231"/>
    <n v="4147"/>
    <n v="2032.03"/>
    <n v="0.49"/>
    <x v="2"/>
    <x v="1"/>
    <x v="1"/>
    <n v="29"/>
    <n v="14.209999999999999"/>
  </r>
  <r>
    <x v="4"/>
    <n v="1185732"/>
    <d v="2021-02-12T00:00:00"/>
    <x v="2"/>
    <s v="Wyoming"/>
    <s v="Cheyenne"/>
    <x v="3"/>
    <n v="32"/>
    <x v="248"/>
    <n v="3936"/>
    <n v="1889.28"/>
    <n v="0.48"/>
    <x v="2"/>
    <x v="1"/>
    <x v="1"/>
    <n v="32"/>
    <n v="15.36"/>
  </r>
  <r>
    <x v="4"/>
    <n v="1185732"/>
    <d v="2021-02-12T00:00:00"/>
    <x v="2"/>
    <s v="Wyoming"/>
    <s v="Cheyenne"/>
    <x v="4"/>
    <n v="47"/>
    <x v="57"/>
    <n v="6815"/>
    <n v="2794.1499999999996"/>
    <n v="0.41"/>
    <x v="2"/>
    <x v="1"/>
    <x v="1"/>
    <n v="47"/>
    <n v="19.269999999999996"/>
  </r>
  <r>
    <x v="4"/>
    <n v="1185732"/>
    <d v="2021-02-12T00:00:00"/>
    <x v="2"/>
    <s v="Wyoming"/>
    <s v="Cheyenne"/>
    <x v="5"/>
    <n v="38"/>
    <x v="132"/>
    <n v="6612"/>
    <n v="2578.6800000000003"/>
    <n v="0.39"/>
    <x v="2"/>
    <x v="1"/>
    <x v="1"/>
    <n v="38"/>
    <n v="14.820000000000002"/>
  </r>
  <r>
    <x v="4"/>
    <n v="1185732"/>
    <d v="2021-03-10T00:00:00"/>
    <x v="2"/>
    <s v="Wyoming"/>
    <s v="Cheyenne"/>
    <x v="0"/>
    <n v="38"/>
    <x v="271"/>
    <n v="9348"/>
    <n v="5608.8"/>
    <n v="0.6"/>
    <x v="2"/>
    <x v="2"/>
    <x v="1"/>
    <n v="38"/>
    <n v="22.8"/>
  </r>
  <r>
    <x v="4"/>
    <n v="1185732"/>
    <d v="2021-03-10T00:00:00"/>
    <x v="2"/>
    <s v="Wyoming"/>
    <s v="Cheyenne"/>
    <x v="1"/>
    <n v="37"/>
    <x v="165"/>
    <n v="4847"/>
    <n v="2132.6799999999998"/>
    <n v="0.44"/>
    <x v="2"/>
    <x v="2"/>
    <x v="1"/>
    <n v="37"/>
    <n v="16.279999999999998"/>
  </r>
  <r>
    <x v="4"/>
    <n v="1185732"/>
    <d v="2021-03-10T00:00:00"/>
    <x v="2"/>
    <s v="Wyoming"/>
    <s v="Cheyenne"/>
    <x v="2"/>
    <n v="27"/>
    <x v="197"/>
    <n v="4023"/>
    <n v="1810.35"/>
    <n v="0.44999999999999996"/>
    <x v="2"/>
    <x v="2"/>
    <x v="1"/>
    <n v="27"/>
    <n v="12.149999999999999"/>
  </r>
  <r>
    <x v="4"/>
    <n v="1185732"/>
    <d v="2021-03-10T00:00:00"/>
    <x v="2"/>
    <s v="Wyoming"/>
    <s v="Cheyenne"/>
    <x v="3"/>
    <n v="33"/>
    <x v="205"/>
    <n v="3696"/>
    <n v="1737.12"/>
    <n v="0.47"/>
    <x v="2"/>
    <x v="2"/>
    <x v="1"/>
    <n v="33"/>
    <n v="15.51"/>
  </r>
  <r>
    <x v="4"/>
    <n v="1185732"/>
    <d v="2021-03-10T00:00:00"/>
    <x v="2"/>
    <s v="Wyoming"/>
    <s v="Cheyenne"/>
    <x v="4"/>
    <n v="47"/>
    <x v="214"/>
    <n v="5922"/>
    <n v="2664.8999999999996"/>
    <n v="0.44999999999999996"/>
    <x v="2"/>
    <x v="2"/>
    <x v="1"/>
    <n v="47"/>
    <n v="21.15"/>
  </r>
  <r>
    <x v="4"/>
    <n v="1185732"/>
    <d v="2021-03-10T00:00:00"/>
    <x v="2"/>
    <s v="Wyoming"/>
    <s v="Cheyenne"/>
    <x v="5"/>
    <n v="37"/>
    <x v="241"/>
    <n v="6105"/>
    <n v="2258.85"/>
    <n v="0.37"/>
    <x v="2"/>
    <x v="2"/>
    <x v="1"/>
    <n v="37"/>
    <n v="13.69"/>
  </r>
  <r>
    <x v="4"/>
    <n v="1185732"/>
    <d v="2021-04-11T00:00:00"/>
    <x v="2"/>
    <s v="Wyoming"/>
    <s v="Cheyenne"/>
    <x v="0"/>
    <n v="39"/>
    <x v="159"/>
    <n v="8112"/>
    <n v="5029.4399999999996"/>
    <n v="0.62"/>
    <x v="2"/>
    <x v="3"/>
    <x v="1"/>
    <n v="39"/>
    <n v="24.18"/>
  </r>
  <r>
    <x v="4"/>
    <n v="1185732"/>
    <d v="2021-04-11T00:00:00"/>
    <x v="2"/>
    <s v="Wyoming"/>
    <s v="Cheyenne"/>
    <x v="1"/>
    <n v="39"/>
    <x v="150"/>
    <n v="5460"/>
    <n v="2456.9999999999995"/>
    <n v="0.44999999999999996"/>
    <x v="2"/>
    <x v="3"/>
    <x v="1"/>
    <n v="39"/>
    <n v="17.549999999999997"/>
  </r>
  <r>
    <x v="4"/>
    <n v="1185732"/>
    <d v="2021-04-11T00:00:00"/>
    <x v="2"/>
    <s v="Wyoming"/>
    <s v="Cheyenne"/>
    <x v="2"/>
    <n v="28"/>
    <x v="57"/>
    <n v="4060"/>
    <n v="1867.6"/>
    <n v="0.45999999999999996"/>
    <x v="2"/>
    <x v="3"/>
    <x v="1"/>
    <n v="28"/>
    <n v="12.879999999999999"/>
  </r>
  <r>
    <x v="4"/>
    <n v="1185732"/>
    <d v="2021-04-11T00:00:00"/>
    <x v="2"/>
    <s v="Wyoming"/>
    <s v="Cheyenne"/>
    <x v="3"/>
    <n v="33"/>
    <x v="164"/>
    <n v="3927"/>
    <n v="1845.6899999999998"/>
    <n v="0.47"/>
    <x v="2"/>
    <x v="3"/>
    <x v="1"/>
    <n v="33"/>
    <n v="15.509999999999998"/>
  </r>
  <r>
    <x v="4"/>
    <n v="1185732"/>
    <d v="2021-04-11T00:00:00"/>
    <x v="2"/>
    <s v="Wyoming"/>
    <s v="Cheyenne"/>
    <x v="4"/>
    <n v="47"/>
    <x v="162"/>
    <n v="4982"/>
    <n v="2092.44"/>
    <n v="0.42"/>
    <x v="2"/>
    <x v="3"/>
    <x v="1"/>
    <n v="47"/>
    <n v="19.740000000000002"/>
  </r>
  <r>
    <x v="4"/>
    <n v="1185732"/>
    <d v="2021-04-11T00:00:00"/>
    <x v="2"/>
    <s v="Wyoming"/>
    <s v="Cheyenne"/>
    <x v="5"/>
    <n v="36"/>
    <x v="197"/>
    <n v="5364"/>
    <n v="1877.3999999999999"/>
    <n v="0.35"/>
    <x v="2"/>
    <x v="3"/>
    <x v="1"/>
    <n v="36"/>
    <n v="12.6"/>
  </r>
  <r>
    <x v="4"/>
    <n v="1185732"/>
    <d v="2021-05-10T00:00:00"/>
    <x v="2"/>
    <s v="Wyoming"/>
    <s v="Cheyenne"/>
    <x v="0"/>
    <n v="45"/>
    <x v="271"/>
    <n v="11070"/>
    <n v="7195.5"/>
    <n v="0.65"/>
    <x v="2"/>
    <x v="4"/>
    <x v="1"/>
    <n v="45"/>
    <n v="29.25"/>
  </r>
  <r>
    <x v="4"/>
    <n v="1185732"/>
    <d v="2021-05-10T00:00:00"/>
    <x v="2"/>
    <s v="Wyoming"/>
    <s v="Cheyenne"/>
    <x v="1"/>
    <n v="41"/>
    <x v="152"/>
    <n v="6232"/>
    <n v="2492.8000000000002"/>
    <n v="0.4"/>
    <x v="2"/>
    <x v="4"/>
    <x v="1"/>
    <n v="41"/>
    <n v="16.400000000000002"/>
  </r>
  <r>
    <x v="4"/>
    <n v="1185732"/>
    <d v="2021-05-10T00:00:00"/>
    <x v="2"/>
    <s v="Wyoming"/>
    <s v="Cheyenne"/>
    <x v="2"/>
    <n v="39"/>
    <x v="57"/>
    <n v="5655"/>
    <n v="2770.95"/>
    <n v="0.49"/>
    <x v="2"/>
    <x v="4"/>
    <x v="1"/>
    <n v="39"/>
    <n v="19.11"/>
  </r>
  <r>
    <x v="4"/>
    <n v="1185732"/>
    <d v="2021-05-10T00:00:00"/>
    <x v="2"/>
    <s v="Wyoming"/>
    <s v="Cheyenne"/>
    <x v="3"/>
    <n v="39"/>
    <x v="165"/>
    <n v="5109"/>
    <n v="2554.5"/>
    <n v="0.5"/>
    <x v="2"/>
    <x v="4"/>
    <x v="1"/>
    <n v="39"/>
    <n v="19.5"/>
  </r>
  <r>
    <x v="4"/>
    <n v="1185732"/>
    <d v="2021-05-10T00:00:00"/>
    <x v="2"/>
    <s v="Wyoming"/>
    <s v="Cheyenne"/>
    <x v="4"/>
    <n v="45"/>
    <x v="247"/>
    <n v="5985"/>
    <n v="2513.6999999999998"/>
    <n v="0.42"/>
    <x v="2"/>
    <x v="4"/>
    <x v="1"/>
    <n v="45"/>
    <n v="18.899999999999999"/>
  </r>
  <r>
    <x v="4"/>
    <n v="1185732"/>
    <d v="2021-05-10T00:00:00"/>
    <x v="2"/>
    <s v="Wyoming"/>
    <s v="Cheyenne"/>
    <x v="5"/>
    <n v="52"/>
    <x v="163"/>
    <n v="8112"/>
    <n v="3244.8"/>
    <n v="0.4"/>
    <x v="2"/>
    <x v="4"/>
    <x v="1"/>
    <n v="52"/>
    <n v="20.8"/>
  </r>
  <r>
    <x v="4"/>
    <n v="1185732"/>
    <d v="2021-06-12T00:00:00"/>
    <x v="2"/>
    <s v="Wyoming"/>
    <s v="Cheyenne"/>
    <x v="0"/>
    <n v="46"/>
    <x v="87"/>
    <n v="11362"/>
    <n v="7158.06"/>
    <n v="0.63"/>
    <x v="2"/>
    <x v="11"/>
    <x v="1"/>
    <n v="46"/>
    <n v="28.98"/>
  </r>
  <r>
    <x v="4"/>
    <n v="1185732"/>
    <d v="2021-06-12T00:00:00"/>
    <x v="2"/>
    <s v="Wyoming"/>
    <s v="Cheyenne"/>
    <x v="1"/>
    <n v="42"/>
    <x v="137"/>
    <n v="7056"/>
    <n v="2892.96"/>
    <n v="0.41"/>
    <x v="2"/>
    <x v="11"/>
    <x v="1"/>
    <n v="42"/>
    <n v="17.22"/>
  </r>
  <r>
    <x v="4"/>
    <n v="1185732"/>
    <d v="2021-06-12T00:00:00"/>
    <x v="2"/>
    <s v="Wyoming"/>
    <s v="Cheyenne"/>
    <x v="2"/>
    <n v="38"/>
    <x v="165"/>
    <n v="4978"/>
    <n v="2240.1"/>
    <n v="0.44999999999999996"/>
    <x v="2"/>
    <x v="11"/>
    <x v="1"/>
    <n v="38"/>
    <n v="17.099999999999998"/>
  </r>
  <r>
    <x v="4"/>
    <n v="1185732"/>
    <d v="2021-06-12T00:00:00"/>
    <x v="2"/>
    <s v="Wyoming"/>
    <s v="Cheyenne"/>
    <x v="3"/>
    <n v="38"/>
    <x v="150"/>
    <n v="5320"/>
    <n v="2500.3999999999996"/>
    <n v="0.47"/>
    <x v="2"/>
    <x v="11"/>
    <x v="1"/>
    <n v="38"/>
    <n v="17.859999999999996"/>
  </r>
  <r>
    <x v="4"/>
    <n v="1185732"/>
    <d v="2021-06-12T00:00:00"/>
    <x v="2"/>
    <s v="Wyoming"/>
    <s v="Cheyenne"/>
    <x v="4"/>
    <n v="49"/>
    <x v="192"/>
    <n v="6615"/>
    <n v="2910.6"/>
    <n v="0.44"/>
    <x v="2"/>
    <x v="11"/>
    <x v="1"/>
    <n v="49"/>
    <n v="21.56"/>
  </r>
  <r>
    <x v="4"/>
    <n v="1185732"/>
    <d v="2021-06-12T00:00:00"/>
    <x v="2"/>
    <s v="Wyoming"/>
    <s v="Cheyenne"/>
    <x v="5"/>
    <n v="50"/>
    <x v="134"/>
    <n v="8150"/>
    <n v="3015.5"/>
    <n v="0.37"/>
    <x v="2"/>
    <x v="11"/>
    <x v="1"/>
    <n v="50"/>
    <n v="18.5"/>
  </r>
  <r>
    <x v="4"/>
    <n v="1185732"/>
    <d v="2021-07-10T00:00:00"/>
    <x v="2"/>
    <s v="Wyoming"/>
    <s v="Cheyenne"/>
    <x v="0"/>
    <n v="48"/>
    <x v="151"/>
    <n v="10944"/>
    <n v="7004.16"/>
    <n v="0.64"/>
    <x v="2"/>
    <x v="5"/>
    <x v="1"/>
    <n v="48"/>
    <n v="30.72"/>
  </r>
  <r>
    <x v="4"/>
    <n v="1185732"/>
    <d v="2021-07-10T00:00:00"/>
    <x v="2"/>
    <s v="Wyoming"/>
    <s v="Cheyenne"/>
    <x v="1"/>
    <n v="44"/>
    <x v="134"/>
    <n v="7172"/>
    <n v="3083.96"/>
    <n v="0.43"/>
    <x v="2"/>
    <x v="5"/>
    <x v="1"/>
    <n v="44"/>
    <n v="18.920000000000002"/>
  </r>
  <r>
    <x v="4"/>
    <n v="1185732"/>
    <d v="2021-07-10T00:00:00"/>
    <x v="2"/>
    <s v="Wyoming"/>
    <s v="Cheyenne"/>
    <x v="2"/>
    <n v="38"/>
    <x v="197"/>
    <n v="5662"/>
    <n v="2717.7599999999998"/>
    <n v="0.48"/>
    <x v="2"/>
    <x v="5"/>
    <x v="1"/>
    <n v="38"/>
    <n v="18.239999999999998"/>
  </r>
  <r>
    <x v="4"/>
    <n v="1185732"/>
    <d v="2021-07-10T00:00:00"/>
    <x v="2"/>
    <s v="Wyoming"/>
    <s v="Cheyenne"/>
    <x v="3"/>
    <n v="39"/>
    <x v="42"/>
    <n v="5850"/>
    <n v="2749.5"/>
    <n v="0.47"/>
    <x v="2"/>
    <x v="5"/>
    <x v="1"/>
    <n v="39"/>
    <n v="18.329999999999998"/>
  </r>
  <r>
    <x v="4"/>
    <n v="1185732"/>
    <d v="2021-07-10T00:00:00"/>
    <x v="2"/>
    <s v="Wyoming"/>
    <s v="Cheyenne"/>
    <x v="4"/>
    <n v="48"/>
    <x v="251"/>
    <n v="6576"/>
    <n v="2761.92"/>
    <n v="0.42"/>
    <x v="2"/>
    <x v="5"/>
    <x v="1"/>
    <n v="48"/>
    <n v="20.16"/>
  </r>
  <r>
    <x v="4"/>
    <n v="1185732"/>
    <d v="2021-07-10T00:00:00"/>
    <x v="2"/>
    <s v="Wyoming"/>
    <s v="Cheyenne"/>
    <x v="5"/>
    <n v="51"/>
    <x v="130"/>
    <n v="9996"/>
    <n v="3598.56"/>
    <n v="0.36"/>
    <x v="2"/>
    <x v="5"/>
    <x v="1"/>
    <n v="51"/>
    <n v="18.36"/>
  </r>
  <r>
    <x v="4"/>
    <n v="1185732"/>
    <d v="2021-08-11T00:00:00"/>
    <x v="2"/>
    <s v="Wyoming"/>
    <s v="Cheyenne"/>
    <x v="0"/>
    <n v="47"/>
    <x v="128"/>
    <n v="11985"/>
    <n v="7670.4000000000005"/>
    <n v="0.64"/>
    <x v="2"/>
    <x v="6"/>
    <x v="1"/>
    <n v="47"/>
    <n v="30.080000000000002"/>
  </r>
  <r>
    <x v="4"/>
    <n v="1185732"/>
    <d v="2021-08-11T00:00:00"/>
    <x v="2"/>
    <s v="Wyoming"/>
    <s v="Cheyenne"/>
    <x v="1"/>
    <n v="43"/>
    <x v="134"/>
    <n v="7009"/>
    <n v="2873.69"/>
    <n v="0.41"/>
    <x v="2"/>
    <x v="6"/>
    <x v="1"/>
    <n v="43"/>
    <n v="17.63"/>
  </r>
  <r>
    <x v="4"/>
    <n v="1185732"/>
    <d v="2021-08-11T00:00:00"/>
    <x v="2"/>
    <s v="Wyoming"/>
    <s v="Cheyenne"/>
    <x v="2"/>
    <n v="38"/>
    <x v="231"/>
    <n v="5434"/>
    <n v="2445.2999999999997"/>
    <n v="0.44999999999999996"/>
    <x v="2"/>
    <x v="6"/>
    <x v="1"/>
    <n v="38"/>
    <n v="17.099999999999998"/>
  </r>
  <r>
    <x v="4"/>
    <n v="1185732"/>
    <d v="2021-08-11T00:00:00"/>
    <x v="2"/>
    <s v="Wyoming"/>
    <s v="Cheyenne"/>
    <x v="3"/>
    <n v="38"/>
    <x v="135"/>
    <n v="5586"/>
    <n v="2737.14"/>
    <n v="0.49"/>
    <x v="2"/>
    <x v="6"/>
    <x v="1"/>
    <n v="38"/>
    <n v="18.619999999999997"/>
  </r>
  <r>
    <x v="4"/>
    <n v="1185732"/>
    <d v="2021-08-11T00:00:00"/>
    <x v="2"/>
    <s v="Wyoming"/>
    <s v="Cheyenne"/>
    <x v="4"/>
    <n v="47"/>
    <x v="150"/>
    <n v="6580"/>
    <n v="2697.7999999999997"/>
    <n v="0.41"/>
    <x v="2"/>
    <x v="6"/>
    <x v="1"/>
    <n v="47"/>
    <n v="19.27"/>
  </r>
  <r>
    <x v="4"/>
    <n v="1185732"/>
    <d v="2021-08-11T00:00:00"/>
    <x v="2"/>
    <s v="Wyoming"/>
    <s v="Cheyenne"/>
    <x v="5"/>
    <n v="52"/>
    <x v="130"/>
    <n v="10192"/>
    <n v="4076.8"/>
    <n v="0.4"/>
    <x v="2"/>
    <x v="6"/>
    <x v="1"/>
    <n v="52"/>
    <n v="20.8"/>
  </r>
  <r>
    <x v="4"/>
    <n v="1185732"/>
    <d v="2021-09-10T00:00:00"/>
    <x v="2"/>
    <s v="Wyoming"/>
    <s v="Cheyenne"/>
    <x v="0"/>
    <n v="48"/>
    <x v="159"/>
    <n v="9984"/>
    <n v="6389.76"/>
    <n v="0.64"/>
    <x v="2"/>
    <x v="7"/>
    <x v="1"/>
    <n v="48"/>
    <n v="30.720000000000002"/>
  </r>
  <r>
    <x v="4"/>
    <n v="1185732"/>
    <d v="2021-09-10T00:00:00"/>
    <x v="2"/>
    <s v="Wyoming"/>
    <s v="Cheyenne"/>
    <x v="1"/>
    <n v="44"/>
    <x v="42"/>
    <n v="6600"/>
    <n v="2838"/>
    <n v="0.43"/>
    <x v="2"/>
    <x v="7"/>
    <x v="1"/>
    <n v="44"/>
    <n v="18.920000000000002"/>
  </r>
  <r>
    <x v="4"/>
    <n v="1185732"/>
    <d v="2021-09-10T00:00:00"/>
    <x v="2"/>
    <s v="Wyoming"/>
    <s v="Cheyenne"/>
    <x v="2"/>
    <n v="38"/>
    <x v="251"/>
    <n v="5206"/>
    <n v="2394.7599999999998"/>
    <n v="0.45999999999999996"/>
    <x v="2"/>
    <x v="7"/>
    <x v="1"/>
    <n v="38"/>
    <n v="17.479999999999997"/>
  </r>
  <r>
    <x v="4"/>
    <n v="1185732"/>
    <d v="2021-09-10T00:00:00"/>
    <x v="2"/>
    <s v="Wyoming"/>
    <s v="Cheyenne"/>
    <x v="3"/>
    <n v="38"/>
    <x v="192"/>
    <n v="5130"/>
    <n v="2513.6999999999998"/>
    <n v="0.49"/>
    <x v="2"/>
    <x v="7"/>
    <x v="1"/>
    <n v="38"/>
    <n v="18.619999999999997"/>
  </r>
  <r>
    <x v="4"/>
    <n v="1185732"/>
    <d v="2021-09-10T00:00:00"/>
    <x v="2"/>
    <s v="Wyoming"/>
    <s v="Cheyenne"/>
    <x v="4"/>
    <n v="48"/>
    <x v="35"/>
    <n v="6000"/>
    <n v="2580"/>
    <n v="0.43"/>
    <x v="2"/>
    <x v="7"/>
    <x v="1"/>
    <n v="48"/>
    <n v="20.64"/>
  </r>
  <r>
    <x v="4"/>
    <n v="1185732"/>
    <d v="2021-09-10T00:00:00"/>
    <x v="2"/>
    <s v="Wyoming"/>
    <s v="Cheyenne"/>
    <x v="5"/>
    <n v="52"/>
    <x v="132"/>
    <n v="9048"/>
    <n v="3619.2000000000003"/>
    <n v="0.4"/>
    <x v="2"/>
    <x v="7"/>
    <x v="1"/>
    <n v="52"/>
    <n v="20.8"/>
  </r>
  <r>
    <x v="4"/>
    <n v="1185732"/>
    <d v="2021-10-12T00:00:00"/>
    <x v="2"/>
    <s v="Wyoming"/>
    <s v="Cheyenne"/>
    <x v="0"/>
    <n v="50"/>
    <x v="158"/>
    <n v="10100"/>
    <n v="6464"/>
    <n v="0.64"/>
    <x v="2"/>
    <x v="8"/>
    <x v="1"/>
    <n v="50"/>
    <n v="32"/>
  </r>
  <r>
    <x v="4"/>
    <n v="1185732"/>
    <d v="2021-10-12T00:00:00"/>
    <x v="2"/>
    <s v="Wyoming"/>
    <s v="Cheyenne"/>
    <x v="1"/>
    <n v="44"/>
    <x v="132"/>
    <n v="7656"/>
    <n v="3062.4"/>
    <n v="0.4"/>
    <x v="2"/>
    <x v="8"/>
    <x v="1"/>
    <n v="44"/>
    <n v="17.600000000000001"/>
  </r>
  <r>
    <x v="4"/>
    <n v="1185732"/>
    <d v="2021-10-12T00:00:00"/>
    <x v="2"/>
    <s v="Wyoming"/>
    <s v="Cheyenne"/>
    <x v="2"/>
    <n v="42"/>
    <x v="35"/>
    <n v="5250"/>
    <n v="2415"/>
    <n v="0.45999999999999996"/>
    <x v="2"/>
    <x v="8"/>
    <x v="1"/>
    <n v="42"/>
    <n v="19.32"/>
  </r>
  <r>
    <x v="4"/>
    <n v="1185732"/>
    <d v="2021-10-12T00:00:00"/>
    <x v="2"/>
    <s v="Wyoming"/>
    <s v="Cheyenne"/>
    <x v="3"/>
    <n v="41"/>
    <x v="164"/>
    <n v="4879"/>
    <n v="2244.3399999999997"/>
    <n v="0.45999999999999996"/>
    <x v="2"/>
    <x v="8"/>
    <x v="1"/>
    <n v="41"/>
    <n v="18.859999999999996"/>
  </r>
  <r>
    <x v="4"/>
    <n v="1185732"/>
    <d v="2021-10-12T00:00:00"/>
    <x v="2"/>
    <s v="Wyoming"/>
    <s v="Cheyenne"/>
    <x v="4"/>
    <n v="54"/>
    <x v="209"/>
    <n v="6912"/>
    <n v="3041.28"/>
    <n v="0.44"/>
    <x v="2"/>
    <x v="8"/>
    <x v="1"/>
    <n v="54"/>
    <n v="23.76"/>
  </r>
  <r>
    <x v="4"/>
    <n v="1185732"/>
    <d v="2021-10-12T00:00:00"/>
    <x v="2"/>
    <s v="Wyoming"/>
    <s v="Cheyenne"/>
    <x v="5"/>
    <n v="55"/>
    <x v="42"/>
    <n v="8250"/>
    <n v="3052.5"/>
    <n v="0.37"/>
    <x v="2"/>
    <x v="8"/>
    <x v="1"/>
    <n v="55"/>
    <n v="20.350000000000001"/>
  </r>
  <r>
    <x v="4"/>
    <n v="1185732"/>
    <d v="2021-11-11T00:00:00"/>
    <x v="2"/>
    <s v="Wyoming"/>
    <s v="Cheyenne"/>
    <x v="0"/>
    <n v="53"/>
    <x v="153"/>
    <n v="11554"/>
    <n v="7047.94"/>
    <n v="0.61"/>
    <x v="2"/>
    <x v="9"/>
    <x v="1"/>
    <n v="53"/>
    <n v="32.33"/>
  </r>
  <r>
    <x v="4"/>
    <n v="1185732"/>
    <d v="2021-11-11T00:00:00"/>
    <x v="2"/>
    <s v="Wyoming"/>
    <s v="Cheyenne"/>
    <x v="1"/>
    <n v="42"/>
    <x v="212"/>
    <n v="7014"/>
    <n v="3016.02"/>
    <n v="0.43"/>
    <x v="2"/>
    <x v="9"/>
    <x v="1"/>
    <n v="42"/>
    <n v="18.059999999999999"/>
  </r>
  <r>
    <x v="4"/>
    <n v="1185732"/>
    <d v="2021-11-11T00:00:00"/>
    <x v="2"/>
    <s v="Wyoming"/>
    <s v="Cheyenne"/>
    <x v="2"/>
    <n v="42"/>
    <x v="272"/>
    <n v="6132"/>
    <n v="3066"/>
    <n v="0.5"/>
    <x v="2"/>
    <x v="9"/>
    <x v="1"/>
    <n v="42"/>
    <n v="21"/>
  </r>
  <r>
    <x v="4"/>
    <n v="1185732"/>
    <d v="2021-11-11T00:00:00"/>
    <x v="2"/>
    <s v="Wyoming"/>
    <s v="Cheyenne"/>
    <x v="3"/>
    <n v="42"/>
    <x v="192"/>
    <n v="5670"/>
    <n v="2778.2999999999997"/>
    <n v="0.49"/>
    <x v="2"/>
    <x v="9"/>
    <x v="1"/>
    <n v="42"/>
    <n v="20.58"/>
  </r>
  <r>
    <x v="4"/>
    <n v="1185732"/>
    <d v="2021-11-11T00:00:00"/>
    <x v="2"/>
    <s v="Wyoming"/>
    <s v="Cheyenne"/>
    <x v="4"/>
    <n v="51"/>
    <x v="231"/>
    <n v="7293"/>
    <n v="2990.1299999999997"/>
    <n v="0.41"/>
    <x v="2"/>
    <x v="9"/>
    <x v="1"/>
    <n v="51"/>
    <n v="20.909999999999997"/>
  </r>
  <r>
    <x v="4"/>
    <n v="1185732"/>
    <d v="2021-11-11T00:00:00"/>
    <x v="2"/>
    <s v="Wyoming"/>
    <s v="Cheyenne"/>
    <x v="5"/>
    <n v="55"/>
    <x v="147"/>
    <n v="8855"/>
    <n v="3453.4500000000003"/>
    <n v="0.39"/>
    <x v="2"/>
    <x v="9"/>
    <x v="1"/>
    <n v="55"/>
    <n v="21.450000000000003"/>
  </r>
  <r>
    <x v="4"/>
    <n v="1185732"/>
    <d v="2021-12-10T00:00:00"/>
    <x v="2"/>
    <s v="Wyoming"/>
    <s v="Cheyenne"/>
    <x v="0"/>
    <n v="52"/>
    <x v="167"/>
    <n v="11648"/>
    <n v="7105.28"/>
    <n v="0.61"/>
    <x v="2"/>
    <x v="10"/>
    <x v="1"/>
    <n v="52"/>
    <n v="31.72"/>
  </r>
  <r>
    <x v="4"/>
    <n v="1185732"/>
    <d v="2021-12-10T00:00:00"/>
    <x v="2"/>
    <s v="Wyoming"/>
    <s v="Cheyenne"/>
    <x v="1"/>
    <n v="44"/>
    <x v="137"/>
    <n v="7392"/>
    <n v="3030.72"/>
    <n v="0.41"/>
    <x v="2"/>
    <x v="10"/>
    <x v="1"/>
    <n v="44"/>
    <n v="18.04"/>
  </r>
  <r>
    <x v="0"/>
    <n v="1185732"/>
    <d v="2021-12-10T00:00:00"/>
    <x v="2"/>
    <s v="Wyoming"/>
    <s v="Cheyenne"/>
    <x v="2"/>
    <n v="44"/>
    <x v="241"/>
    <n v="7260"/>
    <n v="3339.6"/>
    <n v="0.45999999999999996"/>
    <x v="2"/>
    <x v="10"/>
    <x v="1"/>
    <n v="44"/>
    <n v="20.239999999999998"/>
  </r>
  <r>
    <x v="0"/>
    <n v="1185732"/>
    <d v="2021-12-10T00:00:00"/>
    <x v="2"/>
    <s v="Wyoming"/>
    <s v="Cheyenne"/>
    <x v="3"/>
    <n v="44"/>
    <x v="192"/>
    <n v="5940"/>
    <n v="2910.6"/>
    <n v="0.49"/>
    <x v="2"/>
    <x v="10"/>
    <x v="1"/>
    <n v="44"/>
    <n v="21.56"/>
  </r>
  <r>
    <x v="0"/>
    <n v="1185732"/>
    <d v="2021-12-10T00:00:00"/>
    <x v="2"/>
    <s v="Wyoming"/>
    <s v="Cheyenne"/>
    <x v="4"/>
    <n v="54"/>
    <x v="57"/>
    <n v="7830"/>
    <n v="3523.4999999999995"/>
    <n v="0.44999999999999996"/>
    <x v="2"/>
    <x v="10"/>
    <x v="1"/>
    <n v="54"/>
    <n v="24.299999999999997"/>
  </r>
  <r>
    <x v="0"/>
    <n v="1185732"/>
    <d v="2021-12-10T00:00:00"/>
    <x v="2"/>
    <s v="Wyoming"/>
    <s v="Cheyenne"/>
    <x v="5"/>
    <n v="56"/>
    <x v="132"/>
    <n v="9744"/>
    <n v="3507.8399999999997"/>
    <n v="0.36"/>
    <x v="2"/>
    <x v="10"/>
    <x v="1"/>
    <n v="56"/>
    <n v="20.159999999999997"/>
  </r>
  <r>
    <x v="0"/>
    <n v="1128299"/>
    <d v="2021-01-24T00:00:00"/>
    <x v="2"/>
    <s v="Wyoming"/>
    <s v="Cheyenne"/>
    <x v="0"/>
    <n v="29"/>
    <x v="250"/>
    <n v="2639"/>
    <n v="1213.9399999999998"/>
    <n v="0.45999999999999996"/>
    <x v="2"/>
    <x v="0"/>
    <x v="1"/>
    <n v="29"/>
    <n v="13.339999999999998"/>
  </r>
  <r>
    <x v="0"/>
    <n v="1128299"/>
    <d v="2021-01-24T00:00:00"/>
    <x v="2"/>
    <s v="Wyoming"/>
    <s v="Cheyenne"/>
    <x v="1"/>
    <n v="36"/>
    <x v="193"/>
    <n v="3780"/>
    <n v="1738.8"/>
    <n v="0.45999999999999996"/>
    <x v="2"/>
    <x v="0"/>
    <x v="1"/>
    <n v="36"/>
    <n v="16.559999999999999"/>
  </r>
  <r>
    <x v="0"/>
    <n v="1128299"/>
    <d v="2021-01-24T00:00:00"/>
    <x v="2"/>
    <s v="Wyoming"/>
    <s v="Cheyenne"/>
    <x v="2"/>
    <n v="39"/>
    <x v="250"/>
    <n v="3549"/>
    <n v="1597.05"/>
    <n v="0.44999999999999996"/>
    <x v="2"/>
    <x v="0"/>
    <x v="1"/>
    <n v="39"/>
    <n v="17.55"/>
  </r>
  <r>
    <x v="0"/>
    <n v="1128299"/>
    <d v="2021-01-24T00:00:00"/>
    <x v="2"/>
    <s v="Wyoming"/>
    <s v="Cheyenne"/>
    <x v="3"/>
    <n v="38"/>
    <x v="190"/>
    <n v="2052"/>
    <n v="964.43999999999994"/>
    <n v="0.47"/>
    <x v="2"/>
    <x v="0"/>
    <x v="1"/>
    <n v="38"/>
    <n v="17.86"/>
  </r>
  <r>
    <x v="0"/>
    <n v="1128299"/>
    <d v="2021-01-24T00:00:00"/>
    <x v="2"/>
    <s v="Wyoming"/>
    <s v="Cheyenne"/>
    <x v="4"/>
    <n v="42"/>
    <x v="222"/>
    <n v="1890"/>
    <n v="963.9"/>
    <n v="0.51"/>
    <x v="2"/>
    <x v="0"/>
    <x v="1"/>
    <n v="42"/>
    <n v="21.419999999999998"/>
  </r>
  <r>
    <x v="0"/>
    <n v="1128299"/>
    <d v="2021-01-24T00:00:00"/>
    <x v="2"/>
    <s v="Wyoming"/>
    <s v="Cheyenne"/>
    <x v="5"/>
    <n v="38"/>
    <x v="210"/>
    <n v="4408"/>
    <n v="1983.6"/>
    <n v="0.44999999999999996"/>
    <x v="2"/>
    <x v="0"/>
    <x v="1"/>
    <n v="38"/>
    <n v="17.099999999999998"/>
  </r>
  <r>
    <x v="0"/>
    <n v="1128299"/>
    <d v="2021-02-24T00:00:00"/>
    <x v="2"/>
    <s v="Wyoming"/>
    <s v="Cheyenne"/>
    <x v="0"/>
    <n v="27"/>
    <x v="161"/>
    <n v="3051"/>
    <n v="1403.4599999999998"/>
    <n v="0.45999999999999996"/>
    <x v="2"/>
    <x v="1"/>
    <x v="1"/>
    <n v="27"/>
    <n v="12.419999999999998"/>
  </r>
  <r>
    <x v="0"/>
    <n v="1128299"/>
    <d v="2021-02-24T00:00:00"/>
    <x v="2"/>
    <s v="Wyoming"/>
    <s v="Cheyenne"/>
    <x v="1"/>
    <n v="36"/>
    <x v="193"/>
    <n v="3780"/>
    <n v="1700.9999999999998"/>
    <n v="0.44999999999999996"/>
    <x v="2"/>
    <x v="1"/>
    <x v="1"/>
    <n v="36"/>
    <n v="16.2"/>
  </r>
  <r>
    <x v="0"/>
    <n v="1128299"/>
    <d v="2021-02-24T00:00:00"/>
    <x v="2"/>
    <s v="Wyoming"/>
    <s v="Cheyenne"/>
    <x v="2"/>
    <n v="39"/>
    <x v="246"/>
    <n v="3432"/>
    <n v="1544.3999999999999"/>
    <n v="0.44999999999999996"/>
    <x v="2"/>
    <x v="1"/>
    <x v="1"/>
    <n v="39"/>
    <n v="17.549999999999997"/>
  </r>
  <r>
    <x v="0"/>
    <n v="1128299"/>
    <d v="2021-02-24T00:00:00"/>
    <x v="4"/>
    <s v="Virginia"/>
    <s v="Richmond"/>
    <x v="3"/>
    <n v="38"/>
    <x v="208"/>
    <n v="2204"/>
    <n v="1102"/>
    <n v="0.5"/>
    <x v="2"/>
    <x v="1"/>
    <x v="1"/>
    <n v="38"/>
    <n v="19"/>
  </r>
  <r>
    <x v="0"/>
    <n v="1128299"/>
    <d v="2021-02-24T00:00:00"/>
    <x v="4"/>
    <s v="Virginia"/>
    <s v="Richmond"/>
    <x v="4"/>
    <n v="42"/>
    <x v="183"/>
    <n v="1596"/>
    <n v="877.80000000000007"/>
    <n v="0.55000000000000004"/>
    <x v="2"/>
    <x v="1"/>
    <x v="1"/>
    <n v="42"/>
    <n v="23.1"/>
  </r>
  <r>
    <x v="0"/>
    <n v="1128299"/>
    <d v="2021-02-24T00:00:00"/>
    <x v="4"/>
    <s v="Virginia"/>
    <s v="Richmond"/>
    <x v="5"/>
    <n v="38"/>
    <x v="194"/>
    <n v="3078"/>
    <n v="1323.54"/>
    <n v="0.43"/>
    <x v="2"/>
    <x v="1"/>
    <x v="1"/>
    <n v="38"/>
    <n v="16.34"/>
  </r>
  <r>
    <x v="0"/>
    <n v="1128299"/>
    <d v="2021-03-23T00:00:00"/>
    <x v="4"/>
    <s v="Virginia"/>
    <s v="Richmond"/>
    <x v="0"/>
    <n v="38"/>
    <x v="231"/>
    <n v="5434"/>
    <n v="2553.98"/>
    <n v="0.47"/>
    <x v="2"/>
    <x v="2"/>
    <x v="1"/>
    <n v="38"/>
    <n v="17.86"/>
  </r>
  <r>
    <x v="0"/>
    <n v="1128299"/>
    <d v="2021-03-23T00:00:00"/>
    <x v="4"/>
    <s v="Virginia"/>
    <s v="Richmond"/>
    <x v="1"/>
    <n v="45"/>
    <x v="211"/>
    <n v="3825"/>
    <n v="1797.75"/>
    <n v="0.47"/>
    <x v="2"/>
    <x v="2"/>
    <x v="1"/>
    <n v="45"/>
    <n v="21.15"/>
  </r>
  <r>
    <x v="0"/>
    <n v="1128299"/>
    <d v="2021-03-23T00:00:00"/>
    <x v="4"/>
    <s v="Virginia"/>
    <s v="Richmond"/>
    <x v="2"/>
    <n v="52"/>
    <x v="250"/>
    <n v="4732"/>
    <n v="2271.36"/>
    <n v="0.48"/>
    <x v="2"/>
    <x v="2"/>
    <x v="1"/>
    <n v="52"/>
    <n v="24.96"/>
  </r>
  <r>
    <x v="0"/>
    <n v="1128299"/>
    <d v="2021-03-23T00:00:00"/>
    <x v="4"/>
    <s v="Virginia"/>
    <s v="Richmond"/>
    <x v="3"/>
    <n v="48"/>
    <x v="188"/>
    <n v="3120"/>
    <n v="1435.1999999999998"/>
    <n v="0.45999999999999996"/>
    <x v="2"/>
    <x v="2"/>
    <x v="1"/>
    <n v="48"/>
    <n v="22.08"/>
  </r>
  <r>
    <x v="0"/>
    <n v="1128299"/>
    <d v="2021-03-23T00:00:00"/>
    <x v="4"/>
    <s v="Virginia"/>
    <s v="Richmond"/>
    <x v="4"/>
    <n v="51"/>
    <x v="267"/>
    <n v="1530"/>
    <n v="795.6"/>
    <n v="0.52"/>
    <x v="2"/>
    <x v="2"/>
    <x v="1"/>
    <n v="51"/>
    <n v="26.52"/>
  </r>
  <r>
    <x v="0"/>
    <n v="1128299"/>
    <d v="2021-03-23T00:00:00"/>
    <x v="4"/>
    <s v="Virginia"/>
    <s v="Richmond"/>
    <x v="5"/>
    <n v="49"/>
    <x v="252"/>
    <n v="3822"/>
    <n v="1605.24"/>
    <n v="0.42"/>
    <x v="2"/>
    <x v="2"/>
    <x v="1"/>
    <n v="49"/>
    <n v="20.580000000000002"/>
  </r>
  <r>
    <x v="0"/>
    <n v="1128299"/>
    <d v="2021-04-24T00:00:00"/>
    <x v="4"/>
    <s v="Virginia"/>
    <s v="Richmond"/>
    <x v="0"/>
    <n v="52"/>
    <x v="168"/>
    <n v="6448"/>
    <n v="3095.04"/>
    <n v="0.48"/>
    <x v="2"/>
    <x v="3"/>
    <x v="1"/>
    <n v="52"/>
    <n v="24.96"/>
  </r>
  <r>
    <x v="0"/>
    <n v="1128299"/>
    <d v="2021-04-24T00:00:00"/>
    <x v="4"/>
    <s v="Virginia"/>
    <s v="Richmond"/>
    <x v="1"/>
    <n v="59"/>
    <x v="173"/>
    <n v="4071"/>
    <n v="1954.08"/>
    <n v="0.48"/>
    <x v="2"/>
    <x v="3"/>
    <x v="1"/>
    <n v="59"/>
    <n v="28.32"/>
  </r>
  <r>
    <x v="0"/>
    <n v="1128299"/>
    <d v="2021-04-24T00:00:00"/>
    <x v="4"/>
    <s v="Virginia"/>
    <s v="Richmond"/>
    <x v="2"/>
    <n v="57"/>
    <x v="211"/>
    <n v="4845"/>
    <n v="2374.0500000000002"/>
    <n v="0.49"/>
    <x v="2"/>
    <x v="3"/>
    <x v="1"/>
    <n v="57"/>
    <n v="27.930000000000003"/>
  </r>
  <r>
    <x v="0"/>
    <n v="1128299"/>
    <d v="2021-04-24T00:00:00"/>
    <x v="4"/>
    <s v="Virginia"/>
    <s v="Richmond"/>
    <x v="3"/>
    <n v="42"/>
    <x v="195"/>
    <n v="2352"/>
    <n v="1105.4399999999998"/>
    <n v="0.47"/>
    <x v="2"/>
    <x v="3"/>
    <x v="1"/>
    <n v="42"/>
    <n v="19.739999999999998"/>
  </r>
  <r>
    <x v="0"/>
    <n v="1128299"/>
    <d v="2021-04-24T00:00:00"/>
    <x v="4"/>
    <s v="Virginia"/>
    <s v="Richmond"/>
    <x v="4"/>
    <n v="49"/>
    <x v="191"/>
    <n v="1715"/>
    <n v="874.65"/>
    <n v="0.51"/>
    <x v="2"/>
    <x v="3"/>
    <x v="1"/>
    <n v="49"/>
    <n v="24.99"/>
  </r>
  <r>
    <x v="0"/>
    <n v="1128299"/>
    <d v="2021-04-24T00:00:00"/>
    <x v="4"/>
    <s v="Virginia"/>
    <s v="Richmond"/>
    <x v="5"/>
    <n v="64"/>
    <x v="252"/>
    <n v="4992"/>
    <n v="2196.48"/>
    <n v="0.44"/>
    <x v="2"/>
    <x v="3"/>
    <x v="1"/>
    <n v="64"/>
    <n v="28.16"/>
  </r>
  <r>
    <x v="0"/>
    <n v="1128299"/>
    <d v="2021-05-25T00:00:00"/>
    <x v="4"/>
    <s v="Virginia"/>
    <s v="Richmond"/>
    <x v="0"/>
    <n v="46"/>
    <x v="35"/>
    <n v="5750"/>
    <n v="2645"/>
    <n v="0.45999999999999996"/>
    <x v="2"/>
    <x v="4"/>
    <x v="1"/>
    <n v="46"/>
    <n v="21.16"/>
  </r>
  <r>
    <x v="0"/>
    <n v="1128299"/>
    <d v="2021-05-25T00:00:00"/>
    <x v="4"/>
    <s v="Virginia"/>
    <s v="Richmond"/>
    <x v="1"/>
    <n v="51"/>
    <x v="230"/>
    <n v="4998"/>
    <n v="2249.1"/>
    <n v="0.44999999999999996"/>
    <x v="2"/>
    <x v="4"/>
    <x v="1"/>
    <n v="51"/>
    <n v="22.95"/>
  </r>
  <r>
    <x v="0"/>
    <n v="1128299"/>
    <d v="2021-05-25T00:00:00"/>
    <x v="4"/>
    <s v="Virginia"/>
    <s v="Richmond"/>
    <x v="2"/>
    <n v="50"/>
    <x v="246"/>
    <n v="4400"/>
    <n v="2200"/>
    <n v="0.5"/>
    <x v="2"/>
    <x v="4"/>
    <x v="1"/>
    <n v="50"/>
    <n v="25"/>
  </r>
  <r>
    <x v="0"/>
    <n v="1128299"/>
    <d v="2021-05-25T00:00:00"/>
    <x v="4"/>
    <s v="Virginia"/>
    <s v="Richmond"/>
    <x v="3"/>
    <n v="47"/>
    <x v="173"/>
    <n v="3243"/>
    <n v="1621.5"/>
    <n v="0.5"/>
    <x v="2"/>
    <x v="4"/>
    <x v="1"/>
    <n v="47"/>
    <n v="23.5"/>
  </r>
  <r>
    <x v="0"/>
    <n v="1128299"/>
    <d v="2021-05-25T00:00:00"/>
    <x v="4"/>
    <s v="Virginia"/>
    <s v="Richmond"/>
    <x v="4"/>
    <n v="44"/>
    <x v="200"/>
    <n v="2156"/>
    <n v="1164.24"/>
    <n v="0.54"/>
    <x v="2"/>
    <x v="4"/>
    <x v="1"/>
    <n v="44"/>
    <n v="23.76"/>
  </r>
  <r>
    <x v="0"/>
    <n v="1128299"/>
    <d v="2021-05-25T00:00:00"/>
    <x v="4"/>
    <s v="Virginia"/>
    <s v="Richmond"/>
    <x v="5"/>
    <n v="56"/>
    <x v="152"/>
    <n v="8512"/>
    <n v="3660.16"/>
    <n v="0.43"/>
    <x v="2"/>
    <x v="4"/>
    <x v="1"/>
    <n v="56"/>
    <n v="24.08"/>
  </r>
  <r>
    <x v="0"/>
    <n v="1128299"/>
    <d v="2021-06-24T00:00:00"/>
    <x v="4"/>
    <s v="Virginia"/>
    <s v="Richmond"/>
    <x v="0"/>
    <n v="53"/>
    <x v="148"/>
    <n v="12349"/>
    <n v="5804.03"/>
    <n v="0.47"/>
    <x v="2"/>
    <x v="11"/>
    <x v="1"/>
    <n v="53"/>
    <n v="24.91"/>
  </r>
  <r>
    <x v="0"/>
    <n v="1128299"/>
    <d v="2021-06-24T00:00:00"/>
    <x v="4"/>
    <s v="Virginia"/>
    <s v="Richmond"/>
    <x v="1"/>
    <n v="62"/>
    <x v="129"/>
    <n v="10912"/>
    <n v="5019.5199999999995"/>
    <n v="0.45999999999999996"/>
    <x v="2"/>
    <x v="11"/>
    <x v="1"/>
    <n v="62"/>
    <n v="28.519999999999996"/>
  </r>
  <r>
    <x v="0"/>
    <n v="1128299"/>
    <d v="2021-06-24T00:00:00"/>
    <x v="4"/>
    <s v="Virginia"/>
    <s v="Richmond"/>
    <x v="2"/>
    <n v="73"/>
    <x v="49"/>
    <n v="14235"/>
    <n v="6832.8"/>
    <n v="0.48"/>
    <x v="2"/>
    <x v="11"/>
    <x v="1"/>
    <n v="73"/>
    <n v="35.04"/>
  </r>
  <r>
    <x v="0"/>
    <n v="1128299"/>
    <d v="2021-06-24T00:00:00"/>
    <x v="4"/>
    <s v="Virginia"/>
    <s v="Richmond"/>
    <x v="3"/>
    <n v="72"/>
    <x v="213"/>
    <n v="10224"/>
    <n v="5009.76"/>
    <n v="0.49"/>
    <x v="2"/>
    <x v="11"/>
    <x v="1"/>
    <n v="72"/>
    <n v="35.28"/>
  </r>
  <r>
    <x v="0"/>
    <n v="1128299"/>
    <d v="2021-06-24T00:00:00"/>
    <x v="4"/>
    <s v="Virginia"/>
    <s v="Richmond"/>
    <x v="4"/>
    <n v="81"/>
    <x v="233"/>
    <n v="8424"/>
    <n v="4296.24"/>
    <n v="0.51"/>
    <x v="2"/>
    <x v="11"/>
    <x v="1"/>
    <n v="81"/>
    <n v="41.309999999999995"/>
  </r>
  <r>
    <x v="0"/>
    <n v="1128299"/>
    <d v="2021-06-24T00:00:00"/>
    <x v="4"/>
    <s v="Virginia"/>
    <s v="Richmond"/>
    <x v="5"/>
    <n v="96"/>
    <x v="131"/>
    <n v="17472"/>
    <n v="6988.8"/>
    <n v="0.4"/>
    <x v="2"/>
    <x v="11"/>
    <x v="1"/>
    <n v="96"/>
    <n v="38.4"/>
  </r>
  <r>
    <x v="0"/>
    <n v="1128299"/>
    <d v="2021-07-23T00:00:00"/>
    <x v="4"/>
    <s v="Virginia"/>
    <s v="Richmond"/>
    <x v="0"/>
    <n v="79"/>
    <x v="128"/>
    <n v="20145"/>
    <n v="10072.5"/>
    <n v="0.5"/>
    <x v="2"/>
    <x v="5"/>
    <x v="1"/>
    <n v="79"/>
    <n v="39.5"/>
  </r>
  <r>
    <x v="0"/>
    <n v="1128299"/>
    <d v="2021-07-23T00:00:00"/>
    <x v="4"/>
    <s v="Virginia"/>
    <s v="Richmond"/>
    <x v="1"/>
    <n v="81"/>
    <x v="126"/>
    <n v="16443"/>
    <n v="8221.5"/>
    <n v="0.5"/>
    <x v="2"/>
    <x v="5"/>
    <x v="1"/>
    <n v="81"/>
    <n v="40.5"/>
  </r>
  <r>
    <x v="0"/>
    <n v="1128299"/>
    <d v="2021-07-23T00:00:00"/>
    <x v="4"/>
    <s v="Virginia"/>
    <s v="Richmond"/>
    <x v="2"/>
    <n v="86"/>
    <x v="131"/>
    <n v="15652"/>
    <n v="7043.4"/>
    <n v="0.44999999999999996"/>
    <x v="2"/>
    <x v="5"/>
    <x v="1"/>
    <n v="86"/>
    <n v="38.699999999999996"/>
  </r>
  <r>
    <x v="0"/>
    <n v="1128299"/>
    <d v="2021-07-23T00:00:00"/>
    <x v="4"/>
    <s v="Virginia"/>
    <s v="Richmond"/>
    <x v="3"/>
    <n v="82"/>
    <x v="197"/>
    <n v="12218"/>
    <n v="5620.28"/>
    <n v="0.45999999999999996"/>
    <x v="2"/>
    <x v="5"/>
    <x v="1"/>
    <n v="82"/>
    <n v="37.72"/>
  </r>
  <r>
    <x v="0"/>
    <n v="1128299"/>
    <d v="2021-07-23T00:00:00"/>
    <x v="4"/>
    <s v="Virginia"/>
    <s v="Richmond"/>
    <x v="4"/>
    <n v="85"/>
    <x v="244"/>
    <n v="13770"/>
    <n v="7573.5000000000009"/>
    <n v="0.55000000000000004"/>
    <x v="2"/>
    <x v="5"/>
    <x v="1"/>
    <n v="85"/>
    <n v="46.750000000000007"/>
  </r>
  <r>
    <x v="0"/>
    <n v="1128299"/>
    <d v="2021-07-23T00:00:00"/>
    <x v="4"/>
    <s v="Virginia"/>
    <s v="Richmond"/>
    <x v="5"/>
    <n v="96"/>
    <x v="263"/>
    <n v="17280"/>
    <n v="6912"/>
    <n v="0.4"/>
    <x v="2"/>
    <x v="5"/>
    <x v="1"/>
    <n v="96"/>
    <n v="38.4"/>
  </r>
  <r>
    <x v="0"/>
    <n v="1128299"/>
    <d v="2021-08-24T00:00:00"/>
    <x v="4"/>
    <s v="Virginia"/>
    <s v="Richmond"/>
    <x v="0"/>
    <n v="83"/>
    <x v="142"/>
    <n v="19920"/>
    <n v="8964"/>
    <n v="0.44999999999999996"/>
    <x v="2"/>
    <x v="6"/>
    <x v="1"/>
    <n v="83"/>
    <n v="37.35"/>
  </r>
  <r>
    <x v="0"/>
    <n v="1128299"/>
    <d v="2021-08-24T00:00:00"/>
    <x v="4"/>
    <s v="Virginia"/>
    <s v="Richmond"/>
    <x v="1"/>
    <n v="76"/>
    <x v="158"/>
    <n v="15352"/>
    <n v="7368.96"/>
    <n v="0.48"/>
    <x v="2"/>
    <x v="6"/>
    <x v="1"/>
    <n v="76"/>
    <n v="36.479999999999997"/>
  </r>
  <r>
    <x v="0"/>
    <n v="1128299"/>
    <d v="2021-08-24T00:00:00"/>
    <x v="4"/>
    <s v="Virginia"/>
    <s v="Richmond"/>
    <x v="2"/>
    <n v="69"/>
    <x v="133"/>
    <n v="13041"/>
    <n v="6259.6799999999994"/>
    <n v="0.48"/>
    <x v="2"/>
    <x v="6"/>
    <x v="1"/>
    <n v="69"/>
    <n v="33.119999999999997"/>
  </r>
  <r>
    <x v="0"/>
    <n v="1128299"/>
    <d v="2021-08-24T00:00:00"/>
    <x v="4"/>
    <s v="Virginia"/>
    <s v="Richmond"/>
    <x v="3"/>
    <n v="66"/>
    <x v="215"/>
    <n v="7326"/>
    <n v="3589.74"/>
    <n v="0.49"/>
    <x v="2"/>
    <x v="6"/>
    <x v="1"/>
    <n v="66"/>
    <n v="32.339999999999996"/>
  </r>
  <r>
    <x v="0"/>
    <n v="1128299"/>
    <d v="2021-08-24T00:00:00"/>
    <x v="4"/>
    <s v="Virginia"/>
    <s v="Richmond"/>
    <x v="4"/>
    <n v="64"/>
    <x v="162"/>
    <n v="6784"/>
    <n v="3459.84"/>
    <n v="0.51"/>
    <x v="2"/>
    <x v="6"/>
    <x v="1"/>
    <n v="64"/>
    <n v="32.64"/>
  </r>
  <r>
    <x v="0"/>
    <n v="1128299"/>
    <d v="2021-08-24T00:00:00"/>
    <x v="4"/>
    <s v="Virginia"/>
    <s v="Richmond"/>
    <x v="5"/>
    <n v="73"/>
    <x v="41"/>
    <n v="5475"/>
    <n v="2299.5"/>
    <n v="0.42"/>
    <x v="2"/>
    <x v="6"/>
    <x v="1"/>
    <n v="73"/>
    <n v="30.66"/>
  </r>
  <r>
    <x v="0"/>
    <n v="1128299"/>
    <d v="2021-09-25T00:00:00"/>
    <x v="4"/>
    <s v="Virginia"/>
    <s v="Richmond"/>
    <x v="0"/>
    <n v="46"/>
    <x v="161"/>
    <n v="5198"/>
    <n v="2599"/>
    <n v="0.5"/>
    <x v="2"/>
    <x v="7"/>
    <x v="1"/>
    <n v="46"/>
    <n v="23"/>
  </r>
  <r>
    <x v="0"/>
    <n v="1128299"/>
    <d v="2021-09-25T00:00:00"/>
    <x v="4"/>
    <s v="Virginia"/>
    <s v="Richmond"/>
    <x v="1"/>
    <n v="52"/>
    <x v="161"/>
    <n v="5876"/>
    <n v="2702.9599999999996"/>
    <n v="0.45999999999999996"/>
    <x v="2"/>
    <x v="7"/>
    <x v="1"/>
    <n v="52"/>
    <n v="23.919999999999995"/>
  </r>
  <r>
    <x v="0"/>
    <n v="1128299"/>
    <d v="2021-09-25T00:00:00"/>
    <x v="4"/>
    <s v="Virginia"/>
    <s v="Richmond"/>
    <x v="2"/>
    <n v="47"/>
    <x v="188"/>
    <n v="3055"/>
    <n v="1435.85"/>
    <n v="0.47"/>
    <x v="2"/>
    <x v="7"/>
    <x v="1"/>
    <n v="47"/>
    <n v="22.09"/>
  </r>
  <r>
    <x v="0"/>
    <n v="1128299"/>
    <d v="2021-09-25T00:00:00"/>
    <x v="4"/>
    <s v="Virginia"/>
    <s v="Richmond"/>
    <x v="3"/>
    <n v="45"/>
    <x v="190"/>
    <n v="2430"/>
    <n v="1190.7"/>
    <n v="0.49"/>
    <x v="2"/>
    <x v="7"/>
    <x v="1"/>
    <n v="45"/>
    <n v="22.05"/>
  </r>
  <r>
    <x v="0"/>
    <n v="1128299"/>
    <d v="2021-09-25T00:00:00"/>
    <x v="4"/>
    <s v="Virginia"/>
    <s v="Richmond"/>
    <x v="4"/>
    <n v="58"/>
    <x v="195"/>
    <n v="3248"/>
    <n v="1624"/>
    <n v="0.5"/>
    <x v="2"/>
    <x v="7"/>
    <x v="1"/>
    <n v="58"/>
    <n v="29"/>
  </r>
  <r>
    <x v="0"/>
    <n v="1128299"/>
    <d v="2021-09-25T00:00:00"/>
    <x v="4"/>
    <s v="Virginia"/>
    <s v="Richmond"/>
    <x v="5"/>
    <n v="42"/>
    <x v="227"/>
    <n v="2940"/>
    <n v="1264.2"/>
    <n v="0.43"/>
    <x v="2"/>
    <x v="7"/>
    <x v="1"/>
    <n v="42"/>
    <n v="18.060000000000002"/>
  </r>
  <r>
    <x v="0"/>
    <n v="1128299"/>
    <d v="2021-10-24T00:00:00"/>
    <x v="4"/>
    <s v="Virginia"/>
    <s v="Richmond"/>
    <x v="0"/>
    <n v="38"/>
    <x v="240"/>
    <n v="3876"/>
    <n v="1744.1999999999998"/>
    <n v="0.44999999999999996"/>
    <x v="2"/>
    <x v="8"/>
    <x v="1"/>
    <n v="38"/>
    <n v="17.099999999999998"/>
  </r>
  <r>
    <x v="0"/>
    <n v="1128299"/>
    <d v="2021-10-24T00:00:00"/>
    <x v="4"/>
    <s v="Virginia"/>
    <s v="Richmond"/>
    <x v="1"/>
    <n v="51"/>
    <x v="213"/>
    <n v="7242"/>
    <n v="3548.58"/>
    <n v="0.49"/>
    <x v="2"/>
    <x v="8"/>
    <x v="1"/>
    <n v="51"/>
    <n v="24.99"/>
  </r>
  <r>
    <x v="0"/>
    <n v="1128299"/>
    <d v="2021-10-24T00:00:00"/>
    <x v="4"/>
    <s v="Virginia"/>
    <s v="Richmond"/>
    <x v="2"/>
    <n v="46"/>
    <x v="60"/>
    <n v="4370"/>
    <n v="2010.1999999999998"/>
    <n v="0.45999999999999996"/>
    <x v="2"/>
    <x v="8"/>
    <x v="1"/>
    <n v="46"/>
    <n v="21.159999999999997"/>
  </r>
  <r>
    <x v="0"/>
    <n v="1128299"/>
    <d v="2021-10-24T00:00:00"/>
    <x v="4"/>
    <s v="Virginia"/>
    <s v="Richmond"/>
    <x v="3"/>
    <n v="41"/>
    <x v="230"/>
    <n v="4018"/>
    <n v="1968.82"/>
    <n v="0.49"/>
    <x v="2"/>
    <x v="8"/>
    <x v="1"/>
    <n v="41"/>
    <n v="20.09"/>
  </r>
  <r>
    <x v="0"/>
    <n v="1128299"/>
    <d v="2021-10-24T00:00:00"/>
    <x v="4"/>
    <s v="Virginia"/>
    <s v="Richmond"/>
    <x v="4"/>
    <n v="53"/>
    <x v="237"/>
    <n v="4611"/>
    <n v="2489.94"/>
    <n v="0.54"/>
    <x v="2"/>
    <x v="8"/>
    <x v="1"/>
    <n v="53"/>
    <n v="28.62"/>
  </r>
  <r>
    <x v="0"/>
    <n v="1128299"/>
    <d v="2021-10-24T00:00:00"/>
    <x v="4"/>
    <s v="Virginia"/>
    <s v="Richmond"/>
    <x v="5"/>
    <n v="59"/>
    <x v="240"/>
    <n v="6018"/>
    <n v="2647.92"/>
    <n v="0.44"/>
    <x v="2"/>
    <x v="8"/>
    <x v="1"/>
    <n v="59"/>
    <n v="25.96"/>
  </r>
  <r>
    <x v="0"/>
    <n v="1128299"/>
    <d v="2021-11-24T00:00:00"/>
    <x v="4"/>
    <s v="Virginia"/>
    <s v="Richmond"/>
    <x v="0"/>
    <n v="42"/>
    <x v="155"/>
    <n v="6510"/>
    <n v="3059.7"/>
    <n v="0.47"/>
    <x v="2"/>
    <x v="9"/>
    <x v="1"/>
    <n v="42"/>
    <n v="19.739999999999998"/>
  </r>
  <r>
    <x v="0"/>
    <n v="1128299"/>
    <d v="2021-11-24T00:00:00"/>
    <x v="4"/>
    <s v="Virginia"/>
    <s v="Richmond"/>
    <x v="1"/>
    <n v="47"/>
    <x v="138"/>
    <n v="7943"/>
    <n v="3892.0699999999997"/>
    <n v="0.49"/>
    <x v="2"/>
    <x v="9"/>
    <x v="1"/>
    <n v="47"/>
    <n v="23.029999999999998"/>
  </r>
  <r>
    <x v="0"/>
    <n v="1128299"/>
    <d v="2021-11-24T00:00:00"/>
    <x v="4"/>
    <s v="Virginia"/>
    <s v="Richmond"/>
    <x v="2"/>
    <n v="43"/>
    <x v="216"/>
    <n v="5934"/>
    <n v="2848.3199999999997"/>
    <n v="0.48"/>
    <x v="2"/>
    <x v="9"/>
    <x v="1"/>
    <n v="43"/>
    <n v="20.639999999999997"/>
  </r>
  <r>
    <x v="0"/>
    <n v="1128299"/>
    <d v="2021-11-24T00:00:00"/>
    <x v="4"/>
    <s v="Virginia"/>
    <s v="Richmond"/>
    <x v="3"/>
    <n v="52"/>
    <x v="161"/>
    <n v="5876"/>
    <n v="2820.48"/>
    <n v="0.48"/>
    <x v="2"/>
    <x v="9"/>
    <x v="1"/>
    <n v="52"/>
    <n v="24.96"/>
  </r>
  <r>
    <x v="0"/>
    <n v="1128299"/>
    <d v="2021-11-24T00:00:00"/>
    <x v="4"/>
    <s v="Virginia"/>
    <s v="Richmond"/>
    <x v="4"/>
    <n v="73"/>
    <x v="215"/>
    <n v="8103"/>
    <n v="4456.6500000000005"/>
    <n v="0.55000000000000004"/>
    <x v="2"/>
    <x v="9"/>
    <x v="1"/>
    <n v="73"/>
    <n v="40.150000000000006"/>
  </r>
  <r>
    <x v="0"/>
    <n v="1128299"/>
    <d v="2021-11-24T00:00:00"/>
    <x v="4"/>
    <s v="Virginia"/>
    <s v="Richmond"/>
    <x v="5"/>
    <n v="74"/>
    <x v="197"/>
    <n v="11026"/>
    <n v="4410.4000000000005"/>
    <n v="0.4"/>
    <x v="2"/>
    <x v="9"/>
    <x v="1"/>
    <n v="74"/>
    <n v="29.600000000000005"/>
  </r>
  <r>
    <x v="0"/>
    <n v="1128299"/>
    <d v="2021-12-23T00:00:00"/>
    <x v="4"/>
    <s v="Virginia"/>
    <s v="Richmond"/>
    <x v="0"/>
    <n v="60"/>
    <x v="37"/>
    <n v="13500"/>
    <n v="6345"/>
    <n v="0.47"/>
    <x v="2"/>
    <x v="10"/>
    <x v="1"/>
    <n v="60"/>
    <n v="28.2"/>
  </r>
  <r>
    <x v="0"/>
    <n v="1128299"/>
    <d v="2021-12-23T00:00:00"/>
    <x v="4"/>
    <s v="Virginia"/>
    <s v="Richmond"/>
    <x v="1"/>
    <n v="74"/>
    <x v="37"/>
    <n v="16650"/>
    <n v="7492.4999999999991"/>
    <n v="0.44999999999999996"/>
    <x v="2"/>
    <x v="10"/>
    <x v="1"/>
    <n v="74"/>
    <n v="33.299999999999997"/>
  </r>
  <r>
    <x v="2"/>
    <n v="1128299"/>
    <d v="2021-12-23T00:00:00"/>
    <x v="4"/>
    <s v="Virginia"/>
    <s v="Richmond"/>
    <x v="2"/>
    <n v="64"/>
    <x v="125"/>
    <n v="9856"/>
    <n v="4730.88"/>
    <n v="0.48"/>
    <x v="2"/>
    <x v="10"/>
    <x v="1"/>
    <n v="64"/>
    <n v="30.720000000000002"/>
  </r>
  <r>
    <x v="2"/>
    <n v="1128299"/>
    <d v="2021-12-23T00:00:00"/>
    <x v="4"/>
    <s v="Virginia"/>
    <s v="Richmond"/>
    <x v="3"/>
    <n v="67"/>
    <x v="160"/>
    <n v="10720"/>
    <n v="5360"/>
    <n v="0.5"/>
    <x v="2"/>
    <x v="10"/>
    <x v="1"/>
    <n v="67"/>
    <n v="33.5"/>
  </r>
  <r>
    <x v="2"/>
    <n v="1128299"/>
    <d v="2021-12-23T00:00:00"/>
    <x v="4"/>
    <s v="Virginia"/>
    <s v="Richmond"/>
    <x v="4"/>
    <n v="72"/>
    <x v="247"/>
    <n v="9576"/>
    <n v="4883.76"/>
    <n v="0.51"/>
    <x v="2"/>
    <x v="10"/>
    <x v="1"/>
    <n v="72"/>
    <n v="36.72"/>
  </r>
  <r>
    <x v="2"/>
    <n v="1128299"/>
    <d v="2021-12-23T00:00:00"/>
    <x v="4"/>
    <s v="Virginia"/>
    <s v="Richmond"/>
    <x v="5"/>
    <n v="82"/>
    <x v="42"/>
    <n v="12300"/>
    <n v="5289"/>
    <n v="0.43"/>
    <x v="2"/>
    <x v="10"/>
    <x v="1"/>
    <n v="82"/>
    <n v="35.26"/>
  </r>
  <r>
    <x v="2"/>
    <n v="1185732"/>
    <d v="2021-01-19T00:00:00"/>
    <x v="4"/>
    <s v="Virginia"/>
    <s v="Richmond"/>
    <x v="0"/>
    <n v="34"/>
    <x v="126"/>
    <n v="6902"/>
    <n v="4210.22"/>
    <n v="0.61"/>
    <x v="2"/>
    <x v="0"/>
    <x v="1"/>
    <n v="34"/>
    <n v="20.740000000000002"/>
  </r>
  <r>
    <x v="2"/>
    <n v="1185732"/>
    <d v="2021-01-19T00:00:00"/>
    <x v="4"/>
    <s v="Virginia"/>
    <s v="Richmond"/>
    <x v="1"/>
    <n v="34"/>
    <x v="125"/>
    <n v="5236"/>
    <n v="2670.36"/>
    <n v="0.51"/>
    <x v="2"/>
    <x v="0"/>
    <x v="1"/>
    <n v="34"/>
    <n v="17.34"/>
  </r>
  <r>
    <x v="2"/>
    <n v="1185732"/>
    <d v="2021-01-19T00:00:00"/>
    <x v="4"/>
    <s v="Virginia"/>
    <s v="Richmond"/>
    <x v="2"/>
    <n v="23"/>
    <x v="197"/>
    <n v="3427"/>
    <n v="1370.8000000000002"/>
    <n v="0.4"/>
    <x v="2"/>
    <x v="0"/>
    <x v="1"/>
    <n v="23"/>
    <n v="9.2000000000000011"/>
  </r>
  <r>
    <x v="2"/>
    <n v="1185732"/>
    <d v="2021-01-19T00:00:00"/>
    <x v="4"/>
    <s v="Virginia"/>
    <s v="Richmond"/>
    <x v="3"/>
    <n v="29"/>
    <x v="210"/>
    <n v="3364"/>
    <n v="1682"/>
    <n v="0.5"/>
    <x v="2"/>
    <x v="0"/>
    <x v="1"/>
    <n v="29"/>
    <n v="14.5"/>
  </r>
  <r>
    <x v="2"/>
    <n v="1185732"/>
    <d v="2021-01-19T00:00:00"/>
    <x v="4"/>
    <s v="Virginia"/>
    <s v="Richmond"/>
    <x v="4"/>
    <n v="43"/>
    <x v="185"/>
    <n v="5246"/>
    <n v="2727.92"/>
    <n v="0.52"/>
    <x v="2"/>
    <x v="0"/>
    <x v="1"/>
    <n v="43"/>
    <n v="22.36"/>
  </r>
  <r>
    <x v="2"/>
    <n v="1185732"/>
    <d v="2021-01-19T00:00:00"/>
    <x v="4"/>
    <s v="Virginia"/>
    <s v="Richmond"/>
    <x v="5"/>
    <n v="33"/>
    <x v="216"/>
    <n v="4554"/>
    <n v="3096.7200000000003"/>
    <n v="0.68"/>
    <x v="2"/>
    <x v="0"/>
    <x v="1"/>
    <n v="33"/>
    <n v="22.44"/>
  </r>
  <r>
    <x v="2"/>
    <n v="1185732"/>
    <d v="2021-02-17T00:00:00"/>
    <x v="4"/>
    <s v="Virginia"/>
    <s v="Richmond"/>
    <x v="0"/>
    <n v="34"/>
    <x v="40"/>
    <n v="6800"/>
    <n v="4284"/>
    <n v="0.63"/>
    <x v="2"/>
    <x v="1"/>
    <x v="1"/>
    <n v="34"/>
    <n v="21.42"/>
  </r>
  <r>
    <x v="2"/>
    <n v="1185732"/>
    <d v="2021-02-17T00:00:00"/>
    <x v="4"/>
    <s v="Virginia"/>
    <s v="Richmond"/>
    <x v="1"/>
    <n v="33"/>
    <x v="236"/>
    <n v="3861"/>
    <n v="2007.72"/>
    <n v="0.52"/>
    <x v="2"/>
    <x v="1"/>
    <x v="1"/>
    <n v="33"/>
    <n v="17.16"/>
  </r>
  <r>
    <x v="2"/>
    <n v="1185732"/>
    <d v="2021-02-17T00:00:00"/>
    <x v="4"/>
    <s v="Virginia"/>
    <s v="Richmond"/>
    <x v="2"/>
    <n v="23"/>
    <x v="42"/>
    <n v="3450"/>
    <n v="1483.5"/>
    <n v="0.43"/>
    <x v="2"/>
    <x v="1"/>
    <x v="1"/>
    <n v="23"/>
    <n v="9.89"/>
  </r>
  <r>
    <x v="2"/>
    <n v="1185732"/>
    <d v="2021-02-17T00:00:00"/>
    <x v="3"/>
    <s v="Michigan"/>
    <s v="Detroit"/>
    <x v="3"/>
    <n v="28"/>
    <x v="245"/>
    <n v="3052"/>
    <n v="1495.48"/>
    <n v="0.49"/>
    <x v="2"/>
    <x v="1"/>
    <x v="1"/>
    <n v="28"/>
    <n v="13.72"/>
  </r>
  <r>
    <x v="2"/>
    <n v="1185732"/>
    <d v="2021-02-17T00:00:00"/>
    <x v="3"/>
    <s v="Michigan"/>
    <s v="Detroit"/>
    <x v="4"/>
    <n v="41"/>
    <x v="214"/>
    <n v="5166"/>
    <n v="2841.2999999999997"/>
    <n v="0.54999999999999993"/>
    <x v="2"/>
    <x v="1"/>
    <x v="1"/>
    <n v="41"/>
    <n v="22.549999999999997"/>
  </r>
  <r>
    <x v="2"/>
    <n v="1185732"/>
    <d v="2021-02-17T00:00:00"/>
    <x v="3"/>
    <s v="Michigan"/>
    <s v="Detroit"/>
    <x v="5"/>
    <n v="33"/>
    <x v="216"/>
    <n v="4554"/>
    <n v="3051.1800000000003"/>
    <n v="0.67"/>
    <x v="2"/>
    <x v="1"/>
    <x v="1"/>
    <n v="33"/>
    <n v="22.110000000000003"/>
  </r>
  <r>
    <x v="2"/>
    <n v="1185732"/>
    <d v="2021-03-15T00:00:00"/>
    <x v="3"/>
    <s v="Michigan"/>
    <s v="Detroit"/>
    <x v="0"/>
    <n v="34"/>
    <x v="97"/>
    <n v="7344"/>
    <n v="4479.84"/>
    <n v="0.61"/>
    <x v="2"/>
    <x v="2"/>
    <x v="1"/>
    <n v="34"/>
    <n v="20.740000000000002"/>
  </r>
  <r>
    <x v="2"/>
    <n v="1185732"/>
    <d v="2021-03-15T00:00:00"/>
    <x v="3"/>
    <s v="Michigan"/>
    <s v="Detroit"/>
    <x v="1"/>
    <n v="32"/>
    <x v="214"/>
    <n v="4032"/>
    <n v="2177.2800000000002"/>
    <n v="0.54"/>
    <x v="2"/>
    <x v="2"/>
    <x v="1"/>
    <n v="32"/>
    <n v="17.28"/>
  </r>
  <r>
    <x v="2"/>
    <n v="1185732"/>
    <d v="2021-03-15T00:00:00"/>
    <x v="3"/>
    <s v="Michigan"/>
    <s v="Detroit"/>
    <x v="2"/>
    <n v="25"/>
    <x v="168"/>
    <n v="3100"/>
    <n v="1240"/>
    <n v="0.4"/>
    <x v="2"/>
    <x v="2"/>
    <x v="1"/>
    <n v="25"/>
    <n v="10"/>
  </r>
  <r>
    <x v="2"/>
    <n v="1185732"/>
    <d v="2021-03-15T00:00:00"/>
    <x v="3"/>
    <s v="Michigan"/>
    <s v="Detroit"/>
    <x v="3"/>
    <n v="29"/>
    <x v="250"/>
    <n v="2639"/>
    <n v="1266.72"/>
    <n v="0.48"/>
    <x v="2"/>
    <x v="2"/>
    <x v="1"/>
    <n v="29"/>
    <n v="13.92"/>
  </r>
  <r>
    <x v="2"/>
    <n v="1185732"/>
    <d v="2021-03-15T00:00:00"/>
    <x v="3"/>
    <s v="Michigan"/>
    <s v="Detroit"/>
    <x v="4"/>
    <n v="43"/>
    <x v="198"/>
    <n v="4042"/>
    <n v="2101.84"/>
    <n v="0.52"/>
    <x v="2"/>
    <x v="2"/>
    <x v="1"/>
    <n v="43"/>
    <n v="22.360000000000003"/>
  </r>
  <r>
    <x v="2"/>
    <n v="1185732"/>
    <d v="2021-03-15T00:00:00"/>
    <x v="3"/>
    <s v="Michigan"/>
    <s v="Detroit"/>
    <x v="5"/>
    <n v="33"/>
    <x v="231"/>
    <n v="4719"/>
    <n v="3256.11"/>
    <n v="0.69000000000000006"/>
    <x v="2"/>
    <x v="2"/>
    <x v="1"/>
    <n v="33"/>
    <n v="22.77"/>
  </r>
  <r>
    <x v="2"/>
    <n v="1185732"/>
    <d v="2021-04-16T00:00:00"/>
    <x v="3"/>
    <s v="Michigan"/>
    <s v="Detroit"/>
    <x v="0"/>
    <n v="32"/>
    <x v="141"/>
    <n v="5792"/>
    <n v="3475.2"/>
    <n v="0.6"/>
    <x v="2"/>
    <x v="3"/>
    <x v="1"/>
    <n v="32"/>
    <n v="19.2"/>
  </r>
  <r>
    <x v="2"/>
    <n v="1185732"/>
    <d v="2021-04-16T00:00:00"/>
    <x v="3"/>
    <s v="Michigan"/>
    <s v="Detroit"/>
    <x v="1"/>
    <n v="38"/>
    <x v="215"/>
    <n v="4218"/>
    <n v="2235.54"/>
    <n v="0.53"/>
    <x v="2"/>
    <x v="3"/>
    <x v="1"/>
    <n v="38"/>
    <n v="20.14"/>
  </r>
  <r>
    <x v="2"/>
    <n v="1185732"/>
    <d v="2021-04-16T00:00:00"/>
    <x v="3"/>
    <s v="Michigan"/>
    <s v="Detroit"/>
    <x v="2"/>
    <n v="27"/>
    <x v="192"/>
    <n v="3645"/>
    <n v="1530.8999999999999"/>
    <n v="0.42"/>
    <x v="2"/>
    <x v="3"/>
    <x v="1"/>
    <n v="27"/>
    <n v="11.34"/>
  </r>
  <r>
    <x v="2"/>
    <n v="1185732"/>
    <d v="2021-04-16T00:00:00"/>
    <x v="3"/>
    <s v="Michigan"/>
    <s v="Detroit"/>
    <x v="3"/>
    <n v="32"/>
    <x v="245"/>
    <n v="3488"/>
    <n v="1604.4799999999998"/>
    <n v="0.45999999999999996"/>
    <x v="2"/>
    <x v="3"/>
    <x v="1"/>
    <n v="32"/>
    <n v="14.719999999999999"/>
  </r>
  <r>
    <x v="2"/>
    <n v="1185732"/>
    <d v="2021-04-16T00:00:00"/>
    <x v="3"/>
    <s v="Michigan"/>
    <s v="Detroit"/>
    <x v="4"/>
    <n v="45"/>
    <x v="196"/>
    <n v="5400"/>
    <n v="2700"/>
    <n v="0.5"/>
    <x v="2"/>
    <x v="3"/>
    <x v="1"/>
    <n v="45"/>
    <n v="22.5"/>
  </r>
  <r>
    <x v="2"/>
    <n v="1185732"/>
    <d v="2021-04-16T00:00:00"/>
    <x v="3"/>
    <s v="Michigan"/>
    <s v="Detroit"/>
    <x v="5"/>
    <n v="37"/>
    <x v="152"/>
    <n v="5624"/>
    <n v="3880.5600000000004"/>
    <n v="0.69000000000000006"/>
    <x v="2"/>
    <x v="3"/>
    <x v="1"/>
    <n v="37"/>
    <n v="25.53"/>
  </r>
  <r>
    <x v="2"/>
    <n v="1185732"/>
    <d v="2021-05-15T00:00:00"/>
    <x v="3"/>
    <s v="Michigan"/>
    <s v="Detroit"/>
    <x v="0"/>
    <n v="48"/>
    <x v="273"/>
    <n v="9936"/>
    <n v="6060.96"/>
    <n v="0.61"/>
    <x v="2"/>
    <x v="4"/>
    <x v="1"/>
    <n v="48"/>
    <n v="29.28"/>
  </r>
  <r>
    <x v="2"/>
    <n v="1185732"/>
    <d v="2021-05-15T00:00:00"/>
    <x v="3"/>
    <s v="Michigan"/>
    <s v="Detroit"/>
    <x v="1"/>
    <n v="47"/>
    <x v="42"/>
    <n v="7050"/>
    <n v="3877.4999999999995"/>
    <n v="0.54999999999999993"/>
    <x v="2"/>
    <x v="4"/>
    <x v="1"/>
    <n v="47"/>
    <n v="25.849999999999998"/>
  </r>
  <r>
    <x v="2"/>
    <n v="1185732"/>
    <d v="2021-05-15T00:00:00"/>
    <x v="3"/>
    <s v="Michigan"/>
    <s v="Detroit"/>
    <x v="2"/>
    <n v="44"/>
    <x v="247"/>
    <n v="5852"/>
    <n v="2340.8000000000002"/>
    <n v="0.4"/>
    <x v="2"/>
    <x v="4"/>
    <x v="1"/>
    <n v="44"/>
    <n v="17.600000000000001"/>
  </r>
  <r>
    <x v="2"/>
    <n v="1185732"/>
    <d v="2021-05-15T00:00:00"/>
    <x v="3"/>
    <s v="Michigan"/>
    <s v="Detroit"/>
    <x v="3"/>
    <n v="42"/>
    <x v="214"/>
    <n v="5292"/>
    <n v="2646"/>
    <n v="0.5"/>
    <x v="2"/>
    <x v="4"/>
    <x v="1"/>
    <n v="42"/>
    <n v="21"/>
  </r>
  <r>
    <x v="2"/>
    <n v="1185732"/>
    <d v="2021-05-15T00:00:00"/>
    <x v="3"/>
    <s v="Michigan"/>
    <s v="Detroit"/>
    <x v="4"/>
    <n v="52"/>
    <x v="168"/>
    <n v="6448"/>
    <n v="3417.44"/>
    <n v="0.53"/>
    <x v="2"/>
    <x v="4"/>
    <x v="1"/>
    <n v="52"/>
    <n v="27.56"/>
  </r>
  <r>
    <x v="2"/>
    <n v="1185732"/>
    <d v="2021-05-15T00:00:00"/>
    <x v="3"/>
    <s v="Michigan"/>
    <s v="Detroit"/>
    <x v="5"/>
    <n v="55"/>
    <x v="42"/>
    <n v="8250"/>
    <n v="5775.0000000000009"/>
    <n v="0.70000000000000007"/>
    <x v="2"/>
    <x v="4"/>
    <x v="1"/>
    <n v="55"/>
    <n v="38.500000000000007"/>
  </r>
  <r>
    <x v="2"/>
    <n v="1185732"/>
    <d v="2021-06-17T00:00:00"/>
    <x v="3"/>
    <s v="Michigan"/>
    <s v="Detroit"/>
    <x v="0"/>
    <n v="52"/>
    <x v="92"/>
    <n v="10712"/>
    <n v="6641.44"/>
    <n v="0.62"/>
    <x v="2"/>
    <x v="11"/>
    <x v="1"/>
    <n v="52"/>
    <n v="32.239999999999995"/>
  </r>
  <r>
    <x v="2"/>
    <n v="1185732"/>
    <d v="2021-06-17T00:00:00"/>
    <x v="3"/>
    <s v="Michigan"/>
    <s v="Detroit"/>
    <x v="1"/>
    <n v="46"/>
    <x v="212"/>
    <n v="7682"/>
    <n v="4148.2800000000007"/>
    <n v="0.54"/>
    <x v="2"/>
    <x v="11"/>
    <x v="1"/>
    <n v="46"/>
    <n v="24.840000000000003"/>
  </r>
  <r>
    <x v="2"/>
    <n v="1185732"/>
    <d v="2021-06-17T00:00:00"/>
    <x v="3"/>
    <s v="Michigan"/>
    <s v="Detroit"/>
    <x v="2"/>
    <n v="41"/>
    <x v="216"/>
    <n v="5658"/>
    <n v="2489.52"/>
    <n v="0.44"/>
    <x v="2"/>
    <x v="11"/>
    <x v="1"/>
    <n v="41"/>
    <n v="18.04"/>
  </r>
  <r>
    <x v="2"/>
    <n v="1185732"/>
    <d v="2021-06-17T00:00:00"/>
    <x v="3"/>
    <s v="Michigan"/>
    <s v="Detroit"/>
    <x v="3"/>
    <n v="43"/>
    <x v="174"/>
    <n v="6794"/>
    <n v="3261.12"/>
    <n v="0.48"/>
    <x v="2"/>
    <x v="11"/>
    <x v="1"/>
    <n v="43"/>
    <n v="20.64"/>
  </r>
  <r>
    <x v="2"/>
    <n v="1185732"/>
    <d v="2021-06-17T00:00:00"/>
    <x v="3"/>
    <s v="Michigan"/>
    <s v="Detroit"/>
    <x v="4"/>
    <n v="57"/>
    <x v="152"/>
    <n v="8664"/>
    <n v="4765.2"/>
    <n v="0.54999999999999993"/>
    <x v="2"/>
    <x v="11"/>
    <x v="1"/>
    <n v="57"/>
    <n v="31.349999999999998"/>
  </r>
  <r>
    <x v="2"/>
    <n v="1185732"/>
    <d v="2021-06-17T00:00:00"/>
    <x v="3"/>
    <s v="Michigan"/>
    <s v="Detroit"/>
    <x v="5"/>
    <n v="60"/>
    <x v="138"/>
    <n v="10140"/>
    <n v="6591"/>
    <n v="0.65"/>
    <x v="2"/>
    <x v="11"/>
    <x v="1"/>
    <n v="60"/>
    <n v="39"/>
  </r>
  <r>
    <x v="2"/>
    <n v="1185732"/>
    <d v="2021-07-15T00:00:00"/>
    <x v="3"/>
    <s v="Michigan"/>
    <s v="Detroit"/>
    <x v="0"/>
    <n v="57"/>
    <x v="37"/>
    <n v="12825"/>
    <n v="7695"/>
    <n v="0.6"/>
    <x v="2"/>
    <x v="5"/>
    <x v="1"/>
    <n v="57"/>
    <n v="34.200000000000003"/>
  </r>
  <r>
    <x v="2"/>
    <n v="1185732"/>
    <d v="2021-07-15T00:00:00"/>
    <x v="3"/>
    <s v="Michigan"/>
    <s v="Detroit"/>
    <x v="1"/>
    <n v="53"/>
    <x v="133"/>
    <n v="10017"/>
    <n v="5108.67"/>
    <n v="0.51"/>
    <x v="2"/>
    <x v="5"/>
    <x v="1"/>
    <n v="53"/>
    <n v="27.03"/>
  </r>
  <r>
    <x v="2"/>
    <n v="1185732"/>
    <d v="2021-07-15T00:00:00"/>
    <x v="3"/>
    <s v="Michigan"/>
    <s v="Detroit"/>
    <x v="2"/>
    <n v="46"/>
    <x v="217"/>
    <n v="7958"/>
    <n v="3581.0999999999995"/>
    <n v="0.44999999999999996"/>
    <x v="2"/>
    <x v="5"/>
    <x v="1"/>
    <n v="46"/>
    <n v="20.699999999999996"/>
  </r>
  <r>
    <x v="2"/>
    <n v="1185732"/>
    <d v="2021-07-15T00:00:00"/>
    <x v="3"/>
    <s v="Michigan"/>
    <s v="Detroit"/>
    <x v="3"/>
    <n v="47"/>
    <x v="174"/>
    <n v="7426"/>
    <n v="3341.7"/>
    <n v="0.44999999999999996"/>
    <x v="2"/>
    <x v="5"/>
    <x v="1"/>
    <n v="47"/>
    <n v="21.15"/>
  </r>
  <r>
    <x v="2"/>
    <n v="1185732"/>
    <d v="2021-07-15T00:00:00"/>
    <x v="3"/>
    <s v="Michigan"/>
    <s v="Detroit"/>
    <x v="4"/>
    <n v="54"/>
    <x v="231"/>
    <n v="7722"/>
    <n v="3938.2200000000003"/>
    <n v="0.51"/>
    <x v="2"/>
    <x v="5"/>
    <x v="1"/>
    <n v="54"/>
    <n v="27.540000000000003"/>
  </r>
  <r>
    <x v="2"/>
    <n v="1185732"/>
    <d v="2021-07-15T00:00:00"/>
    <x v="3"/>
    <s v="Michigan"/>
    <s v="Detroit"/>
    <x v="5"/>
    <n v="62"/>
    <x v="124"/>
    <n v="13020"/>
    <n v="8983.8000000000011"/>
    <n v="0.69000000000000006"/>
    <x v="2"/>
    <x v="5"/>
    <x v="1"/>
    <n v="62"/>
    <n v="42.780000000000008"/>
  </r>
  <r>
    <x v="2"/>
    <n v="1185732"/>
    <d v="2021-08-16T00:00:00"/>
    <x v="3"/>
    <s v="Michigan"/>
    <s v="Detroit"/>
    <x v="0"/>
    <n v="55"/>
    <x v="121"/>
    <n v="14465"/>
    <n v="9257.6"/>
    <n v="0.64"/>
    <x v="2"/>
    <x v="6"/>
    <x v="1"/>
    <n v="55"/>
    <n v="35.200000000000003"/>
  </r>
  <r>
    <x v="2"/>
    <n v="1185732"/>
    <d v="2021-08-16T00:00:00"/>
    <x v="3"/>
    <s v="Michigan"/>
    <s v="Detroit"/>
    <x v="1"/>
    <n v="50"/>
    <x v="49"/>
    <n v="9750"/>
    <n v="4875"/>
    <n v="0.5"/>
    <x v="2"/>
    <x v="6"/>
    <x v="1"/>
    <n v="50"/>
    <n v="25"/>
  </r>
  <r>
    <x v="2"/>
    <n v="1185732"/>
    <d v="2021-08-16T00:00:00"/>
    <x v="3"/>
    <s v="Michigan"/>
    <s v="Detroit"/>
    <x v="2"/>
    <n v="42"/>
    <x v="179"/>
    <n v="6048"/>
    <n v="2540.16"/>
    <n v="0.42"/>
    <x v="2"/>
    <x v="6"/>
    <x v="1"/>
    <n v="42"/>
    <n v="17.64"/>
  </r>
  <r>
    <x v="2"/>
    <n v="1185732"/>
    <d v="2021-08-16T00:00:00"/>
    <x v="3"/>
    <s v="Michigan"/>
    <s v="Detroit"/>
    <x v="3"/>
    <n v="34"/>
    <x v="213"/>
    <n v="4828"/>
    <n v="2172.6"/>
    <n v="0.44999999999999996"/>
    <x v="2"/>
    <x v="6"/>
    <x v="1"/>
    <n v="34"/>
    <n v="15.299999999999999"/>
  </r>
  <r>
    <x v="2"/>
    <n v="1185732"/>
    <d v="2021-08-16T00:00:00"/>
    <x v="3"/>
    <s v="Michigan"/>
    <s v="Detroit"/>
    <x v="4"/>
    <n v="42"/>
    <x v="192"/>
    <n v="5670"/>
    <n v="3005.1000000000004"/>
    <n v="0.53"/>
    <x v="2"/>
    <x v="6"/>
    <x v="1"/>
    <n v="42"/>
    <n v="22.26"/>
  </r>
  <r>
    <x v="2"/>
    <n v="1185732"/>
    <d v="2021-08-16T00:00:00"/>
    <x v="3"/>
    <s v="Michigan"/>
    <s v="Detroit"/>
    <x v="5"/>
    <n v="45"/>
    <x v="129"/>
    <n v="7920"/>
    <n v="5385.6"/>
    <n v="0.68"/>
    <x v="2"/>
    <x v="6"/>
    <x v="1"/>
    <n v="45"/>
    <n v="30.6"/>
  </r>
  <r>
    <x v="2"/>
    <n v="1185732"/>
    <d v="2021-09-15T00:00:00"/>
    <x v="3"/>
    <s v="Michigan"/>
    <s v="Detroit"/>
    <x v="0"/>
    <n v="42"/>
    <x v="136"/>
    <n v="9744"/>
    <n v="6138.72"/>
    <n v="0.63"/>
    <x v="2"/>
    <x v="7"/>
    <x v="1"/>
    <n v="42"/>
    <n v="26.46"/>
  </r>
  <r>
    <x v="2"/>
    <n v="1185732"/>
    <d v="2021-09-15T00:00:00"/>
    <x v="3"/>
    <s v="Michigan"/>
    <s v="Detroit"/>
    <x v="1"/>
    <n v="37"/>
    <x v="132"/>
    <n v="6438"/>
    <n v="3283.38"/>
    <n v="0.51"/>
    <x v="2"/>
    <x v="7"/>
    <x v="1"/>
    <n v="37"/>
    <n v="18.87"/>
  </r>
  <r>
    <x v="2"/>
    <n v="1185732"/>
    <d v="2021-09-15T00:00:00"/>
    <x v="3"/>
    <s v="Michigan"/>
    <s v="Detroit"/>
    <x v="2"/>
    <n v="34"/>
    <x v="57"/>
    <n v="4930"/>
    <n v="2070.6"/>
    <n v="0.42"/>
    <x v="2"/>
    <x v="7"/>
    <x v="1"/>
    <n v="34"/>
    <n v="14.28"/>
  </r>
  <r>
    <x v="2"/>
    <n v="1185732"/>
    <d v="2021-09-15T00:00:00"/>
    <x v="3"/>
    <s v="Michigan"/>
    <s v="Detroit"/>
    <x v="3"/>
    <n v="34"/>
    <x v="164"/>
    <n v="4046"/>
    <n v="1820.6999999999998"/>
    <n v="0.44999999999999996"/>
    <x v="2"/>
    <x v="7"/>
    <x v="1"/>
    <n v="34"/>
    <n v="15.299999999999999"/>
  </r>
  <r>
    <x v="2"/>
    <n v="1185732"/>
    <d v="2021-09-15T00:00:00"/>
    <x v="3"/>
    <s v="Michigan"/>
    <s v="Detroit"/>
    <x v="4"/>
    <n v="41"/>
    <x v="209"/>
    <n v="5248"/>
    <n v="2624"/>
    <n v="0.5"/>
    <x v="2"/>
    <x v="7"/>
    <x v="1"/>
    <n v="41"/>
    <n v="20.5"/>
  </r>
  <r>
    <x v="2"/>
    <n v="1185732"/>
    <d v="2021-09-15T00:00:00"/>
    <x v="3"/>
    <s v="Michigan"/>
    <s v="Detroit"/>
    <x v="5"/>
    <n v="48"/>
    <x v="217"/>
    <n v="8304"/>
    <n v="5397.6"/>
    <n v="0.65"/>
    <x v="2"/>
    <x v="7"/>
    <x v="1"/>
    <n v="48"/>
    <n v="31.200000000000003"/>
  </r>
  <r>
    <x v="2"/>
    <n v="1185732"/>
    <d v="2021-10-17T00:00:00"/>
    <x v="3"/>
    <s v="Michigan"/>
    <s v="Detroit"/>
    <x v="0"/>
    <n v="49"/>
    <x v="37"/>
    <n v="11025"/>
    <n v="6725.25"/>
    <n v="0.61"/>
    <x v="2"/>
    <x v="8"/>
    <x v="1"/>
    <n v="49"/>
    <n v="29.89"/>
  </r>
  <r>
    <x v="2"/>
    <n v="1185732"/>
    <d v="2021-10-17T00:00:00"/>
    <x v="3"/>
    <s v="Michigan"/>
    <s v="Detroit"/>
    <x v="1"/>
    <n v="37"/>
    <x v="212"/>
    <n v="6179"/>
    <n v="3151.29"/>
    <n v="0.51"/>
    <x v="2"/>
    <x v="8"/>
    <x v="1"/>
    <n v="37"/>
    <n v="18.87"/>
  </r>
  <r>
    <x v="2"/>
    <n v="1185732"/>
    <d v="2021-10-17T00:00:00"/>
    <x v="3"/>
    <s v="Michigan"/>
    <s v="Detroit"/>
    <x v="2"/>
    <n v="37"/>
    <x v="248"/>
    <n v="4551"/>
    <n v="2047.9499999999998"/>
    <n v="0.44999999999999996"/>
    <x v="2"/>
    <x v="8"/>
    <x v="1"/>
    <n v="37"/>
    <n v="16.649999999999999"/>
  </r>
  <r>
    <x v="2"/>
    <n v="1185732"/>
    <d v="2021-10-17T00:00:00"/>
    <x v="3"/>
    <s v="Michigan"/>
    <s v="Detroit"/>
    <x v="3"/>
    <n v="38"/>
    <x v="210"/>
    <n v="4408"/>
    <n v="2204"/>
    <n v="0.5"/>
    <x v="2"/>
    <x v="8"/>
    <x v="1"/>
    <n v="38"/>
    <n v="19"/>
  </r>
  <r>
    <x v="2"/>
    <n v="1185732"/>
    <d v="2021-10-17T00:00:00"/>
    <x v="3"/>
    <s v="Michigan"/>
    <s v="Detroit"/>
    <x v="4"/>
    <n v="48"/>
    <x v="205"/>
    <n v="5376"/>
    <n v="2956.7999999999997"/>
    <n v="0.54999999999999993"/>
    <x v="2"/>
    <x v="8"/>
    <x v="1"/>
    <n v="48"/>
    <n v="26.4"/>
  </r>
  <r>
    <x v="2"/>
    <n v="1185732"/>
    <d v="2021-10-17T00:00:00"/>
    <x v="3"/>
    <s v="Michigan"/>
    <s v="Detroit"/>
    <x v="5"/>
    <n v="52"/>
    <x v="251"/>
    <n v="7124"/>
    <n v="4986.8"/>
    <n v="0.70000000000000007"/>
    <x v="2"/>
    <x v="8"/>
    <x v="1"/>
    <n v="52"/>
    <n v="36.4"/>
  </r>
  <r>
    <x v="2"/>
    <n v="1185732"/>
    <d v="2021-11-16T00:00:00"/>
    <x v="3"/>
    <s v="Michigan"/>
    <s v="Detroit"/>
    <x v="0"/>
    <n v="49"/>
    <x v="130"/>
    <n v="9604"/>
    <n v="6050.52"/>
    <n v="0.63"/>
    <x v="2"/>
    <x v="9"/>
    <x v="1"/>
    <n v="49"/>
    <n v="30.87"/>
  </r>
  <r>
    <x v="2"/>
    <n v="1185732"/>
    <d v="2021-11-16T00:00:00"/>
    <x v="3"/>
    <s v="Michigan"/>
    <s v="Detroit"/>
    <x v="1"/>
    <n v="42"/>
    <x v="57"/>
    <n v="6090"/>
    <n v="3349.4999999999995"/>
    <n v="0.54999999999999993"/>
    <x v="2"/>
    <x v="9"/>
    <x v="1"/>
    <n v="42"/>
    <n v="23.099999999999998"/>
  </r>
  <r>
    <x v="2"/>
    <n v="1185732"/>
    <d v="2021-11-16T00:00:00"/>
    <x v="3"/>
    <s v="Michigan"/>
    <s v="Detroit"/>
    <x v="2"/>
    <n v="43"/>
    <x v="196"/>
    <n v="5160"/>
    <n v="2321.9999999999995"/>
    <n v="0.44999999999999996"/>
    <x v="2"/>
    <x v="9"/>
    <x v="1"/>
    <n v="43"/>
    <n v="19.349999999999998"/>
  </r>
  <r>
    <x v="2"/>
    <n v="1185732"/>
    <d v="2021-11-16T00:00:00"/>
    <x v="3"/>
    <s v="Michigan"/>
    <s v="Detroit"/>
    <x v="3"/>
    <n v="41"/>
    <x v="216"/>
    <n v="5658"/>
    <n v="2772.42"/>
    <n v="0.49"/>
    <x v="2"/>
    <x v="9"/>
    <x v="1"/>
    <n v="41"/>
    <n v="20.09"/>
  </r>
  <r>
    <x v="2"/>
    <n v="1185732"/>
    <d v="2021-11-16T00:00:00"/>
    <x v="3"/>
    <s v="Michigan"/>
    <s v="Detroit"/>
    <x v="4"/>
    <n v="59"/>
    <x v="214"/>
    <n v="7434"/>
    <n v="4088.6999999999994"/>
    <n v="0.54999999999999993"/>
    <x v="2"/>
    <x v="9"/>
    <x v="1"/>
    <n v="59"/>
    <n v="32.449999999999996"/>
  </r>
  <r>
    <x v="2"/>
    <n v="1185732"/>
    <d v="2021-11-16T00:00:00"/>
    <x v="3"/>
    <s v="Michigan"/>
    <s v="Detroit"/>
    <x v="5"/>
    <n v="59"/>
    <x v="138"/>
    <n v="9971"/>
    <n v="6879.9900000000007"/>
    <n v="0.69000000000000006"/>
    <x v="2"/>
    <x v="9"/>
    <x v="1"/>
    <n v="59"/>
    <n v="40.71"/>
  </r>
  <r>
    <x v="2"/>
    <n v="1185732"/>
    <d v="2021-12-15T00:00:00"/>
    <x v="3"/>
    <s v="Michigan"/>
    <s v="Detroit"/>
    <x v="0"/>
    <n v="55"/>
    <x v="128"/>
    <n v="14025"/>
    <n v="8555.25"/>
    <n v="0.61"/>
    <x v="2"/>
    <x v="10"/>
    <x v="1"/>
    <n v="55"/>
    <n v="33.549999999999997"/>
  </r>
  <r>
    <x v="2"/>
    <n v="1185732"/>
    <d v="2021-12-15T00:00:00"/>
    <x v="3"/>
    <s v="Michigan"/>
    <s v="Detroit"/>
    <x v="1"/>
    <n v="46"/>
    <x v="129"/>
    <n v="8096"/>
    <n v="4290.88"/>
    <n v="0.53"/>
    <x v="2"/>
    <x v="10"/>
    <x v="1"/>
    <n v="46"/>
    <n v="24.38"/>
  </r>
  <r>
    <x v="0"/>
    <n v="1185732"/>
    <d v="2021-12-15T00:00:00"/>
    <x v="3"/>
    <s v="Michigan"/>
    <s v="Detroit"/>
    <x v="2"/>
    <n v="48"/>
    <x v="137"/>
    <n v="8064"/>
    <n v="3628.7999999999997"/>
    <n v="0.44999999999999996"/>
    <x v="2"/>
    <x v="10"/>
    <x v="1"/>
    <n v="48"/>
    <n v="21.599999999999998"/>
  </r>
  <r>
    <x v="0"/>
    <n v="1185732"/>
    <d v="2021-12-15T00:00:00"/>
    <x v="3"/>
    <s v="Michigan"/>
    <s v="Detroit"/>
    <x v="3"/>
    <n v="48"/>
    <x v="216"/>
    <n v="6624"/>
    <n v="3179.52"/>
    <n v="0.48"/>
    <x v="2"/>
    <x v="10"/>
    <x v="1"/>
    <n v="48"/>
    <n v="23.04"/>
  </r>
  <r>
    <x v="0"/>
    <n v="1185732"/>
    <d v="2021-12-15T00:00:00"/>
    <x v="3"/>
    <s v="Michigan"/>
    <s v="Detroit"/>
    <x v="4"/>
    <n v="55"/>
    <x v="231"/>
    <n v="7865"/>
    <n v="4089.8"/>
    <n v="0.52"/>
    <x v="2"/>
    <x v="10"/>
    <x v="1"/>
    <n v="55"/>
    <n v="28.6"/>
  </r>
  <r>
    <x v="0"/>
    <n v="1185732"/>
    <d v="2021-12-15T00:00:00"/>
    <x v="3"/>
    <s v="Michigan"/>
    <s v="Detroit"/>
    <x v="5"/>
    <n v="59"/>
    <x v="134"/>
    <n v="9617"/>
    <n v="6251.05"/>
    <n v="0.65"/>
    <x v="2"/>
    <x v="10"/>
    <x v="1"/>
    <n v="59"/>
    <n v="38.35"/>
  </r>
  <r>
    <x v="0"/>
    <n v="1185732"/>
    <d v="2021-01-18T00:00:00"/>
    <x v="3"/>
    <s v="Michigan"/>
    <s v="Detroit"/>
    <x v="0"/>
    <n v="27"/>
    <x v="163"/>
    <n v="4212"/>
    <n v="2106"/>
    <n v="0.5"/>
    <x v="2"/>
    <x v="0"/>
    <x v="1"/>
    <n v="27"/>
    <n v="13.5"/>
  </r>
  <r>
    <x v="0"/>
    <n v="1185732"/>
    <d v="2021-01-18T00:00:00"/>
    <x v="3"/>
    <s v="Michigan"/>
    <s v="Detroit"/>
    <x v="1"/>
    <n v="29"/>
    <x v="248"/>
    <n v="3567"/>
    <n v="1676.49"/>
    <n v="0.47"/>
    <x v="2"/>
    <x v="0"/>
    <x v="1"/>
    <n v="29"/>
    <n v="13.63"/>
  </r>
  <r>
    <x v="0"/>
    <n v="1185732"/>
    <d v="2021-01-18T00:00:00"/>
    <x v="3"/>
    <s v="Michigan"/>
    <s v="Detroit"/>
    <x v="2"/>
    <n v="19"/>
    <x v="248"/>
    <n v="2337"/>
    <n v="1051.6499999999999"/>
    <n v="0.44999999999999996"/>
    <x v="2"/>
    <x v="0"/>
    <x v="1"/>
    <n v="19"/>
    <n v="8.5499999999999989"/>
  </r>
  <r>
    <x v="0"/>
    <n v="1185732"/>
    <d v="2021-01-18T00:00:00"/>
    <x v="3"/>
    <s v="Michigan"/>
    <s v="Detroit"/>
    <x v="3"/>
    <n v="24"/>
    <x v="169"/>
    <n v="1848"/>
    <n v="960.96"/>
    <n v="0.52"/>
    <x v="2"/>
    <x v="0"/>
    <x v="1"/>
    <n v="24"/>
    <n v="12.48"/>
  </r>
  <r>
    <x v="0"/>
    <n v="1185732"/>
    <d v="2021-01-18T00:00:00"/>
    <x v="3"/>
    <s v="Michigan"/>
    <s v="Detroit"/>
    <x v="4"/>
    <n v="39"/>
    <x v="230"/>
    <n v="3822"/>
    <n v="1872.78"/>
    <n v="0.49"/>
    <x v="2"/>
    <x v="0"/>
    <x v="1"/>
    <n v="39"/>
    <n v="19.11"/>
  </r>
  <r>
    <x v="0"/>
    <n v="1185732"/>
    <d v="2021-01-18T00:00:00"/>
    <x v="3"/>
    <s v="Michigan"/>
    <s v="Detroit"/>
    <x v="5"/>
    <n v="29"/>
    <x v="248"/>
    <n v="3567"/>
    <n v="2247.21"/>
    <n v="0.63"/>
    <x v="2"/>
    <x v="0"/>
    <x v="1"/>
    <n v="29"/>
    <n v="18.27"/>
  </r>
  <r>
    <x v="0"/>
    <n v="1185732"/>
    <d v="2021-02-18T00:00:00"/>
    <x v="3"/>
    <s v="Michigan"/>
    <s v="Detroit"/>
    <x v="0"/>
    <n v="29"/>
    <x v="131"/>
    <n v="5278"/>
    <n v="2797.34"/>
    <n v="0.53"/>
    <x v="2"/>
    <x v="1"/>
    <x v="1"/>
    <n v="29"/>
    <n v="15.370000000000001"/>
  </r>
  <r>
    <x v="0"/>
    <n v="1185732"/>
    <d v="2021-02-18T00:00:00"/>
    <x v="3"/>
    <s v="Michigan"/>
    <s v="Detroit"/>
    <x v="1"/>
    <n v="28"/>
    <x v="198"/>
    <n v="2632"/>
    <n v="1289.68"/>
    <n v="0.49"/>
    <x v="2"/>
    <x v="1"/>
    <x v="1"/>
    <n v="28"/>
    <n v="13.72"/>
  </r>
  <r>
    <x v="0"/>
    <n v="1185732"/>
    <d v="2021-02-18T00:00:00"/>
    <x v="3"/>
    <s v="Michigan"/>
    <s v="Detroit"/>
    <x v="2"/>
    <n v="19"/>
    <x v="161"/>
    <n v="2147"/>
    <n v="966.14999999999986"/>
    <n v="0.44999999999999996"/>
    <x v="2"/>
    <x v="1"/>
    <x v="1"/>
    <n v="19"/>
    <n v="8.5499999999999989"/>
  </r>
  <r>
    <x v="0"/>
    <n v="1185732"/>
    <d v="2021-02-18T00:00:00"/>
    <x v="3"/>
    <s v="Missouri"/>
    <s v="St. Louis"/>
    <x v="3"/>
    <n v="24"/>
    <x v="227"/>
    <n v="1680"/>
    <n v="873.6"/>
    <n v="0.52"/>
    <x v="2"/>
    <x v="1"/>
    <x v="1"/>
    <n v="24"/>
    <n v="12.48"/>
  </r>
  <r>
    <x v="0"/>
    <n v="1185732"/>
    <d v="2021-02-18T00:00:00"/>
    <x v="3"/>
    <s v="Missouri"/>
    <s v="St. Louis"/>
    <x v="4"/>
    <n v="38"/>
    <x v="246"/>
    <n v="3344"/>
    <n v="1504.8"/>
    <n v="0.44999999999999996"/>
    <x v="2"/>
    <x v="1"/>
    <x v="1"/>
    <n v="38"/>
    <n v="17.099999999999998"/>
  </r>
  <r>
    <x v="0"/>
    <n v="1185732"/>
    <d v="2021-02-18T00:00:00"/>
    <x v="3"/>
    <s v="Missouri"/>
    <s v="St. Louis"/>
    <x v="5"/>
    <n v="28"/>
    <x v="196"/>
    <n v="3360"/>
    <n v="2116.8000000000002"/>
    <n v="0.63"/>
    <x v="2"/>
    <x v="1"/>
    <x v="1"/>
    <n v="28"/>
    <n v="17.64"/>
  </r>
  <r>
    <x v="0"/>
    <n v="1185732"/>
    <d v="2021-03-17T00:00:00"/>
    <x v="3"/>
    <s v="Missouri"/>
    <s v="St. Louis"/>
    <x v="0"/>
    <n v="34"/>
    <x v="274"/>
    <n v="6324"/>
    <n v="3225.2400000000002"/>
    <n v="0.51"/>
    <x v="2"/>
    <x v="2"/>
    <x v="1"/>
    <n v="34"/>
    <n v="17.34"/>
  </r>
  <r>
    <x v="0"/>
    <n v="1185732"/>
    <d v="2021-03-17T00:00:00"/>
    <x v="3"/>
    <s v="Missouri"/>
    <s v="St. Louis"/>
    <x v="1"/>
    <n v="34"/>
    <x v="237"/>
    <n v="2958"/>
    <n v="1331.1"/>
    <n v="0.44999999999999996"/>
    <x v="2"/>
    <x v="2"/>
    <x v="1"/>
    <n v="34"/>
    <n v="15.299999999999999"/>
  </r>
  <r>
    <x v="0"/>
    <n v="1185732"/>
    <d v="2021-03-17T00:00:00"/>
    <x v="3"/>
    <s v="Missouri"/>
    <s v="St. Louis"/>
    <x v="2"/>
    <n v="23"/>
    <x v="60"/>
    <n v="2185"/>
    <n v="1005.0999999999999"/>
    <n v="0.45999999999999996"/>
    <x v="2"/>
    <x v="2"/>
    <x v="1"/>
    <n v="23"/>
    <n v="10.579999999999998"/>
  </r>
  <r>
    <x v="0"/>
    <n v="1185732"/>
    <d v="2021-03-17T00:00:00"/>
    <x v="3"/>
    <s v="Missouri"/>
    <s v="St. Louis"/>
    <x v="3"/>
    <n v="28"/>
    <x v="190"/>
    <n v="1512"/>
    <n v="771.12"/>
    <n v="0.51"/>
    <x v="2"/>
    <x v="2"/>
    <x v="1"/>
    <n v="28"/>
    <n v="14.28"/>
  </r>
  <r>
    <x v="0"/>
    <n v="1185732"/>
    <d v="2021-03-17T00:00:00"/>
    <x v="3"/>
    <s v="Missouri"/>
    <s v="St. Louis"/>
    <x v="4"/>
    <n v="41"/>
    <x v="41"/>
    <n v="3075"/>
    <n v="1506.75"/>
    <n v="0.49"/>
    <x v="2"/>
    <x v="2"/>
    <x v="1"/>
    <n v="41"/>
    <n v="20.09"/>
  </r>
  <r>
    <x v="0"/>
    <n v="1185732"/>
    <d v="2021-03-17T00:00:00"/>
    <x v="3"/>
    <s v="Missouri"/>
    <s v="St. Louis"/>
    <x v="5"/>
    <n v="34"/>
    <x v="240"/>
    <n v="3468"/>
    <n v="2254.2000000000003"/>
    <n v="0.65"/>
    <x v="2"/>
    <x v="2"/>
    <x v="1"/>
    <n v="34"/>
    <n v="22.1"/>
  </r>
  <r>
    <x v="0"/>
    <n v="1185732"/>
    <d v="2021-04-18T00:00:00"/>
    <x v="3"/>
    <s v="Missouri"/>
    <s v="St. Louis"/>
    <x v="0"/>
    <n v="33"/>
    <x v="179"/>
    <n v="4752"/>
    <n v="2471.04"/>
    <n v="0.52"/>
    <x v="2"/>
    <x v="3"/>
    <x v="1"/>
    <n v="33"/>
    <n v="17.16"/>
  </r>
  <r>
    <x v="0"/>
    <n v="1185732"/>
    <d v="2021-04-18T00:00:00"/>
    <x v="3"/>
    <s v="Missouri"/>
    <s v="St. Louis"/>
    <x v="1"/>
    <n v="27"/>
    <x v="249"/>
    <n v="1944"/>
    <n v="952.56"/>
    <n v="0.49"/>
    <x v="2"/>
    <x v="3"/>
    <x v="1"/>
    <n v="27"/>
    <n v="13.229999999999999"/>
  </r>
  <r>
    <x v="0"/>
    <n v="1185732"/>
    <d v="2021-04-18T00:00:00"/>
    <x v="3"/>
    <s v="Missouri"/>
    <s v="St. Louis"/>
    <x v="2"/>
    <n v="18"/>
    <x v="170"/>
    <n v="1494"/>
    <n v="732.06"/>
    <n v="0.49"/>
    <x v="2"/>
    <x v="3"/>
    <x v="1"/>
    <n v="18"/>
    <n v="8.8199999999999985"/>
  </r>
  <r>
    <x v="0"/>
    <n v="1185732"/>
    <d v="2021-04-18T00:00:00"/>
    <x v="3"/>
    <s v="Missouri"/>
    <s v="St. Louis"/>
    <x v="3"/>
    <n v="23"/>
    <x v="239"/>
    <n v="1196"/>
    <n v="621.92000000000007"/>
    <n v="0.52"/>
    <x v="2"/>
    <x v="3"/>
    <x v="1"/>
    <n v="23"/>
    <n v="11.96"/>
  </r>
  <r>
    <x v="0"/>
    <n v="1185732"/>
    <d v="2021-04-18T00:00:00"/>
    <x v="3"/>
    <s v="Missouri"/>
    <s v="St. Louis"/>
    <x v="4"/>
    <n v="36"/>
    <x v="188"/>
    <n v="2340"/>
    <n v="1053"/>
    <n v="0.44999999999999996"/>
    <x v="2"/>
    <x v="3"/>
    <x v="1"/>
    <n v="36"/>
    <n v="16.2"/>
  </r>
  <r>
    <x v="0"/>
    <n v="1185732"/>
    <d v="2021-04-18T00:00:00"/>
    <x v="3"/>
    <s v="Missouri"/>
    <s v="St. Louis"/>
    <x v="5"/>
    <n v="28"/>
    <x v="193"/>
    <n v="2940"/>
    <n v="1793.3999999999999"/>
    <n v="0.61"/>
    <x v="2"/>
    <x v="3"/>
    <x v="1"/>
    <n v="28"/>
    <n v="17.079999999999998"/>
  </r>
  <r>
    <x v="0"/>
    <n v="1185732"/>
    <d v="2021-05-19T00:00:00"/>
    <x v="3"/>
    <s v="Missouri"/>
    <s v="St. Louis"/>
    <x v="0"/>
    <n v="39"/>
    <x v="263"/>
    <n v="7020"/>
    <n v="3580.2000000000003"/>
    <n v="0.51"/>
    <x v="2"/>
    <x v="4"/>
    <x v="1"/>
    <n v="39"/>
    <n v="19.89"/>
  </r>
  <r>
    <x v="0"/>
    <n v="1185732"/>
    <d v="2021-05-19T00:00:00"/>
    <x v="3"/>
    <s v="Missouri"/>
    <s v="St. Louis"/>
    <x v="1"/>
    <n v="34"/>
    <x v="246"/>
    <n v="2992"/>
    <n v="1406.24"/>
    <n v="0.47"/>
    <x v="2"/>
    <x v="4"/>
    <x v="1"/>
    <n v="34"/>
    <n v="15.98"/>
  </r>
  <r>
    <x v="0"/>
    <n v="1185732"/>
    <d v="2021-05-19T00:00:00"/>
    <x v="3"/>
    <s v="Missouri"/>
    <s v="St. Louis"/>
    <x v="2"/>
    <n v="29"/>
    <x v="237"/>
    <n v="2523"/>
    <n v="1160.58"/>
    <n v="0.45999999999999996"/>
    <x v="2"/>
    <x v="4"/>
    <x v="1"/>
    <n v="29"/>
    <n v="13.34"/>
  </r>
  <r>
    <x v="0"/>
    <n v="1185732"/>
    <d v="2021-05-19T00:00:00"/>
    <x v="3"/>
    <s v="Missouri"/>
    <s v="St. Louis"/>
    <x v="3"/>
    <n v="29"/>
    <x v="188"/>
    <n v="1885"/>
    <n v="1036.75"/>
    <n v="0.55000000000000004"/>
    <x v="2"/>
    <x v="4"/>
    <x v="1"/>
    <n v="29"/>
    <n v="15.95"/>
  </r>
  <r>
    <x v="0"/>
    <n v="1185732"/>
    <d v="2021-05-19T00:00:00"/>
    <x v="3"/>
    <s v="Missouri"/>
    <s v="St. Louis"/>
    <x v="4"/>
    <n v="44"/>
    <x v="227"/>
    <n v="3080"/>
    <n v="1478.3999999999999"/>
    <n v="0.48"/>
    <x v="2"/>
    <x v="4"/>
    <x v="1"/>
    <n v="44"/>
    <n v="21.119999999999997"/>
  </r>
  <r>
    <x v="0"/>
    <n v="1185732"/>
    <d v="2021-05-19T00:00:00"/>
    <x v="3"/>
    <s v="Missouri"/>
    <s v="St. Louis"/>
    <x v="5"/>
    <n v="45"/>
    <x v="193"/>
    <n v="4725"/>
    <n v="2835"/>
    <n v="0.6"/>
    <x v="2"/>
    <x v="4"/>
    <x v="1"/>
    <n v="45"/>
    <n v="27"/>
  </r>
  <r>
    <x v="0"/>
    <n v="1185732"/>
    <d v="2021-06-18T00:00:00"/>
    <x v="3"/>
    <s v="Missouri"/>
    <s v="St. Louis"/>
    <x v="0"/>
    <n v="32"/>
    <x v="137"/>
    <n v="5376"/>
    <n v="2903.04"/>
    <n v="0.54"/>
    <x v="2"/>
    <x v="11"/>
    <x v="1"/>
    <n v="32"/>
    <n v="17.28"/>
  </r>
  <r>
    <x v="0"/>
    <n v="1185732"/>
    <d v="2021-06-18T00:00:00"/>
    <x v="3"/>
    <s v="Missouri"/>
    <s v="St. Louis"/>
    <x v="1"/>
    <n v="27"/>
    <x v="250"/>
    <n v="2457"/>
    <n v="1130.2199999999998"/>
    <n v="0.45999999999999996"/>
    <x v="2"/>
    <x v="11"/>
    <x v="1"/>
    <n v="27"/>
    <n v="12.419999999999998"/>
  </r>
  <r>
    <x v="0"/>
    <n v="1185732"/>
    <d v="2021-06-18T00:00:00"/>
    <x v="3"/>
    <s v="Missouri"/>
    <s v="St. Louis"/>
    <x v="2"/>
    <n v="23"/>
    <x v="161"/>
    <n v="2599"/>
    <n v="1273.51"/>
    <n v="0.49"/>
    <x v="2"/>
    <x v="11"/>
    <x v="1"/>
    <n v="23"/>
    <n v="11.27"/>
  </r>
  <r>
    <x v="0"/>
    <n v="1185732"/>
    <d v="2021-06-18T00:00:00"/>
    <x v="3"/>
    <s v="Missouri"/>
    <s v="St. Louis"/>
    <x v="3"/>
    <n v="23"/>
    <x v="250"/>
    <n v="2093"/>
    <n v="1046.5"/>
    <n v="0.5"/>
    <x v="2"/>
    <x v="11"/>
    <x v="1"/>
    <n v="23"/>
    <n v="11.5"/>
  </r>
  <r>
    <x v="0"/>
    <n v="1185732"/>
    <d v="2021-06-18T00:00:00"/>
    <x v="3"/>
    <s v="Missouri"/>
    <s v="St. Louis"/>
    <x v="4"/>
    <n v="38"/>
    <x v="240"/>
    <n v="3876"/>
    <n v="1744.1999999999998"/>
    <n v="0.44999999999999996"/>
    <x v="2"/>
    <x v="11"/>
    <x v="1"/>
    <n v="38"/>
    <n v="17.099999999999998"/>
  </r>
  <r>
    <x v="0"/>
    <n v="1185732"/>
    <d v="2021-06-18T00:00:00"/>
    <x v="3"/>
    <s v="Missouri"/>
    <s v="St. Louis"/>
    <x v="5"/>
    <n v="42"/>
    <x v="213"/>
    <n v="5964"/>
    <n v="3876.6"/>
    <n v="0.65"/>
    <x v="2"/>
    <x v="11"/>
    <x v="1"/>
    <n v="42"/>
    <n v="27.3"/>
  </r>
  <r>
    <x v="0"/>
    <n v="1185732"/>
    <d v="2021-07-17T00:00:00"/>
    <x v="3"/>
    <s v="Missouri"/>
    <s v="St. Louis"/>
    <x v="0"/>
    <n v="36"/>
    <x v="126"/>
    <n v="7308"/>
    <n v="4019.4000000000005"/>
    <n v="0.55000000000000004"/>
    <x v="2"/>
    <x v="5"/>
    <x v="1"/>
    <n v="36"/>
    <n v="19.800000000000004"/>
  </r>
  <r>
    <x v="0"/>
    <n v="1185732"/>
    <d v="2021-07-17T00:00:00"/>
    <x v="3"/>
    <s v="Missouri"/>
    <s v="St. Louis"/>
    <x v="1"/>
    <n v="33"/>
    <x v="242"/>
    <n v="4290"/>
    <n v="2016.3"/>
    <n v="0.47"/>
    <x v="2"/>
    <x v="5"/>
    <x v="1"/>
    <n v="33"/>
    <n v="15.51"/>
  </r>
  <r>
    <x v="0"/>
    <n v="1185732"/>
    <d v="2021-07-17T00:00:00"/>
    <x v="3"/>
    <s v="Missouri"/>
    <s v="St. Louis"/>
    <x v="2"/>
    <n v="29"/>
    <x v="209"/>
    <n v="3712"/>
    <n v="1707.52"/>
    <n v="0.45999999999999996"/>
    <x v="2"/>
    <x v="5"/>
    <x v="1"/>
    <n v="29"/>
    <n v="13.34"/>
  </r>
  <r>
    <x v="0"/>
    <n v="1185732"/>
    <d v="2021-07-17T00:00:00"/>
    <x v="3"/>
    <s v="Missouri"/>
    <s v="St. Louis"/>
    <x v="3"/>
    <n v="29"/>
    <x v="253"/>
    <n v="2929"/>
    <n v="1552.3700000000001"/>
    <n v="0.53"/>
    <x v="2"/>
    <x v="5"/>
    <x v="1"/>
    <n v="29"/>
    <n v="15.370000000000001"/>
  </r>
  <r>
    <x v="0"/>
    <n v="1185732"/>
    <d v="2021-07-17T00:00:00"/>
    <x v="3"/>
    <s v="Missouri"/>
    <s v="St. Louis"/>
    <x v="4"/>
    <n v="37"/>
    <x v="198"/>
    <n v="3478"/>
    <n v="1704.22"/>
    <n v="0.49"/>
    <x v="2"/>
    <x v="5"/>
    <x v="1"/>
    <n v="37"/>
    <n v="18.13"/>
  </r>
  <r>
    <x v="0"/>
    <n v="1185732"/>
    <d v="2021-07-17T00:00:00"/>
    <x v="3"/>
    <s v="Missouri"/>
    <s v="St. Louis"/>
    <x v="5"/>
    <n v="41"/>
    <x v="160"/>
    <n v="6560"/>
    <n v="4001.6"/>
    <n v="0.61"/>
    <x v="2"/>
    <x v="5"/>
    <x v="1"/>
    <n v="41"/>
    <n v="25.009999999999998"/>
  </r>
  <r>
    <x v="0"/>
    <n v="1185732"/>
    <d v="2021-08-18T00:00:00"/>
    <x v="3"/>
    <s v="Missouri"/>
    <s v="St. Louis"/>
    <x v="0"/>
    <n v="38"/>
    <x v="126"/>
    <n v="7714"/>
    <n v="3857"/>
    <n v="0.5"/>
    <x v="2"/>
    <x v="6"/>
    <x v="1"/>
    <n v="38"/>
    <n v="19"/>
  </r>
  <r>
    <x v="0"/>
    <n v="1185732"/>
    <d v="2021-08-18T00:00:00"/>
    <x v="3"/>
    <s v="Missouri"/>
    <s v="St. Louis"/>
    <x v="1"/>
    <n v="38"/>
    <x v="231"/>
    <n v="5434"/>
    <n v="2499.64"/>
    <n v="0.45999999999999996"/>
    <x v="2"/>
    <x v="6"/>
    <x v="1"/>
    <n v="38"/>
    <n v="17.48"/>
  </r>
  <r>
    <x v="0"/>
    <n v="1185732"/>
    <d v="2021-08-18T00:00:00"/>
    <x v="3"/>
    <s v="Missouri"/>
    <s v="St. Louis"/>
    <x v="2"/>
    <n v="32"/>
    <x v="196"/>
    <n v="3840"/>
    <n v="1766.3999999999999"/>
    <n v="0.45999999999999996"/>
    <x v="2"/>
    <x v="6"/>
    <x v="1"/>
    <n v="32"/>
    <n v="14.719999999999999"/>
  </r>
  <r>
    <x v="0"/>
    <n v="1185732"/>
    <d v="2021-08-18T00:00:00"/>
    <x v="3"/>
    <s v="Missouri"/>
    <s v="St. Louis"/>
    <x v="3"/>
    <n v="24"/>
    <x v="250"/>
    <n v="2184"/>
    <n v="1201.2"/>
    <n v="0.55000000000000004"/>
    <x v="2"/>
    <x v="6"/>
    <x v="1"/>
    <n v="24"/>
    <n v="13.200000000000001"/>
  </r>
  <r>
    <x v="0"/>
    <n v="1185732"/>
    <d v="2021-08-18T00:00:00"/>
    <x v="3"/>
    <s v="Missouri"/>
    <s v="St. Louis"/>
    <x v="4"/>
    <n v="34"/>
    <x v="194"/>
    <n v="2754"/>
    <n v="1294.3799999999999"/>
    <n v="0.47"/>
    <x v="2"/>
    <x v="6"/>
    <x v="1"/>
    <n v="34"/>
    <n v="15.979999999999999"/>
  </r>
  <r>
    <x v="0"/>
    <n v="1185732"/>
    <d v="2021-08-18T00:00:00"/>
    <x v="3"/>
    <s v="Missouri"/>
    <s v="St. Louis"/>
    <x v="5"/>
    <n v="36"/>
    <x v="209"/>
    <n v="4608"/>
    <n v="2995.2000000000003"/>
    <n v="0.65"/>
    <x v="2"/>
    <x v="6"/>
    <x v="1"/>
    <n v="36"/>
    <n v="23.400000000000002"/>
  </r>
  <r>
    <x v="0"/>
    <n v="1185732"/>
    <d v="2021-09-19T00:00:00"/>
    <x v="3"/>
    <s v="Missouri"/>
    <s v="St. Louis"/>
    <x v="0"/>
    <n v="32"/>
    <x v="132"/>
    <n v="5568"/>
    <n v="2784"/>
    <n v="0.5"/>
    <x v="2"/>
    <x v="7"/>
    <x v="1"/>
    <n v="32"/>
    <n v="16"/>
  </r>
  <r>
    <x v="0"/>
    <n v="1185732"/>
    <d v="2021-09-19T00:00:00"/>
    <x v="3"/>
    <s v="Missouri"/>
    <s v="St. Louis"/>
    <x v="1"/>
    <n v="28"/>
    <x v="38"/>
    <n v="2800"/>
    <n v="1316"/>
    <n v="0.47"/>
    <x v="2"/>
    <x v="7"/>
    <x v="1"/>
    <n v="28"/>
    <n v="13.16"/>
  </r>
  <r>
    <x v="0"/>
    <n v="1185732"/>
    <d v="2021-09-19T00:00:00"/>
    <x v="3"/>
    <s v="Missouri"/>
    <s v="St. Louis"/>
    <x v="2"/>
    <n v="14"/>
    <x v="41"/>
    <n v="1050"/>
    <n v="514.5"/>
    <n v="0.49"/>
    <x v="2"/>
    <x v="7"/>
    <x v="1"/>
    <n v="14"/>
    <n v="6.86"/>
  </r>
  <r>
    <x v="0"/>
    <n v="1185732"/>
    <d v="2021-09-19T00:00:00"/>
    <x v="3"/>
    <s v="Missouri"/>
    <s v="St. Louis"/>
    <x v="3"/>
    <n v="14"/>
    <x v="170"/>
    <n v="1162"/>
    <n v="615.86"/>
    <n v="0.53"/>
    <x v="2"/>
    <x v="7"/>
    <x v="1"/>
    <n v="14"/>
    <n v="7.42"/>
  </r>
  <r>
    <x v="0"/>
    <n v="1185732"/>
    <d v="2021-09-19T00:00:00"/>
    <x v="3"/>
    <s v="Missouri"/>
    <s v="St. Louis"/>
    <x v="4"/>
    <n v="23"/>
    <x v="169"/>
    <n v="1771"/>
    <n v="832.37"/>
    <n v="0.47"/>
    <x v="2"/>
    <x v="7"/>
    <x v="1"/>
    <n v="23"/>
    <n v="10.81"/>
  </r>
  <r>
    <x v="0"/>
    <n v="1185732"/>
    <d v="2021-09-19T00:00:00"/>
    <x v="3"/>
    <s v="Missouri"/>
    <s v="St. Louis"/>
    <x v="5"/>
    <n v="28"/>
    <x v="60"/>
    <n v="2660"/>
    <n v="1702.4"/>
    <n v="0.64"/>
    <x v="2"/>
    <x v="7"/>
    <x v="1"/>
    <n v="28"/>
    <n v="17.920000000000002"/>
  </r>
  <r>
    <x v="0"/>
    <n v="1185732"/>
    <d v="2021-10-18T00:00:00"/>
    <x v="3"/>
    <s v="Missouri"/>
    <s v="St. Louis"/>
    <x v="0"/>
    <n v="34"/>
    <x v="165"/>
    <n v="4454"/>
    <n v="2271.54"/>
    <n v="0.51"/>
    <x v="2"/>
    <x v="8"/>
    <x v="1"/>
    <n v="34"/>
    <n v="17.34"/>
  </r>
  <r>
    <x v="0"/>
    <n v="1185732"/>
    <d v="2021-10-18T00:00:00"/>
    <x v="3"/>
    <s v="Missouri"/>
    <s v="St. Louis"/>
    <x v="1"/>
    <n v="24"/>
    <x v="250"/>
    <n v="2184"/>
    <n v="1092"/>
    <n v="0.5"/>
    <x v="2"/>
    <x v="8"/>
    <x v="1"/>
    <n v="24"/>
    <n v="12"/>
  </r>
  <r>
    <x v="0"/>
    <n v="1185732"/>
    <d v="2021-10-18T00:00:00"/>
    <x v="3"/>
    <s v="Missouri"/>
    <s v="St. Louis"/>
    <x v="2"/>
    <n v="23"/>
    <x v="201"/>
    <n v="1679"/>
    <n v="805.92"/>
    <n v="0.48"/>
    <x v="2"/>
    <x v="8"/>
    <x v="1"/>
    <n v="23"/>
    <n v="11.04"/>
  </r>
  <r>
    <x v="0"/>
    <n v="1185732"/>
    <d v="2021-10-18T00:00:00"/>
    <x v="3"/>
    <s v="Missouri"/>
    <s v="St. Louis"/>
    <x v="3"/>
    <n v="23"/>
    <x v="229"/>
    <n v="1357"/>
    <n v="678.5"/>
    <n v="0.5"/>
    <x v="2"/>
    <x v="8"/>
    <x v="1"/>
    <n v="23"/>
    <n v="11.5"/>
  </r>
  <r>
    <x v="0"/>
    <n v="1185732"/>
    <d v="2021-10-18T00:00:00"/>
    <x v="3"/>
    <s v="Missouri"/>
    <s v="St. Louis"/>
    <x v="4"/>
    <n v="32"/>
    <x v="181"/>
    <n v="2176"/>
    <n v="1022.7199999999999"/>
    <n v="0.47"/>
    <x v="2"/>
    <x v="8"/>
    <x v="1"/>
    <n v="32"/>
    <n v="15.04"/>
  </r>
  <r>
    <x v="0"/>
    <n v="1185732"/>
    <d v="2021-10-18T00:00:00"/>
    <x v="3"/>
    <s v="Missouri"/>
    <s v="St. Louis"/>
    <x v="5"/>
    <n v="38"/>
    <x v="246"/>
    <n v="3344"/>
    <n v="2140.16"/>
    <n v="0.64"/>
    <x v="2"/>
    <x v="8"/>
    <x v="1"/>
    <n v="38"/>
    <n v="24.319999999999997"/>
  </r>
  <r>
    <x v="0"/>
    <n v="1185732"/>
    <d v="2021-11-18T00:00:00"/>
    <x v="3"/>
    <s v="Missouri"/>
    <s v="St. Louis"/>
    <x v="0"/>
    <n v="34"/>
    <x v="42"/>
    <n v="5100"/>
    <n v="2601"/>
    <n v="0.51"/>
    <x v="2"/>
    <x v="9"/>
    <x v="1"/>
    <n v="34"/>
    <n v="17.34"/>
  </r>
  <r>
    <x v="0"/>
    <n v="1185732"/>
    <d v="2021-11-18T00:00:00"/>
    <x v="3"/>
    <s v="Missouri"/>
    <s v="St. Louis"/>
    <x v="1"/>
    <n v="23"/>
    <x v="246"/>
    <n v="2024"/>
    <n v="910.8"/>
    <n v="0.44999999999999996"/>
    <x v="2"/>
    <x v="9"/>
    <x v="1"/>
    <n v="23"/>
    <n v="10.35"/>
  </r>
  <r>
    <x v="0"/>
    <n v="1185732"/>
    <d v="2021-11-18T00:00:00"/>
    <x v="3"/>
    <s v="Missouri"/>
    <s v="St. Louis"/>
    <x v="2"/>
    <n v="23"/>
    <x v="232"/>
    <n v="1840"/>
    <n v="901.6"/>
    <n v="0.49"/>
    <x v="2"/>
    <x v="9"/>
    <x v="1"/>
    <n v="23"/>
    <n v="11.27"/>
  </r>
  <r>
    <x v="0"/>
    <n v="1185732"/>
    <d v="2021-11-18T00:00:00"/>
    <x v="3"/>
    <s v="Missouri"/>
    <s v="St. Louis"/>
    <x v="3"/>
    <n v="23"/>
    <x v="246"/>
    <n v="2024"/>
    <n v="1052.48"/>
    <n v="0.52"/>
    <x v="2"/>
    <x v="9"/>
    <x v="1"/>
    <n v="23"/>
    <n v="11.96"/>
  </r>
  <r>
    <x v="0"/>
    <n v="1185732"/>
    <d v="2021-11-18T00:00:00"/>
    <x v="3"/>
    <s v="Missouri"/>
    <s v="St. Louis"/>
    <x v="4"/>
    <n v="43"/>
    <x v="194"/>
    <n v="3483"/>
    <n v="1671.84"/>
    <n v="0.48"/>
    <x v="2"/>
    <x v="9"/>
    <x v="1"/>
    <n v="43"/>
    <n v="20.64"/>
  </r>
  <r>
    <x v="0"/>
    <n v="1185732"/>
    <d v="2021-11-18T00:00:00"/>
    <x v="3"/>
    <s v="Missouri"/>
    <s v="St. Louis"/>
    <x v="5"/>
    <n v="48"/>
    <x v="243"/>
    <n v="5184"/>
    <n v="3265.92"/>
    <n v="0.63"/>
    <x v="2"/>
    <x v="9"/>
    <x v="1"/>
    <n v="48"/>
    <n v="30.240000000000002"/>
  </r>
  <r>
    <x v="0"/>
    <n v="1185732"/>
    <d v="2021-12-17T00:00:00"/>
    <x v="3"/>
    <s v="Missouri"/>
    <s v="St. Louis"/>
    <x v="0"/>
    <n v="41"/>
    <x v="134"/>
    <n v="6683"/>
    <n v="3475.1600000000003"/>
    <n v="0.52"/>
    <x v="2"/>
    <x v="10"/>
    <x v="1"/>
    <n v="41"/>
    <n v="21.32"/>
  </r>
  <r>
    <x v="0"/>
    <n v="1185732"/>
    <d v="2021-12-17T00:00:00"/>
    <x v="3"/>
    <s v="Missouri"/>
    <s v="St. Louis"/>
    <x v="1"/>
    <n v="32"/>
    <x v="161"/>
    <n v="3616"/>
    <n v="1735.6799999999998"/>
    <n v="0.48"/>
    <x v="2"/>
    <x v="10"/>
    <x v="1"/>
    <n v="32"/>
    <n v="15.36"/>
  </r>
  <r>
    <x v="3"/>
    <n v="1185732"/>
    <d v="2021-12-17T00:00:00"/>
    <x v="3"/>
    <s v="Missouri"/>
    <s v="St. Louis"/>
    <x v="2"/>
    <n v="32"/>
    <x v="196"/>
    <n v="3840"/>
    <n v="1804.8"/>
    <n v="0.47"/>
    <x v="2"/>
    <x v="10"/>
    <x v="1"/>
    <n v="32"/>
    <n v="15.04"/>
  </r>
  <r>
    <x v="3"/>
    <n v="1185732"/>
    <d v="2021-12-17T00:00:00"/>
    <x v="3"/>
    <s v="Missouri"/>
    <s v="St. Louis"/>
    <x v="3"/>
    <n v="34"/>
    <x v="246"/>
    <n v="2992"/>
    <n v="1555.8400000000001"/>
    <n v="0.52"/>
    <x v="2"/>
    <x v="10"/>
    <x v="1"/>
    <n v="34"/>
    <n v="17.680000000000003"/>
  </r>
  <r>
    <x v="3"/>
    <n v="1185732"/>
    <d v="2021-12-17T00:00:00"/>
    <x v="3"/>
    <s v="Missouri"/>
    <s v="St. Louis"/>
    <x v="4"/>
    <n v="42"/>
    <x v="246"/>
    <n v="3696"/>
    <n v="1848"/>
    <n v="0.5"/>
    <x v="2"/>
    <x v="10"/>
    <x v="1"/>
    <n v="42"/>
    <n v="21"/>
  </r>
  <r>
    <x v="3"/>
    <n v="1185732"/>
    <d v="2021-12-17T00:00:00"/>
    <x v="3"/>
    <s v="Missouri"/>
    <s v="St. Louis"/>
    <x v="5"/>
    <n v="47"/>
    <x v="214"/>
    <n v="5922"/>
    <n v="3612.42"/>
    <n v="0.61"/>
    <x v="2"/>
    <x v="10"/>
    <x v="1"/>
    <n v="47"/>
    <n v="28.67"/>
  </r>
  <r>
    <x v="3"/>
    <n v="1185732"/>
    <d v="2021-01-11T00:00:00"/>
    <x v="3"/>
    <s v="Missouri"/>
    <s v="St. Louis"/>
    <x v="0"/>
    <n v="23"/>
    <x v="130"/>
    <n v="4508"/>
    <n v="2479.4"/>
    <n v="0.55000000000000004"/>
    <x v="2"/>
    <x v="0"/>
    <x v="1"/>
    <n v="23"/>
    <n v="12.65"/>
  </r>
  <r>
    <x v="3"/>
    <n v="1185732"/>
    <d v="2021-01-11T00:00:00"/>
    <x v="3"/>
    <s v="Missouri"/>
    <s v="St. Louis"/>
    <x v="1"/>
    <n v="23"/>
    <x v="247"/>
    <n v="3059"/>
    <n v="1437.73"/>
    <n v="0.47"/>
    <x v="2"/>
    <x v="0"/>
    <x v="1"/>
    <n v="23"/>
    <n v="10.81"/>
  </r>
  <r>
    <x v="3"/>
    <n v="1185732"/>
    <d v="2021-01-11T00:00:00"/>
    <x v="3"/>
    <s v="Missouri"/>
    <s v="St. Louis"/>
    <x v="2"/>
    <n v="14"/>
    <x v="231"/>
    <n v="2002"/>
    <n v="940.93999999999994"/>
    <n v="0.47"/>
    <x v="2"/>
    <x v="0"/>
    <x v="1"/>
    <n v="14"/>
    <n v="6.5799999999999992"/>
  </r>
  <r>
    <x v="3"/>
    <n v="1185732"/>
    <d v="2021-01-11T00:00:00"/>
    <x v="3"/>
    <s v="Missouri"/>
    <s v="St. Louis"/>
    <x v="3"/>
    <n v="18"/>
    <x v="246"/>
    <n v="1584"/>
    <n v="823.68000000000006"/>
    <n v="0.52"/>
    <x v="2"/>
    <x v="0"/>
    <x v="1"/>
    <n v="18"/>
    <n v="9.3600000000000012"/>
  </r>
  <r>
    <x v="3"/>
    <n v="1185732"/>
    <d v="2021-01-11T00:00:00"/>
    <x v="3"/>
    <s v="Missouri"/>
    <s v="St. Louis"/>
    <x v="4"/>
    <n v="33"/>
    <x v="230"/>
    <n v="3234"/>
    <n v="1519.98"/>
    <n v="0.47"/>
    <x v="2"/>
    <x v="0"/>
    <x v="1"/>
    <n v="33"/>
    <n v="15.51"/>
  </r>
  <r>
    <x v="3"/>
    <n v="1185732"/>
    <d v="2021-01-11T00:00:00"/>
    <x v="3"/>
    <s v="Missouri"/>
    <s v="St. Louis"/>
    <x v="5"/>
    <n v="24"/>
    <x v="216"/>
    <n v="3312"/>
    <n v="2119.6799999999998"/>
    <n v="0.64"/>
    <x v="2"/>
    <x v="0"/>
    <x v="1"/>
    <n v="24"/>
    <n v="15.36"/>
  </r>
  <r>
    <x v="3"/>
    <n v="1185732"/>
    <d v="2021-02-11T00:00:00"/>
    <x v="3"/>
    <s v="Missouri"/>
    <s v="St. Louis"/>
    <x v="0"/>
    <n v="25"/>
    <x v="153"/>
    <n v="5450"/>
    <n v="2888.5"/>
    <n v="0.53"/>
    <x v="2"/>
    <x v="1"/>
    <x v="1"/>
    <n v="25"/>
    <n v="13.25"/>
  </r>
  <r>
    <x v="3"/>
    <n v="1185732"/>
    <d v="2021-02-11T00:00:00"/>
    <x v="3"/>
    <s v="Missouri"/>
    <s v="St. Louis"/>
    <x v="1"/>
    <n v="24"/>
    <x v="253"/>
    <n v="2424"/>
    <n v="1139.28"/>
    <n v="0.47"/>
    <x v="2"/>
    <x v="1"/>
    <x v="1"/>
    <n v="24"/>
    <n v="11.28"/>
  </r>
  <r>
    <x v="3"/>
    <n v="1185732"/>
    <d v="2021-02-11T00:00:00"/>
    <x v="3"/>
    <s v="Missouri"/>
    <s v="St. Louis"/>
    <x v="2"/>
    <n v="14"/>
    <x v="202"/>
    <n v="1610"/>
    <n v="724.49999999999989"/>
    <n v="0.44999999999999996"/>
    <x v="2"/>
    <x v="1"/>
    <x v="1"/>
    <n v="14"/>
    <n v="6.2999999999999989"/>
  </r>
  <r>
    <x v="3"/>
    <n v="1185732"/>
    <d v="2021-02-11T00:00:00"/>
    <x v="2"/>
    <s v="Utah"/>
    <s v="Salt Lake City"/>
    <x v="3"/>
    <n v="19"/>
    <x v="237"/>
    <n v="1653"/>
    <n v="826.5"/>
    <n v="0.5"/>
    <x v="2"/>
    <x v="1"/>
    <x v="1"/>
    <n v="19"/>
    <n v="9.5"/>
  </r>
  <r>
    <x v="3"/>
    <n v="1185732"/>
    <d v="2021-02-11T00:00:00"/>
    <x v="2"/>
    <s v="Utah"/>
    <s v="Salt Lake City"/>
    <x v="4"/>
    <n v="32"/>
    <x v="253"/>
    <n v="3232"/>
    <n v="1454.3999999999999"/>
    <n v="0.44999999999999996"/>
    <x v="2"/>
    <x v="1"/>
    <x v="1"/>
    <n v="32"/>
    <n v="14.399999999999999"/>
  </r>
  <r>
    <x v="3"/>
    <n v="1185732"/>
    <d v="2021-02-11T00:00:00"/>
    <x v="2"/>
    <s v="Utah"/>
    <s v="Salt Lake City"/>
    <x v="5"/>
    <n v="24"/>
    <x v="165"/>
    <n v="3144"/>
    <n v="1949.28"/>
    <n v="0.62"/>
    <x v="2"/>
    <x v="1"/>
    <x v="1"/>
    <n v="24"/>
    <n v="14.879999999999999"/>
  </r>
  <r>
    <x v="3"/>
    <n v="1185732"/>
    <d v="2021-03-10T00:00:00"/>
    <x v="2"/>
    <s v="Utah"/>
    <s v="Salt Lake City"/>
    <x v="0"/>
    <n v="29"/>
    <x v="137"/>
    <n v="4872"/>
    <n v="2533.44"/>
    <n v="0.52"/>
    <x v="2"/>
    <x v="2"/>
    <x v="1"/>
    <n v="29"/>
    <n v="15.08"/>
  </r>
  <r>
    <x v="3"/>
    <n v="1185732"/>
    <d v="2021-03-10T00:00:00"/>
    <x v="2"/>
    <s v="Utah"/>
    <s v="Salt Lake City"/>
    <x v="1"/>
    <n v="28"/>
    <x v="240"/>
    <n v="2856"/>
    <n v="1428"/>
    <n v="0.5"/>
    <x v="2"/>
    <x v="2"/>
    <x v="1"/>
    <n v="28"/>
    <n v="14"/>
  </r>
  <r>
    <x v="3"/>
    <n v="1185732"/>
    <d v="2021-03-10T00:00:00"/>
    <x v="2"/>
    <s v="Utah"/>
    <s v="Salt Lake City"/>
    <x v="2"/>
    <n v="18"/>
    <x v="205"/>
    <n v="2016"/>
    <n v="1008"/>
    <n v="0.5"/>
    <x v="2"/>
    <x v="2"/>
    <x v="1"/>
    <n v="18"/>
    <n v="9"/>
  </r>
  <r>
    <x v="3"/>
    <n v="1185732"/>
    <d v="2021-03-10T00:00:00"/>
    <x v="2"/>
    <s v="Utah"/>
    <s v="Salt Lake City"/>
    <x v="3"/>
    <n v="23"/>
    <x v="201"/>
    <n v="1679"/>
    <n v="889.87"/>
    <n v="0.53"/>
    <x v="2"/>
    <x v="2"/>
    <x v="1"/>
    <n v="23"/>
    <n v="12.19"/>
  </r>
  <r>
    <x v="3"/>
    <n v="1185732"/>
    <d v="2021-03-10T00:00:00"/>
    <x v="2"/>
    <s v="Utah"/>
    <s v="Salt Lake City"/>
    <x v="4"/>
    <n v="38"/>
    <x v="41"/>
    <n v="2850"/>
    <n v="1425"/>
    <n v="0.5"/>
    <x v="2"/>
    <x v="2"/>
    <x v="1"/>
    <n v="38"/>
    <n v="19"/>
  </r>
  <r>
    <x v="3"/>
    <n v="1185732"/>
    <d v="2021-03-10T00:00:00"/>
    <x v="2"/>
    <s v="Utah"/>
    <s v="Salt Lake City"/>
    <x v="5"/>
    <n v="29"/>
    <x v="38"/>
    <n v="2900"/>
    <n v="1856"/>
    <n v="0.64"/>
    <x v="2"/>
    <x v="2"/>
    <x v="1"/>
    <n v="29"/>
    <n v="18.559999999999999"/>
  </r>
  <r>
    <x v="3"/>
    <n v="1185732"/>
    <d v="2021-04-11T00:00:00"/>
    <x v="2"/>
    <s v="Utah"/>
    <s v="Salt Lake City"/>
    <x v="0"/>
    <n v="27"/>
    <x v="141"/>
    <n v="4887"/>
    <n v="2443.5"/>
    <n v="0.5"/>
    <x v="2"/>
    <x v="3"/>
    <x v="1"/>
    <n v="27"/>
    <n v="13.5"/>
  </r>
  <r>
    <x v="3"/>
    <n v="1185732"/>
    <d v="2021-04-11T00:00:00"/>
    <x v="2"/>
    <s v="Utah"/>
    <s v="Salt Lake City"/>
    <x v="1"/>
    <n v="25"/>
    <x v="198"/>
    <n v="2350"/>
    <n v="1057.5"/>
    <n v="0.44999999999999996"/>
    <x v="2"/>
    <x v="3"/>
    <x v="1"/>
    <n v="25"/>
    <n v="11.25"/>
  </r>
  <r>
    <x v="3"/>
    <n v="1185732"/>
    <d v="2021-04-11T00:00:00"/>
    <x v="2"/>
    <s v="Utah"/>
    <s v="Salt Lake City"/>
    <x v="2"/>
    <n v="14"/>
    <x v="230"/>
    <n v="1372"/>
    <n v="631.12"/>
    <n v="0.45999999999999996"/>
    <x v="2"/>
    <x v="3"/>
    <x v="1"/>
    <n v="14"/>
    <n v="6.44"/>
  </r>
  <r>
    <x v="3"/>
    <n v="1185732"/>
    <d v="2021-04-11T00:00:00"/>
    <x v="2"/>
    <s v="Utah"/>
    <s v="Salt Lake City"/>
    <x v="3"/>
    <n v="18"/>
    <x v="227"/>
    <n v="1260"/>
    <n v="667.80000000000007"/>
    <n v="0.53"/>
    <x v="2"/>
    <x v="3"/>
    <x v="1"/>
    <n v="18"/>
    <n v="9.5400000000000009"/>
  </r>
  <r>
    <x v="3"/>
    <n v="1185732"/>
    <d v="2021-04-11T00:00:00"/>
    <x v="2"/>
    <s v="Utah"/>
    <s v="Salt Lake City"/>
    <x v="4"/>
    <n v="33"/>
    <x v="238"/>
    <n v="2442"/>
    <n v="1123.32"/>
    <n v="0.45999999999999996"/>
    <x v="2"/>
    <x v="3"/>
    <x v="1"/>
    <n v="33"/>
    <n v="15.18"/>
  </r>
  <r>
    <x v="3"/>
    <n v="1185732"/>
    <d v="2021-04-11T00:00:00"/>
    <x v="2"/>
    <s v="Utah"/>
    <s v="Salt Lake City"/>
    <x v="5"/>
    <n v="24"/>
    <x v="205"/>
    <n v="2688"/>
    <n v="1612.8"/>
    <n v="0.6"/>
    <x v="2"/>
    <x v="3"/>
    <x v="1"/>
    <n v="24"/>
    <n v="14.4"/>
  </r>
  <r>
    <x v="3"/>
    <n v="1185732"/>
    <d v="2021-05-12T00:00:00"/>
    <x v="2"/>
    <s v="Utah"/>
    <s v="Salt Lake City"/>
    <x v="0"/>
    <n v="32"/>
    <x v="132"/>
    <n v="5568"/>
    <n v="2839.68"/>
    <n v="0.51"/>
    <x v="2"/>
    <x v="4"/>
    <x v="1"/>
    <n v="32"/>
    <n v="16.32"/>
  </r>
  <r>
    <x v="3"/>
    <n v="1185732"/>
    <d v="2021-05-12T00:00:00"/>
    <x v="2"/>
    <s v="Utah"/>
    <s v="Salt Lake City"/>
    <x v="1"/>
    <n v="29"/>
    <x v="253"/>
    <n v="2929"/>
    <n v="1435.21"/>
    <n v="0.49"/>
    <x v="2"/>
    <x v="4"/>
    <x v="1"/>
    <n v="29"/>
    <n v="14.21"/>
  </r>
  <r>
    <x v="3"/>
    <n v="1185732"/>
    <d v="2021-05-12T00:00:00"/>
    <x v="2"/>
    <s v="Utah"/>
    <s v="Salt Lake City"/>
    <x v="2"/>
    <n v="25"/>
    <x v="230"/>
    <n v="2450"/>
    <n v="1225"/>
    <n v="0.5"/>
    <x v="2"/>
    <x v="4"/>
    <x v="1"/>
    <n v="25"/>
    <n v="12.5"/>
  </r>
  <r>
    <x v="3"/>
    <n v="1185732"/>
    <d v="2021-05-12T00:00:00"/>
    <x v="2"/>
    <s v="Utah"/>
    <s v="Salt Lake City"/>
    <x v="3"/>
    <n v="23"/>
    <x v="249"/>
    <n v="1656"/>
    <n v="910.80000000000007"/>
    <n v="0.55000000000000004"/>
    <x v="2"/>
    <x v="4"/>
    <x v="1"/>
    <n v="23"/>
    <n v="12.65"/>
  </r>
  <r>
    <x v="3"/>
    <n v="1185732"/>
    <d v="2021-05-12T00:00:00"/>
    <x v="2"/>
    <s v="Utah"/>
    <s v="Salt Lake City"/>
    <x v="4"/>
    <n v="39"/>
    <x v="41"/>
    <n v="2925"/>
    <n v="1462.5"/>
    <n v="0.5"/>
    <x v="2"/>
    <x v="4"/>
    <x v="1"/>
    <n v="39"/>
    <n v="19.5"/>
  </r>
  <r>
    <x v="3"/>
    <n v="1185732"/>
    <d v="2021-05-12T00:00:00"/>
    <x v="2"/>
    <s v="Utah"/>
    <s v="Salt Lake City"/>
    <x v="5"/>
    <n v="44"/>
    <x v="196"/>
    <n v="5280"/>
    <n v="3432"/>
    <n v="0.65"/>
    <x v="2"/>
    <x v="4"/>
    <x v="1"/>
    <n v="44"/>
    <n v="28.6"/>
  </r>
  <r>
    <x v="3"/>
    <n v="1185732"/>
    <d v="2021-06-11T00:00:00"/>
    <x v="2"/>
    <s v="Utah"/>
    <s v="Salt Lake City"/>
    <x v="0"/>
    <n v="28"/>
    <x v="131"/>
    <n v="5096"/>
    <n v="2598.96"/>
    <n v="0.51"/>
    <x v="2"/>
    <x v="11"/>
    <x v="1"/>
    <n v="28"/>
    <n v="14.28"/>
  </r>
  <r>
    <x v="3"/>
    <n v="1185732"/>
    <d v="2021-06-11T00:00:00"/>
    <x v="2"/>
    <s v="Utah"/>
    <s v="Salt Lake City"/>
    <x v="1"/>
    <n v="24"/>
    <x v="205"/>
    <n v="2688"/>
    <n v="1317.12"/>
    <n v="0.49"/>
    <x v="2"/>
    <x v="11"/>
    <x v="1"/>
    <n v="24"/>
    <n v="11.76"/>
  </r>
  <r>
    <x v="3"/>
    <n v="1185732"/>
    <d v="2021-06-11T00:00:00"/>
    <x v="2"/>
    <s v="Utah"/>
    <s v="Salt Lake City"/>
    <x v="2"/>
    <n v="19"/>
    <x v="202"/>
    <n v="2185"/>
    <n v="1070.6500000000001"/>
    <n v="0.49"/>
    <x v="2"/>
    <x v="11"/>
    <x v="1"/>
    <n v="19"/>
    <n v="9.31"/>
  </r>
  <r>
    <x v="3"/>
    <n v="1185732"/>
    <d v="2021-06-11T00:00:00"/>
    <x v="2"/>
    <s v="Utah"/>
    <s v="Salt Lake City"/>
    <x v="3"/>
    <n v="19"/>
    <x v="243"/>
    <n v="2052"/>
    <n v="1046.52"/>
    <n v="0.51"/>
    <x v="2"/>
    <x v="11"/>
    <x v="1"/>
    <n v="19"/>
    <n v="9.69"/>
  </r>
  <r>
    <x v="3"/>
    <n v="1185732"/>
    <d v="2021-06-11T00:00:00"/>
    <x v="2"/>
    <s v="Utah"/>
    <s v="Salt Lake City"/>
    <x v="4"/>
    <n v="34"/>
    <x v="243"/>
    <n v="3672"/>
    <n v="1652.3999999999999"/>
    <n v="0.44999999999999996"/>
    <x v="2"/>
    <x v="11"/>
    <x v="1"/>
    <n v="34"/>
    <n v="15.299999999999999"/>
  </r>
  <r>
    <x v="3"/>
    <n v="1185732"/>
    <d v="2021-06-11T00:00:00"/>
    <x v="2"/>
    <s v="Utah"/>
    <s v="Salt Lake City"/>
    <x v="5"/>
    <n v="38"/>
    <x v="42"/>
    <n v="5700"/>
    <n v="3420"/>
    <n v="0.6"/>
    <x v="2"/>
    <x v="11"/>
    <x v="1"/>
    <n v="38"/>
    <n v="22.8"/>
  </r>
  <r>
    <x v="3"/>
    <n v="1185732"/>
    <d v="2021-07-10T00:00:00"/>
    <x v="2"/>
    <s v="Utah"/>
    <s v="Salt Lake City"/>
    <x v="0"/>
    <n v="34"/>
    <x v="167"/>
    <n v="7616"/>
    <n v="3960.32"/>
    <n v="0.52"/>
    <x v="2"/>
    <x v="5"/>
    <x v="1"/>
    <n v="34"/>
    <n v="17.68"/>
  </r>
  <r>
    <x v="3"/>
    <n v="1185732"/>
    <d v="2021-07-10T00:00:00"/>
    <x v="2"/>
    <s v="Utah"/>
    <s v="Salt Lake City"/>
    <x v="1"/>
    <n v="29"/>
    <x v="160"/>
    <n v="4640"/>
    <n v="2227.1999999999998"/>
    <n v="0.48"/>
    <x v="2"/>
    <x v="5"/>
    <x v="1"/>
    <n v="29"/>
    <n v="13.919999999999998"/>
  </r>
  <r>
    <x v="3"/>
    <n v="1185732"/>
    <d v="2021-07-10T00:00:00"/>
    <x v="2"/>
    <s v="Utah"/>
    <s v="Salt Lake City"/>
    <x v="2"/>
    <n v="24"/>
    <x v="216"/>
    <n v="3312"/>
    <n v="1589.76"/>
    <n v="0.48"/>
    <x v="2"/>
    <x v="5"/>
    <x v="1"/>
    <n v="24"/>
    <n v="11.52"/>
  </r>
  <r>
    <x v="3"/>
    <n v="1185732"/>
    <d v="2021-07-10T00:00:00"/>
    <x v="2"/>
    <s v="Utah"/>
    <s v="Salt Lake City"/>
    <x v="3"/>
    <n v="23"/>
    <x v="202"/>
    <n v="2645"/>
    <n v="1322.5"/>
    <n v="0.5"/>
    <x v="2"/>
    <x v="5"/>
    <x v="1"/>
    <n v="23"/>
    <n v="11.5"/>
  </r>
  <r>
    <x v="3"/>
    <n v="1185732"/>
    <d v="2021-07-10T00:00:00"/>
    <x v="2"/>
    <s v="Utah"/>
    <s v="Salt Lake City"/>
    <x v="4"/>
    <n v="32"/>
    <x v="209"/>
    <n v="4096"/>
    <n v="1884.1599999999999"/>
    <n v="0.45999999999999996"/>
    <x v="2"/>
    <x v="5"/>
    <x v="1"/>
    <n v="32"/>
    <n v="14.719999999999999"/>
  </r>
  <r>
    <x v="3"/>
    <n v="1185732"/>
    <d v="2021-07-10T00:00:00"/>
    <x v="2"/>
    <s v="Utah"/>
    <s v="Salt Lake City"/>
    <x v="5"/>
    <n v="38"/>
    <x v="42"/>
    <n v="5700"/>
    <n v="3705"/>
    <n v="0.65"/>
    <x v="2"/>
    <x v="5"/>
    <x v="1"/>
    <n v="38"/>
    <n v="24.7"/>
  </r>
  <r>
    <x v="3"/>
    <n v="1185732"/>
    <d v="2021-08-11T00:00:00"/>
    <x v="2"/>
    <s v="Utah"/>
    <s v="Salt Lake City"/>
    <x v="0"/>
    <n v="33"/>
    <x v="126"/>
    <n v="6699"/>
    <n v="3349.5"/>
    <n v="0.5"/>
    <x v="2"/>
    <x v="6"/>
    <x v="1"/>
    <n v="33"/>
    <n v="16.5"/>
  </r>
  <r>
    <x v="3"/>
    <n v="1185732"/>
    <d v="2021-08-11T00:00:00"/>
    <x v="2"/>
    <s v="Utah"/>
    <s v="Salt Lake City"/>
    <x v="1"/>
    <n v="34"/>
    <x v="165"/>
    <n v="4454"/>
    <n v="2093.3799999999997"/>
    <n v="0.47"/>
    <x v="2"/>
    <x v="6"/>
    <x v="1"/>
    <n v="34"/>
    <n v="15.979999999999997"/>
  </r>
  <r>
    <x v="3"/>
    <n v="1185732"/>
    <d v="2021-08-11T00:00:00"/>
    <x v="2"/>
    <s v="Utah"/>
    <s v="Salt Lake City"/>
    <x v="2"/>
    <n v="29"/>
    <x v="161"/>
    <n v="3277"/>
    <n v="1605.73"/>
    <n v="0.49"/>
    <x v="2"/>
    <x v="6"/>
    <x v="1"/>
    <n v="29"/>
    <n v="14.21"/>
  </r>
  <r>
    <x v="3"/>
    <n v="1185732"/>
    <d v="2021-08-11T00:00:00"/>
    <x v="2"/>
    <s v="Utah"/>
    <s v="Salt Lake City"/>
    <x v="3"/>
    <n v="19"/>
    <x v="253"/>
    <n v="1919"/>
    <n v="1017.07"/>
    <n v="0.53"/>
    <x v="2"/>
    <x v="6"/>
    <x v="1"/>
    <n v="19"/>
    <n v="10.07"/>
  </r>
  <r>
    <x v="3"/>
    <n v="1185732"/>
    <d v="2021-08-11T00:00:00"/>
    <x v="2"/>
    <s v="Utah"/>
    <s v="Salt Lake City"/>
    <x v="4"/>
    <n v="29"/>
    <x v="193"/>
    <n v="3045"/>
    <n v="1400.6999999999998"/>
    <n v="0.45999999999999996"/>
    <x v="2"/>
    <x v="6"/>
    <x v="1"/>
    <n v="29"/>
    <n v="13.339999999999998"/>
  </r>
  <r>
    <x v="3"/>
    <n v="1185732"/>
    <d v="2021-08-11T00:00:00"/>
    <x v="2"/>
    <s v="Utah"/>
    <s v="Salt Lake City"/>
    <x v="5"/>
    <n v="32"/>
    <x v="152"/>
    <n v="4864"/>
    <n v="2918.4"/>
    <n v="0.6"/>
    <x v="2"/>
    <x v="6"/>
    <x v="1"/>
    <n v="32"/>
    <n v="19.2"/>
  </r>
  <r>
    <x v="3"/>
    <n v="1185732"/>
    <d v="2021-09-12T00:00:00"/>
    <x v="2"/>
    <s v="Utah"/>
    <s v="Salt Lake City"/>
    <x v="0"/>
    <n v="29"/>
    <x v="138"/>
    <n v="4901"/>
    <n v="2548.52"/>
    <n v="0.52"/>
    <x v="2"/>
    <x v="7"/>
    <x v="1"/>
    <n v="29"/>
    <n v="15.08"/>
  </r>
  <r>
    <x v="3"/>
    <n v="1185732"/>
    <d v="2021-09-12T00:00:00"/>
    <x v="2"/>
    <s v="Utah"/>
    <s v="Salt Lake City"/>
    <x v="1"/>
    <n v="23"/>
    <x v="185"/>
    <n v="2806"/>
    <n v="1262.6999999999998"/>
    <n v="0.44999999999999996"/>
    <x v="2"/>
    <x v="7"/>
    <x v="1"/>
    <n v="23"/>
    <n v="10.349999999999998"/>
  </r>
  <r>
    <x v="3"/>
    <n v="1185732"/>
    <d v="2021-09-12T00:00:00"/>
    <x v="2"/>
    <s v="Utah"/>
    <s v="Salt Lake City"/>
    <x v="2"/>
    <n v="9"/>
    <x v="250"/>
    <n v="819"/>
    <n v="409.5"/>
    <n v="0.5"/>
    <x v="2"/>
    <x v="7"/>
    <x v="1"/>
    <n v="9"/>
    <n v="4.5"/>
  </r>
  <r>
    <x v="3"/>
    <n v="1185732"/>
    <d v="2021-09-12T00:00:00"/>
    <x v="2"/>
    <s v="Utah"/>
    <s v="Salt Lake City"/>
    <x v="3"/>
    <n v="10"/>
    <x v="246"/>
    <n v="880"/>
    <n v="448.8"/>
    <n v="0.51"/>
    <x v="2"/>
    <x v="7"/>
    <x v="1"/>
    <n v="10"/>
    <n v="5.1000000000000005"/>
  </r>
  <r>
    <x v="3"/>
    <n v="1185732"/>
    <d v="2021-09-12T00:00:00"/>
    <x v="2"/>
    <s v="Utah"/>
    <s v="Salt Lake City"/>
    <x v="4"/>
    <n v="19"/>
    <x v="246"/>
    <n v="1672"/>
    <n v="836"/>
    <n v="0.5"/>
    <x v="2"/>
    <x v="7"/>
    <x v="1"/>
    <n v="19"/>
    <n v="9.5"/>
  </r>
  <r>
    <x v="3"/>
    <n v="1185732"/>
    <d v="2021-09-12T00:00:00"/>
    <x v="2"/>
    <s v="Utah"/>
    <s v="Salt Lake City"/>
    <x v="5"/>
    <n v="24"/>
    <x v="196"/>
    <n v="2880"/>
    <n v="1843.2"/>
    <n v="0.64"/>
    <x v="2"/>
    <x v="7"/>
    <x v="1"/>
    <n v="24"/>
    <n v="15.360000000000001"/>
  </r>
  <r>
    <x v="3"/>
    <n v="1185732"/>
    <d v="2021-10-11T00:00:00"/>
    <x v="2"/>
    <s v="Utah"/>
    <s v="Salt Lake City"/>
    <x v="0"/>
    <n v="28"/>
    <x v="217"/>
    <n v="4844"/>
    <n v="2470.44"/>
    <n v="0.51"/>
    <x v="2"/>
    <x v="8"/>
    <x v="1"/>
    <n v="28"/>
    <n v="14.280000000000001"/>
  </r>
  <r>
    <x v="3"/>
    <n v="1185732"/>
    <d v="2021-10-11T00:00:00"/>
    <x v="2"/>
    <s v="Utah"/>
    <s v="Salt Lake City"/>
    <x v="1"/>
    <n v="19"/>
    <x v="38"/>
    <n v="1900"/>
    <n v="950"/>
    <n v="0.5"/>
    <x v="2"/>
    <x v="8"/>
    <x v="1"/>
    <n v="19"/>
    <n v="9.5"/>
  </r>
  <r>
    <x v="3"/>
    <n v="1185732"/>
    <d v="2021-10-11T00:00:00"/>
    <x v="2"/>
    <s v="Utah"/>
    <s v="Salt Lake City"/>
    <x v="2"/>
    <n v="19"/>
    <x v="237"/>
    <n v="1653"/>
    <n v="809.97"/>
    <n v="0.49"/>
    <x v="2"/>
    <x v="8"/>
    <x v="1"/>
    <n v="19"/>
    <n v="9.31"/>
  </r>
  <r>
    <x v="3"/>
    <n v="1185732"/>
    <d v="2021-10-11T00:00:00"/>
    <x v="2"/>
    <s v="Utah"/>
    <s v="Salt Lake City"/>
    <x v="3"/>
    <n v="19"/>
    <x v="249"/>
    <n v="1368"/>
    <n v="752.40000000000009"/>
    <n v="0.55000000000000004"/>
    <x v="2"/>
    <x v="8"/>
    <x v="1"/>
    <n v="19"/>
    <n v="10.450000000000001"/>
  </r>
  <r>
    <x v="3"/>
    <n v="1185732"/>
    <d v="2021-10-11T00:00:00"/>
    <x v="2"/>
    <s v="Utah"/>
    <s v="Salt Lake City"/>
    <x v="4"/>
    <n v="29"/>
    <x v="170"/>
    <n v="2407"/>
    <n v="1203.5"/>
    <n v="0.5"/>
    <x v="2"/>
    <x v="8"/>
    <x v="1"/>
    <n v="29"/>
    <n v="14.5"/>
  </r>
  <r>
    <x v="3"/>
    <n v="1185732"/>
    <d v="2021-10-11T00:00:00"/>
    <x v="2"/>
    <s v="Utah"/>
    <s v="Salt Lake City"/>
    <x v="5"/>
    <n v="32"/>
    <x v="233"/>
    <n v="3328"/>
    <n v="2063.36"/>
    <n v="0.62"/>
    <x v="2"/>
    <x v="8"/>
    <x v="1"/>
    <n v="32"/>
    <n v="19.84"/>
  </r>
  <r>
    <x v="3"/>
    <n v="1185732"/>
    <d v="2021-11-11T00:00:00"/>
    <x v="2"/>
    <s v="Utah"/>
    <s v="Salt Lake City"/>
    <x v="0"/>
    <n v="29"/>
    <x v="197"/>
    <n v="4321"/>
    <n v="2160.5"/>
    <n v="0.5"/>
    <x v="2"/>
    <x v="9"/>
    <x v="1"/>
    <n v="29"/>
    <n v="14.5"/>
  </r>
  <r>
    <x v="3"/>
    <n v="1185732"/>
    <d v="2021-11-11T00:00:00"/>
    <x v="2"/>
    <s v="Utah"/>
    <s v="Salt Lake City"/>
    <x v="1"/>
    <n v="20"/>
    <x v="243"/>
    <n v="2160"/>
    <n v="993.59999999999991"/>
    <n v="0.45999999999999996"/>
    <x v="2"/>
    <x v="9"/>
    <x v="1"/>
    <n v="20"/>
    <n v="9.1999999999999993"/>
  </r>
  <r>
    <x v="3"/>
    <n v="1185732"/>
    <d v="2021-11-11T00:00:00"/>
    <x v="2"/>
    <s v="Utah"/>
    <s v="Salt Lake City"/>
    <x v="2"/>
    <n v="19"/>
    <x v="270"/>
    <n v="1767"/>
    <n v="848.16"/>
    <n v="0.48"/>
    <x v="2"/>
    <x v="9"/>
    <x v="1"/>
    <n v="19"/>
    <n v="9.1199999999999992"/>
  </r>
  <r>
    <x v="3"/>
    <n v="1185732"/>
    <d v="2021-11-11T00:00:00"/>
    <x v="2"/>
    <s v="Utah"/>
    <s v="Salt Lake City"/>
    <x v="3"/>
    <n v="19"/>
    <x v="161"/>
    <n v="2147"/>
    <n v="1094.97"/>
    <n v="0.51"/>
    <x v="2"/>
    <x v="9"/>
    <x v="1"/>
    <n v="19"/>
    <n v="9.69"/>
  </r>
  <r>
    <x v="3"/>
    <n v="1185732"/>
    <d v="2021-11-11T00:00:00"/>
    <x v="2"/>
    <s v="Utah"/>
    <s v="Salt Lake City"/>
    <x v="4"/>
    <n v="39"/>
    <x v="250"/>
    <n v="3549"/>
    <n v="1739.01"/>
    <n v="0.49"/>
    <x v="2"/>
    <x v="9"/>
    <x v="1"/>
    <n v="39"/>
    <n v="19.11"/>
  </r>
  <r>
    <x v="3"/>
    <n v="1185732"/>
    <d v="2021-11-11T00:00:00"/>
    <x v="2"/>
    <s v="Utah"/>
    <s v="Salt Lake City"/>
    <x v="5"/>
    <n v="43"/>
    <x v="161"/>
    <n v="4859"/>
    <n v="3158.35"/>
    <n v="0.65"/>
    <x v="2"/>
    <x v="9"/>
    <x v="1"/>
    <n v="43"/>
    <n v="27.95"/>
  </r>
  <r>
    <x v="3"/>
    <n v="1185732"/>
    <d v="2021-12-10T00:00:00"/>
    <x v="2"/>
    <s v="Utah"/>
    <s v="Salt Lake City"/>
    <x v="0"/>
    <n v="39"/>
    <x v="126"/>
    <n v="7917"/>
    <n v="4354.3500000000004"/>
    <n v="0.55000000000000004"/>
    <x v="2"/>
    <x v="10"/>
    <x v="1"/>
    <n v="39"/>
    <n v="21.450000000000003"/>
  </r>
  <r>
    <x v="3"/>
    <n v="1185732"/>
    <d v="2021-12-10T00:00:00"/>
    <x v="2"/>
    <s v="Utah"/>
    <s v="Salt Lake City"/>
    <x v="1"/>
    <n v="28"/>
    <x v="57"/>
    <n v="4060"/>
    <n v="1989.3999999999999"/>
    <n v="0.49"/>
    <x v="2"/>
    <x v="10"/>
    <x v="1"/>
    <n v="28"/>
    <n v="13.719999999999999"/>
  </r>
  <r>
    <x v="3"/>
    <n v="1185732"/>
    <d v="2021-12-10T00:00:00"/>
    <x v="2"/>
    <s v="Utah"/>
    <s v="Salt Lake City"/>
    <x v="2"/>
    <n v="29"/>
    <x v="161"/>
    <n v="3277"/>
    <n v="1540.1899999999998"/>
    <n v="0.47"/>
    <x v="2"/>
    <x v="10"/>
    <x v="1"/>
    <n v="29"/>
    <n v="13.629999999999999"/>
  </r>
  <r>
    <x v="3"/>
    <n v="1185732"/>
    <d v="2021-12-10T00:00:00"/>
    <x v="2"/>
    <s v="Utah"/>
    <s v="Salt Lake City"/>
    <x v="3"/>
    <n v="27"/>
    <x v="205"/>
    <n v="3024"/>
    <n v="1542.24"/>
    <n v="0.51"/>
    <x v="2"/>
    <x v="10"/>
    <x v="1"/>
    <n v="27"/>
    <n v="13.77"/>
  </r>
  <r>
    <x v="3"/>
    <n v="1185732"/>
    <d v="2021-12-10T00:00:00"/>
    <x v="2"/>
    <s v="Utah"/>
    <s v="Salt Lake City"/>
    <x v="4"/>
    <n v="38"/>
    <x v="205"/>
    <n v="4256"/>
    <n v="2128"/>
    <n v="0.5"/>
    <x v="2"/>
    <x v="10"/>
    <x v="1"/>
    <n v="38"/>
    <n v="19"/>
  </r>
  <r>
    <x v="3"/>
    <n v="1185732"/>
    <d v="2021-12-10T00:00:00"/>
    <x v="2"/>
    <s v="Utah"/>
    <s v="Salt Lake City"/>
    <x v="5"/>
    <n v="42"/>
    <x v="35"/>
    <n v="5250"/>
    <n v="3202.5"/>
    <n v="0.61"/>
    <x v="2"/>
    <x v="10"/>
    <x v="1"/>
    <n v="42"/>
    <n v="25.62"/>
  </r>
  <r>
    <x v="3"/>
    <n v="1128299"/>
    <d v="2021-01-24T00:00:00"/>
    <x v="2"/>
    <s v="Utah"/>
    <s v="Salt Lake City"/>
    <x v="0"/>
    <n v="27"/>
    <x v="230"/>
    <n v="2646"/>
    <n v="1270.08"/>
    <n v="0.48"/>
    <x v="2"/>
    <x v="0"/>
    <x v="1"/>
    <n v="27"/>
    <n v="12.959999999999999"/>
  </r>
  <r>
    <x v="3"/>
    <n v="1128299"/>
    <d v="2021-01-24T00:00:00"/>
    <x v="2"/>
    <s v="Utah"/>
    <s v="Salt Lake City"/>
    <x v="1"/>
    <n v="39"/>
    <x v="193"/>
    <n v="4095"/>
    <n v="2006.55"/>
    <n v="0.49"/>
    <x v="2"/>
    <x v="0"/>
    <x v="1"/>
    <n v="39"/>
    <n v="19.11"/>
  </r>
  <r>
    <x v="3"/>
    <n v="1128299"/>
    <d v="2021-01-24T00:00:00"/>
    <x v="2"/>
    <s v="Utah"/>
    <s v="Salt Lake City"/>
    <x v="2"/>
    <n v="39"/>
    <x v="193"/>
    <n v="4095"/>
    <n v="1965.6"/>
    <n v="0.48"/>
    <x v="2"/>
    <x v="0"/>
    <x v="1"/>
    <n v="39"/>
    <n v="18.72"/>
  </r>
  <r>
    <x v="3"/>
    <n v="1128299"/>
    <d v="2021-01-24T00:00:00"/>
    <x v="2"/>
    <s v="Utah"/>
    <s v="Salt Lake City"/>
    <x v="3"/>
    <n v="39"/>
    <x v="208"/>
    <n v="2262"/>
    <n v="1040.52"/>
    <n v="0.45999999999999996"/>
    <x v="2"/>
    <x v="0"/>
    <x v="1"/>
    <n v="39"/>
    <n v="17.940000000000001"/>
  </r>
  <r>
    <x v="3"/>
    <n v="1128299"/>
    <d v="2021-01-24T00:00:00"/>
    <x v="2"/>
    <s v="Utah"/>
    <s v="Salt Lake City"/>
    <x v="4"/>
    <n v="42"/>
    <x v="178"/>
    <n v="1848"/>
    <n v="1016.4000000000001"/>
    <n v="0.55000000000000004"/>
    <x v="2"/>
    <x v="0"/>
    <x v="1"/>
    <n v="42"/>
    <n v="23.1"/>
  </r>
  <r>
    <x v="3"/>
    <n v="1128299"/>
    <d v="2021-01-24T00:00:00"/>
    <x v="2"/>
    <s v="Utah"/>
    <s v="Salt Lake City"/>
    <x v="5"/>
    <n v="39"/>
    <x v="243"/>
    <n v="4212"/>
    <n v="1811.16"/>
    <n v="0.43"/>
    <x v="2"/>
    <x v="0"/>
    <x v="1"/>
    <n v="39"/>
    <n v="16.77"/>
  </r>
  <r>
    <x v="3"/>
    <n v="1128299"/>
    <d v="2021-02-24T00:00:00"/>
    <x v="2"/>
    <s v="Utah"/>
    <s v="Salt Lake City"/>
    <x v="0"/>
    <n v="29"/>
    <x v="236"/>
    <n v="3393"/>
    <n v="1526.85"/>
    <n v="0.44999999999999996"/>
    <x v="2"/>
    <x v="1"/>
    <x v="1"/>
    <n v="29"/>
    <n v="13.049999999999999"/>
  </r>
  <r>
    <x v="3"/>
    <n v="1128299"/>
    <d v="2021-02-24T00:00:00"/>
    <x v="2"/>
    <s v="Utah"/>
    <s v="Salt Lake City"/>
    <x v="1"/>
    <n v="39"/>
    <x v="250"/>
    <n v="3549"/>
    <n v="1703.52"/>
    <n v="0.48"/>
    <x v="2"/>
    <x v="1"/>
    <x v="1"/>
    <n v="39"/>
    <n v="18.72"/>
  </r>
  <r>
    <x v="3"/>
    <n v="1128299"/>
    <d v="2021-02-24T00:00:00"/>
    <x v="2"/>
    <s v="Utah"/>
    <s v="Salt Lake City"/>
    <x v="2"/>
    <n v="36"/>
    <x v="246"/>
    <n v="3168"/>
    <n v="1425.6"/>
    <n v="0.44999999999999996"/>
    <x v="2"/>
    <x v="1"/>
    <x v="1"/>
    <n v="36"/>
    <n v="16.2"/>
  </r>
  <r>
    <x v="3"/>
    <n v="1128299"/>
    <d v="2021-02-24T00:00:00"/>
    <x v="2"/>
    <s v="Oregon"/>
    <s v="Portland"/>
    <x v="3"/>
    <n v="39"/>
    <x v="208"/>
    <n v="2262"/>
    <n v="1085.76"/>
    <n v="0.48"/>
    <x v="2"/>
    <x v="1"/>
    <x v="1"/>
    <n v="39"/>
    <n v="18.72"/>
  </r>
  <r>
    <x v="3"/>
    <n v="1128299"/>
    <d v="2021-02-24T00:00:00"/>
    <x v="2"/>
    <s v="Oregon"/>
    <s v="Portland"/>
    <x v="4"/>
    <n v="42"/>
    <x v="183"/>
    <n v="1596"/>
    <n v="829.92000000000007"/>
    <n v="0.52"/>
    <x v="2"/>
    <x v="1"/>
    <x v="1"/>
    <n v="42"/>
    <n v="21.840000000000003"/>
  </r>
  <r>
    <x v="3"/>
    <n v="1128299"/>
    <d v="2021-02-24T00:00:00"/>
    <x v="2"/>
    <s v="Oregon"/>
    <s v="Portland"/>
    <x v="5"/>
    <n v="37"/>
    <x v="211"/>
    <n v="3145"/>
    <n v="1258"/>
    <n v="0.4"/>
    <x v="2"/>
    <x v="1"/>
    <x v="1"/>
    <n v="37"/>
    <n v="14.8"/>
  </r>
  <r>
    <x v="3"/>
    <n v="1128299"/>
    <d v="2021-03-23T00:00:00"/>
    <x v="2"/>
    <s v="Oregon"/>
    <s v="Portland"/>
    <x v="0"/>
    <n v="38"/>
    <x v="209"/>
    <n v="4864"/>
    <n v="2383.36"/>
    <n v="0.49"/>
    <x v="2"/>
    <x v="2"/>
    <x v="1"/>
    <n v="38"/>
    <n v="18.62"/>
  </r>
  <r>
    <x v="3"/>
    <n v="1128299"/>
    <d v="2021-03-23T00:00:00"/>
    <x v="2"/>
    <s v="Oregon"/>
    <s v="Portland"/>
    <x v="1"/>
    <n v="45"/>
    <x v="211"/>
    <n v="3825"/>
    <n v="1836"/>
    <n v="0.48"/>
    <x v="2"/>
    <x v="2"/>
    <x v="1"/>
    <n v="45"/>
    <n v="21.6"/>
  </r>
  <r>
    <x v="3"/>
    <n v="1128299"/>
    <d v="2021-03-23T00:00:00"/>
    <x v="2"/>
    <s v="Oregon"/>
    <s v="Portland"/>
    <x v="2"/>
    <n v="54"/>
    <x v="246"/>
    <n v="4752"/>
    <n v="2138.3999999999996"/>
    <n v="0.44999999999999996"/>
    <x v="2"/>
    <x v="2"/>
    <x v="1"/>
    <n v="54"/>
    <n v="24.299999999999997"/>
  </r>
  <r>
    <x v="3"/>
    <n v="1128299"/>
    <d v="2021-03-23T00:00:00"/>
    <x v="2"/>
    <s v="Oregon"/>
    <s v="Portland"/>
    <x v="3"/>
    <n v="49"/>
    <x v="188"/>
    <n v="3185"/>
    <n v="1528.8"/>
    <n v="0.48"/>
    <x v="2"/>
    <x v="2"/>
    <x v="1"/>
    <n v="49"/>
    <n v="23.52"/>
  </r>
  <r>
    <x v="3"/>
    <n v="1128299"/>
    <d v="2021-03-23T00:00:00"/>
    <x v="2"/>
    <s v="Oregon"/>
    <s v="Portland"/>
    <x v="4"/>
    <n v="54"/>
    <x v="259"/>
    <n v="1404"/>
    <n v="744.12"/>
    <n v="0.53"/>
    <x v="2"/>
    <x v="2"/>
    <x v="1"/>
    <n v="54"/>
    <n v="28.62"/>
  </r>
  <r>
    <x v="3"/>
    <n v="1128299"/>
    <d v="2021-03-23T00:00:00"/>
    <x v="2"/>
    <s v="Oregon"/>
    <s v="Portland"/>
    <x v="5"/>
    <n v="49"/>
    <x v="237"/>
    <n v="4263"/>
    <n v="1790.46"/>
    <n v="0.42"/>
    <x v="2"/>
    <x v="2"/>
    <x v="1"/>
    <n v="49"/>
    <n v="20.580000000000002"/>
  </r>
  <r>
    <x v="3"/>
    <n v="1128299"/>
    <d v="2021-04-24T00:00:00"/>
    <x v="2"/>
    <s v="Oregon"/>
    <s v="Portland"/>
    <x v="0"/>
    <n v="51"/>
    <x v="168"/>
    <n v="6324"/>
    <n v="2909.04"/>
    <n v="0.45999999999999996"/>
    <x v="2"/>
    <x v="3"/>
    <x v="1"/>
    <n v="51"/>
    <n v="23.46"/>
  </r>
  <r>
    <x v="3"/>
    <n v="1128299"/>
    <d v="2021-04-24T00:00:00"/>
    <x v="2"/>
    <s v="Oregon"/>
    <s v="Portland"/>
    <x v="1"/>
    <n v="54"/>
    <x v="170"/>
    <n v="4482"/>
    <n v="2196.1799999999998"/>
    <n v="0.49"/>
    <x v="2"/>
    <x v="3"/>
    <x v="1"/>
    <n v="54"/>
    <n v="26.459999999999997"/>
  </r>
  <r>
    <x v="3"/>
    <n v="1128299"/>
    <d v="2021-04-24T00:00:00"/>
    <x v="2"/>
    <s v="Oregon"/>
    <s v="Portland"/>
    <x v="2"/>
    <n v="55"/>
    <x v="211"/>
    <n v="4675"/>
    <n v="2244"/>
    <n v="0.48"/>
    <x v="2"/>
    <x v="3"/>
    <x v="1"/>
    <n v="55"/>
    <n v="26.4"/>
  </r>
  <r>
    <x v="3"/>
    <n v="1128299"/>
    <d v="2021-04-24T00:00:00"/>
    <x v="2"/>
    <s v="Oregon"/>
    <s v="Portland"/>
    <x v="3"/>
    <n v="41"/>
    <x v="184"/>
    <n v="2583"/>
    <n v="1291.5"/>
    <n v="0.5"/>
    <x v="2"/>
    <x v="3"/>
    <x v="1"/>
    <n v="41"/>
    <n v="20.5"/>
  </r>
  <r>
    <x v="3"/>
    <n v="1128299"/>
    <d v="2021-04-24T00:00:00"/>
    <x v="2"/>
    <s v="Oregon"/>
    <s v="Portland"/>
    <x v="4"/>
    <n v="48"/>
    <x v="218"/>
    <n v="1728"/>
    <n v="864"/>
    <n v="0.5"/>
    <x v="2"/>
    <x v="3"/>
    <x v="1"/>
    <n v="48"/>
    <n v="24"/>
  </r>
  <r>
    <x v="3"/>
    <n v="1128299"/>
    <d v="2021-04-24T00:00:00"/>
    <x v="2"/>
    <s v="Oregon"/>
    <s v="Portland"/>
    <x v="5"/>
    <n v="59"/>
    <x v="199"/>
    <n v="4956"/>
    <n v="2230.1999999999998"/>
    <n v="0.44999999999999996"/>
    <x v="2"/>
    <x v="3"/>
    <x v="1"/>
    <n v="59"/>
    <n v="26.549999999999997"/>
  </r>
  <r>
    <x v="3"/>
    <n v="1128299"/>
    <d v="2021-05-25T00:00:00"/>
    <x v="2"/>
    <s v="Oregon"/>
    <s v="Portland"/>
    <x v="0"/>
    <n v="48"/>
    <x v="57"/>
    <n v="6960"/>
    <n v="3131.9999999999995"/>
    <n v="0.44999999999999996"/>
    <x v="2"/>
    <x v="4"/>
    <x v="1"/>
    <n v="48"/>
    <n v="21.599999999999998"/>
  </r>
  <r>
    <x v="3"/>
    <n v="1128299"/>
    <d v="2021-05-25T00:00:00"/>
    <x v="2"/>
    <s v="Oregon"/>
    <s v="Portland"/>
    <x v="1"/>
    <n v="50"/>
    <x v="193"/>
    <n v="5250"/>
    <n v="2415"/>
    <n v="0.45999999999999996"/>
    <x v="2"/>
    <x v="4"/>
    <x v="1"/>
    <n v="50"/>
    <n v="23"/>
  </r>
  <r>
    <x v="3"/>
    <n v="1128299"/>
    <d v="2021-05-25T00:00:00"/>
    <x v="2"/>
    <s v="Oregon"/>
    <s v="Portland"/>
    <x v="2"/>
    <n v="50"/>
    <x v="60"/>
    <n v="4750"/>
    <n v="2375"/>
    <n v="0.5"/>
    <x v="2"/>
    <x v="4"/>
    <x v="1"/>
    <n v="50"/>
    <n v="25"/>
  </r>
  <r>
    <x v="3"/>
    <n v="1128299"/>
    <d v="2021-05-25T00:00:00"/>
    <x v="2"/>
    <s v="Oregon"/>
    <s v="Portland"/>
    <x v="3"/>
    <n v="49"/>
    <x v="170"/>
    <n v="4067"/>
    <n v="1952.1599999999999"/>
    <n v="0.48"/>
    <x v="2"/>
    <x v="4"/>
    <x v="1"/>
    <n v="49"/>
    <n v="23.52"/>
  </r>
  <r>
    <x v="3"/>
    <n v="1128299"/>
    <d v="2021-05-25T00:00:00"/>
    <x v="2"/>
    <s v="Oregon"/>
    <s v="Portland"/>
    <x v="4"/>
    <n v="41"/>
    <x v="178"/>
    <n v="1804"/>
    <n v="992.2"/>
    <n v="0.55000000000000004"/>
    <x v="2"/>
    <x v="4"/>
    <x v="1"/>
    <n v="41"/>
    <n v="22.55"/>
  </r>
  <r>
    <x v="3"/>
    <n v="1128299"/>
    <d v="2021-05-25T00:00:00"/>
    <x v="2"/>
    <s v="Oregon"/>
    <s v="Portland"/>
    <x v="5"/>
    <n v="54"/>
    <x v="174"/>
    <n v="8532"/>
    <n v="3839.3999999999996"/>
    <n v="0.44999999999999996"/>
    <x v="2"/>
    <x v="4"/>
    <x v="1"/>
    <n v="54"/>
    <n v="24.299999999999997"/>
  </r>
  <r>
    <x v="3"/>
    <n v="1128299"/>
    <d v="2021-06-24T00:00:00"/>
    <x v="2"/>
    <s v="Oregon"/>
    <s v="Portland"/>
    <x v="0"/>
    <n v="51"/>
    <x v="37"/>
    <n v="11475"/>
    <n v="5622.75"/>
    <n v="0.49"/>
    <x v="2"/>
    <x v="11"/>
    <x v="1"/>
    <n v="51"/>
    <n v="24.99"/>
  </r>
  <r>
    <x v="3"/>
    <n v="1128299"/>
    <d v="2021-06-24T00:00:00"/>
    <x v="2"/>
    <s v="Oregon"/>
    <s v="Portland"/>
    <x v="1"/>
    <n v="62"/>
    <x v="138"/>
    <n v="10478"/>
    <n v="5134.22"/>
    <n v="0.49"/>
    <x v="2"/>
    <x v="11"/>
    <x v="1"/>
    <n v="62"/>
    <n v="30.380000000000003"/>
  </r>
  <r>
    <x v="3"/>
    <n v="1128299"/>
    <d v="2021-06-24T00:00:00"/>
    <x v="2"/>
    <s v="Oregon"/>
    <s v="Portland"/>
    <x v="2"/>
    <n v="78"/>
    <x v="133"/>
    <n v="14742"/>
    <n v="6781.32"/>
    <n v="0.45999999999999996"/>
    <x v="2"/>
    <x v="11"/>
    <x v="1"/>
    <n v="78"/>
    <n v="35.879999999999995"/>
  </r>
  <r>
    <x v="3"/>
    <n v="1128299"/>
    <d v="2021-06-24T00:00:00"/>
    <x v="2"/>
    <s v="Oregon"/>
    <s v="Portland"/>
    <x v="3"/>
    <n v="74"/>
    <x v="174"/>
    <n v="11692"/>
    <n v="5846"/>
    <n v="0.5"/>
    <x v="2"/>
    <x v="11"/>
    <x v="1"/>
    <n v="74"/>
    <n v="37"/>
  </r>
  <r>
    <x v="3"/>
    <n v="1128299"/>
    <d v="2021-06-24T00:00:00"/>
    <x v="2"/>
    <s v="Oregon"/>
    <s v="Portland"/>
    <x v="4"/>
    <n v="86"/>
    <x v="243"/>
    <n v="9288"/>
    <n v="4922.6400000000003"/>
    <n v="0.53"/>
    <x v="2"/>
    <x v="11"/>
    <x v="1"/>
    <n v="86"/>
    <n v="45.580000000000005"/>
  </r>
  <r>
    <x v="3"/>
    <n v="1128299"/>
    <d v="2021-06-24T00:00:00"/>
    <x v="2"/>
    <s v="Oregon"/>
    <s v="Portland"/>
    <x v="5"/>
    <n v="95"/>
    <x v="133"/>
    <n v="17955"/>
    <n v="8079.7499999999991"/>
    <n v="0.44999999999999996"/>
    <x v="2"/>
    <x v="11"/>
    <x v="1"/>
    <n v="95"/>
    <n v="42.749999999999993"/>
  </r>
  <r>
    <x v="3"/>
    <n v="1128299"/>
    <d v="2021-07-23T00:00:00"/>
    <x v="2"/>
    <s v="Oregon"/>
    <s v="Portland"/>
    <x v="0"/>
    <n v="79"/>
    <x v="128"/>
    <n v="20145"/>
    <n v="9669.6"/>
    <n v="0.48"/>
    <x v="2"/>
    <x v="5"/>
    <x v="1"/>
    <n v="79"/>
    <n v="37.92"/>
  </r>
  <r>
    <x v="3"/>
    <n v="1128299"/>
    <d v="2021-07-23T00:00:00"/>
    <x v="2"/>
    <s v="Oregon"/>
    <s v="Portland"/>
    <x v="1"/>
    <n v="85"/>
    <x v="130"/>
    <n v="16660"/>
    <n v="7830.2"/>
    <n v="0.47"/>
    <x v="2"/>
    <x v="5"/>
    <x v="1"/>
    <n v="85"/>
    <n v="39.949999999999996"/>
  </r>
  <r>
    <x v="3"/>
    <n v="1128299"/>
    <d v="2021-07-23T00:00:00"/>
    <x v="2"/>
    <s v="Oregon"/>
    <s v="Portland"/>
    <x v="2"/>
    <n v="86"/>
    <x v="134"/>
    <n v="14018"/>
    <n v="6588.46"/>
    <n v="0.47"/>
    <x v="2"/>
    <x v="5"/>
    <x v="1"/>
    <n v="86"/>
    <n v="40.42"/>
  </r>
  <r>
    <x v="3"/>
    <n v="1128299"/>
    <d v="2021-07-23T00:00:00"/>
    <x v="2"/>
    <s v="Oregon"/>
    <s v="Portland"/>
    <x v="3"/>
    <n v="82"/>
    <x v="241"/>
    <n v="13530"/>
    <n v="6494.4"/>
    <n v="0.48"/>
    <x v="2"/>
    <x v="5"/>
    <x v="1"/>
    <n v="82"/>
    <n v="39.36"/>
  </r>
  <r>
    <x v="3"/>
    <n v="1128299"/>
    <d v="2021-07-23T00:00:00"/>
    <x v="2"/>
    <s v="Oregon"/>
    <s v="Portland"/>
    <x v="4"/>
    <n v="84"/>
    <x v="163"/>
    <n v="13104"/>
    <n v="6552"/>
    <n v="0.5"/>
    <x v="2"/>
    <x v="5"/>
    <x v="1"/>
    <n v="84"/>
    <n v="42"/>
  </r>
  <r>
    <x v="3"/>
    <n v="1128299"/>
    <d v="2021-07-23T00:00:00"/>
    <x v="2"/>
    <s v="Oregon"/>
    <s v="Portland"/>
    <x v="5"/>
    <n v="97"/>
    <x v="42"/>
    <n v="14550"/>
    <n v="6111"/>
    <n v="0.42"/>
    <x v="2"/>
    <x v="5"/>
    <x v="1"/>
    <n v="97"/>
    <n v="40.74"/>
  </r>
  <r>
    <x v="3"/>
    <n v="1128299"/>
    <d v="2021-08-24T00:00:00"/>
    <x v="2"/>
    <s v="Oregon"/>
    <s v="Portland"/>
    <x v="0"/>
    <n v="81"/>
    <x v="40"/>
    <n v="16200"/>
    <n v="7776"/>
    <n v="0.48"/>
    <x v="2"/>
    <x v="6"/>
    <x v="1"/>
    <n v="81"/>
    <n v="38.880000000000003"/>
  </r>
  <r>
    <x v="3"/>
    <n v="1128299"/>
    <d v="2021-08-24T00:00:00"/>
    <x v="2"/>
    <s v="Oregon"/>
    <s v="Portland"/>
    <x v="1"/>
    <n v="76"/>
    <x v="148"/>
    <n v="17708"/>
    <n v="8676.92"/>
    <n v="0.49"/>
    <x v="2"/>
    <x v="6"/>
    <x v="1"/>
    <n v="76"/>
    <n v="37.24"/>
  </r>
  <r>
    <x v="3"/>
    <n v="1128299"/>
    <d v="2021-08-24T00:00:00"/>
    <x v="2"/>
    <s v="Oregon"/>
    <s v="Portland"/>
    <x v="2"/>
    <n v="68"/>
    <x v="49"/>
    <n v="13260"/>
    <n v="6497.4"/>
    <n v="0.49"/>
    <x v="2"/>
    <x v="6"/>
    <x v="1"/>
    <n v="68"/>
    <n v="33.32"/>
  </r>
  <r>
    <x v="3"/>
    <n v="1128299"/>
    <d v="2021-08-24T00:00:00"/>
    <x v="2"/>
    <s v="Oregon"/>
    <s v="Portland"/>
    <x v="3"/>
    <n v="68"/>
    <x v="164"/>
    <n v="8092"/>
    <n v="3722.3199999999997"/>
    <n v="0.45999999999999996"/>
    <x v="2"/>
    <x v="6"/>
    <x v="1"/>
    <n v="68"/>
    <n v="31.279999999999998"/>
  </r>
  <r>
    <x v="3"/>
    <n v="1128299"/>
    <d v="2021-08-24T00:00:00"/>
    <x v="2"/>
    <s v="Oregon"/>
    <s v="Portland"/>
    <x v="4"/>
    <n v="65"/>
    <x v="209"/>
    <n v="8320"/>
    <n v="4409.6000000000004"/>
    <n v="0.53"/>
    <x v="2"/>
    <x v="6"/>
    <x v="1"/>
    <n v="65"/>
    <n v="34.450000000000003"/>
  </r>
  <r>
    <x v="3"/>
    <n v="1128299"/>
    <d v="2021-08-24T00:00:00"/>
    <x v="2"/>
    <s v="Oregon"/>
    <s v="Portland"/>
    <x v="5"/>
    <n v="69"/>
    <x v="201"/>
    <n v="5037"/>
    <n v="2216.2800000000002"/>
    <n v="0.44"/>
    <x v="2"/>
    <x v="6"/>
    <x v="1"/>
    <n v="69"/>
    <n v="30.360000000000003"/>
  </r>
  <r>
    <x v="3"/>
    <n v="1128299"/>
    <d v="2021-09-25T00:00:00"/>
    <x v="2"/>
    <s v="Oregon"/>
    <s v="Portland"/>
    <x v="0"/>
    <n v="46"/>
    <x v="185"/>
    <n v="5612"/>
    <n v="2525.3999999999996"/>
    <n v="0.44999999999999996"/>
    <x v="2"/>
    <x v="7"/>
    <x v="1"/>
    <n v="46"/>
    <n v="20.699999999999996"/>
  </r>
  <r>
    <x v="3"/>
    <n v="1128299"/>
    <d v="2021-09-25T00:00:00"/>
    <x v="2"/>
    <s v="Oregon"/>
    <s v="Portland"/>
    <x v="1"/>
    <n v="51"/>
    <x v="185"/>
    <n v="6222"/>
    <n v="2862.12"/>
    <n v="0.45999999999999996"/>
    <x v="2"/>
    <x v="7"/>
    <x v="1"/>
    <n v="51"/>
    <n v="23.46"/>
  </r>
  <r>
    <x v="3"/>
    <n v="1128299"/>
    <d v="2021-09-25T00:00:00"/>
    <x v="2"/>
    <s v="Oregon"/>
    <s v="Portland"/>
    <x v="2"/>
    <n v="49"/>
    <x v="41"/>
    <n v="3675"/>
    <n v="1653.7499999999998"/>
    <n v="0.44999999999999996"/>
    <x v="2"/>
    <x v="7"/>
    <x v="1"/>
    <n v="49"/>
    <n v="22.049999999999997"/>
  </r>
  <r>
    <x v="3"/>
    <n v="1128299"/>
    <d v="2021-09-25T00:00:00"/>
    <x v="2"/>
    <s v="Oregon"/>
    <s v="Portland"/>
    <x v="3"/>
    <n v="49"/>
    <x v="239"/>
    <n v="2548"/>
    <n v="1172.08"/>
    <n v="0.45999999999999996"/>
    <x v="2"/>
    <x v="7"/>
    <x v="1"/>
    <n v="49"/>
    <n v="22.54"/>
  </r>
  <r>
    <x v="3"/>
    <n v="1128299"/>
    <d v="2021-09-25T00:00:00"/>
    <x v="2"/>
    <s v="Oregon"/>
    <s v="Portland"/>
    <x v="4"/>
    <n v="58"/>
    <x v="229"/>
    <n v="3422"/>
    <n v="1813.66"/>
    <n v="0.53"/>
    <x v="2"/>
    <x v="7"/>
    <x v="1"/>
    <n v="58"/>
    <n v="30.740000000000002"/>
  </r>
  <r>
    <x v="3"/>
    <n v="1128299"/>
    <d v="2021-09-25T00:00:00"/>
    <x v="2"/>
    <s v="Oregon"/>
    <s v="Portland"/>
    <x v="5"/>
    <n v="41"/>
    <x v="201"/>
    <n v="2993"/>
    <n v="1257.06"/>
    <n v="0.42"/>
    <x v="2"/>
    <x v="7"/>
    <x v="1"/>
    <n v="41"/>
    <n v="17.22"/>
  </r>
  <r>
    <x v="3"/>
    <n v="1128299"/>
    <d v="2021-10-24T00:00:00"/>
    <x v="2"/>
    <s v="Oregon"/>
    <s v="Portland"/>
    <x v="0"/>
    <n v="38"/>
    <x v="240"/>
    <n v="3876"/>
    <n v="1821.7199999999998"/>
    <n v="0.47"/>
    <x v="2"/>
    <x v="8"/>
    <x v="1"/>
    <n v="38"/>
    <n v="17.86"/>
  </r>
  <r>
    <x v="3"/>
    <n v="1128299"/>
    <d v="2021-10-24T00:00:00"/>
    <x v="2"/>
    <s v="Oregon"/>
    <s v="Portland"/>
    <x v="1"/>
    <n v="50"/>
    <x v="213"/>
    <n v="7100"/>
    <n v="3265.9999999999995"/>
    <n v="0.45999999999999996"/>
    <x v="2"/>
    <x v="8"/>
    <x v="1"/>
    <n v="50"/>
    <n v="22.999999999999996"/>
  </r>
  <r>
    <x v="3"/>
    <n v="1128299"/>
    <d v="2021-10-24T00:00:00"/>
    <x v="2"/>
    <s v="Oregon"/>
    <s v="Portland"/>
    <x v="2"/>
    <n v="46"/>
    <x v="250"/>
    <n v="4186"/>
    <n v="2051.14"/>
    <n v="0.49"/>
    <x v="2"/>
    <x v="8"/>
    <x v="1"/>
    <n v="46"/>
    <n v="22.54"/>
  </r>
  <r>
    <x v="3"/>
    <n v="1128299"/>
    <d v="2021-10-24T00:00:00"/>
    <x v="2"/>
    <s v="Oregon"/>
    <s v="Portland"/>
    <x v="3"/>
    <n v="44"/>
    <x v="194"/>
    <n v="3564"/>
    <n v="1710.72"/>
    <n v="0.48"/>
    <x v="2"/>
    <x v="8"/>
    <x v="1"/>
    <n v="44"/>
    <n v="21.12"/>
  </r>
  <r>
    <x v="3"/>
    <n v="1128299"/>
    <d v="2021-10-24T00:00:00"/>
    <x v="2"/>
    <s v="Oregon"/>
    <s v="Portland"/>
    <x v="4"/>
    <n v="51"/>
    <x v="41"/>
    <n v="3825"/>
    <n v="2065.5"/>
    <n v="0.54"/>
    <x v="2"/>
    <x v="8"/>
    <x v="1"/>
    <n v="51"/>
    <n v="27.54"/>
  </r>
  <r>
    <x v="3"/>
    <n v="1128299"/>
    <d v="2021-10-24T00:00:00"/>
    <x v="2"/>
    <s v="Oregon"/>
    <s v="Portland"/>
    <x v="5"/>
    <n v="58"/>
    <x v="193"/>
    <n v="6090"/>
    <n v="2618.6999999999998"/>
    <n v="0.43"/>
    <x v="2"/>
    <x v="8"/>
    <x v="1"/>
    <n v="58"/>
    <n v="24.939999999999998"/>
  </r>
  <r>
    <x v="3"/>
    <n v="1128299"/>
    <d v="2021-11-24T00:00:00"/>
    <x v="2"/>
    <s v="Oregon"/>
    <s v="Portland"/>
    <x v="0"/>
    <n v="44"/>
    <x v="217"/>
    <n v="7612"/>
    <n v="3501.5199999999995"/>
    <n v="0.45999999999999996"/>
    <x v="2"/>
    <x v="9"/>
    <x v="1"/>
    <n v="44"/>
    <n v="20.239999999999998"/>
  </r>
  <r>
    <x v="3"/>
    <n v="1128299"/>
    <d v="2021-11-24T00:00:00"/>
    <x v="2"/>
    <s v="Oregon"/>
    <s v="Portland"/>
    <x v="1"/>
    <n v="48"/>
    <x v="49"/>
    <n v="9360"/>
    <n v="4680"/>
    <n v="0.5"/>
    <x v="2"/>
    <x v="9"/>
    <x v="1"/>
    <n v="48"/>
    <n v="24"/>
  </r>
  <r>
    <x v="3"/>
    <n v="1128299"/>
    <d v="2021-11-24T00:00:00"/>
    <x v="2"/>
    <s v="Oregon"/>
    <s v="Portland"/>
    <x v="2"/>
    <n v="42"/>
    <x v="209"/>
    <n v="5376"/>
    <n v="2688"/>
    <n v="0.5"/>
    <x v="2"/>
    <x v="9"/>
    <x v="1"/>
    <n v="42"/>
    <n v="21"/>
  </r>
  <r>
    <x v="3"/>
    <n v="1128299"/>
    <d v="2021-11-24T00:00:00"/>
    <x v="2"/>
    <s v="Oregon"/>
    <s v="Portland"/>
    <x v="3"/>
    <n v="51"/>
    <x v="165"/>
    <n v="6681"/>
    <n v="3073.2599999999998"/>
    <n v="0.45999999999999996"/>
    <x v="2"/>
    <x v="9"/>
    <x v="1"/>
    <n v="51"/>
    <n v="23.459999999999997"/>
  </r>
  <r>
    <x v="3"/>
    <n v="1128299"/>
    <d v="2021-11-24T00:00:00"/>
    <x v="2"/>
    <s v="Oregon"/>
    <s v="Portland"/>
    <x v="4"/>
    <n v="68"/>
    <x v="215"/>
    <n v="7548"/>
    <n v="4075.92"/>
    <n v="0.54"/>
    <x v="2"/>
    <x v="9"/>
    <x v="1"/>
    <n v="68"/>
    <n v="36.72"/>
  </r>
  <r>
    <x v="3"/>
    <n v="1128299"/>
    <d v="2021-11-24T00:00:00"/>
    <x v="2"/>
    <s v="Oregon"/>
    <s v="Portland"/>
    <x v="5"/>
    <n v="76"/>
    <x v="197"/>
    <n v="11324"/>
    <n v="4756.08"/>
    <n v="0.42"/>
    <x v="2"/>
    <x v="9"/>
    <x v="1"/>
    <n v="76"/>
    <n v="31.919999999999998"/>
  </r>
  <r>
    <x v="3"/>
    <n v="1128299"/>
    <d v="2021-12-23T00:00:00"/>
    <x v="2"/>
    <s v="Oregon"/>
    <s v="Portland"/>
    <x v="0"/>
    <n v="61"/>
    <x v="143"/>
    <n v="11468"/>
    <n v="5504.6399999999994"/>
    <n v="0.48"/>
    <x v="2"/>
    <x v="10"/>
    <x v="1"/>
    <n v="61"/>
    <n v="29.279999999999998"/>
  </r>
  <r>
    <x v="3"/>
    <n v="1128299"/>
    <d v="2021-12-23T00:00:00"/>
    <x v="2"/>
    <s v="Oregon"/>
    <s v="Portland"/>
    <x v="1"/>
    <n v="72"/>
    <x v="153"/>
    <n v="15696"/>
    <n v="7377.12"/>
    <n v="0.47"/>
    <x v="2"/>
    <x v="10"/>
    <x v="1"/>
    <n v="72"/>
    <n v="33.839999999999996"/>
  </r>
  <r>
    <x v="3"/>
    <n v="1128299"/>
    <d v="2021-12-23T00:00:00"/>
    <x v="2"/>
    <s v="Oregon"/>
    <s v="Portland"/>
    <x v="2"/>
    <n v="67"/>
    <x v="241"/>
    <n v="11055"/>
    <n v="4974.7499999999991"/>
    <n v="0.44999999999999996"/>
    <x v="2"/>
    <x v="10"/>
    <x v="1"/>
    <n v="67"/>
    <n v="30.149999999999995"/>
  </r>
  <r>
    <x v="3"/>
    <n v="1128299"/>
    <d v="2021-12-23T00:00:00"/>
    <x v="2"/>
    <s v="Oregon"/>
    <s v="Portland"/>
    <x v="3"/>
    <n v="67"/>
    <x v="231"/>
    <n v="9581"/>
    <n v="4311.45"/>
    <n v="0.44999999999999996"/>
    <x v="2"/>
    <x v="10"/>
    <x v="1"/>
    <n v="67"/>
    <n v="30.15"/>
  </r>
  <r>
    <x v="3"/>
    <n v="1128299"/>
    <d v="2021-12-23T00:00:00"/>
    <x v="2"/>
    <s v="Oregon"/>
    <s v="Portland"/>
    <x v="4"/>
    <n v="72"/>
    <x v="247"/>
    <n v="9576"/>
    <n v="4788"/>
    <n v="0.5"/>
    <x v="2"/>
    <x v="10"/>
    <x v="1"/>
    <n v="72"/>
    <n v="36"/>
  </r>
  <r>
    <x v="3"/>
    <n v="1128299"/>
    <d v="2021-12-23T00:00:00"/>
    <x v="2"/>
    <s v="Oregon"/>
    <s v="Portland"/>
    <x v="5"/>
    <n v="77"/>
    <x v="217"/>
    <n v="13321"/>
    <n v="5328.4000000000005"/>
    <n v="0.4"/>
    <x v="2"/>
    <x v="10"/>
    <x v="1"/>
    <n v="77"/>
    <n v="30.800000000000004"/>
  </r>
  <r>
    <x v="3"/>
    <n v="1128299"/>
    <d v="2021-01-17T00:00:00"/>
    <x v="2"/>
    <s v="Oregon"/>
    <s v="Portland"/>
    <x v="0"/>
    <n v="33"/>
    <x v="38"/>
    <n v="3300"/>
    <n v="1683"/>
    <n v="0.51"/>
    <x v="2"/>
    <x v="0"/>
    <x v="1"/>
    <n v="33"/>
    <n v="16.829999999999998"/>
  </r>
  <r>
    <x v="3"/>
    <n v="1128299"/>
    <d v="2021-01-17T00:00:00"/>
    <x v="2"/>
    <s v="Oregon"/>
    <s v="Portland"/>
    <x v="1"/>
    <n v="42"/>
    <x v="38"/>
    <n v="4200"/>
    <n v="2268"/>
    <n v="0.54"/>
    <x v="2"/>
    <x v="0"/>
    <x v="1"/>
    <n v="42"/>
    <n v="22.68"/>
  </r>
  <r>
    <x v="3"/>
    <n v="1128299"/>
    <d v="2021-01-17T00:00:00"/>
    <x v="2"/>
    <s v="Oregon"/>
    <s v="Portland"/>
    <x v="2"/>
    <n v="43"/>
    <x v="205"/>
    <n v="4816"/>
    <n v="2600.6400000000003"/>
    <n v="0.54"/>
    <x v="2"/>
    <x v="0"/>
    <x v="1"/>
    <n v="43"/>
    <n v="23.220000000000002"/>
  </r>
  <r>
    <x v="3"/>
    <n v="1128299"/>
    <d v="2021-01-17T00:00:00"/>
    <x v="2"/>
    <s v="Oregon"/>
    <s v="Portland"/>
    <x v="3"/>
    <n v="41"/>
    <x v="181"/>
    <n v="2788"/>
    <n v="1533.3999999999999"/>
    <n v="0.54999999999999993"/>
    <x v="2"/>
    <x v="0"/>
    <x v="1"/>
    <n v="41"/>
    <n v="22.549999999999997"/>
  </r>
  <r>
    <x v="3"/>
    <n v="1128299"/>
    <d v="2021-01-17T00:00:00"/>
    <x v="2"/>
    <s v="Oregon"/>
    <s v="Portland"/>
    <x v="4"/>
    <n v="46"/>
    <x v="208"/>
    <n v="2668"/>
    <n v="1574.1200000000001"/>
    <n v="0.59000000000000008"/>
    <x v="2"/>
    <x v="0"/>
    <x v="1"/>
    <n v="46"/>
    <n v="27.14"/>
  </r>
  <r>
    <x v="3"/>
    <n v="1128299"/>
    <d v="2021-01-17T00:00:00"/>
    <x v="2"/>
    <s v="Oregon"/>
    <s v="Portland"/>
    <x v="5"/>
    <n v="41"/>
    <x v="185"/>
    <n v="5002"/>
    <n v="2400.96"/>
    <n v="0.48"/>
    <x v="2"/>
    <x v="0"/>
    <x v="1"/>
    <n v="41"/>
    <n v="19.68"/>
  </r>
  <r>
    <x v="3"/>
    <n v="1128299"/>
    <d v="2021-02-17T00:00:00"/>
    <x v="2"/>
    <s v="Oregon"/>
    <s v="Portland"/>
    <x v="0"/>
    <n v="33"/>
    <x v="150"/>
    <n v="4620"/>
    <n v="2448.6"/>
    <n v="0.53"/>
    <x v="2"/>
    <x v="1"/>
    <x v="1"/>
    <n v="33"/>
    <n v="17.489999999999998"/>
  </r>
  <r>
    <x v="3"/>
    <n v="1128299"/>
    <d v="2021-02-17T00:00:00"/>
    <x v="2"/>
    <s v="Oregon"/>
    <s v="Portland"/>
    <x v="1"/>
    <n v="41"/>
    <x v="210"/>
    <n v="4756"/>
    <n v="2425.56"/>
    <n v="0.51"/>
    <x v="2"/>
    <x v="1"/>
    <x v="1"/>
    <n v="41"/>
    <n v="20.91"/>
  </r>
  <r>
    <x v="3"/>
    <n v="1128299"/>
    <d v="2021-02-17T00:00:00"/>
    <x v="2"/>
    <s v="Oregon"/>
    <s v="Portland"/>
    <x v="2"/>
    <n v="41"/>
    <x v="196"/>
    <n v="4920"/>
    <n v="2558.4"/>
    <n v="0.52"/>
    <x v="2"/>
    <x v="1"/>
    <x v="1"/>
    <n v="41"/>
    <n v="21.32"/>
  </r>
  <r>
    <x v="3"/>
    <n v="1128299"/>
    <d v="2021-02-17T00:00:00"/>
    <x v="1"/>
    <s v="Louisiana"/>
    <s v="New Orleans"/>
    <x v="3"/>
    <n v="44"/>
    <x v="201"/>
    <n v="3212"/>
    <n v="1766.5999999999997"/>
    <n v="0.54999999999999993"/>
    <x v="2"/>
    <x v="1"/>
    <x v="1"/>
    <n v="44"/>
    <n v="24.199999999999996"/>
  </r>
  <r>
    <x v="3"/>
    <n v="1128299"/>
    <d v="2021-02-17T00:00:00"/>
    <x v="1"/>
    <s v="Louisiana"/>
    <s v="New Orleans"/>
    <x v="4"/>
    <n v="48"/>
    <x v="175"/>
    <n v="2448"/>
    <n v="1468.8"/>
    <n v="0.6"/>
    <x v="2"/>
    <x v="1"/>
    <x v="1"/>
    <n v="48"/>
    <n v="28.8"/>
  </r>
  <r>
    <x v="3"/>
    <n v="1128299"/>
    <d v="2021-02-17T00:00:00"/>
    <x v="1"/>
    <s v="Louisiana"/>
    <s v="New Orleans"/>
    <x v="5"/>
    <n v="44"/>
    <x v="193"/>
    <n v="4620"/>
    <n v="2217.6"/>
    <n v="0.48"/>
    <x v="2"/>
    <x v="1"/>
    <x v="1"/>
    <n v="44"/>
    <n v="21.119999999999997"/>
  </r>
  <r>
    <x v="3"/>
    <n v="1128299"/>
    <d v="2021-03-16T00:00:00"/>
    <x v="1"/>
    <s v="Louisiana"/>
    <s v="New Orleans"/>
    <x v="0"/>
    <n v="44"/>
    <x v="135"/>
    <n v="6468"/>
    <n v="3298.68"/>
    <n v="0.51"/>
    <x v="2"/>
    <x v="2"/>
    <x v="1"/>
    <n v="44"/>
    <n v="22.439999999999998"/>
  </r>
  <r>
    <x v="3"/>
    <n v="1128299"/>
    <d v="2021-03-16T00:00:00"/>
    <x v="1"/>
    <s v="Louisiana"/>
    <s v="New Orleans"/>
    <x v="1"/>
    <n v="51"/>
    <x v="253"/>
    <n v="5151"/>
    <n v="2833.0499999999997"/>
    <n v="0.54999999999999993"/>
    <x v="2"/>
    <x v="2"/>
    <x v="1"/>
    <n v="51"/>
    <n v="28.049999999999997"/>
  </r>
  <r>
    <x v="3"/>
    <n v="1128299"/>
    <d v="2021-03-16T00:00:00"/>
    <x v="1"/>
    <s v="Louisiana"/>
    <s v="New Orleans"/>
    <x v="2"/>
    <n v="56"/>
    <x v="210"/>
    <n v="6496"/>
    <n v="3572.7999999999997"/>
    <n v="0.54999999999999993"/>
    <x v="2"/>
    <x v="2"/>
    <x v="1"/>
    <n v="56"/>
    <n v="30.799999999999997"/>
  </r>
  <r>
    <x v="3"/>
    <n v="1128299"/>
    <d v="2021-03-16T00:00:00"/>
    <x v="1"/>
    <s v="Louisiana"/>
    <s v="New Orleans"/>
    <x v="3"/>
    <n v="50"/>
    <x v="199"/>
    <n v="4200"/>
    <n v="2309.9999999999995"/>
    <n v="0.54999999999999993"/>
    <x v="2"/>
    <x v="2"/>
    <x v="1"/>
    <n v="50"/>
    <n v="27.499999999999993"/>
  </r>
  <r>
    <x v="3"/>
    <n v="1128299"/>
    <d v="2021-03-16T00:00:00"/>
    <x v="1"/>
    <s v="Louisiana"/>
    <s v="New Orleans"/>
    <x v="4"/>
    <n v="56"/>
    <x v="203"/>
    <n v="2184"/>
    <n v="1310.3999999999999"/>
    <n v="0.6"/>
    <x v="2"/>
    <x v="2"/>
    <x v="1"/>
    <n v="56"/>
    <n v="33.599999999999994"/>
  </r>
  <r>
    <x v="3"/>
    <n v="1128299"/>
    <d v="2021-03-16T00:00:00"/>
    <x v="1"/>
    <s v="Louisiana"/>
    <s v="New Orleans"/>
    <x v="5"/>
    <n v="41"/>
    <x v="60"/>
    <n v="3895"/>
    <n v="1752.7499999999998"/>
    <n v="0.44999999999999996"/>
    <x v="2"/>
    <x v="2"/>
    <x v="1"/>
    <n v="41"/>
    <n v="18.45"/>
  </r>
  <r>
    <x v="3"/>
    <n v="1128299"/>
    <d v="2021-04-17T00:00:00"/>
    <x v="1"/>
    <s v="Louisiana"/>
    <s v="New Orleans"/>
    <x v="0"/>
    <n v="48"/>
    <x v="213"/>
    <n v="6816"/>
    <n v="3544.32"/>
    <n v="0.52"/>
    <x v="2"/>
    <x v="3"/>
    <x v="1"/>
    <n v="48"/>
    <n v="24.96"/>
  </r>
  <r>
    <x v="3"/>
    <n v="1128299"/>
    <d v="2021-04-17T00:00:00"/>
    <x v="1"/>
    <s v="Louisiana"/>
    <s v="New Orleans"/>
    <x v="1"/>
    <n v="52"/>
    <x v="246"/>
    <n v="4576"/>
    <n v="2288"/>
    <n v="0.5"/>
    <x v="2"/>
    <x v="3"/>
    <x v="1"/>
    <n v="52"/>
    <n v="26"/>
  </r>
  <r>
    <x v="3"/>
    <n v="1128299"/>
    <d v="2021-04-17T00:00:00"/>
    <x v="1"/>
    <s v="Louisiana"/>
    <s v="New Orleans"/>
    <x v="2"/>
    <n v="52"/>
    <x v="193"/>
    <n v="5460"/>
    <n v="2784.6"/>
    <n v="0.51"/>
    <x v="2"/>
    <x v="3"/>
    <x v="1"/>
    <n v="52"/>
    <n v="26.52"/>
  </r>
  <r>
    <x v="3"/>
    <n v="1128299"/>
    <d v="2021-04-17T00:00:00"/>
    <x v="1"/>
    <s v="Louisiana"/>
    <s v="New Orleans"/>
    <x v="3"/>
    <n v="39"/>
    <x v="238"/>
    <n v="2886"/>
    <n v="1529.5800000000002"/>
    <n v="0.53"/>
    <x v="2"/>
    <x v="3"/>
    <x v="1"/>
    <n v="39"/>
    <n v="20.67"/>
  </r>
  <r>
    <x v="3"/>
    <n v="1128299"/>
    <d v="2021-04-17T00:00:00"/>
    <x v="1"/>
    <s v="Louisiana"/>
    <s v="New Orleans"/>
    <x v="4"/>
    <n v="43"/>
    <x v="206"/>
    <n v="2279"/>
    <n v="1299.0300000000002"/>
    <n v="0.57000000000000006"/>
    <x v="2"/>
    <x v="3"/>
    <x v="1"/>
    <n v="43"/>
    <n v="24.510000000000005"/>
  </r>
  <r>
    <x v="3"/>
    <n v="1128299"/>
    <d v="2021-04-17T00:00:00"/>
    <x v="1"/>
    <s v="Louisiana"/>
    <s v="New Orleans"/>
    <x v="5"/>
    <n v="55"/>
    <x v="193"/>
    <n v="5775"/>
    <n v="2887.5"/>
    <n v="0.5"/>
    <x v="2"/>
    <x v="3"/>
    <x v="1"/>
    <n v="55"/>
    <n v="27.5"/>
  </r>
  <r>
    <x v="3"/>
    <n v="1128299"/>
    <d v="2021-05-18T00:00:00"/>
    <x v="1"/>
    <s v="Louisiana"/>
    <s v="New Orleans"/>
    <x v="0"/>
    <n v="43"/>
    <x v="160"/>
    <n v="6880"/>
    <n v="3646.4"/>
    <n v="0.53"/>
    <x v="2"/>
    <x v="4"/>
    <x v="1"/>
    <n v="43"/>
    <n v="22.79"/>
  </r>
  <r>
    <x v="3"/>
    <n v="1128299"/>
    <d v="2021-05-18T00:00:00"/>
    <x v="1"/>
    <s v="Louisiana"/>
    <s v="New Orleans"/>
    <x v="1"/>
    <n v="47"/>
    <x v="38"/>
    <n v="4700"/>
    <n v="2444"/>
    <n v="0.52"/>
    <x v="2"/>
    <x v="4"/>
    <x v="1"/>
    <n v="47"/>
    <n v="24.44"/>
  </r>
  <r>
    <x v="3"/>
    <n v="1128299"/>
    <d v="2021-05-18T00:00:00"/>
    <x v="1"/>
    <s v="Louisiana"/>
    <s v="New Orleans"/>
    <x v="2"/>
    <n v="49"/>
    <x v="205"/>
    <n v="5488"/>
    <n v="2798.88"/>
    <n v="0.51"/>
    <x v="2"/>
    <x v="4"/>
    <x v="1"/>
    <n v="49"/>
    <n v="24.990000000000002"/>
  </r>
  <r>
    <x v="3"/>
    <n v="1128299"/>
    <d v="2021-05-18T00:00:00"/>
    <x v="1"/>
    <s v="Louisiana"/>
    <s v="New Orleans"/>
    <x v="3"/>
    <n v="44"/>
    <x v="211"/>
    <n v="3740"/>
    <n v="1907.4"/>
    <n v="0.51"/>
    <x v="2"/>
    <x v="4"/>
    <x v="1"/>
    <n v="44"/>
    <n v="22.44"/>
  </r>
  <r>
    <x v="3"/>
    <n v="1128299"/>
    <d v="2021-05-18T00:00:00"/>
    <x v="1"/>
    <s v="Louisiana"/>
    <s v="New Orleans"/>
    <x v="4"/>
    <n v="36"/>
    <x v="188"/>
    <n v="2340"/>
    <n v="1380.6000000000001"/>
    <n v="0.59000000000000008"/>
    <x v="2"/>
    <x v="4"/>
    <x v="1"/>
    <n v="36"/>
    <n v="21.240000000000002"/>
  </r>
  <r>
    <x v="3"/>
    <n v="1128299"/>
    <d v="2021-05-18T00:00:00"/>
    <x v="1"/>
    <s v="Louisiana"/>
    <s v="New Orleans"/>
    <x v="5"/>
    <n v="59"/>
    <x v="212"/>
    <n v="9853"/>
    <n v="4433.8499999999995"/>
    <n v="0.44999999999999996"/>
    <x v="2"/>
    <x v="4"/>
    <x v="1"/>
    <n v="59"/>
    <n v="26.549999999999997"/>
  </r>
  <r>
    <x v="3"/>
    <n v="1128299"/>
    <d v="2021-06-17T00:00:00"/>
    <x v="1"/>
    <s v="Louisiana"/>
    <s v="New Orleans"/>
    <x v="0"/>
    <n v="58"/>
    <x v="154"/>
    <n v="14384"/>
    <n v="7335.84"/>
    <n v="0.51"/>
    <x v="2"/>
    <x v="11"/>
    <x v="1"/>
    <n v="58"/>
    <n v="29.580000000000002"/>
  </r>
  <r>
    <x v="3"/>
    <n v="1128299"/>
    <d v="2021-06-17T00:00:00"/>
    <x v="1"/>
    <s v="Louisiana"/>
    <s v="New Orleans"/>
    <x v="1"/>
    <n v="65"/>
    <x v="124"/>
    <n v="13650"/>
    <n v="7098"/>
    <n v="0.52"/>
    <x v="2"/>
    <x v="11"/>
    <x v="1"/>
    <n v="65"/>
    <n v="33.799999999999997"/>
  </r>
  <r>
    <x v="3"/>
    <n v="1128299"/>
    <d v="2021-06-17T00:00:00"/>
    <x v="1"/>
    <s v="Louisiana"/>
    <s v="New Orleans"/>
    <x v="2"/>
    <n v="83"/>
    <x v="126"/>
    <n v="16849"/>
    <n v="9266.9499999999989"/>
    <n v="0.54999999999999993"/>
    <x v="2"/>
    <x v="11"/>
    <x v="1"/>
    <n v="83"/>
    <n v="45.649999999999991"/>
  </r>
  <r>
    <x v="3"/>
    <n v="1128299"/>
    <d v="2021-06-17T00:00:00"/>
    <x v="1"/>
    <s v="Louisiana"/>
    <s v="New Orleans"/>
    <x v="3"/>
    <n v="82"/>
    <x v="147"/>
    <n v="13202"/>
    <n v="7261.0999999999995"/>
    <n v="0.54999999999999993"/>
    <x v="2"/>
    <x v="11"/>
    <x v="1"/>
    <n v="82"/>
    <n v="45.099999999999994"/>
  </r>
  <r>
    <x v="3"/>
    <n v="1128299"/>
    <d v="2021-06-17T00:00:00"/>
    <x v="1"/>
    <s v="Louisiana"/>
    <s v="New Orleans"/>
    <x v="4"/>
    <n v="92"/>
    <x v="236"/>
    <n v="10764"/>
    <n v="6135.4800000000005"/>
    <n v="0.57000000000000006"/>
    <x v="2"/>
    <x v="11"/>
    <x v="1"/>
    <n v="92"/>
    <n v="52.440000000000005"/>
  </r>
  <r>
    <x v="3"/>
    <n v="1128299"/>
    <d v="2021-06-17T00:00:00"/>
    <x v="1"/>
    <s v="Louisiana"/>
    <s v="New Orleans"/>
    <x v="5"/>
    <n v="100"/>
    <x v="49"/>
    <n v="19500"/>
    <n v="9360"/>
    <n v="0.48"/>
    <x v="2"/>
    <x v="11"/>
    <x v="1"/>
    <n v="100"/>
    <n v="48"/>
  </r>
  <r>
    <x v="3"/>
    <n v="1128299"/>
    <d v="2021-07-16T00:00:00"/>
    <x v="1"/>
    <s v="Louisiana"/>
    <s v="New Orleans"/>
    <x v="0"/>
    <n v="86"/>
    <x v="83"/>
    <n v="23220"/>
    <n v="12306.6"/>
    <n v="0.53"/>
    <x v="2"/>
    <x v="5"/>
    <x v="1"/>
    <n v="86"/>
    <n v="45.58"/>
  </r>
  <r>
    <x v="3"/>
    <n v="1128299"/>
    <d v="2021-07-16T00:00:00"/>
    <x v="1"/>
    <s v="Louisiana"/>
    <s v="New Orleans"/>
    <x v="1"/>
    <n v="92"/>
    <x v="126"/>
    <n v="18676"/>
    <n v="10271.799999999999"/>
    <n v="0.54999999999999993"/>
    <x v="2"/>
    <x v="5"/>
    <x v="1"/>
    <n v="92"/>
    <n v="50.599999999999994"/>
  </r>
  <r>
    <x v="3"/>
    <n v="1128299"/>
    <d v="2021-07-16T00:00:00"/>
    <x v="1"/>
    <s v="Louisiana"/>
    <s v="New Orleans"/>
    <x v="2"/>
    <n v="90"/>
    <x v="130"/>
    <n v="17640"/>
    <n v="9525.6"/>
    <n v="0.54"/>
    <x v="2"/>
    <x v="5"/>
    <x v="1"/>
    <n v="90"/>
    <n v="48.6"/>
  </r>
  <r>
    <x v="3"/>
    <n v="1128299"/>
    <d v="2021-07-16T00:00:00"/>
    <x v="1"/>
    <s v="Louisiana"/>
    <s v="New Orleans"/>
    <x v="3"/>
    <n v="86"/>
    <x v="137"/>
    <n v="14448"/>
    <n v="7801.92"/>
    <n v="0.54"/>
    <x v="2"/>
    <x v="5"/>
    <x v="1"/>
    <n v="86"/>
    <n v="46.44"/>
  </r>
  <r>
    <x v="3"/>
    <n v="1128299"/>
    <d v="2021-07-16T00:00:00"/>
    <x v="1"/>
    <s v="Louisiana"/>
    <s v="New Orleans"/>
    <x v="4"/>
    <n v="86"/>
    <x v="133"/>
    <n v="16254"/>
    <n v="9427.3200000000015"/>
    <n v="0.58000000000000007"/>
    <x v="2"/>
    <x v="5"/>
    <x v="1"/>
    <n v="86"/>
    <n v="49.88000000000001"/>
  </r>
  <r>
    <x v="3"/>
    <n v="1128299"/>
    <d v="2021-07-16T00:00:00"/>
    <x v="1"/>
    <s v="Louisiana"/>
    <s v="New Orleans"/>
    <x v="5"/>
    <n v="103"/>
    <x v="134"/>
    <n v="16789"/>
    <n v="8058.7199999999993"/>
    <n v="0.48"/>
    <x v="2"/>
    <x v="5"/>
    <x v="1"/>
    <n v="103"/>
    <n v="49.44"/>
  </r>
  <r>
    <x v="3"/>
    <n v="1128299"/>
    <d v="2021-08-17T00:00:00"/>
    <x v="1"/>
    <s v="Louisiana"/>
    <s v="New Orleans"/>
    <x v="0"/>
    <n v="86"/>
    <x v="128"/>
    <n v="21930"/>
    <n v="11184.300000000001"/>
    <n v="0.51"/>
    <x v="2"/>
    <x v="6"/>
    <x v="1"/>
    <n v="86"/>
    <n v="43.860000000000007"/>
  </r>
  <r>
    <x v="3"/>
    <n v="1128299"/>
    <d v="2021-08-17T00:00:00"/>
    <x v="1"/>
    <s v="Louisiana"/>
    <s v="New Orleans"/>
    <x v="1"/>
    <n v="77"/>
    <x v="101"/>
    <n v="18403"/>
    <n v="9385.5300000000007"/>
    <n v="0.51"/>
    <x v="2"/>
    <x v="6"/>
    <x v="1"/>
    <n v="77"/>
    <n v="39.270000000000003"/>
  </r>
  <r>
    <x v="3"/>
    <n v="1128299"/>
    <d v="2021-08-17T00:00:00"/>
    <x v="1"/>
    <s v="Louisiana"/>
    <s v="New Orleans"/>
    <x v="2"/>
    <n v="70"/>
    <x v="133"/>
    <n v="13230"/>
    <n v="7276.4999999999991"/>
    <n v="0.54999999999999993"/>
    <x v="2"/>
    <x v="6"/>
    <x v="1"/>
    <n v="70"/>
    <n v="38.499999999999993"/>
  </r>
  <r>
    <x v="3"/>
    <n v="1128299"/>
    <d v="2021-08-17T00:00:00"/>
    <x v="1"/>
    <s v="Louisiana"/>
    <s v="New Orleans"/>
    <x v="3"/>
    <n v="74"/>
    <x v="209"/>
    <n v="9472"/>
    <n v="5020.16"/>
    <n v="0.53"/>
    <x v="2"/>
    <x v="6"/>
    <x v="1"/>
    <n v="74"/>
    <n v="39.22"/>
  </r>
  <r>
    <x v="3"/>
    <n v="1128299"/>
    <d v="2021-08-17T00:00:00"/>
    <x v="1"/>
    <s v="Louisiana"/>
    <s v="New Orleans"/>
    <x v="4"/>
    <n v="64"/>
    <x v="216"/>
    <n v="8832"/>
    <n v="5210.880000000001"/>
    <n v="0.59000000000000008"/>
    <x v="2"/>
    <x v="6"/>
    <x v="1"/>
    <n v="64"/>
    <n v="37.760000000000005"/>
  </r>
  <r>
    <x v="3"/>
    <n v="1128299"/>
    <d v="2021-08-17T00:00:00"/>
    <x v="1"/>
    <s v="Louisiana"/>
    <s v="New Orleans"/>
    <x v="5"/>
    <n v="63"/>
    <x v="228"/>
    <n v="5670"/>
    <n v="2778.2999999999997"/>
    <n v="0.49"/>
    <x v="2"/>
    <x v="6"/>
    <x v="1"/>
    <n v="63"/>
    <n v="30.869999999999997"/>
  </r>
  <r>
    <x v="3"/>
    <n v="1128299"/>
    <d v="2021-09-18T00:00:00"/>
    <x v="1"/>
    <s v="Louisiana"/>
    <s v="New Orleans"/>
    <x v="0"/>
    <n v="43"/>
    <x v="57"/>
    <n v="6235"/>
    <n v="3429.2499999999995"/>
    <n v="0.54999999999999993"/>
    <x v="2"/>
    <x v="7"/>
    <x v="1"/>
    <n v="43"/>
    <n v="23.65"/>
  </r>
  <r>
    <x v="3"/>
    <n v="1128299"/>
    <d v="2021-09-18T00:00:00"/>
    <x v="1"/>
    <s v="Louisiana"/>
    <s v="New Orleans"/>
    <x v="1"/>
    <n v="46"/>
    <x v="35"/>
    <n v="5750"/>
    <n v="2932.5"/>
    <n v="0.51"/>
    <x v="2"/>
    <x v="7"/>
    <x v="1"/>
    <n v="46"/>
    <n v="23.46"/>
  </r>
  <r>
    <x v="3"/>
    <n v="1128299"/>
    <d v="2021-09-18T00:00:00"/>
    <x v="1"/>
    <s v="Louisiana"/>
    <s v="New Orleans"/>
    <x v="2"/>
    <n v="43"/>
    <x v="252"/>
    <n v="3354"/>
    <n v="1744.0800000000002"/>
    <n v="0.52"/>
    <x v="2"/>
    <x v="7"/>
    <x v="1"/>
    <n v="43"/>
    <n v="22.360000000000003"/>
  </r>
  <r>
    <x v="3"/>
    <n v="1128299"/>
    <d v="2021-09-18T00:00:00"/>
    <x v="1"/>
    <s v="Louisiana"/>
    <s v="New Orleans"/>
    <x v="3"/>
    <n v="41"/>
    <x v="184"/>
    <n v="2583"/>
    <n v="1317.33"/>
    <n v="0.51"/>
    <x v="2"/>
    <x v="7"/>
    <x v="1"/>
    <n v="41"/>
    <n v="20.91"/>
  </r>
  <r>
    <x v="3"/>
    <n v="1128299"/>
    <d v="2021-09-18T00:00:00"/>
    <x v="1"/>
    <s v="Louisiana"/>
    <s v="New Orleans"/>
    <x v="4"/>
    <n v="51"/>
    <x v="169"/>
    <n v="3927"/>
    <n v="2159.8500000000004"/>
    <n v="0.55000000000000004"/>
    <x v="2"/>
    <x v="7"/>
    <x v="1"/>
    <n v="51"/>
    <n v="28.050000000000004"/>
  </r>
  <r>
    <x v="3"/>
    <n v="1128299"/>
    <d v="2021-09-18T00:00:00"/>
    <x v="1"/>
    <s v="Louisiana"/>
    <s v="New Orleans"/>
    <x v="5"/>
    <n v="39"/>
    <x v="41"/>
    <n v="2925"/>
    <n v="1462.5"/>
    <n v="0.5"/>
    <x v="2"/>
    <x v="7"/>
    <x v="1"/>
    <n v="39"/>
    <n v="19.5"/>
  </r>
  <r>
    <x v="3"/>
    <n v="1128299"/>
    <d v="2021-10-17T00:00:00"/>
    <x v="1"/>
    <s v="Louisiana"/>
    <s v="New Orleans"/>
    <x v="0"/>
    <n v="34"/>
    <x v="205"/>
    <n v="3808"/>
    <n v="2056.3200000000002"/>
    <n v="0.54"/>
    <x v="2"/>
    <x v="8"/>
    <x v="1"/>
    <n v="34"/>
    <n v="18.360000000000003"/>
  </r>
  <r>
    <x v="3"/>
    <n v="1128299"/>
    <d v="2021-10-17T00:00:00"/>
    <x v="1"/>
    <s v="Louisiana"/>
    <s v="New Orleans"/>
    <x v="1"/>
    <n v="45"/>
    <x v="155"/>
    <n v="6975"/>
    <n v="3836.2499999999995"/>
    <n v="0.54999999999999993"/>
    <x v="2"/>
    <x v="8"/>
    <x v="1"/>
    <n v="45"/>
    <n v="24.749999999999996"/>
  </r>
  <r>
    <x v="3"/>
    <n v="1128299"/>
    <d v="2021-10-17T00:00:00"/>
    <x v="1"/>
    <s v="Louisiana"/>
    <s v="New Orleans"/>
    <x v="2"/>
    <n v="42"/>
    <x v="38"/>
    <n v="4200"/>
    <n v="2100"/>
    <n v="0.5"/>
    <x v="2"/>
    <x v="8"/>
    <x v="1"/>
    <n v="42"/>
    <n v="21"/>
  </r>
  <r>
    <x v="3"/>
    <n v="1128299"/>
    <d v="2021-10-17T00:00:00"/>
    <x v="1"/>
    <s v="Louisiana"/>
    <s v="New Orleans"/>
    <x v="3"/>
    <n v="36"/>
    <x v="193"/>
    <n v="3780"/>
    <n v="1890"/>
    <n v="0.5"/>
    <x v="2"/>
    <x v="8"/>
    <x v="1"/>
    <n v="36"/>
    <n v="18"/>
  </r>
  <r>
    <x v="3"/>
    <n v="1128299"/>
    <d v="2021-10-17T00:00:00"/>
    <x v="1"/>
    <s v="Louisiana"/>
    <s v="New Orleans"/>
    <x v="4"/>
    <n v="47"/>
    <x v="60"/>
    <n v="4465"/>
    <n v="2634.3500000000004"/>
    <n v="0.59000000000000008"/>
    <x v="2"/>
    <x v="8"/>
    <x v="1"/>
    <n v="47"/>
    <n v="27.730000000000004"/>
  </r>
  <r>
    <x v="3"/>
    <n v="1128299"/>
    <d v="2021-10-17T00:00:00"/>
    <x v="1"/>
    <s v="Louisiana"/>
    <s v="New Orleans"/>
    <x v="5"/>
    <n v="50"/>
    <x v="243"/>
    <n v="5400"/>
    <n v="2538"/>
    <n v="0.47"/>
    <x v="2"/>
    <x v="8"/>
    <x v="1"/>
    <n v="50"/>
    <n v="23.5"/>
  </r>
  <r>
    <x v="3"/>
    <n v="1128299"/>
    <d v="2021-11-17T00:00:00"/>
    <x v="1"/>
    <s v="Louisiana"/>
    <s v="New Orleans"/>
    <x v="0"/>
    <n v="39"/>
    <x v="143"/>
    <n v="7332"/>
    <n v="3666"/>
    <n v="0.5"/>
    <x v="2"/>
    <x v="9"/>
    <x v="1"/>
    <n v="39"/>
    <n v="19.5"/>
  </r>
  <r>
    <x v="3"/>
    <n v="1128299"/>
    <d v="2021-11-17T00:00:00"/>
    <x v="1"/>
    <s v="Louisiana"/>
    <s v="New Orleans"/>
    <x v="1"/>
    <n v="42"/>
    <x v="124"/>
    <n v="8820"/>
    <n v="4586.4000000000005"/>
    <n v="0.52"/>
    <x v="2"/>
    <x v="9"/>
    <x v="1"/>
    <n v="42"/>
    <n v="21.840000000000003"/>
  </r>
  <r>
    <x v="3"/>
    <n v="1128299"/>
    <d v="2021-11-17T00:00:00"/>
    <x v="1"/>
    <s v="Louisiana"/>
    <s v="New Orleans"/>
    <x v="2"/>
    <n v="38"/>
    <x v="251"/>
    <n v="5206"/>
    <n v="2707.12"/>
    <n v="0.52"/>
    <x v="2"/>
    <x v="9"/>
    <x v="1"/>
    <n v="38"/>
    <n v="19.759999999999998"/>
  </r>
  <r>
    <x v="3"/>
    <n v="1128299"/>
    <d v="2021-11-17T00:00:00"/>
    <x v="1"/>
    <s v="Louisiana"/>
    <s v="New Orleans"/>
    <x v="3"/>
    <n v="48"/>
    <x v="35"/>
    <n v="6000"/>
    <n v="3000"/>
    <n v="0.5"/>
    <x v="2"/>
    <x v="9"/>
    <x v="1"/>
    <n v="48"/>
    <n v="24"/>
  </r>
  <r>
    <x v="3"/>
    <n v="1128299"/>
    <d v="2021-11-17T00:00:00"/>
    <x v="1"/>
    <s v="Louisiana"/>
    <s v="New Orleans"/>
    <x v="4"/>
    <n v="68"/>
    <x v="164"/>
    <n v="8092"/>
    <n v="4450.6000000000004"/>
    <n v="0.55000000000000004"/>
    <x v="2"/>
    <x v="9"/>
    <x v="1"/>
    <n v="68"/>
    <n v="37.400000000000006"/>
  </r>
  <r>
    <x v="3"/>
    <n v="1128299"/>
    <d v="2021-11-17T00:00:00"/>
    <x v="1"/>
    <s v="Louisiana"/>
    <s v="New Orleans"/>
    <x v="5"/>
    <n v="81"/>
    <x v="132"/>
    <n v="14094"/>
    <n v="6765.12"/>
    <n v="0.48"/>
    <x v="2"/>
    <x v="9"/>
    <x v="1"/>
    <n v="81"/>
    <n v="38.880000000000003"/>
  </r>
  <r>
    <x v="3"/>
    <n v="1128299"/>
    <d v="2021-12-16T00:00:00"/>
    <x v="1"/>
    <s v="Louisiana"/>
    <s v="New Orleans"/>
    <x v="0"/>
    <n v="69"/>
    <x v="142"/>
    <n v="16560"/>
    <n v="8611.2000000000007"/>
    <n v="0.52"/>
    <x v="2"/>
    <x v="10"/>
    <x v="1"/>
    <n v="69"/>
    <n v="35.880000000000003"/>
  </r>
  <r>
    <x v="3"/>
    <n v="1128299"/>
    <d v="2021-12-16T00:00:00"/>
    <x v="1"/>
    <s v="Louisiana"/>
    <s v="New Orleans"/>
    <x v="1"/>
    <n v="72"/>
    <x v="97"/>
    <n v="15552"/>
    <n v="7776"/>
    <n v="0.5"/>
    <x v="2"/>
    <x v="10"/>
    <x v="1"/>
    <n v="72"/>
    <n v="36"/>
  </r>
  <r>
    <x v="0"/>
    <n v="1128299"/>
    <d v="2021-12-16T00:00:00"/>
    <x v="1"/>
    <s v="Louisiana"/>
    <s v="New Orleans"/>
    <x v="2"/>
    <n v="69"/>
    <x v="244"/>
    <n v="11178"/>
    <n v="5812.56"/>
    <n v="0.52"/>
    <x v="2"/>
    <x v="10"/>
    <x v="1"/>
    <n v="69"/>
    <n v="35.880000000000003"/>
  </r>
  <r>
    <x v="0"/>
    <n v="1128299"/>
    <d v="2021-12-16T00:00:00"/>
    <x v="1"/>
    <s v="Louisiana"/>
    <s v="New Orleans"/>
    <x v="3"/>
    <n v="72"/>
    <x v="163"/>
    <n v="11232"/>
    <n v="6065.2800000000007"/>
    <n v="0.54"/>
    <x v="2"/>
    <x v="10"/>
    <x v="1"/>
    <n v="72"/>
    <n v="38.880000000000003"/>
  </r>
  <r>
    <x v="0"/>
    <n v="1128299"/>
    <d v="2021-12-16T00:00:00"/>
    <x v="1"/>
    <s v="Louisiana"/>
    <s v="New Orleans"/>
    <x v="4"/>
    <n v="82"/>
    <x v="165"/>
    <n v="10742"/>
    <n v="6230.3600000000006"/>
    <n v="0.58000000000000007"/>
    <x v="2"/>
    <x v="10"/>
    <x v="1"/>
    <n v="82"/>
    <n v="47.56"/>
  </r>
  <r>
    <x v="0"/>
    <n v="1128299"/>
    <d v="2021-12-16T00:00:00"/>
    <x v="1"/>
    <s v="Louisiana"/>
    <s v="New Orleans"/>
    <x v="5"/>
    <n v="87"/>
    <x v="36"/>
    <n v="15225"/>
    <n v="6851.2499999999991"/>
    <n v="0.44999999999999996"/>
    <x v="2"/>
    <x v="10"/>
    <x v="1"/>
    <n v="87"/>
    <n v="39.149999999999991"/>
  </r>
  <r>
    <x v="0"/>
    <n v="1197831"/>
    <d v="2021-01-05T00:00:00"/>
    <x v="1"/>
    <s v="Louisiana"/>
    <s v="New Orleans"/>
    <x v="0"/>
    <n v="19"/>
    <x v="131"/>
    <n v="3458"/>
    <n v="1486.94"/>
    <n v="0.43"/>
    <x v="2"/>
    <x v="0"/>
    <x v="1"/>
    <n v="19"/>
    <n v="8.17"/>
  </r>
  <r>
    <x v="0"/>
    <n v="1197831"/>
    <d v="2021-01-05T00:00:00"/>
    <x v="1"/>
    <s v="Louisiana"/>
    <s v="New Orleans"/>
    <x v="1"/>
    <n v="28"/>
    <x v="130"/>
    <n v="5488"/>
    <n v="2469.6"/>
    <n v="0.44999999999999996"/>
    <x v="2"/>
    <x v="0"/>
    <x v="1"/>
    <n v="28"/>
    <n v="12.6"/>
  </r>
  <r>
    <x v="0"/>
    <n v="1197831"/>
    <d v="2021-01-05T00:00:00"/>
    <x v="1"/>
    <s v="Louisiana"/>
    <s v="New Orleans"/>
    <x v="2"/>
    <n v="28"/>
    <x v="164"/>
    <n v="3332"/>
    <n v="1332.8000000000002"/>
    <n v="0.4"/>
    <x v="2"/>
    <x v="0"/>
    <x v="1"/>
    <n v="28"/>
    <n v="11.200000000000001"/>
  </r>
  <r>
    <x v="0"/>
    <n v="1197831"/>
    <d v="2021-01-05T00:00:00"/>
    <x v="1"/>
    <s v="Louisiana"/>
    <s v="New Orleans"/>
    <x v="3"/>
    <n v="33"/>
    <x v="247"/>
    <n v="4389"/>
    <n v="2326.17"/>
    <n v="0.53"/>
    <x v="2"/>
    <x v="0"/>
    <x v="1"/>
    <n v="33"/>
    <n v="17.490000000000002"/>
  </r>
  <r>
    <x v="0"/>
    <n v="1197831"/>
    <d v="2021-01-05T00:00:00"/>
    <x v="1"/>
    <s v="Louisiana"/>
    <s v="New Orleans"/>
    <x v="4"/>
    <n v="36"/>
    <x v="211"/>
    <n v="3060"/>
    <n v="1132.2"/>
    <n v="0.37"/>
    <x v="2"/>
    <x v="0"/>
    <x v="1"/>
    <n v="36"/>
    <n v="13.32"/>
  </r>
  <r>
    <x v="3"/>
    <n v="1197831"/>
    <d v="2021-01-05T00:00:00"/>
    <x v="1"/>
    <s v="Louisiana"/>
    <s v="New Orleans"/>
    <x v="5"/>
    <n v="34"/>
    <x v="231"/>
    <n v="4862"/>
    <n v="2917.2"/>
    <n v="0.6"/>
    <x v="2"/>
    <x v="0"/>
    <x v="1"/>
    <n v="34"/>
    <n v="20.399999999999999"/>
  </r>
  <r>
    <x v="0"/>
    <n v="1197831"/>
    <d v="2021-02-04T00:00:00"/>
    <x v="1"/>
    <s v="Louisiana"/>
    <s v="New Orleans"/>
    <x v="0"/>
    <n v="23"/>
    <x v="134"/>
    <n v="3749"/>
    <n v="1499.6000000000001"/>
    <n v="0.4"/>
    <x v="2"/>
    <x v="1"/>
    <x v="1"/>
    <n v="23"/>
    <n v="9.2000000000000011"/>
  </r>
  <r>
    <x v="0"/>
    <n v="1197831"/>
    <d v="2021-02-04T00:00:00"/>
    <x v="1"/>
    <s v="Louisiana"/>
    <s v="New Orleans"/>
    <x v="1"/>
    <n v="32"/>
    <x v="132"/>
    <n v="5568"/>
    <n v="2338.56"/>
    <n v="0.42"/>
    <x v="2"/>
    <x v="1"/>
    <x v="1"/>
    <n v="32"/>
    <n v="13.44"/>
  </r>
  <r>
    <x v="0"/>
    <n v="1197831"/>
    <d v="2021-02-04T00:00:00"/>
    <x v="1"/>
    <s v="Louisiana"/>
    <s v="New Orleans"/>
    <x v="2"/>
    <n v="34"/>
    <x v="209"/>
    <n v="4352"/>
    <n v="1784.32"/>
    <n v="0.41"/>
    <x v="2"/>
    <x v="1"/>
    <x v="1"/>
    <n v="34"/>
    <n v="13.94"/>
  </r>
  <r>
    <x v="0"/>
    <n v="1197831"/>
    <d v="2021-02-04T00:00:00"/>
    <x v="2"/>
    <s v="Idaho"/>
    <s v="Boise"/>
    <x v="3"/>
    <n v="32"/>
    <x v="245"/>
    <n v="3488"/>
    <n v="1883.5200000000002"/>
    <n v="0.54"/>
    <x v="2"/>
    <x v="1"/>
    <x v="1"/>
    <n v="32"/>
    <n v="17.28"/>
  </r>
  <r>
    <x v="0"/>
    <n v="1197831"/>
    <d v="2021-02-04T00:00:00"/>
    <x v="2"/>
    <s v="Idaho"/>
    <s v="Boise"/>
    <x v="4"/>
    <n v="39"/>
    <x v="227"/>
    <n v="2730"/>
    <n v="955.49999999999989"/>
    <n v="0.35"/>
    <x v="2"/>
    <x v="1"/>
    <x v="1"/>
    <n v="39"/>
    <n v="13.649999999999999"/>
  </r>
  <r>
    <x v="0"/>
    <n v="1197831"/>
    <d v="2021-02-04T00:00:00"/>
    <x v="2"/>
    <s v="Idaho"/>
    <s v="Boise"/>
    <x v="5"/>
    <n v="34"/>
    <x v="165"/>
    <n v="4454"/>
    <n v="2449.7000000000003"/>
    <n v="0.55000000000000004"/>
    <x v="2"/>
    <x v="1"/>
    <x v="1"/>
    <n v="34"/>
    <n v="18.700000000000003"/>
  </r>
  <r>
    <x v="0"/>
    <n v="1197831"/>
    <d v="2021-03-06T00:00:00"/>
    <x v="2"/>
    <s v="Idaho"/>
    <s v="Boise"/>
    <x v="0"/>
    <n v="28"/>
    <x v="163"/>
    <n v="4368"/>
    <n v="1965.6"/>
    <n v="0.44999999999999996"/>
    <x v="2"/>
    <x v="2"/>
    <x v="1"/>
    <n v="28"/>
    <n v="12.6"/>
  </r>
  <r>
    <x v="0"/>
    <n v="1197831"/>
    <d v="2021-03-06T00:00:00"/>
    <x v="2"/>
    <s v="Idaho"/>
    <s v="Boise"/>
    <x v="1"/>
    <n v="36"/>
    <x v="138"/>
    <n v="6084"/>
    <n v="2798.64"/>
    <n v="0.45999999999999996"/>
    <x v="2"/>
    <x v="2"/>
    <x v="1"/>
    <n v="36"/>
    <n v="16.559999999999999"/>
  </r>
  <r>
    <x v="0"/>
    <n v="1197831"/>
    <d v="2021-03-06T00:00:00"/>
    <x v="2"/>
    <s v="Idaho"/>
    <s v="Boise"/>
    <x v="2"/>
    <n v="28"/>
    <x v="161"/>
    <n v="3164"/>
    <n v="1550.36"/>
    <n v="0.49"/>
    <x v="2"/>
    <x v="2"/>
    <x v="1"/>
    <n v="28"/>
    <n v="13.719999999999999"/>
  </r>
  <r>
    <x v="0"/>
    <n v="1197831"/>
    <d v="2021-03-06T00:00:00"/>
    <x v="2"/>
    <s v="Idaho"/>
    <s v="Boise"/>
    <x v="3"/>
    <n v="33"/>
    <x v="193"/>
    <n v="3465"/>
    <n v="2009.7000000000003"/>
    <n v="0.58000000000000007"/>
    <x v="2"/>
    <x v="2"/>
    <x v="1"/>
    <n v="33"/>
    <n v="19.140000000000004"/>
  </r>
  <r>
    <x v="3"/>
    <n v="1197831"/>
    <d v="2021-03-06T00:00:00"/>
    <x v="2"/>
    <s v="Idaho"/>
    <s v="Boise"/>
    <x v="4"/>
    <n v="37"/>
    <x v="41"/>
    <n v="2775"/>
    <n v="1248.7499999999998"/>
    <n v="0.44999999999999996"/>
    <x v="2"/>
    <x v="2"/>
    <x v="1"/>
    <n v="37"/>
    <n v="16.649999999999999"/>
  </r>
  <r>
    <x v="3"/>
    <n v="1197831"/>
    <d v="2021-03-06T00:00:00"/>
    <x v="2"/>
    <s v="Idaho"/>
    <s v="Boise"/>
    <x v="5"/>
    <n v="33"/>
    <x v="210"/>
    <n v="3828"/>
    <n v="2488.2000000000003"/>
    <n v="0.65"/>
    <x v="2"/>
    <x v="2"/>
    <x v="1"/>
    <n v="33"/>
    <n v="21.450000000000003"/>
  </r>
  <r>
    <x v="3"/>
    <n v="1197831"/>
    <d v="2021-04-05T00:00:00"/>
    <x v="2"/>
    <s v="Idaho"/>
    <s v="Boise"/>
    <x v="0"/>
    <n v="19"/>
    <x v="49"/>
    <n v="3705"/>
    <n v="1741.35"/>
    <n v="0.47"/>
    <x v="2"/>
    <x v="3"/>
    <x v="1"/>
    <n v="19"/>
    <n v="8.93"/>
  </r>
  <r>
    <x v="3"/>
    <n v="1197831"/>
    <d v="2021-04-05T00:00:00"/>
    <x v="2"/>
    <s v="Idaho"/>
    <s v="Boise"/>
    <x v="1"/>
    <n v="29"/>
    <x v="49"/>
    <n v="5655"/>
    <n v="2714.4"/>
    <n v="0.48"/>
    <x v="2"/>
    <x v="3"/>
    <x v="1"/>
    <n v="29"/>
    <n v="13.92"/>
  </r>
  <r>
    <x v="3"/>
    <n v="1197831"/>
    <d v="2021-04-05T00:00:00"/>
    <x v="2"/>
    <s v="Idaho"/>
    <s v="Boise"/>
    <x v="2"/>
    <n v="24"/>
    <x v="216"/>
    <n v="3312"/>
    <n v="1556.6399999999999"/>
    <n v="0.47"/>
    <x v="2"/>
    <x v="3"/>
    <x v="1"/>
    <n v="24"/>
    <n v="11.28"/>
  </r>
  <r>
    <x v="3"/>
    <n v="1197831"/>
    <d v="2021-04-05T00:00:00"/>
    <x v="2"/>
    <s v="Idaho"/>
    <s v="Boise"/>
    <x v="3"/>
    <n v="29"/>
    <x v="161"/>
    <n v="3277"/>
    <n v="1802.3500000000001"/>
    <n v="0.55000000000000004"/>
    <x v="2"/>
    <x v="3"/>
    <x v="1"/>
    <n v="29"/>
    <n v="15.950000000000001"/>
  </r>
  <r>
    <x v="3"/>
    <n v="1197831"/>
    <d v="2021-04-05T00:00:00"/>
    <x v="2"/>
    <s v="Idaho"/>
    <s v="Boise"/>
    <x v="4"/>
    <n v="34"/>
    <x v="249"/>
    <n v="2448"/>
    <n v="1052.6399999999999"/>
    <n v="0.43"/>
    <x v="2"/>
    <x v="3"/>
    <x v="1"/>
    <n v="34"/>
    <n v="14.619999999999997"/>
  </r>
  <r>
    <x v="3"/>
    <n v="1197831"/>
    <d v="2021-04-05T00:00:00"/>
    <x v="2"/>
    <s v="Idaho"/>
    <s v="Boise"/>
    <x v="5"/>
    <n v="28"/>
    <x v="216"/>
    <n v="3864"/>
    <n v="2357.04"/>
    <n v="0.61"/>
    <x v="2"/>
    <x v="3"/>
    <x v="1"/>
    <n v="28"/>
    <n v="17.079999999999998"/>
  </r>
  <r>
    <x v="3"/>
    <n v="1197831"/>
    <d v="2021-05-05T00:00:00"/>
    <x v="2"/>
    <s v="Idaho"/>
    <s v="Boise"/>
    <x v="0"/>
    <n v="18"/>
    <x v="126"/>
    <n v="3654"/>
    <n v="1827"/>
    <n v="0.5"/>
    <x v="2"/>
    <x v="4"/>
    <x v="1"/>
    <n v="18"/>
    <n v="9"/>
  </r>
  <r>
    <x v="3"/>
    <n v="1197831"/>
    <d v="2021-05-05T00:00:00"/>
    <x v="2"/>
    <s v="Idaho"/>
    <s v="Boise"/>
    <x v="1"/>
    <n v="28"/>
    <x v="130"/>
    <n v="5488"/>
    <n v="2634.24"/>
    <n v="0.48"/>
    <x v="2"/>
    <x v="4"/>
    <x v="1"/>
    <n v="28"/>
    <n v="13.44"/>
  </r>
  <r>
    <x v="3"/>
    <n v="1197831"/>
    <d v="2021-05-05T00:00:00"/>
    <x v="2"/>
    <s v="Idaho"/>
    <s v="Boise"/>
    <x v="2"/>
    <n v="23"/>
    <x v="212"/>
    <n v="3841"/>
    <n v="1805.27"/>
    <n v="0.47"/>
    <x v="2"/>
    <x v="4"/>
    <x v="1"/>
    <n v="23"/>
    <n v="10.81"/>
  </r>
  <r>
    <x v="3"/>
    <n v="1197831"/>
    <d v="2021-05-05T00:00:00"/>
    <x v="2"/>
    <s v="Idaho"/>
    <s v="Boise"/>
    <x v="3"/>
    <n v="33"/>
    <x v="242"/>
    <n v="4290"/>
    <n v="2359.5"/>
    <n v="0.55000000000000004"/>
    <x v="2"/>
    <x v="4"/>
    <x v="1"/>
    <n v="33"/>
    <n v="18.149999999999999"/>
  </r>
  <r>
    <x v="3"/>
    <n v="1197831"/>
    <d v="2021-05-05T00:00:00"/>
    <x v="2"/>
    <s v="Idaho"/>
    <s v="Boise"/>
    <x v="4"/>
    <n v="47"/>
    <x v="196"/>
    <n v="5640"/>
    <n v="2256"/>
    <n v="0.4"/>
    <x v="2"/>
    <x v="4"/>
    <x v="1"/>
    <n v="47"/>
    <n v="18.8"/>
  </r>
  <r>
    <x v="3"/>
    <n v="1197831"/>
    <d v="2021-05-05T00:00:00"/>
    <x v="2"/>
    <s v="Idaho"/>
    <s v="Boise"/>
    <x v="5"/>
    <n v="42"/>
    <x v="153"/>
    <n v="9156"/>
    <n v="5768.28"/>
    <n v="0.63"/>
    <x v="2"/>
    <x v="4"/>
    <x v="1"/>
    <n v="42"/>
    <n v="26.459999999999997"/>
  </r>
  <r>
    <x v="3"/>
    <n v="1197831"/>
    <d v="2021-06-04T00:00:00"/>
    <x v="2"/>
    <s v="Idaho"/>
    <s v="Boise"/>
    <x v="0"/>
    <n v="42"/>
    <x v="49"/>
    <n v="8190"/>
    <n v="4013.1"/>
    <n v="0.49"/>
    <x v="2"/>
    <x v="11"/>
    <x v="1"/>
    <n v="42"/>
    <n v="20.58"/>
  </r>
  <r>
    <x v="3"/>
    <n v="1197831"/>
    <d v="2021-06-04T00:00:00"/>
    <x v="2"/>
    <s v="Idaho"/>
    <s v="Boise"/>
    <x v="1"/>
    <n v="46"/>
    <x v="143"/>
    <n v="8648"/>
    <n v="4151.04"/>
    <n v="0.48"/>
    <x v="2"/>
    <x v="11"/>
    <x v="1"/>
    <n v="46"/>
    <n v="22.08"/>
  </r>
  <r>
    <x v="3"/>
    <n v="1197831"/>
    <d v="2021-06-04T00:00:00"/>
    <x v="2"/>
    <s v="Idaho"/>
    <s v="Boise"/>
    <x v="2"/>
    <n v="47"/>
    <x v="132"/>
    <n v="8178"/>
    <n v="3925.44"/>
    <n v="0.48"/>
    <x v="2"/>
    <x v="11"/>
    <x v="1"/>
    <n v="47"/>
    <n v="22.56"/>
  </r>
  <r>
    <x v="3"/>
    <n v="1197831"/>
    <d v="2021-06-04T00:00:00"/>
    <x v="2"/>
    <s v="Idaho"/>
    <s v="Boise"/>
    <x v="3"/>
    <n v="48"/>
    <x v="231"/>
    <n v="6864"/>
    <n v="4049.7600000000007"/>
    <n v="0.59000000000000008"/>
    <x v="2"/>
    <x v="11"/>
    <x v="1"/>
    <n v="48"/>
    <n v="28.320000000000004"/>
  </r>
  <r>
    <x v="3"/>
    <n v="1197831"/>
    <d v="2021-06-04T00:00:00"/>
    <x v="2"/>
    <s v="Idaho"/>
    <s v="Boise"/>
    <x v="4"/>
    <n v="52"/>
    <x v="236"/>
    <n v="6084"/>
    <n v="2616.12"/>
    <n v="0.43"/>
    <x v="2"/>
    <x v="11"/>
    <x v="1"/>
    <n v="52"/>
    <n v="22.36"/>
  </r>
  <r>
    <x v="3"/>
    <n v="1197831"/>
    <d v="2021-06-04T00:00:00"/>
    <x v="2"/>
    <s v="Idaho"/>
    <s v="Boise"/>
    <x v="5"/>
    <n v="55"/>
    <x v="108"/>
    <n v="12705"/>
    <n v="7750.05"/>
    <n v="0.61"/>
    <x v="2"/>
    <x v="11"/>
    <x v="1"/>
    <n v="55"/>
    <n v="33.550000000000004"/>
  </r>
  <r>
    <x v="3"/>
    <n v="1197831"/>
    <d v="2021-07-06T00:00:00"/>
    <x v="2"/>
    <s v="Idaho"/>
    <s v="Boise"/>
    <x v="0"/>
    <n v="48"/>
    <x v="146"/>
    <n v="10416"/>
    <n v="5208"/>
    <n v="0.5"/>
    <x v="2"/>
    <x v="5"/>
    <x v="1"/>
    <n v="48"/>
    <n v="24"/>
  </r>
  <r>
    <x v="3"/>
    <n v="1197831"/>
    <d v="2021-07-06T00:00:00"/>
    <x v="2"/>
    <s v="Idaho"/>
    <s v="Boise"/>
    <x v="1"/>
    <n v="52"/>
    <x v="158"/>
    <n v="10504"/>
    <n v="5462.08"/>
    <n v="0.52"/>
    <x v="2"/>
    <x v="5"/>
    <x v="1"/>
    <n v="52"/>
    <n v="27.04"/>
  </r>
  <r>
    <x v="3"/>
    <n v="1197831"/>
    <d v="2021-07-06T00:00:00"/>
    <x v="2"/>
    <s v="Idaho"/>
    <s v="Boise"/>
    <x v="2"/>
    <n v="46"/>
    <x v="112"/>
    <n v="11086"/>
    <n v="6097.2999999999993"/>
    <n v="0.54999999999999993"/>
    <x v="2"/>
    <x v="5"/>
    <x v="1"/>
    <n v="46"/>
    <n v="25.299999999999997"/>
  </r>
  <r>
    <x v="3"/>
    <n v="1197831"/>
    <d v="2021-07-06T00:00:00"/>
    <x v="2"/>
    <s v="Idaho"/>
    <s v="Boise"/>
    <x v="3"/>
    <n v="47"/>
    <x v="251"/>
    <n v="6439"/>
    <n v="4120.96"/>
    <n v="0.64"/>
    <x v="2"/>
    <x v="5"/>
    <x v="1"/>
    <n v="47"/>
    <n v="30.080000000000002"/>
  </r>
  <r>
    <x v="3"/>
    <n v="1197831"/>
    <d v="2021-07-06T00:00:00"/>
    <x v="2"/>
    <s v="Idaho"/>
    <s v="Boise"/>
    <x v="4"/>
    <n v="53"/>
    <x v="165"/>
    <n v="6943"/>
    <n v="3332.64"/>
    <n v="0.48"/>
    <x v="2"/>
    <x v="5"/>
    <x v="1"/>
    <n v="53"/>
    <n v="25.439999999999998"/>
  </r>
  <r>
    <x v="0"/>
    <n v="1197831"/>
    <d v="2021-07-06T00:00:00"/>
    <x v="2"/>
    <s v="Idaho"/>
    <s v="Boise"/>
    <x v="5"/>
    <n v="64"/>
    <x v="159"/>
    <n v="13312"/>
    <n v="9185.2800000000007"/>
    <n v="0.69000000000000006"/>
    <x v="2"/>
    <x v="5"/>
    <x v="1"/>
    <n v="64"/>
    <n v="44.160000000000004"/>
  </r>
  <r>
    <x v="0"/>
    <n v="1197831"/>
    <d v="2021-08-08T00:00:00"/>
    <x v="2"/>
    <s v="Idaho"/>
    <s v="Boise"/>
    <x v="0"/>
    <n v="46"/>
    <x v="124"/>
    <n v="9660"/>
    <n v="5312.9999999999991"/>
    <n v="0.54999999999999993"/>
    <x v="2"/>
    <x v="6"/>
    <x v="1"/>
    <n v="46"/>
    <n v="25.299999999999997"/>
  </r>
  <r>
    <x v="0"/>
    <n v="1197831"/>
    <d v="2021-08-08T00:00:00"/>
    <x v="2"/>
    <s v="Idaho"/>
    <s v="Boise"/>
    <x v="1"/>
    <n v="53"/>
    <x v="49"/>
    <n v="10335"/>
    <n v="5477.55"/>
    <n v="0.53"/>
    <x v="2"/>
    <x v="6"/>
    <x v="1"/>
    <n v="53"/>
    <n v="28.09"/>
  </r>
  <r>
    <x v="0"/>
    <n v="1197831"/>
    <d v="2021-08-08T00:00:00"/>
    <x v="2"/>
    <s v="Idaho"/>
    <s v="Boise"/>
    <x v="2"/>
    <n v="46"/>
    <x v="43"/>
    <n v="11500"/>
    <n v="6095"/>
    <n v="0.53"/>
    <x v="2"/>
    <x v="6"/>
    <x v="1"/>
    <n v="46"/>
    <n v="24.38"/>
  </r>
  <r>
    <x v="0"/>
    <n v="1197831"/>
    <d v="2021-08-08T00:00:00"/>
    <x v="2"/>
    <s v="Idaho"/>
    <s v="Boise"/>
    <x v="3"/>
    <n v="48"/>
    <x v="168"/>
    <n v="5952"/>
    <n v="3868.8"/>
    <n v="0.65"/>
    <x v="2"/>
    <x v="6"/>
    <x v="1"/>
    <n v="48"/>
    <n v="31.200000000000003"/>
  </r>
  <r>
    <x v="2"/>
    <n v="1197831"/>
    <d v="2021-08-08T00:00:00"/>
    <x v="2"/>
    <s v="Idaho"/>
    <s v="Boise"/>
    <x v="4"/>
    <n v="52"/>
    <x v="247"/>
    <n v="6916"/>
    <n v="3181.3599999999997"/>
    <n v="0.45999999999999996"/>
    <x v="2"/>
    <x v="6"/>
    <x v="1"/>
    <n v="52"/>
    <n v="23.919999999999998"/>
  </r>
  <r>
    <x v="2"/>
    <n v="1197831"/>
    <d v="2021-08-08T00:00:00"/>
    <x v="2"/>
    <s v="Idaho"/>
    <s v="Boise"/>
    <x v="5"/>
    <n v="54"/>
    <x v="130"/>
    <n v="10584"/>
    <n v="7197.1200000000008"/>
    <n v="0.68"/>
    <x v="2"/>
    <x v="6"/>
    <x v="1"/>
    <n v="54"/>
    <n v="36.720000000000006"/>
  </r>
  <r>
    <x v="2"/>
    <n v="1197831"/>
    <d v="2021-09-05T00:00:00"/>
    <x v="2"/>
    <s v="Idaho"/>
    <s v="Boise"/>
    <x v="0"/>
    <n v="50"/>
    <x v="129"/>
    <n v="8800"/>
    <n v="4400"/>
    <n v="0.5"/>
    <x v="2"/>
    <x v="7"/>
    <x v="1"/>
    <n v="50"/>
    <n v="25"/>
  </r>
  <r>
    <x v="2"/>
    <n v="1197831"/>
    <d v="2021-09-05T00:00:00"/>
    <x v="2"/>
    <s v="Idaho"/>
    <s v="Boise"/>
    <x v="1"/>
    <n v="50"/>
    <x v="143"/>
    <n v="9400"/>
    <n v="4888"/>
    <n v="0.52"/>
    <x v="2"/>
    <x v="7"/>
    <x v="1"/>
    <n v="50"/>
    <n v="26"/>
  </r>
  <r>
    <x v="2"/>
    <n v="1197831"/>
    <d v="2021-09-05T00:00:00"/>
    <x v="2"/>
    <s v="Idaho"/>
    <s v="Boise"/>
    <x v="2"/>
    <n v="56"/>
    <x v="131"/>
    <n v="10192"/>
    <n v="5299.84"/>
    <n v="0.52"/>
    <x v="2"/>
    <x v="7"/>
    <x v="1"/>
    <n v="56"/>
    <n v="29.12"/>
  </r>
  <r>
    <x v="2"/>
    <n v="1197831"/>
    <d v="2021-09-05T00:00:00"/>
    <x v="2"/>
    <s v="Idaho"/>
    <s v="Boise"/>
    <x v="3"/>
    <n v="55"/>
    <x v="210"/>
    <n v="6380"/>
    <n v="4019.4"/>
    <n v="0.63"/>
    <x v="2"/>
    <x v="7"/>
    <x v="1"/>
    <n v="55"/>
    <n v="34.65"/>
  </r>
  <r>
    <x v="2"/>
    <n v="1197831"/>
    <d v="2021-09-05T00:00:00"/>
    <x v="2"/>
    <s v="Idaho"/>
    <s v="Boise"/>
    <x v="4"/>
    <n v="50"/>
    <x v="233"/>
    <n v="5200"/>
    <n v="2392"/>
    <n v="0.45999999999999996"/>
    <x v="2"/>
    <x v="7"/>
    <x v="1"/>
    <n v="50"/>
    <n v="23"/>
  </r>
  <r>
    <x v="2"/>
    <n v="1197831"/>
    <d v="2021-09-05T00:00:00"/>
    <x v="2"/>
    <s v="Idaho"/>
    <s v="Boise"/>
    <x v="5"/>
    <n v="49"/>
    <x v="141"/>
    <n v="8869"/>
    <n v="5942.2300000000005"/>
    <n v="0.67"/>
    <x v="2"/>
    <x v="7"/>
    <x v="1"/>
    <n v="49"/>
    <n v="32.830000000000005"/>
  </r>
  <r>
    <x v="2"/>
    <n v="1197831"/>
    <d v="2021-10-04T00:00:00"/>
    <x v="2"/>
    <s v="Idaho"/>
    <s v="Boise"/>
    <x v="0"/>
    <n v="36"/>
    <x v="212"/>
    <n v="6012"/>
    <n v="3066.12"/>
    <n v="0.51"/>
    <x v="2"/>
    <x v="8"/>
    <x v="1"/>
    <n v="36"/>
    <n v="18.36"/>
  </r>
  <r>
    <x v="2"/>
    <n v="1197831"/>
    <d v="2021-10-04T00:00:00"/>
    <x v="2"/>
    <s v="Idaho"/>
    <s v="Boise"/>
    <x v="1"/>
    <n v="37"/>
    <x v="217"/>
    <n v="6401"/>
    <n v="3456.5400000000004"/>
    <n v="0.54"/>
    <x v="2"/>
    <x v="8"/>
    <x v="1"/>
    <n v="37"/>
    <n v="19.980000000000004"/>
  </r>
  <r>
    <x v="2"/>
    <n v="1197831"/>
    <d v="2021-10-04T00:00:00"/>
    <x v="2"/>
    <s v="Idaho"/>
    <s v="Boise"/>
    <x v="2"/>
    <n v="41"/>
    <x v="165"/>
    <n v="5371"/>
    <n v="2739.21"/>
    <n v="0.51"/>
    <x v="2"/>
    <x v="8"/>
    <x v="1"/>
    <n v="41"/>
    <n v="20.91"/>
  </r>
  <r>
    <x v="2"/>
    <n v="1197831"/>
    <d v="2021-10-04T00:00:00"/>
    <x v="2"/>
    <s v="Idaho"/>
    <s v="Boise"/>
    <x v="3"/>
    <n v="44"/>
    <x v="253"/>
    <n v="4444"/>
    <n v="2888.6"/>
    <n v="0.65"/>
    <x v="2"/>
    <x v="8"/>
    <x v="1"/>
    <n v="44"/>
    <n v="28.599999999999998"/>
  </r>
  <r>
    <x v="2"/>
    <n v="1197831"/>
    <d v="2021-10-04T00:00:00"/>
    <x v="2"/>
    <s v="Idaho"/>
    <s v="Boise"/>
    <x v="4"/>
    <n v="32"/>
    <x v="250"/>
    <n v="2912"/>
    <n v="1397.76"/>
    <n v="0.48"/>
    <x v="2"/>
    <x v="8"/>
    <x v="1"/>
    <n v="32"/>
    <n v="15.36"/>
  </r>
  <r>
    <x v="2"/>
    <n v="1197831"/>
    <d v="2021-10-04T00:00:00"/>
    <x v="2"/>
    <s v="Idaho"/>
    <s v="Boise"/>
    <x v="5"/>
    <n v="42"/>
    <x v="213"/>
    <n v="5964"/>
    <n v="3936.2400000000002"/>
    <n v="0.66"/>
    <x v="2"/>
    <x v="8"/>
    <x v="1"/>
    <n v="42"/>
    <n v="27.720000000000002"/>
  </r>
  <r>
    <x v="2"/>
    <n v="1197831"/>
    <d v="2021-11-05T00:00:00"/>
    <x v="2"/>
    <s v="Idaho"/>
    <s v="Boise"/>
    <x v="0"/>
    <n v="33"/>
    <x v="131"/>
    <n v="6006"/>
    <n v="3303.2999999999997"/>
    <n v="0.54999999999999993"/>
    <x v="2"/>
    <x v="9"/>
    <x v="1"/>
    <n v="33"/>
    <n v="18.149999999999999"/>
  </r>
  <r>
    <x v="2"/>
    <n v="1197831"/>
    <d v="2021-11-05T00:00:00"/>
    <x v="2"/>
    <s v="Idaho"/>
    <s v="Boise"/>
    <x v="1"/>
    <n v="32"/>
    <x v="133"/>
    <n v="6048"/>
    <n v="3144.96"/>
    <n v="0.52"/>
    <x v="2"/>
    <x v="9"/>
    <x v="1"/>
    <n v="32"/>
    <n v="16.64"/>
  </r>
  <r>
    <x v="2"/>
    <n v="1197831"/>
    <d v="2021-11-05T00:00:00"/>
    <x v="2"/>
    <s v="Idaho"/>
    <s v="Boise"/>
    <x v="2"/>
    <n v="58"/>
    <x v="42"/>
    <n v="8700"/>
    <n v="4698"/>
    <n v="0.54"/>
    <x v="2"/>
    <x v="9"/>
    <x v="1"/>
    <n v="58"/>
    <n v="31.32"/>
  </r>
  <r>
    <x v="2"/>
    <n v="1197831"/>
    <d v="2021-11-05T00:00:00"/>
    <x v="2"/>
    <s v="Idaho"/>
    <s v="Boise"/>
    <x v="3"/>
    <n v="54"/>
    <x v="185"/>
    <n v="6588"/>
    <n v="4018.68"/>
    <n v="0.61"/>
    <x v="2"/>
    <x v="9"/>
    <x v="1"/>
    <n v="54"/>
    <n v="32.94"/>
  </r>
  <r>
    <x v="2"/>
    <n v="1197831"/>
    <d v="2021-11-05T00:00:00"/>
    <x v="2"/>
    <s v="Idaho"/>
    <s v="Boise"/>
    <x v="4"/>
    <n v="54"/>
    <x v="162"/>
    <n v="5724"/>
    <n v="2862"/>
    <n v="0.5"/>
    <x v="2"/>
    <x v="9"/>
    <x v="1"/>
    <n v="54"/>
    <n v="27"/>
  </r>
  <r>
    <x v="2"/>
    <n v="1197831"/>
    <d v="2021-11-05T00:00:00"/>
    <x v="2"/>
    <s v="Idaho"/>
    <s v="Boise"/>
    <x v="5"/>
    <n v="63"/>
    <x v="134"/>
    <n v="10269"/>
    <n v="6880.2300000000005"/>
    <n v="0.67"/>
    <x v="2"/>
    <x v="9"/>
    <x v="1"/>
    <n v="63"/>
    <n v="42.21"/>
  </r>
  <r>
    <x v="0"/>
    <n v="1197831"/>
    <d v="2021-12-04T00:00:00"/>
    <x v="2"/>
    <s v="Idaho"/>
    <s v="Boise"/>
    <x v="0"/>
    <n v="54"/>
    <x v="148"/>
    <n v="12582"/>
    <n v="6794.2800000000007"/>
    <n v="0.54"/>
    <x v="2"/>
    <x v="10"/>
    <x v="1"/>
    <n v="54"/>
    <n v="29.160000000000004"/>
  </r>
  <r>
    <x v="0"/>
    <n v="1197831"/>
    <d v="2021-12-04T00:00:00"/>
    <x v="2"/>
    <s v="Idaho"/>
    <s v="Boise"/>
    <x v="1"/>
    <n v="51"/>
    <x v="144"/>
    <n v="10659"/>
    <n v="5755.8600000000006"/>
    <n v="0.54"/>
    <x v="2"/>
    <x v="10"/>
    <x v="1"/>
    <n v="51"/>
    <n v="27.540000000000003"/>
  </r>
  <r>
    <x v="0"/>
    <n v="1197831"/>
    <d v="2021-12-04T00:00:00"/>
    <x v="2"/>
    <s v="Idaho"/>
    <s v="Boise"/>
    <x v="2"/>
    <n v="56"/>
    <x v="129"/>
    <n v="9856"/>
    <n v="5125.12"/>
    <n v="0.52"/>
    <x v="2"/>
    <x v="10"/>
    <x v="1"/>
    <n v="56"/>
    <n v="29.12"/>
  </r>
  <r>
    <x v="0"/>
    <n v="1197831"/>
    <d v="2021-12-04T00:00:00"/>
    <x v="2"/>
    <s v="Idaho"/>
    <s v="Boise"/>
    <x v="3"/>
    <n v="59"/>
    <x v="213"/>
    <n v="8378"/>
    <n v="5445.7"/>
    <n v="0.65"/>
    <x v="2"/>
    <x v="10"/>
    <x v="1"/>
    <n v="59"/>
    <n v="38.35"/>
  </r>
  <r>
    <x v="0"/>
    <n v="1197831"/>
    <d v="2021-12-04T00:00:00"/>
    <x v="2"/>
    <s v="Idaho"/>
    <s v="Boise"/>
    <x v="4"/>
    <n v="50"/>
    <x v="247"/>
    <n v="6650"/>
    <n v="3258.5"/>
    <n v="0.49"/>
    <x v="2"/>
    <x v="10"/>
    <x v="1"/>
    <n v="50"/>
    <n v="24.5"/>
  </r>
  <r>
    <x v="0"/>
    <n v="1197831"/>
    <d v="2021-12-04T00:00:00"/>
    <x v="2"/>
    <s v="Idaho"/>
    <s v="Boise"/>
    <x v="5"/>
    <n v="60"/>
    <x v="130"/>
    <n v="11760"/>
    <n v="8114.4000000000005"/>
    <n v="0.69000000000000006"/>
    <x v="2"/>
    <x v="10"/>
    <x v="1"/>
    <n v="60"/>
    <n v="41.400000000000006"/>
  </r>
  <r>
    <x v="0"/>
    <n v="1128299"/>
    <d v="2021-01-23T00:00:00"/>
    <x v="2"/>
    <s v="Idaho"/>
    <s v="Boise"/>
    <x v="0"/>
    <n v="29"/>
    <x v="164"/>
    <n v="3451"/>
    <n v="1656.48"/>
    <n v="0.48"/>
    <x v="2"/>
    <x v="0"/>
    <x v="1"/>
    <n v="29"/>
    <n v="13.92"/>
  </r>
  <r>
    <x v="0"/>
    <n v="1128299"/>
    <d v="2021-01-23T00:00:00"/>
    <x v="2"/>
    <s v="Idaho"/>
    <s v="Boise"/>
    <x v="1"/>
    <n v="37"/>
    <x v="162"/>
    <n v="3922"/>
    <n v="2000.22"/>
    <n v="0.51"/>
    <x v="2"/>
    <x v="0"/>
    <x v="1"/>
    <n v="37"/>
    <n v="18.87"/>
  </r>
  <r>
    <x v="0"/>
    <n v="1128299"/>
    <d v="2021-01-23T00:00:00"/>
    <x v="2"/>
    <s v="Idaho"/>
    <s v="Boise"/>
    <x v="2"/>
    <n v="37"/>
    <x v="162"/>
    <n v="3922"/>
    <n v="1921.78"/>
    <n v="0.49"/>
    <x v="2"/>
    <x v="0"/>
    <x v="1"/>
    <n v="37"/>
    <n v="18.13"/>
  </r>
  <r>
    <x v="0"/>
    <n v="1128299"/>
    <d v="2021-01-23T00:00:00"/>
    <x v="2"/>
    <s v="Idaho"/>
    <s v="Boise"/>
    <x v="3"/>
    <n v="38"/>
    <x v="169"/>
    <n v="2926"/>
    <n v="1345.9599999999998"/>
    <n v="0.45999999999999996"/>
    <x v="2"/>
    <x v="0"/>
    <x v="1"/>
    <n v="38"/>
    <n v="17.479999999999997"/>
  </r>
  <r>
    <x v="0"/>
    <n v="1128299"/>
    <d v="2021-01-23T00:00:00"/>
    <x v="2"/>
    <s v="Idaho"/>
    <s v="Boise"/>
    <x v="4"/>
    <n v="42"/>
    <x v="184"/>
    <n v="2646"/>
    <n v="1190.6999999999998"/>
    <n v="0.44999999999999996"/>
    <x v="2"/>
    <x v="0"/>
    <x v="1"/>
    <n v="42"/>
    <n v="18.899999999999999"/>
  </r>
  <r>
    <x v="0"/>
    <n v="1128299"/>
    <d v="2021-01-23T00:00:00"/>
    <x v="2"/>
    <s v="Idaho"/>
    <s v="Boise"/>
    <x v="5"/>
    <n v="36"/>
    <x v="215"/>
    <n v="3996"/>
    <n v="1398.6"/>
    <n v="0.35"/>
    <x v="2"/>
    <x v="0"/>
    <x v="1"/>
    <n v="36"/>
    <n v="12.6"/>
  </r>
  <r>
    <x v="0"/>
    <n v="1128299"/>
    <d v="2021-02-23T00:00:00"/>
    <x v="2"/>
    <s v="Idaho"/>
    <s v="Boise"/>
    <x v="0"/>
    <n v="29"/>
    <x v="231"/>
    <n v="4147"/>
    <n v="2073.5"/>
    <n v="0.5"/>
    <x v="2"/>
    <x v="1"/>
    <x v="1"/>
    <n v="29"/>
    <n v="14.5"/>
  </r>
  <r>
    <x v="0"/>
    <n v="1128299"/>
    <d v="2021-02-23T00:00:00"/>
    <x v="2"/>
    <s v="Idaho"/>
    <s v="Boise"/>
    <x v="1"/>
    <n v="38"/>
    <x v="161"/>
    <n v="4294"/>
    <n v="2318.7600000000002"/>
    <n v="0.54"/>
    <x v="2"/>
    <x v="1"/>
    <x v="1"/>
    <n v="38"/>
    <n v="20.520000000000003"/>
  </r>
  <r>
    <x v="0"/>
    <n v="1128299"/>
    <d v="2021-02-23T00:00:00"/>
    <x v="2"/>
    <s v="Idaho"/>
    <s v="Boise"/>
    <x v="2"/>
    <n v="38"/>
    <x v="193"/>
    <n v="3990"/>
    <n v="1875.3"/>
    <n v="0.47"/>
    <x v="2"/>
    <x v="1"/>
    <x v="1"/>
    <n v="38"/>
    <n v="17.86"/>
  </r>
  <r>
    <x v="0"/>
    <n v="1128299"/>
    <d v="2021-02-23T00:00:00"/>
    <x v="2"/>
    <s v="Arizona"/>
    <s v="Phoenix"/>
    <x v="3"/>
    <n v="38"/>
    <x v="184"/>
    <n v="2394"/>
    <n v="1149.1199999999999"/>
    <n v="0.48"/>
    <x v="2"/>
    <x v="1"/>
    <x v="1"/>
    <n v="38"/>
    <n v="18.239999999999998"/>
  </r>
  <r>
    <x v="0"/>
    <n v="1128299"/>
    <d v="2021-02-23T00:00:00"/>
    <x v="2"/>
    <s v="Arizona"/>
    <s v="Phoenix"/>
    <x v="4"/>
    <n v="42"/>
    <x v="178"/>
    <n v="1848"/>
    <n v="813.12"/>
    <n v="0.44"/>
    <x v="2"/>
    <x v="1"/>
    <x v="1"/>
    <n v="42"/>
    <n v="18.48"/>
  </r>
  <r>
    <x v="0"/>
    <n v="1128299"/>
    <d v="2021-02-23T00:00:00"/>
    <x v="2"/>
    <s v="Arizona"/>
    <s v="Phoenix"/>
    <x v="5"/>
    <n v="38"/>
    <x v="246"/>
    <n v="3344"/>
    <n v="1203.8399999999999"/>
    <n v="0.36"/>
    <x v="2"/>
    <x v="1"/>
    <x v="1"/>
    <n v="38"/>
    <n v="13.68"/>
  </r>
  <r>
    <x v="0"/>
    <n v="1128299"/>
    <d v="2021-03-22T00:00:00"/>
    <x v="2"/>
    <s v="Arizona"/>
    <s v="Phoenix"/>
    <x v="0"/>
    <n v="37"/>
    <x v="57"/>
    <n v="5365"/>
    <n v="2521.5499999999997"/>
    <n v="0.47"/>
    <x v="2"/>
    <x v="2"/>
    <x v="1"/>
    <n v="37"/>
    <n v="17.389999999999997"/>
  </r>
  <r>
    <x v="0"/>
    <n v="1128299"/>
    <d v="2021-03-22T00:00:00"/>
    <x v="2"/>
    <s v="Arizona"/>
    <s v="Phoenix"/>
    <x v="1"/>
    <n v="48"/>
    <x v="60"/>
    <n v="4560"/>
    <n v="2508"/>
    <n v="0.55000000000000004"/>
    <x v="2"/>
    <x v="2"/>
    <x v="1"/>
    <n v="48"/>
    <n v="26.4"/>
  </r>
  <r>
    <x v="0"/>
    <n v="1128299"/>
    <d v="2021-03-22T00:00:00"/>
    <x v="2"/>
    <s v="Arizona"/>
    <s v="Phoenix"/>
    <x v="2"/>
    <n v="49"/>
    <x v="250"/>
    <n v="4459"/>
    <n v="2229.5"/>
    <n v="0.5"/>
    <x v="2"/>
    <x v="2"/>
    <x v="1"/>
    <n v="49"/>
    <n v="24.5"/>
  </r>
  <r>
    <x v="0"/>
    <n v="1128299"/>
    <d v="2021-03-22T00:00:00"/>
    <x v="2"/>
    <s v="Arizona"/>
    <s v="Phoenix"/>
    <x v="3"/>
    <n v="47"/>
    <x v="181"/>
    <n v="3196"/>
    <n v="1470.1599999999999"/>
    <n v="0.45999999999999996"/>
    <x v="2"/>
    <x v="2"/>
    <x v="1"/>
    <n v="47"/>
    <n v="21.619999999999997"/>
  </r>
  <r>
    <x v="0"/>
    <n v="1128299"/>
    <d v="2021-03-22T00:00:00"/>
    <x v="2"/>
    <s v="Arizona"/>
    <s v="Phoenix"/>
    <x v="4"/>
    <n v="54"/>
    <x v="226"/>
    <n v="1674"/>
    <n v="686.33999999999992"/>
    <n v="0.41"/>
    <x v="2"/>
    <x v="2"/>
    <x v="1"/>
    <n v="54"/>
    <n v="22.139999999999997"/>
  </r>
  <r>
    <x v="0"/>
    <n v="1128299"/>
    <d v="2021-03-22T00:00:00"/>
    <x v="2"/>
    <s v="Arizona"/>
    <s v="Phoenix"/>
    <x v="5"/>
    <n v="47"/>
    <x v="246"/>
    <n v="4136"/>
    <n v="1654.4"/>
    <n v="0.4"/>
    <x v="2"/>
    <x v="2"/>
    <x v="1"/>
    <n v="47"/>
    <n v="18.8"/>
  </r>
  <r>
    <x v="0"/>
    <n v="1128299"/>
    <d v="2021-04-23T00:00:00"/>
    <x v="2"/>
    <s v="Arizona"/>
    <s v="Phoenix"/>
    <x v="0"/>
    <n v="48"/>
    <x v="242"/>
    <n v="6240"/>
    <n v="2807.9999999999995"/>
    <n v="0.44999999999999996"/>
    <x v="2"/>
    <x v="3"/>
    <x v="1"/>
    <n v="48"/>
    <n v="21.599999999999998"/>
  </r>
  <r>
    <x v="0"/>
    <n v="1128299"/>
    <d v="2021-04-23T00:00:00"/>
    <x v="2"/>
    <s v="Arizona"/>
    <s v="Phoenix"/>
    <x v="1"/>
    <n v="53"/>
    <x v="228"/>
    <n v="4770"/>
    <n v="2385"/>
    <n v="0.5"/>
    <x v="2"/>
    <x v="3"/>
    <x v="1"/>
    <n v="53"/>
    <n v="26.5"/>
  </r>
  <r>
    <x v="0"/>
    <n v="1128299"/>
    <d v="2021-04-23T00:00:00"/>
    <x v="2"/>
    <s v="Arizona"/>
    <s v="Phoenix"/>
    <x v="2"/>
    <n v="50"/>
    <x v="240"/>
    <n v="5100"/>
    <n v="2550"/>
    <n v="0.5"/>
    <x v="2"/>
    <x v="3"/>
    <x v="1"/>
    <n v="50"/>
    <n v="25"/>
  </r>
  <r>
    <x v="0"/>
    <n v="1128299"/>
    <d v="2021-04-23T00:00:00"/>
    <x v="2"/>
    <s v="Arizona"/>
    <s v="Phoenix"/>
    <x v="3"/>
    <n v="46"/>
    <x v="41"/>
    <n v="3450"/>
    <n v="1725"/>
    <n v="0.5"/>
    <x v="2"/>
    <x v="3"/>
    <x v="1"/>
    <n v="46"/>
    <n v="23"/>
  </r>
  <r>
    <x v="0"/>
    <n v="1128299"/>
    <d v="2021-04-23T00:00:00"/>
    <x v="2"/>
    <s v="Arizona"/>
    <s v="Phoenix"/>
    <x v="4"/>
    <n v="50"/>
    <x v="203"/>
    <n v="1950"/>
    <n v="819"/>
    <n v="0.42"/>
    <x v="2"/>
    <x v="3"/>
    <x v="1"/>
    <n v="50"/>
    <n v="21"/>
  </r>
  <r>
    <x v="0"/>
    <n v="1128299"/>
    <d v="2021-04-23T00:00:00"/>
    <x v="2"/>
    <s v="Arizona"/>
    <s v="Phoenix"/>
    <x v="5"/>
    <n v="67"/>
    <x v="198"/>
    <n v="6298"/>
    <n v="2267.2799999999997"/>
    <n v="0.36"/>
    <x v="2"/>
    <x v="3"/>
    <x v="1"/>
    <n v="67"/>
    <n v="24.119999999999997"/>
  </r>
  <r>
    <x v="0"/>
    <n v="1128299"/>
    <d v="2021-05-24T00:00:00"/>
    <x v="2"/>
    <s v="Arizona"/>
    <s v="Phoenix"/>
    <x v="0"/>
    <n v="47"/>
    <x v="135"/>
    <n v="6909"/>
    <n v="3247.23"/>
    <n v="0.47"/>
    <x v="2"/>
    <x v="4"/>
    <x v="1"/>
    <n v="47"/>
    <n v="22.09"/>
  </r>
  <r>
    <x v="0"/>
    <n v="1128299"/>
    <d v="2021-05-24T00:00:00"/>
    <x v="2"/>
    <s v="Arizona"/>
    <s v="Phoenix"/>
    <x v="1"/>
    <n v="53"/>
    <x v="161"/>
    <n v="5989"/>
    <n v="3234.0600000000004"/>
    <n v="0.54"/>
    <x v="2"/>
    <x v="4"/>
    <x v="1"/>
    <n v="53"/>
    <n v="28.620000000000005"/>
  </r>
  <r>
    <x v="0"/>
    <n v="1128299"/>
    <d v="2021-05-24T00:00:00"/>
    <x v="2"/>
    <s v="Arizona"/>
    <s v="Phoenix"/>
    <x v="2"/>
    <n v="50"/>
    <x v="196"/>
    <n v="6000"/>
    <n v="2820"/>
    <n v="0.47"/>
    <x v="2"/>
    <x v="4"/>
    <x v="1"/>
    <n v="50"/>
    <n v="23.5"/>
  </r>
  <r>
    <x v="0"/>
    <n v="1128299"/>
    <d v="2021-05-24T00:00:00"/>
    <x v="2"/>
    <s v="Arizona"/>
    <s v="Phoenix"/>
    <x v="3"/>
    <n v="49"/>
    <x v="228"/>
    <n v="4410"/>
    <n v="2205"/>
    <n v="0.5"/>
    <x v="2"/>
    <x v="4"/>
    <x v="1"/>
    <n v="49"/>
    <n v="24.5"/>
  </r>
  <r>
    <x v="0"/>
    <n v="1128299"/>
    <d v="2021-05-24T00:00:00"/>
    <x v="2"/>
    <s v="Arizona"/>
    <s v="Phoenix"/>
    <x v="4"/>
    <n v="51"/>
    <x v="208"/>
    <n v="2958"/>
    <n v="1212.78"/>
    <n v="0.41"/>
    <x v="2"/>
    <x v="4"/>
    <x v="1"/>
    <n v="51"/>
    <n v="20.91"/>
  </r>
  <r>
    <x v="0"/>
    <n v="1128299"/>
    <d v="2021-05-24T00:00:00"/>
    <x v="2"/>
    <s v="Arizona"/>
    <s v="Phoenix"/>
    <x v="5"/>
    <n v="64"/>
    <x v="230"/>
    <n v="6272"/>
    <n v="2257.92"/>
    <n v="0.36"/>
    <x v="2"/>
    <x v="4"/>
    <x v="1"/>
    <n v="64"/>
    <n v="23.04"/>
  </r>
  <r>
    <x v="0"/>
    <n v="1128299"/>
    <d v="2021-06-23T00:00:00"/>
    <x v="2"/>
    <s v="Arizona"/>
    <s v="Phoenix"/>
    <x v="0"/>
    <n v="48"/>
    <x v="163"/>
    <n v="7488"/>
    <n v="3669.12"/>
    <n v="0.49"/>
    <x v="2"/>
    <x v="11"/>
    <x v="1"/>
    <n v="48"/>
    <n v="23.52"/>
  </r>
  <r>
    <x v="0"/>
    <n v="1128299"/>
    <d v="2021-06-23T00:00:00"/>
    <x v="2"/>
    <s v="Arizona"/>
    <s v="Phoenix"/>
    <x v="1"/>
    <n v="51"/>
    <x v="216"/>
    <n v="7038"/>
    <n v="3659.76"/>
    <n v="0.52"/>
    <x v="2"/>
    <x v="11"/>
    <x v="1"/>
    <n v="51"/>
    <n v="26.520000000000003"/>
  </r>
  <r>
    <x v="0"/>
    <n v="1128299"/>
    <d v="2021-06-23T00:00:00"/>
    <x v="2"/>
    <s v="Arizona"/>
    <s v="Phoenix"/>
    <x v="2"/>
    <n v="51"/>
    <x v="216"/>
    <n v="7038"/>
    <n v="3167.1"/>
    <n v="0.44999999999999996"/>
    <x v="2"/>
    <x v="11"/>
    <x v="1"/>
    <n v="51"/>
    <n v="22.95"/>
  </r>
  <r>
    <x v="0"/>
    <n v="1128299"/>
    <d v="2021-06-23T00:00:00"/>
    <x v="2"/>
    <s v="Arizona"/>
    <s v="Phoenix"/>
    <x v="3"/>
    <n v="46"/>
    <x v="60"/>
    <n v="4370"/>
    <n v="2185"/>
    <n v="0.5"/>
    <x v="2"/>
    <x v="11"/>
    <x v="1"/>
    <n v="46"/>
    <n v="23"/>
  </r>
  <r>
    <x v="0"/>
    <n v="1128299"/>
    <d v="2021-06-23T00:00:00"/>
    <x v="2"/>
    <s v="Arizona"/>
    <s v="Phoenix"/>
    <x v="4"/>
    <n v="51"/>
    <x v="181"/>
    <n v="3468"/>
    <n v="1456.56"/>
    <n v="0.42"/>
    <x v="2"/>
    <x v="11"/>
    <x v="1"/>
    <n v="51"/>
    <n v="21.419999999999998"/>
  </r>
  <r>
    <x v="0"/>
    <n v="1128299"/>
    <d v="2021-06-23T00:00:00"/>
    <x v="2"/>
    <s v="Arizona"/>
    <s v="Phoenix"/>
    <x v="5"/>
    <n v="69"/>
    <x v="165"/>
    <n v="9039"/>
    <n v="3525.21"/>
    <n v="0.39"/>
    <x v="2"/>
    <x v="11"/>
    <x v="1"/>
    <n v="69"/>
    <n v="26.91"/>
  </r>
  <r>
    <x v="0"/>
    <n v="1128299"/>
    <d v="2021-07-22T00:00:00"/>
    <x v="2"/>
    <s v="Arizona"/>
    <s v="Phoenix"/>
    <x v="0"/>
    <n v="49"/>
    <x v="130"/>
    <n v="9604"/>
    <n v="4705.96"/>
    <n v="0.49"/>
    <x v="2"/>
    <x v="5"/>
    <x v="1"/>
    <n v="49"/>
    <n v="24.01"/>
  </r>
  <r>
    <x v="0"/>
    <n v="1128299"/>
    <d v="2021-07-22T00:00:00"/>
    <x v="2"/>
    <s v="Arizona"/>
    <s v="Phoenix"/>
    <x v="1"/>
    <n v="50"/>
    <x v="213"/>
    <n v="7100"/>
    <n v="3621"/>
    <n v="0.51"/>
    <x v="2"/>
    <x v="5"/>
    <x v="1"/>
    <n v="50"/>
    <n v="25.5"/>
  </r>
  <r>
    <x v="0"/>
    <n v="1128299"/>
    <d v="2021-07-22T00:00:00"/>
    <x v="2"/>
    <s v="Arizona"/>
    <s v="Phoenix"/>
    <x v="2"/>
    <n v="51"/>
    <x v="247"/>
    <n v="6783"/>
    <n v="3188.0099999999998"/>
    <n v="0.47"/>
    <x v="2"/>
    <x v="5"/>
    <x v="1"/>
    <n v="51"/>
    <n v="23.97"/>
  </r>
  <r>
    <x v="0"/>
    <n v="1128299"/>
    <d v="2021-07-22T00:00:00"/>
    <x v="2"/>
    <s v="Arizona"/>
    <s v="Phoenix"/>
    <x v="3"/>
    <n v="48"/>
    <x v="253"/>
    <n v="4848"/>
    <n v="2181.6"/>
    <n v="0.44999999999999996"/>
    <x v="2"/>
    <x v="5"/>
    <x v="1"/>
    <n v="48"/>
    <n v="21.599999999999998"/>
  </r>
  <r>
    <x v="0"/>
    <n v="1128299"/>
    <d v="2021-07-22T00:00:00"/>
    <x v="2"/>
    <s v="Arizona"/>
    <s v="Phoenix"/>
    <x v="4"/>
    <n v="52"/>
    <x v="209"/>
    <n v="6656"/>
    <n v="2862.08"/>
    <n v="0.43"/>
    <x v="2"/>
    <x v="5"/>
    <x v="1"/>
    <n v="52"/>
    <n v="22.36"/>
  </r>
  <r>
    <x v="0"/>
    <n v="1128299"/>
    <d v="2021-07-22T00:00:00"/>
    <x v="2"/>
    <s v="Arizona"/>
    <s v="Phoenix"/>
    <x v="5"/>
    <n v="67"/>
    <x v="248"/>
    <n v="8241"/>
    <n v="3131.58"/>
    <n v="0.38"/>
    <x v="2"/>
    <x v="5"/>
    <x v="1"/>
    <n v="67"/>
    <n v="25.46"/>
  </r>
  <r>
    <x v="0"/>
    <n v="1128299"/>
    <d v="2021-08-23T00:00:00"/>
    <x v="2"/>
    <s v="Arizona"/>
    <s v="Phoenix"/>
    <x v="0"/>
    <n v="50"/>
    <x v="134"/>
    <n v="8150"/>
    <n v="4075"/>
    <n v="0.5"/>
    <x v="2"/>
    <x v="6"/>
    <x v="1"/>
    <n v="50"/>
    <n v="25"/>
  </r>
  <r>
    <x v="0"/>
    <n v="1128299"/>
    <d v="2021-08-23T00:00:00"/>
    <x v="2"/>
    <s v="Arizona"/>
    <s v="Phoenix"/>
    <x v="1"/>
    <n v="57"/>
    <x v="147"/>
    <n v="9177"/>
    <n v="4588.5"/>
    <n v="0.5"/>
    <x v="2"/>
    <x v="6"/>
    <x v="1"/>
    <n v="57"/>
    <n v="28.5"/>
  </r>
  <r>
    <x v="0"/>
    <n v="1128299"/>
    <d v="2021-08-23T00:00:00"/>
    <x v="2"/>
    <s v="Arizona"/>
    <s v="Phoenix"/>
    <x v="2"/>
    <n v="54"/>
    <x v="161"/>
    <n v="6102"/>
    <n v="2989.98"/>
    <n v="0.49"/>
    <x v="2"/>
    <x v="6"/>
    <x v="1"/>
    <n v="54"/>
    <n v="26.46"/>
  </r>
  <r>
    <x v="0"/>
    <n v="1128299"/>
    <d v="2021-08-23T00:00:00"/>
    <x v="2"/>
    <s v="Arizona"/>
    <s v="Phoenix"/>
    <x v="3"/>
    <n v="52"/>
    <x v="205"/>
    <n v="5824"/>
    <n v="2853.7599999999998"/>
    <n v="0.49"/>
    <x v="2"/>
    <x v="6"/>
    <x v="1"/>
    <n v="52"/>
    <n v="25.479999999999997"/>
  </r>
  <r>
    <x v="0"/>
    <n v="1128299"/>
    <d v="2021-08-23T00:00:00"/>
    <x v="2"/>
    <s v="Arizona"/>
    <s v="Phoenix"/>
    <x v="4"/>
    <n v="59"/>
    <x v="210"/>
    <n v="6844"/>
    <n v="2806.04"/>
    <n v="0.41"/>
    <x v="2"/>
    <x v="6"/>
    <x v="1"/>
    <n v="59"/>
    <n v="24.19"/>
  </r>
  <r>
    <x v="0"/>
    <n v="1128299"/>
    <d v="2021-08-23T00:00:00"/>
    <x v="2"/>
    <s v="Arizona"/>
    <s v="Phoenix"/>
    <x v="5"/>
    <n v="65"/>
    <x v="198"/>
    <n v="6110"/>
    <n v="2444"/>
    <n v="0.4"/>
    <x v="2"/>
    <x v="6"/>
    <x v="1"/>
    <n v="65"/>
    <n v="26"/>
  </r>
  <r>
    <x v="0"/>
    <n v="1128299"/>
    <d v="2021-09-24T00:00:00"/>
    <x v="2"/>
    <s v="Arizona"/>
    <s v="Phoenix"/>
    <x v="0"/>
    <n v="41"/>
    <x v="212"/>
    <n v="6847"/>
    <n v="3355.0299999999997"/>
    <n v="0.49"/>
    <x v="2"/>
    <x v="7"/>
    <x v="1"/>
    <n v="41"/>
    <n v="20.09"/>
  </r>
  <r>
    <x v="0"/>
    <n v="1128299"/>
    <d v="2021-09-24T00:00:00"/>
    <x v="2"/>
    <s v="Arizona"/>
    <s v="Phoenix"/>
    <x v="1"/>
    <n v="45"/>
    <x v="147"/>
    <n v="7245"/>
    <n v="3839.8500000000004"/>
    <n v="0.53"/>
    <x v="2"/>
    <x v="7"/>
    <x v="1"/>
    <n v="45"/>
    <n v="23.85"/>
  </r>
  <r>
    <x v="0"/>
    <n v="1128299"/>
    <d v="2021-09-24T00:00:00"/>
    <x v="2"/>
    <s v="Arizona"/>
    <s v="Phoenix"/>
    <x v="2"/>
    <n v="43"/>
    <x v="209"/>
    <n v="5504"/>
    <n v="2476.7999999999997"/>
    <n v="0.44999999999999996"/>
    <x v="2"/>
    <x v="7"/>
    <x v="1"/>
    <n v="43"/>
    <n v="19.349999999999998"/>
  </r>
  <r>
    <x v="0"/>
    <n v="1128299"/>
    <d v="2021-09-24T00:00:00"/>
    <x v="2"/>
    <s v="Arizona"/>
    <s v="Phoenix"/>
    <x v="3"/>
    <n v="41"/>
    <x v="161"/>
    <n v="4633"/>
    <n v="2177.5099999999998"/>
    <n v="0.47"/>
    <x v="2"/>
    <x v="7"/>
    <x v="1"/>
    <n v="41"/>
    <n v="19.27"/>
  </r>
  <r>
    <x v="0"/>
    <n v="1128299"/>
    <d v="2021-09-24T00:00:00"/>
    <x v="2"/>
    <s v="Arizona"/>
    <s v="Phoenix"/>
    <x v="4"/>
    <n v="54"/>
    <x v="193"/>
    <n v="5670"/>
    <n v="2494.8000000000002"/>
    <n v="0.44"/>
    <x v="2"/>
    <x v="7"/>
    <x v="1"/>
    <n v="54"/>
    <n v="23.76"/>
  </r>
  <r>
    <x v="0"/>
    <n v="1128299"/>
    <d v="2021-09-24T00:00:00"/>
    <x v="2"/>
    <s v="Arizona"/>
    <s v="Phoenix"/>
    <x v="5"/>
    <n v="56"/>
    <x v="164"/>
    <n v="6664"/>
    <n v="2465.6799999999998"/>
    <n v="0.37"/>
    <x v="2"/>
    <x v="7"/>
    <x v="1"/>
    <n v="56"/>
    <n v="20.72"/>
  </r>
  <r>
    <x v="0"/>
    <n v="1128299"/>
    <d v="2021-10-23T00:00:00"/>
    <x v="2"/>
    <s v="Arizona"/>
    <s v="Phoenix"/>
    <x v="0"/>
    <n v="41"/>
    <x v="192"/>
    <n v="5535"/>
    <n v="2656.7999999999997"/>
    <n v="0.48"/>
    <x v="2"/>
    <x v="8"/>
    <x v="1"/>
    <n v="41"/>
    <n v="19.68"/>
  </r>
  <r>
    <x v="0"/>
    <n v="1128299"/>
    <d v="2021-10-23T00:00:00"/>
    <x v="2"/>
    <s v="Arizona"/>
    <s v="Phoenix"/>
    <x v="1"/>
    <n v="47"/>
    <x v="57"/>
    <n v="6815"/>
    <n v="3611.9500000000003"/>
    <n v="0.53"/>
    <x v="2"/>
    <x v="8"/>
    <x v="1"/>
    <n v="47"/>
    <n v="24.91"/>
  </r>
  <r>
    <x v="0"/>
    <n v="1128299"/>
    <d v="2021-10-23T00:00:00"/>
    <x v="2"/>
    <s v="Arizona"/>
    <s v="Phoenix"/>
    <x v="2"/>
    <n v="44"/>
    <x v="250"/>
    <n v="4004"/>
    <n v="1921.9199999999998"/>
    <n v="0.48"/>
    <x v="2"/>
    <x v="8"/>
    <x v="1"/>
    <n v="44"/>
    <n v="21.119999999999997"/>
  </r>
  <r>
    <x v="0"/>
    <n v="1128299"/>
    <d v="2021-10-23T00:00:00"/>
    <x v="2"/>
    <s v="Arizona"/>
    <s v="Phoenix"/>
    <x v="3"/>
    <n v="43"/>
    <x v="228"/>
    <n v="3870"/>
    <n v="1896.3"/>
    <n v="0.49"/>
    <x v="2"/>
    <x v="8"/>
    <x v="1"/>
    <n v="43"/>
    <n v="21.07"/>
  </r>
  <r>
    <x v="0"/>
    <n v="1128299"/>
    <d v="2021-10-23T00:00:00"/>
    <x v="2"/>
    <s v="Arizona"/>
    <s v="Phoenix"/>
    <x v="4"/>
    <n v="53"/>
    <x v="173"/>
    <n v="3657"/>
    <n v="1462.8000000000002"/>
    <n v="0.4"/>
    <x v="2"/>
    <x v="8"/>
    <x v="1"/>
    <n v="53"/>
    <n v="21.200000000000003"/>
  </r>
  <r>
    <x v="0"/>
    <n v="1128299"/>
    <d v="2021-10-23T00:00:00"/>
    <x v="2"/>
    <s v="Arizona"/>
    <s v="Phoenix"/>
    <x v="5"/>
    <n v="56"/>
    <x v="211"/>
    <n v="4760"/>
    <n v="1808.8"/>
    <n v="0.38"/>
    <x v="2"/>
    <x v="8"/>
    <x v="1"/>
    <n v="56"/>
    <n v="21.28"/>
  </r>
  <r>
    <x v="0"/>
    <n v="1128299"/>
    <d v="2021-11-23T00:00:00"/>
    <x v="2"/>
    <s v="Arizona"/>
    <s v="Phoenix"/>
    <x v="0"/>
    <n v="42"/>
    <x v="192"/>
    <n v="5670"/>
    <n v="2664.8999999999996"/>
    <n v="0.47"/>
    <x v="2"/>
    <x v="9"/>
    <x v="1"/>
    <n v="42"/>
    <n v="19.739999999999998"/>
  </r>
  <r>
    <x v="0"/>
    <n v="1128299"/>
    <d v="2021-11-23T00:00:00"/>
    <x v="2"/>
    <s v="Arizona"/>
    <s v="Phoenix"/>
    <x v="1"/>
    <n v="46"/>
    <x v="135"/>
    <n v="6762"/>
    <n v="3516.2400000000002"/>
    <n v="0.52"/>
    <x v="2"/>
    <x v="9"/>
    <x v="1"/>
    <n v="46"/>
    <n v="23.92"/>
  </r>
  <r>
    <x v="0"/>
    <n v="1128299"/>
    <d v="2021-11-23T00:00:00"/>
    <x v="2"/>
    <s v="Arizona"/>
    <s v="Phoenix"/>
    <x v="2"/>
    <n v="44"/>
    <x v="193"/>
    <n v="4620"/>
    <n v="2125.1999999999998"/>
    <n v="0.45999999999999996"/>
    <x v="2"/>
    <x v="9"/>
    <x v="1"/>
    <n v="44"/>
    <n v="20.239999999999998"/>
  </r>
  <r>
    <x v="0"/>
    <n v="1128299"/>
    <d v="2021-11-23T00:00:00"/>
    <x v="2"/>
    <s v="Arizona"/>
    <s v="Phoenix"/>
    <x v="3"/>
    <n v="42"/>
    <x v="230"/>
    <n v="4116"/>
    <n v="1934.52"/>
    <n v="0.47"/>
    <x v="2"/>
    <x v="9"/>
    <x v="1"/>
    <n v="42"/>
    <n v="19.739999999999998"/>
  </r>
  <r>
    <x v="0"/>
    <n v="1128299"/>
    <d v="2021-11-23T00:00:00"/>
    <x v="2"/>
    <s v="Arizona"/>
    <s v="Phoenix"/>
    <x v="4"/>
    <n v="53"/>
    <x v="237"/>
    <n v="4611"/>
    <n v="1890.51"/>
    <n v="0.41"/>
    <x v="2"/>
    <x v="9"/>
    <x v="1"/>
    <n v="53"/>
    <n v="21.73"/>
  </r>
  <r>
    <x v="0"/>
    <n v="1128299"/>
    <d v="2021-11-23T00:00:00"/>
    <x v="2"/>
    <s v="Arizona"/>
    <s v="Phoenix"/>
    <x v="5"/>
    <n v="55"/>
    <x v="215"/>
    <n v="6105"/>
    <n v="2258.85"/>
    <n v="0.37"/>
    <x v="2"/>
    <x v="9"/>
    <x v="1"/>
    <n v="55"/>
    <n v="20.349999999999998"/>
  </r>
  <r>
    <x v="0"/>
    <n v="1128299"/>
    <d v="2021-12-22T00:00:00"/>
    <x v="2"/>
    <s v="Arizona"/>
    <s v="Phoenix"/>
    <x v="0"/>
    <n v="44"/>
    <x v="141"/>
    <n v="7964"/>
    <n v="3663.4399999999996"/>
    <n v="0.45999999999999996"/>
    <x v="2"/>
    <x v="10"/>
    <x v="1"/>
    <n v="44"/>
    <n v="20.239999999999998"/>
  </r>
  <r>
    <x v="0"/>
    <n v="1128299"/>
    <d v="2021-12-22T00:00:00"/>
    <x v="2"/>
    <s v="Arizona"/>
    <s v="Phoenix"/>
    <x v="1"/>
    <n v="49"/>
    <x v="36"/>
    <n v="8575"/>
    <n v="4630.5"/>
    <n v="0.54"/>
    <x v="2"/>
    <x v="10"/>
    <x v="1"/>
    <n v="49"/>
    <n v="26.46"/>
  </r>
  <r>
    <x v="4"/>
    <n v="1128299"/>
    <d v="2021-12-22T00:00:00"/>
    <x v="2"/>
    <s v="Arizona"/>
    <s v="Phoenix"/>
    <x v="2"/>
    <n v="43"/>
    <x v="248"/>
    <n v="5289"/>
    <n v="2538.7199999999998"/>
    <n v="0.48"/>
    <x v="2"/>
    <x v="10"/>
    <x v="1"/>
    <n v="43"/>
    <n v="20.639999999999997"/>
  </r>
  <r>
    <x v="4"/>
    <n v="1128299"/>
    <d v="2021-12-22T00:00:00"/>
    <x v="2"/>
    <s v="Arizona"/>
    <s v="Phoenix"/>
    <x v="3"/>
    <n v="44"/>
    <x v="202"/>
    <n v="5060"/>
    <n v="2277"/>
    <n v="0.44999999999999996"/>
    <x v="2"/>
    <x v="10"/>
    <x v="1"/>
    <n v="44"/>
    <n v="19.8"/>
  </r>
  <r>
    <x v="4"/>
    <n v="1128299"/>
    <d v="2021-12-22T00:00:00"/>
    <x v="2"/>
    <s v="Arizona"/>
    <s v="Phoenix"/>
    <x v="4"/>
    <n v="52"/>
    <x v="246"/>
    <n v="4576"/>
    <n v="1967.68"/>
    <n v="0.43"/>
    <x v="2"/>
    <x v="10"/>
    <x v="1"/>
    <n v="52"/>
    <n v="22.36"/>
  </r>
  <r>
    <x v="4"/>
    <n v="1128299"/>
    <d v="2021-12-22T00:00:00"/>
    <x v="2"/>
    <s v="Arizona"/>
    <s v="Phoenix"/>
    <x v="5"/>
    <n v="58"/>
    <x v="192"/>
    <n v="7830"/>
    <n v="2897.1"/>
    <n v="0.37"/>
    <x v="2"/>
    <x v="10"/>
    <x v="1"/>
    <n v="58"/>
    <n v="21.46"/>
  </r>
  <r>
    <x v="4"/>
    <n v="1128299"/>
    <d v="2021-01-26T00:00:00"/>
    <x v="2"/>
    <s v="Arizona"/>
    <s v="Phoenix"/>
    <x v="0"/>
    <n v="33"/>
    <x v="247"/>
    <n v="4389"/>
    <n v="2150.61"/>
    <n v="0.49"/>
    <x v="2"/>
    <x v="0"/>
    <x v="1"/>
    <n v="33"/>
    <n v="16.170000000000002"/>
  </r>
  <r>
    <x v="4"/>
    <n v="1128299"/>
    <d v="2021-01-26T00:00:00"/>
    <x v="2"/>
    <s v="Arizona"/>
    <s v="Phoenix"/>
    <x v="1"/>
    <n v="42"/>
    <x v="216"/>
    <n v="5796"/>
    <n v="3071.88"/>
    <n v="0.53"/>
    <x v="2"/>
    <x v="0"/>
    <x v="1"/>
    <n v="42"/>
    <n v="22.26"/>
  </r>
  <r>
    <x v="4"/>
    <n v="1128299"/>
    <d v="2021-01-26T00:00:00"/>
    <x v="2"/>
    <s v="Arizona"/>
    <s v="Phoenix"/>
    <x v="2"/>
    <n v="42"/>
    <x v="216"/>
    <n v="5796"/>
    <n v="2666.16"/>
    <n v="0.45999999999999996"/>
    <x v="2"/>
    <x v="0"/>
    <x v="1"/>
    <n v="42"/>
    <n v="19.32"/>
  </r>
  <r>
    <x v="4"/>
    <n v="1128299"/>
    <d v="2021-01-26T00:00:00"/>
    <x v="2"/>
    <s v="Arizona"/>
    <s v="Phoenix"/>
    <x v="3"/>
    <n v="43"/>
    <x v="211"/>
    <n v="3655"/>
    <n v="1790.95"/>
    <n v="0.49"/>
    <x v="2"/>
    <x v="0"/>
    <x v="1"/>
    <n v="43"/>
    <n v="21.07"/>
  </r>
  <r>
    <x v="4"/>
    <n v="1128299"/>
    <d v="2021-01-26T00:00:00"/>
    <x v="2"/>
    <s v="Arizona"/>
    <s v="Phoenix"/>
    <x v="4"/>
    <n v="45"/>
    <x v="232"/>
    <n v="3600"/>
    <n v="1476"/>
    <n v="0.41"/>
    <x v="2"/>
    <x v="0"/>
    <x v="1"/>
    <n v="45"/>
    <n v="18.45"/>
  </r>
  <r>
    <x v="4"/>
    <n v="1128299"/>
    <d v="2021-01-26T00:00:00"/>
    <x v="2"/>
    <s v="Arizona"/>
    <s v="Phoenix"/>
    <x v="5"/>
    <n v="42"/>
    <x v="209"/>
    <n v="5376"/>
    <n v="1935.36"/>
    <n v="0.36"/>
    <x v="2"/>
    <x v="0"/>
    <x v="1"/>
    <n v="42"/>
    <n v="15.12"/>
  </r>
  <r>
    <x v="4"/>
    <n v="1128299"/>
    <d v="2021-02-26T00:00:00"/>
    <x v="2"/>
    <s v="Arizona"/>
    <s v="Phoenix"/>
    <x v="0"/>
    <n v="33"/>
    <x v="135"/>
    <n v="4851"/>
    <n v="2376.9899999999998"/>
    <n v="0.49"/>
    <x v="2"/>
    <x v="1"/>
    <x v="1"/>
    <n v="33"/>
    <n v="16.169999999999998"/>
  </r>
  <r>
    <x v="4"/>
    <n v="1128299"/>
    <d v="2021-02-26T00:00:00"/>
    <x v="2"/>
    <s v="Arizona"/>
    <s v="Phoenix"/>
    <x v="1"/>
    <n v="44"/>
    <x v="162"/>
    <n v="4664"/>
    <n v="2565.2000000000003"/>
    <n v="0.55000000000000004"/>
    <x v="2"/>
    <x v="1"/>
    <x v="1"/>
    <n v="44"/>
    <n v="24.200000000000003"/>
  </r>
  <r>
    <x v="4"/>
    <n v="1128299"/>
    <d v="2021-02-26T00:00:00"/>
    <x v="2"/>
    <s v="Arizona"/>
    <s v="Phoenix"/>
    <x v="2"/>
    <n v="41"/>
    <x v="215"/>
    <n v="4551"/>
    <n v="2093.46"/>
    <n v="0.45999999999999996"/>
    <x v="2"/>
    <x v="1"/>
    <x v="1"/>
    <n v="41"/>
    <n v="18.86"/>
  </r>
  <r>
    <x v="4"/>
    <n v="1128299"/>
    <d v="2021-02-26T00:00:00"/>
    <x v="2"/>
    <s v="New Mexico"/>
    <s v="Albuquerque"/>
    <x v="3"/>
    <n v="43"/>
    <x v="238"/>
    <n v="3182"/>
    <n v="1559.18"/>
    <n v="0.49"/>
    <x v="2"/>
    <x v="1"/>
    <x v="1"/>
    <n v="43"/>
    <n v="21.07"/>
  </r>
  <r>
    <x v="4"/>
    <n v="1128299"/>
    <d v="2021-02-26T00:00:00"/>
    <x v="2"/>
    <s v="New Mexico"/>
    <s v="Albuquerque"/>
    <x v="4"/>
    <n v="45"/>
    <x v="190"/>
    <n v="2430"/>
    <n v="1069.2"/>
    <n v="0.44"/>
    <x v="2"/>
    <x v="1"/>
    <x v="1"/>
    <n v="45"/>
    <n v="19.8"/>
  </r>
  <r>
    <x v="4"/>
    <n v="1128299"/>
    <d v="2021-02-26T00:00:00"/>
    <x v="2"/>
    <s v="New Mexico"/>
    <s v="Albuquerque"/>
    <x v="5"/>
    <n v="41"/>
    <x v="233"/>
    <n v="4264"/>
    <n v="1620.32"/>
    <n v="0.38"/>
    <x v="2"/>
    <x v="1"/>
    <x v="1"/>
    <n v="41"/>
    <n v="15.58"/>
  </r>
  <r>
    <x v="4"/>
    <n v="1128299"/>
    <d v="2021-03-25T00:00:00"/>
    <x v="2"/>
    <s v="New Mexico"/>
    <s v="Albuquerque"/>
    <x v="0"/>
    <n v="44"/>
    <x v="241"/>
    <n v="7260"/>
    <n v="3630"/>
    <n v="0.5"/>
    <x v="2"/>
    <x v="2"/>
    <x v="1"/>
    <n v="44"/>
    <n v="22"/>
  </r>
  <r>
    <x v="4"/>
    <n v="1128299"/>
    <d v="2021-03-25T00:00:00"/>
    <x v="2"/>
    <s v="New Mexico"/>
    <s v="Albuquerque"/>
    <x v="1"/>
    <n v="51"/>
    <x v="205"/>
    <n v="5712"/>
    <n v="3027.36"/>
    <n v="0.53"/>
    <x v="2"/>
    <x v="2"/>
    <x v="1"/>
    <n v="51"/>
    <n v="27.03"/>
  </r>
  <r>
    <x v="4"/>
    <n v="1128299"/>
    <d v="2021-03-25T00:00:00"/>
    <x v="2"/>
    <s v="New Mexico"/>
    <s v="Albuquerque"/>
    <x v="2"/>
    <n v="52"/>
    <x v="205"/>
    <n v="5824"/>
    <n v="2853.7599999999998"/>
    <n v="0.49"/>
    <x v="2"/>
    <x v="2"/>
    <x v="1"/>
    <n v="52"/>
    <n v="25.479999999999997"/>
  </r>
  <r>
    <x v="4"/>
    <n v="1128299"/>
    <d v="2021-03-25T00:00:00"/>
    <x v="2"/>
    <s v="New Mexico"/>
    <s v="Albuquerque"/>
    <x v="3"/>
    <n v="50"/>
    <x v="170"/>
    <n v="4150"/>
    <n v="1908.9999999999998"/>
    <n v="0.45999999999999996"/>
    <x v="2"/>
    <x v="2"/>
    <x v="1"/>
    <n v="50"/>
    <n v="22.999999999999996"/>
  </r>
  <r>
    <x v="4"/>
    <n v="1128299"/>
    <d v="2021-03-25T00:00:00"/>
    <x v="2"/>
    <s v="New Mexico"/>
    <s v="Albuquerque"/>
    <x v="4"/>
    <n v="55"/>
    <x v="206"/>
    <n v="2915"/>
    <n v="1253.45"/>
    <n v="0.43"/>
    <x v="2"/>
    <x v="2"/>
    <x v="1"/>
    <n v="55"/>
    <n v="23.650000000000002"/>
  </r>
  <r>
    <x v="4"/>
    <n v="1128299"/>
    <d v="2021-03-25T00:00:00"/>
    <x v="2"/>
    <s v="New Mexico"/>
    <s v="Albuquerque"/>
    <x v="5"/>
    <n v="50"/>
    <x v="230"/>
    <n v="4900"/>
    <n v="1862"/>
    <n v="0.38"/>
    <x v="2"/>
    <x v="2"/>
    <x v="1"/>
    <n v="50"/>
    <n v="19"/>
  </r>
  <r>
    <x v="4"/>
    <n v="1128299"/>
    <d v="2021-04-26T00:00:00"/>
    <x v="2"/>
    <s v="New Mexico"/>
    <s v="Albuquerque"/>
    <x v="0"/>
    <n v="51"/>
    <x v="125"/>
    <n v="7854"/>
    <n v="3534.2999999999997"/>
    <n v="0.44999999999999996"/>
    <x v="2"/>
    <x v="3"/>
    <x v="1"/>
    <n v="51"/>
    <n v="22.95"/>
  </r>
  <r>
    <x v="4"/>
    <n v="1128299"/>
    <d v="2021-04-26T00:00:00"/>
    <x v="2"/>
    <s v="New Mexico"/>
    <s v="Albuquerque"/>
    <x v="1"/>
    <n v="59"/>
    <x v="230"/>
    <n v="5782"/>
    <n v="2891"/>
    <n v="0.5"/>
    <x v="2"/>
    <x v="3"/>
    <x v="1"/>
    <n v="59"/>
    <n v="29.5"/>
  </r>
  <r>
    <x v="4"/>
    <n v="1128299"/>
    <d v="2021-04-26T00:00:00"/>
    <x v="2"/>
    <s v="New Mexico"/>
    <s v="Albuquerque"/>
    <x v="2"/>
    <n v="55"/>
    <x v="210"/>
    <n v="6380"/>
    <n v="3190"/>
    <n v="0.5"/>
    <x v="2"/>
    <x v="3"/>
    <x v="1"/>
    <n v="55"/>
    <n v="27.5"/>
  </r>
  <r>
    <x v="4"/>
    <n v="1128299"/>
    <d v="2021-04-26T00:00:00"/>
    <x v="2"/>
    <s v="New Mexico"/>
    <s v="Albuquerque"/>
    <x v="3"/>
    <n v="54"/>
    <x v="237"/>
    <n v="4698"/>
    <n v="2161.08"/>
    <n v="0.45999999999999996"/>
    <x v="2"/>
    <x v="3"/>
    <x v="1"/>
    <n v="54"/>
    <n v="24.84"/>
  </r>
  <r>
    <x v="4"/>
    <n v="1128299"/>
    <d v="2021-04-26T00:00:00"/>
    <x v="2"/>
    <s v="New Mexico"/>
    <s v="Albuquerque"/>
    <x v="4"/>
    <n v="56"/>
    <x v="208"/>
    <n v="3248"/>
    <n v="1331.6799999999998"/>
    <n v="0.41"/>
    <x v="2"/>
    <x v="3"/>
    <x v="1"/>
    <n v="56"/>
    <n v="22.959999999999997"/>
  </r>
  <r>
    <x v="4"/>
    <n v="1128299"/>
    <d v="2021-04-26T00:00:00"/>
    <x v="2"/>
    <s v="New Mexico"/>
    <s v="Albuquerque"/>
    <x v="5"/>
    <n v="69"/>
    <x v="253"/>
    <n v="6969"/>
    <n v="2648.2200000000003"/>
    <n v="0.38"/>
    <x v="2"/>
    <x v="3"/>
    <x v="1"/>
    <n v="69"/>
    <n v="26.220000000000002"/>
  </r>
  <r>
    <x v="4"/>
    <n v="1128299"/>
    <d v="2021-05-27T00:00:00"/>
    <x v="2"/>
    <s v="New Mexico"/>
    <s v="Albuquerque"/>
    <x v="0"/>
    <n v="51"/>
    <x v="42"/>
    <n v="7650"/>
    <n v="3442.4999999999995"/>
    <n v="0.44999999999999996"/>
    <x v="2"/>
    <x v="4"/>
    <x v="1"/>
    <n v="51"/>
    <n v="22.949999999999996"/>
  </r>
  <r>
    <x v="4"/>
    <n v="1128299"/>
    <d v="2021-05-27T00:00:00"/>
    <x v="2"/>
    <s v="New Mexico"/>
    <s v="Albuquerque"/>
    <x v="1"/>
    <n v="58"/>
    <x v="215"/>
    <n v="6438"/>
    <n v="3283.38"/>
    <n v="0.51"/>
    <x v="2"/>
    <x v="4"/>
    <x v="1"/>
    <n v="58"/>
    <n v="29.580000000000002"/>
  </r>
  <r>
    <x v="4"/>
    <n v="1128299"/>
    <d v="2021-05-27T00:00:00"/>
    <x v="2"/>
    <s v="New Mexico"/>
    <s v="Albuquerque"/>
    <x v="2"/>
    <n v="56"/>
    <x v="214"/>
    <n v="7056"/>
    <n v="3316.3199999999997"/>
    <n v="0.47"/>
    <x v="2"/>
    <x v="4"/>
    <x v="1"/>
    <n v="56"/>
    <n v="26.319999999999997"/>
  </r>
  <r>
    <x v="4"/>
    <n v="1128299"/>
    <d v="2021-05-27T00:00:00"/>
    <x v="2"/>
    <s v="New Mexico"/>
    <s v="Albuquerque"/>
    <x v="3"/>
    <n v="51"/>
    <x v="250"/>
    <n v="4641"/>
    <n v="2134.8599999999997"/>
    <n v="0.45999999999999996"/>
    <x v="2"/>
    <x v="4"/>
    <x v="1"/>
    <n v="51"/>
    <n v="23.459999999999997"/>
  </r>
  <r>
    <x v="4"/>
    <n v="1128299"/>
    <d v="2021-05-27T00:00:00"/>
    <x v="2"/>
    <s v="New Mexico"/>
    <s v="Albuquerque"/>
    <x v="4"/>
    <n v="56"/>
    <x v="188"/>
    <n v="3640"/>
    <n v="1528.8"/>
    <n v="0.42"/>
    <x v="2"/>
    <x v="4"/>
    <x v="1"/>
    <n v="56"/>
    <n v="23.52"/>
  </r>
  <r>
    <x v="4"/>
    <n v="1128299"/>
    <d v="2021-05-27T00:00:00"/>
    <x v="2"/>
    <s v="New Mexico"/>
    <s v="Albuquerque"/>
    <x v="5"/>
    <n v="69"/>
    <x v="202"/>
    <n v="7935"/>
    <n v="3094.65"/>
    <n v="0.39"/>
    <x v="2"/>
    <x v="4"/>
    <x v="1"/>
    <n v="69"/>
    <n v="26.91"/>
  </r>
  <r>
    <x v="4"/>
    <n v="1128299"/>
    <d v="2021-06-26T00:00:00"/>
    <x v="2"/>
    <s v="New Mexico"/>
    <s v="Albuquerque"/>
    <x v="0"/>
    <n v="52"/>
    <x v="126"/>
    <n v="10556"/>
    <n v="5066.88"/>
    <n v="0.48"/>
    <x v="2"/>
    <x v="11"/>
    <x v="1"/>
    <n v="52"/>
    <n v="24.96"/>
  </r>
  <r>
    <x v="4"/>
    <n v="1128299"/>
    <d v="2021-06-26T00:00:00"/>
    <x v="2"/>
    <s v="New Mexico"/>
    <s v="Albuquerque"/>
    <x v="1"/>
    <n v="54"/>
    <x v="125"/>
    <n v="8316"/>
    <n v="4324.32"/>
    <n v="0.52"/>
    <x v="2"/>
    <x v="11"/>
    <x v="1"/>
    <n v="54"/>
    <n v="28.08"/>
  </r>
  <r>
    <x v="4"/>
    <n v="1128299"/>
    <d v="2021-06-26T00:00:00"/>
    <x v="2"/>
    <s v="New Mexico"/>
    <s v="Albuquerque"/>
    <x v="2"/>
    <n v="54"/>
    <x v="197"/>
    <n v="8046"/>
    <n v="4023"/>
    <n v="0.5"/>
    <x v="2"/>
    <x v="11"/>
    <x v="1"/>
    <n v="54"/>
    <n v="27"/>
  </r>
  <r>
    <x v="4"/>
    <n v="1128299"/>
    <d v="2021-06-26T00:00:00"/>
    <x v="2"/>
    <s v="New Mexico"/>
    <s v="Albuquerque"/>
    <x v="3"/>
    <n v="54"/>
    <x v="162"/>
    <n v="5724"/>
    <n v="2575.7999999999997"/>
    <n v="0.44999999999999996"/>
    <x v="2"/>
    <x v="11"/>
    <x v="1"/>
    <n v="54"/>
    <n v="24.299999999999997"/>
  </r>
  <r>
    <x v="4"/>
    <n v="1128299"/>
    <d v="2021-06-26T00:00:00"/>
    <x v="2"/>
    <s v="New Mexico"/>
    <s v="Albuquerque"/>
    <x v="4"/>
    <n v="56"/>
    <x v="237"/>
    <n v="4872"/>
    <n v="2094.96"/>
    <n v="0.43"/>
    <x v="2"/>
    <x v="11"/>
    <x v="1"/>
    <n v="56"/>
    <n v="24.080000000000002"/>
  </r>
  <r>
    <x v="4"/>
    <n v="1128299"/>
    <d v="2021-06-26T00:00:00"/>
    <x v="2"/>
    <s v="New Mexico"/>
    <s v="Albuquerque"/>
    <x v="5"/>
    <n v="74"/>
    <x v="244"/>
    <n v="11988"/>
    <n v="4315.68"/>
    <n v="0.36"/>
    <x v="2"/>
    <x v="11"/>
    <x v="1"/>
    <n v="74"/>
    <n v="26.64"/>
  </r>
  <r>
    <x v="4"/>
    <n v="1128299"/>
    <d v="2021-07-25T00:00:00"/>
    <x v="2"/>
    <s v="New Mexico"/>
    <s v="Albuquerque"/>
    <x v="0"/>
    <n v="54"/>
    <x v="126"/>
    <n v="10962"/>
    <n v="5152.1399999999994"/>
    <n v="0.47"/>
    <x v="2"/>
    <x v="5"/>
    <x v="1"/>
    <n v="54"/>
    <n v="25.379999999999995"/>
  </r>
  <r>
    <x v="4"/>
    <n v="1128299"/>
    <d v="2021-07-25T00:00:00"/>
    <x v="2"/>
    <s v="New Mexico"/>
    <s v="Albuquerque"/>
    <x v="1"/>
    <n v="56"/>
    <x v="263"/>
    <n v="10080"/>
    <n v="5443.2000000000007"/>
    <n v="0.54"/>
    <x v="2"/>
    <x v="5"/>
    <x v="1"/>
    <n v="56"/>
    <n v="30.240000000000006"/>
  </r>
  <r>
    <x v="4"/>
    <n v="1128299"/>
    <d v="2021-07-25T00:00:00"/>
    <x v="2"/>
    <s v="New Mexico"/>
    <s v="Albuquerque"/>
    <x v="2"/>
    <n v="58"/>
    <x v="160"/>
    <n v="9280"/>
    <n v="4454.3999999999996"/>
    <n v="0.48"/>
    <x v="2"/>
    <x v="5"/>
    <x v="1"/>
    <n v="58"/>
    <n v="27.839999999999996"/>
  </r>
  <r>
    <x v="4"/>
    <n v="1128299"/>
    <d v="2021-07-25T00:00:00"/>
    <x v="2"/>
    <s v="New Mexico"/>
    <s v="Albuquerque"/>
    <x v="3"/>
    <n v="54"/>
    <x v="192"/>
    <n v="7290"/>
    <n v="3280.4999999999995"/>
    <n v="0.44999999999999996"/>
    <x v="2"/>
    <x v="5"/>
    <x v="1"/>
    <n v="54"/>
    <n v="24.299999999999997"/>
  </r>
  <r>
    <x v="4"/>
    <n v="1128299"/>
    <d v="2021-07-25T00:00:00"/>
    <x v="2"/>
    <s v="New Mexico"/>
    <s v="Albuquerque"/>
    <x v="4"/>
    <n v="57"/>
    <x v="57"/>
    <n v="8265"/>
    <n v="3553.95"/>
    <n v="0.43"/>
    <x v="2"/>
    <x v="5"/>
    <x v="1"/>
    <n v="57"/>
    <n v="24.509999999999998"/>
  </r>
  <r>
    <x v="4"/>
    <n v="1128299"/>
    <d v="2021-07-25T00:00:00"/>
    <x v="2"/>
    <s v="New Mexico"/>
    <s v="Albuquerque"/>
    <x v="5"/>
    <n v="69"/>
    <x v="150"/>
    <n v="9660"/>
    <n v="3670.8"/>
    <n v="0.38"/>
    <x v="2"/>
    <x v="5"/>
    <x v="1"/>
    <n v="69"/>
    <n v="26.220000000000002"/>
  </r>
  <r>
    <x v="4"/>
    <n v="1128299"/>
    <d v="2021-08-26T00:00:00"/>
    <x v="2"/>
    <s v="New Mexico"/>
    <s v="Albuquerque"/>
    <x v="0"/>
    <n v="56"/>
    <x v="36"/>
    <n v="9800"/>
    <n v="4900"/>
    <n v="0.5"/>
    <x v="2"/>
    <x v="6"/>
    <x v="1"/>
    <n v="56"/>
    <n v="28"/>
  </r>
  <r>
    <x v="4"/>
    <n v="1128299"/>
    <d v="2021-08-26T00:00:00"/>
    <x v="2"/>
    <s v="New Mexico"/>
    <s v="Albuquerque"/>
    <x v="1"/>
    <n v="60"/>
    <x v="129"/>
    <n v="10560"/>
    <n v="5491.2"/>
    <n v="0.52"/>
    <x v="2"/>
    <x v="6"/>
    <x v="1"/>
    <n v="60"/>
    <n v="31.2"/>
  </r>
  <r>
    <x v="4"/>
    <n v="1128299"/>
    <d v="2021-08-26T00:00:00"/>
    <x v="2"/>
    <s v="New Mexico"/>
    <s v="Albuquerque"/>
    <x v="2"/>
    <n v="58"/>
    <x v="213"/>
    <n v="8236"/>
    <n v="3788.5599999999995"/>
    <n v="0.45999999999999996"/>
    <x v="2"/>
    <x v="6"/>
    <x v="1"/>
    <n v="58"/>
    <n v="26.679999999999996"/>
  </r>
  <r>
    <x v="4"/>
    <n v="1128299"/>
    <d v="2021-08-26T00:00:00"/>
    <x v="2"/>
    <s v="New Mexico"/>
    <s v="Albuquerque"/>
    <x v="3"/>
    <n v="55"/>
    <x v="231"/>
    <n v="7865"/>
    <n v="3696.5499999999997"/>
    <n v="0.47"/>
    <x v="2"/>
    <x v="6"/>
    <x v="1"/>
    <n v="55"/>
    <n v="25.849999999999998"/>
  </r>
  <r>
    <x v="4"/>
    <n v="1128299"/>
    <d v="2021-08-26T00:00:00"/>
    <x v="2"/>
    <s v="New Mexico"/>
    <s v="Albuquerque"/>
    <x v="4"/>
    <n v="67"/>
    <x v="168"/>
    <n v="8308"/>
    <n v="3323.2000000000003"/>
    <n v="0.4"/>
    <x v="2"/>
    <x v="6"/>
    <x v="1"/>
    <n v="67"/>
    <n v="26.8"/>
  </r>
  <r>
    <x v="4"/>
    <n v="1128299"/>
    <d v="2021-08-26T00:00:00"/>
    <x v="2"/>
    <s v="New Mexico"/>
    <s v="Albuquerque"/>
    <x v="5"/>
    <n v="70"/>
    <x v="214"/>
    <n v="8820"/>
    <n v="3351.6"/>
    <n v="0.38"/>
    <x v="2"/>
    <x v="6"/>
    <x v="1"/>
    <n v="70"/>
    <n v="26.599999999999998"/>
  </r>
  <r>
    <x v="4"/>
    <n v="1128299"/>
    <d v="2021-09-27T00:00:00"/>
    <x v="2"/>
    <s v="New Mexico"/>
    <s v="Albuquerque"/>
    <x v="0"/>
    <n v="49"/>
    <x v="134"/>
    <n v="7987"/>
    <n v="3594.1499999999996"/>
    <n v="0.44999999999999996"/>
    <x v="2"/>
    <x v="7"/>
    <x v="1"/>
    <n v="49"/>
    <n v="22.049999999999997"/>
  </r>
  <r>
    <x v="4"/>
    <n v="1128299"/>
    <d v="2021-09-27T00:00:00"/>
    <x v="2"/>
    <s v="New Mexico"/>
    <s v="Albuquerque"/>
    <x v="1"/>
    <n v="51"/>
    <x v="163"/>
    <n v="7956"/>
    <n v="4057.56"/>
    <n v="0.51"/>
    <x v="2"/>
    <x v="7"/>
    <x v="1"/>
    <n v="51"/>
    <n v="26.009999999999998"/>
  </r>
  <r>
    <x v="4"/>
    <n v="1128299"/>
    <d v="2021-09-27T00:00:00"/>
    <x v="2"/>
    <s v="New Mexico"/>
    <s v="Albuquerque"/>
    <x v="2"/>
    <n v="46"/>
    <x v="231"/>
    <n v="6578"/>
    <n v="3091.66"/>
    <n v="0.47"/>
    <x v="2"/>
    <x v="7"/>
    <x v="1"/>
    <n v="46"/>
    <n v="21.619999999999997"/>
  </r>
  <r>
    <x v="4"/>
    <n v="1128299"/>
    <d v="2021-09-27T00:00:00"/>
    <x v="2"/>
    <s v="New Mexico"/>
    <s v="Albuquerque"/>
    <x v="3"/>
    <n v="49"/>
    <x v="248"/>
    <n v="6027"/>
    <n v="2832.69"/>
    <n v="0.47"/>
    <x v="2"/>
    <x v="7"/>
    <x v="1"/>
    <n v="49"/>
    <n v="23.03"/>
  </r>
  <r>
    <x v="4"/>
    <n v="1128299"/>
    <d v="2021-09-27T00:00:00"/>
    <x v="2"/>
    <s v="New Mexico"/>
    <s v="Albuquerque"/>
    <x v="4"/>
    <n v="54"/>
    <x v="215"/>
    <n v="5994"/>
    <n v="2397.6"/>
    <n v="0.4"/>
    <x v="2"/>
    <x v="7"/>
    <x v="1"/>
    <n v="54"/>
    <n v="21.599999999999998"/>
  </r>
  <r>
    <x v="4"/>
    <n v="1128299"/>
    <d v="2021-09-27T00:00:00"/>
    <x v="2"/>
    <s v="New Mexico"/>
    <s v="Albuquerque"/>
    <x v="5"/>
    <n v="59"/>
    <x v="247"/>
    <n v="7847"/>
    <n v="2824.92"/>
    <n v="0.36"/>
    <x v="2"/>
    <x v="7"/>
    <x v="1"/>
    <n v="59"/>
    <n v="21.240000000000002"/>
  </r>
  <r>
    <x v="4"/>
    <n v="1128299"/>
    <d v="2021-10-26T00:00:00"/>
    <x v="2"/>
    <s v="New Mexico"/>
    <s v="Albuquerque"/>
    <x v="0"/>
    <n v="48"/>
    <x v="241"/>
    <n v="7920"/>
    <n v="3960"/>
    <n v="0.5"/>
    <x v="2"/>
    <x v="8"/>
    <x v="1"/>
    <n v="48"/>
    <n v="24"/>
  </r>
  <r>
    <x v="4"/>
    <n v="1128299"/>
    <d v="2021-10-26T00:00:00"/>
    <x v="2"/>
    <s v="New Mexico"/>
    <s v="Albuquerque"/>
    <x v="1"/>
    <n v="50"/>
    <x v="197"/>
    <n v="7450"/>
    <n v="3948.5"/>
    <n v="0.53"/>
    <x v="2"/>
    <x v="8"/>
    <x v="1"/>
    <n v="50"/>
    <n v="26.5"/>
  </r>
  <r>
    <x v="4"/>
    <n v="1128299"/>
    <d v="2021-10-26T00:00:00"/>
    <x v="2"/>
    <s v="New Mexico"/>
    <s v="Albuquerque"/>
    <x v="2"/>
    <n v="48"/>
    <x v="193"/>
    <n v="5040"/>
    <n v="2368.7999999999997"/>
    <n v="0.47"/>
    <x v="2"/>
    <x v="8"/>
    <x v="1"/>
    <n v="48"/>
    <n v="22.56"/>
  </r>
  <r>
    <x v="4"/>
    <n v="1128299"/>
    <d v="2021-10-26T00:00:00"/>
    <x v="2"/>
    <s v="New Mexico"/>
    <s v="Albuquerque"/>
    <x v="3"/>
    <n v="46"/>
    <x v="60"/>
    <n v="4370"/>
    <n v="2141.3000000000002"/>
    <n v="0.49"/>
    <x v="2"/>
    <x v="8"/>
    <x v="1"/>
    <n v="46"/>
    <n v="22.540000000000003"/>
  </r>
  <r>
    <x v="4"/>
    <n v="1128299"/>
    <d v="2021-10-26T00:00:00"/>
    <x v="2"/>
    <s v="New Mexico"/>
    <s v="Albuquerque"/>
    <x v="4"/>
    <n v="56"/>
    <x v="250"/>
    <n v="5096"/>
    <n v="2242.2400000000002"/>
    <n v="0.44"/>
    <x v="2"/>
    <x v="8"/>
    <x v="1"/>
    <n v="56"/>
    <n v="24.640000000000004"/>
  </r>
  <r>
    <x v="4"/>
    <n v="1128299"/>
    <d v="2021-10-26T00:00:00"/>
    <x v="2"/>
    <s v="New Mexico"/>
    <s v="Albuquerque"/>
    <x v="5"/>
    <n v="68"/>
    <x v="193"/>
    <n v="7140"/>
    <n v="2641.8"/>
    <n v="0.37"/>
    <x v="2"/>
    <x v="8"/>
    <x v="1"/>
    <n v="68"/>
    <n v="25.16"/>
  </r>
  <r>
    <x v="4"/>
    <n v="1128299"/>
    <d v="2021-11-26T00:00:00"/>
    <x v="2"/>
    <s v="New Mexico"/>
    <s v="Albuquerque"/>
    <x v="0"/>
    <n v="58"/>
    <x v="160"/>
    <n v="9280"/>
    <n v="4547.2"/>
    <n v="0.49"/>
    <x v="2"/>
    <x v="9"/>
    <x v="1"/>
    <n v="58"/>
    <n v="28.419999999999998"/>
  </r>
  <r>
    <x v="4"/>
    <n v="1128299"/>
    <d v="2021-11-26T00:00:00"/>
    <x v="2"/>
    <s v="New Mexico"/>
    <s v="Albuquerque"/>
    <x v="1"/>
    <n v="59"/>
    <x v="42"/>
    <n v="8850"/>
    <n v="4779"/>
    <n v="0.54"/>
    <x v="2"/>
    <x v="9"/>
    <x v="1"/>
    <n v="59"/>
    <n v="31.86"/>
  </r>
  <r>
    <x v="4"/>
    <n v="1128299"/>
    <d v="2021-11-26T00:00:00"/>
    <x v="2"/>
    <s v="New Mexico"/>
    <s v="Albuquerque"/>
    <x v="2"/>
    <n v="54"/>
    <x v="236"/>
    <n v="6318"/>
    <n v="3032.64"/>
    <n v="0.48"/>
    <x v="2"/>
    <x v="9"/>
    <x v="1"/>
    <n v="54"/>
    <n v="25.919999999999998"/>
  </r>
  <r>
    <x v="4"/>
    <n v="1128299"/>
    <d v="2021-11-26T00:00:00"/>
    <x v="2"/>
    <s v="New Mexico"/>
    <s v="Albuquerque"/>
    <x v="3"/>
    <n v="55"/>
    <x v="202"/>
    <n v="6325"/>
    <n v="2972.75"/>
    <n v="0.47"/>
    <x v="2"/>
    <x v="9"/>
    <x v="1"/>
    <n v="55"/>
    <n v="25.85"/>
  </r>
  <r>
    <x v="4"/>
    <n v="1128299"/>
    <d v="2021-11-26T00:00:00"/>
    <x v="2"/>
    <s v="New Mexico"/>
    <s v="Albuquerque"/>
    <x v="4"/>
    <n v="65"/>
    <x v="161"/>
    <n v="7345"/>
    <n v="3231.8"/>
    <n v="0.44"/>
    <x v="2"/>
    <x v="9"/>
    <x v="1"/>
    <n v="65"/>
    <n v="28.6"/>
  </r>
  <r>
    <x v="4"/>
    <n v="1128299"/>
    <d v="2021-11-26T00:00:00"/>
    <x v="2"/>
    <s v="New Mexico"/>
    <s v="Albuquerque"/>
    <x v="5"/>
    <n v="72"/>
    <x v="150"/>
    <n v="10080"/>
    <n v="3931.2000000000003"/>
    <n v="0.39"/>
    <x v="2"/>
    <x v="9"/>
    <x v="1"/>
    <n v="72"/>
    <n v="28.080000000000002"/>
  </r>
  <r>
    <x v="4"/>
    <n v="1128299"/>
    <d v="2021-12-25T00:00:00"/>
    <x v="2"/>
    <s v="New Mexico"/>
    <s v="Albuquerque"/>
    <x v="0"/>
    <n v="55"/>
    <x v="124"/>
    <n v="11550"/>
    <n v="5313"/>
    <n v="0.45999999999999996"/>
    <x v="2"/>
    <x v="10"/>
    <x v="1"/>
    <n v="55"/>
    <n v="25.3"/>
  </r>
  <r>
    <x v="4"/>
    <n v="1128299"/>
    <d v="2021-12-25T00:00:00"/>
    <x v="2"/>
    <s v="New Mexico"/>
    <s v="Albuquerque"/>
    <x v="1"/>
    <n v="61"/>
    <x v="131"/>
    <n v="11102"/>
    <n v="5551"/>
    <n v="0.5"/>
    <x v="2"/>
    <x v="10"/>
    <x v="1"/>
    <n v="61"/>
    <n v="30.5"/>
  </r>
  <r>
    <x v="2"/>
    <n v="1128299"/>
    <d v="2021-12-25T00:00:00"/>
    <x v="2"/>
    <s v="New Mexico"/>
    <s v="Albuquerque"/>
    <x v="2"/>
    <n v="59"/>
    <x v="242"/>
    <n v="7670"/>
    <n v="3758.2999999999997"/>
    <n v="0.49"/>
    <x v="2"/>
    <x v="10"/>
    <x v="1"/>
    <n v="59"/>
    <n v="28.909999999999997"/>
  </r>
  <r>
    <x v="2"/>
    <n v="1128299"/>
    <d v="2021-12-25T00:00:00"/>
    <x v="2"/>
    <s v="New Mexico"/>
    <s v="Albuquerque"/>
    <x v="3"/>
    <n v="55"/>
    <x v="57"/>
    <n v="7975"/>
    <n v="3668.4999999999995"/>
    <n v="0.45999999999999996"/>
    <x v="2"/>
    <x v="10"/>
    <x v="1"/>
    <n v="55"/>
    <n v="25.299999999999997"/>
  </r>
  <r>
    <x v="2"/>
    <n v="1128299"/>
    <d v="2021-12-25T00:00:00"/>
    <x v="2"/>
    <s v="New Mexico"/>
    <s v="Albuquerque"/>
    <x v="4"/>
    <n v="64"/>
    <x v="164"/>
    <n v="7616"/>
    <n v="3427.2"/>
    <n v="0.44999999999999996"/>
    <x v="2"/>
    <x v="10"/>
    <x v="1"/>
    <n v="64"/>
    <n v="28.799999999999997"/>
  </r>
  <r>
    <x v="2"/>
    <n v="1128299"/>
    <d v="2021-12-25T00:00:00"/>
    <x v="2"/>
    <s v="New Mexico"/>
    <s v="Albuquerque"/>
    <x v="5"/>
    <n v="72"/>
    <x v="165"/>
    <n v="9432"/>
    <n v="3301.2"/>
    <n v="0.35"/>
    <x v="2"/>
    <x v="10"/>
    <x v="1"/>
    <n v="72"/>
    <n v="25.2"/>
  </r>
  <r>
    <x v="2"/>
    <n v="1128299"/>
    <d v="2021-01-13T00:00:00"/>
    <x v="2"/>
    <s v="New Mexico"/>
    <s v="Albuquerque"/>
    <x v="0"/>
    <n v="29"/>
    <x v="165"/>
    <n v="3799"/>
    <n v="1937.49"/>
    <n v="0.51"/>
    <x v="2"/>
    <x v="0"/>
    <x v="1"/>
    <n v="29"/>
    <n v="14.790000000000001"/>
  </r>
  <r>
    <x v="2"/>
    <n v="1128299"/>
    <d v="2021-01-13T00:00:00"/>
    <x v="2"/>
    <s v="New Mexico"/>
    <s v="Albuquerque"/>
    <x v="1"/>
    <n v="39"/>
    <x v="192"/>
    <n v="5265"/>
    <n v="2685.15"/>
    <n v="0.51"/>
    <x v="2"/>
    <x v="0"/>
    <x v="1"/>
    <n v="39"/>
    <n v="19.89"/>
  </r>
  <r>
    <x v="2"/>
    <n v="1128299"/>
    <d v="2021-01-13T00:00:00"/>
    <x v="2"/>
    <s v="New Mexico"/>
    <s v="Albuquerque"/>
    <x v="2"/>
    <n v="38"/>
    <x v="214"/>
    <n v="4788"/>
    <n v="2154.6"/>
    <n v="0.44999999999999996"/>
    <x v="2"/>
    <x v="0"/>
    <x v="1"/>
    <n v="38"/>
    <n v="17.099999999999998"/>
  </r>
  <r>
    <x v="2"/>
    <n v="1128299"/>
    <d v="2021-01-13T00:00:00"/>
    <x v="2"/>
    <s v="New Mexico"/>
    <s v="Albuquerque"/>
    <x v="3"/>
    <n v="39"/>
    <x v="41"/>
    <n v="2925"/>
    <n v="1462.5"/>
    <n v="0.5"/>
    <x v="2"/>
    <x v="0"/>
    <x v="1"/>
    <n v="39"/>
    <n v="19.5"/>
  </r>
  <r>
    <x v="2"/>
    <n v="1128299"/>
    <d v="2021-01-13T00:00:00"/>
    <x v="2"/>
    <s v="New Mexico"/>
    <s v="Albuquerque"/>
    <x v="4"/>
    <n v="41"/>
    <x v="184"/>
    <n v="2583"/>
    <n v="1162.3499999999999"/>
    <n v="0.44999999999999996"/>
    <x v="2"/>
    <x v="0"/>
    <x v="1"/>
    <n v="41"/>
    <n v="18.45"/>
  </r>
  <r>
    <x v="2"/>
    <n v="1128299"/>
    <d v="2021-01-13T00:00:00"/>
    <x v="2"/>
    <s v="New Mexico"/>
    <s v="Albuquerque"/>
    <x v="5"/>
    <n v="36"/>
    <x v="236"/>
    <n v="4212"/>
    <n v="1642.68"/>
    <n v="0.39"/>
    <x v="2"/>
    <x v="0"/>
    <x v="1"/>
    <n v="36"/>
    <n v="14.040000000000001"/>
  </r>
  <r>
    <x v="2"/>
    <n v="1128299"/>
    <d v="2021-02-13T00:00:00"/>
    <x v="2"/>
    <s v="New Mexico"/>
    <s v="Albuquerque"/>
    <x v="0"/>
    <n v="29"/>
    <x v="57"/>
    <n v="4205"/>
    <n v="2228.65"/>
    <n v="0.53"/>
    <x v="2"/>
    <x v="1"/>
    <x v="1"/>
    <n v="29"/>
    <n v="15.370000000000001"/>
  </r>
  <r>
    <x v="2"/>
    <n v="1128299"/>
    <d v="2021-02-13T00:00:00"/>
    <x v="2"/>
    <s v="New Mexico"/>
    <s v="Albuquerque"/>
    <x v="1"/>
    <n v="37"/>
    <x v="205"/>
    <n v="4144"/>
    <n v="2279.2000000000003"/>
    <n v="0.55000000000000004"/>
    <x v="2"/>
    <x v="1"/>
    <x v="1"/>
    <n v="37"/>
    <n v="20.350000000000001"/>
  </r>
  <r>
    <x v="2"/>
    <n v="1128299"/>
    <d v="2021-02-13T00:00:00"/>
    <x v="2"/>
    <s v="New Mexico"/>
    <s v="Albuquerque"/>
    <x v="2"/>
    <n v="37"/>
    <x v="233"/>
    <n v="3848"/>
    <n v="1924"/>
    <n v="0.5"/>
    <x v="2"/>
    <x v="1"/>
    <x v="1"/>
    <n v="37"/>
    <n v="18.5"/>
  </r>
  <r>
    <x v="2"/>
    <n v="1128299"/>
    <d v="2021-02-13T00:00:00"/>
    <x v="4"/>
    <s v="Georgia"/>
    <s v="Atlanta"/>
    <x v="3"/>
    <n v="36"/>
    <x v="184"/>
    <n v="2268"/>
    <n v="1179.3600000000001"/>
    <n v="0.52"/>
    <x v="2"/>
    <x v="1"/>
    <x v="1"/>
    <n v="36"/>
    <n v="18.720000000000002"/>
  </r>
  <r>
    <x v="2"/>
    <n v="1128299"/>
    <d v="2021-02-13T00:00:00"/>
    <x v="4"/>
    <s v="Georgia"/>
    <s v="Atlanta"/>
    <x v="4"/>
    <n v="41"/>
    <x v="175"/>
    <n v="2091"/>
    <n v="1003.68"/>
    <n v="0.48"/>
    <x v="2"/>
    <x v="1"/>
    <x v="1"/>
    <n v="41"/>
    <n v="19.68"/>
  </r>
  <r>
    <x v="2"/>
    <n v="1128299"/>
    <d v="2021-02-13T00:00:00"/>
    <x v="4"/>
    <s v="Georgia"/>
    <s v="Atlanta"/>
    <x v="5"/>
    <n v="37"/>
    <x v="230"/>
    <n v="3626"/>
    <n v="1305.3599999999999"/>
    <n v="0.36"/>
    <x v="2"/>
    <x v="1"/>
    <x v="1"/>
    <n v="37"/>
    <n v="13.319999999999999"/>
  </r>
  <r>
    <x v="2"/>
    <n v="1128299"/>
    <d v="2021-03-12T00:00:00"/>
    <x v="4"/>
    <s v="Georgia"/>
    <s v="Atlanta"/>
    <x v="0"/>
    <n v="37"/>
    <x v="251"/>
    <n v="5069"/>
    <n v="2534.5"/>
    <n v="0.5"/>
    <x v="2"/>
    <x v="2"/>
    <x v="1"/>
    <n v="37"/>
    <n v="18.5"/>
  </r>
  <r>
    <x v="2"/>
    <n v="1128299"/>
    <d v="2021-03-12T00:00:00"/>
    <x v="4"/>
    <s v="Georgia"/>
    <s v="Atlanta"/>
    <x v="1"/>
    <n v="46"/>
    <x v="253"/>
    <n v="4646"/>
    <n v="2462.38"/>
    <n v="0.53"/>
    <x v="2"/>
    <x v="2"/>
    <x v="1"/>
    <n v="46"/>
    <n v="24.380000000000003"/>
  </r>
  <r>
    <x v="2"/>
    <n v="1128299"/>
    <d v="2021-03-12T00:00:00"/>
    <x v="4"/>
    <s v="Georgia"/>
    <s v="Atlanta"/>
    <x v="2"/>
    <n v="49"/>
    <x v="161"/>
    <n v="5537"/>
    <n v="2713.13"/>
    <n v="0.49"/>
    <x v="2"/>
    <x v="2"/>
    <x v="1"/>
    <n v="49"/>
    <n v="24.01"/>
  </r>
  <r>
    <x v="2"/>
    <n v="1128299"/>
    <d v="2021-03-12T00:00:00"/>
    <x v="4"/>
    <s v="Georgia"/>
    <s v="Atlanta"/>
    <x v="3"/>
    <n v="47"/>
    <x v="201"/>
    <n v="3431"/>
    <n v="1784.1200000000001"/>
    <n v="0.52"/>
    <x v="2"/>
    <x v="2"/>
    <x v="1"/>
    <n v="47"/>
    <n v="24.44"/>
  </r>
  <r>
    <x v="2"/>
    <n v="1128299"/>
    <d v="2021-03-12T00:00:00"/>
    <x v="4"/>
    <s v="Georgia"/>
    <s v="Atlanta"/>
    <x v="4"/>
    <n v="51"/>
    <x v="203"/>
    <n v="1989"/>
    <n v="934.82999999999993"/>
    <n v="0.47"/>
    <x v="2"/>
    <x v="2"/>
    <x v="1"/>
    <n v="51"/>
    <n v="23.97"/>
  </r>
  <r>
    <x v="2"/>
    <n v="1128299"/>
    <d v="2021-03-12T00:00:00"/>
    <x v="4"/>
    <s v="Georgia"/>
    <s v="Atlanta"/>
    <x v="5"/>
    <n v="48"/>
    <x v="60"/>
    <n v="4560"/>
    <n v="1641.6"/>
    <n v="0.36"/>
    <x v="2"/>
    <x v="2"/>
    <x v="1"/>
    <n v="48"/>
    <n v="17.279999999999998"/>
  </r>
  <r>
    <x v="2"/>
    <n v="1128299"/>
    <d v="2021-04-13T00:00:00"/>
    <x v="4"/>
    <s v="Georgia"/>
    <s v="Atlanta"/>
    <x v="0"/>
    <n v="45"/>
    <x v="213"/>
    <n v="6390"/>
    <n v="3258.9"/>
    <n v="0.51"/>
    <x v="2"/>
    <x v="3"/>
    <x v="1"/>
    <n v="45"/>
    <n v="22.95"/>
  </r>
  <r>
    <x v="2"/>
    <n v="1128299"/>
    <d v="2021-04-13T00:00:00"/>
    <x v="4"/>
    <s v="Georgia"/>
    <s v="Atlanta"/>
    <x v="1"/>
    <n v="51"/>
    <x v="246"/>
    <n v="4488"/>
    <n v="2244"/>
    <n v="0.5"/>
    <x v="2"/>
    <x v="3"/>
    <x v="1"/>
    <n v="51"/>
    <n v="25.5"/>
  </r>
  <r>
    <x v="2"/>
    <n v="1128299"/>
    <d v="2021-04-13T00:00:00"/>
    <x v="4"/>
    <s v="Georgia"/>
    <s v="Atlanta"/>
    <x v="2"/>
    <n v="50"/>
    <x v="198"/>
    <n v="4700"/>
    <n v="2350"/>
    <n v="0.5"/>
    <x v="2"/>
    <x v="3"/>
    <x v="1"/>
    <n v="50"/>
    <n v="25"/>
  </r>
  <r>
    <x v="2"/>
    <n v="1128299"/>
    <d v="2021-04-13T00:00:00"/>
    <x v="4"/>
    <s v="Georgia"/>
    <s v="Atlanta"/>
    <x v="3"/>
    <n v="48"/>
    <x v="173"/>
    <n v="3312"/>
    <n v="1821.6000000000001"/>
    <n v="0.55000000000000004"/>
    <x v="2"/>
    <x v="3"/>
    <x v="1"/>
    <n v="48"/>
    <n v="26.400000000000002"/>
  </r>
  <r>
    <x v="2"/>
    <n v="1128299"/>
    <d v="2021-04-13T00:00:00"/>
    <x v="4"/>
    <s v="Georgia"/>
    <s v="Atlanta"/>
    <x v="4"/>
    <n v="52"/>
    <x v="206"/>
    <n v="2756"/>
    <n v="1322.8799999999999"/>
    <n v="0.48"/>
    <x v="2"/>
    <x v="3"/>
    <x v="1"/>
    <n v="52"/>
    <n v="24.959999999999997"/>
  </r>
  <r>
    <x v="2"/>
    <n v="1128299"/>
    <d v="2021-04-13T00:00:00"/>
    <x v="4"/>
    <s v="Georgia"/>
    <s v="Atlanta"/>
    <x v="5"/>
    <n v="63"/>
    <x v="193"/>
    <n v="6615"/>
    <n v="2646"/>
    <n v="0.4"/>
    <x v="2"/>
    <x v="3"/>
    <x v="1"/>
    <n v="63"/>
    <n v="25.2"/>
  </r>
  <r>
    <x v="2"/>
    <n v="1128299"/>
    <d v="2021-05-14T00:00:00"/>
    <x v="4"/>
    <s v="Georgia"/>
    <s v="Atlanta"/>
    <x v="0"/>
    <n v="47"/>
    <x v="160"/>
    <n v="7520"/>
    <n v="4060.8"/>
    <n v="0.54"/>
    <x v="2"/>
    <x v="4"/>
    <x v="1"/>
    <n v="47"/>
    <n v="25.380000000000003"/>
  </r>
  <r>
    <x v="2"/>
    <n v="1128299"/>
    <d v="2021-05-14T00:00:00"/>
    <x v="4"/>
    <s v="Georgia"/>
    <s v="Atlanta"/>
    <x v="1"/>
    <n v="52"/>
    <x v="243"/>
    <n v="5616"/>
    <n v="2920.32"/>
    <n v="0.52"/>
    <x v="2"/>
    <x v="4"/>
    <x v="1"/>
    <n v="52"/>
    <n v="27.040000000000003"/>
  </r>
  <r>
    <x v="2"/>
    <n v="1128299"/>
    <d v="2021-05-14T00:00:00"/>
    <x v="4"/>
    <s v="Georgia"/>
    <s v="Atlanta"/>
    <x v="2"/>
    <n v="52"/>
    <x v="248"/>
    <n v="6396"/>
    <n v="3198"/>
    <n v="0.5"/>
    <x v="2"/>
    <x v="4"/>
    <x v="1"/>
    <n v="52"/>
    <n v="26"/>
  </r>
  <r>
    <x v="2"/>
    <n v="1128299"/>
    <d v="2021-05-14T00:00:00"/>
    <x v="4"/>
    <s v="Georgia"/>
    <s v="Atlanta"/>
    <x v="3"/>
    <n v="47"/>
    <x v="250"/>
    <n v="4277"/>
    <n v="2309.58"/>
    <n v="0.54"/>
    <x v="2"/>
    <x v="4"/>
    <x v="1"/>
    <n v="47"/>
    <n v="25.38"/>
  </r>
  <r>
    <x v="2"/>
    <n v="1128299"/>
    <d v="2021-05-14T00:00:00"/>
    <x v="4"/>
    <s v="Georgia"/>
    <s v="Atlanta"/>
    <x v="4"/>
    <n v="50"/>
    <x v="195"/>
    <n v="2800"/>
    <n v="1344"/>
    <n v="0.48"/>
    <x v="2"/>
    <x v="4"/>
    <x v="1"/>
    <n v="50"/>
    <n v="24"/>
  </r>
  <r>
    <x v="2"/>
    <n v="1128299"/>
    <d v="2021-05-14T00:00:00"/>
    <x v="4"/>
    <s v="Georgia"/>
    <s v="Atlanta"/>
    <x v="5"/>
    <n v="64"/>
    <x v="196"/>
    <n v="7680"/>
    <n v="3072"/>
    <n v="0.4"/>
    <x v="2"/>
    <x v="4"/>
    <x v="1"/>
    <n v="64"/>
    <n v="25.6"/>
  </r>
  <r>
    <x v="2"/>
    <n v="1128299"/>
    <d v="2021-06-13T00:00:00"/>
    <x v="4"/>
    <s v="Georgia"/>
    <s v="Atlanta"/>
    <x v="0"/>
    <n v="46"/>
    <x v="129"/>
    <n v="8096"/>
    <n v="4290.88"/>
    <n v="0.53"/>
    <x v="2"/>
    <x v="11"/>
    <x v="1"/>
    <n v="46"/>
    <n v="24.38"/>
  </r>
  <r>
    <x v="2"/>
    <n v="1128299"/>
    <d v="2021-06-13T00:00:00"/>
    <x v="4"/>
    <s v="Georgia"/>
    <s v="Atlanta"/>
    <x v="1"/>
    <n v="54"/>
    <x v="135"/>
    <n v="7938"/>
    <n v="4048.38"/>
    <n v="0.51"/>
    <x v="2"/>
    <x v="11"/>
    <x v="1"/>
    <n v="54"/>
    <n v="27.54"/>
  </r>
  <r>
    <x v="2"/>
    <n v="1128299"/>
    <d v="2021-06-13T00:00:00"/>
    <x v="4"/>
    <s v="Georgia"/>
    <s v="Atlanta"/>
    <x v="2"/>
    <n v="52"/>
    <x v="213"/>
    <n v="7384"/>
    <n v="3544.3199999999997"/>
    <n v="0.48"/>
    <x v="2"/>
    <x v="11"/>
    <x v="1"/>
    <n v="52"/>
    <n v="24.959999999999997"/>
  </r>
  <r>
    <x v="2"/>
    <n v="1128299"/>
    <d v="2021-06-13T00:00:00"/>
    <x v="4"/>
    <s v="Georgia"/>
    <s v="Atlanta"/>
    <x v="3"/>
    <n v="49"/>
    <x v="196"/>
    <n v="5880"/>
    <n v="2998.8"/>
    <n v="0.51"/>
    <x v="2"/>
    <x v="11"/>
    <x v="1"/>
    <n v="49"/>
    <n v="24.990000000000002"/>
  </r>
  <r>
    <x v="2"/>
    <n v="1128299"/>
    <d v="2021-06-13T00:00:00"/>
    <x v="4"/>
    <s v="Georgia"/>
    <s v="Atlanta"/>
    <x v="4"/>
    <n v="51"/>
    <x v="249"/>
    <n v="3672"/>
    <n v="1762.56"/>
    <n v="0.48"/>
    <x v="2"/>
    <x v="11"/>
    <x v="1"/>
    <n v="51"/>
    <n v="24.48"/>
  </r>
  <r>
    <x v="2"/>
    <n v="1128299"/>
    <d v="2021-06-13T00:00:00"/>
    <x v="4"/>
    <s v="Georgia"/>
    <s v="Atlanta"/>
    <x v="5"/>
    <n v="67"/>
    <x v="42"/>
    <n v="10050"/>
    <n v="3517.5"/>
    <n v="0.35"/>
    <x v="2"/>
    <x v="11"/>
    <x v="1"/>
    <n v="67"/>
    <n v="23.45"/>
  </r>
  <r>
    <x v="2"/>
    <n v="1128299"/>
    <d v="2021-07-12T00:00:00"/>
    <x v="4"/>
    <s v="Georgia"/>
    <s v="Atlanta"/>
    <x v="0"/>
    <n v="47"/>
    <x v="130"/>
    <n v="9212"/>
    <n v="4606"/>
    <n v="0.5"/>
    <x v="2"/>
    <x v="5"/>
    <x v="1"/>
    <n v="47"/>
    <n v="23.5"/>
  </r>
  <r>
    <x v="2"/>
    <n v="1128299"/>
    <d v="2021-07-12T00:00:00"/>
    <x v="4"/>
    <s v="Georgia"/>
    <s v="Atlanta"/>
    <x v="1"/>
    <n v="51"/>
    <x v="217"/>
    <n v="8823"/>
    <n v="4499.7300000000005"/>
    <n v="0.51"/>
    <x v="2"/>
    <x v="5"/>
    <x v="1"/>
    <n v="51"/>
    <n v="26.01"/>
  </r>
  <r>
    <x v="2"/>
    <n v="1128299"/>
    <d v="2021-07-12T00:00:00"/>
    <x v="4"/>
    <s v="Georgia"/>
    <s v="Atlanta"/>
    <x v="2"/>
    <n v="50"/>
    <x v="251"/>
    <n v="6850"/>
    <n v="3425"/>
    <n v="0.5"/>
    <x v="2"/>
    <x v="5"/>
    <x v="1"/>
    <n v="50"/>
    <n v="25"/>
  </r>
  <r>
    <x v="2"/>
    <n v="1128299"/>
    <d v="2021-07-12T00:00:00"/>
    <x v="4"/>
    <s v="Georgia"/>
    <s v="Atlanta"/>
    <x v="3"/>
    <n v="46"/>
    <x v="209"/>
    <n v="5888"/>
    <n v="3002.88"/>
    <n v="0.51"/>
    <x v="2"/>
    <x v="5"/>
    <x v="1"/>
    <n v="46"/>
    <n v="23.46"/>
  </r>
  <r>
    <x v="2"/>
    <n v="1128299"/>
    <d v="2021-07-12T00:00:00"/>
    <x v="4"/>
    <s v="Georgia"/>
    <s v="Atlanta"/>
    <x v="4"/>
    <n v="54"/>
    <x v="216"/>
    <n v="7452"/>
    <n v="3576.96"/>
    <n v="0.48"/>
    <x v="2"/>
    <x v="5"/>
    <x v="1"/>
    <n v="54"/>
    <n v="25.92"/>
  </r>
  <r>
    <x v="2"/>
    <n v="1128299"/>
    <d v="2021-07-12T00:00:00"/>
    <x v="4"/>
    <s v="Georgia"/>
    <s v="Atlanta"/>
    <x v="5"/>
    <n v="67"/>
    <x v="231"/>
    <n v="9581"/>
    <n v="3640.78"/>
    <n v="0.38"/>
    <x v="2"/>
    <x v="5"/>
    <x v="1"/>
    <n v="67"/>
    <n v="25.46"/>
  </r>
  <r>
    <x v="2"/>
    <n v="1128299"/>
    <d v="2021-08-13T00:00:00"/>
    <x v="4"/>
    <s v="Georgia"/>
    <s v="Atlanta"/>
    <x v="0"/>
    <n v="53"/>
    <x v="131"/>
    <n v="9646"/>
    <n v="4919.46"/>
    <n v="0.51"/>
    <x v="2"/>
    <x v="6"/>
    <x v="1"/>
    <n v="53"/>
    <n v="27.03"/>
  </r>
  <r>
    <x v="2"/>
    <n v="1128299"/>
    <d v="2021-08-13T00:00:00"/>
    <x v="4"/>
    <s v="Georgia"/>
    <s v="Atlanta"/>
    <x v="1"/>
    <n v="58"/>
    <x v="36"/>
    <n v="10150"/>
    <n v="5278"/>
    <n v="0.52"/>
    <x v="2"/>
    <x v="6"/>
    <x v="1"/>
    <n v="58"/>
    <n v="30.16"/>
  </r>
  <r>
    <x v="2"/>
    <n v="1128299"/>
    <d v="2021-08-13T00:00:00"/>
    <x v="4"/>
    <s v="Georgia"/>
    <s v="Atlanta"/>
    <x v="2"/>
    <n v="54"/>
    <x v="42"/>
    <n v="8100"/>
    <n v="3725.9999999999995"/>
    <n v="0.45999999999999996"/>
    <x v="2"/>
    <x v="6"/>
    <x v="1"/>
    <n v="54"/>
    <n v="24.839999999999996"/>
  </r>
  <r>
    <x v="2"/>
    <n v="1128299"/>
    <d v="2021-08-13T00:00:00"/>
    <x v="4"/>
    <s v="Georgia"/>
    <s v="Atlanta"/>
    <x v="3"/>
    <n v="53"/>
    <x v="161"/>
    <n v="5989"/>
    <n v="3114.28"/>
    <n v="0.52"/>
    <x v="2"/>
    <x v="6"/>
    <x v="1"/>
    <n v="53"/>
    <n v="27.560000000000002"/>
  </r>
  <r>
    <x v="2"/>
    <n v="1128299"/>
    <d v="2021-08-13T00:00:00"/>
    <x v="4"/>
    <s v="Georgia"/>
    <s v="Atlanta"/>
    <x v="4"/>
    <n v="60"/>
    <x v="214"/>
    <n v="7560"/>
    <n v="3628.7999999999997"/>
    <n v="0.48"/>
    <x v="2"/>
    <x v="6"/>
    <x v="1"/>
    <n v="60"/>
    <n v="28.799999999999997"/>
  </r>
  <r>
    <x v="2"/>
    <n v="1128299"/>
    <d v="2021-08-13T00:00:00"/>
    <x v="4"/>
    <s v="Georgia"/>
    <s v="Atlanta"/>
    <x v="5"/>
    <n v="68"/>
    <x v="164"/>
    <n v="8092"/>
    <n v="2832.2"/>
    <n v="0.35"/>
    <x v="2"/>
    <x v="6"/>
    <x v="1"/>
    <n v="68"/>
    <n v="23.799999999999997"/>
  </r>
  <r>
    <x v="2"/>
    <n v="1128299"/>
    <d v="2021-09-14T00:00:00"/>
    <x v="4"/>
    <s v="Georgia"/>
    <s v="Atlanta"/>
    <x v="0"/>
    <n v="43"/>
    <x v="263"/>
    <n v="7740"/>
    <n v="4179.6000000000004"/>
    <n v="0.54"/>
    <x v="2"/>
    <x v="7"/>
    <x v="1"/>
    <n v="43"/>
    <n v="23.220000000000002"/>
  </r>
  <r>
    <x v="2"/>
    <n v="1128299"/>
    <d v="2021-09-14T00:00:00"/>
    <x v="4"/>
    <s v="Georgia"/>
    <s v="Atlanta"/>
    <x v="1"/>
    <n v="47"/>
    <x v="163"/>
    <n v="7332"/>
    <n v="4032.6000000000004"/>
    <n v="0.55000000000000004"/>
    <x v="2"/>
    <x v="7"/>
    <x v="1"/>
    <n v="47"/>
    <n v="25.85"/>
  </r>
  <r>
    <x v="2"/>
    <n v="1128299"/>
    <d v="2021-09-14T00:00:00"/>
    <x v="4"/>
    <s v="Georgia"/>
    <s v="Atlanta"/>
    <x v="2"/>
    <n v="42"/>
    <x v="192"/>
    <n v="5670"/>
    <n v="2664.8999999999996"/>
    <n v="0.47"/>
    <x v="2"/>
    <x v="7"/>
    <x v="1"/>
    <n v="42"/>
    <n v="19.739999999999998"/>
  </r>
  <r>
    <x v="2"/>
    <n v="1128299"/>
    <d v="2021-09-14T00:00:00"/>
    <x v="4"/>
    <s v="Georgia"/>
    <s v="Atlanta"/>
    <x v="3"/>
    <n v="43"/>
    <x v="196"/>
    <n v="5160"/>
    <n v="2786.4"/>
    <n v="0.54"/>
    <x v="2"/>
    <x v="7"/>
    <x v="1"/>
    <n v="43"/>
    <n v="23.220000000000002"/>
  </r>
  <r>
    <x v="2"/>
    <n v="1128299"/>
    <d v="2021-09-14T00:00:00"/>
    <x v="4"/>
    <s v="Georgia"/>
    <s v="Atlanta"/>
    <x v="4"/>
    <n v="54"/>
    <x v="38"/>
    <n v="5400"/>
    <n v="2592"/>
    <n v="0.48"/>
    <x v="2"/>
    <x v="7"/>
    <x v="1"/>
    <n v="54"/>
    <n v="25.92"/>
  </r>
  <r>
    <x v="2"/>
    <n v="1128299"/>
    <d v="2021-09-14T00:00:00"/>
    <x v="4"/>
    <s v="Georgia"/>
    <s v="Atlanta"/>
    <x v="5"/>
    <n v="59"/>
    <x v="165"/>
    <n v="7729"/>
    <n v="3091.6000000000004"/>
    <n v="0.4"/>
    <x v="2"/>
    <x v="7"/>
    <x v="1"/>
    <n v="59"/>
    <n v="23.6"/>
  </r>
  <r>
    <x v="2"/>
    <n v="1128299"/>
    <d v="2021-10-13T00:00:00"/>
    <x v="4"/>
    <s v="Georgia"/>
    <s v="Atlanta"/>
    <x v="0"/>
    <n v="42"/>
    <x v="165"/>
    <n v="5502"/>
    <n v="2806.02"/>
    <n v="0.51"/>
    <x v="2"/>
    <x v="8"/>
    <x v="1"/>
    <n v="42"/>
    <n v="21.419999999999998"/>
  </r>
  <r>
    <x v="2"/>
    <n v="1128299"/>
    <d v="2021-10-13T00:00:00"/>
    <x v="4"/>
    <s v="Georgia"/>
    <s v="Atlanta"/>
    <x v="1"/>
    <n v="47"/>
    <x v="213"/>
    <n v="6674"/>
    <n v="3470.48"/>
    <n v="0.52"/>
    <x v="2"/>
    <x v="8"/>
    <x v="1"/>
    <n v="47"/>
    <n v="24.44"/>
  </r>
  <r>
    <x v="2"/>
    <n v="1128299"/>
    <d v="2021-10-13T00:00:00"/>
    <x v="4"/>
    <s v="Georgia"/>
    <s v="Atlanta"/>
    <x v="2"/>
    <n v="42"/>
    <x v="193"/>
    <n v="4410"/>
    <n v="2072.6999999999998"/>
    <n v="0.47"/>
    <x v="2"/>
    <x v="8"/>
    <x v="1"/>
    <n v="42"/>
    <n v="19.739999999999998"/>
  </r>
  <r>
    <x v="2"/>
    <n v="1128299"/>
    <d v="2021-10-13T00:00:00"/>
    <x v="4"/>
    <s v="Georgia"/>
    <s v="Atlanta"/>
    <x v="3"/>
    <n v="44"/>
    <x v="246"/>
    <n v="3872"/>
    <n v="1936"/>
    <n v="0.5"/>
    <x v="2"/>
    <x v="8"/>
    <x v="1"/>
    <n v="44"/>
    <n v="22"/>
  </r>
  <r>
    <x v="2"/>
    <n v="1128299"/>
    <d v="2021-10-13T00:00:00"/>
    <x v="4"/>
    <s v="Georgia"/>
    <s v="Atlanta"/>
    <x v="4"/>
    <n v="50"/>
    <x v="228"/>
    <n v="4500"/>
    <n v="2070"/>
    <n v="0.45999999999999996"/>
    <x v="2"/>
    <x v="8"/>
    <x v="1"/>
    <n v="50"/>
    <n v="23"/>
  </r>
  <r>
    <x v="2"/>
    <n v="1128299"/>
    <d v="2021-10-13T00:00:00"/>
    <x v="4"/>
    <s v="Georgia"/>
    <s v="Atlanta"/>
    <x v="5"/>
    <n v="64"/>
    <x v="240"/>
    <n v="6528"/>
    <n v="2545.92"/>
    <n v="0.39"/>
    <x v="2"/>
    <x v="8"/>
    <x v="1"/>
    <n v="64"/>
    <n v="24.96"/>
  </r>
  <r>
    <x v="2"/>
    <n v="1128299"/>
    <d v="2021-11-13T00:00:00"/>
    <x v="4"/>
    <s v="Georgia"/>
    <s v="Atlanta"/>
    <x v="0"/>
    <n v="51"/>
    <x v="251"/>
    <n v="6987"/>
    <n v="3563.37"/>
    <n v="0.51"/>
    <x v="2"/>
    <x v="9"/>
    <x v="1"/>
    <n v="51"/>
    <n v="26.009999999999998"/>
  </r>
  <r>
    <x v="2"/>
    <n v="1128299"/>
    <d v="2021-11-13T00:00:00"/>
    <x v="4"/>
    <s v="Georgia"/>
    <s v="Atlanta"/>
    <x v="1"/>
    <n v="58"/>
    <x v="217"/>
    <n v="10034"/>
    <n v="5418.3600000000006"/>
    <n v="0.54"/>
    <x v="2"/>
    <x v="9"/>
    <x v="1"/>
    <n v="58"/>
    <n v="31.320000000000004"/>
  </r>
  <r>
    <x v="2"/>
    <n v="1128299"/>
    <d v="2021-11-13T00:00:00"/>
    <x v="4"/>
    <s v="Georgia"/>
    <s v="Atlanta"/>
    <x v="2"/>
    <n v="54"/>
    <x v="202"/>
    <n v="6210"/>
    <n v="2918.7"/>
    <n v="0.47"/>
    <x v="2"/>
    <x v="9"/>
    <x v="1"/>
    <n v="54"/>
    <n v="25.38"/>
  </r>
  <r>
    <x v="2"/>
    <n v="1128299"/>
    <d v="2021-11-13T00:00:00"/>
    <x v="4"/>
    <s v="Georgia"/>
    <s v="Atlanta"/>
    <x v="3"/>
    <n v="51"/>
    <x v="210"/>
    <n v="5916"/>
    <n v="3076.32"/>
    <n v="0.52"/>
    <x v="2"/>
    <x v="9"/>
    <x v="1"/>
    <n v="51"/>
    <n v="26.520000000000003"/>
  </r>
  <r>
    <x v="2"/>
    <n v="1128299"/>
    <d v="2021-11-13T00:00:00"/>
    <x v="4"/>
    <s v="Georgia"/>
    <s v="Atlanta"/>
    <x v="4"/>
    <n v="60"/>
    <x v="240"/>
    <n v="6120"/>
    <n v="2876.3999999999996"/>
    <n v="0.47"/>
    <x v="2"/>
    <x v="9"/>
    <x v="1"/>
    <n v="60"/>
    <n v="28.199999999999996"/>
  </r>
  <r>
    <x v="2"/>
    <n v="1128299"/>
    <d v="2021-11-13T00:00:00"/>
    <x v="4"/>
    <s v="Georgia"/>
    <s v="Atlanta"/>
    <x v="5"/>
    <n v="65"/>
    <x v="168"/>
    <n v="8060"/>
    <n v="2821"/>
    <n v="0.35"/>
    <x v="2"/>
    <x v="9"/>
    <x v="1"/>
    <n v="65"/>
    <n v="22.75"/>
  </r>
  <r>
    <x v="2"/>
    <n v="1128299"/>
    <d v="2021-12-12T00:00:00"/>
    <x v="4"/>
    <s v="Georgia"/>
    <s v="Atlanta"/>
    <x v="0"/>
    <n v="50"/>
    <x v="126"/>
    <n v="10150"/>
    <n v="5582.5"/>
    <n v="0.55000000000000004"/>
    <x v="2"/>
    <x v="10"/>
    <x v="1"/>
    <n v="50"/>
    <n v="27.5"/>
  </r>
  <r>
    <x v="2"/>
    <n v="1128299"/>
    <d v="2021-12-12T00:00:00"/>
    <x v="4"/>
    <s v="Georgia"/>
    <s v="Atlanta"/>
    <x v="1"/>
    <n v="58"/>
    <x v="133"/>
    <n v="10962"/>
    <n v="5809.8600000000006"/>
    <n v="0.53"/>
    <x v="2"/>
    <x v="10"/>
    <x v="1"/>
    <n v="58"/>
    <n v="30.740000000000002"/>
  </r>
  <r>
    <x v="0"/>
    <n v="1128299"/>
    <d v="2021-12-12T00:00:00"/>
    <x v="4"/>
    <s v="Georgia"/>
    <s v="Atlanta"/>
    <x v="2"/>
    <n v="53"/>
    <x v="216"/>
    <n v="7314"/>
    <n v="3657"/>
    <n v="0.5"/>
    <x v="2"/>
    <x v="10"/>
    <x v="1"/>
    <n v="53"/>
    <n v="26.5"/>
  </r>
  <r>
    <x v="0"/>
    <n v="1128299"/>
    <d v="2021-12-12T00:00:00"/>
    <x v="4"/>
    <s v="Georgia"/>
    <s v="Atlanta"/>
    <x v="3"/>
    <n v="51"/>
    <x v="209"/>
    <n v="6528"/>
    <n v="3264"/>
    <n v="0.5"/>
    <x v="2"/>
    <x v="10"/>
    <x v="1"/>
    <n v="51"/>
    <n v="25.5"/>
  </r>
  <r>
    <x v="0"/>
    <n v="1128299"/>
    <d v="2021-12-12T00:00:00"/>
    <x v="4"/>
    <s v="Georgia"/>
    <s v="Atlanta"/>
    <x v="4"/>
    <n v="64"/>
    <x v="210"/>
    <n v="7424"/>
    <n v="3712"/>
    <n v="0.5"/>
    <x v="2"/>
    <x v="10"/>
    <x v="1"/>
    <n v="64"/>
    <n v="32"/>
  </r>
  <r>
    <x v="0"/>
    <n v="1128299"/>
    <d v="2021-12-12T00:00:00"/>
    <x v="4"/>
    <s v="Georgia"/>
    <s v="Atlanta"/>
    <x v="5"/>
    <n v="64"/>
    <x v="192"/>
    <n v="8640"/>
    <n v="3024"/>
    <n v="0.35"/>
    <x v="2"/>
    <x v="10"/>
    <x v="1"/>
    <n v="64"/>
    <n v="22.4"/>
  </r>
  <r>
    <x v="0"/>
    <n v="1185732"/>
    <d v="2021-01-09T00:00:00"/>
    <x v="4"/>
    <s v="Georgia"/>
    <s v="Atlanta"/>
    <x v="0"/>
    <n v="39"/>
    <x v="254"/>
    <n v="9984"/>
    <n v="5790.7200000000012"/>
    <n v="0.58000000000000007"/>
    <x v="2"/>
    <x v="0"/>
    <x v="1"/>
    <n v="39"/>
    <n v="22.620000000000005"/>
  </r>
  <r>
    <x v="0"/>
    <n v="1185732"/>
    <d v="2021-01-09T00:00:00"/>
    <x v="4"/>
    <s v="Georgia"/>
    <s v="Atlanta"/>
    <x v="1"/>
    <n v="37"/>
    <x v="92"/>
    <n v="7622"/>
    <n v="3429.8999999999996"/>
    <n v="0.44999999999999996"/>
    <x v="2"/>
    <x v="0"/>
    <x v="1"/>
    <n v="37"/>
    <n v="16.649999999999999"/>
  </r>
  <r>
    <x v="0"/>
    <n v="1185732"/>
    <d v="2021-01-09T00:00:00"/>
    <x v="4"/>
    <s v="Georgia"/>
    <s v="Atlanta"/>
    <x v="2"/>
    <n v="29"/>
    <x v="154"/>
    <n v="7192"/>
    <n v="2804.88"/>
    <n v="0.39"/>
    <x v="2"/>
    <x v="0"/>
    <x v="1"/>
    <n v="29"/>
    <n v="11.31"/>
  </r>
  <r>
    <x v="0"/>
    <n v="1185732"/>
    <d v="2021-01-09T00:00:00"/>
    <x v="4"/>
    <s v="Georgia"/>
    <s v="Atlanta"/>
    <x v="3"/>
    <n v="34"/>
    <x v="126"/>
    <n v="6902"/>
    <n v="3036.88"/>
    <n v="0.44"/>
    <x v="2"/>
    <x v="0"/>
    <x v="1"/>
    <n v="34"/>
    <n v="14.96"/>
  </r>
  <r>
    <x v="0"/>
    <n v="1185732"/>
    <d v="2021-01-09T00:00:00"/>
    <x v="4"/>
    <s v="Georgia"/>
    <s v="Atlanta"/>
    <x v="4"/>
    <n v="47"/>
    <x v="133"/>
    <n v="8883"/>
    <n v="4175.01"/>
    <n v="0.47"/>
    <x v="2"/>
    <x v="0"/>
    <x v="1"/>
    <n v="47"/>
    <n v="22.09"/>
  </r>
  <r>
    <x v="0"/>
    <n v="1185732"/>
    <d v="2021-01-09T00:00:00"/>
    <x v="4"/>
    <s v="Georgia"/>
    <s v="Atlanta"/>
    <x v="5"/>
    <n v="37"/>
    <x v="101"/>
    <n v="8843"/>
    <n v="5305.8"/>
    <n v="0.6"/>
    <x v="2"/>
    <x v="0"/>
    <x v="1"/>
    <n v="37"/>
    <n v="22.2"/>
  </r>
  <r>
    <x v="0"/>
    <n v="1185732"/>
    <d v="2021-02-07T00:00:00"/>
    <x v="4"/>
    <s v="Georgia"/>
    <s v="Atlanta"/>
    <x v="0"/>
    <n v="38"/>
    <x v="122"/>
    <n v="11856"/>
    <n v="6995.0400000000009"/>
    <n v="0.59000000000000008"/>
    <x v="2"/>
    <x v="1"/>
    <x v="1"/>
    <n v="38"/>
    <n v="22.42"/>
  </r>
  <r>
    <x v="0"/>
    <n v="1185732"/>
    <d v="2021-02-07T00:00:00"/>
    <x v="4"/>
    <s v="Georgia"/>
    <s v="Atlanta"/>
    <x v="1"/>
    <n v="39"/>
    <x v="153"/>
    <n v="8502"/>
    <n v="3910.9199999999996"/>
    <n v="0.45999999999999996"/>
    <x v="2"/>
    <x v="1"/>
    <x v="1"/>
    <n v="39"/>
    <n v="17.939999999999998"/>
  </r>
  <r>
    <x v="0"/>
    <n v="1185732"/>
    <d v="2021-02-07T00:00:00"/>
    <x v="4"/>
    <s v="Georgia"/>
    <s v="Atlanta"/>
    <x v="2"/>
    <n v="29"/>
    <x v="146"/>
    <n v="6293"/>
    <n v="2328.41"/>
    <n v="0.37"/>
    <x v="2"/>
    <x v="1"/>
    <x v="1"/>
    <n v="29"/>
    <n v="10.729999999999999"/>
  </r>
  <r>
    <x v="0"/>
    <n v="1185732"/>
    <d v="2021-02-07T00:00:00"/>
    <x v="4"/>
    <s v="South Carolina"/>
    <s v="Charleston"/>
    <x v="3"/>
    <n v="33"/>
    <x v="138"/>
    <n v="5577"/>
    <n v="2509.6499999999996"/>
    <n v="0.44999999999999996"/>
    <x v="2"/>
    <x v="1"/>
    <x v="1"/>
    <n v="33"/>
    <n v="14.849999999999998"/>
  </r>
  <r>
    <x v="0"/>
    <n v="1185732"/>
    <d v="2021-02-07T00:00:00"/>
    <x v="4"/>
    <s v="South Carolina"/>
    <s v="Charleston"/>
    <x v="4"/>
    <n v="49"/>
    <x v="133"/>
    <n v="9261"/>
    <n v="4352.67"/>
    <n v="0.47"/>
    <x v="2"/>
    <x v="1"/>
    <x v="1"/>
    <n v="49"/>
    <n v="23.03"/>
  </r>
  <r>
    <x v="0"/>
    <n v="1185732"/>
    <d v="2021-02-07T00:00:00"/>
    <x v="4"/>
    <s v="South Carolina"/>
    <s v="Charleston"/>
    <x v="5"/>
    <n v="34"/>
    <x v="97"/>
    <n v="7344"/>
    <n v="4773.6000000000004"/>
    <n v="0.65"/>
    <x v="2"/>
    <x v="1"/>
    <x v="1"/>
    <n v="34"/>
    <n v="22.1"/>
  </r>
  <r>
    <x v="0"/>
    <n v="1185732"/>
    <d v="2021-03-05T00:00:00"/>
    <x v="4"/>
    <s v="South Carolina"/>
    <s v="Charleston"/>
    <x v="0"/>
    <n v="33"/>
    <x v="275"/>
    <n v="8745"/>
    <n v="5072.1000000000004"/>
    <n v="0.58000000000000007"/>
    <x v="2"/>
    <x v="2"/>
    <x v="1"/>
    <n v="33"/>
    <n v="19.14"/>
  </r>
  <r>
    <x v="0"/>
    <n v="1185732"/>
    <d v="2021-03-05T00:00:00"/>
    <x v="4"/>
    <s v="South Carolina"/>
    <s v="Charleston"/>
    <x v="1"/>
    <n v="32"/>
    <x v="124"/>
    <n v="6720"/>
    <n v="3292.7999999999997"/>
    <n v="0.49"/>
    <x v="2"/>
    <x v="2"/>
    <x v="1"/>
    <n v="32"/>
    <n v="15.679999999999998"/>
  </r>
  <r>
    <x v="0"/>
    <n v="1185732"/>
    <d v="2021-03-05T00:00:00"/>
    <x v="4"/>
    <s v="South Carolina"/>
    <s v="Charleston"/>
    <x v="2"/>
    <n v="24"/>
    <x v="141"/>
    <n v="4344"/>
    <n v="1650.72"/>
    <n v="0.38"/>
    <x v="2"/>
    <x v="2"/>
    <x v="1"/>
    <n v="24"/>
    <n v="9.120000000000001"/>
  </r>
  <r>
    <x v="0"/>
    <n v="1185732"/>
    <d v="2021-03-05T00:00:00"/>
    <x v="4"/>
    <s v="South Carolina"/>
    <s v="Charleston"/>
    <x v="3"/>
    <n v="27"/>
    <x v="179"/>
    <n v="3888"/>
    <n v="1632.96"/>
    <n v="0.42"/>
    <x v="2"/>
    <x v="2"/>
    <x v="1"/>
    <n v="27"/>
    <n v="11.34"/>
  </r>
  <r>
    <x v="0"/>
    <n v="1185732"/>
    <d v="2021-03-05T00:00:00"/>
    <x v="4"/>
    <s v="South Carolina"/>
    <s v="Charleston"/>
    <x v="4"/>
    <n v="41"/>
    <x v="141"/>
    <n v="7421"/>
    <n v="3562.08"/>
    <n v="0.48"/>
    <x v="2"/>
    <x v="2"/>
    <x v="1"/>
    <n v="41"/>
    <n v="19.68"/>
  </r>
  <r>
    <x v="0"/>
    <n v="1185732"/>
    <d v="2021-03-05T00:00:00"/>
    <x v="4"/>
    <s v="South Carolina"/>
    <s v="Charleston"/>
    <x v="5"/>
    <n v="32"/>
    <x v="133"/>
    <n v="6048"/>
    <n v="3810.2400000000002"/>
    <n v="0.63"/>
    <x v="2"/>
    <x v="2"/>
    <x v="1"/>
    <n v="32"/>
    <n v="20.16"/>
  </r>
  <r>
    <x v="0"/>
    <n v="1185732"/>
    <d v="2021-04-06T00:00:00"/>
    <x v="4"/>
    <s v="South Carolina"/>
    <s v="Charleston"/>
    <x v="0"/>
    <n v="33"/>
    <x v="276"/>
    <n v="9339"/>
    <n v="5323.2300000000005"/>
    <n v="0.57000000000000006"/>
    <x v="2"/>
    <x v="3"/>
    <x v="1"/>
    <n v="33"/>
    <n v="18.810000000000002"/>
  </r>
  <r>
    <x v="0"/>
    <n v="1185732"/>
    <d v="2021-04-06T00:00:00"/>
    <x v="4"/>
    <s v="South Carolina"/>
    <s v="Charleston"/>
    <x v="1"/>
    <n v="34"/>
    <x v="131"/>
    <n v="6188"/>
    <n v="2846.4799999999996"/>
    <n v="0.45999999999999996"/>
    <x v="2"/>
    <x v="3"/>
    <x v="1"/>
    <n v="34"/>
    <n v="15.639999999999997"/>
  </r>
  <r>
    <x v="0"/>
    <n v="1185732"/>
    <d v="2021-04-06T00:00:00"/>
    <x v="4"/>
    <s v="South Carolina"/>
    <s v="Charleston"/>
    <x v="2"/>
    <n v="24"/>
    <x v="131"/>
    <n v="4368"/>
    <n v="1659.84"/>
    <n v="0.38"/>
    <x v="2"/>
    <x v="3"/>
    <x v="1"/>
    <n v="24"/>
    <n v="9.1199999999999992"/>
  </r>
  <r>
    <x v="0"/>
    <n v="1185732"/>
    <d v="2021-04-06T00:00:00"/>
    <x v="4"/>
    <s v="South Carolina"/>
    <s v="Charleston"/>
    <x v="3"/>
    <n v="27"/>
    <x v="263"/>
    <n v="4860"/>
    <n v="2089.8000000000002"/>
    <n v="0.43"/>
    <x v="2"/>
    <x v="3"/>
    <x v="1"/>
    <n v="27"/>
    <n v="11.610000000000001"/>
  </r>
  <r>
    <x v="0"/>
    <n v="1185732"/>
    <d v="2021-04-06T00:00:00"/>
    <x v="4"/>
    <s v="South Carolina"/>
    <s v="Charleston"/>
    <x v="4"/>
    <n v="47"/>
    <x v="143"/>
    <n v="8836"/>
    <n v="4418"/>
    <n v="0.5"/>
    <x v="2"/>
    <x v="3"/>
    <x v="1"/>
    <n v="47"/>
    <n v="23.5"/>
  </r>
  <r>
    <x v="0"/>
    <n v="1185732"/>
    <d v="2021-04-06T00:00:00"/>
    <x v="4"/>
    <s v="South Carolina"/>
    <s v="Charleston"/>
    <x v="5"/>
    <n v="39"/>
    <x v="144"/>
    <n v="8151"/>
    <n v="5135.13"/>
    <n v="0.63"/>
    <x v="2"/>
    <x v="3"/>
    <x v="1"/>
    <n v="39"/>
    <n v="24.57"/>
  </r>
  <r>
    <x v="0"/>
    <n v="1185732"/>
    <d v="2021-05-05T00:00:00"/>
    <x v="4"/>
    <s v="South Carolina"/>
    <s v="Charleston"/>
    <x v="0"/>
    <n v="48"/>
    <x v="277"/>
    <n v="13536"/>
    <n v="7444.8"/>
    <n v="0.55000000000000004"/>
    <x v="2"/>
    <x v="4"/>
    <x v="1"/>
    <n v="48"/>
    <n v="26.400000000000002"/>
  </r>
  <r>
    <x v="0"/>
    <n v="1185732"/>
    <d v="2021-05-05T00:00:00"/>
    <x v="4"/>
    <s v="South Carolina"/>
    <s v="Charleston"/>
    <x v="1"/>
    <n v="45"/>
    <x v="143"/>
    <n v="8460"/>
    <n v="3806.9999999999995"/>
    <n v="0.44999999999999996"/>
    <x v="2"/>
    <x v="4"/>
    <x v="1"/>
    <n v="45"/>
    <n v="20.249999999999996"/>
  </r>
  <r>
    <x v="0"/>
    <n v="1185732"/>
    <d v="2021-05-05T00:00:00"/>
    <x v="4"/>
    <s v="South Carolina"/>
    <s v="Charleston"/>
    <x v="2"/>
    <n v="41"/>
    <x v="124"/>
    <n v="8610"/>
    <n v="3185.7"/>
    <n v="0.37"/>
    <x v="2"/>
    <x v="4"/>
    <x v="1"/>
    <n v="41"/>
    <n v="15.17"/>
  </r>
  <r>
    <x v="0"/>
    <n v="1185732"/>
    <d v="2021-05-05T00:00:00"/>
    <x v="4"/>
    <s v="South Carolina"/>
    <s v="Charleston"/>
    <x v="3"/>
    <n v="43"/>
    <x v="131"/>
    <n v="7826"/>
    <n v="3286.92"/>
    <n v="0.42"/>
    <x v="2"/>
    <x v="4"/>
    <x v="1"/>
    <n v="43"/>
    <n v="18.059999999999999"/>
  </r>
  <r>
    <x v="0"/>
    <n v="1185732"/>
    <d v="2021-05-05T00:00:00"/>
    <x v="4"/>
    <s v="South Carolina"/>
    <s v="Charleston"/>
    <x v="4"/>
    <n v="53"/>
    <x v="130"/>
    <n v="10388"/>
    <n v="5194"/>
    <n v="0.5"/>
    <x v="2"/>
    <x v="4"/>
    <x v="1"/>
    <n v="53"/>
    <n v="26.5"/>
  </r>
  <r>
    <x v="0"/>
    <n v="1185732"/>
    <d v="2021-05-05T00:00:00"/>
    <x v="4"/>
    <s v="South Carolina"/>
    <s v="Charleston"/>
    <x v="5"/>
    <n v="59"/>
    <x v="40"/>
    <n v="11800"/>
    <n v="7080"/>
    <n v="0.6"/>
    <x v="2"/>
    <x v="4"/>
    <x v="1"/>
    <n v="59"/>
    <n v="35.4"/>
  </r>
  <r>
    <x v="0"/>
    <n v="1185732"/>
    <d v="2021-06-07T00:00:00"/>
    <x v="4"/>
    <s v="South Carolina"/>
    <s v="Charleston"/>
    <x v="0"/>
    <n v="51"/>
    <x v="118"/>
    <n v="13923"/>
    <n v="7796.880000000001"/>
    <n v="0.56000000000000005"/>
    <x v="2"/>
    <x v="11"/>
    <x v="1"/>
    <n v="51"/>
    <n v="28.560000000000002"/>
  </r>
  <r>
    <x v="0"/>
    <n v="1185732"/>
    <d v="2021-06-07T00:00:00"/>
    <x v="4"/>
    <s v="South Carolina"/>
    <s v="Charleston"/>
    <x v="1"/>
    <n v="49"/>
    <x v="40"/>
    <n v="9800"/>
    <n v="4410"/>
    <n v="0.44999999999999996"/>
    <x v="2"/>
    <x v="11"/>
    <x v="1"/>
    <n v="49"/>
    <n v="22.05"/>
  </r>
  <r>
    <x v="0"/>
    <n v="1185732"/>
    <d v="2021-06-07T00:00:00"/>
    <x v="4"/>
    <s v="South Carolina"/>
    <s v="Charleston"/>
    <x v="2"/>
    <n v="47"/>
    <x v="144"/>
    <n v="9823"/>
    <n v="3536.2799999999997"/>
    <n v="0.36"/>
    <x v="2"/>
    <x v="11"/>
    <x v="1"/>
    <n v="47"/>
    <n v="16.919999999999998"/>
  </r>
  <r>
    <x v="0"/>
    <n v="1185732"/>
    <d v="2021-06-07T00:00:00"/>
    <x v="4"/>
    <s v="South Carolina"/>
    <s v="Charleston"/>
    <x v="3"/>
    <n v="47"/>
    <x v="153"/>
    <n v="10246"/>
    <n v="4610.7"/>
    <n v="0.44999999999999996"/>
    <x v="2"/>
    <x v="11"/>
    <x v="1"/>
    <n v="47"/>
    <n v="21.15"/>
  </r>
  <r>
    <x v="0"/>
    <n v="1185732"/>
    <d v="2021-06-07T00:00:00"/>
    <x v="4"/>
    <s v="South Carolina"/>
    <s v="Charleston"/>
    <x v="4"/>
    <n v="62"/>
    <x v="49"/>
    <n v="12090"/>
    <n v="5440.4999999999991"/>
    <n v="0.44999999999999996"/>
    <x v="2"/>
    <x v="11"/>
    <x v="1"/>
    <n v="62"/>
    <n v="27.899999999999995"/>
  </r>
  <r>
    <x v="0"/>
    <n v="1185732"/>
    <d v="2021-06-07T00:00:00"/>
    <x v="4"/>
    <s v="South Carolina"/>
    <s v="Charleston"/>
    <x v="5"/>
    <n v="65"/>
    <x v="43"/>
    <n v="16250"/>
    <n v="10400"/>
    <n v="0.64"/>
    <x v="2"/>
    <x v="11"/>
    <x v="1"/>
    <n v="65"/>
    <n v="41.6"/>
  </r>
  <r>
    <x v="0"/>
    <n v="1185732"/>
    <d v="2021-07-05T00:00:00"/>
    <x v="4"/>
    <s v="South Carolina"/>
    <s v="Charleston"/>
    <x v="0"/>
    <n v="63"/>
    <x v="278"/>
    <n v="19593"/>
    <n v="11559.87"/>
    <n v="0.59000000000000008"/>
    <x v="2"/>
    <x v="5"/>
    <x v="1"/>
    <n v="63"/>
    <n v="37.17"/>
  </r>
  <r>
    <x v="0"/>
    <n v="1185732"/>
    <d v="2021-07-05T00:00:00"/>
    <x v="4"/>
    <s v="South Carolina"/>
    <s v="Charleston"/>
    <x v="1"/>
    <n v="58"/>
    <x v="83"/>
    <n v="15660"/>
    <n v="7673.4"/>
    <n v="0.49"/>
    <x v="2"/>
    <x v="5"/>
    <x v="1"/>
    <n v="58"/>
    <n v="28.419999999999998"/>
  </r>
  <r>
    <x v="0"/>
    <n v="1185732"/>
    <d v="2021-07-05T00:00:00"/>
    <x v="4"/>
    <s v="South Carolina"/>
    <s v="Charleston"/>
    <x v="2"/>
    <n v="51"/>
    <x v="154"/>
    <n v="12648"/>
    <n v="4553.28"/>
    <n v="0.36"/>
    <x v="2"/>
    <x v="5"/>
    <x v="1"/>
    <n v="51"/>
    <n v="18.36"/>
  </r>
  <r>
    <x v="0"/>
    <n v="1185732"/>
    <d v="2021-07-05T00:00:00"/>
    <x v="4"/>
    <s v="South Carolina"/>
    <s v="Charleston"/>
    <x v="3"/>
    <n v="52"/>
    <x v="158"/>
    <n v="10504"/>
    <n v="4411.68"/>
    <n v="0.42"/>
    <x v="2"/>
    <x v="5"/>
    <x v="1"/>
    <n v="52"/>
    <n v="21.84"/>
  </r>
  <r>
    <x v="0"/>
    <n v="1185732"/>
    <d v="2021-07-05T00:00:00"/>
    <x v="4"/>
    <s v="South Carolina"/>
    <s v="Charleston"/>
    <x v="4"/>
    <n v="64"/>
    <x v="142"/>
    <n v="15360"/>
    <n v="6911.9999999999991"/>
    <n v="0.44999999999999996"/>
    <x v="2"/>
    <x v="5"/>
    <x v="1"/>
    <n v="64"/>
    <n v="28.799999999999997"/>
  </r>
  <r>
    <x v="0"/>
    <n v="1185732"/>
    <d v="2021-07-05T00:00:00"/>
    <x v="4"/>
    <s v="South Carolina"/>
    <s v="Charleston"/>
    <x v="5"/>
    <n v="66"/>
    <x v="255"/>
    <n v="16104"/>
    <n v="10467.6"/>
    <n v="0.65"/>
    <x v="2"/>
    <x v="5"/>
    <x v="1"/>
    <n v="66"/>
    <n v="42.9"/>
  </r>
  <r>
    <x v="0"/>
    <n v="1185732"/>
    <d v="2021-08-06T00:00:00"/>
    <x v="4"/>
    <s v="South Carolina"/>
    <s v="Charleston"/>
    <x v="0"/>
    <n v="62"/>
    <x v="279"/>
    <n v="20212"/>
    <n v="11520.840000000002"/>
    <n v="0.57000000000000006"/>
    <x v="2"/>
    <x v="6"/>
    <x v="1"/>
    <n v="62"/>
    <n v="35.340000000000003"/>
  </r>
  <r>
    <x v="0"/>
    <n v="1185732"/>
    <d v="2021-08-06T00:00:00"/>
    <x v="4"/>
    <s v="South Carolina"/>
    <s v="Charleston"/>
    <x v="1"/>
    <n v="54"/>
    <x v="93"/>
    <n v="13122"/>
    <n v="6429.78"/>
    <n v="0.49"/>
    <x v="2"/>
    <x v="6"/>
    <x v="1"/>
    <n v="54"/>
    <n v="26.459999999999997"/>
  </r>
  <r>
    <x v="0"/>
    <n v="1185732"/>
    <d v="2021-08-06T00:00:00"/>
    <x v="4"/>
    <s v="South Carolina"/>
    <s v="Charleston"/>
    <x v="2"/>
    <n v="50"/>
    <x v="108"/>
    <n v="11550"/>
    <n v="4620"/>
    <n v="0.4"/>
    <x v="2"/>
    <x v="6"/>
    <x v="1"/>
    <n v="50"/>
    <n v="20"/>
  </r>
  <r>
    <x v="0"/>
    <n v="1185732"/>
    <d v="2021-08-06T00:00:00"/>
    <x v="4"/>
    <s v="South Carolina"/>
    <s v="Charleston"/>
    <x v="3"/>
    <n v="44"/>
    <x v="148"/>
    <n v="10252"/>
    <n v="4203.32"/>
    <n v="0.41"/>
    <x v="2"/>
    <x v="6"/>
    <x v="1"/>
    <n v="44"/>
    <n v="18.04"/>
  </r>
  <r>
    <x v="0"/>
    <n v="1185732"/>
    <d v="2021-08-06T00:00:00"/>
    <x v="4"/>
    <s v="South Carolina"/>
    <s v="Charleston"/>
    <x v="4"/>
    <n v="51"/>
    <x v="37"/>
    <n v="11475"/>
    <n v="5278.5"/>
    <n v="0.45999999999999996"/>
    <x v="2"/>
    <x v="6"/>
    <x v="1"/>
    <n v="51"/>
    <n v="23.46"/>
  </r>
  <r>
    <x v="0"/>
    <n v="1185732"/>
    <d v="2021-08-06T00:00:00"/>
    <x v="4"/>
    <s v="South Carolina"/>
    <s v="Charleston"/>
    <x v="5"/>
    <n v="58"/>
    <x v="104"/>
    <n v="16124"/>
    <n v="9835.64"/>
    <n v="0.61"/>
    <x v="2"/>
    <x v="6"/>
    <x v="1"/>
    <n v="58"/>
    <n v="35.379999999999995"/>
  </r>
  <r>
    <x v="0"/>
    <n v="1185732"/>
    <d v="2021-09-05T00:00:00"/>
    <x v="4"/>
    <s v="South Carolina"/>
    <s v="Charleston"/>
    <x v="0"/>
    <n v="51"/>
    <x v="280"/>
    <n v="14637"/>
    <n v="8489.4600000000009"/>
    <n v="0.58000000000000007"/>
    <x v="2"/>
    <x v="7"/>
    <x v="1"/>
    <n v="51"/>
    <n v="29.580000000000002"/>
  </r>
  <r>
    <x v="0"/>
    <n v="1185732"/>
    <d v="2021-09-05T00:00:00"/>
    <x v="4"/>
    <s v="South Carolina"/>
    <s v="Charleston"/>
    <x v="1"/>
    <n v="48"/>
    <x v="149"/>
    <n v="10704"/>
    <n v="5137.92"/>
    <n v="0.48"/>
    <x v="2"/>
    <x v="7"/>
    <x v="1"/>
    <n v="48"/>
    <n v="23.04"/>
  </r>
  <r>
    <x v="0"/>
    <n v="1185732"/>
    <d v="2021-09-05T00:00:00"/>
    <x v="4"/>
    <s v="South Carolina"/>
    <s v="Charleston"/>
    <x v="2"/>
    <n v="38"/>
    <x v="130"/>
    <n v="7448"/>
    <n v="2904.7200000000003"/>
    <n v="0.39"/>
    <x v="2"/>
    <x v="7"/>
    <x v="1"/>
    <n v="38"/>
    <n v="14.820000000000002"/>
  </r>
  <r>
    <x v="0"/>
    <n v="1185732"/>
    <d v="2021-09-05T00:00:00"/>
    <x v="4"/>
    <s v="South Carolina"/>
    <s v="Charleston"/>
    <x v="3"/>
    <n v="39"/>
    <x v="124"/>
    <n v="8190"/>
    <n v="3276"/>
    <n v="0.4"/>
    <x v="2"/>
    <x v="7"/>
    <x v="1"/>
    <n v="39"/>
    <n v="15.6"/>
  </r>
  <r>
    <x v="0"/>
    <n v="1185732"/>
    <d v="2021-09-05T00:00:00"/>
    <x v="4"/>
    <s v="South Carolina"/>
    <s v="Charleston"/>
    <x v="4"/>
    <n v="48"/>
    <x v="36"/>
    <n v="8400"/>
    <n v="3863.9999999999995"/>
    <n v="0.45999999999999996"/>
    <x v="2"/>
    <x v="7"/>
    <x v="1"/>
    <n v="48"/>
    <n v="22.08"/>
  </r>
  <r>
    <x v="0"/>
    <n v="1185732"/>
    <d v="2021-09-05T00:00:00"/>
    <x v="4"/>
    <s v="South Carolina"/>
    <s v="Charleston"/>
    <x v="5"/>
    <n v="52"/>
    <x v="136"/>
    <n v="12064"/>
    <n v="7238.4"/>
    <n v="0.6"/>
    <x v="2"/>
    <x v="7"/>
    <x v="1"/>
    <n v="52"/>
    <n v="31.2"/>
  </r>
  <r>
    <x v="0"/>
    <n v="1185732"/>
    <d v="2021-10-07T00:00:00"/>
    <x v="4"/>
    <s v="South Carolina"/>
    <s v="Charleston"/>
    <x v="0"/>
    <n v="50"/>
    <x v="255"/>
    <n v="12200"/>
    <n v="7320"/>
    <n v="0.6"/>
    <x v="2"/>
    <x v="8"/>
    <x v="1"/>
    <n v="50"/>
    <n v="30"/>
  </r>
  <r>
    <x v="0"/>
    <n v="1185732"/>
    <d v="2021-10-07T00:00:00"/>
    <x v="4"/>
    <s v="South Carolina"/>
    <s v="Charleston"/>
    <x v="1"/>
    <n v="42"/>
    <x v="159"/>
    <n v="8736"/>
    <n v="4368"/>
    <n v="0.5"/>
    <x v="2"/>
    <x v="8"/>
    <x v="1"/>
    <n v="42"/>
    <n v="21"/>
  </r>
  <r>
    <x v="0"/>
    <n v="1185732"/>
    <d v="2021-10-07T00:00:00"/>
    <x v="4"/>
    <s v="South Carolina"/>
    <s v="Charleston"/>
    <x v="2"/>
    <n v="41"/>
    <x v="129"/>
    <n v="7216"/>
    <n v="2814.2400000000002"/>
    <n v="0.39"/>
    <x v="2"/>
    <x v="8"/>
    <x v="1"/>
    <n v="41"/>
    <n v="15.990000000000002"/>
  </r>
  <r>
    <x v="0"/>
    <n v="1185732"/>
    <d v="2021-10-07T00:00:00"/>
    <x v="4"/>
    <s v="South Carolina"/>
    <s v="Charleston"/>
    <x v="3"/>
    <n v="41"/>
    <x v="129"/>
    <n v="7216"/>
    <n v="2886.4"/>
    <n v="0.4"/>
    <x v="2"/>
    <x v="8"/>
    <x v="1"/>
    <n v="41"/>
    <n v="16.400000000000002"/>
  </r>
  <r>
    <x v="0"/>
    <n v="1185732"/>
    <d v="2021-10-07T00:00:00"/>
    <x v="4"/>
    <s v="South Carolina"/>
    <s v="Charleston"/>
    <x v="4"/>
    <n v="52"/>
    <x v="133"/>
    <n v="9828"/>
    <n v="4717.4399999999996"/>
    <n v="0.48"/>
    <x v="2"/>
    <x v="8"/>
    <x v="1"/>
    <n v="52"/>
    <n v="24.959999999999997"/>
  </r>
  <r>
    <x v="0"/>
    <n v="1185732"/>
    <d v="2021-10-07T00:00:00"/>
    <x v="4"/>
    <s v="South Carolina"/>
    <s v="Charleston"/>
    <x v="5"/>
    <n v="56"/>
    <x v="37"/>
    <n v="12600"/>
    <n v="8190"/>
    <n v="0.65"/>
    <x v="2"/>
    <x v="8"/>
    <x v="1"/>
    <n v="56"/>
    <n v="36.4"/>
  </r>
  <r>
    <x v="0"/>
    <n v="1185732"/>
    <d v="2021-11-06T00:00:00"/>
    <x v="4"/>
    <s v="South Carolina"/>
    <s v="Charleston"/>
    <x v="0"/>
    <n v="50"/>
    <x v="104"/>
    <n v="13900"/>
    <n v="7923.0000000000009"/>
    <n v="0.57000000000000006"/>
    <x v="2"/>
    <x v="9"/>
    <x v="1"/>
    <n v="50"/>
    <n v="28.500000000000004"/>
  </r>
  <r>
    <x v="0"/>
    <n v="1185732"/>
    <d v="2021-11-06T00:00:00"/>
    <x v="4"/>
    <s v="South Carolina"/>
    <s v="Charleston"/>
    <x v="1"/>
    <n v="44"/>
    <x v="143"/>
    <n v="8272"/>
    <n v="3722.3999999999996"/>
    <n v="0.44999999999999996"/>
    <x v="2"/>
    <x v="9"/>
    <x v="1"/>
    <n v="44"/>
    <n v="19.799999999999997"/>
  </r>
  <r>
    <x v="0"/>
    <n v="1185732"/>
    <d v="2021-11-06T00:00:00"/>
    <x v="4"/>
    <s v="South Carolina"/>
    <s v="Charleston"/>
    <x v="2"/>
    <n v="43"/>
    <x v="158"/>
    <n v="8686"/>
    <n v="3040.1"/>
    <n v="0.35"/>
    <x v="2"/>
    <x v="9"/>
    <x v="1"/>
    <n v="43"/>
    <n v="15.049999999999999"/>
  </r>
  <r>
    <x v="0"/>
    <n v="1185732"/>
    <d v="2021-11-06T00:00:00"/>
    <x v="4"/>
    <s v="South Carolina"/>
    <s v="Charleston"/>
    <x v="3"/>
    <n v="53"/>
    <x v="37"/>
    <n v="11925"/>
    <n v="5008.5"/>
    <n v="0.42"/>
    <x v="2"/>
    <x v="9"/>
    <x v="1"/>
    <n v="53"/>
    <n v="22.26"/>
  </r>
  <r>
    <x v="0"/>
    <n v="1185732"/>
    <d v="2021-11-06T00:00:00"/>
    <x v="4"/>
    <s v="South Carolina"/>
    <s v="Charleston"/>
    <x v="4"/>
    <n v="66"/>
    <x v="130"/>
    <n v="12936"/>
    <n v="6079.92"/>
    <n v="0.47"/>
    <x v="2"/>
    <x v="9"/>
    <x v="1"/>
    <n v="66"/>
    <n v="31.02"/>
  </r>
  <r>
    <x v="0"/>
    <n v="1185732"/>
    <d v="2021-11-06T00:00:00"/>
    <x v="4"/>
    <s v="South Carolina"/>
    <s v="Charleston"/>
    <x v="5"/>
    <n v="74"/>
    <x v="92"/>
    <n v="15244"/>
    <n v="9603.7199999999993"/>
    <n v="0.63"/>
    <x v="2"/>
    <x v="9"/>
    <x v="1"/>
    <n v="74"/>
    <n v="46.62"/>
  </r>
  <r>
    <x v="0"/>
    <n v="1185732"/>
    <d v="2021-12-05T00:00:00"/>
    <x v="4"/>
    <s v="South Carolina"/>
    <s v="Charleston"/>
    <x v="0"/>
    <n v="67"/>
    <x v="94"/>
    <n v="19430"/>
    <n v="11658"/>
    <n v="0.6"/>
    <x v="2"/>
    <x v="10"/>
    <x v="1"/>
    <n v="67"/>
    <n v="40.200000000000003"/>
  </r>
  <r>
    <x v="0"/>
    <n v="1185732"/>
    <d v="2021-12-05T00:00:00"/>
    <x v="4"/>
    <s v="South Carolina"/>
    <s v="Charleston"/>
    <x v="1"/>
    <n v="58"/>
    <x v="156"/>
    <n v="12702"/>
    <n v="5715.9"/>
    <n v="0.44999999999999996"/>
    <x v="2"/>
    <x v="10"/>
    <x v="1"/>
    <n v="58"/>
    <n v="26.099999999999998"/>
  </r>
  <r>
    <x v="2"/>
    <n v="1185732"/>
    <d v="2021-12-05T00:00:00"/>
    <x v="4"/>
    <s v="South Carolina"/>
    <s v="Charleston"/>
    <x v="2"/>
    <n v="56"/>
    <x v="102"/>
    <n v="12040"/>
    <n v="4214"/>
    <n v="0.35"/>
    <x v="2"/>
    <x v="10"/>
    <x v="1"/>
    <n v="56"/>
    <n v="19.600000000000001"/>
  </r>
  <r>
    <x v="2"/>
    <n v="1185732"/>
    <d v="2021-12-05T00:00:00"/>
    <x v="4"/>
    <s v="South Carolina"/>
    <s v="Charleston"/>
    <x v="3"/>
    <n v="59"/>
    <x v="145"/>
    <n v="11446"/>
    <n v="5150.7"/>
    <n v="0.44999999999999996"/>
    <x v="2"/>
    <x v="10"/>
    <x v="1"/>
    <n v="59"/>
    <n v="26.55"/>
  </r>
  <r>
    <x v="2"/>
    <n v="1185732"/>
    <d v="2021-12-05T00:00:00"/>
    <x v="4"/>
    <s v="South Carolina"/>
    <s v="Charleston"/>
    <x v="4"/>
    <n v="66"/>
    <x v="37"/>
    <n v="14850"/>
    <n v="6682.4999999999991"/>
    <n v="0.44999999999999996"/>
    <x v="2"/>
    <x v="10"/>
    <x v="1"/>
    <n v="66"/>
    <n v="29.699999999999996"/>
  </r>
  <r>
    <x v="2"/>
    <n v="1185732"/>
    <d v="2021-12-05T00:00:00"/>
    <x v="4"/>
    <s v="South Carolina"/>
    <s v="Charleston"/>
    <x v="5"/>
    <n v="68"/>
    <x v="151"/>
    <n v="15504"/>
    <n v="9302.4"/>
    <n v="0.6"/>
    <x v="2"/>
    <x v="10"/>
    <x v="1"/>
    <n v="68"/>
    <n v="40.799999999999997"/>
  </r>
  <r>
    <x v="2"/>
    <n v="1185732"/>
    <d v="2021-01-06T00:00:00"/>
    <x v="4"/>
    <s v="South Carolina"/>
    <s v="Charleston"/>
    <x v="0"/>
    <n v="33"/>
    <x v="108"/>
    <n v="7623"/>
    <n v="3811.5"/>
    <n v="0.5"/>
    <x v="2"/>
    <x v="0"/>
    <x v="1"/>
    <n v="33"/>
    <n v="16.5"/>
  </r>
  <r>
    <x v="2"/>
    <n v="1185732"/>
    <d v="2021-01-06T00:00:00"/>
    <x v="4"/>
    <s v="South Carolina"/>
    <s v="Charleston"/>
    <x v="1"/>
    <n v="34"/>
    <x v="141"/>
    <n v="6154"/>
    <n v="3077"/>
    <n v="0.5"/>
    <x v="2"/>
    <x v="0"/>
    <x v="1"/>
    <n v="34"/>
    <n v="17"/>
  </r>
  <r>
    <x v="2"/>
    <n v="1185732"/>
    <d v="2021-01-06T00:00:00"/>
    <x v="4"/>
    <s v="South Carolina"/>
    <s v="Charleston"/>
    <x v="2"/>
    <n v="24"/>
    <x v="133"/>
    <n v="4536"/>
    <n v="2449.44"/>
    <n v="0.54"/>
    <x v="2"/>
    <x v="0"/>
    <x v="1"/>
    <n v="24"/>
    <n v="12.96"/>
  </r>
  <r>
    <x v="2"/>
    <n v="1185732"/>
    <d v="2021-01-06T00:00:00"/>
    <x v="4"/>
    <s v="South Carolina"/>
    <s v="Charleston"/>
    <x v="3"/>
    <n v="29"/>
    <x v="217"/>
    <n v="5017"/>
    <n v="2759.3500000000004"/>
    <n v="0.55000000000000004"/>
    <x v="2"/>
    <x v="0"/>
    <x v="1"/>
    <n v="29"/>
    <n v="15.950000000000003"/>
  </r>
  <r>
    <x v="2"/>
    <n v="1185732"/>
    <d v="2021-01-06T00:00:00"/>
    <x v="4"/>
    <s v="South Carolina"/>
    <s v="Charleston"/>
    <x v="4"/>
    <n v="42"/>
    <x v="163"/>
    <n v="6552"/>
    <n v="3013.9199999999996"/>
    <n v="0.45999999999999996"/>
    <x v="2"/>
    <x v="0"/>
    <x v="1"/>
    <n v="42"/>
    <n v="19.319999999999997"/>
  </r>
  <r>
    <x v="2"/>
    <n v="1185732"/>
    <d v="2021-01-06T00:00:00"/>
    <x v="4"/>
    <s v="South Carolina"/>
    <s v="Charleston"/>
    <x v="5"/>
    <n v="34"/>
    <x v="130"/>
    <n v="6664"/>
    <n v="4264.96"/>
    <n v="0.64"/>
    <x v="2"/>
    <x v="0"/>
    <x v="1"/>
    <n v="34"/>
    <n v="21.76"/>
  </r>
  <r>
    <x v="2"/>
    <n v="1185732"/>
    <d v="2021-02-04T00:00:00"/>
    <x v="4"/>
    <s v="South Carolina"/>
    <s v="Charleston"/>
    <x v="0"/>
    <n v="34"/>
    <x v="121"/>
    <n v="8942"/>
    <n v="4471"/>
    <n v="0.5"/>
    <x v="2"/>
    <x v="1"/>
    <x v="1"/>
    <n v="34"/>
    <n v="17"/>
  </r>
  <r>
    <x v="2"/>
    <n v="1185732"/>
    <d v="2021-02-04T00:00:00"/>
    <x v="4"/>
    <s v="South Carolina"/>
    <s v="Charleston"/>
    <x v="1"/>
    <n v="34"/>
    <x v="143"/>
    <n v="6392"/>
    <n v="3068.16"/>
    <n v="0.48"/>
    <x v="2"/>
    <x v="1"/>
    <x v="1"/>
    <n v="34"/>
    <n v="16.32"/>
  </r>
  <r>
    <x v="2"/>
    <n v="1185732"/>
    <d v="2021-02-04T00:00:00"/>
    <x v="4"/>
    <s v="South Carolina"/>
    <s v="Charleston"/>
    <x v="2"/>
    <n v="23"/>
    <x v="138"/>
    <n v="3887"/>
    <n v="2137.8500000000004"/>
    <n v="0.55000000000000004"/>
    <x v="2"/>
    <x v="1"/>
    <x v="1"/>
    <n v="23"/>
    <n v="12.650000000000002"/>
  </r>
  <r>
    <x v="2"/>
    <n v="1185732"/>
    <d v="2021-02-04T00:00:00"/>
    <x v="4"/>
    <s v="North Carolina"/>
    <s v="Charlotte"/>
    <x v="3"/>
    <n v="29"/>
    <x v="213"/>
    <n v="4118"/>
    <n v="2059"/>
    <n v="0.5"/>
    <x v="2"/>
    <x v="1"/>
    <x v="1"/>
    <n v="29"/>
    <n v="14.5"/>
  </r>
  <r>
    <x v="2"/>
    <n v="1185732"/>
    <d v="2021-02-04T00:00:00"/>
    <x v="4"/>
    <s v="North Carolina"/>
    <s v="Charlotte"/>
    <x v="4"/>
    <n v="44"/>
    <x v="263"/>
    <n v="7920"/>
    <n v="3960"/>
    <n v="0.5"/>
    <x v="2"/>
    <x v="1"/>
    <x v="1"/>
    <n v="44"/>
    <n v="22"/>
  </r>
  <r>
    <x v="2"/>
    <n v="1185732"/>
    <d v="2021-02-04T00:00:00"/>
    <x v="4"/>
    <s v="North Carolina"/>
    <s v="Charlotte"/>
    <x v="5"/>
    <n v="29"/>
    <x v="126"/>
    <n v="5887"/>
    <n v="3532.2"/>
    <n v="0.6"/>
    <x v="2"/>
    <x v="1"/>
    <x v="1"/>
    <n v="29"/>
    <n v="17.399999999999999"/>
  </r>
  <r>
    <x v="2"/>
    <n v="1185732"/>
    <d v="2021-03-02T00:00:00"/>
    <x v="4"/>
    <s v="North Carolina"/>
    <s v="Charlotte"/>
    <x v="0"/>
    <n v="28"/>
    <x v="91"/>
    <n v="7728"/>
    <n v="4173.12"/>
    <n v="0.54"/>
    <x v="2"/>
    <x v="2"/>
    <x v="1"/>
    <n v="28"/>
    <n v="15.12"/>
  </r>
  <r>
    <x v="2"/>
    <n v="1185732"/>
    <d v="2021-03-02T00:00:00"/>
    <x v="4"/>
    <s v="North Carolina"/>
    <s v="Charlotte"/>
    <x v="1"/>
    <n v="29"/>
    <x v="42"/>
    <n v="4350"/>
    <n v="1957.4999999999998"/>
    <n v="0.44999999999999996"/>
    <x v="2"/>
    <x v="2"/>
    <x v="1"/>
    <n v="29"/>
    <n v="13.049999999999999"/>
  </r>
  <r>
    <x v="2"/>
    <n v="1185732"/>
    <d v="2021-03-02T00:00:00"/>
    <x v="4"/>
    <s v="North Carolina"/>
    <s v="Charlotte"/>
    <x v="2"/>
    <n v="19"/>
    <x v="141"/>
    <n v="3439"/>
    <n v="1788.28"/>
    <n v="0.52"/>
    <x v="2"/>
    <x v="2"/>
    <x v="1"/>
    <n v="19"/>
    <n v="9.879999999999999"/>
  </r>
  <r>
    <x v="2"/>
    <n v="1185732"/>
    <d v="2021-03-02T00:00:00"/>
    <x v="4"/>
    <s v="North Carolina"/>
    <s v="Charlotte"/>
    <x v="3"/>
    <n v="25"/>
    <x v="168"/>
    <n v="3100"/>
    <n v="1674"/>
    <n v="0.54"/>
    <x v="2"/>
    <x v="2"/>
    <x v="1"/>
    <n v="25"/>
    <n v="13.5"/>
  </r>
  <r>
    <x v="2"/>
    <n v="1185732"/>
    <d v="2021-03-02T00:00:00"/>
    <x v="4"/>
    <s v="North Carolina"/>
    <s v="Charlotte"/>
    <x v="4"/>
    <n v="37"/>
    <x v="174"/>
    <n v="5846"/>
    <n v="2630.7"/>
    <n v="0.44999999999999996"/>
    <x v="2"/>
    <x v="2"/>
    <x v="1"/>
    <n v="37"/>
    <n v="16.649999999999999"/>
  </r>
  <r>
    <x v="2"/>
    <n v="1185732"/>
    <d v="2021-03-02T00:00:00"/>
    <x v="4"/>
    <s v="North Carolina"/>
    <s v="Charlotte"/>
    <x v="5"/>
    <n v="27"/>
    <x v="138"/>
    <n v="4563"/>
    <n v="2829.06"/>
    <n v="0.62"/>
    <x v="2"/>
    <x v="2"/>
    <x v="1"/>
    <n v="27"/>
    <n v="16.739999999999998"/>
  </r>
  <r>
    <x v="2"/>
    <n v="1185732"/>
    <d v="2021-04-03T00:00:00"/>
    <x v="4"/>
    <s v="North Carolina"/>
    <s v="Charlotte"/>
    <x v="0"/>
    <n v="27"/>
    <x v="121"/>
    <n v="7101"/>
    <n v="3834.5400000000004"/>
    <n v="0.54"/>
    <x v="2"/>
    <x v="3"/>
    <x v="1"/>
    <n v="27"/>
    <n v="14.580000000000002"/>
  </r>
  <r>
    <x v="2"/>
    <n v="1185732"/>
    <d v="2021-04-03T00:00:00"/>
    <x v="4"/>
    <s v="North Carolina"/>
    <s v="Charlotte"/>
    <x v="1"/>
    <n v="28"/>
    <x v="155"/>
    <n v="4340"/>
    <n v="2039.8"/>
    <n v="0.47"/>
    <x v="2"/>
    <x v="3"/>
    <x v="1"/>
    <n v="28"/>
    <n v="13.16"/>
  </r>
  <r>
    <x v="2"/>
    <n v="1185732"/>
    <d v="2021-04-03T00:00:00"/>
    <x v="4"/>
    <s v="North Carolina"/>
    <s v="Charlotte"/>
    <x v="2"/>
    <n v="20"/>
    <x v="179"/>
    <n v="2880"/>
    <n v="1584.0000000000002"/>
    <n v="0.55000000000000004"/>
    <x v="2"/>
    <x v="3"/>
    <x v="1"/>
    <n v="20"/>
    <n v="11.000000000000002"/>
  </r>
  <r>
    <x v="2"/>
    <n v="1185732"/>
    <d v="2021-04-03T00:00:00"/>
    <x v="4"/>
    <s v="North Carolina"/>
    <s v="Charlotte"/>
    <x v="3"/>
    <n v="24"/>
    <x v="150"/>
    <n v="3360"/>
    <n v="1814.4"/>
    <n v="0.54"/>
    <x v="2"/>
    <x v="3"/>
    <x v="1"/>
    <n v="24"/>
    <n v="12.96"/>
  </r>
  <r>
    <x v="2"/>
    <n v="1185732"/>
    <d v="2021-04-03T00:00:00"/>
    <x v="4"/>
    <s v="North Carolina"/>
    <s v="Charlotte"/>
    <x v="4"/>
    <n v="42"/>
    <x v="165"/>
    <n v="5502"/>
    <n v="2751"/>
    <n v="0.5"/>
    <x v="2"/>
    <x v="3"/>
    <x v="1"/>
    <n v="42"/>
    <n v="21"/>
  </r>
  <r>
    <x v="2"/>
    <n v="1185732"/>
    <d v="2021-04-03T00:00:00"/>
    <x v="4"/>
    <s v="North Carolina"/>
    <s v="Charlotte"/>
    <x v="5"/>
    <n v="32"/>
    <x v="133"/>
    <n v="6048"/>
    <n v="3689.2799999999997"/>
    <n v="0.61"/>
    <x v="2"/>
    <x v="3"/>
    <x v="1"/>
    <n v="32"/>
    <n v="19.52"/>
  </r>
  <r>
    <x v="2"/>
    <n v="1185732"/>
    <d v="2021-05-02T00:00:00"/>
    <x v="4"/>
    <s v="North Carolina"/>
    <s v="Charlotte"/>
    <x v="0"/>
    <n v="41"/>
    <x v="271"/>
    <n v="10086"/>
    <n v="5547.3"/>
    <n v="0.55000000000000004"/>
    <x v="2"/>
    <x v="4"/>
    <x v="1"/>
    <n v="41"/>
    <n v="22.55"/>
  </r>
  <r>
    <x v="2"/>
    <n v="1185732"/>
    <d v="2021-05-02T00:00:00"/>
    <x v="4"/>
    <s v="North Carolina"/>
    <s v="Charlotte"/>
    <x v="1"/>
    <n v="42"/>
    <x v="131"/>
    <n v="7644"/>
    <n v="3516.24"/>
    <n v="0.45999999999999996"/>
    <x v="2"/>
    <x v="4"/>
    <x v="1"/>
    <n v="42"/>
    <n v="19.32"/>
  </r>
  <r>
    <x v="2"/>
    <n v="1185732"/>
    <d v="2021-05-02T00:00:00"/>
    <x v="4"/>
    <s v="North Carolina"/>
    <s v="Charlotte"/>
    <x v="2"/>
    <n v="37"/>
    <x v="138"/>
    <n v="6253"/>
    <n v="3314.09"/>
    <n v="0.53"/>
    <x v="2"/>
    <x v="4"/>
    <x v="1"/>
    <n v="37"/>
    <n v="19.61"/>
  </r>
  <r>
    <x v="2"/>
    <n v="1185732"/>
    <d v="2021-05-02T00:00:00"/>
    <x v="4"/>
    <s v="North Carolina"/>
    <s v="Charlotte"/>
    <x v="3"/>
    <n v="38"/>
    <x v="42"/>
    <n v="5700"/>
    <n v="3078"/>
    <n v="0.54"/>
    <x v="2"/>
    <x v="4"/>
    <x v="1"/>
    <n v="38"/>
    <n v="20.52"/>
  </r>
  <r>
    <x v="2"/>
    <n v="1185732"/>
    <d v="2021-05-02T00:00:00"/>
    <x v="4"/>
    <s v="North Carolina"/>
    <s v="Charlotte"/>
    <x v="4"/>
    <n v="46"/>
    <x v="42"/>
    <n v="6900"/>
    <n v="3381"/>
    <n v="0.49"/>
    <x v="2"/>
    <x v="4"/>
    <x v="1"/>
    <n v="46"/>
    <n v="22.54"/>
  </r>
  <r>
    <x v="2"/>
    <n v="1185732"/>
    <d v="2021-05-02T00:00:00"/>
    <x v="4"/>
    <s v="North Carolina"/>
    <s v="Charlotte"/>
    <x v="5"/>
    <n v="51"/>
    <x v="126"/>
    <n v="10353"/>
    <n v="6418.86"/>
    <n v="0.62"/>
    <x v="2"/>
    <x v="4"/>
    <x v="1"/>
    <n v="51"/>
    <n v="31.619999999999997"/>
  </r>
  <r>
    <x v="2"/>
    <n v="1185732"/>
    <d v="2021-06-04T00:00:00"/>
    <x v="4"/>
    <s v="North Carolina"/>
    <s v="Charlotte"/>
    <x v="0"/>
    <n v="46"/>
    <x v="99"/>
    <n v="10948"/>
    <n v="6021.4000000000005"/>
    <n v="0.55000000000000004"/>
    <x v="2"/>
    <x v="11"/>
    <x v="1"/>
    <n v="46"/>
    <n v="25.3"/>
  </r>
  <r>
    <x v="2"/>
    <n v="1185732"/>
    <d v="2021-06-04T00:00:00"/>
    <x v="4"/>
    <s v="North Carolina"/>
    <s v="Charlotte"/>
    <x v="1"/>
    <n v="42"/>
    <x v="131"/>
    <n v="7644"/>
    <n v="3592.68"/>
    <n v="0.47"/>
    <x v="2"/>
    <x v="11"/>
    <x v="1"/>
    <n v="42"/>
    <n v="19.739999999999998"/>
  </r>
  <r>
    <x v="2"/>
    <n v="1185732"/>
    <d v="2021-06-04T00:00:00"/>
    <x v="4"/>
    <s v="North Carolina"/>
    <s v="Charlotte"/>
    <x v="2"/>
    <n v="47"/>
    <x v="138"/>
    <n v="7943"/>
    <n v="4289.22"/>
    <n v="0.54"/>
    <x v="2"/>
    <x v="11"/>
    <x v="1"/>
    <n v="47"/>
    <n v="25.380000000000003"/>
  </r>
  <r>
    <x v="2"/>
    <n v="1185732"/>
    <d v="2021-06-04T00:00:00"/>
    <x v="4"/>
    <s v="North Carolina"/>
    <s v="Charlotte"/>
    <x v="3"/>
    <n v="49"/>
    <x v="138"/>
    <n v="8281"/>
    <n v="4223.3100000000004"/>
    <n v="0.51"/>
    <x v="2"/>
    <x v="11"/>
    <x v="1"/>
    <n v="49"/>
    <n v="24.990000000000002"/>
  </r>
  <r>
    <x v="2"/>
    <n v="1185732"/>
    <d v="2021-06-04T00:00:00"/>
    <x v="4"/>
    <s v="North Carolina"/>
    <s v="Charlotte"/>
    <x v="4"/>
    <n v="61"/>
    <x v="134"/>
    <n v="9943"/>
    <n v="4872.07"/>
    <n v="0.49"/>
    <x v="2"/>
    <x v="11"/>
    <x v="1"/>
    <n v="61"/>
    <n v="29.889999999999997"/>
  </r>
  <r>
    <x v="2"/>
    <n v="1185732"/>
    <d v="2021-06-04T00:00:00"/>
    <x v="4"/>
    <s v="North Carolina"/>
    <s v="Charlotte"/>
    <x v="5"/>
    <n v="67"/>
    <x v="108"/>
    <n v="15477"/>
    <n v="9286.1999999999989"/>
    <n v="0.6"/>
    <x v="2"/>
    <x v="11"/>
    <x v="1"/>
    <n v="67"/>
    <n v="40.199999999999996"/>
  </r>
  <r>
    <x v="2"/>
    <n v="1185732"/>
    <d v="2021-07-02T00:00:00"/>
    <x v="4"/>
    <s v="North Carolina"/>
    <s v="Charlotte"/>
    <x v="0"/>
    <n v="60"/>
    <x v="281"/>
    <n v="17640"/>
    <n v="8820"/>
    <n v="0.5"/>
    <x v="2"/>
    <x v="5"/>
    <x v="1"/>
    <n v="60"/>
    <n v="30"/>
  </r>
  <r>
    <x v="2"/>
    <n v="1185732"/>
    <d v="2021-07-02T00:00:00"/>
    <x v="4"/>
    <s v="North Carolina"/>
    <s v="Charlotte"/>
    <x v="1"/>
    <n v="58"/>
    <x v="167"/>
    <n v="12992"/>
    <n v="6496"/>
    <n v="0.5"/>
    <x v="2"/>
    <x v="5"/>
    <x v="1"/>
    <n v="58"/>
    <n v="29"/>
  </r>
  <r>
    <x v="2"/>
    <n v="1185732"/>
    <d v="2021-07-02T00:00:00"/>
    <x v="4"/>
    <s v="North Carolina"/>
    <s v="Charlotte"/>
    <x v="2"/>
    <n v="53"/>
    <x v="130"/>
    <n v="10388"/>
    <n v="5713.4000000000005"/>
    <n v="0.55000000000000004"/>
    <x v="2"/>
    <x v="5"/>
    <x v="1"/>
    <n v="53"/>
    <n v="29.150000000000002"/>
  </r>
  <r>
    <x v="2"/>
    <n v="1185732"/>
    <d v="2021-07-02T00:00:00"/>
    <x v="4"/>
    <s v="North Carolina"/>
    <s v="Charlotte"/>
    <x v="3"/>
    <n v="52"/>
    <x v="126"/>
    <n v="10556"/>
    <n v="5383.56"/>
    <n v="0.51"/>
    <x v="2"/>
    <x v="5"/>
    <x v="1"/>
    <n v="52"/>
    <n v="26.520000000000003"/>
  </r>
  <r>
    <x v="2"/>
    <n v="1185732"/>
    <d v="2021-07-02T00:00:00"/>
    <x v="4"/>
    <s v="North Carolina"/>
    <s v="Charlotte"/>
    <x v="4"/>
    <n v="59"/>
    <x v="131"/>
    <n v="10738"/>
    <n v="5261.62"/>
    <n v="0.49"/>
    <x v="2"/>
    <x v="5"/>
    <x v="1"/>
    <n v="59"/>
    <n v="28.91"/>
  </r>
  <r>
    <x v="2"/>
    <n v="1185732"/>
    <d v="2021-07-02T00:00:00"/>
    <x v="4"/>
    <s v="North Carolina"/>
    <s v="Charlotte"/>
    <x v="5"/>
    <n v="64"/>
    <x v="121"/>
    <n v="16832"/>
    <n v="10604.16"/>
    <n v="0.63"/>
    <x v="2"/>
    <x v="5"/>
    <x v="1"/>
    <n v="64"/>
    <n v="40.32"/>
  </r>
  <r>
    <x v="2"/>
    <n v="1185732"/>
    <d v="2021-08-03T00:00:00"/>
    <x v="4"/>
    <s v="North Carolina"/>
    <s v="Charlotte"/>
    <x v="0"/>
    <n v="61"/>
    <x v="110"/>
    <n v="18788"/>
    <n v="9957.6400000000012"/>
    <n v="0.53"/>
    <x v="2"/>
    <x v="6"/>
    <x v="1"/>
    <n v="61"/>
    <n v="32.330000000000005"/>
  </r>
  <r>
    <x v="2"/>
    <n v="1185732"/>
    <d v="2021-08-03T00:00:00"/>
    <x v="4"/>
    <s v="North Carolina"/>
    <s v="Charlotte"/>
    <x v="1"/>
    <n v="58"/>
    <x v="40"/>
    <n v="11600"/>
    <n v="5219.9999999999991"/>
    <n v="0.44999999999999996"/>
    <x v="2"/>
    <x v="6"/>
    <x v="1"/>
    <n v="58"/>
    <n v="26.099999999999994"/>
  </r>
  <r>
    <x v="2"/>
    <n v="1185732"/>
    <d v="2021-08-03T00:00:00"/>
    <x v="4"/>
    <s v="North Carolina"/>
    <s v="Charlotte"/>
    <x v="2"/>
    <n v="54"/>
    <x v="124"/>
    <n v="11340"/>
    <n v="6010.2000000000007"/>
    <n v="0.53"/>
    <x v="2"/>
    <x v="6"/>
    <x v="1"/>
    <n v="54"/>
    <n v="28.620000000000005"/>
  </r>
  <r>
    <x v="2"/>
    <n v="1185732"/>
    <d v="2021-08-03T00:00:00"/>
    <x v="4"/>
    <s v="North Carolina"/>
    <s v="Charlotte"/>
    <x v="3"/>
    <n v="44"/>
    <x v="131"/>
    <n v="8008"/>
    <n v="4244.24"/>
    <n v="0.53"/>
    <x v="2"/>
    <x v="6"/>
    <x v="1"/>
    <n v="44"/>
    <n v="23.32"/>
  </r>
  <r>
    <x v="2"/>
    <n v="1185732"/>
    <d v="2021-08-03T00:00:00"/>
    <x v="4"/>
    <s v="North Carolina"/>
    <s v="Charlotte"/>
    <x v="4"/>
    <n v="53"/>
    <x v="129"/>
    <n v="9328"/>
    <n v="4477.4399999999996"/>
    <n v="0.48"/>
    <x v="2"/>
    <x v="6"/>
    <x v="1"/>
    <n v="53"/>
    <n v="25.439999999999998"/>
  </r>
  <r>
    <x v="2"/>
    <n v="1185732"/>
    <d v="2021-08-03T00:00:00"/>
    <x v="4"/>
    <s v="North Carolina"/>
    <s v="Charlotte"/>
    <x v="5"/>
    <n v="54"/>
    <x v="108"/>
    <n v="12474"/>
    <n v="7983.3600000000006"/>
    <n v="0.64"/>
    <x v="2"/>
    <x v="6"/>
    <x v="1"/>
    <n v="54"/>
    <n v="34.56"/>
  </r>
  <r>
    <x v="2"/>
    <n v="1185732"/>
    <d v="2021-09-02T00:00:00"/>
    <x v="4"/>
    <s v="North Carolina"/>
    <s v="Charlotte"/>
    <x v="0"/>
    <n v="53"/>
    <x v="43"/>
    <n v="13250"/>
    <n v="6890"/>
    <n v="0.52"/>
    <x v="2"/>
    <x v="7"/>
    <x v="1"/>
    <n v="53"/>
    <n v="27.56"/>
  </r>
  <r>
    <x v="2"/>
    <n v="1185732"/>
    <d v="2021-09-02T00:00:00"/>
    <x v="4"/>
    <s v="North Carolina"/>
    <s v="Charlotte"/>
    <x v="1"/>
    <n v="49"/>
    <x v="141"/>
    <n v="8869"/>
    <n v="4434.5"/>
    <n v="0.5"/>
    <x v="2"/>
    <x v="7"/>
    <x v="1"/>
    <n v="49"/>
    <n v="24.5"/>
  </r>
  <r>
    <x v="2"/>
    <n v="1185732"/>
    <d v="2021-09-02T00:00:00"/>
    <x v="4"/>
    <s v="North Carolina"/>
    <s v="Charlotte"/>
    <x v="2"/>
    <n v="28"/>
    <x v="36"/>
    <n v="4900"/>
    <n v="2499"/>
    <n v="0.51"/>
    <x v="2"/>
    <x v="7"/>
    <x v="1"/>
    <n v="28"/>
    <n v="14.28"/>
  </r>
  <r>
    <x v="2"/>
    <n v="1185732"/>
    <d v="2021-09-02T00:00:00"/>
    <x v="4"/>
    <s v="North Carolina"/>
    <s v="Charlotte"/>
    <x v="3"/>
    <n v="28"/>
    <x v="42"/>
    <n v="4200"/>
    <n v="2100"/>
    <n v="0.5"/>
    <x v="2"/>
    <x v="7"/>
    <x v="1"/>
    <n v="28"/>
    <n v="14"/>
  </r>
  <r>
    <x v="2"/>
    <n v="1185732"/>
    <d v="2021-09-02T00:00:00"/>
    <x v="4"/>
    <s v="North Carolina"/>
    <s v="Charlotte"/>
    <x v="4"/>
    <n v="38"/>
    <x v="163"/>
    <n v="5928"/>
    <n v="2726.8799999999997"/>
    <n v="0.45999999999999996"/>
    <x v="2"/>
    <x v="7"/>
    <x v="1"/>
    <n v="38"/>
    <n v="17.479999999999997"/>
  </r>
  <r>
    <x v="2"/>
    <n v="1185732"/>
    <d v="2021-09-02T00:00:00"/>
    <x v="4"/>
    <s v="North Carolina"/>
    <s v="Charlotte"/>
    <x v="5"/>
    <n v="41"/>
    <x v="126"/>
    <n v="8323"/>
    <n v="5077.03"/>
    <n v="0.61"/>
    <x v="2"/>
    <x v="7"/>
    <x v="1"/>
    <n v="41"/>
    <n v="25.009999999999998"/>
  </r>
  <r>
    <x v="2"/>
    <n v="1185732"/>
    <d v="2021-10-04T00:00:00"/>
    <x v="4"/>
    <s v="North Carolina"/>
    <s v="Charlotte"/>
    <x v="0"/>
    <n v="42"/>
    <x v="82"/>
    <n v="10290"/>
    <n v="5556.6"/>
    <n v="0.54"/>
    <x v="2"/>
    <x v="8"/>
    <x v="1"/>
    <n v="42"/>
    <n v="22.68"/>
  </r>
  <r>
    <x v="2"/>
    <n v="1185732"/>
    <d v="2021-10-04T00:00:00"/>
    <x v="4"/>
    <s v="North Carolina"/>
    <s v="Charlotte"/>
    <x v="1"/>
    <n v="33"/>
    <x v="130"/>
    <n v="6468"/>
    <n v="2975.2799999999997"/>
    <n v="0.45999999999999996"/>
    <x v="2"/>
    <x v="8"/>
    <x v="1"/>
    <n v="33"/>
    <n v="15.179999999999998"/>
  </r>
  <r>
    <x v="2"/>
    <n v="1185732"/>
    <d v="2021-10-04T00:00:00"/>
    <x v="4"/>
    <s v="North Carolina"/>
    <s v="Charlotte"/>
    <x v="2"/>
    <n v="34"/>
    <x v="42"/>
    <n v="5100"/>
    <n v="2601"/>
    <n v="0.51"/>
    <x v="2"/>
    <x v="8"/>
    <x v="1"/>
    <n v="34"/>
    <n v="17.34"/>
  </r>
  <r>
    <x v="2"/>
    <n v="1185732"/>
    <d v="2021-10-04T00:00:00"/>
    <x v="4"/>
    <s v="North Carolina"/>
    <s v="Charlotte"/>
    <x v="3"/>
    <n v="34"/>
    <x v="160"/>
    <n v="5440"/>
    <n v="2937.6000000000004"/>
    <n v="0.54"/>
    <x v="2"/>
    <x v="8"/>
    <x v="1"/>
    <n v="34"/>
    <n v="18.360000000000003"/>
  </r>
  <r>
    <x v="2"/>
    <n v="1185732"/>
    <d v="2021-10-04T00:00:00"/>
    <x v="4"/>
    <s v="North Carolina"/>
    <s v="Charlotte"/>
    <x v="4"/>
    <n v="42"/>
    <x v="197"/>
    <n v="6258"/>
    <n v="2941.2599999999998"/>
    <n v="0.47"/>
    <x v="2"/>
    <x v="8"/>
    <x v="1"/>
    <n v="42"/>
    <n v="19.739999999999998"/>
  </r>
  <r>
    <x v="2"/>
    <n v="1185732"/>
    <d v="2021-10-04T00:00:00"/>
    <x v="4"/>
    <s v="North Carolina"/>
    <s v="Charlotte"/>
    <x v="5"/>
    <n v="48"/>
    <x v="129"/>
    <n v="8448"/>
    <n v="5322.24"/>
    <n v="0.63"/>
    <x v="2"/>
    <x v="8"/>
    <x v="1"/>
    <n v="48"/>
    <n v="30.24"/>
  </r>
  <r>
    <x v="2"/>
    <n v="1185732"/>
    <d v="2021-11-03T00:00:00"/>
    <x v="4"/>
    <s v="North Carolina"/>
    <s v="Charlotte"/>
    <x v="0"/>
    <n v="44"/>
    <x v="102"/>
    <n v="9460"/>
    <n v="5203"/>
    <n v="0.55000000000000004"/>
    <x v="2"/>
    <x v="9"/>
    <x v="1"/>
    <n v="44"/>
    <n v="24.2"/>
  </r>
  <r>
    <x v="2"/>
    <n v="1185732"/>
    <d v="2021-11-03T00:00:00"/>
    <x v="4"/>
    <s v="North Carolina"/>
    <s v="Charlotte"/>
    <x v="1"/>
    <n v="32"/>
    <x v="49"/>
    <n v="6240"/>
    <n v="2932.7999999999997"/>
    <n v="0.47"/>
    <x v="2"/>
    <x v="9"/>
    <x v="1"/>
    <n v="32"/>
    <n v="15.04"/>
  </r>
  <r>
    <x v="2"/>
    <n v="1185732"/>
    <d v="2021-11-03T00:00:00"/>
    <x v="4"/>
    <s v="North Carolina"/>
    <s v="Charlotte"/>
    <x v="2"/>
    <n v="38"/>
    <x v="212"/>
    <n v="6346"/>
    <n v="3426.84"/>
    <n v="0.54"/>
    <x v="2"/>
    <x v="9"/>
    <x v="1"/>
    <n v="38"/>
    <n v="20.52"/>
  </r>
  <r>
    <x v="2"/>
    <n v="1185732"/>
    <d v="2021-11-03T00:00:00"/>
    <x v="4"/>
    <s v="North Carolina"/>
    <s v="Charlotte"/>
    <x v="3"/>
    <n v="55"/>
    <x v="134"/>
    <n v="8965"/>
    <n v="4572.1499999999996"/>
    <n v="0.51"/>
    <x v="2"/>
    <x v="9"/>
    <x v="1"/>
    <n v="55"/>
    <n v="28.049999999999997"/>
  </r>
  <r>
    <x v="2"/>
    <n v="1185732"/>
    <d v="2021-11-03T00:00:00"/>
    <x v="4"/>
    <s v="North Carolina"/>
    <s v="Charlotte"/>
    <x v="4"/>
    <n v="72"/>
    <x v="134"/>
    <n v="11736"/>
    <n v="5750.64"/>
    <n v="0.49"/>
    <x v="2"/>
    <x v="9"/>
    <x v="1"/>
    <n v="72"/>
    <n v="35.28"/>
  </r>
  <r>
    <x v="2"/>
    <n v="1185732"/>
    <d v="2021-11-03T00:00:00"/>
    <x v="4"/>
    <s v="North Carolina"/>
    <s v="Charlotte"/>
    <x v="5"/>
    <n v="72"/>
    <x v="124"/>
    <n v="15120"/>
    <n v="9676.8000000000011"/>
    <n v="0.64"/>
    <x v="2"/>
    <x v="9"/>
    <x v="1"/>
    <n v="72"/>
    <n v="46.080000000000005"/>
  </r>
  <r>
    <x v="2"/>
    <n v="1185732"/>
    <d v="2021-12-02T00:00:00"/>
    <x v="4"/>
    <s v="North Carolina"/>
    <s v="Charlotte"/>
    <x v="0"/>
    <n v="64"/>
    <x v="255"/>
    <n v="15616"/>
    <n v="7964.16"/>
    <n v="0.51"/>
    <x v="2"/>
    <x v="10"/>
    <x v="1"/>
    <n v="64"/>
    <n v="32.64"/>
  </r>
  <r>
    <x v="2"/>
    <n v="1185732"/>
    <d v="2021-12-02T00:00:00"/>
    <x v="4"/>
    <s v="North Carolina"/>
    <s v="Charlotte"/>
    <x v="1"/>
    <n v="55"/>
    <x v="158"/>
    <n v="11110"/>
    <n v="4999.4999999999991"/>
    <n v="0.44999999999999996"/>
    <x v="2"/>
    <x v="10"/>
    <x v="1"/>
    <n v="55"/>
    <n v="24.749999999999996"/>
  </r>
  <r>
    <x v="5"/>
    <n v="1185732"/>
    <d v="2021-12-02T00:00:00"/>
    <x v="4"/>
    <s v="North Carolina"/>
    <s v="Charlotte"/>
    <x v="2"/>
    <n v="55"/>
    <x v="153"/>
    <n v="11990"/>
    <n v="6114.9000000000005"/>
    <n v="0.51"/>
    <x v="2"/>
    <x v="10"/>
    <x v="1"/>
    <n v="55"/>
    <n v="28.050000000000004"/>
  </r>
  <r>
    <x v="5"/>
    <n v="1185732"/>
    <d v="2021-12-02T00:00:00"/>
    <x v="4"/>
    <s v="North Carolina"/>
    <s v="Charlotte"/>
    <x v="3"/>
    <n v="55"/>
    <x v="130"/>
    <n v="10780"/>
    <n v="5821.2000000000007"/>
    <n v="0.54"/>
    <x v="2"/>
    <x v="10"/>
    <x v="1"/>
    <n v="55"/>
    <n v="29.700000000000003"/>
  </r>
  <r>
    <x v="5"/>
    <n v="1185732"/>
    <d v="2021-12-02T00:00:00"/>
    <x v="4"/>
    <s v="North Carolina"/>
    <s v="Charlotte"/>
    <x v="4"/>
    <n v="65"/>
    <x v="138"/>
    <n v="10985"/>
    <n v="5382.65"/>
    <n v="0.49"/>
    <x v="2"/>
    <x v="10"/>
    <x v="1"/>
    <n v="65"/>
    <n v="31.849999999999998"/>
  </r>
  <r>
    <x v="5"/>
    <n v="1185732"/>
    <d v="2021-12-02T00:00:00"/>
    <x v="4"/>
    <s v="North Carolina"/>
    <s v="Charlotte"/>
    <x v="5"/>
    <n v="69"/>
    <x v="37"/>
    <n v="15525"/>
    <n v="10091.25"/>
    <n v="0.65"/>
    <x v="2"/>
    <x v="10"/>
    <x v="1"/>
    <n v="69"/>
    <n v="44.85"/>
  </r>
  <r>
    <x v="5"/>
    <n v="1185732"/>
    <d v="2021-01-13T00:00:00"/>
    <x v="4"/>
    <s v="North Carolina"/>
    <s v="Charlotte"/>
    <x v="0"/>
    <n v="32"/>
    <x v="145"/>
    <n v="6208"/>
    <n v="3228.1600000000003"/>
    <n v="0.52"/>
    <x v="2"/>
    <x v="0"/>
    <x v="1"/>
    <n v="32"/>
    <n v="16.64"/>
  </r>
  <r>
    <x v="5"/>
    <n v="1185732"/>
    <d v="2021-01-13T00:00:00"/>
    <x v="4"/>
    <s v="North Carolina"/>
    <s v="Charlotte"/>
    <x v="1"/>
    <n v="33"/>
    <x v="42"/>
    <n v="4950"/>
    <n v="2475"/>
    <n v="0.5"/>
    <x v="2"/>
    <x v="0"/>
    <x v="1"/>
    <n v="33"/>
    <n v="16.5"/>
  </r>
  <r>
    <x v="5"/>
    <n v="1185732"/>
    <d v="2021-01-13T00:00:00"/>
    <x v="4"/>
    <s v="North Carolina"/>
    <s v="Charlotte"/>
    <x v="2"/>
    <n v="24"/>
    <x v="212"/>
    <n v="4008"/>
    <n v="2164.3200000000002"/>
    <n v="0.54"/>
    <x v="2"/>
    <x v="0"/>
    <x v="1"/>
    <n v="24"/>
    <n v="12.96"/>
  </r>
  <r>
    <x v="5"/>
    <n v="1185732"/>
    <d v="2021-01-13T00:00:00"/>
    <x v="4"/>
    <s v="North Carolina"/>
    <s v="Charlotte"/>
    <x v="3"/>
    <n v="29"/>
    <x v="248"/>
    <n v="3567"/>
    <n v="1854.8400000000001"/>
    <n v="0.52"/>
    <x v="2"/>
    <x v="0"/>
    <x v="1"/>
    <n v="29"/>
    <n v="15.080000000000002"/>
  </r>
  <r>
    <x v="5"/>
    <n v="1185732"/>
    <d v="2021-01-13T00:00:00"/>
    <x v="4"/>
    <s v="North Carolina"/>
    <s v="Charlotte"/>
    <x v="4"/>
    <n v="44"/>
    <x v="209"/>
    <n v="5632"/>
    <n v="2816"/>
    <n v="0.5"/>
    <x v="2"/>
    <x v="0"/>
    <x v="1"/>
    <n v="44"/>
    <n v="22"/>
  </r>
  <r>
    <x v="5"/>
    <n v="1185732"/>
    <d v="2021-01-13T00:00:00"/>
    <x v="4"/>
    <s v="North Carolina"/>
    <s v="Charlotte"/>
    <x v="5"/>
    <n v="32"/>
    <x v="217"/>
    <n v="5536"/>
    <n v="3598.4"/>
    <n v="0.65"/>
    <x v="2"/>
    <x v="0"/>
    <x v="1"/>
    <n v="32"/>
    <n v="20.8"/>
  </r>
  <r>
    <x v="5"/>
    <n v="1185732"/>
    <d v="2021-02-11T00:00:00"/>
    <x v="4"/>
    <s v="North Carolina"/>
    <s v="Charlotte"/>
    <x v="0"/>
    <n v="32"/>
    <x v="108"/>
    <n v="7392"/>
    <n v="3696"/>
    <n v="0.5"/>
    <x v="2"/>
    <x v="1"/>
    <x v="1"/>
    <n v="32"/>
    <n v="16"/>
  </r>
  <r>
    <x v="5"/>
    <n v="1185732"/>
    <d v="2021-02-11T00:00:00"/>
    <x v="4"/>
    <s v="North Carolina"/>
    <s v="Charlotte"/>
    <x v="1"/>
    <n v="33"/>
    <x v="231"/>
    <n v="4719"/>
    <n v="2359.5"/>
    <n v="0.5"/>
    <x v="2"/>
    <x v="1"/>
    <x v="1"/>
    <n v="33"/>
    <n v="16.5"/>
  </r>
  <r>
    <x v="5"/>
    <n v="1185732"/>
    <d v="2021-02-11T00:00:00"/>
    <x v="4"/>
    <s v="North Carolina"/>
    <s v="Charlotte"/>
    <x v="2"/>
    <n v="23"/>
    <x v="174"/>
    <n v="3634"/>
    <n v="1817"/>
    <n v="0.5"/>
    <x v="2"/>
    <x v="1"/>
    <x v="1"/>
    <n v="23"/>
    <n v="11.5"/>
  </r>
  <r>
    <x v="5"/>
    <n v="1185732"/>
    <d v="2021-02-11T00:00:00"/>
    <x v="3"/>
    <s v="Ohio"/>
    <s v="Columbus"/>
    <x v="3"/>
    <n v="29"/>
    <x v="253"/>
    <n v="2929"/>
    <n v="1464.5"/>
    <n v="0.5"/>
    <x v="2"/>
    <x v="1"/>
    <x v="1"/>
    <n v="29"/>
    <n v="14.5"/>
  </r>
  <r>
    <x v="5"/>
    <n v="1185732"/>
    <d v="2021-02-11T00:00:00"/>
    <x v="3"/>
    <s v="Ohio"/>
    <s v="Columbus"/>
    <x v="4"/>
    <n v="41"/>
    <x v="185"/>
    <n v="5002"/>
    <n v="2300.9199999999996"/>
    <n v="0.45999999999999996"/>
    <x v="2"/>
    <x v="1"/>
    <x v="1"/>
    <n v="41"/>
    <n v="18.859999999999996"/>
  </r>
  <r>
    <x v="5"/>
    <n v="1185732"/>
    <d v="2021-02-11T00:00:00"/>
    <x v="3"/>
    <s v="Ohio"/>
    <s v="Columbus"/>
    <x v="5"/>
    <n v="29"/>
    <x v="231"/>
    <n v="4147"/>
    <n v="2529.67"/>
    <n v="0.61"/>
    <x v="2"/>
    <x v="1"/>
    <x v="1"/>
    <n v="29"/>
    <n v="17.690000000000001"/>
  </r>
  <r>
    <x v="5"/>
    <n v="1185732"/>
    <d v="2021-03-09T00:00:00"/>
    <x v="3"/>
    <s v="Ohio"/>
    <s v="Columbus"/>
    <x v="0"/>
    <n v="27"/>
    <x v="108"/>
    <n v="6237"/>
    <n v="3243.2400000000002"/>
    <n v="0.52"/>
    <x v="2"/>
    <x v="2"/>
    <x v="1"/>
    <n v="27"/>
    <n v="14.040000000000001"/>
  </r>
  <r>
    <x v="5"/>
    <n v="1185732"/>
    <d v="2021-03-09T00:00:00"/>
    <x v="3"/>
    <s v="Ohio"/>
    <s v="Columbus"/>
    <x v="1"/>
    <n v="27"/>
    <x v="214"/>
    <n v="3402"/>
    <n v="1530.8999999999999"/>
    <n v="0.44999999999999996"/>
    <x v="2"/>
    <x v="2"/>
    <x v="1"/>
    <n v="27"/>
    <n v="12.149999999999999"/>
  </r>
  <r>
    <x v="5"/>
    <n v="1185732"/>
    <d v="2021-03-09T00:00:00"/>
    <x v="3"/>
    <s v="Ohio"/>
    <s v="Columbus"/>
    <x v="2"/>
    <n v="20"/>
    <x v="168"/>
    <n v="2480"/>
    <n v="1314.4"/>
    <n v="0.53"/>
    <x v="2"/>
    <x v="2"/>
    <x v="1"/>
    <n v="20"/>
    <n v="10.600000000000001"/>
  </r>
  <r>
    <x v="5"/>
    <n v="1185732"/>
    <d v="2021-03-09T00:00:00"/>
    <x v="3"/>
    <s v="Ohio"/>
    <s v="Columbus"/>
    <x v="3"/>
    <n v="24"/>
    <x v="230"/>
    <n v="2352"/>
    <n v="1223.04"/>
    <n v="0.52"/>
    <x v="2"/>
    <x v="2"/>
    <x v="1"/>
    <n v="24"/>
    <n v="12.48"/>
  </r>
  <r>
    <x v="5"/>
    <n v="1185732"/>
    <d v="2021-03-09T00:00:00"/>
    <x v="3"/>
    <s v="Ohio"/>
    <s v="Columbus"/>
    <x v="4"/>
    <n v="37"/>
    <x v="161"/>
    <n v="4181"/>
    <n v="2048.69"/>
    <n v="0.49"/>
    <x v="2"/>
    <x v="2"/>
    <x v="1"/>
    <n v="37"/>
    <n v="18.13"/>
  </r>
  <r>
    <x v="5"/>
    <n v="1185732"/>
    <d v="2021-03-09T00:00:00"/>
    <x v="3"/>
    <s v="Ohio"/>
    <s v="Columbus"/>
    <x v="5"/>
    <n v="28"/>
    <x v="209"/>
    <n v="3584"/>
    <n v="2186.2399999999998"/>
    <n v="0.61"/>
    <x v="2"/>
    <x v="2"/>
    <x v="1"/>
    <n v="28"/>
    <n v="17.079999999999998"/>
  </r>
  <r>
    <x v="5"/>
    <n v="1185732"/>
    <d v="2021-04-10T00:00:00"/>
    <x v="3"/>
    <s v="Ohio"/>
    <s v="Columbus"/>
    <x v="0"/>
    <n v="28"/>
    <x v="153"/>
    <n v="6104"/>
    <n v="3357.2000000000003"/>
    <n v="0.55000000000000004"/>
    <x v="2"/>
    <x v="3"/>
    <x v="1"/>
    <n v="28"/>
    <n v="15.400000000000002"/>
  </r>
  <r>
    <x v="5"/>
    <n v="1185732"/>
    <d v="2021-04-10T00:00:00"/>
    <x v="3"/>
    <s v="Ohio"/>
    <s v="Columbus"/>
    <x v="1"/>
    <n v="28"/>
    <x v="215"/>
    <n v="3108"/>
    <n v="1522.92"/>
    <n v="0.49"/>
    <x v="2"/>
    <x v="3"/>
    <x v="1"/>
    <n v="28"/>
    <n v="13.72"/>
  </r>
  <r>
    <x v="5"/>
    <n v="1185732"/>
    <d v="2021-04-10T00:00:00"/>
    <x v="3"/>
    <s v="Ohio"/>
    <s v="Columbus"/>
    <x v="2"/>
    <n v="19"/>
    <x v="162"/>
    <n v="2014"/>
    <n v="1067.42"/>
    <n v="0.53"/>
    <x v="2"/>
    <x v="3"/>
    <x v="1"/>
    <n v="19"/>
    <n v="10.07"/>
  </r>
  <r>
    <x v="5"/>
    <n v="1185732"/>
    <d v="2021-04-10T00:00:00"/>
    <x v="3"/>
    <s v="Ohio"/>
    <s v="Columbus"/>
    <x v="3"/>
    <n v="24"/>
    <x v="240"/>
    <n v="2448"/>
    <n v="1224"/>
    <n v="0.5"/>
    <x v="2"/>
    <x v="3"/>
    <x v="1"/>
    <n v="24"/>
    <n v="12"/>
  </r>
  <r>
    <x v="5"/>
    <n v="1185732"/>
    <d v="2021-04-10T00:00:00"/>
    <x v="3"/>
    <s v="Ohio"/>
    <s v="Columbus"/>
    <x v="4"/>
    <n v="42"/>
    <x v="253"/>
    <n v="4242"/>
    <n v="1993.7399999999998"/>
    <n v="0.47"/>
    <x v="2"/>
    <x v="3"/>
    <x v="1"/>
    <n v="42"/>
    <n v="19.739999999999998"/>
  </r>
  <r>
    <x v="5"/>
    <n v="1185732"/>
    <d v="2021-04-10T00:00:00"/>
    <x v="3"/>
    <s v="Ohio"/>
    <s v="Columbus"/>
    <x v="5"/>
    <n v="34"/>
    <x v="251"/>
    <n v="4658"/>
    <n v="3027.7000000000003"/>
    <n v="0.65"/>
    <x v="2"/>
    <x v="3"/>
    <x v="1"/>
    <n v="34"/>
    <n v="22.1"/>
  </r>
  <r>
    <x v="5"/>
    <n v="1185732"/>
    <d v="2021-05-09T00:00:00"/>
    <x v="3"/>
    <s v="Ohio"/>
    <s v="Columbus"/>
    <x v="0"/>
    <n v="42"/>
    <x v="273"/>
    <n v="8694"/>
    <n v="4347"/>
    <n v="0.5"/>
    <x v="2"/>
    <x v="4"/>
    <x v="1"/>
    <n v="42"/>
    <n v="21"/>
  </r>
  <r>
    <x v="5"/>
    <n v="1185732"/>
    <d v="2021-05-09T00:00:00"/>
    <x v="3"/>
    <s v="Ohio"/>
    <s v="Columbus"/>
    <x v="1"/>
    <n v="44"/>
    <x v="192"/>
    <n v="5940"/>
    <n v="2910.6"/>
    <n v="0.49"/>
    <x v="2"/>
    <x v="4"/>
    <x v="1"/>
    <n v="44"/>
    <n v="21.56"/>
  </r>
  <r>
    <x v="5"/>
    <n v="1185732"/>
    <d v="2021-05-09T00:00:00"/>
    <x v="3"/>
    <s v="Ohio"/>
    <s v="Columbus"/>
    <x v="2"/>
    <n v="39"/>
    <x v="231"/>
    <n v="5577"/>
    <n v="2844.27"/>
    <n v="0.51"/>
    <x v="2"/>
    <x v="4"/>
    <x v="1"/>
    <n v="39"/>
    <n v="19.89"/>
  </r>
  <r>
    <x v="5"/>
    <n v="1185732"/>
    <d v="2021-05-09T00:00:00"/>
    <x v="3"/>
    <s v="Ohio"/>
    <s v="Columbus"/>
    <x v="3"/>
    <n v="38"/>
    <x v="248"/>
    <n v="4674"/>
    <n v="2570.7000000000003"/>
    <n v="0.55000000000000004"/>
    <x v="2"/>
    <x v="4"/>
    <x v="1"/>
    <n v="38"/>
    <n v="20.900000000000002"/>
  </r>
  <r>
    <x v="5"/>
    <n v="1185732"/>
    <d v="2021-05-09T00:00:00"/>
    <x v="3"/>
    <s v="Ohio"/>
    <s v="Columbus"/>
    <x v="4"/>
    <n v="49"/>
    <x v="214"/>
    <n v="6174"/>
    <n v="2840.04"/>
    <n v="0.45999999999999996"/>
    <x v="2"/>
    <x v="4"/>
    <x v="1"/>
    <n v="49"/>
    <n v="22.54"/>
  </r>
  <r>
    <x v="5"/>
    <n v="1185732"/>
    <d v="2021-05-09T00:00:00"/>
    <x v="3"/>
    <s v="Ohio"/>
    <s v="Columbus"/>
    <x v="5"/>
    <n v="53"/>
    <x v="231"/>
    <n v="7579"/>
    <n v="4850.5600000000004"/>
    <n v="0.64"/>
    <x v="2"/>
    <x v="4"/>
    <x v="1"/>
    <n v="53"/>
    <n v="33.92"/>
  </r>
  <r>
    <x v="5"/>
    <n v="1185732"/>
    <d v="2021-06-11T00:00:00"/>
    <x v="3"/>
    <s v="Ohio"/>
    <s v="Columbus"/>
    <x v="0"/>
    <n v="49"/>
    <x v="136"/>
    <n v="11368"/>
    <n v="6025.04"/>
    <n v="0.53"/>
    <x v="2"/>
    <x v="11"/>
    <x v="1"/>
    <n v="49"/>
    <n v="25.97"/>
  </r>
  <r>
    <x v="5"/>
    <n v="1185732"/>
    <d v="2021-06-11T00:00:00"/>
    <x v="3"/>
    <s v="Ohio"/>
    <s v="Columbus"/>
    <x v="1"/>
    <n v="41"/>
    <x v="216"/>
    <n v="5658"/>
    <n v="2602.6799999999998"/>
    <n v="0.45999999999999996"/>
    <x v="2"/>
    <x v="11"/>
    <x v="1"/>
    <n v="41"/>
    <n v="18.86"/>
  </r>
  <r>
    <x v="5"/>
    <n v="1185732"/>
    <d v="2021-06-11T00:00:00"/>
    <x v="3"/>
    <s v="Ohio"/>
    <s v="Columbus"/>
    <x v="2"/>
    <n v="49"/>
    <x v="213"/>
    <n v="6958"/>
    <n v="3757.32"/>
    <n v="0.54"/>
    <x v="2"/>
    <x v="11"/>
    <x v="1"/>
    <n v="49"/>
    <n v="26.46"/>
  </r>
  <r>
    <x v="5"/>
    <n v="1185732"/>
    <d v="2021-06-11T00:00:00"/>
    <x v="3"/>
    <s v="Ohio"/>
    <s v="Columbus"/>
    <x v="3"/>
    <n v="49"/>
    <x v="150"/>
    <n v="6860"/>
    <n v="3498.6"/>
    <n v="0.51"/>
    <x v="2"/>
    <x v="11"/>
    <x v="1"/>
    <n v="49"/>
    <n v="24.99"/>
  </r>
  <r>
    <x v="5"/>
    <n v="1185732"/>
    <d v="2021-06-11T00:00:00"/>
    <x v="3"/>
    <s v="Ohio"/>
    <s v="Columbus"/>
    <x v="4"/>
    <n v="62"/>
    <x v="42"/>
    <n v="9300"/>
    <n v="4371"/>
    <n v="0.47"/>
    <x v="2"/>
    <x v="11"/>
    <x v="1"/>
    <n v="62"/>
    <n v="29.14"/>
  </r>
  <r>
    <x v="5"/>
    <n v="1185732"/>
    <d v="2021-06-11T00:00:00"/>
    <x v="3"/>
    <s v="Ohio"/>
    <s v="Columbus"/>
    <x v="5"/>
    <n v="64"/>
    <x v="130"/>
    <n v="12544"/>
    <n v="7777.28"/>
    <n v="0.62"/>
    <x v="2"/>
    <x v="11"/>
    <x v="1"/>
    <n v="64"/>
    <n v="39.68"/>
  </r>
  <r>
    <x v="5"/>
    <n v="1185732"/>
    <d v="2021-07-09T00:00:00"/>
    <x v="3"/>
    <s v="Ohio"/>
    <s v="Columbus"/>
    <x v="0"/>
    <n v="63"/>
    <x v="100"/>
    <n v="15876"/>
    <n v="8255.52"/>
    <n v="0.52"/>
    <x v="2"/>
    <x v="5"/>
    <x v="1"/>
    <n v="63"/>
    <n v="32.760000000000005"/>
  </r>
  <r>
    <x v="5"/>
    <n v="1185732"/>
    <d v="2021-07-09T00:00:00"/>
    <x v="3"/>
    <s v="Ohio"/>
    <s v="Columbus"/>
    <x v="1"/>
    <n v="56"/>
    <x v="49"/>
    <n v="10920"/>
    <n v="5132.3999999999996"/>
    <n v="0.47"/>
    <x v="2"/>
    <x v="5"/>
    <x v="1"/>
    <n v="56"/>
    <n v="26.319999999999997"/>
  </r>
  <r>
    <x v="5"/>
    <n v="1185732"/>
    <d v="2021-07-09T00:00:00"/>
    <x v="3"/>
    <s v="Ohio"/>
    <s v="Columbus"/>
    <x v="2"/>
    <n v="51"/>
    <x v="217"/>
    <n v="8823"/>
    <n v="4499.7300000000005"/>
    <n v="0.51"/>
    <x v="2"/>
    <x v="5"/>
    <x v="1"/>
    <n v="51"/>
    <n v="26.01"/>
  </r>
  <r>
    <x v="5"/>
    <n v="1185732"/>
    <d v="2021-07-09T00:00:00"/>
    <x v="3"/>
    <s v="Ohio"/>
    <s v="Columbus"/>
    <x v="3"/>
    <n v="53"/>
    <x v="152"/>
    <n v="8056"/>
    <n v="4350.2400000000007"/>
    <n v="0.54"/>
    <x v="2"/>
    <x v="5"/>
    <x v="1"/>
    <n v="53"/>
    <n v="28.620000000000005"/>
  </r>
  <r>
    <x v="5"/>
    <n v="1185732"/>
    <d v="2021-07-09T00:00:00"/>
    <x v="3"/>
    <s v="Ohio"/>
    <s v="Columbus"/>
    <x v="4"/>
    <n v="59"/>
    <x v="125"/>
    <n v="9086"/>
    <n v="4179.5599999999995"/>
    <n v="0.45999999999999996"/>
    <x v="2"/>
    <x v="5"/>
    <x v="1"/>
    <n v="59"/>
    <n v="27.139999999999997"/>
  </r>
  <r>
    <x v="5"/>
    <n v="1185732"/>
    <d v="2021-07-09T00:00:00"/>
    <x v="3"/>
    <s v="Ohio"/>
    <s v="Columbus"/>
    <x v="5"/>
    <n v="69"/>
    <x v="141"/>
    <n v="12489"/>
    <n v="7868.07"/>
    <n v="0.63"/>
    <x v="2"/>
    <x v="5"/>
    <x v="1"/>
    <n v="69"/>
    <n v="43.47"/>
  </r>
  <r>
    <x v="5"/>
    <n v="1185732"/>
    <d v="2021-08-10T00:00:00"/>
    <x v="3"/>
    <s v="Ohio"/>
    <s v="Columbus"/>
    <x v="0"/>
    <n v="61"/>
    <x v="151"/>
    <n v="13908"/>
    <n v="6954"/>
    <n v="0.5"/>
    <x v="2"/>
    <x v="6"/>
    <x v="1"/>
    <n v="61"/>
    <n v="30.5"/>
  </r>
  <r>
    <x v="5"/>
    <n v="1185732"/>
    <d v="2021-08-10T00:00:00"/>
    <x v="3"/>
    <s v="Ohio"/>
    <s v="Columbus"/>
    <x v="1"/>
    <n v="58"/>
    <x v="49"/>
    <n v="11310"/>
    <n v="5202.5999999999995"/>
    <n v="0.45999999999999996"/>
    <x v="2"/>
    <x v="6"/>
    <x v="1"/>
    <n v="58"/>
    <n v="26.679999999999996"/>
  </r>
  <r>
    <x v="5"/>
    <n v="1185732"/>
    <d v="2021-08-10T00:00:00"/>
    <x v="3"/>
    <s v="Ohio"/>
    <s v="Columbus"/>
    <x v="2"/>
    <n v="53"/>
    <x v="42"/>
    <n v="7950"/>
    <n v="4054.5"/>
    <n v="0.51"/>
    <x v="2"/>
    <x v="6"/>
    <x v="1"/>
    <n v="53"/>
    <n v="27.03"/>
  </r>
  <r>
    <x v="5"/>
    <n v="1185732"/>
    <d v="2021-08-10T00:00:00"/>
    <x v="3"/>
    <s v="Ohio"/>
    <s v="Columbus"/>
    <x v="3"/>
    <n v="41"/>
    <x v="174"/>
    <n v="6478"/>
    <n v="3303.78"/>
    <n v="0.51"/>
    <x v="2"/>
    <x v="6"/>
    <x v="1"/>
    <n v="41"/>
    <n v="20.91"/>
  </r>
  <r>
    <x v="5"/>
    <n v="1185732"/>
    <d v="2021-08-10T00:00:00"/>
    <x v="3"/>
    <s v="Ohio"/>
    <s v="Columbus"/>
    <x v="4"/>
    <n v="50"/>
    <x v="192"/>
    <n v="6750"/>
    <n v="3307.5"/>
    <n v="0.49"/>
    <x v="2"/>
    <x v="6"/>
    <x v="1"/>
    <n v="50"/>
    <n v="24.5"/>
  </r>
  <r>
    <x v="5"/>
    <n v="1185732"/>
    <d v="2021-08-10T00:00:00"/>
    <x v="3"/>
    <s v="Ohio"/>
    <s v="Columbus"/>
    <x v="5"/>
    <n v="54"/>
    <x v="138"/>
    <n v="9126"/>
    <n v="5566.86"/>
    <n v="0.61"/>
    <x v="2"/>
    <x v="6"/>
    <x v="1"/>
    <n v="54"/>
    <n v="32.94"/>
  </r>
  <r>
    <x v="5"/>
    <n v="1185732"/>
    <d v="2021-09-09T00:00:00"/>
    <x v="3"/>
    <s v="Ohio"/>
    <s v="Columbus"/>
    <x v="0"/>
    <n v="50"/>
    <x v="37"/>
    <n v="11250"/>
    <n v="6075"/>
    <n v="0.54"/>
    <x v="2"/>
    <x v="7"/>
    <x v="1"/>
    <n v="50"/>
    <n v="27"/>
  </r>
  <r>
    <x v="5"/>
    <n v="1185732"/>
    <d v="2021-09-09T00:00:00"/>
    <x v="3"/>
    <s v="Ohio"/>
    <s v="Columbus"/>
    <x v="1"/>
    <n v="47"/>
    <x v="217"/>
    <n v="8131"/>
    <n v="3821.5699999999997"/>
    <n v="0.47"/>
    <x v="2"/>
    <x v="7"/>
    <x v="1"/>
    <n v="47"/>
    <n v="22.09"/>
  </r>
  <r>
    <x v="5"/>
    <n v="1185732"/>
    <d v="2021-09-09T00:00:00"/>
    <x v="3"/>
    <s v="Ohio"/>
    <s v="Columbus"/>
    <x v="2"/>
    <n v="23"/>
    <x v="216"/>
    <n v="3174"/>
    <n v="1745.7"/>
    <n v="0.55000000000000004"/>
    <x v="2"/>
    <x v="7"/>
    <x v="1"/>
    <n v="23"/>
    <n v="12.65"/>
  </r>
  <r>
    <x v="5"/>
    <n v="1185732"/>
    <d v="2021-09-09T00:00:00"/>
    <x v="3"/>
    <s v="Ohio"/>
    <s v="Columbus"/>
    <x v="3"/>
    <n v="24"/>
    <x v="161"/>
    <n v="2712"/>
    <n v="1383.1200000000001"/>
    <n v="0.51"/>
    <x v="2"/>
    <x v="7"/>
    <x v="1"/>
    <n v="24"/>
    <n v="12.24"/>
  </r>
  <r>
    <x v="5"/>
    <n v="1185732"/>
    <d v="2021-09-09T00:00:00"/>
    <x v="3"/>
    <s v="Ohio"/>
    <s v="Columbus"/>
    <x v="4"/>
    <n v="32"/>
    <x v="185"/>
    <n v="3904"/>
    <n v="1873.9199999999998"/>
    <n v="0.48"/>
    <x v="2"/>
    <x v="7"/>
    <x v="1"/>
    <n v="32"/>
    <n v="15.36"/>
  </r>
  <r>
    <x v="5"/>
    <n v="1185732"/>
    <d v="2021-09-09T00:00:00"/>
    <x v="3"/>
    <s v="Ohio"/>
    <s v="Columbus"/>
    <x v="5"/>
    <n v="37"/>
    <x v="216"/>
    <n v="5106"/>
    <n v="3165.72"/>
    <n v="0.62"/>
    <x v="2"/>
    <x v="7"/>
    <x v="1"/>
    <n v="37"/>
    <n v="22.939999999999998"/>
  </r>
  <r>
    <x v="5"/>
    <n v="1185732"/>
    <d v="2021-10-11T00:00:00"/>
    <x v="3"/>
    <s v="Ohio"/>
    <s v="Columbus"/>
    <x v="0"/>
    <n v="36"/>
    <x v="124"/>
    <n v="7560"/>
    <n v="3931.2000000000003"/>
    <n v="0.52"/>
    <x v="2"/>
    <x v="8"/>
    <x v="1"/>
    <n v="36"/>
    <n v="18.720000000000002"/>
  </r>
  <r>
    <x v="5"/>
    <n v="1185732"/>
    <d v="2021-10-11T00:00:00"/>
    <x v="3"/>
    <s v="Ohio"/>
    <s v="Columbus"/>
    <x v="1"/>
    <n v="29"/>
    <x v="216"/>
    <n v="4002"/>
    <n v="1880.9399999999998"/>
    <n v="0.47"/>
    <x v="2"/>
    <x v="8"/>
    <x v="1"/>
    <n v="29"/>
    <n v="13.629999999999999"/>
  </r>
  <r>
    <x v="5"/>
    <n v="1185732"/>
    <d v="2021-10-11T00:00:00"/>
    <x v="3"/>
    <s v="Ohio"/>
    <s v="Columbus"/>
    <x v="2"/>
    <n v="27"/>
    <x v="162"/>
    <n v="2862"/>
    <n v="1516.8600000000001"/>
    <n v="0.53"/>
    <x v="2"/>
    <x v="8"/>
    <x v="1"/>
    <n v="27"/>
    <n v="14.31"/>
  </r>
  <r>
    <x v="5"/>
    <n v="1185732"/>
    <d v="2021-10-11T00:00:00"/>
    <x v="3"/>
    <s v="Ohio"/>
    <s v="Columbus"/>
    <x v="3"/>
    <n v="29"/>
    <x v="205"/>
    <n v="3248"/>
    <n v="1656.48"/>
    <n v="0.51"/>
    <x v="2"/>
    <x v="8"/>
    <x v="1"/>
    <n v="29"/>
    <n v="14.790000000000001"/>
  </r>
  <r>
    <x v="5"/>
    <n v="1185732"/>
    <d v="2021-10-11T00:00:00"/>
    <x v="3"/>
    <s v="Ohio"/>
    <s v="Columbus"/>
    <x v="4"/>
    <n v="37"/>
    <x v="210"/>
    <n v="4292"/>
    <n v="1974.32"/>
    <n v="0.45999999999999996"/>
    <x v="2"/>
    <x v="8"/>
    <x v="1"/>
    <n v="37"/>
    <n v="17.02"/>
  </r>
  <r>
    <x v="5"/>
    <n v="1185732"/>
    <d v="2021-10-11T00:00:00"/>
    <x v="3"/>
    <s v="Ohio"/>
    <s v="Columbus"/>
    <x v="5"/>
    <n v="38"/>
    <x v="135"/>
    <n v="5586"/>
    <n v="3519.18"/>
    <n v="0.63"/>
    <x v="2"/>
    <x v="8"/>
    <x v="1"/>
    <n v="38"/>
    <n v="23.939999999999998"/>
  </r>
  <r>
    <x v="5"/>
    <n v="1185732"/>
    <d v="2021-11-10T00:00:00"/>
    <x v="3"/>
    <s v="Ohio"/>
    <s v="Columbus"/>
    <x v="0"/>
    <n v="34"/>
    <x v="138"/>
    <n v="5746"/>
    <n v="2987.92"/>
    <n v="0.52"/>
    <x v="2"/>
    <x v="9"/>
    <x v="1"/>
    <n v="34"/>
    <n v="17.68"/>
  </r>
  <r>
    <x v="5"/>
    <n v="1185732"/>
    <d v="2021-11-10T00:00:00"/>
    <x v="3"/>
    <s v="Ohio"/>
    <s v="Columbus"/>
    <x v="1"/>
    <n v="24"/>
    <x v="150"/>
    <n v="3360"/>
    <n v="1511.9999999999998"/>
    <n v="0.44999999999999996"/>
    <x v="2"/>
    <x v="9"/>
    <x v="1"/>
    <n v="24"/>
    <n v="10.799999999999999"/>
  </r>
  <r>
    <x v="5"/>
    <n v="1185732"/>
    <d v="2021-11-10T00:00:00"/>
    <x v="3"/>
    <s v="Ohio"/>
    <s v="Columbus"/>
    <x v="2"/>
    <n v="32"/>
    <x v="210"/>
    <n v="3712"/>
    <n v="1856"/>
    <n v="0.5"/>
    <x v="2"/>
    <x v="9"/>
    <x v="1"/>
    <n v="32"/>
    <n v="16"/>
  </r>
  <r>
    <x v="5"/>
    <n v="1185732"/>
    <d v="2021-11-10T00:00:00"/>
    <x v="3"/>
    <s v="Ohio"/>
    <s v="Columbus"/>
    <x v="3"/>
    <n v="59"/>
    <x v="192"/>
    <n v="7965"/>
    <n v="3982.5"/>
    <n v="0.5"/>
    <x v="2"/>
    <x v="9"/>
    <x v="1"/>
    <n v="59"/>
    <n v="29.5"/>
  </r>
  <r>
    <x v="5"/>
    <n v="1185732"/>
    <d v="2021-11-10T00:00:00"/>
    <x v="3"/>
    <s v="Ohio"/>
    <s v="Columbus"/>
    <x v="4"/>
    <n v="76"/>
    <x v="216"/>
    <n v="10488"/>
    <n v="5139.12"/>
    <n v="0.49"/>
    <x v="2"/>
    <x v="9"/>
    <x v="1"/>
    <n v="76"/>
    <n v="37.24"/>
  </r>
  <r>
    <x v="5"/>
    <n v="1185732"/>
    <d v="2021-11-10T00:00:00"/>
    <x v="3"/>
    <s v="Ohio"/>
    <s v="Columbus"/>
    <x v="5"/>
    <n v="74"/>
    <x v="212"/>
    <n v="12358"/>
    <n v="7909.12"/>
    <n v="0.64"/>
    <x v="2"/>
    <x v="9"/>
    <x v="1"/>
    <n v="74"/>
    <n v="47.36"/>
  </r>
  <r>
    <x v="5"/>
    <n v="1185732"/>
    <d v="2021-12-09T00:00:00"/>
    <x v="3"/>
    <s v="Ohio"/>
    <s v="Columbus"/>
    <x v="0"/>
    <n v="70"/>
    <x v="108"/>
    <n v="16170"/>
    <n v="8085"/>
    <n v="0.5"/>
    <x v="2"/>
    <x v="10"/>
    <x v="1"/>
    <n v="70"/>
    <n v="35"/>
  </r>
  <r>
    <x v="5"/>
    <n v="1185732"/>
    <d v="2021-12-09T00:00:00"/>
    <x v="3"/>
    <s v="Ohio"/>
    <s v="Columbus"/>
    <x v="1"/>
    <n v="60"/>
    <x v="141"/>
    <n v="10860"/>
    <n v="5104.2"/>
    <n v="0.47"/>
    <x v="2"/>
    <x v="10"/>
    <x v="1"/>
    <n v="60"/>
    <n v="28.2"/>
  </r>
  <r>
    <x v="3"/>
    <n v="1185732"/>
    <d v="2021-12-09T00:00:00"/>
    <x v="3"/>
    <s v="Ohio"/>
    <s v="Columbus"/>
    <x v="2"/>
    <n v="59"/>
    <x v="147"/>
    <n v="9499"/>
    <n v="4939.4800000000005"/>
    <n v="0.52"/>
    <x v="2"/>
    <x v="10"/>
    <x v="1"/>
    <n v="59"/>
    <n v="30.680000000000003"/>
  </r>
  <r>
    <x v="3"/>
    <n v="1185732"/>
    <d v="2021-12-09T00:00:00"/>
    <x v="3"/>
    <s v="Ohio"/>
    <s v="Columbus"/>
    <x v="3"/>
    <n v="63"/>
    <x v="135"/>
    <n v="9261"/>
    <n v="4630.5"/>
    <n v="0.5"/>
    <x v="2"/>
    <x v="10"/>
    <x v="1"/>
    <n v="63"/>
    <n v="31.5"/>
  </r>
  <r>
    <x v="3"/>
    <n v="1185732"/>
    <d v="2021-12-09T00:00:00"/>
    <x v="3"/>
    <s v="Ohio"/>
    <s v="Columbus"/>
    <x v="4"/>
    <n v="68"/>
    <x v="213"/>
    <n v="9656"/>
    <n v="4731.4399999999996"/>
    <n v="0.49"/>
    <x v="2"/>
    <x v="10"/>
    <x v="1"/>
    <n v="68"/>
    <n v="33.32"/>
  </r>
  <r>
    <x v="3"/>
    <n v="1185732"/>
    <d v="2021-12-09T00:00:00"/>
    <x v="3"/>
    <s v="Ohio"/>
    <s v="Columbus"/>
    <x v="5"/>
    <n v="74"/>
    <x v="163"/>
    <n v="11544"/>
    <n v="6926.4"/>
    <n v="0.6"/>
    <x v="2"/>
    <x v="10"/>
    <x v="1"/>
    <n v="74"/>
    <n v="44.4"/>
  </r>
  <r>
    <x v="5"/>
    <n v="1185732"/>
    <d v="2021-01-22T00:00:00"/>
    <x v="3"/>
    <s v="Ohio"/>
    <s v="Columbus"/>
    <x v="0"/>
    <n v="37"/>
    <x v="192"/>
    <n v="4995"/>
    <n v="2697.3"/>
    <n v="0.54"/>
    <x v="2"/>
    <x v="0"/>
    <x v="1"/>
    <n v="37"/>
    <n v="19.98"/>
  </r>
  <r>
    <x v="5"/>
    <n v="1185732"/>
    <d v="2021-01-22T00:00:00"/>
    <x v="3"/>
    <s v="Ohio"/>
    <s v="Columbus"/>
    <x v="1"/>
    <n v="38"/>
    <x v="252"/>
    <n v="2964"/>
    <n v="1393.08"/>
    <n v="0.47"/>
    <x v="2"/>
    <x v="0"/>
    <x v="1"/>
    <n v="38"/>
    <n v="17.86"/>
  </r>
  <r>
    <x v="5"/>
    <n v="1185732"/>
    <d v="2021-01-22T00:00:00"/>
    <x v="3"/>
    <s v="Ohio"/>
    <s v="Columbus"/>
    <x v="2"/>
    <n v="28"/>
    <x v="41"/>
    <n v="2100"/>
    <n v="1092"/>
    <n v="0.52"/>
    <x v="2"/>
    <x v="0"/>
    <x v="1"/>
    <n v="28"/>
    <n v="14.56"/>
  </r>
  <r>
    <x v="5"/>
    <n v="1185732"/>
    <d v="2021-01-22T00:00:00"/>
    <x v="3"/>
    <s v="Ohio"/>
    <s v="Columbus"/>
    <x v="3"/>
    <n v="34"/>
    <x v="186"/>
    <n v="1428"/>
    <n v="714"/>
    <n v="0.5"/>
    <x v="2"/>
    <x v="0"/>
    <x v="1"/>
    <n v="34"/>
    <n v="17"/>
  </r>
  <r>
    <x v="5"/>
    <n v="1185732"/>
    <d v="2021-01-22T00:00:00"/>
    <x v="3"/>
    <s v="Ohio"/>
    <s v="Columbus"/>
    <x v="4"/>
    <n v="46"/>
    <x v="239"/>
    <n v="2392"/>
    <n v="1124.24"/>
    <n v="0.47"/>
    <x v="2"/>
    <x v="0"/>
    <x v="1"/>
    <n v="46"/>
    <n v="21.62"/>
  </r>
  <r>
    <x v="5"/>
    <n v="1185732"/>
    <d v="2021-01-22T00:00:00"/>
    <x v="3"/>
    <s v="Ohio"/>
    <s v="Columbus"/>
    <x v="5"/>
    <n v="37"/>
    <x v="194"/>
    <n v="2997"/>
    <n v="1618.38"/>
    <n v="0.54"/>
    <x v="2"/>
    <x v="0"/>
    <x v="1"/>
    <n v="37"/>
    <n v="19.98"/>
  </r>
  <r>
    <x v="5"/>
    <n v="1185732"/>
    <d v="2021-02-22T00:00:00"/>
    <x v="3"/>
    <s v="Ohio"/>
    <s v="Columbus"/>
    <x v="0"/>
    <n v="38"/>
    <x v="216"/>
    <n v="5244"/>
    <n v="2779.32"/>
    <n v="0.53"/>
    <x v="2"/>
    <x v="1"/>
    <x v="1"/>
    <n v="38"/>
    <n v="20.14"/>
  </r>
  <r>
    <x v="5"/>
    <n v="1185732"/>
    <d v="2021-02-22T00:00:00"/>
    <x v="3"/>
    <s v="Ohio"/>
    <s v="Columbus"/>
    <x v="1"/>
    <n v="38"/>
    <x v="208"/>
    <n v="2204"/>
    <n v="1013.8399999999999"/>
    <n v="0.45999999999999996"/>
    <x v="2"/>
    <x v="1"/>
    <x v="1"/>
    <n v="38"/>
    <n v="17.479999999999997"/>
  </r>
  <r>
    <x v="5"/>
    <n v="1185732"/>
    <d v="2021-02-22T00:00:00"/>
    <x v="3"/>
    <s v="Ohio"/>
    <s v="Columbus"/>
    <x v="2"/>
    <n v="29"/>
    <x v="184"/>
    <n v="1827"/>
    <n v="968.31000000000006"/>
    <n v="0.53"/>
    <x v="2"/>
    <x v="1"/>
    <x v="1"/>
    <n v="29"/>
    <n v="15.370000000000001"/>
  </r>
  <r>
    <x v="5"/>
    <n v="1185732"/>
    <d v="2021-02-22T00:00:00"/>
    <x v="4"/>
    <s v="Kentucky"/>
    <s v="Louisville"/>
    <x v="3"/>
    <n v="34"/>
    <x v="171"/>
    <n v="1156"/>
    <n v="624.24"/>
    <n v="0.54"/>
    <x v="2"/>
    <x v="1"/>
    <x v="1"/>
    <n v="34"/>
    <n v="18.36"/>
  </r>
  <r>
    <x v="5"/>
    <n v="1185732"/>
    <d v="2021-02-22T00:00:00"/>
    <x v="4"/>
    <s v="Kentucky"/>
    <s v="Louisville"/>
    <x v="4"/>
    <n v="48"/>
    <x v="190"/>
    <n v="2592"/>
    <n v="1218.24"/>
    <n v="0.47"/>
    <x v="2"/>
    <x v="1"/>
    <x v="1"/>
    <n v="48"/>
    <n v="22.56"/>
  </r>
  <r>
    <x v="5"/>
    <n v="1185732"/>
    <d v="2021-02-22T00:00:00"/>
    <x v="4"/>
    <s v="Kentucky"/>
    <s v="Louisville"/>
    <x v="5"/>
    <n v="39"/>
    <x v="252"/>
    <n v="3042"/>
    <n v="1551.42"/>
    <n v="0.51"/>
    <x v="2"/>
    <x v="1"/>
    <x v="1"/>
    <n v="39"/>
    <n v="19.89"/>
  </r>
  <r>
    <x v="5"/>
    <n v="1185732"/>
    <d v="2021-03-21T00:00:00"/>
    <x v="4"/>
    <s v="Kentucky"/>
    <s v="Louisville"/>
    <x v="0"/>
    <n v="41"/>
    <x v="163"/>
    <n v="6396"/>
    <n v="3261.96"/>
    <n v="0.51"/>
    <x v="2"/>
    <x v="2"/>
    <x v="1"/>
    <n v="41"/>
    <n v="20.91"/>
  </r>
  <r>
    <x v="5"/>
    <n v="1185732"/>
    <d v="2021-03-21T00:00:00"/>
    <x v="4"/>
    <s v="Kentucky"/>
    <s v="Louisville"/>
    <x v="1"/>
    <n v="41"/>
    <x v="229"/>
    <n v="2419"/>
    <n v="1185.31"/>
    <n v="0.49"/>
    <x v="2"/>
    <x v="2"/>
    <x v="1"/>
    <n v="41"/>
    <n v="20.09"/>
  </r>
  <r>
    <x v="5"/>
    <n v="1185732"/>
    <d v="2021-03-21T00:00:00"/>
    <x v="4"/>
    <s v="Kentucky"/>
    <s v="Louisville"/>
    <x v="2"/>
    <n v="34"/>
    <x v="201"/>
    <n v="2482"/>
    <n v="1241"/>
    <n v="0.5"/>
    <x v="2"/>
    <x v="2"/>
    <x v="1"/>
    <n v="34"/>
    <n v="17"/>
  </r>
  <r>
    <x v="5"/>
    <n v="1185732"/>
    <d v="2021-03-21T00:00:00"/>
    <x v="4"/>
    <s v="Kentucky"/>
    <s v="Louisville"/>
    <x v="3"/>
    <n v="36"/>
    <x v="234"/>
    <n v="972"/>
    <n v="505.44"/>
    <n v="0.52"/>
    <x v="2"/>
    <x v="2"/>
    <x v="1"/>
    <n v="36"/>
    <n v="18.72"/>
  </r>
  <r>
    <x v="5"/>
    <n v="1185732"/>
    <d v="2021-03-21T00:00:00"/>
    <x v="4"/>
    <s v="Kentucky"/>
    <s v="Louisville"/>
    <x v="4"/>
    <n v="52"/>
    <x v="178"/>
    <n v="2288"/>
    <n v="1052.48"/>
    <n v="0.45999999999999996"/>
    <x v="2"/>
    <x v="2"/>
    <x v="1"/>
    <n v="52"/>
    <n v="23.92"/>
  </r>
  <r>
    <x v="5"/>
    <n v="1185732"/>
    <d v="2021-03-21T00:00:00"/>
    <x v="4"/>
    <s v="Kentucky"/>
    <s v="Louisville"/>
    <x v="5"/>
    <n v="42"/>
    <x v="188"/>
    <n v="2730"/>
    <n v="1392.3"/>
    <n v="0.51"/>
    <x v="2"/>
    <x v="2"/>
    <x v="1"/>
    <n v="42"/>
    <n v="21.419999999999998"/>
  </r>
  <r>
    <x v="5"/>
    <n v="1185732"/>
    <d v="2021-04-22T00:00:00"/>
    <x v="4"/>
    <s v="Kentucky"/>
    <s v="Louisville"/>
    <x v="0"/>
    <n v="41"/>
    <x v="164"/>
    <n v="4879"/>
    <n v="2683.4500000000003"/>
    <n v="0.55000000000000004"/>
    <x v="2"/>
    <x v="3"/>
    <x v="1"/>
    <n v="41"/>
    <n v="22.55"/>
  </r>
  <r>
    <x v="5"/>
    <n v="1185732"/>
    <d v="2021-04-22T00:00:00"/>
    <x v="4"/>
    <s v="Kentucky"/>
    <s v="Louisville"/>
    <x v="1"/>
    <n v="41"/>
    <x v="200"/>
    <n v="2009"/>
    <n v="964.31999999999994"/>
    <n v="0.48"/>
    <x v="2"/>
    <x v="3"/>
    <x v="1"/>
    <n v="41"/>
    <n v="19.68"/>
  </r>
  <r>
    <x v="5"/>
    <n v="1185732"/>
    <d v="2021-04-22T00:00:00"/>
    <x v="4"/>
    <s v="Kentucky"/>
    <s v="Louisville"/>
    <x v="2"/>
    <n v="38"/>
    <x v="200"/>
    <n v="1862"/>
    <n v="1024.1000000000001"/>
    <n v="0.55000000000000004"/>
    <x v="2"/>
    <x v="3"/>
    <x v="1"/>
    <n v="38"/>
    <n v="20.900000000000002"/>
  </r>
  <r>
    <x v="5"/>
    <n v="1185732"/>
    <d v="2021-04-22T00:00:00"/>
    <x v="4"/>
    <s v="Kentucky"/>
    <s v="Louisville"/>
    <x v="3"/>
    <n v="42"/>
    <x v="225"/>
    <n v="1218"/>
    <n v="609"/>
    <n v="0.5"/>
    <x v="2"/>
    <x v="3"/>
    <x v="1"/>
    <n v="42"/>
    <n v="21"/>
  </r>
  <r>
    <x v="5"/>
    <n v="1185732"/>
    <d v="2021-04-22T00:00:00"/>
    <x v="4"/>
    <s v="Kentucky"/>
    <s v="Louisville"/>
    <x v="4"/>
    <n v="47"/>
    <x v="191"/>
    <n v="1645"/>
    <n v="806.05"/>
    <n v="0.49"/>
    <x v="2"/>
    <x v="3"/>
    <x v="1"/>
    <n v="47"/>
    <n v="23.029999999999998"/>
  </r>
  <r>
    <x v="5"/>
    <n v="1185732"/>
    <d v="2021-04-22T00:00:00"/>
    <x v="4"/>
    <s v="Kentucky"/>
    <s v="Louisville"/>
    <x v="5"/>
    <n v="36"/>
    <x v="41"/>
    <n v="2700"/>
    <n v="1350"/>
    <n v="0.5"/>
    <x v="2"/>
    <x v="3"/>
    <x v="1"/>
    <n v="36"/>
    <n v="18"/>
  </r>
  <r>
    <x v="5"/>
    <n v="1185732"/>
    <d v="2021-05-23T00:00:00"/>
    <x v="4"/>
    <s v="Kentucky"/>
    <s v="Louisville"/>
    <x v="0"/>
    <n v="49"/>
    <x v="163"/>
    <n v="7644"/>
    <n v="3898.44"/>
    <n v="0.51"/>
    <x v="2"/>
    <x v="4"/>
    <x v="1"/>
    <n v="49"/>
    <n v="24.990000000000002"/>
  </r>
  <r>
    <x v="5"/>
    <n v="1185732"/>
    <d v="2021-05-23T00:00:00"/>
    <x v="4"/>
    <s v="Kentucky"/>
    <s v="Louisville"/>
    <x v="1"/>
    <n v="42"/>
    <x v="181"/>
    <n v="2856"/>
    <n v="1428"/>
    <n v="0.5"/>
    <x v="2"/>
    <x v="4"/>
    <x v="1"/>
    <n v="42"/>
    <n v="21"/>
  </r>
  <r>
    <x v="5"/>
    <n v="1185732"/>
    <d v="2021-05-23T00:00:00"/>
    <x v="4"/>
    <s v="Kentucky"/>
    <s v="Louisville"/>
    <x v="2"/>
    <n v="38"/>
    <x v="208"/>
    <n v="2204"/>
    <n v="1146.08"/>
    <n v="0.52"/>
    <x v="2"/>
    <x v="4"/>
    <x v="1"/>
    <n v="38"/>
    <n v="19.759999999999998"/>
  </r>
  <r>
    <x v="5"/>
    <n v="1185732"/>
    <d v="2021-05-23T00:00:00"/>
    <x v="4"/>
    <s v="Kentucky"/>
    <s v="Louisville"/>
    <x v="3"/>
    <n v="38"/>
    <x v="183"/>
    <n v="1444"/>
    <n v="779.7600000000001"/>
    <n v="0.54"/>
    <x v="2"/>
    <x v="4"/>
    <x v="1"/>
    <n v="38"/>
    <n v="20.520000000000003"/>
  </r>
  <r>
    <x v="5"/>
    <n v="1185732"/>
    <d v="2021-05-23T00:00:00"/>
    <x v="4"/>
    <s v="Kentucky"/>
    <s v="Louisville"/>
    <x v="4"/>
    <n v="46"/>
    <x v="186"/>
    <n v="1932"/>
    <n v="888.71999999999991"/>
    <n v="0.45999999999999996"/>
    <x v="2"/>
    <x v="4"/>
    <x v="1"/>
    <n v="46"/>
    <n v="21.159999999999997"/>
  </r>
  <r>
    <x v="5"/>
    <n v="1185732"/>
    <d v="2021-05-23T00:00:00"/>
    <x v="4"/>
    <s v="Kentucky"/>
    <s v="Louisville"/>
    <x v="5"/>
    <n v="51"/>
    <x v="170"/>
    <n v="4233"/>
    <n v="2158.83"/>
    <n v="0.51"/>
    <x v="2"/>
    <x v="4"/>
    <x v="1"/>
    <n v="51"/>
    <n v="26.009999999999998"/>
  </r>
  <r>
    <x v="5"/>
    <n v="1185732"/>
    <d v="2021-06-22T00:00:00"/>
    <x v="4"/>
    <s v="Kentucky"/>
    <s v="Louisville"/>
    <x v="0"/>
    <n v="36"/>
    <x v="213"/>
    <n v="5112"/>
    <n v="2556"/>
    <n v="0.5"/>
    <x v="2"/>
    <x v="11"/>
    <x v="1"/>
    <n v="36"/>
    <n v="18"/>
  </r>
  <r>
    <x v="5"/>
    <n v="1185732"/>
    <d v="2021-06-22T00:00:00"/>
    <x v="4"/>
    <s v="Kentucky"/>
    <s v="Louisville"/>
    <x v="1"/>
    <n v="33"/>
    <x v="169"/>
    <n v="2541"/>
    <n v="1245.0899999999999"/>
    <n v="0.49"/>
    <x v="2"/>
    <x v="11"/>
    <x v="1"/>
    <n v="33"/>
    <n v="16.169999999999998"/>
  </r>
  <r>
    <x v="5"/>
    <n v="1185732"/>
    <d v="2021-06-22T00:00:00"/>
    <x v="4"/>
    <s v="Kentucky"/>
    <s v="Louisville"/>
    <x v="2"/>
    <n v="28"/>
    <x v="195"/>
    <n v="1568"/>
    <n v="862.40000000000009"/>
    <n v="0.55000000000000004"/>
    <x v="2"/>
    <x v="11"/>
    <x v="1"/>
    <n v="28"/>
    <n v="15.400000000000002"/>
  </r>
  <r>
    <x v="5"/>
    <n v="1185732"/>
    <d v="2021-06-22T00:00:00"/>
    <x v="4"/>
    <s v="Kentucky"/>
    <s v="Louisville"/>
    <x v="3"/>
    <n v="29"/>
    <x v="239"/>
    <n v="1508"/>
    <n v="829.40000000000009"/>
    <n v="0.55000000000000004"/>
    <x v="2"/>
    <x v="11"/>
    <x v="1"/>
    <n v="29"/>
    <n v="15.950000000000001"/>
  </r>
  <r>
    <x v="5"/>
    <n v="1185732"/>
    <d v="2021-06-22T00:00:00"/>
    <x v="4"/>
    <s v="Kentucky"/>
    <s v="Louisville"/>
    <x v="4"/>
    <n v="49"/>
    <x v="190"/>
    <n v="2646"/>
    <n v="1296.54"/>
    <n v="0.49"/>
    <x v="2"/>
    <x v="11"/>
    <x v="1"/>
    <n v="49"/>
    <n v="24.009999999999998"/>
  </r>
  <r>
    <x v="5"/>
    <n v="1185732"/>
    <d v="2021-06-22T00:00:00"/>
    <x v="4"/>
    <s v="Kentucky"/>
    <s v="Louisville"/>
    <x v="5"/>
    <n v="52"/>
    <x v="253"/>
    <n v="5252"/>
    <n v="2731.04"/>
    <n v="0.52"/>
    <x v="2"/>
    <x v="11"/>
    <x v="1"/>
    <n v="52"/>
    <n v="27.04"/>
  </r>
  <r>
    <x v="5"/>
    <n v="1185732"/>
    <d v="2021-07-21T00:00:00"/>
    <x v="4"/>
    <s v="Kentucky"/>
    <s v="Louisville"/>
    <x v="0"/>
    <n v="47"/>
    <x v="137"/>
    <n v="7896"/>
    <n v="4342.8"/>
    <n v="0.55000000000000004"/>
    <x v="2"/>
    <x v="5"/>
    <x v="1"/>
    <n v="47"/>
    <n v="25.85"/>
  </r>
  <r>
    <x v="5"/>
    <n v="1185732"/>
    <d v="2021-07-21T00:00:00"/>
    <x v="4"/>
    <s v="Kentucky"/>
    <s v="Louisville"/>
    <x v="1"/>
    <n v="44"/>
    <x v="60"/>
    <n v="4180"/>
    <n v="2048.1999999999998"/>
    <n v="0.49"/>
    <x v="2"/>
    <x v="5"/>
    <x v="1"/>
    <n v="44"/>
    <n v="21.56"/>
  </r>
  <r>
    <x v="5"/>
    <n v="1185732"/>
    <d v="2021-07-21T00:00:00"/>
    <x v="4"/>
    <s v="Kentucky"/>
    <s v="Louisville"/>
    <x v="2"/>
    <n v="38"/>
    <x v="173"/>
    <n v="2622"/>
    <n v="1363.44"/>
    <n v="0.52"/>
    <x v="2"/>
    <x v="5"/>
    <x v="1"/>
    <n v="38"/>
    <n v="19.760000000000002"/>
  </r>
  <r>
    <x v="5"/>
    <n v="1185732"/>
    <d v="2021-07-21T00:00:00"/>
    <x v="4"/>
    <s v="Kentucky"/>
    <s v="Louisville"/>
    <x v="3"/>
    <n v="37"/>
    <x v="184"/>
    <n v="2331"/>
    <n v="1258.74"/>
    <n v="0.54"/>
    <x v="2"/>
    <x v="5"/>
    <x v="1"/>
    <n v="37"/>
    <n v="19.98"/>
  </r>
  <r>
    <x v="5"/>
    <n v="1185732"/>
    <d v="2021-07-21T00:00:00"/>
    <x v="4"/>
    <s v="Kentucky"/>
    <s v="Louisville"/>
    <x v="4"/>
    <n v="46"/>
    <x v="41"/>
    <n v="3450"/>
    <n v="1586.9999999999998"/>
    <n v="0.45999999999999996"/>
    <x v="2"/>
    <x v="5"/>
    <x v="1"/>
    <n v="46"/>
    <n v="21.159999999999997"/>
  </r>
  <r>
    <x v="5"/>
    <n v="1185732"/>
    <d v="2021-07-21T00:00:00"/>
    <x v="4"/>
    <s v="Kentucky"/>
    <s v="Louisville"/>
    <x v="5"/>
    <n v="50"/>
    <x v="202"/>
    <n v="5750"/>
    <n v="3105"/>
    <n v="0.54"/>
    <x v="2"/>
    <x v="5"/>
    <x v="1"/>
    <n v="50"/>
    <n v="27"/>
  </r>
  <r>
    <x v="5"/>
    <n v="1185732"/>
    <d v="2021-08-22T00:00:00"/>
    <x v="4"/>
    <s v="Kentucky"/>
    <s v="Louisville"/>
    <x v="0"/>
    <n v="46"/>
    <x v="212"/>
    <n v="7682"/>
    <n v="4148.2800000000007"/>
    <n v="0.54"/>
    <x v="2"/>
    <x v="6"/>
    <x v="1"/>
    <n v="46"/>
    <n v="24.840000000000003"/>
  </r>
  <r>
    <x v="5"/>
    <n v="1185732"/>
    <d v="2021-08-22T00:00:00"/>
    <x v="4"/>
    <s v="Kentucky"/>
    <s v="Louisville"/>
    <x v="1"/>
    <n v="41"/>
    <x v="250"/>
    <n v="3731"/>
    <n v="1753.57"/>
    <n v="0.47"/>
    <x v="2"/>
    <x v="6"/>
    <x v="1"/>
    <n v="41"/>
    <n v="19.27"/>
  </r>
  <r>
    <x v="5"/>
    <n v="1185732"/>
    <d v="2021-08-22T00:00:00"/>
    <x v="4"/>
    <s v="Kentucky"/>
    <s v="Louisville"/>
    <x v="2"/>
    <n v="36"/>
    <x v="232"/>
    <n v="2880"/>
    <n v="1555.2"/>
    <n v="0.54"/>
    <x v="2"/>
    <x v="6"/>
    <x v="1"/>
    <n v="36"/>
    <n v="19.440000000000001"/>
  </r>
  <r>
    <x v="5"/>
    <n v="1185732"/>
    <d v="2021-08-22T00:00:00"/>
    <x v="4"/>
    <s v="Kentucky"/>
    <s v="Louisville"/>
    <x v="3"/>
    <n v="38"/>
    <x v="41"/>
    <n v="2850"/>
    <n v="1425"/>
    <n v="0.5"/>
    <x v="2"/>
    <x v="6"/>
    <x v="1"/>
    <n v="38"/>
    <n v="19"/>
  </r>
  <r>
    <x v="5"/>
    <n v="1185732"/>
    <d v="2021-08-22T00:00:00"/>
    <x v="4"/>
    <s v="Kentucky"/>
    <s v="Louisville"/>
    <x v="4"/>
    <n v="49"/>
    <x v="188"/>
    <n v="3185"/>
    <n v="1560.6499999999999"/>
    <n v="0.49"/>
    <x v="2"/>
    <x v="6"/>
    <x v="1"/>
    <n v="49"/>
    <n v="24.009999999999998"/>
  </r>
  <r>
    <x v="5"/>
    <n v="1185732"/>
    <d v="2021-08-22T00:00:00"/>
    <x v="4"/>
    <s v="Kentucky"/>
    <s v="Louisville"/>
    <x v="5"/>
    <n v="51"/>
    <x v="196"/>
    <n v="6120"/>
    <n v="3304.8"/>
    <n v="0.54"/>
    <x v="2"/>
    <x v="6"/>
    <x v="1"/>
    <n v="51"/>
    <n v="27.540000000000003"/>
  </r>
  <r>
    <x v="5"/>
    <n v="1185732"/>
    <d v="2021-09-23T00:00:00"/>
    <x v="4"/>
    <s v="Kentucky"/>
    <s v="Louisville"/>
    <x v="0"/>
    <n v="48"/>
    <x v="251"/>
    <n v="6576"/>
    <n v="3485.28"/>
    <n v="0.53"/>
    <x v="2"/>
    <x v="7"/>
    <x v="1"/>
    <n v="48"/>
    <n v="25.44"/>
  </r>
  <r>
    <x v="5"/>
    <n v="1185732"/>
    <d v="2021-09-23T00:00:00"/>
    <x v="4"/>
    <s v="Kentucky"/>
    <s v="Louisville"/>
    <x v="1"/>
    <n v="44"/>
    <x v="198"/>
    <n v="4136"/>
    <n v="2026.6399999999999"/>
    <n v="0.49"/>
    <x v="2"/>
    <x v="7"/>
    <x v="1"/>
    <n v="44"/>
    <n v="21.56"/>
  </r>
  <r>
    <x v="5"/>
    <n v="1185732"/>
    <d v="2021-09-23T00:00:00"/>
    <x v="4"/>
    <s v="Kentucky"/>
    <s v="Louisville"/>
    <x v="2"/>
    <n v="33"/>
    <x v="188"/>
    <n v="2145"/>
    <n v="1136.8500000000001"/>
    <n v="0.53"/>
    <x v="2"/>
    <x v="7"/>
    <x v="1"/>
    <n v="33"/>
    <n v="17.490000000000002"/>
  </r>
  <r>
    <x v="5"/>
    <n v="1185732"/>
    <d v="2021-09-23T00:00:00"/>
    <x v="4"/>
    <s v="Kentucky"/>
    <s v="Louisville"/>
    <x v="3"/>
    <n v="32"/>
    <x v="190"/>
    <n v="1728"/>
    <n v="881.28"/>
    <n v="0.51"/>
    <x v="2"/>
    <x v="7"/>
    <x v="1"/>
    <n v="32"/>
    <n v="16.32"/>
  </r>
  <r>
    <x v="5"/>
    <n v="1185732"/>
    <d v="2021-09-23T00:00:00"/>
    <x v="4"/>
    <s v="Kentucky"/>
    <s v="Louisville"/>
    <x v="4"/>
    <n v="43"/>
    <x v="208"/>
    <n v="2494"/>
    <n v="1172.1799999999998"/>
    <n v="0.47"/>
    <x v="2"/>
    <x v="7"/>
    <x v="1"/>
    <n v="43"/>
    <n v="20.209999999999997"/>
  </r>
  <r>
    <x v="5"/>
    <n v="1185732"/>
    <d v="2021-09-23T00:00:00"/>
    <x v="4"/>
    <s v="Kentucky"/>
    <s v="Louisville"/>
    <x v="5"/>
    <n v="49"/>
    <x v="238"/>
    <n v="3626"/>
    <n v="1885.52"/>
    <n v="0.52"/>
    <x v="2"/>
    <x v="7"/>
    <x v="1"/>
    <n v="49"/>
    <n v="25.48"/>
  </r>
  <r>
    <x v="5"/>
    <n v="1185732"/>
    <d v="2021-10-22T00:00:00"/>
    <x v="4"/>
    <s v="Kentucky"/>
    <s v="Louisville"/>
    <x v="0"/>
    <n v="53"/>
    <x v="214"/>
    <n v="6678"/>
    <n v="3672.9"/>
    <n v="0.55000000000000004"/>
    <x v="2"/>
    <x v="8"/>
    <x v="1"/>
    <n v="53"/>
    <n v="29.150000000000002"/>
  </r>
  <r>
    <x v="5"/>
    <n v="1185732"/>
    <d v="2021-10-22T00:00:00"/>
    <x v="4"/>
    <s v="Kentucky"/>
    <s v="Louisville"/>
    <x v="1"/>
    <n v="41"/>
    <x v="170"/>
    <n v="3403"/>
    <n v="1701.5"/>
    <n v="0.5"/>
    <x v="2"/>
    <x v="8"/>
    <x v="1"/>
    <n v="41"/>
    <n v="20.5"/>
  </r>
  <r>
    <x v="5"/>
    <n v="1185732"/>
    <d v="2021-10-22T00:00:00"/>
    <x v="4"/>
    <s v="Kentucky"/>
    <s v="Louisville"/>
    <x v="2"/>
    <n v="43"/>
    <x v="172"/>
    <n v="2021"/>
    <n v="1091.3400000000001"/>
    <n v="0.54"/>
    <x v="2"/>
    <x v="8"/>
    <x v="1"/>
    <n v="43"/>
    <n v="23.220000000000002"/>
  </r>
  <r>
    <x v="5"/>
    <n v="1185732"/>
    <d v="2021-10-22T00:00:00"/>
    <x v="4"/>
    <s v="Kentucky"/>
    <s v="Louisville"/>
    <x v="3"/>
    <n v="41"/>
    <x v="186"/>
    <n v="1722"/>
    <n v="895.44"/>
    <n v="0.52"/>
    <x v="2"/>
    <x v="8"/>
    <x v="1"/>
    <n v="41"/>
    <n v="21.32"/>
  </r>
  <r>
    <x v="5"/>
    <n v="1185732"/>
    <d v="2021-10-22T00:00:00"/>
    <x v="4"/>
    <s v="Kentucky"/>
    <s v="Louisville"/>
    <x v="4"/>
    <n v="53"/>
    <x v="207"/>
    <n v="2173"/>
    <n v="1064.77"/>
    <n v="0.49"/>
    <x v="2"/>
    <x v="8"/>
    <x v="1"/>
    <n v="53"/>
    <n v="25.97"/>
  </r>
  <r>
    <x v="5"/>
    <n v="1185732"/>
    <d v="2021-10-22T00:00:00"/>
    <x v="4"/>
    <s v="Kentucky"/>
    <s v="Louisville"/>
    <x v="5"/>
    <n v="53"/>
    <x v="170"/>
    <n v="4399"/>
    <n v="2199.5"/>
    <n v="0.5"/>
    <x v="2"/>
    <x v="8"/>
    <x v="1"/>
    <n v="53"/>
    <n v="26.5"/>
  </r>
  <r>
    <x v="5"/>
    <n v="1185732"/>
    <d v="2021-11-22T00:00:00"/>
    <x v="4"/>
    <s v="Kentucky"/>
    <s v="Louisville"/>
    <x v="0"/>
    <n v="48"/>
    <x v="248"/>
    <n v="5904"/>
    <n v="3070.08"/>
    <n v="0.52"/>
    <x v="2"/>
    <x v="9"/>
    <x v="1"/>
    <n v="48"/>
    <n v="24.96"/>
  </r>
  <r>
    <x v="5"/>
    <n v="1185732"/>
    <d v="2021-11-22T00:00:00"/>
    <x v="4"/>
    <s v="Kentucky"/>
    <s v="Louisville"/>
    <x v="1"/>
    <n v="39"/>
    <x v="249"/>
    <n v="2808"/>
    <n v="1319.76"/>
    <n v="0.47"/>
    <x v="2"/>
    <x v="9"/>
    <x v="1"/>
    <n v="39"/>
    <n v="18.329999999999998"/>
  </r>
  <r>
    <x v="5"/>
    <n v="1185732"/>
    <d v="2021-11-22T00:00:00"/>
    <x v="4"/>
    <s v="Kentucky"/>
    <s v="Louisville"/>
    <x v="2"/>
    <n v="41"/>
    <x v="282"/>
    <n v="2337"/>
    <n v="1191.8700000000001"/>
    <n v="0.51"/>
    <x v="2"/>
    <x v="9"/>
    <x v="1"/>
    <n v="41"/>
    <n v="20.910000000000004"/>
  </r>
  <r>
    <x v="0"/>
    <n v="1185732"/>
    <d v="2021-11-22T00:00:00"/>
    <x v="4"/>
    <s v="Kentucky"/>
    <s v="Louisville"/>
    <x v="3"/>
    <n v="52"/>
    <x v="239"/>
    <n v="2704"/>
    <n v="1352"/>
    <n v="0.5"/>
    <x v="2"/>
    <x v="9"/>
    <x v="1"/>
    <n v="52"/>
    <n v="26"/>
  </r>
  <r>
    <x v="0"/>
    <n v="1185732"/>
    <d v="2021-11-22T00:00:00"/>
    <x v="4"/>
    <s v="Kentucky"/>
    <s v="Louisville"/>
    <x v="4"/>
    <n v="59"/>
    <x v="206"/>
    <n v="3127"/>
    <n v="1500.96"/>
    <n v="0.48"/>
    <x v="2"/>
    <x v="9"/>
    <x v="1"/>
    <n v="59"/>
    <n v="28.32"/>
  </r>
  <r>
    <x v="0"/>
    <n v="1185732"/>
    <d v="2021-11-22T00:00:00"/>
    <x v="4"/>
    <s v="Kentucky"/>
    <s v="Louisville"/>
    <x v="5"/>
    <n v="66"/>
    <x v="232"/>
    <n v="5280"/>
    <n v="2851.2000000000003"/>
    <n v="0.54"/>
    <x v="2"/>
    <x v="9"/>
    <x v="1"/>
    <n v="66"/>
    <n v="35.64"/>
  </r>
  <r>
    <x v="0"/>
    <n v="1185732"/>
    <d v="2021-12-21T00:00:00"/>
    <x v="4"/>
    <s v="Kentucky"/>
    <s v="Louisville"/>
    <x v="0"/>
    <n v="59"/>
    <x v="174"/>
    <n v="9322"/>
    <n v="5127.1000000000004"/>
    <n v="0.55000000000000004"/>
    <x v="2"/>
    <x v="10"/>
    <x v="1"/>
    <n v="59"/>
    <n v="32.450000000000003"/>
  </r>
  <r>
    <x v="0"/>
    <n v="1185732"/>
    <d v="2021-12-21T00:00:00"/>
    <x v="4"/>
    <s v="Kentucky"/>
    <s v="Louisville"/>
    <x v="1"/>
    <n v="52"/>
    <x v="230"/>
    <n v="5096"/>
    <n v="2446.08"/>
    <n v="0.48"/>
    <x v="2"/>
    <x v="10"/>
    <x v="1"/>
    <n v="52"/>
    <n v="24.96"/>
  </r>
  <r>
    <x v="0"/>
    <n v="1185732"/>
    <d v="2021-12-21T00:00:00"/>
    <x v="4"/>
    <s v="Kentucky"/>
    <s v="Louisville"/>
    <x v="2"/>
    <n v="51"/>
    <x v="238"/>
    <n v="3774"/>
    <n v="2075.7000000000003"/>
    <n v="0.55000000000000004"/>
    <x v="2"/>
    <x v="10"/>
    <x v="1"/>
    <n v="51"/>
    <n v="28.050000000000004"/>
  </r>
  <r>
    <x v="0"/>
    <n v="1185732"/>
    <d v="2021-12-21T00:00:00"/>
    <x v="4"/>
    <s v="Kentucky"/>
    <s v="Louisville"/>
    <x v="3"/>
    <n v="49"/>
    <x v="181"/>
    <n v="3332"/>
    <n v="1765.96"/>
    <n v="0.53"/>
    <x v="2"/>
    <x v="10"/>
    <x v="1"/>
    <n v="49"/>
    <n v="25.97"/>
  </r>
  <r>
    <x v="0"/>
    <n v="1185732"/>
    <d v="2021-12-21T00:00:00"/>
    <x v="4"/>
    <s v="Kentucky"/>
    <s v="Louisville"/>
    <x v="4"/>
    <n v="54"/>
    <x v="181"/>
    <n v="3672"/>
    <n v="1725.84"/>
    <n v="0.47"/>
    <x v="2"/>
    <x v="10"/>
    <x v="1"/>
    <n v="54"/>
    <n v="25.38"/>
  </r>
  <r>
    <x v="0"/>
    <n v="1185732"/>
    <d v="2021-12-21T00:00:00"/>
    <x v="4"/>
    <s v="Kentucky"/>
    <s v="Louisville"/>
    <x v="5"/>
    <n v="64"/>
    <x v="230"/>
    <n v="6272"/>
    <n v="3324.1600000000003"/>
    <n v="0.53"/>
    <x v="2"/>
    <x v="10"/>
    <x v="1"/>
    <n v="64"/>
    <n v="33.92"/>
  </r>
  <r>
    <x v="0"/>
    <n v="1185732"/>
    <d v="2021-01-20T00:00:00"/>
    <x v="4"/>
    <s v="Kentucky"/>
    <s v="Louisville"/>
    <x v="0"/>
    <n v="29"/>
    <x v="133"/>
    <n v="5481"/>
    <n v="2959.7400000000002"/>
    <n v="0.54"/>
    <x v="2"/>
    <x v="0"/>
    <x v="1"/>
    <n v="29"/>
    <n v="15.660000000000002"/>
  </r>
  <r>
    <x v="0"/>
    <n v="1185732"/>
    <d v="2021-01-20T00:00:00"/>
    <x v="4"/>
    <s v="Kentucky"/>
    <s v="Louisville"/>
    <x v="1"/>
    <n v="29"/>
    <x v="213"/>
    <n v="4118"/>
    <n v="1853.1"/>
    <n v="0.44999999999999996"/>
    <x v="2"/>
    <x v="0"/>
    <x v="1"/>
    <n v="29"/>
    <n v="13.049999999999999"/>
  </r>
  <r>
    <x v="0"/>
    <n v="1185732"/>
    <d v="2021-01-20T00:00:00"/>
    <x v="4"/>
    <s v="Kentucky"/>
    <s v="Louisville"/>
    <x v="2"/>
    <n v="18"/>
    <x v="174"/>
    <n v="2844"/>
    <n v="1564.2"/>
    <n v="0.55000000000000004"/>
    <x v="2"/>
    <x v="0"/>
    <x v="1"/>
    <n v="18"/>
    <n v="9.9"/>
  </r>
  <r>
    <x v="0"/>
    <n v="1185732"/>
    <d v="2021-01-20T00:00:00"/>
    <x v="4"/>
    <s v="Kentucky"/>
    <s v="Louisville"/>
    <x v="3"/>
    <n v="23"/>
    <x v="253"/>
    <n v="2323"/>
    <n v="1231.19"/>
    <n v="0.53"/>
    <x v="2"/>
    <x v="0"/>
    <x v="1"/>
    <n v="23"/>
    <n v="12.190000000000001"/>
  </r>
  <r>
    <x v="0"/>
    <n v="1185732"/>
    <d v="2021-01-20T00:00:00"/>
    <x v="4"/>
    <s v="Kentucky"/>
    <s v="Louisville"/>
    <x v="4"/>
    <n v="38"/>
    <x v="202"/>
    <n v="4370"/>
    <n v="2097.6"/>
    <n v="0.48"/>
    <x v="2"/>
    <x v="0"/>
    <x v="1"/>
    <n v="38"/>
    <n v="18.239999999999998"/>
  </r>
  <r>
    <x v="0"/>
    <n v="1185732"/>
    <d v="2021-01-20T00:00:00"/>
    <x v="4"/>
    <s v="Kentucky"/>
    <s v="Louisville"/>
    <x v="5"/>
    <n v="29"/>
    <x v="174"/>
    <n v="4582"/>
    <n v="2840.84"/>
    <n v="0.62"/>
    <x v="2"/>
    <x v="0"/>
    <x v="1"/>
    <n v="29"/>
    <n v="17.98"/>
  </r>
  <r>
    <x v="0"/>
    <n v="1185732"/>
    <d v="2021-02-18T00:00:00"/>
    <x v="4"/>
    <s v="Kentucky"/>
    <s v="Louisville"/>
    <x v="0"/>
    <n v="28"/>
    <x v="37"/>
    <n v="6300"/>
    <n v="3276"/>
    <n v="0.52"/>
    <x v="2"/>
    <x v="1"/>
    <x v="1"/>
    <n v="28"/>
    <n v="14.56"/>
  </r>
  <r>
    <x v="0"/>
    <n v="1185732"/>
    <d v="2021-02-18T00:00:00"/>
    <x v="4"/>
    <s v="Kentucky"/>
    <s v="Louisville"/>
    <x v="1"/>
    <n v="27"/>
    <x v="162"/>
    <n v="2862"/>
    <n v="1373.76"/>
    <n v="0.48"/>
    <x v="2"/>
    <x v="1"/>
    <x v="1"/>
    <n v="27"/>
    <n v="12.959999999999999"/>
  </r>
  <r>
    <x v="0"/>
    <n v="1185732"/>
    <d v="2021-02-18T00:00:00"/>
    <x v="4"/>
    <s v="Kentucky"/>
    <s v="Louisville"/>
    <x v="2"/>
    <n v="18"/>
    <x v="168"/>
    <n v="2232"/>
    <n v="1227.6000000000001"/>
    <n v="0.55000000000000004"/>
    <x v="2"/>
    <x v="1"/>
    <x v="1"/>
    <n v="18"/>
    <n v="9.9"/>
  </r>
  <r>
    <x v="0"/>
    <n v="1185732"/>
    <d v="2021-02-18T00:00:00"/>
    <x v="1"/>
    <s v="Mississippi"/>
    <s v="Jackson"/>
    <x v="3"/>
    <n v="25"/>
    <x v="250"/>
    <n v="2275"/>
    <n v="1137.5"/>
    <n v="0.5"/>
    <x v="2"/>
    <x v="1"/>
    <x v="1"/>
    <n v="25"/>
    <n v="12.5"/>
  </r>
  <r>
    <x v="0"/>
    <n v="1185732"/>
    <d v="2021-02-18T00:00:00"/>
    <x v="1"/>
    <s v="Mississippi"/>
    <s v="Jackson"/>
    <x v="4"/>
    <n v="39"/>
    <x v="243"/>
    <n v="4212"/>
    <n v="1937.5199999999998"/>
    <n v="0.45999999999999996"/>
    <x v="2"/>
    <x v="1"/>
    <x v="1"/>
    <n v="39"/>
    <n v="17.939999999999998"/>
  </r>
  <r>
    <x v="0"/>
    <n v="1185732"/>
    <d v="2021-02-18T00:00:00"/>
    <x v="1"/>
    <s v="Mississippi"/>
    <s v="Jackson"/>
    <x v="5"/>
    <n v="24"/>
    <x v="35"/>
    <n v="3000"/>
    <n v="1800"/>
    <n v="0.6"/>
    <x v="2"/>
    <x v="1"/>
    <x v="1"/>
    <n v="24"/>
    <n v="14.4"/>
  </r>
  <r>
    <x v="0"/>
    <n v="1185732"/>
    <d v="2021-03-16T00:00:00"/>
    <x v="1"/>
    <s v="Mississippi"/>
    <s v="Jackson"/>
    <x v="0"/>
    <n v="23"/>
    <x v="283"/>
    <n v="4301"/>
    <n v="2365.5500000000002"/>
    <n v="0.55000000000000004"/>
    <x v="2"/>
    <x v="2"/>
    <x v="1"/>
    <n v="23"/>
    <n v="12.65"/>
  </r>
  <r>
    <x v="0"/>
    <n v="1185732"/>
    <d v="2021-03-16T00:00:00"/>
    <x v="1"/>
    <s v="Mississippi"/>
    <s v="Jackson"/>
    <x v="1"/>
    <n v="24"/>
    <x v="38"/>
    <n v="2400"/>
    <n v="1128"/>
    <n v="0.47"/>
    <x v="2"/>
    <x v="2"/>
    <x v="1"/>
    <n v="24"/>
    <n v="11.28"/>
  </r>
  <r>
    <x v="0"/>
    <n v="1185732"/>
    <d v="2021-03-16T00:00:00"/>
    <x v="1"/>
    <s v="Mississippi"/>
    <s v="Jackson"/>
    <x v="2"/>
    <n v="14"/>
    <x v="209"/>
    <n v="1792"/>
    <n v="949.76"/>
    <n v="0.53"/>
    <x v="2"/>
    <x v="2"/>
    <x v="1"/>
    <n v="14"/>
    <n v="7.42"/>
  </r>
  <r>
    <x v="0"/>
    <n v="1185732"/>
    <d v="2021-03-16T00:00:00"/>
    <x v="1"/>
    <s v="Mississippi"/>
    <s v="Jackson"/>
    <x v="3"/>
    <n v="19"/>
    <x v="232"/>
    <n v="1520"/>
    <n v="790.4"/>
    <n v="0.52"/>
    <x v="2"/>
    <x v="2"/>
    <x v="1"/>
    <n v="19"/>
    <n v="9.879999999999999"/>
  </r>
  <r>
    <x v="0"/>
    <n v="1185732"/>
    <d v="2021-03-16T00:00:00"/>
    <x v="1"/>
    <s v="Mississippi"/>
    <s v="Jackson"/>
    <x v="4"/>
    <n v="32"/>
    <x v="194"/>
    <n v="2592"/>
    <n v="1192.32"/>
    <n v="0.45999999999999996"/>
    <x v="2"/>
    <x v="2"/>
    <x v="1"/>
    <n v="32"/>
    <n v="14.719999999999999"/>
  </r>
  <r>
    <x v="0"/>
    <n v="1185732"/>
    <d v="2021-03-16T00:00:00"/>
    <x v="1"/>
    <s v="Mississippi"/>
    <s v="Jackson"/>
    <x v="5"/>
    <n v="24"/>
    <x v="248"/>
    <n v="2952"/>
    <n v="1830.24"/>
    <n v="0.62"/>
    <x v="2"/>
    <x v="2"/>
    <x v="1"/>
    <n v="24"/>
    <n v="14.88"/>
  </r>
  <r>
    <x v="0"/>
    <n v="1185732"/>
    <d v="2021-04-17T00:00:00"/>
    <x v="1"/>
    <s v="Mississippi"/>
    <s v="Jackson"/>
    <x v="0"/>
    <n v="23"/>
    <x v="138"/>
    <n v="3887"/>
    <n v="2098.98"/>
    <n v="0.54"/>
    <x v="2"/>
    <x v="3"/>
    <x v="1"/>
    <n v="23"/>
    <n v="12.42"/>
  </r>
  <r>
    <x v="0"/>
    <n v="1185732"/>
    <d v="2021-04-17T00:00:00"/>
    <x v="1"/>
    <s v="Mississippi"/>
    <s v="Jackson"/>
    <x v="1"/>
    <n v="23"/>
    <x v="245"/>
    <n v="2507"/>
    <n v="1253.5"/>
    <n v="0.5"/>
    <x v="2"/>
    <x v="3"/>
    <x v="1"/>
    <n v="23"/>
    <n v="11.5"/>
  </r>
  <r>
    <x v="0"/>
    <n v="1185732"/>
    <d v="2021-04-17T00:00:00"/>
    <x v="1"/>
    <s v="Mississippi"/>
    <s v="Jackson"/>
    <x v="2"/>
    <n v="14"/>
    <x v="253"/>
    <n v="1414"/>
    <n v="777.7"/>
    <n v="0.55000000000000004"/>
    <x v="2"/>
    <x v="3"/>
    <x v="1"/>
    <n v="14"/>
    <n v="7.7"/>
  </r>
  <r>
    <x v="0"/>
    <n v="1185732"/>
    <d v="2021-04-17T00:00:00"/>
    <x v="1"/>
    <s v="Mississippi"/>
    <s v="Jackson"/>
    <x v="3"/>
    <n v="19"/>
    <x v="41"/>
    <n v="1425"/>
    <n v="741"/>
    <n v="0.52"/>
    <x v="2"/>
    <x v="3"/>
    <x v="1"/>
    <n v="19"/>
    <n v="9.8800000000000008"/>
  </r>
  <r>
    <x v="0"/>
    <n v="1185732"/>
    <d v="2021-04-17T00:00:00"/>
    <x v="1"/>
    <s v="Mississippi"/>
    <s v="Jackson"/>
    <x v="4"/>
    <n v="38"/>
    <x v="194"/>
    <n v="3078"/>
    <n v="1477.44"/>
    <n v="0.48"/>
    <x v="2"/>
    <x v="3"/>
    <x v="1"/>
    <n v="38"/>
    <n v="18.240000000000002"/>
  </r>
  <r>
    <x v="0"/>
    <n v="1185732"/>
    <d v="2021-04-17T00:00:00"/>
    <x v="1"/>
    <s v="Mississippi"/>
    <s v="Jackson"/>
    <x v="5"/>
    <n v="28"/>
    <x v="168"/>
    <n v="3472"/>
    <n v="2117.92"/>
    <n v="0.61"/>
    <x v="2"/>
    <x v="3"/>
    <x v="1"/>
    <n v="28"/>
    <n v="17.080000000000002"/>
  </r>
  <r>
    <x v="0"/>
    <n v="1185732"/>
    <d v="2021-05-16T00:00:00"/>
    <x v="1"/>
    <s v="Mississippi"/>
    <s v="Jackson"/>
    <x v="0"/>
    <n v="39"/>
    <x v="145"/>
    <n v="7566"/>
    <n v="4161.3"/>
    <n v="0.55000000000000004"/>
    <x v="2"/>
    <x v="4"/>
    <x v="1"/>
    <n v="39"/>
    <n v="21.45"/>
  </r>
  <r>
    <x v="0"/>
    <n v="1185732"/>
    <d v="2021-05-16T00:00:00"/>
    <x v="1"/>
    <s v="Mississippi"/>
    <s v="Jackson"/>
    <x v="1"/>
    <n v="37"/>
    <x v="165"/>
    <n v="4847"/>
    <n v="2181.1499999999996"/>
    <n v="0.44999999999999996"/>
    <x v="2"/>
    <x v="4"/>
    <x v="1"/>
    <n v="37"/>
    <n v="16.649999999999999"/>
  </r>
  <r>
    <x v="0"/>
    <n v="1185732"/>
    <d v="2021-05-16T00:00:00"/>
    <x v="1"/>
    <s v="Mississippi"/>
    <s v="Jackson"/>
    <x v="2"/>
    <n v="33"/>
    <x v="164"/>
    <n v="3927"/>
    <n v="2120.58"/>
    <n v="0.54"/>
    <x v="2"/>
    <x v="4"/>
    <x v="1"/>
    <n v="33"/>
    <n v="17.82"/>
  </r>
  <r>
    <x v="0"/>
    <n v="1185732"/>
    <d v="2021-05-16T00:00:00"/>
    <x v="1"/>
    <s v="Mississippi"/>
    <s v="Jackson"/>
    <x v="3"/>
    <n v="33"/>
    <x v="253"/>
    <n v="3333"/>
    <n v="1699.83"/>
    <n v="0.51"/>
    <x v="2"/>
    <x v="4"/>
    <x v="1"/>
    <n v="33"/>
    <n v="16.829999999999998"/>
  </r>
  <r>
    <x v="0"/>
    <n v="1185732"/>
    <d v="2021-05-16T00:00:00"/>
    <x v="1"/>
    <s v="Mississippi"/>
    <s v="Jackson"/>
    <x v="4"/>
    <n v="41"/>
    <x v="210"/>
    <n v="4756"/>
    <n v="2235.3199999999997"/>
    <n v="0.47"/>
    <x v="2"/>
    <x v="4"/>
    <x v="1"/>
    <n v="41"/>
    <n v="19.269999999999996"/>
  </r>
  <r>
    <x v="0"/>
    <n v="1185732"/>
    <d v="2021-05-16T00:00:00"/>
    <x v="1"/>
    <s v="Mississippi"/>
    <s v="Jackson"/>
    <x v="5"/>
    <n v="47"/>
    <x v="150"/>
    <n v="6580"/>
    <n v="4211.2"/>
    <n v="0.64"/>
    <x v="2"/>
    <x v="4"/>
    <x v="1"/>
    <n v="47"/>
    <n v="30.08"/>
  </r>
  <r>
    <x v="0"/>
    <n v="1185732"/>
    <d v="2021-06-18T00:00:00"/>
    <x v="1"/>
    <s v="Mississippi"/>
    <s v="Jackson"/>
    <x v="0"/>
    <n v="44"/>
    <x v="124"/>
    <n v="9240"/>
    <n v="4804.8"/>
    <n v="0.52"/>
    <x v="2"/>
    <x v="11"/>
    <x v="1"/>
    <n v="44"/>
    <n v="22.880000000000003"/>
  </r>
  <r>
    <x v="0"/>
    <n v="1185732"/>
    <d v="2021-06-18T00:00:00"/>
    <x v="1"/>
    <s v="Mississippi"/>
    <s v="Jackson"/>
    <x v="1"/>
    <n v="37"/>
    <x v="35"/>
    <n v="4625"/>
    <n v="2173.75"/>
    <n v="0.47"/>
    <x v="2"/>
    <x v="11"/>
    <x v="1"/>
    <n v="37"/>
    <n v="17.39"/>
  </r>
  <r>
    <x v="0"/>
    <n v="1185732"/>
    <d v="2021-06-18T00:00:00"/>
    <x v="1"/>
    <s v="Mississippi"/>
    <s v="Jackson"/>
    <x v="2"/>
    <n v="41"/>
    <x v="231"/>
    <n v="5863"/>
    <n v="3224.65"/>
    <n v="0.55000000000000004"/>
    <x v="2"/>
    <x v="11"/>
    <x v="1"/>
    <n v="41"/>
    <n v="22.55"/>
  </r>
  <r>
    <x v="0"/>
    <n v="1185732"/>
    <d v="2021-06-18T00:00:00"/>
    <x v="1"/>
    <s v="Mississippi"/>
    <s v="Jackson"/>
    <x v="3"/>
    <n v="43"/>
    <x v="236"/>
    <n v="5031"/>
    <n v="2515.5"/>
    <n v="0.5"/>
    <x v="2"/>
    <x v="11"/>
    <x v="1"/>
    <n v="43"/>
    <n v="21.5"/>
  </r>
  <r>
    <x v="0"/>
    <n v="1185732"/>
    <d v="2021-06-18T00:00:00"/>
    <x v="1"/>
    <s v="Mississippi"/>
    <s v="Jackson"/>
    <x v="4"/>
    <n v="57"/>
    <x v="192"/>
    <n v="7695"/>
    <n v="3462.7499999999995"/>
    <n v="0.44999999999999996"/>
    <x v="2"/>
    <x v="11"/>
    <x v="1"/>
    <n v="57"/>
    <n v="25.649999999999995"/>
  </r>
  <r>
    <x v="0"/>
    <n v="1185732"/>
    <d v="2021-06-18T00:00:00"/>
    <x v="1"/>
    <s v="Mississippi"/>
    <s v="Jackson"/>
    <x v="5"/>
    <n v="60"/>
    <x v="143"/>
    <n v="11280"/>
    <n v="7106.4"/>
    <n v="0.63"/>
    <x v="2"/>
    <x v="11"/>
    <x v="1"/>
    <n v="60"/>
    <n v="37.799999999999997"/>
  </r>
  <r>
    <x v="0"/>
    <n v="1185732"/>
    <d v="2021-07-16T00:00:00"/>
    <x v="1"/>
    <s v="Mississippi"/>
    <s v="Jackson"/>
    <x v="0"/>
    <n v="58"/>
    <x v="166"/>
    <n v="12818"/>
    <n v="6537.18"/>
    <n v="0.51"/>
    <x v="2"/>
    <x v="5"/>
    <x v="1"/>
    <n v="58"/>
    <n v="29.580000000000002"/>
  </r>
  <r>
    <x v="1"/>
    <n v="1185732"/>
    <d v="2021-07-16T00:00:00"/>
    <x v="1"/>
    <s v="Mississippi"/>
    <s v="Jackson"/>
    <x v="1"/>
    <n v="53"/>
    <x v="163"/>
    <n v="8268"/>
    <n v="3720.5999999999995"/>
    <n v="0.44999999999999996"/>
    <x v="2"/>
    <x v="5"/>
    <x v="1"/>
    <n v="53"/>
    <n v="23.849999999999998"/>
  </r>
  <r>
    <x v="1"/>
    <n v="1185732"/>
    <d v="2021-07-16T00:00:00"/>
    <x v="1"/>
    <s v="Mississippi"/>
    <s v="Jackson"/>
    <x v="2"/>
    <n v="48"/>
    <x v="213"/>
    <n v="6816"/>
    <n v="3408"/>
    <n v="0.5"/>
    <x v="2"/>
    <x v="5"/>
    <x v="1"/>
    <n v="48"/>
    <n v="24"/>
  </r>
  <r>
    <x v="1"/>
    <n v="1185732"/>
    <d v="2021-07-16T00:00:00"/>
    <x v="1"/>
    <s v="Mississippi"/>
    <s v="Jackson"/>
    <x v="3"/>
    <n v="48"/>
    <x v="168"/>
    <n v="5952"/>
    <n v="3154.56"/>
    <n v="0.53"/>
    <x v="2"/>
    <x v="5"/>
    <x v="1"/>
    <n v="48"/>
    <n v="25.44"/>
  </r>
  <r>
    <x v="1"/>
    <n v="1185732"/>
    <d v="2021-07-16T00:00:00"/>
    <x v="1"/>
    <s v="Mississippi"/>
    <s v="Jackson"/>
    <x v="4"/>
    <n v="59"/>
    <x v="42"/>
    <n v="8850"/>
    <n v="4248"/>
    <n v="0.48"/>
    <x v="2"/>
    <x v="5"/>
    <x v="1"/>
    <n v="59"/>
    <n v="28.32"/>
  </r>
  <r>
    <x v="1"/>
    <n v="1185732"/>
    <d v="2021-07-16T00:00:00"/>
    <x v="1"/>
    <s v="Mississippi"/>
    <s v="Jackson"/>
    <x v="5"/>
    <n v="61"/>
    <x v="129"/>
    <n v="10736"/>
    <n v="6548.96"/>
    <n v="0.61"/>
    <x v="2"/>
    <x v="5"/>
    <x v="1"/>
    <n v="61"/>
    <n v="37.21"/>
  </r>
  <r>
    <x v="1"/>
    <n v="1185732"/>
    <d v="2021-08-17T00:00:00"/>
    <x v="1"/>
    <s v="Mississippi"/>
    <s v="Jackson"/>
    <x v="0"/>
    <n v="56"/>
    <x v="102"/>
    <n v="12040"/>
    <n v="6501.6"/>
    <n v="0.54"/>
    <x v="2"/>
    <x v="6"/>
    <x v="1"/>
    <n v="56"/>
    <n v="30.240000000000002"/>
  </r>
  <r>
    <x v="1"/>
    <n v="1185732"/>
    <d v="2021-08-17T00:00:00"/>
    <x v="1"/>
    <s v="Mississippi"/>
    <s v="Jackson"/>
    <x v="1"/>
    <n v="50"/>
    <x v="137"/>
    <n v="8400"/>
    <n v="4032"/>
    <n v="0.48"/>
    <x v="2"/>
    <x v="6"/>
    <x v="1"/>
    <n v="50"/>
    <n v="24"/>
  </r>
  <r>
    <x v="1"/>
    <n v="1185732"/>
    <d v="2021-08-17T00:00:00"/>
    <x v="1"/>
    <s v="Mississippi"/>
    <s v="Jackson"/>
    <x v="2"/>
    <n v="48"/>
    <x v="135"/>
    <n v="7056"/>
    <n v="3669.1200000000003"/>
    <n v="0.52"/>
    <x v="2"/>
    <x v="6"/>
    <x v="1"/>
    <n v="48"/>
    <n v="24.96"/>
  </r>
  <r>
    <x v="1"/>
    <n v="1185732"/>
    <d v="2021-08-17T00:00:00"/>
    <x v="1"/>
    <s v="Mississippi"/>
    <s v="Jackson"/>
    <x v="3"/>
    <n v="39"/>
    <x v="209"/>
    <n v="4992"/>
    <n v="2595.84"/>
    <n v="0.52"/>
    <x v="2"/>
    <x v="6"/>
    <x v="1"/>
    <n v="39"/>
    <n v="20.28"/>
  </r>
  <r>
    <x v="1"/>
    <n v="1185732"/>
    <d v="2021-08-17T00:00:00"/>
    <x v="1"/>
    <s v="Mississippi"/>
    <s v="Jackson"/>
    <x v="4"/>
    <n v="46"/>
    <x v="185"/>
    <n v="5612"/>
    <n v="2525.3999999999996"/>
    <n v="0.44999999999999996"/>
    <x v="2"/>
    <x v="6"/>
    <x v="1"/>
    <n v="46"/>
    <n v="20.699999999999996"/>
  </r>
  <r>
    <x v="1"/>
    <n v="1185732"/>
    <d v="2021-08-17T00:00:00"/>
    <x v="1"/>
    <s v="Mississippi"/>
    <s v="Jackson"/>
    <x v="5"/>
    <n v="53"/>
    <x v="138"/>
    <n v="8957"/>
    <n v="5822.05"/>
    <n v="0.65"/>
    <x v="2"/>
    <x v="6"/>
    <x v="1"/>
    <n v="53"/>
    <n v="34.450000000000003"/>
  </r>
  <r>
    <x v="1"/>
    <n v="1185732"/>
    <d v="2021-09-16T00:00:00"/>
    <x v="1"/>
    <s v="Mississippi"/>
    <s v="Jackson"/>
    <x v="0"/>
    <n v="47"/>
    <x v="126"/>
    <n v="9541"/>
    <n v="5152.1400000000003"/>
    <n v="0.54"/>
    <x v="2"/>
    <x v="7"/>
    <x v="1"/>
    <n v="47"/>
    <n v="25.380000000000003"/>
  </r>
  <r>
    <x v="1"/>
    <n v="1185732"/>
    <d v="2021-09-16T00:00:00"/>
    <x v="1"/>
    <s v="Mississippi"/>
    <s v="Jackson"/>
    <x v="1"/>
    <n v="42"/>
    <x v="135"/>
    <n v="6174"/>
    <n v="2778.2999999999997"/>
    <n v="0.44999999999999996"/>
    <x v="2"/>
    <x v="7"/>
    <x v="1"/>
    <n v="42"/>
    <n v="18.899999999999999"/>
  </r>
  <r>
    <x v="1"/>
    <n v="1185732"/>
    <d v="2021-09-16T00:00:00"/>
    <x v="1"/>
    <s v="Mississippi"/>
    <s v="Jackson"/>
    <x v="2"/>
    <n v="19"/>
    <x v="248"/>
    <n v="2337"/>
    <n v="1168.5"/>
    <n v="0.5"/>
    <x v="2"/>
    <x v="7"/>
    <x v="1"/>
    <n v="19"/>
    <n v="9.5"/>
  </r>
  <r>
    <x v="1"/>
    <n v="1185732"/>
    <d v="2021-09-16T00:00:00"/>
    <x v="1"/>
    <s v="Mississippi"/>
    <s v="Jackson"/>
    <x v="3"/>
    <n v="19"/>
    <x v="38"/>
    <n v="1900"/>
    <n v="1045"/>
    <n v="0.55000000000000004"/>
    <x v="2"/>
    <x v="7"/>
    <x v="1"/>
    <n v="19"/>
    <n v="10.45"/>
  </r>
  <r>
    <x v="1"/>
    <n v="1185732"/>
    <d v="2021-09-16T00:00:00"/>
    <x v="1"/>
    <s v="Mississippi"/>
    <s v="Jackson"/>
    <x v="4"/>
    <n v="29"/>
    <x v="243"/>
    <n v="3132"/>
    <n v="1503.36"/>
    <n v="0.48"/>
    <x v="2"/>
    <x v="7"/>
    <x v="1"/>
    <n v="29"/>
    <n v="13.92"/>
  </r>
  <r>
    <x v="1"/>
    <n v="1185732"/>
    <d v="2021-09-16T00:00:00"/>
    <x v="1"/>
    <s v="Mississippi"/>
    <s v="Jackson"/>
    <x v="5"/>
    <n v="32"/>
    <x v="242"/>
    <n v="4160"/>
    <n v="2579.1999999999998"/>
    <n v="0.62"/>
    <x v="2"/>
    <x v="7"/>
    <x v="1"/>
    <n v="32"/>
    <n v="19.84"/>
  </r>
  <r>
    <x v="1"/>
    <n v="1185732"/>
    <d v="2021-10-18T00:00:00"/>
    <x v="1"/>
    <s v="Mississippi"/>
    <s v="Jackson"/>
    <x v="0"/>
    <n v="32"/>
    <x v="129"/>
    <n v="5632"/>
    <n v="3041.28"/>
    <n v="0.54"/>
    <x v="2"/>
    <x v="8"/>
    <x v="1"/>
    <n v="32"/>
    <n v="17.28"/>
  </r>
  <r>
    <x v="1"/>
    <n v="1185732"/>
    <d v="2021-10-18T00:00:00"/>
    <x v="1"/>
    <s v="Mississippi"/>
    <s v="Jackson"/>
    <x v="1"/>
    <n v="25"/>
    <x v="57"/>
    <n v="3625"/>
    <n v="1631.2499999999998"/>
    <n v="0.44999999999999996"/>
    <x v="2"/>
    <x v="8"/>
    <x v="1"/>
    <n v="25"/>
    <n v="11.249999999999998"/>
  </r>
  <r>
    <x v="1"/>
    <n v="1185732"/>
    <d v="2021-10-18T00:00:00"/>
    <x v="1"/>
    <s v="Mississippi"/>
    <s v="Jackson"/>
    <x v="2"/>
    <n v="24"/>
    <x v="230"/>
    <n v="2352"/>
    <n v="1270.0800000000002"/>
    <n v="0.54"/>
    <x v="2"/>
    <x v="8"/>
    <x v="1"/>
    <n v="24"/>
    <n v="12.96"/>
  </r>
  <r>
    <x v="1"/>
    <n v="1185732"/>
    <d v="2021-10-18T00:00:00"/>
    <x v="1"/>
    <s v="Mississippi"/>
    <s v="Jackson"/>
    <x v="3"/>
    <n v="23"/>
    <x v="193"/>
    <n v="2415"/>
    <n v="1207.5"/>
    <n v="0.5"/>
    <x v="2"/>
    <x v="8"/>
    <x v="1"/>
    <n v="23"/>
    <n v="11.5"/>
  </r>
  <r>
    <x v="1"/>
    <n v="1185732"/>
    <d v="2021-10-18T00:00:00"/>
    <x v="1"/>
    <s v="Mississippi"/>
    <s v="Jackson"/>
    <x v="4"/>
    <n v="32"/>
    <x v="230"/>
    <n v="3136"/>
    <n v="1568"/>
    <n v="0.5"/>
    <x v="2"/>
    <x v="8"/>
    <x v="1"/>
    <n v="32"/>
    <n v="16"/>
  </r>
  <r>
    <x v="2"/>
    <n v="1185732"/>
    <d v="2021-10-18T00:00:00"/>
    <x v="1"/>
    <s v="Mississippi"/>
    <s v="Jackson"/>
    <x v="5"/>
    <n v="33"/>
    <x v="168"/>
    <n v="4092"/>
    <n v="2618.88"/>
    <n v="0.64"/>
    <x v="2"/>
    <x v="8"/>
    <x v="1"/>
    <n v="33"/>
    <n v="21.12"/>
  </r>
  <r>
    <x v="2"/>
    <n v="1185732"/>
    <d v="2021-11-17T00:00:00"/>
    <x v="1"/>
    <s v="Mississippi"/>
    <s v="Jackson"/>
    <x v="0"/>
    <n v="28"/>
    <x v="134"/>
    <n v="4564"/>
    <n v="2464.56"/>
    <n v="0.54"/>
    <x v="2"/>
    <x v="9"/>
    <x v="1"/>
    <n v="28"/>
    <n v="15.12"/>
  </r>
  <r>
    <x v="2"/>
    <n v="1185732"/>
    <d v="2021-11-17T00:00:00"/>
    <x v="1"/>
    <s v="Mississippi"/>
    <s v="Jackson"/>
    <x v="1"/>
    <n v="18"/>
    <x v="236"/>
    <n v="2106"/>
    <n v="947.69999999999993"/>
    <n v="0.44999999999999996"/>
    <x v="2"/>
    <x v="9"/>
    <x v="1"/>
    <n v="18"/>
    <n v="8.1"/>
  </r>
  <r>
    <x v="2"/>
    <n v="1185732"/>
    <d v="2021-11-17T00:00:00"/>
    <x v="1"/>
    <s v="Mississippi"/>
    <s v="Jackson"/>
    <x v="2"/>
    <n v="28"/>
    <x v="215"/>
    <n v="3108"/>
    <n v="1678.3200000000002"/>
    <n v="0.54"/>
    <x v="2"/>
    <x v="9"/>
    <x v="1"/>
    <n v="28"/>
    <n v="15.120000000000001"/>
  </r>
  <r>
    <x v="2"/>
    <n v="1185732"/>
    <d v="2021-11-17T00:00:00"/>
    <x v="1"/>
    <s v="Mississippi"/>
    <s v="Jackson"/>
    <x v="3"/>
    <n v="54"/>
    <x v="236"/>
    <n v="6318"/>
    <n v="3348.54"/>
    <n v="0.53"/>
    <x v="2"/>
    <x v="9"/>
    <x v="1"/>
    <n v="54"/>
    <n v="28.62"/>
  </r>
  <r>
    <x v="2"/>
    <n v="1185732"/>
    <d v="2021-11-17T00:00:00"/>
    <x v="1"/>
    <s v="Mississippi"/>
    <s v="Jackson"/>
    <x v="4"/>
    <n v="71"/>
    <x v="248"/>
    <n v="8733"/>
    <n v="3929.8499999999995"/>
    <n v="0.44999999999999996"/>
    <x v="2"/>
    <x v="9"/>
    <x v="1"/>
    <n v="71"/>
    <n v="31.949999999999996"/>
  </r>
  <r>
    <x v="2"/>
    <n v="1185732"/>
    <d v="2021-11-17T00:00:00"/>
    <x v="1"/>
    <s v="Mississippi"/>
    <s v="Jackson"/>
    <x v="5"/>
    <n v="68"/>
    <x v="174"/>
    <n v="10744"/>
    <n v="6553.84"/>
    <n v="0.61"/>
    <x v="2"/>
    <x v="9"/>
    <x v="1"/>
    <n v="68"/>
    <n v="41.480000000000004"/>
  </r>
  <r>
    <x v="2"/>
    <n v="1185732"/>
    <d v="2021-12-16T00:00:00"/>
    <x v="1"/>
    <s v="Mississippi"/>
    <s v="Jackson"/>
    <x v="0"/>
    <n v="68"/>
    <x v="145"/>
    <n v="13192"/>
    <n v="6991.76"/>
    <n v="0.53"/>
    <x v="2"/>
    <x v="10"/>
    <x v="1"/>
    <n v="68"/>
    <n v="36.04"/>
  </r>
  <r>
    <x v="2"/>
    <n v="1185732"/>
    <d v="2021-12-16T00:00:00"/>
    <x v="1"/>
    <s v="Mississippi"/>
    <s v="Jackson"/>
    <x v="1"/>
    <n v="58"/>
    <x v="155"/>
    <n v="8990"/>
    <n v="4405.1000000000004"/>
    <n v="0.49"/>
    <x v="2"/>
    <x v="10"/>
    <x v="1"/>
    <n v="58"/>
    <n v="28.42"/>
  </r>
  <r>
    <x v="2"/>
    <n v="1185732"/>
    <d v="2021-12-16T00:00:00"/>
    <x v="1"/>
    <s v="Mississippi"/>
    <s v="Jackson"/>
    <x v="2"/>
    <n v="59"/>
    <x v="251"/>
    <n v="8083"/>
    <n v="4364.8200000000006"/>
    <n v="0.54"/>
    <x v="2"/>
    <x v="10"/>
    <x v="1"/>
    <n v="59"/>
    <n v="31.860000000000003"/>
  </r>
  <r>
    <x v="2"/>
    <n v="1185732"/>
    <d v="2021-12-16T00:00:00"/>
    <x v="1"/>
    <s v="Mississippi"/>
    <s v="Jackson"/>
    <x v="3"/>
    <n v="56"/>
    <x v="247"/>
    <n v="7448"/>
    <n v="3872.96"/>
    <n v="0.52"/>
    <x v="2"/>
    <x v="10"/>
    <x v="1"/>
    <n v="56"/>
    <n v="29.12"/>
  </r>
  <r>
    <x v="2"/>
    <n v="1185732"/>
    <d v="2021-12-16T00:00:00"/>
    <x v="1"/>
    <s v="Mississippi"/>
    <s v="Jackson"/>
    <x v="4"/>
    <n v="65"/>
    <x v="168"/>
    <n v="8060"/>
    <n v="4030"/>
    <n v="0.5"/>
    <x v="2"/>
    <x v="10"/>
    <x v="1"/>
    <n v="65"/>
    <n v="32.5"/>
  </r>
  <r>
    <x v="2"/>
    <n v="1185732"/>
    <d v="2021-12-16T00:00:00"/>
    <x v="1"/>
    <s v="Mississippi"/>
    <s v="Jackson"/>
    <x v="5"/>
    <n v="71"/>
    <x v="179"/>
    <n v="10224"/>
    <n v="6236.6399999999994"/>
    <n v="0.61"/>
    <x v="2"/>
    <x v="10"/>
    <x v="1"/>
    <n v="71"/>
    <n v="43.309999999999995"/>
  </r>
  <r>
    <x v="2"/>
    <n v="1197831"/>
    <d v="2021-01-23T00:00:00"/>
    <x v="1"/>
    <s v="Mississippi"/>
    <s v="Jackson"/>
    <x v="0"/>
    <n v="24"/>
    <x v="129"/>
    <n v="4224"/>
    <n v="2154.2400000000002"/>
    <n v="0.51"/>
    <x v="2"/>
    <x v="0"/>
    <x v="1"/>
    <n v="24"/>
    <n v="12.240000000000002"/>
  </r>
  <r>
    <x v="2"/>
    <n v="1197831"/>
    <d v="2021-01-23T00:00:00"/>
    <x v="1"/>
    <s v="Mississippi"/>
    <s v="Jackson"/>
    <x v="1"/>
    <n v="25"/>
    <x v="165"/>
    <n v="3275"/>
    <n v="1473.7499999999998"/>
    <n v="0.44999999999999996"/>
    <x v="2"/>
    <x v="0"/>
    <x v="1"/>
    <n v="25"/>
    <n v="11.249999999999998"/>
  </r>
  <r>
    <x v="2"/>
    <n v="1197831"/>
    <d v="2021-01-23T00:00:00"/>
    <x v="1"/>
    <s v="Mississippi"/>
    <s v="Jackson"/>
    <x v="2"/>
    <n v="14"/>
    <x v="236"/>
    <n v="1638"/>
    <n v="835.38"/>
    <n v="0.51"/>
    <x v="2"/>
    <x v="0"/>
    <x v="1"/>
    <n v="14"/>
    <n v="7.14"/>
  </r>
  <r>
    <x v="2"/>
    <n v="1197831"/>
    <d v="2021-01-23T00:00:00"/>
    <x v="1"/>
    <s v="Mississippi"/>
    <s v="Jackson"/>
    <x v="3"/>
    <n v="19"/>
    <x v="252"/>
    <n v="1482"/>
    <n v="785.46"/>
    <n v="0.53"/>
    <x v="2"/>
    <x v="0"/>
    <x v="1"/>
    <n v="19"/>
    <n v="10.07"/>
  </r>
  <r>
    <x v="2"/>
    <n v="1197831"/>
    <d v="2021-01-23T00:00:00"/>
    <x v="1"/>
    <s v="Mississippi"/>
    <s v="Jackson"/>
    <x v="4"/>
    <n v="34"/>
    <x v="60"/>
    <n v="3230"/>
    <n v="1550.3999999999999"/>
    <n v="0.48"/>
    <x v="2"/>
    <x v="0"/>
    <x v="1"/>
    <n v="34"/>
    <n v="16.32"/>
  </r>
  <r>
    <x v="2"/>
    <n v="1197831"/>
    <d v="2021-01-23T00:00:00"/>
    <x v="1"/>
    <s v="Mississippi"/>
    <s v="Jackson"/>
    <x v="5"/>
    <n v="23"/>
    <x v="185"/>
    <n v="2806"/>
    <n v="1459.1200000000001"/>
    <n v="0.52"/>
    <x v="2"/>
    <x v="0"/>
    <x v="1"/>
    <n v="23"/>
    <n v="11.96"/>
  </r>
  <r>
    <x v="2"/>
    <n v="1197831"/>
    <d v="2021-02-21T00:00:00"/>
    <x v="1"/>
    <s v="Mississippi"/>
    <s v="Jackson"/>
    <x v="0"/>
    <n v="24"/>
    <x v="133"/>
    <n v="4536"/>
    <n v="2313.36"/>
    <n v="0.51"/>
    <x v="2"/>
    <x v="1"/>
    <x v="1"/>
    <n v="24"/>
    <n v="12.24"/>
  </r>
  <r>
    <x v="2"/>
    <n v="1197831"/>
    <d v="2021-02-21T00:00:00"/>
    <x v="1"/>
    <s v="Mississippi"/>
    <s v="Jackson"/>
    <x v="1"/>
    <n v="24"/>
    <x v="193"/>
    <n v="2520"/>
    <n v="1134"/>
    <n v="0.44999999999999996"/>
    <x v="2"/>
    <x v="1"/>
    <x v="1"/>
    <n v="24"/>
    <n v="10.8"/>
  </r>
  <r>
    <x v="2"/>
    <n v="1197831"/>
    <d v="2021-02-21T00:00:00"/>
    <x v="1"/>
    <s v="Mississippi"/>
    <s v="Jackson"/>
    <x v="2"/>
    <n v="14"/>
    <x v="196"/>
    <n v="1680"/>
    <n v="840"/>
    <n v="0.5"/>
    <x v="2"/>
    <x v="1"/>
    <x v="1"/>
    <n v="14"/>
    <n v="7"/>
  </r>
  <r>
    <x v="1"/>
    <n v="1197831"/>
    <d v="2021-02-21T00:00:00"/>
    <x v="1"/>
    <s v="Arkansas"/>
    <s v="Little Rock"/>
    <x v="3"/>
    <n v="18"/>
    <x v="227"/>
    <n v="1260"/>
    <n v="630"/>
    <n v="0.5"/>
    <x v="2"/>
    <x v="1"/>
    <x v="1"/>
    <n v="18"/>
    <n v="9"/>
  </r>
  <r>
    <x v="1"/>
    <n v="1197831"/>
    <d v="2021-02-21T00:00:00"/>
    <x v="1"/>
    <s v="Arkansas"/>
    <s v="Little Rock"/>
    <x v="4"/>
    <n v="34"/>
    <x v="230"/>
    <n v="3332"/>
    <n v="1499.3999999999999"/>
    <n v="0.44999999999999996"/>
    <x v="2"/>
    <x v="1"/>
    <x v="1"/>
    <n v="34"/>
    <n v="15.299999999999999"/>
  </r>
  <r>
    <x v="1"/>
    <n v="1197831"/>
    <d v="2021-02-21T00:00:00"/>
    <x v="1"/>
    <s v="Arkansas"/>
    <s v="Little Rock"/>
    <x v="5"/>
    <n v="19"/>
    <x v="202"/>
    <n v="2185"/>
    <n v="1179.9000000000001"/>
    <n v="0.54"/>
    <x v="2"/>
    <x v="1"/>
    <x v="1"/>
    <n v="19"/>
    <n v="10.260000000000002"/>
  </r>
  <r>
    <x v="1"/>
    <n v="1197831"/>
    <d v="2021-03-19T00:00:00"/>
    <x v="1"/>
    <s v="Arkansas"/>
    <s v="Little Rock"/>
    <x v="0"/>
    <n v="18"/>
    <x v="141"/>
    <n v="3258"/>
    <n v="1726.74"/>
    <n v="0.53"/>
    <x v="2"/>
    <x v="2"/>
    <x v="1"/>
    <n v="18"/>
    <n v="9.5400000000000009"/>
  </r>
  <r>
    <x v="1"/>
    <n v="1197831"/>
    <d v="2021-03-19T00:00:00"/>
    <x v="1"/>
    <s v="Arkansas"/>
    <s v="Little Rock"/>
    <x v="1"/>
    <n v="20"/>
    <x v="230"/>
    <n v="1960"/>
    <n v="881.99999999999989"/>
    <n v="0.44999999999999996"/>
    <x v="2"/>
    <x v="2"/>
    <x v="1"/>
    <n v="20"/>
    <n v="8.9999999999999982"/>
  </r>
  <r>
    <x v="1"/>
    <n v="1197831"/>
    <d v="2021-03-19T00:00:00"/>
    <x v="1"/>
    <s v="Arkansas"/>
    <s v="Little Rock"/>
    <x v="2"/>
    <n v="10"/>
    <x v="246"/>
    <n v="880"/>
    <n v="475.20000000000005"/>
    <n v="0.54"/>
    <x v="2"/>
    <x v="2"/>
    <x v="1"/>
    <n v="10"/>
    <n v="5.4"/>
  </r>
  <r>
    <x v="1"/>
    <n v="1197831"/>
    <d v="2021-03-19T00:00:00"/>
    <x v="1"/>
    <s v="Arkansas"/>
    <s v="Little Rock"/>
    <x v="3"/>
    <n v="19"/>
    <x v="180"/>
    <n v="1140"/>
    <n v="592.80000000000007"/>
    <n v="0.52"/>
    <x v="2"/>
    <x v="2"/>
    <x v="1"/>
    <n v="19"/>
    <n v="9.8800000000000008"/>
  </r>
  <r>
    <x v="1"/>
    <n v="1197831"/>
    <d v="2021-03-19T00:00:00"/>
    <x v="1"/>
    <s v="Arkansas"/>
    <s v="Little Rock"/>
    <x v="4"/>
    <n v="32"/>
    <x v="188"/>
    <n v="2080"/>
    <n v="956.8"/>
    <n v="0.45999999999999996"/>
    <x v="2"/>
    <x v="2"/>
    <x v="1"/>
    <n v="32"/>
    <n v="14.719999999999999"/>
  </r>
  <r>
    <x v="1"/>
    <n v="1197831"/>
    <d v="2021-03-19T00:00:00"/>
    <x v="1"/>
    <s v="Arkansas"/>
    <s v="Little Rock"/>
    <x v="5"/>
    <n v="24"/>
    <x v="240"/>
    <n v="2448"/>
    <n v="1248.48"/>
    <n v="0.51"/>
    <x v="2"/>
    <x v="2"/>
    <x v="1"/>
    <n v="24"/>
    <n v="12.24"/>
  </r>
  <r>
    <x v="1"/>
    <n v="1197831"/>
    <d v="2021-04-20T00:00:00"/>
    <x v="1"/>
    <s v="Arkansas"/>
    <s v="Little Rock"/>
    <x v="0"/>
    <n v="23"/>
    <x v="132"/>
    <n v="4002"/>
    <n v="2161.08"/>
    <n v="0.54"/>
    <x v="2"/>
    <x v="3"/>
    <x v="1"/>
    <n v="23"/>
    <n v="12.42"/>
  </r>
  <r>
    <x v="1"/>
    <n v="1197831"/>
    <d v="2021-04-20T00:00:00"/>
    <x v="1"/>
    <s v="Arkansas"/>
    <s v="Little Rock"/>
    <x v="1"/>
    <n v="24"/>
    <x v="194"/>
    <n v="1944"/>
    <n v="952.56"/>
    <n v="0.49"/>
    <x v="2"/>
    <x v="3"/>
    <x v="1"/>
    <n v="24"/>
    <n v="11.76"/>
  </r>
  <r>
    <x v="1"/>
    <n v="1197831"/>
    <d v="2021-04-20T00:00:00"/>
    <x v="1"/>
    <s v="Arkansas"/>
    <s v="Little Rock"/>
    <x v="2"/>
    <n v="14"/>
    <x v="41"/>
    <n v="1050"/>
    <n v="546"/>
    <n v="0.52"/>
    <x v="2"/>
    <x v="3"/>
    <x v="1"/>
    <n v="14"/>
    <n v="7.28"/>
  </r>
  <r>
    <x v="1"/>
    <n v="1197831"/>
    <d v="2021-04-20T00:00:00"/>
    <x v="1"/>
    <s v="Arkansas"/>
    <s v="Little Rock"/>
    <x v="3"/>
    <n v="20"/>
    <x v="184"/>
    <n v="1260"/>
    <n v="667.80000000000007"/>
    <n v="0.53"/>
    <x v="2"/>
    <x v="3"/>
    <x v="1"/>
    <n v="20"/>
    <n v="10.600000000000001"/>
  </r>
  <r>
    <x v="1"/>
    <n v="1197831"/>
    <d v="2021-04-20T00:00:00"/>
    <x v="1"/>
    <s v="Arkansas"/>
    <s v="Little Rock"/>
    <x v="4"/>
    <n v="37"/>
    <x v="201"/>
    <n v="2701"/>
    <n v="1296.48"/>
    <n v="0.48"/>
    <x v="2"/>
    <x v="3"/>
    <x v="1"/>
    <n v="37"/>
    <n v="17.760000000000002"/>
  </r>
  <r>
    <x v="1"/>
    <n v="1197831"/>
    <d v="2021-04-20T00:00:00"/>
    <x v="1"/>
    <s v="Arkansas"/>
    <s v="Little Rock"/>
    <x v="5"/>
    <n v="28"/>
    <x v="210"/>
    <n v="3248"/>
    <n v="1656.48"/>
    <n v="0.51"/>
    <x v="2"/>
    <x v="3"/>
    <x v="1"/>
    <n v="28"/>
    <n v="14.28"/>
  </r>
  <r>
    <x v="1"/>
    <n v="1197831"/>
    <d v="2021-05-19T00:00:00"/>
    <x v="1"/>
    <s v="Arkansas"/>
    <s v="Little Rock"/>
    <x v="0"/>
    <n v="39"/>
    <x v="141"/>
    <n v="7059"/>
    <n v="3811.86"/>
    <n v="0.54"/>
    <x v="2"/>
    <x v="4"/>
    <x v="1"/>
    <n v="39"/>
    <n v="21.060000000000002"/>
  </r>
  <r>
    <x v="1"/>
    <n v="1197831"/>
    <d v="2021-05-19T00:00:00"/>
    <x v="1"/>
    <s v="Arkansas"/>
    <s v="Little Rock"/>
    <x v="1"/>
    <n v="38"/>
    <x v="161"/>
    <n v="4294"/>
    <n v="2147"/>
    <n v="0.5"/>
    <x v="2"/>
    <x v="4"/>
    <x v="1"/>
    <n v="38"/>
    <n v="19"/>
  </r>
  <r>
    <x v="1"/>
    <n v="1197831"/>
    <d v="2021-05-19T00:00:00"/>
    <x v="1"/>
    <s v="Arkansas"/>
    <s v="Little Rock"/>
    <x v="2"/>
    <n v="34"/>
    <x v="250"/>
    <n v="3094"/>
    <n v="1701.7"/>
    <n v="0.55000000000000004"/>
    <x v="2"/>
    <x v="4"/>
    <x v="1"/>
    <n v="34"/>
    <n v="18.7"/>
  </r>
  <r>
    <x v="1"/>
    <n v="1197831"/>
    <d v="2021-05-19T00:00:00"/>
    <x v="1"/>
    <s v="Arkansas"/>
    <s v="Little Rock"/>
    <x v="3"/>
    <n v="34"/>
    <x v="252"/>
    <n v="2652"/>
    <n v="1405.5600000000002"/>
    <n v="0.53"/>
    <x v="2"/>
    <x v="4"/>
    <x v="1"/>
    <n v="34"/>
    <n v="18.020000000000003"/>
  </r>
  <r>
    <x v="1"/>
    <n v="1197831"/>
    <d v="2021-05-19T00:00:00"/>
    <x v="1"/>
    <s v="Arkansas"/>
    <s v="Little Rock"/>
    <x v="4"/>
    <n v="42"/>
    <x v="211"/>
    <n v="3570"/>
    <n v="1677.8999999999999"/>
    <n v="0.47"/>
    <x v="2"/>
    <x v="4"/>
    <x v="1"/>
    <n v="42"/>
    <n v="19.739999999999998"/>
  </r>
  <r>
    <x v="1"/>
    <n v="1197831"/>
    <d v="2021-05-19T00:00:00"/>
    <x v="1"/>
    <s v="Arkansas"/>
    <s v="Little Rock"/>
    <x v="5"/>
    <n v="44"/>
    <x v="215"/>
    <n v="4884"/>
    <n v="2686.2000000000003"/>
    <n v="0.55000000000000004"/>
    <x v="2"/>
    <x v="4"/>
    <x v="1"/>
    <n v="44"/>
    <n v="24.200000000000003"/>
  </r>
  <r>
    <x v="1"/>
    <n v="1197831"/>
    <d v="2021-06-21T00:00:00"/>
    <x v="1"/>
    <s v="Arkansas"/>
    <s v="Little Rock"/>
    <x v="0"/>
    <n v="36"/>
    <x v="126"/>
    <n v="7308"/>
    <n v="3654"/>
    <n v="0.5"/>
    <x v="2"/>
    <x v="11"/>
    <x v="1"/>
    <n v="36"/>
    <n v="18"/>
  </r>
  <r>
    <x v="1"/>
    <n v="1197831"/>
    <d v="2021-06-21T00:00:00"/>
    <x v="1"/>
    <s v="Arkansas"/>
    <s v="Little Rock"/>
    <x v="1"/>
    <n v="32"/>
    <x v="162"/>
    <n v="3392"/>
    <n v="1662.08"/>
    <n v="0.49"/>
    <x v="2"/>
    <x v="11"/>
    <x v="1"/>
    <n v="32"/>
    <n v="15.68"/>
  </r>
  <r>
    <x v="1"/>
    <n v="1197831"/>
    <d v="2021-06-21T00:00:00"/>
    <x v="1"/>
    <s v="Arkansas"/>
    <s v="Little Rock"/>
    <x v="2"/>
    <n v="38"/>
    <x v="233"/>
    <n v="3952"/>
    <n v="2134.08"/>
    <n v="0.54"/>
    <x v="2"/>
    <x v="11"/>
    <x v="1"/>
    <n v="38"/>
    <n v="20.52"/>
  </r>
  <r>
    <x v="1"/>
    <n v="1197831"/>
    <d v="2021-06-21T00:00:00"/>
    <x v="1"/>
    <s v="Arkansas"/>
    <s v="Little Rock"/>
    <x v="3"/>
    <n v="37"/>
    <x v="230"/>
    <n v="3626"/>
    <n v="1885.52"/>
    <n v="0.52"/>
    <x v="2"/>
    <x v="11"/>
    <x v="1"/>
    <n v="37"/>
    <n v="19.239999999999998"/>
  </r>
  <r>
    <x v="1"/>
    <n v="1197831"/>
    <d v="2021-06-21T00:00:00"/>
    <x v="1"/>
    <s v="Arkansas"/>
    <s v="Little Rock"/>
    <x v="4"/>
    <n v="54"/>
    <x v="230"/>
    <n v="5292"/>
    <n v="2540.16"/>
    <n v="0.48"/>
    <x v="2"/>
    <x v="11"/>
    <x v="1"/>
    <n v="54"/>
    <n v="25.919999999999998"/>
  </r>
  <r>
    <x v="1"/>
    <n v="1197831"/>
    <d v="2021-06-21T00:00:00"/>
    <x v="1"/>
    <s v="Arkansas"/>
    <s v="Little Rock"/>
    <x v="5"/>
    <n v="54"/>
    <x v="160"/>
    <n v="8640"/>
    <n v="4665.6000000000004"/>
    <n v="0.54"/>
    <x v="2"/>
    <x v="11"/>
    <x v="1"/>
    <n v="54"/>
    <n v="29.160000000000004"/>
  </r>
  <r>
    <x v="1"/>
    <n v="1197831"/>
    <d v="2021-07-19T00:00:00"/>
    <x v="1"/>
    <s v="Arkansas"/>
    <s v="Little Rock"/>
    <x v="0"/>
    <n v="50"/>
    <x v="148"/>
    <n v="11650"/>
    <n v="5825"/>
    <n v="0.5"/>
    <x v="2"/>
    <x v="5"/>
    <x v="1"/>
    <n v="50"/>
    <n v="25"/>
  </r>
  <r>
    <x v="1"/>
    <n v="1197831"/>
    <d v="2021-07-19T00:00:00"/>
    <x v="1"/>
    <s v="Arkansas"/>
    <s v="Little Rock"/>
    <x v="1"/>
    <n v="47"/>
    <x v="135"/>
    <n v="6909"/>
    <n v="3109.0499999999997"/>
    <n v="0.44999999999999996"/>
    <x v="2"/>
    <x v="5"/>
    <x v="1"/>
    <n v="47"/>
    <n v="21.15"/>
  </r>
  <r>
    <x v="1"/>
    <n v="1197831"/>
    <d v="2021-07-19T00:00:00"/>
    <x v="1"/>
    <s v="Arkansas"/>
    <s v="Little Rock"/>
    <x v="2"/>
    <n v="43"/>
    <x v="214"/>
    <n v="5418"/>
    <n v="2763.18"/>
    <n v="0.51"/>
    <x v="2"/>
    <x v="5"/>
    <x v="1"/>
    <n v="43"/>
    <n v="21.93"/>
  </r>
  <r>
    <x v="1"/>
    <n v="1197831"/>
    <d v="2021-07-19T00:00:00"/>
    <x v="1"/>
    <s v="Arkansas"/>
    <s v="Little Rock"/>
    <x v="3"/>
    <n v="41"/>
    <x v="210"/>
    <n v="4756"/>
    <n v="2568.2400000000002"/>
    <n v="0.54"/>
    <x v="2"/>
    <x v="5"/>
    <x v="1"/>
    <n v="41"/>
    <n v="22.14"/>
  </r>
  <r>
    <x v="1"/>
    <n v="1197831"/>
    <d v="2021-07-19T00:00:00"/>
    <x v="1"/>
    <s v="Arkansas"/>
    <s v="Little Rock"/>
    <x v="4"/>
    <n v="55"/>
    <x v="164"/>
    <n v="6545"/>
    <n v="3207.0499999999997"/>
    <n v="0.49"/>
    <x v="2"/>
    <x v="5"/>
    <x v="1"/>
    <n v="55"/>
    <n v="26.95"/>
  </r>
  <r>
    <x v="1"/>
    <n v="1197831"/>
    <d v="2021-07-19T00:00:00"/>
    <x v="1"/>
    <s v="Arkansas"/>
    <s v="Little Rock"/>
    <x v="5"/>
    <n v="63"/>
    <x v="42"/>
    <n v="9450"/>
    <n v="5103"/>
    <n v="0.54"/>
    <x v="2"/>
    <x v="5"/>
    <x v="1"/>
    <n v="63"/>
    <n v="34.020000000000003"/>
  </r>
  <r>
    <x v="1"/>
    <n v="1197831"/>
    <d v="2021-08-20T00:00:00"/>
    <x v="1"/>
    <s v="Arkansas"/>
    <s v="Little Rock"/>
    <x v="0"/>
    <n v="55"/>
    <x v="124"/>
    <n v="11550"/>
    <n v="6237"/>
    <n v="0.54"/>
    <x v="2"/>
    <x v="6"/>
    <x v="1"/>
    <n v="55"/>
    <n v="29.7"/>
  </r>
  <r>
    <x v="1"/>
    <n v="1197831"/>
    <d v="2021-08-20T00:00:00"/>
    <x v="1"/>
    <s v="Arkansas"/>
    <s v="Little Rock"/>
    <x v="1"/>
    <n v="50"/>
    <x v="152"/>
    <n v="7600"/>
    <n v="3648"/>
    <n v="0.48"/>
    <x v="2"/>
    <x v="6"/>
    <x v="1"/>
    <n v="50"/>
    <n v="24"/>
  </r>
  <r>
    <x v="1"/>
    <n v="1197831"/>
    <d v="2021-08-20T00:00:00"/>
    <x v="1"/>
    <s v="Arkansas"/>
    <s v="Little Rock"/>
    <x v="2"/>
    <n v="47"/>
    <x v="214"/>
    <n v="5922"/>
    <n v="3079.44"/>
    <n v="0.52"/>
    <x v="2"/>
    <x v="6"/>
    <x v="1"/>
    <n v="47"/>
    <n v="24.44"/>
  </r>
  <r>
    <x v="1"/>
    <n v="1197831"/>
    <d v="2021-08-20T00:00:00"/>
    <x v="1"/>
    <s v="Arkansas"/>
    <s v="Little Rock"/>
    <x v="3"/>
    <n v="39"/>
    <x v="233"/>
    <n v="4056"/>
    <n v="2028"/>
    <n v="0.5"/>
    <x v="2"/>
    <x v="6"/>
    <x v="1"/>
    <n v="39"/>
    <n v="19.5"/>
  </r>
  <r>
    <x v="1"/>
    <n v="1197831"/>
    <d v="2021-08-20T00:00:00"/>
    <x v="1"/>
    <s v="Arkansas"/>
    <s v="Little Rock"/>
    <x v="4"/>
    <n v="48"/>
    <x v="161"/>
    <n v="5424"/>
    <n v="2657.7599999999998"/>
    <n v="0.49"/>
    <x v="2"/>
    <x v="6"/>
    <x v="1"/>
    <n v="48"/>
    <n v="23.52"/>
  </r>
  <r>
    <x v="1"/>
    <n v="1197831"/>
    <d v="2021-08-20T00:00:00"/>
    <x v="1"/>
    <s v="Arkansas"/>
    <s v="Little Rock"/>
    <x v="5"/>
    <n v="50"/>
    <x v="231"/>
    <n v="7150"/>
    <n v="3718"/>
    <n v="0.52"/>
    <x v="2"/>
    <x v="6"/>
    <x v="1"/>
    <n v="50"/>
    <n v="26"/>
  </r>
  <r>
    <x v="1"/>
    <n v="1197831"/>
    <d v="2021-09-19T00:00:00"/>
    <x v="1"/>
    <s v="Arkansas"/>
    <s v="Little Rock"/>
    <x v="0"/>
    <n v="48"/>
    <x v="131"/>
    <n v="8736"/>
    <n v="4542.72"/>
    <n v="0.52"/>
    <x v="2"/>
    <x v="7"/>
    <x v="1"/>
    <n v="48"/>
    <n v="24.96"/>
  </r>
  <r>
    <x v="1"/>
    <n v="1197831"/>
    <d v="2021-09-19T00:00:00"/>
    <x v="1"/>
    <s v="Arkansas"/>
    <s v="Little Rock"/>
    <x v="1"/>
    <n v="39"/>
    <x v="214"/>
    <n v="4914"/>
    <n v="2358.7199999999998"/>
    <n v="0.48"/>
    <x v="2"/>
    <x v="7"/>
    <x v="1"/>
    <n v="39"/>
    <n v="18.72"/>
  </r>
  <r>
    <x v="1"/>
    <n v="1197831"/>
    <d v="2021-09-19T00:00:00"/>
    <x v="1"/>
    <s v="Arkansas"/>
    <s v="Little Rock"/>
    <x v="2"/>
    <n v="14"/>
    <x v="246"/>
    <n v="1232"/>
    <n v="640.64"/>
    <n v="0.52"/>
    <x v="2"/>
    <x v="7"/>
    <x v="1"/>
    <n v="14"/>
    <n v="7.28"/>
  </r>
  <r>
    <x v="1"/>
    <n v="1197831"/>
    <d v="2021-09-19T00:00:00"/>
    <x v="1"/>
    <s v="Arkansas"/>
    <s v="Little Rock"/>
    <x v="3"/>
    <n v="14"/>
    <x v="246"/>
    <n v="1232"/>
    <n v="640.64"/>
    <n v="0.52"/>
    <x v="2"/>
    <x v="7"/>
    <x v="1"/>
    <n v="14"/>
    <n v="7.28"/>
  </r>
  <r>
    <x v="1"/>
    <n v="1197831"/>
    <d v="2021-09-19T00:00:00"/>
    <x v="1"/>
    <s v="Arkansas"/>
    <s v="Little Rock"/>
    <x v="4"/>
    <n v="23"/>
    <x v="198"/>
    <n v="2162"/>
    <n v="1081"/>
    <n v="0.5"/>
    <x v="2"/>
    <x v="7"/>
    <x v="1"/>
    <n v="23"/>
    <n v="11.5"/>
  </r>
  <r>
    <x v="1"/>
    <n v="1197831"/>
    <d v="2021-09-19T00:00:00"/>
    <x v="1"/>
    <s v="Arkansas"/>
    <s v="Little Rock"/>
    <x v="5"/>
    <n v="29"/>
    <x v="164"/>
    <n v="3451"/>
    <n v="1863.5400000000002"/>
    <n v="0.54"/>
    <x v="2"/>
    <x v="7"/>
    <x v="1"/>
    <n v="29"/>
    <n v="15.660000000000002"/>
  </r>
  <r>
    <x v="1"/>
    <n v="1197831"/>
    <d v="2021-10-21T00:00:00"/>
    <x v="1"/>
    <s v="Arkansas"/>
    <s v="Little Rock"/>
    <x v="0"/>
    <n v="27"/>
    <x v="42"/>
    <n v="4050"/>
    <n v="2025"/>
    <n v="0.5"/>
    <x v="2"/>
    <x v="8"/>
    <x v="1"/>
    <n v="27"/>
    <n v="13.5"/>
  </r>
  <r>
    <x v="1"/>
    <n v="1197831"/>
    <d v="2021-10-21T00:00:00"/>
    <x v="1"/>
    <s v="Arkansas"/>
    <s v="Little Rock"/>
    <x v="1"/>
    <n v="19"/>
    <x v="162"/>
    <n v="2014"/>
    <n v="906.3"/>
    <n v="0.44999999999999996"/>
    <x v="2"/>
    <x v="8"/>
    <x v="1"/>
    <n v="19"/>
    <n v="8.5499999999999989"/>
  </r>
  <r>
    <x v="1"/>
    <n v="1197831"/>
    <d v="2021-10-21T00:00:00"/>
    <x v="1"/>
    <s v="Arkansas"/>
    <s v="Little Rock"/>
    <x v="2"/>
    <n v="19"/>
    <x v="252"/>
    <n v="1482"/>
    <n v="741"/>
    <n v="0.5"/>
    <x v="2"/>
    <x v="8"/>
    <x v="1"/>
    <n v="19"/>
    <n v="9.5"/>
  </r>
  <r>
    <x v="1"/>
    <n v="1197831"/>
    <d v="2021-10-21T00:00:00"/>
    <x v="1"/>
    <s v="Arkansas"/>
    <s v="Little Rock"/>
    <x v="3"/>
    <n v="19"/>
    <x v="249"/>
    <n v="1368"/>
    <n v="725.04000000000008"/>
    <n v="0.53"/>
    <x v="2"/>
    <x v="8"/>
    <x v="1"/>
    <n v="19"/>
    <n v="10.07"/>
  </r>
  <r>
    <x v="1"/>
    <n v="1197831"/>
    <d v="2021-10-21T00:00:00"/>
    <x v="1"/>
    <s v="Arkansas"/>
    <s v="Little Rock"/>
    <x v="4"/>
    <n v="27"/>
    <x v="170"/>
    <n v="2241"/>
    <n v="1053.27"/>
    <n v="0.47"/>
    <x v="2"/>
    <x v="8"/>
    <x v="1"/>
    <n v="27"/>
    <n v="12.69"/>
  </r>
  <r>
    <x v="3"/>
    <n v="1197831"/>
    <d v="2021-10-21T00:00:00"/>
    <x v="1"/>
    <s v="Arkansas"/>
    <s v="Little Rock"/>
    <x v="5"/>
    <n v="29"/>
    <x v="233"/>
    <n v="3016"/>
    <n v="1598.48"/>
    <n v="0.53"/>
    <x v="2"/>
    <x v="8"/>
    <x v="1"/>
    <n v="29"/>
    <n v="15.370000000000001"/>
  </r>
  <r>
    <x v="3"/>
    <n v="1197831"/>
    <d v="2021-11-20T00:00:00"/>
    <x v="1"/>
    <s v="Arkansas"/>
    <s v="Little Rock"/>
    <x v="0"/>
    <n v="24"/>
    <x v="231"/>
    <n v="3432"/>
    <n v="1716"/>
    <n v="0.5"/>
    <x v="2"/>
    <x v="9"/>
    <x v="1"/>
    <n v="24"/>
    <n v="12"/>
  </r>
  <r>
    <x v="3"/>
    <n v="1197831"/>
    <d v="2021-11-20T00:00:00"/>
    <x v="1"/>
    <s v="Arkansas"/>
    <s v="Little Rock"/>
    <x v="1"/>
    <n v="14"/>
    <x v="198"/>
    <n v="1316"/>
    <n v="658"/>
    <n v="0.5"/>
    <x v="2"/>
    <x v="9"/>
    <x v="1"/>
    <n v="14"/>
    <n v="7"/>
  </r>
  <r>
    <x v="3"/>
    <n v="1197831"/>
    <d v="2021-11-20T00:00:00"/>
    <x v="1"/>
    <s v="Arkansas"/>
    <s v="Little Rock"/>
    <x v="2"/>
    <n v="23"/>
    <x v="228"/>
    <n v="2070"/>
    <n v="1055.7"/>
    <n v="0.51"/>
    <x v="2"/>
    <x v="9"/>
    <x v="1"/>
    <n v="23"/>
    <n v="11.73"/>
  </r>
  <r>
    <x v="3"/>
    <n v="1197831"/>
    <d v="2021-11-20T00:00:00"/>
    <x v="1"/>
    <s v="Arkansas"/>
    <s v="Little Rock"/>
    <x v="3"/>
    <n v="51"/>
    <x v="245"/>
    <n v="5559"/>
    <n v="2779.5"/>
    <n v="0.5"/>
    <x v="2"/>
    <x v="9"/>
    <x v="1"/>
    <n v="51"/>
    <n v="25.5"/>
  </r>
  <r>
    <x v="3"/>
    <n v="1197831"/>
    <d v="2021-11-20T00:00:00"/>
    <x v="1"/>
    <s v="Arkansas"/>
    <s v="Little Rock"/>
    <x v="4"/>
    <n v="69"/>
    <x v="250"/>
    <n v="6279"/>
    <n v="2951.1299999999997"/>
    <n v="0.47"/>
    <x v="2"/>
    <x v="9"/>
    <x v="1"/>
    <n v="69"/>
    <n v="32.43"/>
  </r>
  <r>
    <x v="3"/>
    <n v="1197831"/>
    <d v="2021-11-20T00:00:00"/>
    <x v="1"/>
    <s v="Arkansas"/>
    <s v="Little Rock"/>
    <x v="5"/>
    <n v="73"/>
    <x v="236"/>
    <n v="8541"/>
    <n v="4526.7300000000005"/>
    <n v="0.53"/>
    <x v="2"/>
    <x v="9"/>
    <x v="1"/>
    <n v="73"/>
    <n v="38.690000000000005"/>
  </r>
  <r>
    <x v="3"/>
    <n v="1197831"/>
    <d v="2021-12-19T00:00:00"/>
    <x v="1"/>
    <s v="Arkansas"/>
    <s v="Little Rock"/>
    <x v="0"/>
    <n v="67"/>
    <x v="126"/>
    <n v="13601"/>
    <n v="7480.55"/>
    <n v="0.55000000000000004"/>
    <x v="2"/>
    <x v="10"/>
    <x v="1"/>
    <n v="67"/>
    <n v="36.85"/>
  </r>
  <r>
    <x v="3"/>
    <n v="1197831"/>
    <d v="2021-12-19T00:00:00"/>
    <x v="1"/>
    <s v="Arkansas"/>
    <s v="Little Rock"/>
    <x v="1"/>
    <n v="54"/>
    <x v="150"/>
    <n v="7560"/>
    <n v="3553.2"/>
    <n v="0.47"/>
    <x v="2"/>
    <x v="10"/>
    <x v="1"/>
    <n v="54"/>
    <n v="25.38"/>
  </r>
  <r>
    <x v="3"/>
    <n v="1197831"/>
    <d v="2021-12-19T00:00:00"/>
    <x v="1"/>
    <s v="Arkansas"/>
    <s v="Little Rock"/>
    <x v="2"/>
    <n v="55"/>
    <x v="214"/>
    <n v="6930"/>
    <n v="3742.2000000000003"/>
    <n v="0.54"/>
    <x v="2"/>
    <x v="10"/>
    <x v="1"/>
    <n v="55"/>
    <n v="29.700000000000003"/>
  </r>
  <r>
    <x v="3"/>
    <n v="1197831"/>
    <d v="2021-12-19T00:00:00"/>
    <x v="1"/>
    <s v="Arkansas"/>
    <s v="Little Rock"/>
    <x v="3"/>
    <n v="57"/>
    <x v="196"/>
    <n v="6840"/>
    <n v="3488.4"/>
    <n v="0.51"/>
    <x v="2"/>
    <x v="10"/>
    <x v="1"/>
    <n v="57"/>
    <n v="29.07"/>
  </r>
  <r>
    <x v="3"/>
    <n v="1197831"/>
    <d v="2021-12-19T00:00:00"/>
    <x v="1"/>
    <s v="Arkansas"/>
    <s v="Little Rock"/>
    <x v="4"/>
    <n v="64"/>
    <x v="205"/>
    <n v="7168"/>
    <n v="3512.3199999999997"/>
    <n v="0.49"/>
    <x v="2"/>
    <x v="10"/>
    <x v="1"/>
    <n v="64"/>
    <n v="31.359999999999996"/>
  </r>
  <r>
    <x v="3"/>
    <n v="1197831"/>
    <d v="2021-12-19T00:00:00"/>
    <x v="1"/>
    <s v="Arkansas"/>
    <s v="Little Rock"/>
    <x v="5"/>
    <n v="70"/>
    <x v="42"/>
    <n v="10500"/>
    <n v="5355"/>
    <n v="0.51"/>
    <x v="2"/>
    <x v="10"/>
    <x v="1"/>
    <n v="70"/>
    <n v="35.700000000000003"/>
  </r>
  <r>
    <x v="3"/>
    <n v="1197831"/>
    <d v="2021-01-23T00:00:00"/>
    <x v="1"/>
    <s v="Arkansas"/>
    <s v="Little Rock"/>
    <x v="0"/>
    <n v="24"/>
    <x v="212"/>
    <n v="4008"/>
    <n v="2124.2400000000002"/>
    <n v="0.53"/>
    <x v="2"/>
    <x v="0"/>
    <x v="1"/>
    <n v="24"/>
    <n v="12.72"/>
  </r>
  <r>
    <x v="3"/>
    <n v="1197831"/>
    <d v="2021-01-23T00:00:00"/>
    <x v="1"/>
    <s v="Arkansas"/>
    <s v="Little Rock"/>
    <x v="1"/>
    <n v="25"/>
    <x v="245"/>
    <n v="2725"/>
    <n v="1226.2499999999998"/>
    <n v="0.44999999999999996"/>
    <x v="2"/>
    <x v="0"/>
    <x v="1"/>
    <n v="25"/>
    <n v="11.249999999999998"/>
  </r>
  <r>
    <x v="3"/>
    <n v="1197831"/>
    <d v="2021-01-23T00:00:00"/>
    <x v="1"/>
    <s v="Arkansas"/>
    <s v="Little Rock"/>
    <x v="2"/>
    <n v="15"/>
    <x v="230"/>
    <n v="1470"/>
    <n v="808.50000000000011"/>
    <n v="0.55000000000000004"/>
    <x v="2"/>
    <x v="0"/>
    <x v="1"/>
    <n v="15"/>
    <n v="8.2500000000000018"/>
  </r>
  <r>
    <x v="3"/>
    <n v="1197831"/>
    <d v="2021-01-23T00:00:00"/>
    <x v="1"/>
    <s v="Arkansas"/>
    <s v="Little Rock"/>
    <x v="3"/>
    <n v="18"/>
    <x v="188"/>
    <n v="1170"/>
    <n v="643.5"/>
    <n v="0.55000000000000004"/>
    <x v="2"/>
    <x v="0"/>
    <x v="1"/>
    <n v="18"/>
    <n v="9.9"/>
  </r>
  <r>
    <x v="3"/>
    <n v="1197831"/>
    <d v="2021-01-23T00:00:00"/>
    <x v="1"/>
    <s v="Arkansas"/>
    <s v="Little Rock"/>
    <x v="4"/>
    <n v="33"/>
    <x v="232"/>
    <n v="2640"/>
    <n v="1320"/>
    <n v="0.5"/>
    <x v="2"/>
    <x v="0"/>
    <x v="1"/>
    <n v="33"/>
    <n v="16.5"/>
  </r>
  <r>
    <x v="3"/>
    <n v="1197831"/>
    <d v="2021-01-23T00:00:00"/>
    <x v="1"/>
    <s v="Arkansas"/>
    <s v="Little Rock"/>
    <x v="5"/>
    <n v="23"/>
    <x v="253"/>
    <n v="2323"/>
    <n v="1207.96"/>
    <n v="0.52"/>
    <x v="2"/>
    <x v="0"/>
    <x v="1"/>
    <n v="23"/>
    <n v="11.96"/>
  </r>
  <r>
    <x v="3"/>
    <n v="1197831"/>
    <d v="2021-02-21T00:00:00"/>
    <x v="1"/>
    <s v="Arkansas"/>
    <s v="Little Rock"/>
    <x v="0"/>
    <n v="24"/>
    <x v="138"/>
    <n v="4056"/>
    <n v="2109.12"/>
    <n v="0.52"/>
    <x v="2"/>
    <x v="1"/>
    <x v="1"/>
    <n v="24"/>
    <n v="12.479999999999999"/>
  </r>
  <r>
    <x v="3"/>
    <n v="1197831"/>
    <d v="2021-02-21T00:00:00"/>
    <x v="1"/>
    <s v="Arkansas"/>
    <s v="Little Rock"/>
    <x v="1"/>
    <n v="23"/>
    <x v="232"/>
    <n v="1840"/>
    <n v="846.4"/>
    <n v="0.45999999999999996"/>
    <x v="2"/>
    <x v="1"/>
    <x v="1"/>
    <n v="23"/>
    <n v="10.58"/>
  </r>
  <r>
    <x v="3"/>
    <n v="1197831"/>
    <d v="2021-02-21T00:00:00"/>
    <x v="1"/>
    <s v="Arkansas"/>
    <s v="Little Rock"/>
    <x v="2"/>
    <n v="15"/>
    <x v="250"/>
    <n v="1365"/>
    <n v="682.5"/>
    <n v="0.5"/>
    <x v="2"/>
    <x v="1"/>
    <x v="1"/>
    <n v="15"/>
    <n v="7.5"/>
  </r>
  <r>
    <x v="3"/>
    <n v="1197831"/>
    <d v="2021-02-21T00:00:00"/>
    <x v="1"/>
    <s v="Oklahoma"/>
    <s v="Oklahoma City"/>
    <x v="3"/>
    <n v="19"/>
    <x v="200"/>
    <n v="931"/>
    <n v="474.81"/>
    <n v="0.51"/>
    <x v="2"/>
    <x v="1"/>
    <x v="1"/>
    <n v="19"/>
    <n v="9.69"/>
  </r>
  <r>
    <x v="3"/>
    <n v="1197831"/>
    <d v="2021-02-21T00:00:00"/>
    <x v="1"/>
    <s v="Oklahoma"/>
    <s v="Oklahoma City"/>
    <x v="4"/>
    <n v="34"/>
    <x v="41"/>
    <n v="2550"/>
    <n v="1198.5"/>
    <n v="0.47"/>
    <x v="2"/>
    <x v="1"/>
    <x v="1"/>
    <n v="34"/>
    <n v="15.98"/>
  </r>
  <r>
    <x v="3"/>
    <n v="1197831"/>
    <d v="2021-02-21T00:00:00"/>
    <x v="1"/>
    <s v="Oklahoma"/>
    <s v="Oklahoma City"/>
    <x v="5"/>
    <n v="18"/>
    <x v="230"/>
    <n v="1764"/>
    <n v="899.64"/>
    <n v="0.51"/>
    <x v="2"/>
    <x v="1"/>
    <x v="1"/>
    <n v="18"/>
    <n v="9.18"/>
  </r>
  <r>
    <x v="3"/>
    <n v="1197831"/>
    <d v="2021-03-19T00:00:00"/>
    <x v="1"/>
    <s v="Oklahoma"/>
    <s v="Oklahoma City"/>
    <x v="0"/>
    <n v="19"/>
    <x v="125"/>
    <n v="2926"/>
    <n v="1463"/>
    <n v="0.5"/>
    <x v="2"/>
    <x v="2"/>
    <x v="1"/>
    <n v="19"/>
    <n v="9.5"/>
  </r>
  <r>
    <x v="3"/>
    <n v="1197831"/>
    <d v="2021-03-19T00:00:00"/>
    <x v="1"/>
    <s v="Oklahoma"/>
    <s v="Oklahoma City"/>
    <x v="1"/>
    <n v="19"/>
    <x v="201"/>
    <n v="1387"/>
    <n v="665.76"/>
    <n v="0.48"/>
    <x v="2"/>
    <x v="2"/>
    <x v="1"/>
    <n v="19"/>
    <n v="9.1199999999999992"/>
  </r>
  <r>
    <x v="3"/>
    <n v="1197831"/>
    <d v="2021-03-19T00:00:00"/>
    <x v="1"/>
    <s v="Oklahoma"/>
    <s v="Oklahoma City"/>
    <x v="2"/>
    <n v="9"/>
    <x v="232"/>
    <n v="720"/>
    <n v="360"/>
    <n v="0.5"/>
    <x v="2"/>
    <x v="2"/>
    <x v="1"/>
    <n v="9"/>
    <n v="4.5"/>
  </r>
  <r>
    <x v="3"/>
    <n v="1197831"/>
    <d v="2021-03-19T00:00:00"/>
    <x v="1"/>
    <s v="Oklahoma"/>
    <s v="Oklahoma City"/>
    <x v="3"/>
    <n v="20"/>
    <x v="171"/>
    <n v="680"/>
    <n v="340"/>
    <n v="0.5"/>
    <x v="2"/>
    <x v="2"/>
    <x v="1"/>
    <n v="20"/>
    <n v="10"/>
  </r>
  <r>
    <x v="3"/>
    <n v="1197831"/>
    <d v="2021-03-19T00:00:00"/>
    <x v="1"/>
    <s v="Oklahoma"/>
    <s v="Oklahoma City"/>
    <x v="4"/>
    <n v="34"/>
    <x v="200"/>
    <n v="1666"/>
    <n v="783.02"/>
    <n v="0.47"/>
    <x v="2"/>
    <x v="2"/>
    <x v="1"/>
    <n v="34"/>
    <n v="15.98"/>
  </r>
  <r>
    <x v="3"/>
    <n v="1197831"/>
    <d v="2021-03-19T00:00:00"/>
    <x v="1"/>
    <s v="Oklahoma"/>
    <s v="Oklahoma City"/>
    <x v="5"/>
    <n v="23"/>
    <x v="173"/>
    <n v="1587"/>
    <n v="856.98"/>
    <n v="0.54"/>
    <x v="2"/>
    <x v="2"/>
    <x v="1"/>
    <n v="23"/>
    <n v="12.42"/>
  </r>
  <r>
    <x v="3"/>
    <n v="1197831"/>
    <d v="2021-04-20T00:00:00"/>
    <x v="1"/>
    <s v="Oklahoma"/>
    <s v="Oklahoma City"/>
    <x v="0"/>
    <n v="24"/>
    <x v="152"/>
    <n v="3648"/>
    <n v="1933.44"/>
    <n v="0.53"/>
    <x v="2"/>
    <x v="3"/>
    <x v="1"/>
    <n v="24"/>
    <n v="12.72"/>
  </r>
  <r>
    <x v="3"/>
    <n v="1197831"/>
    <d v="2021-04-20T00:00:00"/>
    <x v="1"/>
    <s v="Oklahoma"/>
    <s v="Oklahoma City"/>
    <x v="1"/>
    <n v="23"/>
    <x v="188"/>
    <n v="1495"/>
    <n v="717.6"/>
    <n v="0.48"/>
    <x v="2"/>
    <x v="3"/>
    <x v="1"/>
    <n v="23"/>
    <n v="11.040000000000001"/>
  </r>
  <r>
    <x v="3"/>
    <n v="1197831"/>
    <d v="2021-04-20T00:00:00"/>
    <x v="1"/>
    <s v="Oklahoma"/>
    <s v="Oklahoma City"/>
    <x v="2"/>
    <n v="14"/>
    <x v="181"/>
    <n v="952"/>
    <n v="504.56"/>
    <n v="0.53"/>
    <x v="2"/>
    <x v="3"/>
    <x v="1"/>
    <n v="14"/>
    <n v="7.42"/>
  </r>
  <r>
    <x v="3"/>
    <n v="1197831"/>
    <d v="2021-04-20T00:00:00"/>
    <x v="1"/>
    <s v="Oklahoma"/>
    <s v="Oklahoma City"/>
    <x v="3"/>
    <n v="18"/>
    <x v="222"/>
    <n v="810"/>
    <n v="429.3"/>
    <n v="0.53"/>
    <x v="2"/>
    <x v="3"/>
    <x v="1"/>
    <n v="18"/>
    <n v="9.5400000000000009"/>
  </r>
  <r>
    <x v="3"/>
    <n v="1197831"/>
    <d v="2021-04-20T00:00:00"/>
    <x v="1"/>
    <s v="Oklahoma"/>
    <s v="Oklahoma City"/>
    <x v="4"/>
    <n v="38"/>
    <x v="206"/>
    <n v="2014"/>
    <n v="1007"/>
    <n v="0.5"/>
    <x v="2"/>
    <x v="3"/>
    <x v="1"/>
    <n v="38"/>
    <n v="19"/>
  </r>
  <r>
    <x v="3"/>
    <n v="1197831"/>
    <d v="2021-04-20T00:00:00"/>
    <x v="1"/>
    <s v="Oklahoma"/>
    <s v="Oklahoma City"/>
    <x v="5"/>
    <n v="28"/>
    <x v="198"/>
    <n v="2632"/>
    <n v="1447.6000000000001"/>
    <n v="0.55000000000000004"/>
    <x v="2"/>
    <x v="3"/>
    <x v="1"/>
    <n v="28"/>
    <n v="15.400000000000002"/>
  </r>
  <r>
    <x v="3"/>
    <n v="1197831"/>
    <d v="2021-05-19T00:00:00"/>
    <x v="1"/>
    <s v="Oklahoma"/>
    <s v="Oklahoma City"/>
    <x v="0"/>
    <n v="36"/>
    <x v="212"/>
    <n v="6012"/>
    <n v="3246.48"/>
    <n v="0.54"/>
    <x v="2"/>
    <x v="4"/>
    <x v="1"/>
    <n v="36"/>
    <n v="19.440000000000001"/>
  </r>
  <r>
    <x v="3"/>
    <n v="1197831"/>
    <d v="2021-05-19T00:00:00"/>
    <x v="1"/>
    <s v="Oklahoma"/>
    <s v="Oklahoma City"/>
    <x v="1"/>
    <n v="39"/>
    <x v="237"/>
    <n v="3393"/>
    <n v="1526.85"/>
    <n v="0.44999999999999996"/>
    <x v="2"/>
    <x v="4"/>
    <x v="1"/>
    <n v="39"/>
    <n v="17.55"/>
  </r>
  <r>
    <x v="3"/>
    <n v="1197831"/>
    <d v="2021-05-19T00:00:00"/>
    <x v="1"/>
    <s v="Oklahoma"/>
    <s v="Oklahoma City"/>
    <x v="2"/>
    <n v="34"/>
    <x v="249"/>
    <n v="2448"/>
    <n v="1272.96"/>
    <n v="0.52"/>
    <x v="2"/>
    <x v="4"/>
    <x v="1"/>
    <n v="34"/>
    <n v="17.68"/>
  </r>
  <r>
    <x v="3"/>
    <n v="1197831"/>
    <d v="2021-05-19T00:00:00"/>
    <x v="1"/>
    <s v="Oklahoma"/>
    <s v="Oklahoma City"/>
    <x v="3"/>
    <n v="34"/>
    <x v="229"/>
    <n v="2006"/>
    <n v="1103.3000000000002"/>
    <n v="0.55000000000000004"/>
    <x v="2"/>
    <x v="4"/>
    <x v="1"/>
    <n v="34"/>
    <n v="18.700000000000003"/>
  </r>
  <r>
    <x v="3"/>
    <n v="1197831"/>
    <d v="2021-05-19T00:00:00"/>
    <x v="1"/>
    <s v="Oklahoma"/>
    <s v="Oklahoma City"/>
    <x v="4"/>
    <n v="43"/>
    <x v="41"/>
    <n v="3225"/>
    <n v="1451.2499999999998"/>
    <n v="0.44999999999999996"/>
    <x v="2"/>
    <x v="4"/>
    <x v="1"/>
    <n v="43"/>
    <n v="19.349999999999998"/>
  </r>
  <r>
    <x v="3"/>
    <n v="1197831"/>
    <d v="2021-05-19T00:00:00"/>
    <x v="1"/>
    <s v="Oklahoma"/>
    <s v="Oklahoma City"/>
    <x v="5"/>
    <n v="42"/>
    <x v="230"/>
    <n v="4116"/>
    <n v="2140.3200000000002"/>
    <n v="0.52"/>
    <x v="2"/>
    <x v="4"/>
    <x v="1"/>
    <n v="42"/>
    <n v="21.840000000000003"/>
  </r>
  <r>
    <x v="3"/>
    <n v="1197831"/>
    <d v="2021-06-21T00:00:00"/>
    <x v="1"/>
    <s v="Oklahoma"/>
    <s v="Oklahoma City"/>
    <x v="0"/>
    <n v="38"/>
    <x v="163"/>
    <n v="5928"/>
    <n v="3023.28"/>
    <n v="0.51"/>
    <x v="2"/>
    <x v="11"/>
    <x v="1"/>
    <n v="38"/>
    <n v="19.380000000000003"/>
  </r>
  <r>
    <x v="3"/>
    <n v="1197831"/>
    <d v="2021-06-21T00:00:00"/>
    <x v="1"/>
    <s v="Oklahoma"/>
    <s v="Oklahoma City"/>
    <x v="1"/>
    <n v="33"/>
    <x v="246"/>
    <n v="2904"/>
    <n v="1306.8"/>
    <n v="0.44999999999999996"/>
    <x v="2"/>
    <x v="11"/>
    <x v="1"/>
    <n v="33"/>
    <n v="14.85"/>
  </r>
  <r>
    <x v="3"/>
    <n v="1197831"/>
    <d v="2021-06-21T00:00:00"/>
    <x v="1"/>
    <s v="Oklahoma"/>
    <s v="Oklahoma City"/>
    <x v="2"/>
    <n v="36"/>
    <x v="246"/>
    <n v="3168"/>
    <n v="1647.3600000000001"/>
    <n v="0.52"/>
    <x v="2"/>
    <x v="11"/>
    <x v="1"/>
    <n v="36"/>
    <n v="18.720000000000002"/>
  </r>
  <r>
    <x v="3"/>
    <n v="1197831"/>
    <d v="2021-06-21T00:00:00"/>
    <x v="1"/>
    <s v="Oklahoma"/>
    <s v="Oklahoma City"/>
    <x v="3"/>
    <n v="38"/>
    <x v="237"/>
    <n v="3306"/>
    <n v="1653"/>
    <n v="0.5"/>
    <x v="2"/>
    <x v="11"/>
    <x v="1"/>
    <n v="38"/>
    <n v="19"/>
  </r>
  <r>
    <x v="3"/>
    <n v="1197831"/>
    <d v="2021-06-21T00:00:00"/>
    <x v="1"/>
    <s v="Oklahoma"/>
    <s v="Oklahoma City"/>
    <x v="4"/>
    <n v="51"/>
    <x v="237"/>
    <n v="4437"/>
    <n v="2085.39"/>
    <n v="0.47"/>
    <x v="2"/>
    <x v="11"/>
    <x v="1"/>
    <n v="51"/>
    <n v="23.97"/>
  </r>
  <r>
    <x v="3"/>
    <n v="1197831"/>
    <d v="2021-06-21T00:00:00"/>
    <x v="1"/>
    <s v="Oklahoma"/>
    <s v="Oklahoma City"/>
    <x v="5"/>
    <n v="55"/>
    <x v="168"/>
    <n v="6820"/>
    <n v="3478.2000000000003"/>
    <n v="0.51"/>
    <x v="2"/>
    <x v="11"/>
    <x v="1"/>
    <n v="55"/>
    <n v="28.05"/>
  </r>
  <r>
    <x v="3"/>
    <n v="1197831"/>
    <d v="2021-07-19T00:00:00"/>
    <x v="1"/>
    <s v="Oklahoma"/>
    <s v="Oklahoma City"/>
    <x v="0"/>
    <n v="50"/>
    <x v="131"/>
    <n v="9100"/>
    <n v="4732"/>
    <n v="0.52"/>
    <x v="2"/>
    <x v="5"/>
    <x v="1"/>
    <n v="50"/>
    <n v="26"/>
  </r>
  <r>
    <x v="3"/>
    <n v="1197831"/>
    <d v="2021-07-19T00:00:00"/>
    <x v="1"/>
    <s v="Oklahoma"/>
    <s v="Oklahoma City"/>
    <x v="1"/>
    <n v="45"/>
    <x v="236"/>
    <n v="5265"/>
    <n v="2632.5"/>
    <n v="0.5"/>
    <x v="2"/>
    <x v="5"/>
    <x v="1"/>
    <n v="45"/>
    <n v="22.5"/>
  </r>
  <r>
    <x v="3"/>
    <n v="1197831"/>
    <d v="2021-07-19T00:00:00"/>
    <x v="1"/>
    <s v="Oklahoma"/>
    <s v="Oklahoma City"/>
    <x v="2"/>
    <n v="44"/>
    <x v="198"/>
    <n v="4136"/>
    <n v="2233.44"/>
    <n v="0.54"/>
    <x v="2"/>
    <x v="5"/>
    <x v="1"/>
    <n v="44"/>
    <n v="23.76"/>
  </r>
  <r>
    <x v="3"/>
    <n v="1197831"/>
    <d v="2021-07-19T00:00:00"/>
    <x v="1"/>
    <s v="Oklahoma"/>
    <s v="Oklahoma City"/>
    <x v="3"/>
    <n v="41"/>
    <x v="211"/>
    <n v="3485"/>
    <n v="1847.0500000000002"/>
    <n v="0.53"/>
    <x v="2"/>
    <x v="5"/>
    <x v="1"/>
    <n v="41"/>
    <n v="21.73"/>
  </r>
  <r>
    <x v="3"/>
    <n v="1197831"/>
    <d v="2021-07-19T00:00:00"/>
    <x v="1"/>
    <s v="Oklahoma"/>
    <s v="Oklahoma City"/>
    <x v="4"/>
    <n v="59"/>
    <x v="230"/>
    <n v="5782"/>
    <n v="2659.72"/>
    <n v="0.45999999999999996"/>
    <x v="2"/>
    <x v="5"/>
    <x v="1"/>
    <n v="59"/>
    <n v="27.139999999999997"/>
  </r>
  <r>
    <x v="3"/>
    <n v="1197831"/>
    <d v="2021-07-19T00:00:00"/>
    <x v="1"/>
    <s v="Oklahoma"/>
    <s v="Oklahoma City"/>
    <x v="5"/>
    <n v="61"/>
    <x v="213"/>
    <n v="8662"/>
    <n v="4677.4800000000005"/>
    <n v="0.54"/>
    <x v="2"/>
    <x v="5"/>
    <x v="1"/>
    <n v="61"/>
    <n v="32.940000000000005"/>
  </r>
  <r>
    <x v="3"/>
    <n v="1197831"/>
    <d v="2021-08-20T00:00:00"/>
    <x v="1"/>
    <s v="Oklahoma"/>
    <s v="Oklahoma City"/>
    <x v="0"/>
    <n v="56"/>
    <x v="133"/>
    <n v="10584"/>
    <n v="5397.84"/>
    <n v="0.51"/>
    <x v="2"/>
    <x v="6"/>
    <x v="1"/>
    <n v="56"/>
    <n v="28.560000000000002"/>
  </r>
  <r>
    <x v="3"/>
    <n v="1197831"/>
    <d v="2021-08-20T00:00:00"/>
    <x v="1"/>
    <s v="Oklahoma"/>
    <s v="Oklahoma City"/>
    <x v="1"/>
    <n v="51"/>
    <x v="161"/>
    <n v="5763"/>
    <n v="2708.6099999999997"/>
    <n v="0.47"/>
    <x v="2"/>
    <x v="6"/>
    <x v="1"/>
    <n v="51"/>
    <n v="23.97"/>
  </r>
  <r>
    <x v="3"/>
    <n v="1197831"/>
    <d v="2021-08-20T00:00:00"/>
    <x v="1"/>
    <s v="Oklahoma"/>
    <s v="Oklahoma City"/>
    <x v="2"/>
    <n v="47"/>
    <x v="161"/>
    <n v="5311"/>
    <n v="2814.83"/>
    <n v="0.53"/>
    <x v="2"/>
    <x v="6"/>
    <x v="1"/>
    <n v="47"/>
    <n v="24.91"/>
  </r>
  <r>
    <x v="3"/>
    <n v="1197831"/>
    <d v="2021-08-20T00:00:00"/>
    <x v="1"/>
    <s v="Oklahoma"/>
    <s v="Oklahoma City"/>
    <x v="3"/>
    <n v="37"/>
    <x v="246"/>
    <n v="3256"/>
    <n v="1693.1200000000001"/>
    <n v="0.52"/>
    <x v="2"/>
    <x v="6"/>
    <x v="1"/>
    <n v="37"/>
    <n v="19.240000000000002"/>
  </r>
  <r>
    <x v="3"/>
    <n v="1197831"/>
    <d v="2021-08-20T00:00:00"/>
    <x v="1"/>
    <s v="Oklahoma"/>
    <s v="Oklahoma City"/>
    <x v="4"/>
    <n v="47"/>
    <x v="194"/>
    <n v="3807"/>
    <n v="1713.1499999999999"/>
    <n v="0.44999999999999996"/>
    <x v="2"/>
    <x v="6"/>
    <x v="1"/>
    <n v="47"/>
    <n v="21.15"/>
  </r>
  <r>
    <x v="3"/>
    <n v="1197831"/>
    <d v="2021-08-20T00:00:00"/>
    <x v="1"/>
    <s v="Oklahoma"/>
    <s v="Oklahoma City"/>
    <x v="5"/>
    <n v="50"/>
    <x v="168"/>
    <n v="6200"/>
    <n v="3224"/>
    <n v="0.52"/>
    <x v="2"/>
    <x v="6"/>
    <x v="1"/>
    <n v="50"/>
    <n v="26"/>
  </r>
  <r>
    <x v="3"/>
    <n v="1197831"/>
    <d v="2021-09-19T00:00:00"/>
    <x v="1"/>
    <s v="Oklahoma"/>
    <s v="Oklahoma City"/>
    <x v="0"/>
    <n v="49"/>
    <x v="42"/>
    <n v="7350"/>
    <n v="3969.0000000000005"/>
    <n v="0.54"/>
    <x v="2"/>
    <x v="7"/>
    <x v="1"/>
    <n v="49"/>
    <n v="26.460000000000004"/>
  </r>
  <r>
    <x v="3"/>
    <n v="1197831"/>
    <d v="2021-09-19T00:00:00"/>
    <x v="1"/>
    <s v="Oklahoma"/>
    <s v="Oklahoma City"/>
    <x v="1"/>
    <n v="38"/>
    <x v="230"/>
    <n v="3724"/>
    <n v="1675.7999999999997"/>
    <n v="0.44999999999999996"/>
    <x v="2"/>
    <x v="7"/>
    <x v="1"/>
    <n v="38"/>
    <n v="17.099999999999998"/>
  </r>
  <r>
    <x v="3"/>
    <n v="1197831"/>
    <d v="2021-09-19T00:00:00"/>
    <x v="1"/>
    <s v="Oklahoma"/>
    <s v="Oklahoma City"/>
    <x v="2"/>
    <n v="14"/>
    <x v="173"/>
    <n v="966"/>
    <n v="492.66"/>
    <n v="0.51"/>
    <x v="2"/>
    <x v="7"/>
    <x v="1"/>
    <n v="14"/>
    <n v="7.1400000000000006"/>
  </r>
  <r>
    <x v="3"/>
    <n v="1197831"/>
    <d v="2021-09-19T00:00:00"/>
    <x v="1"/>
    <s v="Oklahoma"/>
    <s v="Oklahoma City"/>
    <x v="3"/>
    <n v="14"/>
    <x v="184"/>
    <n v="882"/>
    <n v="449.82"/>
    <n v="0.51"/>
    <x v="2"/>
    <x v="7"/>
    <x v="1"/>
    <n v="14"/>
    <n v="7.14"/>
  </r>
  <r>
    <x v="3"/>
    <n v="1197831"/>
    <d v="2021-09-19T00:00:00"/>
    <x v="1"/>
    <s v="Oklahoma"/>
    <s v="Oklahoma City"/>
    <x v="4"/>
    <n v="23"/>
    <x v="181"/>
    <n v="1564"/>
    <n v="703.8"/>
    <n v="0.44999999999999996"/>
    <x v="2"/>
    <x v="7"/>
    <x v="1"/>
    <n v="23"/>
    <n v="10.35"/>
  </r>
  <r>
    <x v="3"/>
    <n v="1197831"/>
    <d v="2021-09-19T00:00:00"/>
    <x v="1"/>
    <s v="Oklahoma"/>
    <s v="Oklahoma City"/>
    <x v="5"/>
    <n v="28"/>
    <x v="250"/>
    <n v="2548"/>
    <n v="1324.96"/>
    <n v="0.52"/>
    <x v="2"/>
    <x v="7"/>
    <x v="1"/>
    <n v="28"/>
    <n v="14.56"/>
  </r>
  <r>
    <x v="3"/>
    <n v="1197831"/>
    <d v="2021-10-21T00:00:00"/>
    <x v="1"/>
    <s v="Oklahoma"/>
    <s v="Oklahoma City"/>
    <x v="0"/>
    <n v="29"/>
    <x v="251"/>
    <n v="3973"/>
    <n v="2145.42"/>
    <n v="0.54"/>
    <x v="2"/>
    <x v="8"/>
    <x v="1"/>
    <n v="29"/>
    <n v="15.66"/>
  </r>
  <r>
    <x v="3"/>
    <n v="1197831"/>
    <d v="2021-10-21T00:00:00"/>
    <x v="1"/>
    <s v="Oklahoma"/>
    <s v="Oklahoma City"/>
    <x v="1"/>
    <n v="19"/>
    <x v="246"/>
    <n v="1672"/>
    <n v="769.11999999999989"/>
    <n v="0.45999999999999996"/>
    <x v="2"/>
    <x v="8"/>
    <x v="1"/>
    <n v="19"/>
    <n v="8.7399999999999984"/>
  </r>
  <r>
    <x v="3"/>
    <n v="1197831"/>
    <d v="2021-10-21T00:00:00"/>
    <x v="1"/>
    <s v="Oklahoma"/>
    <s v="Oklahoma City"/>
    <x v="2"/>
    <n v="20"/>
    <x v="195"/>
    <n v="1120"/>
    <n v="571.20000000000005"/>
    <n v="0.51"/>
    <x v="2"/>
    <x v="8"/>
    <x v="1"/>
    <n v="20"/>
    <n v="10.200000000000001"/>
  </r>
  <r>
    <x v="3"/>
    <n v="1197831"/>
    <d v="2021-10-21T00:00:00"/>
    <x v="1"/>
    <s v="Oklahoma"/>
    <s v="Oklahoma City"/>
    <x v="3"/>
    <n v="18"/>
    <x v="239"/>
    <n v="936"/>
    <n v="486.72"/>
    <n v="0.52"/>
    <x v="2"/>
    <x v="8"/>
    <x v="1"/>
    <n v="18"/>
    <n v="9.3600000000000012"/>
  </r>
  <r>
    <x v="3"/>
    <n v="1197831"/>
    <d v="2021-10-21T00:00:00"/>
    <x v="1"/>
    <s v="Oklahoma"/>
    <s v="Oklahoma City"/>
    <x v="4"/>
    <n v="29"/>
    <x v="50"/>
    <n v="1450"/>
    <n v="696"/>
    <n v="0.48"/>
    <x v="2"/>
    <x v="8"/>
    <x v="1"/>
    <n v="29"/>
    <n v="13.92"/>
  </r>
  <r>
    <x v="4"/>
    <n v="1197831"/>
    <d v="2021-10-21T00:00:00"/>
    <x v="1"/>
    <s v="Oklahoma"/>
    <s v="Oklahoma City"/>
    <x v="5"/>
    <n v="29"/>
    <x v="250"/>
    <n v="2639"/>
    <n v="1451.45"/>
    <n v="0.55000000000000004"/>
    <x v="2"/>
    <x v="8"/>
    <x v="1"/>
    <n v="29"/>
    <n v="15.950000000000001"/>
  </r>
  <r>
    <x v="4"/>
    <n v="1197831"/>
    <d v="2021-11-20T00:00:00"/>
    <x v="1"/>
    <s v="Oklahoma"/>
    <s v="Oklahoma City"/>
    <x v="0"/>
    <n v="23"/>
    <x v="247"/>
    <n v="3059"/>
    <n v="1651.8600000000001"/>
    <n v="0.54"/>
    <x v="2"/>
    <x v="9"/>
    <x v="1"/>
    <n v="23"/>
    <n v="12.420000000000002"/>
  </r>
  <r>
    <x v="4"/>
    <n v="1197831"/>
    <d v="2021-11-20T00:00:00"/>
    <x v="1"/>
    <s v="Oklahoma"/>
    <s v="Oklahoma City"/>
    <x v="1"/>
    <n v="14"/>
    <x v="252"/>
    <n v="1092"/>
    <n v="513.24"/>
    <n v="0.47"/>
    <x v="2"/>
    <x v="9"/>
    <x v="1"/>
    <n v="14"/>
    <n v="6.58"/>
  </r>
  <r>
    <x v="4"/>
    <n v="1197831"/>
    <d v="2021-11-20T00:00:00"/>
    <x v="1"/>
    <s v="Oklahoma"/>
    <s v="Oklahoma City"/>
    <x v="2"/>
    <n v="23"/>
    <x v="238"/>
    <n v="1702"/>
    <n v="919.08"/>
    <n v="0.54"/>
    <x v="2"/>
    <x v="9"/>
    <x v="1"/>
    <n v="23"/>
    <n v="12.42"/>
  </r>
  <r>
    <x v="4"/>
    <n v="1197831"/>
    <d v="2021-11-20T00:00:00"/>
    <x v="1"/>
    <s v="Oklahoma"/>
    <s v="Oklahoma City"/>
    <x v="3"/>
    <n v="52"/>
    <x v="41"/>
    <n v="3900"/>
    <n v="2067"/>
    <n v="0.53"/>
    <x v="2"/>
    <x v="9"/>
    <x v="1"/>
    <n v="52"/>
    <n v="27.56"/>
  </r>
  <r>
    <x v="4"/>
    <n v="1197831"/>
    <d v="2021-11-20T00:00:00"/>
    <x v="1"/>
    <s v="Oklahoma"/>
    <s v="Oklahoma City"/>
    <x v="4"/>
    <n v="71"/>
    <x v="169"/>
    <n v="5467"/>
    <n v="2678.83"/>
    <n v="0.49"/>
    <x v="2"/>
    <x v="9"/>
    <x v="1"/>
    <n v="71"/>
    <n v="34.79"/>
  </r>
  <r>
    <x v="4"/>
    <n v="1197831"/>
    <d v="2021-11-20T00:00:00"/>
    <x v="1"/>
    <s v="Oklahoma"/>
    <s v="Oklahoma City"/>
    <x v="5"/>
    <n v="72"/>
    <x v="193"/>
    <n v="7560"/>
    <n v="3780"/>
    <n v="0.5"/>
    <x v="2"/>
    <x v="9"/>
    <x v="1"/>
    <n v="72"/>
    <n v="36"/>
  </r>
  <r>
    <x v="4"/>
    <n v="1197831"/>
    <d v="2021-12-19T00:00:00"/>
    <x v="1"/>
    <s v="Oklahoma"/>
    <s v="Oklahoma City"/>
    <x v="0"/>
    <n v="64"/>
    <x v="138"/>
    <n v="10816"/>
    <n v="5948.8"/>
    <n v="0.55000000000000004"/>
    <x v="2"/>
    <x v="10"/>
    <x v="1"/>
    <n v="64"/>
    <n v="35.200000000000003"/>
  </r>
  <r>
    <x v="4"/>
    <n v="1197831"/>
    <d v="2021-12-19T00:00:00"/>
    <x v="1"/>
    <s v="Oklahoma"/>
    <s v="Oklahoma City"/>
    <x v="1"/>
    <n v="58"/>
    <x v="164"/>
    <n v="6902"/>
    <n v="3105.8999999999996"/>
    <n v="0.44999999999999996"/>
    <x v="2"/>
    <x v="10"/>
    <x v="1"/>
    <n v="58"/>
    <n v="26.099999999999998"/>
  </r>
  <r>
    <x v="4"/>
    <n v="1197831"/>
    <d v="2021-12-19T00:00:00"/>
    <x v="1"/>
    <s v="Oklahoma"/>
    <s v="Oklahoma City"/>
    <x v="2"/>
    <n v="55"/>
    <x v="253"/>
    <n v="5555"/>
    <n v="2777.5"/>
    <n v="0.5"/>
    <x v="2"/>
    <x v="10"/>
    <x v="1"/>
    <n v="55"/>
    <n v="27.5"/>
  </r>
  <r>
    <x v="4"/>
    <n v="1197831"/>
    <d v="2021-12-19T00:00:00"/>
    <x v="1"/>
    <s v="Oklahoma"/>
    <s v="Oklahoma City"/>
    <x v="3"/>
    <n v="54"/>
    <x v="198"/>
    <n v="5076"/>
    <n v="2690.28"/>
    <n v="0.53"/>
    <x v="2"/>
    <x v="10"/>
    <x v="1"/>
    <n v="54"/>
    <n v="28.62"/>
  </r>
  <r>
    <x v="4"/>
    <n v="1197831"/>
    <d v="2021-12-19T00:00:00"/>
    <x v="1"/>
    <s v="Oklahoma"/>
    <s v="Oklahoma City"/>
    <x v="4"/>
    <n v="69"/>
    <x v="194"/>
    <n v="5589"/>
    <n v="2682.72"/>
    <n v="0.48"/>
    <x v="2"/>
    <x v="10"/>
    <x v="1"/>
    <n v="69"/>
    <n v="33.119999999999997"/>
  </r>
  <r>
    <x v="4"/>
    <n v="1197831"/>
    <d v="2021-12-19T00:00:00"/>
    <x v="1"/>
    <s v="Oklahoma"/>
    <s v="Oklahoma City"/>
    <x v="5"/>
    <n v="68"/>
    <x v="248"/>
    <n v="8364"/>
    <n v="4182"/>
    <n v="0.5"/>
    <x v="2"/>
    <x v="10"/>
    <x v="1"/>
    <n v="68"/>
    <n v="34"/>
  </r>
  <r>
    <x v="4"/>
    <n v="1197831"/>
    <d v="2021-01-16T00:00:00"/>
    <x v="1"/>
    <s v="Oklahoma"/>
    <s v="Oklahoma City"/>
    <x v="0"/>
    <n v="23"/>
    <x v="197"/>
    <n v="3427"/>
    <n v="1679.23"/>
    <n v="0.49"/>
    <x v="2"/>
    <x v="0"/>
    <x v="1"/>
    <n v="23"/>
    <n v="11.27"/>
  </r>
  <r>
    <x v="4"/>
    <n v="1197831"/>
    <d v="2021-01-16T00:00:00"/>
    <x v="1"/>
    <s v="Oklahoma"/>
    <s v="Oklahoma City"/>
    <x v="1"/>
    <n v="23"/>
    <x v="250"/>
    <n v="2093"/>
    <n v="1025.57"/>
    <n v="0.49"/>
    <x v="2"/>
    <x v="0"/>
    <x v="1"/>
    <n v="23"/>
    <n v="11.27"/>
  </r>
  <r>
    <x v="4"/>
    <n v="1197831"/>
    <d v="2021-01-16T00:00:00"/>
    <x v="1"/>
    <s v="Oklahoma"/>
    <s v="Oklahoma City"/>
    <x v="2"/>
    <n v="14"/>
    <x v="246"/>
    <n v="1232"/>
    <n v="591.36"/>
    <n v="0.48"/>
    <x v="2"/>
    <x v="0"/>
    <x v="1"/>
    <n v="14"/>
    <n v="6.72"/>
  </r>
  <r>
    <x v="4"/>
    <n v="1197831"/>
    <d v="2021-01-16T00:00:00"/>
    <x v="1"/>
    <s v="Oklahoma"/>
    <s v="Oklahoma City"/>
    <x v="3"/>
    <n v="19"/>
    <x v="195"/>
    <n v="1064"/>
    <n v="521.36"/>
    <n v="0.49"/>
    <x v="2"/>
    <x v="0"/>
    <x v="1"/>
    <n v="19"/>
    <n v="9.31"/>
  </r>
  <r>
    <x v="4"/>
    <n v="1197831"/>
    <d v="2021-01-16T00:00:00"/>
    <x v="1"/>
    <s v="Oklahoma"/>
    <s v="Oklahoma City"/>
    <x v="4"/>
    <n v="33"/>
    <x v="188"/>
    <n v="2145"/>
    <n v="1029.5999999999999"/>
    <n v="0.48"/>
    <x v="2"/>
    <x v="0"/>
    <x v="1"/>
    <n v="33"/>
    <n v="15.839999999999998"/>
  </r>
  <r>
    <x v="4"/>
    <n v="1197831"/>
    <d v="2021-01-16T00:00:00"/>
    <x v="1"/>
    <s v="Oklahoma"/>
    <s v="Oklahoma City"/>
    <x v="5"/>
    <n v="23"/>
    <x v="240"/>
    <n v="2346"/>
    <n v="1173"/>
    <n v="0.5"/>
    <x v="2"/>
    <x v="0"/>
    <x v="1"/>
    <n v="23"/>
    <n v="11.5"/>
  </r>
  <r>
    <x v="4"/>
    <n v="1197831"/>
    <d v="2021-02-14T00:00:00"/>
    <x v="1"/>
    <s v="Oklahoma"/>
    <s v="Oklahoma City"/>
    <x v="0"/>
    <n v="23"/>
    <x v="244"/>
    <n v="3726"/>
    <n v="1751.2199999999998"/>
    <n v="0.47"/>
    <x v="2"/>
    <x v="1"/>
    <x v="1"/>
    <n v="23"/>
    <n v="10.809999999999999"/>
  </r>
  <r>
    <x v="4"/>
    <n v="1197831"/>
    <d v="2021-02-14T00:00:00"/>
    <x v="1"/>
    <s v="Oklahoma"/>
    <s v="Oklahoma City"/>
    <x v="1"/>
    <n v="23"/>
    <x v="188"/>
    <n v="1495"/>
    <n v="747.5"/>
    <n v="0.5"/>
    <x v="2"/>
    <x v="1"/>
    <x v="1"/>
    <n v="23"/>
    <n v="11.5"/>
  </r>
  <r>
    <x v="4"/>
    <n v="1197831"/>
    <d v="2021-02-14T00:00:00"/>
    <x v="1"/>
    <s v="Oklahoma"/>
    <s v="Oklahoma City"/>
    <x v="2"/>
    <n v="14"/>
    <x v="41"/>
    <n v="1050"/>
    <n v="514.5"/>
    <n v="0.49"/>
    <x v="2"/>
    <x v="1"/>
    <x v="1"/>
    <n v="14"/>
    <n v="6.86"/>
  </r>
  <r>
    <x v="4"/>
    <n v="1197831"/>
    <d v="2021-02-14T00:00:00"/>
    <x v="3"/>
    <s v="Kansas"/>
    <s v="Wichita"/>
    <x v="3"/>
    <n v="20"/>
    <x v="186"/>
    <n v="840"/>
    <n v="377.99999999999994"/>
    <n v="0.44999999999999996"/>
    <x v="2"/>
    <x v="1"/>
    <x v="1"/>
    <n v="20"/>
    <n v="8.9999999999999982"/>
  </r>
  <r>
    <x v="4"/>
    <n v="1197831"/>
    <d v="2021-02-14T00:00:00"/>
    <x v="3"/>
    <s v="Kansas"/>
    <s v="Wichita"/>
    <x v="4"/>
    <n v="32"/>
    <x v="181"/>
    <n v="2176"/>
    <n v="1044.48"/>
    <n v="0.48"/>
    <x v="2"/>
    <x v="1"/>
    <x v="1"/>
    <n v="32"/>
    <n v="15.36"/>
  </r>
  <r>
    <x v="4"/>
    <n v="1197831"/>
    <d v="2021-02-14T00:00:00"/>
    <x v="3"/>
    <s v="Kansas"/>
    <s v="Wichita"/>
    <x v="5"/>
    <n v="18"/>
    <x v="230"/>
    <n v="1764"/>
    <n v="864.36"/>
    <n v="0.49"/>
    <x v="2"/>
    <x v="1"/>
    <x v="1"/>
    <n v="18"/>
    <n v="8.82"/>
  </r>
  <r>
    <x v="4"/>
    <n v="1197831"/>
    <d v="2021-03-12T00:00:00"/>
    <x v="3"/>
    <s v="Kansas"/>
    <s v="Wichita"/>
    <x v="0"/>
    <n v="20"/>
    <x v="269"/>
    <n v="3060"/>
    <n v="1499.3999999999999"/>
    <n v="0.49"/>
    <x v="2"/>
    <x v="2"/>
    <x v="1"/>
    <n v="20"/>
    <n v="9.7999999999999989"/>
  </r>
  <r>
    <x v="4"/>
    <n v="1197831"/>
    <d v="2021-03-12T00:00:00"/>
    <x v="3"/>
    <s v="Kansas"/>
    <s v="Wichita"/>
    <x v="1"/>
    <n v="19"/>
    <x v="229"/>
    <n v="1121"/>
    <n v="526.87"/>
    <n v="0.47"/>
    <x v="2"/>
    <x v="2"/>
    <x v="1"/>
    <n v="19"/>
    <n v="8.93"/>
  </r>
  <r>
    <x v="4"/>
    <n v="1197831"/>
    <d v="2021-03-12T00:00:00"/>
    <x v="3"/>
    <s v="Kansas"/>
    <s v="Wichita"/>
    <x v="2"/>
    <n v="9"/>
    <x v="41"/>
    <n v="675"/>
    <n v="310.5"/>
    <n v="0.45999999999999996"/>
    <x v="2"/>
    <x v="2"/>
    <x v="1"/>
    <n v="9"/>
    <n v="4.1399999999999997"/>
  </r>
  <r>
    <x v="4"/>
    <n v="1197831"/>
    <d v="2021-03-12T00:00:00"/>
    <x v="3"/>
    <s v="Kansas"/>
    <s v="Wichita"/>
    <x v="3"/>
    <n v="20"/>
    <x v="259"/>
    <n v="520"/>
    <n v="249.6"/>
    <n v="0.48"/>
    <x v="2"/>
    <x v="2"/>
    <x v="1"/>
    <n v="20"/>
    <n v="9.6"/>
  </r>
  <r>
    <x v="4"/>
    <n v="1197831"/>
    <d v="2021-03-12T00:00:00"/>
    <x v="3"/>
    <s v="Kansas"/>
    <s v="Wichita"/>
    <x v="4"/>
    <n v="32"/>
    <x v="207"/>
    <n v="1312"/>
    <n v="603.52"/>
    <n v="0.45999999999999996"/>
    <x v="2"/>
    <x v="2"/>
    <x v="1"/>
    <n v="32"/>
    <n v="14.719999999999999"/>
  </r>
  <r>
    <x v="4"/>
    <n v="1197831"/>
    <d v="2021-03-12T00:00:00"/>
    <x v="3"/>
    <s v="Kansas"/>
    <s v="Wichita"/>
    <x v="5"/>
    <n v="23"/>
    <x v="188"/>
    <n v="1495"/>
    <n v="747.5"/>
    <n v="0.5"/>
    <x v="2"/>
    <x v="2"/>
    <x v="1"/>
    <n v="23"/>
    <n v="11.5"/>
  </r>
  <r>
    <x v="4"/>
    <n v="1197831"/>
    <d v="2021-04-13T00:00:00"/>
    <x v="3"/>
    <s v="Kansas"/>
    <s v="Wichita"/>
    <x v="0"/>
    <n v="24"/>
    <x v="42"/>
    <n v="3600"/>
    <n v="1619.9999999999998"/>
    <n v="0.44999999999999996"/>
    <x v="2"/>
    <x v="3"/>
    <x v="1"/>
    <n v="24"/>
    <n v="10.799999999999999"/>
  </r>
  <r>
    <x v="4"/>
    <n v="1197831"/>
    <d v="2021-04-13T00:00:00"/>
    <x v="3"/>
    <s v="Kansas"/>
    <s v="Wichita"/>
    <x v="1"/>
    <n v="25"/>
    <x v="208"/>
    <n v="1450"/>
    <n v="696"/>
    <n v="0.48"/>
    <x v="2"/>
    <x v="3"/>
    <x v="1"/>
    <n v="25"/>
    <n v="12"/>
  </r>
  <r>
    <x v="4"/>
    <n v="1197831"/>
    <d v="2021-04-13T00:00:00"/>
    <x v="3"/>
    <s v="Kansas"/>
    <s v="Wichita"/>
    <x v="2"/>
    <n v="14"/>
    <x v="180"/>
    <n v="840"/>
    <n v="420"/>
    <n v="0.5"/>
    <x v="2"/>
    <x v="3"/>
    <x v="1"/>
    <n v="14"/>
    <n v="7"/>
  </r>
  <r>
    <x v="4"/>
    <n v="1197831"/>
    <d v="2021-04-13T00:00:00"/>
    <x v="3"/>
    <s v="Kansas"/>
    <s v="Wichita"/>
    <x v="3"/>
    <n v="19"/>
    <x v="191"/>
    <n v="665"/>
    <n v="299.24999999999994"/>
    <n v="0.44999999999999996"/>
    <x v="2"/>
    <x v="3"/>
    <x v="1"/>
    <n v="19"/>
    <n v="8.5499999999999989"/>
  </r>
  <r>
    <x v="4"/>
    <n v="1197831"/>
    <d v="2021-04-13T00:00:00"/>
    <x v="3"/>
    <s v="Kansas"/>
    <s v="Wichita"/>
    <x v="4"/>
    <n v="39"/>
    <x v="183"/>
    <n v="1482"/>
    <n v="726.18"/>
    <n v="0.49"/>
    <x v="2"/>
    <x v="3"/>
    <x v="1"/>
    <n v="39"/>
    <n v="19.11"/>
  </r>
  <r>
    <x v="4"/>
    <n v="1197831"/>
    <d v="2021-04-13T00:00:00"/>
    <x v="3"/>
    <s v="Kansas"/>
    <s v="Wichita"/>
    <x v="5"/>
    <n v="29"/>
    <x v="194"/>
    <n v="2349"/>
    <n v="1151.01"/>
    <n v="0.49"/>
    <x v="2"/>
    <x v="3"/>
    <x v="1"/>
    <n v="29"/>
    <n v="14.209999999999999"/>
  </r>
  <r>
    <x v="4"/>
    <n v="1197831"/>
    <d v="2021-05-12T00:00:00"/>
    <x v="3"/>
    <s v="Kansas"/>
    <s v="Wichita"/>
    <x v="0"/>
    <n v="36"/>
    <x v="231"/>
    <n v="5148"/>
    <n v="2316.6"/>
    <n v="0.44999999999999996"/>
    <x v="2"/>
    <x v="4"/>
    <x v="1"/>
    <n v="36"/>
    <n v="16.2"/>
  </r>
  <r>
    <x v="4"/>
    <n v="1197831"/>
    <d v="2021-05-12T00:00:00"/>
    <x v="3"/>
    <s v="Kansas"/>
    <s v="Wichita"/>
    <x v="1"/>
    <n v="39"/>
    <x v="169"/>
    <n v="3003"/>
    <n v="1441.44"/>
    <n v="0.48"/>
    <x v="2"/>
    <x v="4"/>
    <x v="1"/>
    <n v="39"/>
    <n v="18.720000000000002"/>
  </r>
  <r>
    <x v="4"/>
    <n v="1197831"/>
    <d v="2021-05-12T00:00:00"/>
    <x v="3"/>
    <s v="Kansas"/>
    <s v="Wichita"/>
    <x v="2"/>
    <n v="32"/>
    <x v="188"/>
    <n v="2080"/>
    <n v="1019.1999999999999"/>
    <n v="0.49"/>
    <x v="2"/>
    <x v="4"/>
    <x v="1"/>
    <n v="32"/>
    <n v="15.68"/>
  </r>
  <r>
    <x v="4"/>
    <n v="1197831"/>
    <d v="2021-05-12T00:00:00"/>
    <x v="3"/>
    <s v="Kansas"/>
    <s v="Wichita"/>
    <x v="3"/>
    <n v="32"/>
    <x v="208"/>
    <n v="1856"/>
    <n v="928"/>
    <n v="0.5"/>
    <x v="2"/>
    <x v="4"/>
    <x v="1"/>
    <n v="32"/>
    <n v="16"/>
  </r>
  <r>
    <x v="4"/>
    <n v="1197831"/>
    <d v="2021-05-12T00:00:00"/>
    <x v="3"/>
    <s v="Kansas"/>
    <s v="Wichita"/>
    <x v="4"/>
    <n v="43"/>
    <x v="195"/>
    <n v="2408"/>
    <n v="1204"/>
    <n v="0.5"/>
    <x v="2"/>
    <x v="4"/>
    <x v="1"/>
    <n v="43"/>
    <n v="21.5"/>
  </r>
  <r>
    <x v="4"/>
    <n v="1197831"/>
    <d v="2021-05-12T00:00:00"/>
    <x v="3"/>
    <s v="Kansas"/>
    <s v="Wichita"/>
    <x v="5"/>
    <n v="42"/>
    <x v="198"/>
    <n v="3948"/>
    <n v="1776.6"/>
    <n v="0.44999999999999996"/>
    <x v="2"/>
    <x v="4"/>
    <x v="1"/>
    <n v="42"/>
    <n v="18.899999999999999"/>
  </r>
  <r>
    <x v="4"/>
    <n v="1197831"/>
    <d v="2021-06-14T00:00:00"/>
    <x v="3"/>
    <s v="Kansas"/>
    <s v="Wichita"/>
    <x v="0"/>
    <n v="37"/>
    <x v="179"/>
    <n v="5328"/>
    <n v="2664"/>
    <n v="0.5"/>
    <x v="2"/>
    <x v="11"/>
    <x v="1"/>
    <n v="37"/>
    <n v="18.5"/>
  </r>
  <r>
    <x v="4"/>
    <n v="1197831"/>
    <d v="2021-06-14T00:00:00"/>
    <x v="3"/>
    <s v="Kansas"/>
    <s v="Wichita"/>
    <x v="1"/>
    <n v="32"/>
    <x v="198"/>
    <n v="3008"/>
    <n v="1443.84"/>
    <n v="0.48"/>
    <x v="2"/>
    <x v="11"/>
    <x v="1"/>
    <n v="32"/>
    <n v="15.36"/>
  </r>
  <r>
    <x v="4"/>
    <n v="1197831"/>
    <d v="2021-06-14T00:00:00"/>
    <x v="3"/>
    <s v="Kansas"/>
    <s v="Wichita"/>
    <x v="2"/>
    <n v="37"/>
    <x v="194"/>
    <n v="2997"/>
    <n v="1378.62"/>
    <n v="0.45999999999999996"/>
    <x v="2"/>
    <x v="11"/>
    <x v="1"/>
    <n v="37"/>
    <n v="17.02"/>
  </r>
  <r>
    <x v="4"/>
    <n v="1197831"/>
    <d v="2021-06-14T00:00:00"/>
    <x v="3"/>
    <s v="Kansas"/>
    <s v="Wichita"/>
    <x v="3"/>
    <n v="38"/>
    <x v="232"/>
    <n v="3040"/>
    <n v="1367.9999999999998"/>
    <n v="0.44999999999999996"/>
    <x v="2"/>
    <x v="11"/>
    <x v="1"/>
    <n v="38"/>
    <n v="17.099999999999998"/>
  </r>
  <r>
    <x v="4"/>
    <n v="1197831"/>
    <d v="2021-06-14T00:00:00"/>
    <x v="3"/>
    <s v="Kansas"/>
    <s v="Wichita"/>
    <x v="4"/>
    <n v="54"/>
    <x v="170"/>
    <n v="4482"/>
    <n v="2151.36"/>
    <n v="0.48"/>
    <x v="2"/>
    <x v="11"/>
    <x v="1"/>
    <n v="54"/>
    <n v="25.92"/>
  </r>
  <r>
    <x v="4"/>
    <n v="1197831"/>
    <d v="2021-06-14T00:00:00"/>
    <x v="3"/>
    <s v="Kansas"/>
    <s v="Wichita"/>
    <x v="5"/>
    <n v="58"/>
    <x v="236"/>
    <n v="6786"/>
    <n v="3325.14"/>
    <n v="0.49"/>
    <x v="2"/>
    <x v="11"/>
    <x v="1"/>
    <n v="58"/>
    <n v="28.419999999999998"/>
  </r>
  <r>
    <x v="4"/>
    <n v="1197831"/>
    <d v="2021-07-12T00:00:00"/>
    <x v="3"/>
    <s v="Kansas"/>
    <s v="Wichita"/>
    <x v="0"/>
    <n v="51"/>
    <x v="131"/>
    <n v="9282"/>
    <n v="4641"/>
    <n v="0.5"/>
    <x v="2"/>
    <x v="5"/>
    <x v="1"/>
    <n v="51"/>
    <n v="25.5"/>
  </r>
  <r>
    <x v="4"/>
    <n v="1197831"/>
    <d v="2021-07-12T00:00:00"/>
    <x v="3"/>
    <s v="Kansas"/>
    <s v="Wichita"/>
    <x v="1"/>
    <n v="49"/>
    <x v="164"/>
    <n v="5831"/>
    <n v="2915.5"/>
    <n v="0.5"/>
    <x v="2"/>
    <x v="5"/>
    <x v="1"/>
    <n v="49"/>
    <n v="24.5"/>
  </r>
  <r>
    <x v="4"/>
    <n v="1197831"/>
    <d v="2021-07-12T00:00:00"/>
    <x v="3"/>
    <s v="Kansas"/>
    <s v="Wichita"/>
    <x v="2"/>
    <n v="42"/>
    <x v="240"/>
    <n v="4284"/>
    <n v="1970.6399999999999"/>
    <n v="0.45999999999999996"/>
    <x v="2"/>
    <x v="5"/>
    <x v="1"/>
    <n v="42"/>
    <n v="19.32"/>
  </r>
  <r>
    <x v="4"/>
    <n v="1197831"/>
    <d v="2021-07-12T00:00:00"/>
    <x v="3"/>
    <s v="Kansas"/>
    <s v="Wichita"/>
    <x v="3"/>
    <n v="43"/>
    <x v="41"/>
    <n v="3225"/>
    <n v="1580.25"/>
    <n v="0.49"/>
    <x v="2"/>
    <x v="5"/>
    <x v="1"/>
    <n v="43"/>
    <n v="21.07"/>
  </r>
  <r>
    <x v="4"/>
    <n v="1197831"/>
    <d v="2021-07-12T00:00:00"/>
    <x v="3"/>
    <s v="Kansas"/>
    <s v="Wichita"/>
    <x v="4"/>
    <n v="56"/>
    <x v="250"/>
    <n v="5096"/>
    <n v="2344.16"/>
    <n v="0.45999999999999996"/>
    <x v="2"/>
    <x v="5"/>
    <x v="1"/>
    <n v="56"/>
    <n v="25.759999999999998"/>
  </r>
  <r>
    <x v="4"/>
    <n v="1197831"/>
    <d v="2021-07-12T00:00:00"/>
    <x v="3"/>
    <s v="Kansas"/>
    <s v="Wichita"/>
    <x v="5"/>
    <n v="60"/>
    <x v="150"/>
    <n v="8400"/>
    <n v="4116"/>
    <n v="0.49"/>
    <x v="2"/>
    <x v="5"/>
    <x v="1"/>
    <n v="60"/>
    <n v="29.4"/>
  </r>
  <r>
    <x v="4"/>
    <n v="1197831"/>
    <d v="2021-08-13T00:00:00"/>
    <x v="3"/>
    <s v="Kansas"/>
    <s v="Wichita"/>
    <x v="0"/>
    <n v="56"/>
    <x v="133"/>
    <n v="10584"/>
    <n v="5292"/>
    <n v="0.5"/>
    <x v="2"/>
    <x v="6"/>
    <x v="1"/>
    <n v="56"/>
    <n v="28"/>
  </r>
  <r>
    <x v="4"/>
    <n v="1197831"/>
    <d v="2021-08-13T00:00:00"/>
    <x v="3"/>
    <s v="Kansas"/>
    <s v="Wichita"/>
    <x v="1"/>
    <n v="51"/>
    <x v="215"/>
    <n v="5661"/>
    <n v="2547.4499999999998"/>
    <n v="0.44999999999999996"/>
    <x v="2"/>
    <x v="6"/>
    <x v="1"/>
    <n v="51"/>
    <n v="22.95"/>
  </r>
  <r>
    <x v="4"/>
    <n v="1197831"/>
    <d v="2021-08-13T00:00:00"/>
    <x v="3"/>
    <s v="Kansas"/>
    <s v="Wichita"/>
    <x v="2"/>
    <n v="47"/>
    <x v="240"/>
    <n v="4794"/>
    <n v="2397"/>
    <n v="0.5"/>
    <x v="2"/>
    <x v="6"/>
    <x v="1"/>
    <n v="47"/>
    <n v="23.5"/>
  </r>
  <r>
    <x v="4"/>
    <n v="1197831"/>
    <d v="2021-08-13T00:00:00"/>
    <x v="3"/>
    <s v="Kansas"/>
    <s v="Wichita"/>
    <x v="3"/>
    <n v="37"/>
    <x v="228"/>
    <n v="3330"/>
    <n v="1631.7"/>
    <n v="0.49"/>
    <x v="2"/>
    <x v="6"/>
    <x v="1"/>
    <n v="37"/>
    <n v="18.13"/>
  </r>
  <r>
    <x v="4"/>
    <n v="1197831"/>
    <d v="2021-08-13T00:00:00"/>
    <x v="3"/>
    <s v="Kansas"/>
    <s v="Wichita"/>
    <x v="4"/>
    <n v="47"/>
    <x v="173"/>
    <n v="3243"/>
    <n v="1621.5"/>
    <n v="0.5"/>
    <x v="2"/>
    <x v="6"/>
    <x v="1"/>
    <n v="47"/>
    <n v="23.5"/>
  </r>
  <r>
    <x v="4"/>
    <n v="1197831"/>
    <d v="2021-08-13T00:00:00"/>
    <x v="3"/>
    <s v="Kansas"/>
    <s v="Wichita"/>
    <x v="5"/>
    <n v="52"/>
    <x v="161"/>
    <n v="5876"/>
    <n v="2938"/>
    <n v="0.5"/>
    <x v="2"/>
    <x v="6"/>
    <x v="1"/>
    <n v="52"/>
    <n v="26"/>
  </r>
  <r>
    <x v="4"/>
    <n v="1197831"/>
    <d v="2021-09-12T00:00:00"/>
    <x v="3"/>
    <s v="Kansas"/>
    <s v="Wichita"/>
    <x v="0"/>
    <n v="47"/>
    <x v="241"/>
    <n v="7755"/>
    <n v="3877.5"/>
    <n v="0.5"/>
    <x v="2"/>
    <x v="7"/>
    <x v="1"/>
    <n v="47"/>
    <n v="23.5"/>
  </r>
  <r>
    <x v="4"/>
    <n v="1197831"/>
    <d v="2021-09-12T00:00:00"/>
    <x v="3"/>
    <s v="Kansas"/>
    <s v="Wichita"/>
    <x v="1"/>
    <n v="38"/>
    <x v="250"/>
    <n v="3458"/>
    <n v="1556.1"/>
    <n v="0.44999999999999996"/>
    <x v="2"/>
    <x v="7"/>
    <x v="1"/>
    <n v="38"/>
    <n v="17.099999999999998"/>
  </r>
  <r>
    <x v="4"/>
    <n v="1197831"/>
    <d v="2021-09-12T00:00:00"/>
    <x v="3"/>
    <s v="Kansas"/>
    <s v="Wichita"/>
    <x v="2"/>
    <n v="15"/>
    <x v="41"/>
    <n v="1125"/>
    <n v="528.75"/>
    <n v="0.47"/>
    <x v="2"/>
    <x v="7"/>
    <x v="1"/>
    <n v="15"/>
    <n v="7.05"/>
  </r>
  <r>
    <x v="4"/>
    <n v="1197831"/>
    <d v="2021-09-12T00:00:00"/>
    <x v="3"/>
    <s v="Kansas"/>
    <s v="Wichita"/>
    <x v="3"/>
    <n v="14"/>
    <x v="188"/>
    <n v="910"/>
    <n v="427.7"/>
    <n v="0.47"/>
    <x v="2"/>
    <x v="7"/>
    <x v="1"/>
    <n v="14"/>
    <n v="6.58"/>
  </r>
  <r>
    <x v="4"/>
    <n v="1197831"/>
    <d v="2021-09-12T00:00:00"/>
    <x v="3"/>
    <s v="Kansas"/>
    <s v="Wichita"/>
    <x v="4"/>
    <n v="24"/>
    <x v="176"/>
    <n v="1464"/>
    <n v="717.36"/>
    <n v="0.49"/>
    <x v="2"/>
    <x v="7"/>
    <x v="1"/>
    <n v="24"/>
    <n v="11.76"/>
  </r>
  <r>
    <x v="4"/>
    <n v="1197831"/>
    <d v="2021-09-12T00:00:00"/>
    <x v="3"/>
    <s v="Kansas"/>
    <s v="Wichita"/>
    <x v="5"/>
    <n v="29"/>
    <x v="198"/>
    <n v="2726"/>
    <n v="1335.74"/>
    <n v="0.49"/>
    <x v="2"/>
    <x v="7"/>
    <x v="1"/>
    <n v="29"/>
    <n v="14.21"/>
  </r>
  <r>
    <x v="4"/>
    <n v="1197831"/>
    <d v="2021-10-14T00:00:00"/>
    <x v="3"/>
    <s v="Kansas"/>
    <s v="Wichita"/>
    <x v="0"/>
    <n v="29"/>
    <x v="57"/>
    <n v="4205"/>
    <n v="1934.3"/>
    <n v="0.45999999999999996"/>
    <x v="2"/>
    <x v="8"/>
    <x v="1"/>
    <n v="29"/>
    <n v="13.34"/>
  </r>
  <r>
    <x v="4"/>
    <n v="1197831"/>
    <d v="2021-10-14T00:00:00"/>
    <x v="3"/>
    <s v="Kansas"/>
    <s v="Wichita"/>
    <x v="1"/>
    <n v="19"/>
    <x v="211"/>
    <n v="1615"/>
    <n v="742.9"/>
    <n v="0.45999999999999996"/>
    <x v="2"/>
    <x v="8"/>
    <x v="1"/>
    <n v="19"/>
    <n v="8.74"/>
  </r>
  <r>
    <x v="4"/>
    <n v="1197831"/>
    <d v="2021-10-14T00:00:00"/>
    <x v="3"/>
    <s v="Kansas"/>
    <s v="Wichita"/>
    <x v="2"/>
    <n v="19"/>
    <x v="180"/>
    <n v="1140"/>
    <n v="535.79999999999995"/>
    <n v="0.47"/>
    <x v="2"/>
    <x v="8"/>
    <x v="1"/>
    <n v="19"/>
    <n v="8.93"/>
  </r>
  <r>
    <x v="4"/>
    <n v="1197831"/>
    <d v="2021-10-14T00:00:00"/>
    <x v="3"/>
    <s v="Kansas"/>
    <s v="Wichita"/>
    <x v="3"/>
    <n v="19"/>
    <x v="172"/>
    <n v="893"/>
    <n v="428.64"/>
    <n v="0.48"/>
    <x v="2"/>
    <x v="8"/>
    <x v="1"/>
    <n v="19"/>
    <n v="9.1199999999999992"/>
  </r>
  <r>
    <x v="4"/>
    <n v="1197831"/>
    <d v="2021-10-14T00:00:00"/>
    <x v="3"/>
    <s v="Kansas"/>
    <s v="Wichita"/>
    <x v="4"/>
    <n v="29"/>
    <x v="219"/>
    <n v="1334"/>
    <n v="653.66"/>
    <n v="0.49"/>
    <x v="2"/>
    <x v="8"/>
    <x v="1"/>
    <n v="29"/>
    <n v="14.209999999999999"/>
  </r>
  <r>
    <x v="0"/>
    <n v="1197831"/>
    <d v="2021-10-14T00:00:00"/>
    <x v="3"/>
    <s v="Kansas"/>
    <s v="Wichita"/>
    <x v="5"/>
    <n v="28"/>
    <x v="228"/>
    <n v="2520"/>
    <n v="1209.5999999999999"/>
    <n v="0.48"/>
    <x v="2"/>
    <x v="8"/>
    <x v="1"/>
    <n v="28"/>
    <n v="13.44"/>
  </r>
  <r>
    <x v="0"/>
    <n v="1197831"/>
    <d v="2021-11-13T00:00:00"/>
    <x v="3"/>
    <s v="Kansas"/>
    <s v="Wichita"/>
    <x v="0"/>
    <n v="23"/>
    <x v="185"/>
    <n v="2806"/>
    <n v="1318.82"/>
    <n v="0.47"/>
    <x v="2"/>
    <x v="9"/>
    <x v="1"/>
    <n v="23"/>
    <n v="10.809999999999999"/>
  </r>
  <r>
    <x v="0"/>
    <n v="1197831"/>
    <d v="2021-11-13T00:00:00"/>
    <x v="3"/>
    <s v="Kansas"/>
    <s v="Wichita"/>
    <x v="1"/>
    <n v="14"/>
    <x v="249"/>
    <n v="1008"/>
    <n v="504"/>
    <n v="0.5"/>
    <x v="2"/>
    <x v="9"/>
    <x v="1"/>
    <n v="14"/>
    <n v="7"/>
  </r>
  <r>
    <x v="0"/>
    <n v="1197831"/>
    <d v="2021-11-13T00:00:00"/>
    <x v="3"/>
    <s v="Kansas"/>
    <s v="Wichita"/>
    <x v="2"/>
    <n v="23"/>
    <x v="235"/>
    <n v="1265"/>
    <n v="632.5"/>
    <n v="0.5"/>
    <x v="2"/>
    <x v="9"/>
    <x v="1"/>
    <n v="23"/>
    <n v="11.5"/>
  </r>
  <r>
    <x v="0"/>
    <n v="1197831"/>
    <d v="2021-11-13T00:00:00"/>
    <x v="3"/>
    <s v="Kansas"/>
    <s v="Wichita"/>
    <x v="3"/>
    <n v="54"/>
    <x v="170"/>
    <n v="4482"/>
    <n v="2151.36"/>
    <n v="0.48"/>
    <x v="2"/>
    <x v="9"/>
    <x v="1"/>
    <n v="54"/>
    <n v="25.92"/>
  </r>
  <r>
    <x v="0"/>
    <n v="1197831"/>
    <d v="2021-11-13T00:00:00"/>
    <x v="3"/>
    <s v="Kansas"/>
    <s v="Wichita"/>
    <x v="4"/>
    <n v="68"/>
    <x v="227"/>
    <n v="4760"/>
    <n v="2189.6"/>
    <n v="0.45999999999999996"/>
    <x v="2"/>
    <x v="9"/>
    <x v="1"/>
    <n v="68"/>
    <n v="31.279999999999998"/>
  </r>
  <r>
    <x v="0"/>
    <n v="1197831"/>
    <d v="2021-11-13T00:00:00"/>
    <x v="3"/>
    <s v="Kansas"/>
    <s v="Wichita"/>
    <x v="5"/>
    <n v="73"/>
    <x v="246"/>
    <n v="6424"/>
    <n v="2955.04"/>
    <n v="0.45999999999999996"/>
    <x v="2"/>
    <x v="9"/>
    <x v="1"/>
    <n v="73"/>
    <n v="33.58"/>
  </r>
  <r>
    <x v="0"/>
    <n v="1197831"/>
    <d v="2021-12-12T00:00:00"/>
    <x v="3"/>
    <s v="Kansas"/>
    <s v="Wichita"/>
    <x v="0"/>
    <n v="66"/>
    <x v="42"/>
    <n v="9900"/>
    <n v="4950"/>
    <n v="0.5"/>
    <x v="2"/>
    <x v="10"/>
    <x v="1"/>
    <n v="66"/>
    <n v="33"/>
  </r>
  <r>
    <x v="0"/>
    <n v="1197831"/>
    <d v="2021-12-12T00:00:00"/>
    <x v="3"/>
    <s v="Kansas"/>
    <s v="Wichita"/>
    <x v="1"/>
    <n v="59"/>
    <x v="196"/>
    <n v="7080"/>
    <n v="3540"/>
    <n v="0.5"/>
    <x v="2"/>
    <x v="10"/>
    <x v="1"/>
    <n v="59"/>
    <n v="29.5"/>
  </r>
  <r>
    <x v="0"/>
    <n v="1197831"/>
    <d v="2021-12-12T00:00:00"/>
    <x v="3"/>
    <s v="Kansas"/>
    <s v="Wichita"/>
    <x v="2"/>
    <n v="58"/>
    <x v="60"/>
    <n v="5510"/>
    <n v="2534.6"/>
    <n v="0.45999999999999996"/>
    <x v="2"/>
    <x v="10"/>
    <x v="1"/>
    <n v="58"/>
    <n v="26.68"/>
  </r>
  <r>
    <x v="0"/>
    <n v="1197831"/>
    <d v="2021-12-12T00:00:00"/>
    <x v="3"/>
    <s v="Kansas"/>
    <s v="Wichita"/>
    <x v="3"/>
    <n v="59"/>
    <x v="228"/>
    <n v="5310"/>
    <n v="2389.4999999999995"/>
    <n v="0.44999999999999996"/>
    <x v="2"/>
    <x v="10"/>
    <x v="1"/>
    <n v="59"/>
    <n v="26.549999999999994"/>
  </r>
  <r>
    <x v="0"/>
    <n v="1197831"/>
    <d v="2021-12-12T00:00:00"/>
    <x v="3"/>
    <s v="Kansas"/>
    <s v="Wichita"/>
    <x v="4"/>
    <n v="64"/>
    <x v="194"/>
    <n v="5184"/>
    <n v="2592"/>
    <n v="0.5"/>
    <x v="2"/>
    <x v="10"/>
    <x v="1"/>
    <n v="64"/>
    <n v="32"/>
  </r>
  <r>
    <x v="0"/>
    <n v="1197831"/>
    <d v="2021-12-12T00:00:00"/>
    <x v="3"/>
    <s v="Kansas"/>
    <s v="Wichita"/>
    <x v="5"/>
    <n v="68"/>
    <x v="205"/>
    <n v="7616"/>
    <n v="3503.3599999999997"/>
    <n v="0.45999999999999996"/>
    <x v="2"/>
    <x v="10"/>
    <x v="1"/>
    <n v="68"/>
    <n v="31.279999999999998"/>
  </r>
  <r>
    <x v="0"/>
    <n v="1185732"/>
    <d v="2021-01-12T00:00:00"/>
    <x v="3"/>
    <s v="Kansas"/>
    <s v="Wichita"/>
    <x v="0"/>
    <n v="38"/>
    <x v="216"/>
    <n v="5244"/>
    <n v="2569.56"/>
    <n v="0.49"/>
    <x v="2"/>
    <x v="0"/>
    <x v="1"/>
    <n v="38"/>
    <n v="18.62"/>
  </r>
  <r>
    <x v="0"/>
    <n v="1185732"/>
    <d v="2021-01-12T00:00:00"/>
    <x v="3"/>
    <s v="Kansas"/>
    <s v="Wichita"/>
    <x v="1"/>
    <n v="37"/>
    <x v="232"/>
    <n v="2960"/>
    <n v="1184"/>
    <n v="0.4"/>
    <x v="2"/>
    <x v="0"/>
    <x v="1"/>
    <n v="37"/>
    <n v="14.8"/>
  </r>
  <r>
    <x v="0"/>
    <n v="1185732"/>
    <d v="2021-01-12T00:00:00"/>
    <x v="3"/>
    <s v="Kansas"/>
    <s v="Wichita"/>
    <x v="2"/>
    <n v="27"/>
    <x v="170"/>
    <n v="2241"/>
    <n v="986.04"/>
    <n v="0.44"/>
    <x v="2"/>
    <x v="0"/>
    <x v="1"/>
    <n v="27"/>
    <n v="11.879999999999999"/>
  </r>
  <r>
    <x v="0"/>
    <n v="1185732"/>
    <d v="2021-01-12T00:00:00"/>
    <x v="3"/>
    <s v="Kansas"/>
    <s v="Wichita"/>
    <x v="3"/>
    <n v="34"/>
    <x v="218"/>
    <n v="1224"/>
    <n v="489.6"/>
    <n v="0.4"/>
    <x v="2"/>
    <x v="0"/>
    <x v="1"/>
    <n v="34"/>
    <n v="13.600000000000001"/>
  </r>
  <r>
    <x v="0"/>
    <n v="1185732"/>
    <d v="2021-01-12T00:00:00"/>
    <x v="3"/>
    <s v="Kansas"/>
    <s v="Wichita"/>
    <x v="4"/>
    <n v="48"/>
    <x v="178"/>
    <n v="2112"/>
    <n v="992.64"/>
    <n v="0.47"/>
    <x v="2"/>
    <x v="0"/>
    <x v="1"/>
    <n v="48"/>
    <n v="22.56"/>
  </r>
  <r>
    <x v="0"/>
    <n v="1185732"/>
    <d v="2021-01-12T00:00:00"/>
    <x v="3"/>
    <s v="Kansas"/>
    <s v="Wichita"/>
    <x v="5"/>
    <n v="37"/>
    <x v="249"/>
    <n v="2664"/>
    <n v="1465.2"/>
    <n v="0.55000000000000004"/>
    <x v="2"/>
    <x v="0"/>
    <x v="1"/>
    <n v="37"/>
    <n v="20.350000000000001"/>
  </r>
  <r>
    <x v="0"/>
    <n v="1185732"/>
    <d v="2021-02-12T00:00:00"/>
    <x v="3"/>
    <s v="Kansas"/>
    <s v="Wichita"/>
    <x v="0"/>
    <n v="37"/>
    <x v="174"/>
    <n v="5846"/>
    <n v="2923"/>
    <n v="0.5"/>
    <x v="2"/>
    <x v="1"/>
    <x v="1"/>
    <n v="37"/>
    <n v="18.5"/>
  </r>
  <r>
    <x v="0"/>
    <n v="1185732"/>
    <d v="2021-02-12T00:00:00"/>
    <x v="3"/>
    <s v="Kansas"/>
    <s v="Wichita"/>
    <x v="1"/>
    <n v="39"/>
    <x v="172"/>
    <n v="1833"/>
    <n v="806.52"/>
    <n v="0.44"/>
    <x v="2"/>
    <x v="1"/>
    <x v="1"/>
    <n v="39"/>
    <n v="17.16"/>
  </r>
  <r>
    <x v="0"/>
    <n v="1185732"/>
    <d v="2021-02-12T00:00:00"/>
    <x v="3"/>
    <s v="Kansas"/>
    <s v="Wichita"/>
    <x v="2"/>
    <n v="29"/>
    <x v="229"/>
    <n v="1711"/>
    <n v="735.73"/>
    <n v="0.43"/>
    <x v="2"/>
    <x v="1"/>
    <x v="1"/>
    <n v="29"/>
    <n v="12.47"/>
  </r>
  <r>
    <x v="0"/>
    <n v="1185732"/>
    <d v="2021-02-12T00:00:00"/>
    <x v="3"/>
    <s v="South Dakota"/>
    <s v="Sioux Falls"/>
    <x v="3"/>
    <n v="33"/>
    <x v="52"/>
    <n v="825"/>
    <n v="363"/>
    <n v="0.44"/>
    <x v="2"/>
    <x v="1"/>
    <x v="1"/>
    <n v="33"/>
    <n v="14.52"/>
  </r>
  <r>
    <x v="0"/>
    <n v="1185732"/>
    <d v="2021-02-12T00:00:00"/>
    <x v="3"/>
    <s v="South Dakota"/>
    <s v="Sioux Falls"/>
    <x v="4"/>
    <n v="48"/>
    <x v="219"/>
    <n v="2208"/>
    <n v="993.59999999999991"/>
    <n v="0.44999999999999996"/>
    <x v="2"/>
    <x v="1"/>
    <x v="1"/>
    <n v="48"/>
    <n v="21.599999999999998"/>
  </r>
  <r>
    <x v="0"/>
    <n v="1185732"/>
    <d v="2021-02-12T00:00:00"/>
    <x v="3"/>
    <s v="South Dakota"/>
    <s v="Sioux Falls"/>
    <x v="5"/>
    <n v="32"/>
    <x v="232"/>
    <n v="2560"/>
    <n v="1408"/>
    <n v="0.55000000000000004"/>
    <x v="2"/>
    <x v="1"/>
    <x v="1"/>
    <n v="32"/>
    <n v="17.600000000000001"/>
  </r>
  <r>
    <x v="0"/>
    <n v="1185732"/>
    <d v="2021-03-11T00:00:00"/>
    <x v="3"/>
    <s v="South Dakota"/>
    <s v="Sioux Falls"/>
    <x v="0"/>
    <n v="39"/>
    <x v="168"/>
    <n v="4836"/>
    <n v="2369.64"/>
    <n v="0.49"/>
    <x v="2"/>
    <x v="2"/>
    <x v="1"/>
    <n v="39"/>
    <n v="19.11"/>
  </r>
  <r>
    <x v="0"/>
    <n v="1185732"/>
    <d v="2021-03-11T00:00:00"/>
    <x v="3"/>
    <s v="South Dakota"/>
    <s v="Sioux Falls"/>
    <x v="1"/>
    <n v="37"/>
    <x v="50"/>
    <n v="1850"/>
    <n v="777"/>
    <n v="0.42"/>
    <x v="2"/>
    <x v="2"/>
    <x v="1"/>
    <n v="37"/>
    <n v="15.54"/>
  </r>
  <r>
    <x v="0"/>
    <n v="1185732"/>
    <d v="2021-03-11T00:00:00"/>
    <x v="3"/>
    <s v="South Dakota"/>
    <s v="Sioux Falls"/>
    <x v="2"/>
    <n v="27"/>
    <x v="229"/>
    <n v="1593"/>
    <n v="669.06"/>
    <n v="0.42"/>
    <x v="2"/>
    <x v="2"/>
    <x v="1"/>
    <n v="27"/>
    <n v="11.34"/>
  </r>
  <r>
    <x v="0"/>
    <n v="1185732"/>
    <d v="2021-03-11T00:00:00"/>
    <x v="3"/>
    <s v="South Dakota"/>
    <s v="Sioux Falls"/>
    <x v="3"/>
    <n v="33"/>
    <x v="264"/>
    <n v="759"/>
    <n v="333.96"/>
    <n v="0.44"/>
    <x v="2"/>
    <x v="2"/>
    <x v="1"/>
    <n v="33"/>
    <n v="14.52"/>
  </r>
  <r>
    <x v="0"/>
    <n v="1185732"/>
    <d v="2021-03-11T00:00:00"/>
    <x v="3"/>
    <s v="South Dakota"/>
    <s v="Sioux Falls"/>
    <x v="4"/>
    <n v="47"/>
    <x v="226"/>
    <n v="1457"/>
    <n v="728.5"/>
    <n v="0.5"/>
    <x v="2"/>
    <x v="2"/>
    <x v="1"/>
    <n v="47"/>
    <n v="23.5"/>
  </r>
  <r>
    <x v="0"/>
    <n v="1185732"/>
    <d v="2021-03-11T00:00:00"/>
    <x v="3"/>
    <s v="South Dakota"/>
    <s v="Sioux Falls"/>
    <x v="5"/>
    <n v="37"/>
    <x v="229"/>
    <n v="2183"/>
    <n v="1156.99"/>
    <n v="0.53"/>
    <x v="2"/>
    <x v="2"/>
    <x v="1"/>
    <n v="37"/>
    <n v="19.61"/>
  </r>
  <r>
    <x v="0"/>
    <n v="1185732"/>
    <d v="2021-04-12T00:00:00"/>
    <x v="3"/>
    <s v="South Dakota"/>
    <s v="Sioux Falls"/>
    <x v="0"/>
    <n v="38"/>
    <x v="161"/>
    <n v="4294"/>
    <n v="1975.2399999999998"/>
    <n v="0.45999999999999996"/>
    <x v="2"/>
    <x v="3"/>
    <x v="1"/>
    <n v="38"/>
    <n v="17.479999999999997"/>
  </r>
  <r>
    <x v="0"/>
    <n v="1185732"/>
    <d v="2021-04-12T00:00:00"/>
    <x v="3"/>
    <s v="South Dakota"/>
    <s v="Sioux Falls"/>
    <x v="1"/>
    <n v="39"/>
    <x v="186"/>
    <n v="1638"/>
    <n v="671.57999999999993"/>
    <n v="0.41"/>
    <x v="2"/>
    <x v="3"/>
    <x v="1"/>
    <n v="39"/>
    <n v="15.989999999999998"/>
  </r>
  <r>
    <x v="0"/>
    <n v="1185732"/>
    <d v="2021-04-12T00:00:00"/>
    <x v="3"/>
    <s v="South Dakota"/>
    <s v="Sioux Falls"/>
    <x v="2"/>
    <n v="29"/>
    <x v="222"/>
    <n v="1305"/>
    <n v="522"/>
    <n v="0.4"/>
    <x v="2"/>
    <x v="3"/>
    <x v="1"/>
    <n v="29"/>
    <n v="11.6"/>
  </r>
  <r>
    <x v="0"/>
    <n v="1185732"/>
    <d v="2021-04-12T00:00:00"/>
    <x v="3"/>
    <s v="South Dakota"/>
    <s v="Sioux Falls"/>
    <x v="3"/>
    <n v="34"/>
    <x v="187"/>
    <n v="680"/>
    <n v="292.39999999999998"/>
    <n v="0.43"/>
    <x v="2"/>
    <x v="3"/>
    <x v="1"/>
    <n v="34"/>
    <n v="14.62"/>
  </r>
  <r>
    <x v="0"/>
    <n v="1185732"/>
    <d v="2021-04-12T00:00:00"/>
    <x v="3"/>
    <s v="South Dakota"/>
    <s v="Sioux Falls"/>
    <x v="4"/>
    <n v="56"/>
    <x v="225"/>
    <n v="1624"/>
    <n v="747.04"/>
    <n v="0.45999999999999996"/>
    <x v="2"/>
    <x v="3"/>
    <x v="1"/>
    <n v="56"/>
    <n v="25.759999999999998"/>
  </r>
  <r>
    <x v="0"/>
    <n v="1185732"/>
    <d v="2021-04-12T00:00:00"/>
    <x v="3"/>
    <s v="South Dakota"/>
    <s v="Sioux Falls"/>
    <x v="5"/>
    <n v="48"/>
    <x v="176"/>
    <n v="2928"/>
    <n v="1551.8400000000001"/>
    <n v="0.53"/>
    <x v="2"/>
    <x v="3"/>
    <x v="1"/>
    <n v="48"/>
    <n v="25.44"/>
  </r>
  <r>
    <x v="0"/>
    <n v="1185732"/>
    <d v="2021-05-13T00:00:00"/>
    <x v="3"/>
    <s v="South Dakota"/>
    <s v="Sioux Falls"/>
    <x v="0"/>
    <n v="58"/>
    <x v="284"/>
    <n v="8062"/>
    <n v="3789.14"/>
    <n v="0.47"/>
    <x v="2"/>
    <x v="4"/>
    <x v="1"/>
    <n v="58"/>
    <n v="27.259999999999998"/>
  </r>
  <r>
    <x v="0"/>
    <n v="1185732"/>
    <d v="2021-05-13T00:00:00"/>
    <x v="3"/>
    <s v="South Dakota"/>
    <s v="Sioux Falls"/>
    <x v="1"/>
    <n v="45"/>
    <x v="180"/>
    <n v="2700"/>
    <n v="1214.9999999999998"/>
    <n v="0.44999999999999996"/>
    <x v="2"/>
    <x v="4"/>
    <x v="1"/>
    <n v="45"/>
    <n v="20.249999999999996"/>
  </r>
  <r>
    <x v="0"/>
    <n v="1185732"/>
    <d v="2021-05-13T00:00:00"/>
    <x v="3"/>
    <s v="South Dakota"/>
    <s v="Sioux Falls"/>
    <x v="2"/>
    <n v="43"/>
    <x v="219"/>
    <n v="1978"/>
    <n v="830.76"/>
    <n v="0.42"/>
    <x v="2"/>
    <x v="4"/>
    <x v="1"/>
    <n v="43"/>
    <n v="18.059999999999999"/>
  </r>
  <r>
    <x v="0"/>
    <n v="1185732"/>
    <d v="2021-05-13T00:00:00"/>
    <x v="3"/>
    <s v="South Dakota"/>
    <s v="Sioux Falls"/>
    <x v="3"/>
    <n v="43"/>
    <x v="259"/>
    <n v="1118"/>
    <n v="503.09999999999997"/>
    <n v="0.44999999999999996"/>
    <x v="2"/>
    <x v="4"/>
    <x v="1"/>
    <n v="43"/>
    <n v="19.349999999999998"/>
  </r>
  <r>
    <x v="0"/>
    <n v="1185732"/>
    <d v="2021-05-13T00:00:00"/>
    <x v="3"/>
    <s v="South Dakota"/>
    <s v="Sioux Falls"/>
    <x v="4"/>
    <n v="51"/>
    <x v="183"/>
    <n v="1938"/>
    <n v="969"/>
    <n v="0.5"/>
    <x v="2"/>
    <x v="4"/>
    <x v="1"/>
    <n v="51"/>
    <n v="25.5"/>
  </r>
  <r>
    <x v="0"/>
    <n v="1185732"/>
    <d v="2021-05-13T00:00:00"/>
    <x v="3"/>
    <s v="South Dakota"/>
    <s v="Sioux Falls"/>
    <x v="5"/>
    <n v="58"/>
    <x v="181"/>
    <n v="3944"/>
    <n v="2011.44"/>
    <n v="0.51"/>
    <x v="2"/>
    <x v="4"/>
    <x v="1"/>
    <n v="58"/>
    <n v="29.580000000000002"/>
  </r>
  <r>
    <x v="0"/>
    <n v="1185732"/>
    <d v="2021-06-12T00:00:00"/>
    <x v="3"/>
    <s v="South Dakota"/>
    <s v="Sioux Falls"/>
    <x v="0"/>
    <n v="41"/>
    <x v="192"/>
    <n v="5535"/>
    <n v="2546.1"/>
    <n v="0.45999999999999996"/>
    <x v="2"/>
    <x v="11"/>
    <x v="1"/>
    <n v="41"/>
    <n v="18.86"/>
  </r>
  <r>
    <x v="0"/>
    <n v="1185732"/>
    <d v="2021-06-12T00:00:00"/>
    <x v="3"/>
    <s v="South Dakota"/>
    <s v="Sioux Falls"/>
    <x v="1"/>
    <n v="39"/>
    <x v="227"/>
    <n v="2730"/>
    <n v="1092"/>
    <n v="0.4"/>
    <x v="2"/>
    <x v="11"/>
    <x v="1"/>
    <n v="39"/>
    <n v="15.6"/>
  </r>
  <r>
    <x v="0"/>
    <n v="1185732"/>
    <d v="2021-06-12T00:00:00"/>
    <x v="3"/>
    <s v="South Dakota"/>
    <s v="Sioux Falls"/>
    <x v="2"/>
    <n v="32"/>
    <x v="190"/>
    <n v="1728"/>
    <n v="743.04"/>
    <n v="0.43"/>
    <x v="2"/>
    <x v="11"/>
    <x v="1"/>
    <n v="32"/>
    <n v="13.76"/>
  </r>
  <r>
    <x v="0"/>
    <n v="1185732"/>
    <d v="2021-06-12T00:00:00"/>
    <x v="3"/>
    <s v="South Dakota"/>
    <s v="Sioux Falls"/>
    <x v="3"/>
    <n v="32"/>
    <x v="200"/>
    <n v="1568"/>
    <n v="705.59999999999991"/>
    <n v="0.44999999999999996"/>
    <x v="2"/>
    <x v="11"/>
    <x v="1"/>
    <n v="32"/>
    <n v="14.399999999999999"/>
  </r>
  <r>
    <x v="0"/>
    <n v="1185732"/>
    <d v="2021-06-12T00:00:00"/>
    <x v="3"/>
    <s v="South Dakota"/>
    <s v="Sioux Falls"/>
    <x v="4"/>
    <n v="41"/>
    <x v="175"/>
    <n v="2091"/>
    <n v="940.94999999999993"/>
    <n v="0.44999999999999996"/>
    <x v="2"/>
    <x v="11"/>
    <x v="1"/>
    <n v="41"/>
    <n v="18.45"/>
  </r>
  <r>
    <x v="0"/>
    <n v="1185732"/>
    <d v="2021-06-12T00:00:00"/>
    <x v="3"/>
    <s v="South Dakota"/>
    <s v="Sioux Falls"/>
    <x v="5"/>
    <n v="50"/>
    <x v="198"/>
    <n v="4700"/>
    <n v="2491"/>
    <n v="0.53"/>
    <x v="2"/>
    <x v="11"/>
    <x v="1"/>
    <n v="50"/>
    <n v="26.5"/>
  </r>
  <r>
    <x v="0"/>
    <n v="1185732"/>
    <d v="2021-07-11T00:00:00"/>
    <x v="3"/>
    <s v="South Dakota"/>
    <s v="Sioux Falls"/>
    <x v="0"/>
    <n v="47"/>
    <x v="125"/>
    <n v="7238"/>
    <n v="3329.4799999999996"/>
    <n v="0.45999999999999996"/>
    <x v="2"/>
    <x v="5"/>
    <x v="1"/>
    <n v="47"/>
    <n v="21.619999999999997"/>
  </r>
  <r>
    <x v="0"/>
    <n v="1185732"/>
    <d v="2021-07-11T00:00:00"/>
    <x v="3"/>
    <s v="South Dakota"/>
    <s v="Sioux Falls"/>
    <x v="1"/>
    <n v="44"/>
    <x v="194"/>
    <n v="3564"/>
    <n v="1603.8"/>
    <n v="0.44999999999999996"/>
    <x v="2"/>
    <x v="5"/>
    <x v="1"/>
    <n v="44"/>
    <n v="19.8"/>
  </r>
  <r>
    <x v="0"/>
    <n v="1185732"/>
    <d v="2021-07-11T00:00:00"/>
    <x v="3"/>
    <s v="South Dakota"/>
    <s v="Sioux Falls"/>
    <x v="2"/>
    <n v="37"/>
    <x v="176"/>
    <n v="2257"/>
    <n v="947.93999999999994"/>
    <n v="0.42"/>
    <x v="2"/>
    <x v="5"/>
    <x v="1"/>
    <n v="37"/>
    <n v="15.54"/>
  </r>
  <r>
    <x v="0"/>
    <n v="1185732"/>
    <d v="2021-07-11T00:00:00"/>
    <x v="3"/>
    <s v="South Dakota"/>
    <s v="Sioux Falls"/>
    <x v="3"/>
    <n v="38"/>
    <x v="178"/>
    <n v="1672"/>
    <n v="718.96"/>
    <n v="0.43"/>
    <x v="2"/>
    <x v="5"/>
    <x v="1"/>
    <n v="38"/>
    <n v="16.34"/>
  </r>
  <r>
    <x v="0"/>
    <n v="1185732"/>
    <d v="2021-07-11T00:00:00"/>
    <x v="3"/>
    <s v="South Dakota"/>
    <s v="Sioux Falls"/>
    <x v="4"/>
    <n v="49"/>
    <x v="239"/>
    <n v="2548"/>
    <n v="1172.08"/>
    <n v="0.45999999999999996"/>
    <x v="2"/>
    <x v="5"/>
    <x v="1"/>
    <n v="49"/>
    <n v="22.54"/>
  </r>
  <r>
    <x v="0"/>
    <n v="1185732"/>
    <d v="2021-07-11T00:00:00"/>
    <x v="3"/>
    <s v="South Dakota"/>
    <s v="Sioux Falls"/>
    <x v="5"/>
    <n v="53"/>
    <x v="198"/>
    <n v="4982"/>
    <n v="2640.46"/>
    <n v="0.53"/>
    <x v="2"/>
    <x v="5"/>
    <x v="1"/>
    <n v="53"/>
    <n v="28.09"/>
  </r>
  <r>
    <x v="0"/>
    <n v="1185732"/>
    <d v="2021-08-12T00:00:00"/>
    <x v="3"/>
    <s v="South Dakota"/>
    <s v="Sioux Falls"/>
    <x v="0"/>
    <n v="49"/>
    <x v="165"/>
    <n v="6419"/>
    <n v="3081.12"/>
    <n v="0.48"/>
    <x v="2"/>
    <x v="6"/>
    <x v="1"/>
    <n v="49"/>
    <n v="23.52"/>
  </r>
  <r>
    <x v="0"/>
    <n v="1185732"/>
    <d v="2021-08-12T00:00:00"/>
    <x v="3"/>
    <s v="South Dakota"/>
    <s v="Sioux Falls"/>
    <x v="1"/>
    <n v="42"/>
    <x v="252"/>
    <n v="3276"/>
    <n v="1474.1999999999998"/>
    <n v="0.44999999999999996"/>
    <x v="2"/>
    <x v="6"/>
    <x v="1"/>
    <n v="42"/>
    <n v="18.899999999999999"/>
  </r>
  <r>
    <x v="0"/>
    <n v="1185732"/>
    <d v="2021-08-12T00:00:00"/>
    <x v="3"/>
    <s v="South Dakota"/>
    <s v="Sioux Falls"/>
    <x v="2"/>
    <n v="36"/>
    <x v="188"/>
    <n v="2340"/>
    <n v="936"/>
    <n v="0.4"/>
    <x v="2"/>
    <x v="6"/>
    <x v="1"/>
    <n v="36"/>
    <n v="14.4"/>
  </r>
  <r>
    <x v="0"/>
    <n v="1185732"/>
    <d v="2021-08-12T00:00:00"/>
    <x v="3"/>
    <s v="South Dakota"/>
    <s v="Sioux Falls"/>
    <x v="3"/>
    <n v="38"/>
    <x v="208"/>
    <n v="2204"/>
    <n v="947.72"/>
    <n v="0.43"/>
    <x v="2"/>
    <x v="6"/>
    <x v="1"/>
    <n v="38"/>
    <n v="16.34"/>
  </r>
  <r>
    <x v="0"/>
    <n v="1185732"/>
    <d v="2021-08-12T00:00:00"/>
    <x v="3"/>
    <s v="South Dakota"/>
    <s v="Sioux Falls"/>
    <x v="4"/>
    <n v="47"/>
    <x v="219"/>
    <n v="2162"/>
    <n v="994.51999999999987"/>
    <n v="0.45999999999999996"/>
    <x v="2"/>
    <x v="6"/>
    <x v="1"/>
    <n v="47"/>
    <n v="21.619999999999997"/>
  </r>
  <r>
    <x v="0"/>
    <n v="1185732"/>
    <d v="2021-08-12T00:00:00"/>
    <x v="3"/>
    <s v="South Dakota"/>
    <s v="Sioux Falls"/>
    <x v="5"/>
    <n v="53"/>
    <x v="246"/>
    <n v="4664"/>
    <n v="2332"/>
    <n v="0.5"/>
    <x v="2"/>
    <x v="6"/>
    <x v="1"/>
    <n v="53"/>
    <n v="26.5"/>
  </r>
  <r>
    <x v="0"/>
    <n v="1185732"/>
    <d v="2021-09-13T00:00:00"/>
    <x v="3"/>
    <s v="South Dakota"/>
    <s v="Sioux Falls"/>
    <x v="0"/>
    <n v="42"/>
    <x v="216"/>
    <n v="5796"/>
    <n v="2608.1999999999998"/>
    <n v="0.44999999999999996"/>
    <x v="2"/>
    <x v="7"/>
    <x v="1"/>
    <n v="42"/>
    <n v="18.899999999999999"/>
  </r>
  <r>
    <x v="0"/>
    <n v="1185732"/>
    <d v="2021-09-13T00:00:00"/>
    <x v="3"/>
    <s v="South Dakota"/>
    <s v="Sioux Falls"/>
    <x v="1"/>
    <n v="39"/>
    <x v="232"/>
    <n v="3120"/>
    <n v="1248"/>
    <n v="0.4"/>
    <x v="2"/>
    <x v="7"/>
    <x v="1"/>
    <n v="39"/>
    <n v="15.6"/>
  </r>
  <r>
    <x v="0"/>
    <n v="1185732"/>
    <d v="2021-09-13T00:00:00"/>
    <x v="3"/>
    <s v="South Dakota"/>
    <s v="Sioux Falls"/>
    <x v="2"/>
    <n v="32"/>
    <x v="206"/>
    <n v="1696"/>
    <n v="678.40000000000009"/>
    <n v="0.4"/>
    <x v="2"/>
    <x v="7"/>
    <x v="1"/>
    <n v="32"/>
    <n v="12.800000000000002"/>
  </r>
  <r>
    <x v="0"/>
    <n v="1185732"/>
    <d v="2021-09-13T00:00:00"/>
    <x v="3"/>
    <s v="South Dakota"/>
    <s v="Sioux Falls"/>
    <x v="3"/>
    <n v="34"/>
    <x v="203"/>
    <n v="1326"/>
    <n v="530.4"/>
    <n v="0.4"/>
    <x v="2"/>
    <x v="7"/>
    <x v="1"/>
    <n v="34"/>
    <n v="13.6"/>
  </r>
  <r>
    <x v="0"/>
    <n v="1185732"/>
    <d v="2021-09-13T00:00:00"/>
    <x v="3"/>
    <s v="South Dakota"/>
    <s v="Sioux Falls"/>
    <x v="4"/>
    <n v="41"/>
    <x v="186"/>
    <n v="1722"/>
    <n v="861"/>
    <n v="0.5"/>
    <x v="2"/>
    <x v="7"/>
    <x v="1"/>
    <n v="41"/>
    <n v="20.5"/>
  </r>
  <r>
    <x v="0"/>
    <n v="1185732"/>
    <d v="2021-09-13T00:00:00"/>
    <x v="3"/>
    <s v="South Dakota"/>
    <s v="Sioux Falls"/>
    <x v="5"/>
    <n v="46"/>
    <x v="188"/>
    <n v="2990"/>
    <n v="1495"/>
    <n v="0.5"/>
    <x v="2"/>
    <x v="7"/>
    <x v="1"/>
    <n v="46"/>
    <n v="23"/>
  </r>
  <r>
    <x v="0"/>
    <n v="1185732"/>
    <d v="2021-10-12T00:00:00"/>
    <x v="3"/>
    <s v="South Dakota"/>
    <s v="Sioux Falls"/>
    <x v="0"/>
    <n v="54"/>
    <x v="233"/>
    <n v="5616"/>
    <n v="2583.3599999999997"/>
    <n v="0.45999999999999996"/>
    <x v="2"/>
    <x v="8"/>
    <x v="1"/>
    <n v="54"/>
    <n v="24.839999999999996"/>
  </r>
  <r>
    <x v="0"/>
    <n v="1185732"/>
    <d v="2021-10-12T00:00:00"/>
    <x v="3"/>
    <s v="South Dakota"/>
    <s v="Sioux Falls"/>
    <x v="1"/>
    <n v="41"/>
    <x v="41"/>
    <n v="3075"/>
    <n v="1291.5"/>
    <n v="0.42"/>
    <x v="2"/>
    <x v="8"/>
    <x v="1"/>
    <n v="41"/>
    <n v="17.22"/>
  </r>
  <r>
    <x v="0"/>
    <n v="1185732"/>
    <d v="2021-10-12T00:00:00"/>
    <x v="3"/>
    <s v="South Dakota"/>
    <s v="Sioux Falls"/>
    <x v="2"/>
    <n v="43"/>
    <x v="186"/>
    <n v="1806"/>
    <n v="722.40000000000009"/>
    <n v="0.4"/>
    <x v="2"/>
    <x v="8"/>
    <x v="1"/>
    <n v="43"/>
    <n v="17.200000000000003"/>
  </r>
  <r>
    <x v="0"/>
    <n v="1185732"/>
    <d v="2021-10-12T00:00:00"/>
    <x v="3"/>
    <s v="South Dakota"/>
    <s v="Sioux Falls"/>
    <x v="3"/>
    <n v="43"/>
    <x v="218"/>
    <n v="1548"/>
    <n v="696.59999999999991"/>
    <n v="0.44999999999999996"/>
    <x v="2"/>
    <x v="8"/>
    <x v="1"/>
    <n v="43"/>
    <n v="19.349999999999998"/>
  </r>
  <r>
    <x v="0"/>
    <n v="1185732"/>
    <d v="2021-10-12T00:00:00"/>
    <x v="3"/>
    <s v="South Dakota"/>
    <s v="Sioux Falls"/>
    <x v="4"/>
    <n v="54"/>
    <x v="183"/>
    <n v="2052"/>
    <n v="964.43999999999994"/>
    <n v="0.47"/>
    <x v="2"/>
    <x v="8"/>
    <x v="1"/>
    <n v="54"/>
    <n v="25.38"/>
  </r>
  <r>
    <x v="2"/>
    <n v="1185732"/>
    <d v="2021-10-12T00:00:00"/>
    <x v="3"/>
    <s v="South Dakota"/>
    <s v="Sioux Falls"/>
    <x v="5"/>
    <n v="55"/>
    <x v="227"/>
    <n v="3850"/>
    <n v="2117.5"/>
    <n v="0.55000000000000004"/>
    <x v="2"/>
    <x v="8"/>
    <x v="1"/>
    <n v="55"/>
    <n v="30.25"/>
  </r>
  <r>
    <x v="2"/>
    <n v="1185732"/>
    <d v="2021-11-12T00:00:00"/>
    <x v="3"/>
    <s v="South Dakota"/>
    <s v="Sioux Falls"/>
    <x v="0"/>
    <n v="53"/>
    <x v="233"/>
    <n v="5512"/>
    <n v="2700.88"/>
    <n v="0.49"/>
    <x v="2"/>
    <x v="9"/>
    <x v="1"/>
    <n v="53"/>
    <n v="25.970000000000002"/>
  </r>
  <r>
    <x v="2"/>
    <n v="1185732"/>
    <d v="2021-11-12T00:00:00"/>
    <x v="3"/>
    <s v="South Dakota"/>
    <s v="Sioux Falls"/>
    <x v="1"/>
    <n v="41"/>
    <x v="184"/>
    <n v="2583"/>
    <n v="1059.03"/>
    <n v="0.41"/>
    <x v="2"/>
    <x v="9"/>
    <x v="1"/>
    <n v="41"/>
    <n v="16.809999999999999"/>
  </r>
  <r>
    <x v="2"/>
    <n v="1185732"/>
    <d v="2021-11-12T00:00:00"/>
    <x v="3"/>
    <s v="South Dakota"/>
    <s v="Sioux Falls"/>
    <x v="2"/>
    <n v="43"/>
    <x v="282"/>
    <n v="2451"/>
    <n v="1078.44"/>
    <n v="0.44"/>
    <x v="2"/>
    <x v="9"/>
    <x v="1"/>
    <n v="43"/>
    <n v="18.920000000000002"/>
  </r>
  <r>
    <x v="2"/>
    <n v="1185732"/>
    <d v="2021-11-12T00:00:00"/>
    <x v="3"/>
    <s v="South Dakota"/>
    <s v="Sioux Falls"/>
    <x v="3"/>
    <n v="43"/>
    <x v="178"/>
    <n v="1892"/>
    <n v="832.48"/>
    <n v="0.44"/>
    <x v="2"/>
    <x v="9"/>
    <x v="1"/>
    <n v="43"/>
    <n v="18.920000000000002"/>
  </r>
  <r>
    <x v="2"/>
    <n v="1185732"/>
    <d v="2021-11-12T00:00:00"/>
    <x v="3"/>
    <s v="South Dakota"/>
    <s v="Sioux Falls"/>
    <x v="4"/>
    <n v="59"/>
    <x v="222"/>
    <n v="2655"/>
    <n v="1221.3"/>
    <n v="0.45999999999999996"/>
    <x v="2"/>
    <x v="9"/>
    <x v="1"/>
    <n v="59"/>
    <n v="27.14"/>
  </r>
  <r>
    <x v="2"/>
    <n v="1185732"/>
    <d v="2021-11-12T00:00:00"/>
    <x v="3"/>
    <s v="South Dakota"/>
    <s v="Sioux Falls"/>
    <x v="5"/>
    <n v="61"/>
    <x v="188"/>
    <n v="3965"/>
    <n v="1982.5"/>
    <n v="0.5"/>
    <x v="2"/>
    <x v="9"/>
    <x v="1"/>
    <n v="61"/>
    <n v="30.5"/>
  </r>
  <r>
    <x v="2"/>
    <n v="1185732"/>
    <d v="2021-12-11T00:00:00"/>
    <x v="3"/>
    <s v="South Dakota"/>
    <s v="Sioux Falls"/>
    <x v="0"/>
    <n v="58"/>
    <x v="150"/>
    <n v="8120"/>
    <n v="3735.2"/>
    <n v="0.45999999999999996"/>
    <x v="2"/>
    <x v="10"/>
    <x v="1"/>
    <n v="58"/>
    <n v="26.68"/>
  </r>
  <r>
    <x v="2"/>
    <n v="1185732"/>
    <d v="2021-12-11T00:00:00"/>
    <x v="3"/>
    <s v="South Dakota"/>
    <s v="Sioux Falls"/>
    <x v="1"/>
    <n v="45"/>
    <x v="41"/>
    <n v="3375"/>
    <n v="1451.25"/>
    <n v="0.43"/>
    <x v="2"/>
    <x v="10"/>
    <x v="1"/>
    <n v="45"/>
    <n v="19.350000000000001"/>
  </r>
  <r>
    <x v="2"/>
    <n v="1185732"/>
    <d v="2021-12-11T00:00:00"/>
    <x v="3"/>
    <s v="South Dakota"/>
    <s v="Sioux Falls"/>
    <x v="2"/>
    <n v="45"/>
    <x v="201"/>
    <n v="3285"/>
    <n v="1379.7"/>
    <n v="0.42"/>
    <x v="2"/>
    <x v="10"/>
    <x v="1"/>
    <n v="45"/>
    <n v="18.900000000000002"/>
  </r>
  <r>
    <x v="2"/>
    <n v="1185732"/>
    <d v="2021-12-11T00:00:00"/>
    <x v="3"/>
    <s v="South Dakota"/>
    <s v="Sioux Falls"/>
    <x v="3"/>
    <n v="45"/>
    <x v="50"/>
    <n v="2250"/>
    <n v="1012.4999999999999"/>
    <n v="0.44999999999999996"/>
    <x v="2"/>
    <x v="10"/>
    <x v="1"/>
    <n v="45"/>
    <n v="20.249999999999996"/>
  </r>
  <r>
    <x v="2"/>
    <n v="1185732"/>
    <d v="2021-12-11T00:00:00"/>
    <x v="3"/>
    <s v="South Dakota"/>
    <s v="Sioux Falls"/>
    <x v="4"/>
    <n v="56"/>
    <x v="50"/>
    <n v="2800"/>
    <n v="1259.9999999999998"/>
    <n v="0.44999999999999996"/>
    <x v="2"/>
    <x v="10"/>
    <x v="1"/>
    <n v="56"/>
    <n v="25.199999999999996"/>
  </r>
  <r>
    <x v="2"/>
    <n v="1185732"/>
    <d v="2021-12-11T00:00:00"/>
    <x v="3"/>
    <s v="South Dakota"/>
    <s v="Sioux Falls"/>
    <x v="5"/>
    <n v="64"/>
    <x v="41"/>
    <n v="4800"/>
    <n v="2496"/>
    <n v="0.52"/>
    <x v="2"/>
    <x v="10"/>
    <x v="1"/>
    <n v="64"/>
    <n v="33.28"/>
  </r>
  <r>
    <x v="2"/>
    <n v="1185732"/>
    <d v="2021-01-09T00:00:00"/>
    <x v="3"/>
    <s v="South Dakota"/>
    <s v="Sioux Falls"/>
    <x v="0"/>
    <n v="33"/>
    <x v="209"/>
    <n v="4224"/>
    <n v="1900.7999999999997"/>
    <n v="0.44999999999999996"/>
    <x v="2"/>
    <x v="0"/>
    <x v="1"/>
    <n v="33"/>
    <n v="14.849999999999998"/>
  </r>
  <r>
    <x v="2"/>
    <n v="1185732"/>
    <d v="2021-01-09T00:00:00"/>
    <x v="3"/>
    <s v="South Dakota"/>
    <s v="Sioux Falls"/>
    <x v="1"/>
    <n v="32"/>
    <x v="238"/>
    <n v="2368"/>
    <n v="1041.92"/>
    <n v="0.44"/>
    <x v="2"/>
    <x v="0"/>
    <x v="1"/>
    <n v="32"/>
    <n v="14.080000000000002"/>
  </r>
  <r>
    <x v="2"/>
    <n v="1185732"/>
    <d v="2021-01-09T00:00:00"/>
    <x v="3"/>
    <s v="South Dakota"/>
    <s v="Sioux Falls"/>
    <x v="2"/>
    <n v="25"/>
    <x v="238"/>
    <n v="1850"/>
    <n v="740"/>
    <n v="0.4"/>
    <x v="2"/>
    <x v="0"/>
    <x v="1"/>
    <n v="25"/>
    <n v="10"/>
  </r>
  <r>
    <x v="2"/>
    <n v="1185732"/>
    <d v="2021-01-09T00:00:00"/>
    <x v="3"/>
    <s v="South Dakota"/>
    <s v="Sioux Falls"/>
    <x v="3"/>
    <n v="28"/>
    <x v="204"/>
    <n v="924"/>
    <n v="415.79999999999995"/>
    <n v="0.44999999999999996"/>
    <x v="2"/>
    <x v="0"/>
    <x v="1"/>
    <n v="28"/>
    <n v="12.599999999999998"/>
  </r>
  <r>
    <x v="2"/>
    <n v="1185732"/>
    <d v="2021-01-09T00:00:00"/>
    <x v="3"/>
    <s v="South Dakota"/>
    <s v="Sioux Falls"/>
    <x v="4"/>
    <n v="43"/>
    <x v="200"/>
    <n v="2107"/>
    <n v="1032.43"/>
    <n v="0.49"/>
    <x v="2"/>
    <x v="0"/>
    <x v="1"/>
    <n v="43"/>
    <n v="21.07"/>
  </r>
  <r>
    <x v="2"/>
    <n v="1185732"/>
    <d v="2021-01-09T00:00:00"/>
    <x v="3"/>
    <s v="South Dakota"/>
    <s v="Sioux Falls"/>
    <x v="5"/>
    <n v="33"/>
    <x v="249"/>
    <n v="2376"/>
    <n v="1211.76"/>
    <n v="0.51"/>
    <x v="2"/>
    <x v="0"/>
    <x v="1"/>
    <n v="33"/>
    <n v="16.829999999999998"/>
  </r>
  <r>
    <x v="2"/>
    <n v="1185732"/>
    <d v="2021-02-09T00:00:00"/>
    <x v="3"/>
    <s v="South Dakota"/>
    <s v="Sioux Falls"/>
    <x v="0"/>
    <n v="34"/>
    <x v="152"/>
    <n v="5168"/>
    <n v="2325.6"/>
    <n v="0.44999999999999996"/>
    <x v="2"/>
    <x v="1"/>
    <x v="1"/>
    <n v="34"/>
    <n v="15.299999999999999"/>
  </r>
  <r>
    <x v="2"/>
    <n v="1185732"/>
    <d v="2021-02-09T00:00:00"/>
    <x v="3"/>
    <s v="South Dakota"/>
    <s v="Sioux Falls"/>
    <x v="1"/>
    <n v="34"/>
    <x v="175"/>
    <n v="1734"/>
    <n v="745.62"/>
    <n v="0.43"/>
    <x v="2"/>
    <x v="1"/>
    <x v="1"/>
    <n v="34"/>
    <n v="14.62"/>
  </r>
  <r>
    <x v="2"/>
    <n v="1185732"/>
    <d v="2021-02-09T00:00:00"/>
    <x v="3"/>
    <s v="South Dakota"/>
    <s v="Sioux Falls"/>
    <x v="2"/>
    <n v="24"/>
    <x v="181"/>
    <n v="1632"/>
    <n v="685.43999999999994"/>
    <n v="0.42"/>
    <x v="2"/>
    <x v="1"/>
    <x v="1"/>
    <n v="24"/>
    <n v="10.079999999999998"/>
  </r>
  <r>
    <x v="2"/>
    <n v="1185732"/>
    <d v="2021-02-09T00:00:00"/>
    <x v="3"/>
    <s v="North Dakota"/>
    <s v="Fargo"/>
    <x v="3"/>
    <n v="29"/>
    <x v="267"/>
    <n v="870"/>
    <n v="391.49999999999994"/>
    <n v="0.44999999999999996"/>
    <x v="2"/>
    <x v="1"/>
    <x v="1"/>
    <n v="29"/>
    <n v="13.049999999999999"/>
  </r>
  <r>
    <x v="2"/>
    <n v="1185732"/>
    <d v="2021-02-09T00:00:00"/>
    <x v="3"/>
    <s v="North Dakota"/>
    <s v="Fargo"/>
    <x v="4"/>
    <n v="42"/>
    <x v="175"/>
    <n v="2142"/>
    <n v="1049.58"/>
    <n v="0.49"/>
    <x v="2"/>
    <x v="1"/>
    <x v="1"/>
    <n v="42"/>
    <n v="20.58"/>
  </r>
  <r>
    <x v="2"/>
    <n v="1185732"/>
    <d v="2021-02-09T00:00:00"/>
    <x v="3"/>
    <s v="North Dakota"/>
    <s v="Fargo"/>
    <x v="5"/>
    <n v="23"/>
    <x v="173"/>
    <n v="1587"/>
    <n v="809.37"/>
    <n v="0.51"/>
    <x v="2"/>
    <x v="1"/>
    <x v="1"/>
    <n v="23"/>
    <n v="11.73"/>
  </r>
  <r>
    <x v="2"/>
    <n v="1185732"/>
    <d v="2021-03-08T00:00:00"/>
    <x v="3"/>
    <s v="North Dakota"/>
    <s v="Fargo"/>
    <x v="0"/>
    <n v="29"/>
    <x v="189"/>
    <n v="3886"/>
    <n v="1826.4199999999998"/>
    <n v="0.47"/>
    <x v="2"/>
    <x v="2"/>
    <x v="1"/>
    <n v="29"/>
    <n v="13.629999999999999"/>
  </r>
  <r>
    <x v="2"/>
    <n v="1185732"/>
    <d v="2021-03-08T00:00:00"/>
    <x v="3"/>
    <s v="North Dakota"/>
    <s v="Fargo"/>
    <x v="1"/>
    <n v="27"/>
    <x v="208"/>
    <n v="1566"/>
    <n v="657.72"/>
    <n v="0.42"/>
    <x v="2"/>
    <x v="2"/>
    <x v="1"/>
    <n v="27"/>
    <n v="11.34"/>
  </r>
  <r>
    <x v="2"/>
    <n v="1185732"/>
    <d v="2021-03-08T00:00:00"/>
    <x v="3"/>
    <s v="North Dakota"/>
    <s v="Fargo"/>
    <x v="2"/>
    <n v="19"/>
    <x v="195"/>
    <n v="1064"/>
    <n v="446.88"/>
    <n v="0.42"/>
    <x v="2"/>
    <x v="2"/>
    <x v="1"/>
    <n v="19"/>
    <n v="7.9799999999999995"/>
  </r>
  <r>
    <x v="2"/>
    <n v="1185732"/>
    <d v="2021-03-08T00:00:00"/>
    <x v="3"/>
    <s v="North Dakota"/>
    <s v="Fargo"/>
    <x v="3"/>
    <n v="25"/>
    <x v="223"/>
    <n v="550"/>
    <n v="231"/>
    <n v="0.42"/>
    <x v="2"/>
    <x v="2"/>
    <x v="1"/>
    <n v="25"/>
    <n v="10.5"/>
  </r>
  <r>
    <x v="2"/>
    <n v="1185732"/>
    <d v="2021-03-08T00:00:00"/>
    <x v="3"/>
    <s v="North Dakota"/>
    <s v="Fargo"/>
    <x v="4"/>
    <n v="36"/>
    <x v="218"/>
    <n v="1296"/>
    <n v="648"/>
    <n v="0.5"/>
    <x v="2"/>
    <x v="2"/>
    <x v="1"/>
    <n v="36"/>
    <n v="18"/>
  </r>
  <r>
    <x v="2"/>
    <n v="1185732"/>
    <d v="2021-03-08T00:00:00"/>
    <x v="3"/>
    <s v="North Dakota"/>
    <s v="Fargo"/>
    <x v="5"/>
    <n v="28"/>
    <x v="184"/>
    <n v="1764"/>
    <n v="917.28000000000009"/>
    <n v="0.52"/>
    <x v="2"/>
    <x v="2"/>
    <x v="1"/>
    <n v="28"/>
    <n v="14.56"/>
  </r>
  <r>
    <x v="2"/>
    <n v="1185732"/>
    <d v="2021-04-09T00:00:00"/>
    <x v="3"/>
    <s v="North Dakota"/>
    <s v="Fargo"/>
    <x v="0"/>
    <n v="28"/>
    <x v="161"/>
    <n v="3164"/>
    <n v="1550.36"/>
    <n v="0.49"/>
    <x v="2"/>
    <x v="3"/>
    <x v="1"/>
    <n v="28"/>
    <n v="13.719999999999999"/>
  </r>
  <r>
    <x v="2"/>
    <n v="1185732"/>
    <d v="2021-04-09T00:00:00"/>
    <x v="3"/>
    <s v="North Dakota"/>
    <s v="Fargo"/>
    <x v="1"/>
    <n v="28"/>
    <x v="178"/>
    <n v="1232"/>
    <n v="529.76"/>
    <n v="0.43"/>
    <x v="2"/>
    <x v="3"/>
    <x v="1"/>
    <n v="28"/>
    <n v="12.04"/>
  </r>
  <r>
    <x v="2"/>
    <n v="1185732"/>
    <d v="2021-04-09T00:00:00"/>
    <x v="3"/>
    <s v="North Dakota"/>
    <s v="Fargo"/>
    <x v="2"/>
    <n v="19"/>
    <x v="207"/>
    <n v="779"/>
    <n v="327.18"/>
    <n v="0.42"/>
    <x v="2"/>
    <x v="3"/>
    <x v="1"/>
    <n v="19"/>
    <n v="7.98"/>
  </r>
  <r>
    <x v="2"/>
    <n v="1185732"/>
    <d v="2021-04-09T00:00:00"/>
    <x v="3"/>
    <s v="North Dakota"/>
    <s v="Fargo"/>
    <x v="3"/>
    <n v="24"/>
    <x v="223"/>
    <n v="528"/>
    <n v="227.04"/>
    <n v="0.43"/>
    <x v="2"/>
    <x v="3"/>
    <x v="1"/>
    <n v="24"/>
    <n v="10.32"/>
  </r>
  <r>
    <x v="2"/>
    <n v="1185732"/>
    <d v="2021-04-09T00:00:00"/>
    <x v="3"/>
    <s v="North Dakota"/>
    <s v="Fargo"/>
    <x v="4"/>
    <n v="58"/>
    <x v="267"/>
    <n v="1740"/>
    <n v="835.19999999999993"/>
    <n v="0.48"/>
    <x v="2"/>
    <x v="3"/>
    <x v="1"/>
    <n v="58"/>
    <n v="27.839999999999996"/>
  </r>
  <r>
    <x v="2"/>
    <n v="1185732"/>
    <d v="2021-04-09T00:00:00"/>
    <x v="3"/>
    <s v="North Dakota"/>
    <s v="Fargo"/>
    <x v="5"/>
    <n v="49"/>
    <x v="181"/>
    <n v="3332"/>
    <n v="1765.96"/>
    <n v="0.53"/>
    <x v="2"/>
    <x v="3"/>
    <x v="1"/>
    <n v="49"/>
    <n v="25.97"/>
  </r>
  <r>
    <x v="2"/>
    <n v="1185732"/>
    <d v="2021-05-10T00:00:00"/>
    <x v="3"/>
    <s v="North Dakota"/>
    <s v="Fargo"/>
    <x v="0"/>
    <n v="55"/>
    <x v="285"/>
    <n v="7095"/>
    <n v="3405.6"/>
    <n v="0.48"/>
    <x v="2"/>
    <x v="4"/>
    <x v="1"/>
    <n v="55"/>
    <n v="26.4"/>
  </r>
  <r>
    <x v="2"/>
    <n v="1185732"/>
    <d v="2021-05-10T00:00:00"/>
    <x v="3"/>
    <s v="North Dakota"/>
    <s v="Fargo"/>
    <x v="1"/>
    <n v="41"/>
    <x v="190"/>
    <n v="2214"/>
    <n v="974.16"/>
    <n v="0.44"/>
    <x v="2"/>
    <x v="4"/>
    <x v="1"/>
    <n v="41"/>
    <n v="18.04"/>
  </r>
  <r>
    <x v="2"/>
    <n v="1185732"/>
    <d v="2021-05-10T00:00:00"/>
    <x v="3"/>
    <s v="North Dakota"/>
    <s v="Fargo"/>
    <x v="2"/>
    <n v="37"/>
    <x v="175"/>
    <n v="1887"/>
    <n v="811.41"/>
    <n v="0.43"/>
    <x v="2"/>
    <x v="4"/>
    <x v="1"/>
    <n v="37"/>
    <n v="15.91"/>
  </r>
  <r>
    <x v="2"/>
    <n v="1185732"/>
    <d v="2021-05-10T00:00:00"/>
    <x v="3"/>
    <s v="North Dakota"/>
    <s v="Fargo"/>
    <x v="3"/>
    <n v="36"/>
    <x v="259"/>
    <n v="936"/>
    <n v="411.84"/>
    <n v="0.44"/>
    <x v="2"/>
    <x v="4"/>
    <x v="1"/>
    <n v="36"/>
    <n v="15.84"/>
  </r>
  <r>
    <x v="2"/>
    <n v="1185732"/>
    <d v="2021-05-10T00:00:00"/>
    <x v="3"/>
    <s v="North Dakota"/>
    <s v="Fargo"/>
    <x v="4"/>
    <n v="46"/>
    <x v="226"/>
    <n v="1426"/>
    <n v="684.48"/>
    <n v="0.48"/>
    <x v="2"/>
    <x v="4"/>
    <x v="1"/>
    <n v="46"/>
    <n v="22.080000000000002"/>
  </r>
  <r>
    <x v="2"/>
    <n v="1185732"/>
    <d v="2021-05-10T00:00:00"/>
    <x v="3"/>
    <s v="North Dakota"/>
    <s v="Fargo"/>
    <x v="5"/>
    <n v="52"/>
    <x v="41"/>
    <n v="3900"/>
    <n v="1989"/>
    <n v="0.51"/>
    <x v="2"/>
    <x v="4"/>
    <x v="1"/>
    <n v="52"/>
    <n v="26.52"/>
  </r>
  <r>
    <x v="2"/>
    <n v="1185732"/>
    <d v="2021-06-09T00:00:00"/>
    <x v="3"/>
    <s v="North Dakota"/>
    <s v="Fargo"/>
    <x v="0"/>
    <n v="36"/>
    <x v="35"/>
    <n v="4500"/>
    <n v="2024.9999999999998"/>
    <n v="0.44999999999999996"/>
    <x v="2"/>
    <x v="11"/>
    <x v="1"/>
    <n v="36"/>
    <n v="16.2"/>
  </r>
  <r>
    <x v="2"/>
    <n v="1185732"/>
    <d v="2021-06-09T00:00:00"/>
    <x v="3"/>
    <s v="North Dakota"/>
    <s v="Fargo"/>
    <x v="1"/>
    <n v="32"/>
    <x v="188"/>
    <n v="2080"/>
    <n v="894.4"/>
    <n v="0.43"/>
    <x v="2"/>
    <x v="11"/>
    <x v="1"/>
    <n v="32"/>
    <n v="13.76"/>
  </r>
  <r>
    <x v="2"/>
    <n v="1185732"/>
    <d v="2021-06-09T00:00:00"/>
    <x v="3"/>
    <s v="North Dakota"/>
    <s v="Fargo"/>
    <x v="2"/>
    <n v="27"/>
    <x v="180"/>
    <n v="1620"/>
    <n v="648"/>
    <n v="0.4"/>
    <x v="2"/>
    <x v="11"/>
    <x v="1"/>
    <n v="27"/>
    <n v="10.8"/>
  </r>
  <r>
    <x v="2"/>
    <n v="1185732"/>
    <d v="2021-06-09T00:00:00"/>
    <x v="3"/>
    <s v="North Dakota"/>
    <s v="Fargo"/>
    <x v="3"/>
    <n v="29"/>
    <x v="175"/>
    <n v="1479"/>
    <n v="621.17999999999995"/>
    <n v="0.42"/>
    <x v="2"/>
    <x v="11"/>
    <x v="1"/>
    <n v="29"/>
    <n v="12.18"/>
  </r>
  <r>
    <x v="2"/>
    <n v="1185732"/>
    <d v="2021-06-09T00:00:00"/>
    <x v="3"/>
    <s v="North Dakota"/>
    <s v="Fargo"/>
    <x v="4"/>
    <n v="38"/>
    <x v="172"/>
    <n v="1786"/>
    <n v="821.56"/>
    <n v="0.45999999999999996"/>
    <x v="2"/>
    <x v="11"/>
    <x v="1"/>
    <n v="38"/>
    <n v="17.48"/>
  </r>
  <r>
    <x v="2"/>
    <n v="1185732"/>
    <d v="2021-06-09T00:00:00"/>
    <x v="3"/>
    <s v="North Dakota"/>
    <s v="Fargo"/>
    <x v="5"/>
    <n v="51"/>
    <x v="250"/>
    <n v="4641"/>
    <n v="2506.1400000000003"/>
    <n v="0.54"/>
    <x v="2"/>
    <x v="11"/>
    <x v="1"/>
    <n v="51"/>
    <n v="27.540000000000003"/>
  </r>
  <r>
    <x v="2"/>
    <n v="1185732"/>
    <d v="2021-07-08T00:00:00"/>
    <x v="3"/>
    <s v="North Dakota"/>
    <s v="Fargo"/>
    <x v="0"/>
    <n v="48"/>
    <x v="160"/>
    <n v="7680"/>
    <n v="3763.2"/>
    <n v="0.49"/>
    <x v="2"/>
    <x v="5"/>
    <x v="1"/>
    <n v="48"/>
    <n v="23.52"/>
  </r>
  <r>
    <x v="2"/>
    <n v="1185732"/>
    <d v="2021-07-08T00:00:00"/>
    <x v="3"/>
    <s v="North Dakota"/>
    <s v="Fargo"/>
    <x v="1"/>
    <n v="44"/>
    <x v="199"/>
    <n v="3696"/>
    <n v="1589.28"/>
    <n v="0.43"/>
    <x v="2"/>
    <x v="5"/>
    <x v="1"/>
    <n v="44"/>
    <n v="18.919999999999998"/>
  </r>
  <r>
    <x v="2"/>
    <n v="1185732"/>
    <d v="2021-07-08T00:00:00"/>
    <x v="3"/>
    <s v="North Dakota"/>
    <s v="Fargo"/>
    <x v="2"/>
    <n v="37"/>
    <x v="229"/>
    <n v="2183"/>
    <n v="873.2"/>
    <n v="0.4"/>
    <x v="2"/>
    <x v="5"/>
    <x v="1"/>
    <n v="37"/>
    <n v="14.8"/>
  </r>
  <r>
    <x v="2"/>
    <n v="1185732"/>
    <d v="2021-07-08T00:00:00"/>
    <x v="3"/>
    <s v="North Dakota"/>
    <s v="Fargo"/>
    <x v="3"/>
    <n v="38"/>
    <x v="206"/>
    <n v="2014"/>
    <n v="866.02"/>
    <n v="0.43"/>
    <x v="2"/>
    <x v="5"/>
    <x v="1"/>
    <n v="38"/>
    <n v="16.34"/>
  </r>
  <r>
    <x v="2"/>
    <n v="1185732"/>
    <d v="2021-07-08T00:00:00"/>
    <x v="3"/>
    <s v="North Dakota"/>
    <s v="Fargo"/>
    <x v="4"/>
    <n v="49"/>
    <x v="180"/>
    <n v="2940"/>
    <n v="1352.3999999999999"/>
    <n v="0.45999999999999996"/>
    <x v="2"/>
    <x v="5"/>
    <x v="1"/>
    <n v="49"/>
    <n v="22.54"/>
  </r>
  <r>
    <x v="2"/>
    <n v="1185732"/>
    <d v="2021-07-08T00:00:00"/>
    <x v="3"/>
    <s v="North Dakota"/>
    <s v="Fargo"/>
    <x v="5"/>
    <n v="54"/>
    <x v="230"/>
    <n v="5292"/>
    <n v="2857.6800000000003"/>
    <n v="0.54"/>
    <x v="2"/>
    <x v="5"/>
    <x v="1"/>
    <n v="54"/>
    <n v="29.160000000000004"/>
  </r>
  <r>
    <x v="2"/>
    <n v="1185732"/>
    <d v="2021-08-09T00:00:00"/>
    <x v="3"/>
    <s v="North Dakota"/>
    <s v="Fargo"/>
    <x v="0"/>
    <n v="46"/>
    <x v="135"/>
    <n v="6762"/>
    <n v="3313.38"/>
    <n v="0.49"/>
    <x v="2"/>
    <x v="6"/>
    <x v="1"/>
    <n v="46"/>
    <n v="22.54"/>
  </r>
  <r>
    <x v="2"/>
    <n v="1185732"/>
    <d v="2021-08-09T00:00:00"/>
    <x v="3"/>
    <s v="North Dakota"/>
    <s v="Fargo"/>
    <x v="1"/>
    <n v="42"/>
    <x v="228"/>
    <n v="3780"/>
    <n v="1512"/>
    <n v="0.4"/>
    <x v="2"/>
    <x v="6"/>
    <x v="1"/>
    <n v="42"/>
    <n v="16.8"/>
  </r>
  <r>
    <x v="2"/>
    <n v="1185732"/>
    <d v="2021-08-09T00:00:00"/>
    <x v="3"/>
    <s v="North Dakota"/>
    <s v="Fargo"/>
    <x v="2"/>
    <n v="37"/>
    <x v="184"/>
    <n v="2331"/>
    <n v="955.70999999999992"/>
    <n v="0.41"/>
    <x v="2"/>
    <x v="6"/>
    <x v="1"/>
    <n v="37"/>
    <n v="15.169999999999998"/>
  </r>
  <r>
    <x v="2"/>
    <n v="1185732"/>
    <d v="2021-08-09T00:00:00"/>
    <x v="3"/>
    <s v="North Dakota"/>
    <s v="Fargo"/>
    <x v="3"/>
    <n v="38"/>
    <x v="239"/>
    <n v="1976"/>
    <n v="810.16"/>
    <n v="0.41"/>
    <x v="2"/>
    <x v="6"/>
    <x v="1"/>
    <n v="38"/>
    <n v="15.58"/>
  </r>
  <r>
    <x v="2"/>
    <n v="1185732"/>
    <d v="2021-08-09T00:00:00"/>
    <x v="3"/>
    <s v="North Dakota"/>
    <s v="Fargo"/>
    <x v="4"/>
    <n v="46"/>
    <x v="178"/>
    <n v="2024"/>
    <n v="931.04"/>
    <n v="0.45999999999999996"/>
    <x v="2"/>
    <x v="6"/>
    <x v="1"/>
    <n v="46"/>
    <n v="21.16"/>
  </r>
  <r>
    <x v="2"/>
    <n v="1185732"/>
    <d v="2021-08-09T00:00:00"/>
    <x v="3"/>
    <s v="North Dakota"/>
    <s v="Fargo"/>
    <x v="5"/>
    <n v="54"/>
    <x v="60"/>
    <n v="5130"/>
    <n v="2718.9"/>
    <n v="0.53"/>
    <x v="2"/>
    <x v="6"/>
    <x v="1"/>
    <n v="54"/>
    <n v="28.62"/>
  </r>
  <r>
    <x v="2"/>
    <n v="1185732"/>
    <d v="2021-09-10T00:00:00"/>
    <x v="3"/>
    <s v="North Dakota"/>
    <s v="Fargo"/>
    <x v="0"/>
    <n v="36"/>
    <x v="247"/>
    <n v="4788"/>
    <n v="2394"/>
    <n v="0.5"/>
    <x v="2"/>
    <x v="7"/>
    <x v="1"/>
    <n v="36"/>
    <n v="18"/>
  </r>
  <r>
    <x v="2"/>
    <n v="1185732"/>
    <d v="2021-09-10T00:00:00"/>
    <x v="3"/>
    <s v="North Dakota"/>
    <s v="Fargo"/>
    <x v="1"/>
    <n v="34"/>
    <x v="249"/>
    <n v="2448"/>
    <n v="1052.6399999999999"/>
    <n v="0.43"/>
    <x v="2"/>
    <x v="7"/>
    <x v="1"/>
    <n v="34"/>
    <n v="14.619999999999997"/>
  </r>
  <r>
    <x v="2"/>
    <n v="1185732"/>
    <d v="2021-09-10T00:00:00"/>
    <x v="3"/>
    <s v="North Dakota"/>
    <s v="Fargo"/>
    <x v="2"/>
    <n v="27"/>
    <x v="175"/>
    <n v="1377"/>
    <n v="605.88"/>
    <n v="0.44"/>
    <x v="2"/>
    <x v="7"/>
    <x v="1"/>
    <n v="27"/>
    <n v="11.88"/>
  </r>
  <r>
    <x v="2"/>
    <n v="1185732"/>
    <d v="2021-09-10T00:00:00"/>
    <x v="3"/>
    <s v="North Dakota"/>
    <s v="Fargo"/>
    <x v="3"/>
    <n v="28"/>
    <x v="178"/>
    <n v="1232"/>
    <n v="505.11999999999995"/>
    <n v="0.41"/>
    <x v="2"/>
    <x v="7"/>
    <x v="1"/>
    <n v="28"/>
    <n v="11.479999999999999"/>
  </r>
  <r>
    <x v="2"/>
    <n v="1185732"/>
    <d v="2021-09-10T00:00:00"/>
    <x v="3"/>
    <s v="North Dakota"/>
    <s v="Fargo"/>
    <x v="4"/>
    <n v="36"/>
    <x v="186"/>
    <n v="1512"/>
    <n v="740.88"/>
    <n v="0.49"/>
    <x v="2"/>
    <x v="7"/>
    <x v="1"/>
    <n v="36"/>
    <n v="17.64"/>
  </r>
  <r>
    <x v="2"/>
    <n v="1185732"/>
    <d v="2021-09-10T00:00:00"/>
    <x v="3"/>
    <s v="North Dakota"/>
    <s v="Fargo"/>
    <x v="5"/>
    <n v="44"/>
    <x v="184"/>
    <n v="2772"/>
    <n v="1524.6000000000001"/>
    <n v="0.55000000000000004"/>
    <x v="2"/>
    <x v="7"/>
    <x v="1"/>
    <n v="44"/>
    <n v="24.200000000000003"/>
  </r>
  <r>
    <x v="2"/>
    <n v="1185732"/>
    <d v="2021-10-09T00:00:00"/>
    <x v="3"/>
    <s v="North Dakota"/>
    <s v="Fargo"/>
    <x v="0"/>
    <n v="49"/>
    <x v="210"/>
    <n v="5684"/>
    <n v="2671.48"/>
    <n v="0.47"/>
    <x v="2"/>
    <x v="8"/>
    <x v="1"/>
    <n v="49"/>
    <n v="23.03"/>
  </r>
  <r>
    <x v="2"/>
    <n v="1185732"/>
    <d v="2021-10-09T00:00:00"/>
    <x v="3"/>
    <s v="North Dakota"/>
    <s v="Fargo"/>
    <x v="1"/>
    <n v="36"/>
    <x v="201"/>
    <n v="2628"/>
    <n v="1077.48"/>
    <n v="0.41"/>
    <x v="2"/>
    <x v="8"/>
    <x v="1"/>
    <n v="36"/>
    <n v="14.76"/>
  </r>
  <r>
    <x v="2"/>
    <n v="1185732"/>
    <d v="2021-10-09T00:00:00"/>
    <x v="3"/>
    <s v="North Dakota"/>
    <s v="Fargo"/>
    <x v="2"/>
    <n v="39"/>
    <x v="203"/>
    <n v="1521"/>
    <n v="669.24"/>
    <n v="0.44"/>
    <x v="2"/>
    <x v="8"/>
    <x v="1"/>
    <n v="39"/>
    <n v="17.16"/>
  </r>
  <r>
    <x v="2"/>
    <n v="1185732"/>
    <d v="2021-10-09T00:00:00"/>
    <x v="3"/>
    <s v="North Dakota"/>
    <s v="Fargo"/>
    <x v="3"/>
    <n v="38"/>
    <x v="204"/>
    <n v="1254"/>
    <n v="501.6"/>
    <n v="0.4"/>
    <x v="2"/>
    <x v="8"/>
    <x v="1"/>
    <n v="38"/>
    <n v="15.200000000000001"/>
  </r>
  <r>
    <x v="2"/>
    <n v="1185732"/>
    <d v="2021-10-09T00:00:00"/>
    <x v="3"/>
    <s v="North Dakota"/>
    <s v="Fargo"/>
    <x v="4"/>
    <n v="45"/>
    <x v="171"/>
    <n v="1530"/>
    <n v="719.09999999999991"/>
    <n v="0.47"/>
    <x v="2"/>
    <x v="8"/>
    <x v="1"/>
    <n v="45"/>
    <n v="21.15"/>
  </r>
  <r>
    <x v="0"/>
    <n v="1185732"/>
    <d v="2021-10-09T00:00:00"/>
    <x v="3"/>
    <s v="North Dakota"/>
    <s v="Fargo"/>
    <x v="5"/>
    <n v="53"/>
    <x v="201"/>
    <n v="3869"/>
    <n v="2050.5700000000002"/>
    <n v="0.53"/>
    <x v="2"/>
    <x v="8"/>
    <x v="1"/>
    <n v="53"/>
    <n v="28.090000000000003"/>
  </r>
  <r>
    <x v="0"/>
    <n v="1185732"/>
    <d v="2021-11-09T00:00:00"/>
    <x v="3"/>
    <s v="North Dakota"/>
    <s v="Fargo"/>
    <x v="0"/>
    <n v="49"/>
    <x v="196"/>
    <n v="5880"/>
    <n v="2940"/>
    <n v="0.5"/>
    <x v="2"/>
    <x v="9"/>
    <x v="1"/>
    <n v="49"/>
    <n v="24.5"/>
  </r>
  <r>
    <x v="0"/>
    <n v="1185732"/>
    <d v="2021-11-09T00:00:00"/>
    <x v="3"/>
    <s v="North Dakota"/>
    <s v="Fargo"/>
    <x v="1"/>
    <n v="36"/>
    <x v="201"/>
    <n v="2628"/>
    <n v="1182.5999999999999"/>
    <n v="0.44999999999999996"/>
    <x v="2"/>
    <x v="9"/>
    <x v="1"/>
    <n v="36"/>
    <n v="16.2"/>
  </r>
  <r>
    <x v="0"/>
    <n v="1185732"/>
    <d v="2021-11-09T00:00:00"/>
    <x v="3"/>
    <s v="North Dakota"/>
    <s v="Fargo"/>
    <x v="2"/>
    <n v="39"/>
    <x v="206"/>
    <n v="2067"/>
    <n v="909.48"/>
    <n v="0.44"/>
    <x v="2"/>
    <x v="9"/>
    <x v="1"/>
    <n v="39"/>
    <n v="17.16"/>
  </r>
  <r>
    <x v="0"/>
    <n v="1185732"/>
    <d v="2021-11-09T00:00:00"/>
    <x v="3"/>
    <s v="North Dakota"/>
    <s v="Fargo"/>
    <x v="3"/>
    <n v="39"/>
    <x v="172"/>
    <n v="1833"/>
    <n v="788.18999999999994"/>
    <n v="0.43"/>
    <x v="2"/>
    <x v="9"/>
    <x v="1"/>
    <n v="39"/>
    <n v="16.77"/>
  </r>
  <r>
    <x v="0"/>
    <n v="1185732"/>
    <d v="2021-11-09T00:00:00"/>
    <x v="3"/>
    <s v="North Dakota"/>
    <s v="Fargo"/>
    <x v="4"/>
    <n v="55"/>
    <x v="178"/>
    <n v="2420"/>
    <n v="1089"/>
    <n v="0.44999999999999996"/>
    <x v="2"/>
    <x v="9"/>
    <x v="1"/>
    <n v="55"/>
    <n v="24.75"/>
  </r>
  <r>
    <x v="0"/>
    <n v="1185732"/>
    <d v="2021-11-09T00:00:00"/>
    <x v="3"/>
    <s v="North Dakota"/>
    <s v="Fargo"/>
    <x v="5"/>
    <n v="60"/>
    <x v="188"/>
    <n v="3900"/>
    <n v="1989"/>
    <n v="0.51"/>
    <x v="2"/>
    <x v="9"/>
    <x v="1"/>
    <n v="60"/>
    <n v="30.6"/>
  </r>
  <r>
    <x v="0"/>
    <n v="1185732"/>
    <d v="2021-12-08T00:00:00"/>
    <x v="3"/>
    <s v="North Dakota"/>
    <s v="Fargo"/>
    <x v="0"/>
    <n v="55"/>
    <x v="42"/>
    <n v="8250"/>
    <n v="3794.9999999999995"/>
    <n v="0.45999999999999996"/>
    <x v="2"/>
    <x v="10"/>
    <x v="1"/>
    <n v="55"/>
    <n v="25.299999999999997"/>
  </r>
  <r>
    <x v="0"/>
    <n v="1185732"/>
    <d v="2021-12-08T00:00:00"/>
    <x v="3"/>
    <s v="North Dakota"/>
    <s v="Fargo"/>
    <x v="1"/>
    <n v="46"/>
    <x v="41"/>
    <n v="3450"/>
    <n v="1552.4999999999998"/>
    <n v="0.44999999999999996"/>
    <x v="2"/>
    <x v="10"/>
    <x v="1"/>
    <n v="46"/>
    <n v="20.699999999999996"/>
  </r>
  <r>
    <x v="0"/>
    <n v="1185732"/>
    <d v="2021-12-08T00:00:00"/>
    <x v="3"/>
    <s v="North Dakota"/>
    <s v="Fargo"/>
    <x v="2"/>
    <n v="48"/>
    <x v="201"/>
    <n v="3504"/>
    <n v="1576.8"/>
    <n v="0.44999999999999996"/>
    <x v="2"/>
    <x v="10"/>
    <x v="1"/>
    <n v="48"/>
    <n v="21.599999999999998"/>
  </r>
  <r>
    <x v="0"/>
    <n v="1185732"/>
    <d v="2021-12-08T00:00:00"/>
    <x v="3"/>
    <s v="North Dakota"/>
    <s v="Fargo"/>
    <x v="3"/>
    <n v="47"/>
    <x v="190"/>
    <n v="2538"/>
    <n v="1040.58"/>
    <n v="0.41"/>
    <x v="2"/>
    <x v="10"/>
    <x v="1"/>
    <n v="47"/>
    <n v="19.27"/>
  </r>
  <r>
    <x v="0"/>
    <n v="1185732"/>
    <d v="2021-12-08T00:00:00"/>
    <x v="3"/>
    <s v="North Dakota"/>
    <s v="Fargo"/>
    <x v="4"/>
    <n v="58"/>
    <x v="190"/>
    <n v="3132"/>
    <n v="1409.3999999999999"/>
    <n v="0.44999999999999996"/>
    <x v="2"/>
    <x v="10"/>
    <x v="1"/>
    <n v="58"/>
    <n v="26.099999999999998"/>
  </r>
  <r>
    <x v="0"/>
    <n v="1185732"/>
    <d v="2021-12-08T00:00:00"/>
    <x v="3"/>
    <s v="North Dakota"/>
    <s v="Fargo"/>
    <x v="5"/>
    <n v="63"/>
    <x v="252"/>
    <n v="4914"/>
    <n v="2604.42"/>
    <n v="0.53"/>
    <x v="2"/>
    <x v="10"/>
    <x v="1"/>
    <n v="63"/>
    <n v="33.39"/>
  </r>
  <r>
    <x v="0"/>
    <n v="1185732"/>
    <d v="2021-01-06T00:00:00"/>
    <x v="3"/>
    <s v="North Dakota"/>
    <s v="Fargo"/>
    <x v="0"/>
    <n v="27"/>
    <x v="161"/>
    <n v="3051"/>
    <n v="1372.9499999999998"/>
    <n v="0.44999999999999996"/>
    <x v="2"/>
    <x v="0"/>
    <x v="1"/>
    <n v="27"/>
    <n v="12.149999999999999"/>
  </r>
  <r>
    <x v="0"/>
    <n v="1185732"/>
    <d v="2021-01-06T00:00:00"/>
    <x v="3"/>
    <s v="North Dakota"/>
    <s v="Fargo"/>
    <x v="1"/>
    <n v="29"/>
    <x v="227"/>
    <n v="2030"/>
    <n v="933.8"/>
    <n v="0.45999999999999996"/>
    <x v="2"/>
    <x v="0"/>
    <x v="1"/>
    <n v="29"/>
    <n v="13.34"/>
  </r>
  <r>
    <x v="0"/>
    <n v="1185732"/>
    <d v="2021-01-06T00:00:00"/>
    <x v="3"/>
    <s v="North Dakota"/>
    <s v="Fargo"/>
    <x v="2"/>
    <n v="19"/>
    <x v="181"/>
    <n v="1292"/>
    <n v="581.4"/>
    <n v="0.44999999999999996"/>
    <x v="2"/>
    <x v="0"/>
    <x v="1"/>
    <n v="19"/>
    <n v="8.5499999999999989"/>
  </r>
  <r>
    <x v="0"/>
    <n v="1185732"/>
    <d v="2021-01-06T00:00:00"/>
    <x v="3"/>
    <s v="North Dakota"/>
    <s v="Fargo"/>
    <x v="3"/>
    <n v="24"/>
    <x v="259"/>
    <n v="624"/>
    <n v="280.79999999999995"/>
    <n v="0.44999999999999996"/>
    <x v="2"/>
    <x v="0"/>
    <x v="1"/>
    <n v="24"/>
    <n v="10.799999999999999"/>
  </r>
  <r>
    <x v="0"/>
    <n v="1185732"/>
    <d v="2021-01-06T00:00:00"/>
    <x v="3"/>
    <s v="North Dakota"/>
    <s v="Fargo"/>
    <x v="4"/>
    <n v="38"/>
    <x v="186"/>
    <n v="1596"/>
    <n v="1005.48"/>
    <n v="0.63"/>
    <x v="2"/>
    <x v="0"/>
    <x v="1"/>
    <n v="38"/>
    <n v="23.94"/>
  </r>
  <r>
    <x v="0"/>
    <n v="1185732"/>
    <d v="2021-01-06T00:00:00"/>
    <x v="3"/>
    <s v="North Dakota"/>
    <s v="Fargo"/>
    <x v="5"/>
    <n v="28"/>
    <x v="41"/>
    <n v="2100"/>
    <n v="1092"/>
    <n v="0.52"/>
    <x v="2"/>
    <x v="0"/>
    <x v="1"/>
    <n v="28"/>
    <n v="14.56"/>
  </r>
  <r>
    <x v="0"/>
    <n v="1185732"/>
    <d v="2021-02-06T00:00:00"/>
    <x v="3"/>
    <s v="North Dakota"/>
    <s v="Fargo"/>
    <x v="0"/>
    <n v="28"/>
    <x v="57"/>
    <n v="4060"/>
    <n v="1786.4"/>
    <n v="0.44"/>
    <x v="2"/>
    <x v="1"/>
    <x v="1"/>
    <n v="28"/>
    <n v="12.32"/>
  </r>
  <r>
    <x v="0"/>
    <n v="1185732"/>
    <d v="2021-02-06T00:00:00"/>
    <x v="3"/>
    <s v="North Dakota"/>
    <s v="Fargo"/>
    <x v="1"/>
    <n v="28"/>
    <x v="222"/>
    <n v="1260"/>
    <n v="579.59999999999991"/>
    <n v="0.45999999999999996"/>
    <x v="2"/>
    <x v="1"/>
    <x v="1"/>
    <n v="28"/>
    <n v="12.879999999999997"/>
  </r>
  <r>
    <x v="0"/>
    <n v="1185732"/>
    <d v="2021-02-06T00:00:00"/>
    <x v="3"/>
    <s v="North Dakota"/>
    <s v="Fargo"/>
    <x v="2"/>
    <n v="19"/>
    <x v="195"/>
    <n v="1064"/>
    <n v="436.23999999999995"/>
    <n v="0.41"/>
    <x v="2"/>
    <x v="1"/>
    <x v="1"/>
    <n v="19"/>
    <n v="7.7899999999999991"/>
  </r>
  <r>
    <x v="0"/>
    <n v="1185732"/>
    <d v="2021-02-06T00:00:00"/>
    <x v="3"/>
    <s v="Iowa"/>
    <s v="Des Moines"/>
    <x v="3"/>
    <n v="25"/>
    <x v="264"/>
    <n v="575"/>
    <n v="253"/>
    <n v="0.44"/>
    <x v="2"/>
    <x v="1"/>
    <x v="1"/>
    <n v="25"/>
    <n v="11"/>
  </r>
  <r>
    <x v="0"/>
    <n v="1185732"/>
    <d v="2021-02-06T00:00:00"/>
    <x v="3"/>
    <s v="Iowa"/>
    <s v="Des Moines"/>
    <x v="4"/>
    <n v="38"/>
    <x v="183"/>
    <n v="1444"/>
    <n v="938.6"/>
    <n v="0.65"/>
    <x v="2"/>
    <x v="1"/>
    <x v="1"/>
    <n v="38"/>
    <n v="24.7"/>
  </r>
  <r>
    <x v="0"/>
    <n v="1185732"/>
    <d v="2021-02-06T00:00:00"/>
    <x v="3"/>
    <s v="Iowa"/>
    <s v="Des Moines"/>
    <x v="5"/>
    <n v="14"/>
    <x v="181"/>
    <n v="952"/>
    <n v="514.08000000000004"/>
    <n v="0.54"/>
    <x v="2"/>
    <x v="1"/>
    <x v="1"/>
    <n v="14"/>
    <n v="7.5600000000000005"/>
  </r>
  <r>
    <x v="0"/>
    <n v="1185732"/>
    <d v="2021-03-05T00:00:00"/>
    <x v="3"/>
    <s v="Iowa"/>
    <s v="Des Moines"/>
    <x v="0"/>
    <n v="19"/>
    <x v="224"/>
    <n v="2584"/>
    <n v="1033.6000000000001"/>
    <n v="0.4"/>
    <x v="2"/>
    <x v="2"/>
    <x v="1"/>
    <n v="19"/>
    <n v="7.6000000000000014"/>
  </r>
  <r>
    <x v="0"/>
    <n v="1185732"/>
    <d v="2021-03-05T00:00:00"/>
    <x v="3"/>
    <s v="Iowa"/>
    <s v="Des Moines"/>
    <x v="1"/>
    <n v="19"/>
    <x v="172"/>
    <n v="893"/>
    <n v="401.84999999999997"/>
    <n v="0.44999999999999996"/>
    <x v="2"/>
    <x v="2"/>
    <x v="1"/>
    <n v="19"/>
    <n v="8.5499999999999989"/>
  </r>
  <r>
    <x v="0"/>
    <n v="1185732"/>
    <d v="2021-03-05T00:00:00"/>
    <x v="3"/>
    <s v="Iowa"/>
    <s v="Des Moines"/>
    <x v="2"/>
    <n v="9"/>
    <x v="188"/>
    <n v="585"/>
    <n v="234"/>
    <n v="0.4"/>
    <x v="2"/>
    <x v="2"/>
    <x v="1"/>
    <n v="9"/>
    <n v="3.6"/>
  </r>
  <r>
    <x v="0"/>
    <n v="1185732"/>
    <d v="2021-03-05T00:00:00"/>
    <x v="3"/>
    <s v="Iowa"/>
    <s v="Des Moines"/>
    <x v="3"/>
    <n v="14"/>
    <x v="177"/>
    <n v="392"/>
    <n v="164.64"/>
    <n v="0.42"/>
    <x v="2"/>
    <x v="2"/>
    <x v="1"/>
    <n v="14"/>
    <n v="5.88"/>
  </r>
  <r>
    <x v="0"/>
    <n v="1185732"/>
    <d v="2021-03-05T00:00:00"/>
    <x v="3"/>
    <s v="Iowa"/>
    <s v="Des Moines"/>
    <x v="4"/>
    <n v="28"/>
    <x v="203"/>
    <n v="1092"/>
    <n v="698.88"/>
    <n v="0.64"/>
    <x v="2"/>
    <x v="2"/>
    <x v="1"/>
    <n v="28"/>
    <n v="17.919999999999998"/>
  </r>
  <r>
    <x v="0"/>
    <n v="1185732"/>
    <d v="2021-03-05T00:00:00"/>
    <x v="3"/>
    <s v="Iowa"/>
    <s v="Des Moines"/>
    <x v="5"/>
    <n v="20"/>
    <x v="181"/>
    <n v="1360"/>
    <n v="720.80000000000007"/>
    <n v="0.53"/>
    <x v="2"/>
    <x v="2"/>
    <x v="1"/>
    <n v="20"/>
    <n v="10.600000000000001"/>
  </r>
  <r>
    <x v="0"/>
    <n v="1185732"/>
    <d v="2021-04-06T00:00:00"/>
    <x v="3"/>
    <s v="Iowa"/>
    <s v="Des Moines"/>
    <x v="0"/>
    <n v="20"/>
    <x v="168"/>
    <n v="2480"/>
    <n v="1116"/>
    <n v="0.44999999999999996"/>
    <x v="2"/>
    <x v="3"/>
    <x v="1"/>
    <n v="20"/>
    <n v="9"/>
  </r>
  <r>
    <x v="0"/>
    <n v="1185732"/>
    <d v="2021-04-06T00:00:00"/>
    <x v="3"/>
    <s v="Iowa"/>
    <s v="Des Moines"/>
    <x v="1"/>
    <n v="18"/>
    <x v="200"/>
    <n v="882"/>
    <n v="432.18"/>
    <n v="0.49"/>
    <x v="2"/>
    <x v="3"/>
    <x v="1"/>
    <n v="18"/>
    <n v="8.82"/>
  </r>
  <r>
    <x v="0"/>
    <n v="1185732"/>
    <d v="2021-04-06T00:00:00"/>
    <x v="3"/>
    <s v="Iowa"/>
    <s v="Des Moines"/>
    <x v="2"/>
    <n v="10"/>
    <x v="206"/>
    <n v="530"/>
    <n v="233.2"/>
    <n v="0.44"/>
    <x v="2"/>
    <x v="3"/>
    <x v="1"/>
    <n v="10"/>
    <n v="4.3999999999999995"/>
  </r>
  <r>
    <x v="0"/>
    <n v="1185732"/>
    <d v="2021-04-06T00:00:00"/>
    <x v="3"/>
    <s v="Iowa"/>
    <s v="Des Moines"/>
    <x v="3"/>
    <n v="15"/>
    <x v="177"/>
    <n v="420"/>
    <n v="188.99999999999997"/>
    <n v="0.44999999999999996"/>
    <x v="2"/>
    <x v="3"/>
    <x v="1"/>
    <n v="15"/>
    <n v="6.7499999999999991"/>
  </r>
  <r>
    <x v="0"/>
    <n v="1185732"/>
    <d v="2021-04-06T00:00:00"/>
    <x v="3"/>
    <s v="Iowa"/>
    <s v="Des Moines"/>
    <x v="4"/>
    <n v="55"/>
    <x v="171"/>
    <n v="1870"/>
    <n v="1140.7"/>
    <n v="0.61"/>
    <x v="2"/>
    <x v="3"/>
    <x v="1"/>
    <n v="55"/>
    <n v="33.550000000000004"/>
  </r>
  <r>
    <x v="0"/>
    <n v="1185732"/>
    <d v="2021-04-06T00:00:00"/>
    <x v="3"/>
    <s v="Iowa"/>
    <s v="Des Moines"/>
    <x v="5"/>
    <n v="46"/>
    <x v="184"/>
    <n v="2898"/>
    <n v="1506.96"/>
    <n v="0.52"/>
    <x v="2"/>
    <x v="3"/>
    <x v="1"/>
    <n v="46"/>
    <n v="23.92"/>
  </r>
  <r>
    <x v="0"/>
    <n v="1185732"/>
    <d v="2021-05-07T00:00:00"/>
    <x v="3"/>
    <s v="Iowa"/>
    <s v="Des Moines"/>
    <x v="0"/>
    <n v="57"/>
    <x v="272"/>
    <n v="8322"/>
    <n v="3495.24"/>
    <n v="0.42"/>
    <x v="2"/>
    <x v="4"/>
    <x v="1"/>
    <n v="57"/>
    <n v="23.939999999999998"/>
  </r>
  <r>
    <x v="0"/>
    <n v="1185732"/>
    <d v="2021-05-07T00:00:00"/>
    <x v="3"/>
    <s v="Iowa"/>
    <s v="Des Moines"/>
    <x v="1"/>
    <n v="37"/>
    <x v="184"/>
    <n v="2331"/>
    <n v="1072.26"/>
    <n v="0.45999999999999996"/>
    <x v="2"/>
    <x v="4"/>
    <x v="1"/>
    <n v="37"/>
    <n v="17.02"/>
  </r>
  <r>
    <x v="0"/>
    <n v="1185732"/>
    <d v="2021-05-07T00:00:00"/>
    <x v="3"/>
    <s v="Iowa"/>
    <s v="Des Moines"/>
    <x v="2"/>
    <n v="33"/>
    <x v="190"/>
    <n v="1782"/>
    <n v="730.62"/>
    <n v="0.41"/>
    <x v="2"/>
    <x v="4"/>
    <x v="1"/>
    <n v="33"/>
    <n v="13.53"/>
  </r>
  <r>
    <x v="0"/>
    <n v="1185732"/>
    <d v="2021-05-07T00:00:00"/>
    <x v="3"/>
    <s v="Iowa"/>
    <s v="Des Moines"/>
    <x v="3"/>
    <n v="33"/>
    <x v="171"/>
    <n v="1122"/>
    <n v="493.68"/>
    <n v="0.44"/>
    <x v="2"/>
    <x v="4"/>
    <x v="1"/>
    <n v="33"/>
    <n v="14.52"/>
  </r>
  <r>
    <x v="0"/>
    <n v="1185732"/>
    <d v="2021-05-07T00:00:00"/>
    <x v="3"/>
    <s v="Iowa"/>
    <s v="Des Moines"/>
    <x v="4"/>
    <n v="43"/>
    <x v="186"/>
    <n v="1806"/>
    <n v="1173.9000000000001"/>
    <n v="0.65"/>
    <x v="2"/>
    <x v="4"/>
    <x v="1"/>
    <n v="43"/>
    <n v="27.950000000000003"/>
  </r>
  <r>
    <x v="0"/>
    <n v="1185732"/>
    <d v="2021-05-07T00:00:00"/>
    <x v="3"/>
    <s v="Iowa"/>
    <s v="Des Moines"/>
    <x v="5"/>
    <n v="46"/>
    <x v="173"/>
    <n v="3174"/>
    <n v="1650.48"/>
    <n v="0.52"/>
    <x v="2"/>
    <x v="4"/>
    <x v="1"/>
    <n v="46"/>
    <n v="23.92"/>
  </r>
  <r>
    <x v="0"/>
    <n v="1185732"/>
    <d v="2021-06-06T00:00:00"/>
    <x v="3"/>
    <s v="Iowa"/>
    <s v="Des Moines"/>
    <x v="0"/>
    <n v="32"/>
    <x v="251"/>
    <n v="4384"/>
    <n v="1841.28"/>
    <n v="0.42"/>
    <x v="2"/>
    <x v="11"/>
    <x v="1"/>
    <n v="32"/>
    <n v="13.44"/>
  </r>
  <r>
    <x v="0"/>
    <n v="1185732"/>
    <d v="2021-06-06T00:00:00"/>
    <x v="3"/>
    <s v="Iowa"/>
    <s v="Des Moines"/>
    <x v="1"/>
    <n v="28"/>
    <x v="169"/>
    <n v="2156"/>
    <n v="1034.8799999999999"/>
    <n v="0.48"/>
    <x v="2"/>
    <x v="11"/>
    <x v="1"/>
    <n v="28"/>
    <n v="13.439999999999998"/>
  </r>
  <r>
    <x v="0"/>
    <n v="1185732"/>
    <d v="2021-06-06T00:00:00"/>
    <x v="3"/>
    <s v="Iowa"/>
    <s v="Des Moines"/>
    <x v="2"/>
    <n v="23"/>
    <x v="50"/>
    <n v="1150"/>
    <n v="517.5"/>
    <n v="0.44999999999999996"/>
    <x v="2"/>
    <x v="11"/>
    <x v="1"/>
    <n v="23"/>
    <n v="10.35"/>
  </r>
  <r>
    <x v="0"/>
    <n v="1185732"/>
    <d v="2021-06-06T00:00:00"/>
    <x v="3"/>
    <s v="Iowa"/>
    <s v="Des Moines"/>
    <x v="3"/>
    <n v="24"/>
    <x v="178"/>
    <n v="1056"/>
    <n v="464.64"/>
    <n v="0.44"/>
    <x v="2"/>
    <x v="11"/>
    <x v="1"/>
    <n v="24"/>
    <n v="10.56"/>
  </r>
  <r>
    <x v="0"/>
    <n v="1185732"/>
    <d v="2021-06-06T00:00:00"/>
    <x v="3"/>
    <s v="Iowa"/>
    <s v="Des Moines"/>
    <x v="4"/>
    <n v="34"/>
    <x v="178"/>
    <n v="1496"/>
    <n v="957.44"/>
    <n v="0.64"/>
    <x v="2"/>
    <x v="11"/>
    <x v="1"/>
    <n v="34"/>
    <n v="21.76"/>
  </r>
  <r>
    <x v="0"/>
    <n v="1185732"/>
    <d v="2021-06-06T00:00:00"/>
    <x v="3"/>
    <s v="Iowa"/>
    <s v="Des Moines"/>
    <x v="5"/>
    <n v="51"/>
    <x v="211"/>
    <n v="4335"/>
    <n v="2297.5500000000002"/>
    <n v="0.53"/>
    <x v="2"/>
    <x v="11"/>
    <x v="1"/>
    <n v="51"/>
    <n v="27.03"/>
  </r>
  <r>
    <x v="0"/>
    <n v="1185732"/>
    <d v="2021-07-05T00:00:00"/>
    <x v="3"/>
    <s v="Iowa"/>
    <s v="Des Moines"/>
    <x v="0"/>
    <n v="49"/>
    <x v="216"/>
    <n v="6762"/>
    <n v="2975.28"/>
    <n v="0.44"/>
    <x v="2"/>
    <x v="5"/>
    <x v="1"/>
    <n v="49"/>
    <n v="21.560000000000002"/>
  </r>
  <r>
    <x v="0"/>
    <n v="1185732"/>
    <d v="2021-07-05T00:00:00"/>
    <x v="3"/>
    <s v="Iowa"/>
    <s v="Des Moines"/>
    <x v="1"/>
    <n v="44"/>
    <x v="237"/>
    <n v="3828"/>
    <n v="1875.72"/>
    <n v="0.49"/>
    <x v="2"/>
    <x v="5"/>
    <x v="1"/>
    <n v="44"/>
    <n v="21.56"/>
  </r>
  <r>
    <x v="0"/>
    <n v="1185732"/>
    <d v="2021-07-05T00:00:00"/>
    <x v="3"/>
    <s v="Iowa"/>
    <s v="Des Moines"/>
    <x v="2"/>
    <n v="36"/>
    <x v="181"/>
    <n v="2448"/>
    <n v="1077.1200000000001"/>
    <n v="0.44"/>
    <x v="2"/>
    <x v="5"/>
    <x v="1"/>
    <n v="36"/>
    <n v="15.840000000000002"/>
  </r>
  <r>
    <x v="0"/>
    <n v="1185732"/>
    <d v="2021-07-05T00:00:00"/>
    <x v="3"/>
    <s v="Iowa"/>
    <s v="Des Moines"/>
    <x v="3"/>
    <n v="37"/>
    <x v="172"/>
    <n v="1739"/>
    <n v="712.99"/>
    <n v="0.41"/>
    <x v="2"/>
    <x v="5"/>
    <x v="1"/>
    <n v="37"/>
    <n v="15.17"/>
  </r>
  <r>
    <x v="0"/>
    <n v="1185732"/>
    <d v="2021-07-05T00:00:00"/>
    <x v="3"/>
    <s v="Iowa"/>
    <s v="Des Moines"/>
    <x v="4"/>
    <n v="46"/>
    <x v="180"/>
    <n v="2760"/>
    <n v="1656"/>
    <n v="0.6"/>
    <x v="2"/>
    <x v="5"/>
    <x v="1"/>
    <n v="46"/>
    <n v="27.6"/>
  </r>
  <r>
    <x v="0"/>
    <n v="1185732"/>
    <d v="2021-07-05T00:00:00"/>
    <x v="3"/>
    <s v="Iowa"/>
    <s v="Des Moines"/>
    <x v="5"/>
    <n v="51"/>
    <x v="198"/>
    <n v="4794"/>
    <n v="2397"/>
    <n v="0.5"/>
    <x v="2"/>
    <x v="5"/>
    <x v="1"/>
    <n v="51"/>
    <n v="25.5"/>
  </r>
  <r>
    <x v="0"/>
    <n v="1185732"/>
    <d v="2021-08-06T00:00:00"/>
    <x v="3"/>
    <s v="Iowa"/>
    <s v="Des Moines"/>
    <x v="0"/>
    <n v="49"/>
    <x v="165"/>
    <n v="6419"/>
    <n v="2695.98"/>
    <n v="0.42"/>
    <x v="2"/>
    <x v="6"/>
    <x v="1"/>
    <n v="49"/>
    <n v="20.580000000000002"/>
  </r>
  <r>
    <x v="0"/>
    <n v="1185732"/>
    <d v="2021-08-06T00:00:00"/>
    <x v="3"/>
    <s v="Iowa"/>
    <s v="Des Moines"/>
    <x v="1"/>
    <n v="42"/>
    <x v="252"/>
    <n v="3276"/>
    <n v="1506.9599999999998"/>
    <n v="0.45999999999999996"/>
    <x v="2"/>
    <x v="6"/>
    <x v="1"/>
    <n v="42"/>
    <n v="19.319999999999997"/>
  </r>
  <r>
    <x v="0"/>
    <n v="1185732"/>
    <d v="2021-08-06T00:00:00"/>
    <x v="3"/>
    <s v="Iowa"/>
    <s v="Des Moines"/>
    <x v="2"/>
    <n v="39"/>
    <x v="176"/>
    <n v="2379"/>
    <n v="1022.97"/>
    <n v="0.43"/>
    <x v="2"/>
    <x v="6"/>
    <x v="1"/>
    <n v="39"/>
    <n v="16.77"/>
  </r>
  <r>
    <x v="0"/>
    <n v="1185732"/>
    <d v="2021-08-06T00:00:00"/>
    <x v="3"/>
    <s v="Iowa"/>
    <s v="Des Moines"/>
    <x v="3"/>
    <n v="37"/>
    <x v="190"/>
    <n v="1998"/>
    <n v="819.18"/>
    <n v="0.41"/>
    <x v="2"/>
    <x v="6"/>
    <x v="1"/>
    <n v="37"/>
    <n v="15.17"/>
  </r>
  <r>
    <x v="0"/>
    <n v="1185732"/>
    <d v="2021-08-06T00:00:00"/>
    <x v="3"/>
    <s v="Iowa"/>
    <s v="Des Moines"/>
    <x v="4"/>
    <n v="48"/>
    <x v="175"/>
    <n v="2448"/>
    <n v="1468.8"/>
    <n v="0.6"/>
    <x v="2"/>
    <x v="6"/>
    <x v="1"/>
    <n v="48"/>
    <n v="28.8"/>
  </r>
  <r>
    <x v="0"/>
    <n v="1185732"/>
    <d v="2021-08-06T00:00:00"/>
    <x v="3"/>
    <s v="Iowa"/>
    <s v="Des Moines"/>
    <x v="5"/>
    <n v="53"/>
    <x v="230"/>
    <n v="5194"/>
    <n v="2856.7000000000003"/>
    <n v="0.55000000000000004"/>
    <x v="2"/>
    <x v="6"/>
    <x v="1"/>
    <n v="53"/>
    <n v="29.150000000000002"/>
  </r>
  <r>
    <x v="0"/>
    <n v="1185732"/>
    <d v="2021-09-07T00:00:00"/>
    <x v="3"/>
    <s v="Iowa"/>
    <s v="Des Moines"/>
    <x v="0"/>
    <n v="34"/>
    <x v="247"/>
    <n v="4522"/>
    <n v="1808.8000000000002"/>
    <n v="0.4"/>
    <x v="2"/>
    <x v="7"/>
    <x v="1"/>
    <n v="34"/>
    <n v="13.600000000000001"/>
  </r>
  <r>
    <x v="0"/>
    <n v="1185732"/>
    <d v="2021-09-07T00:00:00"/>
    <x v="3"/>
    <s v="Iowa"/>
    <s v="Des Moines"/>
    <x v="1"/>
    <n v="27"/>
    <x v="169"/>
    <n v="2079"/>
    <n v="977.13"/>
    <n v="0.47"/>
    <x v="2"/>
    <x v="7"/>
    <x v="1"/>
    <n v="27"/>
    <n v="12.69"/>
  </r>
  <r>
    <x v="0"/>
    <n v="1185732"/>
    <d v="2021-09-07T00:00:00"/>
    <x v="3"/>
    <s v="Iowa"/>
    <s v="Des Moines"/>
    <x v="2"/>
    <n v="24"/>
    <x v="200"/>
    <n v="1176"/>
    <n v="470.40000000000003"/>
    <n v="0.4"/>
    <x v="2"/>
    <x v="7"/>
    <x v="1"/>
    <n v="24"/>
    <n v="9.6000000000000014"/>
  </r>
  <r>
    <x v="0"/>
    <n v="1185732"/>
    <d v="2021-09-07T00:00:00"/>
    <x v="3"/>
    <s v="Iowa"/>
    <s v="Des Moines"/>
    <x v="3"/>
    <n v="23"/>
    <x v="183"/>
    <n v="874"/>
    <n v="393.29999999999995"/>
    <n v="0.44999999999999996"/>
    <x v="2"/>
    <x v="7"/>
    <x v="1"/>
    <n v="23"/>
    <n v="10.35"/>
  </r>
  <r>
    <x v="0"/>
    <n v="1185732"/>
    <d v="2021-09-07T00:00:00"/>
    <x v="3"/>
    <s v="Iowa"/>
    <s v="Des Moines"/>
    <x v="4"/>
    <n v="34"/>
    <x v="222"/>
    <n v="1530"/>
    <n v="933.3"/>
    <n v="0.61"/>
    <x v="2"/>
    <x v="7"/>
    <x v="1"/>
    <n v="34"/>
    <n v="20.74"/>
  </r>
  <r>
    <x v="0"/>
    <n v="1185732"/>
    <d v="2021-09-07T00:00:00"/>
    <x v="3"/>
    <s v="Iowa"/>
    <s v="Des Moines"/>
    <x v="5"/>
    <n v="36"/>
    <x v="176"/>
    <n v="2196"/>
    <n v="1098"/>
    <n v="0.5"/>
    <x v="2"/>
    <x v="7"/>
    <x v="1"/>
    <n v="36"/>
    <n v="18"/>
  </r>
  <r>
    <x v="0"/>
    <n v="1185732"/>
    <d v="2021-10-06T00:00:00"/>
    <x v="3"/>
    <s v="Iowa"/>
    <s v="Des Moines"/>
    <x v="0"/>
    <n v="43"/>
    <x v="205"/>
    <n v="4816"/>
    <n v="1974.56"/>
    <n v="0.41"/>
    <x v="2"/>
    <x v="8"/>
    <x v="1"/>
    <n v="43"/>
    <n v="17.63"/>
  </r>
  <r>
    <x v="0"/>
    <n v="1185732"/>
    <d v="2021-10-06T00:00:00"/>
    <x v="3"/>
    <s v="Iowa"/>
    <s v="Des Moines"/>
    <x v="1"/>
    <n v="32"/>
    <x v="41"/>
    <n v="2400"/>
    <n v="1104"/>
    <n v="0.45999999999999996"/>
    <x v="2"/>
    <x v="8"/>
    <x v="1"/>
    <n v="32"/>
    <n v="14.72"/>
  </r>
  <r>
    <x v="0"/>
    <n v="1185732"/>
    <d v="2021-10-06T00:00:00"/>
    <x v="3"/>
    <s v="Iowa"/>
    <s v="Des Moines"/>
    <x v="2"/>
    <n v="34"/>
    <x v="203"/>
    <n v="1326"/>
    <n v="543.66"/>
    <n v="0.41"/>
    <x v="2"/>
    <x v="8"/>
    <x v="1"/>
    <n v="34"/>
    <n v="13.94"/>
  </r>
  <r>
    <x v="0"/>
    <n v="1185732"/>
    <d v="2021-10-06T00:00:00"/>
    <x v="3"/>
    <s v="Iowa"/>
    <s v="Des Moines"/>
    <x v="3"/>
    <n v="34"/>
    <x v="226"/>
    <n v="1054"/>
    <n v="442.68"/>
    <n v="0.42"/>
    <x v="2"/>
    <x v="8"/>
    <x v="1"/>
    <n v="34"/>
    <n v="14.28"/>
  </r>
  <r>
    <x v="0"/>
    <n v="1185732"/>
    <d v="2021-10-06T00:00:00"/>
    <x v="3"/>
    <s v="Iowa"/>
    <s v="Des Moines"/>
    <x v="4"/>
    <n v="42"/>
    <x v="183"/>
    <n v="1596"/>
    <n v="1021.44"/>
    <n v="0.64"/>
    <x v="2"/>
    <x v="8"/>
    <x v="1"/>
    <n v="42"/>
    <n v="26.880000000000003"/>
  </r>
  <r>
    <x v="3"/>
    <n v="1185732"/>
    <d v="2021-10-06T00:00:00"/>
    <x v="3"/>
    <s v="Iowa"/>
    <s v="Des Moines"/>
    <x v="5"/>
    <n v="49"/>
    <x v="201"/>
    <n v="3577"/>
    <n v="1895.8100000000002"/>
    <n v="0.53"/>
    <x v="2"/>
    <x v="8"/>
    <x v="1"/>
    <n v="49"/>
    <n v="25.970000000000002"/>
  </r>
  <r>
    <x v="3"/>
    <n v="1185732"/>
    <d v="2021-11-06T00:00:00"/>
    <x v="3"/>
    <s v="Iowa"/>
    <s v="Des Moines"/>
    <x v="0"/>
    <n v="41"/>
    <x v="205"/>
    <n v="4592"/>
    <n v="2020.48"/>
    <n v="0.44"/>
    <x v="2"/>
    <x v="9"/>
    <x v="1"/>
    <n v="41"/>
    <n v="18.04"/>
  </r>
  <r>
    <x v="3"/>
    <n v="1185732"/>
    <d v="2021-11-06T00:00:00"/>
    <x v="3"/>
    <s v="Iowa"/>
    <s v="Des Moines"/>
    <x v="1"/>
    <n v="32"/>
    <x v="249"/>
    <n v="2304"/>
    <n v="1128.96"/>
    <n v="0.49"/>
    <x v="2"/>
    <x v="9"/>
    <x v="1"/>
    <n v="32"/>
    <n v="15.68"/>
  </r>
  <r>
    <x v="3"/>
    <n v="1185732"/>
    <d v="2021-11-06T00:00:00"/>
    <x v="3"/>
    <s v="Iowa"/>
    <s v="Des Moines"/>
    <x v="2"/>
    <n v="32"/>
    <x v="282"/>
    <n v="1824"/>
    <n v="802.56000000000006"/>
    <n v="0.44"/>
    <x v="2"/>
    <x v="9"/>
    <x v="1"/>
    <n v="32"/>
    <n v="14.080000000000002"/>
  </r>
  <r>
    <x v="3"/>
    <n v="1185732"/>
    <d v="2021-11-06T00:00:00"/>
    <x v="3"/>
    <s v="Iowa"/>
    <s v="Des Moines"/>
    <x v="3"/>
    <n v="34"/>
    <x v="239"/>
    <n v="1768"/>
    <n v="724.88"/>
    <n v="0.41"/>
    <x v="2"/>
    <x v="9"/>
    <x v="1"/>
    <n v="34"/>
    <n v="13.94"/>
  </r>
  <r>
    <x v="3"/>
    <n v="1185732"/>
    <d v="2021-11-06T00:00:00"/>
    <x v="3"/>
    <s v="Iowa"/>
    <s v="Des Moines"/>
    <x v="4"/>
    <n v="55"/>
    <x v="200"/>
    <n v="2695"/>
    <n v="1617"/>
    <n v="0.6"/>
    <x v="2"/>
    <x v="9"/>
    <x v="1"/>
    <n v="55"/>
    <n v="33"/>
  </r>
  <r>
    <x v="3"/>
    <n v="1185732"/>
    <d v="2021-11-06T00:00:00"/>
    <x v="3"/>
    <s v="Iowa"/>
    <s v="Des Moines"/>
    <x v="5"/>
    <n v="59"/>
    <x v="249"/>
    <n v="4248"/>
    <n v="2208.96"/>
    <n v="0.52"/>
    <x v="2"/>
    <x v="9"/>
    <x v="1"/>
    <n v="59"/>
    <n v="30.68"/>
  </r>
  <r>
    <x v="3"/>
    <n v="1185732"/>
    <d v="2021-12-05T00:00:00"/>
    <x v="3"/>
    <s v="Iowa"/>
    <s v="Des Moines"/>
    <x v="0"/>
    <n v="54"/>
    <x v="135"/>
    <n v="7938"/>
    <n v="3333.96"/>
    <n v="0.42"/>
    <x v="2"/>
    <x v="10"/>
    <x v="1"/>
    <n v="54"/>
    <n v="22.68"/>
  </r>
  <r>
    <x v="3"/>
    <n v="1185732"/>
    <d v="2021-12-05T00:00:00"/>
    <x v="3"/>
    <s v="Iowa"/>
    <s v="Des Moines"/>
    <x v="1"/>
    <n v="47"/>
    <x v="250"/>
    <n v="4277"/>
    <n v="2010.1899999999998"/>
    <n v="0.47"/>
    <x v="2"/>
    <x v="10"/>
    <x v="1"/>
    <n v="47"/>
    <n v="22.09"/>
  </r>
  <r>
    <x v="3"/>
    <n v="1185732"/>
    <d v="2021-12-05T00:00:00"/>
    <x v="3"/>
    <s v="Iowa"/>
    <s v="Des Moines"/>
    <x v="2"/>
    <n v="47"/>
    <x v="170"/>
    <n v="3901"/>
    <n v="1638.4199999999998"/>
    <n v="0.42"/>
    <x v="2"/>
    <x v="10"/>
    <x v="1"/>
    <n v="47"/>
    <n v="19.739999999999998"/>
  </r>
  <r>
    <x v="3"/>
    <n v="1185732"/>
    <d v="2021-12-05T00:00:00"/>
    <x v="3"/>
    <s v="Iowa"/>
    <s v="Des Moines"/>
    <x v="3"/>
    <n v="49"/>
    <x v="176"/>
    <n v="2989"/>
    <n v="1285.27"/>
    <n v="0.43"/>
    <x v="2"/>
    <x v="10"/>
    <x v="1"/>
    <n v="49"/>
    <n v="21.07"/>
  </r>
  <r>
    <x v="3"/>
    <n v="1185732"/>
    <d v="2021-12-05T00:00:00"/>
    <x v="3"/>
    <s v="Iowa"/>
    <s v="Des Moines"/>
    <x v="4"/>
    <n v="59"/>
    <x v="229"/>
    <n v="3481"/>
    <n v="2123.41"/>
    <n v="0.61"/>
    <x v="2"/>
    <x v="10"/>
    <x v="1"/>
    <n v="59"/>
    <n v="35.989999999999995"/>
  </r>
  <r>
    <x v="3"/>
    <n v="1185732"/>
    <d v="2021-12-05T00:00:00"/>
    <x v="3"/>
    <s v="Iowa"/>
    <s v="Des Moines"/>
    <x v="5"/>
    <n v="59"/>
    <x v="246"/>
    <n v="5192"/>
    <n v="2855.6000000000004"/>
    <n v="0.55000000000000004"/>
    <x v="2"/>
    <x v="10"/>
    <x v="1"/>
    <n v="59"/>
    <n v="32.450000000000003"/>
  </r>
  <r>
    <x v="3"/>
    <n v="1185732"/>
    <d v="2021-01-03T00:00:00"/>
    <x v="3"/>
    <s v="Iowa"/>
    <s v="Des Moines"/>
    <x v="0"/>
    <n v="28"/>
    <x v="214"/>
    <n v="3528"/>
    <n v="1587.6"/>
    <n v="0.44999999999999996"/>
    <x v="2"/>
    <x v="0"/>
    <x v="1"/>
    <n v="28"/>
    <n v="12.6"/>
  </r>
  <r>
    <x v="3"/>
    <n v="1185732"/>
    <d v="2021-01-03T00:00:00"/>
    <x v="3"/>
    <s v="Iowa"/>
    <s v="Des Moines"/>
    <x v="1"/>
    <n v="29"/>
    <x v="227"/>
    <n v="2030"/>
    <n v="933.8"/>
    <n v="0.45999999999999996"/>
    <x v="2"/>
    <x v="0"/>
    <x v="1"/>
    <n v="29"/>
    <n v="13.34"/>
  </r>
  <r>
    <x v="3"/>
    <n v="1185732"/>
    <d v="2021-01-03T00:00:00"/>
    <x v="3"/>
    <s v="Iowa"/>
    <s v="Des Moines"/>
    <x v="2"/>
    <n v="18"/>
    <x v="188"/>
    <n v="1170"/>
    <n v="479.7"/>
    <n v="0.41"/>
    <x v="2"/>
    <x v="0"/>
    <x v="1"/>
    <n v="18"/>
    <n v="7.38"/>
  </r>
  <r>
    <x v="3"/>
    <n v="1185732"/>
    <d v="2021-01-03T00:00:00"/>
    <x v="3"/>
    <s v="Iowa"/>
    <s v="Des Moines"/>
    <x v="3"/>
    <n v="23"/>
    <x v="225"/>
    <n v="667"/>
    <n v="300.14999999999998"/>
    <n v="0.44999999999999996"/>
    <x v="2"/>
    <x v="0"/>
    <x v="1"/>
    <n v="23"/>
    <n v="10.35"/>
  </r>
  <r>
    <x v="3"/>
    <n v="1185732"/>
    <d v="2021-01-03T00:00:00"/>
    <x v="3"/>
    <s v="Iowa"/>
    <s v="Des Moines"/>
    <x v="4"/>
    <n v="38"/>
    <x v="222"/>
    <n v="1710"/>
    <n v="1060.2"/>
    <n v="0.62"/>
    <x v="2"/>
    <x v="0"/>
    <x v="1"/>
    <n v="38"/>
    <n v="23.560000000000002"/>
  </r>
  <r>
    <x v="3"/>
    <n v="1185732"/>
    <d v="2021-01-03T00:00:00"/>
    <x v="3"/>
    <s v="Iowa"/>
    <s v="Des Moines"/>
    <x v="5"/>
    <n v="28"/>
    <x v="201"/>
    <n v="2044"/>
    <n v="1124.2"/>
    <n v="0.55000000000000004"/>
    <x v="2"/>
    <x v="0"/>
    <x v="1"/>
    <n v="28"/>
    <n v="15.4"/>
  </r>
  <r>
    <x v="3"/>
    <n v="1185732"/>
    <d v="2021-02-03T00:00:00"/>
    <x v="3"/>
    <s v="Iowa"/>
    <s v="Des Moines"/>
    <x v="0"/>
    <n v="29"/>
    <x v="150"/>
    <n v="4060"/>
    <n v="1664.6"/>
    <n v="0.41"/>
    <x v="2"/>
    <x v="1"/>
    <x v="1"/>
    <n v="29"/>
    <n v="11.889999999999999"/>
  </r>
  <r>
    <x v="3"/>
    <n v="1185732"/>
    <d v="2021-02-03T00:00:00"/>
    <x v="3"/>
    <s v="Iowa"/>
    <s v="Des Moines"/>
    <x v="1"/>
    <n v="29"/>
    <x v="203"/>
    <n v="1131"/>
    <n v="554.18999999999994"/>
    <n v="0.49"/>
    <x v="2"/>
    <x v="1"/>
    <x v="1"/>
    <n v="29"/>
    <n v="14.209999999999999"/>
  </r>
  <r>
    <x v="3"/>
    <n v="1185732"/>
    <d v="2021-02-03T00:00:00"/>
    <x v="3"/>
    <s v="Iowa"/>
    <s v="Des Moines"/>
    <x v="2"/>
    <n v="20"/>
    <x v="180"/>
    <n v="1200"/>
    <n v="516"/>
    <n v="0.43"/>
    <x v="2"/>
    <x v="1"/>
    <x v="1"/>
    <n v="20"/>
    <n v="8.6"/>
  </r>
  <r>
    <x v="3"/>
    <n v="1185732"/>
    <d v="2021-02-03T00:00:00"/>
    <x v="3"/>
    <s v="Wisconsin"/>
    <s v="Milwaukee"/>
    <x v="3"/>
    <n v="23"/>
    <x v="187"/>
    <n v="460"/>
    <n v="197.79999999999998"/>
    <n v="0.43"/>
    <x v="2"/>
    <x v="1"/>
    <x v="1"/>
    <n v="23"/>
    <n v="9.8899999999999988"/>
  </r>
  <r>
    <x v="3"/>
    <n v="1185732"/>
    <d v="2021-02-03T00:00:00"/>
    <x v="3"/>
    <s v="Wisconsin"/>
    <s v="Milwaukee"/>
    <x v="4"/>
    <n v="38"/>
    <x v="183"/>
    <n v="1444"/>
    <n v="880.84"/>
    <n v="0.61"/>
    <x v="2"/>
    <x v="1"/>
    <x v="1"/>
    <n v="38"/>
    <n v="23.18"/>
  </r>
  <r>
    <x v="3"/>
    <n v="1185732"/>
    <d v="2021-02-03T00:00:00"/>
    <x v="3"/>
    <s v="Wisconsin"/>
    <s v="Milwaukee"/>
    <x v="5"/>
    <n v="14"/>
    <x v="188"/>
    <n v="910"/>
    <n v="464.1"/>
    <n v="0.51"/>
    <x v="2"/>
    <x v="1"/>
    <x v="1"/>
    <n v="14"/>
    <n v="7.1400000000000006"/>
  </r>
  <r>
    <x v="3"/>
    <n v="1185732"/>
    <d v="2021-03-02T00:00:00"/>
    <x v="3"/>
    <s v="Wisconsin"/>
    <s v="Milwaukee"/>
    <x v="0"/>
    <n v="19"/>
    <x v="286"/>
    <n v="2679"/>
    <n v="1098.3899999999999"/>
    <n v="0.41"/>
    <x v="2"/>
    <x v="2"/>
    <x v="1"/>
    <n v="19"/>
    <n v="7.7899999999999991"/>
  </r>
  <r>
    <x v="3"/>
    <n v="1185732"/>
    <d v="2021-03-02T00:00:00"/>
    <x v="3"/>
    <s v="Wisconsin"/>
    <s v="Milwaukee"/>
    <x v="1"/>
    <n v="19"/>
    <x v="178"/>
    <n v="836"/>
    <n v="418"/>
    <n v="0.5"/>
    <x v="2"/>
    <x v="2"/>
    <x v="1"/>
    <n v="19"/>
    <n v="9.5"/>
  </r>
  <r>
    <x v="3"/>
    <n v="1185732"/>
    <d v="2021-03-02T00:00:00"/>
    <x v="3"/>
    <s v="Wisconsin"/>
    <s v="Milwaukee"/>
    <x v="2"/>
    <n v="9"/>
    <x v="229"/>
    <n v="531"/>
    <n v="233.64000000000001"/>
    <n v="0.44"/>
    <x v="2"/>
    <x v="2"/>
    <x v="1"/>
    <n v="9"/>
    <n v="3.9600000000000004"/>
  </r>
  <r>
    <x v="3"/>
    <n v="1185732"/>
    <d v="2021-03-02T00:00:00"/>
    <x v="3"/>
    <s v="Wisconsin"/>
    <s v="Milwaukee"/>
    <x v="3"/>
    <n v="14"/>
    <x v="187"/>
    <n v="280"/>
    <n v="114.8"/>
    <n v="0.41"/>
    <x v="2"/>
    <x v="2"/>
    <x v="1"/>
    <n v="14"/>
    <n v="5.74"/>
  </r>
  <r>
    <x v="3"/>
    <n v="1185732"/>
    <d v="2021-03-02T00:00:00"/>
    <x v="3"/>
    <s v="Wisconsin"/>
    <s v="Milwaukee"/>
    <x v="4"/>
    <n v="29"/>
    <x v="171"/>
    <n v="986"/>
    <n v="601.46"/>
    <n v="0.61"/>
    <x v="2"/>
    <x v="2"/>
    <x v="1"/>
    <n v="29"/>
    <n v="17.690000000000001"/>
  </r>
  <r>
    <x v="3"/>
    <n v="1185732"/>
    <d v="2021-03-02T00:00:00"/>
    <x v="3"/>
    <s v="Wisconsin"/>
    <s v="Milwaukee"/>
    <x v="5"/>
    <n v="18"/>
    <x v="184"/>
    <n v="1134"/>
    <n v="612.36"/>
    <n v="0.54"/>
    <x v="2"/>
    <x v="2"/>
    <x v="1"/>
    <n v="18"/>
    <n v="9.7200000000000006"/>
  </r>
  <r>
    <x v="3"/>
    <n v="1185732"/>
    <d v="2021-04-03T00:00:00"/>
    <x v="3"/>
    <s v="Wisconsin"/>
    <s v="Milwaukee"/>
    <x v="0"/>
    <n v="18"/>
    <x v="185"/>
    <n v="2196"/>
    <n v="900.3599999999999"/>
    <n v="0.41"/>
    <x v="2"/>
    <x v="3"/>
    <x v="1"/>
    <n v="18"/>
    <n v="7.379999999999999"/>
  </r>
  <r>
    <x v="3"/>
    <n v="1185732"/>
    <d v="2021-04-03T00:00:00"/>
    <x v="3"/>
    <s v="Wisconsin"/>
    <s v="Milwaukee"/>
    <x v="1"/>
    <n v="20"/>
    <x v="203"/>
    <n v="780"/>
    <n v="358.79999999999995"/>
    <n v="0.45999999999999996"/>
    <x v="2"/>
    <x v="3"/>
    <x v="1"/>
    <n v="20"/>
    <n v="9.1999999999999993"/>
  </r>
  <r>
    <x v="3"/>
    <n v="1185732"/>
    <d v="2021-04-03T00:00:00"/>
    <x v="3"/>
    <s v="Wisconsin"/>
    <s v="Milwaukee"/>
    <x v="2"/>
    <n v="9"/>
    <x v="207"/>
    <n v="369"/>
    <n v="158.66999999999999"/>
    <n v="0.43"/>
    <x v="2"/>
    <x v="3"/>
    <x v="1"/>
    <n v="9"/>
    <n v="3.8699999999999997"/>
  </r>
  <r>
    <x v="3"/>
    <n v="1185732"/>
    <d v="2021-04-03T00:00:00"/>
    <x v="3"/>
    <s v="Wisconsin"/>
    <s v="Milwaukee"/>
    <x v="3"/>
    <n v="15"/>
    <x v="223"/>
    <n v="330"/>
    <n v="135.29999999999998"/>
    <n v="0.41"/>
    <x v="2"/>
    <x v="3"/>
    <x v="1"/>
    <n v="15"/>
    <n v="6.1499999999999995"/>
  </r>
  <r>
    <x v="3"/>
    <n v="1185732"/>
    <d v="2021-04-03T00:00:00"/>
    <x v="3"/>
    <s v="Wisconsin"/>
    <s v="Milwaukee"/>
    <x v="4"/>
    <n v="55"/>
    <x v="259"/>
    <n v="1430"/>
    <n v="886.6"/>
    <n v="0.62"/>
    <x v="2"/>
    <x v="3"/>
    <x v="1"/>
    <n v="55"/>
    <n v="34.1"/>
  </r>
  <r>
    <x v="3"/>
    <n v="1185732"/>
    <d v="2021-04-03T00:00:00"/>
    <x v="3"/>
    <s v="Wisconsin"/>
    <s v="Milwaukee"/>
    <x v="5"/>
    <n v="49"/>
    <x v="176"/>
    <n v="2989"/>
    <n v="1643.95"/>
    <n v="0.55000000000000004"/>
    <x v="2"/>
    <x v="3"/>
    <x v="1"/>
    <n v="49"/>
    <n v="26.95"/>
  </r>
  <r>
    <x v="3"/>
    <n v="1185732"/>
    <d v="2021-05-04T00:00:00"/>
    <x v="3"/>
    <s v="Wisconsin"/>
    <s v="Milwaukee"/>
    <x v="0"/>
    <n v="58"/>
    <x v="189"/>
    <n v="7772"/>
    <n v="3186.52"/>
    <n v="0.41"/>
    <x v="2"/>
    <x v="4"/>
    <x v="1"/>
    <n v="58"/>
    <n v="23.78"/>
  </r>
  <r>
    <x v="3"/>
    <n v="1185732"/>
    <d v="2021-05-04T00:00:00"/>
    <x v="3"/>
    <s v="Wisconsin"/>
    <s v="Milwaukee"/>
    <x v="1"/>
    <n v="39"/>
    <x v="50"/>
    <n v="1950"/>
    <n v="955.5"/>
    <n v="0.49"/>
    <x v="2"/>
    <x v="4"/>
    <x v="1"/>
    <n v="39"/>
    <n v="19.11"/>
  </r>
  <r>
    <x v="3"/>
    <n v="1185732"/>
    <d v="2021-05-04T00:00:00"/>
    <x v="3"/>
    <s v="Wisconsin"/>
    <s v="Milwaukee"/>
    <x v="2"/>
    <n v="33"/>
    <x v="200"/>
    <n v="1617"/>
    <n v="727.65"/>
    <n v="0.44999999999999996"/>
    <x v="2"/>
    <x v="4"/>
    <x v="1"/>
    <n v="33"/>
    <n v="14.85"/>
  </r>
  <r>
    <x v="3"/>
    <n v="1185732"/>
    <d v="2021-05-04T00:00:00"/>
    <x v="3"/>
    <s v="Wisconsin"/>
    <s v="Milwaukee"/>
    <x v="3"/>
    <n v="32"/>
    <x v="183"/>
    <n v="1216"/>
    <n v="535.04"/>
    <n v="0.44"/>
    <x v="2"/>
    <x v="4"/>
    <x v="1"/>
    <n v="32"/>
    <n v="14.079999999999998"/>
  </r>
  <r>
    <x v="3"/>
    <n v="1185732"/>
    <d v="2021-05-04T00:00:00"/>
    <x v="3"/>
    <s v="Wisconsin"/>
    <s v="Milwaukee"/>
    <x v="4"/>
    <n v="44"/>
    <x v="206"/>
    <n v="2332"/>
    <n v="1422.52"/>
    <n v="0.61"/>
    <x v="2"/>
    <x v="4"/>
    <x v="1"/>
    <n v="44"/>
    <n v="26.84"/>
  </r>
  <r>
    <x v="3"/>
    <n v="1185732"/>
    <d v="2021-05-04T00:00:00"/>
    <x v="3"/>
    <s v="Wisconsin"/>
    <s v="Milwaukee"/>
    <x v="5"/>
    <n v="47"/>
    <x v="228"/>
    <n v="4230"/>
    <n v="2157.3000000000002"/>
    <n v="0.51"/>
    <x v="2"/>
    <x v="4"/>
    <x v="1"/>
    <n v="47"/>
    <n v="23.970000000000002"/>
  </r>
  <r>
    <x v="3"/>
    <n v="1185732"/>
    <d v="2021-06-03T00:00:00"/>
    <x v="3"/>
    <s v="Wisconsin"/>
    <s v="Milwaukee"/>
    <x v="0"/>
    <n v="32"/>
    <x v="160"/>
    <n v="5120"/>
    <n v="2252.8000000000002"/>
    <n v="0.44"/>
    <x v="2"/>
    <x v="11"/>
    <x v="1"/>
    <n v="32"/>
    <n v="14.080000000000002"/>
  </r>
  <r>
    <x v="3"/>
    <n v="1185732"/>
    <d v="2021-06-03T00:00:00"/>
    <x v="3"/>
    <s v="Wisconsin"/>
    <s v="Milwaukee"/>
    <x v="1"/>
    <n v="27"/>
    <x v="228"/>
    <n v="2430"/>
    <n v="1190.7"/>
    <n v="0.49"/>
    <x v="2"/>
    <x v="11"/>
    <x v="1"/>
    <n v="27"/>
    <n v="13.23"/>
  </r>
  <r>
    <x v="3"/>
    <n v="1185732"/>
    <d v="2021-06-03T00:00:00"/>
    <x v="3"/>
    <s v="Wisconsin"/>
    <s v="Milwaukee"/>
    <x v="2"/>
    <n v="24"/>
    <x v="239"/>
    <n v="1248"/>
    <n v="549.12"/>
    <n v="0.44"/>
    <x v="2"/>
    <x v="11"/>
    <x v="1"/>
    <n v="24"/>
    <n v="10.56"/>
  </r>
  <r>
    <x v="3"/>
    <n v="1185732"/>
    <d v="2021-06-03T00:00:00"/>
    <x v="3"/>
    <s v="Wisconsin"/>
    <s v="Milwaukee"/>
    <x v="3"/>
    <n v="24"/>
    <x v="172"/>
    <n v="1128"/>
    <n v="462.47999999999996"/>
    <n v="0.41"/>
    <x v="2"/>
    <x v="11"/>
    <x v="1"/>
    <n v="24"/>
    <n v="9.84"/>
  </r>
  <r>
    <x v="3"/>
    <n v="1185732"/>
    <d v="2021-06-03T00:00:00"/>
    <x v="3"/>
    <s v="Wisconsin"/>
    <s v="Milwaukee"/>
    <x v="4"/>
    <n v="34"/>
    <x v="219"/>
    <n v="1564"/>
    <n v="938.4"/>
    <n v="0.6"/>
    <x v="2"/>
    <x v="11"/>
    <x v="1"/>
    <n v="34"/>
    <n v="20.399999999999999"/>
  </r>
  <r>
    <x v="3"/>
    <n v="1185732"/>
    <d v="2021-06-03T00:00:00"/>
    <x v="3"/>
    <s v="Wisconsin"/>
    <s v="Milwaukee"/>
    <x v="5"/>
    <n v="51"/>
    <x v="230"/>
    <n v="4998"/>
    <n v="2748.9"/>
    <n v="0.55000000000000004"/>
    <x v="2"/>
    <x v="11"/>
    <x v="1"/>
    <n v="51"/>
    <n v="28.05"/>
  </r>
  <r>
    <x v="3"/>
    <n v="1185732"/>
    <d v="2021-07-02T00:00:00"/>
    <x v="3"/>
    <s v="Wisconsin"/>
    <s v="Milwaukee"/>
    <x v="0"/>
    <n v="45"/>
    <x v="197"/>
    <n v="6705"/>
    <n v="2816.1"/>
    <n v="0.42"/>
    <x v="2"/>
    <x v="5"/>
    <x v="1"/>
    <n v="45"/>
    <n v="18.899999999999999"/>
  </r>
  <r>
    <x v="3"/>
    <n v="1185732"/>
    <d v="2021-07-02T00:00:00"/>
    <x v="3"/>
    <s v="Wisconsin"/>
    <s v="Milwaukee"/>
    <x v="1"/>
    <n v="42"/>
    <x v="237"/>
    <n v="3654"/>
    <n v="1790.46"/>
    <n v="0.49"/>
    <x v="2"/>
    <x v="5"/>
    <x v="1"/>
    <n v="42"/>
    <n v="20.580000000000002"/>
  </r>
  <r>
    <x v="3"/>
    <n v="1185732"/>
    <d v="2021-07-02T00:00:00"/>
    <x v="3"/>
    <s v="Wisconsin"/>
    <s v="Milwaukee"/>
    <x v="2"/>
    <n v="38"/>
    <x v="176"/>
    <n v="2318"/>
    <n v="996.74"/>
    <n v="0.43"/>
    <x v="2"/>
    <x v="5"/>
    <x v="1"/>
    <n v="38"/>
    <n v="16.34"/>
  </r>
  <r>
    <x v="3"/>
    <n v="1185732"/>
    <d v="2021-07-02T00:00:00"/>
    <x v="3"/>
    <s v="Wisconsin"/>
    <s v="Milwaukee"/>
    <x v="3"/>
    <n v="38"/>
    <x v="175"/>
    <n v="1938"/>
    <n v="813.95999999999992"/>
    <n v="0.42"/>
    <x v="2"/>
    <x v="5"/>
    <x v="1"/>
    <n v="38"/>
    <n v="15.959999999999999"/>
  </r>
  <r>
    <x v="3"/>
    <n v="1185732"/>
    <d v="2021-07-02T00:00:00"/>
    <x v="3"/>
    <s v="Wisconsin"/>
    <s v="Milwaukee"/>
    <x v="4"/>
    <n v="48"/>
    <x v="50"/>
    <n v="2400"/>
    <n v="1488"/>
    <n v="0.62"/>
    <x v="2"/>
    <x v="5"/>
    <x v="1"/>
    <n v="48"/>
    <n v="29.76"/>
  </r>
  <r>
    <x v="3"/>
    <n v="1185732"/>
    <d v="2021-07-02T00:00:00"/>
    <x v="3"/>
    <s v="Wisconsin"/>
    <s v="Milwaukee"/>
    <x v="5"/>
    <n v="52"/>
    <x v="198"/>
    <n v="4888"/>
    <n v="2639.52"/>
    <n v="0.54"/>
    <x v="2"/>
    <x v="5"/>
    <x v="1"/>
    <n v="52"/>
    <n v="28.08"/>
  </r>
  <r>
    <x v="3"/>
    <n v="1185732"/>
    <d v="2021-08-03T00:00:00"/>
    <x v="3"/>
    <s v="Wisconsin"/>
    <s v="Milwaukee"/>
    <x v="0"/>
    <n v="46"/>
    <x v="174"/>
    <n v="7268"/>
    <n v="3052.56"/>
    <n v="0.42"/>
    <x v="2"/>
    <x v="6"/>
    <x v="1"/>
    <n v="46"/>
    <n v="19.32"/>
  </r>
  <r>
    <x v="3"/>
    <n v="1185732"/>
    <d v="2021-08-03T00:00:00"/>
    <x v="3"/>
    <s v="Wisconsin"/>
    <s v="Milwaukee"/>
    <x v="1"/>
    <n v="43"/>
    <x v="199"/>
    <n v="3612"/>
    <n v="1697.6399999999999"/>
    <n v="0.47"/>
    <x v="2"/>
    <x v="6"/>
    <x v="1"/>
    <n v="43"/>
    <n v="20.209999999999997"/>
  </r>
  <r>
    <x v="3"/>
    <n v="1185732"/>
    <d v="2021-08-03T00:00:00"/>
    <x v="3"/>
    <s v="Wisconsin"/>
    <s v="Milwaukee"/>
    <x v="2"/>
    <n v="39"/>
    <x v="195"/>
    <n v="2184"/>
    <n v="873.6"/>
    <n v="0.4"/>
    <x v="2"/>
    <x v="6"/>
    <x v="1"/>
    <n v="39"/>
    <n v="15.6"/>
  </r>
  <r>
    <x v="3"/>
    <n v="1185732"/>
    <d v="2021-08-03T00:00:00"/>
    <x v="3"/>
    <s v="Wisconsin"/>
    <s v="Milwaukee"/>
    <x v="3"/>
    <n v="39"/>
    <x v="50"/>
    <n v="1950"/>
    <n v="877.49999999999989"/>
    <n v="0.44999999999999996"/>
    <x v="2"/>
    <x v="6"/>
    <x v="1"/>
    <n v="39"/>
    <n v="17.549999999999997"/>
  </r>
  <r>
    <x v="3"/>
    <n v="1185732"/>
    <d v="2021-08-03T00:00:00"/>
    <x v="3"/>
    <s v="Wisconsin"/>
    <s v="Milwaukee"/>
    <x v="4"/>
    <n v="48"/>
    <x v="219"/>
    <n v="2208"/>
    <n v="1435.2"/>
    <n v="0.65"/>
    <x v="2"/>
    <x v="6"/>
    <x v="1"/>
    <n v="48"/>
    <n v="31.2"/>
  </r>
  <r>
    <x v="3"/>
    <n v="1185732"/>
    <d v="2021-08-03T00:00:00"/>
    <x v="3"/>
    <s v="Wisconsin"/>
    <s v="Milwaukee"/>
    <x v="5"/>
    <n v="52"/>
    <x v="240"/>
    <n v="5304"/>
    <n v="2705.04"/>
    <n v="0.51"/>
    <x v="2"/>
    <x v="6"/>
    <x v="1"/>
    <n v="52"/>
    <n v="26.52"/>
  </r>
  <r>
    <x v="3"/>
    <n v="1185732"/>
    <d v="2021-09-04T00:00:00"/>
    <x v="3"/>
    <s v="Wisconsin"/>
    <s v="Milwaukee"/>
    <x v="0"/>
    <n v="33"/>
    <x v="231"/>
    <n v="4719"/>
    <n v="1934.79"/>
    <n v="0.41"/>
    <x v="2"/>
    <x v="7"/>
    <x v="1"/>
    <n v="33"/>
    <n v="13.53"/>
  </r>
  <r>
    <x v="3"/>
    <n v="1185732"/>
    <d v="2021-09-04T00:00:00"/>
    <x v="3"/>
    <s v="Wisconsin"/>
    <s v="Milwaukee"/>
    <x v="1"/>
    <n v="29"/>
    <x v="188"/>
    <n v="1885"/>
    <n v="848.24999999999989"/>
    <n v="0.44999999999999996"/>
    <x v="2"/>
    <x v="7"/>
    <x v="1"/>
    <n v="29"/>
    <n v="13.049999999999999"/>
  </r>
  <r>
    <x v="3"/>
    <n v="1185732"/>
    <d v="2021-09-04T00:00:00"/>
    <x v="3"/>
    <s v="Wisconsin"/>
    <s v="Milwaukee"/>
    <x v="2"/>
    <n v="24"/>
    <x v="178"/>
    <n v="1056"/>
    <n v="475.19999999999993"/>
    <n v="0.44999999999999996"/>
    <x v="2"/>
    <x v="7"/>
    <x v="1"/>
    <n v="24"/>
    <n v="10.799999999999999"/>
  </r>
  <r>
    <x v="3"/>
    <n v="1185732"/>
    <d v="2021-09-04T00:00:00"/>
    <x v="3"/>
    <s v="Wisconsin"/>
    <s v="Milwaukee"/>
    <x v="3"/>
    <n v="23"/>
    <x v="171"/>
    <n v="782"/>
    <n v="351.9"/>
    <n v="0.44999999999999996"/>
    <x v="2"/>
    <x v="7"/>
    <x v="1"/>
    <n v="23"/>
    <n v="10.35"/>
  </r>
  <r>
    <x v="3"/>
    <n v="1185732"/>
    <d v="2021-09-04T00:00:00"/>
    <x v="3"/>
    <s v="Wisconsin"/>
    <s v="Milwaukee"/>
    <x v="4"/>
    <n v="33"/>
    <x v="204"/>
    <n v="1089"/>
    <n v="707.85"/>
    <n v="0.65"/>
    <x v="2"/>
    <x v="7"/>
    <x v="1"/>
    <n v="33"/>
    <n v="21.45"/>
  </r>
  <r>
    <x v="3"/>
    <n v="1185732"/>
    <d v="2021-09-04T00:00:00"/>
    <x v="3"/>
    <s v="Wisconsin"/>
    <s v="Milwaukee"/>
    <x v="5"/>
    <n v="38"/>
    <x v="239"/>
    <n v="1976"/>
    <n v="988"/>
    <n v="0.5"/>
    <x v="2"/>
    <x v="7"/>
    <x v="1"/>
    <n v="38"/>
    <n v="19"/>
  </r>
  <r>
    <x v="3"/>
    <n v="1185732"/>
    <d v="2021-10-03T00:00:00"/>
    <x v="3"/>
    <s v="Wisconsin"/>
    <s v="Milwaukee"/>
    <x v="0"/>
    <n v="43"/>
    <x v="161"/>
    <n v="4859"/>
    <n v="2040.78"/>
    <n v="0.42"/>
    <x v="2"/>
    <x v="8"/>
    <x v="1"/>
    <n v="43"/>
    <n v="18.059999999999999"/>
  </r>
  <r>
    <x v="3"/>
    <n v="1185732"/>
    <d v="2021-10-03T00:00:00"/>
    <x v="3"/>
    <s v="Wisconsin"/>
    <s v="Milwaukee"/>
    <x v="1"/>
    <n v="33"/>
    <x v="181"/>
    <n v="2244"/>
    <n v="1077.1199999999999"/>
    <n v="0.48"/>
    <x v="2"/>
    <x v="8"/>
    <x v="1"/>
    <n v="33"/>
    <n v="15.839999999999998"/>
  </r>
  <r>
    <x v="3"/>
    <n v="1185732"/>
    <d v="2021-10-03T00:00:00"/>
    <x v="3"/>
    <s v="Wisconsin"/>
    <s v="Milwaukee"/>
    <x v="2"/>
    <n v="34"/>
    <x v="204"/>
    <n v="1122"/>
    <n v="482.46"/>
    <n v="0.43"/>
    <x v="2"/>
    <x v="8"/>
    <x v="1"/>
    <n v="34"/>
    <n v="14.62"/>
  </r>
  <r>
    <x v="3"/>
    <n v="1185732"/>
    <d v="2021-10-03T00:00:00"/>
    <x v="3"/>
    <s v="Wisconsin"/>
    <s v="Milwaukee"/>
    <x v="3"/>
    <n v="32"/>
    <x v="204"/>
    <n v="1056"/>
    <n v="432.96"/>
    <n v="0.41"/>
    <x v="2"/>
    <x v="8"/>
    <x v="1"/>
    <n v="32"/>
    <n v="13.12"/>
  </r>
  <r>
    <x v="3"/>
    <n v="1185732"/>
    <d v="2021-10-03T00:00:00"/>
    <x v="3"/>
    <s v="Wisconsin"/>
    <s v="Milwaukee"/>
    <x v="4"/>
    <n v="44"/>
    <x v="204"/>
    <n v="1452"/>
    <n v="914.76"/>
    <n v="0.63"/>
    <x v="2"/>
    <x v="8"/>
    <x v="1"/>
    <n v="44"/>
    <n v="27.72"/>
  </r>
  <r>
    <x v="3"/>
    <n v="1185732"/>
    <d v="2021-10-03T00:00:00"/>
    <x v="3"/>
    <s v="Wisconsin"/>
    <s v="Milwaukee"/>
    <x v="5"/>
    <n v="46"/>
    <x v="188"/>
    <n v="2990"/>
    <n v="1524.9"/>
    <n v="0.51"/>
    <x v="2"/>
    <x v="8"/>
    <x v="1"/>
    <n v="46"/>
    <n v="23.46"/>
  </r>
  <r>
    <x v="3"/>
    <n v="1185732"/>
    <d v="2021-11-03T00:00:00"/>
    <x v="3"/>
    <s v="Wisconsin"/>
    <s v="Milwaukee"/>
    <x v="0"/>
    <n v="41"/>
    <x v="233"/>
    <n v="4264"/>
    <n v="1833.52"/>
    <n v="0.43"/>
    <x v="2"/>
    <x v="9"/>
    <x v="1"/>
    <n v="41"/>
    <n v="17.63"/>
  </r>
  <r>
    <x v="3"/>
    <n v="1185732"/>
    <d v="2021-11-03T00:00:00"/>
    <x v="3"/>
    <s v="Wisconsin"/>
    <s v="Milwaukee"/>
    <x v="1"/>
    <n v="32"/>
    <x v="252"/>
    <n v="2496"/>
    <n v="1173.1199999999999"/>
    <n v="0.47"/>
    <x v="2"/>
    <x v="9"/>
    <x v="1"/>
    <n v="32"/>
    <n v="15.04"/>
  </r>
  <r>
    <x v="3"/>
    <n v="1185732"/>
    <d v="2021-11-03T00:00:00"/>
    <x v="3"/>
    <s v="Wisconsin"/>
    <s v="Milwaukee"/>
    <x v="2"/>
    <n v="33"/>
    <x v="173"/>
    <n v="2277"/>
    <n v="956.33999999999992"/>
    <n v="0.42"/>
    <x v="2"/>
    <x v="9"/>
    <x v="1"/>
    <n v="33"/>
    <n v="13.86"/>
  </r>
  <r>
    <x v="3"/>
    <n v="1185732"/>
    <d v="2021-11-03T00:00:00"/>
    <x v="3"/>
    <s v="Wisconsin"/>
    <s v="Milwaukee"/>
    <x v="3"/>
    <n v="33"/>
    <x v="188"/>
    <n v="2145"/>
    <n v="965.24999999999989"/>
    <n v="0.44999999999999996"/>
    <x v="2"/>
    <x v="9"/>
    <x v="1"/>
    <n v="33"/>
    <n v="14.849999999999998"/>
  </r>
  <r>
    <x v="3"/>
    <n v="1185732"/>
    <d v="2021-11-03T00:00:00"/>
    <x v="3"/>
    <s v="Wisconsin"/>
    <s v="Milwaukee"/>
    <x v="4"/>
    <n v="58"/>
    <x v="195"/>
    <n v="3248"/>
    <n v="2013.76"/>
    <n v="0.62"/>
    <x v="2"/>
    <x v="9"/>
    <x v="1"/>
    <n v="58"/>
    <n v="35.96"/>
  </r>
  <r>
    <x v="3"/>
    <n v="1185732"/>
    <d v="2021-11-03T00:00:00"/>
    <x v="3"/>
    <s v="Wisconsin"/>
    <s v="Milwaukee"/>
    <x v="5"/>
    <n v="61"/>
    <x v="41"/>
    <n v="4575"/>
    <n v="2333.25"/>
    <n v="0.51"/>
    <x v="2"/>
    <x v="9"/>
    <x v="1"/>
    <n v="61"/>
    <n v="31.11"/>
  </r>
  <r>
    <x v="3"/>
    <n v="1185732"/>
    <d v="2021-12-02T00:00:00"/>
    <x v="3"/>
    <s v="Wisconsin"/>
    <s v="Milwaukee"/>
    <x v="0"/>
    <n v="58"/>
    <x v="216"/>
    <n v="8004"/>
    <n v="3281.64"/>
    <n v="0.41"/>
    <x v="2"/>
    <x v="10"/>
    <x v="1"/>
    <n v="58"/>
    <n v="23.779999999999998"/>
  </r>
  <r>
    <x v="3"/>
    <n v="1185732"/>
    <d v="2021-12-02T00:00:00"/>
    <x v="3"/>
    <s v="Wisconsin"/>
    <s v="Milwaukee"/>
    <x v="1"/>
    <n v="49"/>
    <x v="240"/>
    <n v="4998"/>
    <n v="2349.06"/>
    <n v="0.47"/>
    <x v="2"/>
    <x v="10"/>
    <x v="1"/>
    <n v="49"/>
    <n v="23.03"/>
  </r>
  <r>
    <x v="3"/>
    <n v="1185732"/>
    <d v="2021-12-02T00:00:00"/>
    <x v="3"/>
    <s v="Wisconsin"/>
    <s v="Milwaukee"/>
    <x v="2"/>
    <n v="45"/>
    <x v="237"/>
    <n v="3915"/>
    <n v="1722.6"/>
    <n v="0.44"/>
    <x v="2"/>
    <x v="10"/>
    <x v="1"/>
    <n v="45"/>
    <n v="19.8"/>
  </r>
  <r>
    <x v="3"/>
    <n v="1185732"/>
    <d v="2021-12-02T00:00:00"/>
    <x v="3"/>
    <s v="Wisconsin"/>
    <s v="Milwaukee"/>
    <x v="3"/>
    <n v="48"/>
    <x v="201"/>
    <n v="3504"/>
    <n v="1576.8"/>
    <n v="0.44999999999999996"/>
    <x v="2"/>
    <x v="10"/>
    <x v="1"/>
    <n v="48"/>
    <n v="21.599999999999998"/>
  </r>
  <r>
    <x v="3"/>
    <n v="1185732"/>
    <d v="2021-12-02T00:00:00"/>
    <x v="3"/>
    <s v="Wisconsin"/>
    <s v="Milwaukee"/>
    <x v="4"/>
    <n v="57"/>
    <x v="201"/>
    <n v="4161"/>
    <n v="2496.6"/>
    <n v="0.6"/>
    <x v="2"/>
    <x v="10"/>
    <x v="1"/>
    <n v="57"/>
    <n v="34.199999999999996"/>
  </r>
  <r>
    <x v="3"/>
    <n v="1185732"/>
    <d v="2021-12-02T00:00:00"/>
    <x v="3"/>
    <s v="Wisconsin"/>
    <s v="Milwaukee"/>
    <x v="5"/>
    <n v="59"/>
    <x v="246"/>
    <n v="5192"/>
    <n v="2699.84"/>
    <n v="0.52"/>
    <x v="2"/>
    <x v="10"/>
    <x v="1"/>
    <n v="59"/>
    <n v="30.680000000000003"/>
  </r>
  <r>
    <x v="3"/>
    <n v="1185732"/>
    <d v="2021-01-10T00:00:00"/>
    <x v="3"/>
    <s v="Wisconsin"/>
    <s v="Milwaukee"/>
    <x v="0"/>
    <n v="32"/>
    <x v="150"/>
    <n v="4480"/>
    <n v="2329.6"/>
    <n v="0.52"/>
    <x v="2"/>
    <x v="0"/>
    <x v="1"/>
    <n v="32"/>
    <n v="16.64"/>
  </r>
  <r>
    <x v="3"/>
    <n v="1185732"/>
    <d v="2021-01-10T00:00:00"/>
    <x v="3"/>
    <s v="Wisconsin"/>
    <s v="Milwaukee"/>
    <x v="1"/>
    <n v="32"/>
    <x v="252"/>
    <n v="2496"/>
    <n v="1272.96"/>
    <n v="0.51"/>
    <x v="2"/>
    <x v="0"/>
    <x v="1"/>
    <n v="32"/>
    <n v="16.32"/>
  </r>
  <r>
    <x v="3"/>
    <n v="1185732"/>
    <d v="2021-01-10T00:00:00"/>
    <x v="3"/>
    <s v="Wisconsin"/>
    <s v="Milwaukee"/>
    <x v="2"/>
    <n v="24"/>
    <x v="237"/>
    <n v="2088"/>
    <n v="939.59999999999991"/>
    <n v="0.44999999999999996"/>
    <x v="2"/>
    <x v="0"/>
    <x v="1"/>
    <n v="24"/>
    <n v="10.799999999999999"/>
  </r>
  <r>
    <x v="3"/>
    <n v="1185732"/>
    <d v="2021-01-10T00:00:00"/>
    <x v="3"/>
    <s v="Wisconsin"/>
    <s v="Milwaukee"/>
    <x v="3"/>
    <n v="28"/>
    <x v="178"/>
    <n v="1232"/>
    <n v="591.36"/>
    <n v="0.48"/>
    <x v="2"/>
    <x v="0"/>
    <x v="1"/>
    <n v="28"/>
    <n v="13.44"/>
  </r>
  <r>
    <x v="3"/>
    <n v="1185732"/>
    <d v="2021-01-10T00:00:00"/>
    <x v="3"/>
    <s v="Wisconsin"/>
    <s v="Milwaukee"/>
    <x v="4"/>
    <n v="41"/>
    <x v="208"/>
    <n v="2378"/>
    <n v="1046.32"/>
    <n v="0.44"/>
    <x v="2"/>
    <x v="0"/>
    <x v="1"/>
    <n v="41"/>
    <n v="18.04"/>
  </r>
  <r>
    <x v="3"/>
    <n v="1185732"/>
    <d v="2021-01-10T00:00:00"/>
    <x v="3"/>
    <s v="Wisconsin"/>
    <s v="Milwaukee"/>
    <x v="5"/>
    <n v="32"/>
    <x v="199"/>
    <n v="2688"/>
    <n v="1344"/>
    <n v="0.5"/>
    <x v="2"/>
    <x v="0"/>
    <x v="1"/>
    <n v="32"/>
    <n v="16"/>
  </r>
  <r>
    <x v="3"/>
    <n v="1185732"/>
    <d v="2021-02-10T00:00:00"/>
    <x v="3"/>
    <s v="Wisconsin"/>
    <s v="Milwaukee"/>
    <x v="0"/>
    <n v="34"/>
    <x v="160"/>
    <n v="5440"/>
    <n v="2992.0000000000005"/>
    <n v="0.55000000000000004"/>
    <x v="2"/>
    <x v="1"/>
    <x v="1"/>
    <n v="34"/>
    <n v="18.700000000000003"/>
  </r>
  <r>
    <x v="3"/>
    <n v="1185732"/>
    <d v="2021-02-10T00:00:00"/>
    <x v="3"/>
    <s v="Wisconsin"/>
    <s v="Milwaukee"/>
    <x v="1"/>
    <n v="34"/>
    <x v="239"/>
    <n v="1768"/>
    <n v="901.68000000000006"/>
    <n v="0.51"/>
    <x v="2"/>
    <x v="1"/>
    <x v="1"/>
    <n v="34"/>
    <n v="17.34"/>
  </r>
  <r>
    <x v="3"/>
    <n v="1185732"/>
    <d v="2021-02-10T00:00:00"/>
    <x v="3"/>
    <s v="Wisconsin"/>
    <s v="Milwaukee"/>
    <x v="2"/>
    <n v="24"/>
    <x v="201"/>
    <n v="1752"/>
    <n v="876"/>
    <n v="0.5"/>
    <x v="2"/>
    <x v="1"/>
    <x v="1"/>
    <n v="24"/>
    <n v="12"/>
  </r>
  <r>
    <x v="3"/>
    <n v="1185732"/>
    <d v="2021-02-10T00:00:00"/>
    <x v="3"/>
    <s v="Indiana"/>
    <s v="Indianapolis"/>
    <x v="3"/>
    <n v="29"/>
    <x v="218"/>
    <n v="1044"/>
    <n v="490.67999999999995"/>
    <n v="0.47"/>
    <x v="2"/>
    <x v="1"/>
    <x v="1"/>
    <n v="29"/>
    <n v="13.629999999999999"/>
  </r>
  <r>
    <x v="3"/>
    <n v="1185732"/>
    <d v="2021-02-10T00:00:00"/>
    <x v="3"/>
    <s v="Indiana"/>
    <s v="Indianapolis"/>
    <x v="4"/>
    <n v="41"/>
    <x v="208"/>
    <n v="2378"/>
    <n v="1046.32"/>
    <n v="0.44"/>
    <x v="2"/>
    <x v="1"/>
    <x v="1"/>
    <n v="41"/>
    <n v="18.04"/>
  </r>
  <r>
    <x v="3"/>
    <n v="1185732"/>
    <d v="2021-02-10T00:00:00"/>
    <x v="3"/>
    <s v="Indiana"/>
    <s v="Indianapolis"/>
    <x v="5"/>
    <n v="19"/>
    <x v="41"/>
    <n v="1425"/>
    <n v="726.75"/>
    <n v="0.51"/>
    <x v="2"/>
    <x v="1"/>
    <x v="1"/>
    <n v="19"/>
    <n v="9.69"/>
  </r>
  <r>
    <x v="3"/>
    <n v="1185732"/>
    <d v="2021-03-09T00:00:00"/>
    <x v="3"/>
    <s v="Indiana"/>
    <s v="Indianapolis"/>
    <x v="0"/>
    <n v="23"/>
    <x v="287"/>
    <n v="3473"/>
    <n v="1771.23"/>
    <n v="0.51"/>
    <x v="2"/>
    <x v="2"/>
    <x v="1"/>
    <n v="23"/>
    <n v="11.73"/>
  </r>
  <r>
    <x v="3"/>
    <n v="1185732"/>
    <d v="2021-03-09T00:00:00"/>
    <x v="3"/>
    <s v="Indiana"/>
    <s v="Indianapolis"/>
    <x v="1"/>
    <n v="23"/>
    <x v="176"/>
    <n v="1403"/>
    <n v="771.65000000000009"/>
    <n v="0.55000000000000004"/>
    <x v="2"/>
    <x v="2"/>
    <x v="1"/>
    <n v="23"/>
    <n v="12.650000000000002"/>
  </r>
  <r>
    <x v="3"/>
    <n v="1185732"/>
    <d v="2021-03-09T00:00:00"/>
    <x v="3"/>
    <s v="Indiana"/>
    <s v="Indianapolis"/>
    <x v="2"/>
    <n v="14"/>
    <x v="249"/>
    <n v="1008"/>
    <n v="504"/>
    <n v="0.5"/>
    <x v="2"/>
    <x v="2"/>
    <x v="1"/>
    <n v="14"/>
    <n v="7"/>
  </r>
  <r>
    <x v="3"/>
    <n v="1185732"/>
    <d v="2021-03-09T00:00:00"/>
    <x v="3"/>
    <s v="Indiana"/>
    <s v="Indianapolis"/>
    <x v="3"/>
    <n v="19"/>
    <x v="226"/>
    <n v="589"/>
    <n v="265.04999999999995"/>
    <n v="0.44999999999999996"/>
    <x v="2"/>
    <x v="2"/>
    <x v="1"/>
    <n v="19"/>
    <n v="8.5499999999999989"/>
  </r>
  <r>
    <x v="3"/>
    <n v="1185732"/>
    <d v="2021-03-09T00:00:00"/>
    <x v="3"/>
    <s v="Indiana"/>
    <s v="Indianapolis"/>
    <x v="4"/>
    <n v="32"/>
    <x v="178"/>
    <n v="1408"/>
    <n v="605.43999999999994"/>
    <n v="0.43"/>
    <x v="2"/>
    <x v="2"/>
    <x v="1"/>
    <n v="32"/>
    <n v="13.759999999999998"/>
  </r>
  <r>
    <x v="3"/>
    <n v="1185732"/>
    <d v="2021-03-09T00:00:00"/>
    <x v="3"/>
    <s v="Indiana"/>
    <s v="Indianapolis"/>
    <x v="5"/>
    <n v="24"/>
    <x v="238"/>
    <n v="1776"/>
    <n v="923.52"/>
    <n v="0.52"/>
    <x v="2"/>
    <x v="2"/>
    <x v="1"/>
    <n v="24"/>
    <n v="12.48"/>
  </r>
  <r>
    <x v="3"/>
    <n v="1185732"/>
    <d v="2021-04-10T00:00:00"/>
    <x v="3"/>
    <s v="Indiana"/>
    <s v="Indianapolis"/>
    <x v="0"/>
    <n v="23"/>
    <x v="35"/>
    <n v="2875"/>
    <n v="1581.2500000000002"/>
    <n v="0.55000000000000004"/>
    <x v="2"/>
    <x v="3"/>
    <x v="1"/>
    <n v="23"/>
    <n v="12.650000000000002"/>
  </r>
  <r>
    <x v="3"/>
    <n v="1185732"/>
    <d v="2021-04-10T00:00:00"/>
    <x v="3"/>
    <s v="Indiana"/>
    <s v="Indianapolis"/>
    <x v="1"/>
    <n v="23"/>
    <x v="190"/>
    <n v="1242"/>
    <n v="645.84"/>
    <n v="0.52"/>
    <x v="2"/>
    <x v="3"/>
    <x v="1"/>
    <n v="23"/>
    <n v="11.96"/>
  </r>
  <r>
    <x v="3"/>
    <n v="1185732"/>
    <d v="2021-04-10T00:00:00"/>
    <x v="3"/>
    <s v="Indiana"/>
    <s v="Indianapolis"/>
    <x v="2"/>
    <n v="14"/>
    <x v="239"/>
    <n v="728"/>
    <n v="364"/>
    <n v="0.5"/>
    <x v="2"/>
    <x v="3"/>
    <x v="1"/>
    <n v="14"/>
    <n v="7"/>
  </r>
  <r>
    <x v="3"/>
    <n v="1185732"/>
    <d v="2021-04-10T00:00:00"/>
    <x v="3"/>
    <s v="Indiana"/>
    <s v="Indianapolis"/>
    <x v="3"/>
    <n v="19"/>
    <x v="218"/>
    <n v="684"/>
    <n v="328.32"/>
    <n v="0.48"/>
    <x v="2"/>
    <x v="3"/>
    <x v="1"/>
    <n v="19"/>
    <n v="9.1199999999999992"/>
  </r>
  <r>
    <x v="3"/>
    <n v="1185732"/>
    <d v="2021-04-10T00:00:00"/>
    <x v="3"/>
    <s v="Indiana"/>
    <s v="Indianapolis"/>
    <x v="4"/>
    <n v="61"/>
    <x v="222"/>
    <n v="2745"/>
    <n v="1207.8"/>
    <n v="0.44"/>
    <x v="2"/>
    <x v="3"/>
    <x v="1"/>
    <n v="61"/>
    <n v="26.84"/>
  </r>
  <r>
    <x v="3"/>
    <n v="1185732"/>
    <d v="2021-04-10T00:00:00"/>
    <x v="3"/>
    <s v="Indiana"/>
    <s v="Indianapolis"/>
    <x v="5"/>
    <n v="47"/>
    <x v="249"/>
    <n v="3384"/>
    <n v="1861.2"/>
    <n v="0.55000000000000004"/>
    <x v="2"/>
    <x v="3"/>
    <x v="1"/>
    <n v="47"/>
    <n v="25.85"/>
  </r>
  <r>
    <x v="3"/>
    <n v="1185732"/>
    <d v="2021-05-11T00:00:00"/>
    <x v="3"/>
    <s v="Indiana"/>
    <s v="Indianapolis"/>
    <x v="0"/>
    <n v="54"/>
    <x v="288"/>
    <n v="8856"/>
    <n v="4428"/>
    <n v="0.5"/>
    <x v="2"/>
    <x v="4"/>
    <x v="1"/>
    <n v="54"/>
    <n v="27"/>
  </r>
  <r>
    <x v="3"/>
    <n v="1185732"/>
    <d v="2021-05-11T00:00:00"/>
    <x v="3"/>
    <s v="Indiana"/>
    <s v="Indianapolis"/>
    <x v="1"/>
    <n v="37"/>
    <x v="201"/>
    <n v="2701"/>
    <n v="1485.5500000000002"/>
    <n v="0.55000000000000004"/>
    <x v="2"/>
    <x v="4"/>
    <x v="1"/>
    <n v="37"/>
    <n v="20.350000000000001"/>
  </r>
  <r>
    <x v="3"/>
    <n v="1185732"/>
    <d v="2021-05-11T00:00:00"/>
    <x v="3"/>
    <s v="Indiana"/>
    <s v="Indianapolis"/>
    <x v="2"/>
    <n v="34"/>
    <x v="195"/>
    <n v="1904"/>
    <n v="894.88"/>
    <n v="0.47"/>
    <x v="2"/>
    <x v="4"/>
    <x v="1"/>
    <n v="34"/>
    <n v="15.98"/>
  </r>
  <r>
    <x v="3"/>
    <n v="1185732"/>
    <d v="2021-05-11T00:00:00"/>
    <x v="3"/>
    <s v="Indiana"/>
    <s v="Indianapolis"/>
    <x v="3"/>
    <n v="34"/>
    <x v="200"/>
    <n v="1666"/>
    <n v="816.34"/>
    <n v="0.49"/>
    <x v="2"/>
    <x v="4"/>
    <x v="1"/>
    <n v="34"/>
    <n v="16.66"/>
  </r>
  <r>
    <x v="3"/>
    <n v="1185732"/>
    <d v="2021-05-11T00:00:00"/>
    <x v="3"/>
    <s v="Indiana"/>
    <s v="Indianapolis"/>
    <x v="4"/>
    <n v="44"/>
    <x v="208"/>
    <n v="2552"/>
    <n v="1148.3999999999999"/>
    <n v="0.44999999999999996"/>
    <x v="2"/>
    <x v="4"/>
    <x v="1"/>
    <n v="44"/>
    <n v="19.799999999999997"/>
  </r>
  <r>
    <x v="3"/>
    <n v="1185732"/>
    <d v="2021-05-11T00:00:00"/>
    <x v="3"/>
    <s v="Indiana"/>
    <s v="Indianapolis"/>
    <x v="5"/>
    <n v="53"/>
    <x v="250"/>
    <n v="4823"/>
    <n v="2507.96"/>
    <n v="0.52"/>
    <x v="2"/>
    <x v="4"/>
    <x v="1"/>
    <n v="53"/>
    <n v="27.56"/>
  </r>
  <r>
    <x v="3"/>
    <n v="1185732"/>
    <d v="2021-06-10T00:00:00"/>
    <x v="3"/>
    <s v="Indiana"/>
    <s v="Indianapolis"/>
    <x v="0"/>
    <n v="36"/>
    <x v="155"/>
    <n v="5580"/>
    <n v="3069.0000000000005"/>
    <n v="0.55000000000000004"/>
    <x v="2"/>
    <x v="11"/>
    <x v="1"/>
    <n v="36"/>
    <n v="19.800000000000004"/>
  </r>
  <r>
    <x v="3"/>
    <n v="1185732"/>
    <d v="2021-06-10T00:00:00"/>
    <x v="3"/>
    <s v="Indiana"/>
    <s v="Indianapolis"/>
    <x v="1"/>
    <n v="32"/>
    <x v="198"/>
    <n v="3008"/>
    <n v="1594.24"/>
    <n v="0.53"/>
    <x v="2"/>
    <x v="11"/>
    <x v="1"/>
    <n v="32"/>
    <n v="16.96"/>
  </r>
  <r>
    <x v="3"/>
    <n v="1185732"/>
    <d v="2021-06-10T00:00:00"/>
    <x v="3"/>
    <s v="Indiana"/>
    <s v="Indianapolis"/>
    <x v="2"/>
    <n v="27"/>
    <x v="50"/>
    <n v="1350"/>
    <n v="607.49999999999989"/>
    <n v="0.44999999999999996"/>
    <x v="2"/>
    <x v="11"/>
    <x v="1"/>
    <n v="27"/>
    <n v="12.149999999999999"/>
  </r>
  <r>
    <x v="3"/>
    <n v="1185732"/>
    <d v="2021-06-10T00:00:00"/>
    <x v="3"/>
    <s v="Indiana"/>
    <s v="Indianapolis"/>
    <x v="3"/>
    <n v="29"/>
    <x v="219"/>
    <n v="1334"/>
    <n v="626.98"/>
    <n v="0.47"/>
    <x v="2"/>
    <x v="11"/>
    <x v="1"/>
    <n v="29"/>
    <n v="13.63"/>
  </r>
  <r>
    <x v="3"/>
    <n v="1185732"/>
    <d v="2021-06-10T00:00:00"/>
    <x v="3"/>
    <s v="Indiana"/>
    <s v="Indianapolis"/>
    <x v="4"/>
    <n v="36"/>
    <x v="206"/>
    <n v="1908"/>
    <n v="858.59999999999991"/>
    <n v="0.44999999999999996"/>
    <x v="2"/>
    <x v="11"/>
    <x v="1"/>
    <n v="36"/>
    <n v="16.2"/>
  </r>
  <r>
    <x v="3"/>
    <n v="1185732"/>
    <d v="2021-06-10T00:00:00"/>
    <x v="3"/>
    <s v="Indiana"/>
    <s v="Indianapolis"/>
    <x v="5"/>
    <n v="56"/>
    <x v="250"/>
    <n v="5096"/>
    <n v="2598.96"/>
    <n v="0.51"/>
    <x v="2"/>
    <x v="11"/>
    <x v="1"/>
    <n v="56"/>
    <n v="28.56"/>
  </r>
  <r>
    <x v="3"/>
    <n v="1185732"/>
    <d v="2021-07-09T00:00:00"/>
    <x v="3"/>
    <s v="Indiana"/>
    <s v="Indianapolis"/>
    <x v="0"/>
    <n v="51"/>
    <x v="197"/>
    <n v="7599"/>
    <n v="4027.4700000000003"/>
    <n v="0.53"/>
    <x v="2"/>
    <x v="5"/>
    <x v="1"/>
    <n v="51"/>
    <n v="27.03"/>
  </r>
  <r>
    <x v="3"/>
    <n v="1185732"/>
    <d v="2021-07-09T00:00:00"/>
    <x v="3"/>
    <s v="Indiana"/>
    <s v="Indianapolis"/>
    <x v="1"/>
    <n v="49"/>
    <x v="199"/>
    <n v="4116"/>
    <n v="2058"/>
    <n v="0.5"/>
    <x v="2"/>
    <x v="5"/>
    <x v="1"/>
    <n v="49"/>
    <n v="24.5"/>
  </r>
  <r>
    <x v="3"/>
    <n v="1185732"/>
    <d v="2021-07-09T00:00:00"/>
    <x v="3"/>
    <s v="Indiana"/>
    <s v="Indianapolis"/>
    <x v="2"/>
    <n v="42"/>
    <x v="181"/>
    <n v="2856"/>
    <n v="1285.1999999999998"/>
    <n v="0.44999999999999996"/>
    <x v="2"/>
    <x v="5"/>
    <x v="1"/>
    <n v="42"/>
    <n v="18.899999999999999"/>
  </r>
  <r>
    <x v="3"/>
    <n v="1185732"/>
    <d v="2021-07-09T00:00:00"/>
    <x v="3"/>
    <s v="Indiana"/>
    <s v="Indianapolis"/>
    <x v="3"/>
    <n v="42"/>
    <x v="200"/>
    <n v="2058"/>
    <n v="967.26"/>
    <n v="0.47"/>
    <x v="2"/>
    <x v="5"/>
    <x v="1"/>
    <n v="42"/>
    <n v="19.739999999999998"/>
  </r>
  <r>
    <x v="3"/>
    <n v="1185732"/>
    <d v="2021-07-09T00:00:00"/>
    <x v="3"/>
    <s v="Indiana"/>
    <s v="Indianapolis"/>
    <x v="4"/>
    <n v="51"/>
    <x v="50"/>
    <n v="2550"/>
    <n v="1071"/>
    <n v="0.42"/>
    <x v="2"/>
    <x v="5"/>
    <x v="1"/>
    <n v="51"/>
    <n v="21.42"/>
  </r>
  <r>
    <x v="3"/>
    <n v="1185732"/>
    <d v="2021-07-09T00:00:00"/>
    <x v="3"/>
    <s v="Indiana"/>
    <s v="Indianapolis"/>
    <x v="5"/>
    <n v="54"/>
    <x v="253"/>
    <n v="5454"/>
    <n v="2781.54"/>
    <n v="0.51"/>
    <x v="2"/>
    <x v="5"/>
    <x v="1"/>
    <n v="54"/>
    <n v="27.54"/>
  </r>
  <r>
    <x v="3"/>
    <n v="1185732"/>
    <d v="2021-08-10T00:00:00"/>
    <x v="3"/>
    <s v="Indiana"/>
    <s v="Indianapolis"/>
    <x v="0"/>
    <n v="47"/>
    <x v="152"/>
    <n v="7144"/>
    <n v="3929.2000000000003"/>
    <n v="0.55000000000000004"/>
    <x v="2"/>
    <x v="6"/>
    <x v="1"/>
    <n v="47"/>
    <n v="25.85"/>
  </r>
  <r>
    <x v="3"/>
    <n v="1185732"/>
    <d v="2021-08-10T00:00:00"/>
    <x v="3"/>
    <s v="Indiana"/>
    <s v="Indianapolis"/>
    <x v="1"/>
    <n v="41"/>
    <x v="237"/>
    <n v="3567"/>
    <n v="1926.18"/>
    <n v="0.54"/>
    <x v="2"/>
    <x v="6"/>
    <x v="1"/>
    <n v="41"/>
    <n v="22.14"/>
  </r>
  <r>
    <x v="3"/>
    <n v="1185732"/>
    <d v="2021-08-10T00:00:00"/>
    <x v="3"/>
    <s v="Indiana"/>
    <s v="Indianapolis"/>
    <x v="2"/>
    <n v="37"/>
    <x v="195"/>
    <n v="2072"/>
    <n v="973.83999999999992"/>
    <n v="0.47"/>
    <x v="2"/>
    <x v="6"/>
    <x v="1"/>
    <n v="37"/>
    <n v="17.389999999999997"/>
  </r>
  <r>
    <x v="3"/>
    <n v="1185732"/>
    <d v="2021-08-10T00:00:00"/>
    <x v="3"/>
    <s v="Indiana"/>
    <s v="Indianapolis"/>
    <x v="3"/>
    <n v="38"/>
    <x v="180"/>
    <n v="2280"/>
    <n v="1071.5999999999999"/>
    <n v="0.47"/>
    <x v="2"/>
    <x v="6"/>
    <x v="1"/>
    <n v="38"/>
    <n v="17.86"/>
  </r>
  <r>
    <x v="3"/>
    <n v="1185732"/>
    <d v="2021-08-10T00:00:00"/>
    <x v="3"/>
    <s v="Indiana"/>
    <s v="Indianapolis"/>
    <x v="4"/>
    <n v="47"/>
    <x v="206"/>
    <n v="2491"/>
    <n v="1120.9499999999998"/>
    <n v="0.44999999999999996"/>
    <x v="2"/>
    <x v="6"/>
    <x v="1"/>
    <n v="47"/>
    <n v="21.149999999999995"/>
  </r>
  <r>
    <x v="3"/>
    <n v="1185732"/>
    <d v="2021-08-10T00:00:00"/>
    <x v="3"/>
    <s v="Indiana"/>
    <s v="Indianapolis"/>
    <x v="5"/>
    <n v="54"/>
    <x v="250"/>
    <n v="4914"/>
    <n v="2604.42"/>
    <n v="0.53"/>
    <x v="2"/>
    <x v="6"/>
    <x v="1"/>
    <n v="54"/>
    <n v="28.62"/>
  </r>
  <r>
    <x v="3"/>
    <n v="1185732"/>
    <d v="2021-09-11T00:00:00"/>
    <x v="3"/>
    <s v="Indiana"/>
    <s v="Indianapolis"/>
    <x v="0"/>
    <n v="33"/>
    <x v="247"/>
    <n v="4389"/>
    <n v="2370.06"/>
    <n v="0.54"/>
    <x v="2"/>
    <x v="7"/>
    <x v="1"/>
    <n v="33"/>
    <n v="17.82"/>
  </r>
  <r>
    <x v="3"/>
    <n v="1185732"/>
    <d v="2021-09-11T00:00:00"/>
    <x v="3"/>
    <s v="Indiana"/>
    <s v="Indianapolis"/>
    <x v="1"/>
    <n v="29"/>
    <x v="238"/>
    <n v="2146"/>
    <n v="1073"/>
    <n v="0.5"/>
    <x v="2"/>
    <x v="7"/>
    <x v="1"/>
    <n v="29"/>
    <n v="14.5"/>
  </r>
  <r>
    <x v="3"/>
    <n v="1185732"/>
    <d v="2021-09-11T00:00:00"/>
    <x v="3"/>
    <s v="Indiana"/>
    <s v="Indianapolis"/>
    <x v="2"/>
    <n v="23"/>
    <x v="200"/>
    <n v="1127"/>
    <n v="529.68999999999994"/>
    <n v="0.47"/>
    <x v="2"/>
    <x v="7"/>
    <x v="1"/>
    <n v="23"/>
    <n v="10.809999999999999"/>
  </r>
  <r>
    <x v="3"/>
    <n v="1185732"/>
    <d v="2021-09-11T00:00:00"/>
    <x v="3"/>
    <s v="Indiana"/>
    <s v="Indianapolis"/>
    <x v="3"/>
    <n v="24"/>
    <x v="207"/>
    <n v="984"/>
    <n v="462.47999999999996"/>
    <n v="0.47"/>
    <x v="2"/>
    <x v="7"/>
    <x v="1"/>
    <n v="24"/>
    <n v="11.28"/>
  </r>
  <r>
    <x v="3"/>
    <n v="1185732"/>
    <d v="2021-09-11T00:00:00"/>
    <x v="3"/>
    <s v="Indiana"/>
    <s v="Indianapolis"/>
    <x v="4"/>
    <n v="33"/>
    <x v="186"/>
    <n v="1386"/>
    <n v="554.4"/>
    <n v="0.4"/>
    <x v="2"/>
    <x v="7"/>
    <x v="1"/>
    <n v="33"/>
    <n v="13.2"/>
  </r>
  <r>
    <x v="3"/>
    <n v="1185732"/>
    <d v="2021-09-11T00:00:00"/>
    <x v="3"/>
    <s v="Indiana"/>
    <s v="Indianapolis"/>
    <x v="5"/>
    <n v="36"/>
    <x v="181"/>
    <n v="2448"/>
    <n v="1272.96"/>
    <n v="0.52"/>
    <x v="2"/>
    <x v="7"/>
    <x v="1"/>
    <n v="36"/>
    <n v="18.72"/>
  </r>
  <r>
    <x v="3"/>
    <n v="1185732"/>
    <d v="2021-10-10T00:00:00"/>
    <x v="3"/>
    <s v="Indiana"/>
    <s v="Indianapolis"/>
    <x v="0"/>
    <n v="41"/>
    <x v="210"/>
    <n v="4756"/>
    <n v="2520.6800000000003"/>
    <n v="0.53"/>
    <x v="2"/>
    <x v="8"/>
    <x v="1"/>
    <n v="41"/>
    <n v="21.730000000000004"/>
  </r>
  <r>
    <x v="3"/>
    <n v="1185732"/>
    <d v="2021-10-10T00:00:00"/>
    <x v="3"/>
    <s v="Indiana"/>
    <s v="Indianapolis"/>
    <x v="1"/>
    <n v="32"/>
    <x v="188"/>
    <n v="2080"/>
    <n v="1144"/>
    <n v="0.55000000000000004"/>
    <x v="2"/>
    <x v="8"/>
    <x v="1"/>
    <n v="32"/>
    <n v="17.600000000000001"/>
  </r>
  <r>
    <x v="3"/>
    <n v="1185732"/>
    <d v="2021-10-10T00:00:00"/>
    <x v="3"/>
    <s v="Indiana"/>
    <s v="Indianapolis"/>
    <x v="2"/>
    <n v="32"/>
    <x v="183"/>
    <n v="1216"/>
    <n v="571.52"/>
    <n v="0.47"/>
    <x v="2"/>
    <x v="8"/>
    <x v="1"/>
    <n v="32"/>
    <n v="15.04"/>
  </r>
  <r>
    <x v="3"/>
    <n v="1185732"/>
    <d v="2021-10-10T00:00:00"/>
    <x v="3"/>
    <s v="Indiana"/>
    <s v="Indianapolis"/>
    <x v="3"/>
    <n v="33"/>
    <x v="178"/>
    <n v="1452"/>
    <n v="667.92"/>
    <n v="0.45999999999999996"/>
    <x v="2"/>
    <x v="8"/>
    <x v="1"/>
    <n v="33"/>
    <n v="15.18"/>
  </r>
  <r>
    <x v="3"/>
    <n v="1185732"/>
    <d v="2021-10-10T00:00:00"/>
    <x v="3"/>
    <s v="Indiana"/>
    <s v="Indianapolis"/>
    <x v="4"/>
    <n v="41"/>
    <x v="183"/>
    <n v="1558"/>
    <n v="685.52"/>
    <n v="0.44"/>
    <x v="2"/>
    <x v="8"/>
    <x v="1"/>
    <n v="41"/>
    <n v="18.04"/>
  </r>
  <r>
    <x v="3"/>
    <n v="1185732"/>
    <d v="2021-10-10T00:00:00"/>
    <x v="3"/>
    <s v="Indiana"/>
    <s v="Indianapolis"/>
    <x v="5"/>
    <n v="48"/>
    <x v="170"/>
    <n v="3984"/>
    <n v="2111.52"/>
    <n v="0.53"/>
    <x v="2"/>
    <x v="8"/>
    <x v="1"/>
    <n v="48"/>
    <n v="25.44"/>
  </r>
  <r>
    <x v="3"/>
    <n v="1185732"/>
    <d v="2021-11-10T00:00:00"/>
    <x v="3"/>
    <s v="Indiana"/>
    <s v="Indianapolis"/>
    <x v="0"/>
    <n v="41"/>
    <x v="248"/>
    <n v="5043"/>
    <n v="2571.9299999999998"/>
    <n v="0.51"/>
    <x v="2"/>
    <x v="9"/>
    <x v="1"/>
    <n v="41"/>
    <n v="20.91"/>
  </r>
  <r>
    <x v="3"/>
    <n v="1185732"/>
    <d v="2021-11-10T00:00:00"/>
    <x v="3"/>
    <s v="Indiana"/>
    <s v="Indianapolis"/>
    <x v="1"/>
    <n v="33"/>
    <x v="230"/>
    <n v="3234"/>
    <n v="1778.7"/>
    <n v="0.55000000000000004"/>
    <x v="2"/>
    <x v="9"/>
    <x v="1"/>
    <n v="33"/>
    <n v="18.150000000000002"/>
  </r>
  <r>
    <x v="3"/>
    <n v="1185732"/>
    <d v="2021-11-10T00:00:00"/>
    <x v="3"/>
    <s v="Indiana"/>
    <s v="Indianapolis"/>
    <x v="2"/>
    <n v="32"/>
    <x v="194"/>
    <n v="2592"/>
    <n v="1244.1599999999999"/>
    <n v="0.48"/>
    <x v="2"/>
    <x v="9"/>
    <x v="1"/>
    <n v="32"/>
    <n v="15.359999999999998"/>
  </r>
  <r>
    <x v="3"/>
    <n v="1185732"/>
    <d v="2021-11-10T00:00:00"/>
    <x v="3"/>
    <s v="Indiana"/>
    <s v="Indianapolis"/>
    <x v="3"/>
    <n v="34"/>
    <x v="170"/>
    <n v="2822"/>
    <n v="1411"/>
    <n v="0.5"/>
    <x v="2"/>
    <x v="9"/>
    <x v="1"/>
    <n v="34"/>
    <n v="17"/>
  </r>
  <r>
    <x v="3"/>
    <n v="1185732"/>
    <d v="2021-11-10T00:00:00"/>
    <x v="3"/>
    <s v="Indiana"/>
    <s v="Indianapolis"/>
    <x v="4"/>
    <n v="55"/>
    <x v="41"/>
    <n v="4125"/>
    <n v="1650"/>
    <n v="0.4"/>
    <x v="2"/>
    <x v="9"/>
    <x v="1"/>
    <n v="55"/>
    <n v="22"/>
  </r>
  <r>
    <x v="3"/>
    <n v="1185732"/>
    <d v="2021-11-10T00:00:00"/>
    <x v="3"/>
    <s v="Indiana"/>
    <s v="Indianapolis"/>
    <x v="5"/>
    <n v="61"/>
    <x v="250"/>
    <n v="5551"/>
    <n v="2997.5400000000004"/>
    <n v="0.54"/>
    <x v="2"/>
    <x v="9"/>
    <x v="1"/>
    <n v="61"/>
    <n v="32.940000000000005"/>
  </r>
  <r>
    <x v="3"/>
    <n v="1185732"/>
    <d v="2021-12-09T00:00:00"/>
    <x v="3"/>
    <s v="Indiana"/>
    <s v="Indianapolis"/>
    <x v="0"/>
    <n v="58"/>
    <x v="42"/>
    <n v="8700"/>
    <n v="4437"/>
    <n v="0.51"/>
    <x v="2"/>
    <x v="10"/>
    <x v="1"/>
    <n v="58"/>
    <n v="29.58"/>
  </r>
  <r>
    <x v="3"/>
    <n v="1185732"/>
    <d v="2021-12-09T00:00:00"/>
    <x v="3"/>
    <s v="Indiana"/>
    <s v="Indianapolis"/>
    <x v="1"/>
    <n v="49"/>
    <x v="243"/>
    <n v="5292"/>
    <n v="2910.6000000000004"/>
    <n v="0.55000000000000004"/>
    <x v="2"/>
    <x v="10"/>
    <x v="1"/>
    <n v="49"/>
    <n v="26.950000000000003"/>
  </r>
  <r>
    <x v="3"/>
    <n v="1185732"/>
    <d v="2021-12-09T00:00:00"/>
    <x v="3"/>
    <s v="Indiana"/>
    <s v="Indianapolis"/>
    <x v="2"/>
    <n v="49"/>
    <x v="193"/>
    <n v="5145"/>
    <n v="2366.6999999999998"/>
    <n v="0.45999999999999996"/>
    <x v="2"/>
    <x v="10"/>
    <x v="1"/>
    <n v="49"/>
    <n v="22.54"/>
  </r>
  <r>
    <x v="3"/>
    <n v="1185732"/>
    <d v="2021-12-09T00:00:00"/>
    <x v="3"/>
    <s v="Indiana"/>
    <s v="Indianapolis"/>
    <x v="3"/>
    <n v="45"/>
    <x v="237"/>
    <n v="3915"/>
    <n v="1957.5"/>
    <n v="0.5"/>
    <x v="2"/>
    <x v="10"/>
    <x v="1"/>
    <n v="45"/>
    <n v="22.5"/>
  </r>
  <r>
    <x v="3"/>
    <n v="1185732"/>
    <d v="2021-12-09T00:00:00"/>
    <x v="3"/>
    <s v="Indiana"/>
    <s v="Indianapolis"/>
    <x v="4"/>
    <n v="54"/>
    <x v="199"/>
    <n v="4536"/>
    <n v="1950.48"/>
    <n v="0.43"/>
    <x v="2"/>
    <x v="10"/>
    <x v="1"/>
    <n v="54"/>
    <n v="23.22"/>
  </r>
  <r>
    <x v="3"/>
    <n v="1185732"/>
    <d v="2021-12-09T00:00:00"/>
    <x v="3"/>
    <s v="Indiana"/>
    <s v="Indianapolis"/>
    <x v="5"/>
    <n v="62"/>
    <x v="196"/>
    <n v="7440"/>
    <n v="3720"/>
    <n v="0.5"/>
    <x v="2"/>
    <x v="10"/>
    <x v="1"/>
    <n v="62"/>
    <n v="31"/>
  </r>
  <r>
    <x v="3"/>
    <n v="1185732"/>
    <d v="2021-01-17T00:00:00"/>
    <x v="3"/>
    <s v="Indiana"/>
    <s v="Indianapolis"/>
    <x v="0"/>
    <n v="32"/>
    <x v="35"/>
    <n v="4000"/>
    <n v="2080"/>
    <n v="0.52"/>
    <x v="2"/>
    <x v="0"/>
    <x v="1"/>
    <n v="32"/>
    <n v="16.64"/>
  </r>
  <r>
    <x v="3"/>
    <n v="1185732"/>
    <d v="2021-01-17T00:00:00"/>
    <x v="3"/>
    <s v="Indiana"/>
    <s v="Indianapolis"/>
    <x v="1"/>
    <n v="32"/>
    <x v="41"/>
    <n v="2400"/>
    <n v="1320"/>
    <n v="0.55000000000000004"/>
    <x v="2"/>
    <x v="0"/>
    <x v="1"/>
    <n v="32"/>
    <n v="17.600000000000001"/>
  </r>
  <r>
    <x v="3"/>
    <n v="1185732"/>
    <d v="2021-01-17T00:00:00"/>
    <x v="3"/>
    <s v="Indiana"/>
    <s v="Indianapolis"/>
    <x v="2"/>
    <n v="25"/>
    <x v="237"/>
    <n v="2175"/>
    <n v="1196.25"/>
    <n v="0.55000000000000004"/>
    <x v="2"/>
    <x v="0"/>
    <x v="1"/>
    <n v="25"/>
    <n v="13.75"/>
  </r>
  <r>
    <x v="3"/>
    <n v="1185732"/>
    <d v="2021-01-17T00:00:00"/>
    <x v="3"/>
    <s v="Indiana"/>
    <s v="Indianapolis"/>
    <x v="3"/>
    <n v="29"/>
    <x v="222"/>
    <n v="1305"/>
    <n v="704.7"/>
    <n v="0.54"/>
    <x v="2"/>
    <x v="0"/>
    <x v="1"/>
    <n v="29"/>
    <n v="15.66"/>
  </r>
  <r>
    <x v="3"/>
    <n v="1185732"/>
    <d v="2021-01-17T00:00:00"/>
    <x v="3"/>
    <s v="Indiana"/>
    <s v="Indianapolis"/>
    <x v="4"/>
    <n v="41"/>
    <x v="190"/>
    <n v="2214"/>
    <n v="1129.1400000000001"/>
    <n v="0.51"/>
    <x v="2"/>
    <x v="0"/>
    <x v="1"/>
    <n v="41"/>
    <n v="20.91"/>
  </r>
  <r>
    <x v="3"/>
    <n v="1185732"/>
    <d v="2021-01-17T00:00:00"/>
    <x v="3"/>
    <s v="Indiana"/>
    <s v="Indianapolis"/>
    <x v="5"/>
    <n v="34"/>
    <x v="41"/>
    <n v="2550"/>
    <n v="1275"/>
    <n v="0.5"/>
    <x v="2"/>
    <x v="0"/>
    <x v="1"/>
    <n v="34"/>
    <n v="17"/>
  </r>
  <r>
    <x v="3"/>
    <n v="1185732"/>
    <d v="2021-02-17T00:00:00"/>
    <x v="3"/>
    <s v="Indiana"/>
    <s v="Indianapolis"/>
    <x v="0"/>
    <n v="33"/>
    <x v="197"/>
    <n v="4917"/>
    <n v="2655.1800000000003"/>
    <n v="0.54"/>
    <x v="2"/>
    <x v="1"/>
    <x v="1"/>
    <n v="33"/>
    <n v="17.82"/>
  </r>
  <r>
    <x v="3"/>
    <n v="1185732"/>
    <d v="2021-02-17T00:00:00"/>
    <x v="3"/>
    <s v="Indiana"/>
    <s v="Indianapolis"/>
    <x v="1"/>
    <n v="38"/>
    <x v="50"/>
    <n v="1900"/>
    <n v="1045"/>
    <n v="0.55000000000000004"/>
    <x v="2"/>
    <x v="1"/>
    <x v="1"/>
    <n v="38"/>
    <n v="20.9"/>
  </r>
  <r>
    <x v="3"/>
    <n v="1185732"/>
    <d v="2021-02-17T00:00:00"/>
    <x v="3"/>
    <s v="Indiana"/>
    <s v="Indianapolis"/>
    <x v="2"/>
    <n v="27"/>
    <x v="41"/>
    <n v="2025"/>
    <n v="1032.75"/>
    <n v="0.51"/>
    <x v="2"/>
    <x v="1"/>
    <x v="1"/>
    <n v="27"/>
    <n v="13.77"/>
  </r>
  <r>
    <x v="3"/>
    <n v="1185732"/>
    <d v="2021-02-17T00:00:00"/>
    <x v="0"/>
    <s v="West Virginia"/>
    <s v="Charleston"/>
    <x v="3"/>
    <n v="34"/>
    <x v="200"/>
    <n v="1666"/>
    <n v="882.98"/>
    <n v="0.53"/>
    <x v="2"/>
    <x v="1"/>
    <x v="1"/>
    <n v="34"/>
    <n v="18.02"/>
  </r>
  <r>
    <x v="3"/>
    <n v="1185732"/>
    <d v="2021-02-17T00:00:00"/>
    <x v="0"/>
    <s v="West Virginia"/>
    <s v="Charleston"/>
    <x v="4"/>
    <n v="48"/>
    <x v="188"/>
    <n v="3120"/>
    <n v="1653.6000000000001"/>
    <n v="0.53"/>
    <x v="2"/>
    <x v="1"/>
    <x v="1"/>
    <n v="48"/>
    <n v="25.44"/>
  </r>
  <r>
    <x v="3"/>
    <n v="1185732"/>
    <d v="2021-02-17T00:00:00"/>
    <x v="0"/>
    <s v="West Virginia"/>
    <s v="Charleston"/>
    <x v="5"/>
    <n v="24"/>
    <x v="193"/>
    <n v="2520"/>
    <n v="1360.8000000000002"/>
    <n v="0.54"/>
    <x v="2"/>
    <x v="1"/>
    <x v="1"/>
    <n v="24"/>
    <n v="12.96"/>
  </r>
  <r>
    <x v="3"/>
    <n v="1185732"/>
    <d v="2021-03-16T00:00:00"/>
    <x v="0"/>
    <s v="West Virginia"/>
    <s v="Charleston"/>
    <x v="0"/>
    <n v="28"/>
    <x v="241"/>
    <n v="4620"/>
    <n v="2356.1999999999998"/>
    <n v="0.51"/>
    <x v="2"/>
    <x v="2"/>
    <x v="1"/>
    <n v="28"/>
    <n v="14.28"/>
  </r>
  <r>
    <x v="3"/>
    <n v="1185732"/>
    <d v="2021-03-16T00:00:00"/>
    <x v="0"/>
    <s v="West Virginia"/>
    <s v="Charleston"/>
    <x v="1"/>
    <n v="27"/>
    <x v="173"/>
    <n v="1863"/>
    <n v="1006.0200000000001"/>
    <n v="0.54"/>
    <x v="2"/>
    <x v="2"/>
    <x v="1"/>
    <n v="27"/>
    <n v="14.580000000000002"/>
  </r>
  <r>
    <x v="3"/>
    <n v="1185732"/>
    <d v="2021-03-16T00:00:00"/>
    <x v="0"/>
    <s v="West Virginia"/>
    <s v="Charleston"/>
    <x v="2"/>
    <n v="19"/>
    <x v="250"/>
    <n v="1729"/>
    <n v="933.66000000000008"/>
    <n v="0.54"/>
    <x v="2"/>
    <x v="2"/>
    <x v="1"/>
    <n v="19"/>
    <n v="10.260000000000002"/>
  </r>
  <r>
    <x v="3"/>
    <n v="1185732"/>
    <d v="2021-03-16T00:00:00"/>
    <x v="0"/>
    <s v="West Virginia"/>
    <s v="Charleston"/>
    <x v="3"/>
    <n v="23"/>
    <x v="200"/>
    <n v="1127"/>
    <n v="597.31000000000006"/>
    <n v="0.53"/>
    <x v="2"/>
    <x v="2"/>
    <x v="1"/>
    <n v="23"/>
    <n v="12.190000000000001"/>
  </r>
  <r>
    <x v="3"/>
    <n v="1185732"/>
    <d v="2021-03-16T00:00:00"/>
    <x v="0"/>
    <s v="West Virginia"/>
    <s v="Charleston"/>
    <x v="4"/>
    <n v="37"/>
    <x v="229"/>
    <n v="2183"/>
    <n v="1091.5"/>
    <n v="0.5"/>
    <x v="2"/>
    <x v="2"/>
    <x v="1"/>
    <n v="37"/>
    <n v="18.5"/>
  </r>
  <r>
    <x v="3"/>
    <n v="1185732"/>
    <d v="2021-03-16T00:00:00"/>
    <x v="0"/>
    <s v="West Virginia"/>
    <s v="Charleston"/>
    <x v="5"/>
    <n v="29"/>
    <x v="194"/>
    <n v="2349"/>
    <n v="1268.46"/>
    <n v="0.54"/>
    <x v="2"/>
    <x v="2"/>
    <x v="1"/>
    <n v="29"/>
    <n v="15.66"/>
  </r>
  <r>
    <x v="3"/>
    <n v="1185732"/>
    <d v="2021-04-17T00:00:00"/>
    <x v="0"/>
    <s v="West Virginia"/>
    <s v="Charleston"/>
    <x v="0"/>
    <n v="27"/>
    <x v="231"/>
    <n v="3861"/>
    <n v="1969.1100000000001"/>
    <n v="0.51"/>
    <x v="2"/>
    <x v="3"/>
    <x v="1"/>
    <n v="27"/>
    <n v="13.770000000000001"/>
  </r>
  <r>
    <x v="3"/>
    <n v="1185732"/>
    <d v="2021-04-17T00:00:00"/>
    <x v="0"/>
    <s v="West Virginia"/>
    <s v="Charleston"/>
    <x v="1"/>
    <n v="28"/>
    <x v="41"/>
    <n v="2100"/>
    <n v="1155"/>
    <n v="0.55000000000000004"/>
    <x v="2"/>
    <x v="3"/>
    <x v="1"/>
    <n v="28"/>
    <n v="15.4"/>
  </r>
  <r>
    <x v="3"/>
    <n v="1185732"/>
    <d v="2021-04-17T00:00:00"/>
    <x v="0"/>
    <s v="West Virginia"/>
    <s v="Charleston"/>
    <x v="2"/>
    <n v="19"/>
    <x v="181"/>
    <n v="1292"/>
    <n v="697.68000000000006"/>
    <n v="0.54"/>
    <x v="2"/>
    <x v="3"/>
    <x v="1"/>
    <n v="19"/>
    <n v="10.260000000000002"/>
  </r>
  <r>
    <x v="3"/>
    <n v="1185732"/>
    <d v="2021-04-17T00:00:00"/>
    <x v="0"/>
    <s v="West Virginia"/>
    <s v="Charleston"/>
    <x v="3"/>
    <n v="25"/>
    <x v="172"/>
    <n v="1175"/>
    <n v="611"/>
    <n v="0.52"/>
    <x v="2"/>
    <x v="3"/>
    <x v="1"/>
    <n v="25"/>
    <n v="13"/>
  </r>
  <r>
    <x v="3"/>
    <n v="1185732"/>
    <d v="2021-04-17T00:00:00"/>
    <x v="0"/>
    <s v="West Virginia"/>
    <s v="Charleston"/>
    <x v="4"/>
    <n v="60"/>
    <x v="195"/>
    <n v="3360"/>
    <n v="1848.0000000000002"/>
    <n v="0.55000000000000004"/>
    <x v="2"/>
    <x v="3"/>
    <x v="1"/>
    <n v="60"/>
    <n v="33.000000000000007"/>
  </r>
  <r>
    <x v="3"/>
    <n v="1185732"/>
    <d v="2021-04-17T00:00:00"/>
    <x v="0"/>
    <s v="West Virginia"/>
    <s v="Charleston"/>
    <x v="5"/>
    <n v="47"/>
    <x v="198"/>
    <n v="4418"/>
    <n v="2253.1799999999998"/>
    <n v="0.51"/>
    <x v="2"/>
    <x v="3"/>
    <x v="1"/>
    <n v="47"/>
    <n v="23.97"/>
  </r>
  <r>
    <x v="3"/>
    <n v="1185732"/>
    <d v="2021-05-18T00:00:00"/>
    <x v="0"/>
    <s v="West Virginia"/>
    <s v="Charleston"/>
    <x v="0"/>
    <n v="58"/>
    <x v="289"/>
    <n v="10382"/>
    <n v="5398.64"/>
    <n v="0.52"/>
    <x v="2"/>
    <x v="4"/>
    <x v="1"/>
    <n v="58"/>
    <n v="30.16"/>
  </r>
  <r>
    <x v="3"/>
    <n v="1185732"/>
    <d v="2021-05-18T00:00:00"/>
    <x v="0"/>
    <s v="West Virginia"/>
    <s v="Charleston"/>
    <x v="1"/>
    <n v="37"/>
    <x v="237"/>
    <n v="3219"/>
    <n v="1641.69"/>
    <n v="0.51"/>
    <x v="2"/>
    <x v="4"/>
    <x v="1"/>
    <n v="37"/>
    <n v="18.87"/>
  </r>
  <r>
    <x v="3"/>
    <n v="1185732"/>
    <d v="2021-05-18T00:00:00"/>
    <x v="0"/>
    <s v="West Virginia"/>
    <s v="Charleston"/>
    <x v="2"/>
    <n v="32"/>
    <x v="169"/>
    <n v="2464"/>
    <n v="1355.2"/>
    <n v="0.55000000000000004"/>
    <x v="2"/>
    <x v="4"/>
    <x v="1"/>
    <n v="32"/>
    <n v="17.600000000000001"/>
  </r>
  <r>
    <x v="3"/>
    <n v="1185732"/>
    <d v="2021-05-18T00:00:00"/>
    <x v="0"/>
    <s v="West Virginia"/>
    <s v="Charleston"/>
    <x v="3"/>
    <n v="33"/>
    <x v="50"/>
    <n v="1650"/>
    <n v="907.50000000000011"/>
    <n v="0.55000000000000004"/>
    <x v="2"/>
    <x v="4"/>
    <x v="1"/>
    <n v="33"/>
    <n v="18.150000000000002"/>
  </r>
  <r>
    <x v="3"/>
    <n v="1185732"/>
    <d v="2021-05-18T00:00:00"/>
    <x v="0"/>
    <s v="West Virginia"/>
    <s v="Charleston"/>
    <x v="4"/>
    <n v="42"/>
    <x v="181"/>
    <n v="2856"/>
    <n v="1542.24"/>
    <n v="0.54"/>
    <x v="2"/>
    <x v="4"/>
    <x v="1"/>
    <n v="42"/>
    <n v="22.68"/>
  </r>
  <r>
    <x v="3"/>
    <n v="1185732"/>
    <d v="2021-05-18T00:00:00"/>
    <x v="0"/>
    <s v="West Virginia"/>
    <s v="Charleston"/>
    <x v="5"/>
    <n v="52"/>
    <x v="60"/>
    <n v="4940"/>
    <n v="2717"/>
    <n v="0.55000000000000004"/>
    <x v="2"/>
    <x v="4"/>
    <x v="1"/>
    <n v="52"/>
    <n v="28.6"/>
  </r>
  <r>
    <x v="3"/>
    <n v="1185732"/>
    <d v="2021-06-17T00:00:00"/>
    <x v="0"/>
    <s v="West Virginia"/>
    <s v="Charleston"/>
    <x v="0"/>
    <n v="43"/>
    <x v="42"/>
    <n v="6450"/>
    <n v="3354"/>
    <n v="0.52"/>
    <x v="2"/>
    <x v="11"/>
    <x v="1"/>
    <n v="43"/>
    <n v="22.36"/>
  </r>
  <r>
    <x v="3"/>
    <n v="1185732"/>
    <d v="2021-06-17T00:00:00"/>
    <x v="0"/>
    <s v="West Virginia"/>
    <s v="Charleston"/>
    <x v="1"/>
    <n v="37"/>
    <x v="164"/>
    <n v="4403"/>
    <n v="2201.5"/>
    <n v="0.5"/>
    <x v="2"/>
    <x v="11"/>
    <x v="1"/>
    <n v="37"/>
    <n v="18.5"/>
  </r>
  <r>
    <x v="3"/>
    <n v="1185732"/>
    <d v="2021-06-17T00:00:00"/>
    <x v="0"/>
    <s v="West Virginia"/>
    <s v="Charleston"/>
    <x v="2"/>
    <n v="33"/>
    <x v="194"/>
    <n v="2673"/>
    <n v="1443.42"/>
    <n v="0.54"/>
    <x v="2"/>
    <x v="11"/>
    <x v="1"/>
    <n v="33"/>
    <n v="17.82"/>
  </r>
  <r>
    <x v="3"/>
    <n v="1185732"/>
    <d v="2021-06-17T00:00:00"/>
    <x v="0"/>
    <s v="West Virginia"/>
    <s v="Charleston"/>
    <x v="3"/>
    <n v="33"/>
    <x v="173"/>
    <n v="2277"/>
    <n v="1184.04"/>
    <n v="0.52"/>
    <x v="2"/>
    <x v="11"/>
    <x v="1"/>
    <n v="33"/>
    <n v="17.16"/>
  </r>
  <r>
    <x v="3"/>
    <n v="1185732"/>
    <d v="2021-06-17T00:00:00"/>
    <x v="0"/>
    <s v="West Virginia"/>
    <s v="Charleston"/>
    <x v="4"/>
    <n v="41"/>
    <x v="238"/>
    <n v="3034"/>
    <n v="1668.7"/>
    <n v="0.55000000000000004"/>
    <x v="2"/>
    <x v="11"/>
    <x v="1"/>
    <n v="41"/>
    <n v="22.55"/>
  </r>
  <r>
    <x v="3"/>
    <n v="1185732"/>
    <d v="2021-06-17T00:00:00"/>
    <x v="0"/>
    <s v="West Virginia"/>
    <s v="Charleston"/>
    <x v="5"/>
    <n v="59"/>
    <x v="202"/>
    <n v="6785"/>
    <n v="3528.2000000000003"/>
    <n v="0.52"/>
    <x v="2"/>
    <x v="11"/>
    <x v="1"/>
    <n v="59"/>
    <n v="30.680000000000003"/>
  </r>
  <r>
    <x v="3"/>
    <n v="1185732"/>
    <d v="2021-07-16T00:00:00"/>
    <x v="0"/>
    <s v="West Virginia"/>
    <s v="Charleston"/>
    <x v="0"/>
    <n v="55"/>
    <x v="131"/>
    <n v="10010"/>
    <n v="5205.2"/>
    <n v="0.52"/>
    <x v="2"/>
    <x v="5"/>
    <x v="1"/>
    <n v="55"/>
    <n v="28.599999999999998"/>
  </r>
  <r>
    <x v="3"/>
    <n v="1185732"/>
    <d v="2021-07-16T00:00:00"/>
    <x v="0"/>
    <s v="West Virginia"/>
    <s v="Charleston"/>
    <x v="1"/>
    <n v="50"/>
    <x v="210"/>
    <n v="5800"/>
    <n v="3074"/>
    <n v="0.53"/>
    <x v="2"/>
    <x v="5"/>
    <x v="1"/>
    <n v="50"/>
    <n v="26.5"/>
  </r>
  <r>
    <x v="3"/>
    <n v="1185732"/>
    <d v="2021-07-16T00:00:00"/>
    <x v="0"/>
    <s v="West Virginia"/>
    <s v="Charleston"/>
    <x v="2"/>
    <n v="49"/>
    <x v="230"/>
    <n v="4802"/>
    <n v="2545.06"/>
    <n v="0.53"/>
    <x v="2"/>
    <x v="5"/>
    <x v="1"/>
    <n v="49"/>
    <n v="25.97"/>
  </r>
  <r>
    <x v="3"/>
    <n v="1185732"/>
    <d v="2021-07-16T00:00:00"/>
    <x v="0"/>
    <s v="West Virginia"/>
    <s v="Charleston"/>
    <x v="3"/>
    <n v="48"/>
    <x v="169"/>
    <n v="3696"/>
    <n v="1884.96"/>
    <n v="0.51"/>
    <x v="2"/>
    <x v="5"/>
    <x v="1"/>
    <n v="48"/>
    <n v="24.48"/>
  </r>
  <r>
    <x v="3"/>
    <n v="1185732"/>
    <d v="2021-07-16T00:00:00"/>
    <x v="0"/>
    <s v="West Virginia"/>
    <s v="Charleston"/>
    <x v="4"/>
    <n v="54"/>
    <x v="237"/>
    <n v="4698"/>
    <n v="2536.92"/>
    <n v="0.54"/>
    <x v="2"/>
    <x v="5"/>
    <x v="1"/>
    <n v="54"/>
    <n v="29.16"/>
  </r>
  <r>
    <x v="3"/>
    <n v="1185732"/>
    <d v="2021-07-16T00:00:00"/>
    <x v="0"/>
    <s v="West Virginia"/>
    <s v="Charleston"/>
    <x v="5"/>
    <n v="63"/>
    <x v="247"/>
    <n v="8379"/>
    <n v="4524.66"/>
    <n v="0.54"/>
    <x v="2"/>
    <x v="5"/>
    <x v="1"/>
    <n v="63"/>
    <n v="34.019999999999996"/>
  </r>
  <r>
    <x v="3"/>
    <n v="1185732"/>
    <d v="2021-08-17T00:00:00"/>
    <x v="0"/>
    <s v="West Virginia"/>
    <s v="Charleston"/>
    <x v="0"/>
    <n v="46"/>
    <x v="165"/>
    <n v="6026"/>
    <n v="3133.52"/>
    <n v="0.52"/>
    <x v="2"/>
    <x v="6"/>
    <x v="1"/>
    <n v="46"/>
    <n v="23.919999999999998"/>
  </r>
  <r>
    <x v="3"/>
    <n v="1185732"/>
    <d v="2021-08-17T00:00:00"/>
    <x v="0"/>
    <s v="West Virginia"/>
    <s v="Charleston"/>
    <x v="1"/>
    <n v="42"/>
    <x v="228"/>
    <n v="3780"/>
    <n v="2079"/>
    <n v="0.55000000000000004"/>
    <x v="2"/>
    <x v="6"/>
    <x v="1"/>
    <n v="42"/>
    <n v="23.1"/>
  </r>
  <r>
    <x v="3"/>
    <n v="1185732"/>
    <d v="2021-08-17T00:00:00"/>
    <x v="0"/>
    <s v="West Virginia"/>
    <s v="Charleston"/>
    <x v="2"/>
    <n v="38"/>
    <x v="237"/>
    <n v="3306"/>
    <n v="1719.1200000000001"/>
    <n v="0.52"/>
    <x v="2"/>
    <x v="6"/>
    <x v="1"/>
    <n v="38"/>
    <n v="19.760000000000002"/>
  </r>
  <r>
    <x v="3"/>
    <n v="1185732"/>
    <d v="2021-08-17T00:00:00"/>
    <x v="0"/>
    <s v="West Virginia"/>
    <s v="Charleston"/>
    <x v="3"/>
    <n v="36"/>
    <x v="249"/>
    <n v="2592"/>
    <n v="1321.92"/>
    <n v="0.51"/>
    <x v="2"/>
    <x v="6"/>
    <x v="1"/>
    <n v="36"/>
    <n v="18.36"/>
  </r>
  <r>
    <x v="3"/>
    <n v="1185732"/>
    <d v="2021-08-17T00:00:00"/>
    <x v="0"/>
    <s v="West Virginia"/>
    <s v="Charleston"/>
    <x v="4"/>
    <n v="49"/>
    <x v="181"/>
    <n v="3332"/>
    <n v="1799.2800000000002"/>
    <n v="0.54"/>
    <x v="2"/>
    <x v="6"/>
    <x v="1"/>
    <n v="49"/>
    <n v="26.460000000000004"/>
  </r>
  <r>
    <x v="3"/>
    <n v="1185732"/>
    <d v="2021-08-17T00:00:00"/>
    <x v="0"/>
    <s v="West Virginia"/>
    <s v="Charleston"/>
    <x v="5"/>
    <n v="54"/>
    <x v="202"/>
    <n v="6210"/>
    <n v="3353.4"/>
    <n v="0.54"/>
    <x v="2"/>
    <x v="6"/>
    <x v="1"/>
    <n v="54"/>
    <n v="29.16"/>
  </r>
  <r>
    <x v="3"/>
    <n v="1185732"/>
    <d v="2021-09-18T00:00:00"/>
    <x v="0"/>
    <s v="West Virginia"/>
    <s v="Charleston"/>
    <x v="0"/>
    <n v="34"/>
    <x v="125"/>
    <n v="5236"/>
    <n v="2670.36"/>
    <n v="0.51"/>
    <x v="2"/>
    <x v="7"/>
    <x v="1"/>
    <n v="34"/>
    <n v="17.34"/>
  </r>
  <r>
    <x v="3"/>
    <n v="1185732"/>
    <d v="2021-09-18T00:00:00"/>
    <x v="0"/>
    <s v="West Virginia"/>
    <s v="Charleston"/>
    <x v="1"/>
    <n v="29"/>
    <x v="250"/>
    <n v="2639"/>
    <n v="1398.67"/>
    <n v="0.53"/>
    <x v="2"/>
    <x v="7"/>
    <x v="1"/>
    <n v="29"/>
    <n v="15.370000000000001"/>
  </r>
  <r>
    <x v="3"/>
    <n v="1185732"/>
    <d v="2021-09-18T00:00:00"/>
    <x v="0"/>
    <s v="West Virginia"/>
    <s v="Charleston"/>
    <x v="2"/>
    <n v="24"/>
    <x v="181"/>
    <n v="1632"/>
    <n v="881.28000000000009"/>
    <n v="0.54"/>
    <x v="2"/>
    <x v="7"/>
    <x v="1"/>
    <n v="24"/>
    <n v="12.96"/>
  </r>
  <r>
    <x v="3"/>
    <n v="1185732"/>
    <d v="2021-09-18T00:00:00"/>
    <x v="0"/>
    <s v="West Virginia"/>
    <s v="Charleston"/>
    <x v="3"/>
    <n v="23"/>
    <x v="229"/>
    <n v="1357"/>
    <n v="678.5"/>
    <n v="0.5"/>
    <x v="2"/>
    <x v="7"/>
    <x v="1"/>
    <n v="23"/>
    <n v="11.5"/>
  </r>
  <r>
    <x v="3"/>
    <n v="1185732"/>
    <d v="2021-09-18T00:00:00"/>
    <x v="0"/>
    <s v="West Virginia"/>
    <s v="Charleston"/>
    <x v="4"/>
    <n v="32"/>
    <x v="176"/>
    <n v="1952"/>
    <n v="1015.0400000000001"/>
    <n v="0.52"/>
    <x v="2"/>
    <x v="7"/>
    <x v="1"/>
    <n v="32"/>
    <n v="16.64"/>
  </r>
  <r>
    <x v="3"/>
    <n v="1185732"/>
    <d v="2021-09-18T00:00:00"/>
    <x v="0"/>
    <s v="West Virginia"/>
    <s v="Charleston"/>
    <x v="5"/>
    <n v="36"/>
    <x v="41"/>
    <n v="2700"/>
    <n v="1377"/>
    <n v="0.51"/>
    <x v="2"/>
    <x v="7"/>
    <x v="1"/>
    <n v="36"/>
    <n v="18.36"/>
  </r>
  <r>
    <x v="3"/>
    <n v="1185732"/>
    <d v="2021-10-17T00:00:00"/>
    <x v="0"/>
    <s v="West Virginia"/>
    <s v="Charleston"/>
    <x v="0"/>
    <n v="41"/>
    <x v="202"/>
    <n v="4715"/>
    <n v="2546.1000000000004"/>
    <n v="0.54"/>
    <x v="2"/>
    <x v="8"/>
    <x v="1"/>
    <n v="41"/>
    <n v="22.140000000000004"/>
  </r>
  <r>
    <x v="3"/>
    <n v="1185732"/>
    <d v="2021-10-17T00:00:00"/>
    <x v="0"/>
    <s v="West Virginia"/>
    <s v="Charleston"/>
    <x v="1"/>
    <n v="32"/>
    <x v="232"/>
    <n v="2560"/>
    <n v="1331.2"/>
    <n v="0.52"/>
    <x v="2"/>
    <x v="8"/>
    <x v="1"/>
    <n v="32"/>
    <n v="16.64"/>
  </r>
  <r>
    <x v="3"/>
    <n v="1185732"/>
    <d v="2021-10-17T00:00:00"/>
    <x v="0"/>
    <s v="West Virginia"/>
    <s v="Charleston"/>
    <x v="2"/>
    <n v="33"/>
    <x v="178"/>
    <n v="1452"/>
    <n v="769.56000000000006"/>
    <n v="0.53"/>
    <x v="2"/>
    <x v="8"/>
    <x v="1"/>
    <n v="33"/>
    <n v="17.490000000000002"/>
  </r>
  <r>
    <x v="3"/>
    <n v="1185732"/>
    <d v="2021-10-17T00:00:00"/>
    <x v="0"/>
    <s v="West Virginia"/>
    <s v="Charleston"/>
    <x v="3"/>
    <n v="32"/>
    <x v="172"/>
    <n v="1504"/>
    <n v="797.12"/>
    <n v="0.53"/>
    <x v="2"/>
    <x v="8"/>
    <x v="1"/>
    <n v="32"/>
    <n v="16.96"/>
  </r>
  <r>
    <x v="3"/>
    <n v="1185732"/>
    <d v="2021-10-17T00:00:00"/>
    <x v="0"/>
    <s v="West Virginia"/>
    <s v="Charleston"/>
    <x v="4"/>
    <n v="41"/>
    <x v="206"/>
    <n v="2173"/>
    <n v="1195.1500000000001"/>
    <n v="0.55000000000000004"/>
    <x v="2"/>
    <x v="8"/>
    <x v="1"/>
    <n v="41"/>
    <n v="22.55"/>
  </r>
  <r>
    <x v="0"/>
    <n v="1185732"/>
    <d v="2021-10-17T00:00:00"/>
    <x v="0"/>
    <s v="West Virginia"/>
    <s v="Charleston"/>
    <x v="5"/>
    <n v="47"/>
    <x v="199"/>
    <n v="3948"/>
    <n v="1974"/>
    <n v="0.5"/>
    <x v="2"/>
    <x v="8"/>
    <x v="1"/>
    <n v="47"/>
    <n v="23.5"/>
  </r>
  <r>
    <x v="0"/>
    <n v="1185732"/>
    <d v="2021-11-17T00:00:00"/>
    <x v="0"/>
    <s v="West Virginia"/>
    <s v="Charleston"/>
    <x v="0"/>
    <n v="44"/>
    <x v="236"/>
    <n v="5148"/>
    <n v="2676.96"/>
    <n v="0.52"/>
    <x v="2"/>
    <x v="9"/>
    <x v="1"/>
    <n v="44"/>
    <n v="22.88"/>
  </r>
  <r>
    <x v="0"/>
    <n v="1185732"/>
    <d v="2021-11-17T00:00:00"/>
    <x v="0"/>
    <s v="West Virginia"/>
    <s v="Charleston"/>
    <x v="1"/>
    <n v="33"/>
    <x v="60"/>
    <n v="3135"/>
    <n v="1661.5500000000002"/>
    <n v="0.53"/>
    <x v="2"/>
    <x v="9"/>
    <x v="1"/>
    <n v="33"/>
    <n v="17.490000000000002"/>
  </r>
  <r>
    <x v="0"/>
    <n v="1185732"/>
    <d v="2021-11-17T00:00:00"/>
    <x v="0"/>
    <s v="West Virginia"/>
    <s v="Charleston"/>
    <x v="2"/>
    <n v="32"/>
    <x v="169"/>
    <n v="2464"/>
    <n v="1232"/>
    <n v="0.5"/>
    <x v="2"/>
    <x v="9"/>
    <x v="1"/>
    <n v="32"/>
    <n v="16"/>
  </r>
  <r>
    <x v="0"/>
    <n v="1185732"/>
    <d v="2021-11-17T00:00:00"/>
    <x v="0"/>
    <s v="West Virginia"/>
    <s v="Charleston"/>
    <x v="3"/>
    <n v="38"/>
    <x v="250"/>
    <n v="3458"/>
    <n v="1901.9"/>
    <n v="0.55000000000000004"/>
    <x v="2"/>
    <x v="9"/>
    <x v="1"/>
    <n v="38"/>
    <n v="20.900000000000002"/>
  </r>
  <r>
    <x v="0"/>
    <n v="1185732"/>
    <d v="2021-11-17T00:00:00"/>
    <x v="0"/>
    <s v="West Virginia"/>
    <s v="Charleston"/>
    <x v="4"/>
    <n v="62"/>
    <x v="252"/>
    <n v="4836"/>
    <n v="2563.08"/>
    <n v="0.53"/>
    <x v="2"/>
    <x v="9"/>
    <x v="1"/>
    <n v="62"/>
    <n v="32.86"/>
  </r>
  <r>
    <x v="0"/>
    <n v="1185732"/>
    <d v="2021-11-17T00:00:00"/>
    <x v="0"/>
    <s v="West Virginia"/>
    <s v="Charleston"/>
    <x v="5"/>
    <n v="64"/>
    <x v="38"/>
    <n v="6400"/>
    <n v="3264"/>
    <n v="0.51"/>
    <x v="2"/>
    <x v="9"/>
    <x v="1"/>
    <n v="64"/>
    <n v="32.64"/>
  </r>
  <r>
    <x v="0"/>
    <n v="1185732"/>
    <d v="2021-12-16T00:00:00"/>
    <x v="0"/>
    <s v="West Virginia"/>
    <s v="Charleston"/>
    <x v="0"/>
    <n v="60"/>
    <x v="129"/>
    <n v="10560"/>
    <n v="5491.2"/>
    <n v="0.52"/>
    <x v="2"/>
    <x v="10"/>
    <x v="1"/>
    <n v="60"/>
    <n v="31.2"/>
  </r>
  <r>
    <x v="0"/>
    <n v="1185732"/>
    <d v="2021-12-16T00:00:00"/>
    <x v="0"/>
    <s v="West Virginia"/>
    <s v="Charleston"/>
    <x v="1"/>
    <n v="52"/>
    <x v="192"/>
    <n v="7020"/>
    <n v="3650.4"/>
    <n v="0.52"/>
    <x v="2"/>
    <x v="10"/>
    <x v="1"/>
    <n v="52"/>
    <n v="27.04"/>
  </r>
  <r>
    <x v="3"/>
    <n v="1185732"/>
    <d v="2021-12-16T00:00:00"/>
    <x v="0"/>
    <s v="West Virginia"/>
    <s v="Charleston"/>
    <x v="2"/>
    <n v="50"/>
    <x v="205"/>
    <n v="5600"/>
    <n v="2968"/>
    <n v="0.53"/>
    <x v="2"/>
    <x v="10"/>
    <x v="1"/>
    <n v="50"/>
    <n v="26.5"/>
  </r>
  <r>
    <x v="0"/>
    <n v="1185732"/>
    <d v="2021-12-16T00:00:00"/>
    <x v="0"/>
    <s v="West Virginia"/>
    <s v="Charleston"/>
    <x v="3"/>
    <n v="53"/>
    <x v="240"/>
    <n v="5406"/>
    <n v="2757.06"/>
    <n v="0.51"/>
    <x v="2"/>
    <x v="10"/>
    <x v="1"/>
    <n v="53"/>
    <n v="27.03"/>
  </r>
  <r>
    <x v="0"/>
    <n v="1185732"/>
    <d v="2021-12-16T00:00:00"/>
    <x v="0"/>
    <s v="West Virginia"/>
    <s v="Charleston"/>
    <x v="4"/>
    <n v="61"/>
    <x v="60"/>
    <n v="5795"/>
    <n v="2897.5"/>
    <n v="0.5"/>
    <x v="2"/>
    <x v="10"/>
    <x v="1"/>
    <n v="61"/>
    <n v="30.5"/>
  </r>
  <r>
    <x v="0"/>
    <n v="1185732"/>
    <d v="2021-12-16T00:00:00"/>
    <x v="0"/>
    <s v="West Virginia"/>
    <s v="Charleston"/>
    <x v="5"/>
    <n v="68"/>
    <x v="185"/>
    <n v="8296"/>
    <n v="4562.8"/>
    <n v="0.55000000000000004"/>
    <x v="2"/>
    <x v="10"/>
    <x v="1"/>
    <n v="68"/>
    <n v="37.4"/>
  </r>
  <r>
    <x v="0"/>
    <n v="1185732"/>
    <d v="2021-01-24T00:00:00"/>
    <x v="0"/>
    <s v="West Virginia"/>
    <s v="Charleston"/>
    <x v="0"/>
    <n v="33"/>
    <x v="162"/>
    <n v="3498"/>
    <n v="1749"/>
    <n v="0.5"/>
    <x v="2"/>
    <x v="0"/>
    <x v="1"/>
    <n v="33"/>
    <n v="16.5"/>
  </r>
  <r>
    <x v="0"/>
    <n v="1185732"/>
    <d v="2021-01-24T00:00:00"/>
    <x v="0"/>
    <s v="West Virginia"/>
    <s v="Charleston"/>
    <x v="1"/>
    <n v="34"/>
    <x v="181"/>
    <n v="2312"/>
    <n v="1086.6399999999999"/>
    <n v="0.47"/>
    <x v="2"/>
    <x v="0"/>
    <x v="1"/>
    <n v="34"/>
    <n v="15.979999999999999"/>
  </r>
  <r>
    <x v="0"/>
    <n v="1185732"/>
    <d v="2021-01-24T00:00:00"/>
    <x v="0"/>
    <s v="West Virginia"/>
    <s v="Charleston"/>
    <x v="2"/>
    <n v="24"/>
    <x v="184"/>
    <n v="1512"/>
    <n v="695.52"/>
    <n v="0.45999999999999996"/>
    <x v="2"/>
    <x v="0"/>
    <x v="1"/>
    <n v="24"/>
    <n v="11.04"/>
  </r>
  <r>
    <x v="0"/>
    <n v="1185732"/>
    <d v="2021-01-24T00:00:00"/>
    <x v="0"/>
    <s v="West Virginia"/>
    <s v="Charleston"/>
    <x v="3"/>
    <n v="28"/>
    <x v="187"/>
    <n v="560"/>
    <n v="280"/>
    <n v="0.5"/>
    <x v="2"/>
    <x v="0"/>
    <x v="1"/>
    <n v="28"/>
    <n v="14"/>
  </r>
  <r>
    <x v="0"/>
    <n v="1185732"/>
    <d v="2021-01-24T00:00:00"/>
    <x v="0"/>
    <s v="West Virginia"/>
    <s v="Charleston"/>
    <x v="4"/>
    <n v="42"/>
    <x v="204"/>
    <n v="1386"/>
    <n v="595.98"/>
    <n v="0.43"/>
    <x v="2"/>
    <x v="0"/>
    <x v="1"/>
    <n v="42"/>
    <n v="18.060000000000002"/>
  </r>
  <r>
    <x v="0"/>
    <n v="1185732"/>
    <d v="2021-01-24T00:00:00"/>
    <x v="0"/>
    <s v="West Virginia"/>
    <s v="Charleston"/>
    <x v="5"/>
    <n v="33"/>
    <x v="229"/>
    <n v="1947"/>
    <n v="778.80000000000007"/>
    <n v="0.4"/>
    <x v="2"/>
    <x v="0"/>
    <x v="1"/>
    <n v="33"/>
    <n v="13.200000000000001"/>
  </r>
  <r>
    <x v="0"/>
    <n v="1185732"/>
    <d v="2021-02-22T00:00:00"/>
    <x v="0"/>
    <s v="West Virginia"/>
    <s v="Charleston"/>
    <x v="0"/>
    <n v="32"/>
    <x v="216"/>
    <n v="4416"/>
    <n v="2340.48"/>
    <n v="0.53"/>
    <x v="2"/>
    <x v="1"/>
    <x v="1"/>
    <n v="32"/>
    <n v="16.96"/>
  </r>
  <r>
    <x v="3"/>
    <n v="1185732"/>
    <d v="2021-02-22T00:00:00"/>
    <x v="0"/>
    <s v="West Virginia"/>
    <s v="Charleston"/>
    <x v="1"/>
    <n v="34"/>
    <x v="183"/>
    <n v="1292"/>
    <n v="594.31999999999994"/>
    <n v="0.45999999999999996"/>
    <x v="2"/>
    <x v="1"/>
    <x v="1"/>
    <n v="34"/>
    <n v="15.639999999999999"/>
  </r>
  <r>
    <x v="3"/>
    <n v="1185732"/>
    <d v="2021-02-22T00:00:00"/>
    <x v="0"/>
    <s v="West Virginia"/>
    <s v="Charleston"/>
    <x v="2"/>
    <n v="24"/>
    <x v="219"/>
    <n v="1104"/>
    <n v="518.88"/>
    <n v="0.47"/>
    <x v="2"/>
    <x v="1"/>
    <x v="1"/>
    <n v="24"/>
    <n v="11.28"/>
  </r>
  <r>
    <x v="3"/>
    <n v="1185732"/>
    <d v="2021-02-22T00:00:00"/>
    <x v="0"/>
    <s v="Maryland"/>
    <s v="Baltimore"/>
    <x v="3"/>
    <n v="28"/>
    <x v="261"/>
    <n v="392"/>
    <n v="196"/>
    <n v="0.5"/>
    <x v="2"/>
    <x v="1"/>
    <x v="1"/>
    <n v="28"/>
    <n v="14"/>
  </r>
  <r>
    <x v="3"/>
    <n v="1185732"/>
    <d v="2021-02-22T00:00:00"/>
    <x v="0"/>
    <s v="Maryland"/>
    <s v="Baltimore"/>
    <x v="4"/>
    <n v="41"/>
    <x v="226"/>
    <n v="1271"/>
    <n v="571.94999999999993"/>
    <n v="0.44999999999999996"/>
    <x v="2"/>
    <x v="1"/>
    <x v="1"/>
    <n v="41"/>
    <n v="18.45"/>
  </r>
  <r>
    <x v="3"/>
    <n v="1185732"/>
    <d v="2021-02-22T00:00:00"/>
    <x v="0"/>
    <s v="Maryland"/>
    <s v="Baltimore"/>
    <x v="5"/>
    <n v="34"/>
    <x v="184"/>
    <n v="2142"/>
    <n v="921.06"/>
    <n v="0.43"/>
    <x v="2"/>
    <x v="1"/>
    <x v="1"/>
    <n v="34"/>
    <n v="14.62"/>
  </r>
  <r>
    <x v="3"/>
    <n v="1185732"/>
    <d v="2021-03-20T00:00:00"/>
    <x v="0"/>
    <s v="Maryland"/>
    <s v="Baltimore"/>
    <x v="0"/>
    <n v="32"/>
    <x v="35"/>
    <n v="4000"/>
    <n v="2120"/>
    <n v="0.53"/>
    <x v="2"/>
    <x v="2"/>
    <x v="1"/>
    <n v="32"/>
    <n v="16.96"/>
  </r>
  <r>
    <x v="3"/>
    <n v="1185732"/>
    <d v="2021-03-20T00:00:00"/>
    <x v="0"/>
    <s v="Maryland"/>
    <s v="Baltimore"/>
    <x v="1"/>
    <n v="34"/>
    <x v="203"/>
    <n v="1326"/>
    <n v="623.21999999999991"/>
    <n v="0.47"/>
    <x v="2"/>
    <x v="2"/>
    <x v="1"/>
    <n v="34"/>
    <n v="15.979999999999999"/>
  </r>
  <r>
    <x v="3"/>
    <n v="1185732"/>
    <d v="2021-03-20T00:00:00"/>
    <x v="0"/>
    <s v="Maryland"/>
    <s v="Baltimore"/>
    <x v="2"/>
    <n v="24"/>
    <x v="206"/>
    <n v="1272"/>
    <n v="623.28"/>
    <n v="0.49"/>
    <x v="2"/>
    <x v="2"/>
    <x v="1"/>
    <n v="24"/>
    <n v="11.76"/>
  </r>
  <r>
    <x v="3"/>
    <n v="1185732"/>
    <d v="2021-03-20T00:00:00"/>
    <x v="0"/>
    <s v="Maryland"/>
    <s v="Baltimore"/>
    <x v="3"/>
    <n v="29"/>
    <x v="260"/>
    <n v="203"/>
    <n v="93.38"/>
    <n v="0.45999999999999996"/>
    <x v="2"/>
    <x v="2"/>
    <x v="1"/>
    <n v="29"/>
    <n v="13.34"/>
  </r>
  <r>
    <x v="3"/>
    <n v="1185732"/>
    <d v="2021-03-20T00:00:00"/>
    <x v="0"/>
    <s v="Maryland"/>
    <s v="Baltimore"/>
    <x v="4"/>
    <n v="43"/>
    <x v="223"/>
    <n v="946"/>
    <n v="406.78"/>
    <n v="0.43"/>
    <x v="2"/>
    <x v="2"/>
    <x v="1"/>
    <n v="43"/>
    <n v="18.489999999999998"/>
  </r>
  <r>
    <x v="3"/>
    <n v="1185732"/>
    <d v="2021-03-20T00:00:00"/>
    <x v="0"/>
    <s v="Maryland"/>
    <s v="Baltimore"/>
    <x v="5"/>
    <n v="33"/>
    <x v="200"/>
    <n v="1617"/>
    <n v="727.65"/>
    <n v="0.44999999999999996"/>
    <x v="2"/>
    <x v="2"/>
    <x v="1"/>
    <n v="33"/>
    <n v="14.85"/>
  </r>
  <r>
    <x v="3"/>
    <n v="1185732"/>
    <d v="2021-04-21T00:00:00"/>
    <x v="0"/>
    <s v="Maryland"/>
    <s v="Baltimore"/>
    <x v="0"/>
    <n v="33"/>
    <x v="209"/>
    <n v="4224"/>
    <n v="2154.2400000000002"/>
    <n v="0.51"/>
    <x v="2"/>
    <x v="3"/>
    <x v="1"/>
    <n v="33"/>
    <n v="16.830000000000002"/>
  </r>
  <r>
    <x v="3"/>
    <n v="1185732"/>
    <d v="2021-04-21T00:00:00"/>
    <x v="0"/>
    <s v="Maryland"/>
    <s v="Baltimore"/>
    <x v="1"/>
    <n v="32"/>
    <x v="226"/>
    <n v="992"/>
    <n v="466.23999999999995"/>
    <n v="0.47"/>
    <x v="2"/>
    <x v="3"/>
    <x v="1"/>
    <n v="32"/>
    <n v="15.04"/>
  </r>
  <r>
    <x v="3"/>
    <n v="1185732"/>
    <d v="2021-04-21T00:00:00"/>
    <x v="0"/>
    <s v="Maryland"/>
    <s v="Baltimore"/>
    <x v="2"/>
    <n v="24"/>
    <x v="204"/>
    <n v="792"/>
    <n v="388.08"/>
    <n v="0.49"/>
    <x v="2"/>
    <x v="3"/>
    <x v="1"/>
    <n v="24"/>
    <n v="11.76"/>
  </r>
  <r>
    <x v="3"/>
    <n v="1185732"/>
    <d v="2021-04-21T00:00:00"/>
    <x v="0"/>
    <s v="Maryland"/>
    <s v="Baltimore"/>
    <x v="3"/>
    <n v="27"/>
    <x v="220"/>
    <n v="351"/>
    <n v="164.97"/>
    <n v="0.47"/>
    <x v="2"/>
    <x v="3"/>
    <x v="1"/>
    <n v="27"/>
    <n v="12.69"/>
  </r>
  <r>
    <x v="3"/>
    <n v="1185732"/>
    <d v="2021-04-21T00:00:00"/>
    <x v="0"/>
    <s v="Maryland"/>
    <s v="Baltimore"/>
    <x v="4"/>
    <n v="41"/>
    <x v="290"/>
    <n v="615"/>
    <n v="276.75"/>
    <n v="0.44999999999999996"/>
    <x v="2"/>
    <x v="3"/>
    <x v="1"/>
    <n v="41"/>
    <n v="18.45"/>
  </r>
  <r>
    <x v="3"/>
    <n v="1185732"/>
    <d v="2021-04-21T00:00:00"/>
    <x v="0"/>
    <s v="Maryland"/>
    <s v="Baltimore"/>
    <x v="5"/>
    <n v="32"/>
    <x v="239"/>
    <n v="1664"/>
    <n v="732.16"/>
    <n v="0.44"/>
    <x v="2"/>
    <x v="3"/>
    <x v="1"/>
    <n v="32"/>
    <n v="14.08"/>
  </r>
  <r>
    <x v="3"/>
    <n v="1185732"/>
    <d v="2021-05-20T00:00:00"/>
    <x v="0"/>
    <s v="Maryland"/>
    <s v="Baltimore"/>
    <x v="0"/>
    <n v="49"/>
    <x v="266"/>
    <n v="5782"/>
    <n v="3006.6400000000003"/>
    <n v="0.52"/>
    <x v="2"/>
    <x v="4"/>
    <x v="1"/>
    <n v="49"/>
    <n v="25.480000000000004"/>
  </r>
  <r>
    <x v="3"/>
    <n v="1185732"/>
    <d v="2021-05-20T00:00:00"/>
    <x v="0"/>
    <s v="Maryland"/>
    <s v="Baltimore"/>
    <x v="1"/>
    <n v="42"/>
    <x v="172"/>
    <n v="1974"/>
    <n v="908.04"/>
    <n v="0.45999999999999996"/>
    <x v="2"/>
    <x v="4"/>
    <x v="1"/>
    <n v="42"/>
    <n v="19.32"/>
  </r>
  <r>
    <x v="3"/>
    <n v="1185732"/>
    <d v="2021-05-20T00:00:00"/>
    <x v="0"/>
    <s v="Maryland"/>
    <s v="Baltimore"/>
    <x v="2"/>
    <n v="36"/>
    <x v="183"/>
    <n v="1368"/>
    <n v="656.64"/>
    <n v="0.48"/>
    <x v="2"/>
    <x v="4"/>
    <x v="1"/>
    <n v="36"/>
    <n v="17.28"/>
  </r>
  <r>
    <x v="3"/>
    <n v="1185732"/>
    <d v="2021-05-20T00:00:00"/>
    <x v="0"/>
    <s v="Maryland"/>
    <s v="Baltimore"/>
    <x v="3"/>
    <n v="37"/>
    <x v="267"/>
    <n v="1110"/>
    <n v="532.79999999999995"/>
    <n v="0.48"/>
    <x v="2"/>
    <x v="4"/>
    <x v="1"/>
    <n v="37"/>
    <n v="17.759999999999998"/>
  </r>
  <r>
    <x v="3"/>
    <n v="1185732"/>
    <d v="2021-05-20T00:00:00"/>
    <x v="0"/>
    <s v="Maryland"/>
    <s v="Baltimore"/>
    <x v="4"/>
    <n v="49"/>
    <x v="218"/>
    <n v="1764"/>
    <n v="740.88"/>
    <n v="0.42"/>
    <x v="2"/>
    <x v="4"/>
    <x v="1"/>
    <n v="49"/>
    <n v="20.58"/>
  </r>
  <r>
    <x v="3"/>
    <n v="1185732"/>
    <d v="2021-05-20T00:00:00"/>
    <x v="0"/>
    <s v="Maryland"/>
    <s v="Baltimore"/>
    <x v="5"/>
    <n v="52"/>
    <x v="184"/>
    <n v="3276"/>
    <n v="1343.1599999999999"/>
    <n v="0.41"/>
    <x v="2"/>
    <x v="4"/>
    <x v="1"/>
    <n v="52"/>
    <n v="21.319999999999997"/>
  </r>
  <r>
    <x v="3"/>
    <n v="1185732"/>
    <d v="2021-06-22T00:00:00"/>
    <x v="0"/>
    <s v="Maryland"/>
    <s v="Baltimore"/>
    <x v="0"/>
    <n v="47"/>
    <x v="35"/>
    <n v="5875"/>
    <n v="2937.5"/>
    <n v="0.5"/>
    <x v="2"/>
    <x v="11"/>
    <x v="1"/>
    <n v="47"/>
    <n v="23.5"/>
  </r>
  <r>
    <x v="3"/>
    <n v="1185732"/>
    <d v="2021-06-22T00:00:00"/>
    <x v="0"/>
    <s v="Maryland"/>
    <s v="Baltimore"/>
    <x v="1"/>
    <n v="41"/>
    <x v="41"/>
    <n v="3075"/>
    <n v="1445.25"/>
    <n v="0.47"/>
    <x v="2"/>
    <x v="11"/>
    <x v="1"/>
    <n v="41"/>
    <n v="19.27"/>
  </r>
  <r>
    <x v="0"/>
    <n v="1185732"/>
    <d v="2021-06-22T00:00:00"/>
    <x v="0"/>
    <s v="Maryland"/>
    <s v="Baltimore"/>
    <x v="2"/>
    <n v="37"/>
    <x v="172"/>
    <n v="1739"/>
    <n v="869.5"/>
    <n v="0.5"/>
    <x v="2"/>
    <x v="11"/>
    <x v="1"/>
    <n v="37"/>
    <n v="18.5"/>
  </r>
  <r>
    <x v="0"/>
    <n v="1185732"/>
    <d v="2021-06-22T00:00:00"/>
    <x v="0"/>
    <s v="Maryland"/>
    <s v="Baltimore"/>
    <x v="3"/>
    <n v="37"/>
    <x v="178"/>
    <n v="1628"/>
    <n v="814"/>
    <n v="0.5"/>
    <x v="2"/>
    <x v="11"/>
    <x v="1"/>
    <n v="37"/>
    <n v="18.5"/>
  </r>
  <r>
    <x v="0"/>
    <n v="1185732"/>
    <d v="2021-06-22T00:00:00"/>
    <x v="0"/>
    <s v="Maryland"/>
    <s v="Baltimore"/>
    <x v="4"/>
    <n v="49"/>
    <x v="186"/>
    <n v="2058"/>
    <n v="905.52"/>
    <n v="0.44"/>
    <x v="2"/>
    <x v="11"/>
    <x v="1"/>
    <n v="49"/>
    <n v="21.56"/>
  </r>
  <r>
    <x v="0"/>
    <n v="1185732"/>
    <d v="2021-06-22T00:00:00"/>
    <x v="0"/>
    <s v="Maryland"/>
    <s v="Baltimore"/>
    <x v="5"/>
    <n v="53"/>
    <x v="199"/>
    <n v="4452"/>
    <n v="2003.3999999999999"/>
    <n v="0.44999999999999996"/>
    <x v="2"/>
    <x v="11"/>
    <x v="1"/>
    <n v="53"/>
    <n v="23.849999999999998"/>
  </r>
  <r>
    <x v="0"/>
    <n v="1185732"/>
    <d v="2021-07-20T00:00:00"/>
    <x v="0"/>
    <s v="Maryland"/>
    <s v="Baltimore"/>
    <x v="0"/>
    <n v="49"/>
    <x v="165"/>
    <n v="6419"/>
    <n v="3337.88"/>
    <n v="0.52"/>
    <x v="2"/>
    <x v="5"/>
    <x v="1"/>
    <n v="49"/>
    <n v="25.48"/>
  </r>
  <r>
    <x v="2"/>
    <n v="1185732"/>
    <d v="2021-07-20T00:00:00"/>
    <x v="0"/>
    <s v="Maryland"/>
    <s v="Baltimore"/>
    <x v="1"/>
    <n v="42"/>
    <x v="249"/>
    <n v="3024"/>
    <n v="1451.52"/>
    <n v="0.48"/>
    <x v="2"/>
    <x v="5"/>
    <x v="1"/>
    <n v="42"/>
    <n v="20.16"/>
  </r>
  <r>
    <x v="2"/>
    <n v="1185732"/>
    <d v="2021-07-20T00:00:00"/>
    <x v="0"/>
    <s v="Maryland"/>
    <s v="Baltimore"/>
    <x v="2"/>
    <n v="37"/>
    <x v="180"/>
    <n v="2220"/>
    <n v="1087.8"/>
    <n v="0.49"/>
    <x v="2"/>
    <x v="5"/>
    <x v="1"/>
    <n v="37"/>
    <n v="18.13"/>
  </r>
  <r>
    <x v="2"/>
    <n v="1185732"/>
    <d v="2021-07-20T00:00:00"/>
    <x v="0"/>
    <s v="Maryland"/>
    <s v="Baltimore"/>
    <x v="3"/>
    <n v="36"/>
    <x v="222"/>
    <n v="1620"/>
    <n v="761.4"/>
    <n v="0.47"/>
    <x v="2"/>
    <x v="5"/>
    <x v="1"/>
    <n v="36"/>
    <n v="16.919999999999998"/>
  </r>
  <r>
    <x v="2"/>
    <n v="1185732"/>
    <d v="2021-07-20T00:00:00"/>
    <x v="0"/>
    <s v="Maryland"/>
    <s v="Baltimore"/>
    <x v="4"/>
    <n v="46"/>
    <x v="175"/>
    <n v="2346"/>
    <n v="1055.6999999999998"/>
    <n v="0.44999999999999996"/>
    <x v="2"/>
    <x v="5"/>
    <x v="1"/>
    <n v="46"/>
    <n v="20.699999999999996"/>
  </r>
  <r>
    <x v="2"/>
    <n v="1185732"/>
    <d v="2021-07-20T00:00:00"/>
    <x v="0"/>
    <s v="Maryland"/>
    <s v="Baltimore"/>
    <x v="5"/>
    <n v="54"/>
    <x v="240"/>
    <n v="5508"/>
    <n v="2313.36"/>
    <n v="0.42"/>
    <x v="2"/>
    <x v="5"/>
    <x v="1"/>
    <n v="54"/>
    <n v="22.68"/>
  </r>
  <r>
    <x v="2"/>
    <n v="1185732"/>
    <d v="2021-08-21T00:00:00"/>
    <x v="0"/>
    <s v="Maryland"/>
    <s v="Baltimore"/>
    <x v="0"/>
    <n v="48"/>
    <x v="192"/>
    <n v="6480"/>
    <n v="3434.4"/>
    <n v="0.53"/>
    <x v="2"/>
    <x v="6"/>
    <x v="1"/>
    <n v="48"/>
    <n v="25.44"/>
  </r>
  <r>
    <x v="2"/>
    <n v="1185732"/>
    <d v="2021-08-21T00:00:00"/>
    <x v="0"/>
    <s v="Maryland"/>
    <s v="Baltimore"/>
    <x v="1"/>
    <n v="41"/>
    <x v="170"/>
    <n v="3403"/>
    <n v="1701.5"/>
    <n v="0.5"/>
    <x v="2"/>
    <x v="6"/>
    <x v="1"/>
    <n v="41"/>
    <n v="20.5"/>
  </r>
  <r>
    <x v="2"/>
    <n v="1185732"/>
    <d v="2021-08-21T00:00:00"/>
    <x v="0"/>
    <s v="Maryland"/>
    <s v="Baltimore"/>
    <x v="2"/>
    <n v="39"/>
    <x v="180"/>
    <n v="2340"/>
    <n v="1170"/>
    <n v="0.5"/>
    <x v="2"/>
    <x v="6"/>
    <x v="1"/>
    <n v="39"/>
    <n v="19.5"/>
  </r>
  <r>
    <x v="2"/>
    <n v="1185732"/>
    <d v="2021-08-21T00:00:00"/>
    <x v="0"/>
    <s v="Maryland"/>
    <s v="Baltimore"/>
    <x v="3"/>
    <n v="37"/>
    <x v="178"/>
    <n v="1628"/>
    <n v="748.88"/>
    <n v="0.45999999999999996"/>
    <x v="2"/>
    <x v="6"/>
    <x v="1"/>
    <n v="37"/>
    <n v="17.02"/>
  </r>
  <r>
    <x v="2"/>
    <n v="1185732"/>
    <d v="2021-08-21T00:00:00"/>
    <x v="0"/>
    <s v="Maryland"/>
    <s v="Baltimore"/>
    <x v="4"/>
    <n v="47"/>
    <x v="183"/>
    <n v="1786"/>
    <n v="803.69999999999993"/>
    <n v="0.44999999999999996"/>
    <x v="2"/>
    <x v="6"/>
    <x v="1"/>
    <n v="47"/>
    <n v="21.15"/>
  </r>
  <r>
    <x v="2"/>
    <n v="1185732"/>
    <d v="2021-08-21T00:00:00"/>
    <x v="0"/>
    <s v="Maryland"/>
    <s v="Baltimore"/>
    <x v="5"/>
    <n v="53"/>
    <x v="194"/>
    <n v="4293"/>
    <n v="1845.99"/>
    <n v="0.43"/>
    <x v="2"/>
    <x v="6"/>
    <x v="1"/>
    <n v="53"/>
    <n v="22.79"/>
  </r>
  <r>
    <x v="2"/>
    <n v="1185732"/>
    <d v="2021-09-20T00:00:00"/>
    <x v="0"/>
    <s v="Maryland"/>
    <s v="Baltimore"/>
    <x v="0"/>
    <n v="49"/>
    <x v="209"/>
    <n v="6272"/>
    <n v="3198.7200000000003"/>
    <n v="0.51"/>
    <x v="2"/>
    <x v="7"/>
    <x v="1"/>
    <n v="49"/>
    <n v="24.990000000000002"/>
  </r>
  <r>
    <x v="2"/>
    <n v="1185732"/>
    <d v="2021-09-20T00:00:00"/>
    <x v="0"/>
    <s v="Maryland"/>
    <s v="Baltimore"/>
    <x v="1"/>
    <n v="44"/>
    <x v="184"/>
    <n v="2772"/>
    <n v="1247.3999999999999"/>
    <n v="0.44999999999999996"/>
    <x v="2"/>
    <x v="7"/>
    <x v="1"/>
    <n v="44"/>
    <n v="19.799999999999997"/>
  </r>
  <r>
    <x v="2"/>
    <n v="1185732"/>
    <d v="2021-09-20T00:00:00"/>
    <x v="0"/>
    <s v="Maryland"/>
    <s v="Baltimore"/>
    <x v="2"/>
    <n v="38"/>
    <x v="218"/>
    <n v="1368"/>
    <n v="684"/>
    <n v="0.5"/>
    <x v="2"/>
    <x v="7"/>
    <x v="1"/>
    <n v="38"/>
    <n v="19"/>
  </r>
  <r>
    <x v="2"/>
    <n v="1185732"/>
    <d v="2021-09-20T00:00:00"/>
    <x v="0"/>
    <s v="Maryland"/>
    <s v="Baltimore"/>
    <x v="3"/>
    <n v="36"/>
    <x v="52"/>
    <n v="900"/>
    <n v="404.99999999999994"/>
    <n v="0.44999999999999996"/>
    <x v="2"/>
    <x v="7"/>
    <x v="1"/>
    <n v="36"/>
    <n v="16.2"/>
  </r>
  <r>
    <x v="2"/>
    <n v="1185732"/>
    <d v="2021-09-20T00:00:00"/>
    <x v="0"/>
    <s v="Maryland"/>
    <s v="Baltimore"/>
    <x v="4"/>
    <n v="48"/>
    <x v="267"/>
    <n v="1440"/>
    <n v="619.20000000000005"/>
    <n v="0.43"/>
    <x v="2"/>
    <x v="7"/>
    <x v="1"/>
    <n v="48"/>
    <n v="20.64"/>
  </r>
  <r>
    <x v="2"/>
    <n v="1185732"/>
    <d v="2021-09-20T00:00:00"/>
    <x v="0"/>
    <s v="Maryland"/>
    <s v="Baltimore"/>
    <x v="5"/>
    <n v="54"/>
    <x v="50"/>
    <n v="2700"/>
    <n v="1080"/>
    <n v="0.4"/>
    <x v="2"/>
    <x v="7"/>
    <x v="1"/>
    <n v="54"/>
    <n v="21.6"/>
  </r>
  <r>
    <x v="2"/>
    <n v="1185732"/>
    <d v="2021-10-22T00:00:00"/>
    <x v="0"/>
    <s v="Maryland"/>
    <s v="Baltimore"/>
    <x v="0"/>
    <n v="52"/>
    <x v="161"/>
    <n v="5876"/>
    <n v="3173.0400000000004"/>
    <n v="0.54"/>
    <x v="2"/>
    <x v="8"/>
    <x v="1"/>
    <n v="52"/>
    <n v="28.080000000000005"/>
  </r>
  <r>
    <x v="2"/>
    <n v="1185732"/>
    <d v="2021-10-22T00:00:00"/>
    <x v="0"/>
    <s v="Maryland"/>
    <s v="Baltimore"/>
    <x v="1"/>
    <n v="48"/>
    <x v="208"/>
    <n v="2784"/>
    <n v="1280.6399999999999"/>
    <n v="0.45999999999999996"/>
    <x v="2"/>
    <x v="8"/>
    <x v="1"/>
    <n v="48"/>
    <n v="22.08"/>
  </r>
  <r>
    <x v="2"/>
    <n v="1185732"/>
    <d v="2021-10-22T00:00:00"/>
    <x v="0"/>
    <s v="Maryland"/>
    <s v="Baltimore"/>
    <x v="2"/>
    <n v="49"/>
    <x v="52"/>
    <n v="1225"/>
    <n v="563.5"/>
    <n v="0.45999999999999996"/>
    <x v="2"/>
    <x v="8"/>
    <x v="1"/>
    <n v="49"/>
    <n v="22.54"/>
  </r>
  <r>
    <x v="0"/>
    <n v="1185732"/>
    <d v="2021-10-22T00:00:00"/>
    <x v="0"/>
    <s v="Maryland"/>
    <s v="Baltimore"/>
    <x v="3"/>
    <n v="49"/>
    <x v="262"/>
    <n v="1029"/>
    <n v="514.5"/>
    <n v="0.5"/>
    <x v="2"/>
    <x v="8"/>
    <x v="1"/>
    <n v="49"/>
    <n v="24.5"/>
  </r>
  <r>
    <x v="0"/>
    <n v="1185732"/>
    <d v="2021-10-22T00:00:00"/>
    <x v="0"/>
    <s v="Maryland"/>
    <s v="Baltimore"/>
    <x v="4"/>
    <n v="56"/>
    <x v="187"/>
    <n v="1120"/>
    <n v="448"/>
    <n v="0.4"/>
    <x v="2"/>
    <x v="8"/>
    <x v="1"/>
    <n v="56"/>
    <n v="22.4"/>
  </r>
  <r>
    <x v="0"/>
    <n v="1185732"/>
    <d v="2021-10-22T00:00:00"/>
    <x v="0"/>
    <s v="Maryland"/>
    <s v="Baltimore"/>
    <x v="5"/>
    <n v="60"/>
    <x v="239"/>
    <n v="3120"/>
    <n v="1248"/>
    <n v="0.4"/>
    <x v="2"/>
    <x v="8"/>
    <x v="1"/>
    <n v="60"/>
    <n v="24"/>
  </r>
  <r>
    <x v="0"/>
    <n v="1185732"/>
    <d v="2021-11-21T00:00:00"/>
    <x v="0"/>
    <s v="Maryland"/>
    <s v="Baltimore"/>
    <x v="0"/>
    <n v="58"/>
    <x v="246"/>
    <n v="5104"/>
    <n v="2807.2000000000003"/>
    <n v="0.55000000000000004"/>
    <x v="2"/>
    <x v="9"/>
    <x v="1"/>
    <n v="58"/>
    <n v="31.900000000000002"/>
  </r>
  <r>
    <x v="0"/>
    <n v="1185732"/>
    <d v="2021-11-21T00:00:00"/>
    <x v="0"/>
    <s v="Maryland"/>
    <s v="Baltimore"/>
    <x v="1"/>
    <n v="45"/>
    <x v="175"/>
    <n v="2295"/>
    <n v="1078.6499999999999"/>
    <n v="0.47"/>
    <x v="2"/>
    <x v="9"/>
    <x v="1"/>
    <n v="45"/>
    <n v="21.15"/>
  </r>
  <r>
    <x v="0"/>
    <n v="1185732"/>
    <d v="2021-11-21T00:00:00"/>
    <x v="0"/>
    <s v="Maryland"/>
    <s v="Baltimore"/>
    <x v="2"/>
    <n v="49"/>
    <x v="291"/>
    <n v="2352"/>
    <n v="1176"/>
    <n v="0.5"/>
    <x v="2"/>
    <x v="9"/>
    <x v="1"/>
    <n v="49"/>
    <n v="24.5"/>
  </r>
  <r>
    <x v="0"/>
    <n v="1185732"/>
    <d v="2021-11-21T00:00:00"/>
    <x v="0"/>
    <s v="Maryland"/>
    <s v="Baltimore"/>
    <x v="3"/>
    <n v="48"/>
    <x v="207"/>
    <n v="1968"/>
    <n v="905.28"/>
    <n v="0.45999999999999996"/>
    <x v="2"/>
    <x v="9"/>
    <x v="1"/>
    <n v="48"/>
    <n v="22.08"/>
  </r>
  <r>
    <x v="0"/>
    <n v="1185732"/>
    <d v="2021-11-21T00:00:00"/>
    <x v="0"/>
    <s v="Maryland"/>
    <s v="Baltimore"/>
    <x v="4"/>
    <n v="56"/>
    <x v="226"/>
    <n v="1736"/>
    <n v="763.84"/>
    <n v="0.44"/>
    <x v="2"/>
    <x v="9"/>
    <x v="1"/>
    <n v="56"/>
    <n v="24.64"/>
  </r>
  <r>
    <x v="0"/>
    <n v="1185732"/>
    <d v="2021-11-21T00:00:00"/>
    <x v="0"/>
    <s v="Maryland"/>
    <s v="Baltimore"/>
    <x v="5"/>
    <n v="62"/>
    <x v="184"/>
    <n v="3906"/>
    <n v="1679.58"/>
    <n v="0.43"/>
    <x v="2"/>
    <x v="9"/>
    <x v="1"/>
    <n v="62"/>
    <n v="26.66"/>
  </r>
  <r>
    <x v="0"/>
    <n v="1185732"/>
    <d v="2021-12-20T00:00:00"/>
    <x v="0"/>
    <s v="Maryland"/>
    <s v="Baltimore"/>
    <x v="0"/>
    <n v="57"/>
    <x v="185"/>
    <n v="6954"/>
    <n v="3477"/>
    <n v="0.5"/>
    <x v="2"/>
    <x v="10"/>
    <x v="1"/>
    <n v="57"/>
    <n v="28.5"/>
  </r>
  <r>
    <x v="0"/>
    <n v="1185732"/>
    <d v="2021-12-20T00:00:00"/>
    <x v="0"/>
    <s v="Maryland"/>
    <s v="Baltimore"/>
    <x v="1"/>
    <n v="46"/>
    <x v="188"/>
    <n v="2990"/>
    <n v="1495"/>
    <n v="0.5"/>
    <x v="2"/>
    <x v="10"/>
    <x v="1"/>
    <n v="46"/>
    <n v="23"/>
  </r>
  <r>
    <x v="0"/>
    <n v="1185732"/>
    <d v="2021-12-20T00:00:00"/>
    <x v="0"/>
    <s v="Maryland"/>
    <s v="Baltimore"/>
    <x v="2"/>
    <n v="45"/>
    <x v="188"/>
    <n v="2925"/>
    <n v="1374.75"/>
    <n v="0.47"/>
    <x v="2"/>
    <x v="10"/>
    <x v="1"/>
    <n v="45"/>
    <n v="21.15"/>
  </r>
  <r>
    <x v="0"/>
    <n v="1185732"/>
    <d v="2021-12-20T00:00:00"/>
    <x v="0"/>
    <s v="Maryland"/>
    <s v="Baltimore"/>
    <x v="3"/>
    <n v="49"/>
    <x v="178"/>
    <n v="2156"/>
    <n v="1013.3199999999999"/>
    <n v="0.47"/>
    <x v="2"/>
    <x v="10"/>
    <x v="1"/>
    <n v="49"/>
    <n v="23.029999999999998"/>
  </r>
  <r>
    <x v="0"/>
    <n v="1185732"/>
    <d v="2021-12-20T00:00:00"/>
    <x v="0"/>
    <s v="Maryland"/>
    <s v="Baltimore"/>
    <x v="4"/>
    <n v="54"/>
    <x v="175"/>
    <n v="2754"/>
    <n v="1129.1399999999999"/>
    <n v="0.41"/>
    <x v="2"/>
    <x v="10"/>
    <x v="1"/>
    <n v="54"/>
    <n v="22.139999999999997"/>
  </r>
  <r>
    <x v="0"/>
    <n v="1185732"/>
    <d v="2021-12-20T00:00:00"/>
    <x v="0"/>
    <s v="Maryland"/>
    <s v="Baltimore"/>
    <x v="5"/>
    <n v="61"/>
    <x v="249"/>
    <n v="4392"/>
    <n v="1844.6399999999999"/>
    <n v="0.42"/>
    <x v="2"/>
    <x v="10"/>
    <x v="1"/>
    <n v="61"/>
    <n v="25.619999999999997"/>
  </r>
  <r>
    <x v="0"/>
    <n v="1185732"/>
    <d v="2021-01-17T00:00:00"/>
    <x v="0"/>
    <s v="Maryland"/>
    <s v="Baltimore"/>
    <x v="0"/>
    <n v="36"/>
    <x v="251"/>
    <n v="4932"/>
    <n v="2219.3999999999996"/>
    <n v="0.44999999999999996"/>
    <x v="2"/>
    <x v="0"/>
    <x v="1"/>
    <n v="36"/>
    <n v="16.199999999999996"/>
  </r>
  <r>
    <x v="0"/>
    <n v="1185732"/>
    <d v="2021-01-17T00:00:00"/>
    <x v="0"/>
    <s v="Maryland"/>
    <s v="Baltimore"/>
    <x v="1"/>
    <n v="38"/>
    <x v="194"/>
    <n v="3078"/>
    <n v="1539"/>
    <n v="0.5"/>
    <x v="2"/>
    <x v="0"/>
    <x v="1"/>
    <n v="38"/>
    <n v="19"/>
  </r>
  <r>
    <x v="0"/>
    <n v="1185732"/>
    <d v="2021-01-17T00:00:00"/>
    <x v="0"/>
    <s v="Maryland"/>
    <s v="Baltimore"/>
    <x v="2"/>
    <n v="29"/>
    <x v="250"/>
    <n v="2639"/>
    <n v="1398.67"/>
    <n v="0.53"/>
    <x v="2"/>
    <x v="0"/>
    <x v="1"/>
    <n v="29"/>
    <n v="15.370000000000001"/>
  </r>
  <r>
    <x v="0"/>
    <n v="1185732"/>
    <d v="2021-01-17T00:00:00"/>
    <x v="0"/>
    <s v="Maryland"/>
    <s v="Baltimore"/>
    <x v="3"/>
    <n v="32"/>
    <x v="172"/>
    <n v="1504"/>
    <n v="827.2"/>
    <n v="0.55000000000000004"/>
    <x v="2"/>
    <x v="0"/>
    <x v="1"/>
    <n v="32"/>
    <n v="17.600000000000001"/>
  </r>
  <r>
    <x v="0"/>
    <n v="1185732"/>
    <d v="2021-01-17T00:00:00"/>
    <x v="0"/>
    <s v="Maryland"/>
    <s v="Baltimore"/>
    <x v="4"/>
    <n v="49"/>
    <x v="229"/>
    <n v="2891"/>
    <n v="1214.22"/>
    <n v="0.42"/>
    <x v="2"/>
    <x v="0"/>
    <x v="1"/>
    <n v="49"/>
    <n v="20.580000000000002"/>
  </r>
  <r>
    <x v="0"/>
    <n v="1185732"/>
    <d v="2021-01-17T00:00:00"/>
    <x v="0"/>
    <s v="Maryland"/>
    <s v="Baltimore"/>
    <x v="5"/>
    <n v="36"/>
    <x v="194"/>
    <n v="2916"/>
    <n v="1487.16"/>
    <n v="0.51"/>
    <x v="2"/>
    <x v="0"/>
    <x v="1"/>
    <n v="36"/>
    <n v="18.36"/>
  </r>
  <r>
    <x v="0"/>
    <n v="1185732"/>
    <d v="2021-02-15T00:00:00"/>
    <x v="0"/>
    <s v="Maryland"/>
    <s v="Baltimore"/>
    <x v="0"/>
    <n v="39"/>
    <x v="179"/>
    <n v="5616"/>
    <n v="2808"/>
    <n v="0.5"/>
    <x v="2"/>
    <x v="1"/>
    <x v="1"/>
    <n v="39"/>
    <n v="19.5"/>
  </r>
  <r>
    <x v="0"/>
    <n v="1185732"/>
    <d v="2021-02-15T00:00:00"/>
    <x v="0"/>
    <s v="Maryland"/>
    <s v="Baltimore"/>
    <x v="1"/>
    <n v="37"/>
    <x v="176"/>
    <n v="2257"/>
    <n v="1038.22"/>
    <n v="0.45999999999999996"/>
    <x v="2"/>
    <x v="1"/>
    <x v="1"/>
    <n v="37"/>
    <n v="17.02"/>
  </r>
  <r>
    <x v="0"/>
    <n v="1185732"/>
    <d v="2021-02-15T00:00:00"/>
    <x v="0"/>
    <s v="Maryland"/>
    <s v="Baltimore"/>
    <x v="2"/>
    <n v="27"/>
    <x v="173"/>
    <n v="1863"/>
    <n v="950.13"/>
    <n v="0.51"/>
    <x v="2"/>
    <x v="1"/>
    <x v="1"/>
    <n v="27"/>
    <n v="13.77"/>
  </r>
  <r>
    <x v="0"/>
    <n v="1185732"/>
    <d v="2021-02-15T00:00:00"/>
    <x v="0"/>
    <s v="Delaware"/>
    <s v="Wilmington"/>
    <x v="3"/>
    <n v="33"/>
    <x v="222"/>
    <n v="1485"/>
    <n v="816.75000000000011"/>
    <n v="0.55000000000000004"/>
    <x v="2"/>
    <x v="1"/>
    <x v="1"/>
    <n v="33"/>
    <n v="18.150000000000002"/>
  </r>
  <r>
    <x v="0"/>
    <n v="1185732"/>
    <d v="2021-02-15T00:00:00"/>
    <x v="0"/>
    <s v="Delaware"/>
    <s v="Wilmington"/>
    <x v="4"/>
    <n v="45"/>
    <x v="188"/>
    <n v="2925"/>
    <n v="1199.25"/>
    <n v="0.41"/>
    <x v="2"/>
    <x v="1"/>
    <x v="1"/>
    <n v="45"/>
    <n v="18.45"/>
  </r>
  <r>
    <x v="0"/>
    <n v="1185732"/>
    <d v="2021-02-15T00:00:00"/>
    <x v="0"/>
    <s v="Delaware"/>
    <s v="Wilmington"/>
    <x v="5"/>
    <n v="39"/>
    <x v="230"/>
    <n v="3822"/>
    <n v="2025.66"/>
    <n v="0.53"/>
    <x v="2"/>
    <x v="1"/>
    <x v="1"/>
    <n v="39"/>
    <n v="20.67"/>
  </r>
  <r>
    <x v="0"/>
    <n v="1185732"/>
    <d v="2021-03-13T00:00:00"/>
    <x v="0"/>
    <s v="Delaware"/>
    <s v="Wilmington"/>
    <x v="0"/>
    <n v="36"/>
    <x v="174"/>
    <n v="5688"/>
    <n v="2616.48"/>
    <n v="0.45999999999999996"/>
    <x v="2"/>
    <x v="2"/>
    <x v="1"/>
    <n v="36"/>
    <n v="16.559999999999999"/>
  </r>
  <r>
    <x v="0"/>
    <n v="1185732"/>
    <d v="2021-03-13T00:00:00"/>
    <x v="0"/>
    <s v="Delaware"/>
    <s v="Wilmington"/>
    <x v="1"/>
    <n v="39"/>
    <x v="181"/>
    <n v="2652"/>
    <n v="1193.3999999999999"/>
    <n v="0.44999999999999996"/>
    <x v="2"/>
    <x v="2"/>
    <x v="1"/>
    <n v="39"/>
    <n v="17.549999999999997"/>
  </r>
  <r>
    <x v="0"/>
    <n v="1185732"/>
    <d v="2021-03-13T00:00:00"/>
    <x v="0"/>
    <s v="Delaware"/>
    <s v="Wilmington"/>
    <x v="2"/>
    <n v="29"/>
    <x v="173"/>
    <n v="2001"/>
    <n v="1080.54"/>
    <n v="0.54"/>
    <x v="2"/>
    <x v="2"/>
    <x v="1"/>
    <n v="29"/>
    <n v="15.66"/>
  </r>
  <r>
    <x v="0"/>
    <n v="1185732"/>
    <d v="2021-03-13T00:00:00"/>
    <x v="0"/>
    <s v="Delaware"/>
    <s v="Wilmington"/>
    <x v="3"/>
    <n v="32"/>
    <x v="226"/>
    <n v="992"/>
    <n v="525.76"/>
    <n v="0.53"/>
    <x v="2"/>
    <x v="2"/>
    <x v="1"/>
    <n v="32"/>
    <n v="16.96"/>
  </r>
  <r>
    <x v="0"/>
    <n v="1185732"/>
    <d v="2021-03-13T00:00:00"/>
    <x v="0"/>
    <s v="Delaware"/>
    <s v="Wilmington"/>
    <x v="4"/>
    <n v="46"/>
    <x v="200"/>
    <n v="2254"/>
    <n v="924.14"/>
    <n v="0.41"/>
    <x v="2"/>
    <x v="2"/>
    <x v="1"/>
    <n v="46"/>
    <n v="18.86"/>
  </r>
  <r>
    <x v="0"/>
    <n v="1185732"/>
    <d v="2021-03-13T00:00:00"/>
    <x v="0"/>
    <s v="Delaware"/>
    <s v="Wilmington"/>
    <x v="5"/>
    <n v="39"/>
    <x v="249"/>
    <n v="2808"/>
    <n v="1404"/>
    <n v="0.5"/>
    <x v="2"/>
    <x v="2"/>
    <x v="1"/>
    <n v="39"/>
    <n v="19.5"/>
  </r>
  <r>
    <x v="0"/>
    <n v="1185732"/>
    <d v="2021-04-14T00:00:00"/>
    <x v="0"/>
    <s v="Delaware"/>
    <s v="Wilmington"/>
    <x v="0"/>
    <n v="36"/>
    <x v="165"/>
    <n v="4716"/>
    <n v="2358"/>
    <n v="0.5"/>
    <x v="2"/>
    <x v="3"/>
    <x v="1"/>
    <n v="36"/>
    <n v="18"/>
  </r>
  <r>
    <x v="0"/>
    <n v="1185732"/>
    <d v="2021-04-14T00:00:00"/>
    <x v="0"/>
    <s v="Delaware"/>
    <s v="Wilmington"/>
    <x v="1"/>
    <n v="38"/>
    <x v="176"/>
    <n v="2318"/>
    <n v="1089.46"/>
    <n v="0.47"/>
    <x v="2"/>
    <x v="3"/>
    <x v="1"/>
    <n v="38"/>
    <n v="17.86"/>
  </r>
  <r>
    <x v="0"/>
    <n v="1185732"/>
    <d v="2021-04-14T00:00:00"/>
    <x v="0"/>
    <s v="Delaware"/>
    <s v="Wilmington"/>
    <x v="2"/>
    <n v="27"/>
    <x v="229"/>
    <n v="1593"/>
    <n v="876.15000000000009"/>
    <n v="0.55000000000000004"/>
    <x v="2"/>
    <x v="3"/>
    <x v="1"/>
    <n v="27"/>
    <n v="14.850000000000001"/>
  </r>
  <r>
    <x v="0"/>
    <n v="1185732"/>
    <d v="2021-04-14T00:00:00"/>
    <x v="0"/>
    <s v="Delaware"/>
    <s v="Wilmington"/>
    <x v="3"/>
    <n v="32"/>
    <x v="178"/>
    <n v="1408"/>
    <n v="718.08"/>
    <n v="0.51"/>
    <x v="2"/>
    <x v="3"/>
    <x v="1"/>
    <n v="32"/>
    <n v="16.32"/>
  </r>
  <r>
    <x v="0"/>
    <n v="1185732"/>
    <d v="2021-04-14T00:00:00"/>
    <x v="0"/>
    <s v="Delaware"/>
    <s v="Wilmington"/>
    <x v="4"/>
    <n v="47"/>
    <x v="222"/>
    <n v="2115"/>
    <n v="951.74999999999989"/>
    <n v="0.44999999999999996"/>
    <x v="2"/>
    <x v="3"/>
    <x v="1"/>
    <n v="47"/>
    <n v="21.15"/>
  </r>
  <r>
    <x v="0"/>
    <n v="1185732"/>
    <d v="2021-04-14T00:00:00"/>
    <x v="0"/>
    <s v="Delaware"/>
    <s v="Wilmington"/>
    <x v="5"/>
    <n v="38"/>
    <x v="252"/>
    <n v="2964"/>
    <n v="1600.5600000000002"/>
    <n v="0.54"/>
    <x v="2"/>
    <x v="3"/>
    <x v="1"/>
    <n v="38"/>
    <n v="20.520000000000003"/>
  </r>
  <r>
    <x v="0"/>
    <n v="1185732"/>
    <d v="2021-05-13T00:00:00"/>
    <x v="0"/>
    <s v="Delaware"/>
    <s v="Wilmington"/>
    <x v="0"/>
    <n v="51"/>
    <x v="160"/>
    <n v="8160"/>
    <n v="3916.7999999999997"/>
    <n v="0.48"/>
    <x v="2"/>
    <x v="4"/>
    <x v="1"/>
    <n v="51"/>
    <n v="24.479999999999997"/>
  </r>
  <r>
    <x v="0"/>
    <n v="1185732"/>
    <d v="2021-05-13T00:00:00"/>
    <x v="0"/>
    <s v="Delaware"/>
    <s v="Wilmington"/>
    <x v="1"/>
    <n v="47"/>
    <x v="173"/>
    <n v="3243"/>
    <n v="1459.35"/>
    <n v="0.44999999999999996"/>
    <x v="2"/>
    <x v="4"/>
    <x v="1"/>
    <n v="47"/>
    <n v="21.15"/>
  </r>
  <r>
    <x v="0"/>
    <n v="1185732"/>
    <d v="2021-05-13T00:00:00"/>
    <x v="0"/>
    <s v="Delaware"/>
    <s v="Wilmington"/>
    <x v="2"/>
    <n v="41"/>
    <x v="194"/>
    <n v="3321"/>
    <n v="1726.92"/>
    <n v="0.52"/>
    <x v="2"/>
    <x v="4"/>
    <x v="1"/>
    <n v="41"/>
    <n v="21.32"/>
  </r>
  <r>
    <x v="0"/>
    <n v="1185732"/>
    <d v="2021-05-13T00:00:00"/>
    <x v="0"/>
    <s v="Delaware"/>
    <s v="Wilmington"/>
    <x v="3"/>
    <n v="41"/>
    <x v="188"/>
    <n v="2665"/>
    <n v="1385.8"/>
    <n v="0.52"/>
    <x v="2"/>
    <x v="4"/>
    <x v="1"/>
    <n v="41"/>
    <n v="21.32"/>
  </r>
  <r>
    <x v="0"/>
    <n v="1185732"/>
    <d v="2021-05-13T00:00:00"/>
    <x v="0"/>
    <s v="Delaware"/>
    <s v="Wilmington"/>
    <x v="4"/>
    <n v="50"/>
    <x v="238"/>
    <n v="3700"/>
    <n v="1554"/>
    <n v="0.42"/>
    <x v="2"/>
    <x v="4"/>
    <x v="1"/>
    <n v="50"/>
    <n v="21"/>
  </r>
  <r>
    <x v="0"/>
    <n v="1185732"/>
    <d v="2021-05-13T00:00:00"/>
    <x v="0"/>
    <s v="Delaware"/>
    <s v="Wilmington"/>
    <x v="5"/>
    <n v="54"/>
    <x v="233"/>
    <n v="5616"/>
    <n v="3088.8"/>
    <n v="0.55000000000000004"/>
    <x v="2"/>
    <x v="4"/>
    <x v="1"/>
    <n v="54"/>
    <n v="29.700000000000003"/>
  </r>
  <r>
    <x v="0"/>
    <n v="1185732"/>
    <d v="2021-06-15T00:00:00"/>
    <x v="0"/>
    <s v="Delaware"/>
    <s v="Wilmington"/>
    <x v="0"/>
    <n v="51"/>
    <x v="133"/>
    <n v="9639"/>
    <n v="4433.9399999999996"/>
    <n v="0.45999999999999996"/>
    <x v="2"/>
    <x v="11"/>
    <x v="1"/>
    <n v="51"/>
    <n v="23.459999999999997"/>
  </r>
  <r>
    <x v="0"/>
    <n v="1185732"/>
    <d v="2021-06-15T00:00:00"/>
    <x v="0"/>
    <s v="Delaware"/>
    <s v="Wilmington"/>
    <x v="1"/>
    <n v="48"/>
    <x v="196"/>
    <n v="5760"/>
    <n v="2591.9999999999995"/>
    <n v="0.44999999999999996"/>
    <x v="2"/>
    <x v="11"/>
    <x v="1"/>
    <n v="48"/>
    <n v="21.599999999999998"/>
  </r>
  <r>
    <x v="0"/>
    <n v="1185732"/>
    <d v="2021-06-15T00:00:00"/>
    <x v="0"/>
    <s v="Delaware"/>
    <s v="Wilmington"/>
    <x v="2"/>
    <n v="43"/>
    <x v="211"/>
    <n v="3655"/>
    <n v="1937.15"/>
    <n v="0.53"/>
    <x v="2"/>
    <x v="11"/>
    <x v="1"/>
    <n v="43"/>
    <n v="22.790000000000003"/>
  </r>
  <r>
    <x v="0"/>
    <n v="1185732"/>
    <d v="2021-06-15T00:00:00"/>
    <x v="0"/>
    <s v="Delaware"/>
    <s v="Wilmington"/>
    <x v="3"/>
    <n v="41"/>
    <x v="41"/>
    <n v="3075"/>
    <n v="1691.2500000000002"/>
    <n v="0.55000000000000004"/>
    <x v="2"/>
    <x v="11"/>
    <x v="1"/>
    <n v="41"/>
    <n v="22.550000000000004"/>
  </r>
  <r>
    <x v="0"/>
    <n v="1185732"/>
    <d v="2021-06-15T00:00:00"/>
    <x v="0"/>
    <s v="Delaware"/>
    <s v="Wilmington"/>
    <x v="4"/>
    <n v="50"/>
    <x v="41"/>
    <n v="3750"/>
    <n v="1500"/>
    <n v="0.4"/>
    <x v="2"/>
    <x v="11"/>
    <x v="1"/>
    <n v="50"/>
    <n v="20"/>
  </r>
  <r>
    <x v="0"/>
    <n v="1185732"/>
    <d v="2021-06-15T00:00:00"/>
    <x v="0"/>
    <s v="Delaware"/>
    <s v="Wilmington"/>
    <x v="5"/>
    <n v="56"/>
    <x v="192"/>
    <n v="7560"/>
    <n v="4006.8"/>
    <n v="0.53"/>
    <x v="2"/>
    <x v="11"/>
    <x v="1"/>
    <n v="56"/>
    <n v="29.68"/>
  </r>
  <r>
    <x v="0"/>
    <n v="1185732"/>
    <d v="2021-07-13T00:00:00"/>
    <x v="0"/>
    <s v="Delaware"/>
    <s v="Wilmington"/>
    <x v="0"/>
    <n v="53"/>
    <x v="131"/>
    <n v="9646"/>
    <n v="4823"/>
    <n v="0.5"/>
    <x v="2"/>
    <x v="5"/>
    <x v="1"/>
    <n v="53"/>
    <n v="26.5"/>
  </r>
  <r>
    <x v="0"/>
    <n v="1185732"/>
    <d v="2021-07-13T00:00:00"/>
    <x v="0"/>
    <s v="Delaware"/>
    <s v="Wilmington"/>
    <x v="1"/>
    <n v="47"/>
    <x v="164"/>
    <n v="5593"/>
    <n v="2516.85"/>
    <n v="0.44999999999999996"/>
    <x v="2"/>
    <x v="5"/>
    <x v="1"/>
    <n v="47"/>
    <n v="21.15"/>
  </r>
  <r>
    <x v="0"/>
    <n v="1185732"/>
    <d v="2021-07-13T00:00:00"/>
    <x v="0"/>
    <s v="Delaware"/>
    <s v="Wilmington"/>
    <x v="2"/>
    <n v="41"/>
    <x v="240"/>
    <n v="4182"/>
    <n v="2258.2800000000002"/>
    <n v="0.54"/>
    <x v="2"/>
    <x v="5"/>
    <x v="1"/>
    <n v="41"/>
    <n v="22.14"/>
  </r>
  <r>
    <x v="0"/>
    <n v="1185732"/>
    <d v="2021-07-13T00:00:00"/>
    <x v="0"/>
    <s v="Delaware"/>
    <s v="Wilmington"/>
    <x v="3"/>
    <n v="43"/>
    <x v="228"/>
    <n v="3870"/>
    <n v="2051.1"/>
    <n v="0.53"/>
    <x v="2"/>
    <x v="5"/>
    <x v="1"/>
    <n v="43"/>
    <n v="22.79"/>
  </r>
  <r>
    <x v="0"/>
    <n v="1185732"/>
    <d v="2021-07-13T00:00:00"/>
    <x v="0"/>
    <s v="Delaware"/>
    <s v="Wilmington"/>
    <x v="4"/>
    <n v="51"/>
    <x v="198"/>
    <n v="4794"/>
    <n v="1965.54"/>
    <n v="0.41"/>
    <x v="2"/>
    <x v="5"/>
    <x v="1"/>
    <n v="51"/>
    <n v="20.91"/>
  </r>
  <r>
    <x v="0"/>
    <n v="1185732"/>
    <d v="2021-07-13T00:00:00"/>
    <x v="0"/>
    <s v="Delaware"/>
    <s v="Wilmington"/>
    <x v="5"/>
    <n v="55"/>
    <x v="57"/>
    <n v="7975"/>
    <n v="3987.5"/>
    <n v="0.5"/>
    <x v="2"/>
    <x v="5"/>
    <x v="1"/>
    <n v="55"/>
    <n v="27.5"/>
  </r>
  <r>
    <x v="0"/>
    <n v="1185732"/>
    <d v="2021-08-14T00:00:00"/>
    <x v="0"/>
    <s v="Delaware"/>
    <s v="Wilmington"/>
    <x v="0"/>
    <n v="50"/>
    <x v="134"/>
    <n v="8150"/>
    <n v="3993.5"/>
    <n v="0.49"/>
    <x v="2"/>
    <x v="6"/>
    <x v="1"/>
    <n v="50"/>
    <n v="24.5"/>
  </r>
  <r>
    <x v="0"/>
    <n v="1185732"/>
    <d v="2021-08-14T00:00:00"/>
    <x v="0"/>
    <s v="Delaware"/>
    <s v="Wilmington"/>
    <x v="1"/>
    <n v="47"/>
    <x v="209"/>
    <n v="6016"/>
    <n v="2767.3599999999997"/>
    <n v="0.45999999999999996"/>
    <x v="2"/>
    <x v="6"/>
    <x v="1"/>
    <n v="47"/>
    <n v="21.619999999999997"/>
  </r>
  <r>
    <x v="0"/>
    <n v="1185732"/>
    <d v="2021-08-14T00:00:00"/>
    <x v="0"/>
    <s v="Delaware"/>
    <s v="Wilmington"/>
    <x v="2"/>
    <n v="42"/>
    <x v="193"/>
    <n v="4410"/>
    <n v="2205"/>
    <n v="0.5"/>
    <x v="2"/>
    <x v="6"/>
    <x v="1"/>
    <n v="42"/>
    <n v="21"/>
  </r>
  <r>
    <x v="0"/>
    <n v="1185732"/>
    <d v="2021-08-14T00:00:00"/>
    <x v="0"/>
    <s v="Delaware"/>
    <s v="Wilmington"/>
    <x v="3"/>
    <n v="41"/>
    <x v="184"/>
    <n v="2583"/>
    <n v="1291.5"/>
    <n v="0.5"/>
    <x v="2"/>
    <x v="6"/>
    <x v="1"/>
    <n v="41"/>
    <n v="20.5"/>
  </r>
  <r>
    <x v="0"/>
    <n v="1185732"/>
    <d v="2021-08-14T00:00:00"/>
    <x v="0"/>
    <s v="Delaware"/>
    <s v="Wilmington"/>
    <x v="4"/>
    <n v="50"/>
    <x v="184"/>
    <n v="3150"/>
    <n v="1417.4999999999998"/>
    <n v="0.44999999999999996"/>
    <x v="2"/>
    <x v="6"/>
    <x v="1"/>
    <n v="50"/>
    <n v="22.499999999999996"/>
  </r>
  <r>
    <x v="0"/>
    <n v="1185732"/>
    <d v="2021-08-14T00:00:00"/>
    <x v="0"/>
    <s v="Delaware"/>
    <s v="Wilmington"/>
    <x v="5"/>
    <n v="59"/>
    <x v="196"/>
    <n v="7080"/>
    <n v="3681.6"/>
    <n v="0.52"/>
    <x v="2"/>
    <x v="6"/>
    <x v="1"/>
    <n v="59"/>
    <n v="30.68"/>
  </r>
  <r>
    <x v="0"/>
    <n v="1185732"/>
    <d v="2021-09-13T00:00:00"/>
    <x v="0"/>
    <s v="Delaware"/>
    <s v="Wilmington"/>
    <x v="0"/>
    <n v="50"/>
    <x v="213"/>
    <n v="7100"/>
    <n v="3479"/>
    <n v="0.49"/>
    <x v="2"/>
    <x v="7"/>
    <x v="1"/>
    <n v="50"/>
    <n v="24.5"/>
  </r>
  <r>
    <x v="0"/>
    <n v="1185732"/>
    <d v="2021-09-13T00:00:00"/>
    <x v="0"/>
    <s v="Delaware"/>
    <s v="Wilmington"/>
    <x v="1"/>
    <n v="47"/>
    <x v="211"/>
    <n v="3995"/>
    <n v="1797.7499999999998"/>
    <n v="0.44999999999999996"/>
    <x v="2"/>
    <x v="7"/>
    <x v="1"/>
    <n v="47"/>
    <n v="21.15"/>
  </r>
  <r>
    <x v="0"/>
    <n v="1185732"/>
    <d v="2021-09-13T00:00:00"/>
    <x v="0"/>
    <s v="Delaware"/>
    <s v="Wilmington"/>
    <x v="2"/>
    <n v="43"/>
    <x v="176"/>
    <n v="2623"/>
    <n v="1337.73"/>
    <n v="0.51"/>
    <x v="2"/>
    <x v="7"/>
    <x v="1"/>
    <n v="43"/>
    <n v="21.93"/>
  </r>
  <r>
    <x v="0"/>
    <n v="1185732"/>
    <d v="2021-09-13T00:00:00"/>
    <x v="0"/>
    <s v="Delaware"/>
    <s v="Wilmington"/>
    <x v="3"/>
    <n v="41"/>
    <x v="180"/>
    <n v="2460"/>
    <n v="1254.5999999999999"/>
    <n v="0.51"/>
    <x v="2"/>
    <x v="7"/>
    <x v="1"/>
    <n v="41"/>
    <n v="20.91"/>
  </r>
  <r>
    <x v="0"/>
    <n v="1185732"/>
    <d v="2021-09-13T00:00:00"/>
    <x v="0"/>
    <s v="Delaware"/>
    <s v="Wilmington"/>
    <x v="4"/>
    <n v="50"/>
    <x v="180"/>
    <n v="3000"/>
    <n v="1320"/>
    <n v="0.44"/>
    <x v="2"/>
    <x v="7"/>
    <x v="1"/>
    <n v="50"/>
    <n v="22"/>
  </r>
  <r>
    <x v="0"/>
    <n v="1185732"/>
    <d v="2021-09-13T00:00:00"/>
    <x v="0"/>
    <s v="Delaware"/>
    <s v="Wilmington"/>
    <x v="5"/>
    <n v="58"/>
    <x v="199"/>
    <n v="4872"/>
    <n v="2630.88"/>
    <n v="0.54"/>
    <x v="2"/>
    <x v="7"/>
    <x v="1"/>
    <n v="58"/>
    <n v="31.32"/>
  </r>
  <r>
    <x v="0"/>
    <n v="1185732"/>
    <d v="2021-10-15T00:00:00"/>
    <x v="0"/>
    <s v="Delaware"/>
    <s v="Wilmington"/>
    <x v="0"/>
    <n v="56"/>
    <x v="209"/>
    <n v="7168"/>
    <n v="3225.5999999999995"/>
    <n v="0.44999999999999996"/>
    <x v="2"/>
    <x v="8"/>
    <x v="1"/>
    <n v="56"/>
    <n v="25.199999999999996"/>
  </r>
  <r>
    <x v="0"/>
    <n v="1185732"/>
    <d v="2021-10-15T00:00:00"/>
    <x v="0"/>
    <s v="Delaware"/>
    <s v="Wilmington"/>
    <x v="1"/>
    <n v="51"/>
    <x v="228"/>
    <n v="4590"/>
    <n v="2111.3999999999996"/>
    <n v="0.45999999999999996"/>
    <x v="2"/>
    <x v="8"/>
    <x v="1"/>
    <n v="51"/>
    <n v="23.459999999999997"/>
  </r>
  <r>
    <x v="0"/>
    <n v="1185732"/>
    <d v="2021-10-15T00:00:00"/>
    <x v="0"/>
    <s v="Delaware"/>
    <s v="Wilmington"/>
    <x v="2"/>
    <n v="50"/>
    <x v="239"/>
    <n v="2600"/>
    <n v="1430.0000000000002"/>
    <n v="0.55000000000000004"/>
    <x v="2"/>
    <x v="8"/>
    <x v="1"/>
    <n v="50"/>
    <n v="27.500000000000004"/>
  </r>
  <r>
    <x v="0"/>
    <n v="1185732"/>
    <d v="2021-10-15T00:00:00"/>
    <x v="0"/>
    <s v="Delaware"/>
    <s v="Wilmington"/>
    <x v="3"/>
    <n v="52"/>
    <x v="178"/>
    <n v="2288"/>
    <n v="1144"/>
    <n v="0.5"/>
    <x v="2"/>
    <x v="8"/>
    <x v="1"/>
    <n v="52"/>
    <n v="26"/>
  </r>
  <r>
    <x v="0"/>
    <n v="1185732"/>
    <d v="2021-10-15T00:00:00"/>
    <x v="0"/>
    <s v="Delaware"/>
    <s v="Wilmington"/>
    <x v="4"/>
    <n v="62"/>
    <x v="200"/>
    <n v="3038"/>
    <n v="1215.2"/>
    <n v="0.4"/>
    <x v="2"/>
    <x v="8"/>
    <x v="1"/>
    <n v="62"/>
    <n v="24.8"/>
  </r>
  <r>
    <x v="4"/>
    <n v="1185732"/>
    <d v="2021-10-15T00:00:00"/>
    <x v="0"/>
    <s v="Delaware"/>
    <s v="Wilmington"/>
    <x v="5"/>
    <n v="63"/>
    <x v="252"/>
    <n v="4914"/>
    <n v="2702.7000000000003"/>
    <n v="0.55000000000000004"/>
    <x v="2"/>
    <x v="8"/>
    <x v="1"/>
    <n v="63"/>
    <n v="34.650000000000006"/>
  </r>
  <r>
    <x v="4"/>
    <n v="1185732"/>
    <d v="2021-11-14T00:00:00"/>
    <x v="0"/>
    <s v="Delaware"/>
    <s v="Wilmington"/>
    <x v="0"/>
    <n v="60"/>
    <x v="192"/>
    <n v="8100"/>
    <n v="3807"/>
    <n v="0.47"/>
    <x v="2"/>
    <x v="9"/>
    <x v="1"/>
    <n v="60"/>
    <n v="28.2"/>
  </r>
  <r>
    <x v="4"/>
    <n v="1185732"/>
    <d v="2021-11-14T00:00:00"/>
    <x v="0"/>
    <s v="Delaware"/>
    <s v="Wilmington"/>
    <x v="1"/>
    <n v="53"/>
    <x v="211"/>
    <n v="4505"/>
    <n v="2072.2999999999997"/>
    <n v="0.45999999999999996"/>
    <x v="2"/>
    <x v="9"/>
    <x v="1"/>
    <n v="53"/>
    <n v="24.379999999999995"/>
  </r>
  <r>
    <x v="4"/>
    <n v="1185732"/>
    <d v="2021-11-14T00:00:00"/>
    <x v="0"/>
    <s v="Delaware"/>
    <s v="Wilmington"/>
    <x v="2"/>
    <n v="52"/>
    <x v="292"/>
    <n v="4472"/>
    <n v="2280.7200000000003"/>
    <n v="0.51"/>
    <x v="2"/>
    <x v="9"/>
    <x v="1"/>
    <n v="52"/>
    <n v="26.520000000000003"/>
  </r>
  <r>
    <x v="4"/>
    <n v="1185732"/>
    <d v="2021-11-14T00:00:00"/>
    <x v="0"/>
    <s v="Delaware"/>
    <s v="Wilmington"/>
    <x v="3"/>
    <n v="51"/>
    <x v="199"/>
    <n v="4284"/>
    <n v="2270.52"/>
    <n v="0.53"/>
    <x v="2"/>
    <x v="9"/>
    <x v="1"/>
    <n v="51"/>
    <n v="27.03"/>
  </r>
  <r>
    <x v="4"/>
    <n v="1185732"/>
    <d v="2021-11-14T00:00:00"/>
    <x v="0"/>
    <s v="Delaware"/>
    <s v="Wilmington"/>
    <x v="4"/>
    <n v="60"/>
    <x v="249"/>
    <n v="4320"/>
    <n v="1728"/>
    <n v="0.4"/>
    <x v="2"/>
    <x v="9"/>
    <x v="1"/>
    <n v="60"/>
    <n v="24"/>
  </r>
  <r>
    <x v="4"/>
    <n v="1185732"/>
    <d v="2021-11-14T00:00:00"/>
    <x v="0"/>
    <s v="Delaware"/>
    <s v="Wilmington"/>
    <x v="5"/>
    <n v="64"/>
    <x v="230"/>
    <n v="6272"/>
    <n v="3449.6000000000004"/>
    <n v="0.55000000000000004"/>
    <x v="2"/>
    <x v="9"/>
    <x v="1"/>
    <n v="64"/>
    <n v="35.200000000000003"/>
  </r>
  <r>
    <x v="4"/>
    <n v="1185732"/>
    <d v="2021-12-13T00:00:00"/>
    <x v="0"/>
    <s v="Delaware"/>
    <s v="Wilmington"/>
    <x v="0"/>
    <n v="62"/>
    <x v="137"/>
    <n v="10416"/>
    <n v="4895.5199999999995"/>
    <n v="0.47"/>
    <x v="2"/>
    <x v="10"/>
    <x v="1"/>
    <n v="62"/>
    <n v="29.139999999999997"/>
  </r>
  <r>
    <x v="4"/>
    <n v="1185732"/>
    <d v="2021-12-13T00:00:00"/>
    <x v="0"/>
    <s v="Delaware"/>
    <s v="Wilmington"/>
    <x v="1"/>
    <n v="50"/>
    <x v="38"/>
    <n v="5000"/>
    <n v="2400"/>
    <n v="0.48"/>
    <x v="2"/>
    <x v="10"/>
    <x v="1"/>
    <n v="50"/>
    <n v="24"/>
  </r>
  <r>
    <x v="4"/>
    <n v="1185732"/>
    <d v="2021-12-13T00:00:00"/>
    <x v="0"/>
    <s v="Delaware"/>
    <s v="Wilmington"/>
    <x v="2"/>
    <n v="50"/>
    <x v="245"/>
    <n v="5450"/>
    <n v="2943"/>
    <n v="0.54"/>
    <x v="2"/>
    <x v="10"/>
    <x v="1"/>
    <n v="50"/>
    <n v="27"/>
  </r>
  <r>
    <x v="4"/>
    <n v="1185732"/>
    <d v="2021-12-13T00:00:00"/>
    <x v="0"/>
    <s v="Delaware"/>
    <s v="Wilmington"/>
    <x v="3"/>
    <n v="53"/>
    <x v="230"/>
    <n v="5194"/>
    <n v="2804.76"/>
    <n v="0.54"/>
    <x v="2"/>
    <x v="10"/>
    <x v="1"/>
    <n v="53"/>
    <n v="28.62"/>
  </r>
  <r>
    <x v="4"/>
    <n v="1185732"/>
    <d v="2021-12-13T00:00:00"/>
    <x v="0"/>
    <s v="Delaware"/>
    <s v="Wilmington"/>
    <x v="4"/>
    <n v="61"/>
    <x v="250"/>
    <n v="5551"/>
    <n v="2220.4"/>
    <n v="0.4"/>
    <x v="2"/>
    <x v="10"/>
    <x v="1"/>
    <n v="61"/>
    <n v="24.400000000000002"/>
  </r>
  <r>
    <x v="4"/>
    <n v="1185732"/>
    <d v="2021-12-13T00:00:00"/>
    <x v="0"/>
    <s v="Delaware"/>
    <s v="Wilmington"/>
    <x v="5"/>
    <n v="65"/>
    <x v="248"/>
    <n v="7995"/>
    <n v="3997.5"/>
    <n v="0.5"/>
    <x v="2"/>
    <x v="10"/>
    <x v="1"/>
    <n v="65"/>
    <n v="32.5"/>
  </r>
  <r>
    <x v="4"/>
    <n v="1185732"/>
    <d v="2021-01-10T00:00:00"/>
    <x v="0"/>
    <s v="Delaware"/>
    <s v="Wilmington"/>
    <x v="0"/>
    <n v="32"/>
    <x v="216"/>
    <n v="4416"/>
    <n v="2208"/>
    <n v="0.5"/>
    <x v="2"/>
    <x v="0"/>
    <x v="1"/>
    <n v="32"/>
    <n v="16"/>
  </r>
  <r>
    <x v="4"/>
    <n v="1185732"/>
    <d v="2021-01-10T00:00:00"/>
    <x v="0"/>
    <s v="Delaware"/>
    <s v="Wilmington"/>
    <x v="1"/>
    <n v="33"/>
    <x v="169"/>
    <n v="2541"/>
    <n v="1194.27"/>
    <n v="0.47"/>
    <x v="2"/>
    <x v="0"/>
    <x v="1"/>
    <n v="33"/>
    <n v="15.51"/>
  </r>
  <r>
    <x v="4"/>
    <n v="1185732"/>
    <d v="2021-01-10T00:00:00"/>
    <x v="0"/>
    <s v="Delaware"/>
    <s v="Wilmington"/>
    <x v="2"/>
    <n v="24"/>
    <x v="249"/>
    <n v="1728"/>
    <n v="881.28"/>
    <n v="0.51"/>
    <x v="2"/>
    <x v="0"/>
    <x v="1"/>
    <n v="24"/>
    <n v="12.24"/>
  </r>
  <r>
    <x v="4"/>
    <n v="1185732"/>
    <d v="2021-01-10T00:00:00"/>
    <x v="0"/>
    <s v="Delaware"/>
    <s v="Wilmington"/>
    <x v="3"/>
    <n v="27"/>
    <x v="183"/>
    <n v="1026"/>
    <n v="513"/>
    <n v="0.5"/>
    <x v="2"/>
    <x v="0"/>
    <x v="1"/>
    <n v="27"/>
    <n v="13.5"/>
  </r>
  <r>
    <x v="4"/>
    <n v="1185732"/>
    <d v="2021-01-10T00:00:00"/>
    <x v="0"/>
    <s v="Delaware"/>
    <s v="Wilmington"/>
    <x v="4"/>
    <n v="41"/>
    <x v="172"/>
    <n v="1927"/>
    <n v="770.80000000000007"/>
    <n v="0.4"/>
    <x v="2"/>
    <x v="0"/>
    <x v="1"/>
    <n v="41"/>
    <n v="16.400000000000002"/>
  </r>
  <r>
    <x v="4"/>
    <n v="1185732"/>
    <d v="2021-01-10T00:00:00"/>
    <x v="0"/>
    <s v="Delaware"/>
    <s v="Wilmington"/>
    <x v="5"/>
    <n v="33"/>
    <x v="173"/>
    <n v="2277"/>
    <n v="1252.3500000000001"/>
    <n v="0.55000000000000004"/>
    <x v="2"/>
    <x v="0"/>
    <x v="1"/>
    <n v="33"/>
    <n v="18.150000000000002"/>
  </r>
  <r>
    <x v="4"/>
    <n v="1185732"/>
    <d v="2021-02-08T00:00:00"/>
    <x v="0"/>
    <s v="Delaware"/>
    <s v="Wilmington"/>
    <x v="0"/>
    <n v="34"/>
    <x v="135"/>
    <n v="4998"/>
    <n v="2399.04"/>
    <n v="0.48"/>
    <x v="2"/>
    <x v="1"/>
    <x v="1"/>
    <n v="34"/>
    <n v="16.32"/>
  </r>
  <r>
    <x v="4"/>
    <n v="1185732"/>
    <d v="2021-02-08T00:00:00"/>
    <x v="0"/>
    <s v="Delaware"/>
    <s v="Wilmington"/>
    <x v="1"/>
    <n v="32"/>
    <x v="206"/>
    <n v="1696"/>
    <n v="848"/>
    <n v="0.5"/>
    <x v="2"/>
    <x v="1"/>
    <x v="1"/>
    <n v="32"/>
    <n v="16"/>
  </r>
  <r>
    <x v="4"/>
    <n v="1185732"/>
    <d v="2021-02-08T00:00:00"/>
    <x v="0"/>
    <s v="Delaware"/>
    <s v="Wilmington"/>
    <x v="2"/>
    <n v="24"/>
    <x v="184"/>
    <n v="1512"/>
    <n v="771.12"/>
    <n v="0.51"/>
    <x v="2"/>
    <x v="1"/>
    <x v="1"/>
    <n v="24"/>
    <n v="12.24"/>
  </r>
  <r>
    <x v="4"/>
    <n v="1185732"/>
    <d v="2021-02-08T00:00:00"/>
    <x v="0"/>
    <s v="New Jersey"/>
    <s v="Newark"/>
    <x v="3"/>
    <n v="29"/>
    <x v="267"/>
    <n v="870"/>
    <n v="461.1"/>
    <n v="0.53"/>
    <x v="2"/>
    <x v="1"/>
    <x v="1"/>
    <n v="29"/>
    <n v="15.370000000000001"/>
  </r>
  <r>
    <x v="4"/>
    <n v="1185732"/>
    <d v="2021-02-08T00:00:00"/>
    <x v="0"/>
    <s v="New Jersey"/>
    <s v="Newark"/>
    <x v="4"/>
    <n v="41"/>
    <x v="172"/>
    <n v="1927"/>
    <n v="770.80000000000007"/>
    <n v="0.4"/>
    <x v="2"/>
    <x v="1"/>
    <x v="1"/>
    <n v="41"/>
    <n v="16.400000000000002"/>
  </r>
  <r>
    <x v="4"/>
    <n v="1185732"/>
    <d v="2021-02-08T00:00:00"/>
    <x v="0"/>
    <s v="New Jersey"/>
    <s v="Newark"/>
    <x v="5"/>
    <n v="32"/>
    <x v="238"/>
    <n v="2368"/>
    <n v="1255.04"/>
    <n v="0.53"/>
    <x v="2"/>
    <x v="1"/>
    <x v="1"/>
    <n v="32"/>
    <n v="16.96"/>
  </r>
  <r>
    <x v="4"/>
    <n v="1185732"/>
    <d v="2021-03-06T00:00:00"/>
    <x v="0"/>
    <s v="New Jersey"/>
    <s v="Newark"/>
    <x v="0"/>
    <n v="32"/>
    <x v="179"/>
    <n v="4608"/>
    <n v="2119.6799999999998"/>
    <n v="0.45999999999999996"/>
    <x v="2"/>
    <x v="2"/>
    <x v="1"/>
    <n v="32"/>
    <n v="14.719999999999999"/>
  </r>
  <r>
    <x v="4"/>
    <n v="1185732"/>
    <d v="2021-03-06T00:00:00"/>
    <x v="0"/>
    <s v="New Jersey"/>
    <s v="Newark"/>
    <x v="1"/>
    <n v="32"/>
    <x v="208"/>
    <n v="1856"/>
    <n v="909.43999999999994"/>
    <n v="0.49"/>
    <x v="2"/>
    <x v="2"/>
    <x v="1"/>
    <n v="32"/>
    <n v="15.68"/>
  </r>
  <r>
    <x v="4"/>
    <n v="1185732"/>
    <d v="2021-03-06T00:00:00"/>
    <x v="0"/>
    <s v="New Jersey"/>
    <s v="Newark"/>
    <x v="2"/>
    <n v="24"/>
    <x v="229"/>
    <n v="1416"/>
    <n v="750.48"/>
    <n v="0.53"/>
    <x v="2"/>
    <x v="2"/>
    <x v="1"/>
    <n v="24"/>
    <n v="12.72"/>
  </r>
  <r>
    <x v="4"/>
    <n v="1185732"/>
    <d v="2021-03-06T00:00:00"/>
    <x v="0"/>
    <s v="New Jersey"/>
    <s v="Newark"/>
    <x v="3"/>
    <n v="27"/>
    <x v="223"/>
    <n v="594"/>
    <n v="308.88"/>
    <n v="0.52"/>
    <x v="2"/>
    <x v="2"/>
    <x v="1"/>
    <n v="27"/>
    <n v="14.04"/>
  </r>
  <r>
    <x v="4"/>
    <n v="1185732"/>
    <d v="2021-03-06T00:00:00"/>
    <x v="0"/>
    <s v="New Jersey"/>
    <s v="Newark"/>
    <x v="4"/>
    <n v="43"/>
    <x v="171"/>
    <n v="1462"/>
    <n v="657.9"/>
    <n v="0.44999999999999996"/>
    <x v="2"/>
    <x v="2"/>
    <x v="1"/>
    <n v="43"/>
    <n v="19.349999999999998"/>
  </r>
  <r>
    <x v="4"/>
    <n v="1185732"/>
    <d v="2021-03-06T00:00:00"/>
    <x v="0"/>
    <s v="New Jersey"/>
    <s v="Newark"/>
    <x v="5"/>
    <n v="32"/>
    <x v="176"/>
    <n v="1952"/>
    <n v="976"/>
    <n v="0.5"/>
    <x v="2"/>
    <x v="2"/>
    <x v="1"/>
    <n v="32"/>
    <n v="16"/>
  </r>
  <r>
    <x v="4"/>
    <n v="1185732"/>
    <d v="2021-04-07T00:00:00"/>
    <x v="0"/>
    <s v="New Jersey"/>
    <s v="Newark"/>
    <x v="0"/>
    <n v="34"/>
    <x v="247"/>
    <n v="4522"/>
    <n v="2261"/>
    <n v="0.5"/>
    <x v="2"/>
    <x v="3"/>
    <x v="1"/>
    <n v="34"/>
    <n v="17"/>
  </r>
  <r>
    <x v="4"/>
    <n v="1185732"/>
    <d v="2021-04-07T00:00:00"/>
    <x v="0"/>
    <s v="New Jersey"/>
    <s v="Newark"/>
    <x v="1"/>
    <n v="33"/>
    <x v="175"/>
    <n v="1683"/>
    <n v="774.18"/>
    <n v="0.45999999999999996"/>
    <x v="2"/>
    <x v="3"/>
    <x v="1"/>
    <n v="33"/>
    <n v="15.18"/>
  </r>
  <r>
    <x v="4"/>
    <n v="1185732"/>
    <d v="2021-04-07T00:00:00"/>
    <x v="0"/>
    <s v="New Jersey"/>
    <s v="Newark"/>
    <x v="2"/>
    <n v="24"/>
    <x v="175"/>
    <n v="1224"/>
    <n v="612"/>
    <n v="0.5"/>
    <x v="2"/>
    <x v="3"/>
    <x v="1"/>
    <n v="24"/>
    <n v="12"/>
  </r>
  <r>
    <x v="4"/>
    <n v="1185732"/>
    <d v="2021-04-07T00:00:00"/>
    <x v="0"/>
    <s v="New Jersey"/>
    <s v="Newark"/>
    <x v="3"/>
    <n v="27"/>
    <x v="234"/>
    <n v="729"/>
    <n v="371.79"/>
    <n v="0.51"/>
    <x v="2"/>
    <x v="3"/>
    <x v="1"/>
    <n v="27"/>
    <n v="13.770000000000001"/>
  </r>
  <r>
    <x v="4"/>
    <n v="1185732"/>
    <d v="2021-04-07T00:00:00"/>
    <x v="0"/>
    <s v="New Jersey"/>
    <s v="Newark"/>
    <x v="4"/>
    <n v="44"/>
    <x v="234"/>
    <n v="1188"/>
    <n v="522.72"/>
    <n v="0.44"/>
    <x v="2"/>
    <x v="3"/>
    <x v="1"/>
    <n v="44"/>
    <n v="19.36"/>
  </r>
  <r>
    <x v="4"/>
    <n v="1185732"/>
    <d v="2021-04-07T00:00:00"/>
    <x v="0"/>
    <s v="New Jersey"/>
    <s v="Newark"/>
    <x v="5"/>
    <n v="33"/>
    <x v="181"/>
    <n v="2244"/>
    <n v="1211.76"/>
    <n v="0.54"/>
    <x v="2"/>
    <x v="3"/>
    <x v="1"/>
    <n v="33"/>
    <n v="17.82"/>
  </r>
  <r>
    <x v="4"/>
    <n v="1185732"/>
    <d v="2021-05-06T00:00:00"/>
    <x v="0"/>
    <s v="New Jersey"/>
    <s v="Newark"/>
    <x v="0"/>
    <n v="48"/>
    <x v="242"/>
    <n v="6240"/>
    <n v="2932.7999999999997"/>
    <n v="0.47"/>
    <x v="2"/>
    <x v="4"/>
    <x v="1"/>
    <n v="48"/>
    <n v="22.56"/>
  </r>
  <r>
    <x v="4"/>
    <n v="1185732"/>
    <d v="2021-05-06T00:00:00"/>
    <x v="0"/>
    <s v="New Jersey"/>
    <s v="Newark"/>
    <x v="1"/>
    <n v="41"/>
    <x v="181"/>
    <n v="2788"/>
    <n v="1394"/>
    <n v="0.5"/>
    <x v="2"/>
    <x v="4"/>
    <x v="1"/>
    <n v="41"/>
    <n v="20.5"/>
  </r>
  <r>
    <x v="4"/>
    <n v="1185732"/>
    <d v="2021-05-06T00:00:00"/>
    <x v="0"/>
    <s v="New Jersey"/>
    <s v="Newark"/>
    <x v="2"/>
    <n v="38"/>
    <x v="41"/>
    <n v="2850"/>
    <n v="1425"/>
    <n v="0.5"/>
    <x v="2"/>
    <x v="4"/>
    <x v="1"/>
    <n v="38"/>
    <n v="19"/>
  </r>
  <r>
    <x v="4"/>
    <n v="1185732"/>
    <d v="2021-05-06T00:00:00"/>
    <x v="0"/>
    <s v="New Jersey"/>
    <s v="Newark"/>
    <x v="3"/>
    <n v="38"/>
    <x v="195"/>
    <n v="2128"/>
    <n v="1064"/>
    <n v="0.5"/>
    <x v="2"/>
    <x v="4"/>
    <x v="1"/>
    <n v="38"/>
    <n v="19"/>
  </r>
  <r>
    <x v="4"/>
    <n v="1185732"/>
    <d v="2021-05-06T00:00:00"/>
    <x v="0"/>
    <s v="New Jersey"/>
    <s v="Newark"/>
    <x v="4"/>
    <n v="47"/>
    <x v="181"/>
    <n v="3196"/>
    <n v="1310.3599999999999"/>
    <n v="0.41"/>
    <x v="2"/>
    <x v="4"/>
    <x v="1"/>
    <n v="47"/>
    <n v="19.27"/>
  </r>
  <r>
    <x v="4"/>
    <n v="1185732"/>
    <d v="2021-05-06T00:00:00"/>
    <x v="0"/>
    <s v="New Jersey"/>
    <s v="Newark"/>
    <x v="5"/>
    <n v="51"/>
    <x v="240"/>
    <n v="5202"/>
    <n v="2705.04"/>
    <n v="0.52"/>
    <x v="2"/>
    <x v="4"/>
    <x v="1"/>
    <n v="51"/>
    <n v="26.52"/>
  </r>
  <r>
    <x v="4"/>
    <n v="1185732"/>
    <d v="2021-06-08T00:00:00"/>
    <x v="0"/>
    <s v="New Jersey"/>
    <s v="Newark"/>
    <x v="0"/>
    <n v="45"/>
    <x v="163"/>
    <n v="7020"/>
    <n v="3229.2"/>
    <n v="0.45999999999999996"/>
    <x v="2"/>
    <x v="11"/>
    <x v="1"/>
    <n v="45"/>
    <n v="20.7"/>
  </r>
  <r>
    <x v="4"/>
    <n v="1185732"/>
    <d v="2021-06-08T00:00:00"/>
    <x v="0"/>
    <s v="New Jersey"/>
    <s v="Newark"/>
    <x v="1"/>
    <n v="44"/>
    <x v="193"/>
    <n v="4620"/>
    <n v="2125.1999999999998"/>
    <n v="0.45999999999999996"/>
    <x v="2"/>
    <x v="11"/>
    <x v="1"/>
    <n v="44"/>
    <n v="20.239999999999998"/>
  </r>
  <r>
    <x v="4"/>
    <n v="1185732"/>
    <d v="2021-06-08T00:00:00"/>
    <x v="0"/>
    <s v="New Jersey"/>
    <s v="Newark"/>
    <x v="2"/>
    <n v="38"/>
    <x v="173"/>
    <n v="2622"/>
    <n v="1389.66"/>
    <n v="0.53"/>
    <x v="2"/>
    <x v="11"/>
    <x v="1"/>
    <n v="38"/>
    <n v="20.14"/>
  </r>
  <r>
    <x v="4"/>
    <n v="1185732"/>
    <d v="2021-06-08T00:00:00"/>
    <x v="0"/>
    <s v="New Jersey"/>
    <s v="Newark"/>
    <x v="3"/>
    <n v="39"/>
    <x v="188"/>
    <n v="2535"/>
    <n v="1368.9"/>
    <n v="0.54"/>
    <x v="2"/>
    <x v="11"/>
    <x v="1"/>
    <n v="39"/>
    <n v="21.060000000000002"/>
  </r>
  <r>
    <x v="4"/>
    <n v="1185732"/>
    <d v="2021-06-08T00:00:00"/>
    <x v="0"/>
    <s v="New Jersey"/>
    <s v="Newark"/>
    <x v="4"/>
    <n v="46"/>
    <x v="188"/>
    <n v="2990"/>
    <n v="1345.4999999999998"/>
    <n v="0.44999999999999996"/>
    <x v="2"/>
    <x v="11"/>
    <x v="1"/>
    <n v="46"/>
    <n v="20.699999999999996"/>
  </r>
  <r>
    <x v="4"/>
    <n v="1185732"/>
    <d v="2021-06-08T00:00:00"/>
    <x v="0"/>
    <s v="New Jersey"/>
    <s v="Newark"/>
    <x v="5"/>
    <n v="50"/>
    <x v="196"/>
    <n v="6000"/>
    <n v="3000"/>
    <n v="0.5"/>
    <x v="2"/>
    <x v="11"/>
    <x v="1"/>
    <n v="50"/>
    <n v="25"/>
  </r>
  <r>
    <x v="4"/>
    <n v="1185732"/>
    <d v="2021-07-06T00:00:00"/>
    <x v="0"/>
    <s v="New Jersey"/>
    <s v="Newark"/>
    <x v="0"/>
    <n v="47"/>
    <x v="143"/>
    <n v="8836"/>
    <n v="4152.92"/>
    <n v="0.47"/>
    <x v="2"/>
    <x v="5"/>
    <x v="1"/>
    <n v="47"/>
    <n v="22.09"/>
  </r>
  <r>
    <x v="4"/>
    <n v="1185732"/>
    <d v="2021-07-06T00:00:00"/>
    <x v="0"/>
    <s v="New Jersey"/>
    <s v="Newark"/>
    <x v="1"/>
    <n v="42"/>
    <x v="230"/>
    <n v="4116"/>
    <n v="2058"/>
    <n v="0.5"/>
    <x v="2"/>
    <x v="5"/>
    <x v="1"/>
    <n v="42"/>
    <n v="21"/>
  </r>
  <r>
    <x v="4"/>
    <n v="1185732"/>
    <d v="2021-07-06T00:00:00"/>
    <x v="0"/>
    <s v="New Jersey"/>
    <s v="Newark"/>
    <x v="2"/>
    <n v="37"/>
    <x v="194"/>
    <n v="2997"/>
    <n v="1558.44"/>
    <n v="0.52"/>
    <x v="2"/>
    <x v="5"/>
    <x v="1"/>
    <n v="37"/>
    <n v="19.240000000000002"/>
  </r>
  <r>
    <x v="4"/>
    <n v="1185732"/>
    <d v="2021-07-06T00:00:00"/>
    <x v="0"/>
    <s v="New Jersey"/>
    <s v="Newark"/>
    <x v="3"/>
    <n v="36"/>
    <x v="184"/>
    <n v="2268"/>
    <n v="1224.72"/>
    <n v="0.54"/>
    <x v="2"/>
    <x v="5"/>
    <x v="1"/>
    <n v="36"/>
    <n v="19.440000000000001"/>
  </r>
  <r>
    <x v="4"/>
    <n v="1185732"/>
    <d v="2021-07-06T00:00:00"/>
    <x v="0"/>
    <s v="New Jersey"/>
    <s v="Newark"/>
    <x v="4"/>
    <n v="48"/>
    <x v="238"/>
    <n v="3552"/>
    <n v="1527.36"/>
    <n v="0.43"/>
    <x v="2"/>
    <x v="5"/>
    <x v="1"/>
    <n v="48"/>
    <n v="20.639999999999997"/>
  </r>
  <r>
    <x v="4"/>
    <n v="1185732"/>
    <d v="2021-07-06T00:00:00"/>
    <x v="0"/>
    <s v="New Jersey"/>
    <s v="Newark"/>
    <x v="5"/>
    <n v="54"/>
    <x v="165"/>
    <n v="7074"/>
    <n v="3749.2200000000003"/>
    <n v="0.53"/>
    <x v="2"/>
    <x v="5"/>
    <x v="1"/>
    <n v="54"/>
    <n v="28.62"/>
  </r>
  <r>
    <x v="4"/>
    <n v="1185732"/>
    <d v="2021-08-07T00:00:00"/>
    <x v="0"/>
    <s v="New Jersey"/>
    <s v="Newark"/>
    <x v="0"/>
    <n v="47"/>
    <x v="263"/>
    <n v="8460"/>
    <n v="4060.7999999999997"/>
    <n v="0.48"/>
    <x v="2"/>
    <x v="6"/>
    <x v="1"/>
    <n v="47"/>
    <n v="22.56"/>
  </r>
  <r>
    <x v="4"/>
    <n v="1185732"/>
    <d v="2021-08-07T00:00:00"/>
    <x v="0"/>
    <s v="New Jersey"/>
    <s v="Newark"/>
    <x v="1"/>
    <n v="42"/>
    <x v="253"/>
    <n v="4242"/>
    <n v="1993.7399999999998"/>
    <n v="0.47"/>
    <x v="2"/>
    <x v="6"/>
    <x v="1"/>
    <n v="42"/>
    <n v="19.739999999999998"/>
  </r>
  <r>
    <x v="4"/>
    <n v="1185732"/>
    <d v="2021-08-07T00:00:00"/>
    <x v="0"/>
    <s v="New Jersey"/>
    <s v="Newark"/>
    <x v="2"/>
    <n v="37"/>
    <x v="41"/>
    <n v="2775"/>
    <n v="1498.5"/>
    <n v="0.54"/>
    <x v="2"/>
    <x v="6"/>
    <x v="1"/>
    <n v="37"/>
    <n v="19.98"/>
  </r>
  <r>
    <x v="4"/>
    <n v="1185732"/>
    <d v="2021-08-07T00:00:00"/>
    <x v="0"/>
    <s v="New Jersey"/>
    <s v="Newark"/>
    <x v="3"/>
    <n v="36"/>
    <x v="239"/>
    <n v="1872"/>
    <n v="954.72"/>
    <n v="0.51"/>
    <x v="2"/>
    <x v="6"/>
    <x v="1"/>
    <n v="36"/>
    <n v="18.36"/>
  </r>
  <r>
    <x v="4"/>
    <n v="1185732"/>
    <d v="2021-08-07T00:00:00"/>
    <x v="0"/>
    <s v="New Jersey"/>
    <s v="Newark"/>
    <x v="4"/>
    <n v="46"/>
    <x v="219"/>
    <n v="2116"/>
    <n v="909.88"/>
    <n v="0.43"/>
    <x v="2"/>
    <x v="6"/>
    <x v="1"/>
    <n v="46"/>
    <n v="19.78"/>
  </r>
  <r>
    <x v="4"/>
    <n v="1185732"/>
    <d v="2021-08-07T00:00:00"/>
    <x v="0"/>
    <s v="New Jersey"/>
    <s v="Newark"/>
    <x v="5"/>
    <n v="52"/>
    <x v="193"/>
    <n v="5460"/>
    <n v="2893.8"/>
    <n v="0.53"/>
    <x v="2"/>
    <x v="6"/>
    <x v="1"/>
    <n v="52"/>
    <n v="27.560000000000002"/>
  </r>
  <r>
    <x v="4"/>
    <n v="1185732"/>
    <d v="2021-09-06T00:00:00"/>
    <x v="0"/>
    <s v="New Jersey"/>
    <s v="Newark"/>
    <x v="0"/>
    <n v="46"/>
    <x v="168"/>
    <n v="5704"/>
    <n v="2794.96"/>
    <n v="0.49"/>
    <x v="2"/>
    <x v="7"/>
    <x v="1"/>
    <n v="46"/>
    <n v="22.54"/>
  </r>
  <r>
    <x v="4"/>
    <n v="1185732"/>
    <d v="2021-09-06T00:00:00"/>
    <x v="0"/>
    <s v="New Jersey"/>
    <s v="Newark"/>
    <x v="1"/>
    <n v="41"/>
    <x v="249"/>
    <n v="2952"/>
    <n v="1476"/>
    <n v="0.5"/>
    <x v="2"/>
    <x v="7"/>
    <x v="1"/>
    <n v="41"/>
    <n v="20.5"/>
  </r>
  <r>
    <x v="4"/>
    <n v="1185732"/>
    <d v="2021-09-06T00:00:00"/>
    <x v="0"/>
    <s v="New Jersey"/>
    <s v="Newark"/>
    <x v="2"/>
    <n v="39"/>
    <x v="175"/>
    <n v="1989"/>
    <n v="1054.17"/>
    <n v="0.53"/>
    <x v="2"/>
    <x v="7"/>
    <x v="1"/>
    <n v="39"/>
    <n v="20.67"/>
  </r>
  <r>
    <x v="4"/>
    <n v="1185732"/>
    <d v="2021-09-06T00:00:00"/>
    <x v="0"/>
    <s v="New Jersey"/>
    <s v="Newark"/>
    <x v="3"/>
    <n v="37"/>
    <x v="183"/>
    <n v="1406"/>
    <n v="745.18000000000006"/>
    <n v="0.53"/>
    <x v="2"/>
    <x v="7"/>
    <x v="1"/>
    <n v="37"/>
    <n v="19.610000000000003"/>
  </r>
  <r>
    <x v="4"/>
    <n v="1185732"/>
    <d v="2021-09-06T00:00:00"/>
    <x v="0"/>
    <s v="New Jersey"/>
    <s v="Newark"/>
    <x v="4"/>
    <n v="47"/>
    <x v="207"/>
    <n v="1927"/>
    <n v="790.06999999999994"/>
    <n v="0.41"/>
    <x v="2"/>
    <x v="7"/>
    <x v="1"/>
    <n v="47"/>
    <n v="19.27"/>
  </r>
  <r>
    <x v="4"/>
    <n v="1185732"/>
    <d v="2021-09-06T00:00:00"/>
    <x v="0"/>
    <s v="New Jersey"/>
    <s v="Newark"/>
    <x v="5"/>
    <n v="50"/>
    <x v="201"/>
    <n v="3650"/>
    <n v="1934.5"/>
    <n v="0.53"/>
    <x v="2"/>
    <x v="7"/>
    <x v="1"/>
    <n v="50"/>
    <n v="26.5"/>
  </r>
  <r>
    <x v="4"/>
    <n v="1185732"/>
    <d v="2021-10-08T00:00:00"/>
    <x v="0"/>
    <s v="New Jersey"/>
    <s v="Newark"/>
    <x v="0"/>
    <n v="53"/>
    <x v="164"/>
    <n v="6307"/>
    <n v="2901.22"/>
    <n v="0.45999999999999996"/>
    <x v="2"/>
    <x v="8"/>
    <x v="1"/>
    <n v="53"/>
    <n v="24.38"/>
  </r>
  <r>
    <x v="4"/>
    <n v="1185732"/>
    <d v="2021-10-08T00:00:00"/>
    <x v="0"/>
    <s v="New Jersey"/>
    <s v="Newark"/>
    <x v="1"/>
    <n v="48"/>
    <x v="184"/>
    <n v="3024"/>
    <n v="1512"/>
    <n v="0.5"/>
    <x v="2"/>
    <x v="8"/>
    <x v="1"/>
    <n v="48"/>
    <n v="24"/>
  </r>
  <r>
    <x v="4"/>
    <n v="1185732"/>
    <d v="2021-10-08T00:00:00"/>
    <x v="0"/>
    <s v="New Jersey"/>
    <s v="Newark"/>
    <x v="2"/>
    <n v="46"/>
    <x v="186"/>
    <n v="1932"/>
    <n v="966"/>
    <n v="0.5"/>
    <x v="2"/>
    <x v="8"/>
    <x v="1"/>
    <n v="46"/>
    <n v="23"/>
  </r>
  <r>
    <x v="4"/>
    <n v="1185732"/>
    <d v="2021-10-08T00:00:00"/>
    <x v="0"/>
    <s v="New Jersey"/>
    <s v="Newark"/>
    <x v="3"/>
    <n v="48"/>
    <x v="226"/>
    <n v="1488"/>
    <n v="773.76"/>
    <n v="0.52"/>
    <x v="2"/>
    <x v="8"/>
    <x v="1"/>
    <n v="48"/>
    <n v="24.96"/>
  </r>
  <r>
    <x v="4"/>
    <n v="1185732"/>
    <d v="2021-10-08T00:00:00"/>
    <x v="0"/>
    <s v="New Jersey"/>
    <s v="Newark"/>
    <x v="4"/>
    <n v="58"/>
    <x v="183"/>
    <n v="2204"/>
    <n v="903.64"/>
    <n v="0.41"/>
    <x v="2"/>
    <x v="8"/>
    <x v="1"/>
    <n v="58"/>
    <n v="23.78"/>
  </r>
  <r>
    <x v="2"/>
    <n v="1185732"/>
    <d v="2021-10-08T00:00:00"/>
    <x v="0"/>
    <s v="New Jersey"/>
    <s v="Newark"/>
    <x v="5"/>
    <n v="62"/>
    <x v="181"/>
    <n v="4216"/>
    <n v="2234.48"/>
    <n v="0.53"/>
    <x v="2"/>
    <x v="8"/>
    <x v="1"/>
    <n v="62"/>
    <n v="32.86"/>
  </r>
  <r>
    <x v="2"/>
    <n v="1185732"/>
    <d v="2021-11-07T00:00:00"/>
    <x v="0"/>
    <s v="New Jersey"/>
    <s v="Newark"/>
    <x v="0"/>
    <n v="59"/>
    <x v="243"/>
    <n v="6372"/>
    <n v="3058.56"/>
    <n v="0.48"/>
    <x v="2"/>
    <x v="9"/>
    <x v="1"/>
    <n v="59"/>
    <n v="28.32"/>
  </r>
  <r>
    <x v="2"/>
    <n v="1185732"/>
    <d v="2021-11-07T00:00:00"/>
    <x v="0"/>
    <s v="New Jersey"/>
    <s v="Newark"/>
    <x v="1"/>
    <n v="46"/>
    <x v="232"/>
    <n v="3680"/>
    <n v="1803.2"/>
    <n v="0.49"/>
    <x v="2"/>
    <x v="9"/>
    <x v="1"/>
    <n v="46"/>
    <n v="22.54"/>
  </r>
  <r>
    <x v="2"/>
    <n v="1185732"/>
    <d v="2021-11-07T00:00:00"/>
    <x v="0"/>
    <s v="New Jersey"/>
    <s v="Newark"/>
    <x v="2"/>
    <n v="48"/>
    <x v="181"/>
    <n v="3264"/>
    <n v="1664.64"/>
    <n v="0.51"/>
    <x v="2"/>
    <x v="9"/>
    <x v="1"/>
    <n v="48"/>
    <n v="24.48"/>
  </r>
  <r>
    <x v="2"/>
    <n v="1185732"/>
    <d v="2021-11-07T00:00:00"/>
    <x v="0"/>
    <s v="New Jersey"/>
    <s v="Newark"/>
    <x v="3"/>
    <n v="49"/>
    <x v="188"/>
    <n v="3185"/>
    <n v="1751.7500000000002"/>
    <n v="0.55000000000000004"/>
    <x v="2"/>
    <x v="9"/>
    <x v="1"/>
    <n v="49"/>
    <n v="26.950000000000003"/>
  </r>
  <r>
    <x v="2"/>
    <n v="1185732"/>
    <d v="2021-11-07T00:00:00"/>
    <x v="0"/>
    <s v="New Jersey"/>
    <s v="Newark"/>
    <x v="4"/>
    <n v="55"/>
    <x v="229"/>
    <n v="3245"/>
    <n v="1427.8"/>
    <n v="0.44"/>
    <x v="2"/>
    <x v="9"/>
    <x v="1"/>
    <n v="55"/>
    <n v="24.2"/>
  </r>
  <r>
    <x v="2"/>
    <n v="1185732"/>
    <d v="2021-11-07T00:00:00"/>
    <x v="0"/>
    <s v="New Jersey"/>
    <s v="Newark"/>
    <x v="5"/>
    <n v="59"/>
    <x v="250"/>
    <n v="5369"/>
    <n v="2845.57"/>
    <n v="0.53"/>
    <x v="2"/>
    <x v="9"/>
    <x v="1"/>
    <n v="59"/>
    <n v="31.270000000000003"/>
  </r>
  <r>
    <x v="2"/>
    <n v="1185732"/>
    <d v="2021-12-06T00:00:00"/>
    <x v="0"/>
    <s v="New Jersey"/>
    <s v="Newark"/>
    <x v="0"/>
    <n v="55"/>
    <x v="197"/>
    <n v="8195"/>
    <n v="3933.6"/>
    <n v="0.48"/>
    <x v="2"/>
    <x v="10"/>
    <x v="1"/>
    <n v="55"/>
    <n v="26.4"/>
  </r>
  <r>
    <x v="2"/>
    <n v="1185732"/>
    <d v="2021-12-06T00:00:00"/>
    <x v="0"/>
    <s v="New Jersey"/>
    <s v="Newark"/>
    <x v="1"/>
    <n v="49"/>
    <x v="193"/>
    <n v="5145"/>
    <n v="2469.6"/>
    <n v="0.48"/>
    <x v="2"/>
    <x v="10"/>
    <x v="1"/>
    <n v="49"/>
    <n v="23.52"/>
  </r>
  <r>
    <x v="2"/>
    <n v="1185732"/>
    <d v="2021-12-06T00:00:00"/>
    <x v="0"/>
    <s v="New Jersey"/>
    <s v="Newark"/>
    <x v="2"/>
    <n v="49"/>
    <x v="250"/>
    <n v="4459"/>
    <n v="2229.5"/>
    <n v="0.5"/>
    <x v="2"/>
    <x v="10"/>
    <x v="1"/>
    <n v="49"/>
    <n v="24.5"/>
  </r>
  <r>
    <x v="2"/>
    <n v="1185732"/>
    <d v="2021-12-06T00:00:00"/>
    <x v="0"/>
    <s v="New Jersey"/>
    <s v="Newark"/>
    <x v="3"/>
    <n v="47"/>
    <x v="170"/>
    <n v="3901"/>
    <n v="1989.51"/>
    <n v="0.51"/>
    <x v="2"/>
    <x v="10"/>
    <x v="1"/>
    <n v="47"/>
    <n v="23.97"/>
  </r>
  <r>
    <x v="2"/>
    <n v="1185732"/>
    <d v="2021-12-06T00:00:00"/>
    <x v="0"/>
    <s v="New Jersey"/>
    <s v="Newark"/>
    <x v="4"/>
    <n v="55"/>
    <x v="170"/>
    <n v="4565"/>
    <n v="2054.25"/>
    <n v="0.44999999999999996"/>
    <x v="2"/>
    <x v="10"/>
    <x v="1"/>
    <n v="55"/>
    <n v="24.75"/>
  </r>
  <r>
    <x v="2"/>
    <n v="1185732"/>
    <d v="2021-12-06T00:00:00"/>
    <x v="0"/>
    <s v="New Jersey"/>
    <s v="Newark"/>
    <x v="5"/>
    <n v="59"/>
    <x v="253"/>
    <n v="5959"/>
    <n v="3217.86"/>
    <n v="0.54"/>
    <x v="2"/>
    <x v="10"/>
    <x v="1"/>
    <n v="59"/>
    <n v="31.860000000000003"/>
  </r>
  <r>
    <x v="2"/>
    <n v="1185732"/>
    <d v="2021-01-07T00:00:00"/>
    <x v="0"/>
    <s v="New Jersey"/>
    <s v="Newark"/>
    <x v="0"/>
    <n v="38"/>
    <x v="35"/>
    <n v="4750"/>
    <n v="2422.5"/>
    <n v="0.51"/>
    <x v="2"/>
    <x v="0"/>
    <x v="1"/>
    <n v="38"/>
    <n v="19.38"/>
  </r>
  <r>
    <x v="2"/>
    <n v="1185732"/>
    <d v="2021-01-07T00:00:00"/>
    <x v="0"/>
    <s v="New Jersey"/>
    <s v="Newark"/>
    <x v="1"/>
    <n v="37"/>
    <x v="237"/>
    <n v="3219"/>
    <n v="1673.88"/>
    <n v="0.52"/>
    <x v="2"/>
    <x v="0"/>
    <x v="1"/>
    <n v="37"/>
    <n v="19.240000000000002"/>
  </r>
  <r>
    <x v="2"/>
    <n v="1185732"/>
    <d v="2021-01-07T00:00:00"/>
    <x v="0"/>
    <s v="New Jersey"/>
    <s v="Newark"/>
    <x v="2"/>
    <n v="28"/>
    <x v="228"/>
    <n v="2520"/>
    <n v="1008"/>
    <n v="0.4"/>
    <x v="2"/>
    <x v="0"/>
    <x v="1"/>
    <n v="28"/>
    <n v="11.2"/>
  </r>
  <r>
    <x v="2"/>
    <n v="1185732"/>
    <d v="2021-01-07T00:00:00"/>
    <x v="0"/>
    <s v="New Jersey"/>
    <s v="Newark"/>
    <x v="3"/>
    <n v="33"/>
    <x v="186"/>
    <n v="1386"/>
    <n v="609.84"/>
    <n v="0.44"/>
    <x v="2"/>
    <x v="0"/>
    <x v="1"/>
    <n v="33"/>
    <n v="14.520000000000001"/>
  </r>
  <r>
    <x v="2"/>
    <n v="1185732"/>
    <d v="2021-01-07T00:00:00"/>
    <x v="0"/>
    <s v="New Jersey"/>
    <s v="Newark"/>
    <x v="4"/>
    <n v="49"/>
    <x v="180"/>
    <n v="2940"/>
    <n v="1205.3999999999999"/>
    <n v="0.41"/>
    <x v="2"/>
    <x v="0"/>
    <x v="1"/>
    <n v="49"/>
    <n v="20.089999999999996"/>
  </r>
  <r>
    <x v="2"/>
    <n v="1185732"/>
    <d v="2021-01-07T00:00:00"/>
    <x v="0"/>
    <s v="New Jersey"/>
    <s v="Newark"/>
    <x v="5"/>
    <n v="37"/>
    <x v="194"/>
    <n v="2997"/>
    <n v="1498.5"/>
    <n v="0.5"/>
    <x v="2"/>
    <x v="0"/>
    <x v="1"/>
    <n v="37"/>
    <n v="18.5"/>
  </r>
  <r>
    <x v="2"/>
    <n v="1185732"/>
    <d v="2021-02-05T00:00:00"/>
    <x v="0"/>
    <s v="New Jersey"/>
    <s v="Newark"/>
    <x v="0"/>
    <n v="39"/>
    <x v="197"/>
    <n v="5811"/>
    <n v="2905.5"/>
    <n v="0.5"/>
    <x v="2"/>
    <x v="1"/>
    <x v="1"/>
    <n v="39"/>
    <n v="19.5"/>
  </r>
  <r>
    <x v="2"/>
    <n v="1185732"/>
    <d v="2021-02-05T00:00:00"/>
    <x v="0"/>
    <s v="New Jersey"/>
    <s v="Newark"/>
    <x v="1"/>
    <n v="37"/>
    <x v="190"/>
    <n v="1998"/>
    <n v="999"/>
    <n v="0.5"/>
    <x v="2"/>
    <x v="1"/>
    <x v="1"/>
    <n v="37"/>
    <n v="18.5"/>
  </r>
  <r>
    <x v="2"/>
    <n v="1185732"/>
    <d v="2021-02-05T00:00:00"/>
    <x v="0"/>
    <s v="New Jersey"/>
    <s v="Newark"/>
    <x v="2"/>
    <n v="29"/>
    <x v="188"/>
    <n v="1885"/>
    <n v="848.24999999999989"/>
    <n v="0.44999999999999996"/>
    <x v="2"/>
    <x v="1"/>
    <x v="1"/>
    <n v="29"/>
    <n v="13.049999999999999"/>
  </r>
  <r>
    <x v="2"/>
    <n v="1185732"/>
    <d v="2021-02-05T00:00:00"/>
    <x v="0"/>
    <s v="Connecticut"/>
    <s v="Hartford"/>
    <x v="3"/>
    <n v="32"/>
    <x v="171"/>
    <n v="1088"/>
    <n v="478.72"/>
    <n v="0.44"/>
    <x v="2"/>
    <x v="1"/>
    <x v="1"/>
    <n v="32"/>
    <n v="14.08"/>
  </r>
  <r>
    <x v="2"/>
    <n v="1185732"/>
    <d v="2021-02-05T00:00:00"/>
    <x v="0"/>
    <s v="Connecticut"/>
    <s v="Hartford"/>
    <x v="4"/>
    <n v="49"/>
    <x v="180"/>
    <n v="2940"/>
    <n v="1293.5999999999999"/>
    <n v="0.44"/>
    <x v="2"/>
    <x v="1"/>
    <x v="1"/>
    <n v="49"/>
    <n v="21.56"/>
  </r>
  <r>
    <x v="2"/>
    <n v="1185732"/>
    <d v="2021-02-05T00:00:00"/>
    <x v="0"/>
    <s v="Connecticut"/>
    <s v="Hartford"/>
    <x v="5"/>
    <n v="39"/>
    <x v="199"/>
    <n v="3276"/>
    <n v="1474.1999999999998"/>
    <n v="0.44999999999999996"/>
    <x v="2"/>
    <x v="1"/>
    <x v="1"/>
    <n v="39"/>
    <n v="17.549999999999997"/>
  </r>
  <r>
    <x v="2"/>
    <n v="1185732"/>
    <d v="2021-03-03T00:00:00"/>
    <x v="0"/>
    <s v="Connecticut"/>
    <s v="Hartford"/>
    <x v="0"/>
    <n v="39"/>
    <x v="242"/>
    <n v="5070"/>
    <n v="2535"/>
    <n v="0.5"/>
    <x v="2"/>
    <x v="2"/>
    <x v="1"/>
    <n v="39"/>
    <n v="19.5"/>
  </r>
  <r>
    <x v="2"/>
    <n v="1185732"/>
    <d v="2021-03-03T00:00:00"/>
    <x v="0"/>
    <s v="Connecticut"/>
    <s v="Hartford"/>
    <x v="1"/>
    <n v="38"/>
    <x v="195"/>
    <n v="2128"/>
    <n v="1149.1200000000001"/>
    <n v="0.54"/>
    <x v="2"/>
    <x v="2"/>
    <x v="1"/>
    <n v="38"/>
    <n v="20.520000000000003"/>
  </r>
  <r>
    <x v="2"/>
    <n v="1185732"/>
    <d v="2021-03-03T00:00:00"/>
    <x v="0"/>
    <s v="Connecticut"/>
    <s v="Hartford"/>
    <x v="2"/>
    <n v="29"/>
    <x v="181"/>
    <n v="1972"/>
    <n v="887.39999999999986"/>
    <n v="0.44999999999999996"/>
    <x v="2"/>
    <x v="2"/>
    <x v="1"/>
    <n v="29"/>
    <n v="13.049999999999997"/>
  </r>
  <r>
    <x v="2"/>
    <n v="1185732"/>
    <d v="2021-03-03T00:00:00"/>
    <x v="0"/>
    <s v="Connecticut"/>
    <s v="Hartford"/>
    <x v="3"/>
    <n v="32"/>
    <x v="267"/>
    <n v="960"/>
    <n v="403.2"/>
    <n v="0.42"/>
    <x v="2"/>
    <x v="2"/>
    <x v="1"/>
    <n v="32"/>
    <n v="13.44"/>
  </r>
  <r>
    <x v="2"/>
    <n v="1185732"/>
    <d v="2021-03-03T00:00:00"/>
    <x v="0"/>
    <s v="Connecticut"/>
    <s v="Hartford"/>
    <x v="4"/>
    <n v="48"/>
    <x v="203"/>
    <n v="1872"/>
    <n v="748.80000000000007"/>
    <n v="0.4"/>
    <x v="2"/>
    <x v="2"/>
    <x v="1"/>
    <n v="48"/>
    <n v="19.200000000000003"/>
  </r>
  <r>
    <x v="2"/>
    <n v="1185732"/>
    <d v="2021-03-03T00:00:00"/>
    <x v="0"/>
    <s v="Connecticut"/>
    <s v="Hartford"/>
    <x v="5"/>
    <n v="38"/>
    <x v="201"/>
    <n v="2774"/>
    <n v="1359.26"/>
    <n v="0.49"/>
    <x v="2"/>
    <x v="2"/>
    <x v="1"/>
    <n v="38"/>
    <n v="18.62"/>
  </r>
  <r>
    <x v="2"/>
    <n v="1185732"/>
    <d v="2021-04-04T00:00:00"/>
    <x v="0"/>
    <s v="Connecticut"/>
    <s v="Hartford"/>
    <x v="0"/>
    <n v="36"/>
    <x v="42"/>
    <n v="5400"/>
    <n v="2700"/>
    <n v="0.5"/>
    <x v="2"/>
    <x v="3"/>
    <x v="1"/>
    <n v="36"/>
    <n v="18"/>
  </r>
  <r>
    <x v="2"/>
    <n v="1185732"/>
    <d v="2021-04-04T00:00:00"/>
    <x v="0"/>
    <s v="Connecticut"/>
    <s v="Hartford"/>
    <x v="1"/>
    <n v="38"/>
    <x v="208"/>
    <n v="2204"/>
    <n v="1212.2"/>
    <n v="0.55000000000000004"/>
    <x v="2"/>
    <x v="3"/>
    <x v="1"/>
    <n v="38"/>
    <n v="20.900000000000002"/>
  </r>
  <r>
    <x v="2"/>
    <n v="1185732"/>
    <d v="2021-04-04T00:00:00"/>
    <x v="0"/>
    <s v="Connecticut"/>
    <s v="Hartford"/>
    <x v="2"/>
    <n v="29"/>
    <x v="195"/>
    <n v="1624"/>
    <n v="698.31999999999994"/>
    <n v="0.43"/>
    <x v="2"/>
    <x v="3"/>
    <x v="1"/>
    <n v="29"/>
    <n v="12.469999999999999"/>
  </r>
  <r>
    <x v="2"/>
    <n v="1185732"/>
    <d v="2021-04-04T00:00:00"/>
    <x v="0"/>
    <s v="Connecticut"/>
    <s v="Hartford"/>
    <x v="3"/>
    <n v="32"/>
    <x v="183"/>
    <n v="1216"/>
    <n v="547.19999999999993"/>
    <n v="0.44999999999999996"/>
    <x v="2"/>
    <x v="3"/>
    <x v="1"/>
    <n v="32"/>
    <n v="14.399999999999999"/>
  </r>
  <r>
    <x v="2"/>
    <n v="1185732"/>
    <d v="2021-04-04T00:00:00"/>
    <x v="0"/>
    <s v="Connecticut"/>
    <s v="Hartford"/>
    <x v="4"/>
    <n v="46"/>
    <x v="191"/>
    <n v="1610"/>
    <n v="724.49999999999989"/>
    <n v="0.44999999999999996"/>
    <x v="2"/>
    <x v="3"/>
    <x v="1"/>
    <n v="46"/>
    <n v="20.699999999999996"/>
  </r>
  <r>
    <x v="2"/>
    <n v="1185732"/>
    <d v="2021-04-04T00:00:00"/>
    <x v="0"/>
    <s v="Connecticut"/>
    <s v="Hartford"/>
    <x v="5"/>
    <n v="36"/>
    <x v="173"/>
    <n v="2484"/>
    <n v="1242"/>
    <n v="0.5"/>
    <x v="2"/>
    <x v="3"/>
    <x v="1"/>
    <n v="36"/>
    <n v="18"/>
  </r>
  <r>
    <x v="2"/>
    <n v="1185732"/>
    <d v="2021-05-03T00:00:00"/>
    <x v="0"/>
    <s v="Connecticut"/>
    <s v="Hartford"/>
    <x v="0"/>
    <n v="54"/>
    <x v="213"/>
    <n v="7668"/>
    <n v="3910.6800000000003"/>
    <n v="0.51"/>
    <x v="2"/>
    <x v="4"/>
    <x v="1"/>
    <n v="54"/>
    <n v="27.540000000000003"/>
  </r>
  <r>
    <x v="2"/>
    <n v="1185732"/>
    <d v="2021-05-03T00:00:00"/>
    <x v="0"/>
    <s v="Connecticut"/>
    <s v="Hartford"/>
    <x v="1"/>
    <n v="48"/>
    <x v="201"/>
    <n v="3504"/>
    <n v="1857.1200000000001"/>
    <n v="0.53"/>
    <x v="2"/>
    <x v="4"/>
    <x v="1"/>
    <n v="48"/>
    <n v="25.44"/>
  </r>
  <r>
    <x v="2"/>
    <n v="1185732"/>
    <d v="2021-05-03T00:00:00"/>
    <x v="0"/>
    <s v="Connecticut"/>
    <s v="Hartford"/>
    <x v="2"/>
    <n v="43"/>
    <x v="238"/>
    <n v="3182"/>
    <n v="1272.8000000000002"/>
    <n v="0.4"/>
    <x v="2"/>
    <x v="4"/>
    <x v="1"/>
    <n v="43"/>
    <n v="17.200000000000003"/>
  </r>
  <r>
    <x v="2"/>
    <n v="1185732"/>
    <d v="2021-05-03T00:00:00"/>
    <x v="0"/>
    <s v="Connecticut"/>
    <s v="Hartford"/>
    <x v="3"/>
    <n v="44"/>
    <x v="184"/>
    <n v="2772"/>
    <n v="1136.52"/>
    <n v="0.41"/>
    <x v="2"/>
    <x v="4"/>
    <x v="1"/>
    <n v="44"/>
    <n v="18.04"/>
  </r>
  <r>
    <x v="2"/>
    <n v="1185732"/>
    <d v="2021-05-03T00:00:00"/>
    <x v="0"/>
    <s v="Connecticut"/>
    <s v="Hartford"/>
    <x v="4"/>
    <n v="50"/>
    <x v="227"/>
    <n v="3500"/>
    <n v="1540"/>
    <n v="0.44"/>
    <x v="2"/>
    <x v="4"/>
    <x v="1"/>
    <n v="50"/>
    <n v="22"/>
  </r>
  <r>
    <x v="2"/>
    <n v="1185732"/>
    <d v="2021-05-03T00:00:00"/>
    <x v="0"/>
    <s v="Connecticut"/>
    <s v="Hartford"/>
    <x v="5"/>
    <n v="55"/>
    <x v="161"/>
    <n v="6215"/>
    <n v="3045.35"/>
    <n v="0.49"/>
    <x v="2"/>
    <x v="4"/>
    <x v="1"/>
    <n v="55"/>
    <n v="26.95"/>
  </r>
  <r>
    <x v="2"/>
    <n v="1185732"/>
    <d v="2021-06-05T00:00:00"/>
    <x v="0"/>
    <s v="Connecticut"/>
    <s v="Hartford"/>
    <x v="0"/>
    <n v="50"/>
    <x v="36"/>
    <n v="8750"/>
    <n v="4812.5"/>
    <n v="0.55000000000000004"/>
    <x v="2"/>
    <x v="11"/>
    <x v="1"/>
    <n v="50"/>
    <n v="27.5"/>
  </r>
  <r>
    <x v="2"/>
    <n v="1185732"/>
    <d v="2021-06-05T00:00:00"/>
    <x v="0"/>
    <s v="Connecticut"/>
    <s v="Hartford"/>
    <x v="1"/>
    <n v="48"/>
    <x v="198"/>
    <n v="4512"/>
    <n v="2256"/>
    <n v="0.5"/>
    <x v="2"/>
    <x v="11"/>
    <x v="1"/>
    <n v="48"/>
    <n v="24"/>
  </r>
  <r>
    <x v="2"/>
    <n v="1185732"/>
    <d v="2021-06-05T00:00:00"/>
    <x v="0"/>
    <s v="Connecticut"/>
    <s v="Hartford"/>
    <x v="2"/>
    <n v="42"/>
    <x v="237"/>
    <n v="3654"/>
    <n v="1644.2999999999997"/>
    <n v="0.44999999999999996"/>
    <x v="2"/>
    <x v="11"/>
    <x v="1"/>
    <n v="42"/>
    <n v="18.899999999999999"/>
  </r>
  <r>
    <x v="2"/>
    <n v="1185732"/>
    <d v="2021-06-05T00:00:00"/>
    <x v="0"/>
    <s v="Connecticut"/>
    <s v="Hartford"/>
    <x v="3"/>
    <n v="42"/>
    <x v="232"/>
    <n v="3360"/>
    <n v="1411.2"/>
    <n v="0.42"/>
    <x v="2"/>
    <x v="11"/>
    <x v="1"/>
    <n v="42"/>
    <n v="17.64"/>
  </r>
  <r>
    <x v="2"/>
    <n v="1185732"/>
    <d v="2021-06-05T00:00:00"/>
    <x v="0"/>
    <s v="Connecticut"/>
    <s v="Hartford"/>
    <x v="4"/>
    <n v="53"/>
    <x v="238"/>
    <n v="3922"/>
    <n v="1725.68"/>
    <n v="0.44"/>
    <x v="2"/>
    <x v="11"/>
    <x v="1"/>
    <n v="53"/>
    <n v="23.32"/>
  </r>
  <r>
    <x v="2"/>
    <n v="1185732"/>
    <d v="2021-06-05T00:00:00"/>
    <x v="0"/>
    <s v="Connecticut"/>
    <s v="Hartford"/>
    <x v="5"/>
    <n v="56"/>
    <x v="248"/>
    <n v="6888"/>
    <n v="3375.12"/>
    <n v="0.49"/>
    <x v="2"/>
    <x v="11"/>
    <x v="1"/>
    <n v="56"/>
    <n v="27.439999999999998"/>
  </r>
  <r>
    <x v="2"/>
    <n v="1185732"/>
    <d v="2021-07-03T00:00:00"/>
    <x v="0"/>
    <s v="Connecticut"/>
    <s v="Hartford"/>
    <x v="0"/>
    <n v="54"/>
    <x v="133"/>
    <n v="10206"/>
    <n v="5511.2400000000007"/>
    <n v="0.54"/>
    <x v="2"/>
    <x v="5"/>
    <x v="1"/>
    <n v="54"/>
    <n v="29.160000000000004"/>
  </r>
  <r>
    <x v="2"/>
    <n v="1185732"/>
    <d v="2021-07-03T00:00:00"/>
    <x v="0"/>
    <s v="Connecticut"/>
    <s v="Hartford"/>
    <x v="1"/>
    <n v="48"/>
    <x v="205"/>
    <n v="5376"/>
    <n v="2849.28"/>
    <n v="0.53"/>
    <x v="2"/>
    <x v="5"/>
    <x v="1"/>
    <n v="48"/>
    <n v="25.44"/>
  </r>
  <r>
    <x v="2"/>
    <n v="1185732"/>
    <d v="2021-07-03T00:00:00"/>
    <x v="0"/>
    <s v="Connecticut"/>
    <s v="Hartford"/>
    <x v="2"/>
    <n v="44"/>
    <x v="194"/>
    <n v="3564"/>
    <n v="1568.16"/>
    <n v="0.44"/>
    <x v="2"/>
    <x v="5"/>
    <x v="1"/>
    <n v="44"/>
    <n v="19.36"/>
  </r>
  <r>
    <x v="2"/>
    <n v="1185732"/>
    <d v="2021-07-03T00:00:00"/>
    <x v="0"/>
    <s v="Connecticut"/>
    <s v="Hartford"/>
    <x v="3"/>
    <n v="42"/>
    <x v="232"/>
    <n v="3360"/>
    <n v="1478.4"/>
    <n v="0.44"/>
    <x v="2"/>
    <x v="5"/>
    <x v="1"/>
    <n v="42"/>
    <n v="18.48"/>
  </r>
  <r>
    <x v="2"/>
    <n v="1185732"/>
    <d v="2021-07-03T00:00:00"/>
    <x v="0"/>
    <s v="Connecticut"/>
    <s v="Hartford"/>
    <x v="4"/>
    <n v="53"/>
    <x v="194"/>
    <n v="4293"/>
    <n v="1888.92"/>
    <n v="0.44"/>
    <x v="2"/>
    <x v="5"/>
    <x v="1"/>
    <n v="53"/>
    <n v="23.32"/>
  </r>
  <r>
    <x v="2"/>
    <n v="1185732"/>
    <d v="2021-07-03T00:00:00"/>
    <x v="0"/>
    <s v="Connecticut"/>
    <s v="Hartford"/>
    <x v="5"/>
    <n v="56"/>
    <x v="231"/>
    <n v="8008"/>
    <n v="3843.8399999999997"/>
    <n v="0.48"/>
    <x v="2"/>
    <x v="5"/>
    <x v="1"/>
    <n v="56"/>
    <n v="26.88"/>
  </r>
  <r>
    <x v="2"/>
    <n v="1185732"/>
    <d v="2021-08-04T00:00:00"/>
    <x v="0"/>
    <s v="Connecticut"/>
    <s v="Hartford"/>
    <x v="0"/>
    <n v="51"/>
    <x v="134"/>
    <n v="8313"/>
    <n v="4572.1500000000005"/>
    <n v="0.55000000000000004"/>
    <x v="2"/>
    <x v="6"/>
    <x v="1"/>
    <n v="51"/>
    <n v="28.050000000000004"/>
  </r>
  <r>
    <x v="2"/>
    <n v="1185732"/>
    <d v="2021-08-04T00:00:00"/>
    <x v="0"/>
    <s v="Connecticut"/>
    <s v="Hartford"/>
    <x v="1"/>
    <n v="48"/>
    <x v="243"/>
    <n v="5184"/>
    <n v="2851.2000000000003"/>
    <n v="0.55000000000000004"/>
    <x v="2"/>
    <x v="6"/>
    <x v="1"/>
    <n v="48"/>
    <n v="26.400000000000002"/>
  </r>
  <r>
    <x v="2"/>
    <n v="1185732"/>
    <d v="2021-08-04T00:00:00"/>
    <x v="0"/>
    <s v="Connecticut"/>
    <s v="Hartford"/>
    <x v="2"/>
    <n v="41"/>
    <x v="211"/>
    <n v="3485"/>
    <n v="1463.7"/>
    <n v="0.42"/>
    <x v="2"/>
    <x v="6"/>
    <x v="1"/>
    <n v="41"/>
    <n v="17.22"/>
  </r>
  <r>
    <x v="2"/>
    <n v="1185732"/>
    <d v="2021-08-04T00:00:00"/>
    <x v="0"/>
    <s v="Connecticut"/>
    <s v="Hartford"/>
    <x v="3"/>
    <n v="41"/>
    <x v="181"/>
    <n v="2788"/>
    <n v="1143.08"/>
    <n v="0.41"/>
    <x v="2"/>
    <x v="6"/>
    <x v="1"/>
    <n v="41"/>
    <n v="16.809999999999999"/>
  </r>
  <r>
    <x v="2"/>
    <n v="1185732"/>
    <d v="2021-08-04T00:00:00"/>
    <x v="0"/>
    <s v="Connecticut"/>
    <s v="Hartford"/>
    <x v="4"/>
    <n v="51"/>
    <x v="239"/>
    <n v="2652"/>
    <n v="1166.8800000000001"/>
    <n v="0.44"/>
    <x v="2"/>
    <x v="6"/>
    <x v="1"/>
    <n v="51"/>
    <n v="22.44"/>
  </r>
  <r>
    <x v="2"/>
    <n v="1185732"/>
    <d v="2021-08-04T00:00:00"/>
    <x v="0"/>
    <s v="Connecticut"/>
    <s v="Hartford"/>
    <x v="5"/>
    <n v="55"/>
    <x v="193"/>
    <n v="5775"/>
    <n v="2887.5"/>
    <n v="0.5"/>
    <x v="2"/>
    <x v="6"/>
    <x v="1"/>
    <n v="55"/>
    <n v="27.5"/>
  </r>
  <r>
    <x v="2"/>
    <n v="1185732"/>
    <d v="2021-09-03T00:00:00"/>
    <x v="0"/>
    <s v="Connecticut"/>
    <s v="Hartford"/>
    <x v="0"/>
    <n v="52"/>
    <x v="35"/>
    <n v="6500"/>
    <n v="3510.0000000000005"/>
    <n v="0.54"/>
    <x v="2"/>
    <x v="7"/>
    <x v="1"/>
    <n v="52"/>
    <n v="28.080000000000005"/>
  </r>
  <r>
    <x v="2"/>
    <n v="1185732"/>
    <d v="2021-09-03T00:00:00"/>
    <x v="0"/>
    <s v="Connecticut"/>
    <s v="Hartford"/>
    <x v="1"/>
    <n v="47"/>
    <x v="41"/>
    <n v="3525"/>
    <n v="1833"/>
    <n v="0.52"/>
    <x v="2"/>
    <x v="7"/>
    <x v="1"/>
    <n v="47"/>
    <n v="24.44"/>
  </r>
  <r>
    <x v="2"/>
    <n v="1185732"/>
    <d v="2021-09-03T00:00:00"/>
    <x v="0"/>
    <s v="Connecticut"/>
    <s v="Hartford"/>
    <x v="2"/>
    <n v="41"/>
    <x v="180"/>
    <n v="2460"/>
    <n v="1082.4000000000001"/>
    <n v="0.44"/>
    <x v="2"/>
    <x v="7"/>
    <x v="1"/>
    <n v="41"/>
    <n v="18.040000000000003"/>
  </r>
  <r>
    <x v="2"/>
    <n v="1185732"/>
    <d v="2021-09-03T00:00:00"/>
    <x v="0"/>
    <s v="Connecticut"/>
    <s v="Hartford"/>
    <x v="3"/>
    <n v="41"/>
    <x v="219"/>
    <n v="1886"/>
    <n v="848.69999999999993"/>
    <n v="0.44999999999999996"/>
    <x v="2"/>
    <x v="7"/>
    <x v="1"/>
    <n v="41"/>
    <n v="18.45"/>
  </r>
  <r>
    <x v="2"/>
    <n v="1185732"/>
    <d v="2021-09-03T00:00:00"/>
    <x v="0"/>
    <s v="Connecticut"/>
    <s v="Hartford"/>
    <x v="4"/>
    <n v="50"/>
    <x v="175"/>
    <n v="2550"/>
    <n v="1071"/>
    <n v="0.42"/>
    <x v="2"/>
    <x v="7"/>
    <x v="1"/>
    <n v="50"/>
    <n v="21"/>
  </r>
  <r>
    <x v="2"/>
    <n v="1185732"/>
    <d v="2021-09-03T00:00:00"/>
    <x v="0"/>
    <s v="Connecticut"/>
    <s v="Hartford"/>
    <x v="5"/>
    <n v="54"/>
    <x v="170"/>
    <n v="4482"/>
    <n v="2196.1799999999998"/>
    <n v="0.49"/>
    <x v="2"/>
    <x v="7"/>
    <x v="1"/>
    <n v="54"/>
    <n v="26.459999999999997"/>
  </r>
  <r>
    <x v="2"/>
    <n v="1185732"/>
    <d v="2021-10-05T00:00:00"/>
    <x v="0"/>
    <s v="Connecticut"/>
    <s v="Hartford"/>
    <x v="0"/>
    <n v="59"/>
    <x v="161"/>
    <n v="6667"/>
    <n v="3666.8500000000004"/>
    <n v="0.55000000000000004"/>
    <x v="2"/>
    <x v="8"/>
    <x v="1"/>
    <n v="59"/>
    <n v="32.450000000000003"/>
  </r>
  <r>
    <x v="2"/>
    <n v="1185732"/>
    <d v="2021-10-05T00:00:00"/>
    <x v="0"/>
    <s v="Connecticut"/>
    <s v="Hartford"/>
    <x v="1"/>
    <n v="52"/>
    <x v="249"/>
    <n v="3744"/>
    <n v="1872"/>
    <n v="0.5"/>
    <x v="2"/>
    <x v="8"/>
    <x v="1"/>
    <n v="52"/>
    <n v="26"/>
  </r>
  <r>
    <x v="2"/>
    <n v="1185732"/>
    <d v="2021-10-05T00:00:00"/>
    <x v="0"/>
    <s v="Connecticut"/>
    <s v="Hartford"/>
    <x v="2"/>
    <n v="53"/>
    <x v="200"/>
    <n v="2597"/>
    <n v="1116.71"/>
    <n v="0.43"/>
    <x v="2"/>
    <x v="8"/>
    <x v="1"/>
    <n v="53"/>
    <n v="22.79"/>
  </r>
  <r>
    <x v="2"/>
    <n v="1185732"/>
    <d v="2021-10-05T00:00:00"/>
    <x v="0"/>
    <s v="Connecticut"/>
    <s v="Hartford"/>
    <x v="3"/>
    <n v="50"/>
    <x v="183"/>
    <n v="1900"/>
    <n v="760"/>
    <n v="0.4"/>
    <x v="2"/>
    <x v="8"/>
    <x v="1"/>
    <n v="50"/>
    <n v="20"/>
  </r>
  <r>
    <x v="2"/>
    <n v="1185732"/>
    <d v="2021-10-05T00:00:00"/>
    <x v="0"/>
    <s v="Connecticut"/>
    <s v="Hartford"/>
    <x v="4"/>
    <n v="64"/>
    <x v="186"/>
    <n v="2688"/>
    <n v="1128.96"/>
    <n v="0.42"/>
    <x v="2"/>
    <x v="8"/>
    <x v="1"/>
    <n v="64"/>
    <n v="26.880000000000003"/>
  </r>
  <r>
    <x v="0"/>
    <n v="1185732"/>
    <d v="2021-10-05T00:00:00"/>
    <x v="0"/>
    <s v="Connecticut"/>
    <s v="Hartford"/>
    <x v="5"/>
    <n v="63"/>
    <x v="238"/>
    <n v="4662"/>
    <n v="2331"/>
    <n v="0.5"/>
    <x v="2"/>
    <x v="8"/>
    <x v="1"/>
    <n v="63"/>
    <n v="31.5"/>
  </r>
  <r>
    <x v="0"/>
    <n v="1185732"/>
    <d v="2021-11-04T00:00:00"/>
    <x v="0"/>
    <s v="Connecticut"/>
    <s v="Hartford"/>
    <x v="0"/>
    <n v="60"/>
    <x v="215"/>
    <n v="6660"/>
    <n v="3330"/>
    <n v="0.5"/>
    <x v="2"/>
    <x v="9"/>
    <x v="1"/>
    <n v="60"/>
    <n v="30"/>
  </r>
  <r>
    <x v="0"/>
    <n v="1185732"/>
    <d v="2021-11-04T00:00:00"/>
    <x v="0"/>
    <s v="Connecticut"/>
    <s v="Hartford"/>
    <x v="1"/>
    <n v="51"/>
    <x v="199"/>
    <n v="4284"/>
    <n v="2227.6800000000003"/>
    <n v="0.52"/>
    <x v="2"/>
    <x v="9"/>
    <x v="1"/>
    <n v="51"/>
    <n v="26.520000000000003"/>
  </r>
  <r>
    <x v="0"/>
    <n v="1185732"/>
    <d v="2021-11-04T00:00:00"/>
    <x v="0"/>
    <s v="Connecticut"/>
    <s v="Hartford"/>
    <x v="2"/>
    <n v="51"/>
    <x v="232"/>
    <n v="4080"/>
    <n v="1835.9999999999998"/>
    <n v="0.44999999999999996"/>
    <x v="2"/>
    <x v="9"/>
    <x v="1"/>
    <n v="51"/>
    <n v="22.949999999999996"/>
  </r>
  <r>
    <x v="0"/>
    <n v="1185732"/>
    <d v="2021-11-04T00:00:00"/>
    <x v="0"/>
    <s v="Connecticut"/>
    <s v="Hartford"/>
    <x v="3"/>
    <n v="50"/>
    <x v="232"/>
    <n v="4000"/>
    <n v="1680"/>
    <n v="0.42"/>
    <x v="2"/>
    <x v="9"/>
    <x v="1"/>
    <n v="50"/>
    <n v="21"/>
  </r>
  <r>
    <x v="0"/>
    <n v="1185732"/>
    <d v="2021-11-04T00:00:00"/>
    <x v="0"/>
    <s v="Connecticut"/>
    <s v="Hartford"/>
    <x v="4"/>
    <n v="60"/>
    <x v="181"/>
    <n v="4080"/>
    <n v="1795.2"/>
    <n v="0.44"/>
    <x v="2"/>
    <x v="9"/>
    <x v="1"/>
    <n v="60"/>
    <n v="26.400000000000002"/>
  </r>
  <r>
    <x v="0"/>
    <n v="1185732"/>
    <d v="2021-11-04T00:00:00"/>
    <x v="0"/>
    <s v="Connecticut"/>
    <s v="Hartford"/>
    <x v="5"/>
    <n v="67"/>
    <x v="60"/>
    <n v="6365"/>
    <n v="2991.5499999999997"/>
    <n v="0.47"/>
    <x v="2"/>
    <x v="9"/>
    <x v="1"/>
    <n v="67"/>
    <n v="31.49"/>
  </r>
  <r>
    <x v="0"/>
    <n v="1185732"/>
    <d v="2021-12-03T00:00:00"/>
    <x v="0"/>
    <s v="Connecticut"/>
    <s v="Hartford"/>
    <x v="0"/>
    <n v="59"/>
    <x v="42"/>
    <n v="8850"/>
    <n v="4513.5"/>
    <n v="0.51"/>
    <x v="2"/>
    <x v="10"/>
    <x v="1"/>
    <n v="59"/>
    <n v="30.09"/>
  </r>
  <r>
    <x v="0"/>
    <n v="1185732"/>
    <d v="2021-12-03T00:00:00"/>
    <x v="0"/>
    <s v="Connecticut"/>
    <s v="Hartford"/>
    <x v="1"/>
    <n v="51"/>
    <x v="253"/>
    <n v="5151"/>
    <n v="2627.01"/>
    <n v="0.51"/>
    <x v="2"/>
    <x v="10"/>
    <x v="1"/>
    <n v="51"/>
    <n v="26.01"/>
  </r>
  <r>
    <x v="0"/>
    <n v="1185732"/>
    <d v="2021-12-03T00:00:00"/>
    <x v="0"/>
    <s v="Connecticut"/>
    <s v="Hartford"/>
    <x v="2"/>
    <n v="50"/>
    <x v="246"/>
    <n v="4400"/>
    <n v="1979.9999999999998"/>
    <n v="0.44999999999999996"/>
    <x v="2"/>
    <x v="10"/>
    <x v="1"/>
    <n v="50"/>
    <n v="22.499999999999996"/>
  </r>
  <r>
    <x v="0"/>
    <n v="1185732"/>
    <d v="2021-12-03T00:00:00"/>
    <x v="0"/>
    <s v="Connecticut"/>
    <s v="Hartford"/>
    <x v="3"/>
    <n v="53"/>
    <x v="237"/>
    <n v="4611"/>
    <n v="1936.62"/>
    <n v="0.42"/>
    <x v="2"/>
    <x v="10"/>
    <x v="1"/>
    <n v="53"/>
    <n v="22.259999999999998"/>
  </r>
  <r>
    <x v="0"/>
    <n v="1185732"/>
    <d v="2021-12-03T00:00:00"/>
    <x v="0"/>
    <s v="Connecticut"/>
    <s v="Hartford"/>
    <x v="4"/>
    <n v="60"/>
    <x v="252"/>
    <n v="4680"/>
    <n v="2106"/>
    <n v="0.44999999999999996"/>
    <x v="2"/>
    <x v="10"/>
    <x v="1"/>
    <n v="60"/>
    <n v="27"/>
  </r>
  <r>
    <x v="0"/>
    <n v="1185732"/>
    <d v="2021-12-03T00:00:00"/>
    <x v="0"/>
    <s v="Connecticut"/>
    <s v="Hartford"/>
    <x v="5"/>
    <n v="67"/>
    <x v="205"/>
    <n v="7504"/>
    <n v="3451.8399999999997"/>
    <n v="0.45999999999999996"/>
    <x v="2"/>
    <x v="10"/>
    <x v="1"/>
    <n v="67"/>
    <n v="30.819999999999997"/>
  </r>
  <r>
    <x v="0"/>
    <n v="1185732"/>
    <d v="2021-01-10T00:00:00"/>
    <x v="0"/>
    <s v="Connecticut"/>
    <s v="Hartford"/>
    <x v="0"/>
    <n v="34"/>
    <x v="202"/>
    <n v="3910"/>
    <n v="1798.6"/>
    <n v="0.45999999999999996"/>
    <x v="2"/>
    <x v="0"/>
    <x v="1"/>
    <n v="34"/>
    <n v="15.639999999999999"/>
  </r>
  <r>
    <x v="0"/>
    <n v="1185732"/>
    <d v="2021-01-10T00:00:00"/>
    <x v="0"/>
    <s v="Connecticut"/>
    <s v="Hartford"/>
    <x v="1"/>
    <n v="34"/>
    <x v="184"/>
    <n v="2142"/>
    <n v="963.89999999999986"/>
    <n v="0.44999999999999996"/>
    <x v="2"/>
    <x v="0"/>
    <x v="1"/>
    <n v="34"/>
    <n v="15.299999999999997"/>
  </r>
  <r>
    <x v="0"/>
    <n v="1185732"/>
    <d v="2021-01-10T00:00:00"/>
    <x v="0"/>
    <s v="Connecticut"/>
    <s v="Hartford"/>
    <x v="2"/>
    <n v="24"/>
    <x v="184"/>
    <n v="1512"/>
    <n v="831.6"/>
    <n v="0.55000000000000004"/>
    <x v="2"/>
    <x v="0"/>
    <x v="1"/>
    <n v="24"/>
    <n v="13.200000000000001"/>
  </r>
  <r>
    <x v="0"/>
    <n v="1185732"/>
    <d v="2021-01-10T00:00:00"/>
    <x v="0"/>
    <s v="Connecticut"/>
    <s v="Hartford"/>
    <x v="3"/>
    <n v="29"/>
    <x v="187"/>
    <n v="580"/>
    <n v="307.40000000000003"/>
    <n v="0.53"/>
    <x v="2"/>
    <x v="0"/>
    <x v="1"/>
    <n v="29"/>
    <n v="15.370000000000001"/>
  </r>
  <r>
    <x v="0"/>
    <n v="1185732"/>
    <d v="2021-01-10T00:00:00"/>
    <x v="0"/>
    <s v="Connecticut"/>
    <s v="Hartford"/>
    <x v="4"/>
    <n v="44"/>
    <x v="204"/>
    <n v="1452"/>
    <n v="580.80000000000007"/>
    <n v="0.4"/>
    <x v="2"/>
    <x v="0"/>
    <x v="1"/>
    <n v="44"/>
    <n v="17.600000000000001"/>
  </r>
  <r>
    <x v="0"/>
    <n v="1185732"/>
    <d v="2021-01-10T00:00:00"/>
    <x v="0"/>
    <s v="Connecticut"/>
    <s v="Hartford"/>
    <x v="5"/>
    <n v="33"/>
    <x v="184"/>
    <n v="2079"/>
    <n v="1122.6600000000001"/>
    <n v="0.54"/>
    <x v="2"/>
    <x v="0"/>
    <x v="1"/>
    <n v="33"/>
    <n v="17.82"/>
  </r>
  <r>
    <x v="0"/>
    <n v="1185732"/>
    <d v="2021-02-08T00:00:00"/>
    <x v="0"/>
    <s v="Connecticut"/>
    <s v="Hartford"/>
    <x v="0"/>
    <n v="34"/>
    <x v="164"/>
    <n v="4046"/>
    <n v="1982.54"/>
    <n v="0.49"/>
    <x v="2"/>
    <x v="1"/>
    <x v="1"/>
    <n v="34"/>
    <n v="16.66"/>
  </r>
  <r>
    <x v="0"/>
    <n v="1185732"/>
    <d v="2021-02-08T00:00:00"/>
    <x v="0"/>
    <s v="Connecticut"/>
    <s v="Hartford"/>
    <x v="1"/>
    <n v="34"/>
    <x v="218"/>
    <n v="1224"/>
    <n v="575.28"/>
    <n v="0.47"/>
    <x v="2"/>
    <x v="1"/>
    <x v="1"/>
    <n v="34"/>
    <n v="15.979999999999999"/>
  </r>
  <r>
    <x v="0"/>
    <n v="1185732"/>
    <d v="2021-02-08T00:00:00"/>
    <x v="0"/>
    <s v="Connecticut"/>
    <s v="Hartford"/>
    <x v="2"/>
    <n v="24"/>
    <x v="200"/>
    <n v="1176"/>
    <n v="588"/>
    <n v="0.5"/>
    <x v="2"/>
    <x v="1"/>
    <x v="1"/>
    <n v="24"/>
    <n v="12"/>
  </r>
  <r>
    <x v="0"/>
    <n v="1185732"/>
    <d v="2021-02-08T00:00:00"/>
    <x v="0"/>
    <s v="Rhode Island"/>
    <s v="Providence"/>
    <x v="3"/>
    <n v="29"/>
    <x v="220"/>
    <n v="377"/>
    <n v="203.58"/>
    <n v="0.54"/>
    <x v="2"/>
    <x v="1"/>
    <x v="1"/>
    <n v="29"/>
    <n v="15.66"/>
  </r>
  <r>
    <x v="0"/>
    <n v="1185732"/>
    <d v="2021-02-08T00:00:00"/>
    <x v="0"/>
    <s v="Rhode Island"/>
    <s v="Providence"/>
    <x v="4"/>
    <n v="41"/>
    <x v="191"/>
    <n v="1435"/>
    <n v="588.34999999999991"/>
    <n v="0.41"/>
    <x v="2"/>
    <x v="1"/>
    <x v="1"/>
    <n v="41"/>
    <n v="16.809999999999999"/>
  </r>
  <r>
    <x v="0"/>
    <n v="1185732"/>
    <d v="2021-02-08T00:00:00"/>
    <x v="0"/>
    <s v="Rhode Island"/>
    <s v="Providence"/>
    <x v="5"/>
    <n v="33"/>
    <x v="188"/>
    <n v="2145"/>
    <n v="1136.8500000000001"/>
    <n v="0.53"/>
    <x v="2"/>
    <x v="1"/>
    <x v="1"/>
    <n v="33"/>
    <n v="17.490000000000002"/>
  </r>
  <r>
    <x v="0"/>
    <n v="1185732"/>
    <d v="2021-03-06T00:00:00"/>
    <x v="0"/>
    <s v="Rhode Island"/>
    <s v="Providence"/>
    <x v="0"/>
    <n v="34"/>
    <x v="215"/>
    <n v="3774"/>
    <n v="1887"/>
    <n v="0.5"/>
    <x v="2"/>
    <x v="2"/>
    <x v="1"/>
    <n v="34"/>
    <n v="17"/>
  </r>
  <r>
    <x v="0"/>
    <n v="1185732"/>
    <d v="2021-03-06T00:00:00"/>
    <x v="0"/>
    <s v="Rhode Island"/>
    <s v="Providence"/>
    <x v="1"/>
    <n v="34"/>
    <x v="178"/>
    <n v="1496"/>
    <n v="673.19999999999993"/>
    <n v="0.44999999999999996"/>
    <x v="2"/>
    <x v="2"/>
    <x v="1"/>
    <n v="34"/>
    <n v="15.299999999999999"/>
  </r>
  <r>
    <x v="0"/>
    <n v="1185732"/>
    <d v="2021-03-06T00:00:00"/>
    <x v="0"/>
    <s v="Rhode Island"/>
    <s v="Providence"/>
    <x v="2"/>
    <n v="23"/>
    <x v="175"/>
    <n v="1173"/>
    <n v="609.96"/>
    <n v="0.52"/>
    <x v="2"/>
    <x v="2"/>
    <x v="1"/>
    <n v="23"/>
    <n v="11.96"/>
  </r>
  <r>
    <x v="0"/>
    <n v="1185732"/>
    <d v="2021-03-06T00:00:00"/>
    <x v="0"/>
    <s v="Rhode Island"/>
    <s v="Providence"/>
    <x v="3"/>
    <n v="29"/>
    <x v="221"/>
    <n v="232"/>
    <n v="116"/>
    <n v="0.5"/>
    <x v="2"/>
    <x v="2"/>
    <x v="1"/>
    <n v="29"/>
    <n v="14.5"/>
  </r>
  <r>
    <x v="0"/>
    <n v="1185732"/>
    <d v="2021-03-06T00:00:00"/>
    <x v="0"/>
    <s v="Rhode Island"/>
    <s v="Providence"/>
    <x v="4"/>
    <n v="44"/>
    <x v="187"/>
    <n v="880"/>
    <n v="395.99999999999994"/>
    <n v="0.44999999999999996"/>
    <x v="2"/>
    <x v="2"/>
    <x v="1"/>
    <n v="44"/>
    <n v="19.799999999999997"/>
  </r>
  <r>
    <x v="0"/>
    <n v="1185732"/>
    <d v="2021-03-06T00:00:00"/>
    <x v="0"/>
    <s v="Rhode Island"/>
    <s v="Providence"/>
    <x v="5"/>
    <n v="32"/>
    <x v="175"/>
    <n v="1632"/>
    <n v="881.28000000000009"/>
    <n v="0.54"/>
    <x v="2"/>
    <x v="2"/>
    <x v="1"/>
    <n v="32"/>
    <n v="17.28"/>
  </r>
  <r>
    <x v="0"/>
    <n v="1185732"/>
    <d v="2021-04-07T00:00:00"/>
    <x v="0"/>
    <s v="Rhode Island"/>
    <s v="Providence"/>
    <x v="0"/>
    <n v="32"/>
    <x v="215"/>
    <n v="3552"/>
    <n v="1740.48"/>
    <n v="0.49"/>
    <x v="2"/>
    <x v="3"/>
    <x v="1"/>
    <n v="32"/>
    <n v="15.68"/>
  </r>
  <r>
    <x v="0"/>
    <n v="1185732"/>
    <d v="2021-04-07T00:00:00"/>
    <x v="0"/>
    <s v="Rhode Island"/>
    <s v="Providence"/>
    <x v="1"/>
    <n v="32"/>
    <x v="204"/>
    <n v="1056"/>
    <n v="528"/>
    <n v="0.5"/>
    <x v="2"/>
    <x v="3"/>
    <x v="1"/>
    <n v="32"/>
    <n v="16"/>
  </r>
  <r>
    <x v="0"/>
    <n v="1185732"/>
    <d v="2021-04-07T00:00:00"/>
    <x v="0"/>
    <s v="Rhode Island"/>
    <s v="Providence"/>
    <x v="2"/>
    <n v="24"/>
    <x v="218"/>
    <n v="864"/>
    <n v="449.28000000000003"/>
    <n v="0.52"/>
    <x v="2"/>
    <x v="3"/>
    <x v="1"/>
    <n v="24"/>
    <n v="12.48"/>
  </r>
  <r>
    <x v="0"/>
    <n v="1185732"/>
    <d v="2021-04-07T00:00:00"/>
    <x v="0"/>
    <s v="Rhode Island"/>
    <s v="Providence"/>
    <x v="3"/>
    <n v="29"/>
    <x v="220"/>
    <n v="377"/>
    <n v="199.81"/>
    <n v="0.53"/>
    <x v="2"/>
    <x v="3"/>
    <x v="1"/>
    <n v="29"/>
    <n v="15.370000000000001"/>
  </r>
  <r>
    <x v="0"/>
    <n v="1185732"/>
    <d v="2021-04-07T00:00:00"/>
    <x v="0"/>
    <s v="Rhode Island"/>
    <s v="Providence"/>
    <x v="4"/>
    <n v="44"/>
    <x v="290"/>
    <n v="660"/>
    <n v="264"/>
    <n v="0.4"/>
    <x v="2"/>
    <x v="3"/>
    <x v="1"/>
    <n v="44"/>
    <n v="17.600000000000001"/>
  </r>
  <r>
    <x v="0"/>
    <n v="1185732"/>
    <d v="2021-04-07T00:00:00"/>
    <x v="0"/>
    <s v="Rhode Island"/>
    <s v="Providence"/>
    <x v="5"/>
    <n v="33"/>
    <x v="50"/>
    <n v="1650"/>
    <n v="858"/>
    <n v="0.52"/>
    <x v="2"/>
    <x v="3"/>
    <x v="1"/>
    <n v="33"/>
    <n v="17.16"/>
  </r>
  <r>
    <x v="0"/>
    <n v="1185732"/>
    <d v="2021-05-06T00:00:00"/>
    <x v="0"/>
    <s v="Rhode Island"/>
    <s v="Providence"/>
    <x v="0"/>
    <n v="49"/>
    <x v="185"/>
    <n v="5978"/>
    <n v="2989"/>
    <n v="0.5"/>
    <x v="2"/>
    <x v="4"/>
    <x v="1"/>
    <n v="49"/>
    <n v="24.5"/>
  </r>
  <r>
    <x v="0"/>
    <n v="1185732"/>
    <d v="2021-05-06T00:00:00"/>
    <x v="0"/>
    <s v="Rhode Island"/>
    <s v="Providence"/>
    <x v="1"/>
    <n v="43"/>
    <x v="200"/>
    <n v="2107"/>
    <n v="948.14999999999986"/>
    <n v="0.44999999999999996"/>
    <x v="2"/>
    <x v="4"/>
    <x v="1"/>
    <n v="43"/>
    <n v="19.349999999999998"/>
  </r>
  <r>
    <x v="0"/>
    <n v="1185732"/>
    <d v="2021-05-06T00:00:00"/>
    <x v="0"/>
    <s v="Rhode Island"/>
    <s v="Providence"/>
    <x v="2"/>
    <n v="39"/>
    <x v="180"/>
    <n v="2340"/>
    <n v="1263.6000000000001"/>
    <n v="0.54"/>
    <x v="2"/>
    <x v="4"/>
    <x v="1"/>
    <n v="39"/>
    <n v="21.060000000000002"/>
  </r>
  <r>
    <x v="0"/>
    <n v="1185732"/>
    <d v="2021-05-06T00:00:00"/>
    <x v="0"/>
    <s v="Rhode Island"/>
    <s v="Providence"/>
    <x v="3"/>
    <n v="39"/>
    <x v="178"/>
    <n v="1716"/>
    <n v="892.32"/>
    <n v="0.52"/>
    <x v="2"/>
    <x v="4"/>
    <x v="1"/>
    <n v="39"/>
    <n v="20.28"/>
  </r>
  <r>
    <x v="0"/>
    <n v="1185732"/>
    <d v="2021-05-06T00:00:00"/>
    <x v="0"/>
    <s v="Rhode Island"/>
    <s v="Providence"/>
    <x v="4"/>
    <n v="49"/>
    <x v="219"/>
    <n v="2254"/>
    <n v="901.6"/>
    <n v="0.4"/>
    <x v="2"/>
    <x v="4"/>
    <x v="1"/>
    <n v="49"/>
    <n v="19.600000000000001"/>
  </r>
  <r>
    <x v="0"/>
    <n v="1185732"/>
    <d v="2021-05-06T00:00:00"/>
    <x v="0"/>
    <s v="Rhode Island"/>
    <s v="Providence"/>
    <x v="5"/>
    <n v="52"/>
    <x v="194"/>
    <n v="4212"/>
    <n v="2232.36"/>
    <n v="0.53"/>
    <x v="2"/>
    <x v="4"/>
    <x v="1"/>
    <n v="52"/>
    <n v="27.560000000000002"/>
  </r>
  <r>
    <x v="0"/>
    <n v="1185732"/>
    <d v="2021-06-08T00:00:00"/>
    <x v="0"/>
    <s v="Rhode Island"/>
    <s v="Providence"/>
    <x v="0"/>
    <n v="47"/>
    <x v="216"/>
    <n v="6486"/>
    <n v="2918.7"/>
    <n v="0.44999999999999996"/>
    <x v="2"/>
    <x v="11"/>
    <x v="1"/>
    <n v="47"/>
    <n v="21.15"/>
  </r>
  <r>
    <x v="0"/>
    <n v="1185732"/>
    <d v="2021-06-08T00:00:00"/>
    <x v="0"/>
    <s v="Rhode Island"/>
    <s v="Providence"/>
    <x v="1"/>
    <n v="41"/>
    <x v="228"/>
    <n v="3690"/>
    <n v="1808.1"/>
    <n v="0.49"/>
    <x v="2"/>
    <x v="11"/>
    <x v="1"/>
    <n v="41"/>
    <n v="20.09"/>
  </r>
  <r>
    <x v="0"/>
    <n v="1185732"/>
    <d v="2021-06-08T00:00:00"/>
    <x v="0"/>
    <s v="Rhode Island"/>
    <s v="Providence"/>
    <x v="2"/>
    <n v="39"/>
    <x v="188"/>
    <n v="2535"/>
    <n v="1394.25"/>
    <n v="0.55000000000000004"/>
    <x v="2"/>
    <x v="11"/>
    <x v="1"/>
    <n v="39"/>
    <n v="21.45"/>
  </r>
  <r>
    <x v="0"/>
    <n v="1185732"/>
    <d v="2021-06-08T00:00:00"/>
    <x v="0"/>
    <s v="Rhode Island"/>
    <s v="Providence"/>
    <x v="3"/>
    <n v="39"/>
    <x v="180"/>
    <n v="2340"/>
    <n v="1263.6000000000001"/>
    <n v="0.54"/>
    <x v="2"/>
    <x v="11"/>
    <x v="1"/>
    <n v="39"/>
    <n v="21.060000000000002"/>
  </r>
  <r>
    <x v="0"/>
    <n v="1185732"/>
    <d v="2021-06-08T00:00:00"/>
    <x v="0"/>
    <s v="Rhode Island"/>
    <s v="Providence"/>
    <x v="4"/>
    <n v="48"/>
    <x v="208"/>
    <n v="2784"/>
    <n v="1141.4399999999998"/>
    <n v="0.41"/>
    <x v="2"/>
    <x v="11"/>
    <x v="1"/>
    <n v="48"/>
    <n v="19.679999999999996"/>
  </r>
  <r>
    <x v="0"/>
    <n v="1185732"/>
    <d v="2021-06-08T00:00:00"/>
    <x v="0"/>
    <s v="Rhode Island"/>
    <s v="Providence"/>
    <x v="5"/>
    <n v="51"/>
    <x v="246"/>
    <n v="4488"/>
    <n v="2288.88"/>
    <n v="0.51"/>
    <x v="2"/>
    <x v="11"/>
    <x v="1"/>
    <n v="51"/>
    <n v="26.01"/>
  </r>
  <r>
    <x v="0"/>
    <n v="1185732"/>
    <d v="2021-07-06T00:00:00"/>
    <x v="0"/>
    <s v="Rhode Island"/>
    <s v="Providence"/>
    <x v="0"/>
    <n v="46"/>
    <x v="212"/>
    <n v="7682"/>
    <n v="3456.8999999999996"/>
    <n v="0.44999999999999996"/>
    <x v="2"/>
    <x v="5"/>
    <x v="1"/>
    <n v="46"/>
    <n v="20.7"/>
  </r>
  <r>
    <x v="0"/>
    <n v="1185732"/>
    <d v="2021-07-06T00:00:00"/>
    <x v="0"/>
    <s v="Rhode Island"/>
    <s v="Providence"/>
    <x v="1"/>
    <n v="41"/>
    <x v="194"/>
    <n v="3321"/>
    <n v="1660.5"/>
    <n v="0.5"/>
    <x v="2"/>
    <x v="5"/>
    <x v="1"/>
    <n v="41"/>
    <n v="20.5"/>
  </r>
  <r>
    <x v="0"/>
    <n v="1185732"/>
    <d v="2021-07-06T00:00:00"/>
    <x v="0"/>
    <s v="Rhode Island"/>
    <s v="Providence"/>
    <x v="2"/>
    <n v="37"/>
    <x v="188"/>
    <n v="2405"/>
    <n v="1250.6000000000001"/>
    <n v="0.52"/>
    <x v="2"/>
    <x v="5"/>
    <x v="1"/>
    <n v="37"/>
    <n v="19.240000000000002"/>
  </r>
  <r>
    <x v="0"/>
    <n v="1185732"/>
    <d v="2021-07-06T00:00:00"/>
    <x v="0"/>
    <s v="Rhode Island"/>
    <s v="Providence"/>
    <x v="3"/>
    <n v="37"/>
    <x v="208"/>
    <n v="2146"/>
    <n v="1115.92"/>
    <n v="0.52"/>
    <x v="2"/>
    <x v="5"/>
    <x v="1"/>
    <n v="37"/>
    <n v="19.240000000000002"/>
  </r>
  <r>
    <x v="0"/>
    <n v="1185732"/>
    <d v="2021-07-06T00:00:00"/>
    <x v="0"/>
    <s v="Rhode Island"/>
    <s v="Providence"/>
    <x v="4"/>
    <n v="47"/>
    <x v="184"/>
    <n v="2961"/>
    <n v="1184.4000000000001"/>
    <n v="0.4"/>
    <x v="2"/>
    <x v="5"/>
    <x v="1"/>
    <n v="47"/>
    <n v="18.8"/>
  </r>
  <r>
    <x v="0"/>
    <n v="1185732"/>
    <d v="2021-07-06T00:00:00"/>
    <x v="0"/>
    <s v="Rhode Island"/>
    <s v="Providence"/>
    <x v="5"/>
    <n v="50"/>
    <x v="210"/>
    <n v="5800"/>
    <n v="2900"/>
    <n v="0.5"/>
    <x v="2"/>
    <x v="5"/>
    <x v="1"/>
    <n v="50"/>
    <n v="25"/>
  </r>
  <r>
    <x v="0"/>
    <n v="1185732"/>
    <d v="2021-08-07T00:00:00"/>
    <x v="0"/>
    <s v="Rhode Island"/>
    <s v="Providence"/>
    <x v="0"/>
    <n v="46"/>
    <x v="231"/>
    <n v="6578"/>
    <n v="3157.44"/>
    <n v="0.48"/>
    <x v="2"/>
    <x v="6"/>
    <x v="1"/>
    <n v="46"/>
    <n v="22.080000000000002"/>
  </r>
  <r>
    <x v="0"/>
    <n v="1185732"/>
    <d v="2021-08-07T00:00:00"/>
    <x v="0"/>
    <s v="Rhode Island"/>
    <s v="Providence"/>
    <x v="1"/>
    <n v="42"/>
    <x v="250"/>
    <n v="3822"/>
    <n v="1796.34"/>
    <n v="0.47"/>
    <x v="2"/>
    <x v="6"/>
    <x v="1"/>
    <n v="42"/>
    <n v="19.739999999999998"/>
  </r>
  <r>
    <x v="0"/>
    <n v="1185732"/>
    <d v="2021-08-07T00:00:00"/>
    <x v="0"/>
    <s v="Rhode Island"/>
    <s v="Providence"/>
    <x v="2"/>
    <n v="38"/>
    <x v="41"/>
    <n v="2850"/>
    <n v="1567.5000000000002"/>
    <n v="0.55000000000000004"/>
    <x v="2"/>
    <x v="6"/>
    <x v="1"/>
    <n v="38"/>
    <n v="20.900000000000002"/>
  </r>
  <r>
    <x v="0"/>
    <n v="1185732"/>
    <d v="2021-08-07T00:00:00"/>
    <x v="0"/>
    <s v="Rhode Island"/>
    <s v="Providence"/>
    <x v="3"/>
    <n v="37"/>
    <x v="203"/>
    <n v="1443"/>
    <n v="764.79000000000008"/>
    <n v="0.53"/>
    <x v="2"/>
    <x v="6"/>
    <x v="1"/>
    <n v="37"/>
    <n v="19.610000000000003"/>
  </r>
  <r>
    <x v="0"/>
    <n v="1185732"/>
    <d v="2021-08-07T00:00:00"/>
    <x v="0"/>
    <s v="Rhode Island"/>
    <s v="Providence"/>
    <x v="4"/>
    <n v="45"/>
    <x v="226"/>
    <n v="1395"/>
    <n v="558"/>
    <n v="0.4"/>
    <x v="2"/>
    <x v="6"/>
    <x v="1"/>
    <n v="45"/>
    <n v="18"/>
  </r>
  <r>
    <x v="0"/>
    <n v="1185732"/>
    <d v="2021-08-07T00:00:00"/>
    <x v="0"/>
    <s v="Rhode Island"/>
    <s v="Providence"/>
    <x v="5"/>
    <n v="52"/>
    <x v="237"/>
    <n v="4524"/>
    <n v="2442.96"/>
    <n v="0.54"/>
    <x v="2"/>
    <x v="6"/>
    <x v="1"/>
    <n v="52"/>
    <n v="28.080000000000002"/>
  </r>
  <r>
    <x v="0"/>
    <n v="1185732"/>
    <d v="2021-09-06T00:00:00"/>
    <x v="0"/>
    <s v="Rhode Island"/>
    <s v="Providence"/>
    <x v="0"/>
    <n v="45"/>
    <x v="215"/>
    <n v="4995"/>
    <n v="2247.75"/>
    <n v="0.44999999999999996"/>
    <x v="2"/>
    <x v="7"/>
    <x v="1"/>
    <n v="45"/>
    <n v="20.25"/>
  </r>
  <r>
    <x v="0"/>
    <n v="1185732"/>
    <d v="2021-09-06T00:00:00"/>
    <x v="0"/>
    <s v="Rhode Island"/>
    <s v="Providence"/>
    <x v="1"/>
    <n v="43"/>
    <x v="195"/>
    <n v="2408"/>
    <n v="1155.8399999999999"/>
    <n v="0.48"/>
    <x v="2"/>
    <x v="7"/>
    <x v="1"/>
    <n v="43"/>
    <n v="20.639999999999997"/>
  </r>
  <r>
    <x v="0"/>
    <n v="1185732"/>
    <d v="2021-09-06T00:00:00"/>
    <x v="0"/>
    <s v="Rhode Island"/>
    <s v="Providence"/>
    <x v="2"/>
    <n v="36"/>
    <x v="183"/>
    <n v="1368"/>
    <n v="697.68000000000006"/>
    <n v="0.51"/>
    <x v="2"/>
    <x v="7"/>
    <x v="1"/>
    <n v="36"/>
    <n v="18.360000000000003"/>
  </r>
  <r>
    <x v="0"/>
    <n v="1185732"/>
    <d v="2021-09-06T00:00:00"/>
    <x v="0"/>
    <s v="Rhode Island"/>
    <s v="Providence"/>
    <x v="3"/>
    <n v="39"/>
    <x v="234"/>
    <n v="1053"/>
    <n v="568.62"/>
    <n v="0.54"/>
    <x v="2"/>
    <x v="7"/>
    <x v="1"/>
    <n v="39"/>
    <n v="21.06"/>
  </r>
  <r>
    <x v="0"/>
    <n v="1185732"/>
    <d v="2021-09-06T00:00:00"/>
    <x v="0"/>
    <s v="Rhode Island"/>
    <s v="Providence"/>
    <x v="4"/>
    <n v="47"/>
    <x v="234"/>
    <n v="1269"/>
    <n v="520.29"/>
    <n v="0.41"/>
    <x v="2"/>
    <x v="7"/>
    <x v="1"/>
    <n v="47"/>
    <n v="19.27"/>
  </r>
  <r>
    <x v="0"/>
    <n v="1185732"/>
    <d v="2021-09-06T00:00:00"/>
    <x v="0"/>
    <s v="Rhode Island"/>
    <s v="Providence"/>
    <x v="5"/>
    <n v="52"/>
    <x v="208"/>
    <n v="3016"/>
    <n v="1538.16"/>
    <n v="0.51"/>
    <x v="2"/>
    <x v="7"/>
    <x v="1"/>
    <n v="52"/>
    <n v="26.520000000000003"/>
  </r>
  <r>
    <x v="0"/>
    <n v="1185732"/>
    <d v="2021-10-08T00:00:00"/>
    <x v="0"/>
    <s v="Rhode Island"/>
    <s v="Providence"/>
    <x v="0"/>
    <n v="53"/>
    <x v="198"/>
    <n v="4982"/>
    <n v="2491"/>
    <n v="0.5"/>
    <x v="2"/>
    <x v="8"/>
    <x v="1"/>
    <n v="53"/>
    <n v="26.5"/>
  </r>
  <r>
    <x v="0"/>
    <n v="1185732"/>
    <d v="2021-10-08T00:00:00"/>
    <x v="0"/>
    <s v="Rhode Island"/>
    <s v="Providence"/>
    <x v="1"/>
    <n v="46"/>
    <x v="195"/>
    <n v="2576"/>
    <n v="1262.24"/>
    <n v="0.49"/>
    <x v="2"/>
    <x v="8"/>
    <x v="1"/>
    <n v="46"/>
    <n v="22.54"/>
  </r>
  <r>
    <x v="0"/>
    <n v="1185732"/>
    <d v="2021-10-08T00:00:00"/>
    <x v="0"/>
    <s v="Rhode Island"/>
    <s v="Providence"/>
    <x v="2"/>
    <n v="45"/>
    <x v="225"/>
    <n v="1305"/>
    <n v="678.6"/>
    <n v="0.52"/>
    <x v="2"/>
    <x v="8"/>
    <x v="1"/>
    <n v="45"/>
    <n v="23.400000000000002"/>
  </r>
  <r>
    <x v="0"/>
    <n v="1185732"/>
    <d v="2021-10-08T00:00:00"/>
    <x v="0"/>
    <s v="Rhode Island"/>
    <s v="Providence"/>
    <x v="3"/>
    <n v="47"/>
    <x v="264"/>
    <n v="1081"/>
    <n v="540.5"/>
    <n v="0.5"/>
    <x v="2"/>
    <x v="8"/>
    <x v="1"/>
    <n v="47"/>
    <n v="23.5"/>
  </r>
  <r>
    <x v="0"/>
    <n v="1185732"/>
    <d v="2021-10-08T00:00:00"/>
    <x v="0"/>
    <s v="Rhode Island"/>
    <s v="Providence"/>
    <x v="4"/>
    <n v="55"/>
    <x v="182"/>
    <n v="1045"/>
    <n v="418"/>
    <n v="0.4"/>
    <x v="2"/>
    <x v="8"/>
    <x v="1"/>
    <n v="55"/>
    <n v="22"/>
  </r>
  <r>
    <x v="2"/>
    <n v="1185732"/>
    <d v="2021-10-08T00:00:00"/>
    <x v="0"/>
    <s v="Rhode Island"/>
    <s v="Providence"/>
    <x v="5"/>
    <n v="64"/>
    <x v="208"/>
    <n v="3712"/>
    <n v="1893.1200000000001"/>
    <n v="0.51"/>
    <x v="2"/>
    <x v="8"/>
    <x v="1"/>
    <n v="64"/>
    <n v="32.64"/>
  </r>
  <r>
    <x v="2"/>
    <n v="1185732"/>
    <d v="2021-11-07T00:00:00"/>
    <x v="0"/>
    <s v="Rhode Island"/>
    <s v="Providence"/>
    <x v="0"/>
    <n v="55"/>
    <x v="60"/>
    <n v="5225"/>
    <n v="2560.25"/>
    <n v="0.49"/>
    <x v="2"/>
    <x v="9"/>
    <x v="1"/>
    <n v="55"/>
    <n v="26.95"/>
  </r>
  <r>
    <x v="2"/>
    <n v="1185732"/>
    <d v="2021-11-07T00:00:00"/>
    <x v="0"/>
    <s v="Rhode Island"/>
    <s v="Providence"/>
    <x v="1"/>
    <n v="46"/>
    <x v="184"/>
    <n v="2898"/>
    <n v="1304.0999999999999"/>
    <n v="0.44999999999999996"/>
    <x v="2"/>
    <x v="9"/>
    <x v="1"/>
    <n v="46"/>
    <n v="20.7"/>
  </r>
  <r>
    <x v="2"/>
    <n v="1185732"/>
    <d v="2021-11-07T00:00:00"/>
    <x v="0"/>
    <s v="Rhode Island"/>
    <s v="Providence"/>
    <x v="2"/>
    <n v="48"/>
    <x v="293"/>
    <n v="3072"/>
    <n v="1658.88"/>
    <n v="0.54"/>
    <x v="2"/>
    <x v="9"/>
    <x v="1"/>
    <n v="48"/>
    <n v="25.92"/>
  </r>
  <r>
    <x v="2"/>
    <n v="1185732"/>
    <d v="2021-11-07T00:00:00"/>
    <x v="0"/>
    <s v="Rhode Island"/>
    <s v="Providence"/>
    <x v="3"/>
    <n v="48"/>
    <x v="208"/>
    <n v="2784"/>
    <n v="1531.2"/>
    <n v="0.55000000000000004"/>
    <x v="2"/>
    <x v="9"/>
    <x v="1"/>
    <n v="48"/>
    <n v="26.400000000000002"/>
  </r>
  <r>
    <x v="2"/>
    <n v="1185732"/>
    <d v="2021-11-07T00:00:00"/>
    <x v="0"/>
    <s v="Rhode Island"/>
    <s v="Providence"/>
    <x v="4"/>
    <n v="58"/>
    <x v="178"/>
    <n v="2552"/>
    <n v="1122.8800000000001"/>
    <n v="0.44"/>
    <x v="2"/>
    <x v="9"/>
    <x v="1"/>
    <n v="58"/>
    <n v="25.520000000000003"/>
  </r>
  <r>
    <x v="2"/>
    <n v="1185732"/>
    <d v="2021-11-07T00:00:00"/>
    <x v="0"/>
    <s v="Rhode Island"/>
    <s v="Providence"/>
    <x v="5"/>
    <n v="60"/>
    <x v="169"/>
    <n v="4620"/>
    <n v="2402.4"/>
    <n v="0.52"/>
    <x v="2"/>
    <x v="9"/>
    <x v="1"/>
    <n v="60"/>
    <n v="31.200000000000003"/>
  </r>
  <r>
    <x v="2"/>
    <n v="1185732"/>
    <d v="2021-12-06T00:00:00"/>
    <x v="0"/>
    <s v="Rhode Island"/>
    <s v="Providence"/>
    <x v="0"/>
    <n v="54"/>
    <x v="192"/>
    <n v="7290"/>
    <n v="3645"/>
    <n v="0.5"/>
    <x v="2"/>
    <x v="10"/>
    <x v="1"/>
    <n v="54"/>
    <n v="27"/>
  </r>
  <r>
    <x v="2"/>
    <n v="1185732"/>
    <d v="2021-12-06T00:00:00"/>
    <x v="0"/>
    <s v="Rhode Island"/>
    <s v="Providence"/>
    <x v="1"/>
    <n v="45"/>
    <x v="252"/>
    <n v="3510"/>
    <n v="1684.8"/>
    <n v="0.48"/>
    <x v="2"/>
    <x v="10"/>
    <x v="1"/>
    <n v="45"/>
    <n v="21.599999999999998"/>
  </r>
  <r>
    <x v="2"/>
    <n v="1185732"/>
    <d v="2021-12-06T00:00:00"/>
    <x v="0"/>
    <s v="Rhode Island"/>
    <s v="Providence"/>
    <x v="2"/>
    <n v="47"/>
    <x v="238"/>
    <n v="3478"/>
    <n v="1773.78"/>
    <n v="0.51"/>
    <x v="2"/>
    <x v="10"/>
    <x v="1"/>
    <n v="47"/>
    <n v="23.97"/>
  </r>
  <r>
    <x v="2"/>
    <n v="1185732"/>
    <d v="2021-12-06T00:00:00"/>
    <x v="0"/>
    <s v="Rhode Island"/>
    <s v="Providence"/>
    <x v="3"/>
    <n v="48"/>
    <x v="188"/>
    <n v="3120"/>
    <n v="1560"/>
    <n v="0.5"/>
    <x v="2"/>
    <x v="10"/>
    <x v="1"/>
    <n v="48"/>
    <n v="24"/>
  </r>
  <r>
    <x v="2"/>
    <n v="1185732"/>
    <d v="2021-12-06T00:00:00"/>
    <x v="0"/>
    <s v="Rhode Island"/>
    <s v="Providence"/>
    <x v="4"/>
    <n v="56"/>
    <x v="181"/>
    <n v="3808"/>
    <n v="1637.44"/>
    <n v="0.43"/>
    <x v="2"/>
    <x v="10"/>
    <x v="1"/>
    <n v="56"/>
    <n v="24.080000000000002"/>
  </r>
  <r>
    <x v="2"/>
    <n v="1185732"/>
    <d v="2021-12-06T00:00:00"/>
    <x v="0"/>
    <s v="Rhode Island"/>
    <s v="Providence"/>
    <x v="5"/>
    <n v="60"/>
    <x v="211"/>
    <n v="5100"/>
    <n v="2805"/>
    <n v="0.55000000000000004"/>
    <x v="2"/>
    <x v="10"/>
    <x v="1"/>
    <n v="60"/>
    <n v="33"/>
  </r>
  <r>
    <x v="2"/>
    <n v="1185732"/>
    <d v="2021-01-17T00:00:00"/>
    <x v="0"/>
    <s v="Rhode Island"/>
    <s v="Providence"/>
    <x v="0"/>
    <n v="38"/>
    <x v="214"/>
    <n v="4788"/>
    <n v="2058.84"/>
    <n v="0.43"/>
    <x v="2"/>
    <x v="0"/>
    <x v="1"/>
    <n v="38"/>
    <n v="16.34"/>
  </r>
  <r>
    <x v="2"/>
    <n v="1185732"/>
    <d v="2021-01-17T00:00:00"/>
    <x v="0"/>
    <s v="Rhode Island"/>
    <s v="Providence"/>
    <x v="1"/>
    <n v="38"/>
    <x v="181"/>
    <n v="2584"/>
    <n v="1136.96"/>
    <n v="0.44"/>
    <x v="2"/>
    <x v="0"/>
    <x v="1"/>
    <n v="38"/>
    <n v="16.72"/>
  </r>
  <r>
    <x v="2"/>
    <n v="1185732"/>
    <d v="2021-01-17T00:00:00"/>
    <x v="0"/>
    <s v="Rhode Island"/>
    <s v="Providence"/>
    <x v="2"/>
    <n v="27"/>
    <x v="201"/>
    <n v="1971"/>
    <n v="709.56"/>
    <n v="0.36"/>
    <x v="2"/>
    <x v="0"/>
    <x v="1"/>
    <n v="27"/>
    <n v="9.7199999999999989"/>
  </r>
  <r>
    <x v="2"/>
    <n v="1185732"/>
    <d v="2021-01-17T00:00:00"/>
    <x v="0"/>
    <s v="Rhode Island"/>
    <s v="Providence"/>
    <x v="3"/>
    <n v="34"/>
    <x v="259"/>
    <n v="884"/>
    <n v="335.92"/>
    <n v="0.38"/>
    <x v="2"/>
    <x v="0"/>
    <x v="1"/>
    <n v="34"/>
    <n v="12.92"/>
  </r>
  <r>
    <x v="2"/>
    <n v="1185732"/>
    <d v="2021-01-17T00:00:00"/>
    <x v="0"/>
    <s v="Rhode Island"/>
    <s v="Providence"/>
    <x v="4"/>
    <n v="48"/>
    <x v="207"/>
    <n v="1968"/>
    <n v="767.52"/>
    <n v="0.39"/>
    <x v="2"/>
    <x v="0"/>
    <x v="1"/>
    <n v="48"/>
    <n v="18.72"/>
  </r>
  <r>
    <x v="2"/>
    <n v="1185732"/>
    <d v="2021-01-17T00:00:00"/>
    <x v="0"/>
    <s v="Rhode Island"/>
    <s v="Providence"/>
    <x v="5"/>
    <n v="38"/>
    <x v="227"/>
    <n v="2660"/>
    <n v="1090.5999999999999"/>
    <n v="0.41"/>
    <x v="2"/>
    <x v="0"/>
    <x v="1"/>
    <n v="38"/>
    <n v="15.579999999999998"/>
  </r>
  <r>
    <x v="2"/>
    <n v="1185732"/>
    <d v="2021-02-15T00:00:00"/>
    <x v="0"/>
    <s v="Rhode Island"/>
    <s v="Providence"/>
    <x v="0"/>
    <n v="36"/>
    <x v="150"/>
    <n v="5040"/>
    <n v="2066.4"/>
    <n v="0.41"/>
    <x v="2"/>
    <x v="1"/>
    <x v="1"/>
    <n v="36"/>
    <n v="14.76"/>
  </r>
  <r>
    <x v="2"/>
    <n v="1185732"/>
    <d v="2021-02-15T00:00:00"/>
    <x v="0"/>
    <s v="Rhode Island"/>
    <s v="Providence"/>
    <x v="1"/>
    <n v="38"/>
    <x v="207"/>
    <n v="1558"/>
    <n v="654.36"/>
    <n v="0.42"/>
    <x v="2"/>
    <x v="1"/>
    <x v="1"/>
    <n v="38"/>
    <n v="15.96"/>
  </r>
  <r>
    <x v="2"/>
    <n v="1185732"/>
    <d v="2021-02-15T00:00:00"/>
    <x v="0"/>
    <s v="Rhode Island"/>
    <s v="Providence"/>
    <x v="2"/>
    <n v="29"/>
    <x v="180"/>
    <n v="1740"/>
    <n v="661.2"/>
    <n v="0.38"/>
    <x v="2"/>
    <x v="1"/>
    <x v="1"/>
    <n v="29"/>
    <n v="11.020000000000001"/>
  </r>
  <r>
    <x v="2"/>
    <n v="1185732"/>
    <d v="2021-02-15T00:00:00"/>
    <x v="0"/>
    <s v="Massachusetts"/>
    <s v="Boston"/>
    <x v="3"/>
    <n v="32"/>
    <x v="181"/>
    <n v="2176"/>
    <n v="826.88"/>
    <n v="0.38"/>
    <x v="2"/>
    <x v="1"/>
    <x v="1"/>
    <n v="32"/>
    <n v="12.16"/>
  </r>
  <r>
    <x v="2"/>
    <n v="1185732"/>
    <d v="2021-02-15T00:00:00"/>
    <x v="0"/>
    <s v="Massachusetts"/>
    <s v="Boston"/>
    <x v="4"/>
    <n v="48"/>
    <x v="207"/>
    <n v="1968"/>
    <n v="747.84"/>
    <n v="0.38"/>
    <x v="2"/>
    <x v="1"/>
    <x v="1"/>
    <n v="48"/>
    <n v="18.240000000000002"/>
  </r>
  <r>
    <x v="2"/>
    <n v="1185732"/>
    <d v="2021-02-15T00:00:00"/>
    <x v="0"/>
    <s v="Massachusetts"/>
    <s v="Boston"/>
    <x v="5"/>
    <n v="38"/>
    <x v="41"/>
    <n v="2850"/>
    <n v="1254"/>
    <n v="0.44"/>
    <x v="2"/>
    <x v="1"/>
    <x v="1"/>
    <n v="38"/>
    <n v="16.72"/>
  </r>
  <r>
    <x v="2"/>
    <n v="1185732"/>
    <d v="2021-03-13T00:00:00"/>
    <x v="0"/>
    <s v="Massachusetts"/>
    <s v="Boston"/>
    <x v="0"/>
    <n v="38"/>
    <x v="268"/>
    <n v="4826"/>
    <n v="2123.44"/>
    <n v="0.44"/>
    <x v="2"/>
    <x v="2"/>
    <x v="1"/>
    <n v="38"/>
    <n v="16.72"/>
  </r>
  <r>
    <x v="2"/>
    <n v="1185732"/>
    <d v="2021-03-13T00:00:00"/>
    <x v="0"/>
    <s v="Massachusetts"/>
    <s v="Boston"/>
    <x v="1"/>
    <n v="38"/>
    <x v="172"/>
    <n v="1786"/>
    <n v="803.69999999999993"/>
    <n v="0.44999999999999996"/>
    <x v="2"/>
    <x v="2"/>
    <x v="1"/>
    <n v="38"/>
    <n v="17.099999999999998"/>
  </r>
  <r>
    <x v="2"/>
    <n v="1185732"/>
    <d v="2021-03-13T00:00:00"/>
    <x v="0"/>
    <s v="Massachusetts"/>
    <s v="Boston"/>
    <x v="2"/>
    <n v="28"/>
    <x v="50"/>
    <n v="1400"/>
    <n v="546"/>
    <n v="0.39"/>
    <x v="2"/>
    <x v="2"/>
    <x v="1"/>
    <n v="28"/>
    <n v="10.92"/>
  </r>
  <r>
    <x v="2"/>
    <n v="1185732"/>
    <d v="2021-03-13T00:00:00"/>
    <x v="0"/>
    <s v="Massachusetts"/>
    <s v="Boston"/>
    <x v="3"/>
    <n v="34"/>
    <x v="237"/>
    <n v="2958"/>
    <n v="1064.8799999999999"/>
    <n v="0.36"/>
    <x v="2"/>
    <x v="2"/>
    <x v="1"/>
    <n v="34"/>
    <n v="12.239999999999998"/>
  </r>
  <r>
    <x v="2"/>
    <n v="1185732"/>
    <d v="2021-03-13T00:00:00"/>
    <x v="0"/>
    <s v="Massachusetts"/>
    <s v="Boston"/>
    <x v="4"/>
    <n v="46"/>
    <x v="225"/>
    <n v="1334"/>
    <n v="520.26"/>
    <n v="0.39"/>
    <x v="2"/>
    <x v="2"/>
    <x v="1"/>
    <n v="46"/>
    <n v="17.940000000000001"/>
  </r>
  <r>
    <x v="2"/>
    <n v="1185732"/>
    <d v="2021-03-13T00:00:00"/>
    <x v="0"/>
    <s v="Massachusetts"/>
    <s v="Boston"/>
    <x v="5"/>
    <n v="39"/>
    <x v="190"/>
    <n v="2106"/>
    <n v="863.45999999999992"/>
    <n v="0.41"/>
    <x v="2"/>
    <x v="2"/>
    <x v="1"/>
    <n v="39"/>
    <n v="15.989999999999998"/>
  </r>
  <r>
    <x v="2"/>
    <n v="1185732"/>
    <d v="2021-04-14T00:00:00"/>
    <x v="0"/>
    <s v="Massachusetts"/>
    <s v="Boston"/>
    <x v="0"/>
    <n v="38"/>
    <x v="236"/>
    <n v="4446"/>
    <n v="2000.6999999999998"/>
    <n v="0.44999999999999996"/>
    <x v="2"/>
    <x v="3"/>
    <x v="1"/>
    <n v="38"/>
    <n v="17.099999999999998"/>
  </r>
  <r>
    <x v="2"/>
    <n v="1185732"/>
    <d v="2021-04-14T00:00:00"/>
    <x v="0"/>
    <s v="Massachusetts"/>
    <s v="Boston"/>
    <x v="1"/>
    <n v="37"/>
    <x v="222"/>
    <n v="1665"/>
    <n v="732.6"/>
    <n v="0.44"/>
    <x v="2"/>
    <x v="3"/>
    <x v="1"/>
    <n v="37"/>
    <n v="16.28"/>
  </r>
  <r>
    <x v="2"/>
    <n v="1185732"/>
    <d v="2021-04-14T00:00:00"/>
    <x v="0"/>
    <s v="Massachusetts"/>
    <s v="Boston"/>
    <x v="2"/>
    <n v="29"/>
    <x v="207"/>
    <n v="1189"/>
    <n v="416.15"/>
    <n v="0.35"/>
    <x v="2"/>
    <x v="3"/>
    <x v="1"/>
    <n v="29"/>
    <n v="10.149999999999999"/>
  </r>
  <r>
    <x v="2"/>
    <n v="1185732"/>
    <d v="2021-04-14T00:00:00"/>
    <x v="0"/>
    <s v="Massachusetts"/>
    <s v="Boston"/>
    <x v="3"/>
    <n v="32"/>
    <x v="191"/>
    <n v="1120"/>
    <n v="436.8"/>
    <n v="0.39"/>
    <x v="2"/>
    <x v="3"/>
    <x v="1"/>
    <n v="32"/>
    <n v="12.48"/>
  </r>
  <r>
    <x v="2"/>
    <n v="1185732"/>
    <d v="2021-04-14T00:00:00"/>
    <x v="0"/>
    <s v="Massachusetts"/>
    <s v="Boston"/>
    <x v="4"/>
    <n v="49"/>
    <x v="204"/>
    <n v="1617"/>
    <n v="614.46"/>
    <n v="0.38"/>
    <x v="2"/>
    <x v="3"/>
    <x v="1"/>
    <n v="49"/>
    <n v="18.62"/>
  </r>
  <r>
    <x v="2"/>
    <n v="1185732"/>
    <d v="2021-04-14T00:00:00"/>
    <x v="0"/>
    <s v="Massachusetts"/>
    <s v="Boston"/>
    <x v="5"/>
    <n v="39"/>
    <x v="170"/>
    <n v="3237"/>
    <n v="1424.28"/>
    <n v="0.44"/>
    <x v="2"/>
    <x v="3"/>
    <x v="1"/>
    <n v="39"/>
    <n v="17.16"/>
  </r>
  <r>
    <x v="2"/>
    <n v="1185732"/>
    <d v="2021-05-13T00:00:00"/>
    <x v="0"/>
    <s v="Massachusetts"/>
    <s v="Boston"/>
    <x v="0"/>
    <n v="53"/>
    <x v="285"/>
    <n v="6837"/>
    <n v="2939.91"/>
    <n v="0.43"/>
    <x v="2"/>
    <x v="4"/>
    <x v="1"/>
    <n v="53"/>
    <n v="22.79"/>
  </r>
  <r>
    <x v="2"/>
    <n v="1185732"/>
    <d v="2021-05-13T00:00:00"/>
    <x v="0"/>
    <s v="Massachusetts"/>
    <s v="Boston"/>
    <x v="1"/>
    <n v="47"/>
    <x v="190"/>
    <n v="2538"/>
    <n v="1091.3399999999999"/>
    <n v="0.43"/>
    <x v="2"/>
    <x v="4"/>
    <x v="1"/>
    <n v="47"/>
    <n v="20.209999999999997"/>
  </r>
  <r>
    <x v="2"/>
    <n v="1185732"/>
    <d v="2021-05-13T00:00:00"/>
    <x v="0"/>
    <s v="Massachusetts"/>
    <s v="Boston"/>
    <x v="2"/>
    <n v="41"/>
    <x v="195"/>
    <n v="2296"/>
    <n v="918.40000000000009"/>
    <n v="0.4"/>
    <x v="2"/>
    <x v="4"/>
    <x v="1"/>
    <n v="41"/>
    <n v="16.400000000000002"/>
  </r>
  <r>
    <x v="2"/>
    <n v="1185732"/>
    <d v="2021-05-13T00:00:00"/>
    <x v="0"/>
    <s v="Massachusetts"/>
    <s v="Boston"/>
    <x v="3"/>
    <n v="44"/>
    <x v="172"/>
    <n v="2068"/>
    <n v="806.52"/>
    <n v="0.39"/>
    <x v="2"/>
    <x v="4"/>
    <x v="1"/>
    <n v="44"/>
    <n v="17.16"/>
  </r>
  <r>
    <x v="2"/>
    <n v="1185732"/>
    <d v="2021-05-13T00:00:00"/>
    <x v="0"/>
    <s v="Massachusetts"/>
    <s v="Boston"/>
    <x v="4"/>
    <n v="50"/>
    <x v="190"/>
    <n v="2700"/>
    <n v="1026"/>
    <n v="0.38"/>
    <x v="2"/>
    <x v="4"/>
    <x v="1"/>
    <n v="50"/>
    <n v="19"/>
  </r>
  <r>
    <x v="2"/>
    <n v="1185732"/>
    <d v="2021-05-13T00:00:00"/>
    <x v="0"/>
    <s v="Massachusetts"/>
    <s v="Boston"/>
    <x v="5"/>
    <n v="55"/>
    <x v="246"/>
    <n v="4840"/>
    <n v="1984.3999999999999"/>
    <n v="0.41"/>
    <x v="2"/>
    <x v="4"/>
    <x v="1"/>
    <n v="55"/>
    <n v="22.549999999999997"/>
  </r>
  <r>
    <x v="2"/>
    <n v="1185732"/>
    <d v="2021-06-15T00:00:00"/>
    <x v="0"/>
    <s v="Massachusetts"/>
    <s v="Boston"/>
    <x v="0"/>
    <n v="51"/>
    <x v="155"/>
    <n v="7905"/>
    <n v="3320.1"/>
    <n v="0.42"/>
    <x v="2"/>
    <x v="11"/>
    <x v="1"/>
    <n v="51"/>
    <n v="21.419999999999998"/>
  </r>
  <r>
    <x v="2"/>
    <n v="1185732"/>
    <d v="2021-06-15T00:00:00"/>
    <x v="0"/>
    <s v="Massachusetts"/>
    <s v="Boston"/>
    <x v="1"/>
    <n v="47"/>
    <x v="198"/>
    <n v="4418"/>
    <n v="1855.56"/>
    <n v="0.42"/>
    <x v="2"/>
    <x v="11"/>
    <x v="1"/>
    <n v="47"/>
    <n v="19.739999999999998"/>
  </r>
  <r>
    <x v="2"/>
    <n v="1185732"/>
    <d v="2021-06-15T00:00:00"/>
    <x v="0"/>
    <s v="Massachusetts"/>
    <s v="Boston"/>
    <x v="2"/>
    <n v="42"/>
    <x v="181"/>
    <n v="2856"/>
    <n v="1028.1599999999999"/>
    <n v="0.36"/>
    <x v="2"/>
    <x v="11"/>
    <x v="1"/>
    <n v="42"/>
    <n v="15.119999999999997"/>
  </r>
  <r>
    <x v="2"/>
    <n v="1185732"/>
    <d v="2021-06-15T00:00:00"/>
    <x v="0"/>
    <s v="Massachusetts"/>
    <s v="Boston"/>
    <x v="3"/>
    <n v="41"/>
    <x v="188"/>
    <n v="2665"/>
    <n v="932.74999999999989"/>
    <n v="0.35"/>
    <x v="2"/>
    <x v="11"/>
    <x v="1"/>
    <n v="41"/>
    <n v="14.349999999999998"/>
  </r>
  <r>
    <x v="2"/>
    <n v="1185732"/>
    <d v="2021-06-15T00:00:00"/>
    <x v="0"/>
    <s v="Massachusetts"/>
    <s v="Boston"/>
    <x v="4"/>
    <n v="51"/>
    <x v="229"/>
    <n v="3009"/>
    <n v="1143.42"/>
    <n v="0.38"/>
    <x v="2"/>
    <x v="11"/>
    <x v="1"/>
    <n v="51"/>
    <n v="19.380000000000003"/>
  </r>
  <r>
    <x v="2"/>
    <n v="1185732"/>
    <d v="2021-06-15T00:00:00"/>
    <x v="0"/>
    <s v="Massachusetts"/>
    <s v="Boston"/>
    <x v="5"/>
    <n v="54"/>
    <x v="253"/>
    <n v="5454"/>
    <n v="2181.6"/>
    <n v="0.4"/>
    <x v="2"/>
    <x v="11"/>
    <x v="1"/>
    <n v="54"/>
    <n v="21.599999999999998"/>
  </r>
  <r>
    <x v="2"/>
    <n v="1185732"/>
    <d v="2021-07-13T00:00:00"/>
    <x v="0"/>
    <s v="Massachusetts"/>
    <s v="Boston"/>
    <x v="0"/>
    <n v="52"/>
    <x v="42"/>
    <n v="7800"/>
    <n v="3276"/>
    <n v="0.42"/>
    <x v="2"/>
    <x v="5"/>
    <x v="1"/>
    <n v="52"/>
    <n v="21.84"/>
  </r>
  <r>
    <x v="2"/>
    <n v="1185732"/>
    <d v="2021-07-13T00:00:00"/>
    <x v="0"/>
    <s v="Massachusetts"/>
    <s v="Boston"/>
    <x v="1"/>
    <n v="49"/>
    <x v="193"/>
    <n v="5145"/>
    <n v="2212.35"/>
    <n v="0.43"/>
    <x v="2"/>
    <x v="5"/>
    <x v="1"/>
    <n v="49"/>
    <n v="21.07"/>
  </r>
  <r>
    <x v="2"/>
    <n v="1185732"/>
    <d v="2021-07-13T00:00:00"/>
    <x v="0"/>
    <s v="Massachusetts"/>
    <s v="Boston"/>
    <x v="2"/>
    <n v="41"/>
    <x v="169"/>
    <n v="3157"/>
    <n v="1168.0899999999999"/>
    <n v="0.37"/>
    <x v="2"/>
    <x v="5"/>
    <x v="1"/>
    <n v="41"/>
    <n v="15.169999999999998"/>
  </r>
  <r>
    <x v="2"/>
    <n v="1185732"/>
    <d v="2021-07-13T00:00:00"/>
    <x v="0"/>
    <s v="Massachusetts"/>
    <s v="Boston"/>
    <x v="3"/>
    <n v="44"/>
    <x v="195"/>
    <n v="2464"/>
    <n v="887.04"/>
    <n v="0.36"/>
    <x v="2"/>
    <x v="5"/>
    <x v="1"/>
    <n v="44"/>
    <n v="15.84"/>
  </r>
  <r>
    <x v="2"/>
    <n v="1185732"/>
    <d v="2021-07-13T00:00:00"/>
    <x v="0"/>
    <s v="Massachusetts"/>
    <s v="Boston"/>
    <x v="4"/>
    <n v="53"/>
    <x v="181"/>
    <n v="3604"/>
    <n v="1405.56"/>
    <n v="0.39"/>
    <x v="2"/>
    <x v="5"/>
    <x v="1"/>
    <n v="53"/>
    <n v="20.669999999999998"/>
  </r>
  <r>
    <x v="2"/>
    <n v="1185732"/>
    <d v="2021-07-13T00:00:00"/>
    <x v="0"/>
    <s v="Massachusetts"/>
    <s v="Boston"/>
    <x v="5"/>
    <n v="55"/>
    <x v="209"/>
    <n v="7040"/>
    <n v="2956.7999999999997"/>
    <n v="0.42"/>
    <x v="2"/>
    <x v="5"/>
    <x v="1"/>
    <n v="55"/>
    <n v="23.099999999999998"/>
  </r>
  <r>
    <x v="2"/>
    <n v="1185732"/>
    <d v="2021-08-14T00:00:00"/>
    <x v="0"/>
    <s v="Massachusetts"/>
    <s v="Boston"/>
    <x v="0"/>
    <n v="50"/>
    <x v="147"/>
    <n v="8050"/>
    <n v="3542"/>
    <n v="0.44"/>
    <x v="2"/>
    <x v="6"/>
    <x v="1"/>
    <n v="50"/>
    <n v="22"/>
  </r>
  <r>
    <x v="2"/>
    <n v="1185732"/>
    <d v="2021-08-14T00:00:00"/>
    <x v="0"/>
    <s v="Massachusetts"/>
    <s v="Boston"/>
    <x v="1"/>
    <n v="47"/>
    <x v="246"/>
    <n v="4136"/>
    <n v="1695.76"/>
    <n v="0.41"/>
    <x v="2"/>
    <x v="6"/>
    <x v="1"/>
    <n v="47"/>
    <n v="19.27"/>
  </r>
  <r>
    <x v="2"/>
    <n v="1185732"/>
    <d v="2021-08-14T00:00:00"/>
    <x v="0"/>
    <s v="Massachusetts"/>
    <s v="Boston"/>
    <x v="2"/>
    <n v="42"/>
    <x v="173"/>
    <n v="2898"/>
    <n v="1014.3"/>
    <n v="0.35"/>
    <x v="2"/>
    <x v="6"/>
    <x v="1"/>
    <n v="42"/>
    <n v="14.7"/>
  </r>
  <r>
    <x v="2"/>
    <n v="1185732"/>
    <d v="2021-08-14T00:00:00"/>
    <x v="0"/>
    <s v="Massachusetts"/>
    <s v="Boston"/>
    <x v="3"/>
    <n v="42"/>
    <x v="175"/>
    <n v="2142"/>
    <n v="771.12"/>
    <n v="0.36"/>
    <x v="2"/>
    <x v="6"/>
    <x v="1"/>
    <n v="42"/>
    <n v="15.12"/>
  </r>
  <r>
    <x v="2"/>
    <n v="1185732"/>
    <d v="2021-08-14T00:00:00"/>
    <x v="0"/>
    <s v="Massachusetts"/>
    <s v="Boston"/>
    <x v="4"/>
    <n v="50"/>
    <x v="178"/>
    <n v="2200"/>
    <n v="814"/>
    <n v="0.37"/>
    <x v="2"/>
    <x v="6"/>
    <x v="1"/>
    <n v="50"/>
    <n v="18.5"/>
  </r>
  <r>
    <x v="2"/>
    <n v="1185732"/>
    <d v="2021-08-14T00:00:00"/>
    <x v="0"/>
    <s v="Massachusetts"/>
    <s v="Boston"/>
    <x v="5"/>
    <n v="58"/>
    <x v="250"/>
    <n v="5278"/>
    <n v="2375.1"/>
    <n v="0.44999999999999996"/>
    <x v="2"/>
    <x v="6"/>
    <x v="1"/>
    <n v="58"/>
    <n v="26.099999999999998"/>
  </r>
  <r>
    <x v="2"/>
    <n v="1185732"/>
    <d v="2021-09-13T00:00:00"/>
    <x v="0"/>
    <s v="Massachusetts"/>
    <s v="Boston"/>
    <x v="0"/>
    <n v="53"/>
    <x v="192"/>
    <n v="7155"/>
    <n v="3005.1"/>
    <n v="0.42"/>
    <x v="2"/>
    <x v="7"/>
    <x v="1"/>
    <n v="53"/>
    <n v="22.259999999999998"/>
  </r>
  <r>
    <x v="2"/>
    <n v="1185732"/>
    <d v="2021-09-13T00:00:00"/>
    <x v="0"/>
    <s v="Massachusetts"/>
    <s v="Boston"/>
    <x v="1"/>
    <n v="49"/>
    <x v="184"/>
    <n v="3087"/>
    <n v="1234.8000000000002"/>
    <n v="0.4"/>
    <x v="2"/>
    <x v="7"/>
    <x v="1"/>
    <n v="49"/>
    <n v="19.600000000000001"/>
  </r>
  <r>
    <x v="2"/>
    <n v="1185732"/>
    <d v="2021-09-13T00:00:00"/>
    <x v="0"/>
    <s v="Massachusetts"/>
    <s v="Boston"/>
    <x v="2"/>
    <n v="41"/>
    <x v="203"/>
    <n v="1599"/>
    <n v="591.63"/>
    <n v="0.37"/>
    <x v="2"/>
    <x v="7"/>
    <x v="1"/>
    <n v="41"/>
    <n v="15.17"/>
  </r>
  <r>
    <x v="2"/>
    <n v="1185732"/>
    <d v="2021-09-13T00:00:00"/>
    <x v="0"/>
    <s v="Massachusetts"/>
    <s v="Boston"/>
    <x v="3"/>
    <n v="42"/>
    <x v="218"/>
    <n v="1512"/>
    <n v="604.80000000000007"/>
    <n v="0.4"/>
    <x v="2"/>
    <x v="7"/>
    <x v="1"/>
    <n v="42"/>
    <n v="16.8"/>
  </r>
  <r>
    <x v="2"/>
    <n v="1185732"/>
    <d v="2021-09-13T00:00:00"/>
    <x v="0"/>
    <s v="Massachusetts"/>
    <s v="Boston"/>
    <x v="4"/>
    <n v="52"/>
    <x v="171"/>
    <n v="1768"/>
    <n v="636.48"/>
    <n v="0.36"/>
    <x v="2"/>
    <x v="7"/>
    <x v="1"/>
    <n v="52"/>
    <n v="18.72"/>
  </r>
  <r>
    <x v="2"/>
    <n v="1185732"/>
    <d v="2021-09-13T00:00:00"/>
    <x v="0"/>
    <s v="Massachusetts"/>
    <s v="Boston"/>
    <x v="5"/>
    <n v="57"/>
    <x v="184"/>
    <n v="3591"/>
    <n v="1615.9499999999998"/>
    <n v="0.44999999999999996"/>
    <x v="2"/>
    <x v="7"/>
    <x v="1"/>
    <n v="57"/>
    <n v="25.65"/>
  </r>
  <r>
    <x v="2"/>
    <n v="1185732"/>
    <d v="2021-10-15T00:00:00"/>
    <x v="0"/>
    <s v="Massachusetts"/>
    <s v="Boston"/>
    <x v="0"/>
    <n v="57"/>
    <x v="196"/>
    <n v="6840"/>
    <n v="3077.9999999999995"/>
    <n v="0.44999999999999996"/>
    <x v="2"/>
    <x v="8"/>
    <x v="1"/>
    <n v="57"/>
    <n v="25.649999999999995"/>
  </r>
  <r>
    <x v="2"/>
    <n v="1185732"/>
    <d v="2021-10-15T00:00:00"/>
    <x v="0"/>
    <s v="Massachusetts"/>
    <s v="Boston"/>
    <x v="1"/>
    <n v="53"/>
    <x v="195"/>
    <n v="2968"/>
    <n v="1335.6"/>
    <n v="0.44999999999999996"/>
    <x v="2"/>
    <x v="8"/>
    <x v="1"/>
    <n v="53"/>
    <n v="23.849999999999998"/>
  </r>
  <r>
    <x v="2"/>
    <n v="1185732"/>
    <d v="2021-10-15T00:00:00"/>
    <x v="0"/>
    <s v="Massachusetts"/>
    <s v="Boston"/>
    <x v="2"/>
    <n v="53"/>
    <x v="171"/>
    <n v="1802"/>
    <n v="630.69999999999993"/>
    <n v="0.35"/>
    <x v="2"/>
    <x v="8"/>
    <x v="1"/>
    <n v="53"/>
    <n v="18.549999999999997"/>
  </r>
  <r>
    <x v="2"/>
    <n v="1185732"/>
    <d v="2021-10-15T00:00:00"/>
    <x v="0"/>
    <s v="Massachusetts"/>
    <s v="Boston"/>
    <x v="3"/>
    <n v="54"/>
    <x v="234"/>
    <n v="1458"/>
    <n v="554.04"/>
    <n v="0.38"/>
    <x v="2"/>
    <x v="8"/>
    <x v="1"/>
    <n v="54"/>
    <n v="20.52"/>
  </r>
  <r>
    <x v="2"/>
    <n v="1185732"/>
    <d v="2021-10-15T00:00:00"/>
    <x v="0"/>
    <s v="Massachusetts"/>
    <s v="Boston"/>
    <x v="4"/>
    <n v="62"/>
    <x v="234"/>
    <n v="1674"/>
    <n v="585.9"/>
    <n v="0.35"/>
    <x v="2"/>
    <x v="8"/>
    <x v="1"/>
    <n v="62"/>
    <n v="21.7"/>
  </r>
  <r>
    <x v="5"/>
    <n v="1185732"/>
    <d v="2021-10-15T00:00:00"/>
    <x v="0"/>
    <s v="Massachusetts"/>
    <s v="Boston"/>
    <x v="5"/>
    <n v="66"/>
    <x v="188"/>
    <n v="4290"/>
    <n v="1887.6"/>
    <n v="0.44"/>
    <x v="2"/>
    <x v="8"/>
    <x v="1"/>
    <n v="66"/>
    <n v="29.04"/>
  </r>
  <r>
    <x v="5"/>
    <n v="1185732"/>
    <d v="2021-11-14T00:00:00"/>
    <x v="0"/>
    <s v="Massachusetts"/>
    <s v="Boston"/>
    <x v="0"/>
    <n v="62"/>
    <x v="161"/>
    <n v="7006"/>
    <n v="3012.58"/>
    <n v="0.43"/>
    <x v="2"/>
    <x v="9"/>
    <x v="1"/>
    <n v="62"/>
    <n v="26.66"/>
  </r>
  <r>
    <x v="5"/>
    <n v="1185732"/>
    <d v="2021-11-14T00:00:00"/>
    <x v="0"/>
    <s v="Massachusetts"/>
    <s v="Boston"/>
    <x v="1"/>
    <n v="52"/>
    <x v="228"/>
    <n v="4680"/>
    <n v="2059.1999999999998"/>
    <n v="0.44"/>
    <x v="2"/>
    <x v="9"/>
    <x v="1"/>
    <n v="52"/>
    <n v="22.88"/>
  </r>
  <r>
    <x v="5"/>
    <n v="1185732"/>
    <d v="2021-11-14T00:00:00"/>
    <x v="0"/>
    <s v="Massachusetts"/>
    <s v="Boston"/>
    <x v="2"/>
    <n v="50"/>
    <x v="170"/>
    <n v="4150"/>
    <n v="1494"/>
    <n v="0.36"/>
    <x v="2"/>
    <x v="9"/>
    <x v="1"/>
    <n v="50"/>
    <n v="18"/>
  </r>
  <r>
    <x v="5"/>
    <n v="1185732"/>
    <d v="2021-11-14T00:00:00"/>
    <x v="0"/>
    <s v="Massachusetts"/>
    <s v="Boston"/>
    <x v="3"/>
    <n v="51"/>
    <x v="232"/>
    <n v="4080"/>
    <n v="1591.2"/>
    <n v="0.39"/>
    <x v="2"/>
    <x v="9"/>
    <x v="1"/>
    <n v="51"/>
    <n v="19.89"/>
  </r>
  <r>
    <x v="5"/>
    <n v="1185732"/>
    <d v="2021-11-14T00:00:00"/>
    <x v="0"/>
    <s v="Massachusetts"/>
    <s v="Boston"/>
    <x v="4"/>
    <n v="63"/>
    <x v="227"/>
    <n v="4410"/>
    <n v="1675.8"/>
    <n v="0.38"/>
    <x v="2"/>
    <x v="9"/>
    <x v="1"/>
    <n v="63"/>
    <n v="23.939999999999998"/>
  </r>
  <r>
    <x v="5"/>
    <n v="1185732"/>
    <d v="2021-11-14T00:00:00"/>
    <x v="0"/>
    <s v="Massachusetts"/>
    <s v="Boston"/>
    <x v="5"/>
    <n v="64"/>
    <x v="230"/>
    <n v="6272"/>
    <n v="2822.3999999999996"/>
    <n v="0.44999999999999996"/>
    <x v="2"/>
    <x v="9"/>
    <x v="1"/>
    <n v="64"/>
    <n v="28.799999999999997"/>
  </r>
  <r>
    <x v="5"/>
    <n v="1185732"/>
    <d v="2021-12-13T00:00:00"/>
    <x v="0"/>
    <s v="Massachusetts"/>
    <s v="Boston"/>
    <x v="0"/>
    <n v="64"/>
    <x v="42"/>
    <n v="9600"/>
    <n v="3935.9999999999995"/>
    <n v="0.41"/>
    <x v="2"/>
    <x v="10"/>
    <x v="1"/>
    <n v="64"/>
    <n v="26.24"/>
  </r>
  <r>
    <x v="5"/>
    <n v="1185732"/>
    <d v="2021-12-13T00:00:00"/>
    <x v="0"/>
    <s v="Massachusetts"/>
    <s v="Boston"/>
    <x v="1"/>
    <n v="53"/>
    <x v="193"/>
    <n v="5565"/>
    <n v="2226"/>
    <n v="0.4"/>
    <x v="2"/>
    <x v="10"/>
    <x v="1"/>
    <n v="53"/>
    <n v="21.2"/>
  </r>
  <r>
    <x v="5"/>
    <n v="1185732"/>
    <d v="2021-12-13T00:00:00"/>
    <x v="0"/>
    <s v="Massachusetts"/>
    <s v="Boston"/>
    <x v="2"/>
    <n v="51"/>
    <x v="230"/>
    <n v="4998"/>
    <n v="1949.22"/>
    <n v="0.39"/>
    <x v="2"/>
    <x v="10"/>
    <x v="1"/>
    <n v="51"/>
    <n v="19.89"/>
  </r>
  <r>
    <x v="5"/>
    <n v="1185732"/>
    <d v="2021-12-13T00:00:00"/>
    <x v="0"/>
    <s v="Massachusetts"/>
    <s v="Boston"/>
    <x v="3"/>
    <n v="52"/>
    <x v="41"/>
    <n v="3900"/>
    <n v="1482"/>
    <n v="0.38"/>
    <x v="2"/>
    <x v="10"/>
    <x v="1"/>
    <n v="52"/>
    <n v="19.760000000000002"/>
  </r>
  <r>
    <x v="5"/>
    <n v="1185732"/>
    <d v="2021-12-13T00:00:00"/>
    <x v="0"/>
    <s v="Massachusetts"/>
    <s v="Boston"/>
    <x v="4"/>
    <n v="62"/>
    <x v="199"/>
    <n v="5208"/>
    <n v="2031.1200000000001"/>
    <n v="0.39"/>
    <x v="2"/>
    <x v="10"/>
    <x v="1"/>
    <n v="62"/>
    <n v="24.18"/>
  </r>
  <r>
    <x v="5"/>
    <n v="1185732"/>
    <d v="2021-12-13T00:00:00"/>
    <x v="0"/>
    <s v="Massachusetts"/>
    <s v="Boston"/>
    <x v="5"/>
    <n v="65"/>
    <x v="205"/>
    <n v="7280"/>
    <n v="3203.2"/>
    <n v="0.44"/>
    <x v="2"/>
    <x v="10"/>
    <x v="1"/>
    <n v="65"/>
    <n v="28.599999999999998"/>
  </r>
  <r>
    <x v="5"/>
    <n v="1185732"/>
    <d v="2021-01-14T00:00:00"/>
    <x v="0"/>
    <s v="Massachusetts"/>
    <s v="Boston"/>
    <x v="0"/>
    <n v="44"/>
    <x v="152"/>
    <n v="6688"/>
    <n v="3678.4"/>
    <n v="0.55000000000000004"/>
    <x v="2"/>
    <x v="0"/>
    <x v="1"/>
    <n v="44"/>
    <n v="24.2"/>
  </r>
  <r>
    <x v="5"/>
    <n v="1185732"/>
    <d v="2021-01-14T00:00:00"/>
    <x v="0"/>
    <s v="Massachusetts"/>
    <s v="Boston"/>
    <x v="1"/>
    <n v="42"/>
    <x v="198"/>
    <n v="3948"/>
    <n v="2368.7999999999997"/>
    <n v="0.6"/>
    <x v="2"/>
    <x v="0"/>
    <x v="1"/>
    <n v="42"/>
    <n v="25.199999999999996"/>
  </r>
  <r>
    <x v="5"/>
    <n v="1185732"/>
    <d v="2021-01-14T00:00:00"/>
    <x v="0"/>
    <s v="Massachusetts"/>
    <s v="Boston"/>
    <x v="2"/>
    <n v="32"/>
    <x v="250"/>
    <n v="2912"/>
    <n v="1310.3999999999999"/>
    <n v="0.44999999999999996"/>
    <x v="2"/>
    <x v="0"/>
    <x v="1"/>
    <n v="32"/>
    <n v="14.399999999999999"/>
  </r>
  <r>
    <x v="5"/>
    <n v="1185732"/>
    <d v="2021-01-14T00:00:00"/>
    <x v="0"/>
    <s v="Massachusetts"/>
    <s v="Boston"/>
    <x v="3"/>
    <n v="39"/>
    <x v="178"/>
    <n v="1716"/>
    <n v="840.84"/>
    <n v="0.49"/>
    <x v="2"/>
    <x v="0"/>
    <x v="1"/>
    <n v="39"/>
    <n v="19.11"/>
  </r>
  <r>
    <x v="5"/>
    <n v="1185732"/>
    <d v="2021-01-14T00:00:00"/>
    <x v="0"/>
    <s v="Massachusetts"/>
    <s v="Boston"/>
    <x v="4"/>
    <n v="52"/>
    <x v="181"/>
    <n v="3536"/>
    <n v="1661.9199999999998"/>
    <n v="0.47"/>
    <x v="2"/>
    <x v="0"/>
    <x v="1"/>
    <n v="52"/>
    <n v="24.439999999999998"/>
  </r>
  <r>
    <x v="5"/>
    <n v="1185732"/>
    <d v="2021-01-14T00:00:00"/>
    <x v="0"/>
    <s v="Massachusetts"/>
    <s v="Boston"/>
    <x v="5"/>
    <n v="44"/>
    <x v="230"/>
    <n v="4312"/>
    <n v="2199.12"/>
    <n v="0.51"/>
    <x v="2"/>
    <x v="0"/>
    <x v="1"/>
    <n v="44"/>
    <n v="22.439999999999998"/>
  </r>
  <r>
    <x v="5"/>
    <n v="1185732"/>
    <d v="2021-02-12T00:00:00"/>
    <x v="0"/>
    <s v="Massachusetts"/>
    <s v="Boston"/>
    <x v="0"/>
    <n v="41"/>
    <x v="212"/>
    <n v="6847"/>
    <n v="3834.32"/>
    <n v="0.56000000000000005"/>
    <x v="2"/>
    <x v="1"/>
    <x v="1"/>
    <n v="41"/>
    <n v="22.96"/>
  </r>
  <r>
    <x v="5"/>
    <n v="1185732"/>
    <d v="2021-02-12T00:00:00"/>
    <x v="0"/>
    <s v="Massachusetts"/>
    <s v="Boston"/>
    <x v="1"/>
    <n v="44"/>
    <x v="176"/>
    <n v="2684"/>
    <n v="1610.3999999999999"/>
    <n v="0.6"/>
    <x v="2"/>
    <x v="1"/>
    <x v="1"/>
    <n v="44"/>
    <n v="26.4"/>
  </r>
  <r>
    <x v="5"/>
    <n v="1185732"/>
    <d v="2021-02-12T00:00:00"/>
    <x v="0"/>
    <s v="Massachusetts"/>
    <s v="Boston"/>
    <x v="2"/>
    <n v="33"/>
    <x v="238"/>
    <n v="2442"/>
    <n v="1221"/>
    <n v="0.5"/>
    <x v="2"/>
    <x v="1"/>
    <x v="1"/>
    <n v="33"/>
    <n v="16.5"/>
  </r>
  <r>
    <x v="5"/>
    <n v="1185732"/>
    <d v="2021-02-12T00:00:00"/>
    <x v="0"/>
    <s v="Vermont"/>
    <s v="Burlington"/>
    <x v="3"/>
    <n v="36"/>
    <x v="222"/>
    <n v="1620"/>
    <n v="745.19999999999993"/>
    <n v="0.45999999999999996"/>
    <x v="2"/>
    <x v="1"/>
    <x v="1"/>
    <n v="36"/>
    <n v="16.559999999999999"/>
  </r>
  <r>
    <x v="5"/>
    <n v="1185732"/>
    <d v="2021-02-12T00:00:00"/>
    <x v="0"/>
    <s v="Vermont"/>
    <s v="Burlington"/>
    <x v="4"/>
    <n v="54"/>
    <x v="184"/>
    <n v="3402"/>
    <n v="1701"/>
    <n v="0.5"/>
    <x v="2"/>
    <x v="1"/>
    <x v="1"/>
    <n v="54"/>
    <n v="27"/>
  </r>
  <r>
    <x v="5"/>
    <n v="1185732"/>
    <d v="2021-02-12T00:00:00"/>
    <x v="0"/>
    <s v="Vermont"/>
    <s v="Burlington"/>
    <x v="5"/>
    <n v="43"/>
    <x v="211"/>
    <n v="3655"/>
    <n v="1973.7"/>
    <n v="0.54"/>
    <x v="2"/>
    <x v="1"/>
    <x v="1"/>
    <n v="43"/>
    <n v="23.22"/>
  </r>
  <r>
    <x v="5"/>
    <n v="1185732"/>
    <d v="2021-03-10T00:00:00"/>
    <x v="0"/>
    <s v="Vermont"/>
    <s v="Burlington"/>
    <x v="0"/>
    <n v="44"/>
    <x v="213"/>
    <n v="6248"/>
    <n v="3748.7999999999997"/>
    <n v="0.6"/>
    <x v="2"/>
    <x v="2"/>
    <x v="1"/>
    <n v="44"/>
    <n v="26.4"/>
  </r>
  <r>
    <x v="5"/>
    <n v="1185732"/>
    <d v="2021-03-10T00:00:00"/>
    <x v="0"/>
    <s v="Vermont"/>
    <s v="Burlington"/>
    <x v="1"/>
    <n v="42"/>
    <x v="227"/>
    <n v="2940"/>
    <n v="1675.8000000000002"/>
    <n v="0.57000000000000006"/>
    <x v="2"/>
    <x v="2"/>
    <x v="1"/>
    <n v="42"/>
    <n v="23.94"/>
  </r>
  <r>
    <x v="5"/>
    <n v="1185732"/>
    <d v="2021-03-10T00:00:00"/>
    <x v="0"/>
    <s v="Vermont"/>
    <s v="Burlington"/>
    <x v="2"/>
    <n v="34"/>
    <x v="169"/>
    <n v="2618"/>
    <n v="1282.82"/>
    <n v="0.49"/>
    <x v="2"/>
    <x v="2"/>
    <x v="1"/>
    <n v="34"/>
    <n v="16.66"/>
  </r>
  <r>
    <x v="5"/>
    <n v="1185732"/>
    <d v="2021-03-10T00:00:00"/>
    <x v="0"/>
    <s v="Vermont"/>
    <s v="Burlington"/>
    <x v="3"/>
    <n v="36"/>
    <x v="183"/>
    <n v="1368"/>
    <n v="670.31999999999994"/>
    <n v="0.49"/>
    <x v="2"/>
    <x v="2"/>
    <x v="1"/>
    <n v="36"/>
    <n v="17.639999999999997"/>
  </r>
  <r>
    <x v="5"/>
    <n v="1185732"/>
    <d v="2021-03-10T00:00:00"/>
    <x v="0"/>
    <s v="Vermont"/>
    <s v="Burlington"/>
    <x v="4"/>
    <n v="51"/>
    <x v="172"/>
    <n v="2397"/>
    <n v="1174.53"/>
    <n v="0.49"/>
    <x v="2"/>
    <x v="2"/>
    <x v="1"/>
    <n v="51"/>
    <n v="24.99"/>
  </r>
  <r>
    <x v="5"/>
    <n v="1185732"/>
    <d v="2021-03-10T00:00:00"/>
    <x v="0"/>
    <s v="Vermont"/>
    <s v="Burlington"/>
    <x v="5"/>
    <n v="41"/>
    <x v="232"/>
    <n v="3280"/>
    <n v="1803.9999999999998"/>
    <n v="0.54999999999999993"/>
    <x v="2"/>
    <x v="2"/>
    <x v="1"/>
    <n v="41"/>
    <n v="22.549999999999997"/>
  </r>
  <r>
    <x v="5"/>
    <n v="1185732"/>
    <d v="2021-04-11T00:00:00"/>
    <x v="0"/>
    <s v="Vermont"/>
    <s v="Burlington"/>
    <x v="0"/>
    <n v="41"/>
    <x v="251"/>
    <n v="5617"/>
    <n v="3145.5200000000004"/>
    <n v="0.56000000000000005"/>
    <x v="2"/>
    <x v="3"/>
    <x v="1"/>
    <n v="41"/>
    <n v="22.960000000000004"/>
  </r>
  <r>
    <x v="5"/>
    <n v="1185732"/>
    <d v="2021-04-11T00:00:00"/>
    <x v="0"/>
    <s v="Vermont"/>
    <s v="Burlington"/>
    <x v="1"/>
    <n v="43"/>
    <x v="195"/>
    <n v="2408"/>
    <n v="1396.64"/>
    <n v="0.58000000000000007"/>
    <x v="2"/>
    <x v="3"/>
    <x v="1"/>
    <n v="43"/>
    <n v="24.94"/>
  </r>
  <r>
    <x v="5"/>
    <n v="1185732"/>
    <d v="2021-04-11T00:00:00"/>
    <x v="0"/>
    <s v="Vermont"/>
    <s v="Burlington"/>
    <x v="2"/>
    <n v="32"/>
    <x v="188"/>
    <n v="2080"/>
    <n v="1040"/>
    <n v="0.5"/>
    <x v="2"/>
    <x v="3"/>
    <x v="1"/>
    <n v="32"/>
    <n v="16"/>
  </r>
  <r>
    <x v="5"/>
    <n v="1185732"/>
    <d v="2021-04-11T00:00:00"/>
    <x v="0"/>
    <s v="Vermont"/>
    <s v="Burlington"/>
    <x v="3"/>
    <n v="36"/>
    <x v="178"/>
    <n v="1584"/>
    <n v="792"/>
    <n v="0.5"/>
    <x v="2"/>
    <x v="3"/>
    <x v="1"/>
    <n v="36"/>
    <n v="18"/>
  </r>
  <r>
    <x v="5"/>
    <n v="1185732"/>
    <d v="2021-04-11T00:00:00"/>
    <x v="0"/>
    <s v="Vermont"/>
    <s v="Burlington"/>
    <x v="4"/>
    <n v="51"/>
    <x v="183"/>
    <n v="1938"/>
    <n v="891.4799999999999"/>
    <n v="0.45999999999999996"/>
    <x v="2"/>
    <x v="3"/>
    <x v="1"/>
    <n v="51"/>
    <n v="23.459999999999997"/>
  </r>
  <r>
    <x v="5"/>
    <n v="1185732"/>
    <d v="2021-04-11T00:00:00"/>
    <x v="0"/>
    <s v="Vermont"/>
    <s v="Burlington"/>
    <x v="5"/>
    <n v="44"/>
    <x v="228"/>
    <n v="3960"/>
    <n v="2019.6000000000001"/>
    <n v="0.51"/>
    <x v="2"/>
    <x v="3"/>
    <x v="1"/>
    <n v="44"/>
    <n v="22.44"/>
  </r>
  <r>
    <x v="5"/>
    <n v="1185732"/>
    <d v="2021-05-10T00:00:00"/>
    <x v="0"/>
    <s v="Vermont"/>
    <s v="Burlington"/>
    <x v="0"/>
    <n v="55"/>
    <x v="125"/>
    <n v="8470"/>
    <n v="4827.9000000000005"/>
    <n v="0.57000000000000006"/>
    <x v="2"/>
    <x v="4"/>
    <x v="1"/>
    <n v="55"/>
    <n v="31.350000000000005"/>
  </r>
  <r>
    <x v="5"/>
    <n v="1185732"/>
    <d v="2021-05-10T00:00:00"/>
    <x v="0"/>
    <s v="Vermont"/>
    <s v="Burlington"/>
    <x v="1"/>
    <n v="54"/>
    <x v="232"/>
    <n v="4320"/>
    <n v="2419.2000000000003"/>
    <n v="0.56000000000000005"/>
    <x v="2"/>
    <x v="4"/>
    <x v="1"/>
    <n v="54"/>
    <n v="30.240000000000002"/>
  </r>
  <r>
    <x v="5"/>
    <n v="1185732"/>
    <d v="2021-05-10T00:00:00"/>
    <x v="0"/>
    <s v="Vermont"/>
    <s v="Burlington"/>
    <x v="2"/>
    <n v="49"/>
    <x v="41"/>
    <n v="3675"/>
    <n v="1690.4999999999998"/>
    <n v="0.45999999999999996"/>
    <x v="2"/>
    <x v="4"/>
    <x v="1"/>
    <n v="49"/>
    <n v="22.539999999999996"/>
  </r>
  <r>
    <x v="5"/>
    <n v="1185732"/>
    <d v="2021-05-10T00:00:00"/>
    <x v="0"/>
    <s v="Vermont"/>
    <s v="Burlington"/>
    <x v="3"/>
    <n v="46"/>
    <x v="188"/>
    <n v="2990"/>
    <n v="1405.3"/>
    <n v="0.47"/>
    <x v="2"/>
    <x v="4"/>
    <x v="1"/>
    <n v="46"/>
    <n v="21.62"/>
  </r>
  <r>
    <x v="5"/>
    <n v="1185732"/>
    <d v="2021-05-10T00:00:00"/>
    <x v="0"/>
    <s v="Vermont"/>
    <s v="Burlington"/>
    <x v="4"/>
    <n v="55"/>
    <x v="249"/>
    <n v="3960"/>
    <n v="1861.1999999999998"/>
    <n v="0.47"/>
    <x v="2"/>
    <x v="4"/>
    <x v="1"/>
    <n v="55"/>
    <n v="25.849999999999998"/>
  </r>
  <r>
    <x v="5"/>
    <n v="1185732"/>
    <d v="2021-05-10T00:00:00"/>
    <x v="0"/>
    <s v="Vermont"/>
    <s v="Burlington"/>
    <x v="5"/>
    <n v="60"/>
    <x v="196"/>
    <n v="7200"/>
    <n v="3744"/>
    <n v="0.52"/>
    <x v="2"/>
    <x v="4"/>
    <x v="1"/>
    <n v="60"/>
    <n v="31.2"/>
  </r>
  <r>
    <x v="5"/>
    <n v="1185732"/>
    <d v="2021-06-12T00:00:00"/>
    <x v="0"/>
    <s v="Vermont"/>
    <s v="Burlington"/>
    <x v="0"/>
    <n v="58"/>
    <x v="134"/>
    <n v="9454"/>
    <n v="5483.3200000000006"/>
    <n v="0.58000000000000007"/>
    <x v="2"/>
    <x v="11"/>
    <x v="1"/>
    <n v="58"/>
    <n v="33.64"/>
  </r>
  <r>
    <x v="5"/>
    <n v="1185732"/>
    <d v="2021-06-12T00:00:00"/>
    <x v="0"/>
    <s v="Vermont"/>
    <s v="Burlington"/>
    <x v="1"/>
    <n v="53"/>
    <x v="210"/>
    <n v="6148"/>
    <n v="3627.3200000000006"/>
    <n v="0.59000000000000008"/>
    <x v="2"/>
    <x v="11"/>
    <x v="1"/>
    <n v="53"/>
    <n v="31.270000000000007"/>
  </r>
  <r>
    <x v="5"/>
    <n v="1185732"/>
    <d v="2021-06-12T00:00:00"/>
    <x v="0"/>
    <s v="Vermont"/>
    <s v="Burlington"/>
    <x v="2"/>
    <n v="45"/>
    <x v="194"/>
    <n v="3645"/>
    <n v="1713.1499999999999"/>
    <n v="0.47"/>
    <x v="2"/>
    <x v="11"/>
    <x v="1"/>
    <n v="45"/>
    <n v="21.15"/>
  </r>
  <r>
    <x v="5"/>
    <n v="1185732"/>
    <d v="2021-06-12T00:00:00"/>
    <x v="0"/>
    <s v="Vermont"/>
    <s v="Burlington"/>
    <x v="3"/>
    <n v="47"/>
    <x v="228"/>
    <n v="4230"/>
    <n v="1903.4999999999998"/>
    <n v="0.44999999999999996"/>
    <x v="2"/>
    <x v="11"/>
    <x v="1"/>
    <n v="47"/>
    <n v="21.15"/>
  </r>
  <r>
    <x v="5"/>
    <n v="1185732"/>
    <d v="2021-06-12T00:00:00"/>
    <x v="0"/>
    <s v="Vermont"/>
    <s v="Burlington"/>
    <x v="4"/>
    <n v="58"/>
    <x v="194"/>
    <n v="4698"/>
    <n v="2349"/>
    <n v="0.5"/>
    <x v="2"/>
    <x v="11"/>
    <x v="1"/>
    <n v="58"/>
    <n v="29"/>
  </r>
  <r>
    <x v="5"/>
    <n v="1185732"/>
    <d v="2021-06-12T00:00:00"/>
    <x v="0"/>
    <s v="Vermont"/>
    <s v="Burlington"/>
    <x v="5"/>
    <n v="62"/>
    <x v="236"/>
    <n v="7254"/>
    <n v="3772.08"/>
    <n v="0.52"/>
    <x v="2"/>
    <x v="11"/>
    <x v="1"/>
    <n v="62"/>
    <n v="32.24"/>
  </r>
  <r>
    <x v="5"/>
    <n v="1185732"/>
    <d v="2021-07-10T00:00:00"/>
    <x v="0"/>
    <s v="Vermont"/>
    <s v="Burlington"/>
    <x v="0"/>
    <n v="54"/>
    <x v="131"/>
    <n v="9828"/>
    <n v="5601.9600000000009"/>
    <n v="0.57000000000000006"/>
    <x v="2"/>
    <x v="5"/>
    <x v="1"/>
    <n v="54"/>
    <n v="30.780000000000005"/>
  </r>
  <r>
    <x v="5"/>
    <n v="1185732"/>
    <d v="2021-07-10T00:00:00"/>
    <x v="0"/>
    <s v="Vermont"/>
    <s v="Burlington"/>
    <x v="1"/>
    <n v="51"/>
    <x v="202"/>
    <n v="5865"/>
    <n v="3284.4"/>
    <n v="0.56000000000000005"/>
    <x v="2"/>
    <x v="5"/>
    <x v="1"/>
    <n v="51"/>
    <n v="28.560000000000002"/>
  </r>
  <r>
    <x v="5"/>
    <n v="1185732"/>
    <d v="2021-07-10T00:00:00"/>
    <x v="0"/>
    <s v="Vermont"/>
    <s v="Burlington"/>
    <x v="2"/>
    <n v="46"/>
    <x v="230"/>
    <n v="4508"/>
    <n v="2163.84"/>
    <n v="0.48"/>
    <x v="2"/>
    <x v="5"/>
    <x v="1"/>
    <n v="46"/>
    <n v="22.080000000000002"/>
  </r>
  <r>
    <x v="5"/>
    <n v="1185732"/>
    <d v="2021-07-10T00:00:00"/>
    <x v="0"/>
    <s v="Vermont"/>
    <s v="Burlington"/>
    <x v="3"/>
    <n v="46"/>
    <x v="228"/>
    <n v="4140"/>
    <n v="2028.6"/>
    <n v="0.49"/>
    <x v="2"/>
    <x v="5"/>
    <x v="1"/>
    <n v="46"/>
    <n v="22.54"/>
  </r>
  <r>
    <x v="5"/>
    <n v="1185732"/>
    <d v="2021-07-10T00:00:00"/>
    <x v="0"/>
    <s v="Vermont"/>
    <s v="Burlington"/>
    <x v="4"/>
    <n v="54"/>
    <x v="198"/>
    <n v="5076"/>
    <n v="2385.7199999999998"/>
    <n v="0.47"/>
    <x v="2"/>
    <x v="5"/>
    <x v="1"/>
    <n v="54"/>
    <n v="25.38"/>
  </r>
  <r>
    <x v="5"/>
    <n v="1185732"/>
    <d v="2021-07-10T00:00:00"/>
    <x v="0"/>
    <s v="Vermont"/>
    <s v="Burlington"/>
    <x v="5"/>
    <n v="61"/>
    <x v="35"/>
    <n v="7625"/>
    <n v="3965"/>
    <n v="0.52"/>
    <x v="2"/>
    <x v="5"/>
    <x v="1"/>
    <n v="61"/>
    <n v="31.72"/>
  </r>
  <r>
    <x v="5"/>
    <n v="1185732"/>
    <d v="2021-08-11T00:00:00"/>
    <x v="0"/>
    <s v="Vermont"/>
    <s v="Burlington"/>
    <x v="0"/>
    <n v="58"/>
    <x v="129"/>
    <n v="10208"/>
    <n v="6124.8"/>
    <n v="0.6"/>
    <x v="2"/>
    <x v="6"/>
    <x v="1"/>
    <n v="58"/>
    <n v="34.800000000000004"/>
  </r>
  <r>
    <x v="5"/>
    <n v="1185732"/>
    <d v="2021-08-11T00:00:00"/>
    <x v="0"/>
    <s v="Vermont"/>
    <s v="Burlington"/>
    <x v="1"/>
    <n v="53"/>
    <x v="162"/>
    <n v="5618"/>
    <n v="3314.6200000000003"/>
    <n v="0.59000000000000008"/>
    <x v="2"/>
    <x v="6"/>
    <x v="1"/>
    <n v="53"/>
    <n v="31.270000000000003"/>
  </r>
  <r>
    <x v="5"/>
    <n v="1185732"/>
    <d v="2021-08-11T00:00:00"/>
    <x v="0"/>
    <s v="Vermont"/>
    <s v="Burlington"/>
    <x v="2"/>
    <n v="48"/>
    <x v="193"/>
    <n v="5040"/>
    <n v="2318.3999999999996"/>
    <n v="0.45999999999999996"/>
    <x v="2"/>
    <x v="6"/>
    <x v="1"/>
    <n v="48"/>
    <n v="22.08"/>
  </r>
  <r>
    <x v="5"/>
    <n v="1185732"/>
    <d v="2021-08-11T00:00:00"/>
    <x v="0"/>
    <s v="Vermont"/>
    <s v="Burlington"/>
    <x v="3"/>
    <n v="49"/>
    <x v="181"/>
    <n v="3332"/>
    <n v="1566.04"/>
    <n v="0.47"/>
    <x v="2"/>
    <x v="6"/>
    <x v="1"/>
    <n v="49"/>
    <n v="23.03"/>
  </r>
  <r>
    <x v="5"/>
    <n v="1185732"/>
    <d v="2021-08-11T00:00:00"/>
    <x v="0"/>
    <s v="Vermont"/>
    <s v="Burlington"/>
    <x v="4"/>
    <n v="57"/>
    <x v="188"/>
    <n v="3705"/>
    <n v="1815.45"/>
    <n v="0.49"/>
    <x v="2"/>
    <x v="6"/>
    <x v="1"/>
    <n v="57"/>
    <n v="27.93"/>
  </r>
  <r>
    <x v="5"/>
    <n v="1185732"/>
    <d v="2021-08-11T00:00:00"/>
    <x v="0"/>
    <s v="Vermont"/>
    <s v="Burlington"/>
    <x v="5"/>
    <n v="61"/>
    <x v="233"/>
    <n v="6344"/>
    <n v="3235.44"/>
    <n v="0.51"/>
    <x v="2"/>
    <x v="6"/>
    <x v="1"/>
    <n v="61"/>
    <n v="31.11"/>
  </r>
  <r>
    <x v="5"/>
    <n v="1185732"/>
    <d v="2021-09-10T00:00:00"/>
    <x v="0"/>
    <s v="Vermont"/>
    <s v="Burlington"/>
    <x v="0"/>
    <n v="56"/>
    <x v="251"/>
    <n v="7672"/>
    <n v="4373.0400000000009"/>
    <n v="0.57000000000000006"/>
    <x v="2"/>
    <x v="7"/>
    <x v="1"/>
    <n v="56"/>
    <n v="31.920000000000005"/>
  </r>
  <r>
    <x v="5"/>
    <n v="1185732"/>
    <d v="2021-09-10T00:00:00"/>
    <x v="0"/>
    <s v="Vermont"/>
    <s v="Burlington"/>
    <x v="1"/>
    <n v="50"/>
    <x v="211"/>
    <n v="4250"/>
    <n v="2550"/>
    <n v="0.6"/>
    <x v="2"/>
    <x v="7"/>
    <x v="1"/>
    <n v="50"/>
    <n v="30"/>
  </r>
  <r>
    <x v="5"/>
    <n v="1185732"/>
    <d v="2021-09-10T00:00:00"/>
    <x v="0"/>
    <s v="Vermont"/>
    <s v="Burlington"/>
    <x v="2"/>
    <n v="46"/>
    <x v="195"/>
    <n v="2576"/>
    <n v="1288"/>
    <n v="0.5"/>
    <x v="2"/>
    <x v="7"/>
    <x v="1"/>
    <n v="46"/>
    <n v="23"/>
  </r>
  <r>
    <x v="5"/>
    <n v="1185732"/>
    <d v="2021-09-10T00:00:00"/>
    <x v="0"/>
    <s v="Vermont"/>
    <s v="Burlington"/>
    <x v="3"/>
    <n v="45"/>
    <x v="239"/>
    <n v="2340"/>
    <n v="1146.5999999999999"/>
    <n v="0.49"/>
    <x v="2"/>
    <x v="7"/>
    <x v="1"/>
    <n v="45"/>
    <n v="22.049999999999997"/>
  </r>
  <r>
    <x v="5"/>
    <n v="1185732"/>
    <d v="2021-09-10T00:00:00"/>
    <x v="0"/>
    <s v="Vermont"/>
    <s v="Burlington"/>
    <x v="4"/>
    <n v="58"/>
    <x v="50"/>
    <n v="2900"/>
    <n v="1363"/>
    <n v="0.47"/>
    <x v="2"/>
    <x v="7"/>
    <x v="1"/>
    <n v="58"/>
    <n v="27.26"/>
  </r>
  <r>
    <x v="5"/>
    <n v="1185732"/>
    <d v="2021-09-10T00:00:00"/>
    <x v="0"/>
    <s v="Vermont"/>
    <s v="Burlington"/>
    <x v="5"/>
    <n v="59"/>
    <x v="252"/>
    <n v="4602"/>
    <n v="2531.1"/>
    <n v="0.54999999999999993"/>
    <x v="2"/>
    <x v="7"/>
    <x v="1"/>
    <n v="59"/>
    <n v="32.449999999999996"/>
  </r>
  <r>
    <x v="5"/>
    <n v="1185732"/>
    <d v="2021-10-12T00:00:00"/>
    <x v="0"/>
    <s v="Vermont"/>
    <s v="Burlington"/>
    <x v="0"/>
    <n v="62"/>
    <x v="247"/>
    <n v="8246"/>
    <n v="4947.5999999999995"/>
    <n v="0.6"/>
    <x v="2"/>
    <x v="8"/>
    <x v="1"/>
    <n v="62"/>
    <n v="37.199999999999996"/>
  </r>
  <r>
    <x v="5"/>
    <n v="1185732"/>
    <d v="2021-10-12T00:00:00"/>
    <x v="0"/>
    <s v="Vermont"/>
    <s v="Burlington"/>
    <x v="1"/>
    <n v="54"/>
    <x v="41"/>
    <n v="4050"/>
    <n v="2389.5000000000005"/>
    <n v="0.59000000000000008"/>
    <x v="2"/>
    <x v="8"/>
    <x v="1"/>
    <n v="54"/>
    <n v="31.860000000000007"/>
  </r>
  <r>
    <x v="5"/>
    <n v="1185732"/>
    <d v="2021-10-12T00:00:00"/>
    <x v="0"/>
    <s v="Vermont"/>
    <s v="Burlington"/>
    <x v="2"/>
    <n v="59"/>
    <x v="190"/>
    <n v="3186"/>
    <n v="1593"/>
    <n v="0.5"/>
    <x v="2"/>
    <x v="8"/>
    <x v="1"/>
    <n v="59"/>
    <n v="29.5"/>
  </r>
  <r>
    <x v="5"/>
    <n v="1185732"/>
    <d v="2021-10-12T00:00:00"/>
    <x v="0"/>
    <s v="Vermont"/>
    <s v="Burlington"/>
    <x v="3"/>
    <n v="55"/>
    <x v="219"/>
    <n v="2530"/>
    <n v="1214.3999999999999"/>
    <n v="0.48"/>
    <x v="2"/>
    <x v="8"/>
    <x v="1"/>
    <n v="55"/>
    <n v="26.4"/>
  </r>
  <r>
    <x v="5"/>
    <n v="1185732"/>
    <d v="2021-10-12T00:00:00"/>
    <x v="0"/>
    <s v="Vermont"/>
    <s v="Burlington"/>
    <x v="4"/>
    <n v="66"/>
    <x v="175"/>
    <n v="3366"/>
    <n v="1615.6799999999998"/>
    <n v="0.48"/>
    <x v="2"/>
    <x v="8"/>
    <x v="1"/>
    <n v="66"/>
    <n v="31.679999999999996"/>
  </r>
  <r>
    <x v="3"/>
    <n v="1185732"/>
    <d v="2021-10-12T00:00:00"/>
    <x v="0"/>
    <s v="Vermont"/>
    <s v="Burlington"/>
    <x v="5"/>
    <n v="71"/>
    <x v="194"/>
    <n v="5751"/>
    <n v="3048.03"/>
    <n v="0.53"/>
    <x v="2"/>
    <x v="8"/>
    <x v="1"/>
    <n v="71"/>
    <n v="37.630000000000003"/>
  </r>
  <r>
    <x v="3"/>
    <n v="1185732"/>
    <d v="2021-11-11T00:00:00"/>
    <x v="0"/>
    <s v="Vermont"/>
    <s v="Burlington"/>
    <x v="0"/>
    <n v="64"/>
    <x v="214"/>
    <n v="8064"/>
    <n v="4838.3999999999996"/>
    <n v="0.6"/>
    <x v="2"/>
    <x v="9"/>
    <x v="1"/>
    <n v="64"/>
    <n v="38.4"/>
  </r>
  <r>
    <x v="3"/>
    <n v="1185732"/>
    <d v="2021-11-11T00:00:00"/>
    <x v="0"/>
    <s v="Vermont"/>
    <s v="Burlington"/>
    <x v="1"/>
    <n v="55"/>
    <x v="194"/>
    <n v="4455"/>
    <n v="2583.9"/>
    <n v="0.58000000000000007"/>
    <x v="2"/>
    <x v="9"/>
    <x v="1"/>
    <n v="55"/>
    <n v="31.900000000000002"/>
  </r>
  <r>
    <x v="3"/>
    <n v="1185732"/>
    <d v="2021-11-11T00:00:00"/>
    <x v="0"/>
    <s v="Vermont"/>
    <s v="Burlington"/>
    <x v="2"/>
    <n v="57"/>
    <x v="294"/>
    <n v="5472"/>
    <n v="2626.56"/>
    <n v="0.48"/>
    <x v="2"/>
    <x v="9"/>
    <x v="1"/>
    <n v="57"/>
    <n v="27.36"/>
  </r>
  <r>
    <x v="5"/>
    <n v="1185732"/>
    <d v="2021-11-11T00:00:00"/>
    <x v="0"/>
    <s v="Vermont"/>
    <s v="Burlington"/>
    <x v="3"/>
    <n v="55"/>
    <x v="41"/>
    <n v="4125"/>
    <n v="2062.5"/>
    <n v="0.5"/>
    <x v="2"/>
    <x v="9"/>
    <x v="1"/>
    <n v="55"/>
    <n v="27.5"/>
  </r>
  <r>
    <x v="5"/>
    <n v="1185732"/>
    <d v="2021-11-11T00:00:00"/>
    <x v="0"/>
    <s v="Vermont"/>
    <s v="Burlington"/>
    <x v="4"/>
    <n v="67"/>
    <x v="232"/>
    <n v="5360"/>
    <n v="2680"/>
    <n v="0.5"/>
    <x v="2"/>
    <x v="9"/>
    <x v="1"/>
    <n v="67"/>
    <n v="33.5"/>
  </r>
  <r>
    <x v="5"/>
    <n v="1185732"/>
    <d v="2021-11-11T00:00:00"/>
    <x v="0"/>
    <s v="Vermont"/>
    <s v="Burlington"/>
    <x v="5"/>
    <n v="70"/>
    <x v="198"/>
    <n v="6580"/>
    <n v="3487.4"/>
    <n v="0.53"/>
    <x v="2"/>
    <x v="9"/>
    <x v="1"/>
    <n v="70"/>
    <n v="37.1"/>
  </r>
  <r>
    <x v="5"/>
    <n v="1185732"/>
    <d v="2021-12-10T00:00:00"/>
    <x v="0"/>
    <s v="Vermont"/>
    <s v="Burlington"/>
    <x v="0"/>
    <n v="64"/>
    <x v="137"/>
    <n v="10752"/>
    <n v="6451.2"/>
    <n v="0.6"/>
    <x v="2"/>
    <x v="10"/>
    <x v="1"/>
    <n v="64"/>
    <n v="38.4"/>
  </r>
  <r>
    <x v="5"/>
    <n v="1185732"/>
    <d v="2021-12-10T00:00:00"/>
    <x v="0"/>
    <s v="Vermont"/>
    <s v="Burlington"/>
    <x v="1"/>
    <n v="55"/>
    <x v="38"/>
    <n v="5500"/>
    <n v="3025.0000000000005"/>
    <n v="0.55000000000000004"/>
    <x v="2"/>
    <x v="10"/>
    <x v="1"/>
    <n v="55"/>
    <n v="30.250000000000004"/>
  </r>
  <r>
    <x v="5"/>
    <n v="1185732"/>
    <d v="2021-12-10T00:00:00"/>
    <x v="0"/>
    <s v="Vermont"/>
    <s v="Burlington"/>
    <x v="2"/>
    <n v="55"/>
    <x v="161"/>
    <n v="6215"/>
    <n v="2921.0499999999997"/>
    <n v="0.47"/>
    <x v="2"/>
    <x v="10"/>
    <x v="1"/>
    <n v="55"/>
    <n v="25.849999999999998"/>
  </r>
  <r>
    <x v="5"/>
    <n v="1185732"/>
    <d v="2021-12-10T00:00:00"/>
    <x v="0"/>
    <s v="Vermont"/>
    <s v="Burlington"/>
    <x v="3"/>
    <n v="56"/>
    <x v="194"/>
    <n v="4536"/>
    <n v="2041.1999999999998"/>
    <n v="0.44999999999999996"/>
    <x v="2"/>
    <x v="10"/>
    <x v="1"/>
    <n v="56"/>
    <n v="25.2"/>
  </r>
  <r>
    <x v="5"/>
    <n v="1185732"/>
    <d v="2021-12-10T00:00:00"/>
    <x v="0"/>
    <s v="Vermont"/>
    <s v="Burlington"/>
    <x v="4"/>
    <n v="67"/>
    <x v="194"/>
    <n v="5427"/>
    <n v="2604.96"/>
    <n v="0.48"/>
    <x v="2"/>
    <x v="10"/>
    <x v="1"/>
    <n v="67"/>
    <n v="32.160000000000004"/>
  </r>
  <r>
    <x v="5"/>
    <n v="1185732"/>
    <d v="2021-12-10T00:00:00"/>
    <x v="0"/>
    <s v="Vermont"/>
    <s v="Burlington"/>
    <x v="5"/>
    <n v="68"/>
    <x v="162"/>
    <n v="7208"/>
    <n v="3748.1600000000003"/>
    <n v="0.52"/>
    <x v="2"/>
    <x v="10"/>
    <x v="1"/>
    <n v="68"/>
    <n v="35.36"/>
  </r>
  <r>
    <x v="5"/>
    <n v="1185732"/>
    <d v="2021-01-21T00:00:00"/>
    <x v="0"/>
    <s v="Vermont"/>
    <s v="Burlington"/>
    <x v="0"/>
    <n v="49"/>
    <x v="165"/>
    <n v="6419"/>
    <n v="3530.4500000000003"/>
    <n v="0.55000000000000004"/>
    <x v="2"/>
    <x v="0"/>
    <x v="1"/>
    <n v="49"/>
    <n v="26.950000000000003"/>
  </r>
  <r>
    <x v="5"/>
    <n v="1185732"/>
    <d v="2021-01-21T00:00:00"/>
    <x v="0"/>
    <s v="Vermont"/>
    <s v="Burlington"/>
    <x v="1"/>
    <n v="45"/>
    <x v="250"/>
    <n v="4095"/>
    <n v="2170.35"/>
    <n v="0.53"/>
    <x v="2"/>
    <x v="0"/>
    <x v="1"/>
    <n v="45"/>
    <n v="23.849999999999998"/>
  </r>
  <r>
    <x v="5"/>
    <n v="1185732"/>
    <d v="2021-01-21T00:00:00"/>
    <x v="0"/>
    <s v="Vermont"/>
    <s v="Burlington"/>
    <x v="2"/>
    <n v="38"/>
    <x v="194"/>
    <n v="3078"/>
    <n v="1385.1"/>
    <n v="0.44999999999999996"/>
    <x v="2"/>
    <x v="0"/>
    <x v="1"/>
    <n v="38"/>
    <n v="17.099999999999998"/>
  </r>
  <r>
    <x v="5"/>
    <n v="1185732"/>
    <d v="2021-01-21T00:00:00"/>
    <x v="0"/>
    <s v="Vermont"/>
    <s v="Burlington"/>
    <x v="3"/>
    <n v="43"/>
    <x v="219"/>
    <n v="1978"/>
    <n v="791.2"/>
    <n v="0.4"/>
    <x v="2"/>
    <x v="0"/>
    <x v="1"/>
    <n v="43"/>
    <n v="17.2"/>
  </r>
  <r>
    <x v="5"/>
    <n v="1185732"/>
    <d v="2021-01-21T00:00:00"/>
    <x v="0"/>
    <s v="Vermont"/>
    <s v="Burlington"/>
    <x v="4"/>
    <n v="59"/>
    <x v="195"/>
    <n v="3304"/>
    <n v="1453.76"/>
    <n v="0.44"/>
    <x v="2"/>
    <x v="0"/>
    <x v="1"/>
    <n v="59"/>
    <n v="25.96"/>
  </r>
  <r>
    <x v="5"/>
    <n v="1185732"/>
    <d v="2021-01-21T00:00:00"/>
    <x v="0"/>
    <s v="Vermont"/>
    <s v="Burlington"/>
    <x v="5"/>
    <n v="49"/>
    <x v="246"/>
    <n v="4312"/>
    <n v="1940.3999999999999"/>
    <n v="0.44999999999999996"/>
    <x v="2"/>
    <x v="0"/>
    <x v="1"/>
    <n v="49"/>
    <n v="22.049999999999997"/>
  </r>
  <r>
    <x v="5"/>
    <n v="1185732"/>
    <d v="2021-02-19T00:00:00"/>
    <x v="0"/>
    <s v="Vermont"/>
    <s v="Burlington"/>
    <x v="0"/>
    <n v="49"/>
    <x v="263"/>
    <n v="8820"/>
    <n v="4674.6000000000004"/>
    <n v="0.53"/>
    <x v="2"/>
    <x v="1"/>
    <x v="1"/>
    <n v="49"/>
    <n v="25.970000000000002"/>
  </r>
  <r>
    <x v="5"/>
    <n v="1185732"/>
    <d v="2021-02-19T00:00:00"/>
    <x v="0"/>
    <s v="Vermont"/>
    <s v="Burlington"/>
    <x v="1"/>
    <n v="45"/>
    <x v="41"/>
    <n v="3375"/>
    <n v="1721.25"/>
    <n v="0.51"/>
    <x v="2"/>
    <x v="1"/>
    <x v="1"/>
    <n v="45"/>
    <n v="22.95"/>
  </r>
  <r>
    <x v="5"/>
    <n v="1185732"/>
    <d v="2021-02-19T00:00:00"/>
    <x v="0"/>
    <s v="Vermont"/>
    <s v="Burlington"/>
    <x v="2"/>
    <n v="39"/>
    <x v="228"/>
    <n v="3510"/>
    <n v="1544.4"/>
    <n v="0.44"/>
    <x v="2"/>
    <x v="1"/>
    <x v="1"/>
    <n v="39"/>
    <n v="17.16"/>
  </r>
  <r>
    <x v="5"/>
    <n v="1185732"/>
    <d v="2021-02-19T00:00:00"/>
    <x v="0"/>
    <s v="New Hampshire"/>
    <s v="Manchester"/>
    <x v="3"/>
    <n v="42"/>
    <x v="208"/>
    <n v="2436"/>
    <n v="1047.48"/>
    <n v="0.43"/>
    <x v="2"/>
    <x v="1"/>
    <x v="1"/>
    <n v="42"/>
    <n v="18.059999999999999"/>
  </r>
  <r>
    <x v="5"/>
    <n v="1185732"/>
    <d v="2021-02-19T00:00:00"/>
    <x v="0"/>
    <s v="New Hampshire"/>
    <s v="Manchester"/>
    <x v="4"/>
    <n v="56"/>
    <x v="170"/>
    <n v="4648"/>
    <n v="1998.6399999999999"/>
    <n v="0.43"/>
    <x v="2"/>
    <x v="1"/>
    <x v="1"/>
    <n v="56"/>
    <n v="24.08"/>
  </r>
  <r>
    <x v="5"/>
    <n v="1185732"/>
    <d v="2021-02-19T00:00:00"/>
    <x v="0"/>
    <s v="New Hampshire"/>
    <s v="Manchester"/>
    <x v="5"/>
    <n v="46"/>
    <x v="230"/>
    <n v="4508"/>
    <n v="2163.84"/>
    <n v="0.48"/>
    <x v="2"/>
    <x v="1"/>
    <x v="1"/>
    <n v="46"/>
    <n v="22.080000000000002"/>
  </r>
  <r>
    <x v="5"/>
    <n v="1185732"/>
    <d v="2021-03-17T00:00:00"/>
    <x v="0"/>
    <s v="New Hampshire"/>
    <s v="Manchester"/>
    <x v="0"/>
    <n v="49"/>
    <x v="241"/>
    <n v="8085"/>
    <n v="4042.5"/>
    <n v="0.5"/>
    <x v="2"/>
    <x v="2"/>
    <x v="1"/>
    <n v="49"/>
    <n v="24.5"/>
  </r>
  <r>
    <x v="5"/>
    <n v="1185732"/>
    <d v="2021-03-17T00:00:00"/>
    <x v="0"/>
    <s v="New Hampshire"/>
    <s v="Manchester"/>
    <x v="1"/>
    <n v="49"/>
    <x v="173"/>
    <n v="3381"/>
    <n v="1724.31"/>
    <n v="0.51"/>
    <x v="2"/>
    <x v="2"/>
    <x v="1"/>
    <n v="49"/>
    <n v="24.99"/>
  </r>
  <r>
    <x v="5"/>
    <n v="1185732"/>
    <d v="2021-03-17T00:00:00"/>
    <x v="0"/>
    <s v="New Hampshire"/>
    <s v="Manchester"/>
    <x v="2"/>
    <n v="38"/>
    <x v="41"/>
    <n v="2850"/>
    <n v="1168.5"/>
    <n v="0.41"/>
    <x v="2"/>
    <x v="2"/>
    <x v="1"/>
    <n v="38"/>
    <n v="15.58"/>
  </r>
  <r>
    <x v="5"/>
    <n v="1185732"/>
    <d v="2021-03-17T00:00:00"/>
    <x v="0"/>
    <s v="New Hampshire"/>
    <s v="Manchester"/>
    <x v="3"/>
    <n v="44"/>
    <x v="183"/>
    <n v="1672"/>
    <n v="702.24"/>
    <n v="0.42"/>
    <x v="2"/>
    <x v="2"/>
    <x v="1"/>
    <n v="44"/>
    <n v="18.48"/>
  </r>
  <r>
    <x v="5"/>
    <n v="1185732"/>
    <d v="2021-03-17T00:00:00"/>
    <x v="0"/>
    <s v="New Hampshire"/>
    <s v="Manchester"/>
    <x v="4"/>
    <n v="58"/>
    <x v="180"/>
    <n v="3480"/>
    <n v="1565.9999999999998"/>
    <n v="0.44999999999999996"/>
    <x v="2"/>
    <x v="2"/>
    <x v="1"/>
    <n v="58"/>
    <n v="26.099999999999998"/>
  </r>
  <r>
    <x v="5"/>
    <n v="1185732"/>
    <d v="2021-03-17T00:00:00"/>
    <x v="0"/>
    <s v="New Hampshire"/>
    <s v="Manchester"/>
    <x v="5"/>
    <n v="45"/>
    <x v="41"/>
    <n v="3375"/>
    <n v="1586.25"/>
    <n v="0.47"/>
    <x v="2"/>
    <x v="2"/>
    <x v="1"/>
    <n v="45"/>
    <n v="21.15"/>
  </r>
  <r>
    <x v="5"/>
    <n v="1185732"/>
    <d v="2021-04-18T00:00:00"/>
    <x v="0"/>
    <s v="New Hampshire"/>
    <s v="Manchester"/>
    <x v="0"/>
    <n v="48"/>
    <x v="125"/>
    <n v="7392"/>
    <n v="3917.76"/>
    <n v="0.53"/>
    <x v="2"/>
    <x v="3"/>
    <x v="1"/>
    <n v="48"/>
    <n v="25.44"/>
  </r>
  <r>
    <x v="5"/>
    <n v="1185732"/>
    <d v="2021-04-18T00:00:00"/>
    <x v="0"/>
    <s v="New Hampshire"/>
    <s v="Manchester"/>
    <x v="1"/>
    <n v="49"/>
    <x v="181"/>
    <n v="3332"/>
    <n v="1832.6000000000001"/>
    <n v="0.55000000000000004"/>
    <x v="2"/>
    <x v="3"/>
    <x v="1"/>
    <n v="49"/>
    <n v="26.950000000000003"/>
  </r>
  <r>
    <x v="5"/>
    <n v="1185732"/>
    <d v="2021-04-18T00:00:00"/>
    <x v="0"/>
    <s v="New Hampshire"/>
    <s v="Manchester"/>
    <x v="2"/>
    <n v="38"/>
    <x v="201"/>
    <n v="2774"/>
    <n v="1220.56"/>
    <n v="0.44"/>
    <x v="2"/>
    <x v="3"/>
    <x v="1"/>
    <n v="38"/>
    <n v="16.72"/>
  </r>
  <r>
    <x v="5"/>
    <n v="1185732"/>
    <d v="2021-04-18T00:00:00"/>
    <x v="0"/>
    <s v="New Hampshire"/>
    <s v="Manchester"/>
    <x v="3"/>
    <n v="44"/>
    <x v="200"/>
    <n v="2156"/>
    <n v="883.95999999999992"/>
    <n v="0.41"/>
    <x v="2"/>
    <x v="3"/>
    <x v="1"/>
    <n v="44"/>
    <n v="18.04"/>
  </r>
  <r>
    <x v="5"/>
    <n v="1185732"/>
    <d v="2021-04-18T00:00:00"/>
    <x v="0"/>
    <s v="New Hampshire"/>
    <s v="Manchester"/>
    <x v="4"/>
    <n v="57"/>
    <x v="206"/>
    <n v="3021"/>
    <n v="1359.4499999999998"/>
    <n v="0.44999999999999996"/>
    <x v="2"/>
    <x v="3"/>
    <x v="1"/>
    <n v="57"/>
    <n v="25.649999999999995"/>
  </r>
  <r>
    <x v="5"/>
    <n v="1185732"/>
    <d v="2021-04-18T00:00:00"/>
    <x v="0"/>
    <s v="New Hampshire"/>
    <s v="Manchester"/>
    <x v="5"/>
    <n v="46"/>
    <x v="230"/>
    <n v="4508"/>
    <n v="2073.6799999999998"/>
    <n v="0.45999999999999996"/>
    <x v="2"/>
    <x v="3"/>
    <x v="1"/>
    <n v="46"/>
    <n v="21.159999999999997"/>
  </r>
  <r>
    <x v="5"/>
    <n v="1185732"/>
    <d v="2021-05-17T00:00:00"/>
    <x v="0"/>
    <s v="New Hampshire"/>
    <s v="Manchester"/>
    <x v="0"/>
    <n v="64"/>
    <x v="217"/>
    <n v="11072"/>
    <n v="5868.16"/>
    <n v="0.53"/>
    <x v="2"/>
    <x v="4"/>
    <x v="1"/>
    <n v="64"/>
    <n v="33.92"/>
  </r>
  <r>
    <x v="5"/>
    <n v="1185732"/>
    <d v="2021-05-17T00:00:00"/>
    <x v="0"/>
    <s v="New Hampshire"/>
    <s v="Manchester"/>
    <x v="1"/>
    <n v="54"/>
    <x v="237"/>
    <n v="4698"/>
    <n v="2536.92"/>
    <n v="0.54"/>
    <x v="2"/>
    <x v="4"/>
    <x v="1"/>
    <n v="54"/>
    <n v="29.16"/>
  </r>
  <r>
    <x v="5"/>
    <n v="1185732"/>
    <d v="2021-05-17T00:00:00"/>
    <x v="0"/>
    <s v="New Hampshire"/>
    <s v="Manchester"/>
    <x v="2"/>
    <n v="51"/>
    <x v="230"/>
    <n v="4998"/>
    <n v="2099.16"/>
    <n v="0.42"/>
    <x v="2"/>
    <x v="4"/>
    <x v="1"/>
    <n v="51"/>
    <n v="21.419999999999998"/>
  </r>
  <r>
    <x v="5"/>
    <n v="1185732"/>
    <d v="2021-05-17T00:00:00"/>
    <x v="0"/>
    <s v="New Hampshire"/>
    <s v="Manchester"/>
    <x v="3"/>
    <n v="52"/>
    <x v="232"/>
    <n v="4160"/>
    <n v="1664"/>
    <n v="0.4"/>
    <x v="2"/>
    <x v="4"/>
    <x v="1"/>
    <n v="52"/>
    <n v="20.8"/>
  </r>
  <r>
    <x v="5"/>
    <n v="1185732"/>
    <d v="2021-05-17T00:00:00"/>
    <x v="0"/>
    <s v="New Hampshire"/>
    <s v="Manchester"/>
    <x v="4"/>
    <n v="63"/>
    <x v="252"/>
    <n v="4914"/>
    <n v="2211.2999999999997"/>
    <n v="0.44999999999999996"/>
    <x v="2"/>
    <x v="4"/>
    <x v="1"/>
    <n v="63"/>
    <n v="28.349999999999998"/>
  </r>
  <r>
    <x v="5"/>
    <n v="1185732"/>
    <d v="2021-05-17T00:00:00"/>
    <x v="0"/>
    <s v="New Hampshire"/>
    <s v="Manchester"/>
    <x v="5"/>
    <n v="65"/>
    <x v="202"/>
    <n v="7475"/>
    <n v="3438.4999999999995"/>
    <n v="0.45999999999999996"/>
    <x v="2"/>
    <x v="4"/>
    <x v="1"/>
    <n v="65"/>
    <n v="29.899999999999995"/>
  </r>
  <r>
    <x v="5"/>
    <n v="1185732"/>
    <d v="2021-06-19T00:00:00"/>
    <x v="0"/>
    <s v="New Hampshire"/>
    <s v="Manchester"/>
    <x v="0"/>
    <n v="59"/>
    <x v="138"/>
    <n v="9971"/>
    <n v="5284.63"/>
    <n v="0.53"/>
    <x v="2"/>
    <x v="11"/>
    <x v="1"/>
    <n v="59"/>
    <n v="31.27"/>
  </r>
  <r>
    <x v="5"/>
    <n v="1185732"/>
    <d v="2021-06-19T00:00:00"/>
    <x v="0"/>
    <s v="New Hampshire"/>
    <s v="Manchester"/>
    <x v="1"/>
    <n v="56"/>
    <x v="248"/>
    <n v="6888"/>
    <n v="3512.88"/>
    <n v="0.51"/>
    <x v="2"/>
    <x v="11"/>
    <x v="1"/>
    <n v="56"/>
    <n v="28.560000000000002"/>
  </r>
  <r>
    <x v="5"/>
    <n v="1185732"/>
    <d v="2021-06-19T00:00:00"/>
    <x v="0"/>
    <s v="New Hampshire"/>
    <s v="Manchester"/>
    <x v="2"/>
    <n v="53"/>
    <x v="246"/>
    <n v="4664"/>
    <n v="2052.16"/>
    <n v="0.44"/>
    <x v="2"/>
    <x v="11"/>
    <x v="1"/>
    <n v="53"/>
    <n v="23.319999999999997"/>
  </r>
  <r>
    <x v="5"/>
    <n v="1185732"/>
    <d v="2021-06-19T00:00:00"/>
    <x v="0"/>
    <s v="New Hampshire"/>
    <s v="Manchester"/>
    <x v="3"/>
    <n v="52"/>
    <x v="250"/>
    <n v="4732"/>
    <n v="1987.4399999999998"/>
    <n v="0.42"/>
    <x v="2"/>
    <x v="11"/>
    <x v="1"/>
    <n v="52"/>
    <n v="21.84"/>
  </r>
  <r>
    <x v="5"/>
    <n v="1185732"/>
    <d v="2021-06-19T00:00:00"/>
    <x v="0"/>
    <s v="New Hampshire"/>
    <s v="Manchester"/>
    <x v="4"/>
    <n v="60"/>
    <x v="198"/>
    <n v="5640"/>
    <n v="2425.1999999999998"/>
    <n v="0.43"/>
    <x v="2"/>
    <x v="11"/>
    <x v="1"/>
    <n v="60"/>
    <n v="25.799999999999997"/>
  </r>
  <r>
    <x v="5"/>
    <n v="1185732"/>
    <d v="2021-06-19T00:00:00"/>
    <x v="0"/>
    <s v="New Hampshire"/>
    <s v="Manchester"/>
    <x v="5"/>
    <n v="66"/>
    <x v="216"/>
    <n v="9108"/>
    <n v="4280.7599999999993"/>
    <n v="0.47"/>
    <x v="2"/>
    <x v="11"/>
    <x v="1"/>
    <n v="66"/>
    <n v="31.019999999999996"/>
  </r>
  <r>
    <x v="5"/>
    <n v="1185732"/>
    <d v="2021-07-17T00:00:00"/>
    <x v="0"/>
    <s v="New Hampshire"/>
    <s v="Manchester"/>
    <x v="0"/>
    <n v="64"/>
    <x v="130"/>
    <n v="12544"/>
    <n v="6648.3200000000006"/>
    <n v="0.53"/>
    <x v="2"/>
    <x v="5"/>
    <x v="1"/>
    <n v="64"/>
    <n v="33.92"/>
  </r>
  <r>
    <x v="5"/>
    <n v="1185732"/>
    <d v="2021-07-17T00:00:00"/>
    <x v="0"/>
    <s v="New Hampshire"/>
    <s v="Manchester"/>
    <x v="1"/>
    <n v="55"/>
    <x v="165"/>
    <n v="7205"/>
    <n v="3602.5"/>
    <n v="0.5"/>
    <x v="2"/>
    <x v="5"/>
    <x v="1"/>
    <n v="55"/>
    <n v="27.5"/>
  </r>
  <r>
    <x v="5"/>
    <n v="1185732"/>
    <d v="2021-07-17T00:00:00"/>
    <x v="0"/>
    <s v="New Hampshire"/>
    <s v="Manchester"/>
    <x v="2"/>
    <n v="54"/>
    <x v="245"/>
    <n v="5886"/>
    <n v="2413.2599999999998"/>
    <n v="0.41"/>
    <x v="2"/>
    <x v="5"/>
    <x v="1"/>
    <n v="54"/>
    <n v="22.139999999999997"/>
  </r>
  <r>
    <x v="5"/>
    <n v="1185732"/>
    <d v="2021-07-17T00:00:00"/>
    <x v="0"/>
    <s v="New Hampshire"/>
    <s v="Manchester"/>
    <x v="3"/>
    <n v="53"/>
    <x v="211"/>
    <n v="4505"/>
    <n v="1982.2"/>
    <n v="0.44"/>
    <x v="2"/>
    <x v="5"/>
    <x v="1"/>
    <n v="53"/>
    <n v="23.32"/>
  </r>
  <r>
    <x v="5"/>
    <n v="1185732"/>
    <d v="2021-07-17T00:00:00"/>
    <x v="0"/>
    <s v="New Hampshire"/>
    <s v="Manchester"/>
    <x v="4"/>
    <n v="60"/>
    <x v="240"/>
    <n v="6120"/>
    <n v="2509.1999999999998"/>
    <n v="0.41"/>
    <x v="2"/>
    <x v="5"/>
    <x v="1"/>
    <n v="60"/>
    <n v="24.599999999999998"/>
  </r>
  <r>
    <x v="5"/>
    <n v="1185732"/>
    <d v="2021-07-17T00:00:00"/>
    <x v="0"/>
    <s v="New Hampshire"/>
    <s v="Manchester"/>
    <x v="5"/>
    <n v="64"/>
    <x v="251"/>
    <n v="8768"/>
    <n v="4296.32"/>
    <n v="0.49"/>
    <x v="2"/>
    <x v="5"/>
    <x v="1"/>
    <n v="64"/>
    <n v="31.36"/>
  </r>
  <r>
    <x v="5"/>
    <n v="1185732"/>
    <d v="2021-08-18T00:00:00"/>
    <x v="0"/>
    <s v="New Hampshire"/>
    <s v="Manchester"/>
    <x v="0"/>
    <n v="60"/>
    <x v="130"/>
    <n v="11760"/>
    <n v="5997.6"/>
    <n v="0.51"/>
    <x v="2"/>
    <x v="6"/>
    <x v="1"/>
    <n v="60"/>
    <n v="30.6"/>
  </r>
  <r>
    <x v="5"/>
    <n v="1185732"/>
    <d v="2021-08-18T00:00:00"/>
    <x v="0"/>
    <s v="New Hampshire"/>
    <s v="Manchester"/>
    <x v="1"/>
    <n v="58"/>
    <x v="192"/>
    <n v="7830"/>
    <n v="4228.2000000000007"/>
    <n v="0.54"/>
    <x v="2"/>
    <x v="6"/>
    <x v="1"/>
    <n v="58"/>
    <n v="31.320000000000004"/>
  </r>
  <r>
    <x v="5"/>
    <n v="1185732"/>
    <d v="2021-08-18T00:00:00"/>
    <x v="0"/>
    <s v="New Hampshire"/>
    <s v="Manchester"/>
    <x v="2"/>
    <n v="52"/>
    <x v="193"/>
    <n v="5460"/>
    <n v="2456.9999999999995"/>
    <n v="0.44999999999999996"/>
    <x v="2"/>
    <x v="6"/>
    <x v="1"/>
    <n v="52"/>
    <n v="23.399999999999995"/>
  </r>
  <r>
    <x v="5"/>
    <n v="1185732"/>
    <d v="2021-08-18T00:00:00"/>
    <x v="0"/>
    <s v="New Hampshire"/>
    <s v="Manchester"/>
    <x v="3"/>
    <n v="51"/>
    <x v="249"/>
    <n v="3672"/>
    <n v="1542.24"/>
    <n v="0.42"/>
    <x v="2"/>
    <x v="6"/>
    <x v="1"/>
    <n v="51"/>
    <n v="21.42"/>
  </r>
  <r>
    <x v="5"/>
    <n v="1185732"/>
    <d v="2021-08-18T00:00:00"/>
    <x v="0"/>
    <s v="New Hampshire"/>
    <s v="Manchester"/>
    <x v="4"/>
    <n v="59"/>
    <x v="201"/>
    <n v="4307"/>
    <n v="1938.1499999999999"/>
    <n v="0.44999999999999996"/>
    <x v="2"/>
    <x v="6"/>
    <x v="1"/>
    <n v="59"/>
    <n v="26.549999999999997"/>
  </r>
  <r>
    <x v="5"/>
    <n v="1185732"/>
    <d v="2021-08-18T00:00:00"/>
    <x v="0"/>
    <s v="New Hampshire"/>
    <s v="Manchester"/>
    <x v="5"/>
    <n v="64"/>
    <x v="162"/>
    <n v="6784"/>
    <n v="3188.48"/>
    <n v="0.47"/>
    <x v="2"/>
    <x v="6"/>
    <x v="1"/>
    <n v="64"/>
    <n v="30.080000000000002"/>
  </r>
  <r>
    <x v="5"/>
    <n v="1185732"/>
    <d v="2021-09-17T00:00:00"/>
    <x v="0"/>
    <s v="New Hampshire"/>
    <s v="Manchester"/>
    <x v="0"/>
    <n v="59"/>
    <x v="125"/>
    <n v="9086"/>
    <n v="4724.72"/>
    <n v="0.52"/>
    <x v="2"/>
    <x v="7"/>
    <x v="1"/>
    <n v="59"/>
    <n v="30.680000000000003"/>
  </r>
  <r>
    <x v="5"/>
    <n v="1185732"/>
    <d v="2021-09-17T00:00:00"/>
    <x v="0"/>
    <s v="New Hampshire"/>
    <s v="Manchester"/>
    <x v="1"/>
    <n v="54"/>
    <x v="60"/>
    <n v="5130"/>
    <n v="2667.6"/>
    <n v="0.52"/>
    <x v="2"/>
    <x v="7"/>
    <x v="1"/>
    <n v="54"/>
    <n v="28.08"/>
  </r>
  <r>
    <x v="5"/>
    <n v="1185732"/>
    <d v="2021-09-17T00:00:00"/>
    <x v="0"/>
    <s v="New Hampshire"/>
    <s v="Manchester"/>
    <x v="2"/>
    <n v="52"/>
    <x v="41"/>
    <n v="3900"/>
    <n v="1677"/>
    <n v="0.43"/>
    <x v="2"/>
    <x v="7"/>
    <x v="1"/>
    <n v="52"/>
    <n v="22.36"/>
  </r>
  <r>
    <x v="5"/>
    <n v="1185732"/>
    <d v="2021-09-17T00:00:00"/>
    <x v="0"/>
    <s v="New Hampshire"/>
    <s v="Manchester"/>
    <x v="3"/>
    <n v="53"/>
    <x v="195"/>
    <n v="2968"/>
    <n v="1246.56"/>
    <n v="0.42"/>
    <x v="2"/>
    <x v="7"/>
    <x v="1"/>
    <n v="53"/>
    <n v="22.259999999999998"/>
  </r>
  <r>
    <x v="5"/>
    <n v="1185732"/>
    <d v="2021-09-17T00:00:00"/>
    <x v="0"/>
    <s v="New Hampshire"/>
    <s v="Manchester"/>
    <x v="4"/>
    <n v="64"/>
    <x v="184"/>
    <n v="4032"/>
    <n v="1733.76"/>
    <n v="0.43"/>
    <x v="2"/>
    <x v="7"/>
    <x v="1"/>
    <n v="64"/>
    <n v="27.52"/>
  </r>
  <r>
    <x v="5"/>
    <n v="1185732"/>
    <d v="2021-09-17T00:00:00"/>
    <x v="0"/>
    <s v="New Hampshire"/>
    <s v="Manchester"/>
    <x v="5"/>
    <n v="68"/>
    <x v="230"/>
    <n v="6664"/>
    <n v="3065.4399999999996"/>
    <n v="0.45999999999999996"/>
    <x v="2"/>
    <x v="7"/>
    <x v="1"/>
    <n v="68"/>
    <n v="31.279999999999998"/>
  </r>
  <r>
    <x v="0"/>
    <n v="1185732"/>
    <d v="2021-10-19T00:00:00"/>
    <x v="0"/>
    <s v="New Hampshire"/>
    <s v="Manchester"/>
    <x v="0"/>
    <n v="64"/>
    <x v="164"/>
    <n v="7616"/>
    <n v="4036.48"/>
    <n v="0.53"/>
    <x v="2"/>
    <x v="8"/>
    <x v="1"/>
    <n v="64"/>
    <n v="33.92"/>
  </r>
  <r>
    <x v="0"/>
    <n v="1185732"/>
    <d v="2021-10-19T00:00:00"/>
    <x v="0"/>
    <s v="New Hampshire"/>
    <s v="Manchester"/>
    <x v="1"/>
    <n v="62"/>
    <x v="199"/>
    <n v="5208"/>
    <n v="2760.2400000000002"/>
    <n v="0.53"/>
    <x v="2"/>
    <x v="8"/>
    <x v="1"/>
    <n v="62"/>
    <n v="32.86"/>
  </r>
  <r>
    <x v="0"/>
    <n v="1185732"/>
    <d v="2021-10-19T00:00:00"/>
    <x v="0"/>
    <s v="New Hampshire"/>
    <s v="Manchester"/>
    <x v="2"/>
    <n v="59"/>
    <x v="190"/>
    <n v="3186"/>
    <n v="1401.84"/>
    <n v="0.44"/>
    <x v="2"/>
    <x v="8"/>
    <x v="1"/>
    <n v="59"/>
    <n v="25.959999999999997"/>
  </r>
  <r>
    <x v="0"/>
    <n v="1185732"/>
    <d v="2021-10-19T00:00:00"/>
    <x v="0"/>
    <s v="New Hampshire"/>
    <s v="Manchester"/>
    <x v="3"/>
    <n v="62"/>
    <x v="172"/>
    <n v="2914"/>
    <n v="1253.02"/>
    <n v="0.43"/>
    <x v="2"/>
    <x v="8"/>
    <x v="1"/>
    <n v="62"/>
    <n v="26.66"/>
  </r>
  <r>
    <x v="0"/>
    <n v="1185732"/>
    <d v="2021-10-19T00:00:00"/>
    <x v="0"/>
    <s v="New Hampshire"/>
    <s v="Manchester"/>
    <x v="4"/>
    <n v="71"/>
    <x v="219"/>
    <n v="3266"/>
    <n v="1404.3799999999999"/>
    <n v="0.43"/>
    <x v="2"/>
    <x v="8"/>
    <x v="1"/>
    <n v="71"/>
    <n v="30.529999999999998"/>
  </r>
  <r>
    <x v="0"/>
    <n v="1185732"/>
    <d v="2021-10-19T00:00:00"/>
    <x v="0"/>
    <s v="New Hampshire"/>
    <s v="Manchester"/>
    <x v="5"/>
    <n v="72"/>
    <x v="194"/>
    <n v="5832"/>
    <n v="2799.3599999999997"/>
    <n v="0.48"/>
    <x v="2"/>
    <x v="8"/>
    <x v="1"/>
    <n v="72"/>
    <n v="34.559999999999995"/>
  </r>
  <r>
    <x v="0"/>
    <n v="1185732"/>
    <d v="2021-11-18T00:00:00"/>
    <x v="0"/>
    <s v="New Hampshire"/>
    <s v="Manchester"/>
    <x v="0"/>
    <n v="68"/>
    <x v="236"/>
    <n v="7956"/>
    <n v="4216.68"/>
    <n v="0.53"/>
    <x v="2"/>
    <x v="9"/>
    <x v="1"/>
    <n v="68"/>
    <n v="36.04"/>
  </r>
  <r>
    <x v="0"/>
    <n v="1185732"/>
    <d v="2021-11-18T00:00:00"/>
    <x v="0"/>
    <s v="New Hampshire"/>
    <s v="Manchester"/>
    <x v="1"/>
    <n v="62"/>
    <x v="230"/>
    <n v="6076"/>
    <n v="3159.52"/>
    <n v="0.52"/>
    <x v="2"/>
    <x v="9"/>
    <x v="1"/>
    <n v="62"/>
    <n v="32.24"/>
  </r>
  <r>
    <x v="0"/>
    <n v="1185732"/>
    <d v="2021-11-18T00:00:00"/>
    <x v="0"/>
    <s v="New Hampshire"/>
    <s v="Manchester"/>
    <x v="2"/>
    <n v="63"/>
    <x v="233"/>
    <n v="6552"/>
    <n v="2948.3999999999996"/>
    <n v="0.44999999999999996"/>
    <x v="2"/>
    <x v="9"/>
    <x v="1"/>
    <n v="63"/>
    <n v="28.349999999999998"/>
  </r>
  <r>
    <x v="0"/>
    <n v="1185732"/>
    <d v="2021-11-18T00:00:00"/>
    <x v="0"/>
    <s v="New Hampshire"/>
    <s v="Manchester"/>
    <x v="3"/>
    <n v="64"/>
    <x v="211"/>
    <n v="5440"/>
    <n v="2176"/>
    <n v="0.4"/>
    <x v="2"/>
    <x v="9"/>
    <x v="1"/>
    <n v="64"/>
    <n v="25.6"/>
  </r>
  <r>
    <x v="0"/>
    <n v="1185732"/>
    <d v="2021-11-18T00:00:00"/>
    <x v="0"/>
    <s v="New Hampshire"/>
    <s v="Manchester"/>
    <x v="4"/>
    <n v="71"/>
    <x v="194"/>
    <n v="5751"/>
    <n v="2415.42"/>
    <n v="0.42"/>
    <x v="2"/>
    <x v="9"/>
    <x v="1"/>
    <n v="71"/>
    <n v="29.82"/>
  </r>
  <r>
    <x v="0"/>
    <n v="1185732"/>
    <d v="2021-11-18T00:00:00"/>
    <x v="0"/>
    <s v="New Hampshire"/>
    <s v="Manchester"/>
    <x v="5"/>
    <n v="78"/>
    <x v="210"/>
    <n v="9048"/>
    <n v="4252.5599999999995"/>
    <n v="0.47"/>
    <x v="2"/>
    <x v="9"/>
    <x v="1"/>
    <n v="78"/>
    <n v="36.659999999999997"/>
  </r>
  <r>
    <x v="0"/>
    <n v="1185732"/>
    <d v="2021-12-17T00:00:00"/>
    <x v="0"/>
    <s v="New Hampshire"/>
    <s v="Manchester"/>
    <x v="0"/>
    <n v="71"/>
    <x v="138"/>
    <n v="11999"/>
    <n v="6599.4500000000007"/>
    <n v="0.55000000000000004"/>
    <x v="2"/>
    <x v="10"/>
    <x v="1"/>
    <n v="71"/>
    <n v="39.050000000000004"/>
  </r>
  <r>
    <x v="0"/>
    <n v="1185732"/>
    <d v="2021-12-17T00:00:00"/>
    <x v="0"/>
    <s v="New Hampshire"/>
    <s v="Manchester"/>
    <x v="1"/>
    <n v="59"/>
    <x v="202"/>
    <n v="6785"/>
    <n v="3731.7500000000005"/>
    <n v="0.55000000000000004"/>
    <x v="2"/>
    <x v="10"/>
    <x v="1"/>
    <n v="59"/>
    <n v="32.450000000000003"/>
  </r>
  <r>
    <x v="0"/>
    <n v="1185732"/>
    <d v="2021-12-17T00:00:00"/>
    <x v="0"/>
    <s v="New Hampshire"/>
    <s v="Manchester"/>
    <x v="2"/>
    <n v="62"/>
    <x v="243"/>
    <n v="6696"/>
    <n v="2812.3199999999997"/>
    <n v="0.42"/>
    <x v="2"/>
    <x v="10"/>
    <x v="1"/>
    <n v="62"/>
    <n v="26.039999999999996"/>
  </r>
  <r>
    <x v="0"/>
    <n v="1185732"/>
    <d v="2021-12-17T00:00:00"/>
    <x v="0"/>
    <s v="New Hampshire"/>
    <s v="Manchester"/>
    <x v="3"/>
    <n v="62"/>
    <x v="246"/>
    <n v="5456"/>
    <n v="2400.64"/>
    <n v="0.44"/>
    <x v="2"/>
    <x v="10"/>
    <x v="1"/>
    <n v="62"/>
    <n v="27.279999999999998"/>
  </r>
  <r>
    <x v="0"/>
    <n v="1185732"/>
    <d v="2021-12-17T00:00:00"/>
    <x v="0"/>
    <s v="New Hampshire"/>
    <s v="Manchester"/>
    <x v="4"/>
    <n v="74"/>
    <x v="193"/>
    <n v="7770"/>
    <n v="3341.1"/>
    <n v="0.43"/>
    <x v="2"/>
    <x v="10"/>
    <x v="1"/>
    <n v="74"/>
    <n v="31.82"/>
  </r>
  <r>
    <x v="0"/>
    <n v="1185732"/>
    <d v="2021-12-17T00:00:00"/>
    <x v="0"/>
    <s v="New Hampshire"/>
    <s v="Manchester"/>
    <x v="5"/>
    <n v="74"/>
    <x v="236"/>
    <n v="8658"/>
    <n v="4242.42"/>
    <n v="0.49"/>
    <x v="2"/>
    <x v="10"/>
    <x v="1"/>
    <n v="74"/>
    <n v="36.26"/>
  </r>
  <r>
    <x v="0"/>
    <n v="1185732"/>
    <d v="2021-01-24T00:00:00"/>
    <x v="0"/>
    <s v="New Hampshire"/>
    <s v="Manchester"/>
    <x v="0"/>
    <n v="52"/>
    <x v="57"/>
    <n v="7540"/>
    <n v="3468.4"/>
    <n v="0.46"/>
    <x v="2"/>
    <x v="0"/>
    <x v="1"/>
    <n v="52"/>
    <n v="23.92"/>
  </r>
  <r>
    <x v="0"/>
    <n v="1185732"/>
    <d v="2021-01-24T00:00:00"/>
    <x v="0"/>
    <s v="New Hampshire"/>
    <s v="Manchester"/>
    <x v="1"/>
    <n v="50"/>
    <x v="199"/>
    <n v="4200"/>
    <n v="1974.0000000000002"/>
    <n v="0.47000000000000003"/>
    <x v="2"/>
    <x v="0"/>
    <x v="1"/>
    <n v="50"/>
    <n v="23.500000000000004"/>
  </r>
  <r>
    <x v="0"/>
    <n v="1185732"/>
    <d v="2021-01-24T00:00:00"/>
    <x v="0"/>
    <s v="New Hampshire"/>
    <s v="Manchester"/>
    <x v="2"/>
    <n v="44"/>
    <x v="228"/>
    <n v="3960"/>
    <n v="1386"/>
    <n v="0.35"/>
    <x v="2"/>
    <x v="0"/>
    <x v="1"/>
    <n v="44"/>
    <n v="15.4"/>
  </r>
  <r>
    <x v="0"/>
    <n v="1185732"/>
    <d v="2021-01-24T00:00:00"/>
    <x v="0"/>
    <s v="New Hampshire"/>
    <s v="Manchester"/>
    <x v="3"/>
    <n v="49"/>
    <x v="203"/>
    <n v="1911"/>
    <n v="707.06999999999994"/>
    <n v="0.37"/>
    <x v="2"/>
    <x v="0"/>
    <x v="1"/>
    <n v="49"/>
    <n v="18.13"/>
  </r>
  <r>
    <x v="0"/>
    <n v="1185732"/>
    <d v="2021-01-24T00:00:00"/>
    <x v="0"/>
    <s v="New Hampshire"/>
    <s v="Manchester"/>
    <x v="4"/>
    <n v="60"/>
    <x v="190"/>
    <n v="3240"/>
    <n v="1198.8"/>
    <n v="0.37"/>
    <x v="2"/>
    <x v="0"/>
    <x v="1"/>
    <n v="60"/>
    <n v="22.2"/>
  </r>
  <r>
    <x v="0"/>
    <n v="1185732"/>
    <d v="2021-01-24T00:00:00"/>
    <x v="0"/>
    <s v="New Hampshire"/>
    <s v="Manchester"/>
    <x v="5"/>
    <n v="54"/>
    <x v="252"/>
    <n v="4212"/>
    <n v="1895.3999999999999"/>
    <n v="0.44999999999999996"/>
    <x v="2"/>
    <x v="0"/>
    <x v="1"/>
    <n v="54"/>
    <n v="24.299999999999997"/>
  </r>
  <r>
    <x v="0"/>
    <n v="1185732"/>
    <d v="2021-02-22T00:00:00"/>
    <x v="0"/>
    <s v="New Hampshire"/>
    <s v="Manchester"/>
    <x v="0"/>
    <n v="52"/>
    <x v="217"/>
    <n v="8996"/>
    <n v="4048.2000000000007"/>
    <n v="0.45000000000000007"/>
    <x v="2"/>
    <x v="1"/>
    <x v="1"/>
    <n v="52"/>
    <n v="23.400000000000006"/>
  </r>
  <r>
    <x v="0"/>
    <n v="1185732"/>
    <d v="2021-02-22T00:00:00"/>
    <x v="0"/>
    <s v="New Hampshire"/>
    <s v="Manchester"/>
    <x v="1"/>
    <n v="53"/>
    <x v="229"/>
    <n v="3127"/>
    <n v="1438.42"/>
    <n v="0.46"/>
    <x v="2"/>
    <x v="1"/>
    <x v="1"/>
    <n v="53"/>
    <n v="24.380000000000003"/>
  </r>
  <r>
    <x v="0"/>
    <n v="1185732"/>
    <d v="2021-02-22T00:00:00"/>
    <x v="0"/>
    <s v="New Hampshire"/>
    <s v="Manchester"/>
    <x v="2"/>
    <n v="43"/>
    <x v="170"/>
    <n v="3569"/>
    <n v="1427.6000000000001"/>
    <n v="0.4"/>
    <x v="2"/>
    <x v="1"/>
    <x v="1"/>
    <n v="43"/>
    <n v="17.200000000000003"/>
  </r>
  <r>
    <x v="0"/>
    <n v="1185732"/>
    <d v="2020-01-01T00:00:00"/>
    <x v="0"/>
    <s v="New York"/>
    <s v="New York"/>
    <x v="0"/>
    <n v="34"/>
    <x v="295"/>
    <n v="13056"/>
    <n v="6789.12"/>
    <n v="0.52"/>
    <x v="1"/>
    <x v="0"/>
    <x v="0"/>
    <n v="34"/>
    <n v="17.68"/>
  </r>
  <r>
    <x v="0"/>
    <n v="1185732"/>
    <d v="2020-01-02T00:00:00"/>
    <x v="0"/>
    <s v="New York"/>
    <s v="New York"/>
    <x v="1"/>
    <n v="36"/>
    <x v="63"/>
    <n v="11520"/>
    <n v="4031.9999999999995"/>
    <n v="0.35"/>
    <x v="1"/>
    <x v="0"/>
    <x v="0"/>
    <n v="36"/>
    <n v="12.599999999999998"/>
  </r>
  <r>
    <x v="0"/>
    <n v="1185732"/>
    <d v="2020-01-03T00:00:00"/>
    <x v="0"/>
    <s v="New York"/>
    <s v="New York"/>
    <x v="2"/>
    <n v="32"/>
    <x v="44"/>
    <n v="11200"/>
    <n v="4144"/>
    <n v="0.37"/>
    <x v="1"/>
    <x v="0"/>
    <x v="0"/>
    <n v="32"/>
    <n v="11.84"/>
  </r>
  <r>
    <x v="0"/>
    <n v="1185732"/>
    <d v="2020-01-04T00:00:00"/>
    <x v="0"/>
    <s v="New York"/>
    <s v="New York"/>
    <x v="3"/>
    <n v="36"/>
    <x v="296"/>
    <n v="10116"/>
    <n v="3742.92"/>
    <n v="0.37"/>
    <x v="1"/>
    <x v="0"/>
    <x v="0"/>
    <n v="36"/>
    <n v="13.32"/>
  </r>
  <r>
    <x v="0"/>
    <n v="1185732"/>
    <d v="2020-01-05T00:00:00"/>
    <x v="0"/>
    <s v="New York"/>
    <s v="New York"/>
    <x v="4"/>
    <n v="43"/>
    <x v="297"/>
    <n v="13158"/>
    <n v="4868.46"/>
    <n v="0.37"/>
    <x v="1"/>
    <x v="0"/>
    <x v="0"/>
    <n v="43"/>
    <n v="15.91"/>
  </r>
  <r>
    <x v="0"/>
    <n v="1185732"/>
    <d v="2020-01-06T00:00:00"/>
    <x v="0"/>
    <s v="New York"/>
    <s v="New York"/>
    <x v="5"/>
    <n v="38"/>
    <x v="298"/>
    <n v="12540"/>
    <n v="4012.8"/>
    <n v="0.32"/>
    <x v="1"/>
    <x v="0"/>
    <x v="0"/>
    <n v="38"/>
    <n v="12.16"/>
  </r>
  <r>
    <x v="0"/>
    <n v="1185732"/>
    <d v="2020-01-07T00:00:00"/>
    <x v="0"/>
    <s v="New York"/>
    <s v="New York"/>
    <x v="0"/>
    <n v="33"/>
    <x v="299"/>
    <n v="12804"/>
    <n v="6658.08"/>
    <n v="0.52"/>
    <x v="1"/>
    <x v="0"/>
    <x v="0"/>
    <n v="33"/>
    <n v="17.16"/>
  </r>
  <r>
    <x v="0"/>
    <n v="1185732"/>
    <d v="2020-01-08T00:00:00"/>
    <x v="0"/>
    <s v="New York"/>
    <s v="New York"/>
    <x v="1"/>
    <n v="39"/>
    <x v="300"/>
    <n v="12285"/>
    <n v="4054.0499999999997"/>
    <n v="0.32999999999999996"/>
    <x v="1"/>
    <x v="0"/>
    <x v="0"/>
    <n v="39"/>
    <n v="12.87"/>
  </r>
  <r>
    <x v="0"/>
    <n v="1185732"/>
    <d v="2020-01-21T00:00:00"/>
    <x v="0"/>
    <s v="New York"/>
    <s v="New York"/>
    <x v="2"/>
    <n v="32"/>
    <x v="258"/>
    <n v="10336"/>
    <n v="3927.68"/>
    <n v="0.38"/>
    <x v="1"/>
    <x v="0"/>
    <x v="0"/>
    <n v="32"/>
    <n v="12.16"/>
  </r>
  <r>
    <x v="0"/>
    <n v="1185732"/>
    <d v="2020-01-22T00:00:00"/>
    <x v="0"/>
    <s v="New York"/>
    <s v="New York"/>
    <x v="3"/>
    <n v="32"/>
    <x v="154"/>
    <n v="7936"/>
    <n v="3015.68"/>
    <n v="0.38"/>
    <x v="1"/>
    <x v="0"/>
    <x v="0"/>
    <n v="32"/>
    <n v="12.16"/>
  </r>
  <r>
    <x v="0"/>
    <n v="1185732"/>
    <d v="2020-01-23T00:00:00"/>
    <x v="0"/>
    <s v="New York"/>
    <s v="New York"/>
    <x v="4"/>
    <n v="43"/>
    <x v="297"/>
    <n v="13158"/>
    <n v="4605.2999999999993"/>
    <n v="0.35"/>
    <x v="1"/>
    <x v="0"/>
    <x v="0"/>
    <n v="43"/>
    <n v="15.049999999999997"/>
  </r>
  <r>
    <x v="0"/>
    <n v="1185732"/>
    <d v="2020-01-24T00:00:00"/>
    <x v="0"/>
    <s v="New York"/>
    <s v="New York"/>
    <x v="5"/>
    <n v="36"/>
    <x v="44"/>
    <n v="12600"/>
    <n v="3653.9999999999995"/>
    <n v="0.28999999999999998"/>
    <x v="1"/>
    <x v="0"/>
    <x v="0"/>
    <n v="36"/>
    <n v="10.44"/>
  </r>
  <r>
    <x v="0"/>
    <n v="1185732"/>
    <d v="2020-01-25T00:00:00"/>
    <x v="0"/>
    <s v="New York"/>
    <s v="New York"/>
    <x v="0"/>
    <n v="40"/>
    <x v="301"/>
    <n v="15600"/>
    <n v="8112"/>
    <n v="0.52"/>
    <x v="1"/>
    <x v="0"/>
    <x v="0"/>
    <n v="40"/>
    <n v="20.8"/>
  </r>
  <r>
    <x v="0"/>
    <n v="1185732"/>
    <d v="2020-01-26T00:00:00"/>
    <x v="0"/>
    <s v="New York"/>
    <s v="New York"/>
    <x v="1"/>
    <n v="35"/>
    <x v="300"/>
    <n v="11025"/>
    <n v="3969"/>
    <n v="0.36"/>
    <x v="1"/>
    <x v="0"/>
    <x v="0"/>
    <n v="35"/>
    <n v="12.6"/>
  </r>
  <r>
    <x v="0"/>
    <n v="1185732"/>
    <d v="2020-01-27T00:00:00"/>
    <x v="0"/>
    <s v="New York"/>
    <s v="New York"/>
    <x v="2"/>
    <n v="27"/>
    <x v="302"/>
    <n v="8478"/>
    <n v="3475.98"/>
    <n v="0.41"/>
    <x v="1"/>
    <x v="0"/>
    <x v="0"/>
    <n v="27"/>
    <n v="11.07"/>
  </r>
  <r>
    <x v="0"/>
    <n v="1185732"/>
    <d v="2020-01-28T00:00:00"/>
    <x v="0"/>
    <s v="New York"/>
    <s v="New York"/>
    <x v="3"/>
    <n v="31"/>
    <x v="142"/>
    <n v="7440"/>
    <n v="2975.9999999999995"/>
    <n v="0.39999999999999997"/>
    <x v="1"/>
    <x v="0"/>
    <x v="0"/>
    <n v="31"/>
    <n v="12.399999999999999"/>
  </r>
  <r>
    <x v="0"/>
    <n v="1185732"/>
    <d v="2020-01-29T00:00:00"/>
    <x v="0"/>
    <s v="New York"/>
    <s v="New York"/>
    <x v="4"/>
    <n v="43"/>
    <x v="303"/>
    <n v="12427"/>
    <n v="3976.64"/>
    <n v="0.32"/>
    <x v="1"/>
    <x v="0"/>
    <x v="0"/>
    <n v="43"/>
    <n v="13.76"/>
  </r>
  <r>
    <x v="0"/>
    <n v="1185732"/>
    <d v="2020-01-30T00:00:00"/>
    <x v="0"/>
    <s v="New York"/>
    <s v="New York"/>
    <x v="5"/>
    <n v="36"/>
    <x v="258"/>
    <n v="11628"/>
    <n v="3139.5600000000004"/>
    <n v="0.27"/>
    <x v="1"/>
    <x v="0"/>
    <x v="0"/>
    <n v="36"/>
    <n v="9.7200000000000006"/>
  </r>
  <r>
    <x v="0"/>
    <n v="1185732"/>
    <d v="2020-01-31T00:00:00"/>
    <x v="0"/>
    <s v="New York"/>
    <s v="New York"/>
    <x v="0"/>
    <n v="33"/>
    <x v="304"/>
    <n v="12276"/>
    <n v="6629.0400000000009"/>
    <n v="0.54"/>
    <x v="1"/>
    <x v="0"/>
    <x v="0"/>
    <n v="33"/>
    <n v="17.820000000000004"/>
  </r>
  <r>
    <x v="0"/>
    <n v="1185732"/>
    <d v="2020-02-01T00:00:00"/>
    <x v="0"/>
    <s v="New York"/>
    <s v="New York"/>
    <x v="1"/>
    <n v="35"/>
    <x v="300"/>
    <n v="11025"/>
    <n v="3638.2499999999995"/>
    <n v="0.32999999999999996"/>
    <x v="1"/>
    <x v="1"/>
    <x v="0"/>
    <n v="35"/>
    <n v="11.549999999999999"/>
  </r>
  <r>
    <x v="0"/>
    <n v="1185732"/>
    <d v="2020-02-02T00:00:00"/>
    <x v="0"/>
    <s v="New York"/>
    <s v="New York"/>
    <x v="2"/>
    <n v="28"/>
    <x v="300"/>
    <n v="8820"/>
    <n v="3351.6"/>
    <n v="0.38"/>
    <x v="1"/>
    <x v="1"/>
    <x v="0"/>
    <n v="28"/>
    <n v="10.64"/>
  </r>
  <r>
    <x v="0"/>
    <n v="1185732"/>
    <d v="2020-02-03T00:00:00"/>
    <x v="0"/>
    <s v="New York"/>
    <s v="New York"/>
    <x v="3"/>
    <n v="31"/>
    <x v="303"/>
    <n v="8959"/>
    <n v="3314.83"/>
    <n v="0.37"/>
    <x v="1"/>
    <x v="1"/>
    <x v="0"/>
    <n v="31"/>
    <n v="11.469999999999999"/>
  </r>
  <r>
    <x v="0"/>
    <n v="1185732"/>
    <d v="2020-02-04T00:00:00"/>
    <x v="0"/>
    <s v="New York"/>
    <s v="New York"/>
    <x v="4"/>
    <n v="44"/>
    <x v="296"/>
    <n v="12364"/>
    <n v="4451.04"/>
    <n v="0.36"/>
    <x v="1"/>
    <x v="1"/>
    <x v="0"/>
    <n v="44"/>
    <n v="15.84"/>
  </r>
  <r>
    <x v="0"/>
    <n v="1185732"/>
    <d v="2020-02-05T00:00:00"/>
    <x v="0"/>
    <s v="New York"/>
    <s v="New York"/>
    <x v="5"/>
    <n v="39"/>
    <x v="305"/>
    <n v="12987"/>
    <n v="3506.4900000000002"/>
    <n v="0.27"/>
    <x v="1"/>
    <x v="1"/>
    <x v="0"/>
    <n v="39"/>
    <n v="10.530000000000001"/>
  </r>
  <r>
    <x v="0"/>
    <n v="1185732"/>
    <d v="2020-02-06T00:00:00"/>
    <x v="0"/>
    <s v="New York"/>
    <s v="New York"/>
    <x v="0"/>
    <n v="44"/>
    <x v="306"/>
    <n v="16104"/>
    <n v="8374.08"/>
    <n v="0.52"/>
    <x v="1"/>
    <x v="1"/>
    <x v="0"/>
    <n v="44"/>
    <n v="22.88"/>
  </r>
  <r>
    <x v="0"/>
    <n v="1185732"/>
    <d v="2020-02-07T00:00:00"/>
    <x v="0"/>
    <s v="New York"/>
    <s v="New York"/>
    <x v="1"/>
    <n v="37"/>
    <x v="307"/>
    <n v="10952"/>
    <n v="3833.2"/>
    <n v="0.35"/>
    <x v="1"/>
    <x v="1"/>
    <x v="0"/>
    <n v="37"/>
    <n v="12.95"/>
  </r>
  <r>
    <x v="0"/>
    <n v="1185732"/>
    <d v="2020-02-08T00:00:00"/>
    <x v="0"/>
    <s v="New York"/>
    <s v="New York"/>
    <x v="2"/>
    <n v="36"/>
    <x v="308"/>
    <n v="10368"/>
    <n v="4354.5599999999995"/>
    <n v="0.42"/>
    <x v="1"/>
    <x v="1"/>
    <x v="0"/>
    <n v="36"/>
    <n v="15.119999999999997"/>
  </r>
  <r>
    <x v="0"/>
    <n v="1185732"/>
    <d v="2020-02-09T00:00:00"/>
    <x v="0"/>
    <s v="New York"/>
    <s v="New York"/>
    <x v="3"/>
    <n v="33"/>
    <x v="303"/>
    <n v="9537"/>
    <n v="3814.7999999999997"/>
    <n v="0.39999999999999997"/>
    <x v="1"/>
    <x v="1"/>
    <x v="0"/>
    <n v="33"/>
    <n v="13.2"/>
  </r>
  <r>
    <x v="0"/>
    <n v="1185732"/>
    <d v="2020-02-10T00:00:00"/>
    <x v="0"/>
    <s v="New York"/>
    <s v="New York"/>
    <x v="4"/>
    <n v="47"/>
    <x v="115"/>
    <n v="13160"/>
    <n v="4606"/>
    <n v="0.35"/>
    <x v="1"/>
    <x v="1"/>
    <x v="0"/>
    <n v="47"/>
    <n v="16.45"/>
  </r>
  <r>
    <x v="0"/>
    <n v="1185732"/>
    <d v="2020-03-03T00:00:00"/>
    <x v="0"/>
    <s v="New York"/>
    <s v="New York"/>
    <x v="5"/>
    <n v="44"/>
    <x v="63"/>
    <n v="14080"/>
    <n v="4083.2"/>
    <n v="0.28999999999999998"/>
    <x v="1"/>
    <x v="2"/>
    <x v="0"/>
    <n v="44"/>
    <n v="12.76"/>
  </r>
  <r>
    <x v="0"/>
    <n v="1185732"/>
    <d v="2020-03-04T00:00:00"/>
    <x v="0"/>
    <s v="New York"/>
    <s v="New York"/>
    <x v="0"/>
    <n v="47"/>
    <x v="46"/>
    <n v="18800"/>
    <n v="9776"/>
    <n v="0.52"/>
    <x v="1"/>
    <x v="2"/>
    <x v="0"/>
    <n v="47"/>
    <n v="24.44"/>
  </r>
  <r>
    <x v="0"/>
    <n v="1185732"/>
    <d v="2020-03-05T00:00:00"/>
    <x v="0"/>
    <s v="New York"/>
    <s v="New York"/>
    <x v="1"/>
    <n v="41"/>
    <x v="309"/>
    <n v="13940"/>
    <n v="4739.5999999999995"/>
    <n v="0.33999999999999997"/>
    <x v="1"/>
    <x v="2"/>
    <x v="0"/>
    <n v="41"/>
    <n v="13.939999999999998"/>
  </r>
  <r>
    <x v="0"/>
    <n v="1185732"/>
    <d v="2020-03-06T00:00:00"/>
    <x v="0"/>
    <s v="New York"/>
    <s v="New York"/>
    <x v="2"/>
    <n v="37"/>
    <x v="307"/>
    <n v="10952"/>
    <n v="4490.32"/>
    <n v="0.41"/>
    <x v="1"/>
    <x v="2"/>
    <x v="0"/>
    <n v="37"/>
    <n v="15.169999999999998"/>
  </r>
  <r>
    <x v="0"/>
    <n v="1185732"/>
    <d v="2020-03-07T00:00:00"/>
    <x v="0"/>
    <s v="New York"/>
    <s v="New York"/>
    <x v="3"/>
    <n v="38"/>
    <x v="140"/>
    <n v="11286"/>
    <n v="4288.68"/>
    <n v="0.38"/>
    <x v="1"/>
    <x v="2"/>
    <x v="0"/>
    <n v="38"/>
    <n v="14.440000000000001"/>
  </r>
  <r>
    <x v="0"/>
    <n v="1185732"/>
    <d v="2020-03-08T00:00:00"/>
    <x v="0"/>
    <s v="New York"/>
    <s v="New York"/>
    <x v="4"/>
    <n v="45"/>
    <x v="308"/>
    <n v="12960"/>
    <n v="4406.3999999999996"/>
    <n v="0.33999999999999997"/>
    <x v="1"/>
    <x v="2"/>
    <x v="0"/>
    <n v="45"/>
    <n v="15.299999999999999"/>
  </r>
  <r>
    <x v="0"/>
    <n v="1185732"/>
    <d v="2020-03-09T00:00:00"/>
    <x v="0"/>
    <s v="New York"/>
    <s v="New York"/>
    <x v="5"/>
    <n v="46"/>
    <x v="310"/>
    <n v="15962"/>
    <n v="5107.84"/>
    <n v="0.32"/>
    <x v="1"/>
    <x v="2"/>
    <x v="0"/>
    <n v="46"/>
    <n v="14.72"/>
  </r>
  <r>
    <x v="0"/>
    <n v="1185732"/>
    <d v="2020-03-10T00:00:00"/>
    <x v="0"/>
    <s v="New York"/>
    <s v="New York"/>
    <x v="0"/>
    <n v="44"/>
    <x v="311"/>
    <n v="19096"/>
    <n v="9929.92"/>
    <n v="0.52"/>
    <x v="1"/>
    <x v="2"/>
    <x v="0"/>
    <n v="44"/>
    <n v="22.88"/>
  </r>
  <r>
    <x v="0"/>
    <n v="1185732"/>
    <d v="2020-03-11T00:00:00"/>
    <x v="0"/>
    <s v="New York"/>
    <s v="New York"/>
    <x v="1"/>
    <n v="41"/>
    <x v="312"/>
    <n v="13038"/>
    <n v="4824.0599999999995"/>
    <n v="0.37"/>
    <x v="1"/>
    <x v="2"/>
    <x v="0"/>
    <n v="41"/>
    <n v="15.169999999999998"/>
  </r>
  <r>
    <x v="0"/>
    <n v="1185732"/>
    <d v="2020-03-12T00:00:00"/>
    <x v="0"/>
    <s v="New York"/>
    <s v="New York"/>
    <x v="2"/>
    <n v="35"/>
    <x v="70"/>
    <n v="10325"/>
    <n v="4336.5"/>
    <n v="0.42"/>
    <x v="1"/>
    <x v="2"/>
    <x v="0"/>
    <n v="35"/>
    <n v="14.7"/>
  </r>
  <r>
    <x v="0"/>
    <n v="1185732"/>
    <d v="2020-03-13T00:00:00"/>
    <x v="0"/>
    <s v="New York"/>
    <s v="New York"/>
    <x v="3"/>
    <n v="35"/>
    <x v="83"/>
    <n v="9450"/>
    <n v="3496.5"/>
    <n v="0.37"/>
    <x v="1"/>
    <x v="2"/>
    <x v="0"/>
    <n v="35"/>
    <n v="12.95"/>
  </r>
  <r>
    <x v="0"/>
    <n v="1185732"/>
    <d v="2020-03-14T00:00:00"/>
    <x v="0"/>
    <s v="New York"/>
    <s v="New York"/>
    <x v="4"/>
    <n v="46"/>
    <x v="104"/>
    <n v="12788"/>
    <n v="4347.9199999999992"/>
    <n v="0.33999999999999997"/>
    <x v="1"/>
    <x v="2"/>
    <x v="0"/>
    <n v="46"/>
    <n v="15.639999999999997"/>
  </r>
  <r>
    <x v="0"/>
    <n v="1185732"/>
    <d v="2020-03-15T00:00:00"/>
    <x v="0"/>
    <s v="New York"/>
    <s v="New York"/>
    <x v="5"/>
    <n v="47"/>
    <x v="313"/>
    <n v="16544"/>
    <n v="4466.88"/>
    <n v="0.27"/>
    <x v="1"/>
    <x v="2"/>
    <x v="0"/>
    <n v="47"/>
    <n v="12.69"/>
  </r>
  <r>
    <x v="0"/>
    <n v="1185732"/>
    <d v="2020-03-16T00:00:00"/>
    <x v="0"/>
    <s v="New York"/>
    <s v="New York"/>
    <x v="0"/>
    <n v="41"/>
    <x v="47"/>
    <n v="15375"/>
    <n v="7995"/>
    <n v="0.52"/>
    <x v="1"/>
    <x v="2"/>
    <x v="0"/>
    <n v="41"/>
    <n v="21.32"/>
  </r>
  <r>
    <x v="0"/>
    <n v="1185732"/>
    <d v="2020-03-17T00:00:00"/>
    <x v="0"/>
    <s v="New York"/>
    <s v="New York"/>
    <x v="1"/>
    <n v="37"/>
    <x v="314"/>
    <n v="13283"/>
    <n v="4516.2199999999993"/>
    <n v="0.33999999999999997"/>
    <x v="1"/>
    <x v="2"/>
    <x v="0"/>
    <n v="37"/>
    <n v="12.579999999999998"/>
  </r>
  <r>
    <x v="0"/>
    <n v="1185732"/>
    <d v="2020-03-18T00:00:00"/>
    <x v="0"/>
    <s v="New York"/>
    <s v="New York"/>
    <x v="2"/>
    <n v="37"/>
    <x v="302"/>
    <n v="11618"/>
    <n v="4298.66"/>
    <n v="0.37"/>
    <x v="1"/>
    <x v="2"/>
    <x v="0"/>
    <n v="37"/>
    <n v="13.69"/>
  </r>
  <r>
    <x v="0"/>
    <n v="1185732"/>
    <d v="2020-03-31T00:00:00"/>
    <x v="0"/>
    <s v="New York"/>
    <s v="New York"/>
    <x v="3"/>
    <n v="40"/>
    <x v="315"/>
    <n v="12960"/>
    <n v="5184"/>
    <n v="0.39999999999999997"/>
    <x v="1"/>
    <x v="2"/>
    <x v="0"/>
    <n v="40"/>
    <n v="16"/>
  </r>
  <r>
    <x v="1"/>
    <n v="1185732"/>
    <d v="2020-04-17T00:00:00"/>
    <x v="0"/>
    <s v="New York"/>
    <s v="New York"/>
    <x v="4"/>
    <n v="43"/>
    <x v="316"/>
    <n v="11997"/>
    <n v="3959.0099999999993"/>
    <n v="0.32999999999999996"/>
    <x v="1"/>
    <x v="3"/>
    <x v="0"/>
    <n v="43"/>
    <n v="14.189999999999998"/>
  </r>
  <r>
    <x v="1"/>
    <n v="1185732"/>
    <d v="2020-04-18T00:00:00"/>
    <x v="0"/>
    <s v="New York"/>
    <s v="New York"/>
    <x v="5"/>
    <n v="48"/>
    <x v="317"/>
    <n v="17040"/>
    <n v="5112"/>
    <n v="0.3"/>
    <x v="1"/>
    <x v="3"/>
    <x v="0"/>
    <n v="48"/>
    <n v="14.4"/>
  </r>
  <r>
    <x v="1"/>
    <n v="1185732"/>
    <d v="2020-04-19T00:00:00"/>
    <x v="0"/>
    <s v="New York"/>
    <s v="New York"/>
    <x v="0"/>
    <n v="39"/>
    <x v="318"/>
    <n v="15912"/>
    <n v="8751.6"/>
    <n v="0.55000000000000004"/>
    <x v="1"/>
    <x v="3"/>
    <x v="0"/>
    <n v="39"/>
    <n v="21.45"/>
  </r>
  <r>
    <x v="1"/>
    <n v="1185732"/>
    <d v="2020-04-20T00:00:00"/>
    <x v="0"/>
    <s v="New York"/>
    <s v="New York"/>
    <x v="1"/>
    <n v="43"/>
    <x v="44"/>
    <n v="15050"/>
    <n v="4966.4999999999991"/>
    <n v="0.32999999999999996"/>
    <x v="1"/>
    <x v="3"/>
    <x v="0"/>
    <n v="43"/>
    <n v="14.189999999999998"/>
  </r>
  <r>
    <x v="1"/>
    <n v="1185732"/>
    <d v="2020-04-21T00:00:00"/>
    <x v="0"/>
    <s v="New York"/>
    <s v="New York"/>
    <x v="2"/>
    <n v="36"/>
    <x v="300"/>
    <n v="11340"/>
    <n v="4422.5999999999995"/>
    <n v="0.38999999999999996"/>
    <x v="1"/>
    <x v="3"/>
    <x v="0"/>
    <n v="36"/>
    <n v="14.04"/>
  </r>
  <r>
    <x v="1"/>
    <n v="1185732"/>
    <d v="2020-04-22T00:00:00"/>
    <x v="0"/>
    <s v="New York"/>
    <s v="New York"/>
    <x v="3"/>
    <n v="34"/>
    <x v="297"/>
    <n v="10404"/>
    <n v="4057.5599999999995"/>
    <n v="0.38999999999999996"/>
    <x v="1"/>
    <x v="3"/>
    <x v="0"/>
    <n v="34"/>
    <n v="13.259999999999998"/>
  </r>
  <r>
    <x v="1"/>
    <n v="1185732"/>
    <d v="2020-04-23T00:00:00"/>
    <x v="0"/>
    <s v="New York"/>
    <s v="New York"/>
    <x v="4"/>
    <n v="44"/>
    <x v="300"/>
    <n v="13860"/>
    <n v="5128.2"/>
    <n v="0.37"/>
    <x v="1"/>
    <x v="3"/>
    <x v="0"/>
    <n v="44"/>
    <n v="16.28"/>
  </r>
  <r>
    <x v="1"/>
    <n v="1185732"/>
    <d v="2020-04-24T00:00:00"/>
    <x v="0"/>
    <s v="New York"/>
    <s v="New York"/>
    <x v="5"/>
    <n v="45"/>
    <x v="44"/>
    <n v="15750"/>
    <n v="4725"/>
    <n v="0.3"/>
    <x v="1"/>
    <x v="3"/>
    <x v="0"/>
    <n v="45"/>
    <n v="13.5"/>
  </r>
  <r>
    <x v="1"/>
    <n v="1185732"/>
    <d v="2020-04-25T00:00:00"/>
    <x v="0"/>
    <s v="New York"/>
    <s v="New York"/>
    <x v="4"/>
    <n v="51"/>
    <x v="303"/>
    <n v="14739"/>
    <n v="4716.4800000000005"/>
    <n v="0.32"/>
    <x v="1"/>
    <x v="3"/>
    <x v="0"/>
    <n v="51"/>
    <n v="16.32"/>
  </r>
  <r>
    <x v="1"/>
    <n v="1185732"/>
    <d v="2020-04-26T00:00:00"/>
    <x v="0"/>
    <s v="New York"/>
    <s v="New York"/>
    <x v="5"/>
    <n v="50"/>
    <x v="298"/>
    <n v="16500"/>
    <n v="4620"/>
    <n v="0.28000000000000003"/>
    <x v="1"/>
    <x v="3"/>
    <x v="0"/>
    <n v="50"/>
    <n v="14"/>
  </r>
  <r>
    <x v="1"/>
    <n v="1185732"/>
    <d v="2020-04-27T00:00:00"/>
    <x v="0"/>
    <s v="New York"/>
    <s v="New York"/>
    <x v="0"/>
    <n v="46"/>
    <x v="319"/>
    <n v="18538"/>
    <n v="10381.280000000001"/>
    <n v="0.56000000000000005"/>
    <x v="1"/>
    <x v="3"/>
    <x v="0"/>
    <n v="46"/>
    <n v="25.76"/>
  </r>
  <r>
    <x v="1"/>
    <n v="1185732"/>
    <d v="2020-04-28T00:00:00"/>
    <x v="0"/>
    <s v="New York"/>
    <s v="New York"/>
    <x v="1"/>
    <n v="40"/>
    <x v="122"/>
    <n v="12480"/>
    <n v="4492.8"/>
    <n v="0.36"/>
    <x v="1"/>
    <x v="3"/>
    <x v="0"/>
    <n v="40"/>
    <n v="14.4"/>
  </r>
  <r>
    <x v="1"/>
    <n v="1185732"/>
    <d v="2020-04-29T00:00:00"/>
    <x v="0"/>
    <s v="New York"/>
    <s v="New York"/>
    <x v="2"/>
    <n v="43"/>
    <x v="281"/>
    <n v="12642"/>
    <n v="5309.6399999999994"/>
    <n v="0.42"/>
    <x v="1"/>
    <x v="3"/>
    <x v="0"/>
    <n v="43"/>
    <n v="18.059999999999999"/>
  </r>
  <r>
    <x v="1"/>
    <n v="1185732"/>
    <d v="2020-04-30T00:00:00"/>
    <x v="0"/>
    <s v="New York"/>
    <s v="New York"/>
    <x v="3"/>
    <n v="41"/>
    <x v="83"/>
    <n v="11070"/>
    <n v="4095.9"/>
    <n v="0.37"/>
    <x v="1"/>
    <x v="3"/>
    <x v="0"/>
    <n v="41"/>
    <n v="15.17"/>
  </r>
  <r>
    <x v="1"/>
    <n v="1185732"/>
    <d v="2020-05-01T00:00:00"/>
    <x v="0"/>
    <s v="New York"/>
    <s v="New York"/>
    <x v="4"/>
    <n v="47"/>
    <x v="115"/>
    <n v="13160"/>
    <n v="4737.5999999999995"/>
    <n v="0.36"/>
    <x v="1"/>
    <x v="4"/>
    <x v="0"/>
    <n v="47"/>
    <n v="16.919999999999998"/>
  </r>
  <r>
    <x v="1"/>
    <n v="1185732"/>
    <d v="2020-05-02T00:00:00"/>
    <x v="0"/>
    <s v="New York"/>
    <s v="New York"/>
    <x v="5"/>
    <n v="53"/>
    <x v="320"/>
    <n v="17066"/>
    <n v="4778.4800000000005"/>
    <n v="0.28000000000000003"/>
    <x v="1"/>
    <x v="4"/>
    <x v="0"/>
    <n v="53"/>
    <n v="14.840000000000002"/>
  </r>
  <r>
    <x v="1"/>
    <n v="1185732"/>
    <d v="2020-05-03T00:00:00"/>
    <x v="0"/>
    <s v="New York"/>
    <s v="New York"/>
    <x v="0"/>
    <n v="48"/>
    <x v="58"/>
    <n v="20160"/>
    <n v="11289.6"/>
    <n v="0.56000000000000005"/>
    <x v="1"/>
    <x v="4"/>
    <x v="0"/>
    <n v="48"/>
    <n v="26.880000000000003"/>
  </r>
  <r>
    <x v="1"/>
    <n v="1185732"/>
    <d v="2020-05-04T00:00:00"/>
    <x v="0"/>
    <s v="New York"/>
    <s v="New York"/>
    <x v="1"/>
    <n v="43"/>
    <x v="321"/>
    <n v="13330"/>
    <n v="4665.5"/>
    <n v="0.35"/>
    <x v="1"/>
    <x v="4"/>
    <x v="0"/>
    <n v="43"/>
    <n v="15.05"/>
  </r>
  <r>
    <x v="1"/>
    <n v="1185732"/>
    <d v="2020-05-05T00:00:00"/>
    <x v="0"/>
    <s v="New York"/>
    <s v="New York"/>
    <x v="2"/>
    <n v="42"/>
    <x v="305"/>
    <n v="13986"/>
    <n v="5594.4"/>
    <n v="0.39999999999999997"/>
    <x v="1"/>
    <x v="4"/>
    <x v="0"/>
    <n v="42"/>
    <n v="16.799999999999997"/>
  </r>
  <r>
    <x v="1"/>
    <n v="1185732"/>
    <d v="2020-05-06T00:00:00"/>
    <x v="0"/>
    <s v="New York"/>
    <s v="New York"/>
    <x v="3"/>
    <n v="41"/>
    <x v="297"/>
    <n v="12546"/>
    <n v="5018.3999999999996"/>
    <n v="0.39999999999999997"/>
    <x v="1"/>
    <x v="4"/>
    <x v="0"/>
    <n v="41"/>
    <n v="16.399999999999999"/>
  </r>
  <r>
    <x v="1"/>
    <n v="1185732"/>
    <d v="2020-05-07T00:00:00"/>
    <x v="0"/>
    <s v="New York"/>
    <s v="New York"/>
    <x v="4"/>
    <n v="48"/>
    <x v="316"/>
    <n v="13392"/>
    <n v="4955.04"/>
    <n v="0.37"/>
    <x v="1"/>
    <x v="4"/>
    <x v="0"/>
    <n v="48"/>
    <n v="17.760000000000002"/>
  </r>
  <r>
    <x v="1"/>
    <n v="1185732"/>
    <d v="2020-07-18T00:00:00"/>
    <x v="0"/>
    <s v="New York"/>
    <s v="New York"/>
    <x v="5"/>
    <n v="48"/>
    <x v="309"/>
    <n v="16320"/>
    <n v="4896"/>
    <n v="0.3"/>
    <x v="1"/>
    <x v="5"/>
    <x v="0"/>
    <n v="48"/>
    <n v="14.4"/>
  </r>
  <r>
    <x v="2"/>
    <n v="1197831"/>
    <d v="2020-07-19T00:00:00"/>
    <x v="0"/>
    <s v="New York"/>
    <s v="New York"/>
    <x v="0"/>
    <n v="20"/>
    <x v="83"/>
    <n v="5400"/>
    <n v="2105.9999999999995"/>
    <n v="0.38999999999999996"/>
    <x v="1"/>
    <x v="5"/>
    <x v="0"/>
    <n v="20"/>
    <n v="7.799999999999998"/>
  </r>
  <r>
    <x v="2"/>
    <n v="1197831"/>
    <d v="2020-07-20T00:00:00"/>
    <x v="0"/>
    <s v="New York"/>
    <s v="New York"/>
    <x v="1"/>
    <n v="26"/>
    <x v="83"/>
    <n v="7020"/>
    <n v="2597.4"/>
    <n v="0.37"/>
    <x v="1"/>
    <x v="5"/>
    <x v="0"/>
    <n v="26"/>
    <n v="9.620000000000001"/>
  </r>
  <r>
    <x v="2"/>
    <n v="1197831"/>
    <d v="2020-07-21T00:00:00"/>
    <x v="0"/>
    <s v="New York"/>
    <s v="New York"/>
    <x v="2"/>
    <n v="27"/>
    <x v="99"/>
    <n v="6426"/>
    <n v="2506.14"/>
    <n v="0.38999999999999996"/>
    <x v="1"/>
    <x v="5"/>
    <x v="0"/>
    <n v="27"/>
    <n v="10.53"/>
  </r>
  <r>
    <x v="2"/>
    <n v="1197831"/>
    <d v="2020-07-22T00:00:00"/>
    <x v="0"/>
    <s v="New York"/>
    <s v="New York"/>
    <x v="3"/>
    <n v="27"/>
    <x v="124"/>
    <n v="5670"/>
    <n v="2948.4"/>
    <n v="0.52"/>
    <x v="1"/>
    <x v="5"/>
    <x v="0"/>
    <n v="27"/>
    <n v="14.040000000000001"/>
  </r>
  <r>
    <x v="2"/>
    <n v="1197831"/>
    <d v="2020-07-23T00:00:00"/>
    <x v="1"/>
    <s v="Texas"/>
    <s v="Houston"/>
    <x v="4"/>
    <n v="26"/>
    <x v="129"/>
    <n v="4576"/>
    <n v="1555.84"/>
    <n v="0.33999999999999997"/>
    <x v="1"/>
    <x v="5"/>
    <x v="0"/>
    <n v="26"/>
    <n v="8.84"/>
  </r>
  <r>
    <x v="2"/>
    <n v="1197831"/>
    <d v="2020-07-24T00:00:00"/>
    <x v="1"/>
    <s v="Texas"/>
    <s v="Houston"/>
    <x v="5"/>
    <n v="25"/>
    <x v="167"/>
    <n v="5600"/>
    <n v="3136.0000000000005"/>
    <n v="0.56000000000000005"/>
    <x v="1"/>
    <x v="5"/>
    <x v="0"/>
    <n v="25"/>
    <n v="14.000000000000002"/>
  </r>
  <r>
    <x v="2"/>
    <n v="1197831"/>
    <d v="2020-07-25T00:00:00"/>
    <x v="1"/>
    <s v="Texas"/>
    <s v="Houston"/>
    <x v="0"/>
    <n v="20"/>
    <x v="128"/>
    <n v="5100"/>
    <n v="2091"/>
    <n v="0.41"/>
    <x v="1"/>
    <x v="5"/>
    <x v="0"/>
    <n v="20"/>
    <n v="8.1999999999999993"/>
  </r>
  <r>
    <x v="2"/>
    <n v="1197831"/>
    <d v="2020-07-26T00:00:00"/>
    <x v="1"/>
    <s v="Texas"/>
    <s v="Houston"/>
    <x v="1"/>
    <n v="23"/>
    <x v="303"/>
    <n v="6647"/>
    <n v="2791.74"/>
    <n v="0.42"/>
    <x v="1"/>
    <x v="5"/>
    <x v="0"/>
    <n v="23"/>
    <n v="9.6599999999999984"/>
  </r>
  <r>
    <x v="2"/>
    <n v="1197831"/>
    <d v="2020-07-27T00:00:00"/>
    <x v="1"/>
    <s v="Texas"/>
    <s v="Houston"/>
    <x v="2"/>
    <n v="27"/>
    <x v="116"/>
    <n v="6372"/>
    <n v="2612.52"/>
    <n v="0.41"/>
    <x v="1"/>
    <x v="5"/>
    <x v="0"/>
    <n v="27"/>
    <n v="11.07"/>
  </r>
  <r>
    <x v="2"/>
    <n v="1197831"/>
    <d v="2020-07-28T00:00:00"/>
    <x v="1"/>
    <s v="Texas"/>
    <s v="Houston"/>
    <x v="3"/>
    <n v="26"/>
    <x v="127"/>
    <n v="5538"/>
    <n v="2769"/>
    <n v="0.5"/>
    <x v="1"/>
    <x v="5"/>
    <x v="0"/>
    <n v="26"/>
    <n v="13"/>
  </r>
  <r>
    <x v="2"/>
    <n v="1197831"/>
    <d v="2020-07-29T00:00:00"/>
    <x v="1"/>
    <s v="Texas"/>
    <s v="Houston"/>
    <x v="4"/>
    <n v="28"/>
    <x v="160"/>
    <n v="4480"/>
    <n v="1478.3999999999999"/>
    <n v="0.32999999999999996"/>
    <x v="1"/>
    <x v="5"/>
    <x v="0"/>
    <n v="28"/>
    <n v="9.2399999999999984"/>
  </r>
  <r>
    <x v="2"/>
    <n v="1197831"/>
    <d v="2020-07-30T00:00:00"/>
    <x v="1"/>
    <s v="Texas"/>
    <s v="Houston"/>
    <x v="5"/>
    <n v="26"/>
    <x v="108"/>
    <n v="6006"/>
    <n v="3303.3"/>
    <n v="0.55000000000000004"/>
    <x v="1"/>
    <x v="5"/>
    <x v="0"/>
    <n v="26"/>
    <n v="14.3"/>
  </r>
  <r>
    <x v="2"/>
    <n v="1197831"/>
    <d v="2020-07-31T00:00:00"/>
    <x v="1"/>
    <s v="Texas"/>
    <s v="Houston"/>
    <x v="0"/>
    <n v="20"/>
    <x v="297"/>
    <n v="6120"/>
    <n v="2570.4"/>
    <n v="0.42"/>
    <x v="1"/>
    <x v="5"/>
    <x v="0"/>
    <n v="20"/>
    <n v="8.4"/>
  </r>
  <r>
    <x v="2"/>
    <n v="1197831"/>
    <d v="2020-08-01T00:00:00"/>
    <x v="1"/>
    <s v="Texas"/>
    <s v="Houston"/>
    <x v="1"/>
    <n v="30"/>
    <x v="121"/>
    <n v="7890"/>
    <n v="3077.0999999999995"/>
    <n v="0.38999999999999996"/>
    <x v="1"/>
    <x v="6"/>
    <x v="0"/>
    <n v="30"/>
    <n v="11.699999999999998"/>
  </r>
  <r>
    <x v="2"/>
    <n v="1197831"/>
    <d v="2020-08-02T00:00:00"/>
    <x v="1"/>
    <s v="Texas"/>
    <s v="Houston"/>
    <x v="2"/>
    <n v="23"/>
    <x v="167"/>
    <n v="5152"/>
    <n v="2163.84"/>
    <n v="0.42"/>
    <x v="1"/>
    <x v="6"/>
    <x v="0"/>
    <n v="23"/>
    <n v="9.66"/>
  </r>
  <r>
    <x v="2"/>
    <n v="1197831"/>
    <d v="2020-08-03T00:00:00"/>
    <x v="1"/>
    <s v="Texas"/>
    <s v="Houston"/>
    <x v="3"/>
    <n v="30"/>
    <x v="322"/>
    <n v="6120"/>
    <n v="2937.6"/>
    <n v="0.48"/>
    <x v="1"/>
    <x v="6"/>
    <x v="0"/>
    <n v="30"/>
    <n v="14.4"/>
  </r>
  <r>
    <x v="2"/>
    <n v="1197831"/>
    <d v="2020-08-04T00:00:00"/>
    <x v="1"/>
    <s v="Texas"/>
    <s v="Houston"/>
    <x v="4"/>
    <n v="35"/>
    <x v="155"/>
    <n v="5425"/>
    <n v="1736"/>
    <n v="0.32"/>
    <x v="1"/>
    <x v="6"/>
    <x v="0"/>
    <n v="35"/>
    <n v="11.2"/>
  </r>
  <r>
    <x v="2"/>
    <n v="1197831"/>
    <d v="2020-08-05T00:00:00"/>
    <x v="1"/>
    <s v="Texas"/>
    <s v="Houston"/>
    <x v="5"/>
    <n v="29"/>
    <x v="151"/>
    <n v="6612"/>
    <n v="3636.6000000000004"/>
    <n v="0.55000000000000004"/>
    <x v="1"/>
    <x v="6"/>
    <x v="0"/>
    <n v="29"/>
    <n v="15.950000000000001"/>
  </r>
  <r>
    <x v="2"/>
    <n v="1197831"/>
    <d v="2020-08-06T00:00:00"/>
    <x v="1"/>
    <s v="Texas"/>
    <s v="Houston"/>
    <x v="0"/>
    <n v="23"/>
    <x v="297"/>
    <n v="7038"/>
    <n v="2604.06"/>
    <n v="0.37"/>
    <x v="1"/>
    <x v="6"/>
    <x v="0"/>
    <n v="23"/>
    <n v="8.51"/>
  </r>
  <r>
    <x v="2"/>
    <n v="1197831"/>
    <d v="2020-08-07T00:00:00"/>
    <x v="1"/>
    <s v="Texas"/>
    <s v="Houston"/>
    <x v="1"/>
    <n v="29"/>
    <x v="297"/>
    <n v="8874"/>
    <n v="3638.3399999999997"/>
    <n v="0.41"/>
    <x v="1"/>
    <x v="6"/>
    <x v="0"/>
    <n v="29"/>
    <n v="11.889999999999999"/>
  </r>
  <r>
    <x v="2"/>
    <n v="1197831"/>
    <d v="2020-08-08T00:00:00"/>
    <x v="1"/>
    <s v="Texas"/>
    <s v="Houston"/>
    <x v="2"/>
    <n v="24"/>
    <x v="136"/>
    <n v="5568"/>
    <n v="2060.16"/>
    <n v="0.37"/>
    <x v="1"/>
    <x v="6"/>
    <x v="0"/>
    <n v="24"/>
    <n v="8.879999999999999"/>
  </r>
  <r>
    <x v="2"/>
    <n v="1197831"/>
    <d v="2020-08-09T00:00:00"/>
    <x v="1"/>
    <s v="Texas"/>
    <s v="Houston"/>
    <x v="3"/>
    <n v="28"/>
    <x v="127"/>
    <n v="5964"/>
    <n v="2862.72"/>
    <n v="0.48"/>
    <x v="1"/>
    <x v="6"/>
    <x v="0"/>
    <n v="28"/>
    <n v="13.44"/>
  </r>
  <r>
    <x v="1"/>
    <n v="1197831"/>
    <d v="2020-08-10T00:00:00"/>
    <x v="1"/>
    <s v="Texas"/>
    <s v="Houston"/>
    <x v="4"/>
    <n v="34"/>
    <x v="289"/>
    <n v="6086"/>
    <n v="2069.2399999999998"/>
    <n v="0.33999999999999997"/>
    <x v="1"/>
    <x v="6"/>
    <x v="0"/>
    <n v="34"/>
    <n v="11.559999999999999"/>
  </r>
  <r>
    <x v="1"/>
    <n v="1197831"/>
    <d v="2020-08-11T00:00:00"/>
    <x v="1"/>
    <s v="Texas"/>
    <s v="Houston"/>
    <x v="5"/>
    <n v="27"/>
    <x v="323"/>
    <n v="7344"/>
    <n v="4039.2000000000003"/>
    <n v="0.55000000000000004"/>
    <x v="1"/>
    <x v="6"/>
    <x v="0"/>
    <n v="27"/>
    <n v="14.850000000000001"/>
  </r>
  <r>
    <x v="1"/>
    <n v="1197831"/>
    <d v="2020-08-12T00:00:00"/>
    <x v="1"/>
    <s v="Texas"/>
    <s v="Houston"/>
    <x v="0"/>
    <n v="24"/>
    <x v="300"/>
    <n v="7560"/>
    <n v="2948.3999999999996"/>
    <n v="0.38999999999999996"/>
    <x v="1"/>
    <x v="6"/>
    <x v="0"/>
    <n v="24"/>
    <n v="9.36"/>
  </r>
  <r>
    <x v="1"/>
    <n v="1197831"/>
    <d v="2020-08-13T00:00:00"/>
    <x v="1"/>
    <s v="Texas"/>
    <s v="Houston"/>
    <x v="1"/>
    <n v="30"/>
    <x v="280"/>
    <n v="8610"/>
    <n v="3616.2"/>
    <n v="0.42"/>
    <x v="1"/>
    <x v="6"/>
    <x v="0"/>
    <n v="30"/>
    <n v="12.6"/>
  </r>
  <r>
    <x v="1"/>
    <n v="1197831"/>
    <d v="2020-08-14T00:00:00"/>
    <x v="1"/>
    <s v="Texas"/>
    <s v="Houston"/>
    <x v="2"/>
    <n v="23"/>
    <x v="142"/>
    <n v="5520"/>
    <n v="2042.3999999999999"/>
    <n v="0.37"/>
    <x v="1"/>
    <x v="6"/>
    <x v="0"/>
    <n v="23"/>
    <n v="8.51"/>
  </r>
  <r>
    <x v="1"/>
    <n v="1197831"/>
    <d v="2020-08-15T00:00:00"/>
    <x v="1"/>
    <s v="Texas"/>
    <s v="Houston"/>
    <x v="3"/>
    <n v="31"/>
    <x v="82"/>
    <n v="7595"/>
    <n v="3873.4500000000003"/>
    <n v="0.51"/>
    <x v="1"/>
    <x v="6"/>
    <x v="0"/>
    <n v="31"/>
    <n v="15.81"/>
  </r>
  <r>
    <x v="1"/>
    <n v="1197831"/>
    <d v="2020-08-16T00:00:00"/>
    <x v="1"/>
    <s v="Texas"/>
    <s v="Houston"/>
    <x v="4"/>
    <n v="35"/>
    <x v="263"/>
    <n v="6300"/>
    <n v="2205"/>
    <n v="0.35"/>
    <x v="1"/>
    <x v="6"/>
    <x v="0"/>
    <n v="35"/>
    <n v="12.25"/>
  </r>
  <r>
    <x v="1"/>
    <n v="1197831"/>
    <d v="2020-08-17T00:00:00"/>
    <x v="1"/>
    <s v="Texas"/>
    <s v="Houston"/>
    <x v="5"/>
    <n v="32"/>
    <x v="70"/>
    <n v="9440"/>
    <n v="5380.8"/>
    <n v="0.57000000000000006"/>
    <x v="1"/>
    <x v="6"/>
    <x v="0"/>
    <n v="32"/>
    <n v="18.240000000000002"/>
  </r>
  <r>
    <x v="1"/>
    <n v="1197831"/>
    <d v="2020-08-18T00:00:00"/>
    <x v="1"/>
    <s v="Texas"/>
    <s v="Houston"/>
    <x v="0"/>
    <n v="28"/>
    <x v="70"/>
    <n v="8260"/>
    <n v="3386.6"/>
    <n v="0.41"/>
    <x v="1"/>
    <x v="6"/>
    <x v="0"/>
    <n v="28"/>
    <n v="11.48"/>
  </r>
  <r>
    <x v="1"/>
    <n v="1197831"/>
    <d v="2020-08-19T00:00:00"/>
    <x v="1"/>
    <s v="Texas"/>
    <s v="Houston"/>
    <x v="1"/>
    <n v="33"/>
    <x v="258"/>
    <n v="10659"/>
    <n v="4476.78"/>
    <n v="0.42"/>
    <x v="1"/>
    <x v="6"/>
    <x v="0"/>
    <n v="33"/>
    <n v="13.86"/>
  </r>
  <r>
    <x v="1"/>
    <n v="1197831"/>
    <d v="2020-08-20T00:00:00"/>
    <x v="1"/>
    <s v="Texas"/>
    <s v="Houston"/>
    <x v="2"/>
    <n v="27"/>
    <x v="324"/>
    <n v="7128"/>
    <n v="2851.2"/>
    <n v="0.39999999999999997"/>
    <x v="1"/>
    <x v="6"/>
    <x v="0"/>
    <n v="27"/>
    <n v="10.799999999999999"/>
  </r>
  <r>
    <x v="1"/>
    <n v="1197831"/>
    <d v="2020-08-21T00:00:00"/>
    <x v="1"/>
    <s v="Texas"/>
    <s v="Houston"/>
    <x v="3"/>
    <n v="26"/>
    <x v="121"/>
    <n v="6838"/>
    <n v="3282.24"/>
    <n v="0.48"/>
    <x v="1"/>
    <x v="6"/>
    <x v="0"/>
    <n v="26"/>
    <n v="12.479999999999999"/>
  </r>
  <r>
    <x v="1"/>
    <n v="1197831"/>
    <d v="2020-08-22T00:00:00"/>
    <x v="1"/>
    <s v="Texas"/>
    <s v="Houston"/>
    <x v="4"/>
    <n v="29"/>
    <x v="166"/>
    <n v="6409"/>
    <n v="2050.88"/>
    <n v="0.32"/>
    <x v="1"/>
    <x v="6"/>
    <x v="0"/>
    <n v="29"/>
    <n v="9.2800000000000011"/>
  </r>
  <r>
    <x v="1"/>
    <n v="1197831"/>
    <d v="2020-08-23T00:00:00"/>
    <x v="1"/>
    <s v="Texas"/>
    <s v="Houston"/>
    <x v="5"/>
    <n v="38"/>
    <x v="44"/>
    <n v="13300"/>
    <n v="7581.0000000000009"/>
    <n v="0.57000000000000006"/>
    <x v="1"/>
    <x v="6"/>
    <x v="0"/>
    <n v="38"/>
    <n v="21.660000000000004"/>
  </r>
  <r>
    <x v="1"/>
    <n v="1197831"/>
    <d v="2020-08-24T00:00:00"/>
    <x v="1"/>
    <s v="Texas"/>
    <s v="Houston"/>
    <x v="0"/>
    <n v="29"/>
    <x v="70"/>
    <n v="8555"/>
    <n v="3421.9999999999995"/>
    <n v="0.39999999999999997"/>
    <x v="1"/>
    <x v="6"/>
    <x v="0"/>
    <n v="29"/>
    <n v="11.599999999999998"/>
  </r>
  <r>
    <x v="1"/>
    <n v="1197831"/>
    <d v="2020-08-25T00:00:00"/>
    <x v="1"/>
    <s v="Texas"/>
    <s v="Houston"/>
    <x v="1"/>
    <n v="32"/>
    <x v="123"/>
    <n v="9120"/>
    <n v="3830.3999999999996"/>
    <n v="0.42"/>
    <x v="1"/>
    <x v="6"/>
    <x v="0"/>
    <n v="32"/>
    <n v="13.44"/>
  </r>
  <r>
    <x v="1"/>
    <n v="1197831"/>
    <d v="2020-08-26T00:00:00"/>
    <x v="1"/>
    <s v="Texas"/>
    <s v="Houston"/>
    <x v="2"/>
    <n v="29"/>
    <x v="325"/>
    <n v="10846"/>
    <n v="4446.8599999999997"/>
    <n v="0.41"/>
    <x v="1"/>
    <x v="6"/>
    <x v="0"/>
    <n v="29"/>
    <n v="11.889999999999999"/>
  </r>
  <r>
    <x v="1"/>
    <n v="1197831"/>
    <d v="2020-08-27T00:00:00"/>
    <x v="1"/>
    <s v="Texas"/>
    <s v="Houston"/>
    <x v="3"/>
    <n v="28"/>
    <x v="167"/>
    <n v="6272"/>
    <n v="3261.44"/>
    <n v="0.52"/>
    <x v="1"/>
    <x v="6"/>
    <x v="0"/>
    <n v="28"/>
    <n v="14.56"/>
  </r>
  <r>
    <x v="1"/>
    <n v="1197831"/>
    <d v="2020-08-28T00:00:00"/>
    <x v="1"/>
    <s v="Texas"/>
    <s v="Houston"/>
    <x v="4"/>
    <n v="33"/>
    <x v="146"/>
    <n v="7161"/>
    <n v="2577.96"/>
    <n v="0.36"/>
    <x v="1"/>
    <x v="6"/>
    <x v="0"/>
    <n v="33"/>
    <n v="11.88"/>
  </r>
  <r>
    <x v="1"/>
    <n v="1197831"/>
    <d v="2020-08-29T00:00:00"/>
    <x v="1"/>
    <s v="Texas"/>
    <s v="Houston"/>
    <x v="5"/>
    <n v="36"/>
    <x v="326"/>
    <n v="10872"/>
    <n v="5653.4400000000005"/>
    <n v="0.52"/>
    <x v="1"/>
    <x v="6"/>
    <x v="0"/>
    <n v="36"/>
    <n v="18.720000000000002"/>
  </r>
  <r>
    <x v="1"/>
    <n v="1197831"/>
    <d v="2020-08-30T00:00:00"/>
    <x v="1"/>
    <s v="Texas"/>
    <s v="Houston"/>
    <x v="0"/>
    <n v="27"/>
    <x v="105"/>
    <n v="8235"/>
    <n v="3046.95"/>
    <n v="0.37"/>
    <x v="1"/>
    <x v="6"/>
    <x v="0"/>
    <n v="27"/>
    <n v="9.99"/>
  </r>
  <r>
    <x v="1"/>
    <n v="1197831"/>
    <d v="2020-08-31T00:00:00"/>
    <x v="1"/>
    <s v="Texas"/>
    <s v="Houston"/>
    <x v="1"/>
    <n v="33"/>
    <x v="105"/>
    <n v="10065"/>
    <n v="3824.7"/>
    <n v="0.38"/>
    <x v="1"/>
    <x v="6"/>
    <x v="0"/>
    <n v="33"/>
    <n v="12.54"/>
  </r>
  <r>
    <x v="1"/>
    <n v="1197831"/>
    <d v="2020-09-01T00:00:00"/>
    <x v="1"/>
    <s v="Texas"/>
    <s v="Houston"/>
    <x v="2"/>
    <n v="29"/>
    <x v="325"/>
    <n v="10846"/>
    <n v="4446.8599999999997"/>
    <n v="0.41"/>
    <x v="1"/>
    <x v="7"/>
    <x v="0"/>
    <n v="29"/>
    <n v="11.889999999999999"/>
  </r>
  <r>
    <x v="1"/>
    <n v="1197831"/>
    <d v="2020-09-02T00:00:00"/>
    <x v="1"/>
    <s v="Texas"/>
    <s v="Houston"/>
    <x v="3"/>
    <n v="30"/>
    <x v="102"/>
    <n v="6450"/>
    <n v="3096"/>
    <n v="0.48"/>
    <x v="1"/>
    <x v="7"/>
    <x v="0"/>
    <n v="30"/>
    <n v="14.4"/>
  </r>
  <r>
    <x v="1"/>
    <n v="1197831"/>
    <d v="2020-09-03T00:00:00"/>
    <x v="1"/>
    <s v="Texas"/>
    <s v="Houston"/>
    <x v="4"/>
    <n v="35"/>
    <x v="151"/>
    <n v="7980"/>
    <n v="2713.2"/>
    <n v="0.33999999999999997"/>
    <x v="1"/>
    <x v="7"/>
    <x v="0"/>
    <n v="35"/>
    <n v="11.899999999999999"/>
  </r>
  <r>
    <x v="1"/>
    <n v="1197831"/>
    <d v="2020-09-04T00:00:00"/>
    <x v="1"/>
    <s v="Texas"/>
    <s v="Houston"/>
    <x v="5"/>
    <n v="39"/>
    <x v="83"/>
    <n v="10530"/>
    <n v="5686.2000000000007"/>
    <n v="0.54"/>
    <x v="1"/>
    <x v="7"/>
    <x v="0"/>
    <n v="39"/>
    <n v="21.060000000000002"/>
  </r>
  <r>
    <x v="1"/>
    <n v="1197831"/>
    <d v="2020-09-05T00:00:00"/>
    <x v="1"/>
    <s v="Texas"/>
    <s v="Houston"/>
    <x v="0"/>
    <n v="33"/>
    <x v="324"/>
    <n v="8712"/>
    <n v="3659.04"/>
    <n v="0.42"/>
    <x v="1"/>
    <x v="7"/>
    <x v="0"/>
    <n v="33"/>
    <n v="13.86"/>
  </r>
  <r>
    <x v="1"/>
    <n v="1197831"/>
    <d v="2020-09-06T00:00:00"/>
    <x v="1"/>
    <s v="Texas"/>
    <s v="Houston"/>
    <x v="1"/>
    <n v="32"/>
    <x v="128"/>
    <n v="8160"/>
    <n v="3019.2"/>
    <n v="0.37"/>
    <x v="1"/>
    <x v="7"/>
    <x v="0"/>
    <n v="32"/>
    <n v="11.84"/>
  </r>
  <r>
    <x v="1"/>
    <n v="1197831"/>
    <d v="2020-09-07T00:00:00"/>
    <x v="1"/>
    <s v="Texas"/>
    <s v="Houston"/>
    <x v="2"/>
    <n v="36"/>
    <x v="300"/>
    <n v="11340"/>
    <n v="4309.2"/>
    <n v="0.38"/>
    <x v="1"/>
    <x v="7"/>
    <x v="0"/>
    <n v="36"/>
    <n v="13.68"/>
  </r>
  <r>
    <x v="1"/>
    <n v="1197831"/>
    <d v="2020-09-08T00:00:00"/>
    <x v="1"/>
    <s v="Texas"/>
    <s v="Houston"/>
    <x v="3"/>
    <n v="37"/>
    <x v="40"/>
    <n v="7400"/>
    <n v="3700"/>
    <n v="0.5"/>
    <x v="1"/>
    <x v="7"/>
    <x v="0"/>
    <n v="37"/>
    <n v="18.5"/>
  </r>
  <r>
    <x v="1"/>
    <n v="1197831"/>
    <d v="2020-09-09T00:00:00"/>
    <x v="1"/>
    <s v="Texas"/>
    <s v="Houston"/>
    <x v="4"/>
    <n v="36"/>
    <x v="92"/>
    <n v="7416"/>
    <n v="2669.7599999999998"/>
    <n v="0.36"/>
    <x v="1"/>
    <x v="7"/>
    <x v="0"/>
    <n v="36"/>
    <n v="12.959999999999999"/>
  </r>
  <r>
    <x v="1"/>
    <n v="1197831"/>
    <d v="2020-09-10T00:00:00"/>
    <x v="1"/>
    <s v="Texas"/>
    <s v="Houston"/>
    <x v="5"/>
    <n v="42"/>
    <x v="327"/>
    <n v="12516"/>
    <n v="7134.1200000000008"/>
    <n v="0.57000000000000006"/>
    <x v="1"/>
    <x v="7"/>
    <x v="0"/>
    <n v="42"/>
    <n v="23.94"/>
  </r>
  <r>
    <x v="1"/>
    <n v="1197831"/>
    <d v="2020-09-11T00:00:00"/>
    <x v="1"/>
    <s v="Texas"/>
    <s v="Houston"/>
    <x v="0"/>
    <n v="31"/>
    <x v="323"/>
    <n v="8432"/>
    <n v="3288.4799999999996"/>
    <n v="0.38999999999999996"/>
    <x v="1"/>
    <x v="7"/>
    <x v="0"/>
    <n v="31"/>
    <n v="12.089999999999998"/>
  </r>
  <r>
    <x v="1"/>
    <n v="1197831"/>
    <d v="2020-09-12T00:00:00"/>
    <x v="1"/>
    <s v="Texas"/>
    <s v="Houston"/>
    <x v="1"/>
    <n v="29"/>
    <x v="154"/>
    <n v="7192"/>
    <n v="2804.8799999999997"/>
    <n v="0.38999999999999996"/>
    <x v="1"/>
    <x v="7"/>
    <x v="0"/>
    <n v="29"/>
    <n v="11.309999999999999"/>
  </r>
  <r>
    <x v="1"/>
    <n v="1197831"/>
    <d v="2020-09-13T00:00:00"/>
    <x v="1"/>
    <s v="Texas"/>
    <s v="Houston"/>
    <x v="2"/>
    <n v="39"/>
    <x v="128"/>
    <n v="9945"/>
    <n v="3679.65"/>
    <n v="0.37"/>
    <x v="1"/>
    <x v="7"/>
    <x v="0"/>
    <n v="39"/>
    <n v="14.43"/>
  </r>
  <r>
    <x v="1"/>
    <n v="1197831"/>
    <d v="2020-09-14T00:00:00"/>
    <x v="1"/>
    <s v="Texas"/>
    <s v="Houston"/>
    <x v="3"/>
    <n v="36"/>
    <x v="322"/>
    <n v="7344"/>
    <n v="3451.6800000000003"/>
    <n v="0.47000000000000003"/>
    <x v="1"/>
    <x v="7"/>
    <x v="0"/>
    <n v="36"/>
    <n v="16.920000000000002"/>
  </r>
  <r>
    <x v="1"/>
    <n v="1197831"/>
    <d v="2020-09-15T00:00:00"/>
    <x v="1"/>
    <s v="Texas"/>
    <s v="Houston"/>
    <x v="4"/>
    <n v="35"/>
    <x v="328"/>
    <n v="6440"/>
    <n v="2382.8000000000002"/>
    <n v="0.37"/>
    <x v="1"/>
    <x v="7"/>
    <x v="0"/>
    <n v="35"/>
    <n v="12.950000000000001"/>
  </r>
  <r>
    <x v="1"/>
    <n v="1197831"/>
    <d v="2020-09-16T00:00:00"/>
    <x v="1"/>
    <s v="Texas"/>
    <s v="Houston"/>
    <x v="5"/>
    <n v="43"/>
    <x v="148"/>
    <n v="10019"/>
    <n v="5410.26"/>
    <n v="0.54"/>
    <x v="1"/>
    <x v="7"/>
    <x v="0"/>
    <n v="43"/>
    <n v="23.220000000000002"/>
  </r>
  <r>
    <x v="1"/>
    <n v="1197831"/>
    <d v="2020-10-20T00:00:00"/>
    <x v="1"/>
    <s v="Texas"/>
    <s v="Houston"/>
    <x v="0"/>
    <n v="34"/>
    <x v="83"/>
    <n v="9180"/>
    <n v="3488.4"/>
    <n v="0.38"/>
    <x v="1"/>
    <x v="8"/>
    <x v="0"/>
    <n v="34"/>
    <n v="12.92"/>
  </r>
  <r>
    <x v="1"/>
    <n v="1197831"/>
    <d v="2020-10-21T00:00:00"/>
    <x v="1"/>
    <s v="Texas"/>
    <s v="Houston"/>
    <x v="1"/>
    <n v="31"/>
    <x v="297"/>
    <n v="9486"/>
    <n v="3794.3999999999996"/>
    <n v="0.39999999999999997"/>
    <x v="1"/>
    <x v="8"/>
    <x v="0"/>
    <n v="31"/>
    <n v="12.399999999999999"/>
  </r>
  <r>
    <x v="1"/>
    <n v="1197831"/>
    <d v="2020-10-22T00:00:00"/>
    <x v="1"/>
    <s v="Texas"/>
    <s v="Houston"/>
    <x v="2"/>
    <n v="34"/>
    <x v="296"/>
    <n v="9554"/>
    <n v="3726.0599999999995"/>
    <n v="0.38999999999999996"/>
    <x v="1"/>
    <x v="8"/>
    <x v="0"/>
    <n v="34"/>
    <n v="13.259999999999998"/>
  </r>
  <r>
    <x v="1"/>
    <n v="1197831"/>
    <d v="2020-10-23T00:00:00"/>
    <x v="1"/>
    <s v="Texas"/>
    <s v="Houston"/>
    <x v="3"/>
    <n v="36"/>
    <x v="98"/>
    <n v="8280"/>
    <n v="4140"/>
    <n v="0.5"/>
    <x v="1"/>
    <x v="8"/>
    <x v="0"/>
    <n v="36"/>
    <n v="18"/>
  </r>
  <r>
    <x v="1"/>
    <n v="1197831"/>
    <d v="2020-10-24T00:00:00"/>
    <x v="1"/>
    <s v="Texas"/>
    <s v="Houston"/>
    <x v="4"/>
    <n v="30"/>
    <x v="49"/>
    <n v="5850"/>
    <n v="1872"/>
    <n v="0.32"/>
    <x v="1"/>
    <x v="8"/>
    <x v="0"/>
    <n v="30"/>
    <n v="9.6"/>
  </r>
  <r>
    <x v="1"/>
    <n v="1197831"/>
    <d v="2020-10-25T00:00:00"/>
    <x v="1"/>
    <s v="Texas"/>
    <s v="Houston"/>
    <x v="5"/>
    <n v="44"/>
    <x v="303"/>
    <n v="12716"/>
    <n v="7248.1200000000008"/>
    <n v="0.57000000000000006"/>
    <x v="1"/>
    <x v="8"/>
    <x v="0"/>
    <n v="44"/>
    <n v="25.080000000000002"/>
  </r>
  <r>
    <x v="1"/>
    <n v="1197831"/>
    <d v="2020-10-26T00:00:00"/>
    <x v="1"/>
    <s v="Texas"/>
    <s v="Houston"/>
    <x v="0"/>
    <n v="32"/>
    <x v="305"/>
    <n v="10656"/>
    <n v="4262.3999999999996"/>
    <n v="0.39999999999999997"/>
    <x v="1"/>
    <x v="8"/>
    <x v="0"/>
    <n v="32"/>
    <n v="12.799999999999999"/>
  </r>
  <r>
    <x v="1"/>
    <n v="1197831"/>
    <d v="2020-10-27T00:00:00"/>
    <x v="1"/>
    <s v="Texas"/>
    <s v="Houston"/>
    <x v="1"/>
    <n v="34"/>
    <x v="305"/>
    <n v="11322"/>
    <n v="4755.24"/>
    <n v="0.42"/>
    <x v="1"/>
    <x v="8"/>
    <x v="0"/>
    <n v="34"/>
    <n v="14.28"/>
  </r>
  <r>
    <x v="1"/>
    <n v="1197831"/>
    <d v="2020-10-28T00:00:00"/>
    <x v="1"/>
    <s v="Texas"/>
    <s v="Houston"/>
    <x v="2"/>
    <n v="38"/>
    <x v="327"/>
    <n v="11324"/>
    <n v="4303.12"/>
    <n v="0.38"/>
    <x v="1"/>
    <x v="8"/>
    <x v="0"/>
    <n v="38"/>
    <n v="14.44"/>
  </r>
  <r>
    <x v="1"/>
    <n v="1197831"/>
    <d v="2020-10-29T00:00:00"/>
    <x v="1"/>
    <s v="Texas"/>
    <s v="Houston"/>
    <x v="3"/>
    <n v="36"/>
    <x v="124"/>
    <n v="7560"/>
    <n v="3931.2000000000003"/>
    <n v="0.52"/>
    <x v="1"/>
    <x v="8"/>
    <x v="0"/>
    <n v="36"/>
    <n v="18.720000000000002"/>
  </r>
  <r>
    <x v="1"/>
    <n v="1197831"/>
    <d v="2020-10-30T00:00:00"/>
    <x v="1"/>
    <s v="Texas"/>
    <s v="Houston"/>
    <x v="4"/>
    <n v="30"/>
    <x v="159"/>
    <n v="6240"/>
    <n v="2246.4"/>
    <n v="0.36"/>
    <x v="1"/>
    <x v="8"/>
    <x v="0"/>
    <n v="30"/>
    <n v="10.8"/>
  </r>
  <r>
    <x v="1"/>
    <n v="1197831"/>
    <d v="2020-10-31T00:00:00"/>
    <x v="1"/>
    <s v="Texas"/>
    <s v="Houston"/>
    <x v="5"/>
    <n v="41"/>
    <x v="297"/>
    <n v="12546"/>
    <n v="6900.3"/>
    <n v="0.55000000000000004"/>
    <x v="1"/>
    <x v="8"/>
    <x v="0"/>
    <n v="41"/>
    <n v="22.55"/>
  </r>
  <r>
    <x v="3"/>
    <n v="1128299"/>
    <d v="2020-11-01T00:00:00"/>
    <x v="1"/>
    <s v="Texas"/>
    <s v="Houston"/>
    <x v="0"/>
    <n v="30"/>
    <x v="324"/>
    <n v="7920"/>
    <n v="3088.8"/>
    <n v="0.39"/>
    <x v="1"/>
    <x v="9"/>
    <x v="0"/>
    <n v="30"/>
    <n v="11.700000000000001"/>
  </r>
  <r>
    <x v="3"/>
    <n v="1128299"/>
    <d v="2020-11-02T00:00:00"/>
    <x v="1"/>
    <s v="Texas"/>
    <s v="Houston"/>
    <x v="1"/>
    <n v="33"/>
    <x v="154"/>
    <n v="8184"/>
    <n v="1882.3200000000002"/>
    <n v="0.23"/>
    <x v="1"/>
    <x v="9"/>
    <x v="0"/>
    <n v="33"/>
    <n v="7.5900000000000007"/>
  </r>
  <r>
    <x v="3"/>
    <n v="1128299"/>
    <d v="2020-11-03T00:00:00"/>
    <x v="1"/>
    <s v="Texas"/>
    <s v="Houston"/>
    <x v="2"/>
    <n v="33"/>
    <x v="329"/>
    <n v="8943"/>
    <n v="3756.0600000000004"/>
    <n v="0.42000000000000004"/>
    <x v="1"/>
    <x v="9"/>
    <x v="0"/>
    <n v="33"/>
    <n v="13.860000000000001"/>
  </r>
  <r>
    <x v="3"/>
    <n v="1128299"/>
    <d v="2020-11-04T00:00:00"/>
    <x v="1"/>
    <s v="Texas"/>
    <s v="Houston"/>
    <x v="3"/>
    <n v="35"/>
    <x v="156"/>
    <n v="7665"/>
    <n v="2759.4"/>
    <n v="0.36"/>
    <x v="1"/>
    <x v="9"/>
    <x v="0"/>
    <n v="35"/>
    <n v="12.6"/>
  </r>
  <r>
    <x v="3"/>
    <n v="1128299"/>
    <d v="2020-11-05T00:00:00"/>
    <x v="2"/>
    <s v="California"/>
    <s v="San Francisco"/>
    <x v="4"/>
    <n v="38"/>
    <x v="217"/>
    <n v="6574"/>
    <n v="3549.96"/>
    <n v="0.54"/>
    <x v="1"/>
    <x v="9"/>
    <x v="0"/>
    <n v="38"/>
    <n v="20.52"/>
  </r>
  <r>
    <x v="3"/>
    <n v="1128299"/>
    <d v="2020-11-06T00:00:00"/>
    <x v="2"/>
    <s v="California"/>
    <s v="San Francisco"/>
    <x v="5"/>
    <n v="36"/>
    <x v="148"/>
    <n v="8388"/>
    <n v="1761.4800000000002"/>
    <n v="0.21000000000000002"/>
    <x v="1"/>
    <x v="9"/>
    <x v="0"/>
    <n v="36"/>
    <n v="7.5600000000000014"/>
  </r>
  <r>
    <x v="3"/>
    <n v="1128299"/>
    <d v="2020-11-07T00:00:00"/>
    <x v="2"/>
    <s v="California"/>
    <s v="San Francisco"/>
    <x v="0"/>
    <n v="28"/>
    <x v="303"/>
    <n v="8092"/>
    <n v="3398.6400000000003"/>
    <n v="0.42000000000000004"/>
    <x v="1"/>
    <x v="9"/>
    <x v="0"/>
    <n v="28"/>
    <n v="11.760000000000002"/>
  </r>
  <r>
    <x v="3"/>
    <n v="1128299"/>
    <d v="2020-11-08T00:00:00"/>
    <x v="2"/>
    <s v="California"/>
    <s v="San Francisco"/>
    <x v="1"/>
    <n v="36"/>
    <x v="101"/>
    <n v="8604"/>
    <n v="2151"/>
    <n v="0.25"/>
    <x v="1"/>
    <x v="9"/>
    <x v="0"/>
    <n v="36"/>
    <n v="9"/>
  </r>
  <r>
    <x v="3"/>
    <n v="1128299"/>
    <d v="2020-11-09T00:00:00"/>
    <x v="2"/>
    <s v="California"/>
    <s v="San Francisco"/>
    <x v="2"/>
    <n v="40"/>
    <x v="87"/>
    <n v="9880"/>
    <n v="4050.8"/>
    <n v="0.41000000000000003"/>
    <x v="1"/>
    <x v="9"/>
    <x v="0"/>
    <n v="40"/>
    <n v="16.400000000000002"/>
  </r>
  <r>
    <x v="3"/>
    <n v="1128299"/>
    <d v="2020-11-10T00:00:00"/>
    <x v="2"/>
    <s v="California"/>
    <s v="San Francisco"/>
    <x v="3"/>
    <n v="39"/>
    <x v="330"/>
    <n v="7410"/>
    <n v="2519.3999999999996"/>
    <n v="0.33999999999999997"/>
    <x v="1"/>
    <x v="9"/>
    <x v="0"/>
    <n v="39"/>
    <n v="13.259999999999998"/>
  </r>
  <r>
    <x v="3"/>
    <n v="1128299"/>
    <d v="2020-11-11T00:00:00"/>
    <x v="2"/>
    <s v="California"/>
    <s v="San Francisco"/>
    <x v="4"/>
    <n v="42"/>
    <x v="241"/>
    <n v="6930"/>
    <n v="3950.1000000000004"/>
    <n v="0.57000000000000006"/>
    <x v="1"/>
    <x v="9"/>
    <x v="0"/>
    <n v="42"/>
    <n v="23.94"/>
  </r>
  <r>
    <x v="3"/>
    <n v="1128299"/>
    <d v="2020-11-12T00:00:00"/>
    <x v="2"/>
    <s v="California"/>
    <s v="San Francisco"/>
    <x v="5"/>
    <n v="33"/>
    <x v="124"/>
    <n v="6930"/>
    <n v="1524.6000000000001"/>
    <n v="0.22000000000000003"/>
    <x v="1"/>
    <x v="9"/>
    <x v="0"/>
    <n v="33"/>
    <n v="7.2600000000000007"/>
  </r>
  <r>
    <x v="3"/>
    <n v="1128299"/>
    <d v="2020-11-13T00:00:00"/>
    <x v="2"/>
    <s v="California"/>
    <s v="San Francisco"/>
    <x v="0"/>
    <n v="36"/>
    <x v="323"/>
    <n v="9792"/>
    <n v="3818.88"/>
    <n v="0.39"/>
    <x v="1"/>
    <x v="9"/>
    <x v="0"/>
    <n v="36"/>
    <n v="14.040000000000001"/>
  </r>
  <r>
    <x v="3"/>
    <n v="1128299"/>
    <d v="2020-11-14T00:00:00"/>
    <x v="2"/>
    <s v="California"/>
    <s v="San Francisco"/>
    <x v="1"/>
    <n v="39"/>
    <x v="108"/>
    <n v="9009"/>
    <n v="2072.0700000000002"/>
    <n v="0.23"/>
    <x v="1"/>
    <x v="9"/>
    <x v="0"/>
    <n v="39"/>
    <n v="8.9700000000000006"/>
  </r>
  <r>
    <x v="3"/>
    <n v="1128299"/>
    <d v="2020-11-15T00:00:00"/>
    <x v="2"/>
    <s v="California"/>
    <s v="San Francisco"/>
    <x v="2"/>
    <n v="47"/>
    <x v="124"/>
    <n v="9870"/>
    <n v="4145.4000000000005"/>
    <n v="0.42000000000000004"/>
    <x v="1"/>
    <x v="9"/>
    <x v="0"/>
    <n v="47"/>
    <n v="19.740000000000002"/>
  </r>
  <r>
    <x v="3"/>
    <n v="1128299"/>
    <d v="2020-12-22T00:00:00"/>
    <x v="2"/>
    <s v="California"/>
    <s v="San Francisco"/>
    <x v="3"/>
    <n v="48"/>
    <x v="322"/>
    <n v="9792"/>
    <n v="3133.44"/>
    <n v="0.32"/>
    <x v="1"/>
    <x v="10"/>
    <x v="0"/>
    <n v="48"/>
    <n v="15.36"/>
  </r>
  <r>
    <x v="3"/>
    <n v="1128299"/>
    <d v="2020-12-23T00:00:00"/>
    <x v="2"/>
    <s v="California"/>
    <s v="San Francisco"/>
    <x v="4"/>
    <n v="51"/>
    <x v="84"/>
    <n v="8670"/>
    <n v="4681.8"/>
    <n v="0.54"/>
    <x v="1"/>
    <x v="10"/>
    <x v="0"/>
    <n v="51"/>
    <n v="27.540000000000003"/>
  </r>
  <r>
    <x v="3"/>
    <n v="1128299"/>
    <d v="2020-12-24T00:00:00"/>
    <x v="2"/>
    <s v="California"/>
    <s v="San Francisco"/>
    <x v="5"/>
    <n v="41"/>
    <x v="82"/>
    <n v="10045"/>
    <n v="2009"/>
    <n v="0.2"/>
    <x v="1"/>
    <x v="10"/>
    <x v="0"/>
    <n v="41"/>
    <n v="8.1999999999999993"/>
  </r>
  <r>
    <x v="3"/>
    <n v="1128299"/>
    <d v="2020-12-25T00:00:00"/>
    <x v="2"/>
    <s v="California"/>
    <s v="San Francisco"/>
    <x v="0"/>
    <n v="40"/>
    <x v="329"/>
    <n v="10840"/>
    <n v="4119.2"/>
    <n v="0.38"/>
    <x v="1"/>
    <x v="10"/>
    <x v="0"/>
    <n v="40"/>
    <n v="15.2"/>
  </r>
  <r>
    <x v="3"/>
    <n v="1128299"/>
    <d v="2020-12-26T00:00:00"/>
    <x v="2"/>
    <s v="California"/>
    <s v="San Francisco"/>
    <x v="1"/>
    <n v="51"/>
    <x v="97"/>
    <n v="11016"/>
    <n v="2754"/>
    <n v="0.25"/>
    <x v="1"/>
    <x v="10"/>
    <x v="0"/>
    <n v="51"/>
    <n v="12.75"/>
  </r>
  <r>
    <x v="3"/>
    <n v="1128299"/>
    <d v="2020-12-27T00:00:00"/>
    <x v="2"/>
    <s v="California"/>
    <s v="San Francisco"/>
    <x v="2"/>
    <n v="46"/>
    <x v="120"/>
    <n v="11684"/>
    <n v="4556.76"/>
    <n v="0.39"/>
    <x v="1"/>
    <x v="10"/>
    <x v="0"/>
    <n v="46"/>
    <n v="17.940000000000001"/>
  </r>
  <r>
    <x v="3"/>
    <n v="1128299"/>
    <d v="2020-12-28T00:00:00"/>
    <x v="2"/>
    <s v="California"/>
    <s v="San Francisco"/>
    <x v="3"/>
    <n v="48"/>
    <x v="143"/>
    <n v="9024"/>
    <n v="3068.16"/>
    <n v="0.33999999999999997"/>
    <x v="1"/>
    <x v="10"/>
    <x v="0"/>
    <n v="48"/>
    <n v="16.32"/>
  </r>
  <r>
    <x v="3"/>
    <n v="1128299"/>
    <d v="2020-12-29T00:00:00"/>
    <x v="2"/>
    <s v="California"/>
    <s v="San Francisco"/>
    <x v="4"/>
    <n v="47"/>
    <x v="174"/>
    <n v="7426"/>
    <n v="4158.5600000000004"/>
    <n v="0.56000000000000005"/>
    <x v="1"/>
    <x v="10"/>
    <x v="0"/>
    <n v="47"/>
    <n v="26.320000000000004"/>
  </r>
  <r>
    <x v="3"/>
    <n v="1128299"/>
    <d v="2020-12-30T00:00:00"/>
    <x v="2"/>
    <s v="California"/>
    <s v="San Francisco"/>
    <x v="5"/>
    <n v="62"/>
    <x v="82"/>
    <n v="15190"/>
    <n v="2886.1000000000004"/>
    <n v="0.19000000000000003"/>
    <x v="1"/>
    <x v="10"/>
    <x v="0"/>
    <n v="62"/>
    <n v="11.780000000000001"/>
  </r>
  <r>
    <x v="3"/>
    <n v="1128299"/>
    <d v="2020-12-31T00:00:00"/>
    <x v="2"/>
    <s v="California"/>
    <s v="San Francisco"/>
    <x v="0"/>
    <n v="44"/>
    <x v="83"/>
    <n v="11880"/>
    <n v="5227.2"/>
    <n v="0.44"/>
    <x v="1"/>
    <x v="10"/>
    <x v="0"/>
    <n v="44"/>
    <n v="19.36"/>
  </r>
  <r>
    <x v="3"/>
    <n v="1128299"/>
    <d v="2021-01-01T00:00:00"/>
    <x v="2"/>
    <s v="California"/>
    <s v="San Francisco"/>
    <x v="1"/>
    <n v="51"/>
    <x v="148"/>
    <n v="11883"/>
    <n v="3208.4100000000003"/>
    <n v="0.27"/>
    <x v="1"/>
    <x v="0"/>
    <x v="1"/>
    <n v="51"/>
    <n v="13.770000000000001"/>
  </r>
  <r>
    <x v="3"/>
    <n v="1128299"/>
    <d v="2021-01-02T00:00:00"/>
    <x v="2"/>
    <s v="California"/>
    <s v="San Francisco"/>
    <x v="2"/>
    <n v="46"/>
    <x v="37"/>
    <n v="10350"/>
    <n v="4554"/>
    <n v="0.44"/>
    <x v="1"/>
    <x v="0"/>
    <x v="1"/>
    <n v="46"/>
    <n v="20.239999999999998"/>
  </r>
  <r>
    <x v="3"/>
    <n v="1128299"/>
    <d v="2021-01-03T00:00:00"/>
    <x v="2"/>
    <s v="California"/>
    <s v="San Francisco"/>
    <x v="3"/>
    <n v="42"/>
    <x v="151"/>
    <n v="9576"/>
    <n v="4021.92"/>
    <n v="0.42"/>
    <x v="1"/>
    <x v="0"/>
    <x v="1"/>
    <n v="42"/>
    <n v="17.64"/>
  </r>
  <r>
    <x v="3"/>
    <n v="1128299"/>
    <d v="2021-01-04T00:00:00"/>
    <x v="2"/>
    <s v="California"/>
    <s v="San Francisco"/>
    <x v="4"/>
    <n v="49"/>
    <x v="131"/>
    <n v="8918"/>
    <n v="5083.26"/>
    <n v="0.57000000000000006"/>
    <x v="1"/>
    <x v="0"/>
    <x v="1"/>
    <n v="49"/>
    <n v="27.93"/>
  </r>
  <r>
    <x v="3"/>
    <n v="1128299"/>
    <d v="2021-01-05T00:00:00"/>
    <x v="2"/>
    <s v="California"/>
    <s v="San Francisco"/>
    <x v="5"/>
    <n v="58"/>
    <x v="37"/>
    <n v="13050"/>
    <n v="3001.5"/>
    <n v="0.23"/>
    <x v="1"/>
    <x v="0"/>
    <x v="1"/>
    <n v="58"/>
    <n v="13.34"/>
  </r>
  <r>
    <x v="3"/>
    <n v="1128299"/>
    <d v="2021-01-06T00:00:00"/>
    <x v="2"/>
    <s v="California"/>
    <s v="San Francisco"/>
    <x v="0"/>
    <n v="41"/>
    <x v="331"/>
    <n v="13981"/>
    <n v="6011.8300000000008"/>
    <n v="0.43000000000000005"/>
    <x v="1"/>
    <x v="0"/>
    <x v="1"/>
    <n v="41"/>
    <n v="17.630000000000003"/>
  </r>
  <r>
    <x v="3"/>
    <n v="1128299"/>
    <d v="2021-01-07T00:00:00"/>
    <x v="2"/>
    <s v="California"/>
    <s v="San Francisco"/>
    <x v="1"/>
    <n v="50"/>
    <x v="254"/>
    <n v="12800"/>
    <n v="3840"/>
    <n v="0.3"/>
    <x v="1"/>
    <x v="0"/>
    <x v="1"/>
    <n v="50"/>
    <n v="15"/>
  </r>
  <r>
    <x v="3"/>
    <n v="1128299"/>
    <d v="2021-01-08T00:00:00"/>
    <x v="2"/>
    <s v="California"/>
    <s v="San Francisco"/>
    <x v="2"/>
    <n v="42"/>
    <x v="296"/>
    <n v="11802"/>
    <n v="5310.9000000000005"/>
    <n v="0.45"/>
    <x v="1"/>
    <x v="0"/>
    <x v="1"/>
    <n v="42"/>
    <n v="18.900000000000002"/>
  </r>
  <r>
    <x v="3"/>
    <n v="1128299"/>
    <d v="2021-01-09T00:00:00"/>
    <x v="2"/>
    <s v="California"/>
    <s v="San Francisco"/>
    <x v="3"/>
    <n v="41"/>
    <x v="167"/>
    <n v="9184"/>
    <n v="3765.4399999999996"/>
    <n v="0.41"/>
    <x v="1"/>
    <x v="0"/>
    <x v="1"/>
    <n v="41"/>
    <n v="16.809999999999999"/>
  </r>
  <r>
    <x v="3"/>
    <n v="1128299"/>
    <d v="2021-01-10T00:00:00"/>
    <x v="2"/>
    <s v="California"/>
    <s v="San Francisco"/>
    <x v="4"/>
    <n v="44"/>
    <x v="130"/>
    <n v="8624"/>
    <n v="5260.6400000000012"/>
    <n v="0.6100000000000001"/>
    <x v="1"/>
    <x v="0"/>
    <x v="1"/>
    <n v="44"/>
    <n v="26.840000000000007"/>
  </r>
  <r>
    <x v="3"/>
    <n v="1128299"/>
    <d v="2021-01-11T00:00:00"/>
    <x v="2"/>
    <s v="California"/>
    <s v="San Francisco"/>
    <x v="5"/>
    <n v="60"/>
    <x v="297"/>
    <n v="18360"/>
    <n v="4773.6000000000004"/>
    <n v="0.26"/>
    <x v="1"/>
    <x v="0"/>
    <x v="1"/>
    <n v="60"/>
    <n v="15.600000000000001"/>
  </r>
  <r>
    <x v="3"/>
    <n v="1128299"/>
    <d v="2021-01-12T00:00:00"/>
    <x v="2"/>
    <s v="California"/>
    <s v="San Francisco"/>
    <x v="0"/>
    <n v="41"/>
    <x v="332"/>
    <n v="13858"/>
    <n v="5266.04"/>
    <n v="0.38"/>
    <x v="1"/>
    <x v="0"/>
    <x v="1"/>
    <n v="41"/>
    <n v="15.58"/>
  </r>
  <r>
    <x v="3"/>
    <n v="1128299"/>
    <d v="2021-01-13T00:00:00"/>
    <x v="2"/>
    <s v="California"/>
    <s v="San Francisco"/>
    <x v="1"/>
    <n v="49"/>
    <x v="121"/>
    <n v="12887"/>
    <n v="3092.88"/>
    <n v="0.24000000000000002"/>
    <x v="1"/>
    <x v="0"/>
    <x v="1"/>
    <n v="49"/>
    <n v="11.76"/>
  </r>
  <r>
    <x v="3"/>
    <n v="1128299"/>
    <d v="2021-01-14T00:00:00"/>
    <x v="2"/>
    <s v="California"/>
    <s v="San Francisco"/>
    <x v="2"/>
    <n v="46"/>
    <x v="324"/>
    <n v="12144"/>
    <n v="4857.6000000000004"/>
    <n v="0.4"/>
    <x v="1"/>
    <x v="0"/>
    <x v="1"/>
    <n v="46"/>
    <n v="18.400000000000002"/>
  </r>
  <r>
    <x v="3"/>
    <n v="1128299"/>
    <d v="2021-01-15T00:00:00"/>
    <x v="2"/>
    <s v="California"/>
    <s v="San Francisco"/>
    <x v="3"/>
    <n v="46"/>
    <x v="87"/>
    <n v="11362"/>
    <n v="4090.3199999999997"/>
    <n v="0.36"/>
    <x v="1"/>
    <x v="0"/>
    <x v="1"/>
    <n v="46"/>
    <n v="16.559999999999999"/>
  </r>
  <r>
    <x v="3"/>
    <n v="1128299"/>
    <d v="2021-01-16T00:00:00"/>
    <x v="2"/>
    <s v="California"/>
    <s v="San Francisco"/>
    <x v="4"/>
    <n v="44"/>
    <x v="142"/>
    <n v="10560"/>
    <n v="5913.6"/>
    <n v="0.56000000000000005"/>
    <x v="1"/>
    <x v="0"/>
    <x v="1"/>
    <n v="44"/>
    <n v="24.64"/>
  </r>
  <r>
    <x v="3"/>
    <n v="1128299"/>
    <d v="2021-01-17T00:00:00"/>
    <x v="2"/>
    <s v="California"/>
    <s v="San Francisco"/>
    <x v="5"/>
    <n v="56"/>
    <x v="324"/>
    <n v="14784"/>
    <n v="2808.9600000000005"/>
    <n v="0.19000000000000003"/>
    <x v="1"/>
    <x v="0"/>
    <x v="1"/>
    <n v="56"/>
    <n v="10.640000000000002"/>
  </r>
  <r>
    <x v="3"/>
    <n v="1128299"/>
    <d v="2021-01-18T00:00:00"/>
    <x v="2"/>
    <s v="California"/>
    <s v="San Francisco"/>
    <x v="0"/>
    <n v="45"/>
    <x v="326"/>
    <n v="13590"/>
    <n v="5436"/>
    <n v="0.4"/>
    <x v="1"/>
    <x v="0"/>
    <x v="1"/>
    <n v="45"/>
    <n v="18"/>
  </r>
  <r>
    <x v="3"/>
    <n v="1128299"/>
    <d v="2021-01-19T00:00:00"/>
    <x v="2"/>
    <s v="California"/>
    <s v="San Francisco"/>
    <x v="1"/>
    <n v="47"/>
    <x v="104"/>
    <n v="13066"/>
    <n v="2874.52"/>
    <n v="0.22"/>
    <x v="1"/>
    <x v="0"/>
    <x v="1"/>
    <n v="47"/>
    <n v="10.34"/>
  </r>
  <r>
    <x v="3"/>
    <n v="1128299"/>
    <d v="2021-01-20T00:00:00"/>
    <x v="2"/>
    <s v="California"/>
    <s v="San Francisco"/>
    <x v="2"/>
    <n v="51"/>
    <x v="154"/>
    <n v="12648"/>
    <n v="4932.72"/>
    <n v="0.39"/>
    <x v="1"/>
    <x v="0"/>
    <x v="1"/>
    <n v="51"/>
    <n v="19.89"/>
  </r>
  <r>
    <x v="3"/>
    <n v="1128299"/>
    <d v="2021-01-21T00:00:00"/>
    <x v="2"/>
    <s v="California"/>
    <s v="San Francisco"/>
    <x v="3"/>
    <n v="52"/>
    <x v="128"/>
    <n v="13260"/>
    <n v="4508.3999999999996"/>
    <n v="0.33999999999999997"/>
    <x v="1"/>
    <x v="0"/>
    <x v="1"/>
    <n v="52"/>
    <n v="17.68"/>
  </r>
  <r>
    <x v="3"/>
    <n v="1128299"/>
    <d v="2021-01-22T00:00:00"/>
    <x v="2"/>
    <s v="California"/>
    <s v="San Francisco"/>
    <x v="4"/>
    <n v="59"/>
    <x v="121"/>
    <n v="15517"/>
    <n v="8844.69"/>
    <n v="0.57000000000000006"/>
    <x v="1"/>
    <x v="0"/>
    <x v="1"/>
    <n v="59"/>
    <n v="33.630000000000003"/>
  </r>
  <r>
    <x v="3"/>
    <n v="1128299"/>
    <d v="2021-01-23T00:00:00"/>
    <x v="2"/>
    <s v="California"/>
    <s v="San Francisco"/>
    <x v="5"/>
    <n v="60"/>
    <x v="120"/>
    <n v="15240"/>
    <n v="3352.8000000000006"/>
    <n v="0.22000000000000003"/>
    <x v="1"/>
    <x v="0"/>
    <x v="1"/>
    <n v="60"/>
    <n v="13.200000000000003"/>
  </r>
  <r>
    <x v="3"/>
    <n v="1128299"/>
    <d v="2021-01-24T00:00:00"/>
    <x v="2"/>
    <s v="California"/>
    <s v="San Francisco"/>
    <x v="0"/>
    <n v="40"/>
    <x v="280"/>
    <n v="11480"/>
    <n v="4018.0000000000005"/>
    <n v="0.35000000000000003"/>
    <x v="1"/>
    <x v="0"/>
    <x v="1"/>
    <n v="40"/>
    <n v="14.000000000000002"/>
  </r>
  <r>
    <x v="3"/>
    <n v="1128299"/>
    <d v="2021-01-25T00:00:00"/>
    <x v="2"/>
    <s v="California"/>
    <s v="San Francisco"/>
    <x v="1"/>
    <n v="42"/>
    <x v="280"/>
    <n v="12054"/>
    <n v="2049.1799999999998"/>
    <n v="0.16999999999999998"/>
    <x v="1"/>
    <x v="0"/>
    <x v="1"/>
    <n v="42"/>
    <n v="7.14"/>
  </r>
  <r>
    <x v="3"/>
    <n v="1128299"/>
    <d v="2021-01-26T00:00:00"/>
    <x v="2"/>
    <s v="California"/>
    <s v="San Francisco"/>
    <x v="2"/>
    <n v="39"/>
    <x v="154"/>
    <n v="9672"/>
    <n v="3288.48"/>
    <n v="0.34"/>
    <x v="1"/>
    <x v="0"/>
    <x v="1"/>
    <n v="39"/>
    <n v="13.26"/>
  </r>
  <r>
    <x v="3"/>
    <n v="1128299"/>
    <d v="2021-01-27T00:00:00"/>
    <x v="2"/>
    <s v="California"/>
    <s v="San Francisco"/>
    <x v="3"/>
    <n v="39"/>
    <x v="87"/>
    <n v="9633"/>
    <n v="2600.91"/>
    <n v="0.26999999999999996"/>
    <x v="1"/>
    <x v="0"/>
    <x v="1"/>
    <n v="39"/>
    <n v="10.53"/>
  </r>
  <r>
    <x v="3"/>
    <n v="1128299"/>
    <d v="2021-01-28T00:00:00"/>
    <x v="2"/>
    <s v="California"/>
    <s v="San Francisco"/>
    <x v="4"/>
    <n v="43"/>
    <x v="37"/>
    <n v="9675"/>
    <n v="4644.0000000000009"/>
    <n v="0.48000000000000009"/>
    <x v="1"/>
    <x v="0"/>
    <x v="1"/>
    <n v="43"/>
    <n v="20.640000000000004"/>
  </r>
  <r>
    <x v="3"/>
    <n v="1128299"/>
    <d v="2021-01-29T00:00:00"/>
    <x v="2"/>
    <s v="California"/>
    <s v="San Francisco"/>
    <x v="5"/>
    <n v="51"/>
    <x v="324"/>
    <n v="13464"/>
    <n v="2019.6000000000004"/>
    <n v="0.15000000000000002"/>
    <x v="1"/>
    <x v="0"/>
    <x v="1"/>
    <n v="51"/>
    <n v="7.6500000000000012"/>
  </r>
  <r>
    <x v="3"/>
    <n v="1128299"/>
    <d v="2021-01-30T00:00:00"/>
    <x v="2"/>
    <s v="California"/>
    <s v="San Francisco"/>
    <x v="0"/>
    <n v="36"/>
    <x v="303"/>
    <n v="10404"/>
    <n v="3433.3200000000006"/>
    <n v="0.33000000000000007"/>
    <x v="1"/>
    <x v="0"/>
    <x v="1"/>
    <n v="36"/>
    <n v="11.880000000000003"/>
  </r>
  <r>
    <x v="3"/>
    <n v="1128299"/>
    <d v="2021-01-31T00:00:00"/>
    <x v="2"/>
    <s v="California"/>
    <s v="San Francisco"/>
    <x v="1"/>
    <n v="39"/>
    <x v="115"/>
    <n v="10920"/>
    <n v="1965.6"/>
    <n v="0.18"/>
    <x v="1"/>
    <x v="0"/>
    <x v="1"/>
    <n v="39"/>
    <n v="7.02"/>
  </r>
  <r>
    <x v="3"/>
    <n v="1128299"/>
    <d v="2021-02-01T00:00:00"/>
    <x v="2"/>
    <s v="California"/>
    <s v="San Francisco"/>
    <x v="2"/>
    <n v="42"/>
    <x v="124"/>
    <n v="8820"/>
    <n v="2910.6000000000008"/>
    <n v="0.33000000000000007"/>
    <x v="1"/>
    <x v="1"/>
    <x v="1"/>
    <n v="42"/>
    <n v="13.860000000000005"/>
  </r>
  <r>
    <x v="3"/>
    <n v="1128299"/>
    <d v="2021-02-02T00:00:00"/>
    <x v="2"/>
    <s v="California"/>
    <s v="San Francisco"/>
    <x v="3"/>
    <n v="42"/>
    <x v="149"/>
    <n v="9366"/>
    <n v="2903.4599999999996"/>
    <n v="0.30999999999999994"/>
    <x v="1"/>
    <x v="1"/>
    <x v="1"/>
    <n v="42"/>
    <n v="13.019999999999998"/>
  </r>
  <r>
    <x v="3"/>
    <n v="1128299"/>
    <d v="2021-02-03T00:00:00"/>
    <x v="2"/>
    <s v="California"/>
    <s v="San Francisco"/>
    <x v="4"/>
    <n v="50"/>
    <x v="166"/>
    <n v="11050"/>
    <n v="5193.5000000000009"/>
    <n v="0.47000000000000008"/>
    <x v="1"/>
    <x v="1"/>
    <x v="1"/>
    <n v="50"/>
    <n v="23.500000000000004"/>
  </r>
  <r>
    <x v="3"/>
    <n v="1128299"/>
    <d v="2021-02-04T00:00:00"/>
    <x v="2"/>
    <s v="California"/>
    <s v="San Francisco"/>
    <x v="5"/>
    <n v="46"/>
    <x v="167"/>
    <n v="10304"/>
    <n v="1236.48"/>
    <n v="0.12000000000000001"/>
    <x v="1"/>
    <x v="1"/>
    <x v="1"/>
    <n v="46"/>
    <n v="5.5200000000000005"/>
  </r>
  <r>
    <x v="3"/>
    <n v="1128299"/>
    <d v="2021-02-05T00:00:00"/>
    <x v="2"/>
    <s v="California"/>
    <s v="San Francisco"/>
    <x v="0"/>
    <n v="39"/>
    <x v="121"/>
    <n v="10257"/>
    <n v="3589.9500000000003"/>
    <n v="0.35000000000000003"/>
    <x v="1"/>
    <x v="1"/>
    <x v="1"/>
    <n v="39"/>
    <n v="13.65"/>
  </r>
  <r>
    <x v="3"/>
    <n v="1128299"/>
    <d v="2021-02-06T00:00:00"/>
    <x v="2"/>
    <s v="California"/>
    <s v="San Francisco"/>
    <x v="1"/>
    <n v="46"/>
    <x v="297"/>
    <n v="14076"/>
    <n v="2815.2000000000003"/>
    <n v="0.2"/>
    <x v="1"/>
    <x v="1"/>
    <x v="1"/>
    <n v="46"/>
    <n v="9.2000000000000011"/>
  </r>
  <r>
    <x v="3"/>
    <n v="1128299"/>
    <d v="2021-02-07T00:00:00"/>
    <x v="2"/>
    <s v="California"/>
    <s v="San Francisco"/>
    <x v="2"/>
    <n v="40"/>
    <x v="87"/>
    <n v="9880"/>
    <n v="3359.2000000000003"/>
    <n v="0.34"/>
    <x v="1"/>
    <x v="1"/>
    <x v="1"/>
    <n v="40"/>
    <n v="13.600000000000001"/>
  </r>
  <r>
    <x v="3"/>
    <n v="1128299"/>
    <d v="2021-02-08T00:00:00"/>
    <x v="2"/>
    <s v="California"/>
    <s v="San Francisco"/>
    <x v="3"/>
    <n v="37"/>
    <x v="124"/>
    <n v="7770"/>
    <n v="2253.2999999999997"/>
    <n v="0.28999999999999998"/>
    <x v="1"/>
    <x v="1"/>
    <x v="1"/>
    <n v="37"/>
    <n v="10.729999999999999"/>
  </r>
  <r>
    <x v="3"/>
    <n v="1128299"/>
    <d v="2021-02-09T00:00:00"/>
    <x v="2"/>
    <s v="California"/>
    <s v="San Francisco"/>
    <x v="4"/>
    <n v="51"/>
    <x v="151"/>
    <n v="11628"/>
    <n v="5465.1600000000008"/>
    <n v="0.47000000000000008"/>
    <x v="1"/>
    <x v="1"/>
    <x v="1"/>
    <n v="51"/>
    <n v="23.970000000000002"/>
  </r>
  <r>
    <x v="3"/>
    <n v="1128299"/>
    <d v="2021-02-10T00:00:00"/>
    <x v="2"/>
    <s v="California"/>
    <s v="San Francisco"/>
    <x v="5"/>
    <n v="56"/>
    <x v="254"/>
    <n v="14336"/>
    <n v="2150.4000000000005"/>
    <n v="0.15000000000000002"/>
    <x v="1"/>
    <x v="1"/>
    <x v="1"/>
    <n v="56"/>
    <n v="8.4000000000000021"/>
  </r>
  <r>
    <x v="3"/>
    <n v="1128299"/>
    <d v="2021-02-11T00:00:00"/>
    <x v="2"/>
    <s v="California"/>
    <s v="San Francisco"/>
    <x v="0"/>
    <n v="40"/>
    <x v="320"/>
    <n v="12880"/>
    <n v="4250.4000000000005"/>
    <n v="0.33000000000000007"/>
    <x v="1"/>
    <x v="1"/>
    <x v="1"/>
    <n v="40"/>
    <n v="13.200000000000001"/>
  </r>
  <r>
    <x v="3"/>
    <n v="1128299"/>
    <d v="2021-02-12T00:00:00"/>
    <x v="2"/>
    <s v="California"/>
    <s v="San Francisco"/>
    <x v="1"/>
    <n v="46"/>
    <x v="333"/>
    <n v="15272"/>
    <n v="3207.12"/>
    <n v="0.21"/>
    <x v="1"/>
    <x v="1"/>
    <x v="1"/>
    <n v="46"/>
    <n v="9.66"/>
  </r>
  <r>
    <x v="3"/>
    <n v="1128299"/>
    <d v="2021-02-13T00:00:00"/>
    <x v="2"/>
    <s v="California"/>
    <s v="San Francisco"/>
    <x v="2"/>
    <n v="44"/>
    <x v="254"/>
    <n v="11264"/>
    <n v="3717.1200000000008"/>
    <n v="0.33000000000000007"/>
    <x v="1"/>
    <x v="1"/>
    <x v="1"/>
    <n v="44"/>
    <n v="14.520000000000003"/>
  </r>
  <r>
    <x v="3"/>
    <n v="1128299"/>
    <d v="2021-02-14T00:00:00"/>
    <x v="2"/>
    <s v="California"/>
    <s v="San Francisco"/>
    <x v="3"/>
    <n v="40"/>
    <x v="329"/>
    <n v="10840"/>
    <n v="3252"/>
    <n v="0.3"/>
    <x v="1"/>
    <x v="1"/>
    <x v="1"/>
    <n v="40"/>
    <n v="12"/>
  </r>
  <r>
    <x v="3"/>
    <n v="1128299"/>
    <d v="2021-02-15T00:00:00"/>
    <x v="2"/>
    <s v="California"/>
    <s v="San Francisco"/>
    <x v="4"/>
    <n v="43"/>
    <x v="82"/>
    <n v="10535"/>
    <n v="5478.2"/>
    <n v="0.52"/>
    <x v="1"/>
    <x v="1"/>
    <x v="1"/>
    <n v="43"/>
    <n v="22.36"/>
  </r>
  <r>
    <x v="3"/>
    <n v="1128299"/>
    <d v="2021-02-16T00:00:00"/>
    <x v="2"/>
    <s v="California"/>
    <s v="San Francisco"/>
    <x v="5"/>
    <n v="50"/>
    <x v="254"/>
    <n v="12800"/>
    <n v="2176"/>
    <n v="0.17"/>
    <x v="1"/>
    <x v="1"/>
    <x v="1"/>
    <n v="50"/>
    <n v="8.5"/>
  </r>
  <r>
    <x v="4"/>
    <n v="1189833"/>
    <d v="2021-02-17T00:00:00"/>
    <x v="2"/>
    <s v="California"/>
    <s v="San Francisco"/>
    <x v="0"/>
    <n v="26"/>
    <x v="167"/>
    <n v="5824"/>
    <n v="2504.3200000000002"/>
    <n v="0.43000000000000005"/>
    <x v="1"/>
    <x v="1"/>
    <x v="1"/>
    <n v="26"/>
    <n v="11.180000000000001"/>
  </r>
  <r>
    <x v="4"/>
    <n v="1189833"/>
    <d v="2021-02-18T00:00:00"/>
    <x v="2"/>
    <s v="California"/>
    <s v="San Francisco"/>
    <x v="1"/>
    <n v="35"/>
    <x v="167"/>
    <n v="7840"/>
    <n v="2352"/>
    <n v="0.3"/>
    <x v="1"/>
    <x v="1"/>
    <x v="1"/>
    <n v="35"/>
    <n v="10.5"/>
  </r>
  <r>
    <x v="4"/>
    <n v="1189833"/>
    <d v="2021-03-09T00:00:00"/>
    <x v="2"/>
    <s v="California"/>
    <s v="San Francisco"/>
    <x v="2"/>
    <n v="36"/>
    <x v="146"/>
    <n v="7812"/>
    <n v="3281.0400000000004"/>
    <n v="0.42000000000000004"/>
    <x v="1"/>
    <x v="2"/>
    <x v="1"/>
    <n v="36"/>
    <n v="15.120000000000003"/>
  </r>
  <r>
    <x v="4"/>
    <n v="1189833"/>
    <d v="2021-03-10T00:00:00"/>
    <x v="2"/>
    <s v="California"/>
    <s v="San Francisco"/>
    <x v="3"/>
    <n v="33"/>
    <x v="131"/>
    <n v="6006"/>
    <n v="2282.2800000000002"/>
    <n v="0.38"/>
    <x v="1"/>
    <x v="2"/>
    <x v="1"/>
    <n v="33"/>
    <n v="12.540000000000001"/>
  </r>
  <r>
    <x v="4"/>
    <n v="1189833"/>
    <d v="2021-03-11T00:00:00"/>
    <x v="2"/>
    <s v="California"/>
    <s v="Los Angeles"/>
    <x v="4"/>
    <n v="36"/>
    <x v="155"/>
    <n v="5580"/>
    <n v="3292.2000000000003"/>
    <n v="0.59000000000000008"/>
    <x v="1"/>
    <x v="2"/>
    <x v="1"/>
    <n v="36"/>
    <n v="21.240000000000002"/>
  </r>
  <r>
    <x v="4"/>
    <n v="1189833"/>
    <d v="2021-03-12T00:00:00"/>
    <x v="2"/>
    <s v="California"/>
    <s v="Los Angeles"/>
    <x v="5"/>
    <n v="29"/>
    <x v="124"/>
    <n v="6090"/>
    <n v="1400.7"/>
    <n v="0.23"/>
    <x v="1"/>
    <x v="2"/>
    <x v="1"/>
    <n v="29"/>
    <n v="6.67"/>
  </r>
  <r>
    <x v="4"/>
    <n v="1189833"/>
    <d v="2021-03-13T00:00:00"/>
    <x v="2"/>
    <s v="California"/>
    <s v="Los Angeles"/>
    <x v="0"/>
    <n v="28"/>
    <x v="142"/>
    <n v="6720"/>
    <n v="3091.2000000000003"/>
    <n v="0.46"/>
    <x v="1"/>
    <x v="2"/>
    <x v="1"/>
    <n v="28"/>
    <n v="12.88"/>
  </r>
  <r>
    <x v="4"/>
    <n v="1189833"/>
    <d v="2021-03-14T00:00:00"/>
    <x v="2"/>
    <s v="California"/>
    <s v="Los Angeles"/>
    <x v="1"/>
    <n v="30"/>
    <x v="102"/>
    <n v="6450"/>
    <n v="1999.5"/>
    <n v="0.31"/>
    <x v="1"/>
    <x v="2"/>
    <x v="1"/>
    <n v="30"/>
    <n v="9.3000000000000007"/>
  </r>
  <r>
    <x v="4"/>
    <n v="1189833"/>
    <d v="2021-03-15T00:00:00"/>
    <x v="2"/>
    <s v="California"/>
    <s v="Los Angeles"/>
    <x v="2"/>
    <n v="33"/>
    <x v="149"/>
    <n v="7359"/>
    <n v="3090.78"/>
    <n v="0.42000000000000004"/>
    <x v="1"/>
    <x v="2"/>
    <x v="1"/>
    <n v="33"/>
    <n v="13.860000000000001"/>
  </r>
  <r>
    <x v="4"/>
    <n v="1189833"/>
    <d v="2021-03-16T00:00:00"/>
    <x v="2"/>
    <s v="California"/>
    <s v="Los Angeles"/>
    <x v="3"/>
    <n v="34"/>
    <x v="289"/>
    <n v="6086"/>
    <n v="2495.2599999999998"/>
    <n v="0.41"/>
    <x v="1"/>
    <x v="2"/>
    <x v="1"/>
    <n v="34"/>
    <n v="13.94"/>
  </r>
  <r>
    <x v="4"/>
    <n v="1189833"/>
    <d v="2021-03-17T00:00:00"/>
    <x v="2"/>
    <s v="California"/>
    <s v="Los Angeles"/>
    <x v="4"/>
    <n v="40"/>
    <x v="150"/>
    <n v="5600"/>
    <n v="3192.0000000000005"/>
    <n v="0.57000000000000006"/>
    <x v="1"/>
    <x v="2"/>
    <x v="1"/>
    <n v="40"/>
    <n v="22.800000000000004"/>
  </r>
  <r>
    <x v="4"/>
    <n v="1189833"/>
    <d v="2021-03-18T00:00:00"/>
    <x v="2"/>
    <s v="California"/>
    <s v="Los Angeles"/>
    <x v="5"/>
    <n v="32"/>
    <x v="159"/>
    <n v="6656"/>
    <n v="1730.56"/>
    <n v="0.26"/>
    <x v="1"/>
    <x v="2"/>
    <x v="1"/>
    <n v="32"/>
    <n v="8.32"/>
  </r>
  <r>
    <x v="4"/>
    <n v="1189833"/>
    <d v="2021-03-19T00:00:00"/>
    <x v="2"/>
    <s v="California"/>
    <s v="Los Angeles"/>
    <x v="0"/>
    <n v="24"/>
    <x v="324"/>
    <n v="6336"/>
    <n v="2787.84"/>
    <n v="0.44"/>
    <x v="1"/>
    <x v="2"/>
    <x v="1"/>
    <n v="24"/>
    <n v="10.56"/>
  </r>
  <r>
    <x v="4"/>
    <n v="1189833"/>
    <d v="2021-03-20T00:00:00"/>
    <x v="2"/>
    <s v="California"/>
    <s v="Los Angeles"/>
    <x v="1"/>
    <n v="36"/>
    <x v="151"/>
    <n v="8208"/>
    <n v="2298.2400000000002"/>
    <n v="0.28000000000000003"/>
    <x v="1"/>
    <x v="2"/>
    <x v="1"/>
    <n v="36"/>
    <n v="10.080000000000002"/>
  </r>
  <r>
    <x v="4"/>
    <n v="1189833"/>
    <d v="2021-03-21T00:00:00"/>
    <x v="2"/>
    <s v="California"/>
    <s v="Los Angeles"/>
    <x v="2"/>
    <n v="33"/>
    <x v="166"/>
    <n v="7293"/>
    <n v="3354.78"/>
    <n v="0.46"/>
    <x v="1"/>
    <x v="2"/>
    <x v="1"/>
    <n v="33"/>
    <n v="15.180000000000001"/>
  </r>
  <r>
    <x v="4"/>
    <n v="1189833"/>
    <d v="2021-03-22T00:00:00"/>
    <x v="2"/>
    <s v="California"/>
    <s v="Los Angeles"/>
    <x v="3"/>
    <n v="36"/>
    <x v="129"/>
    <n v="6336"/>
    <n v="2471.0399999999995"/>
    <n v="0.38999999999999996"/>
    <x v="1"/>
    <x v="2"/>
    <x v="1"/>
    <n v="36"/>
    <n v="14.039999999999997"/>
  </r>
  <r>
    <x v="4"/>
    <n v="1189833"/>
    <d v="2021-03-23T00:00:00"/>
    <x v="2"/>
    <s v="California"/>
    <s v="Los Angeles"/>
    <x v="4"/>
    <n v="36"/>
    <x v="209"/>
    <n v="4608"/>
    <n v="2718.7200000000003"/>
    <n v="0.59000000000000008"/>
    <x v="1"/>
    <x v="2"/>
    <x v="1"/>
    <n v="36"/>
    <n v="21.240000000000002"/>
  </r>
  <r>
    <x v="4"/>
    <n v="1189833"/>
    <d v="2021-04-06T00:00:00"/>
    <x v="2"/>
    <s v="California"/>
    <s v="Los Angeles"/>
    <x v="5"/>
    <n v="33"/>
    <x v="145"/>
    <n v="6402"/>
    <n v="1472.46"/>
    <n v="0.23"/>
    <x v="1"/>
    <x v="3"/>
    <x v="1"/>
    <n v="33"/>
    <n v="7.59"/>
  </r>
  <r>
    <x v="4"/>
    <n v="1189833"/>
    <d v="2021-04-07T00:00:00"/>
    <x v="2"/>
    <s v="California"/>
    <s v="Los Angeles"/>
    <x v="0"/>
    <n v="31"/>
    <x v="154"/>
    <n v="7688"/>
    <n v="3536.48"/>
    <n v="0.46"/>
    <x v="1"/>
    <x v="3"/>
    <x v="1"/>
    <n v="31"/>
    <n v="14.26"/>
  </r>
  <r>
    <x v="4"/>
    <n v="1189833"/>
    <d v="2021-04-08T00:00:00"/>
    <x v="2"/>
    <s v="California"/>
    <s v="Los Angeles"/>
    <x v="1"/>
    <n v="34"/>
    <x v="124"/>
    <n v="7140"/>
    <n v="2070.6"/>
    <n v="0.28999999999999998"/>
    <x v="1"/>
    <x v="3"/>
    <x v="1"/>
    <n v="34"/>
    <n v="9.86"/>
  </r>
  <r>
    <x v="4"/>
    <n v="1189833"/>
    <d v="2021-04-09T00:00:00"/>
    <x v="2"/>
    <s v="California"/>
    <s v="Los Angeles"/>
    <x v="2"/>
    <n v="38"/>
    <x v="92"/>
    <n v="7828"/>
    <n v="3679.1600000000003"/>
    <n v="0.47000000000000003"/>
    <x v="1"/>
    <x v="3"/>
    <x v="1"/>
    <n v="38"/>
    <n v="17.860000000000003"/>
  </r>
  <r>
    <x v="4"/>
    <n v="1189833"/>
    <d v="2021-04-10T00:00:00"/>
    <x v="2"/>
    <s v="California"/>
    <s v="Los Angeles"/>
    <x v="3"/>
    <n v="31"/>
    <x v="217"/>
    <n v="5363"/>
    <n v="2037.94"/>
    <n v="0.38"/>
    <x v="1"/>
    <x v="3"/>
    <x v="1"/>
    <n v="31"/>
    <n v="11.780000000000001"/>
  </r>
  <r>
    <x v="4"/>
    <n v="1189833"/>
    <d v="2021-04-11T00:00:00"/>
    <x v="2"/>
    <s v="California"/>
    <s v="Los Angeles"/>
    <x v="4"/>
    <n v="38"/>
    <x v="197"/>
    <n v="5662"/>
    <n v="3453.8200000000006"/>
    <n v="0.6100000000000001"/>
    <x v="1"/>
    <x v="3"/>
    <x v="1"/>
    <n v="38"/>
    <n v="23.180000000000003"/>
  </r>
  <r>
    <x v="4"/>
    <n v="1189833"/>
    <d v="2021-04-12T00:00:00"/>
    <x v="2"/>
    <s v="California"/>
    <s v="Los Angeles"/>
    <x v="5"/>
    <n v="49"/>
    <x v="334"/>
    <n v="9702"/>
    <n v="2619.54"/>
    <n v="0.27"/>
    <x v="1"/>
    <x v="3"/>
    <x v="1"/>
    <n v="49"/>
    <n v="13.23"/>
  </r>
  <r>
    <x v="4"/>
    <n v="1189833"/>
    <d v="2021-04-13T00:00:00"/>
    <x v="2"/>
    <s v="California"/>
    <s v="Los Angeles"/>
    <x v="0"/>
    <n v="32"/>
    <x v="142"/>
    <n v="7680"/>
    <n v="3609.6000000000004"/>
    <n v="0.47000000000000003"/>
    <x v="1"/>
    <x v="3"/>
    <x v="1"/>
    <n v="32"/>
    <n v="15.040000000000001"/>
  </r>
  <r>
    <x v="4"/>
    <n v="1189833"/>
    <d v="2021-04-14T00:00:00"/>
    <x v="2"/>
    <s v="California"/>
    <s v="Los Angeles"/>
    <x v="1"/>
    <n v="34"/>
    <x v="166"/>
    <n v="7514"/>
    <n v="2254.1999999999998"/>
    <n v="0.3"/>
    <x v="1"/>
    <x v="3"/>
    <x v="1"/>
    <n v="34"/>
    <n v="10.199999999999999"/>
  </r>
  <r>
    <x v="4"/>
    <n v="1189833"/>
    <d v="2021-04-15T00:00:00"/>
    <x v="2"/>
    <s v="California"/>
    <s v="Los Angeles"/>
    <x v="2"/>
    <n v="36"/>
    <x v="102"/>
    <n v="7740"/>
    <n v="3483"/>
    <n v="0.45"/>
    <x v="1"/>
    <x v="3"/>
    <x v="1"/>
    <n v="36"/>
    <n v="16.2"/>
  </r>
  <r>
    <x v="4"/>
    <n v="1189833"/>
    <d v="2021-04-16T00:00:00"/>
    <x v="2"/>
    <s v="California"/>
    <s v="Los Angeles"/>
    <x v="3"/>
    <n v="33"/>
    <x v="335"/>
    <n v="6369"/>
    <n v="2420.2200000000003"/>
    <n v="0.38"/>
    <x v="1"/>
    <x v="3"/>
    <x v="1"/>
    <n v="33"/>
    <n v="12.540000000000001"/>
  </r>
  <r>
    <x v="4"/>
    <n v="1189833"/>
    <d v="2021-04-17T00:00:00"/>
    <x v="2"/>
    <s v="California"/>
    <s v="Los Angeles"/>
    <x v="4"/>
    <n v="38"/>
    <x v="150"/>
    <n v="5320"/>
    <n v="3138.8000000000006"/>
    <n v="0.59000000000000008"/>
    <x v="1"/>
    <x v="3"/>
    <x v="1"/>
    <n v="38"/>
    <n v="22.420000000000005"/>
  </r>
  <r>
    <x v="4"/>
    <n v="1189833"/>
    <d v="2021-04-18T00:00:00"/>
    <x v="2"/>
    <s v="California"/>
    <s v="Los Angeles"/>
    <x v="5"/>
    <n v="43"/>
    <x v="92"/>
    <n v="8858"/>
    <n v="1948.76"/>
    <n v="0.22"/>
    <x v="1"/>
    <x v="3"/>
    <x v="1"/>
    <n v="43"/>
    <n v="9.4599999999999991"/>
  </r>
  <r>
    <x v="4"/>
    <n v="1189833"/>
    <d v="2021-04-19T00:00:00"/>
    <x v="2"/>
    <s v="California"/>
    <s v="Los Angeles"/>
    <x v="0"/>
    <n v="36"/>
    <x v="140"/>
    <n v="10692"/>
    <n v="4704.4800000000005"/>
    <n v="0.44"/>
    <x v="1"/>
    <x v="3"/>
    <x v="1"/>
    <n v="36"/>
    <n v="15.840000000000002"/>
  </r>
  <r>
    <x v="4"/>
    <n v="1189833"/>
    <d v="2021-04-20T00:00:00"/>
    <x v="2"/>
    <s v="California"/>
    <s v="Los Angeles"/>
    <x v="1"/>
    <n v="35"/>
    <x v="37"/>
    <n v="7875"/>
    <n v="2362.5"/>
    <n v="0.3"/>
    <x v="1"/>
    <x v="3"/>
    <x v="1"/>
    <n v="35"/>
    <n v="10.5"/>
  </r>
  <r>
    <x v="4"/>
    <n v="1189833"/>
    <d v="2021-04-21T00:00:00"/>
    <x v="2"/>
    <s v="California"/>
    <s v="Los Angeles"/>
    <x v="2"/>
    <n v="35"/>
    <x v="148"/>
    <n v="8155"/>
    <n v="3425.1000000000004"/>
    <n v="0.42000000000000004"/>
    <x v="1"/>
    <x v="3"/>
    <x v="1"/>
    <n v="35"/>
    <n v="14.700000000000001"/>
  </r>
  <r>
    <x v="4"/>
    <n v="1189833"/>
    <d v="2021-04-22T00:00:00"/>
    <x v="2"/>
    <s v="California"/>
    <s v="Los Angeles"/>
    <x v="3"/>
    <n v="32"/>
    <x v="145"/>
    <n v="6208"/>
    <n v="2296.96"/>
    <n v="0.37"/>
    <x v="1"/>
    <x v="3"/>
    <x v="1"/>
    <n v="32"/>
    <n v="11.84"/>
  </r>
  <r>
    <x v="4"/>
    <n v="1189833"/>
    <d v="2021-04-23T00:00:00"/>
    <x v="2"/>
    <s v="California"/>
    <s v="Los Angeles"/>
    <x v="4"/>
    <n v="39"/>
    <x v="241"/>
    <n v="6435"/>
    <n v="3861.0000000000005"/>
    <n v="0.60000000000000009"/>
    <x v="1"/>
    <x v="3"/>
    <x v="1"/>
    <n v="39"/>
    <n v="23.400000000000002"/>
  </r>
  <r>
    <x v="4"/>
    <n v="1189833"/>
    <d v="2021-04-24T00:00:00"/>
    <x v="2"/>
    <s v="California"/>
    <s v="Los Angeles"/>
    <x v="5"/>
    <n v="48"/>
    <x v="324"/>
    <n v="12672"/>
    <n v="2787.84"/>
    <n v="0.22"/>
    <x v="1"/>
    <x v="3"/>
    <x v="1"/>
    <n v="48"/>
    <n v="10.56"/>
  </r>
  <r>
    <x v="4"/>
    <n v="1189833"/>
    <d v="2021-04-25T00:00:00"/>
    <x v="2"/>
    <s v="California"/>
    <s v="Los Angeles"/>
    <x v="0"/>
    <n v="30"/>
    <x v="123"/>
    <n v="8550"/>
    <n v="4018.5000000000005"/>
    <n v="0.47000000000000003"/>
    <x v="1"/>
    <x v="3"/>
    <x v="1"/>
    <n v="30"/>
    <n v="14.100000000000001"/>
  </r>
  <r>
    <x v="4"/>
    <n v="1189833"/>
    <d v="2021-04-26T00:00:00"/>
    <x v="2"/>
    <s v="California"/>
    <s v="Los Angeles"/>
    <x v="1"/>
    <n v="37"/>
    <x v="323"/>
    <n v="10064"/>
    <n v="2918.56"/>
    <n v="0.28999999999999998"/>
    <x v="1"/>
    <x v="3"/>
    <x v="1"/>
    <n v="37"/>
    <n v="10.73"/>
  </r>
  <r>
    <x v="4"/>
    <n v="1189833"/>
    <d v="2021-04-27T00:00:00"/>
    <x v="2"/>
    <s v="California"/>
    <s v="Los Angeles"/>
    <x v="2"/>
    <n v="33"/>
    <x v="142"/>
    <n v="7920"/>
    <n v="3643.2000000000003"/>
    <n v="0.46"/>
    <x v="1"/>
    <x v="3"/>
    <x v="1"/>
    <n v="33"/>
    <n v="15.180000000000001"/>
  </r>
  <r>
    <x v="4"/>
    <n v="1189833"/>
    <d v="2021-04-28T00:00:00"/>
    <x v="2"/>
    <s v="California"/>
    <s v="Los Angeles"/>
    <x v="3"/>
    <n v="29"/>
    <x v="151"/>
    <n v="6612"/>
    <n v="2644.7999999999997"/>
    <n v="0.39999999999999997"/>
    <x v="1"/>
    <x v="3"/>
    <x v="1"/>
    <n v="29"/>
    <n v="11.6"/>
  </r>
  <r>
    <x v="4"/>
    <n v="1189833"/>
    <d v="2021-04-29T00:00:00"/>
    <x v="2"/>
    <s v="California"/>
    <s v="Los Angeles"/>
    <x v="4"/>
    <n v="38"/>
    <x v="167"/>
    <n v="8512"/>
    <n v="5107.2000000000007"/>
    <n v="0.60000000000000009"/>
    <x v="1"/>
    <x v="3"/>
    <x v="1"/>
    <n v="38"/>
    <n v="22.800000000000004"/>
  </r>
  <r>
    <x v="4"/>
    <n v="1189833"/>
    <d v="2021-04-30T00:00:00"/>
    <x v="2"/>
    <s v="California"/>
    <s v="Los Angeles"/>
    <x v="5"/>
    <n v="51"/>
    <x v="167"/>
    <n v="11424"/>
    <n v="2627.52"/>
    <n v="0.23"/>
    <x v="1"/>
    <x v="3"/>
    <x v="1"/>
    <n v="51"/>
    <n v="11.73"/>
  </r>
  <r>
    <x v="4"/>
    <n v="1189833"/>
    <d v="2021-05-01T00:00:00"/>
    <x v="2"/>
    <s v="California"/>
    <s v="Los Angeles"/>
    <x v="0"/>
    <n v="36"/>
    <x v="297"/>
    <n v="11016"/>
    <n v="4957.2"/>
    <n v="0.45"/>
    <x v="1"/>
    <x v="4"/>
    <x v="1"/>
    <n v="36"/>
    <n v="16.2"/>
  </r>
  <r>
    <x v="4"/>
    <n v="1189833"/>
    <d v="2021-05-02T00:00:00"/>
    <x v="2"/>
    <s v="California"/>
    <s v="Los Angeles"/>
    <x v="1"/>
    <n v="41"/>
    <x v="324"/>
    <n v="10824"/>
    <n v="3355.44"/>
    <n v="0.31"/>
    <x v="1"/>
    <x v="4"/>
    <x v="1"/>
    <n v="41"/>
    <n v="12.71"/>
  </r>
  <r>
    <x v="4"/>
    <n v="1189833"/>
    <d v="2021-05-03T00:00:00"/>
    <x v="2"/>
    <s v="California"/>
    <s v="Los Angeles"/>
    <x v="2"/>
    <n v="34"/>
    <x v="136"/>
    <n v="7888"/>
    <n v="3470.72"/>
    <n v="0.44"/>
    <x v="1"/>
    <x v="4"/>
    <x v="1"/>
    <n v="34"/>
    <n v="14.959999999999999"/>
  </r>
  <r>
    <x v="4"/>
    <n v="1189833"/>
    <d v="2021-05-04T00:00:00"/>
    <x v="2"/>
    <s v="California"/>
    <s v="Los Angeles"/>
    <x v="3"/>
    <n v="36"/>
    <x v="149"/>
    <n v="8028"/>
    <n v="3050.64"/>
    <n v="0.38"/>
    <x v="1"/>
    <x v="4"/>
    <x v="1"/>
    <n v="36"/>
    <n v="13.68"/>
  </r>
  <r>
    <x v="4"/>
    <n v="1189833"/>
    <d v="2021-05-05T00:00:00"/>
    <x v="2"/>
    <s v="California"/>
    <s v="Los Angeles"/>
    <x v="4"/>
    <n v="43"/>
    <x v="98"/>
    <n v="9890"/>
    <n v="6131.8000000000011"/>
    <n v="0.62000000000000011"/>
    <x v="1"/>
    <x v="4"/>
    <x v="1"/>
    <n v="43"/>
    <n v="26.660000000000004"/>
  </r>
  <r>
    <x v="4"/>
    <n v="1189833"/>
    <d v="2021-05-06T00:00:00"/>
    <x v="2"/>
    <s v="California"/>
    <s v="Los Angeles"/>
    <x v="5"/>
    <n v="46"/>
    <x v="159"/>
    <n v="9568"/>
    <n v="2200.64"/>
    <n v="0.23"/>
    <x v="1"/>
    <x v="4"/>
    <x v="1"/>
    <n v="46"/>
    <n v="10.58"/>
  </r>
  <r>
    <x v="4"/>
    <n v="1189833"/>
    <d v="2021-05-07T00:00:00"/>
    <x v="2"/>
    <s v="California"/>
    <s v="Los Angeles"/>
    <x v="0"/>
    <n v="38"/>
    <x v="303"/>
    <n v="10982"/>
    <n v="5051.72"/>
    <n v="0.46"/>
    <x v="1"/>
    <x v="4"/>
    <x v="1"/>
    <n v="38"/>
    <n v="17.48"/>
  </r>
  <r>
    <x v="4"/>
    <n v="1189833"/>
    <d v="2021-05-08T00:00:00"/>
    <x v="2"/>
    <s v="California"/>
    <s v="Los Angeles"/>
    <x v="1"/>
    <n v="39"/>
    <x v="324"/>
    <n v="10296"/>
    <n v="2779.92"/>
    <n v="0.27"/>
    <x v="1"/>
    <x v="4"/>
    <x v="1"/>
    <n v="39"/>
    <n v="10.530000000000001"/>
  </r>
  <r>
    <x v="4"/>
    <n v="1189833"/>
    <d v="2021-05-09T00:00:00"/>
    <x v="2"/>
    <s v="California"/>
    <s v="Los Angeles"/>
    <x v="2"/>
    <n v="38"/>
    <x v="124"/>
    <n v="7980"/>
    <n v="3591"/>
    <n v="0.45"/>
    <x v="1"/>
    <x v="4"/>
    <x v="1"/>
    <n v="38"/>
    <n v="17.100000000000001"/>
  </r>
  <r>
    <x v="4"/>
    <n v="1189833"/>
    <d v="2021-05-10T00:00:00"/>
    <x v="2"/>
    <s v="California"/>
    <s v="Los Angeles"/>
    <x v="3"/>
    <n v="39"/>
    <x v="49"/>
    <n v="7605"/>
    <n v="3041.9999999999995"/>
    <n v="0.39999999999999997"/>
    <x v="1"/>
    <x v="4"/>
    <x v="1"/>
    <n v="39"/>
    <n v="15.599999999999998"/>
  </r>
  <r>
    <x v="4"/>
    <n v="1189833"/>
    <d v="2021-05-11T00:00:00"/>
    <x v="2"/>
    <s v="California"/>
    <s v="Los Angeles"/>
    <x v="4"/>
    <n v="44"/>
    <x v="49"/>
    <n v="8580"/>
    <n v="5319.6000000000013"/>
    <n v="0.62000000000000011"/>
    <x v="1"/>
    <x v="4"/>
    <x v="1"/>
    <n v="44"/>
    <n v="27.280000000000008"/>
  </r>
  <r>
    <x v="4"/>
    <n v="1189833"/>
    <d v="2021-05-12T00:00:00"/>
    <x v="2"/>
    <s v="California"/>
    <s v="Los Angeles"/>
    <x v="5"/>
    <n v="49"/>
    <x v="124"/>
    <n v="10290"/>
    <n v="2263.8000000000002"/>
    <n v="0.22"/>
    <x v="1"/>
    <x v="4"/>
    <x v="1"/>
    <n v="49"/>
    <n v="10.780000000000001"/>
  </r>
  <r>
    <x v="4"/>
    <n v="1189833"/>
    <d v="2021-05-13T00:00:00"/>
    <x v="2"/>
    <s v="California"/>
    <s v="Los Angeles"/>
    <x v="0"/>
    <n v="36"/>
    <x v="254"/>
    <n v="9216"/>
    <n v="4331.5200000000004"/>
    <n v="0.47000000000000003"/>
    <x v="1"/>
    <x v="4"/>
    <x v="1"/>
    <n v="36"/>
    <n v="16.920000000000002"/>
  </r>
  <r>
    <x v="4"/>
    <n v="1189833"/>
    <d v="2021-05-14T00:00:00"/>
    <x v="2"/>
    <s v="California"/>
    <s v="Los Angeles"/>
    <x v="1"/>
    <n v="43"/>
    <x v="324"/>
    <n v="11352"/>
    <n v="3405.6"/>
    <n v="0.3"/>
    <x v="1"/>
    <x v="4"/>
    <x v="1"/>
    <n v="43"/>
    <n v="12.9"/>
  </r>
  <r>
    <x v="4"/>
    <n v="1189833"/>
    <d v="2021-05-15T00:00:00"/>
    <x v="2"/>
    <s v="California"/>
    <s v="Los Angeles"/>
    <x v="2"/>
    <n v="33"/>
    <x v="159"/>
    <n v="6864"/>
    <n v="2882.88"/>
    <n v="0.42000000000000004"/>
    <x v="1"/>
    <x v="4"/>
    <x v="1"/>
    <n v="33"/>
    <n v="13.860000000000001"/>
  </r>
  <r>
    <x v="4"/>
    <n v="1189833"/>
    <d v="2021-05-16T00:00:00"/>
    <x v="2"/>
    <s v="California"/>
    <s v="Los Angeles"/>
    <x v="3"/>
    <n v="33"/>
    <x v="127"/>
    <n v="7029"/>
    <n v="2952.18"/>
    <n v="0.42"/>
    <x v="1"/>
    <x v="4"/>
    <x v="1"/>
    <n v="33"/>
    <n v="13.86"/>
  </r>
  <r>
    <x v="4"/>
    <n v="1189833"/>
    <d v="2021-05-17T00:00:00"/>
    <x v="2"/>
    <s v="California"/>
    <s v="Los Angeles"/>
    <x v="4"/>
    <n v="46"/>
    <x v="124"/>
    <n v="9660"/>
    <n v="5989.2000000000007"/>
    <n v="0.62000000000000011"/>
    <x v="1"/>
    <x v="4"/>
    <x v="1"/>
    <n v="46"/>
    <n v="28.520000000000003"/>
  </r>
  <r>
    <x v="4"/>
    <n v="1189833"/>
    <d v="2021-05-18T00:00:00"/>
    <x v="2"/>
    <s v="California"/>
    <s v="Los Angeles"/>
    <x v="5"/>
    <n v="46"/>
    <x v="159"/>
    <n v="9568"/>
    <n v="2296.3200000000002"/>
    <n v="0.24000000000000002"/>
    <x v="1"/>
    <x v="4"/>
    <x v="1"/>
    <n v="46"/>
    <n v="11.040000000000001"/>
  </r>
  <r>
    <x v="4"/>
    <n v="1189833"/>
    <d v="2021-05-19T00:00:00"/>
    <x v="2"/>
    <s v="California"/>
    <s v="Los Angeles"/>
    <x v="0"/>
    <n v="40"/>
    <x v="323"/>
    <n v="10880"/>
    <n v="5004.8"/>
    <n v="0.46"/>
    <x v="1"/>
    <x v="4"/>
    <x v="1"/>
    <n v="40"/>
    <n v="18.400000000000002"/>
  </r>
  <r>
    <x v="4"/>
    <n v="1189833"/>
    <d v="2021-05-20T00:00:00"/>
    <x v="2"/>
    <s v="California"/>
    <s v="Los Angeles"/>
    <x v="1"/>
    <n v="42"/>
    <x v="324"/>
    <n v="11088"/>
    <n v="3326.4"/>
    <n v="0.3"/>
    <x v="1"/>
    <x v="4"/>
    <x v="1"/>
    <n v="42"/>
    <n v="12.6"/>
  </r>
  <r>
    <x v="4"/>
    <n v="1189833"/>
    <d v="2021-05-21T00:00:00"/>
    <x v="2"/>
    <s v="California"/>
    <s v="Los Angeles"/>
    <x v="2"/>
    <n v="35"/>
    <x v="149"/>
    <n v="7805"/>
    <n v="3590.3"/>
    <n v="0.46"/>
    <x v="1"/>
    <x v="4"/>
    <x v="1"/>
    <n v="35"/>
    <n v="16.100000000000001"/>
  </r>
  <r>
    <x v="4"/>
    <n v="1189833"/>
    <d v="2021-05-22T00:00:00"/>
    <x v="2"/>
    <s v="California"/>
    <s v="Los Angeles"/>
    <x v="3"/>
    <n v="33"/>
    <x v="166"/>
    <n v="7293"/>
    <n v="3063.06"/>
    <n v="0.42"/>
    <x v="1"/>
    <x v="4"/>
    <x v="1"/>
    <n v="33"/>
    <n v="13.86"/>
  </r>
  <r>
    <x v="4"/>
    <n v="1189833"/>
    <d v="2021-05-23T00:00:00"/>
    <x v="2"/>
    <s v="California"/>
    <s v="Los Angeles"/>
    <x v="4"/>
    <n v="46"/>
    <x v="322"/>
    <n v="9384"/>
    <n v="5348.880000000001"/>
    <n v="0.57000000000000006"/>
    <x v="1"/>
    <x v="4"/>
    <x v="1"/>
    <n v="46"/>
    <n v="26.220000000000006"/>
  </r>
  <r>
    <x v="4"/>
    <n v="1189833"/>
    <d v="2021-05-24T00:00:00"/>
    <x v="2"/>
    <s v="California"/>
    <s v="Los Angeles"/>
    <x v="5"/>
    <n v="49"/>
    <x v="99"/>
    <n v="11662"/>
    <n v="2798.88"/>
    <n v="0.24000000000000002"/>
    <x v="1"/>
    <x v="4"/>
    <x v="1"/>
    <n v="49"/>
    <n v="11.76"/>
  </r>
  <r>
    <x v="4"/>
    <n v="1189833"/>
    <d v="2021-05-25T00:00:00"/>
    <x v="2"/>
    <s v="California"/>
    <s v="Los Angeles"/>
    <x v="0"/>
    <n v="39"/>
    <x v="300"/>
    <n v="12285"/>
    <n v="5651.1"/>
    <n v="0.46"/>
    <x v="1"/>
    <x v="4"/>
    <x v="1"/>
    <n v="39"/>
    <n v="17.940000000000001"/>
  </r>
  <r>
    <x v="4"/>
    <n v="1189833"/>
    <d v="2021-05-26T00:00:00"/>
    <x v="2"/>
    <s v="California"/>
    <s v="Los Angeles"/>
    <x v="1"/>
    <n v="42"/>
    <x v="308"/>
    <n v="12096"/>
    <n v="3386.88"/>
    <n v="0.28000000000000003"/>
    <x v="1"/>
    <x v="4"/>
    <x v="1"/>
    <n v="42"/>
    <n v="11.76"/>
  </r>
  <r>
    <x v="4"/>
    <n v="1189833"/>
    <d v="2021-05-27T00:00:00"/>
    <x v="2"/>
    <s v="California"/>
    <s v="Los Angeles"/>
    <x v="2"/>
    <n v="39"/>
    <x v="108"/>
    <n v="9009"/>
    <n v="4144.1400000000003"/>
    <n v="0.46"/>
    <x v="1"/>
    <x v="4"/>
    <x v="1"/>
    <n v="39"/>
    <n v="17.940000000000001"/>
  </r>
  <r>
    <x v="4"/>
    <n v="1189833"/>
    <d v="2021-05-28T00:00:00"/>
    <x v="2"/>
    <s v="California"/>
    <s v="Los Angeles"/>
    <x v="3"/>
    <n v="35"/>
    <x v="167"/>
    <n v="7840"/>
    <n v="3135.9999999999995"/>
    <n v="0.39999999999999997"/>
    <x v="1"/>
    <x v="4"/>
    <x v="1"/>
    <n v="35"/>
    <n v="13.999999999999998"/>
  </r>
  <r>
    <x v="4"/>
    <n v="1189833"/>
    <d v="2021-05-29T00:00:00"/>
    <x v="2"/>
    <s v="California"/>
    <s v="Los Angeles"/>
    <x v="4"/>
    <n v="43"/>
    <x v="156"/>
    <n v="9417"/>
    <n v="5838.5400000000009"/>
    <n v="0.62000000000000011"/>
    <x v="1"/>
    <x v="4"/>
    <x v="1"/>
    <n v="43"/>
    <n v="26.660000000000004"/>
  </r>
  <r>
    <x v="4"/>
    <n v="1189833"/>
    <d v="2021-05-30T00:00:00"/>
    <x v="2"/>
    <s v="California"/>
    <s v="Los Angeles"/>
    <x v="5"/>
    <n v="44"/>
    <x v="136"/>
    <n v="10208"/>
    <n v="2552"/>
    <n v="0.25"/>
    <x v="1"/>
    <x v="4"/>
    <x v="1"/>
    <n v="44"/>
    <n v="11"/>
  </r>
  <r>
    <x v="0"/>
    <n v="1185732"/>
    <d v="2021-05-31T00:00:00"/>
    <x v="2"/>
    <s v="California"/>
    <s v="Los Angeles"/>
    <x v="0"/>
    <n v="36"/>
    <x v="135"/>
    <n v="5292"/>
    <n v="2381.4"/>
    <n v="0.45"/>
    <x v="1"/>
    <x v="4"/>
    <x v="1"/>
    <n v="36"/>
    <n v="16.2"/>
  </r>
  <r>
    <x v="0"/>
    <n v="1185732"/>
    <d v="2021-06-01T00:00:00"/>
    <x v="2"/>
    <s v="California"/>
    <s v="Los Angeles"/>
    <x v="1"/>
    <n v="31"/>
    <x v="250"/>
    <n v="2821"/>
    <n v="1156.6099999999999"/>
    <n v="0.41"/>
    <x v="1"/>
    <x v="11"/>
    <x v="1"/>
    <n v="31"/>
    <n v="12.709999999999999"/>
  </r>
  <r>
    <x v="0"/>
    <n v="1185732"/>
    <d v="2021-06-02T00:00:00"/>
    <x v="2"/>
    <s v="California"/>
    <s v="Los Angeles"/>
    <x v="2"/>
    <n v="24"/>
    <x v="198"/>
    <n v="2256"/>
    <n v="879.83999999999992"/>
    <n v="0.38999999999999996"/>
    <x v="1"/>
    <x v="11"/>
    <x v="1"/>
    <n v="24"/>
    <n v="9.36"/>
  </r>
  <r>
    <x v="0"/>
    <n v="1185732"/>
    <d v="2021-06-03T00:00:00"/>
    <x v="2"/>
    <s v="California"/>
    <s v="Los Angeles"/>
    <x v="3"/>
    <n v="27"/>
    <x v="207"/>
    <n v="1107"/>
    <n v="509.22"/>
    <n v="0.46"/>
    <x v="1"/>
    <x v="11"/>
    <x v="1"/>
    <n v="27"/>
    <n v="12.42"/>
  </r>
  <r>
    <x v="2"/>
    <n v="1197831"/>
    <d v="2021-08-15T00:00:00"/>
    <x v="1"/>
    <s v="Texas"/>
    <s v="Dallas"/>
    <x v="4"/>
    <n v="26"/>
    <x v="161"/>
    <n v="2938"/>
    <n v="793.2600000000001"/>
    <n v="0.27"/>
    <x v="1"/>
    <x v="6"/>
    <x v="1"/>
    <n v="26"/>
    <n v="7.0200000000000014"/>
  </r>
  <r>
    <x v="2"/>
    <n v="1197831"/>
    <d v="2021-08-16T00:00:00"/>
    <x v="1"/>
    <s v="Texas"/>
    <s v="Dallas"/>
    <x v="5"/>
    <n v="24"/>
    <x v="134"/>
    <n v="3912"/>
    <n v="1877.76"/>
    <n v="0.48"/>
    <x v="1"/>
    <x v="6"/>
    <x v="1"/>
    <n v="24"/>
    <n v="11.52"/>
  </r>
  <r>
    <x v="2"/>
    <n v="1197831"/>
    <d v="2021-08-17T00:00:00"/>
    <x v="1"/>
    <s v="Texas"/>
    <s v="Dallas"/>
    <x v="0"/>
    <n v="19"/>
    <x v="98"/>
    <n v="4370"/>
    <n v="1398.4"/>
    <n v="0.32"/>
    <x v="1"/>
    <x v="6"/>
    <x v="1"/>
    <n v="19"/>
    <n v="6.08"/>
  </r>
  <r>
    <x v="2"/>
    <n v="1197831"/>
    <d v="2021-08-18T00:00:00"/>
    <x v="1"/>
    <s v="Texas"/>
    <s v="Dallas"/>
    <x v="1"/>
    <n v="23"/>
    <x v="102"/>
    <n v="4945"/>
    <n v="1780.2"/>
    <n v="0.36"/>
    <x v="1"/>
    <x v="6"/>
    <x v="1"/>
    <n v="23"/>
    <n v="8.2799999999999994"/>
  </r>
  <r>
    <x v="2"/>
    <n v="1197831"/>
    <d v="2021-08-19T00:00:00"/>
    <x v="1"/>
    <s v="Texas"/>
    <s v="Dallas"/>
    <x v="2"/>
    <n v="27"/>
    <x v="231"/>
    <n v="3861"/>
    <n v="1351.35"/>
    <n v="0.35"/>
    <x v="1"/>
    <x v="6"/>
    <x v="1"/>
    <n v="27"/>
    <n v="9.4499999999999993"/>
  </r>
  <r>
    <x v="2"/>
    <n v="1197831"/>
    <d v="2021-08-20T00:00:00"/>
    <x v="1"/>
    <s v="Texas"/>
    <s v="Dallas"/>
    <x v="3"/>
    <n v="28"/>
    <x v="224"/>
    <n v="3808"/>
    <n v="1713.6000000000001"/>
    <n v="0.45"/>
    <x v="1"/>
    <x v="6"/>
    <x v="1"/>
    <n v="28"/>
    <n v="12.600000000000001"/>
  </r>
  <r>
    <x v="2"/>
    <n v="1197831"/>
    <d v="2021-08-21T00:00:00"/>
    <x v="1"/>
    <s v="Texas"/>
    <s v="Dallas"/>
    <x v="4"/>
    <n v="26"/>
    <x v="270"/>
    <n v="2418"/>
    <n v="773.76"/>
    <n v="0.32"/>
    <x v="1"/>
    <x v="6"/>
    <x v="1"/>
    <n v="26"/>
    <n v="8.32"/>
  </r>
  <r>
    <x v="2"/>
    <n v="1197831"/>
    <d v="2021-08-22T00:00:00"/>
    <x v="1"/>
    <s v="Texas"/>
    <s v="Dallas"/>
    <x v="5"/>
    <n v="26"/>
    <x v="155"/>
    <n v="4030"/>
    <n v="2055.3000000000002"/>
    <n v="0.51"/>
    <x v="1"/>
    <x v="6"/>
    <x v="1"/>
    <n v="26"/>
    <n v="13.260000000000002"/>
  </r>
  <r>
    <x v="2"/>
    <n v="1197831"/>
    <d v="2021-08-23T00:00:00"/>
    <x v="1"/>
    <s v="Texas"/>
    <s v="Dallas"/>
    <x v="0"/>
    <n v="21"/>
    <x v="126"/>
    <n v="4263"/>
    <n v="1662.5699999999997"/>
    <n v="0.38999999999999996"/>
    <x v="1"/>
    <x v="6"/>
    <x v="1"/>
    <n v="21"/>
    <n v="8.1899999999999977"/>
  </r>
  <r>
    <x v="2"/>
    <n v="1197831"/>
    <d v="2021-08-24T00:00:00"/>
    <x v="1"/>
    <s v="Texas"/>
    <s v="Dallas"/>
    <x v="1"/>
    <n v="31"/>
    <x v="116"/>
    <n v="7316"/>
    <n v="2926.3999999999996"/>
    <n v="0.39999999999999997"/>
    <x v="1"/>
    <x v="6"/>
    <x v="1"/>
    <n v="31"/>
    <n v="12.399999999999999"/>
  </r>
  <r>
    <x v="2"/>
    <n v="1197831"/>
    <d v="2021-08-25T00:00:00"/>
    <x v="1"/>
    <s v="Texas"/>
    <s v="Dallas"/>
    <x v="2"/>
    <n v="20"/>
    <x v="155"/>
    <n v="3100"/>
    <n v="1178"/>
    <n v="0.38"/>
    <x v="1"/>
    <x v="6"/>
    <x v="1"/>
    <n v="20"/>
    <n v="7.6"/>
  </r>
  <r>
    <x v="2"/>
    <n v="1197831"/>
    <d v="2021-08-26T00:00:00"/>
    <x v="1"/>
    <s v="Texas"/>
    <s v="Dallas"/>
    <x v="3"/>
    <n v="26"/>
    <x v="150"/>
    <n v="3640"/>
    <n v="1710.8000000000002"/>
    <n v="0.47000000000000003"/>
    <x v="1"/>
    <x v="6"/>
    <x v="1"/>
    <n v="26"/>
    <n v="12.22"/>
  </r>
  <r>
    <x v="2"/>
    <n v="1197831"/>
    <d v="2021-08-27T00:00:00"/>
    <x v="1"/>
    <s v="Texas"/>
    <s v="Dallas"/>
    <x v="4"/>
    <n v="29"/>
    <x v="294"/>
    <n v="2784"/>
    <n v="1030.08"/>
    <n v="0.37"/>
    <x v="1"/>
    <x v="6"/>
    <x v="1"/>
    <n v="29"/>
    <n v="10.729999999999999"/>
  </r>
  <r>
    <x v="2"/>
    <n v="1197831"/>
    <d v="2021-08-28T00:00:00"/>
    <x v="1"/>
    <s v="Texas"/>
    <s v="Dallas"/>
    <x v="5"/>
    <n v="27"/>
    <x v="269"/>
    <n v="4131"/>
    <n v="2230.7400000000002"/>
    <n v="0.54"/>
    <x v="1"/>
    <x v="6"/>
    <x v="1"/>
    <n v="27"/>
    <n v="14.580000000000002"/>
  </r>
  <r>
    <x v="2"/>
    <n v="1197831"/>
    <d v="2021-08-29T00:00:00"/>
    <x v="1"/>
    <s v="Texas"/>
    <s v="Dallas"/>
    <x v="0"/>
    <n v="13"/>
    <x v="108"/>
    <n v="3003"/>
    <n v="1201.1999999999998"/>
    <n v="0.39999999999999997"/>
    <x v="1"/>
    <x v="6"/>
    <x v="1"/>
    <n v="13"/>
    <n v="5.1999999999999993"/>
  </r>
  <r>
    <x v="2"/>
    <n v="1197831"/>
    <d v="2021-08-30T00:00:00"/>
    <x v="1"/>
    <s v="Texas"/>
    <s v="Dallas"/>
    <x v="1"/>
    <n v="21"/>
    <x v="124"/>
    <n v="4410"/>
    <n v="1763.9999999999998"/>
    <n v="0.39999999999999997"/>
    <x v="1"/>
    <x v="6"/>
    <x v="1"/>
    <n v="21"/>
    <n v="8.3999999999999986"/>
  </r>
  <r>
    <x v="2"/>
    <n v="1197831"/>
    <d v="2021-08-31T00:00:00"/>
    <x v="1"/>
    <s v="Texas"/>
    <s v="Dallas"/>
    <x v="2"/>
    <n v="20"/>
    <x v="289"/>
    <n v="3580"/>
    <n v="1396.1999999999998"/>
    <n v="0.38999999999999996"/>
    <x v="1"/>
    <x v="6"/>
    <x v="1"/>
    <n v="20"/>
    <n v="7.7999999999999989"/>
  </r>
  <r>
    <x v="2"/>
    <n v="1197831"/>
    <d v="2021-09-01T00:00:00"/>
    <x v="1"/>
    <s v="Texas"/>
    <s v="Dallas"/>
    <x v="3"/>
    <n v="20"/>
    <x v="197"/>
    <n v="2980"/>
    <n v="1460.2"/>
    <n v="0.49"/>
    <x v="1"/>
    <x v="7"/>
    <x v="1"/>
    <n v="20"/>
    <n v="9.8000000000000007"/>
  </r>
  <r>
    <x v="2"/>
    <n v="1197831"/>
    <d v="2021-09-02T00:00:00"/>
    <x v="1"/>
    <s v="Texas"/>
    <s v="Dallas"/>
    <x v="4"/>
    <n v="26"/>
    <x v="336"/>
    <n v="2782"/>
    <n v="1001.52"/>
    <n v="0.36"/>
    <x v="1"/>
    <x v="7"/>
    <x v="1"/>
    <n v="26"/>
    <n v="9.36"/>
  </r>
  <r>
    <x v="2"/>
    <n v="1197831"/>
    <d v="2021-09-03T00:00:00"/>
    <x v="1"/>
    <s v="Texas"/>
    <s v="Dallas"/>
    <x v="5"/>
    <n v="22"/>
    <x v="124"/>
    <n v="4620"/>
    <n v="2633.4"/>
    <n v="0.57000000000000006"/>
    <x v="1"/>
    <x v="7"/>
    <x v="1"/>
    <n v="22"/>
    <n v="12.540000000000001"/>
  </r>
  <r>
    <x v="2"/>
    <n v="1197831"/>
    <d v="2021-09-04T00:00:00"/>
    <x v="1"/>
    <s v="Texas"/>
    <s v="Dallas"/>
    <x v="0"/>
    <n v="13"/>
    <x v="148"/>
    <n v="3029"/>
    <n v="1151.02"/>
    <n v="0.38"/>
    <x v="1"/>
    <x v="7"/>
    <x v="1"/>
    <n v="13"/>
    <n v="4.9399999999999995"/>
  </r>
  <r>
    <x v="2"/>
    <n v="1197831"/>
    <d v="2021-09-05T00:00:00"/>
    <x v="1"/>
    <s v="Texas"/>
    <s v="Dallas"/>
    <x v="1"/>
    <n v="22"/>
    <x v="154"/>
    <n v="5456"/>
    <n v="2291.52"/>
    <n v="0.42"/>
    <x v="1"/>
    <x v="7"/>
    <x v="1"/>
    <n v="22"/>
    <n v="9.24"/>
  </r>
  <r>
    <x v="2"/>
    <n v="1197831"/>
    <d v="2021-09-06T00:00:00"/>
    <x v="1"/>
    <s v="Texas"/>
    <s v="Dallas"/>
    <x v="2"/>
    <n v="19"/>
    <x v="40"/>
    <n v="3800"/>
    <n v="1519.9999999999998"/>
    <n v="0.39999999999999997"/>
    <x v="1"/>
    <x v="7"/>
    <x v="1"/>
    <n v="19"/>
    <n v="7.5999999999999988"/>
  </r>
  <r>
    <x v="2"/>
    <n v="1197831"/>
    <d v="2021-09-07T00:00:00"/>
    <x v="1"/>
    <s v="Texas"/>
    <s v="Dallas"/>
    <x v="3"/>
    <n v="27"/>
    <x v="131"/>
    <n v="4914"/>
    <n v="2407.86"/>
    <n v="0.49"/>
    <x v="1"/>
    <x v="7"/>
    <x v="1"/>
    <n v="27"/>
    <n v="13.23"/>
  </r>
  <r>
    <x v="2"/>
    <n v="1197831"/>
    <d v="2021-09-08T00:00:00"/>
    <x v="1"/>
    <s v="Texas"/>
    <s v="Dallas"/>
    <x v="4"/>
    <n v="38"/>
    <x v="269"/>
    <n v="5814"/>
    <n v="2093.04"/>
    <n v="0.36"/>
    <x v="1"/>
    <x v="7"/>
    <x v="1"/>
    <n v="38"/>
    <n v="13.68"/>
  </r>
  <r>
    <x v="2"/>
    <n v="1197831"/>
    <d v="2021-09-09T00:00:00"/>
    <x v="1"/>
    <s v="Texas"/>
    <s v="Dallas"/>
    <x v="5"/>
    <n v="34"/>
    <x v="324"/>
    <n v="8976"/>
    <n v="4667.5200000000004"/>
    <n v="0.52"/>
    <x v="1"/>
    <x v="7"/>
    <x v="1"/>
    <n v="34"/>
    <n v="17.680000000000003"/>
  </r>
  <r>
    <x v="2"/>
    <n v="1197831"/>
    <d v="2021-09-10T00:00:00"/>
    <x v="1"/>
    <s v="Texas"/>
    <s v="Dallas"/>
    <x v="0"/>
    <n v="30"/>
    <x v="254"/>
    <n v="7680"/>
    <n v="2841.6"/>
    <n v="0.37"/>
    <x v="1"/>
    <x v="7"/>
    <x v="1"/>
    <n v="30"/>
    <n v="11.1"/>
  </r>
  <r>
    <x v="2"/>
    <n v="1197831"/>
    <d v="2021-09-11T00:00:00"/>
    <x v="1"/>
    <s v="Texas"/>
    <s v="Dallas"/>
    <x v="1"/>
    <n v="40"/>
    <x v="115"/>
    <n v="11200"/>
    <n v="4592"/>
    <n v="0.41"/>
    <x v="1"/>
    <x v="7"/>
    <x v="1"/>
    <n v="40"/>
    <n v="16.399999999999999"/>
  </r>
  <r>
    <x v="2"/>
    <n v="1197831"/>
    <d v="2021-09-12T00:00:00"/>
    <x v="1"/>
    <s v="Texas"/>
    <s v="Dallas"/>
    <x v="2"/>
    <n v="30"/>
    <x v="102"/>
    <n v="6450"/>
    <n v="2515.4999999999995"/>
    <n v="0.38999999999999996"/>
    <x v="1"/>
    <x v="7"/>
    <x v="1"/>
    <n v="30"/>
    <n v="11.699999999999998"/>
  </r>
  <r>
    <x v="2"/>
    <n v="1197831"/>
    <d v="2021-09-13T00:00:00"/>
    <x v="1"/>
    <s v="Texas"/>
    <s v="Dallas"/>
    <x v="3"/>
    <n v="29"/>
    <x v="337"/>
    <n v="5568"/>
    <n v="2728.32"/>
    <n v="0.49"/>
    <x v="1"/>
    <x v="7"/>
    <x v="1"/>
    <n v="29"/>
    <n v="14.21"/>
  </r>
  <r>
    <x v="2"/>
    <n v="1197831"/>
    <d v="2021-09-14T00:00:00"/>
    <x v="1"/>
    <s v="Texas"/>
    <s v="Dallas"/>
    <x v="4"/>
    <n v="40"/>
    <x v="42"/>
    <n v="6000"/>
    <n v="2220"/>
    <n v="0.37"/>
    <x v="1"/>
    <x v="7"/>
    <x v="1"/>
    <n v="40"/>
    <n v="14.8"/>
  </r>
  <r>
    <x v="2"/>
    <n v="1197831"/>
    <d v="2021-09-15T00:00:00"/>
    <x v="1"/>
    <s v="Texas"/>
    <s v="Dallas"/>
    <x v="5"/>
    <n v="42"/>
    <x v="115"/>
    <n v="11760"/>
    <n v="6468.0000000000009"/>
    <n v="0.55000000000000004"/>
    <x v="1"/>
    <x v="7"/>
    <x v="1"/>
    <n v="42"/>
    <n v="23.100000000000005"/>
  </r>
  <r>
    <x v="2"/>
    <n v="1197831"/>
    <d v="2021-09-16T00:00:00"/>
    <x v="1"/>
    <s v="Texas"/>
    <s v="Dallas"/>
    <x v="0"/>
    <n v="34"/>
    <x v="254"/>
    <n v="8704"/>
    <n v="3655.68"/>
    <n v="0.42"/>
    <x v="1"/>
    <x v="7"/>
    <x v="1"/>
    <n v="34"/>
    <n v="14.28"/>
  </r>
  <r>
    <x v="2"/>
    <n v="1197831"/>
    <d v="2021-09-17T00:00:00"/>
    <x v="1"/>
    <s v="Texas"/>
    <s v="Dallas"/>
    <x v="1"/>
    <n v="34"/>
    <x v="324"/>
    <n v="8976"/>
    <n v="3769.92"/>
    <n v="0.42"/>
    <x v="1"/>
    <x v="7"/>
    <x v="1"/>
    <n v="34"/>
    <n v="14.280000000000001"/>
  </r>
  <r>
    <x v="2"/>
    <n v="1197831"/>
    <d v="2021-09-18T00:00:00"/>
    <x v="1"/>
    <s v="Texas"/>
    <s v="Dallas"/>
    <x v="2"/>
    <n v="33"/>
    <x v="320"/>
    <n v="10626"/>
    <n v="4462.92"/>
    <n v="0.42"/>
    <x v="1"/>
    <x v="7"/>
    <x v="1"/>
    <n v="33"/>
    <n v="13.86"/>
  </r>
  <r>
    <x v="2"/>
    <n v="1197831"/>
    <d v="2021-09-19T00:00:00"/>
    <x v="1"/>
    <s v="Texas"/>
    <s v="Dallas"/>
    <x v="3"/>
    <n v="32"/>
    <x v="338"/>
    <n v="6432"/>
    <n v="3537.6000000000004"/>
    <n v="0.55000000000000004"/>
    <x v="1"/>
    <x v="7"/>
    <x v="1"/>
    <n v="32"/>
    <n v="17.600000000000001"/>
  </r>
  <r>
    <x v="2"/>
    <n v="1197831"/>
    <d v="2021-09-20T00:00:00"/>
    <x v="1"/>
    <s v="Texas"/>
    <s v="Dallas"/>
    <x v="4"/>
    <n v="39"/>
    <x v="328"/>
    <n v="7176"/>
    <n v="2726.88"/>
    <n v="0.38"/>
    <x v="1"/>
    <x v="7"/>
    <x v="1"/>
    <n v="39"/>
    <n v="14.82"/>
  </r>
  <r>
    <x v="2"/>
    <n v="1197831"/>
    <d v="2021-09-21T00:00:00"/>
    <x v="1"/>
    <s v="Texas"/>
    <s v="Dallas"/>
    <x v="5"/>
    <n v="47"/>
    <x v="323"/>
    <n v="12784"/>
    <n v="7286.880000000001"/>
    <n v="0.57000000000000006"/>
    <x v="1"/>
    <x v="7"/>
    <x v="1"/>
    <n v="47"/>
    <n v="26.790000000000003"/>
  </r>
  <r>
    <x v="2"/>
    <n v="1197831"/>
    <d v="2021-09-22T00:00:00"/>
    <x v="1"/>
    <s v="Texas"/>
    <s v="Dallas"/>
    <x v="0"/>
    <n v="34"/>
    <x v="154"/>
    <n v="8432"/>
    <n v="3625.7599999999993"/>
    <n v="0.42999999999999994"/>
    <x v="1"/>
    <x v="7"/>
    <x v="1"/>
    <n v="34"/>
    <n v="14.619999999999997"/>
  </r>
  <r>
    <x v="2"/>
    <n v="1197831"/>
    <d v="2021-09-23T00:00:00"/>
    <x v="1"/>
    <s v="Texas"/>
    <s v="Dallas"/>
    <x v="1"/>
    <n v="43"/>
    <x v="254"/>
    <n v="11008"/>
    <n v="5063.6799999999994"/>
    <n v="0.45999999999999996"/>
    <x v="1"/>
    <x v="7"/>
    <x v="1"/>
    <n v="43"/>
    <n v="19.779999999999998"/>
  </r>
  <r>
    <x v="2"/>
    <n v="1197831"/>
    <d v="2021-09-24T00:00:00"/>
    <x v="1"/>
    <s v="Texas"/>
    <s v="Dallas"/>
    <x v="2"/>
    <n v="35"/>
    <x v="333"/>
    <n v="11620"/>
    <n v="5461.4"/>
    <n v="0.47"/>
    <x v="1"/>
    <x v="7"/>
    <x v="1"/>
    <n v="35"/>
    <n v="16.45"/>
  </r>
  <r>
    <x v="2"/>
    <n v="1197831"/>
    <d v="2021-09-25T00:00:00"/>
    <x v="1"/>
    <s v="Texas"/>
    <s v="Dallas"/>
    <x v="3"/>
    <n v="38"/>
    <x v="174"/>
    <n v="6004"/>
    <n v="3242.1600000000003"/>
    <n v="0.54"/>
    <x v="1"/>
    <x v="7"/>
    <x v="1"/>
    <n v="38"/>
    <n v="20.520000000000003"/>
  </r>
  <r>
    <x v="2"/>
    <n v="1197831"/>
    <d v="2021-09-26T00:00:00"/>
    <x v="1"/>
    <s v="Texas"/>
    <s v="Dallas"/>
    <x v="4"/>
    <n v="43"/>
    <x v="174"/>
    <n v="6794"/>
    <n v="2785.54"/>
    <n v="0.41"/>
    <x v="1"/>
    <x v="7"/>
    <x v="1"/>
    <n v="43"/>
    <n v="17.63"/>
  </r>
  <r>
    <x v="2"/>
    <n v="1197831"/>
    <d v="2021-09-27T00:00:00"/>
    <x v="1"/>
    <s v="Texas"/>
    <s v="Dallas"/>
    <x v="5"/>
    <n v="43"/>
    <x v="142"/>
    <n v="10320"/>
    <n v="6192.0000000000009"/>
    <n v="0.60000000000000009"/>
    <x v="1"/>
    <x v="7"/>
    <x v="1"/>
    <n v="43"/>
    <n v="25.800000000000004"/>
  </r>
  <r>
    <x v="2"/>
    <n v="1197831"/>
    <d v="2021-09-28T00:00:00"/>
    <x v="1"/>
    <s v="Texas"/>
    <s v="Dallas"/>
    <x v="0"/>
    <n v="38"/>
    <x v="136"/>
    <n v="8816"/>
    <n v="4055.3599999999997"/>
    <n v="0.45999999999999996"/>
    <x v="1"/>
    <x v="7"/>
    <x v="1"/>
    <n v="38"/>
    <n v="17.479999999999997"/>
  </r>
  <r>
    <x v="2"/>
    <n v="1197831"/>
    <d v="2021-09-29T00:00:00"/>
    <x v="1"/>
    <s v="Texas"/>
    <s v="Dallas"/>
    <x v="1"/>
    <n v="38"/>
    <x v="126"/>
    <n v="7714"/>
    <n v="3625.58"/>
    <n v="0.47"/>
    <x v="1"/>
    <x v="7"/>
    <x v="1"/>
    <n v="38"/>
    <n v="17.86"/>
  </r>
  <r>
    <x v="2"/>
    <n v="1197831"/>
    <d v="2021-09-30T00:00:00"/>
    <x v="1"/>
    <s v="Texas"/>
    <s v="Dallas"/>
    <x v="2"/>
    <n v="47"/>
    <x v="120"/>
    <n v="11938"/>
    <n v="5372.0999999999995"/>
    <n v="0.44999999999999996"/>
    <x v="1"/>
    <x v="7"/>
    <x v="1"/>
    <n v="47"/>
    <n v="21.15"/>
  </r>
  <r>
    <x v="2"/>
    <n v="1197831"/>
    <d v="2021-10-01T00:00:00"/>
    <x v="1"/>
    <s v="Texas"/>
    <s v="Dallas"/>
    <x v="3"/>
    <n v="41"/>
    <x v="192"/>
    <n v="5535"/>
    <n v="3044.2500000000005"/>
    <n v="0.55000000000000004"/>
    <x v="1"/>
    <x v="8"/>
    <x v="1"/>
    <n v="41"/>
    <n v="22.550000000000004"/>
  </r>
  <r>
    <x v="2"/>
    <n v="1197831"/>
    <d v="2021-10-02T00:00:00"/>
    <x v="1"/>
    <s v="Texas"/>
    <s v="Dallas"/>
    <x v="4"/>
    <n v="37"/>
    <x v="197"/>
    <n v="5513"/>
    <n v="2205.1999999999998"/>
    <n v="0.39999999999999997"/>
    <x v="1"/>
    <x v="8"/>
    <x v="1"/>
    <n v="37"/>
    <n v="14.799999999999999"/>
  </r>
  <r>
    <x v="2"/>
    <n v="1197831"/>
    <d v="2021-10-03T00:00:00"/>
    <x v="1"/>
    <s v="Texas"/>
    <s v="Dallas"/>
    <x v="5"/>
    <n v="33"/>
    <x v="116"/>
    <n v="7788"/>
    <n v="4594.920000000001"/>
    <n v="0.59000000000000008"/>
    <x v="1"/>
    <x v="8"/>
    <x v="1"/>
    <n v="33"/>
    <n v="19.470000000000002"/>
  </r>
  <r>
    <x v="2"/>
    <n v="1197831"/>
    <d v="2021-10-04T00:00:00"/>
    <x v="1"/>
    <s v="Texas"/>
    <s v="Dallas"/>
    <x v="0"/>
    <n v="30"/>
    <x v="127"/>
    <n v="6390"/>
    <n v="2811.5999999999995"/>
    <n v="0.43999999999999995"/>
    <x v="1"/>
    <x v="8"/>
    <x v="1"/>
    <n v="30"/>
    <n v="13.199999999999998"/>
  </r>
  <r>
    <x v="2"/>
    <n v="1197831"/>
    <d v="2021-10-05T00:00:00"/>
    <x v="1"/>
    <s v="Texas"/>
    <s v="Dallas"/>
    <x v="1"/>
    <n v="29"/>
    <x v="156"/>
    <n v="6351"/>
    <n v="2984.97"/>
    <n v="0.47"/>
    <x v="1"/>
    <x v="8"/>
    <x v="1"/>
    <n v="29"/>
    <n v="13.629999999999999"/>
  </r>
  <r>
    <x v="2"/>
    <n v="1197831"/>
    <d v="2021-10-06T00:00:00"/>
    <x v="1"/>
    <s v="Texas"/>
    <s v="Dallas"/>
    <x v="2"/>
    <n v="32"/>
    <x v="330"/>
    <n v="6080"/>
    <n v="2675.2"/>
    <n v="0.43999999999999995"/>
    <x v="1"/>
    <x v="8"/>
    <x v="1"/>
    <n v="32"/>
    <n v="14.079999999999998"/>
  </r>
  <r>
    <x v="2"/>
    <n v="1197831"/>
    <d v="2021-10-07T00:00:00"/>
    <x v="1"/>
    <s v="Texas"/>
    <s v="Dallas"/>
    <x v="3"/>
    <n v="30"/>
    <x v="57"/>
    <n v="4350"/>
    <n v="2349"/>
    <n v="0.54"/>
    <x v="1"/>
    <x v="8"/>
    <x v="1"/>
    <n v="30"/>
    <n v="16.2"/>
  </r>
  <r>
    <x v="2"/>
    <n v="1197831"/>
    <d v="2021-10-08T00:00:00"/>
    <x v="1"/>
    <s v="Texas"/>
    <s v="Dallas"/>
    <x v="4"/>
    <n v="30"/>
    <x v="209"/>
    <n v="3840"/>
    <n v="1535.9999999999998"/>
    <n v="0.39999999999999997"/>
    <x v="1"/>
    <x v="8"/>
    <x v="1"/>
    <n v="30"/>
    <n v="11.999999999999998"/>
  </r>
  <r>
    <x v="2"/>
    <n v="1197831"/>
    <d v="2021-10-09T00:00:00"/>
    <x v="1"/>
    <s v="Texas"/>
    <s v="Dallas"/>
    <x v="5"/>
    <n v="39"/>
    <x v="330"/>
    <n v="7410"/>
    <n v="4297.8"/>
    <n v="0.58000000000000007"/>
    <x v="1"/>
    <x v="8"/>
    <x v="1"/>
    <n v="39"/>
    <n v="22.62"/>
  </r>
  <r>
    <x v="2"/>
    <n v="1197831"/>
    <d v="2021-10-10T00:00:00"/>
    <x v="1"/>
    <s v="Texas"/>
    <s v="Dallas"/>
    <x v="0"/>
    <n v="31"/>
    <x v="37"/>
    <n v="6975"/>
    <n v="2999.2499999999995"/>
    <n v="0.42999999999999994"/>
    <x v="1"/>
    <x v="8"/>
    <x v="1"/>
    <n v="31"/>
    <n v="13.329999999999998"/>
  </r>
  <r>
    <x v="2"/>
    <n v="1197831"/>
    <d v="2021-10-11T00:00:00"/>
    <x v="1"/>
    <s v="Texas"/>
    <s v="Dallas"/>
    <x v="1"/>
    <n v="27"/>
    <x v="153"/>
    <n v="5886"/>
    <n v="2648.7"/>
    <n v="0.44999999999999996"/>
    <x v="1"/>
    <x v="8"/>
    <x v="1"/>
    <n v="27"/>
    <n v="12.149999999999999"/>
  </r>
  <r>
    <x v="2"/>
    <n v="1197831"/>
    <d v="2021-10-12T00:00:00"/>
    <x v="1"/>
    <s v="Texas"/>
    <s v="Dallas"/>
    <x v="2"/>
    <n v="51"/>
    <x v="151"/>
    <n v="11628"/>
    <n v="5116.32"/>
    <n v="0.43999999999999995"/>
    <x v="1"/>
    <x v="8"/>
    <x v="1"/>
    <n v="51"/>
    <n v="22.439999999999998"/>
  </r>
  <r>
    <x v="2"/>
    <n v="1197831"/>
    <d v="2021-10-13T00:00:00"/>
    <x v="1"/>
    <s v="Texas"/>
    <s v="Dallas"/>
    <x v="3"/>
    <n v="50"/>
    <x v="160"/>
    <n v="8000"/>
    <n v="4160"/>
    <n v="0.52"/>
    <x v="1"/>
    <x v="8"/>
    <x v="1"/>
    <n v="50"/>
    <n v="26"/>
  </r>
  <r>
    <x v="2"/>
    <n v="1197831"/>
    <d v="2021-10-14T00:00:00"/>
    <x v="1"/>
    <s v="Texas"/>
    <s v="Dallas"/>
    <x v="4"/>
    <n v="46"/>
    <x v="244"/>
    <n v="7452"/>
    <n v="2906.2799999999997"/>
    <n v="0.38999999999999996"/>
    <x v="1"/>
    <x v="8"/>
    <x v="1"/>
    <n v="46"/>
    <n v="17.939999999999998"/>
  </r>
  <r>
    <x v="2"/>
    <n v="1197831"/>
    <d v="2021-10-15T00:00:00"/>
    <x v="1"/>
    <s v="Texas"/>
    <s v="Dallas"/>
    <x v="5"/>
    <n v="51"/>
    <x v="116"/>
    <n v="12036"/>
    <n v="7341.9600000000009"/>
    <n v="0.6100000000000001"/>
    <x v="1"/>
    <x v="8"/>
    <x v="1"/>
    <n v="51"/>
    <n v="31.110000000000003"/>
  </r>
  <r>
    <x v="2"/>
    <n v="1197831"/>
    <d v="2021-10-16T00:00:00"/>
    <x v="1"/>
    <s v="Texas"/>
    <s v="Dallas"/>
    <x v="0"/>
    <n v="46"/>
    <x v="296"/>
    <n v="12926"/>
    <n v="6075.2199999999993"/>
    <n v="0.47"/>
    <x v="1"/>
    <x v="8"/>
    <x v="1"/>
    <n v="46"/>
    <n v="21.619999999999997"/>
  </r>
  <r>
    <x v="2"/>
    <n v="1197831"/>
    <d v="2021-10-17T00:00:00"/>
    <x v="1"/>
    <s v="Texas"/>
    <s v="Dallas"/>
    <x v="1"/>
    <n v="39"/>
    <x v="154"/>
    <n v="9672"/>
    <n v="4062.24"/>
    <n v="0.42"/>
    <x v="1"/>
    <x v="8"/>
    <x v="1"/>
    <n v="39"/>
    <n v="16.38"/>
  </r>
  <r>
    <x v="2"/>
    <n v="1197831"/>
    <d v="2021-10-18T00:00:00"/>
    <x v="1"/>
    <s v="Texas"/>
    <s v="Dallas"/>
    <x v="2"/>
    <n v="46"/>
    <x v="101"/>
    <n v="10994"/>
    <n v="4837.3599999999997"/>
    <n v="0.43999999999999995"/>
    <x v="1"/>
    <x v="8"/>
    <x v="1"/>
    <n v="46"/>
    <n v="20.239999999999998"/>
  </r>
  <r>
    <x v="2"/>
    <n v="1197831"/>
    <d v="2021-10-19T00:00:00"/>
    <x v="1"/>
    <s v="Texas"/>
    <s v="Dallas"/>
    <x v="3"/>
    <n v="44"/>
    <x v="330"/>
    <n v="8360"/>
    <n v="4681.6000000000004"/>
    <n v="0.56000000000000005"/>
    <x v="1"/>
    <x v="8"/>
    <x v="1"/>
    <n v="44"/>
    <n v="24.64"/>
  </r>
  <r>
    <x v="2"/>
    <n v="1197831"/>
    <d v="2021-10-20T00:00:00"/>
    <x v="1"/>
    <s v="Texas"/>
    <s v="Dallas"/>
    <x v="4"/>
    <n v="47"/>
    <x v="137"/>
    <n v="7896"/>
    <n v="2921.52"/>
    <n v="0.37"/>
    <x v="1"/>
    <x v="8"/>
    <x v="1"/>
    <n v="47"/>
    <n v="17.39"/>
  </r>
  <r>
    <x v="2"/>
    <n v="1197831"/>
    <d v="2021-10-21T00:00:00"/>
    <x v="1"/>
    <s v="Texas"/>
    <s v="Dallas"/>
    <x v="5"/>
    <n v="54"/>
    <x v="254"/>
    <n v="13824"/>
    <n v="8294.4000000000015"/>
    <n v="0.60000000000000009"/>
    <x v="1"/>
    <x v="8"/>
    <x v="1"/>
    <n v="54"/>
    <n v="32.400000000000006"/>
  </r>
  <r>
    <x v="0"/>
    <n v="1185732"/>
    <d v="2021-10-22T00:00:00"/>
    <x v="1"/>
    <s v="Texas"/>
    <s v="Dallas"/>
    <x v="0"/>
    <n v="34"/>
    <x v="209"/>
    <n v="4352"/>
    <n v="2698.2400000000007"/>
    <n v="0.62000000000000011"/>
    <x v="1"/>
    <x v="8"/>
    <x v="1"/>
    <n v="34"/>
    <n v="21.080000000000005"/>
  </r>
  <r>
    <x v="0"/>
    <n v="1185732"/>
    <d v="2021-10-23T00:00:00"/>
    <x v="1"/>
    <s v="Texas"/>
    <s v="Dallas"/>
    <x v="1"/>
    <n v="34"/>
    <x v="181"/>
    <n v="2312"/>
    <n v="901.68"/>
    <n v="0.38999999999999996"/>
    <x v="1"/>
    <x v="8"/>
    <x v="1"/>
    <n v="34"/>
    <n v="13.26"/>
  </r>
  <r>
    <x v="0"/>
    <n v="1185732"/>
    <d v="2021-10-24T00:00:00"/>
    <x v="1"/>
    <s v="Texas"/>
    <s v="Dallas"/>
    <x v="2"/>
    <n v="28"/>
    <x v="249"/>
    <n v="2016"/>
    <n v="846.71999999999991"/>
    <n v="0.42"/>
    <x v="1"/>
    <x v="8"/>
    <x v="1"/>
    <n v="28"/>
    <n v="11.759999999999998"/>
  </r>
  <r>
    <x v="0"/>
    <n v="1185732"/>
    <d v="2021-10-25T00:00:00"/>
    <x v="1"/>
    <s v="Texas"/>
    <s v="Dallas"/>
    <x v="3"/>
    <n v="28"/>
    <x v="264"/>
    <n v="644"/>
    <n v="276.91999999999996"/>
    <n v="0.42999999999999994"/>
    <x v="1"/>
    <x v="8"/>
    <x v="1"/>
    <n v="28"/>
    <n v="12.039999999999997"/>
  </r>
  <r>
    <x v="0"/>
    <n v="1185732"/>
    <d v="2021-10-26T00:00:00"/>
    <x v="0"/>
    <s v="Pennsylvania"/>
    <s v="Philadelphia"/>
    <x v="4"/>
    <n v="42"/>
    <x v="207"/>
    <n v="1722"/>
    <n v="706.02"/>
    <n v="0.41"/>
    <x v="1"/>
    <x v="8"/>
    <x v="1"/>
    <n v="42"/>
    <n v="17.22"/>
  </r>
  <r>
    <x v="0"/>
    <n v="1185732"/>
    <d v="2021-10-27T00:00:00"/>
    <x v="0"/>
    <s v="Pennsylvania"/>
    <s v="Philadelphia"/>
    <x v="5"/>
    <n v="32"/>
    <x v="227"/>
    <n v="2240"/>
    <n v="761.59999999999991"/>
    <n v="0.33999999999999997"/>
    <x v="1"/>
    <x v="8"/>
    <x v="1"/>
    <n v="32"/>
    <n v="10.879999999999999"/>
  </r>
  <r>
    <x v="0"/>
    <n v="1185732"/>
    <d v="2021-10-28T00:00:00"/>
    <x v="0"/>
    <s v="Pennsylvania"/>
    <s v="Philadelphia"/>
    <x v="0"/>
    <n v="32"/>
    <x v="339"/>
    <n v="5312"/>
    <n v="3187.2000000000003"/>
    <n v="0.60000000000000009"/>
    <x v="1"/>
    <x v="8"/>
    <x v="1"/>
    <n v="32"/>
    <n v="19.200000000000003"/>
  </r>
  <r>
    <x v="0"/>
    <n v="1185732"/>
    <d v="2021-10-29T00:00:00"/>
    <x v="0"/>
    <s v="Pennsylvania"/>
    <s v="Philadelphia"/>
    <x v="1"/>
    <n v="32"/>
    <x v="178"/>
    <n v="1408"/>
    <n v="563.19999999999993"/>
    <n v="0.39999999999999997"/>
    <x v="1"/>
    <x v="8"/>
    <x v="1"/>
    <n v="32"/>
    <n v="12.799999999999999"/>
  </r>
  <r>
    <x v="0"/>
    <n v="1185732"/>
    <d v="2021-10-30T00:00:00"/>
    <x v="0"/>
    <s v="Pennsylvania"/>
    <s v="Philadelphia"/>
    <x v="2"/>
    <n v="25"/>
    <x v="190"/>
    <n v="1350"/>
    <n v="607.49999999999989"/>
    <n v="0.44999999999999996"/>
    <x v="1"/>
    <x v="8"/>
    <x v="1"/>
    <n v="25"/>
    <n v="11.249999999999998"/>
  </r>
  <r>
    <x v="0"/>
    <n v="1185732"/>
    <d v="2021-10-31T00:00:00"/>
    <x v="0"/>
    <s v="Pennsylvania"/>
    <s v="Philadelphia"/>
    <x v="3"/>
    <n v="28"/>
    <x v="340"/>
    <n v="476"/>
    <n v="199.92"/>
    <n v="0.42"/>
    <x v="1"/>
    <x v="8"/>
    <x v="1"/>
    <n v="28"/>
    <n v="11.76"/>
  </r>
  <r>
    <x v="0"/>
    <n v="1185732"/>
    <d v="2021-11-01T00:00:00"/>
    <x v="0"/>
    <s v="Pennsylvania"/>
    <s v="Philadelphia"/>
    <x v="4"/>
    <n v="39"/>
    <x v="341"/>
    <n v="1560"/>
    <n v="577.20000000000005"/>
    <n v="0.37"/>
    <x v="1"/>
    <x v="9"/>
    <x v="1"/>
    <n v="39"/>
    <n v="14.430000000000001"/>
  </r>
  <r>
    <x v="0"/>
    <n v="1185732"/>
    <d v="2021-11-02T00:00:00"/>
    <x v="0"/>
    <s v="Pennsylvania"/>
    <s v="Philadelphia"/>
    <x v="5"/>
    <n v="30"/>
    <x v="238"/>
    <n v="2220"/>
    <n v="777"/>
    <n v="0.35"/>
    <x v="1"/>
    <x v="9"/>
    <x v="1"/>
    <n v="30"/>
    <n v="10.5"/>
  </r>
  <r>
    <x v="0"/>
    <n v="1185732"/>
    <d v="2021-11-03T00:00:00"/>
    <x v="0"/>
    <s v="Pennsylvania"/>
    <s v="Philadelphia"/>
    <x v="0"/>
    <n v="39"/>
    <x v="163"/>
    <n v="6084"/>
    <n v="3528.7200000000003"/>
    <n v="0.58000000000000007"/>
    <x v="1"/>
    <x v="9"/>
    <x v="1"/>
    <n v="39"/>
    <n v="22.62"/>
  </r>
  <r>
    <x v="0"/>
    <n v="1185732"/>
    <d v="2021-11-04T00:00:00"/>
    <x v="0"/>
    <s v="Pennsylvania"/>
    <s v="Philadelphia"/>
    <x v="1"/>
    <n v="33"/>
    <x v="206"/>
    <n v="1749"/>
    <n v="647.13"/>
    <n v="0.37"/>
    <x v="1"/>
    <x v="9"/>
    <x v="1"/>
    <n v="33"/>
    <n v="12.209999999999999"/>
  </r>
  <r>
    <x v="0"/>
    <n v="1185732"/>
    <d v="2021-11-05T00:00:00"/>
    <x v="0"/>
    <s v="Pennsylvania"/>
    <s v="Philadelphia"/>
    <x v="2"/>
    <n v="29"/>
    <x v="208"/>
    <n v="1682"/>
    <n v="756.9"/>
    <n v="0.44999999999999996"/>
    <x v="1"/>
    <x v="9"/>
    <x v="1"/>
    <n v="29"/>
    <n v="13.049999999999999"/>
  </r>
  <r>
    <x v="0"/>
    <n v="1185732"/>
    <d v="2021-11-06T00:00:00"/>
    <x v="0"/>
    <s v="Pennsylvania"/>
    <s v="Philadelphia"/>
    <x v="3"/>
    <n v="32"/>
    <x v="221"/>
    <n v="256"/>
    <n v="112.63999999999999"/>
    <n v="0.43999999999999995"/>
    <x v="1"/>
    <x v="9"/>
    <x v="1"/>
    <n v="32"/>
    <n v="14.079999999999998"/>
  </r>
  <r>
    <x v="0"/>
    <n v="1185732"/>
    <d v="2021-11-07T00:00:00"/>
    <x v="0"/>
    <s v="Pennsylvania"/>
    <s v="Philadelphia"/>
    <x v="4"/>
    <n v="41"/>
    <x v="342"/>
    <n v="984"/>
    <n v="334.55999999999995"/>
    <n v="0.33999999999999997"/>
    <x v="1"/>
    <x v="9"/>
    <x v="1"/>
    <n v="41"/>
    <n v="13.939999999999998"/>
  </r>
  <r>
    <x v="0"/>
    <n v="1185732"/>
    <d v="2021-11-08T00:00:00"/>
    <x v="0"/>
    <s v="Pennsylvania"/>
    <s v="Philadelphia"/>
    <x v="5"/>
    <n v="38"/>
    <x v="176"/>
    <n v="2318"/>
    <n v="718.58"/>
    <n v="0.31"/>
    <x v="1"/>
    <x v="9"/>
    <x v="1"/>
    <n v="38"/>
    <n v="11.780000000000001"/>
  </r>
  <r>
    <x v="0"/>
    <n v="1185732"/>
    <d v="2021-11-09T00:00:00"/>
    <x v="0"/>
    <s v="Pennsylvania"/>
    <s v="Philadelphia"/>
    <x v="0"/>
    <n v="35"/>
    <x v="150"/>
    <n v="4900"/>
    <n v="2793.0000000000005"/>
    <n v="0.57000000000000006"/>
    <x v="1"/>
    <x v="9"/>
    <x v="1"/>
    <n v="35"/>
    <n v="19.950000000000003"/>
  </r>
  <r>
    <x v="0"/>
    <n v="1185732"/>
    <d v="2021-11-10T00:00:00"/>
    <x v="0"/>
    <s v="Pennsylvania"/>
    <s v="Philadelphia"/>
    <x v="1"/>
    <n v="37"/>
    <x v="175"/>
    <n v="1887"/>
    <n v="603.84"/>
    <n v="0.32"/>
    <x v="1"/>
    <x v="9"/>
    <x v="1"/>
    <n v="37"/>
    <n v="11.84"/>
  </r>
  <r>
    <x v="0"/>
    <n v="1185732"/>
    <d v="2021-11-11T00:00:00"/>
    <x v="0"/>
    <s v="Pennsylvania"/>
    <s v="Philadelphia"/>
    <x v="2"/>
    <n v="27"/>
    <x v="175"/>
    <n v="1377"/>
    <n v="578.34"/>
    <n v="0.42"/>
    <x v="1"/>
    <x v="9"/>
    <x v="1"/>
    <n v="27"/>
    <n v="11.34"/>
  </r>
  <r>
    <x v="0"/>
    <n v="1185732"/>
    <d v="2021-11-12T00:00:00"/>
    <x v="0"/>
    <s v="Pennsylvania"/>
    <s v="Philadelphia"/>
    <x v="3"/>
    <n v="36"/>
    <x v="342"/>
    <n v="864"/>
    <n v="328.32"/>
    <n v="0.38"/>
    <x v="1"/>
    <x v="9"/>
    <x v="1"/>
    <n v="36"/>
    <n v="13.68"/>
  </r>
  <r>
    <x v="0"/>
    <n v="1185732"/>
    <d v="2021-11-13T00:00:00"/>
    <x v="0"/>
    <s v="Pennsylvania"/>
    <s v="Philadelphia"/>
    <x v="4"/>
    <n v="45"/>
    <x v="259"/>
    <n v="1170"/>
    <n v="432.9"/>
    <n v="0.37"/>
    <x v="1"/>
    <x v="9"/>
    <x v="1"/>
    <n v="45"/>
    <n v="16.649999999999999"/>
  </r>
  <r>
    <x v="0"/>
    <n v="1185732"/>
    <d v="2021-11-14T00:00:00"/>
    <x v="0"/>
    <s v="Pennsylvania"/>
    <s v="Philadelphia"/>
    <x v="5"/>
    <n v="39"/>
    <x v="293"/>
    <n v="2496"/>
    <n v="673.92000000000007"/>
    <n v="0.27"/>
    <x v="1"/>
    <x v="9"/>
    <x v="1"/>
    <n v="39"/>
    <n v="10.530000000000001"/>
  </r>
  <r>
    <x v="0"/>
    <n v="1185732"/>
    <d v="2021-11-15T00:00:00"/>
    <x v="0"/>
    <s v="Pennsylvania"/>
    <s v="Philadelphia"/>
    <x v="0"/>
    <n v="44"/>
    <x v="42"/>
    <n v="6600"/>
    <n v="3432"/>
    <n v="0.52"/>
    <x v="1"/>
    <x v="9"/>
    <x v="1"/>
    <n v="44"/>
    <n v="22.88"/>
  </r>
  <r>
    <x v="0"/>
    <n v="1185732"/>
    <d v="2021-11-16T00:00:00"/>
    <x v="0"/>
    <s v="Pennsylvania"/>
    <s v="Philadelphia"/>
    <x v="1"/>
    <n v="40"/>
    <x v="190"/>
    <n v="2160"/>
    <n v="712.8"/>
    <n v="0.32999999999999996"/>
    <x v="1"/>
    <x v="9"/>
    <x v="1"/>
    <n v="40"/>
    <n v="13.2"/>
  </r>
  <r>
    <x v="0"/>
    <n v="1185732"/>
    <d v="2021-11-17T00:00:00"/>
    <x v="0"/>
    <s v="Pennsylvania"/>
    <s v="Philadelphia"/>
    <x v="2"/>
    <n v="38"/>
    <x v="206"/>
    <n v="2014"/>
    <n v="745.18"/>
    <n v="0.37"/>
    <x v="1"/>
    <x v="9"/>
    <x v="1"/>
    <n v="38"/>
    <n v="14.059999999999999"/>
  </r>
  <r>
    <x v="0"/>
    <n v="1185732"/>
    <d v="2021-11-18T00:00:00"/>
    <x v="0"/>
    <s v="Pennsylvania"/>
    <s v="Philadelphia"/>
    <x v="3"/>
    <n v="42"/>
    <x v="171"/>
    <n v="1428"/>
    <n v="571.19999999999993"/>
    <n v="0.39999999999999997"/>
    <x v="1"/>
    <x v="9"/>
    <x v="1"/>
    <n v="42"/>
    <n v="16.799999999999997"/>
  </r>
  <r>
    <x v="0"/>
    <n v="1185732"/>
    <d v="2021-11-19T00:00:00"/>
    <x v="0"/>
    <s v="Pennsylvania"/>
    <s v="Philadelphia"/>
    <x v="4"/>
    <n v="51"/>
    <x v="203"/>
    <n v="1989"/>
    <n v="735.93"/>
    <n v="0.37"/>
    <x v="1"/>
    <x v="9"/>
    <x v="1"/>
    <n v="51"/>
    <n v="18.869999999999997"/>
  </r>
  <r>
    <x v="0"/>
    <n v="1185732"/>
    <d v="2021-11-20T00:00:00"/>
    <x v="0"/>
    <s v="Pennsylvania"/>
    <s v="Philadelphia"/>
    <x v="5"/>
    <n v="51"/>
    <x v="252"/>
    <n v="3978"/>
    <n v="1471.86"/>
    <n v="0.37"/>
    <x v="1"/>
    <x v="9"/>
    <x v="1"/>
    <n v="51"/>
    <n v="18.869999999999997"/>
  </r>
  <r>
    <x v="0"/>
    <n v="1185732"/>
    <d v="2021-11-21T00:00:00"/>
    <x v="0"/>
    <s v="Pennsylvania"/>
    <s v="Philadelphia"/>
    <x v="0"/>
    <n v="49"/>
    <x v="84"/>
    <n v="8330"/>
    <n v="4748.1000000000004"/>
    <n v="0.57000000000000006"/>
    <x v="1"/>
    <x v="9"/>
    <x v="1"/>
    <n v="49"/>
    <n v="27.930000000000003"/>
  </r>
  <r>
    <x v="0"/>
    <n v="1185732"/>
    <d v="2021-11-22T00:00:00"/>
    <x v="0"/>
    <s v="Pennsylvania"/>
    <s v="Philadelphia"/>
    <x v="1"/>
    <n v="41"/>
    <x v="211"/>
    <n v="3485"/>
    <n v="1359.1499999999999"/>
    <n v="0.38999999999999996"/>
    <x v="1"/>
    <x v="9"/>
    <x v="1"/>
    <n v="41"/>
    <n v="15.989999999999998"/>
  </r>
  <r>
    <x v="0"/>
    <n v="1185732"/>
    <d v="2021-11-23T00:00:00"/>
    <x v="0"/>
    <s v="Pennsylvania"/>
    <s v="Philadelphia"/>
    <x v="2"/>
    <n v="42"/>
    <x v="190"/>
    <n v="2268"/>
    <n v="975.2399999999999"/>
    <n v="0.42999999999999994"/>
    <x v="1"/>
    <x v="9"/>
    <x v="1"/>
    <n v="42"/>
    <n v="18.059999999999999"/>
  </r>
  <r>
    <x v="0"/>
    <n v="1185732"/>
    <d v="2021-11-24T00:00:00"/>
    <x v="0"/>
    <s v="Pennsylvania"/>
    <s v="Philadelphia"/>
    <x v="3"/>
    <n v="43"/>
    <x v="206"/>
    <n v="2279"/>
    <n v="1071.1299999999999"/>
    <n v="0.47"/>
    <x v="1"/>
    <x v="9"/>
    <x v="1"/>
    <n v="43"/>
    <n v="20.209999999999997"/>
  </r>
  <r>
    <x v="0"/>
    <n v="1185732"/>
    <d v="2021-11-25T00:00:00"/>
    <x v="0"/>
    <s v="Pennsylvania"/>
    <s v="Philadelphia"/>
    <x v="4"/>
    <n v="43"/>
    <x v="291"/>
    <n v="2064"/>
    <n v="866.88"/>
    <n v="0.42"/>
    <x v="1"/>
    <x v="9"/>
    <x v="1"/>
    <n v="43"/>
    <n v="18.059999999999999"/>
  </r>
  <r>
    <x v="0"/>
    <n v="1185732"/>
    <d v="2021-11-26T00:00:00"/>
    <x v="0"/>
    <s v="Pennsylvania"/>
    <s v="Philadelphia"/>
    <x v="5"/>
    <n v="52"/>
    <x v="193"/>
    <n v="5460"/>
    <n v="1910.9999999999998"/>
    <n v="0.35"/>
    <x v="1"/>
    <x v="9"/>
    <x v="1"/>
    <n v="52"/>
    <n v="18.2"/>
  </r>
  <r>
    <x v="0"/>
    <n v="1185732"/>
    <d v="2021-11-27T00:00:00"/>
    <x v="0"/>
    <s v="Pennsylvania"/>
    <s v="Philadelphia"/>
    <x v="0"/>
    <n v="49"/>
    <x v="36"/>
    <n v="8575"/>
    <n v="4887.7500000000009"/>
    <n v="0.57000000000000006"/>
    <x v="1"/>
    <x v="9"/>
    <x v="1"/>
    <n v="49"/>
    <n v="27.930000000000007"/>
  </r>
  <r>
    <x v="0"/>
    <n v="1185732"/>
    <d v="2021-11-28T00:00:00"/>
    <x v="0"/>
    <s v="Pennsylvania"/>
    <s v="Philadelphia"/>
    <x v="1"/>
    <n v="45"/>
    <x v="343"/>
    <n v="4455"/>
    <n v="1737.4499999999998"/>
    <n v="0.38999999999999996"/>
    <x v="1"/>
    <x v="9"/>
    <x v="1"/>
    <n v="45"/>
    <n v="17.549999999999997"/>
  </r>
  <r>
    <x v="0"/>
    <n v="1185732"/>
    <d v="2021-11-29T00:00:00"/>
    <x v="0"/>
    <s v="Pennsylvania"/>
    <s v="Philadelphia"/>
    <x v="2"/>
    <n v="43"/>
    <x v="249"/>
    <n v="3096"/>
    <n v="1331.2799999999997"/>
    <n v="0.42999999999999994"/>
    <x v="1"/>
    <x v="9"/>
    <x v="1"/>
    <n v="43"/>
    <n v="18.489999999999995"/>
  </r>
  <r>
    <x v="0"/>
    <n v="1185732"/>
    <d v="2021-11-30T00:00:00"/>
    <x v="0"/>
    <s v="Pennsylvania"/>
    <s v="Philadelphia"/>
    <x v="3"/>
    <n v="39"/>
    <x v="195"/>
    <n v="2184"/>
    <n v="1026.48"/>
    <n v="0.47"/>
    <x v="1"/>
    <x v="9"/>
    <x v="1"/>
    <n v="39"/>
    <n v="18.330000000000002"/>
  </r>
  <r>
    <x v="0"/>
    <n v="1185732"/>
    <d v="2021-12-01T00:00:00"/>
    <x v="0"/>
    <s v="Pennsylvania"/>
    <s v="Philadelphia"/>
    <x v="4"/>
    <n v="50"/>
    <x v="293"/>
    <n v="3200"/>
    <n v="1280"/>
    <n v="0.39999999999999997"/>
    <x v="1"/>
    <x v="10"/>
    <x v="1"/>
    <n v="50"/>
    <n v="20"/>
  </r>
  <r>
    <x v="0"/>
    <n v="1185732"/>
    <d v="2021-12-02T00:00:00"/>
    <x v="0"/>
    <s v="Pennsylvania"/>
    <s v="Philadelphia"/>
    <x v="5"/>
    <n v="50"/>
    <x v="210"/>
    <n v="5800"/>
    <n v="2088"/>
    <n v="0.36"/>
    <x v="1"/>
    <x v="10"/>
    <x v="1"/>
    <n v="50"/>
    <n v="18"/>
  </r>
  <r>
    <x v="0"/>
    <n v="1185732"/>
    <d v="2021-12-03T00:00:00"/>
    <x v="0"/>
    <s v="Pennsylvania"/>
    <s v="Philadelphia"/>
    <x v="0"/>
    <n v="51"/>
    <x v="289"/>
    <n v="9129"/>
    <n v="5294.8200000000006"/>
    <n v="0.58000000000000007"/>
    <x v="1"/>
    <x v="10"/>
    <x v="1"/>
    <n v="51"/>
    <n v="29.580000000000002"/>
  </r>
  <r>
    <x v="0"/>
    <n v="1185732"/>
    <d v="2021-12-04T00:00:00"/>
    <x v="0"/>
    <s v="Pennsylvania"/>
    <s v="Philadelphia"/>
    <x v="1"/>
    <n v="44"/>
    <x v="240"/>
    <n v="4488"/>
    <n v="1884.96"/>
    <n v="0.42"/>
    <x v="1"/>
    <x v="10"/>
    <x v="1"/>
    <n v="44"/>
    <n v="18.48"/>
  </r>
  <r>
    <x v="0"/>
    <n v="1185732"/>
    <d v="2021-12-05T00:00:00"/>
    <x v="0"/>
    <s v="Pennsylvania"/>
    <s v="Philadelphia"/>
    <x v="2"/>
    <n v="38"/>
    <x v="344"/>
    <n v="3002"/>
    <n v="1410.9399999999998"/>
    <n v="0.47"/>
    <x v="1"/>
    <x v="10"/>
    <x v="1"/>
    <n v="38"/>
    <n v="17.86"/>
  </r>
  <r>
    <x v="0"/>
    <n v="1185732"/>
    <d v="2021-12-06T00:00:00"/>
    <x v="0"/>
    <s v="Pennsylvania"/>
    <s v="Philadelphia"/>
    <x v="3"/>
    <n v="43"/>
    <x v="345"/>
    <n v="2666"/>
    <n v="1226.3599999999999"/>
    <n v="0.45999999999999996"/>
    <x v="1"/>
    <x v="10"/>
    <x v="1"/>
    <n v="43"/>
    <n v="19.779999999999998"/>
  </r>
  <r>
    <x v="0"/>
    <n v="1185732"/>
    <d v="2021-12-07T00:00:00"/>
    <x v="0"/>
    <s v="Pennsylvania"/>
    <s v="Philadelphia"/>
    <x v="4"/>
    <n v="46"/>
    <x v="190"/>
    <n v="2484"/>
    <n v="968.75999999999988"/>
    <n v="0.38999999999999996"/>
    <x v="1"/>
    <x v="10"/>
    <x v="1"/>
    <n v="46"/>
    <n v="17.939999999999998"/>
  </r>
  <r>
    <x v="0"/>
    <n v="1185732"/>
    <d v="2021-12-08T00:00:00"/>
    <x v="0"/>
    <s v="Pennsylvania"/>
    <s v="Philadelphia"/>
    <x v="5"/>
    <n v="49"/>
    <x v="248"/>
    <n v="6027"/>
    <n v="2169.7199999999998"/>
    <n v="0.36"/>
    <x v="1"/>
    <x v="10"/>
    <x v="1"/>
    <n v="49"/>
    <n v="17.639999999999997"/>
  </r>
  <r>
    <x v="0"/>
    <n v="1185732"/>
    <d v="2021-12-09T00:00:00"/>
    <x v="0"/>
    <s v="Pennsylvania"/>
    <s v="Philadelphia"/>
    <x v="0"/>
    <n v="46"/>
    <x v="244"/>
    <n v="7452"/>
    <n v="3875.04"/>
    <n v="0.52"/>
    <x v="1"/>
    <x v="10"/>
    <x v="1"/>
    <n v="46"/>
    <n v="23.919999999999998"/>
  </r>
  <r>
    <x v="0"/>
    <n v="1185732"/>
    <d v="2021-12-10T00:00:00"/>
    <x v="0"/>
    <s v="Pennsylvania"/>
    <s v="Philadelphia"/>
    <x v="1"/>
    <n v="40"/>
    <x v="250"/>
    <n v="3640"/>
    <n v="1237.5999999999999"/>
    <n v="0.33999999999999997"/>
    <x v="1"/>
    <x v="10"/>
    <x v="1"/>
    <n v="40"/>
    <n v="13.6"/>
  </r>
  <r>
    <x v="0"/>
    <n v="1185732"/>
    <d v="2021-12-11T00:00:00"/>
    <x v="0"/>
    <s v="Pennsylvania"/>
    <s v="Philadelphia"/>
    <x v="2"/>
    <n v="32"/>
    <x v="180"/>
    <n v="1920"/>
    <n v="767.99999999999989"/>
    <n v="0.39999999999999997"/>
    <x v="1"/>
    <x v="10"/>
    <x v="1"/>
    <n v="32"/>
    <n v="12.799999999999999"/>
  </r>
  <r>
    <x v="0"/>
    <n v="1185732"/>
    <d v="2021-12-12T00:00:00"/>
    <x v="0"/>
    <s v="Pennsylvania"/>
    <s v="Philadelphia"/>
    <x v="3"/>
    <n v="32"/>
    <x v="206"/>
    <n v="1696"/>
    <n v="695.36"/>
    <n v="0.41"/>
    <x v="1"/>
    <x v="10"/>
    <x v="1"/>
    <n v="32"/>
    <n v="13.120000000000001"/>
  </r>
  <r>
    <x v="0"/>
    <n v="1185732"/>
    <d v="2021-12-13T00:00:00"/>
    <x v="0"/>
    <s v="Pennsylvania"/>
    <s v="Philadelphia"/>
    <x v="4"/>
    <n v="36"/>
    <x v="207"/>
    <n v="1476"/>
    <n v="501.84"/>
    <n v="0.33999999999999997"/>
    <x v="1"/>
    <x v="10"/>
    <x v="1"/>
    <n v="36"/>
    <n v="12.24"/>
  </r>
  <r>
    <x v="0"/>
    <n v="1185732"/>
    <d v="2021-12-14T00:00:00"/>
    <x v="0"/>
    <s v="Pennsylvania"/>
    <s v="Philadelphia"/>
    <x v="5"/>
    <n v="48"/>
    <x v="344"/>
    <n v="3792"/>
    <n v="1175.52"/>
    <n v="0.31"/>
    <x v="1"/>
    <x v="10"/>
    <x v="1"/>
    <n v="48"/>
    <n v="14.879999999999999"/>
  </r>
  <r>
    <x v="0"/>
    <n v="1185732"/>
    <d v="2021-12-15T00:00:00"/>
    <x v="0"/>
    <s v="Pennsylvania"/>
    <s v="Philadelphia"/>
    <x v="0"/>
    <n v="47"/>
    <x v="168"/>
    <n v="5828"/>
    <n v="3088.84"/>
    <n v="0.53"/>
    <x v="1"/>
    <x v="10"/>
    <x v="1"/>
    <n v="47"/>
    <n v="24.91"/>
  </r>
  <r>
    <x v="0"/>
    <n v="1185732"/>
    <d v="2021-12-16T00:00:00"/>
    <x v="0"/>
    <s v="Pennsylvania"/>
    <s v="Philadelphia"/>
    <x v="1"/>
    <n v="35"/>
    <x v="181"/>
    <n v="2380"/>
    <n v="761.6"/>
    <n v="0.32"/>
    <x v="1"/>
    <x v="10"/>
    <x v="1"/>
    <n v="35"/>
    <n v="11.200000000000001"/>
  </r>
  <r>
    <x v="0"/>
    <n v="1185732"/>
    <d v="2021-12-17T00:00:00"/>
    <x v="0"/>
    <s v="Pennsylvania"/>
    <s v="Philadelphia"/>
    <x v="2"/>
    <n v="38"/>
    <x v="183"/>
    <n v="1444"/>
    <n v="548.72"/>
    <n v="0.38"/>
    <x v="1"/>
    <x v="10"/>
    <x v="1"/>
    <n v="38"/>
    <n v="14.440000000000001"/>
  </r>
  <r>
    <x v="0"/>
    <n v="1185732"/>
    <d v="2021-12-18T00:00:00"/>
    <x v="0"/>
    <s v="Pennsylvania"/>
    <s v="Philadelphia"/>
    <x v="3"/>
    <n v="40"/>
    <x v="171"/>
    <n v="1360"/>
    <n v="516.79999999999995"/>
    <n v="0.38"/>
    <x v="1"/>
    <x v="10"/>
    <x v="1"/>
    <n v="40"/>
    <n v="15.2"/>
  </r>
  <r>
    <x v="0"/>
    <n v="1185732"/>
    <d v="2021-12-19T00:00:00"/>
    <x v="0"/>
    <s v="Pennsylvania"/>
    <s v="Philadelphia"/>
    <x v="4"/>
    <n v="43"/>
    <x v="267"/>
    <n v="1290"/>
    <n v="425.69999999999993"/>
    <n v="0.32999999999999996"/>
    <x v="1"/>
    <x v="10"/>
    <x v="1"/>
    <n v="43"/>
    <n v="14.189999999999998"/>
  </r>
  <r>
    <x v="0"/>
    <n v="1185732"/>
    <d v="2021-12-20T00:00:00"/>
    <x v="0"/>
    <s v="Pennsylvania"/>
    <s v="Philadelphia"/>
    <x v="5"/>
    <n v="42"/>
    <x v="238"/>
    <n v="3108"/>
    <n v="994.56000000000006"/>
    <n v="0.32"/>
    <x v="1"/>
    <x v="10"/>
    <x v="1"/>
    <n v="42"/>
    <n v="13.440000000000001"/>
  </r>
  <r>
    <x v="0"/>
    <n v="1185732"/>
    <d v="2021-12-21T00:00:00"/>
    <x v="0"/>
    <s v="Pennsylvania"/>
    <s v="Philadelphia"/>
    <x v="0"/>
    <n v="48"/>
    <x v="168"/>
    <n v="5952"/>
    <n v="3571.2000000000007"/>
    <n v="0.60000000000000009"/>
    <x v="1"/>
    <x v="10"/>
    <x v="1"/>
    <n v="48"/>
    <n v="28.800000000000004"/>
  </r>
  <r>
    <x v="0"/>
    <n v="1185732"/>
    <d v="2021-12-22T00:00:00"/>
    <x v="0"/>
    <s v="Pennsylvania"/>
    <s v="Philadelphia"/>
    <x v="1"/>
    <n v="43"/>
    <x v="181"/>
    <n v="2924"/>
    <n v="1228.08"/>
    <n v="0.42"/>
    <x v="1"/>
    <x v="10"/>
    <x v="1"/>
    <n v="43"/>
    <n v="18.059999999999999"/>
  </r>
  <r>
    <x v="0"/>
    <n v="1185732"/>
    <d v="2021-12-23T00:00:00"/>
    <x v="0"/>
    <s v="Pennsylvania"/>
    <s v="Philadelphia"/>
    <x v="2"/>
    <n v="47"/>
    <x v="346"/>
    <n v="3102"/>
    <n v="1364.8799999999999"/>
    <n v="0.43999999999999995"/>
    <x v="1"/>
    <x v="10"/>
    <x v="1"/>
    <n v="47"/>
    <n v="20.68"/>
  </r>
  <r>
    <x v="0"/>
    <n v="1185732"/>
    <d v="2021-12-24T00:00:00"/>
    <x v="0"/>
    <s v="Pennsylvania"/>
    <s v="Philadelphia"/>
    <x v="3"/>
    <n v="43"/>
    <x v="180"/>
    <n v="2580"/>
    <n v="1186.8"/>
    <n v="0.45999999999999996"/>
    <x v="1"/>
    <x v="10"/>
    <x v="1"/>
    <n v="43"/>
    <n v="19.779999999999998"/>
  </r>
  <r>
    <x v="0"/>
    <n v="1185732"/>
    <d v="2021-12-25T00:00:00"/>
    <x v="0"/>
    <s v="Pennsylvania"/>
    <s v="Philadelphia"/>
    <x v="4"/>
    <n v="51"/>
    <x v="291"/>
    <n v="2448"/>
    <n v="954.71999999999991"/>
    <n v="0.38999999999999996"/>
    <x v="1"/>
    <x v="10"/>
    <x v="1"/>
    <n v="51"/>
    <n v="19.889999999999997"/>
  </r>
  <r>
    <x v="0"/>
    <n v="1185732"/>
    <d v="2021-12-26T00:00:00"/>
    <x v="0"/>
    <s v="Pennsylvania"/>
    <s v="Philadelphia"/>
    <x v="5"/>
    <n v="53"/>
    <x v="41"/>
    <n v="3975"/>
    <n v="1431"/>
    <n v="0.36"/>
    <x v="1"/>
    <x v="10"/>
    <x v="1"/>
    <n v="53"/>
    <n v="19.079999999999998"/>
  </r>
  <r>
    <x v="0"/>
    <n v="1185732"/>
    <d v="2021-12-27T00:00:00"/>
    <x v="0"/>
    <s v="Pennsylvania"/>
    <s v="Philadelphia"/>
    <x v="0"/>
    <n v="53"/>
    <x v="231"/>
    <n v="7579"/>
    <n v="4623.1900000000005"/>
    <n v="0.6100000000000001"/>
    <x v="1"/>
    <x v="10"/>
    <x v="1"/>
    <n v="53"/>
    <n v="32.330000000000005"/>
  </r>
  <r>
    <x v="0"/>
    <n v="1185732"/>
    <d v="2021-12-28T00:00:00"/>
    <x v="0"/>
    <s v="Pennsylvania"/>
    <s v="Philadelphia"/>
    <x v="1"/>
    <n v="47"/>
    <x v="211"/>
    <n v="3995"/>
    <n v="1637.9499999999998"/>
    <n v="0.41"/>
    <x v="1"/>
    <x v="10"/>
    <x v="1"/>
    <n v="47"/>
    <n v="19.27"/>
  </r>
  <r>
    <x v="0"/>
    <n v="1185732"/>
    <d v="2021-12-29T00:00:00"/>
    <x v="0"/>
    <s v="Pennsylvania"/>
    <s v="Philadelphia"/>
    <x v="2"/>
    <n v="44"/>
    <x v="344"/>
    <n v="3476"/>
    <n v="1529.4399999999998"/>
    <n v="0.43999999999999995"/>
    <x v="1"/>
    <x v="10"/>
    <x v="1"/>
    <n v="44"/>
    <n v="19.36"/>
  </r>
  <r>
    <x v="0"/>
    <n v="1185732"/>
    <d v="2021-12-30T00:00:00"/>
    <x v="0"/>
    <s v="Pennsylvania"/>
    <s v="Philadelphia"/>
    <x v="3"/>
    <n v="40"/>
    <x v="206"/>
    <n v="2120"/>
    <n v="953.99999999999989"/>
    <n v="0.44999999999999996"/>
    <x v="1"/>
    <x v="10"/>
    <x v="1"/>
    <n v="40"/>
    <n v="17.999999999999996"/>
  </r>
  <r>
    <x v="0"/>
    <n v="1185732"/>
    <d v="2021-12-31T00:00:00"/>
    <x v="0"/>
    <s v="Pennsylvania"/>
    <s v="Philadelphia"/>
    <x v="4"/>
    <n v="46"/>
    <x v="195"/>
    <n v="2576"/>
    <n v="1004.6399999999999"/>
    <n v="0.38999999999999996"/>
    <x v="1"/>
    <x v="10"/>
    <x v="1"/>
    <n v="46"/>
    <n v="17.939999999999998"/>
  </r>
  <r>
    <x v="0"/>
    <n v="1185732"/>
    <d v="2020-01-01T00:00:00"/>
    <x v="0"/>
    <s v="Pennsylvania"/>
    <s v="Philadelphia"/>
    <x v="5"/>
    <n v="53"/>
    <x v="170"/>
    <n v="4399"/>
    <n v="1407.68"/>
    <n v="0.32"/>
    <x v="1"/>
    <x v="0"/>
    <x v="0"/>
    <n v="53"/>
    <n v="16.96"/>
  </r>
  <r>
    <x v="3"/>
    <n v="1128299"/>
    <d v="2020-01-02T00:00:00"/>
    <x v="0"/>
    <s v="Pennsylvania"/>
    <s v="Philadelphia"/>
    <x v="0"/>
    <n v="27"/>
    <x v="174"/>
    <n v="4266"/>
    <n v="1791.7200000000003"/>
    <n v="0.42000000000000004"/>
    <x v="1"/>
    <x v="0"/>
    <x v="0"/>
    <n v="27"/>
    <n v="11.340000000000002"/>
  </r>
  <r>
    <x v="3"/>
    <n v="1128299"/>
    <d v="2020-01-03T00:00:00"/>
    <x v="0"/>
    <s v="Pennsylvania"/>
    <s v="Philadelphia"/>
    <x v="1"/>
    <n v="35"/>
    <x v="192"/>
    <n v="4725"/>
    <n v="1464.75"/>
    <n v="0.31"/>
    <x v="1"/>
    <x v="0"/>
    <x v="0"/>
    <n v="35"/>
    <n v="10.85"/>
  </r>
  <r>
    <x v="3"/>
    <n v="1128299"/>
    <d v="2020-01-04T00:00:00"/>
    <x v="0"/>
    <s v="Pennsylvania"/>
    <s v="Philadelphia"/>
    <x v="2"/>
    <n v="36"/>
    <x v="150"/>
    <n v="5040"/>
    <n v="2368.8000000000002"/>
    <n v="0.47000000000000003"/>
    <x v="1"/>
    <x v="0"/>
    <x v="0"/>
    <n v="36"/>
    <n v="16.920000000000002"/>
  </r>
  <r>
    <x v="3"/>
    <n v="1128299"/>
    <d v="2020-01-05T00:00:00"/>
    <x v="0"/>
    <s v="Pennsylvania"/>
    <s v="Philadelphia"/>
    <x v="3"/>
    <n v="34"/>
    <x v="228"/>
    <n v="3060"/>
    <n v="1254.5999999999999"/>
    <n v="0.41"/>
    <x v="1"/>
    <x v="0"/>
    <x v="0"/>
    <n v="34"/>
    <n v="13.94"/>
  </r>
  <r>
    <x v="3"/>
    <n v="1128299"/>
    <d v="2020-01-06T00:00:00"/>
    <x v="2"/>
    <s v="Nevada"/>
    <s v="Las Vegas"/>
    <x v="4"/>
    <n v="37"/>
    <x v="232"/>
    <n v="2960"/>
    <n v="1687.2000000000003"/>
    <n v="0.57000000000000006"/>
    <x v="1"/>
    <x v="0"/>
    <x v="0"/>
    <n v="37"/>
    <n v="21.090000000000003"/>
  </r>
  <r>
    <x v="3"/>
    <n v="1128299"/>
    <d v="2020-01-07T00:00:00"/>
    <x v="2"/>
    <s v="Nevada"/>
    <s v="Las Vegas"/>
    <x v="5"/>
    <n v="36"/>
    <x v="339"/>
    <n v="5976"/>
    <n v="1434.24"/>
    <n v="0.24000000000000002"/>
    <x v="1"/>
    <x v="0"/>
    <x v="0"/>
    <n v="36"/>
    <n v="8.64"/>
  </r>
  <r>
    <x v="3"/>
    <n v="1128299"/>
    <d v="2020-01-08T00:00:00"/>
    <x v="2"/>
    <s v="Nevada"/>
    <s v="Las Vegas"/>
    <x v="0"/>
    <n v="27"/>
    <x v="217"/>
    <n v="4671"/>
    <n v="2008.5300000000002"/>
    <n v="0.43000000000000005"/>
    <x v="1"/>
    <x v="0"/>
    <x v="0"/>
    <n v="27"/>
    <n v="11.610000000000001"/>
  </r>
  <r>
    <x v="3"/>
    <n v="1128299"/>
    <d v="2020-01-09T00:00:00"/>
    <x v="2"/>
    <s v="Nevada"/>
    <s v="Las Vegas"/>
    <x v="1"/>
    <n v="35"/>
    <x v="57"/>
    <n v="5075"/>
    <n v="1573.25"/>
    <n v="0.31"/>
    <x v="1"/>
    <x v="0"/>
    <x v="0"/>
    <n v="35"/>
    <n v="10.85"/>
  </r>
  <r>
    <x v="3"/>
    <n v="1128299"/>
    <d v="2020-01-10T00:00:00"/>
    <x v="2"/>
    <s v="Nevada"/>
    <s v="Las Vegas"/>
    <x v="2"/>
    <n v="31"/>
    <x v="150"/>
    <n v="4340"/>
    <n v="1866.2000000000003"/>
    <n v="0.43000000000000005"/>
    <x v="1"/>
    <x v="0"/>
    <x v="0"/>
    <n v="31"/>
    <n v="13.330000000000002"/>
  </r>
  <r>
    <x v="3"/>
    <n v="1128299"/>
    <d v="2020-01-11T00:00:00"/>
    <x v="2"/>
    <s v="Nevada"/>
    <s v="Las Vegas"/>
    <x v="3"/>
    <n v="30"/>
    <x v="211"/>
    <n v="2550"/>
    <n v="1045.5"/>
    <n v="0.41"/>
    <x v="1"/>
    <x v="0"/>
    <x v="0"/>
    <n v="30"/>
    <n v="12.3"/>
  </r>
  <r>
    <x v="3"/>
    <n v="1128299"/>
    <d v="2020-01-12T00:00:00"/>
    <x v="2"/>
    <s v="Nevada"/>
    <s v="Las Vegas"/>
    <x v="4"/>
    <n v="37"/>
    <x v="227"/>
    <n v="2590"/>
    <n v="1579.9000000000003"/>
    <n v="0.6100000000000001"/>
    <x v="1"/>
    <x v="0"/>
    <x v="0"/>
    <n v="37"/>
    <n v="22.570000000000004"/>
  </r>
  <r>
    <x v="3"/>
    <n v="1128299"/>
    <d v="2020-01-13T00:00:00"/>
    <x v="2"/>
    <s v="Nevada"/>
    <s v="Las Vegas"/>
    <x v="5"/>
    <n v="31"/>
    <x v="150"/>
    <n v="4340"/>
    <n v="998.2"/>
    <n v="0.23"/>
    <x v="1"/>
    <x v="0"/>
    <x v="0"/>
    <n v="31"/>
    <n v="7.13"/>
  </r>
  <r>
    <x v="3"/>
    <n v="1128299"/>
    <d v="2020-01-14T00:00:00"/>
    <x v="2"/>
    <s v="Nevada"/>
    <s v="Las Vegas"/>
    <x v="0"/>
    <n v="31"/>
    <x v="131"/>
    <n v="5642"/>
    <n v="2538.9"/>
    <n v="0.45"/>
    <x v="1"/>
    <x v="0"/>
    <x v="0"/>
    <n v="31"/>
    <n v="13.950000000000001"/>
  </r>
  <r>
    <x v="3"/>
    <n v="1128299"/>
    <d v="2020-01-15T00:00:00"/>
    <x v="2"/>
    <s v="Nevada"/>
    <s v="Las Vegas"/>
    <x v="1"/>
    <n v="42"/>
    <x v="168"/>
    <n v="5208"/>
    <n v="1666.56"/>
    <n v="0.32"/>
    <x v="1"/>
    <x v="0"/>
    <x v="0"/>
    <n v="42"/>
    <n v="13.44"/>
  </r>
  <r>
    <x v="3"/>
    <n v="1128299"/>
    <d v="2020-01-16T00:00:00"/>
    <x v="2"/>
    <s v="Nevada"/>
    <s v="Las Vegas"/>
    <x v="2"/>
    <n v="43"/>
    <x v="209"/>
    <n v="5504"/>
    <n v="2586.88"/>
    <n v="0.47000000000000003"/>
    <x v="1"/>
    <x v="0"/>
    <x v="0"/>
    <n v="43"/>
    <n v="20.21"/>
  </r>
  <r>
    <x v="3"/>
    <n v="1128299"/>
    <d v="2020-01-17T00:00:00"/>
    <x v="2"/>
    <s v="Nevada"/>
    <s v="Las Vegas"/>
    <x v="3"/>
    <n v="41"/>
    <x v="270"/>
    <n v="3813"/>
    <n v="1563.33"/>
    <n v="0.41"/>
    <x v="1"/>
    <x v="0"/>
    <x v="0"/>
    <n v="41"/>
    <n v="16.809999999999999"/>
  </r>
  <r>
    <x v="3"/>
    <n v="1128299"/>
    <d v="2020-01-18T00:00:00"/>
    <x v="2"/>
    <s v="Nevada"/>
    <s v="Las Vegas"/>
    <x v="4"/>
    <n v="44"/>
    <x v="180"/>
    <n v="2640"/>
    <n v="1636.8000000000002"/>
    <n v="0.62000000000000011"/>
    <x v="1"/>
    <x v="0"/>
    <x v="0"/>
    <n v="44"/>
    <n v="27.280000000000005"/>
  </r>
  <r>
    <x v="3"/>
    <n v="1128299"/>
    <d v="2020-01-19T00:00:00"/>
    <x v="2"/>
    <s v="Nevada"/>
    <s v="Las Vegas"/>
    <x v="5"/>
    <n v="39"/>
    <x v="168"/>
    <n v="4836"/>
    <n v="1257.3600000000001"/>
    <n v="0.26"/>
    <x v="1"/>
    <x v="0"/>
    <x v="0"/>
    <n v="39"/>
    <n v="10.14"/>
  </r>
  <r>
    <x v="3"/>
    <n v="1128299"/>
    <d v="2020-01-20T00:00:00"/>
    <x v="2"/>
    <s v="Nevada"/>
    <s v="Las Vegas"/>
    <x v="0"/>
    <n v="41"/>
    <x v="347"/>
    <n v="7011"/>
    <n v="2944.6200000000003"/>
    <n v="0.42000000000000004"/>
    <x v="1"/>
    <x v="0"/>
    <x v="0"/>
    <n v="41"/>
    <n v="17.220000000000002"/>
  </r>
  <r>
    <x v="3"/>
    <n v="1128299"/>
    <d v="2020-01-21T00:00:00"/>
    <x v="2"/>
    <s v="Nevada"/>
    <s v="Las Vegas"/>
    <x v="1"/>
    <n v="46"/>
    <x v="210"/>
    <n v="5336"/>
    <n v="1547.4399999999998"/>
    <n v="0.28999999999999998"/>
    <x v="1"/>
    <x v="0"/>
    <x v="0"/>
    <n v="46"/>
    <n v="13.339999999999998"/>
  </r>
  <r>
    <x v="3"/>
    <n v="1128299"/>
    <d v="2020-01-22T00:00:00"/>
    <x v="2"/>
    <s v="Nevada"/>
    <s v="Las Vegas"/>
    <x v="2"/>
    <n v="47"/>
    <x v="196"/>
    <n v="5640"/>
    <n v="2538"/>
    <n v="0.45"/>
    <x v="1"/>
    <x v="0"/>
    <x v="0"/>
    <n v="47"/>
    <n v="21.15"/>
  </r>
  <r>
    <x v="3"/>
    <n v="1128299"/>
    <d v="2020-01-23T00:00:00"/>
    <x v="2"/>
    <s v="Nevada"/>
    <s v="Las Vegas"/>
    <x v="3"/>
    <n v="40"/>
    <x v="228"/>
    <n v="3600"/>
    <n v="1476"/>
    <n v="0.41"/>
    <x v="1"/>
    <x v="0"/>
    <x v="0"/>
    <n v="40"/>
    <n v="16.399999999999999"/>
  </r>
  <r>
    <x v="3"/>
    <n v="1128299"/>
    <d v="2020-01-24T00:00:00"/>
    <x v="2"/>
    <s v="Nevada"/>
    <s v="Las Vegas"/>
    <x v="4"/>
    <n v="47"/>
    <x v="345"/>
    <n v="2914"/>
    <n v="1777.5400000000002"/>
    <n v="0.6100000000000001"/>
    <x v="1"/>
    <x v="0"/>
    <x v="0"/>
    <n v="47"/>
    <n v="28.67"/>
  </r>
  <r>
    <x v="3"/>
    <n v="1128299"/>
    <d v="2020-01-25T00:00:00"/>
    <x v="2"/>
    <s v="Nevada"/>
    <s v="Las Vegas"/>
    <x v="5"/>
    <n v="54"/>
    <x v="248"/>
    <n v="6642"/>
    <n v="1793.3400000000001"/>
    <n v="0.27"/>
    <x v="1"/>
    <x v="0"/>
    <x v="0"/>
    <n v="54"/>
    <n v="14.580000000000002"/>
  </r>
  <r>
    <x v="3"/>
    <n v="1128299"/>
    <d v="2020-01-26T00:00:00"/>
    <x v="2"/>
    <s v="Nevada"/>
    <s v="Las Vegas"/>
    <x v="0"/>
    <n v="43"/>
    <x v="347"/>
    <n v="7353"/>
    <n v="3529.44"/>
    <n v="0.48"/>
    <x v="1"/>
    <x v="0"/>
    <x v="0"/>
    <n v="43"/>
    <n v="20.64"/>
  </r>
  <r>
    <x v="3"/>
    <n v="1128299"/>
    <d v="2020-01-27T00:00:00"/>
    <x v="2"/>
    <s v="Nevada"/>
    <s v="Las Vegas"/>
    <x v="1"/>
    <n v="43"/>
    <x v="196"/>
    <n v="5160"/>
    <n v="1805.9999999999998"/>
    <n v="0.35"/>
    <x v="1"/>
    <x v="0"/>
    <x v="0"/>
    <n v="43"/>
    <n v="15.049999999999999"/>
  </r>
  <r>
    <x v="3"/>
    <n v="1128299"/>
    <d v="2020-01-28T00:00:00"/>
    <x v="2"/>
    <s v="Nevada"/>
    <s v="Las Vegas"/>
    <x v="2"/>
    <n v="49"/>
    <x v="348"/>
    <n v="6468"/>
    <n v="3039.96"/>
    <n v="0.47000000000000003"/>
    <x v="1"/>
    <x v="0"/>
    <x v="0"/>
    <n v="49"/>
    <n v="23.03"/>
  </r>
  <r>
    <x v="3"/>
    <n v="1128299"/>
    <d v="2020-01-29T00:00:00"/>
    <x v="2"/>
    <s v="Nevada"/>
    <s v="Las Vegas"/>
    <x v="3"/>
    <n v="47"/>
    <x v="193"/>
    <n v="4935"/>
    <n v="2270.1"/>
    <n v="0.45999999999999996"/>
    <x v="1"/>
    <x v="0"/>
    <x v="0"/>
    <n v="47"/>
    <n v="21.619999999999997"/>
  </r>
  <r>
    <x v="3"/>
    <n v="1128299"/>
    <d v="2020-01-30T00:00:00"/>
    <x v="2"/>
    <s v="Nevada"/>
    <s v="Las Vegas"/>
    <x v="4"/>
    <n v="43"/>
    <x v="346"/>
    <n v="2838"/>
    <n v="1873.0800000000004"/>
    <n v="0.66000000000000014"/>
    <x v="1"/>
    <x v="0"/>
    <x v="0"/>
    <n v="43"/>
    <n v="28.380000000000006"/>
  </r>
  <r>
    <x v="3"/>
    <n v="1128299"/>
    <d v="2020-01-31T00:00:00"/>
    <x v="2"/>
    <s v="Nevada"/>
    <s v="Las Vegas"/>
    <x v="5"/>
    <n v="54"/>
    <x v="150"/>
    <n v="7560"/>
    <n v="2419.2000000000003"/>
    <n v="0.32"/>
    <x v="1"/>
    <x v="0"/>
    <x v="0"/>
    <n v="54"/>
    <n v="17.28"/>
  </r>
  <r>
    <x v="3"/>
    <n v="1128299"/>
    <d v="2020-02-01T00:00:00"/>
    <x v="2"/>
    <s v="Nevada"/>
    <s v="Las Vegas"/>
    <x v="0"/>
    <n v="47"/>
    <x v="82"/>
    <n v="11515"/>
    <n v="5757.5"/>
    <n v="0.5"/>
    <x v="1"/>
    <x v="1"/>
    <x v="0"/>
    <n v="47"/>
    <n v="23.5"/>
  </r>
  <r>
    <x v="3"/>
    <n v="1128299"/>
    <d v="2020-02-02T00:00:00"/>
    <x v="2"/>
    <s v="Nevada"/>
    <s v="Las Vegas"/>
    <x v="1"/>
    <n v="51"/>
    <x v="131"/>
    <n v="9282"/>
    <n v="3341.52"/>
    <n v="0.36"/>
    <x v="1"/>
    <x v="1"/>
    <x v="0"/>
    <n v="51"/>
    <n v="18.36"/>
  </r>
  <r>
    <x v="3"/>
    <n v="1128299"/>
    <d v="2020-02-03T00:00:00"/>
    <x v="2"/>
    <s v="Nevada"/>
    <s v="Las Vegas"/>
    <x v="2"/>
    <n v="46"/>
    <x v="129"/>
    <n v="8096"/>
    <n v="3886.08"/>
    <n v="0.48"/>
    <x v="1"/>
    <x v="1"/>
    <x v="0"/>
    <n v="46"/>
    <n v="22.08"/>
  </r>
  <r>
    <x v="3"/>
    <n v="1128299"/>
    <d v="2020-02-04T00:00:00"/>
    <x v="2"/>
    <s v="Nevada"/>
    <s v="Las Vegas"/>
    <x v="3"/>
    <n v="47"/>
    <x v="57"/>
    <n v="6815"/>
    <n v="3066.7499999999995"/>
    <n v="0.44999999999999996"/>
    <x v="1"/>
    <x v="1"/>
    <x v="0"/>
    <n v="47"/>
    <n v="21.15"/>
  </r>
  <r>
    <x v="3"/>
    <n v="1128299"/>
    <d v="2020-02-05T00:00:00"/>
    <x v="2"/>
    <s v="Nevada"/>
    <s v="Las Vegas"/>
    <x v="4"/>
    <n v="47"/>
    <x v="193"/>
    <n v="4935"/>
    <n v="3207.7500000000005"/>
    <n v="0.65000000000000013"/>
    <x v="1"/>
    <x v="1"/>
    <x v="0"/>
    <n v="47"/>
    <n v="30.550000000000004"/>
  </r>
  <r>
    <x v="3"/>
    <n v="1128299"/>
    <d v="2020-02-06T00:00:00"/>
    <x v="2"/>
    <s v="Nevada"/>
    <s v="Las Vegas"/>
    <x v="5"/>
    <n v="57"/>
    <x v="337"/>
    <n v="10944"/>
    <n v="3064.32"/>
    <n v="0.28000000000000003"/>
    <x v="1"/>
    <x v="1"/>
    <x v="0"/>
    <n v="57"/>
    <n v="15.96"/>
  </r>
  <r>
    <x v="3"/>
    <n v="1128299"/>
    <d v="2020-02-07T00:00:00"/>
    <x v="2"/>
    <s v="Nevada"/>
    <s v="Las Vegas"/>
    <x v="0"/>
    <n v="48"/>
    <x v="148"/>
    <n v="11184"/>
    <n v="4920.96"/>
    <n v="0.44"/>
    <x v="1"/>
    <x v="1"/>
    <x v="0"/>
    <n v="48"/>
    <n v="21.12"/>
  </r>
  <r>
    <x v="3"/>
    <n v="1128299"/>
    <d v="2020-02-08T00:00:00"/>
    <x v="2"/>
    <s v="Nevada"/>
    <s v="Las Vegas"/>
    <x v="1"/>
    <n v="46"/>
    <x v="322"/>
    <n v="9384"/>
    <n v="2533.6800000000003"/>
    <n v="0.27"/>
    <x v="1"/>
    <x v="1"/>
    <x v="0"/>
    <n v="46"/>
    <n v="12.420000000000002"/>
  </r>
  <r>
    <x v="3"/>
    <n v="1128299"/>
    <d v="2020-02-09T00:00:00"/>
    <x v="2"/>
    <s v="Nevada"/>
    <s v="Las Vegas"/>
    <x v="2"/>
    <n v="47"/>
    <x v="347"/>
    <n v="8037"/>
    <n v="3616.65"/>
    <n v="0.45"/>
    <x v="1"/>
    <x v="1"/>
    <x v="0"/>
    <n v="47"/>
    <n v="21.150000000000002"/>
  </r>
  <r>
    <x v="3"/>
    <n v="1128299"/>
    <d v="2020-02-10T00:00:00"/>
    <x v="2"/>
    <s v="Nevada"/>
    <s v="Las Vegas"/>
    <x v="3"/>
    <n v="46"/>
    <x v="150"/>
    <n v="6440"/>
    <n v="2704.7999999999997"/>
    <n v="0.42"/>
    <x v="1"/>
    <x v="1"/>
    <x v="0"/>
    <n v="46"/>
    <n v="19.319999999999997"/>
  </r>
  <r>
    <x v="3"/>
    <n v="1128299"/>
    <d v="2020-02-11T00:00:00"/>
    <x v="2"/>
    <s v="Nevada"/>
    <s v="Las Vegas"/>
    <x v="4"/>
    <n v="47"/>
    <x v="42"/>
    <n v="7050"/>
    <n v="4159.5000000000009"/>
    <n v="0.59000000000000008"/>
    <x v="1"/>
    <x v="1"/>
    <x v="0"/>
    <n v="47"/>
    <n v="27.730000000000008"/>
  </r>
  <r>
    <x v="3"/>
    <n v="1128299"/>
    <d v="2020-02-12T00:00:00"/>
    <x v="2"/>
    <s v="Nevada"/>
    <s v="Las Vegas"/>
    <x v="5"/>
    <n v="61"/>
    <x v="84"/>
    <n v="10370"/>
    <n v="2799.9"/>
    <n v="0.27"/>
    <x v="1"/>
    <x v="1"/>
    <x v="0"/>
    <n v="61"/>
    <n v="16.47"/>
  </r>
  <r>
    <x v="3"/>
    <n v="1128299"/>
    <d v="2020-02-13T00:00:00"/>
    <x v="2"/>
    <s v="Nevada"/>
    <s v="Las Vegas"/>
    <x v="0"/>
    <n v="44"/>
    <x v="99"/>
    <n v="10472"/>
    <n v="4817.12"/>
    <n v="0.46"/>
    <x v="1"/>
    <x v="1"/>
    <x v="0"/>
    <n v="44"/>
    <n v="20.239999999999998"/>
  </r>
  <r>
    <x v="3"/>
    <n v="1128299"/>
    <d v="2020-02-14T00:00:00"/>
    <x v="2"/>
    <s v="Nevada"/>
    <s v="Las Vegas"/>
    <x v="1"/>
    <n v="56"/>
    <x v="159"/>
    <n v="11648"/>
    <n v="3377.9199999999996"/>
    <n v="0.28999999999999998"/>
    <x v="1"/>
    <x v="1"/>
    <x v="0"/>
    <n v="56"/>
    <n v="16.239999999999998"/>
  </r>
  <r>
    <x v="3"/>
    <n v="1128299"/>
    <d v="2020-02-15T00:00:00"/>
    <x v="2"/>
    <s v="Nevada"/>
    <s v="Las Vegas"/>
    <x v="2"/>
    <n v="44"/>
    <x v="289"/>
    <n v="7876"/>
    <n v="3307.9200000000005"/>
    <n v="0.42000000000000004"/>
    <x v="1"/>
    <x v="1"/>
    <x v="0"/>
    <n v="44"/>
    <n v="18.480000000000004"/>
  </r>
  <r>
    <x v="3"/>
    <n v="1128299"/>
    <d v="2020-02-16T00:00:00"/>
    <x v="2"/>
    <s v="Nevada"/>
    <s v="Las Vegas"/>
    <x v="3"/>
    <n v="42"/>
    <x v="152"/>
    <n v="6384"/>
    <n v="2681.2799999999997"/>
    <n v="0.42"/>
    <x v="1"/>
    <x v="1"/>
    <x v="0"/>
    <n v="42"/>
    <n v="17.639999999999997"/>
  </r>
  <r>
    <x v="3"/>
    <n v="1128299"/>
    <d v="2020-02-17T00:00:00"/>
    <x v="2"/>
    <s v="Nevada"/>
    <s v="Las Vegas"/>
    <x v="4"/>
    <n v="50"/>
    <x v="152"/>
    <n v="7600"/>
    <n v="4484.0000000000009"/>
    <n v="0.59000000000000008"/>
    <x v="1"/>
    <x v="1"/>
    <x v="0"/>
    <n v="50"/>
    <n v="29.500000000000007"/>
  </r>
  <r>
    <x v="3"/>
    <n v="1128299"/>
    <d v="2020-02-18T00:00:00"/>
    <x v="2"/>
    <s v="Nevada"/>
    <s v="Las Vegas"/>
    <x v="5"/>
    <n v="55"/>
    <x v="209"/>
    <n v="7040"/>
    <n v="1830.4"/>
    <n v="0.26"/>
    <x v="1"/>
    <x v="1"/>
    <x v="0"/>
    <n v="55"/>
    <n v="14.3"/>
  </r>
  <r>
    <x v="3"/>
    <n v="1128299"/>
    <d v="2020-02-19T00:00:00"/>
    <x v="2"/>
    <s v="Nevada"/>
    <s v="Las Vegas"/>
    <x v="0"/>
    <n v="41"/>
    <x v="274"/>
    <n v="7626"/>
    <n v="2897.88"/>
    <n v="0.38"/>
    <x v="1"/>
    <x v="1"/>
    <x v="0"/>
    <n v="41"/>
    <n v="15.58"/>
  </r>
  <r>
    <x v="3"/>
    <n v="1128299"/>
    <d v="2020-02-20T00:00:00"/>
    <x v="2"/>
    <s v="Nevada"/>
    <s v="Las Vegas"/>
    <x v="1"/>
    <n v="51"/>
    <x v="263"/>
    <n v="9180"/>
    <n v="2478.6000000000004"/>
    <n v="0.27"/>
    <x v="1"/>
    <x v="1"/>
    <x v="0"/>
    <n v="51"/>
    <n v="13.770000000000001"/>
  </r>
  <r>
    <x v="3"/>
    <n v="1128299"/>
    <d v="2020-02-21T00:00:00"/>
    <x v="2"/>
    <s v="Nevada"/>
    <s v="Las Vegas"/>
    <x v="2"/>
    <n v="46"/>
    <x v="179"/>
    <n v="6624"/>
    <n v="2715.84"/>
    <n v="0.41000000000000003"/>
    <x v="1"/>
    <x v="1"/>
    <x v="0"/>
    <n v="46"/>
    <n v="18.86"/>
  </r>
  <r>
    <x v="3"/>
    <n v="1128299"/>
    <d v="2020-02-22T00:00:00"/>
    <x v="2"/>
    <s v="Nevada"/>
    <s v="Las Vegas"/>
    <x v="3"/>
    <n v="43"/>
    <x v="168"/>
    <n v="5332"/>
    <n v="1866.1999999999998"/>
    <n v="0.35"/>
    <x v="1"/>
    <x v="1"/>
    <x v="0"/>
    <n v="43"/>
    <n v="15.049999999999999"/>
  </r>
  <r>
    <x v="3"/>
    <n v="1128299"/>
    <d v="2020-02-23T00:00:00"/>
    <x v="2"/>
    <s v="Nevada"/>
    <s v="Las Vegas"/>
    <x v="4"/>
    <n v="53"/>
    <x v="209"/>
    <n v="6784"/>
    <n v="3595.5200000000009"/>
    <n v="0.53000000000000014"/>
    <x v="1"/>
    <x v="1"/>
    <x v="0"/>
    <n v="53"/>
    <n v="28.090000000000007"/>
  </r>
  <r>
    <x v="3"/>
    <n v="1128299"/>
    <d v="2020-02-24T00:00:00"/>
    <x v="2"/>
    <s v="Nevada"/>
    <s v="Las Vegas"/>
    <x v="5"/>
    <n v="54"/>
    <x v="150"/>
    <n v="7560"/>
    <n v="1587.6000000000001"/>
    <n v="0.21000000000000002"/>
    <x v="1"/>
    <x v="1"/>
    <x v="0"/>
    <n v="54"/>
    <n v="11.340000000000002"/>
  </r>
  <r>
    <x v="3"/>
    <n v="1128299"/>
    <d v="2020-02-25T00:00:00"/>
    <x v="2"/>
    <s v="Nevada"/>
    <s v="Las Vegas"/>
    <x v="0"/>
    <n v="47"/>
    <x v="347"/>
    <n v="8037"/>
    <n v="3214.8"/>
    <n v="0.4"/>
    <x v="1"/>
    <x v="1"/>
    <x v="0"/>
    <n v="47"/>
    <n v="18.8"/>
  </r>
  <r>
    <x v="3"/>
    <n v="1128299"/>
    <d v="2020-02-26T00:00:00"/>
    <x v="2"/>
    <s v="Nevada"/>
    <s v="Las Vegas"/>
    <x v="1"/>
    <n v="50"/>
    <x v="335"/>
    <n v="9650"/>
    <n v="2412.5"/>
    <n v="0.25"/>
    <x v="1"/>
    <x v="1"/>
    <x v="0"/>
    <n v="50"/>
    <n v="12.5"/>
  </r>
  <r>
    <x v="3"/>
    <n v="1128299"/>
    <d v="2020-02-27T00:00:00"/>
    <x v="2"/>
    <s v="Nevada"/>
    <s v="Las Vegas"/>
    <x v="2"/>
    <n v="47"/>
    <x v="161"/>
    <n v="5311"/>
    <n v="2230.6200000000003"/>
    <n v="0.42000000000000004"/>
    <x v="1"/>
    <x v="1"/>
    <x v="0"/>
    <n v="47"/>
    <n v="19.740000000000002"/>
  </r>
  <r>
    <x v="3"/>
    <n v="1128299"/>
    <d v="2020-02-28T00:00:00"/>
    <x v="2"/>
    <s v="Nevada"/>
    <s v="Las Vegas"/>
    <x v="3"/>
    <n v="43"/>
    <x v="164"/>
    <n v="5117"/>
    <n v="1688.61"/>
    <n v="0.32999999999999996"/>
    <x v="1"/>
    <x v="1"/>
    <x v="0"/>
    <n v="43"/>
    <n v="14.19"/>
  </r>
  <r>
    <x v="3"/>
    <n v="1128299"/>
    <d v="2020-03-01T00:00:00"/>
    <x v="2"/>
    <s v="Nevada"/>
    <s v="Las Vegas"/>
    <x v="4"/>
    <n v="48"/>
    <x v="336"/>
    <n v="5136"/>
    <n v="2773.440000000001"/>
    <n v="0.54000000000000015"/>
    <x v="1"/>
    <x v="2"/>
    <x v="0"/>
    <n v="48"/>
    <n v="25.920000000000009"/>
  </r>
  <r>
    <x v="3"/>
    <n v="1128299"/>
    <d v="2020-03-02T00:00:00"/>
    <x v="2"/>
    <s v="Nevada"/>
    <s v="Las Vegas"/>
    <x v="5"/>
    <n v="53"/>
    <x v="196"/>
    <n v="6360"/>
    <n v="1399.2000000000003"/>
    <n v="0.22000000000000003"/>
    <x v="1"/>
    <x v="2"/>
    <x v="0"/>
    <n v="53"/>
    <n v="11.660000000000002"/>
  </r>
  <r>
    <x v="3"/>
    <n v="1128299"/>
    <d v="2020-03-03T00:00:00"/>
    <x v="2"/>
    <s v="Nevada"/>
    <s v="Las Vegas"/>
    <x v="0"/>
    <n v="47"/>
    <x v="130"/>
    <n v="9212"/>
    <n v="3869.0400000000004"/>
    <n v="0.42000000000000004"/>
    <x v="1"/>
    <x v="2"/>
    <x v="0"/>
    <n v="47"/>
    <n v="19.740000000000002"/>
  </r>
  <r>
    <x v="3"/>
    <n v="1128299"/>
    <d v="2020-03-04T00:00:00"/>
    <x v="2"/>
    <s v="Nevada"/>
    <s v="Las Vegas"/>
    <x v="1"/>
    <n v="52"/>
    <x v="338"/>
    <n v="10452"/>
    <n v="2613"/>
    <n v="0.25"/>
    <x v="1"/>
    <x v="2"/>
    <x v="0"/>
    <n v="52"/>
    <n v="13"/>
  </r>
  <r>
    <x v="3"/>
    <n v="1128299"/>
    <d v="2020-03-05T00:00:00"/>
    <x v="2"/>
    <s v="Nevada"/>
    <s v="Las Vegas"/>
    <x v="2"/>
    <n v="44"/>
    <x v="150"/>
    <n v="6160"/>
    <n v="2587.2000000000003"/>
    <n v="0.42000000000000004"/>
    <x v="1"/>
    <x v="2"/>
    <x v="0"/>
    <n v="44"/>
    <n v="18.48"/>
  </r>
  <r>
    <x v="3"/>
    <n v="1128299"/>
    <d v="2020-03-06T00:00:00"/>
    <x v="2"/>
    <s v="Nevada"/>
    <s v="Las Vegas"/>
    <x v="3"/>
    <n v="43"/>
    <x v="348"/>
    <n v="5676"/>
    <n v="1986.6"/>
    <n v="0.35"/>
    <x v="1"/>
    <x v="2"/>
    <x v="0"/>
    <n v="43"/>
    <n v="15.049999999999999"/>
  </r>
  <r>
    <x v="3"/>
    <n v="1128299"/>
    <d v="2020-03-07T00:00:00"/>
    <x v="2"/>
    <s v="Nevada"/>
    <s v="Las Vegas"/>
    <x v="4"/>
    <n v="46"/>
    <x v="164"/>
    <n v="5474"/>
    <n v="2955.9600000000009"/>
    <n v="0.54000000000000015"/>
    <x v="1"/>
    <x v="2"/>
    <x v="0"/>
    <n v="46"/>
    <n v="24.840000000000007"/>
  </r>
  <r>
    <x v="3"/>
    <n v="1128299"/>
    <d v="2020-03-08T00:00:00"/>
    <x v="2"/>
    <s v="Nevada"/>
    <s v="Las Vegas"/>
    <x v="5"/>
    <n v="51"/>
    <x v="244"/>
    <n v="8262"/>
    <n v="1735.0200000000002"/>
    <n v="0.21000000000000002"/>
    <x v="1"/>
    <x v="2"/>
    <x v="0"/>
    <n v="51"/>
    <n v="10.71"/>
  </r>
  <r>
    <x v="3"/>
    <n v="1128299"/>
    <d v="2020-03-09T00:00:00"/>
    <x v="2"/>
    <s v="Nevada"/>
    <s v="Las Vegas"/>
    <x v="0"/>
    <n v="47"/>
    <x v="97"/>
    <n v="10152"/>
    <n v="3756.2400000000007"/>
    <n v="0.37000000000000005"/>
    <x v="1"/>
    <x v="2"/>
    <x v="0"/>
    <n v="47"/>
    <n v="17.390000000000004"/>
  </r>
  <r>
    <x v="3"/>
    <n v="1128299"/>
    <d v="2020-03-10T00:00:00"/>
    <x v="2"/>
    <s v="Nevada"/>
    <s v="Las Vegas"/>
    <x v="1"/>
    <n v="50"/>
    <x v="144"/>
    <n v="10450"/>
    <n v="2612.5"/>
    <n v="0.25"/>
    <x v="1"/>
    <x v="2"/>
    <x v="0"/>
    <n v="50"/>
    <n v="12.5"/>
  </r>
  <r>
    <x v="3"/>
    <n v="1128299"/>
    <d v="2020-03-11T00:00:00"/>
    <x v="2"/>
    <s v="Nevada"/>
    <s v="Las Vegas"/>
    <x v="2"/>
    <n v="47"/>
    <x v="339"/>
    <n v="7802"/>
    <n v="3276.84"/>
    <n v="0.42000000000000004"/>
    <x v="1"/>
    <x v="2"/>
    <x v="0"/>
    <n v="47"/>
    <n v="19.740000000000002"/>
  </r>
  <r>
    <x v="3"/>
    <n v="1128299"/>
    <d v="2020-03-12T00:00:00"/>
    <x v="2"/>
    <s v="Nevada"/>
    <s v="Las Vegas"/>
    <x v="3"/>
    <n v="40"/>
    <x v="339"/>
    <n v="6640"/>
    <n v="2390.4"/>
    <n v="0.36"/>
    <x v="1"/>
    <x v="2"/>
    <x v="0"/>
    <n v="40"/>
    <n v="14.4"/>
  </r>
  <r>
    <x v="3"/>
    <n v="1128299"/>
    <d v="2020-03-13T00:00:00"/>
    <x v="2"/>
    <s v="Nevada"/>
    <s v="Las Vegas"/>
    <x v="4"/>
    <n v="49"/>
    <x v="224"/>
    <n v="6664"/>
    <n v="3598.5600000000009"/>
    <n v="0.54000000000000015"/>
    <x v="1"/>
    <x v="2"/>
    <x v="0"/>
    <n v="49"/>
    <n v="26.460000000000008"/>
  </r>
  <r>
    <x v="3"/>
    <n v="1128299"/>
    <d v="2020-03-14T00:00:00"/>
    <x v="2"/>
    <s v="Nevada"/>
    <s v="Las Vegas"/>
    <x v="5"/>
    <n v="56"/>
    <x v="84"/>
    <n v="9520"/>
    <n v="1713.6000000000001"/>
    <n v="0.18000000000000002"/>
    <x v="1"/>
    <x v="2"/>
    <x v="0"/>
    <n v="56"/>
    <n v="10.08"/>
  </r>
  <r>
    <x v="3"/>
    <n v="1128299"/>
    <d v="2020-03-15T00:00:00"/>
    <x v="2"/>
    <s v="Nevada"/>
    <s v="Las Vegas"/>
    <x v="0"/>
    <n v="20"/>
    <x v="197"/>
    <n v="2980"/>
    <n v="1192"/>
    <n v="0.4"/>
    <x v="1"/>
    <x v="2"/>
    <x v="0"/>
    <n v="20"/>
    <n v="8"/>
  </r>
  <r>
    <x v="3"/>
    <n v="1128299"/>
    <d v="2020-03-16T00:00:00"/>
    <x v="2"/>
    <s v="Nevada"/>
    <s v="Las Vegas"/>
    <x v="1"/>
    <n v="31"/>
    <x v="57"/>
    <n v="4495"/>
    <n v="1123.75"/>
    <n v="0.25"/>
    <x v="1"/>
    <x v="2"/>
    <x v="0"/>
    <n v="31"/>
    <n v="7.75"/>
  </r>
  <r>
    <x v="3"/>
    <n v="1128299"/>
    <d v="2020-03-17T00:00:00"/>
    <x v="2"/>
    <s v="Nevada"/>
    <s v="Las Vegas"/>
    <x v="2"/>
    <n v="26"/>
    <x v="209"/>
    <n v="3328"/>
    <n v="1397.7600000000002"/>
    <n v="0.42000000000000004"/>
    <x v="1"/>
    <x v="2"/>
    <x v="0"/>
    <n v="26"/>
    <n v="10.920000000000002"/>
  </r>
  <r>
    <x v="3"/>
    <n v="1128299"/>
    <d v="2020-03-18T00:00:00"/>
    <x v="2"/>
    <s v="Nevada"/>
    <s v="Las Vegas"/>
    <x v="3"/>
    <n v="26"/>
    <x v="294"/>
    <n v="2496"/>
    <n v="848.63999999999987"/>
    <n v="0.33999999999999997"/>
    <x v="1"/>
    <x v="2"/>
    <x v="0"/>
    <n v="26"/>
    <n v="8.8399999999999981"/>
  </r>
  <r>
    <x v="2"/>
    <n v="1197831"/>
    <d v="2021-03-14T00:00:00"/>
    <x v="1"/>
    <s v="Tennessee"/>
    <s v="Knoxville"/>
    <x v="4"/>
    <n v="30"/>
    <x v="248"/>
    <n v="3690"/>
    <n v="1254.5999999999999"/>
    <n v="0.33999999999999997"/>
    <x v="1"/>
    <x v="2"/>
    <x v="1"/>
    <n v="30"/>
    <n v="10.199999999999999"/>
  </r>
  <r>
    <x v="2"/>
    <n v="1197831"/>
    <d v="2021-03-15T00:00:00"/>
    <x v="1"/>
    <s v="Tennessee"/>
    <s v="Knoxville"/>
    <x v="5"/>
    <n v="24"/>
    <x v="84"/>
    <n v="4080"/>
    <n v="2162.4"/>
    <n v="0.53"/>
    <x v="1"/>
    <x v="2"/>
    <x v="1"/>
    <n v="24"/>
    <n v="12.72"/>
  </r>
  <r>
    <x v="2"/>
    <n v="1197831"/>
    <d v="2021-03-16T00:00:00"/>
    <x v="1"/>
    <s v="Tennessee"/>
    <s v="Knoxville"/>
    <x v="0"/>
    <n v="18"/>
    <x v="158"/>
    <n v="3636"/>
    <n v="1345.32"/>
    <n v="0.37"/>
    <x v="1"/>
    <x v="2"/>
    <x v="1"/>
    <n v="18"/>
    <n v="6.6599999999999993"/>
  </r>
  <r>
    <x v="2"/>
    <n v="1197831"/>
    <d v="2021-03-17T00:00:00"/>
    <x v="1"/>
    <s v="Tennessee"/>
    <s v="Knoxville"/>
    <x v="1"/>
    <n v="23"/>
    <x v="156"/>
    <n v="5037"/>
    <n v="1964.4299999999998"/>
    <n v="0.38999999999999996"/>
    <x v="1"/>
    <x v="2"/>
    <x v="1"/>
    <n v="23"/>
    <n v="8.9699999999999989"/>
  </r>
  <r>
    <x v="2"/>
    <n v="1197831"/>
    <d v="2021-03-18T00:00:00"/>
    <x v="1"/>
    <s v="Tennessee"/>
    <s v="Knoxville"/>
    <x v="2"/>
    <n v="23"/>
    <x v="150"/>
    <n v="3220"/>
    <n v="1255.8"/>
    <n v="0.38999999999999996"/>
    <x v="1"/>
    <x v="2"/>
    <x v="1"/>
    <n v="23"/>
    <n v="8.9699999999999989"/>
  </r>
  <r>
    <x v="2"/>
    <n v="1197831"/>
    <d v="2021-03-19T00:00:00"/>
    <x v="1"/>
    <s v="Tennessee"/>
    <s v="Knoxville"/>
    <x v="3"/>
    <n v="28"/>
    <x v="209"/>
    <n v="3584"/>
    <n v="1756.1599999999999"/>
    <n v="0.49"/>
    <x v="1"/>
    <x v="2"/>
    <x v="1"/>
    <n v="28"/>
    <n v="13.719999999999999"/>
  </r>
  <r>
    <x v="2"/>
    <n v="1197831"/>
    <d v="2021-03-20T00:00:00"/>
    <x v="1"/>
    <s v="Tennessee"/>
    <s v="Knoxville"/>
    <x v="4"/>
    <n v="29"/>
    <x v="198"/>
    <n v="2726"/>
    <n v="872.32"/>
    <n v="0.32"/>
    <x v="1"/>
    <x v="2"/>
    <x v="1"/>
    <n v="29"/>
    <n v="9.2800000000000011"/>
  </r>
  <r>
    <x v="2"/>
    <n v="1197831"/>
    <d v="2021-03-21T00:00:00"/>
    <x v="1"/>
    <s v="Tennessee"/>
    <s v="Knoxville"/>
    <x v="5"/>
    <n v="28"/>
    <x v="231"/>
    <n v="4004"/>
    <n v="2242.2400000000002"/>
    <n v="0.56000000000000005"/>
    <x v="1"/>
    <x v="2"/>
    <x v="1"/>
    <n v="28"/>
    <n v="15.680000000000001"/>
  </r>
  <r>
    <x v="2"/>
    <n v="1197831"/>
    <d v="2021-03-22T00:00:00"/>
    <x v="1"/>
    <s v="Tennessee"/>
    <s v="Knoxville"/>
    <x v="0"/>
    <n v="20"/>
    <x v="166"/>
    <n v="4420"/>
    <n v="1900.5999999999997"/>
    <n v="0.42999999999999994"/>
    <x v="1"/>
    <x v="2"/>
    <x v="1"/>
    <n v="20"/>
    <n v="8.5999999999999979"/>
  </r>
  <r>
    <x v="2"/>
    <n v="1197831"/>
    <d v="2021-03-23T00:00:00"/>
    <x v="1"/>
    <s v="Tennessee"/>
    <s v="Knoxville"/>
    <x v="1"/>
    <n v="31"/>
    <x v="49"/>
    <n v="6045"/>
    <n v="2841.1499999999996"/>
    <n v="0.47"/>
    <x v="1"/>
    <x v="2"/>
    <x v="1"/>
    <n v="31"/>
    <n v="14.569999999999999"/>
  </r>
  <r>
    <x v="2"/>
    <n v="1197831"/>
    <d v="2021-03-24T00:00:00"/>
    <x v="1"/>
    <s v="Tennessee"/>
    <s v="Knoxville"/>
    <x v="2"/>
    <n v="22"/>
    <x v="339"/>
    <n v="3652"/>
    <n v="1570.3599999999997"/>
    <n v="0.42999999999999994"/>
    <x v="1"/>
    <x v="2"/>
    <x v="1"/>
    <n v="22"/>
    <n v="9.4599999999999973"/>
  </r>
  <r>
    <x v="2"/>
    <n v="1197831"/>
    <d v="2021-03-25T00:00:00"/>
    <x v="1"/>
    <s v="Tennessee"/>
    <s v="Knoxville"/>
    <x v="3"/>
    <n v="25"/>
    <x v="168"/>
    <n v="3100"/>
    <n v="1736.0000000000002"/>
    <n v="0.56000000000000005"/>
    <x v="1"/>
    <x v="2"/>
    <x v="1"/>
    <n v="25"/>
    <n v="14.000000000000002"/>
  </r>
  <r>
    <x v="2"/>
    <n v="1197831"/>
    <d v="2021-03-26T00:00:00"/>
    <x v="1"/>
    <s v="Tennessee"/>
    <s v="Knoxville"/>
    <x v="4"/>
    <n v="27"/>
    <x v="246"/>
    <n v="2376"/>
    <n v="974.16"/>
    <n v="0.41"/>
    <x v="1"/>
    <x v="2"/>
    <x v="1"/>
    <n v="27"/>
    <n v="11.07"/>
  </r>
  <r>
    <x v="2"/>
    <n v="1197831"/>
    <d v="2021-03-27T00:00:00"/>
    <x v="1"/>
    <s v="Tennessee"/>
    <s v="Knoxville"/>
    <x v="5"/>
    <n v="25"/>
    <x v="57"/>
    <n v="3625"/>
    <n v="2211.2500000000005"/>
    <n v="0.6100000000000001"/>
    <x v="1"/>
    <x v="2"/>
    <x v="1"/>
    <n v="25"/>
    <n v="15.250000000000004"/>
  </r>
  <r>
    <x v="2"/>
    <n v="1197831"/>
    <d v="2021-03-28T00:00:00"/>
    <x v="1"/>
    <s v="Tennessee"/>
    <s v="Knoxville"/>
    <x v="0"/>
    <n v="13"/>
    <x v="126"/>
    <n v="2639"/>
    <n v="1187.55"/>
    <n v="0.44999999999999996"/>
    <x v="1"/>
    <x v="2"/>
    <x v="1"/>
    <n v="13"/>
    <n v="5.85"/>
  </r>
  <r>
    <x v="2"/>
    <n v="1197831"/>
    <d v="2021-03-29T00:00:00"/>
    <x v="1"/>
    <s v="Tennessee"/>
    <s v="Knoxville"/>
    <x v="1"/>
    <n v="17"/>
    <x v="126"/>
    <n v="3451"/>
    <n v="1449.4199999999998"/>
    <n v="0.42"/>
    <x v="1"/>
    <x v="2"/>
    <x v="1"/>
    <n v="17"/>
    <n v="7.14"/>
  </r>
  <r>
    <x v="2"/>
    <n v="1197831"/>
    <d v="2021-03-30T00:00:00"/>
    <x v="1"/>
    <s v="Tennessee"/>
    <s v="Knoxville"/>
    <x v="2"/>
    <n v="15"/>
    <x v="84"/>
    <n v="2550"/>
    <n v="1121.9999999999998"/>
    <n v="0.43999999999999995"/>
    <x v="1"/>
    <x v="2"/>
    <x v="1"/>
    <n v="15"/>
    <n v="6.5999999999999988"/>
  </r>
  <r>
    <x v="2"/>
    <n v="1197831"/>
    <d v="2021-03-31T00:00:00"/>
    <x v="1"/>
    <s v="Tennessee"/>
    <s v="Knoxville"/>
    <x v="3"/>
    <n v="20"/>
    <x v="209"/>
    <n v="2560"/>
    <n v="1433.6000000000001"/>
    <n v="0.56000000000000005"/>
    <x v="1"/>
    <x v="2"/>
    <x v="1"/>
    <n v="20"/>
    <n v="11.200000000000001"/>
  </r>
  <r>
    <x v="2"/>
    <n v="1197831"/>
    <d v="2021-04-01T00:00:00"/>
    <x v="1"/>
    <s v="Tennessee"/>
    <s v="Knoxville"/>
    <x v="4"/>
    <n v="20"/>
    <x v="193"/>
    <n v="2100"/>
    <n v="798"/>
    <n v="0.38"/>
    <x v="1"/>
    <x v="3"/>
    <x v="1"/>
    <n v="20"/>
    <n v="7.6"/>
  </r>
  <r>
    <x v="2"/>
    <n v="1197831"/>
    <d v="2021-04-02T00:00:00"/>
    <x v="1"/>
    <s v="Tennessee"/>
    <s v="Knoxville"/>
    <x v="5"/>
    <n v="18"/>
    <x v="130"/>
    <n v="3528"/>
    <n v="2152.0800000000004"/>
    <n v="0.6100000000000001"/>
    <x v="1"/>
    <x v="3"/>
    <x v="1"/>
    <n v="18"/>
    <n v="10.980000000000002"/>
  </r>
  <r>
    <x v="2"/>
    <n v="1197831"/>
    <d v="2021-04-03T00:00:00"/>
    <x v="1"/>
    <s v="Tennessee"/>
    <s v="Knoxville"/>
    <x v="0"/>
    <n v="12"/>
    <x v="87"/>
    <n v="2964"/>
    <n v="1333.8"/>
    <n v="0.44999999999999996"/>
    <x v="1"/>
    <x v="3"/>
    <x v="1"/>
    <n v="12"/>
    <n v="5.3999999999999995"/>
  </r>
  <r>
    <x v="2"/>
    <n v="1197831"/>
    <d v="2021-04-04T00:00:00"/>
    <x v="1"/>
    <s v="Tennessee"/>
    <s v="Knoxville"/>
    <x v="1"/>
    <n v="20"/>
    <x v="142"/>
    <n v="4800"/>
    <n v="2111.9999999999995"/>
    <n v="0.43999999999999995"/>
    <x v="1"/>
    <x v="3"/>
    <x v="1"/>
    <n v="20"/>
    <n v="8.7999999999999989"/>
  </r>
  <r>
    <x v="2"/>
    <n v="1197831"/>
    <d v="2021-04-05T00:00:00"/>
    <x v="1"/>
    <s v="Tennessee"/>
    <s v="Knoxville"/>
    <x v="2"/>
    <n v="14"/>
    <x v="322"/>
    <n v="2856"/>
    <n v="1313.76"/>
    <n v="0.45999999999999996"/>
    <x v="1"/>
    <x v="3"/>
    <x v="1"/>
    <n v="14"/>
    <n v="6.44"/>
  </r>
  <r>
    <x v="2"/>
    <n v="1197831"/>
    <d v="2021-04-06T00:00:00"/>
    <x v="1"/>
    <s v="Tennessee"/>
    <s v="Knoxville"/>
    <x v="3"/>
    <n v="20"/>
    <x v="289"/>
    <n v="3580"/>
    <n v="1933.2"/>
    <n v="0.54"/>
    <x v="1"/>
    <x v="3"/>
    <x v="1"/>
    <n v="20"/>
    <n v="10.8"/>
  </r>
  <r>
    <x v="2"/>
    <n v="1197831"/>
    <d v="2021-04-07T00:00:00"/>
    <x v="1"/>
    <s v="Tennessee"/>
    <s v="Knoxville"/>
    <x v="4"/>
    <n v="33"/>
    <x v="348"/>
    <n v="4356"/>
    <n v="1785.9599999999998"/>
    <n v="0.41"/>
    <x v="1"/>
    <x v="3"/>
    <x v="1"/>
    <n v="33"/>
    <n v="13.53"/>
  </r>
  <r>
    <x v="2"/>
    <n v="1197831"/>
    <d v="2021-04-08T00:00:00"/>
    <x v="1"/>
    <s v="Tennessee"/>
    <s v="Knoxville"/>
    <x v="5"/>
    <n v="31"/>
    <x v="329"/>
    <n v="8401"/>
    <n v="4956.5900000000011"/>
    <n v="0.59000000000000008"/>
    <x v="1"/>
    <x v="3"/>
    <x v="1"/>
    <n v="31"/>
    <n v="18.290000000000003"/>
  </r>
  <r>
    <x v="2"/>
    <n v="1197831"/>
    <d v="2021-04-09T00:00:00"/>
    <x v="1"/>
    <s v="Tennessee"/>
    <s v="Knoxville"/>
    <x v="0"/>
    <n v="28"/>
    <x v="254"/>
    <n v="7168"/>
    <n v="3368.96"/>
    <n v="0.47"/>
    <x v="1"/>
    <x v="3"/>
    <x v="1"/>
    <n v="28"/>
    <n v="13.16"/>
  </r>
  <r>
    <x v="2"/>
    <n v="1197831"/>
    <d v="2021-04-10T00:00:00"/>
    <x v="1"/>
    <s v="Tennessee"/>
    <s v="Knoxville"/>
    <x v="1"/>
    <n v="32"/>
    <x v="142"/>
    <n v="7680"/>
    <n v="3609.6"/>
    <n v="0.47"/>
    <x v="1"/>
    <x v="3"/>
    <x v="1"/>
    <n v="32"/>
    <n v="15.04"/>
  </r>
  <r>
    <x v="2"/>
    <n v="1197831"/>
    <d v="2021-04-11T00:00:00"/>
    <x v="1"/>
    <s v="Tennessee"/>
    <s v="Knoxville"/>
    <x v="2"/>
    <n v="26"/>
    <x v="158"/>
    <n v="5252"/>
    <n v="2310.8799999999997"/>
    <n v="0.43999999999999995"/>
    <x v="1"/>
    <x v="3"/>
    <x v="1"/>
    <n v="26"/>
    <n v="11.439999999999998"/>
  </r>
  <r>
    <x v="2"/>
    <n v="1197831"/>
    <d v="2021-04-12T00:00:00"/>
    <x v="1"/>
    <s v="Tennessee"/>
    <s v="Knoxville"/>
    <x v="3"/>
    <n v="29"/>
    <x v="334"/>
    <n v="5742"/>
    <n v="3215.5200000000004"/>
    <n v="0.56000000000000005"/>
    <x v="1"/>
    <x v="3"/>
    <x v="1"/>
    <n v="29"/>
    <n v="16.240000000000002"/>
  </r>
  <r>
    <x v="2"/>
    <n v="1197831"/>
    <d v="2021-04-13T00:00:00"/>
    <x v="1"/>
    <s v="Tennessee"/>
    <s v="Knoxville"/>
    <x v="4"/>
    <n v="30"/>
    <x v="42"/>
    <n v="4500"/>
    <n v="1754.9999999999998"/>
    <n v="0.38999999999999996"/>
    <x v="1"/>
    <x v="3"/>
    <x v="1"/>
    <n v="30"/>
    <n v="11.7"/>
  </r>
  <r>
    <x v="2"/>
    <n v="1197831"/>
    <d v="2021-04-14T00:00:00"/>
    <x v="1"/>
    <s v="Tennessee"/>
    <s v="Knoxville"/>
    <x v="5"/>
    <n v="37"/>
    <x v="297"/>
    <n v="11322"/>
    <n v="6679.9800000000005"/>
    <n v="0.59000000000000008"/>
    <x v="1"/>
    <x v="3"/>
    <x v="1"/>
    <n v="37"/>
    <n v="21.830000000000002"/>
  </r>
  <r>
    <x v="2"/>
    <n v="1197831"/>
    <d v="2021-04-15T00:00:00"/>
    <x v="1"/>
    <s v="Tennessee"/>
    <s v="Knoxville"/>
    <x v="0"/>
    <n v="29"/>
    <x v="323"/>
    <n v="7888"/>
    <n v="3943.9999999999995"/>
    <n v="0.49999999999999994"/>
    <x v="1"/>
    <x v="3"/>
    <x v="1"/>
    <n v="29"/>
    <n v="14.499999999999998"/>
  </r>
  <r>
    <x v="2"/>
    <n v="1197831"/>
    <d v="2021-04-16T00:00:00"/>
    <x v="1"/>
    <s v="Tennessee"/>
    <s v="Knoxville"/>
    <x v="1"/>
    <n v="30"/>
    <x v="324"/>
    <n v="7920"/>
    <n v="3959.9999999999995"/>
    <n v="0.49999999999999994"/>
    <x v="1"/>
    <x v="3"/>
    <x v="1"/>
    <n v="30"/>
    <n v="14.999999999999998"/>
  </r>
  <r>
    <x v="2"/>
    <n v="1197831"/>
    <d v="2021-04-17T00:00:00"/>
    <x v="1"/>
    <s v="Tennessee"/>
    <s v="Knoxville"/>
    <x v="2"/>
    <n v="30"/>
    <x v="320"/>
    <n v="9660"/>
    <n v="4829.9999999999991"/>
    <n v="0.49999999999999994"/>
    <x v="1"/>
    <x v="3"/>
    <x v="1"/>
    <n v="30"/>
    <n v="14.999999999999996"/>
  </r>
  <r>
    <x v="2"/>
    <n v="1197831"/>
    <d v="2021-04-18T00:00:00"/>
    <x v="1"/>
    <s v="Tennessee"/>
    <s v="Knoxville"/>
    <x v="3"/>
    <n v="32"/>
    <x v="130"/>
    <n v="6272"/>
    <n v="3825.9200000000005"/>
    <n v="0.6100000000000001"/>
    <x v="1"/>
    <x v="3"/>
    <x v="1"/>
    <n v="32"/>
    <n v="19.520000000000003"/>
  </r>
  <r>
    <x v="2"/>
    <n v="1197831"/>
    <d v="2021-04-19T00:00:00"/>
    <x v="1"/>
    <s v="Tennessee"/>
    <s v="Knoxville"/>
    <x v="4"/>
    <n v="33"/>
    <x v="131"/>
    <n v="6006"/>
    <n v="2702.7"/>
    <n v="0.44999999999999996"/>
    <x v="1"/>
    <x v="3"/>
    <x v="1"/>
    <n v="33"/>
    <n v="14.85"/>
  </r>
  <r>
    <x v="2"/>
    <n v="1197831"/>
    <d v="2021-04-20T00:00:00"/>
    <x v="1"/>
    <s v="Tennessee"/>
    <s v="Knoxville"/>
    <x v="5"/>
    <n v="38"/>
    <x v="323"/>
    <n v="10336"/>
    <n v="6408.3200000000015"/>
    <n v="0.62000000000000011"/>
    <x v="1"/>
    <x v="3"/>
    <x v="1"/>
    <n v="38"/>
    <n v="23.560000000000006"/>
  </r>
  <r>
    <x v="2"/>
    <n v="1197831"/>
    <d v="2021-04-21T00:00:00"/>
    <x v="1"/>
    <s v="Tennessee"/>
    <s v="Knoxville"/>
    <x v="0"/>
    <n v="29"/>
    <x v="148"/>
    <n v="6757"/>
    <n v="3446.07"/>
    <n v="0.51"/>
    <x v="1"/>
    <x v="3"/>
    <x v="1"/>
    <n v="29"/>
    <n v="14.790000000000001"/>
  </r>
  <r>
    <x v="2"/>
    <n v="1197831"/>
    <d v="2021-04-22T00:00:00"/>
    <x v="1"/>
    <s v="Tennessee"/>
    <s v="Knoxville"/>
    <x v="1"/>
    <n v="44"/>
    <x v="329"/>
    <n v="11924"/>
    <n v="6081.24"/>
    <n v="0.51"/>
    <x v="1"/>
    <x v="3"/>
    <x v="1"/>
    <n v="44"/>
    <n v="22.439999999999998"/>
  </r>
  <r>
    <x v="2"/>
    <n v="1197831"/>
    <d v="2021-04-23T00:00:00"/>
    <x v="1"/>
    <s v="Tennessee"/>
    <s v="Knoxville"/>
    <x v="2"/>
    <n v="39"/>
    <x v="302"/>
    <n v="12246"/>
    <n v="5755.62"/>
    <n v="0.47"/>
    <x v="1"/>
    <x v="3"/>
    <x v="1"/>
    <n v="39"/>
    <n v="18.329999999999998"/>
  </r>
  <r>
    <x v="2"/>
    <n v="1197831"/>
    <d v="2021-04-24T00:00:00"/>
    <x v="1"/>
    <s v="Tennessee"/>
    <s v="Knoxville"/>
    <x v="3"/>
    <n v="32"/>
    <x v="244"/>
    <n v="5184"/>
    <n v="3058.5600000000004"/>
    <n v="0.59000000000000008"/>
    <x v="1"/>
    <x v="3"/>
    <x v="1"/>
    <n v="32"/>
    <n v="18.880000000000003"/>
  </r>
  <r>
    <x v="2"/>
    <n v="1197831"/>
    <d v="2021-04-25T00:00:00"/>
    <x v="1"/>
    <s v="Tennessee"/>
    <s v="Knoxville"/>
    <x v="4"/>
    <n v="35"/>
    <x v="231"/>
    <n v="5005"/>
    <n v="2252.25"/>
    <n v="0.44999999999999996"/>
    <x v="1"/>
    <x v="3"/>
    <x v="1"/>
    <n v="35"/>
    <n v="15.75"/>
  </r>
  <r>
    <x v="2"/>
    <n v="1197831"/>
    <d v="2021-04-26T00:00:00"/>
    <x v="1"/>
    <s v="Tennessee"/>
    <s v="Knoxville"/>
    <x v="5"/>
    <n v="40"/>
    <x v="136"/>
    <n v="9280"/>
    <n v="6217.6000000000013"/>
    <n v="0.67000000000000015"/>
    <x v="1"/>
    <x v="3"/>
    <x v="1"/>
    <n v="40"/>
    <n v="26.800000000000004"/>
  </r>
  <r>
    <x v="2"/>
    <n v="1197831"/>
    <d v="2021-04-27T00:00:00"/>
    <x v="1"/>
    <s v="Tennessee"/>
    <s v="Knoxville"/>
    <x v="0"/>
    <n v="40"/>
    <x v="144"/>
    <n v="8360"/>
    <n v="4179.9999999999991"/>
    <n v="0.49999999999999994"/>
    <x v="1"/>
    <x v="3"/>
    <x v="1"/>
    <n v="40"/>
    <n v="19.999999999999996"/>
  </r>
  <r>
    <x v="2"/>
    <n v="1197831"/>
    <d v="2021-04-28T00:00:00"/>
    <x v="1"/>
    <s v="Tennessee"/>
    <s v="Knoxville"/>
    <x v="1"/>
    <n v="33"/>
    <x v="127"/>
    <n v="7029"/>
    <n v="3303.6299999999997"/>
    <n v="0.47"/>
    <x v="1"/>
    <x v="3"/>
    <x v="1"/>
    <n v="33"/>
    <n v="15.509999999999998"/>
  </r>
  <r>
    <x v="2"/>
    <n v="1197831"/>
    <d v="2021-04-29T00:00:00"/>
    <x v="1"/>
    <s v="Tennessee"/>
    <s v="Knoxville"/>
    <x v="2"/>
    <n v="40"/>
    <x v="126"/>
    <n v="8120"/>
    <n v="4141.2"/>
    <n v="0.51"/>
    <x v="1"/>
    <x v="3"/>
    <x v="1"/>
    <n v="40"/>
    <n v="20.399999999999999"/>
  </r>
  <r>
    <x v="2"/>
    <n v="1197831"/>
    <d v="2021-04-30T00:00:00"/>
    <x v="1"/>
    <s v="Tennessee"/>
    <s v="Knoxville"/>
    <x v="3"/>
    <n v="40"/>
    <x v="224"/>
    <n v="5440"/>
    <n v="3100.8"/>
    <n v="0.57000000000000006"/>
    <x v="1"/>
    <x v="3"/>
    <x v="1"/>
    <n v="40"/>
    <n v="22.8"/>
  </r>
  <r>
    <x v="2"/>
    <n v="1197831"/>
    <d v="2021-05-01T00:00:00"/>
    <x v="1"/>
    <s v="Tennessee"/>
    <s v="Knoxville"/>
    <x v="4"/>
    <n v="39"/>
    <x v="196"/>
    <n v="4680"/>
    <n v="2012.3999999999996"/>
    <n v="0.42999999999999994"/>
    <x v="1"/>
    <x v="4"/>
    <x v="1"/>
    <n v="39"/>
    <n v="16.769999999999996"/>
  </r>
  <r>
    <x v="2"/>
    <n v="1197831"/>
    <d v="2021-05-02T00:00:00"/>
    <x v="1"/>
    <s v="Tennessee"/>
    <s v="Knoxville"/>
    <x v="5"/>
    <n v="30"/>
    <x v="156"/>
    <n v="6570"/>
    <n v="4073.4000000000005"/>
    <n v="0.62000000000000011"/>
    <x v="1"/>
    <x v="4"/>
    <x v="1"/>
    <n v="30"/>
    <n v="18.600000000000001"/>
  </r>
  <r>
    <x v="2"/>
    <n v="1197831"/>
    <d v="2021-05-03T00:00:00"/>
    <x v="1"/>
    <s v="Tennessee"/>
    <s v="Knoxville"/>
    <x v="0"/>
    <n v="28"/>
    <x v="338"/>
    <n v="5628"/>
    <n v="2926.56"/>
    <n v="0.52"/>
    <x v="1"/>
    <x v="4"/>
    <x v="1"/>
    <n v="28"/>
    <n v="14.56"/>
  </r>
  <r>
    <x v="2"/>
    <n v="1197831"/>
    <d v="2021-05-04T00:00:00"/>
    <x v="1"/>
    <s v="Tennessee"/>
    <s v="Knoxville"/>
    <x v="1"/>
    <n v="25"/>
    <x v="349"/>
    <n v="4450"/>
    <n v="2136"/>
    <n v="0.48"/>
    <x v="1"/>
    <x v="4"/>
    <x v="1"/>
    <n v="25"/>
    <n v="12"/>
  </r>
  <r>
    <x v="2"/>
    <n v="1197831"/>
    <d v="2021-05-05T00:00:00"/>
    <x v="1"/>
    <s v="Tennessee"/>
    <s v="Knoxville"/>
    <x v="2"/>
    <n v="27"/>
    <x v="134"/>
    <n v="4401"/>
    <n v="2112.48"/>
    <n v="0.48"/>
    <x v="1"/>
    <x v="4"/>
    <x v="1"/>
    <n v="27"/>
    <n v="12.96"/>
  </r>
  <r>
    <x v="2"/>
    <n v="1197831"/>
    <d v="2021-05-06T00:00:00"/>
    <x v="1"/>
    <s v="Tennessee"/>
    <s v="Knoxville"/>
    <x v="3"/>
    <n v="30"/>
    <x v="165"/>
    <n v="3930"/>
    <n v="2358.0000000000005"/>
    <n v="0.60000000000000009"/>
    <x v="1"/>
    <x v="4"/>
    <x v="1"/>
    <n v="30"/>
    <n v="18.000000000000004"/>
  </r>
  <r>
    <x v="2"/>
    <n v="1197831"/>
    <d v="2021-05-07T00:00:00"/>
    <x v="1"/>
    <s v="Tennessee"/>
    <s v="Knoxville"/>
    <x v="4"/>
    <n v="28"/>
    <x v="245"/>
    <n v="3052"/>
    <n v="1342.8799999999999"/>
    <n v="0.43999999999999995"/>
    <x v="1"/>
    <x v="4"/>
    <x v="1"/>
    <n v="28"/>
    <n v="12.319999999999999"/>
  </r>
  <r>
    <x v="2"/>
    <n v="1197831"/>
    <d v="2021-05-08T00:00:00"/>
    <x v="1"/>
    <s v="Tennessee"/>
    <s v="Knoxville"/>
    <x v="5"/>
    <n v="29"/>
    <x v="289"/>
    <n v="5191"/>
    <n v="3477.9700000000007"/>
    <n v="0.67000000000000015"/>
    <x v="1"/>
    <x v="4"/>
    <x v="1"/>
    <n v="29"/>
    <n v="19.430000000000003"/>
  </r>
  <r>
    <x v="2"/>
    <n v="1197831"/>
    <d v="2021-05-09T00:00:00"/>
    <x v="1"/>
    <s v="Tennessee"/>
    <s v="Knoxville"/>
    <x v="0"/>
    <n v="24"/>
    <x v="126"/>
    <n v="4872"/>
    <n v="2338.56"/>
    <n v="0.48"/>
    <x v="1"/>
    <x v="4"/>
    <x v="1"/>
    <n v="24"/>
    <n v="11.52"/>
  </r>
  <r>
    <x v="2"/>
    <n v="1197831"/>
    <d v="2021-05-10T00:00:00"/>
    <x v="1"/>
    <s v="Tennessee"/>
    <s v="Knoxville"/>
    <x v="1"/>
    <n v="21"/>
    <x v="149"/>
    <n v="4683"/>
    <n v="2294.6699999999996"/>
    <n v="0.48999999999999994"/>
    <x v="1"/>
    <x v="4"/>
    <x v="1"/>
    <n v="21"/>
    <n v="10.29"/>
  </r>
  <r>
    <x v="2"/>
    <n v="1197831"/>
    <d v="2021-05-11T00:00:00"/>
    <x v="1"/>
    <s v="Tennessee"/>
    <s v="Knoxville"/>
    <x v="2"/>
    <n v="37"/>
    <x v="322"/>
    <n v="7548"/>
    <n v="3547.56"/>
    <n v="0.47"/>
    <x v="1"/>
    <x v="4"/>
    <x v="1"/>
    <n v="37"/>
    <n v="17.39"/>
  </r>
  <r>
    <x v="2"/>
    <n v="1197831"/>
    <d v="2021-05-12T00:00:00"/>
    <x v="1"/>
    <s v="Tennessee"/>
    <s v="Knoxville"/>
    <x v="3"/>
    <n v="38"/>
    <x v="350"/>
    <n v="5966"/>
    <n v="3698.9200000000005"/>
    <n v="0.62000000000000011"/>
    <x v="1"/>
    <x v="4"/>
    <x v="1"/>
    <n v="38"/>
    <n v="23.560000000000002"/>
  </r>
  <r>
    <x v="2"/>
    <n v="1197831"/>
    <d v="2021-05-13T00:00:00"/>
    <x v="1"/>
    <s v="Tennessee"/>
    <s v="Knoxville"/>
    <x v="4"/>
    <n v="43"/>
    <x v="150"/>
    <n v="6020"/>
    <n v="2769.2"/>
    <n v="0.45999999999999996"/>
    <x v="1"/>
    <x v="4"/>
    <x v="1"/>
    <n v="43"/>
    <n v="19.779999999999998"/>
  </r>
  <r>
    <x v="2"/>
    <n v="1197831"/>
    <d v="2021-05-14T00:00:00"/>
    <x v="1"/>
    <s v="Tennessee"/>
    <s v="Knoxville"/>
    <x v="5"/>
    <n v="43"/>
    <x v="158"/>
    <n v="8686"/>
    <n v="5732.7600000000011"/>
    <n v="0.66000000000000014"/>
    <x v="1"/>
    <x v="4"/>
    <x v="1"/>
    <n v="43"/>
    <n v="28.380000000000006"/>
  </r>
  <r>
    <x v="2"/>
    <n v="1197831"/>
    <d v="2021-05-15T00:00:00"/>
    <x v="1"/>
    <s v="Tennessee"/>
    <s v="Knoxville"/>
    <x v="0"/>
    <n v="39"/>
    <x v="154"/>
    <n v="9672"/>
    <n v="4642.5599999999995"/>
    <n v="0.48"/>
    <x v="1"/>
    <x v="4"/>
    <x v="1"/>
    <n v="39"/>
    <n v="18.72"/>
  </r>
  <r>
    <x v="2"/>
    <n v="1197831"/>
    <d v="2021-05-16T00:00:00"/>
    <x v="1"/>
    <s v="Tennessee"/>
    <s v="Knoxville"/>
    <x v="1"/>
    <n v="37"/>
    <x v="324"/>
    <n v="9768"/>
    <n v="4786.32"/>
    <n v="0.48999999999999994"/>
    <x v="1"/>
    <x v="4"/>
    <x v="1"/>
    <n v="37"/>
    <n v="18.13"/>
  </r>
  <r>
    <x v="2"/>
    <n v="1197831"/>
    <d v="2021-05-17T00:00:00"/>
    <x v="1"/>
    <s v="Tennessee"/>
    <s v="Knoxville"/>
    <x v="2"/>
    <n v="44"/>
    <x v="124"/>
    <n v="9240"/>
    <n v="4712.3999999999996"/>
    <n v="0.51"/>
    <x v="1"/>
    <x v="4"/>
    <x v="1"/>
    <n v="44"/>
    <n v="22.439999999999998"/>
  </r>
  <r>
    <x v="2"/>
    <n v="1197831"/>
    <d v="2021-05-18T00:00:00"/>
    <x v="1"/>
    <s v="Tennessee"/>
    <s v="Knoxville"/>
    <x v="3"/>
    <n v="44"/>
    <x v="129"/>
    <n v="7744"/>
    <n v="4646.4000000000005"/>
    <n v="0.60000000000000009"/>
    <x v="1"/>
    <x v="4"/>
    <x v="1"/>
    <n v="44"/>
    <n v="26.400000000000002"/>
  </r>
  <r>
    <x v="2"/>
    <n v="1197831"/>
    <d v="2021-05-19T00:00:00"/>
    <x v="1"/>
    <s v="Tennessee"/>
    <s v="Knoxville"/>
    <x v="4"/>
    <n v="38"/>
    <x v="160"/>
    <n v="6080"/>
    <n v="2857.6"/>
    <n v="0.47"/>
    <x v="1"/>
    <x v="4"/>
    <x v="1"/>
    <n v="38"/>
    <n v="17.86"/>
  </r>
  <r>
    <x v="2"/>
    <n v="1197831"/>
    <d v="2021-05-20T00:00:00"/>
    <x v="1"/>
    <s v="Tennessee"/>
    <s v="Knoxville"/>
    <x v="5"/>
    <n v="49"/>
    <x v="37"/>
    <n v="11025"/>
    <n v="6945.7500000000009"/>
    <n v="0.63000000000000012"/>
    <x v="1"/>
    <x v="4"/>
    <x v="1"/>
    <n v="49"/>
    <n v="30.870000000000005"/>
  </r>
  <r>
    <x v="0"/>
    <n v="1185732"/>
    <d v="2021-05-21T00:00:00"/>
    <x v="1"/>
    <s v="Tennessee"/>
    <s v="Knoxville"/>
    <x v="0"/>
    <n v="27"/>
    <x v="150"/>
    <n v="3780"/>
    <n v="1663.2"/>
    <n v="0.44"/>
    <x v="1"/>
    <x v="4"/>
    <x v="1"/>
    <n v="27"/>
    <n v="11.88"/>
  </r>
  <r>
    <x v="0"/>
    <n v="1185732"/>
    <d v="2021-05-22T00:00:00"/>
    <x v="1"/>
    <s v="Tennessee"/>
    <s v="Knoxville"/>
    <x v="1"/>
    <n v="23"/>
    <x v="227"/>
    <n v="1610"/>
    <n v="660.09999999999991"/>
    <n v="0.41"/>
    <x v="1"/>
    <x v="4"/>
    <x v="1"/>
    <n v="23"/>
    <n v="9.4299999999999979"/>
  </r>
  <r>
    <x v="0"/>
    <n v="1185732"/>
    <d v="2021-05-23T00:00:00"/>
    <x v="1"/>
    <s v="Tennessee"/>
    <s v="Knoxville"/>
    <x v="2"/>
    <n v="19"/>
    <x v="238"/>
    <n v="1406"/>
    <n v="548.33999999999992"/>
    <n v="0.38999999999999996"/>
    <x v="1"/>
    <x v="4"/>
    <x v="1"/>
    <n v="19"/>
    <n v="7.4099999999999993"/>
  </r>
  <r>
    <x v="0"/>
    <n v="1185732"/>
    <d v="2021-05-24T00:00:00"/>
    <x v="1"/>
    <s v="Tennessee"/>
    <s v="Knoxville"/>
    <x v="3"/>
    <n v="22"/>
    <x v="264"/>
    <n v="506"/>
    <n v="217.58"/>
    <n v="0.43000000000000005"/>
    <x v="1"/>
    <x v="4"/>
    <x v="1"/>
    <n v="22"/>
    <n v="9.4600000000000009"/>
  </r>
  <r>
    <x v="2"/>
    <n v="1197831"/>
    <d v="2021-08-05T00:00:00"/>
    <x v="1"/>
    <s v="Alabama"/>
    <s v="Birmingham"/>
    <x v="4"/>
    <n v="31"/>
    <x v="351"/>
    <n v="3534"/>
    <n v="1448.9399999999998"/>
    <n v="0.41"/>
    <x v="1"/>
    <x v="6"/>
    <x v="1"/>
    <n v="31"/>
    <n v="12.709999999999999"/>
  </r>
  <r>
    <x v="2"/>
    <n v="1197831"/>
    <d v="2021-08-06T00:00:00"/>
    <x v="1"/>
    <s v="Alabama"/>
    <s v="Birmingham"/>
    <x v="5"/>
    <n v="24"/>
    <x v="152"/>
    <n v="3648"/>
    <n v="2152.3200000000002"/>
    <n v="0.59000000000000008"/>
    <x v="1"/>
    <x v="6"/>
    <x v="1"/>
    <n v="24"/>
    <n v="14.160000000000002"/>
  </r>
  <r>
    <x v="2"/>
    <n v="1197831"/>
    <d v="2021-08-07T00:00:00"/>
    <x v="1"/>
    <s v="Alabama"/>
    <s v="Birmingham"/>
    <x v="0"/>
    <n v="16"/>
    <x v="92"/>
    <n v="3296"/>
    <n v="1549.12"/>
    <n v="0.47"/>
    <x v="1"/>
    <x v="6"/>
    <x v="1"/>
    <n v="16"/>
    <n v="7.52"/>
  </r>
  <r>
    <x v="2"/>
    <n v="1197831"/>
    <d v="2021-08-08T00:00:00"/>
    <x v="1"/>
    <s v="Alabama"/>
    <s v="Birmingham"/>
    <x v="1"/>
    <n v="26"/>
    <x v="337"/>
    <n v="4992"/>
    <n v="2096.64"/>
    <n v="0.42"/>
    <x v="1"/>
    <x v="6"/>
    <x v="1"/>
    <n v="26"/>
    <n v="10.92"/>
  </r>
  <r>
    <x v="2"/>
    <n v="1197831"/>
    <d v="2021-08-09T00:00:00"/>
    <x v="1"/>
    <s v="Alabama"/>
    <s v="Birmingham"/>
    <x v="2"/>
    <n v="26"/>
    <x v="224"/>
    <n v="3536"/>
    <n v="1555.84"/>
    <n v="0.43999999999999995"/>
    <x v="1"/>
    <x v="6"/>
    <x v="1"/>
    <n v="26"/>
    <n v="11.44"/>
  </r>
  <r>
    <x v="2"/>
    <n v="1197831"/>
    <d v="2021-08-10T00:00:00"/>
    <x v="1"/>
    <s v="Alabama"/>
    <s v="Birmingham"/>
    <x v="3"/>
    <n v="24"/>
    <x v="161"/>
    <n v="2712"/>
    <n v="1464.48"/>
    <n v="0.54"/>
    <x v="1"/>
    <x v="6"/>
    <x v="1"/>
    <n v="24"/>
    <n v="12.96"/>
  </r>
  <r>
    <x v="2"/>
    <n v="1197831"/>
    <d v="2021-08-11T00:00:00"/>
    <x v="1"/>
    <s v="Alabama"/>
    <s v="Birmingham"/>
    <x v="4"/>
    <n v="29"/>
    <x v="211"/>
    <n v="2465"/>
    <n v="961.34999999999991"/>
    <n v="0.38999999999999996"/>
    <x v="1"/>
    <x v="6"/>
    <x v="1"/>
    <n v="29"/>
    <n v="11.309999999999999"/>
  </r>
  <r>
    <x v="2"/>
    <n v="1197831"/>
    <d v="2021-08-12T00:00:00"/>
    <x v="1"/>
    <s v="Alabama"/>
    <s v="Birmingham"/>
    <x v="5"/>
    <n v="27"/>
    <x v="179"/>
    <n v="3888"/>
    <n v="2216.1600000000003"/>
    <n v="0.57000000000000006"/>
    <x v="1"/>
    <x v="6"/>
    <x v="1"/>
    <n v="27"/>
    <n v="15.390000000000002"/>
  </r>
  <r>
    <x v="2"/>
    <n v="1197831"/>
    <d v="2021-08-13T00:00:00"/>
    <x v="1"/>
    <s v="Alabama"/>
    <s v="Birmingham"/>
    <x v="0"/>
    <n v="23"/>
    <x v="145"/>
    <n v="4462"/>
    <n v="2186.3799999999997"/>
    <n v="0.48999999999999994"/>
    <x v="1"/>
    <x v="6"/>
    <x v="1"/>
    <n v="23"/>
    <n v="11.269999999999998"/>
  </r>
  <r>
    <x v="2"/>
    <n v="1197831"/>
    <d v="2021-08-14T00:00:00"/>
    <x v="1"/>
    <s v="Alabama"/>
    <s v="Birmingham"/>
    <x v="1"/>
    <n v="32"/>
    <x v="145"/>
    <n v="6208"/>
    <n v="2917.7599999999998"/>
    <n v="0.47"/>
    <x v="1"/>
    <x v="6"/>
    <x v="1"/>
    <n v="32"/>
    <n v="15.04"/>
  </r>
  <r>
    <x v="2"/>
    <n v="1197831"/>
    <d v="2021-08-15T00:00:00"/>
    <x v="1"/>
    <s v="Alabama"/>
    <s v="Birmingham"/>
    <x v="2"/>
    <n v="20"/>
    <x v="179"/>
    <n v="2880"/>
    <n v="1468.8"/>
    <n v="0.51"/>
    <x v="1"/>
    <x v="6"/>
    <x v="1"/>
    <n v="20"/>
    <n v="10.199999999999999"/>
  </r>
  <r>
    <x v="2"/>
    <n v="1197831"/>
    <d v="2021-08-16T00:00:00"/>
    <x v="1"/>
    <s v="Alabama"/>
    <s v="Birmingham"/>
    <x v="3"/>
    <n v="23"/>
    <x v="210"/>
    <n v="2668"/>
    <n v="1627.4800000000002"/>
    <n v="0.6100000000000001"/>
    <x v="1"/>
    <x v="6"/>
    <x v="1"/>
    <n v="23"/>
    <n v="14.030000000000003"/>
  </r>
  <r>
    <x v="2"/>
    <n v="1197831"/>
    <d v="2021-08-17T00:00:00"/>
    <x v="1"/>
    <s v="Alabama"/>
    <s v="Birmingham"/>
    <x v="4"/>
    <n v="28"/>
    <x v="246"/>
    <n v="2464"/>
    <n v="1133.4399999999998"/>
    <n v="0.45999999999999996"/>
    <x v="1"/>
    <x v="6"/>
    <x v="1"/>
    <n v="28"/>
    <n v="12.879999999999997"/>
  </r>
  <r>
    <x v="2"/>
    <n v="1197831"/>
    <d v="2021-08-18T00:00:00"/>
    <x v="1"/>
    <s v="Alabama"/>
    <s v="Birmingham"/>
    <x v="5"/>
    <n v="26"/>
    <x v="196"/>
    <n v="3120"/>
    <n v="2059.2000000000003"/>
    <n v="0.66000000000000014"/>
    <x v="1"/>
    <x v="6"/>
    <x v="1"/>
    <n v="26"/>
    <n v="17.160000000000004"/>
  </r>
  <r>
    <x v="2"/>
    <n v="1197831"/>
    <d v="2021-08-19T00:00:00"/>
    <x v="1"/>
    <s v="Alabama"/>
    <s v="Birmingham"/>
    <x v="0"/>
    <n v="15"/>
    <x v="102"/>
    <n v="3225"/>
    <n v="1677"/>
    <n v="0.52"/>
    <x v="1"/>
    <x v="6"/>
    <x v="1"/>
    <n v="15"/>
    <n v="7.8"/>
  </r>
  <r>
    <x v="2"/>
    <n v="1197831"/>
    <d v="2021-08-20T00:00:00"/>
    <x v="1"/>
    <s v="Alabama"/>
    <s v="Birmingham"/>
    <x v="1"/>
    <n v="16"/>
    <x v="158"/>
    <n v="3232"/>
    <n v="1519.04"/>
    <n v="0.47"/>
    <x v="1"/>
    <x v="6"/>
    <x v="1"/>
    <n v="16"/>
    <n v="7.52"/>
  </r>
  <r>
    <x v="2"/>
    <n v="1197831"/>
    <d v="2021-08-21T00:00:00"/>
    <x v="1"/>
    <s v="Alabama"/>
    <s v="Birmingham"/>
    <x v="2"/>
    <n v="11"/>
    <x v="152"/>
    <n v="1672"/>
    <n v="785.83999999999992"/>
    <n v="0.47"/>
    <x v="1"/>
    <x v="6"/>
    <x v="1"/>
    <n v="11"/>
    <n v="5.169999999999999"/>
  </r>
  <r>
    <x v="2"/>
    <n v="1197831"/>
    <d v="2021-08-22T00:00:00"/>
    <x v="1"/>
    <s v="Alabama"/>
    <s v="Birmingham"/>
    <x v="3"/>
    <n v="15"/>
    <x v="210"/>
    <n v="1740"/>
    <n v="1044.0000000000002"/>
    <n v="0.60000000000000009"/>
    <x v="1"/>
    <x v="6"/>
    <x v="1"/>
    <n v="15"/>
    <n v="9.0000000000000018"/>
  </r>
  <r>
    <x v="2"/>
    <n v="1197831"/>
    <d v="2021-08-23T00:00:00"/>
    <x v="1"/>
    <s v="Alabama"/>
    <s v="Birmingham"/>
    <x v="4"/>
    <n v="19"/>
    <x v="246"/>
    <n v="1672"/>
    <n v="702.24"/>
    <n v="0.42"/>
    <x v="1"/>
    <x v="6"/>
    <x v="1"/>
    <n v="19"/>
    <n v="7.98"/>
  </r>
  <r>
    <x v="2"/>
    <n v="1197831"/>
    <d v="2021-08-24T00:00:00"/>
    <x v="1"/>
    <s v="Alabama"/>
    <s v="Birmingham"/>
    <x v="5"/>
    <n v="14"/>
    <x v="241"/>
    <n v="2310"/>
    <n v="1547.7000000000003"/>
    <n v="0.67000000000000015"/>
    <x v="1"/>
    <x v="6"/>
    <x v="1"/>
    <n v="14"/>
    <n v="9.3800000000000008"/>
  </r>
  <r>
    <x v="2"/>
    <n v="1197831"/>
    <d v="2021-08-25T00:00:00"/>
    <x v="1"/>
    <s v="Alabama"/>
    <s v="Birmingham"/>
    <x v="0"/>
    <n v="7"/>
    <x v="167"/>
    <n v="1568"/>
    <n v="736.95999999999992"/>
    <n v="0.47"/>
    <x v="1"/>
    <x v="6"/>
    <x v="1"/>
    <n v="7"/>
    <n v="3.2899999999999996"/>
  </r>
  <r>
    <x v="2"/>
    <n v="1197831"/>
    <d v="2021-08-26T00:00:00"/>
    <x v="1"/>
    <s v="Alabama"/>
    <s v="Birmingham"/>
    <x v="1"/>
    <n v="16"/>
    <x v="153"/>
    <n v="3488"/>
    <n v="1709.1199999999997"/>
    <n v="0.48999999999999994"/>
    <x v="1"/>
    <x v="6"/>
    <x v="1"/>
    <n v="16"/>
    <n v="7.8399999999999981"/>
  </r>
  <r>
    <x v="2"/>
    <n v="1197831"/>
    <d v="2021-08-27T00:00:00"/>
    <x v="1"/>
    <s v="Alabama"/>
    <s v="Birmingham"/>
    <x v="2"/>
    <n v="11"/>
    <x v="330"/>
    <n v="2090"/>
    <n v="1086.8"/>
    <n v="0.52"/>
    <x v="1"/>
    <x v="6"/>
    <x v="1"/>
    <n v="11"/>
    <n v="5.72"/>
  </r>
  <r>
    <x v="2"/>
    <n v="1197831"/>
    <d v="2021-08-28T00:00:00"/>
    <x v="1"/>
    <s v="Alabama"/>
    <s v="Birmingham"/>
    <x v="3"/>
    <n v="26"/>
    <x v="241"/>
    <n v="4290"/>
    <n v="2616.9000000000005"/>
    <n v="0.6100000000000001"/>
    <x v="1"/>
    <x v="6"/>
    <x v="1"/>
    <n v="26"/>
    <n v="15.860000000000003"/>
  </r>
  <r>
    <x v="2"/>
    <n v="1197831"/>
    <d v="2021-08-29T00:00:00"/>
    <x v="1"/>
    <s v="Alabama"/>
    <s v="Birmingham"/>
    <x v="4"/>
    <n v="39"/>
    <x v="348"/>
    <n v="5148"/>
    <n v="2162.16"/>
    <n v="0.42"/>
    <x v="1"/>
    <x v="6"/>
    <x v="1"/>
    <n v="39"/>
    <n v="16.38"/>
  </r>
  <r>
    <x v="2"/>
    <n v="1197831"/>
    <d v="2021-08-30T00:00:00"/>
    <x v="1"/>
    <s v="Alabama"/>
    <s v="Birmingham"/>
    <x v="5"/>
    <n v="36"/>
    <x v="121"/>
    <n v="9468"/>
    <n v="6248.880000000001"/>
    <n v="0.66000000000000014"/>
    <x v="1"/>
    <x v="6"/>
    <x v="1"/>
    <n v="36"/>
    <n v="23.760000000000005"/>
  </r>
  <r>
    <x v="2"/>
    <n v="1197831"/>
    <d v="2021-08-31T00:00:00"/>
    <x v="1"/>
    <s v="Alabama"/>
    <s v="Birmingham"/>
    <x v="0"/>
    <n v="30"/>
    <x v="37"/>
    <n v="6750"/>
    <n v="3240"/>
    <n v="0.48"/>
    <x v="1"/>
    <x v="6"/>
    <x v="1"/>
    <n v="30"/>
    <n v="14.4"/>
  </r>
  <r>
    <x v="2"/>
    <n v="1197831"/>
    <d v="2021-09-01T00:00:00"/>
    <x v="1"/>
    <s v="Alabama"/>
    <s v="Birmingham"/>
    <x v="1"/>
    <n v="35"/>
    <x v="148"/>
    <n v="8155"/>
    <n v="3832.85"/>
    <n v="0.47"/>
    <x v="1"/>
    <x v="7"/>
    <x v="1"/>
    <n v="35"/>
    <n v="16.45"/>
  </r>
  <r>
    <x v="2"/>
    <n v="1197831"/>
    <d v="2021-09-02T00:00:00"/>
    <x v="1"/>
    <s v="Alabama"/>
    <s v="Birmingham"/>
    <x v="2"/>
    <n v="35"/>
    <x v="151"/>
    <n v="7980"/>
    <n v="4069.8"/>
    <n v="0.51"/>
    <x v="1"/>
    <x v="7"/>
    <x v="1"/>
    <n v="35"/>
    <n v="17.850000000000001"/>
  </r>
  <r>
    <x v="2"/>
    <n v="1197831"/>
    <d v="2021-09-03T00:00:00"/>
    <x v="1"/>
    <s v="Alabama"/>
    <s v="Birmingham"/>
    <x v="3"/>
    <n v="31"/>
    <x v="124"/>
    <n v="6510"/>
    <n v="3906.0000000000005"/>
    <n v="0.60000000000000009"/>
    <x v="1"/>
    <x v="7"/>
    <x v="1"/>
    <n v="31"/>
    <n v="18.600000000000001"/>
  </r>
  <r>
    <x v="2"/>
    <n v="1197831"/>
    <d v="2021-09-04T00:00:00"/>
    <x v="1"/>
    <s v="Alabama"/>
    <s v="Birmingham"/>
    <x v="4"/>
    <n v="38"/>
    <x v="241"/>
    <n v="6270"/>
    <n v="2946.8999999999996"/>
    <n v="0.47"/>
    <x v="1"/>
    <x v="7"/>
    <x v="1"/>
    <n v="38"/>
    <n v="17.86"/>
  </r>
  <r>
    <x v="2"/>
    <n v="1197831"/>
    <d v="2021-09-05T00:00:00"/>
    <x v="1"/>
    <s v="Alabama"/>
    <s v="Birmingham"/>
    <x v="5"/>
    <n v="36"/>
    <x v="115"/>
    <n v="10080"/>
    <n v="6451.2000000000016"/>
    <n v="0.64000000000000012"/>
    <x v="1"/>
    <x v="7"/>
    <x v="1"/>
    <n v="36"/>
    <n v="23.040000000000006"/>
  </r>
  <r>
    <x v="2"/>
    <n v="1197831"/>
    <d v="2021-09-06T00:00:00"/>
    <x v="1"/>
    <s v="Alabama"/>
    <s v="Birmingham"/>
    <x v="0"/>
    <n v="31"/>
    <x v="254"/>
    <n v="7936"/>
    <n v="4206.079999999999"/>
    <n v="0.52999999999999992"/>
    <x v="1"/>
    <x v="7"/>
    <x v="1"/>
    <n v="31"/>
    <n v="16.429999999999996"/>
  </r>
  <r>
    <x v="2"/>
    <n v="1197831"/>
    <d v="2021-09-07T00:00:00"/>
    <x v="1"/>
    <s v="Alabama"/>
    <s v="Birmingham"/>
    <x v="1"/>
    <n v="37"/>
    <x v="324"/>
    <n v="9768"/>
    <n v="5372.4"/>
    <n v="0.54999999999999993"/>
    <x v="1"/>
    <x v="7"/>
    <x v="1"/>
    <n v="37"/>
    <n v="20.349999999999998"/>
  </r>
  <r>
    <x v="2"/>
    <n v="1197831"/>
    <d v="2021-09-08T00:00:00"/>
    <x v="1"/>
    <s v="Alabama"/>
    <s v="Birmingham"/>
    <x v="2"/>
    <n v="31"/>
    <x v="320"/>
    <n v="9982"/>
    <n v="5589.9199999999992"/>
    <n v="0.55999999999999994"/>
    <x v="1"/>
    <x v="7"/>
    <x v="1"/>
    <n v="31"/>
    <n v="17.359999999999996"/>
  </r>
  <r>
    <x v="2"/>
    <n v="1197831"/>
    <d v="2021-09-09T00:00:00"/>
    <x v="1"/>
    <s v="Alabama"/>
    <s v="Birmingham"/>
    <x v="3"/>
    <n v="36"/>
    <x v="130"/>
    <n v="7056"/>
    <n v="4727.5200000000013"/>
    <n v="0.67000000000000015"/>
    <x v="1"/>
    <x v="7"/>
    <x v="1"/>
    <n v="36"/>
    <n v="24.120000000000008"/>
  </r>
  <r>
    <x v="2"/>
    <n v="1197831"/>
    <d v="2021-09-10T00:00:00"/>
    <x v="1"/>
    <s v="Alabama"/>
    <s v="Birmingham"/>
    <x v="4"/>
    <n v="35"/>
    <x v="289"/>
    <n v="6265"/>
    <n v="3257.8"/>
    <n v="0.52"/>
    <x v="1"/>
    <x v="7"/>
    <x v="1"/>
    <n v="35"/>
    <n v="18.2"/>
  </r>
  <r>
    <x v="2"/>
    <n v="1197831"/>
    <d v="2021-09-11T00:00:00"/>
    <x v="1"/>
    <s v="Alabama"/>
    <s v="Birmingham"/>
    <x v="5"/>
    <n v="47"/>
    <x v="115"/>
    <n v="13160"/>
    <n v="9212.0000000000018"/>
    <n v="0.70000000000000018"/>
    <x v="1"/>
    <x v="7"/>
    <x v="1"/>
    <n v="47"/>
    <n v="32.900000000000006"/>
  </r>
  <r>
    <x v="2"/>
    <n v="1197831"/>
    <d v="2021-09-12T00:00:00"/>
    <x v="1"/>
    <s v="Alabama"/>
    <s v="Birmingham"/>
    <x v="0"/>
    <n v="27"/>
    <x v="148"/>
    <n v="6291"/>
    <n v="3460.0499999999997"/>
    <n v="0.54999999999999993"/>
    <x v="1"/>
    <x v="7"/>
    <x v="1"/>
    <n v="27"/>
    <n v="14.85"/>
  </r>
  <r>
    <x v="2"/>
    <n v="1197831"/>
    <d v="2021-09-13T00:00:00"/>
    <x v="1"/>
    <s v="Alabama"/>
    <s v="Birmingham"/>
    <x v="1"/>
    <n v="39"/>
    <x v="148"/>
    <n v="9087"/>
    <n v="4906.9799999999996"/>
    <n v="0.53999999999999992"/>
    <x v="1"/>
    <x v="7"/>
    <x v="1"/>
    <n v="39"/>
    <n v="21.06"/>
  </r>
  <r>
    <x v="2"/>
    <n v="1197831"/>
    <d v="2021-09-14T00:00:00"/>
    <x v="1"/>
    <s v="Alabama"/>
    <s v="Birmingham"/>
    <x v="2"/>
    <n v="36"/>
    <x v="104"/>
    <n v="10008"/>
    <n v="5304.2399999999989"/>
    <n v="0.52999999999999992"/>
    <x v="1"/>
    <x v="7"/>
    <x v="1"/>
    <n v="36"/>
    <n v="19.079999999999995"/>
  </r>
  <r>
    <x v="2"/>
    <n v="1197831"/>
    <d v="2021-09-15T00:00:00"/>
    <x v="1"/>
    <s v="Alabama"/>
    <s v="Birmingham"/>
    <x v="3"/>
    <n v="37"/>
    <x v="150"/>
    <n v="5180"/>
    <n v="3315.2000000000007"/>
    <n v="0.64000000000000012"/>
    <x v="1"/>
    <x v="7"/>
    <x v="1"/>
    <n v="37"/>
    <n v="23.680000000000007"/>
  </r>
  <r>
    <x v="2"/>
    <n v="1197831"/>
    <d v="2021-09-16T00:00:00"/>
    <x v="1"/>
    <s v="Alabama"/>
    <s v="Birmingham"/>
    <x v="4"/>
    <n v="42"/>
    <x v="150"/>
    <n v="5880"/>
    <n v="2939.9999999999995"/>
    <n v="0.49999999999999994"/>
    <x v="1"/>
    <x v="7"/>
    <x v="1"/>
    <n v="42"/>
    <n v="20.999999999999996"/>
  </r>
  <r>
    <x v="2"/>
    <n v="1197831"/>
    <d v="2021-09-17T00:00:00"/>
    <x v="1"/>
    <s v="Alabama"/>
    <s v="Birmingham"/>
    <x v="5"/>
    <n v="39"/>
    <x v="126"/>
    <n v="7917"/>
    <n v="5621.0700000000015"/>
    <n v="0.71000000000000019"/>
    <x v="1"/>
    <x v="7"/>
    <x v="1"/>
    <n v="39"/>
    <n v="27.690000000000008"/>
  </r>
  <r>
    <x v="2"/>
    <n v="1197831"/>
    <d v="2021-09-18T00:00:00"/>
    <x v="1"/>
    <s v="Alabama"/>
    <s v="Birmingham"/>
    <x v="0"/>
    <n v="38"/>
    <x v="92"/>
    <n v="7828"/>
    <n v="4305.3999999999996"/>
    <n v="0.54999999999999993"/>
    <x v="1"/>
    <x v="7"/>
    <x v="1"/>
    <n v="38"/>
    <n v="20.9"/>
  </r>
  <r>
    <x v="2"/>
    <n v="1197831"/>
    <d v="2021-09-19T00:00:00"/>
    <x v="1"/>
    <s v="Alabama"/>
    <s v="Birmingham"/>
    <x v="1"/>
    <n v="36"/>
    <x v="217"/>
    <n v="6228"/>
    <n v="3425.3999999999996"/>
    <n v="0.54999999999999993"/>
    <x v="1"/>
    <x v="7"/>
    <x v="1"/>
    <n v="36"/>
    <n v="19.799999999999997"/>
  </r>
  <r>
    <x v="2"/>
    <n v="1197831"/>
    <d v="2021-09-20T00:00:00"/>
    <x v="1"/>
    <s v="Alabama"/>
    <s v="Birmingham"/>
    <x v="2"/>
    <n v="47"/>
    <x v="127"/>
    <n v="10011"/>
    <n v="5606.16"/>
    <n v="0.55999999999999994"/>
    <x v="1"/>
    <x v="7"/>
    <x v="1"/>
    <n v="47"/>
    <n v="26.32"/>
  </r>
  <r>
    <x v="2"/>
    <n v="1197831"/>
    <d v="2021-09-21T00:00:00"/>
    <x v="1"/>
    <s v="Alabama"/>
    <s v="Birmingham"/>
    <x v="3"/>
    <n v="44"/>
    <x v="193"/>
    <n v="4620"/>
    <n v="3049.2000000000007"/>
    <n v="0.66000000000000014"/>
    <x v="1"/>
    <x v="7"/>
    <x v="1"/>
    <n v="44"/>
    <n v="29.040000000000006"/>
  </r>
  <r>
    <x v="2"/>
    <n v="1197831"/>
    <d v="2021-09-22T00:00:00"/>
    <x v="1"/>
    <s v="Alabama"/>
    <s v="Birmingham"/>
    <x v="4"/>
    <n v="35"/>
    <x v="210"/>
    <n v="4060"/>
    <n v="1948.8"/>
    <n v="0.48"/>
    <x v="1"/>
    <x v="7"/>
    <x v="1"/>
    <n v="35"/>
    <n v="16.8"/>
  </r>
  <r>
    <x v="2"/>
    <n v="1197831"/>
    <d v="2021-09-23T00:00:00"/>
    <x v="1"/>
    <s v="Alabama"/>
    <s v="Birmingham"/>
    <x v="5"/>
    <n v="26"/>
    <x v="330"/>
    <n v="4940"/>
    <n v="3556.8000000000011"/>
    <n v="0.7200000000000002"/>
    <x v="1"/>
    <x v="7"/>
    <x v="1"/>
    <n v="26"/>
    <n v="18.720000000000006"/>
  </r>
  <r>
    <x v="2"/>
    <n v="1197831"/>
    <d v="2021-09-24T00:00:00"/>
    <x v="1"/>
    <s v="Alabama"/>
    <s v="Birmingham"/>
    <x v="0"/>
    <n v="20"/>
    <x v="328"/>
    <n v="3680"/>
    <n v="1913.5999999999997"/>
    <n v="0.51999999999999991"/>
    <x v="1"/>
    <x v="7"/>
    <x v="1"/>
    <n v="20"/>
    <n v="10.399999999999999"/>
  </r>
  <r>
    <x v="2"/>
    <n v="1197831"/>
    <d v="2021-09-25T00:00:00"/>
    <x v="1"/>
    <s v="Alabama"/>
    <s v="Birmingham"/>
    <x v="1"/>
    <n v="23"/>
    <x v="217"/>
    <n v="3979"/>
    <n v="2188.4499999999998"/>
    <n v="0.54999999999999993"/>
    <x v="1"/>
    <x v="7"/>
    <x v="1"/>
    <n v="23"/>
    <n v="12.649999999999999"/>
  </r>
  <r>
    <x v="2"/>
    <n v="1197831"/>
    <d v="2021-09-26T00:00:00"/>
    <x v="1"/>
    <s v="Alabama"/>
    <s v="Birmingham"/>
    <x v="2"/>
    <n v="24"/>
    <x v="339"/>
    <n v="3984"/>
    <n v="2151.3599999999997"/>
    <n v="0.53999999999999992"/>
    <x v="1"/>
    <x v="7"/>
    <x v="1"/>
    <n v="24"/>
    <n v="12.959999999999997"/>
  </r>
  <r>
    <x v="2"/>
    <n v="1197831"/>
    <d v="2021-09-27T00:00:00"/>
    <x v="1"/>
    <s v="Alabama"/>
    <s v="Birmingham"/>
    <x v="3"/>
    <n v="26"/>
    <x v="230"/>
    <n v="2548"/>
    <n v="1707.1600000000003"/>
    <n v="0.67000000000000015"/>
    <x v="1"/>
    <x v="7"/>
    <x v="1"/>
    <n v="26"/>
    <n v="17.420000000000002"/>
  </r>
  <r>
    <x v="2"/>
    <n v="1197831"/>
    <d v="2021-09-28T00:00:00"/>
    <x v="1"/>
    <s v="Alabama"/>
    <s v="Birmingham"/>
    <x v="4"/>
    <n v="22"/>
    <x v="193"/>
    <n v="2310"/>
    <n v="1131.8999999999999"/>
    <n v="0.48999999999999994"/>
    <x v="1"/>
    <x v="7"/>
    <x v="1"/>
    <n v="22"/>
    <n v="10.78"/>
  </r>
  <r>
    <x v="2"/>
    <n v="1197831"/>
    <d v="2021-09-29T00:00:00"/>
    <x v="1"/>
    <s v="Alabama"/>
    <s v="Birmingham"/>
    <x v="5"/>
    <n v="26"/>
    <x v="135"/>
    <n v="3822"/>
    <n v="2751.8400000000006"/>
    <n v="0.7200000000000002"/>
    <x v="1"/>
    <x v="7"/>
    <x v="1"/>
    <n v="26"/>
    <n v="18.720000000000002"/>
  </r>
  <r>
    <x v="2"/>
    <n v="1197831"/>
    <d v="2021-09-30T00:00:00"/>
    <x v="1"/>
    <s v="Alabama"/>
    <s v="Birmingham"/>
    <x v="0"/>
    <n v="14"/>
    <x v="143"/>
    <n v="2632"/>
    <n v="1500.2399999999998"/>
    <n v="0.56999999999999995"/>
    <x v="1"/>
    <x v="7"/>
    <x v="1"/>
    <n v="14"/>
    <n v="7.9799999999999986"/>
  </r>
  <r>
    <x v="2"/>
    <n v="1197831"/>
    <d v="2021-10-01T00:00:00"/>
    <x v="1"/>
    <s v="Alabama"/>
    <s v="Birmingham"/>
    <x v="1"/>
    <n v="14"/>
    <x v="40"/>
    <n v="2800"/>
    <n v="1455.9999999999998"/>
    <n v="0.51999999999999991"/>
    <x v="1"/>
    <x v="8"/>
    <x v="1"/>
    <n v="14"/>
    <n v="7.2799999999999985"/>
  </r>
  <r>
    <x v="2"/>
    <n v="1197831"/>
    <d v="2021-10-02T00:00:00"/>
    <x v="1"/>
    <s v="Alabama"/>
    <s v="Birmingham"/>
    <x v="2"/>
    <n v="33"/>
    <x v="130"/>
    <n v="6468"/>
    <n v="3557.3999999999996"/>
    <n v="0.54999999999999993"/>
    <x v="1"/>
    <x v="8"/>
    <x v="1"/>
    <n v="33"/>
    <n v="18.149999999999999"/>
  </r>
  <r>
    <x v="2"/>
    <n v="1197831"/>
    <d v="2021-10-03T00:00:00"/>
    <x v="1"/>
    <s v="Alabama"/>
    <s v="Birmingham"/>
    <x v="3"/>
    <n v="36"/>
    <x v="192"/>
    <n v="4860"/>
    <n v="3256.2000000000007"/>
    <n v="0.67000000000000015"/>
    <x v="1"/>
    <x v="8"/>
    <x v="1"/>
    <n v="36"/>
    <n v="24.120000000000005"/>
  </r>
  <r>
    <x v="2"/>
    <n v="1197831"/>
    <d v="2021-10-04T00:00:00"/>
    <x v="1"/>
    <s v="Alabama"/>
    <s v="Birmingham"/>
    <x v="4"/>
    <n v="37"/>
    <x v="197"/>
    <n v="5513"/>
    <n v="2646.24"/>
    <n v="0.48"/>
    <x v="1"/>
    <x v="8"/>
    <x v="1"/>
    <n v="37"/>
    <n v="17.759999999999998"/>
  </r>
  <r>
    <x v="2"/>
    <n v="1197831"/>
    <d v="2021-10-05T00:00:00"/>
    <x v="1"/>
    <s v="Alabama"/>
    <s v="Birmingham"/>
    <x v="5"/>
    <n v="45"/>
    <x v="143"/>
    <n v="8460"/>
    <n v="5837.4000000000015"/>
    <n v="0.69000000000000017"/>
    <x v="1"/>
    <x v="8"/>
    <x v="1"/>
    <n v="45"/>
    <n v="31.050000000000008"/>
  </r>
  <r>
    <x v="2"/>
    <n v="1197831"/>
    <d v="2021-10-06T00:00:00"/>
    <x v="1"/>
    <s v="Alabama"/>
    <s v="Birmingham"/>
    <x v="0"/>
    <n v="46"/>
    <x v="142"/>
    <n v="11040"/>
    <n v="6182.4"/>
    <n v="0.55999999999999994"/>
    <x v="1"/>
    <x v="8"/>
    <x v="1"/>
    <n v="46"/>
    <n v="25.759999999999998"/>
  </r>
  <r>
    <x v="2"/>
    <n v="1197831"/>
    <d v="2021-10-07T00:00:00"/>
    <x v="1"/>
    <s v="Alabama"/>
    <s v="Birmingham"/>
    <x v="1"/>
    <n v="40"/>
    <x v="154"/>
    <n v="9920"/>
    <n v="5257.5999999999995"/>
    <n v="0.52999999999999992"/>
    <x v="1"/>
    <x v="8"/>
    <x v="1"/>
    <n v="40"/>
    <n v="21.2"/>
  </r>
  <r>
    <x v="2"/>
    <n v="1197831"/>
    <d v="2021-10-08T00:00:00"/>
    <x v="1"/>
    <s v="Alabama"/>
    <s v="Birmingham"/>
    <x v="2"/>
    <n v="47"/>
    <x v="146"/>
    <n v="10199"/>
    <n v="5507.4599999999991"/>
    <n v="0.53999999999999992"/>
    <x v="1"/>
    <x v="8"/>
    <x v="1"/>
    <n v="47"/>
    <n v="25.379999999999995"/>
  </r>
  <r>
    <x v="2"/>
    <n v="1197831"/>
    <d v="2021-10-09T00:00:00"/>
    <x v="1"/>
    <s v="Alabama"/>
    <s v="Birmingham"/>
    <x v="3"/>
    <n v="52"/>
    <x v="335"/>
    <n v="10036"/>
    <n v="6322.6800000000012"/>
    <n v="0.63000000000000012"/>
    <x v="1"/>
    <x v="8"/>
    <x v="1"/>
    <n v="52"/>
    <n v="32.760000000000005"/>
  </r>
  <r>
    <x v="2"/>
    <n v="1197831"/>
    <d v="2021-10-10T00:00:00"/>
    <x v="1"/>
    <s v="Alabama"/>
    <s v="Birmingham"/>
    <x v="4"/>
    <n v="40"/>
    <x v="155"/>
    <n v="6200"/>
    <n v="2914"/>
    <n v="0.47"/>
    <x v="1"/>
    <x v="8"/>
    <x v="1"/>
    <n v="40"/>
    <n v="18.8"/>
  </r>
  <r>
    <x v="2"/>
    <n v="1197831"/>
    <d v="2021-10-11T00:00:00"/>
    <x v="1"/>
    <s v="Alabama"/>
    <s v="Birmingham"/>
    <x v="5"/>
    <n v="56"/>
    <x v="37"/>
    <n v="12600"/>
    <n v="9072.0000000000018"/>
    <n v="0.7200000000000002"/>
    <x v="1"/>
    <x v="8"/>
    <x v="1"/>
    <n v="56"/>
    <n v="40.320000000000007"/>
  </r>
  <r>
    <x v="5"/>
    <n v="1185732"/>
    <d v="2021-10-12T00:00:00"/>
    <x v="1"/>
    <s v="Alabama"/>
    <s v="Birmingham"/>
    <x v="0"/>
    <n v="27"/>
    <x v="150"/>
    <n v="3780"/>
    <n v="1474.1999999999998"/>
    <n v="0.38999999999999996"/>
    <x v="1"/>
    <x v="8"/>
    <x v="1"/>
    <n v="27"/>
    <n v="10.53"/>
  </r>
  <r>
    <x v="5"/>
    <n v="1185732"/>
    <d v="2021-10-13T00:00:00"/>
    <x v="1"/>
    <s v="Alabama"/>
    <s v="Birmingham"/>
    <x v="1"/>
    <n v="30"/>
    <x v="246"/>
    <n v="2640"/>
    <n v="1082.3999999999999"/>
    <n v="0.41"/>
    <x v="1"/>
    <x v="8"/>
    <x v="1"/>
    <n v="30"/>
    <n v="12.299999999999999"/>
  </r>
  <r>
    <x v="5"/>
    <n v="1185732"/>
    <d v="2021-10-14T00:00:00"/>
    <x v="1"/>
    <s v="Alabama"/>
    <s v="Birmingham"/>
    <x v="2"/>
    <n v="23"/>
    <x v="170"/>
    <n v="1909"/>
    <n v="801.78"/>
    <n v="0.42"/>
    <x v="1"/>
    <x v="8"/>
    <x v="1"/>
    <n v="23"/>
    <n v="9.66"/>
  </r>
  <r>
    <x v="5"/>
    <n v="1185732"/>
    <d v="2021-10-15T00:00:00"/>
    <x v="1"/>
    <s v="Alabama"/>
    <s v="Birmingham"/>
    <x v="3"/>
    <n v="25"/>
    <x v="267"/>
    <n v="750"/>
    <n v="247.49999999999997"/>
    <n v="0.32999999999999996"/>
    <x v="1"/>
    <x v="8"/>
    <x v="1"/>
    <n v="25"/>
    <n v="8.2499999999999982"/>
  </r>
  <r>
    <x v="2"/>
    <n v="1128299"/>
    <d v="2021-02-17T00:00:00"/>
    <x v="4"/>
    <s v="Florida"/>
    <s v="Orlando"/>
    <x v="3"/>
    <n v="36"/>
    <x v="198"/>
    <n v="3384"/>
    <n v="1252.08"/>
    <n v="0.37"/>
    <x v="1"/>
    <x v="1"/>
    <x v="1"/>
    <n v="36"/>
    <n v="13.319999999999999"/>
  </r>
  <r>
    <x v="2"/>
    <n v="1128299"/>
    <d v="2021-02-17T00:00:00"/>
    <x v="4"/>
    <s v="Florida"/>
    <s v="Orlando"/>
    <x v="4"/>
    <n v="44"/>
    <x v="345"/>
    <n v="2728"/>
    <n v="654.72"/>
    <n v="0.24000000000000002"/>
    <x v="1"/>
    <x v="1"/>
    <x v="1"/>
    <n v="44"/>
    <n v="10.56"/>
  </r>
  <r>
    <x v="2"/>
    <n v="1128299"/>
    <d v="2021-02-17T00:00:00"/>
    <x v="4"/>
    <s v="Florida"/>
    <s v="Orlando"/>
    <x v="5"/>
    <n v="33"/>
    <x v="168"/>
    <n v="4092"/>
    <n v="2086.92"/>
    <n v="0.51"/>
    <x v="1"/>
    <x v="1"/>
    <x v="1"/>
    <n v="33"/>
    <n v="16.830000000000002"/>
  </r>
  <r>
    <x v="2"/>
    <n v="1128299"/>
    <d v="2021-03-16T00:00:00"/>
    <x v="4"/>
    <s v="Florida"/>
    <s v="Orlando"/>
    <x v="0"/>
    <n v="35"/>
    <x v="347"/>
    <n v="5985"/>
    <n v="2034.8999999999999"/>
    <n v="0.33999999999999997"/>
    <x v="1"/>
    <x v="2"/>
    <x v="1"/>
    <n v="35"/>
    <n v="11.899999999999999"/>
  </r>
  <r>
    <x v="2"/>
    <n v="1128299"/>
    <d v="2021-03-16T00:00:00"/>
    <x v="4"/>
    <s v="Florida"/>
    <s v="Orlando"/>
    <x v="1"/>
    <n v="44"/>
    <x v="168"/>
    <n v="5456"/>
    <n v="1691.36"/>
    <n v="0.31"/>
    <x v="1"/>
    <x v="2"/>
    <x v="1"/>
    <n v="44"/>
    <n v="13.639999999999999"/>
  </r>
  <r>
    <x v="2"/>
    <n v="1128299"/>
    <d v="2021-03-16T00:00:00"/>
    <x v="4"/>
    <s v="Florida"/>
    <s v="Orlando"/>
    <x v="2"/>
    <n v="47"/>
    <x v="197"/>
    <n v="7003"/>
    <n v="2240.96"/>
    <n v="0.32"/>
    <x v="1"/>
    <x v="2"/>
    <x v="1"/>
    <n v="47"/>
    <n v="15.040000000000001"/>
  </r>
  <r>
    <x v="2"/>
    <n v="1128299"/>
    <d v="2021-03-16T00:00:00"/>
    <x v="4"/>
    <s v="Florida"/>
    <s v="Orlando"/>
    <x v="3"/>
    <n v="42"/>
    <x v="351"/>
    <n v="4788"/>
    <n v="1675.8"/>
    <n v="0.35"/>
    <x v="1"/>
    <x v="2"/>
    <x v="1"/>
    <n v="42"/>
    <n v="14.7"/>
  </r>
  <r>
    <x v="2"/>
    <n v="1128299"/>
    <d v="2021-03-16T00:00:00"/>
    <x v="4"/>
    <s v="Florida"/>
    <s v="Orlando"/>
    <x v="4"/>
    <n v="44"/>
    <x v="180"/>
    <n v="2640"/>
    <n v="686.4"/>
    <n v="0.26"/>
    <x v="1"/>
    <x v="2"/>
    <x v="1"/>
    <n v="44"/>
    <n v="11.44"/>
  </r>
  <r>
    <x v="2"/>
    <n v="1128299"/>
    <d v="2021-03-16T00:00:00"/>
    <x v="4"/>
    <s v="Florida"/>
    <s v="Orlando"/>
    <x v="5"/>
    <n v="48"/>
    <x v="165"/>
    <n v="6288"/>
    <n v="2955.36"/>
    <n v="0.47000000000000003"/>
    <x v="1"/>
    <x v="2"/>
    <x v="1"/>
    <n v="48"/>
    <n v="22.560000000000002"/>
  </r>
  <r>
    <x v="1"/>
    <n v="1128299"/>
    <d v="2021-04-17T00:00:00"/>
    <x v="4"/>
    <s v="Florida"/>
    <s v="Orlando"/>
    <x v="0"/>
    <n v="47"/>
    <x v="347"/>
    <n v="8037"/>
    <n v="2893.3199999999997"/>
    <n v="0.36"/>
    <x v="1"/>
    <x v="3"/>
    <x v="1"/>
    <n v="47"/>
    <n v="16.919999999999998"/>
  </r>
  <r>
    <x v="1"/>
    <n v="1128299"/>
    <d v="2021-04-17T00:00:00"/>
    <x v="4"/>
    <s v="Florida"/>
    <s v="Orlando"/>
    <x v="1"/>
    <n v="51"/>
    <x v="193"/>
    <n v="5355"/>
    <n v="1445.8500000000001"/>
    <n v="0.27"/>
    <x v="1"/>
    <x v="3"/>
    <x v="1"/>
    <n v="51"/>
    <n v="13.770000000000001"/>
  </r>
  <r>
    <x v="1"/>
    <n v="1128299"/>
    <d v="2021-04-17T00:00:00"/>
    <x v="4"/>
    <s v="Florida"/>
    <s v="Orlando"/>
    <x v="2"/>
    <n v="49"/>
    <x v="348"/>
    <n v="6468"/>
    <n v="2199.12"/>
    <n v="0.33999999999999997"/>
    <x v="1"/>
    <x v="3"/>
    <x v="1"/>
    <n v="49"/>
    <n v="16.66"/>
  </r>
  <r>
    <x v="1"/>
    <n v="1128299"/>
    <d v="2021-04-17T00:00:00"/>
    <x v="4"/>
    <s v="Florida"/>
    <s v="Orlando"/>
    <x v="3"/>
    <n v="41"/>
    <x v="228"/>
    <n v="3690"/>
    <n v="1291.5"/>
    <n v="0.35"/>
    <x v="1"/>
    <x v="3"/>
    <x v="1"/>
    <n v="41"/>
    <n v="14.35"/>
  </r>
  <r>
    <x v="1"/>
    <n v="1128299"/>
    <d v="2021-04-17T00:00:00"/>
    <x v="4"/>
    <s v="Florida"/>
    <s v="Orlando"/>
    <x v="4"/>
    <n v="47"/>
    <x v="180"/>
    <n v="2820"/>
    <n v="620.4"/>
    <n v="0.22"/>
    <x v="1"/>
    <x v="3"/>
    <x v="1"/>
    <n v="47"/>
    <n v="10.34"/>
  </r>
  <r>
    <x v="1"/>
    <n v="1128299"/>
    <d v="2021-04-17T00:00:00"/>
    <x v="4"/>
    <s v="Florida"/>
    <s v="Orlando"/>
    <x v="5"/>
    <n v="57"/>
    <x v="161"/>
    <n v="6441"/>
    <n v="3220.5"/>
    <n v="0.5"/>
    <x v="1"/>
    <x v="3"/>
    <x v="1"/>
    <n v="57"/>
    <n v="28.5"/>
  </r>
  <r>
    <x v="1"/>
    <n v="1128299"/>
    <d v="2021-05-18T00:00:00"/>
    <x v="4"/>
    <s v="Florida"/>
    <s v="Orlando"/>
    <x v="0"/>
    <n v="44"/>
    <x v="338"/>
    <n v="8844"/>
    <n v="2918.5199999999995"/>
    <n v="0.32999999999999996"/>
    <x v="1"/>
    <x v="4"/>
    <x v="1"/>
    <n v="44"/>
    <n v="14.519999999999998"/>
  </r>
  <r>
    <x v="1"/>
    <n v="1128299"/>
    <d v="2021-05-18T00:00:00"/>
    <x v="4"/>
    <s v="Florida"/>
    <s v="Orlando"/>
    <x v="1"/>
    <n v="46"/>
    <x v="348"/>
    <n v="6072"/>
    <n v="1700.16"/>
    <n v="0.28000000000000003"/>
    <x v="1"/>
    <x v="4"/>
    <x v="1"/>
    <n v="46"/>
    <n v="12.88"/>
  </r>
  <r>
    <x v="1"/>
    <n v="1128299"/>
    <d v="2021-05-18T00:00:00"/>
    <x v="4"/>
    <s v="Florida"/>
    <s v="Orlando"/>
    <x v="2"/>
    <n v="46"/>
    <x v="348"/>
    <n v="6072"/>
    <n v="2185.92"/>
    <n v="0.36"/>
    <x v="1"/>
    <x v="4"/>
    <x v="1"/>
    <n v="46"/>
    <n v="16.560000000000002"/>
  </r>
  <r>
    <x v="1"/>
    <n v="1128299"/>
    <d v="2021-05-18T00:00:00"/>
    <x v="4"/>
    <s v="Florida"/>
    <s v="Orlando"/>
    <x v="3"/>
    <n v="39"/>
    <x v="336"/>
    <n v="4173"/>
    <n v="1418.82"/>
    <n v="0.33999999999999997"/>
    <x v="1"/>
    <x v="4"/>
    <x v="1"/>
    <n v="39"/>
    <n v="13.26"/>
  </r>
  <r>
    <x v="1"/>
    <n v="1128299"/>
    <d v="2021-05-18T00:00:00"/>
    <x v="4"/>
    <s v="Florida"/>
    <s v="Orlando"/>
    <x v="4"/>
    <n v="42"/>
    <x v="181"/>
    <n v="2856"/>
    <n v="714"/>
    <n v="0.25"/>
    <x v="1"/>
    <x v="4"/>
    <x v="1"/>
    <n v="42"/>
    <n v="10.5"/>
  </r>
  <r>
    <x v="1"/>
    <n v="1128299"/>
    <d v="2021-05-18T00:00:00"/>
    <x v="4"/>
    <s v="Florida"/>
    <s v="Orlando"/>
    <x v="5"/>
    <n v="48"/>
    <x v="217"/>
    <n v="8304"/>
    <n v="3902.88"/>
    <n v="0.47000000000000003"/>
    <x v="1"/>
    <x v="4"/>
    <x v="1"/>
    <n v="48"/>
    <n v="22.560000000000002"/>
  </r>
  <r>
    <x v="1"/>
    <n v="1128299"/>
    <d v="2021-06-17T00:00:00"/>
    <x v="4"/>
    <s v="Florida"/>
    <s v="Orlando"/>
    <x v="0"/>
    <n v="50"/>
    <x v="323"/>
    <n v="13600"/>
    <n v="4352"/>
    <n v="0.32"/>
    <x v="1"/>
    <x v="11"/>
    <x v="1"/>
    <n v="50"/>
    <n v="16"/>
  </r>
  <r>
    <x v="1"/>
    <n v="1128299"/>
    <d v="2021-06-17T00:00:00"/>
    <x v="4"/>
    <s v="Florida"/>
    <s v="Orlando"/>
    <x v="1"/>
    <n v="53"/>
    <x v="167"/>
    <n v="11872"/>
    <n v="3442.8799999999997"/>
    <n v="0.28999999999999998"/>
    <x v="1"/>
    <x v="11"/>
    <x v="1"/>
    <n v="53"/>
    <n v="15.37"/>
  </r>
  <r>
    <x v="1"/>
    <n v="1128299"/>
    <d v="2021-06-17T00:00:00"/>
    <x v="4"/>
    <s v="Florida"/>
    <s v="Orlando"/>
    <x v="2"/>
    <n v="60"/>
    <x v="99"/>
    <n v="14280"/>
    <n v="4712.3999999999996"/>
    <n v="0.32999999999999996"/>
    <x v="1"/>
    <x v="11"/>
    <x v="1"/>
    <n v="60"/>
    <n v="19.799999999999997"/>
  </r>
  <r>
    <x v="1"/>
    <n v="1128299"/>
    <d v="2021-06-17T00:00:00"/>
    <x v="4"/>
    <s v="Florida"/>
    <s v="Orlando"/>
    <x v="3"/>
    <n v="66"/>
    <x v="130"/>
    <n v="12936"/>
    <n v="4786.32"/>
    <n v="0.37"/>
    <x v="1"/>
    <x v="11"/>
    <x v="1"/>
    <n v="66"/>
    <n v="24.419999999999998"/>
  </r>
  <r>
    <x v="1"/>
    <n v="1128299"/>
    <d v="2021-06-17T00:00:00"/>
    <x v="4"/>
    <s v="Florida"/>
    <s v="Orlando"/>
    <x v="4"/>
    <n v="71"/>
    <x v="269"/>
    <n v="10863"/>
    <n v="2389.86"/>
    <n v="0.22"/>
    <x v="1"/>
    <x v="11"/>
    <x v="1"/>
    <n v="71"/>
    <n v="15.620000000000001"/>
  </r>
  <r>
    <x v="1"/>
    <n v="1128299"/>
    <d v="2021-06-17T00:00:00"/>
    <x v="4"/>
    <s v="Florida"/>
    <s v="Orlando"/>
    <x v="5"/>
    <n v="74"/>
    <x v="154"/>
    <n v="18352"/>
    <n v="8625.44"/>
    <n v="0.47000000000000003"/>
    <x v="1"/>
    <x v="11"/>
    <x v="1"/>
    <n v="74"/>
    <n v="34.78"/>
  </r>
  <r>
    <x v="1"/>
    <n v="1128299"/>
    <d v="2021-07-16T00:00:00"/>
    <x v="4"/>
    <s v="Florida"/>
    <s v="Orlando"/>
    <x v="0"/>
    <n v="68"/>
    <x v="140"/>
    <n v="20196"/>
    <n v="7472.5199999999995"/>
    <n v="0.37"/>
    <x v="1"/>
    <x v="5"/>
    <x v="1"/>
    <n v="68"/>
    <n v="25.16"/>
  </r>
  <r>
    <x v="1"/>
    <n v="1128299"/>
    <d v="2021-07-16T00:00:00"/>
    <x v="4"/>
    <s v="Florida"/>
    <s v="Orlando"/>
    <x v="1"/>
    <n v="74"/>
    <x v="121"/>
    <n v="19462"/>
    <n v="5449.3600000000006"/>
    <n v="0.28000000000000003"/>
    <x v="1"/>
    <x v="5"/>
    <x v="1"/>
    <n v="74"/>
    <n v="20.720000000000002"/>
  </r>
  <r>
    <x v="1"/>
    <n v="1128299"/>
    <d v="2021-07-16T00:00:00"/>
    <x v="4"/>
    <s v="Florida"/>
    <s v="Orlando"/>
    <x v="2"/>
    <n v="72"/>
    <x v="99"/>
    <n v="17136"/>
    <n v="5826.24"/>
    <n v="0.33999999999999997"/>
    <x v="1"/>
    <x v="5"/>
    <x v="1"/>
    <n v="72"/>
    <n v="24.48"/>
  </r>
  <r>
    <x v="1"/>
    <n v="1128299"/>
    <d v="2021-07-16T00:00:00"/>
    <x v="4"/>
    <s v="Florida"/>
    <s v="Orlando"/>
    <x v="3"/>
    <n v="59"/>
    <x v="274"/>
    <n v="10974"/>
    <n v="3621.4199999999996"/>
    <n v="0.32999999999999996"/>
    <x v="1"/>
    <x v="5"/>
    <x v="1"/>
    <n v="59"/>
    <n v="19.47"/>
  </r>
  <r>
    <x v="1"/>
    <n v="1128299"/>
    <d v="2021-07-16T00:00:00"/>
    <x v="4"/>
    <s v="Florida"/>
    <s v="Orlando"/>
    <x v="4"/>
    <n v="68"/>
    <x v="159"/>
    <n v="14144"/>
    <n v="3111.68"/>
    <n v="0.22"/>
    <x v="1"/>
    <x v="5"/>
    <x v="1"/>
    <n v="68"/>
    <n v="14.959999999999999"/>
  </r>
  <r>
    <x v="1"/>
    <n v="1128299"/>
    <d v="2021-07-16T00:00:00"/>
    <x v="4"/>
    <s v="Florida"/>
    <s v="Orlando"/>
    <x v="5"/>
    <n v="75"/>
    <x v="49"/>
    <n v="14625"/>
    <n v="6873.75"/>
    <n v="0.47000000000000003"/>
    <x v="1"/>
    <x v="5"/>
    <x v="1"/>
    <n v="75"/>
    <n v="35.25"/>
  </r>
  <r>
    <x v="1"/>
    <n v="1128299"/>
    <d v="2021-08-17T00:00:00"/>
    <x v="4"/>
    <s v="Florida"/>
    <s v="Orlando"/>
    <x v="0"/>
    <n v="68"/>
    <x v="128"/>
    <n v="17340"/>
    <n v="6242.4"/>
    <n v="0.36"/>
    <x v="1"/>
    <x v="6"/>
    <x v="1"/>
    <n v="68"/>
    <n v="24.479999999999997"/>
  </r>
  <r>
    <x v="1"/>
    <n v="1128299"/>
    <d v="2021-08-17T00:00:00"/>
    <x v="4"/>
    <s v="Florida"/>
    <s v="Orlando"/>
    <x v="1"/>
    <n v="60"/>
    <x v="323"/>
    <n v="16320"/>
    <n v="4406.4000000000005"/>
    <n v="0.27"/>
    <x v="1"/>
    <x v="6"/>
    <x v="1"/>
    <n v="60"/>
    <n v="16.200000000000003"/>
  </r>
  <r>
    <x v="1"/>
    <n v="1128299"/>
    <d v="2021-08-17T00:00:00"/>
    <x v="4"/>
    <s v="Florida"/>
    <s v="Orlando"/>
    <x v="2"/>
    <n v="62"/>
    <x v="108"/>
    <n v="14322"/>
    <n v="4726.2599999999993"/>
    <n v="0.32999999999999996"/>
    <x v="1"/>
    <x v="6"/>
    <x v="1"/>
    <n v="62"/>
    <n v="20.459999999999997"/>
  </r>
  <r>
    <x v="1"/>
    <n v="1128299"/>
    <d v="2021-08-17T00:00:00"/>
    <x v="4"/>
    <s v="Florida"/>
    <s v="Orlando"/>
    <x v="3"/>
    <n v="64"/>
    <x v="135"/>
    <n v="9408"/>
    <n v="3104.6399999999994"/>
    <n v="0.32999999999999996"/>
    <x v="1"/>
    <x v="6"/>
    <x v="1"/>
    <n v="64"/>
    <n v="21.119999999999997"/>
  </r>
  <r>
    <x v="1"/>
    <n v="1128299"/>
    <d v="2021-08-17T00:00:00"/>
    <x v="4"/>
    <s v="Florida"/>
    <s v="Orlando"/>
    <x v="4"/>
    <n v="63"/>
    <x v="339"/>
    <n v="10458"/>
    <n v="2509.92"/>
    <n v="0.24000000000000002"/>
    <x v="1"/>
    <x v="6"/>
    <x v="1"/>
    <n v="63"/>
    <n v="15.120000000000001"/>
  </r>
  <r>
    <x v="1"/>
    <n v="1128299"/>
    <d v="2021-08-17T00:00:00"/>
    <x v="4"/>
    <s v="Florida"/>
    <s v="Orlando"/>
    <x v="5"/>
    <n v="60"/>
    <x v="294"/>
    <n v="5760"/>
    <n v="2822.4"/>
    <n v="0.49"/>
    <x v="1"/>
    <x v="6"/>
    <x v="1"/>
    <n v="60"/>
    <n v="29.400000000000002"/>
  </r>
  <r>
    <x v="1"/>
    <n v="1128299"/>
    <d v="2021-09-18T00:00:00"/>
    <x v="4"/>
    <s v="Florida"/>
    <s v="Orlando"/>
    <x v="0"/>
    <n v="44"/>
    <x v="155"/>
    <n v="6820"/>
    <n v="2523.4"/>
    <n v="0.37"/>
    <x v="1"/>
    <x v="7"/>
    <x v="1"/>
    <n v="44"/>
    <n v="16.28"/>
  </r>
  <r>
    <x v="1"/>
    <n v="1128299"/>
    <d v="2021-09-18T00:00:00"/>
    <x v="4"/>
    <s v="Florida"/>
    <s v="Orlando"/>
    <x v="1"/>
    <n v="45"/>
    <x v="42"/>
    <n v="6750"/>
    <n v="2092.5"/>
    <n v="0.31"/>
    <x v="1"/>
    <x v="7"/>
    <x v="1"/>
    <n v="45"/>
    <n v="13.95"/>
  </r>
  <r>
    <x v="1"/>
    <n v="1128299"/>
    <d v="2021-09-18T00:00:00"/>
    <x v="4"/>
    <s v="Florida"/>
    <s v="Orlando"/>
    <x v="2"/>
    <n v="39"/>
    <x v="294"/>
    <n v="3744"/>
    <n v="1235.5199999999998"/>
    <n v="0.32999999999999996"/>
    <x v="1"/>
    <x v="7"/>
    <x v="1"/>
    <n v="39"/>
    <n v="12.869999999999997"/>
  </r>
  <r>
    <x v="1"/>
    <n v="1128299"/>
    <d v="2021-09-18T00:00:00"/>
    <x v="4"/>
    <s v="Florida"/>
    <s v="Orlando"/>
    <x v="3"/>
    <n v="44"/>
    <x v="252"/>
    <n v="3432"/>
    <n v="1269.8399999999999"/>
    <n v="0.37"/>
    <x v="1"/>
    <x v="7"/>
    <x v="1"/>
    <n v="44"/>
    <n v="16.279999999999998"/>
  </r>
  <r>
    <x v="1"/>
    <n v="1128299"/>
    <d v="2021-09-18T00:00:00"/>
    <x v="4"/>
    <s v="Florida"/>
    <s v="Orlando"/>
    <x v="4"/>
    <n v="54"/>
    <x v="198"/>
    <n v="5076"/>
    <n v="1167.48"/>
    <n v="0.23"/>
    <x v="1"/>
    <x v="7"/>
    <x v="1"/>
    <n v="54"/>
    <n v="12.42"/>
  </r>
  <r>
    <x v="1"/>
    <n v="1128299"/>
    <d v="2021-09-18T00:00:00"/>
    <x v="4"/>
    <s v="Florida"/>
    <s v="Orlando"/>
    <x v="5"/>
    <n v="42"/>
    <x v="343"/>
    <n v="4158"/>
    <n v="2037.42"/>
    <n v="0.49"/>
    <x v="1"/>
    <x v="7"/>
    <x v="1"/>
    <n v="42"/>
    <n v="20.580000000000002"/>
  </r>
  <r>
    <x v="1"/>
    <n v="1128299"/>
    <d v="2021-10-17T00:00:00"/>
    <x v="4"/>
    <s v="Florida"/>
    <s v="Orlando"/>
    <x v="0"/>
    <n v="39"/>
    <x v="150"/>
    <n v="5460"/>
    <n v="2020.2"/>
    <n v="0.37"/>
    <x v="1"/>
    <x v="8"/>
    <x v="1"/>
    <n v="39"/>
    <n v="14.43"/>
  </r>
  <r>
    <x v="1"/>
    <n v="1128299"/>
    <d v="2021-10-17T00:00:00"/>
    <x v="4"/>
    <s v="Florida"/>
    <s v="Orlando"/>
    <x v="1"/>
    <n v="43"/>
    <x v="330"/>
    <n v="8170"/>
    <n v="2369.2999999999997"/>
    <n v="0.28999999999999998"/>
    <x v="1"/>
    <x v="8"/>
    <x v="1"/>
    <n v="43"/>
    <n v="12.469999999999999"/>
  </r>
  <r>
    <x v="1"/>
    <n v="1128299"/>
    <d v="2021-10-17T00:00:00"/>
    <x v="4"/>
    <s v="Florida"/>
    <s v="Orlando"/>
    <x v="2"/>
    <n v="43"/>
    <x v="209"/>
    <n v="5504"/>
    <n v="1871.36"/>
    <n v="0.33999999999999997"/>
    <x v="1"/>
    <x v="8"/>
    <x v="1"/>
    <n v="43"/>
    <n v="14.62"/>
  </r>
  <r>
    <x v="1"/>
    <n v="1128299"/>
    <d v="2021-10-17T00:00:00"/>
    <x v="4"/>
    <s v="Florida"/>
    <s v="Orlando"/>
    <x v="3"/>
    <n v="40"/>
    <x v="196"/>
    <n v="4800"/>
    <n v="1680"/>
    <n v="0.35"/>
    <x v="1"/>
    <x v="8"/>
    <x v="1"/>
    <n v="40"/>
    <n v="14"/>
  </r>
  <r>
    <x v="1"/>
    <n v="1128299"/>
    <d v="2021-10-17T00:00:00"/>
    <x v="4"/>
    <s v="Florida"/>
    <s v="Orlando"/>
    <x v="4"/>
    <n v="47"/>
    <x v="210"/>
    <n v="5452"/>
    <n v="1199.44"/>
    <n v="0.22"/>
    <x v="1"/>
    <x v="8"/>
    <x v="1"/>
    <n v="47"/>
    <n v="10.34"/>
  </r>
  <r>
    <x v="1"/>
    <n v="1128299"/>
    <d v="2021-10-17T00:00:00"/>
    <x v="4"/>
    <s v="Florida"/>
    <s v="Orlando"/>
    <x v="5"/>
    <n v="53"/>
    <x v="150"/>
    <n v="7420"/>
    <n v="3858.4"/>
    <n v="0.52"/>
    <x v="1"/>
    <x v="8"/>
    <x v="1"/>
    <n v="53"/>
    <n v="27.560000000000002"/>
  </r>
  <r>
    <x v="1"/>
    <n v="1128299"/>
    <d v="2021-11-17T00:00:00"/>
    <x v="4"/>
    <s v="Florida"/>
    <s v="Orlando"/>
    <x v="0"/>
    <n v="41"/>
    <x v="143"/>
    <n v="7708"/>
    <n v="2620.7199999999998"/>
    <n v="0.33999999999999997"/>
    <x v="1"/>
    <x v="9"/>
    <x v="1"/>
    <n v="41"/>
    <n v="13.94"/>
  </r>
  <r>
    <x v="1"/>
    <n v="1128299"/>
    <d v="2021-11-17T00:00:00"/>
    <x v="4"/>
    <s v="Florida"/>
    <s v="Orlando"/>
    <x v="1"/>
    <n v="46"/>
    <x v="108"/>
    <n v="10626"/>
    <n v="3400.32"/>
    <n v="0.32"/>
    <x v="1"/>
    <x v="9"/>
    <x v="1"/>
    <n v="46"/>
    <n v="14.72"/>
  </r>
  <r>
    <x v="1"/>
    <n v="1128299"/>
    <d v="2021-11-17T00:00:00"/>
    <x v="4"/>
    <s v="Florida"/>
    <s v="Orlando"/>
    <x v="2"/>
    <n v="44"/>
    <x v="217"/>
    <n v="7612"/>
    <n v="2816.44"/>
    <n v="0.37"/>
    <x v="1"/>
    <x v="9"/>
    <x v="1"/>
    <n v="44"/>
    <n v="16.28"/>
  </r>
  <r>
    <x v="1"/>
    <n v="1128299"/>
    <d v="2021-11-17T00:00:00"/>
    <x v="4"/>
    <s v="Florida"/>
    <s v="Orlando"/>
    <x v="3"/>
    <n v="47"/>
    <x v="84"/>
    <n v="7990"/>
    <n v="2716.6"/>
    <n v="0.33999999999999997"/>
    <x v="1"/>
    <x v="9"/>
    <x v="1"/>
    <n v="47"/>
    <n v="15.979999999999999"/>
  </r>
  <r>
    <x v="1"/>
    <n v="1128299"/>
    <d v="2021-11-17T00:00:00"/>
    <x v="4"/>
    <s v="Florida"/>
    <s v="Orlando"/>
    <x v="4"/>
    <n v="58"/>
    <x v="135"/>
    <n v="8526"/>
    <n v="2302.02"/>
    <n v="0.27"/>
    <x v="1"/>
    <x v="9"/>
    <x v="1"/>
    <n v="58"/>
    <n v="15.66"/>
  </r>
  <r>
    <x v="1"/>
    <n v="1128299"/>
    <d v="2021-11-17T00:00:00"/>
    <x v="4"/>
    <s v="Florida"/>
    <s v="Orlando"/>
    <x v="5"/>
    <n v="66"/>
    <x v="334"/>
    <n v="13068"/>
    <n v="6534"/>
    <n v="0.5"/>
    <x v="1"/>
    <x v="9"/>
    <x v="1"/>
    <n v="66"/>
    <n v="33"/>
  </r>
  <r>
    <x v="1"/>
    <n v="1128299"/>
    <d v="2021-12-16T00:00:00"/>
    <x v="4"/>
    <s v="Florida"/>
    <s v="Orlando"/>
    <x v="0"/>
    <n v="58"/>
    <x v="115"/>
    <n v="16240"/>
    <n v="5846.4"/>
    <n v="0.36"/>
    <x v="1"/>
    <x v="10"/>
    <x v="1"/>
    <n v="58"/>
    <n v="20.88"/>
  </r>
  <r>
    <x v="1"/>
    <n v="1128299"/>
    <d v="2021-12-16T00:00:00"/>
    <x v="4"/>
    <s v="Florida"/>
    <s v="Orlando"/>
    <x v="1"/>
    <n v="55"/>
    <x v="254"/>
    <n v="14080"/>
    <n v="4364.8"/>
    <n v="0.31"/>
    <x v="1"/>
    <x v="10"/>
    <x v="1"/>
    <n v="55"/>
    <n v="17.05"/>
  </r>
  <r>
    <x v="3"/>
    <n v="1128299"/>
    <d v="2021-12-16T00:00:00"/>
    <x v="4"/>
    <s v="Florida"/>
    <s v="Orlando"/>
    <x v="2"/>
    <n v="64"/>
    <x v="322"/>
    <n v="13056"/>
    <n v="4308.4799999999996"/>
    <n v="0.32999999999999996"/>
    <x v="1"/>
    <x v="10"/>
    <x v="1"/>
    <n v="64"/>
    <n v="21.119999999999997"/>
  </r>
  <r>
    <x v="3"/>
    <n v="1128299"/>
    <d v="2021-12-16T00:00:00"/>
    <x v="4"/>
    <s v="Florida"/>
    <s v="Orlando"/>
    <x v="3"/>
    <n v="58"/>
    <x v="322"/>
    <n v="11832"/>
    <n v="4022.8799999999997"/>
    <n v="0.33999999999999997"/>
    <x v="1"/>
    <x v="10"/>
    <x v="1"/>
    <n v="58"/>
    <n v="19.72"/>
  </r>
  <r>
    <x v="3"/>
    <n v="1128299"/>
    <d v="2021-12-16T00:00:00"/>
    <x v="4"/>
    <s v="Florida"/>
    <s v="Orlando"/>
    <x v="4"/>
    <n v="64"/>
    <x v="289"/>
    <n v="11456"/>
    <n v="2978.56"/>
    <n v="0.26"/>
    <x v="1"/>
    <x v="10"/>
    <x v="1"/>
    <n v="64"/>
    <n v="16.64"/>
  </r>
  <r>
    <x v="3"/>
    <n v="1128299"/>
    <d v="2021-12-16T00:00:00"/>
    <x v="4"/>
    <s v="Florida"/>
    <s v="Orlando"/>
    <x v="5"/>
    <n v="64"/>
    <x v="40"/>
    <n v="12800"/>
    <n v="6144"/>
    <n v="0.48"/>
    <x v="1"/>
    <x v="10"/>
    <x v="1"/>
    <n v="64"/>
    <n v="30.72"/>
  </r>
  <r>
    <x v="3"/>
    <n v="1185732"/>
    <d v="2021-01-12T00:00:00"/>
    <x v="4"/>
    <s v="Florida"/>
    <s v="Orlando"/>
    <x v="0"/>
    <n v="30"/>
    <x v="323"/>
    <n v="8160"/>
    <n v="4161.6000000000004"/>
    <n v="0.51"/>
    <x v="1"/>
    <x v="0"/>
    <x v="1"/>
    <n v="30"/>
    <n v="15.3"/>
  </r>
  <r>
    <x v="3"/>
    <n v="1185732"/>
    <d v="2021-01-12T00:00:00"/>
    <x v="4"/>
    <s v="Florida"/>
    <s v="Orlando"/>
    <x v="1"/>
    <n v="36"/>
    <x v="166"/>
    <n v="7956"/>
    <n v="3182.3999999999996"/>
    <n v="0.39999999999999997"/>
    <x v="1"/>
    <x v="0"/>
    <x v="1"/>
    <n v="36"/>
    <n v="14.399999999999999"/>
  </r>
  <r>
    <x v="3"/>
    <n v="1185732"/>
    <d v="2021-01-12T00:00:00"/>
    <x v="4"/>
    <s v="Florida"/>
    <s v="Orlando"/>
    <x v="2"/>
    <n v="26"/>
    <x v="158"/>
    <n v="5252"/>
    <n v="1523.08"/>
    <n v="0.28999999999999998"/>
    <x v="1"/>
    <x v="0"/>
    <x v="1"/>
    <n v="26"/>
    <n v="7.54"/>
  </r>
  <r>
    <x v="3"/>
    <n v="1185732"/>
    <d v="2021-01-12T00:00:00"/>
    <x v="4"/>
    <s v="Florida"/>
    <s v="Orlando"/>
    <x v="3"/>
    <n v="30"/>
    <x v="84"/>
    <n v="5100"/>
    <n v="1887"/>
    <n v="0.37"/>
    <x v="1"/>
    <x v="0"/>
    <x v="1"/>
    <n v="30"/>
    <n v="11.1"/>
  </r>
  <r>
    <x v="3"/>
    <n v="1185732"/>
    <d v="2021-01-12T00:00:00"/>
    <x v="4"/>
    <s v="Florida"/>
    <s v="Orlando"/>
    <x v="4"/>
    <n v="36"/>
    <x v="335"/>
    <n v="6948"/>
    <n v="2848.68"/>
    <n v="0.41"/>
    <x v="1"/>
    <x v="0"/>
    <x v="1"/>
    <n v="36"/>
    <n v="14.76"/>
  </r>
  <r>
    <x v="3"/>
    <n v="1185732"/>
    <d v="2021-01-12T00:00:00"/>
    <x v="4"/>
    <s v="Florida"/>
    <s v="Orlando"/>
    <x v="5"/>
    <n v="35"/>
    <x v="166"/>
    <n v="7735"/>
    <n v="4254.25"/>
    <n v="0.55000000000000004"/>
    <x v="1"/>
    <x v="0"/>
    <x v="1"/>
    <n v="35"/>
    <n v="19.25"/>
  </r>
  <r>
    <x v="3"/>
    <n v="1185732"/>
    <d v="2021-02-10T00:00:00"/>
    <x v="4"/>
    <s v="Florida"/>
    <s v="Orlando"/>
    <x v="0"/>
    <n v="36"/>
    <x v="308"/>
    <n v="10368"/>
    <n v="4872.96"/>
    <n v="0.47000000000000003"/>
    <x v="1"/>
    <x v="1"/>
    <x v="1"/>
    <n v="36"/>
    <n v="16.920000000000002"/>
  </r>
  <r>
    <x v="3"/>
    <n v="1185732"/>
    <d v="2021-02-10T00:00:00"/>
    <x v="4"/>
    <s v="Florida"/>
    <s v="Orlando"/>
    <x v="1"/>
    <n v="31"/>
    <x v="241"/>
    <n v="5115"/>
    <n v="2097.15"/>
    <n v="0.41"/>
    <x v="1"/>
    <x v="1"/>
    <x v="1"/>
    <n v="31"/>
    <n v="12.71"/>
  </r>
  <r>
    <x v="3"/>
    <n v="1185732"/>
    <d v="2021-02-10T00:00:00"/>
    <x v="4"/>
    <s v="Florida"/>
    <s v="Orlando"/>
    <x v="2"/>
    <n v="23"/>
    <x v="322"/>
    <n v="4692"/>
    <n v="1501.44"/>
    <n v="0.32"/>
    <x v="1"/>
    <x v="1"/>
    <x v="1"/>
    <n v="23"/>
    <n v="7.36"/>
  </r>
  <r>
    <x v="0"/>
    <n v="1128299"/>
    <d v="2021-02-24T00:00:00"/>
    <x v="4"/>
    <s v="Virginia"/>
    <s v="Richmond"/>
    <x v="3"/>
    <n v="28"/>
    <x v="293"/>
    <n v="1792"/>
    <n v="734.71999999999991"/>
    <n v="0.41"/>
    <x v="1"/>
    <x v="1"/>
    <x v="1"/>
    <n v="28"/>
    <n v="11.479999999999999"/>
  </r>
  <r>
    <x v="0"/>
    <n v="1128299"/>
    <d v="2021-02-24T00:00:00"/>
    <x v="4"/>
    <s v="Virginia"/>
    <s v="Richmond"/>
    <x v="4"/>
    <n v="29"/>
    <x v="203"/>
    <n v="1131"/>
    <n v="508.95"/>
    <n v="0.45"/>
    <x v="1"/>
    <x v="1"/>
    <x v="1"/>
    <n v="29"/>
    <n v="13.049999999999999"/>
  </r>
  <r>
    <x v="0"/>
    <n v="1128299"/>
    <d v="2021-02-24T00:00:00"/>
    <x v="4"/>
    <s v="Virginia"/>
    <s v="Richmond"/>
    <x v="5"/>
    <n v="30"/>
    <x v="336"/>
    <n v="3210"/>
    <n v="1155.5999999999999"/>
    <n v="0.36"/>
    <x v="1"/>
    <x v="1"/>
    <x v="1"/>
    <n v="30"/>
    <n v="10.799999999999999"/>
  </r>
  <r>
    <x v="0"/>
    <n v="1128299"/>
    <d v="2021-03-23T00:00:00"/>
    <x v="4"/>
    <s v="Virginia"/>
    <s v="Richmond"/>
    <x v="0"/>
    <n v="30"/>
    <x v="244"/>
    <n v="4860"/>
    <n v="1846.8"/>
    <n v="0.38"/>
    <x v="1"/>
    <x v="2"/>
    <x v="1"/>
    <n v="30"/>
    <n v="11.4"/>
  </r>
  <r>
    <x v="0"/>
    <n v="1128299"/>
    <d v="2021-03-23T00:00:00"/>
    <x v="4"/>
    <s v="Virginia"/>
    <s v="Richmond"/>
    <x v="1"/>
    <n v="35"/>
    <x v="230"/>
    <n v="3430"/>
    <n v="1406.3"/>
    <n v="0.41"/>
    <x v="1"/>
    <x v="2"/>
    <x v="1"/>
    <n v="35"/>
    <n v="14.35"/>
  </r>
  <r>
    <x v="0"/>
    <n v="1128299"/>
    <d v="2021-03-23T00:00:00"/>
    <x v="4"/>
    <s v="Virginia"/>
    <s v="Richmond"/>
    <x v="2"/>
    <n v="43"/>
    <x v="205"/>
    <n v="4816"/>
    <n v="1974.56"/>
    <n v="0.41"/>
    <x v="1"/>
    <x v="2"/>
    <x v="1"/>
    <n v="43"/>
    <n v="17.63"/>
  </r>
  <r>
    <x v="0"/>
    <n v="1128299"/>
    <d v="2021-03-23T00:00:00"/>
    <x v="4"/>
    <s v="Virginia"/>
    <s v="Richmond"/>
    <x v="3"/>
    <n v="38"/>
    <x v="252"/>
    <n v="2964"/>
    <n v="1155.9599999999998"/>
    <n v="0.38999999999999996"/>
    <x v="1"/>
    <x v="2"/>
    <x v="1"/>
    <n v="38"/>
    <n v="14.819999999999997"/>
  </r>
  <r>
    <x v="0"/>
    <n v="1128299"/>
    <d v="2021-03-23T00:00:00"/>
    <x v="4"/>
    <s v="Virginia"/>
    <s v="Richmond"/>
    <x v="4"/>
    <n v="43"/>
    <x v="204"/>
    <n v="1419"/>
    <n v="595.98"/>
    <n v="0.42000000000000004"/>
    <x v="1"/>
    <x v="2"/>
    <x v="1"/>
    <n v="43"/>
    <n v="18.060000000000002"/>
  </r>
  <r>
    <x v="0"/>
    <n v="1128299"/>
    <d v="2021-03-23T00:00:00"/>
    <x v="4"/>
    <s v="Virginia"/>
    <s v="Richmond"/>
    <x v="5"/>
    <n v="35"/>
    <x v="240"/>
    <n v="3570"/>
    <n v="1285.2"/>
    <n v="0.36"/>
    <x v="1"/>
    <x v="2"/>
    <x v="1"/>
    <n v="35"/>
    <n v="12.6"/>
  </r>
  <r>
    <x v="0"/>
    <n v="1128299"/>
    <d v="2021-04-24T00:00:00"/>
    <x v="4"/>
    <s v="Virginia"/>
    <s v="Richmond"/>
    <x v="0"/>
    <n v="38"/>
    <x v="135"/>
    <n v="5586"/>
    <n v="2066.8200000000002"/>
    <n v="0.37"/>
    <x v="1"/>
    <x v="3"/>
    <x v="1"/>
    <n v="38"/>
    <n v="14.06"/>
  </r>
  <r>
    <x v="0"/>
    <n v="1128299"/>
    <d v="2021-04-24T00:00:00"/>
    <x v="4"/>
    <s v="Virginia"/>
    <s v="Richmond"/>
    <x v="1"/>
    <n v="44"/>
    <x v="211"/>
    <n v="3740"/>
    <n v="1533.3999999999999"/>
    <n v="0.41"/>
    <x v="1"/>
    <x v="3"/>
    <x v="1"/>
    <n v="44"/>
    <n v="18.04"/>
  </r>
  <r>
    <x v="0"/>
    <n v="1128299"/>
    <d v="2021-04-24T00:00:00"/>
    <x v="4"/>
    <s v="Virginia"/>
    <s v="Richmond"/>
    <x v="2"/>
    <n v="41"/>
    <x v="351"/>
    <n v="4674"/>
    <n v="1729.3799999999999"/>
    <n v="0.37"/>
    <x v="1"/>
    <x v="3"/>
    <x v="1"/>
    <n v="41"/>
    <n v="15.169999999999998"/>
  </r>
  <r>
    <x v="0"/>
    <n v="1128299"/>
    <d v="2021-04-24T00:00:00"/>
    <x v="4"/>
    <s v="Virginia"/>
    <s v="Richmond"/>
    <x v="3"/>
    <n v="32"/>
    <x v="181"/>
    <n v="2176"/>
    <n v="913.92"/>
    <n v="0.42"/>
    <x v="1"/>
    <x v="3"/>
    <x v="1"/>
    <n v="32"/>
    <n v="13.44"/>
  </r>
  <r>
    <x v="0"/>
    <n v="1128299"/>
    <d v="2021-04-24T00:00:00"/>
    <x v="4"/>
    <s v="Virginia"/>
    <s v="Richmond"/>
    <x v="4"/>
    <n v="40"/>
    <x v="341"/>
    <n v="1600"/>
    <n v="672.00000000000011"/>
    <n v="0.42000000000000004"/>
    <x v="1"/>
    <x v="3"/>
    <x v="1"/>
    <n v="40"/>
    <n v="16.800000000000004"/>
  </r>
  <r>
    <x v="0"/>
    <n v="1128299"/>
    <d v="2021-04-24T00:00:00"/>
    <x v="4"/>
    <s v="Virginia"/>
    <s v="Richmond"/>
    <x v="5"/>
    <n v="47"/>
    <x v="228"/>
    <n v="4230"/>
    <n v="1522.8"/>
    <n v="0.36"/>
    <x v="1"/>
    <x v="3"/>
    <x v="1"/>
    <n v="47"/>
    <n v="16.919999999999998"/>
  </r>
  <r>
    <x v="0"/>
    <n v="1128299"/>
    <d v="2021-05-25T00:00:00"/>
    <x v="4"/>
    <s v="Virginia"/>
    <s v="Richmond"/>
    <x v="0"/>
    <n v="39"/>
    <x v="36"/>
    <n v="6825"/>
    <n v="2730"/>
    <n v="0.39999999999999997"/>
    <x v="1"/>
    <x v="4"/>
    <x v="1"/>
    <n v="39"/>
    <n v="15.6"/>
  </r>
  <r>
    <x v="0"/>
    <n v="1128299"/>
    <d v="2021-05-25T00:00:00"/>
    <x v="4"/>
    <s v="Virginia"/>
    <s v="Richmond"/>
    <x v="1"/>
    <n v="40"/>
    <x v="193"/>
    <n v="4200"/>
    <n v="1722"/>
    <n v="0.41"/>
    <x v="1"/>
    <x v="4"/>
    <x v="1"/>
    <n v="40"/>
    <n v="16.399999999999999"/>
  </r>
  <r>
    <x v="0"/>
    <n v="1128299"/>
    <d v="2021-05-25T00:00:00"/>
    <x v="4"/>
    <s v="Virginia"/>
    <s v="Richmond"/>
    <x v="2"/>
    <n v="37"/>
    <x v="245"/>
    <n v="4033"/>
    <n v="1492.21"/>
    <n v="0.37"/>
    <x v="1"/>
    <x v="4"/>
    <x v="1"/>
    <n v="37"/>
    <n v="13.69"/>
  </r>
  <r>
    <x v="0"/>
    <n v="1128299"/>
    <d v="2021-05-25T00:00:00"/>
    <x v="4"/>
    <s v="Virginia"/>
    <s v="Richmond"/>
    <x v="3"/>
    <n v="33"/>
    <x v="211"/>
    <n v="2805"/>
    <n v="1065.9000000000001"/>
    <n v="0.38"/>
    <x v="1"/>
    <x v="4"/>
    <x v="1"/>
    <n v="33"/>
    <n v="12.540000000000001"/>
  </r>
  <r>
    <x v="0"/>
    <n v="1128299"/>
    <d v="2021-05-25T00:00:00"/>
    <x v="4"/>
    <s v="Virginia"/>
    <s v="Richmond"/>
    <x v="4"/>
    <n v="34"/>
    <x v="190"/>
    <n v="1836"/>
    <n v="789.48000000000013"/>
    <n v="0.43000000000000005"/>
    <x v="1"/>
    <x v="4"/>
    <x v="1"/>
    <n v="34"/>
    <n v="14.620000000000003"/>
  </r>
  <r>
    <x v="0"/>
    <n v="1128299"/>
    <d v="2021-05-25T00:00:00"/>
    <x v="4"/>
    <s v="Virginia"/>
    <s v="Richmond"/>
    <x v="5"/>
    <n v="44"/>
    <x v="137"/>
    <n v="7392"/>
    <n v="2587.1999999999998"/>
    <n v="0.35"/>
    <x v="1"/>
    <x v="4"/>
    <x v="1"/>
    <n v="44"/>
    <n v="15.399999999999999"/>
  </r>
  <r>
    <x v="0"/>
    <n v="1128299"/>
    <d v="2021-06-24T00:00:00"/>
    <x v="4"/>
    <s v="Virginia"/>
    <s v="Richmond"/>
    <x v="0"/>
    <n v="37"/>
    <x v="148"/>
    <n v="8621"/>
    <n v="3189.77"/>
    <n v="0.37"/>
    <x v="1"/>
    <x v="11"/>
    <x v="1"/>
    <n v="37"/>
    <n v="13.69"/>
  </r>
  <r>
    <x v="0"/>
    <n v="1128299"/>
    <d v="2021-06-24T00:00:00"/>
    <x v="4"/>
    <s v="Virginia"/>
    <s v="Richmond"/>
    <x v="1"/>
    <n v="45"/>
    <x v="166"/>
    <n v="9945"/>
    <n v="4077.45"/>
    <n v="0.41"/>
    <x v="1"/>
    <x v="11"/>
    <x v="1"/>
    <n v="45"/>
    <n v="18.45"/>
  </r>
  <r>
    <x v="0"/>
    <n v="1128299"/>
    <d v="2021-06-24T00:00:00"/>
    <x v="4"/>
    <s v="Virginia"/>
    <s v="Richmond"/>
    <x v="2"/>
    <n v="58"/>
    <x v="159"/>
    <n v="12064"/>
    <n v="4463.68"/>
    <n v="0.37"/>
    <x v="1"/>
    <x v="11"/>
    <x v="1"/>
    <n v="58"/>
    <n v="21.46"/>
  </r>
  <r>
    <x v="0"/>
    <n v="1128299"/>
    <d v="2021-06-24T00:00:00"/>
    <x v="4"/>
    <s v="Virginia"/>
    <s v="Richmond"/>
    <x v="3"/>
    <n v="61"/>
    <x v="328"/>
    <n v="11224"/>
    <n v="4601.84"/>
    <n v="0.41"/>
    <x v="1"/>
    <x v="11"/>
    <x v="1"/>
    <n v="61"/>
    <n v="25.01"/>
  </r>
  <r>
    <x v="0"/>
    <n v="1128299"/>
    <d v="2021-06-24T00:00:00"/>
    <x v="4"/>
    <s v="Virginia"/>
    <s v="Richmond"/>
    <x v="4"/>
    <n v="68"/>
    <x v="209"/>
    <n v="8704"/>
    <n v="4003.84"/>
    <n v="0.46"/>
    <x v="1"/>
    <x v="11"/>
    <x v="1"/>
    <n v="68"/>
    <n v="31.28"/>
  </r>
  <r>
    <x v="0"/>
    <n v="1128299"/>
    <d v="2021-06-24T00:00:00"/>
    <x v="4"/>
    <s v="Virginia"/>
    <s v="Richmond"/>
    <x v="5"/>
    <n v="82"/>
    <x v="108"/>
    <n v="18942"/>
    <n v="7008.54"/>
    <n v="0.37"/>
    <x v="1"/>
    <x v="11"/>
    <x v="1"/>
    <n v="82"/>
    <n v="30.34"/>
  </r>
  <r>
    <x v="0"/>
    <n v="1128299"/>
    <d v="2021-07-23T00:00:00"/>
    <x v="4"/>
    <s v="Virginia"/>
    <s v="Richmond"/>
    <x v="0"/>
    <n v="60"/>
    <x v="323"/>
    <n v="16320"/>
    <n v="6038.4"/>
    <n v="0.37"/>
    <x v="1"/>
    <x v="5"/>
    <x v="1"/>
    <n v="60"/>
    <n v="22.2"/>
  </r>
  <r>
    <x v="0"/>
    <n v="1128299"/>
    <d v="2021-07-23T00:00:00"/>
    <x v="4"/>
    <s v="Virginia"/>
    <s v="Richmond"/>
    <x v="1"/>
    <n v="60"/>
    <x v="167"/>
    <n v="13440"/>
    <n v="5107.2"/>
    <n v="0.38"/>
    <x v="1"/>
    <x v="5"/>
    <x v="1"/>
    <n v="60"/>
    <n v="22.8"/>
  </r>
  <r>
    <x v="0"/>
    <n v="1128299"/>
    <d v="2021-07-23T00:00:00"/>
    <x v="4"/>
    <s v="Virginia"/>
    <s v="Richmond"/>
    <x v="2"/>
    <n v="62"/>
    <x v="159"/>
    <n v="12896"/>
    <n v="4900.4800000000005"/>
    <n v="0.38"/>
    <x v="1"/>
    <x v="5"/>
    <x v="1"/>
    <n v="62"/>
    <n v="23.560000000000002"/>
  </r>
  <r>
    <x v="0"/>
    <n v="1128299"/>
    <d v="2021-07-23T00:00:00"/>
    <x v="4"/>
    <s v="Virginia"/>
    <s v="Richmond"/>
    <x v="3"/>
    <n v="65"/>
    <x v="283"/>
    <n v="12155"/>
    <n v="5105.0999999999995"/>
    <n v="0.42"/>
    <x v="1"/>
    <x v="5"/>
    <x v="1"/>
    <n v="65"/>
    <n v="27.299999999999997"/>
  </r>
  <r>
    <x v="0"/>
    <n v="1128299"/>
    <d v="2021-07-23T00:00:00"/>
    <x v="4"/>
    <s v="Virginia"/>
    <s v="Richmond"/>
    <x v="4"/>
    <n v="72"/>
    <x v="124"/>
    <n v="15120"/>
    <n v="6501.6"/>
    <n v="0.43000000000000005"/>
    <x v="1"/>
    <x v="5"/>
    <x v="1"/>
    <n v="72"/>
    <n v="30.96"/>
  </r>
  <r>
    <x v="0"/>
    <n v="1128299"/>
    <d v="2021-07-23T00:00:00"/>
    <x v="4"/>
    <s v="Virginia"/>
    <s v="Richmond"/>
    <x v="5"/>
    <n v="82"/>
    <x v="274"/>
    <n v="15252"/>
    <n v="5033.1599999999989"/>
    <n v="0.32999999999999996"/>
    <x v="1"/>
    <x v="5"/>
    <x v="1"/>
    <n v="82"/>
    <n v="27.059999999999995"/>
  </r>
  <r>
    <x v="0"/>
    <n v="1128299"/>
    <d v="2021-08-24T00:00:00"/>
    <x v="4"/>
    <s v="Virginia"/>
    <s v="Richmond"/>
    <x v="0"/>
    <n v="67"/>
    <x v="323"/>
    <n v="18224"/>
    <n v="7289.5999999999995"/>
    <n v="0.39999999999999997"/>
    <x v="1"/>
    <x v="6"/>
    <x v="1"/>
    <n v="67"/>
    <n v="26.799999999999997"/>
  </r>
  <r>
    <x v="0"/>
    <n v="1128299"/>
    <d v="2021-08-24T00:00:00"/>
    <x v="4"/>
    <s v="Virginia"/>
    <s v="Richmond"/>
    <x v="1"/>
    <n v="53"/>
    <x v="142"/>
    <n v="12720"/>
    <n v="5342.4"/>
    <n v="0.42"/>
    <x v="1"/>
    <x v="6"/>
    <x v="1"/>
    <n v="53"/>
    <n v="22.259999999999998"/>
  </r>
  <r>
    <x v="0"/>
    <n v="1128299"/>
    <d v="2021-08-24T00:00:00"/>
    <x v="4"/>
    <s v="Virginia"/>
    <s v="Richmond"/>
    <x v="2"/>
    <n v="53"/>
    <x v="102"/>
    <n v="11395"/>
    <n v="4216.1499999999996"/>
    <n v="0.37"/>
    <x v="1"/>
    <x v="6"/>
    <x v="1"/>
    <n v="53"/>
    <n v="19.61"/>
  </r>
  <r>
    <x v="0"/>
    <n v="1128299"/>
    <d v="2021-08-24T00:00:00"/>
    <x v="4"/>
    <s v="Virginia"/>
    <s v="Richmond"/>
    <x v="3"/>
    <n v="52"/>
    <x v="224"/>
    <n v="7072"/>
    <n v="2758.08"/>
    <n v="0.38999999999999996"/>
    <x v="1"/>
    <x v="6"/>
    <x v="1"/>
    <n v="52"/>
    <n v="20.28"/>
  </r>
  <r>
    <x v="0"/>
    <n v="1128299"/>
    <d v="2021-08-24T00:00:00"/>
    <x v="4"/>
    <s v="Virginia"/>
    <s v="Richmond"/>
    <x v="4"/>
    <n v="51"/>
    <x v="348"/>
    <n v="6732"/>
    <n v="3029.4"/>
    <n v="0.45"/>
    <x v="1"/>
    <x v="6"/>
    <x v="1"/>
    <n v="51"/>
    <n v="22.95"/>
  </r>
  <r>
    <x v="0"/>
    <n v="1128299"/>
    <d v="2021-08-24T00:00:00"/>
    <x v="4"/>
    <s v="Virginia"/>
    <s v="Richmond"/>
    <x v="5"/>
    <n v="55"/>
    <x v="232"/>
    <n v="4400"/>
    <n v="1495.9999999999998"/>
    <n v="0.33999999999999997"/>
    <x v="1"/>
    <x v="6"/>
    <x v="1"/>
    <n v="55"/>
    <n v="18.699999999999996"/>
  </r>
  <r>
    <x v="0"/>
    <n v="1128299"/>
    <d v="2021-09-25T00:00:00"/>
    <x v="4"/>
    <s v="Virginia"/>
    <s v="Richmond"/>
    <x v="0"/>
    <n v="35"/>
    <x v="197"/>
    <n v="5215"/>
    <n v="2190.2999999999997"/>
    <n v="0.42"/>
    <x v="1"/>
    <x v="7"/>
    <x v="1"/>
    <n v="35"/>
    <n v="14.699999999999998"/>
  </r>
  <r>
    <x v="0"/>
    <n v="1128299"/>
    <d v="2021-09-25T00:00:00"/>
    <x v="4"/>
    <s v="Virginia"/>
    <s v="Richmond"/>
    <x v="1"/>
    <n v="43"/>
    <x v="269"/>
    <n v="6579"/>
    <n v="2565.81"/>
    <n v="0.38999999999999996"/>
    <x v="1"/>
    <x v="7"/>
    <x v="1"/>
    <n v="43"/>
    <n v="16.77"/>
  </r>
  <r>
    <x v="0"/>
    <n v="1128299"/>
    <d v="2021-09-25T00:00:00"/>
    <x v="4"/>
    <s v="Virginia"/>
    <s v="Richmond"/>
    <x v="2"/>
    <n v="34"/>
    <x v="252"/>
    <n v="2652"/>
    <n v="1060.8"/>
    <n v="0.39999999999999997"/>
    <x v="1"/>
    <x v="7"/>
    <x v="1"/>
    <n v="34"/>
    <n v="13.6"/>
  </r>
  <r>
    <x v="0"/>
    <n v="1128299"/>
    <d v="2021-09-25T00:00:00"/>
    <x v="4"/>
    <s v="Virginia"/>
    <s v="Richmond"/>
    <x v="3"/>
    <n v="37"/>
    <x v="227"/>
    <n v="2590"/>
    <n v="1036"/>
    <n v="0.39999999999999997"/>
    <x v="1"/>
    <x v="7"/>
    <x v="1"/>
    <n v="37"/>
    <n v="14.8"/>
  </r>
  <r>
    <x v="0"/>
    <n v="1128299"/>
    <d v="2021-09-25T00:00:00"/>
    <x v="4"/>
    <s v="Virginia"/>
    <s v="Richmond"/>
    <x v="4"/>
    <n v="39"/>
    <x v="238"/>
    <n v="2886"/>
    <n v="1356.42"/>
    <n v="0.47000000000000003"/>
    <x v="1"/>
    <x v="7"/>
    <x v="1"/>
    <n v="39"/>
    <n v="18.330000000000002"/>
  </r>
  <r>
    <x v="0"/>
    <n v="1128299"/>
    <d v="2021-09-25T00:00:00"/>
    <x v="4"/>
    <s v="Virginia"/>
    <s v="Richmond"/>
    <x v="5"/>
    <n v="33"/>
    <x v="170"/>
    <n v="2739"/>
    <n v="986.04"/>
    <n v="0.36"/>
    <x v="1"/>
    <x v="7"/>
    <x v="1"/>
    <n v="33"/>
    <n v="11.879999999999999"/>
  </r>
  <r>
    <x v="0"/>
    <n v="1128299"/>
    <d v="2021-10-24T00:00:00"/>
    <x v="4"/>
    <s v="Virginia"/>
    <s v="Richmond"/>
    <x v="0"/>
    <n v="28"/>
    <x v="164"/>
    <n v="3332"/>
    <n v="1332.8"/>
    <n v="0.39999999999999997"/>
    <x v="1"/>
    <x v="8"/>
    <x v="1"/>
    <n v="28"/>
    <n v="11.2"/>
  </r>
  <r>
    <x v="0"/>
    <n v="1128299"/>
    <d v="2021-10-24T00:00:00"/>
    <x v="4"/>
    <s v="Virginia"/>
    <s v="Richmond"/>
    <x v="1"/>
    <n v="39"/>
    <x v="217"/>
    <n v="6747"/>
    <n v="2563.86"/>
    <n v="0.38"/>
    <x v="1"/>
    <x v="8"/>
    <x v="1"/>
    <n v="39"/>
    <n v="14.82"/>
  </r>
  <r>
    <x v="0"/>
    <n v="1128299"/>
    <d v="2021-10-24T00:00:00"/>
    <x v="4"/>
    <s v="Virginia"/>
    <s v="Richmond"/>
    <x v="2"/>
    <n v="39"/>
    <x v="164"/>
    <n v="4641"/>
    <n v="1949.22"/>
    <n v="0.42"/>
    <x v="1"/>
    <x v="8"/>
    <x v="1"/>
    <n v="39"/>
    <n v="16.38"/>
  </r>
  <r>
    <x v="0"/>
    <n v="1128299"/>
    <d v="2021-10-24T00:00:00"/>
    <x v="4"/>
    <s v="Virginia"/>
    <s v="Richmond"/>
    <x v="3"/>
    <n v="31"/>
    <x v="253"/>
    <n v="3131"/>
    <n v="1158.47"/>
    <n v="0.37"/>
    <x v="1"/>
    <x v="8"/>
    <x v="1"/>
    <n v="31"/>
    <n v="11.47"/>
  </r>
  <r>
    <x v="0"/>
    <n v="1128299"/>
    <d v="2021-10-24T00:00:00"/>
    <x v="4"/>
    <s v="Virginia"/>
    <s v="Richmond"/>
    <x v="4"/>
    <n v="42"/>
    <x v="193"/>
    <n v="4410"/>
    <n v="2072.7000000000003"/>
    <n v="0.47000000000000003"/>
    <x v="1"/>
    <x v="8"/>
    <x v="1"/>
    <n v="42"/>
    <n v="19.740000000000002"/>
  </r>
  <r>
    <x v="0"/>
    <n v="1128299"/>
    <d v="2021-10-24T00:00:00"/>
    <x v="4"/>
    <s v="Virginia"/>
    <s v="Richmond"/>
    <x v="5"/>
    <n v="40"/>
    <x v="245"/>
    <n v="4360"/>
    <n v="1395.2"/>
    <n v="0.32"/>
    <x v="1"/>
    <x v="8"/>
    <x v="1"/>
    <n v="40"/>
    <n v="12.8"/>
  </r>
  <r>
    <x v="0"/>
    <n v="1128299"/>
    <d v="2021-11-24T00:00:00"/>
    <x v="4"/>
    <s v="Virginia"/>
    <s v="Richmond"/>
    <x v="0"/>
    <n v="34"/>
    <x v="217"/>
    <n v="5882"/>
    <n v="2470.44"/>
    <n v="0.42"/>
    <x v="1"/>
    <x v="9"/>
    <x v="1"/>
    <n v="34"/>
    <n v="14.280000000000001"/>
  </r>
  <r>
    <x v="0"/>
    <n v="1128299"/>
    <d v="2021-11-24T00:00:00"/>
    <x v="4"/>
    <s v="Virginia"/>
    <s v="Richmond"/>
    <x v="1"/>
    <n v="34"/>
    <x v="166"/>
    <n v="7514"/>
    <n v="2780.18"/>
    <n v="0.37"/>
    <x v="1"/>
    <x v="9"/>
    <x v="1"/>
    <n v="34"/>
    <n v="12.58"/>
  </r>
  <r>
    <x v="0"/>
    <n v="1128299"/>
    <d v="2021-11-24T00:00:00"/>
    <x v="4"/>
    <s v="Virginia"/>
    <s v="Richmond"/>
    <x v="2"/>
    <n v="33"/>
    <x v="231"/>
    <n v="4719"/>
    <n v="1840.4099999999999"/>
    <n v="0.38999999999999996"/>
    <x v="1"/>
    <x v="9"/>
    <x v="1"/>
    <n v="33"/>
    <n v="12.87"/>
  </r>
  <r>
    <x v="0"/>
    <n v="1128299"/>
    <d v="2021-11-24T00:00:00"/>
    <x v="4"/>
    <s v="Virginia"/>
    <s v="Richmond"/>
    <x v="3"/>
    <n v="36"/>
    <x v="179"/>
    <n v="5184"/>
    <n v="2021.7599999999998"/>
    <n v="0.38999999999999996"/>
    <x v="1"/>
    <x v="9"/>
    <x v="1"/>
    <n v="36"/>
    <n v="14.04"/>
  </r>
  <r>
    <x v="0"/>
    <n v="1128299"/>
    <d v="2021-11-24T00:00:00"/>
    <x v="4"/>
    <s v="Virginia"/>
    <s v="Richmond"/>
    <x v="4"/>
    <n v="56"/>
    <x v="224"/>
    <n v="7616"/>
    <n v="3351.04"/>
    <n v="0.44"/>
    <x v="1"/>
    <x v="9"/>
    <x v="1"/>
    <n v="56"/>
    <n v="24.64"/>
  </r>
  <r>
    <x v="0"/>
    <n v="1128299"/>
    <d v="2021-11-24T00:00:00"/>
    <x v="4"/>
    <s v="Virginia"/>
    <s v="Richmond"/>
    <x v="5"/>
    <n v="60"/>
    <x v="129"/>
    <n v="10560"/>
    <n v="3484.7999999999997"/>
    <n v="0.32999999999999996"/>
    <x v="1"/>
    <x v="9"/>
    <x v="1"/>
    <n v="60"/>
    <n v="19.799999999999997"/>
  </r>
  <r>
    <x v="0"/>
    <n v="1128299"/>
    <d v="2021-12-23T00:00:00"/>
    <x v="4"/>
    <s v="Virginia"/>
    <s v="Richmond"/>
    <x v="0"/>
    <n v="49"/>
    <x v="154"/>
    <n v="12152"/>
    <n v="4860.7999999999993"/>
    <n v="0.39999999999999997"/>
    <x v="1"/>
    <x v="10"/>
    <x v="1"/>
    <n v="49"/>
    <n v="19.599999999999998"/>
  </r>
  <r>
    <x v="0"/>
    <n v="1128299"/>
    <d v="2021-12-23T00:00:00"/>
    <x v="4"/>
    <s v="Virginia"/>
    <s v="Richmond"/>
    <x v="1"/>
    <n v="54"/>
    <x v="37"/>
    <n v="12150"/>
    <n v="4981.5"/>
    <n v="0.41"/>
    <x v="1"/>
    <x v="10"/>
    <x v="1"/>
    <n v="54"/>
    <n v="22.14"/>
  </r>
  <r>
    <x v="2"/>
    <n v="1128299"/>
    <d v="2021-12-23T00:00:00"/>
    <x v="4"/>
    <s v="Virginia"/>
    <s v="Richmond"/>
    <x v="2"/>
    <n v="53"/>
    <x v="241"/>
    <n v="8745"/>
    <n v="3497.9999999999995"/>
    <n v="0.39999999999999997"/>
    <x v="1"/>
    <x v="10"/>
    <x v="1"/>
    <n v="53"/>
    <n v="21.199999999999996"/>
  </r>
  <r>
    <x v="2"/>
    <n v="1128299"/>
    <d v="2021-12-23T00:00:00"/>
    <x v="4"/>
    <s v="Virginia"/>
    <s v="Richmond"/>
    <x v="3"/>
    <n v="51"/>
    <x v="129"/>
    <n v="8976"/>
    <n v="3500.6399999999994"/>
    <n v="0.38999999999999996"/>
    <x v="1"/>
    <x v="10"/>
    <x v="1"/>
    <n v="51"/>
    <n v="19.889999999999997"/>
  </r>
  <r>
    <x v="2"/>
    <n v="1128299"/>
    <d v="2021-12-23T00:00:00"/>
    <x v="4"/>
    <s v="Virginia"/>
    <s v="Richmond"/>
    <x v="4"/>
    <n v="59"/>
    <x v="350"/>
    <n v="9263"/>
    <n v="3890.4600000000005"/>
    <n v="0.42000000000000004"/>
    <x v="1"/>
    <x v="10"/>
    <x v="1"/>
    <n v="59"/>
    <n v="24.780000000000005"/>
  </r>
  <r>
    <x v="2"/>
    <n v="1128299"/>
    <d v="2021-12-23T00:00:00"/>
    <x v="4"/>
    <s v="Virginia"/>
    <s v="Richmond"/>
    <x v="5"/>
    <n v="65"/>
    <x v="330"/>
    <n v="12350"/>
    <n v="4322.5"/>
    <n v="0.35"/>
    <x v="1"/>
    <x v="10"/>
    <x v="1"/>
    <n v="65"/>
    <n v="22.75"/>
  </r>
  <r>
    <x v="2"/>
    <n v="1185732"/>
    <d v="2021-01-19T00:00:00"/>
    <x v="4"/>
    <s v="Virginia"/>
    <s v="Richmond"/>
    <x v="0"/>
    <n v="23"/>
    <x v="148"/>
    <n v="5359"/>
    <n v="2786.6800000000003"/>
    <n v="0.52"/>
    <x v="1"/>
    <x v="0"/>
    <x v="1"/>
    <n v="23"/>
    <n v="11.96"/>
  </r>
  <r>
    <x v="2"/>
    <n v="1185732"/>
    <d v="2021-01-19T00:00:00"/>
    <x v="4"/>
    <s v="Virginia"/>
    <s v="Richmond"/>
    <x v="1"/>
    <n v="28"/>
    <x v="283"/>
    <n v="5236"/>
    <n v="2460.92"/>
    <n v="0.47"/>
    <x v="1"/>
    <x v="0"/>
    <x v="1"/>
    <n v="28"/>
    <n v="13.16"/>
  </r>
  <r>
    <x v="2"/>
    <n v="1185732"/>
    <d v="2021-01-19T00:00:00"/>
    <x v="4"/>
    <s v="Virginia"/>
    <s v="Richmond"/>
    <x v="2"/>
    <n v="18"/>
    <x v="129"/>
    <n v="3168"/>
    <n v="1013.76"/>
    <n v="0.32"/>
    <x v="1"/>
    <x v="0"/>
    <x v="1"/>
    <n v="18"/>
    <n v="5.76"/>
  </r>
  <r>
    <x v="2"/>
    <n v="1185732"/>
    <d v="2021-01-19T00:00:00"/>
    <x v="4"/>
    <s v="Virginia"/>
    <s v="Richmond"/>
    <x v="3"/>
    <n v="21"/>
    <x v="224"/>
    <n v="2856"/>
    <n v="1199.52"/>
    <n v="0.42"/>
    <x v="1"/>
    <x v="0"/>
    <x v="1"/>
    <n v="21"/>
    <n v="8.82"/>
  </r>
  <r>
    <x v="2"/>
    <n v="1185732"/>
    <d v="2021-01-19T00:00:00"/>
    <x v="4"/>
    <s v="Virginia"/>
    <s v="Richmond"/>
    <x v="4"/>
    <n v="30"/>
    <x v="150"/>
    <n v="4200"/>
    <n v="1889.9999999999998"/>
    <n v="0.44999999999999996"/>
    <x v="1"/>
    <x v="0"/>
    <x v="1"/>
    <n v="30"/>
    <n v="13.499999999999998"/>
  </r>
  <r>
    <x v="2"/>
    <n v="1185732"/>
    <d v="2021-01-19T00:00:00"/>
    <x v="4"/>
    <s v="Virginia"/>
    <s v="Richmond"/>
    <x v="5"/>
    <n v="25"/>
    <x v="335"/>
    <n v="4825"/>
    <n v="2798.5000000000005"/>
    <n v="0.58000000000000007"/>
    <x v="1"/>
    <x v="0"/>
    <x v="1"/>
    <n v="25"/>
    <n v="14.500000000000002"/>
  </r>
  <r>
    <x v="2"/>
    <n v="1185732"/>
    <d v="2021-02-17T00:00:00"/>
    <x v="4"/>
    <s v="Virginia"/>
    <s v="Richmond"/>
    <x v="0"/>
    <n v="26"/>
    <x v="254"/>
    <n v="6656"/>
    <n v="3660.8"/>
    <n v="0.55000000000000004"/>
    <x v="1"/>
    <x v="1"/>
    <x v="1"/>
    <n v="26"/>
    <n v="14.3"/>
  </r>
  <r>
    <x v="2"/>
    <n v="1185732"/>
    <d v="2021-02-17T00:00:00"/>
    <x v="4"/>
    <s v="Virginia"/>
    <s v="Richmond"/>
    <x v="1"/>
    <n v="27"/>
    <x v="269"/>
    <n v="4131"/>
    <n v="1858.9499999999998"/>
    <n v="0.44999999999999996"/>
    <x v="1"/>
    <x v="1"/>
    <x v="1"/>
    <n v="27"/>
    <n v="12.149999999999999"/>
  </r>
  <r>
    <x v="2"/>
    <n v="1185732"/>
    <d v="2021-02-17T00:00:00"/>
    <x v="4"/>
    <s v="Virginia"/>
    <s v="Richmond"/>
    <x v="2"/>
    <n v="17"/>
    <x v="84"/>
    <n v="2890"/>
    <n v="1040.3999999999999"/>
    <n v="0.36"/>
    <x v="1"/>
    <x v="1"/>
    <x v="1"/>
    <n v="17"/>
    <n v="6.1199999999999992"/>
  </r>
  <r>
    <x v="3"/>
    <n v="1185732"/>
    <d v="2021-02-11T00:00:00"/>
    <x v="2"/>
    <s v="Utah"/>
    <s v="Salt Lake City"/>
    <x v="3"/>
    <n v="16"/>
    <x v="270"/>
    <n v="1488"/>
    <n v="624.96"/>
    <n v="0.42000000000000004"/>
    <x v="1"/>
    <x v="1"/>
    <x v="1"/>
    <n v="16"/>
    <n v="6.7200000000000006"/>
  </r>
  <r>
    <x v="3"/>
    <n v="1185732"/>
    <d v="2021-02-11T00:00:00"/>
    <x v="2"/>
    <s v="Utah"/>
    <s v="Salt Lake City"/>
    <x v="4"/>
    <n v="28"/>
    <x v="196"/>
    <n v="3360"/>
    <n v="1411.2"/>
    <n v="0.42"/>
    <x v="1"/>
    <x v="1"/>
    <x v="1"/>
    <n v="28"/>
    <n v="11.76"/>
  </r>
  <r>
    <x v="3"/>
    <n v="1185732"/>
    <d v="2021-02-11T00:00:00"/>
    <x v="2"/>
    <s v="Utah"/>
    <s v="Salt Lake City"/>
    <x v="5"/>
    <n v="18"/>
    <x v="197"/>
    <n v="2682"/>
    <n v="1475.1000000000001"/>
    <n v="0.55000000000000004"/>
    <x v="1"/>
    <x v="1"/>
    <x v="1"/>
    <n v="18"/>
    <n v="9.9"/>
  </r>
  <r>
    <x v="3"/>
    <n v="1185732"/>
    <d v="2021-03-10T00:00:00"/>
    <x v="2"/>
    <s v="Utah"/>
    <s v="Salt Lake City"/>
    <x v="0"/>
    <n v="20"/>
    <x v="151"/>
    <n v="4560"/>
    <n v="1960.8000000000002"/>
    <n v="0.43000000000000005"/>
    <x v="1"/>
    <x v="2"/>
    <x v="1"/>
    <n v="20"/>
    <n v="8.6000000000000014"/>
  </r>
  <r>
    <x v="3"/>
    <n v="1185732"/>
    <d v="2021-03-10T00:00:00"/>
    <x v="2"/>
    <s v="Utah"/>
    <s v="Salt Lake City"/>
    <x v="1"/>
    <n v="22"/>
    <x v="193"/>
    <n v="2310"/>
    <n v="923.99999999999989"/>
    <n v="0.39999999999999997"/>
    <x v="1"/>
    <x v="2"/>
    <x v="1"/>
    <n v="22"/>
    <n v="8.7999999999999989"/>
  </r>
  <r>
    <x v="3"/>
    <n v="1185732"/>
    <d v="2021-03-10T00:00:00"/>
    <x v="2"/>
    <s v="Utah"/>
    <s v="Salt Lake City"/>
    <x v="2"/>
    <n v="16"/>
    <x v="150"/>
    <n v="2240"/>
    <n v="873.59999999999991"/>
    <n v="0.38999999999999996"/>
    <x v="1"/>
    <x v="2"/>
    <x v="1"/>
    <n v="16"/>
    <n v="6.2399999999999993"/>
  </r>
  <r>
    <x v="3"/>
    <n v="1185732"/>
    <d v="2021-03-10T00:00:00"/>
    <x v="2"/>
    <s v="Utah"/>
    <s v="Salt Lake City"/>
    <x v="3"/>
    <n v="20"/>
    <x v="41"/>
    <n v="1500"/>
    <n v="630.00000000000011"/>
    <n v="0.42000000000000004"/>
    <x v="1"/>
    <x v="2"/>
    <x v="1"/>
    <n v="20"/>
    <n v="8.4000000000000021"/>
  </r>
  <r>
    <x v="3"/>
    <n v="1185732"/>
    <d v="2021-03-10T00:00:00"/>
    <x v="2"/>
    <s v="Utah"/>
    <s v="Salt Lake City"/>
    <x v="4"/>
    <n v="28"/>
    <x v="228"/>
    <n v="2520"/>
    <n v="1007.9999999999999"/>
    <n v="0.39999999999999997"/>
    <x v="1"/>
    <x v="2"/>
    <x v="1"/>
    <n v="28"/>
    <n v="11.2"/>
  </r>
  <r>
    <x v="3"/>
    <n v="1185732"/>
    <d v="2021-03-10T00:00:00"/>
    <x v="2"/>
    <s v="Utah"/>
    <s v="Salt Lake City"/>
    <x v="5"/>
    <n v="21"/>
    <x v="150"/>
    <n v="2940"/>
    <n v="1675.8000000000002"/>
    <n v="0.57000000000000006"/>
    <x v="1"/>
    <x v="2"/>
    <x v="1"/>
    <n v="21"/>
    <n v="11.97"/>
  </r>
  <r>
    <x v="3"/>
    <n v="1185732"/>
    <d v="2021-04-11T00:00:00"/>
    <x v="2"/>
    <s v="Utah"/>
    <s v="Salt Lake City"/>
    <x v="0"/>
    <n v="20"/>
    <x v="145"/>
    <n v="3880"/>
    <n v="1784.8000000000002"/>
    <n v="0.46"/>
    <x v="1"/>
    <x v="3"/>
    <x v="1"/>
    <n v="20"/>
    <n v="9.2000000000000011"/>
  </r>
  <r>
    <x v="3"/>
    <n v="1185732"/>
    <d v="2021-04-11T00:00:00"/>
    <x v="2"/>
    <s v="Utah"/>
    <s v="Salt Lake City"/>
    <x v="1"/>
    <n v="20"/>
    <x v="215"/>
    <n v="2220"/>
    <n v="821.4"/>
    <n v="0.37"/>
    <x v="1"/>
    <x v="3"/>
    <x v="1"/>
    <n v="20"/>
    <n v="7.3999999999999995"/>
  </r>
  <r>
    <x v="3"/>
    <n v="1185732"/>
    <d v="2021-04-11T00:00:00"/>
    <x v="2"/>
    <s v="Utah"/>
    <s v="Salt Lake City"/>
    <x v="2"/>
    <n v="10"/>
    <x v="336"/>
    <n v="1070"/>
    <n v="438.7"/>
    <n v="0.41"/>
    <x v="1"/>
    <x v="3"/>
    <x v="1"/>
    <n v="10"/>
    <n v="4.0999999999999996"/>
  </r>
  <r>
    <x v="3"/>
    <n v="1185732"/>
    <d v="2021-04-11T00:00:00"/>
    <x v="2"/>
    <s v="Utah"/>
    <s v="Salt Lake City"/>
    <x v="3"/>
    <n v="14"/>
    <x v="41"/>
    <n v="1050"/>
    <n v="472.5"/>
    <n v="0.45"/>
    <x v="1"/>
    <x v="3"/>
    <x v="1"/>
    <n v="14"/>
    <n v="6.3"/>
  </r>
  <r>
    <x v="3"/>
    <n v="1185732"/>
    <d v="2021-04-11T00:00:00"/>
    <x v="2"/>
    <s v="Utah"/>
    <s v="Salt Lake City"/>
    <x v="4"/>
    <n v="24"/>
    <x v="246"/>
    <n v="2112"/>
    <n v="823.68"/>
    <n v="0.38999999999999996"/>
    <x v="1"/>
    <x v="3"/>
    <x v="1"/>
    <n v="24"/>
    <n v="9.36"/>
  </r>
  <r>
    <x v="3"/>
    <n v="1185732"/>
    <d v="2021-04-11T00:00:00"/>
    <x v="2"/>
    <s v="Utah"/>
    <s v="Salt Lake City"/>
    <x v="5"/>
    <n v="20"/>
    <x v="224"/>
    <n v="2720"/>
    <n v="1414.4"/>
    <n v="0.52"/>
    <x v="1"/>
    <x v="3"/>
    <x v="1"/>
    <n v="20"/>
    <n v="10.4"/>
  </r>
  <r>
    <x v="3"/>
    <n v="1185732"/>
    <d v="2021-05-12T00:00:00"/>
    <x v="2"/>
    <s v="Utah"/>
    <s v="Salt Lake City"/>
    <x v="0"/>
    <n v="27"/>
    <x v="151"/>
    <n v="6156"/>
    <n v="2647.0800000000004"/>
    <n v="0.43000000000000005"/>
    <x v="1"/>
    <x v="4"/>
    <x v="1"/>
    <n v="27"/>
    <n v="11.610000000000001"/>
  </r>
  <r>
    <x v="3"/>
    <n v="1185732"/>
    <d v="2021-05-12T00:00:00"/>
    <x v="2"/>
    <s v="Utah"/>
    <s v="Salt Lake City"/>
    <x v="1"/>
    <n v="22"/>
    <x v="209"/>
    <n v="2816"/>
    <n v="1182.72"/>
    <n v="0.42"/>
    <x v="1"/>
    <x v="4"/>
    <x v="1"/>
    <n v="22"/>
    <n v="9.24"/>
  </r>
  <r>
    <x v="3"/>
    <n v="1185732"/>
    <d v="2021-05-12T00:00:00"/>
    <x v="2"/>
    <s v="Utah"/>
    <s v="Salt Lake City"/>
    <x v="2"/>
    <n v="19"/>
    <x v="245"/>
    <n v="2071"/>
    <n v="786.98"/>
    <n v="0.38"/>
    <x v="1"/>
    <x v="4"/>
    <x v="1"/>
    <n v="19"/>
    <n v="7.22"/>
  </r>
  <r>
    <x v="3"/>
    <n v="1185732"/>
    <d v="2021-05-12T00:00:00"/>
    <x v="2"/>
    <s v="Utah"/>
    <s v="Salt Lake City"/>
    <x v="3"/>
    <n v="19"/>
    <x v="198"/>
    <n v="1786"/>
    <n v="767.98000000000013"/>
    <n v="0.43000000000000005"/>
    <x v="1"/>
    <x v="4"/>
    <x v="1"/>
    <n v="19"/>
    <n v="8.1700000000000017"/>
  </r>
  <r>
    <x v="3"/>
    <n v="1185732"/>
    <d v="2021-05-12T00:00:00"/>
    <x v="2"/>
    <s v="Utah"/>
    <s v="Salt Lake City"/>
    <x v="4"/>
    <n v="29"/>
    <x v="228"/>
    <n v="2610"/>
    <n v="1096.2"/>
    <n v="0.42"/>
    <x v="1"/>
    <x v="4"/>
    <x v="1"/>
    <n v="29"/>
    <n v="12.18"/>
  </r>
  <r>
    <x v="3"/>
    <n v="1185732"/>
    <d v="2021-05-12T00:00:00"/>
    <x v="2"/>
    <s v="Utah"/>
    <s v="Salt Lake City"/>
    <x v="5"/>
    <n v="32"/>
    <x v="209"/>
    <n v="4096"/>
    <n v="2334.7200000000003"/>
    <n v="0.57000000000000006"/>
    <x v="1"/>
    <x v="4"/>
    <x v="1"/>
    <n v="32"/>
    <n v="18.240000000000002"/>
  </r>
  <r>
    <x v="3"/>
    <n v="1185732"/>
    <d v="2021-06-11T00:00:00"/>
    <x v="2"/>
    <s v="Utah"/>
    <s v="Salt Lake City"/>
    <x v="0"/>
    <n v="21"/>
    <x v="159"/>
    <n v="4368"/>
    <n v="1878.2400000000002"/>
    <n v="0.43000000000000005"/>
    <x v="1"/>
    <x v="11"/>
    <x v="1"/>
    <n v="21"/>
    <n v="9.0300000000000011"/>
  </r>
  <r>
    <x v="3"/>
    <n v="1185732"/>
    <d v="2021-06-11T00:00:00"/>
    <x v="2"/>
    <s v="Utah"/>
    <s v="Salt Lake City"/>
    <x v="1"/>
    <n v="18"/>
    <x v="348"/>
    <n v="2376"/>
    <n v="950.4"/>
    <n v="0.39999999999999997"/>
    <x v="1"/>
    <x v="11"/>
    <x v="1"/>
    <n v="18"/>
    <n v="7.2"/>
  </r>
  <r>
    <x v="3"/>
    <n v="1185732"/>
    <d v="2021-06-11T00:00:00"/>
    <x v="2"/>
    <s v="Utah"/>
    <s v="Salt Lake City"/>
    <x v="2"/>
    <n v="13"/>
    <x v="209"/>
    <n v="1664"/>
    <n v="615.67999999999995"/>
    <n v="0.37"/>
    <x v="1"/>
    <x v="11"/>
    <x v="1"/>
    <n v="13"/>
    <n v="4.8099999999999996"/>
  </r>
  <r>
    <x v="3"/>
    <n v="1185732"/>
    <d v="2021-06-11T00:00:00"/>
    <x v="2"/>
    <s v="Utah"/>
    <s v="Salt Lake City"/>
    <x v="3"/>
    <n v="13"/>
    <x v="348"/>
    <n v="1716"/>
    <n v="737.88000000000011"/>
    <n v="0.43000000000000005"/>
    <x v="1"/>
    <x v="11"/>
    <x v="1"/>
    <n v="13"/>
    <n v="5.5900000000000007"/>
  </r>
  <r>
    <x v="3"/>
    <n v="1185732"/>
    <d v="2021-06-11T00:00:00"/>
    <x v="2"/>
    <s v="Utah"/>
    <s v="Salt Lake City"/>
    <x v="4"/>
    <n v="24"/>
    <x v="348"/>
    <n v="3168"/>
    <n v="1172.1600000000001"/>
    <n v="0.37"/>
    <x v="1"/>
    <x v="11"/>
    <x v="1"/>
    <n v="24"/>
    <n v="8.8800000000000008"/>
  </r>
  <r>
    <x v="3"/>
    <n v="1185732"/>
    <d v="2021-06-11T00:00:00"/>
    <x v="2"/>
    <s v="Utah"/>
    <s v="Salt Lake City"/>
    <x v="5"/>
    <n v="32"/>
    <x v="330"/>
    <n v="6080"/>
    <n v="3283.2000000000003"/>
    <n v="0.54"/>
    <x v="1"/>
    <x v="11"/>
    <x v="1"/>
    <n v="32"/>
    <n v="17.28"/>
  </r>
  <r>
    <x v="3"/>
    <n v="1185732"/>
    <d v="2021-07-10T00:00:00"/>
    <x v="2"/>
    <s v="Utah"/>
    <s v="Salt Lake City"/>
    <x v="0"/>
    <n v="28"/>
    <x v="154"/>
    <n v="6944"/>
    <n v="2985.9200000000005"/>
    <n v="0.43000000000000005"/>
    <x v="1"/>
    <x v="5"/>
    <x v="1"/>
    <n v="28"/>
    <n v="12.040000000000003"/>
  </r>
  <r>
    <x v="3"/>
    <n v="1185732"/>
    <d v="2021-07-10T00:00:00"/>
    <x v="2"/>
    <s v="Utah"/>
    <s v="Salt Lake City"/>
    <x v="1"/>
    <n v="20"/>
    <x v="131"/>
    <n v="3640"/>
    <n v="1419.6"/>
    <n v="0.38999999999999996"/>
    <x v="1"/>
    <x v="5"/>
    <x v="1"/>
    <n v="20"/>
    <n v="7.8"/>
  </r>
  <r>
    <x v="3"/>
    <n v="1185732"/>
    <d v="2021-07-10T00:00:00"/>
    <x v="2"/>
    <s v="Utah"/>
    <s v="Salt Lake City"/>
    <x v="2"/>
    <n v="19"/>
    <x v="350"/>
    <n v="2983"/>
    <n v="1163.3699999999999"/>
    <n v="0.38999999999999996"/>
    <x v="1"/>
    <x v="5"/>
    <x v="1"/>
    <n v="19"/>
    <n v="7.4099999999999993"/>
  </r>
  <r>
    <x v="3"/>
    <n v="1185732"/>
    <d v="2021-07-10T00:00:00"/>
    <x v="2"/>
    <s v="Utah"/>
    <s v="Salt Lake City"/>
    <x v="3"/>
    <n v="16"/>
    <x v="209"/>
    <n v="2048"/>
    <n v="962.56000000000006"/>
    <n v="0.47000000000000003"/>
    <x v="1"/>
    <x v="5"/>
    <x v="1"/>
    <n v="16"/>
    <n v="7.5200000000000005"/>
  </r>
  <r>
    <x v="3"/>
    <n v="1185732"/>
    <d v="2021-07-10T00:00:00"/>
    <x v="2"/>
    <s v="Utah"/>
    <s v="Salt Lake City"/>
    <x v="4"/>
    <n v="28"/>
    <x v="150"/>
    <n v="3920"/>
    <n v="1489.6"/>
    <n v="0.38"/>
    <x v="1"/>
    <x v="5"/>
    <x v="1"/>
    <n v="28"/>
    <n v="10.639999999999999"/>
  </r>
  <r>
    <x v="3"/>
    <n v="1185732"/>
    <d v="2021-07-10T00:00:00"/>
    <x v="2"/>
    <s v="Utah"/>
    <s v="Salt Lake City"/>
    <x v="5"/>
    <n v="32"/>
    <x v="322"/>
    <n v="6528"/>
    <n v="3590.4"/>
    <n v="0.55000000000000004"/>
    <x v="1"/>
    <x v="5"/>
    <x v="1"/>
    <n v="32"/>
    <n v="17.600000000000001"/>
  </r>
  <r>
    <x v="3"/>
    <n v="1185732"/>
    <d v="2021-08-11T00:00:00"/>
    <x v="2"/>
    <s v="Utah"/>
    <s v="Salt Lake City"/>
    <x v="0"/>
    <n v="27"/>
    <x v="154"/>
    <n v="6696"/>
    <n v="3147.1200000000003"/>
    <n v="0.47000000000000003"/>
    <x v="1"/>
    <x v="6"/>
    <x v="1"/>
    <n v="27"/>
    <n v="12.690000000000001"/>
  </r>
  <r>
    <x v="3"/>
    <n v="1185732"/>
    <d v="2021-08-11T00:00:00"/>
    <x v="2"/>
    <s v="Utah"/>
    <s v="Salt Lake City"/>
    <x v="1"/>
    <n v="28"/>
    <x v="289"/>
    <n v="5012"/>
    <n v="2105.04"/>
    <n v="0.42"/>
    <x v="1"/>
    <x v="6"/>
    <x v="1"/>
    <n v="28"/>
    <n v="11.76"/>
  </r>
  <r>
    <x v="3"/>
    <n v="1185732"/>
    <d v="2021-08-11T00:00:00"/>
    <x v="2"/>
    <s v="Utah"/>
    <s v="Salt Lake City"/>
    <x v="2"/>
    <n v="23"/>
    <x v="174"/>
    <n v="3634"/>
    <n v="1489.9399999999998"/>
    <n v="0.41"/>
    <x v="1"/>
    <x v="6"/>
    <x v="1"/>
    <n v="23"/>
    <n v="9.43"/>
  </r>
  <r>
    <x v="3"/>
    <n v="1185732"/>
    <d v="2021-08-11T00:00:00"/>
    <x v="2"/>
    <s v="Utah"/>
    <s v="Salt Lake City"/>
    <x v="3"/>
    <n v="14"/>
    <x v="168"/>
    <n v="1736"/>
    <n v="815.92000000000007"/>
    <n v="0.47000000000000003"/>
    <x v="1"/>
    <x v="6"/>
    <x v="1"/>
    <n v="14"/>
    <n v="6.580000000000001"/>
  </r>
  <r>
    <x v="3"/>
    <n v="1185732"/>
    <d v="2021-08-11T00:00:00"/>
    <x v="2"/>
    <s v="Utah"/>
    <s v="Salt Lake City"/>
    <x v="4"/>
    <n v="23"/>
    <x v="245"/>
    <n v="2507"/>
    <n v="977.7299999999999"/>
    <n v="0.38999999999999996"/>
    <x v="1"/>
    <x v="6"/>
    <x v="1"/>
    <n v="23"/>
    <n v="8.9699999999999989"/>
  </r>
  <r>
    <x v="3"/>
    <n v="1185732"/>
    <d v="2021-08-11T00:00:00"/>
    <x v="2"/>
    <s v="Utah"/>
    <s v="Salt Lake City"/>
    <x v="5"/>
    <n v="27"/>
    <x v="328"/>
    <n v="4968"/>
    <n v="2831.76"/>
    <n v="0.57000000000000006"/>
    <x v="1"/>
    <x v="6"/>
    <x v="1"/>
    <n v="27"/>
    <n v="15.39"/>
  </r>
  <r>
    <x v="3"/>
    <n v="1185732"/>
    <d v="2021-09-12T00:00:00"/>
    <x v="2"/>
    <s v="Utah"/>
    <s v="Salt Lake City"/>
    <x v="0"/>
    <n v="23"/>
    <x v="151"/>
    <n v="5244"/>
    <n v="2359.8000000000002"/>
    <n v="0.45"/>
    <x v="1"/>
    <x v="7"/>
    <x v="1"/>
    <n v="23"/>
    <n v="10.350000000000001"/>
  </r>
  <r>
    <x v="3"/>
    <n v="1185732"/>
    <d v="2021-09-12T00:00:00"/>
    <x v="2"/>
    <s v="Utah"/>
    <s v="Salt Lake City"/>
    <x v="1"/>
    <n v="19"/>
    <x v="174"/>
    <n v="3002"/>
    <n v="1140.76"/>
    <n v="0.38"/>
    <x v="1"/>
    <x v="7"/>
    <x v="1"/>
    <n v="19"/>
    <n v="7.22"/>
  </r>
  <r>
    <x v="3"/>
    <n v="1185732"/>
    <d v="2021-09-12T00:00:00"/>
    <x v="2"/>
    <s v="Utah"/>
    <s v="Salt Lake City"/>
    <x v="2"/>
    <n v="7"/>
    <x v="193"/>
    <n v="735"/>
    <n v="308.7"/>
    <n v="0.42"/>
    <x v="1"/>
    <x v="7"/>
    <x v="1"/>
    <n v="7"/>
    <n v="2.94"/>
  </r>
  <r>
    <x v="3"/>
    <n v="1185732"/>
    <d v="2021-09-12T00:00:00"/>
    <x v="2"/>
    <s v="Utah"/>
    <s v="Salt Lake City"/>
    <x v="3"/>
    <n v="7"/>
    <x v="215"/>
    <n v="777"/>
    <n v="357.42"/>
    <n v="0.46"/>
    <x v="1"/>
    <x v="7"/>
    <x v="1"/>
    <n v="7"/>
    <n v="3.22"/>
  </r>
  <r>
    <x v="3"/>
    <n v="1185732"/>
    <d v="2021-09-12T00:00:00"/>
    <x v="2"/>
    <s v="Utah"/>
    <s v="Salt Lake City"/>
    <x v="4"/>
    <n v="16"/>
    <x v="351"/>
    <n v="1824"/>
    <n v="747.83999999999992"/>
    <n v="0.41"/>
    <x v="1"/>
    <x v="7"/>
    <x v="1"/>
    <n v="16"/>
    <n v="6.56"/>
  </r>
  <r>
    <x v="3"/>
    <n v="1185732"/>
    <d v="2021-09-12T00:00:00"/>
    <x v="2"/>
    <s v="Utah"/>
    <s v="Salt Lake City"/>
    <x v="5"/>
    <n v="18"/>
    <x v="348"/>
    <n v="2376"/>
    <n v="1354.3200000000002"/>
    <n v="0.57000000000000006"/>
    <x v="1"/>
    <x v="7"/>
    <x v="1"/>
    <n v="18"/>
    <n v="10.260000000000002"/>
  </r>
  <r>
    <x v="3"/>
    <n v="1185732"/>
    <d v="2021-10-11T00:00:00"/>
    <x v="2"/>
    <s v="Utah"/>
    <s v="Salt Lake City"/>
    <x v="0"/>
    <n v="24"/>
    <x v="338"/>
    <n v="4824"/>
    <n v="2267.2800000000002"/>
    <n v="0.47000000000000003"/>
    <x v="1"/>
    <x v="8"/>
    <x v="1"/>
    <n v="24"/>
    <n v="11.280000000000001"/>
  </r>
  <r>
    <x v="3"/>
    <n v="1185732"/>
    <d v="2021-10-11T00:00:00"/>
    <x v="2"/>
    <s v="Utah"/>
    <s v="Salt Lake City"/>
    <x v="1"/>
    <n v="14"/>
    <x v="348"/>
    <n v="1848"/>
    <n v="739.19999999999993"/>
    <n v="0.39999999999999997"/>
    <x v="1"/>
    <x v="8"/>
    <x v="1"/>
    <n v="14"/>
    <n v="5.6"/>
  </r>
  <r>
    <x v="3"/>
    <n v="1185732"/>
    <d v="2021-10-11T00:00:00"/>
    <x v="2"/>
    <s v="Utah"/>
    <s v="Salt Lake City"/>
    <x v="2"/>
    <n v="13"/>
    <x v="228"/>
    <n v="1170"/>
    <n v="479.7"/>
    <n v="0.41"/>
    <x v="1"/>
    <x v="8"/>
    <x v="1"/>
    <n v="13"/>
    <n v="5.33"/>
  </r>
  <r>
    <x v="3"/>
    <n v="1185732"/>
    <d v="2021-10-11T00:00:00"/>
    <x v="2"/>
    <s v="Utah"/>
    <s v="Salt Lake City"/>
    <x v="3"/>
    <n v="13"/>
    <x v="198"/>
    <n v="1222"/>
    <n v="562.12"/>
    <n v="0.46"/>
    <x v="1"/>
    <x v="8"/>
    <x v="1"/>
    <n v="13"/>
    <n v="5.98"/>
  </r>
  <r>
    <x v="3"/>
    <n v="1185732"/>
    <d v="2021-10-11T00:00:00"/>
    <x v="2"/>
    <s v="Utah"/>
    <s v="Salt Lake City"/>
    <x v="4"/>
    <n v="20"/>
    <x v="211"/>
    <n v="1700"/>
    <n v="662.99999999999989"/>
    <n v="0.38999999999999996"/>
    <x v="1"/>
    <x v="8"/>
    <x v="1"/>
    <n v="20"/>
    <n v="7.7999999999999989"/>
  </r>
  <r>
    <x v="3"/>
    <n v="1185732"/>
    <d v="2021-10-11T00:00:00"/>
    <x v="2"/>
    <s v="Utah"/>
    <s v="Salt Lake City"/>
    <x v="5"/>
    <n v="25"/>
    <x v="150"/>
    <n v="3500"/>
    <n v="1890.0000000000002"/>
    <n v="0.54"/>
    <x v="1"/>
    <x v="8"/>
    <x v="1"/>
    <n v="25"/>
    <n v="13.500000000000002"/>
  </r>
  <r>
    <x v="3"/>
    <n v="1185732"/>
    <d v="2021-11-11T00:00:00"/>
    <x v="2"/>
    <s v="Utah"/>
    <s v="Salt Lake City"/>
    <x v="0"/>
    <n v="22"/>
    <x v="241"/>
    <n v="3630"/>
    <n v="1560.9"/>
    <n v="0.43000000000000005"/>
    <x v="1"/>
    <x v="9"/>
    <x v="1"/>
    <n v="22"/>
    <n v="9.4600000000000009"/>
  </r>
  <r>
    <x v="3"/>
    <n v="1185732"/>
    <d v="2021-11-11T00:00:00"/>
    <x v="2"/>
    <s v="Utah"/>
    <s v="Salt Lake City"/>
    <x v="1"/>
    <n v="14"/>
    <x v="224"/>
    <n v="1904"/>
    <n v="742.56"/>
    <n v="0.38999999999999996"/>
    <x v="1"/>
    <x v="9"/>
    <x v="1"/>
    <n v="14"/>
    <n v="5.46"/>
  </r>
  <r>
    <x v="3"/>
    <n v="1185732"/>
    <d v="2021-11-11T00:00:00"/>
    <x v="2"/>
    <s v="Utah"/>
    <s v="Salt Lake City"/>
    <x v="2"/>
    <n v="14"/>
    <x v="336"/>
    <n v="1498"/>
    <n v="629.16"/>
    <n v="0.42"/>
    <x v="1"/>
    <x v="9"/>
    <x v="1"/>
    <n v="14"/>
    <n v="5.88"/>
  </r>
  <r>
    <x v="3"/>
    <n v="1185732"/>
    <d v="2021-11-11T00:00:00"/>
    <x v="2"/>
    <s v="Utah"/>
    <s v="Salt Lake City"/>
    <x v="3"/>
    <n v="15"/>
    <x v="168"/>
    <n v="1860"/>
    <n v="781.2"/>
    <n v="0.42000000000000004"/>
    <x v="1"/>
    <x v="9"/>
    <x v="1"/>
    <n v="15"/>
    <n v="6.3000000000000007"/>
  </r>
  <r>
    <x v="3"/>
    <n v="1185732"/>
    <d v="2021-11-11T00:00:00"/>
    <x v="2"/>
    <s v="Utah"/>
    <s v="Salt Lake City"/>
    <x v="4"/>
    <n v="28"/>
    <x v="248"/>
    <n v="3444"/>
    <n v="1308.72"/>
    <n v="0.38"/>
    <x v="1"/>
    <x v="9"/>
    <x v="1"/>
    <n v="28"/>
    <n v="10.64"/>
  </r>
  <r>
    <x v="3"/>
    <n v="1185732"/>
    <d v="2021-11-11T00:00:00"/>
    <x v="2"/>
    <s v="Utah"/>
    <s v="Salt Lake City"/>
    <x v="5"/>
    <n v="35"/>
    <x v="174"/>
    <n v="5530"/>
    <n v="3041.5000000000005"/>
    <n v="0.55000000000000004"/>
    <x v="1"/>
    <x v="9"/>
    <x v="1"/>
    <n v="35"/>
    <n v="19.250000000000004"/>
  </r>
  <r>
    <x v="3"/>
    <n v="1185732"/>
    <d v="2021-12-10T00:00:00"/>
    <x v="2"/>
    <s v="Utah"/>
    <s v="Salt Lake City"/>
    <x v="0"/>
    <n v="29"/>
    <x v="108"/>
    <n v="6699"/>
    <n v="3081.54"/>
    <n v="0.46"/>
    <x v="1"/>
    <x v="10"/>
    <x v="1"/>
    <n v="29"/>
    <n v="13.34"/>
  </r>
  <r>
    <x v="3"/>
    <n v="1185732"/>
    <d v="2021-12-10T00:00:00"/>
    <x v="2"/>
    <s v="Utah"/>
    <s v="Salt Lake City"/>
    <x v="1"/>
    <n v="22"/>
    <x v="84"/>
    <n v="3740"/>
    <n v="1570.8"/>
    <n v="0.42"/>
    <x v="1"/>
    <x v="10"/>
    <x v="1"/>
    <n v="22"/>
    <n v="9.24"/>
  </r>
  <r>
    <x v="3"/>
    <n v="1185732"/>
    <d v="2021-12-10T00:00:00"/>
    <x v="2"/>
    <s v="Utah"/>
    <s v="Salt Lake City"/>
    <x v="2"/>
    <n v="20"/>
    <x v="269"/>
    <n v="3060"/>
    <n v="1132.2"/>
    <n v="0.37"/>
    <x v="1"/>
    <x v="10"/>
    <x v="1"/>
    <n v="20"/>
    <n v="7.4"/>
  </r>
  <r>
    <x v="3"/>
    <n v="1185732"/>
    <d v="2021-12-10T00:00:00"/>
    <x v="2"/>
    <s v="Utah"/>
    <s v="Salt Lake City"/>
    <x v="3"/>
    <n v="22"/>
    <x v="224"/>
    <n v="2992"/>
    <n v="1256.6400000000001"/>
    <n v="0.42000000000000004"/>
    <x v="1"/>
    <x v="10"/>
    <x v="1"/>
    <n v="22"/>
    <n v="9.24"/>
  </r>
  <r>
    <x v="3"/>
    <n v="1185732"/>
    <d v="2021-12-10T00:00:00"/>
    <x v="2"/>
    <s v="Utah"/>
    <s v="Salt Lake City"/>
    <x v="4"/>
    <n v="27"/>
    <x v="168"/>
    <n v="3348"/>
    <n v="1372.6799999999998"/>
    <n v="0.41"/>
    <x v="1"/>
    <x v="10"/>
    <x v="1"/>
    <n v="27"/>
    <n v="11.069999999999999"/>
  </r>
  <r>
    <x v="3"/>
    <n v="1185732"/>
    <d v="2021-12-10T00:00:00"/>
    <x v="2"/>
    <s v="Utah"/>
    <s v="Salt Lake City"/>
    <x v="5"/>
    <n v="29"/>
    <x v="84"/>
    <n v="4930"/>
    <n v="2563.6"/>
    <n v="0.52"/>
    <x v="1"/>
    <x v="10"/>
    <x v="1"/>
    <n v="29"/>
    <n v="15.08"/>
  </r>
  <r>
    <x v="3"/>
    <n v="1128299"/>
    <d v="2021-01-24T00:00:00"/>
    <x v="2"/>
    <s v="Utah"/>
    <s v="Salt Lake City"/>
    <x v="0"/>
    <n v="24"/>
    <x v="245"/>
    <n v="2616"/>
    <n v="967.92"/>
    <n v="0.37"/>
    <x v="1"/>
    <x v="0"/>
    <x v="1"/>
    <n v="24"/>
    <n v="8.879999999999999"/>
  </r>
  <r>
    <x v="3"/>
    <n v="1128299"/>
    <d v="2021-01-24T00:00:00"/>
    <x v="2"/>
    <s v="Utah"/>
    <s v="Salt Lake City"/>
    <x v="1"/>
    <n v="29"/>
    <x v="248"/>
    <n v="3567"/>
    <n v="1426.8"/>
    <n v="0.39999999999999997"/>
    <x v="1"/>
    <x v="0"/>
    <x v="1"/>
    <n v="29"/>
    <n v="11.6"/>
  </r>
  <r>
    <x v="3"/>
    <n v="1128299"/>
    <d v="2021-01-24T00:00:00"/>
    <x v="2"/>
    <s v="Utah"/>
    <s v="Salt Lake City"/>
    <x v="2"/>
    <n v="31"/>
    <x v="193"/>
    <n v="3255"/>
    <n v="1269.4499999999998"/>
    <n v="0.38999999999999996"/>
    <x v="1"/>
    <x v="0"/>
    <x v="1"/>
    <n v="31"/>
    <n v="12.089999999999998"/>
  </r>
  <r>
    <x v="3"/>
    <n v="1128299"/>
    <d v="2021-01-24T00:00:00"/>
    <x v="2"/>
    <s v="Utah"/>
    <s v="Salt Lake City"/>
    <x v="3"/>
    <n v="30"/>
    <x v="181"/>
    <n v="2040"/>
    <n v="775.2"/>
    <n v="0.38"/>
    <x v="1"/>
    <x v="0"/>
    <x v="1"/>
    <n v="30"/>
    <n v="11.4"/>
  </r>
  <r>
    <x v="3"/>
    <n v="1128299"/>
    <d v="2021-01-24T00:00:00"/>
    <x v="2"/>
    <s v="Utah"/>
    <s v="Salt Lake City"/>
    <x v="4"/>
    <n v="35"/>
    <x v="206"/>
    <n v="1855"/>
    <n v="853.30000000000007"/>
    <n v="0.46"/>
    <x v="1"/>
    <x v="0"/>
    <x v="1"/>
    <n v="35"/>
    <n v="16.100000000000001"/>
  </r>
  <r>
    <x v="3"/>
    <n v="1128299"/>
    <d v="2021-01-24T00:00:00"/>
    <x v="2"/>
    <s v="Utah"/>
    <s v="Salt Lake City"/>
    <x v="5"/>
    <n v="28"/>
    <x v="348"/>
    <n v="3696"/>
    <n v="1256.6399999999999"/>
    <n v="0.33999999999999997"/>
    <x v="1"/>
    <x v="0"/>
    <x v="1"/>
    <n v="28"/>
    <n v="9.52"/>
  </r>
  <r>
    <x v="3"/>
    <n v="1128299"/>
    <d v="2021-02-24T00:00:00"/>
    <x v="2"/>
    <s v="Utah"/>
    <s v="Salt Lake City"/>
    <x v="0"/>
    <n v="22"/>
    <x v="269"/>
    <n v="3366"/>
    <n v="1380.06"/>
    <n v="0.41"/>
    <x v="1"/>
    <x v="1"/>
    <x v="1"/>
    <n v="22"/>
    <n v="9.02"/>
  </r>
  <r>
    <x v="3"/>
    <n v="1128299"/>
    <d v="2021-02-24T00:00:00"/>
    <x v="2"/>
    <s v="Utah"/>
    <s v="Salt Lake City"/>
    <x v="1"/>
    <n v="29"/>
    <x v="248"/>
    <n v="3567"/>
    <n v="1498.1399999999999"/>
    <n v="0.42"/>
    <x v="1"/>
    <x v="1"/>
    <x v="1"/>
    <n v="29"/>
    <n v="12.18"/>
  </r>
  <r>
    <x v="3"/>
    <n v="1128299"/>
    <d v="2021-02-24T00:00:00"/>
    <x v="2"/>
    <s v="Utah"/>
    <s v="Salt Lake City"/>
    <x v="2"/>
    <n v="28"/>
    <x v="248"/>
    <n v="3444"/>
    <n v="1274.28"/>
    <n v="0.37"/>
    <x v="1"/>
    <x v="1"/>
    <x v="1"/>
    <n v="28"/>
    <n v="10.36"/>
  </r>
  <r>
    <x v="3"/>
    <n v="1128299"/>
    <d v="2021-02-24T00:00:00"/>
    <x v="2"/>
    <s v="Oregon"/>
    <s v="Portland"/>
    <x v="3"/>
    <n v="29"/>
    <x v="293"/>
    <n v="1856"/>
    <n v="760.95999999999992"/>
    <n v="0.41"/>
    <x v="1"/>
    <x v="1"/>
    <x v="1"/>
    <n v="29"/>
    <n v="11.889999999999999"/>
  </r>
  <r>
    <x v="3"/>
    <n v="1128299"/>
    <d v="2021-02-24T00:00:00"/>
    <x v="2"/>
    <s v="Oregon"/>
    <s v="Portland"/>
    <x v="4"/>
    <n v="32"/>
    <x v="352"/>
    <n v="1376"/>
    <n v="605.44000000000005"/>
    <n v="0.44"/>
    <x v="1"/>
    <x v="1"/>
    <x v="1"/>
    <n v="32"/>
    <n v="14.080000000000002"/>
  </r>
  <r>
    <x v="3"/>
    <n v="1128299"/>
    <d v="2021-02-24T00:00:00"/>
    <x v="2"/>
    <s v="Oregon"/>
    <s v="Portland"/>
    <x v="5"/>
    <n v="28"/>
    <x v="230"/>
    <n v="2744"/>
    <n v="960.4"/>
    <n v="0.35"/>
    <x v="1"/>
    <x v="1"/>
    <x v="1"/>
    <n v="28"/>
    <n v="9.7999999999999989"/>
  </r>
  <r>
    <x v="3"/>
    <n v="1128299"/>
    <d v="2021-03-23T00:00:00"/>
    <x v="2"/>
    <s v="Oregon"/>
    <s v="Portland"/>
    <x v="0"/>
    <n v="28"/>
    <x v="231"/>
    <n v="4004"/>
    <n v="1601.6"/>
    <n v="0.39999999999999997"/>
    <x v="1"/>
    <x v="2"/>
    <x v="1"/>
    <n v="28"/>
    <n v="11.2"/>
  </r>
  <r>
    <x v="3"/>
    <n v="1128299"/>
    <d v="2021-03-23T00:00:00"/>
    <x v="2"/>
    <s v="Oregon"/>
    <s v="Portland"/>
    <x v="1"/>
    <n v="40"/>
    <x v="230"/>
    <n v="3920"/>
    <n v="1607.1999999999998"/>
    <n v="0.41"/>
    <x v="1"/>
    <x v="2"/>
    <x v="1"/>
    <n v="40"/>
    <n v="16.399999999999999"/>
  </r>
  <r>
    <x v="3"/>
    <n v="1128299"/>
    <d v="2021-03-23T00:00:00"/>
    <x v="2"/>
    <s v="Oregon"/>
    <s v="Portland"/>
    <x v="2"/>
    <n v="41"/>
    <x v="205"/>
    <n v="4592"/>
    <n v="1744.96"/>
    <n v="0.38"/>
    <x v="1"/>
    <x v="2"/>
    <x v="1"/>
    <n v="41"/>
    <n v="15.58"/>
  </r>
  <r>
    <x v="3"/>
    <n v="1128299"/>
    <d v="2021-03-23T00:00:00"/>
    <x v="2"/>
    <s v="Oregon"/>
    <s v="Portland"/>
    <x v="3"/>
    <n v="39"/>
    <x v="41"/>
    <n v="2925"/>
    <n v="1082.25"/>
    <n v="0.37"/>
    <x v="1"/>
    <x v="2"/>
    <x v="1"/>
    <n v="39"/>
    <n v="14.43"/>
  </r>
  <r>
    <x v="3"/>
    <n v="1128299"/>
    <d v="2021-03-23T00:00:00"/>
    <x v="2"/>
    <s v="Oregon"/>
    <s v="Portland"/>
    <x v="4"/>
    <n v="43"/>
    <x v="267"/>
    <n v="1290"/>
    <n v="567.6"/>
    <n v="0.44"/>
    <x v="1"/>
    <x v="2"/>
    <x v="1"/>
    <n v="43"/>
    <n v="18.920000000000002"/>
  </r>
  <r>
    <x v="3"/>
    <n v="1128299"/>
    <d v="2021-03-23T00:00:00"/>
    <x v="2"/>
    <s v="Oregon"/>
    <s v="Portland"/>
    <x v="5"/>
    <n v="40"/>
    <x v="228"/>
    <n v="3600"/>
    <n v="1260"/>
    <n v="0.35"/>
    <x v="1"/>
    <x v="2"/>
    <x v="1"/>
    <n v="40"/>
    <n v="14"/>
  </r>
  <r>
    <x v="3"/>
    <n v="1128299"/>
    <d v="2021-04-24T00:00:00"/>
    <x v="2"/>
    <s v="Oregon"/>
    <s v="Portland"/>
    <x v="0"/>
    <n v="44"/>
    <x v="339"/>
    <n v="7304"/>
    <n v="2848.5599999999995"/>
    <n v="0.38999999999999996"/>
    <x v="1"/>
    <x v="3"/>
    <x v="1"/>
    <n v="44"/>
    <n v="17.159999999999997"/>
  </r>
  <r>
    <x v="3"/>
    <n v="1128299"/>
    <d v="2021-04-24T00:00:00"/>
    <x v="2"/>
    <s v="Oregon"/>
    <s v="Portland"/>
    <x v="1"/>
    <n v="39"/>
    <x v="246"/>
    <n v="3432"/>
    <n v="1407.12"/>
    <n v="0.41"/>
    <x v="1"/>
    <x v="3"/>
    <x v="1"/>
    <n v="39"/>
    <n v="15.989999999999998"/>
  </r>
  <r>
    <x v="3"/>
    <n v="1128299"/>
    <d v="2021-04-24T00:00:00"/>
    <x v="2"/>
    <s v="Oregon"/>
    <s v="Portland"/>
    <x v="2"/>
    <n v="47"/>
    <x v="351"/>
    <n v="5358"/>
    <n v="2196.7799999999997"/>
    <n v="0.41"/>
    <x v="1"/>
    <x v="3"/>
    <x v="1"/>
    <n v="47"/>
    <n v="19.269999999999996"/>
  </r>
  <r>
    <x v="3"/>
    <n v="1128299"/>
    <d v="2021-04-24T00:00:00"/>
    <x v="2"/>
    <s v="Oregon"/>
    <s v="Portland"/>
    <x v="3"/>
    <n v="34"/>
    <x v="227"/>
    <n v="2380"/>
    <n v="880.6"/>
    <n v="0.37"/>
    <x v="1"/>
    <x v="3"/>
    <x v="1"/>
    <n v="34"/>
    <n v="12.58"/>
  </r>
  <r>
    <x v="3"/>
    <n v="1128299"/>
    <d v="2021-04-24T00:00:00"/>
    <x v="2"/>
    <s v="Oregon"/>
    <s v="Portland"/>
    <x v="4"/>
    <n v="36"/>
    <x v="203"/>
    <n v="1404"/>
    <n v="589.68000000000006"/>
    <n v="0.42000000000000004"/>
    <x v="1"/>
    <x v="3"/>
    <x v="1"/>
    <n v="36"/>
    <n v="15.120000000000001"/>
  </r>
  <r>
    <x v="3"/>
    <n v="1128299"/>
    <d v="2021-04-24T00:00:00"/>
    <x v="2"/>
    <s v="Oregon"/>
    <s v="Portland"/>
    <x v="5"/>
    <n v="49"/>
    <x v="228"/>
    <n v="4410"/>
    <n v="1499.3999999999999"/>
    <n v="0.33999999999999997"/>
    <x v="1"/>
    <x v="3"/>
    <x v="1"/>
    <n v="49"/>
    <n v="16.66"/>
  </r>
  <r>
    <x v="3"/>
    <n v="1128299"/>
    <d v="2021-05-25T00:00:00"/>
    <x v="2"/>
    <s v="Oregon"/>
    <s v="Portland"/>
    <x v="0"/>
    <n v="39"/>
    <x v="155"/>
    <n v="6045"/>
    <n v="2538.9"/>
    <n v="0.42"/>
    <x v="1"/>
    <x v="4"/>
    <x v="1"/>
    <n v="39"/>
    <n v="16.38"/>
  </r>
  <r>
    <x v="3"/>
    <n v="1128299"/>
    <d v="2021-05-25T00:00:00"/>
    <x v="2"/>
    <s v="Oregon"/>
    <s v="Portland"/>
    <x v="1"/>
    <n v="36"/>
    <x v="245"/>
    <n v="3924"/>
    <n v="1569.6"/>
    <n v="0.39999999999999997"/>
    <x v="1"/>
    <x v="4"/>
    <x v="1"/>
    <n v="36"/>
    <n v="14.399999999999999"/>
  </r>
  <r>
    <x v="3"/>
    <n v="1128299"/>
    <d v="2021-05-25T00:00:00"/>
    <x v="2"/>
    <s v="Oregon"/>
    <s v="Portland"/>
    <x v="2"/>
    <n v="39"/>
    <x v="164"/>
    <n v="4641"/>
    <n v="1809.9899999999998"/>
    <n v="0.38999999999999996"/>
    <x v="1"/>
    <x v="4"/>
    <x v="1"/>
    <n v="39"/>
    <n v="15.209999999999997"/>
  </r>
  <r>
    <x v="3"/>
    <n v="1128299"/>
    <d v="2021-05-25T00:00:00"/>
    <x v="2"/>
    <s v="Oregon"/>
    <s v="Portland"/>
    <x v="3"/>
    <n v="33"/>
    <x v="198"/>
    <n v="3102"/>
    <n v="1209.78"/>
    <n v="0.38999999999999996"/>
    <x v="1"/>
    <x v="4"/>
    <x v="1"/>
    <n v="33"/>
    <n v="12.87"/>
  </r>
  <r>
    <x v="3"/>
    <n v="1128299"/>
    <d v="2021-05-25T00:00:00"/>
    <x v="2"/>
    <s v="Oregon"/>
    <s v="Portland"/>
    <x v="4"/>
    <n v="33"/>
    <x v="208"/>
    <n v="1914"/>
    <n v="842.16"/>
    <n v="0.44"/>
    <x v="1"/>
    <x v="4"/>
    <x v="1"/>
    <n v="33"/>
    <n v="14.52"/>
  </r>
  <r>
    <x v="3"/>
    <n v="1128299"/>
    <d v="2021-05-25T00:00:00"/>
    <x v="2"/>
    <s v="Oregon"/>
    <s v="Portland"/>
    <x v="5"/>
    <n v="46"/>
    <x v="217"/>
    <n v="7958"/>
    <n v="2864.88"/>
    <n v="0.36"/>
    <x v="1"/>
    <x v="4"/>
    <x v="1"/>
    <n v="46"/>
    <n v="16.560000000000002"/>
  </r>
  <r>
    <x v="3"/>
    <n v="1128299"/>
    <d v="2021-06-24T00:00:00"/>
    <x v="2"/>
    <s v="Oregon"/>
    <s v="Portland"/>
    <x v="0"/>
    <n v="43"/>
    <x v="142"/>
    <n v="10320"/>
    <n v="3921.6"/>
    <n v="0.38"/>
    <x v="1"/>
    <x v="11"/>
    <x v="1"/>
    <n v="43"/>
    <n v="16.34"/>
  </r>
  <r>
    <x v="3"/>
    <n v="1128299"/>
    <d v="2021-06-24T00:00:00"/>
    <x v="2"/>
    <s v="Oregon"/>
    <s v="Portland"/>
    <x v="1"/>
    <n v="47"/>
    <x v="158"/>
    <n v="9494"/>
    <n v="3892.54"/>
    <n v="0.41"/>
    <x v="1"/>
    <x v="11"/>
    <x v="1"/>
    <n v="47"/>
    <n v="19.27"/>
  </r>
  <r>
    <x v="3"/>
    <n v="1128299"/>
    <d v="2021-06-24T00:00:00"/>
    <x v="2"/>
    <s v="Oregon"/>
    <s v="Portland"/>
    <x v="2"/>
    <n v="53"/>
    <x v="159"/>
    <n v="11024"/>
    <n v="4299.3599999999997"/>
    <n v="0.38999999999999996"/>
    <x v="1"/>
    <x v="11"/>
    <x v="1"/>
    <n v="53"/>
    <n v="20.669999999999998"/>
  </r>
  <r>
    <x v="3"/>
    <n v="1128299"/>
    <d v="2021-06-24T00:00:00"/>
    <x v="2"/>
    <s v="Oregon"/>
    <s v="Portland"/>
    <x v="3"/>
    <n v="62"/>
    <x v="289"/>
    <n v="11098"/>
    <n v="4550.1799999999994"/>
    <n v="0.41"/>
    <x v="1"/>
    <x v="11"/>
    <x v="1"/>
    <n v="62"/>
    <n v="25.419999999999998"/>
  </r>
  <r>
    <x v="3"/>
    <n v="1128299"/>
    <d v="2021-06-24T00:00:00"/>
    <x v="2"/>
    <s v="Oregon"/>
    <s v="Portland"/>
    <x v="4"/>
    <n v="67"/>
    <x v="150"/>
    <n v="9380"/>
    <n v="4314.8"/>
    <n v="0.46"/>
    <x v="1"/>
    <x v="11"/>
    <x v="1"/>
    <n v="67"/>
    <n v="30.82"/>
  </r>
  <r>
    <x v="3"/>
    <n v="1128299"/>
    <d v="2021-06-24T00:00:00"/>
    <x v="2"/>
    <s v="Oregon"/>
    <s v="Portland"/>
    <x v="5"/>
    <n v="74"/>
    <x v="108"/>
    <n v="17094"/>
    <n v="5641.0199999999995"/>
    <n v="0.32999999999999996"/>
    <x v="1"/>
    <x v="11"/>
    <x v="1"/>
    <n v="74"/>
    <n v="24.419999999999998"/>
  </r>
  <r>
    <x v="3"/>
    <n v="1128299"/>
    <d v="2021-07-23T00:00:00"/>
    <x v="2"/>
    <s v="Oregon"/>
    <s v="Portland"/>
    <x v="0"/>
    <n v="60"/>
    <x v="327"/>
    <n v="17880"/>
    <n v="7509.5999999999995"/>
    <n v="0.42"/>
    <x v="1"/>
    <x v="5"/>
    <x v="1"/>
    <n v="60"/>
    <n v="25.2"/>
  </r>
  <r>
    <x v="3"/>
    <n v="1128299"/>
    <d v="2021-07-23T00:00:00"/>
    <x v="2"/>
    <s v="Oregon"/>
    <s v="Portland"/>
    <x v="1"/>
    <n v="66"/>
    <x v="146"/>
    <n v="14322"/>
    <n v="5872.0199999999995"/>
    <n v="0.41"/>
    <x v="1"/>
    <x v="5"/>
    <x v="1"/>
    <n v="66"/>
    <n v="27.06"/>
  </r>
  <r>
    <x v="3"/>
    <n v="1128299"/>
    <d v="2021-07-23T00:00:00"/>
    <x v="2"/>
    <s v="Oregon"/>
    <s v="Portland"/>
    <x v="2"/>
    <n v="66"/>
    <x v="166"/>
    <n v="14586"/>
    <n v="6126.12"/>
    <n v="0.42"/>
    <x v="1"/>
    <x v="5"/>
    <x v="1"/>
    <n v="66"/>
    <n v="27.72"/>
  </r>
  <r>
    <x v="3"/>
    <n v="1128299"/>
    <d v="2021-07-23T00:00:00"/>
    <x v="2"/>
    <s v="Oregon"/>
    <s v="Portland"/>
    <x v="3"/>
    <n v="61"/>
    <x v="347"/>
    <n v="10431"/>
    <n v="4276.71"/>
    <n v="0.41"/>
    <x v="1"/>
    <x v="5"/>
    <x v="1"/>
    <n v="61"/>
    <n v="25.01"/>
  </r>
  <r>
    <x v="3"/>
    <n v="1128299"/>
    <d v="2021-07-23T00:00:00"/>
    <x v="2"/>
    <s v="Oregon"/>
    <s v="Portland"/>
    <x v="4"/>
    <n v="68"/>
    <x v="334"/>
    <n v="13464"/>
    <n v="6193.4400000000005"/>
    <n v="0.46"/>
    <x v="1"/>
    <x v="5"/>
    <x v="1"/>
    <n v="68"/>
    <n v="31.28"/>
  </r>
  <r>
    <x v="3"/>
    <n v="1128299"/>
    <d v="2021-07-23T00:00:00"/>
    <x v="2"/>
    <s v="Oregon"/>
    <s v="Portland"/>
    <x v="5"/>
    <n v="78"/>
    <x v="322"/>
    <n v="15912"/>
    <n v="5569.2"/>
    <n v="0.35"/>
    <x v="1"/>
    <x v="5"/>
    <x v="1"/>
    <n v="78"/>
    <n v="27.3"/>
  </r>
  <r>
    <x v="3"/>
    <n v="1128299"/>
    <d v="2021-08-24T00:00:00"/>
    <x v="2"/>
    <s v="Oregon"/>
    <s v="Portland"/>
    <x v="0"/>
    <n v="69"/>
    <x v="254"/>
    <n v="17664"/>
    <n v="6535.68"/>
    <n v="0.37"/>
    <x v="1"/>
    <x v="6"/>
    <x v="1"/>
    <n v="69"/>
    <n v="25.53"/>
  </r>
  <r>
    <x v="3"/>
    <n v="1128299"/>
    <d v="2021-08-24T00:00:00"/>
    <x v="2"/>
    <s v="Oregon"/>
    <s v="Portland"/>
    <x v="1"/>
    <n v="62"/>
    <x v="254"/>
    <n v="15872"/>
    <n v="6666.24"/>
    <n v="0.42"/>
    <x v="1"/>
    <x v="6"/>
    <x v="1"/>
    <n v="62"/>
    <n v="26.04"/>
  </r>
  <r>
    <x v="3"/>
    <n v="1128299"/>
    <d v="2021-08-24T00:00:00"/>
    <x v="2"/>
    <s v="Oregon"/>
    <s v="Portland"/>
    <x v="2"/>
    <n v="50"/>
    <x v="102"/>
    <n v="10750"/>
    <n v="4300"/>
    <n v="0.39999999999999997"/>
    <x v="1"/>
    <x v="6"/>
    <x v="1"/>
    <n v="50"/>
    <n v="20"/>
  </r>
  <r>
    <x v="3"/>
    <n v="1128299"/>
    <d v="2021-08-24T00:00:00"/>
    <x v="2"/>
    <s v="Oregon"/>
    <s v="Portland"/>
    <x v="3"/>
    <n v="50"/>
    <x v="209"/>
    <n v="6400"/>
    <n v="2432"/>
    <n v="0.38"/>
    <x v="1"/>
    <x v="6"/>
    <x v="1"/>
    <n v="50"/>
    <n v="19"/>
  </r>
  <r>
    <x v="3"/>
    <n v="1128299"/>
    <d v="2021-08-24T00:00:00"/>
    <x v="2"/>
    <s v="Oregon"/>
    <s v="Portland"/>
    <x v="4"/>
    <n v="53"/>
    <x v="224"/>
    <n v="7208"/>
    <n v="3027.36"/>
    <n v="0.42000000000000004"/>
    <x v="1"/>
    <x v="6"/>
    <x v="1"/>
    <n v="53"/>
    <n v="22.26"/>
  </r>
  <r>
    <x v="3"/>
    <n v="1128299"/>
    <d v="2021-08-24T00:00:00"/>
    <x v="2"/>
    <s v="Oregon"/>
    <s v="Portland"/>
    <x v="5"/>
    <n v="53"/>
    <x v="246"/>
    <n v="4664"/>
    <n v="1725.68"/>
    <n v="0.37"/>
    <x v="1"/>
    <x v="6"/>
    <x v="1"/>
    <n v="53"/>
    <n v="19.61"/>
  </r>
  <r>
    <x v="3"/>
    <n v="1128299"/>
    <d v="2021-09-25T00:00:00"/>
    <x v="2"/>
    <s v="Oregon"/>
    <s v="Portland"/>
    <x v="0"/>
    <n v="34"/>
    <x v="197"/>
    <n v="5066"/>
    <n v="1874.42"/>
    <n v="0.37"/>
    <x v="1"/>
    <x v="7"/>
    <x v="1"/>
    <n v="34"/>
    <n v="12.58"/>
  </r>
  <r>
    <x v="3"/>
    <n v="1128299"/>
    <d v="2021-09-25T00:00:00"/>
    <x v="2"/>
    <s v="Oregon"/>
    <s v="Portland"/>
    <x v="1"/>
    <n v="43"/>
    <x v="174"/>
    <n v="6794"/>
    <n v="2581.7200000000003"/>
    <n v="0.38"/>
    <x v="1"/>
    <x v="7"/>
    <x v="1"/>
    <n v="43"/>
    <n v="16.34"/>
  </r>
  <r>
    <x v="3"/>
    <n v="1128299"/>
    <d v="2021-09-25T00:00:00"/>
    <x v="2"/>
    <s v="Oregon"/>
    <s v="Portland"/>
    <x v="2"/>
    <n v="39"/>
    <x v="170"/>
    <n v="3237"/>
    <n v="1359.54"/>
    <n v="0.42"/>
    <x v="1"/>
    <x v="7"/>
    <x v="1"/>
    <n v="39"/>
    <n v="16.38"/>
  </r>
  <r>
    <x v="3"/>
    <n v="1128299"/>
    <d v="2021-09-25T00:00:00"/>
    <x v="2"/>
    <s v="Oregon"/>
    <s v="Portland"/>
    <x v="3"/>
    <n v="38"/>
    <x v="345"/>
    <n v="2356"/>
    <n v="989.52"/>
    <n v="0.42"/>
    <x v="1"/>
    <x v="7"/>
    <x v="1"/>
    <n v="38"/>
    <n v="15.959999999999999"/>
  </r>
  <r>
    <x v="3"/>
    <n v="1128299"/>
    <d v="2021-09-25T00:00:00"/>
    <x v="2"/>
    <s v="Oregon"/>
    <s v="Portland"/>
    <x v="4"/>
    <n v="48"/>
    <x v="169"/>
    <n v="3696"/>
    <n v="1552.3200000000002"/>
    <n v="0.42000000000000004"/>
    <x v="1"/>
    <x v="7"/>
    <x v="1"/>
    <n v="48"/>
    <n v="20.160000000000004"/>
  </r>
  <r>
    <x v="3"/>
    <n v="1128299"/>
    <d v="2021-09-25T00:00:00"/>
    <x v="2"/>
    <s v="Oregon"/>
    <s v="Portland"/>
    <x v="5"/>
    <n v="36"/>
    <x v="211"/>
    <n v="3060"/>
    <n v="979.2"/>
    <n v="0.32"/>
    <x v="1"/>
    <x v="7"/>
    <x v="1"/>
    <n v="36"/>
    <n v="11.520000000000001"/>
  </r>
  <r>
    <x v="3"/>
    <n v="1128299"/>
    <d v="2021-10-24T00:00:00"/>
    <x v="2"/>
    <s v="Oregon"/>
    <s v="Portland"/>
    <x v="0"/>
    <n v="29"/>
    <x v="164"/>
    <n v="3451"/>
    <n v="1345.8899999999999"/>
    <n v="0.38999999999999996"/>
    <x v="1"/>
    <x v="8"/>
    <x v="1"/>
    <n v="29"/>
    <n v="11.309999999999999"/>
  </r>
  <r>
    <x v="3"/>
    <n v="1128299"/>
    <d v="2021-10-24T00:00:00"/>
    <x v="2"/>
    <s v="Oregon"/>
    <s v="Portland"/>
    <x v="1"/>
    <n v="37"/>
    <x v="289"/>
    <n v="6623"/>
    <n v="2516.7400000000002"/>
    <n v="0.38"/>
    <x v="1"/>
    <x v="8"/>
    <x v="1"/>
    <n v="37"/>
    <n v="14.06"/>
  </r>
  <r>
    <x v="3"/>
    <n v="1128299"/>
    <d v="2021-10-24T00:00:00"/>
    <x v="2"/>
    <s v="Oregon"/>
    <s v="Portland"/>
    <x v="2"/>
    <n v="37"/>
    <x v="245"/>
    <n v="4033"/>
    <n v="1492.21"/>
    <n v="0.37"/>
    <x v="1"/>
    <x v="8"/>
    <x v="1"/>
    <n v="37"/>
    <n v="13.69"/>
  </r>
  <r>
    <x v="3"/>
    <n v="1128299"/>
    <d v="2021-10-24T00:00:00"/>
    <x v="2"/>
    <s v="Oregon"/>
    <s v="Portland"/>
    <x v="3"/>
    <n v="34"/>
    <x v="351"/>
    <n v="3876"/>
    <n v="1511.6399999999999"/>
    <n v="0.38999999999999996"/>
    <x v="1"/>
    <x v="8"/>
    <x v="1"/>
    <n v="34"/>
    <n v="13.259999999999998"/>
  </r>
  <r>
    <x v="3"/>
    <n v="1128299"/>
    <d v="2021-10-24T00:00:00"/>
    <x v="2"/>
    <s v="Oregon"/>
    <s v="Portland"/>
    <x v="4"/>
    <n v="40"/>
    <x v="270"/>
    <n v="3720"/>
    <n v="1674"/>
    <n v="0.45"/>
    <x v="1"/>
    <x v="8"/>
    <x v="1"/>
    <n v="40"/>
    <n v="18"/>
  </r>
  <r>
    <x v="3"/>
    <n v="1128299"/>
    <d v="2021-10-24T00:00:00"/>
    <x v="2"/>
    <s v="Oregon"/>
    <s v="Portland"/>
    <x v="5"/>
    <n v="41"/>
    <x v="248"/>
    <n v="5043"/>
    <n v="1865.91"/>
    <n v="0.37"/>
    <x v="1"/>
    <x v="8"/>
    <x v="1"/>
    <n v="41"/>
    <n v="15.17"/>
  </r>
  <r>
    <x v="3"/>
    <n v="1128299"/>
    <d v="2021-11-24T00:00:00"/>
    <x v="2"/>
    <s v="Oregon"/>
    <s v="Portland"/>
    <x v="0"/>
    <n v="34"/>
    <x v="330"/>
    <n v="6460"/>
    <n v="2390.1999999999998"/>
    <n v="0.37"/>
    <x v="1"/>
    <x v="9"/>
    <x v="1"/>
    <n v="34"/>
    <n v="12.579999999999998"/>
  </r>
  <r>
    <x v="3"/>
    <n v="1128299"/>
    <d v="2021-11-24T00:00:00"/>
    <x v="2"/>
    <s v="Oregon"/>
    <s v="Portland"/>
    <x v="1"/>
    <n v="37"/>
    <x v="158"/>
    <n v="7474"/>
    <n v="2914.8599999999997"/>
    <n v="0.38999999999999996"/>
    <x v="1"/>
    <x v="9"/>
    <x v="1"/>
    <n v="37"/>
    <n v="14.429999999999998"/>
  </r>
  <r>
    <x v="3"/>
    <n v="1128299"/>
    <d v="2021-11-24T00:00:00"/>
    <x v="2"/>
    <s v="Oregon"/>
    <s v="Portland"/>
    <x v="2"/>
    <n v="32"/>
    <x v="152"/>
    <n v="4864"/>
    <n v="2042.8799999999999"/>
    <n v="0.42"/>
    <x v="1"/>
    <x v="9"/>
    <x v="1"/>
    <n v="32"/>
    <n v="13.44"/>
  </r>
  <r>
    <x v="3"/>
    <n v="1128299"/>
    <d v="2021-11-24T00:00:00"/>
    <x v="2"/>
    <s v="Oregon"/>
    <s v="Portland"/>
    <x v="3"/>
    <n v="39"/>
    <x v="197"/>
    <n v="5811"/>
    <n v="2382.5099999999998"/>
    <n v="0.41"/>
    <x v="1"/>
    <x v="9"/>
    <x v="1"/>
    <n v="39"/>
    <n v="15.989999999999998"/>
  </r>
  <r>
    <x v="3"/>
    <n v="1128299"/>
    <d v="2021-11-24T00:00:00"/>
    <x v="2"/>
    <s v="Oregon"/>
    <s v="Portland"/>
    <x v="4"/>
    <n v="50"/>
    <x v="57"/>
    <n v="7250"/>
    <n v="3335"/>
    <n v="0.46"/>
    <x v="1"/>
    <x v="9"/>
    <x v="1"/>
    <n v="50"/>
    <n v="23"/>
  </r>
  <r>
    <x v="3"/>
    <n v="1128299"/>
    <d v="2021-11-24T00:00:00"/>
    <x v="2"/>
    <s v="Oregon"/>
    <s v="Portland"/>
    <x v="5"/>
    <n v="53"/>
    <x v="241"/>
    <n v="8745"/>
    <n v="3235.65"/>
    <n v="0.37"/>
    <x v="1"/>
    <x v="9"/>
    <x v="1"/>
    <n v="53"/>
    <n v="19.61"/>
  </r>
  <r>
    <x v="3"/>
    <n v="1128299"/>
    <d v="2021-12-23T00:00:00"/>
    <x v="2"/>
    <s v="Oregon"/>
    <s v="Portland"/>
    <x v="0"/>
    <n v="51"/>
    <x v="37"/>
    <n v="11475"/>
    <n v="4819.5"/>
    <n v="0.42"/>
    <x v="1"/>
    <x v="10"/>
    <x v="1"/>
    <n v="51"/>
    <n v="21.42"/>
  </r>
  <r>
    <x v="3"/>
    <n v="1128299"/>
    <d v="2021-12-23T00:00:00"/>
    <x v="2"/>
    <s v="Oregon"/>
    <s v="Portland"/>
    <x v="1"/>
    <n v="56"/>
    <x v="148"/>
    <n v="13048"/>
    <n v="5219.2"/>
    <n v="0.39999999999999997"/>
    <x v="1"/>
    <x v="10"/>
    <x v="1"/>
    <n v="56"/>
    <n v="22.4"/>
  </r>
  <r>
    <x v="3"/>
    <n v="1128299"/>
    <d v="2021-12-23T00:00:00"/>
    <x v="2"/>
    <s v="Oregon"/>
    <s v="Portland"/>
    <x v="2"/>
    <n v="48"/>
    <x v="335"/>
    <n v="9264"/>
    <n v="3798.24"/>
    <n v="0.41"/>
    <x v="1"/>
    <x v="10"/>
    <x v="1"/>
    <n v="48"/>
    <n v="19.68"/>
  </r>
  <r>
    <x v="3"/>
    <n v="1128299"/>
    <d v="2021-12-23T00:00:00"/>
    <x v="2"/>
    <s v="Oregon"/>
    <s v="Portland"/>
    <x v="3"/>
    <n v="53"/>
    <x v="241"/>
    <n v="8745"/>
    <n v="3410.5499999999997"/>
    <n v="0.38999999999999996"/>
    <x v="1"/>
    <x v="10"/>
    <x v="1"/>
    <n v="53"/>
    <n v="20.669999999999998"/>
  </r>
  <r>
    <x v="3"/>
    <n v="1128299"/>
    <d v="2021-12-23T00:00:00"/>
    <x v="2"/>
    <s v="Oregon"/>
    <s v="Portland"/>
    <x v="4"/>
    <n v="54"/>
    <x v="350"/>
    <n v="8478"/>
    <n v="3984.6600000000003"/>
    <n v="0.47000000000000003"/>
    <x v="1"/>
    <x v="10"/>
    <x v="1"/>
    <n v="54"/>
    <n v="25.380000000000003"/>
  </r>
  <r>
    <x v="3"/>
    <n v="1128299"/>
    <d v="2021-12-23T00:00:00"/>
    <x v="2"/>
    <s v="Oregon"/>
    <s v="Portland"/>
    <x v="5"/>
    <n v="55"/>
    <x v="338"/>
    <n v="11055"/>
    <n v="3758.7"/>
    <n v="0.33999999999999997"/>
    <x v="1"/>
    <x v="10"/>
    <x v="1"/>
    <n v="55"/>
    <n v="18.7"/>
  </r>
  <r>
    <x v="3"/>
    <n v="1128299"/>
    <d v="2021-01-17T00:00:00"/>
    <x v="2"/>
    <s v="Oregon"/>
    <s v="Portland"/>
    <x v="0"/>
    <n v="28"/>
    <x v="196"/>
    <n v="3360"/>
    <n v="1411.2"/>
    <n v="0.42"/>
    <x v="1"/>
    <x v="0"/>
    <x v="1"/>
    <n v="28"/>
    <n v="11.76"/>
  </r>
  <r>
    <x v="3"/>
    <n v="1128299"/>
    <d v="2021-01-17T00:00:00"/>
    <x v="2"/>
    <s v="Oregon"/>
    <s v="Portland"/>
    <x v="1"/>
    <n v="31"/>
    <x v="168"/>
    <n v="3844"/>
    <n v="1691.36"/>
    <n v="0.43999999999999995"/>
    <x v="1"/>
    <x v="0"/>
    <x v="1"/>
    <n v="31"/>
    <n v="13.639999999999999"/>
  </r>
  <r>
    <x v="3"/>
    <n v="1128299"/>
    <d v="2021-01-17T00:00:00"/>
    <x v="2"/>
    <s v="Oregon"/>
    <s v="Portland"/>
    <x v="2"/>
    <n v="33"/>
    <x v="209"/>
    <n v="4224"/>
    <n v="1816.3199999999997"/>
    <n v="0.42999999999999994"/>
    <x v="1"/>
    <x v="0"/>
    <x v="1"/>
    <n v="33"/>
    <n v="14.189999999999998"/>
  </r>
  <r>
    <x v="3"/>
    <n v="1128299"/>
    <d v="2021-01-17T00:00:00"/>
    <x v="2"/>
    <s v="Oregon"/>
    <s v="Portland"/>
    <x v="3"/>
    <n v="34"/>
    <x v="252"/>
    <n v="2652"/>
    <n v="1219.9199999999998"/>
    <n v="0.45999999999999996"/>
    <x v="1"/>
    <x v="0"/>
    <x v="1"/>
    <n v="34"/>
    <n v="15.639999999999999"/>
  </r>
  <r>
    <x v="3"/>
    <n v="1128299"/>
    <d v="2021-01-17T00:00:00"/>
    <x v="2"/>
    <s v="Oregon"/>
    <s v="Portland"/>
    <x v="4"/>
    <n v="33"/>
    <x v="181"/>
    <n v="2244"/>
    <n v="1144.44"/>
    <n v="0.51"/>
    <x v="1"/>
    <x v="0"/>
    <x v="1"/>
    <n v="33"/>
    <n v="16.830000000000002"/>
  </r>
  <r>
    <x v="3"/>
    <n v="1128299"/>
    <d v="2021-01-17T00:00:00"/>
    <x v="2"/>
    <s v="Oregon"/>
    <s v="Portland"/>
    <x v="5"/>
    <n v="34"/>
    <x v="150"/>
    <n v="4760"/>
    <n v="1903.9999999999998"/>
    <n v="0.39999999999999997"/>
    <x v="1"/>
    <x v="0"/>
    <x v="1"/>
    <n v="34"/>
    <n v="13.599999999999998"/>
  </r>
  <r>
    <x v="3"/>
    <n v="1128299"/>
    <d v="2021-02-17T00:00:00"/>
    <x v="2"/>
    <s v="Oregon"/>
    <s v="Portland"/>
    <x v="0"/>
    <n v="24"/>
    <x v="36"/>
    <n v="4200"/>
    <n v="1889.9999999999998"/>
    <n v="0.44999999999999996"/>
    <x v="1"/>
    <x v="1"/>
    <x v="1"/>
    <n v="24"/>
    <n v="10.799999999999999"/>
  </r>
  <r>
    <x v="3"/>
    <n v="1128299"/>
    <d v="2021-02-17T00:00:00"/>
    <x v="2"/>
    <s v="Oregon"/>
    <s v="Portland"/>
    <x v="1"/>
    <n v="31"/>
    <x v="168"/>
    <n v="3844"/>
    <n v="1652.9199999999998"/>
    <n v="0.42999999999999994"/>
    <x v="1"/>
    <x v="1"/>
    <x v="1"/>
    <n v="31"/>
    <n v="13.329999999999998"/>
  </r>
  <r>
    <x v="3"/>
    <n v="1128299"/>
    <d v="2021-02-17T00:00:00"/>
    <x v="2"/>
    <s v="Oregon"/>
    <s v="Portland"/>
    <x v="2"/>
    <n v="34"/>
    <x v="348"/>
    <n v="4488"/>
    <n v="1929.8399999999997"/>
    <n v="0.42999999999999994"/>
    <x v="1"/>
    <x v="1"/>
    <x v="1"/>
    <n v="34"/>
    <n v="14.619999999999997"/>
  </r>
  <r>
    <x v="3"/>
    <n v="1128299"/>
    <d v="2021-02-17T00:00:00"/>
    <x v="1"/>
    <s v="Louisiana"/>
    <s v="New Orleans"/>
    <x v="3"/>
    <n v="33"/>
    <x v="41"/>
    <n v="2475"/>
    <n v="1163.25"/>
    <n v="0.47"/>
    <x v="1"/>
    <x v="1"/>
    <x v="1"/>
    <n v="33"/>
    <n v="15.51"/>
  </r>
  <r>
    <x v="3"/>
    <n v="1128299"/>
    <d v="2021-02-17T00:00:00"/>
    <x v="1"/>
    <s v="Louisiana"/>
    <s v="New Orleans"/>
    <x v="4"/>
    <n v="33"/>
    <x v="206"/>
    <n v="1749"/>
    <n v="822.03000000000009"/>
    <n v="0.47000000000000003"/>
    <x v="1"/>
    <x v="1"/>
    <x v="1"/>
    <n v="33"/>
    <n v="15.510000000000002"/>
  </r>
  <r>
    <x v="3"/>
    <n v="1128299"/>
    <d v="2021-02-17T00:00:00"/>
    <x v="1"/>
    <s v="Louisiana"/>
    <s v="New Orleans"/>
    <x v="5"/>
    <n v="32"/>
    <x v="165"/>
    <n v="4192"/>
    <n v="1551.04"/>
    <n v="0.37"/>
    <x v="1"/>
    <x v="1"/>
    <x v="1"/>
    <n v="32"/>
    <n v="11.84"/>
  </r>
  <r>
    <x v="3"/>
    <n v="1128299"/>
    <d v="2021-03-16T00:00:00"/>
    <x v="1"/>
    <s v="Louisiana"/>
    <s v="New Orleans"/>
    <x v="0"/>
    <n v="29"/>
    <x v="289"/>
    <n v="5191"/>
    <n v="2387.8599999999997"/>
    <n v="0.45999999999999996"/>
    <x v="1"/>
    <x v="2"/>
    <x v="1"/>
    <n v="29"/>
    <n v="13.339999999999998"/>
  </r>
  <r>
    <x v="3"/>
    <n v="1128299"/>
    <d v="2021-03-16T00:00:00"/>
    <x v="1"/>
    <s v="Louisiana"/>
    <s v="New Orleans"/>
    <x v="1"/>
    <n v="38"/>
    <x v="196"/>
    <n v="4560"/>
    <n v="2006.3999999999999"/>
    <n v="0.43999999999999995"/>
    <x v="1"/>
    <x v="2"/>
    <x v="1"/>
    <n v="38"/>
    <n v="16.72"/>
  </r>
  <r>
    <x v="3"/>
    <n v="1128299"/>
    <d v="2021-03-16T00:00:00"/>
    <x v="1"/>
    <s v="Louisiana"/>
    <s v="New Orleans"/>
    <x v="2"/>
    <n v="39"/>
    <x v="196"/>
    <n v="4680"/>
    <n v="2106"/>
    <n v="0.44999999999999996"/>
    <x v="1"/>
    <x v="2"/>
    <x v="1"/>
    <n v="39"/>
    <n v="17.55"/>
  </r>
  <r>
    <x v="3"/>
    <n v="1128299"/>
    <d v="2021-03-16T00:00:00"/>
    <x v="1"/>
    <s v="Louisiana"/>
    <s v="New Orleans"/>
    <x v="3"/>
    <n v="43"/>
    <x v="294"/>
    <n v="4128"/>
    <n v="1775.0399999999997"/>
    <n v="0.42999999999999994"/>
    <x v="1"/>
    <x v="2"/>
    <x v="1"/>
    <n v="43"/>
    <n v="18.489999999999998"/>
  </r>
  <r>
    <x v="3"/>
    <n v="1128299"/>
    <d v="2021-03-16T00:00:00"/>
    <x v="1"/>
    <s v="Louisiana"/>
    <s v="New Orleans"/>
    <x v="4"/>
    <n v="40"/>
    <x v="50"/>
    <n v="2000"/>
    <n v="1020"/>
    <n v="0.51"/>
    <x v="1"/>
    <x v="2"/>
    <x v="1"/>
    <n v="40"/>
    <n v="20.399999999999999"/>
  </r>
  <r>
    <x v="3"/>
    <n v="1128299"/>
    <d v="2021-03-16T00:00:00"/>
    <x v="1"/>
    <s v="Louisiana"/>
    <s v="New Orleans"/>
    <x v="5"/>
    <n v="29"/>
    <x v="245"/>
    <n v="3161"/>
    <n v="1169.57"/>
    <n v="0.37"/>
    <x v="1"/>
    <x v="2"/>
    <x v="1"/>
    <n v="29"/>
    <n v="10.729999999999999"/>
  </r>
  <r>
    <x v="3"/>
    <n v="1128299"/>
    <d v="2021-04-17T00:00:00"/>
    <x v="1"/>
    <s v="Louisiana"/>
    <s v="New Orleans"/>
    <x v="0"/>
    <n v="38"/>
    <x v="137"/>
    <n v="6384"/>
    <n v="3000.48"/>
    <n v="0.47"/>
    <x v="1"/>
    <x v="3"/>
    <x v="1"/>
    <n v="38"/>
    <n v="17.86"/>
  </r>
  <r>
    <x v="3"/>
    <n v="1128299"/>
    <d v="2021-04-17T00:00:00"/>
    <x v="1"/>
    <s v="Louisiana"/>
    <s v="New Orleans"/>
    <x v="1"/>
    <n v="36"/>
    <x v="336"/>
    <n v="3852"/>
    <n v="1771.9199999999998"/>
    <n v="0.45999999999999996"/>
    <x v="1"/>
    <x v="3"/>
    <x v="1"/>
    <n v="36"/>
    <n v="16.559999999999999"/>
  </r>
  <r>
    <x v="3"/>
    <n v="1128299"/>
    <d v="2021-04-17T00:00:00"/>
    <x v="1"/>
    <s v="Louisiana"/>
    <s v="New Orleans"/>
    <x v="2"/>
    <n v="40"/>
    <x v="196"/>
    <n v="4800"/>
    <n v="2016"/>
    <n v="0.42"/>
    <x v="1"/>
    <x v="3"/>
    <x v="1"/>
    <n v="40"/>
    <n v="16.8"/>
  </r>
  <r>
    <x v="3"/>
    <n v="1128299"/>
    <d v="2021-04-17T00:00:00"/>
    <x v="1"/>
    <s v="Louisiana"/>
    <s v="New Orleans"/>
    <x v="3"/>
    <n v="27"/>
    <x v="250"/>
    <n v="2457"/>
    <n v="1105.6499999999999"/>
    <n v="0.44999999999999996"/>
    <x v="1"/>
    <x v="3"/>
    <x v="1"/>
    <n v="27"/>
    <n v="12.149999999999999"/>
  </r>
  <r>
    <x v="3"/>
    <n v="1128299"/>
    <d v="2021-04-17T00:00:00"/>
    <x v="1"/>
    <s v="Louisiana"/>
    <s v="New Orleans"/>
    <x v="4"/>
    <n v="34"/>
    <x v="195"/>
    <n v="1904"/>
    <n v="971.04"/>
    <n v="0.51"/>
    <x v="1"/>
    <x v="3"/>
    <x v="1"/>
    <n v="34"/>
    <n v="17.34"/>
  </r>
  <r>
    <x v="3"/>
    <n v="1128299"/>
    <d v="2021-04-17T00:00:00"/>
    <x v="1"/>
    <s v="Louisiana"/>
    <s v="New Orleans"/>
    <x v="5"/>
    <n v="39"/>
    <x v="248"/>
    <n v="4797"/>
    <n v="1774.8899999999999"/>
    <n v="0.37"/>
    <x v="1"/>
    <x v="3"/>
    <x v="1"/>
    <n v="39"/>
    <n v="14.43"/>
  </r>
  <r>
    <x v="3"/>
    <n v="1128299"/>
    <d v="2021-05-18T00:00:00"/>
    <x v="1"/>
    <s v="Louisiana"/>
    <s v="New Orleans"/>
    <x v="0"/>
    <n v="32"/>
    <x v="129"/>
    <n v="5632"/>
    <n v="2421.7599999999998"/>
    <n v="0.42999999999999994"/>
    <x v="1"/>
    <x v="4"/>
    <x v="1"/>
    <n v="32"/>
    <n v="13.759999999999998"/>
  </r>
  <r>
    <x v="3"/>
    <n v="1128299"/>
    <d v="2021-05-18T00:00:00"/>
    <x v="1"/>
    <s v="Louisiana"/>
    <s v="New Orleans"/>
    <x v="1"/>
    <n v="40"/>
    <x v="209"/>
    <n v="5120"/>
    <n v="2252.7999999999997"/>
    <n v="0.43999999999999995"/>
    <x v="1"/>
    <x v="4"/>
    <x v="1"/>
    <n v="40"/>
    <n v="17.599999999999998"/>
  </r>
  <r>
    <x v="3"/>
    <n v="1128299"/>
    <d v="2021-05-18T00:00:00"/>
    <x v="1"/>
    <s v="Louisiana"/>
    <s v="New Orleans"/>
    <x v="2"/>
    <n v="37"/>
    <x v="224"/>
    <n v="5032"/>
    <n v="2113.44"/>
    <n v="0.42"/>
    <x v="1"/>
    <x v="4"/>
    <x v="1"/>
    <n v="37"/>
    <n v="15.540000000000001"/>
  </r>
  <r>
    <x v="3"/>
    <n v="1128299"/>
    <d v="2021-05-18T00:00:00"/>
    <x v="1"/>
    <s v="Louisiana"/>
    <s v="New Orleans"/>
    <x v="3"/>
    <n v="33"/>
    <x v="253"/>
    <n v="3333"/>
    <n v="1433.1899999999998"/>
    <n v="0.42999999999999994"/>
    <x v="1"/>
    <x v="4"/>
    <x v="1"/>
    <n v="33"/>
    <n v="14.189999999999998"/>
  </r>
  <r>
    <x v="3"/>
    <n v="1128299"/>
    <d v="2021-05-18T00:00:00"/>
    <x v="1"/>
    <s v="Louisiana"/>
    <s v="New Orleans"/>
    <x v="4"/>
    <n v="32"/>
    <x v="169"/>
    <n v="2464"/>
    <n v="1182.72"/>
    <n v="0.48"/>
    <x v="1"/>
    <x v="4"/>
    <x v="1"/>
    <n v="32"/>
    <n v="15.360000000000001"/>
  </r>
  <r>
    <x v="3"/>
    <n v="1128299"/>
    <d v="2021-05-18T00:00:00"/>
    <x v="1"/>
    <s v="Louisiana"/>
    <s v="New Orleans"/>
    <x v="5"/>
    <n v="46"/>
    <x v="349"/>
    <n v="8188"/>
    <n v="3275.2"/>
    <n v="0.39999999999999997"/>
    <x v="1"/>
    <x v="4"/>
    <x v="1"/>
    <n v="46"/>
    <n v="18.399999999999999"/>
  </r>
  <r>
    <x v="3"/>
    <n v="1128299"/>
    <d v="2021-06-17T00:00:00"/>
    <x v="1"/>
    <s v="Louisiana"/>
    <s v="New Orleans"/>
    <x v="0"/>
    <n v="47"/>
    <x v="254"/>
    <n v="12032"/>
    <n v="5655.04"/>
    <n v="0.47"/>
    <x v="1"/>
    <x v="11"/>
    <x v="1"/>
    <n v="47"/>
    <n v="22.09"/>
  </r>
  <r>
    <x v="3"/>
    <n v="1128299"/>
    <d v="2021-06-17T00:00:00"/>
    <x v="1"/>
    <s v="Louisiana"/>
    <s v="New Orleans"/>
    <x v="1"/>
    <n v="55"/>
    <x v="167"/>
    <n v="12320"/>
    <n v="5543.9999999999991"/>
    <n v="0.44999999999999996"/>
    <x v="1"/>
    <x v="11"/>
    <x v="1"/>
    <n v="55"/>
    <n v="24.749999999999996"/>
  </r>
  <r>
    <x v="3"/>
    <n v="1128299"/>
    <d v="2021-06-17T00:00:00"/>
    <x v="1"/>
    <s v="Louisiana"/>
    <s v="New Orleans"/>
    <x v="2"/>
    <n v="55"/>
    <x v="124"/>
    <n v="11550"/>
    <n v="5081.9999999999991"/>
    <n v="0.43999999999999995"/>
    <x v="1"/>
    <x v="11"/>
    <x v="1"/>
    <n v="55"/>
    <n v="24.199999999999996"/>
  </r>
  <r>
    <x v="3"/>
    <n v="1128299"/>
    <d v="2021-06-17T00:00:00"/>
    <x v="1"/>
    <s v="Louisiana"/>
    <s v="New Orleans"/>
    <x v="3"/>
    <n v="59"/>
    <x v="328"/>
    <n v="10856"/>
    <n v="5102.32"/>
    <n v="0.47"/>
    <x v="1"/>
    <x v="11"/>
    <x v="1"/>
    <n v="59"/>
    <n v="27.729999999999997"/>
  </r>
  <r>
    <x v="3"/>
    <n v="1128299"/>
    <d v="2021-06-17T00:00:00"/>
    <x v="1"/>
    <s v="Louisiana"/>
    <s v="New Orleans"/>
    <x v="4"/>
    <n v="70"/>
    <x v="269"/>
    <n v="10710"/>
    <n v="5033.7000000000007"/>
    <n v="0.47000000000000003"/>
    <x v="1"/>
    <x v="11"/>
    <x v="1"/>
    <n v="70"/>
    <n v="32.900000000000006"/>
  </r>
  <r>
    <x v="3"/>
    <n v="1128299"/>
    <d v="2021-06-17T00:00:00"/>
    <x v="1"/>
    <s v="Louisiana"/>
    <s v="New Orleans"/>
    <x v="5"/>
    <n v="80"/>
    <x v="154"/>
    <n v="19840"/>
    <n v="8134.4"/>
    <n v="0.41"/>
    <x v="1"/>
    <x v="11"/>
    <x v="1"/>
    <n v="80"/>
    <n v="32.799999999999997"/>
  </r>
  <r>
    <x v="3"/>
    <n v="1128299"/>
    <d v="2021-07-16T00:00:00"/>
    <x v="1"/>
    <s v="Louisiana"/>
    <s v="New Orleans"/>
    <x v="0"/>
    <n v="62"/>
    <x v="297"/>
    <n v="18972"/>
    <n v="8157.9599999999991"/>
    <n v="0.42999999999999994"/>
    <x v="1"/>
    <x v="5"/>
    <x v="1"/>
    <n v="62"/>
    <n v="26.659999999999997"/>
  </r>
  <r>
    <x v="3"/>
    <n v="1128299"/>
    <d v="2021-07-16T00:00:00"/>
    <x v="1"/>
    <s v="Louisiana"/>
    <s v="New Orleans"/>
    <x v="1"/>
    <n v="67"/>
    <x v="154"/>
    <n v="16616"/>
    <n v="7643.36"/>
    <n v="0.45999999999999996"/>
    <x v="1"/>
    <x v="5"/>
    <x v="1"/>
    <n v="67"/>
    <n v="30.82"/>
  </r>
  <r>
    <x v="3"/>
    <n v="1128299"/>
    <d v="2021-07-16T00:00:00"/>
    <x v="1"/>
    <s v="Louisiana"/>
    <s v="New Orleans"/>
    <x v="2"/>
    <n v="69"/>
    <x v="124"/>
    <n v="14490"/>
    <n v="6810.2999999999993"/>
    <n v="0.47"/>
    <x v="1"/>
    <x v="5"/>
    <x v="1"/>
    <n v="69"/>
    <n v="32.43"/>
  </r>
  <r>
    <x v="3"/>
    <n v="1128299"/>
    <d v="2021-07-16T00:00:00"/>
    <x v="1"/>
    <s v="Louisiana"/>
    <s v="New Orleans"/>
    <x v="3"/>
    <n v="62"/>
    <x v="334"/>
    <n v="12276"/>
    <n v="5524.2"/>
    <n v="0.44999999999999996"/>
    <x v="1"/>
    <x v="5"/>
    <x v="1"/>
    <n v="62"/>
    <n v="27.9"/>
  </r>
  <r>
    <x v="3"/>
    <n v="1128299"/>
    <d v="2021-07-16T00:00:00"/>
    <x v="1"/>
    <s v="Louisiana"/>
    <s v="New Orleans"/>
    <x v="4"/>
    <n v="73"/>
    <x v="166"/>
    <n v="16133"/>
    <n v="7905.17"/>
    <n v="0.49"/>
    <x v="1"/>
    <x v="5"/>
    <x v="1"/>
    <n v="73"/>
    <n v="35.770000000000003"/>
  </r>
  <r>
    <x v="3"/>
    <n v="1128299"/>
    <d v="2021-07-16T00:00:00"/>
    <x v="1"/>
    <s v="Louisiana"/>
    <s v="New Orleans"/>
    <x v="5"/>
    <n v="81"/>
    <x v="159"/>
    <n v="16848"/>
    <n v="6907.6799999999994"/>
    <n v="0.41"/>
    <x v="1"/>
    <x v="5"/>
    <x v="1"/>
    <n v="81"/>
    <n v="33.209999999999994"/>
  </r>
  <r>
    <x v="3"/>
    <n v="1128299"/>
    <d v="2021-08-17T00:00:00"/>
    <x v="1"/>
    <s v="Louisiana"/>
    <s v="New Orleans"/>
    <x v="0"/>
    <n v="73"/>
    <x v="128"/>
    <n v="18615"/>
    <n v="8749.0499999999993"/>
    <n v="0.47"/>
    <x v="1"/>
    <x v="6"/>
    <x v="1"/>
    <n v="73"/>
    <n v="34.309999999999995"/>
  </r>
  <r>
    <x v="3"/>
    <n v="1128299"/>
    <d v="2021-08-17T00:00:00"/>
    <x v="1"/>
    <s v="Louisiana"/>
    <s v="New Orleans"/>
    <x v="1"/>
    <n v="57"/>
    <x v="254"/>
    <n v="14592"/>
    <n v="6420.48"/>
    <n v="0.43999999999999995"/>
    <x v="1"/>
    <x v="6"/>
    <x v="1"/>
    <n v="57"/>
    <n v="25.08"/>
  </r>
  <r>
    <x v="3"/>
    <n v="1128299"/>
    <d v="2021-08-17T00:00:00"/>
    <x v="1"/>
    <s v="Louisiana"/>
    <s v="New Orleans"/>
    <x v="2"/>
    <n v="50"/>
    <x v="146"/>
    <n v="10850"/>
    <n v="4557"/>
    <n v="0.42"/>
    <x v="1"/>
    <x v="6"/>
    <x v="1"/>
    <n v="50"/>
    <n v="21"/>
  </r>
  <r>
    <x v="3"/>
    <n v="1128299"/>
    <d v="2021-08-17T00:00:00"/>
    <x v="1"/>
    <s v="Louisiana"/>
    <s v="New Orleans"/>
    <x v="3"/>
    <n v="55"/>
    <x v="231"/>
    <n v="7865"/>
    <n v="3696.5499999999997"/>
    <n v="0.47"/>
    <x v="1"/>
    <x v="6"/>
    <x v="1"/>
    <n v="55"/>
    <n v="25.849999999999998"/>
  </r>
  <r>
    <x v="3"/>
    <n v="1128299"/>
    <d v="2021-08-17T00:00:00"/>
    <x v="1"/>
    <s v="Louisiana"/>
    <s v="New Orleans"/>
    <x v="4"/>
    <n v="47"/>
    <x v="152"/>
    <n v="7144"/>
    <n v="3500.56"/>
    <n v="0.49"/>
    <x v="1"/>
    <x v="6"/>
    <x v="1"/>
    <n v="47"/>
    <n v="23.03"/>
  </r>
  <r>
    <x v="3"/>
    <n v="1128299"/>
    <d v="2021-08-17T00:00:00"/>
    <x v="1"/>
    <s v="Louisiana"/>
    <s v="New Orleans"/>
    <x v="5"/>
    <n v="46"/>
    <x v="240"/>
    <n v="4692"/>
    <n v="1782.96"/>
    <n v="0.38"/>
    <x v="1"/>
    <x v="6"/>
    <x v="1"/>
    <n v="46"/>
    <n v="17.48"/>
  </r>
  <r>
    <x v="3"/>
    <n v="1128299"/>
    <d v="2021-09-18T00:00:00"/>
    <x v="1"/>
    <s v="Louisiana"/>
    <s v="New Orleans"/>
    <x v="0"/>
    <n v="33"/>
    <x v="36"/>
    <n v="5775"/>
    <n v="2425.5"/>
    <n v="0.42"/>
    <x v="1"/>
    <x v="7"/>
    <x v="1"/>
    <n v="33"/>
    <n v="13.86"/>
  </r>
  <r>
    <x v="3"/>
    <n v="1128299"/>
    <d v="2021-09-18T00:00:00"/>
    <x v="1"/>
    <s v="Louisiana"/>
    <s v="New Orleans"/>
    <x v="1"/>
    <n v="40"/>
    <x v="36"/>
    <n v="7000"/>
    <n v="3009.9999999999995"/>
    <n v="0.42999999999999994"/>
    <x v="1"/>
    <x v="7"/>
    <x v="1"/>
    <n v="40"/>
    <n v="17.199999999999996"/>
  </r>
  <r>
    <x v="3"/>
    <n v="1128299"/>
    <d v="2021-09-18T00:00:00"/>
    <x v="1"/>
    <s v="Louisiana"/>
    <s v="New Orleans"/>
    <x v="2"/>
    <n v="30"/>
    <x v="294"/>
    <n v="2880"/>
    <n v="1324.8"/>
    <n v="0.45999999999999996"/>
    <x v="1"/>
    <x v="7"/>
    <x v="1"/>
    <n v="30"/>
    <n v="13.799999999999999"/>
  </r>
  <r>
    <x v="3"/>
    <n v="1128299"/>
    <d v="2021-09-18T00:00:00"/>
    <x v="1"/>
    <s v="Louisiana"/>
    <s v="New Orleans"/>
    <x v="3"/>
    <n v="34"/>
    <x v="232"/>
    <n v="2720"/>
    <n v="1142.3999999999999"/>
    <n v="0.42"/>
    <x v="1"/>
    <x v="7"/>
    <x v="1"/>
    <n v="34"/>
    <n v="14.279999999999998"/>
  </r>
  <r>
    <x v="3"/>
    <n v="1128299"/>
    <d v="2021-09-18T00:00:00"/>
    <x v="1"/>
    <s v="Louisiana"/>
    <s v="New Orleans"/>
    <x v="4"/>
    <n v="41"/>
    <x v="170"/>
    <n v="3403"/>
    <n v="1633.4399999999998"/>
    <n v="0.48"/>
    <x v="1"/>
    <x v="7"/>
    <x v="1"/>
    <n v="41"/>
    <n v="19.679999999999996"/>
  </r>
  <r>
    <x v="3"/>
    <n v="1128299"/>
    <d v="2021-09-18T00:00:00"/>
    <x v="1"/>
    <s v="Louisiana"/>
    <s v="New Orleans"/>
    <x v="5"/>
    <n v="30"/>
    <x v="228"/>
    <n v="2700"/>
    <n v="1080"/>
    <n v="0.39999999999999997"/>
    <x v="1"/>
    <x v="7"/>
    <x v="1"/>
    <n v="30"/>
    <n v="12"/>
  </r>
  <r>
    <x v="3"/>
    <n v="1128299"/>
    <d v="2021-10-17T00:00:00"/>
    <x v="1"/>
    <s v="Louisiana"/>
    <s v="New Orleans"/>
    <x v="0"/>
    <n v="25"/>
    <x v="168"/>
    <n v="3100"/>
    <n v="1332.9999999999998"/>
    <n v="0.42999999999999994"/>
    <x v="1"/>
    <x v="8"/>
    <x v="1"/>
    <n v="25"/>
    <n v="10.749999999999998"/>
  </r>
  <r>
    <x v="3"/>
    <n v="1128299"/>
    <d v="2021-10-17T00:00:00"/>
    <x v="1"/>
    <s v="Louisiana"/>
    <s v="New Orleans"/>
    <x v="1"/>
    <n v="34"/>
    <x v="328"/>
    <n v="6256"/>
    <n v="2815.2"/>
    <n v="0.44999999999999996"/>
    <x v="1"/>
    <x v="8"/>
    <x v="1"/>
    <n v="34"/>
    <n v="15.299999999999999"/>
  </r>
  <r>
    <x v="3"/>
    <n v="1128299"/>
    <d v="2021-10-17T00:00:00"/>
    <x v="1"/>
    <s v="Louisiana"/>
    <s v="New Orleans"/>
    <x v="2"/>
    <n v="33"/>
    <x v="209"/>
    <n v="4224"/>
    <n v="1900.7999999999997"/>
    <n v="0.44999999999999996"/>
    <x v="1"/>
    <x v="8"/>
    <x v="1"/>
    <n v="33"/>
    <n v="14.849999999999998"/>
  </r>
  <r>
    <x v="3"/>
    <n v="1128299"/>
    <d v="2021-10-17T00:00:00"/>
    <x v="1"/>
    <s v="Louisiana"/>
    <s v="New Orleans"/>
    <x v="3"/>
    <n v="31"/>
    <x v="196"/>
    <n v="3720"/>
    <n v="1599.5999999999997"/>
    <n v="0.42999999999999994"/>
    <x v="1"/>
    <x v="8"/>
    <x v="1"/>
    <n v="31"/>
    <n v="13.329999999999997"/>
  </r>
  <r>
    <x v="3"/>
    <n v="1128299"/>
    <d v="2021-10-17T00:00:00"/>
    <x v="1"/>
    <s v="Louisiana"/>
    <s v="New Orleans"/>
    <x v="4"/>
    <n v="39"/>
    <x v="205"/>
    <n v="4368"/>
    <n v="2096.64"/>
    <n v="0.48"/>
    <x v="1"/>
    <x v="8"/>
    <x v="1"/>
    <n v="39"/>
    <n v="18.72"/>
  </r>
  <r>
    <x v="3"/>
    <n v="1128299"/>
    <d v="2021-10-17T00:00:00"/>
    <x v="1"/>
    <s v="Louisiana"/>
    <s v="New Orleans"/>
    <x v="5"/>
    <n v="44"/>
    <x v="150"/>
    <n v="6160"/>
    <n v="2464"/>
    <n v="0.39999999999999997"/>
    <x v="1"/>
    <x v="8"/>
    <x v="1"/>
    <n v="44"/>
    <n v="17.600000000000001"/>
  </r>
  <r>
    <x v="3"/>
    <n v="1128299"/>
    <d v="2021-11-17T00:00:00"/>
    <x v="1"/>
    <s v="Louisiana"/>
    <s v="New Orleans"/>
    <x v="0"/>
    <n v="28"/>
    <x v="156"/>
    <n v="6132"/>
    <n v="2882.04"/>
    <n v="0.47"/>
    <x v="1"/>
    <x v="9"/>
    <x v="1"/>
    <n v="28"/>
    <n v="13.16"/>
  </r>
  <r>
    <x v="3"/>
    <n v="1128299"/>
    <d v="2021-11-17T00:00:00"/>
    <x v="1"/>
    <s v="Louisiana"/>
    <s v="New Orleans"/>
    <x v="1"/>
    <n v="35"/>
    <x v="167"/>
    <n v="7840"/>
    <n v="3684.7999999999997"/>
    <n v="0.47"/>
    <x v="1"/>
    <x v="9"/>
    <x v="1"/>
    <n v="35"/>
    <n v="16.45"/>
  </r>
  <r>
    <x v="3"/>
    <n v="1128299"/>
    <d v="2021-11-17T00:00:00"/>
    <x v="1"/>
    <s v="Louisiana"/>
    <s v="New Orleans"/>
    <x v="2"/>
    <n v="30"/>
    <x v="174"/>
    <n v="4740"/>
    <n v="2180.3999999999996"/>
    <n v="0.45999999999999996"/>
    <x v="1"/>
    <x v="9"/>
    <x v="1"/>
    <n v="30"/>
    <n v="13.799999999999997"/>
  </r>
  <r>
    <x v="3"/>
    <n v="1128299"/>
    <d v="2021-11-17T00:00:00"/>
    <x v="1"/>
    <s v="Louisiana"/>
    <s v="New Orleans"/>
    <x v="3"/>
    <n v="40"/>
    <x v="155"/>
    <n v="6200"/>
    <n v="2852"/>
    <n v="0.45999999999999996"/>
    <x v="1"/>
    <x v="9"/>
    <x v="1"/>
    <n v="40"/>
    <n v="18.399999999999999"/>
  </r>
  <r>
    <x v="3"/>
    <n v="1128299"/>
    <d v="2021-11-17T00:00:00"/>
    <x v="1"/>
    <s v="Louisiana"/>
    <s v="New Orleans"/>
    <x v="4"/>
    <n v="53"/>
    <x v="135"/>
    <n v="7791"/>
    <n v="3661.7700000000004"/>
    <n v="0.47000000000000003"/>
    <x v="1"/>
    <x v="9"/>
    <x v="1"/>
    <n v="53"/>
    <n v="24.910000000000004"/>
  </r>
  <r>
    <x v="3"/>
    <n v="1128299"/>
    <d v="2021-11-17T00:00:00"/>
    <x v="1"/>
    <s v="Louisiana"/>
    <s v="New Orleans"/>
    <x v="5"/>
    <n v="64"/>
    <x v="263"/>
    <n v="11520"/>
    <n v="4723.2"/>
    <n v="0.41"/>
    <x v="1"/>
    <x v="9"/>
    <x v="1"/>
    <n v="64"/>
    <n v="26.24"/>
  </r>
  <r>
    <x v="3"/>
    <n v="1128299"/>
    <d v="2021-12-16T00:00:00"/>
    <x v="1"/>
    <s v="Louisiana"/>
    <s v="New Orleans"/>
    <x v="0"/>
    <n v="46"/>
    <x v="323"/>
    <n v="12512"/>
    <n v="5755.5199999999995"/>
    <n v="0.45999999999999996"/>
    <x v="1"/>
    <x v="10"/>
    <x v="1"/>
    <n v="46"/>
    <n v="21.159999999999997"/>
  </r>
  <r>
    <x v="3"/>
    <n v="1128299"/>
    <d v="2021-12-16T00:00:00"/>
    <x v="1"/>
    <s v="Louisiana"/>
    <s v="New Orleans"/>
    <x v="1"/>
    <n v="52"/>
    <x v="154"/>
    <n v="12896"/>
    <n v="5674.2399999999989"/>
    <n v="0.43999999999999995"/>
    <x v="1"/>
    <x v="10"/>
    <x v="1"/>
    <n v="52"/>
    <n v="22.879999999999995"/>
  </r>
  <r>
    <x v="0"/>
    <n v="1128299"/>
    <d v="2021-12-16T00:00:00"/>
    <x v="1"/>
    <s v="Louisiana"/>
    <s v="New Orleans"/>
    <x v="2"/>
    <n v="53"/>
    <x v="337"/>
    <n v="10176"/>
    <n v="4375.6799999999994"/>
    <n v="0.42999999999999994"/>
    <x v="1"/>
    <x v="10"/>
    <x v="1"/>
    <n v="53"/>
    <n v="22.789999999999996"/>
  </r>
  <r>
    <x v="0"/>
    <n v="1128299"/>
    <d v="2021-12-16T00:00:00"/>
    <x v="1"/>
    <s v="Louisiana"/>
    <s v="New Orleans"/>
    <x v="3"/>
    <n v="53"/>
    <x v="337"/>
    <n v="10176"/>
    <n v="4782.7199999999993"/>
    <n v="0.47"/>
    <x v="1"/>
    <x v="10"/>
    <x v="1"/>
    <n v="53"/>
    <n v="24.909999999999997"/>
  </r>
  <r>
    <x v="0"/>
    <n v="1128299"/>
    <d v="2021-12-16T00:00:00"/>
    <x v="1"/>
    <s v="Louisiana"/>
    <s v="New Orleans"/>
    <x v="4"/>
    <n v="55"/>
    <x v="137"/>
    <n v="9240"/>
    <n v="4435.2"/>
    <n v="0.48"/>
    <x v="1"/>
    <x v="10"/>
    <x v="1"/>
    <n v="55"/>
    <n v="26.4"/>
  </r>
  <r>
    <x v="0"/>
    <n v="1128299"/>
    <d v="2021-12-16T00:00:00"/>
    <x v="1"/>
    <s v="Louisiana"/>
    <s v="New Orleans"/>
    <x v="5"/>
    <n v="59"/>
    <x v="145"/>
    <n v="11446"/>
    <n v="4578.3999999999996"/>
    <n v="0.39999999999999997"/>
    <x v="1"/>
    <x v="10"/>
    <x v="1"/>
    <n v="59"/>
    <n v="23.599999999999998"/>
  </r>
  <r>
    <x v="0"/>
    <n v="1197831"/>
    <d v="2021-01-05T00:00:00"/>
    <x v="1"/>
    <s v="Louisiana"/>
    <s v="New Orleans"/>
    <x v="0"/>
    <n v="14"/>
    <x v="149"/>
    <n v="3122"/>
    <n v="1061.4799999999998"/>
    <n v="0.33999999999999997"/>
    <x v="1"/>
    <x v="0"/>
    <x v="1"/>
    <n v="14"/>
    <n v="4.7599999999999989"/>
  </r>
  <r>
    <x v="0"/>
    <n v="1197831"/>
    <d v="2021-01-05T00:00:00"/>
    <x v="1"/>
    <s v="Louisiana"/>
    <s v="New Orleans"/>
    <x v="1"/>
    <n v="20"/>
    <x v="144"/>
    <n v="4180"/>
    <n v="1504.8"/>
    <n v="0.36"/>
    <x v="1"/>
    <x v="0"/>
    <x v="1"/>
    <n v="20"/>
    <n v="7.2"/>
  </r>
  <r>
    <x v="0"/>
    <n v="1197831"/>
    <d v="2021-01-05T00:00:00"/>
    <x v="1"/>
    <s v="Louisiana"/>
    <s v="New Orleans"/>
    <x v="2"/>
    <n v="21"/>
    <x v="244"/>
    <n v="3402"/>
    <n v="1258.74"/>
    <n v="0.37"/>
    <x v="1"/>
    <x v="0"/>
    <x v="1"/>
    <n v="21"/>
    <n v="7.7700000000000005"/>
  </r>
  <r>
    <x v="0"/>
    <n v="1197831"/>
    <d v="2021-01-05T00:00:00"/>
    <x v="1"/>
    <s v="Louisiana"/>
    <s v="New Orleans"/>
    <x v="3"/>
    <n v="26"/>
    <x v="339"/>
    <n v="4316"/>
    <n v="1812.7200000000003"/>
    <n v="0.42000000000000004"/>
    <x v="1"/>
    <x v="0"/>
    <x v="1"/>
    <n v="26"/>
    <n v="10.920000000000002"/>
  </r>
  <r>
    <x v="0"/>
    <n v="1197831"/>
    <d v="2021-01-05T00:00:00"/>
    <x v="1"/>
    <s v="Louisiana"/>
    <s v="New Orleans"/>
    <x v="4"/>
    <n v="28"/>
    <x v="215"/>
    <n v="3108"/>
    <n v="870.24000000000012"/>
    <n v="0.28000000000000003"/>
    <x v="1"/>
    <x v="0"/>
    <x v="1"/>
    <n v="28"/>
    <n v="7.8400000000000007"/>
  </r>
  <r>
    <x v="3"/>
    <n v="1197831"/>
    <d v="2021-01-05T00:00:00"/>
    <x v="1"/>
    <s v="Louisiana"/>
    <s v="New Orleans"/>
    <x v="5"/>
    <n v="23"/>
    <x v="135"/>
    <n v="3381"/>
    <n v="1690.5"/>
    <n v="0.5"/>
    <x v="1"/>
    <x v="0"/>
    <x v="1"/>
    <n v="23"/>
    <n v="11.5"/>
  </r>
  <r>
    <x v="0"/>
    <n v="1197831"/>
    <d v="2021-02-04T00:00:00"/>
    <x v="1"/>
    <s v="Louisiana"/>
    <s v="New Orleans"/>
    <x v="0"/>
    <n v="18"/>
    <x v="40"/>
    <n v="3600"/>
    <n v="1152"/>
    <n v="0.32"/>
    <x v="1"/>
    <x v="1"/>
    <x v="1"/>
    <n v="18"/>
    <n v="5.76"/>
  </r>
  <r>
    <x v="0"/>
    <n v="1197831"/>
    <d v="2021-02-04T00:00:00"/>
    <x v="1"/>
    <s v="Louisiana"/>
    <s v="New Orleans"/>
    <x v="1"/>
    <n v="28"/>
    <x v="263"/>
    <n v="5040"/>
    <n v="1663.1999999999998"/>
    <n v="0.32999999999999996"/>
    <x v="1"/>
    <x v="1"/>
    <x v="1"/>
    <n v="28"/>
    <n v="9.2399999999999984"/>
  </r>
  <r>
    <x v="0"/>
    <n v="1197831"/>
    <d v="2021-02-04T00:00:00"/>
    <x v="1"/>
    <s v="Louisiana"/>
    <s v="New Orleans"/>
    <x v="2"/>
    <n v="28"/>
    <x v="209"/>
    <n v="3584"/>
    <n v="1254.3999999999999"/>
    <n v="0.35"/>
    <x v="1"/>
    <x v="1"/>
    <x v="1"/>
    <n v="28"/>
    <n v="9.7999999999999989"/>
  </r>
  <r>
    <x v="0"/>
    <n v="1197831"/>
    <d v="2021-02-04T00:00:00"/>
    <x v="2"/>
    <s v="Idaho"/>
    <s v="Boise"/>
    <x v="3"/>
    <n v="27"/>
    <x v="210"/>
    <n v="3132"/>
    <n v="1315.44"/>
    <n v="0.42000000000000004"/>
    <x v="1"/>
    <x v="1"/>
    <x v="1"/>
    <n v="27"/>
    <n v="11.34"/>
  </r>
  <r>
    <x v="0"/>
    <n v="1197831"/>
    <d v="2021-02-04T00:00:00"/>
    <x v="2"/>
    <s v="Idaho"/>
    <s v="Boise"/>
    <x v="4"/>
    <n v="31"/>
    <x v="246"/>
    <n v="2728"/>
    <n v="818.4"/>
    <n v="0.3"/>
    <x v="1"/>
    <x v="1"/>
    <x v="1"/>
    <n v="31"/>
    <n v="9.2999999999999989"/>
  </r>
  <r>
    <x v="0"/>
    <n v="1197831"/>
    <d v="2021-02-04T00:00:00"/>
    <x v="2"/>
    <s v="Idaho"/>
    <s v="Boise"/>
    <x v="5"/>
    <n v="26"/>
    <x v="192"/>
    <n v="3510"/>
    <n v="1825.2"/>
    <n v="0.52"/>
    <x v="1"/>
    <x v="1"/>
    <x v="1"/>
    <n v="26"/>
    <n v="13.52"/>
  </r>
  <r>
    <x v="0"/>
    <n v="1197831"/>
    <d v="2021-03-06T00:00:00"/>
    <x v="2"/>
    <s v="Idaho"/>
    <s v="Boise"/>
    <x v="0"/>
    <n v="21"/>
    <x v="40"/>
    <n v="4200"/>
    <n v="1554"/>
    <n v="0.37"/>
    <x v="1"/>
    <x v="2"/>
    <x v="1"/>
    <n v="21"/>
    <n v="7.77"/>
  </r>
  <r>
    <x v="0"/>
    <n v="1197831"/>
    <d v="2021-03-06T00:00:00"/>
    <x v="2"/>
    <s v="Idaho"/>
    <s v="Boise"/>
    <x v="1"/>
    <n v="27"/>
    <x v="143"/>
    <n v="5076"/>
    <n v="1979.6399999999999"/>
    <n v="0.38999999999999996"/>
    <x v="1"/>
    <x v="2"/>
    <x v="1"/>
    <n v="27"/>
    <n v="10.53"/>
  </r>
  <r>
    <x v="0"/>
    <n v="1197831"/>
    <d v="2021-03-06T00:00:00"/>
    <x v="2"/>
    <s v="Idaho"/>
    <s v="Boise"/>
    <x v="2"/>
    <n v="20"/>
    <x v="192"/>
    <n v="2700"/>
    <n v="1026"/>
    <n v="0.38"/>
    <x v="1"/>
    <x v="2"/>
    <x v="1"/>
    <n v="20"/>
    <n v="7.6"/>
  </r>
  <r>
    <x v="0"/>
    <n v="1197831"/>
    <d v="2021-03-06T00:00:00"/>
    <x v="2"/>
    <s v="Idaho"/>
    <s v="Boise"/>
    <x v="3"/>
    <n v="26"/>
    <x v="205"/>
    <n v="2912"/>
    <n v="1368.64"/>
    <n v="0.47000000000000003"/>
    <x v="1"/>
    <x v="2"/>
    <x v="1"/>
    <n v="26"/>
    <n v="12.22"/>
  </r>
  <r>
    <x v="3"/>
    <n v="1197831"/>
    <d v="2021-03-06T00:00:00"/>
    <x v="2"/>
    <s v="Idaho"/>
    <s v="Boise"/>
    <x v="4"/>
    <n v="32"/>
    <x v="246"/>
    <n v="2816"/>
    <n v="985.59999999999991"/>
    <n v="0.35"/>
    <x v="1"/>
    <x v="2"/>
    <x v="1"/>
    <n v="32"/>
    <n v="11.2"/>
  </r>
  <r>
    <x v="3"/>
    <n v="1197831"/>
    <d v="2021-03-06T00:00:00"/>
    <x v="2"/>
    <s v="Idaho"/>
    <s v="Boise"/>
    <x v="5"/>
    <n v="25"/>
    <x v="168"/>
    <n v="3100"/>
    <n v="1643"/>
    <n v="0.53"/>
    <x v="1"/>
    <x v="2"/>
    <x v="1"/>
    <n v="25"/>
    <n v="13.25"/>
  </r>
  <r>
    <x v="3"/>
    <n v="1197831"/>
    <d v="2021-04-05T00:00:00"/>
    <x v="2"/>
    <s v="Idaho"/>
    <s v="Boise"/>
    <x v="0"/>
    <n v="15"/>
    <x v="102"/>
    <n v="3225"/>
    <n v="1354.5"/>
    <n v="0.42"/>
    <x v="1"/>
    <x v="3"/>
    <x v="1"/>
    <n v="15"/>
    <n v="6.3"/>
  </r>
  <r>
    <x v="3"/>
    <n v="1197831"/>
    <d v="2021-04-05T00:00:00"/>
    <x v="2"/>
    <s v="Idaho"/>
    <s v="Boise"/>
    <x v="1"/>
    <n v="21"/>
    <x v="102"/>
    <n v="4515"/>
    <n v="1760.85"/>
    <n v="0.38999999999999996"/>
    <x v="1"/>
    <x v="3"/>
    <x v="1"/>
    <n v="21"/>
    <n v="8.19"/>
  </r>
  <r>
    <x v="3"/>
    <n v="1197831"/>
    <d v="2021-04-05T00:00:00"/>
    <x v="2"/>
    <s v="Idaho"/>
    <s v="Boise"/>
    <x v="2"/>
    <n v="19"/>
    <x v="244"/>
    <n v="3078"/>
    <n v="1138.8599999999999"/>
    <n v="0.37"/>
    <x v="1"/>
    <x v="3"/>
    <x v="1"/>
    <n v="19"/>
    <n v="7.0299999999999994"/>
  </r>
  <r>
    <x v="3"/>
    <n v="1197831"/>
    <d v="2021-04-05T00:00:00"/>
    <x v="2"/>
    <s v="Idaho"/>
    <s v="Boise"/>
    <x v="3"/>
    <n v="20"/>
    <x v="210"/>
    <n v="2320"/>
    <n v="1136.8"/>
    <n v="0.49"/>
    <x v="1"/>
    <x v="3"/>
    <x v="1"/>
    <n v="20"/>
    <n v="9.7999999999999989"/>
  </r>
  <r>
    <x v="3"/>
    <n v="1197831"/>
    <d v="2021-04-05T00:00:00"/>
    <x v="2"/>
    <s v="Idaho"/>
    <s v="Boise"/>
    <x v="4"/>
    <n v="27"/>
    <x v="250"/>
    <n v="2457"/>
    <n v="786.24"/>
    <n v="0.32"/>
    <x v="1"/>
    <x v="3"/>
    <x v="1"/>
    <n v="27"/>
    <n v="8.64"/>
  </r>
  <r>
    <x v="3"/>
    <n v="1197831"/>
    <d v="2021-04-05T00:00:00"/>
    <x v="2"/>
    <s v="Idaho"/>
    <s v="Boise"/>
    <x v="5"/>
    <n v="23"/>
    <x v="129"/>
    <n v="4048"/>
    <n v="2307.36"/>
    <n v="0.57000000000000006"/>
    <x v="1"/>
    <x v="3"/>
    <x v="1"/>
    <n v="23"/>
    <n v="13.110000000000001"/>
  </r>
  <r>
    <x v="3"/>
    <n v="1197831"/>
    <d v="2021-05-05T00:00:00"/>
    <x v="2"/>
    <s v="Idaho"/>
    <s v="Boise"/>
    <x v="0"/>
    <n v="14"/>
    <x v="124"/>
    <n v="2940"/>
    <n v="1234.8"/>
    <n v="0.42"/>
    <x v="1"/>
    <x v="4"/>
    <x v="1"/>
    <n v="14"/>
    <n v="5.88"/>
  </r>
  <r>
    <x v="3"/>
    <n v="1197831"/>
    <d v="2021-05-05T00:00:00"/>
    <x v="2"/>
    <s v="Idaho"/>
    <s v="Boise"/>
    <x v="1"/>
    <n v="22"/>
    <x v="87"/>
    <n v="5434"/>
    <n v="2227.94"/>
    <n v="0.41"/>
    <x v="1"/>
    <x v="4"/>
    <x v="1"/>
    <n v="22"/>
    <n v="9.02"/>
  </r>
  <r>
    <x v="3"/>
    <n v="1197831"/>
    <d v="2021-05-05T00:00:00"/>
    <x v="2"/>
    <s v="Idaho"/>
    <s v="Boise"/>
    <x v="2"/>
    <n v="18"/>
    <x v="328"/>
    <n v="3312"/>
    <n v="1291.6799999999998"/>
    <n v="0.38999999999999996"/>
    <x v="1"/>
    <x v="4"/>
    <x v="1"/>
    <n v="18"/>
    <n v="7.0199999999999987"/>
  </r>
  <r>
    <x v="3"/>
    <n v="1197831"/>
    <d v="2021-05-05T00:00:00"/>
    <x v="2"/>
    <s v="Idaho"/>
    <s v="Boise"/>
    <x v="3"/>
    <n v="24"/>
    <x v="155"/>
    <n v="3720"/>
    <n v="1860"/>
    <n v="0.5"/>
    <x v="1"/>
    <x v="4"/>
    <x v="1"/>
    <n v="24"/>
    <n v="12"/>
  </r>
  <r>
    <x v="3"/>
    <n v="1197831"/>
    <d v="2021-05-05T00:00:00"/>
    <x v="2"/>
    <s v="Idaho"/>
    <s v="Boise"/>
    <x v="4"/>
    <n v="34"/>
    <x v="196"/>
    <n v="4080"/>
    <n v="1428"/>
    <n v="0.35"/>
    <x v="1"/>
    <x v="4"/>
    <x v="1"/>
    <n v="34"/>
    <n v="11.9"/>
  </r>
  <r>
    <x v="3"/>
    <n v="1197831"/>
    <d v="2021-05-05T00:00:00"/>
    <x v="2"/>
    <s v="Idaho"/>
    <s v="Boise"/>
    <x v="5"/>
    <n v="33"/>
    <x v="142"/>
    <n v="7920"/>
    <n v="4356"/>
    <n v="0.55000000000000004"/>
    <x v="1"/>
    <x v="4"/>
    <x v="1"/>
    <n v="33"/>
    <n v="18.149999999999999"/>
  </r>
  <r>
    <x v="3"/>
    <n v="1197831"/>
    <d v="2021-06-04T00:00:00"/>
    <x v="2"/>
    <s v="Idaho"/>
    <s v="Boise"/>
    <x v="0"/>
    <n v="31"/>
    <x v="148"/>
    <n v="7223"/>
    <n v="2744.7400000000002"/>
    <n v="0.38"/>
    <x v="1"/>
    <x v="11"/>
    <x v="1"/>
    <n v="31"/>
    <n v="11.780000000000001"/>
  </r>
  <r>
    <x v="3"/>
    <n v="1197831"/>
    <d v="2021-06-04T00:00:00"/>
    <x v="2"/>
    <s v="Idaho"/>
    <s v="Boise"/>
    <x v="1"/>
    <n v="35"/>
    <x v="121"/>
    <n v="9205"/>
    <n v="3774.0499999999997"/>
    <n v="0.41"/>
    <x v="1"/>
    <x v="11"/>
    <x v="1"/>
    <n v="35"/>
    <n v="14.35"/>
  </r>
  <r>
    <x v="3"/>
    <n v="1197831"/>
    <d v="2021-06-04T00:00:00"/>
    <x v="2"/>
    <s v="Idaho"/>
    <s v="Boise"/>
    <x v="2"/>
    <n v="34"/>
    <x v="274"/>
    <n v="6324"/>
    <n v="2592.8399999999997"/>
    <n v="0.41"/>
    <x v="1"/>
    <x v="11"/>
    <x v="1"/>
    <n v="34"/>
    <n v="13.939999999999998"/>
  </r>
  <r>
    <x v="3"/>
    <n v="1197831"/>
    <d v="2021-06-04T00:00:00"/>
    <x v="2"/>
    <s v="Idaho"/>
    <s v="Boise"/>
    <x v="3"/>
    <n v="33"/>
    <x v="283"/>
    <n v="6171"/>
    <n v="3023.79"/>
    <n v="0.49"/>
    <x v="1"/>
    <x v="11"/>
    <x v="1"/>
    <n v="33"/>
    <n v="16.169999999999998"/>
  </r>
  <r>
    <x v="3"/>
    <n v="1197831"/>
    <d v="2021-06-04T00:00:00"/>
    <x v="2"/>
    <s v="Idaho"/>
    <s v="Boise"/>
    <x v="4"/>
    <n v="43"/>
    <x v="174"/>
    <n v="6794"/>
    <n v="2309.9599999999996"/>
    <n v="0.33999999999999997"/>
    <x v="1"/>
    <x v="11"/>
    <x v="1"/>
    <n v="43"/>
    <n v="14.619999999999997"/>
  </r>
  <r>
    <x v="3"/>
    <n v="1197831"/>
    <d v="2021-06-04T00:00:00"/>
    <x v="2"/>
    <s v="Idaho"/>
    <s v="Boise"/>
    <x v="5"/>
    <n v="39"/>
    <x v="154"/>
    <n v="9672"/>
    <n v="5319.6"/>
    <n v="0.55000000000000004"/>
    <x v="1"/>
    <x v="11"/>
    <x v="1"/>
    <n v="39"/>
    <n v="21.450000000000003"/>
  </r>
  <r>
    <x v="3"/>
    <n v="1197831"/>
    <d v="2021-07-06T00:00:00"/>
    <x v="2"/>
    <s v="Idaho"/>
    <s v="Boise"/>
    <x v="0"/>
    <n v="35"/>
    <x v="324"/>
    <n v="9240"/>
    <n v="4250.3999999999996"/>
    <n v="0.45999999999999996"/>
    <x v="1"/>
    <x v="5"/>
    <x v="1"/>
    <n v="35"/>
    <n v="16.099999999999998"/>
  </r>
  <r>
    <x v="3"/>
    <n v="1197831"/>
    <d v="2021-07-06T00:00:00"/>
    <x v="2"/>
    <s v="Idaho"/>
    <s v="Boise"/>
    <x v="1"/>
    <n v="40"/>
    <x v="329"/>
    <n v="10840"/>
    <n v="4661.1999999999989"/>
    <n v="0.42999999999999994"/>
    <x v="1"/>
    <x v="5"/>
    <x v="1"/>
    <n v="40"/>
    <n v="17.199999999999996"/>
  </r>
  <r>
    <x v="3"/>
    <n v="1197831"/>
    <d v="2021-07-06T00:00:00"/>
    <x v="2"/>
    <s v="Idaho"/>
    <s v="Boise"/>
    <x v="2"/>
    <n v="34"/>
    <x v="104"/>
    <n v="9452"/>
    <n v="3969.8399999999997"/>
    <n v="0.42"/>
    <x v="1"/>
    <x v="5"/>
    <x v="1"/>
    <n v="34"/>
    <n v="14.28"/>
  </r>
  <r>
    <x v="3"/>
    <n v="1197831"/>
    <d v="2021-07-06T00:00:00"/>
    <x v="2"/>
    <s v="Idaho"/>
    <s v="Boise"/>
    <x v="3"/>
    <n v="38"/>
    <x v="174"/>
    <n v="6004"/>
    <n v="3182.1200000000003"/>
    <n v="0.53"/>
    <x v="1"/>
    <x v="5"/>
    <x v="1"/>
    <n v="38"/>
    <n v="20.14"/>
  </r>
  <r>
    <x v="3"/>
    <n v="1197831"/>
    <d v="2021-07-06T00:00:00"/>
    <x v="2"/>
    <s v="Idaho"/>
    <s v="Boise"/>
    <x v="4"/>
    <n v="43"/>
    <x v="217"/>
    <n v="7439"/>
    <n v="2975.6"/>
    <n v="0.39999999999999997"/>
    <x v="1"/>
    <x v="5"/>
    <x v="1"/>
    <n v="43"/>
    <n v="17.2"/>
  </r>
  <r>
    <x v="0"/>
    <n v="1197831"/>
    <d v="2021-07-06T00:00:00"/>
    <x v="2"/>
    <s v="Idaho"/>
    <s v="Boise"/>
    <x v="5"/>
    <n v="51"/>
    <x v="324"/>
    <n v="13464"/>
    <n v="7943.7600000000011"/>
    <n v="0.59000000000000008"/>
    <x v="1"/>
    <x v="5"/>
    <x v="1"/>
    <n v="51"/>
    <n v="30.090000000000003"/>
  </r>
  <r>
    <x v="0"/>
    <n v="1197831"/>
    <d v="2021-08-08T00:00:00"/>
    <x v="2"/>
    <s v="Idaho"/>
    <s v="Boise"/>
    <x v="0"/>
    <n v="38"/>
    <x v="148"/>
    <n v="8854"/>
    <n v="3718.68"/>
    <n v="0.42"/>
    <x v="1"/>
    <x v="6"/>
    <x v="1"/>
    <n v="38"/>
    <n v="15.959999999999999"/>
  </r>
  <r>
    <x v="0"/>
    <n v="1197831"/>
    <d v="2021-08-08T00:00:00"/>
    <x v="2"/>
    <s v="Idaho"/>
    <s v="Boise"/>
    <x v="1"/>
    <n v="37"/>
    <x v="128"/>
    <n v="9435"/>
    <n v="4057.0499999999993"/>
    <n v="0.42999999999999994"/>
    <x v="1"/>
    <x v="6"/>
    <x v="1"/>
    <n v="37"/>
    <n v="15.909999999999997"/>
  </r>
  <r>
    <x v="0"/>
    <n v="1197831"/>
    <d v="2021-08-08T00:00:00"/>
    <x v="2"/>
    <s v="Idaho"/>
    <s v="Boise"/>
    <x v="2"/>
    <n v="39"/>
    <x v="105"/>
    <n v="11895"/>
    <n v="5114.8499999999995"/>
    <n v="0.42999999999999994"/>
    <x v="1"/>
    <x v="6"/>
    <x v="1"/>
    <n v="39"/>
    <n v="16.77"/>
  </r>
  <r>
    <x v="0"/>
    <n v="1197831"/>
    <d v="2021-08-08T00:00:00"/>
    <x v="2"/>
    <s v="Idaho"/>
    <s v="Boise"/>
    <x v="3"/>
    <n v="33"/>
    <x v="244"/>
    <n v="5346"/>
    <n v="2940.3"/>
    <n v="0.55000000000000004"/>
    <x v="1"/>
    <x v="6"/>
    <x v="1"/>
    <n v="33"/>
    <n v="18.150000000000002"/>
  </r>
  <r>
    <x v="2"/>
    <n v="1197831"/>
    <d v="2021-08-08T00:00:00"/>
    <x v="2"/>
    <s v="Idaho"/>
    <s v="Boise"/>
    <x v="4"/>
    <n v="39"/>
    <x v="339"/>
    <n v="6474"/>
    <n v="2719.08"/>
    <n v="0.42"/>
    <x v="1"/>
    <x v="6"/>
    <x v="1"/>
    <n v="39"/>
    <n v="16.38"/>
  </r>
  <r>
    <x v="2"/>
    <n v="1197831"/>
    <d v="2021-08-08T00:00:00"/>
    <x v="2"/>
    <s v="Idaho"/>
    <s v="Boise"/>
    <x v="5"/>
    <n v="44"/>
    <x v="101"/>
    <n v="10516"/>
    <n v="6414.7600000000011"/>
    <n v="0.6100000000000001"/>
    <x v="1"/>
    <x v="6"/>
    <x v="1"/>
    <n v="44"/>
    <n v="26.840000000000003"/>
  </r>
  <r>
    <x v="2"/>
    <n v="1197831"/>
    <d v="2021-09-05T00:00:00"/>
    <x v="2"/>
    <s v="Idaho"/>
    <s v="Boise"/>
    <x v="0"/>
    <n v="41"/>
    <x v="98"/>
    <n v="9430"/>
    <n v="4337.7999999999993"/>
    <n v="0.45999999999999996"/>
    <x v="1"/>
    <x v="7"/>
    <x v="1"/>
    <n v="41"/>
    <n v="18.859999999999996"/>
  </r>
  <r>
    <x v="2"/>
    <n v="1197831"/>
    <d v="2021-09-05T00:00:00"/>
    <x v="2"/>
    <s v="Idaho"/>
    <s v="Boise"/>
    <x v="1"/>
    <n v="38"/>
    <x v="156"/>
    <n v="8322"/>
    <n v="3578.4599999999996"/>
    <n v="0.42999999999999994"/>
    <x v="1"/>
    <x v="7"/>
    <x v="1"/>
    <n v="38"/>
    <n v="16.34"/>
  </r>
  <r>
    <x v="2"/>
    <n v="1197831"/>
    <d v="2021-09-05T00:00:00"/>
    <x v="2"/>
    <s v="Idaho"/>
    <s v="Boise"/>
    <x v="2"/>
    <n v="43"/>
    <x v="126"/>
    <n v="8729"/>
    <n v="3928.0499999999997"/>
    <n v="0.44999999999999996"/>
    <x v="1"/>
    <x v="7"/>
    <x v="1"/>
    <n v="43"/>
    <n v="19.349999999999998"/>
  </r>
  <r>
    <x v="2"/>
    <n v="1197831"/>
    <d v="2021-09-05T00:00:00"/>
    <x v="2"/>
    <s v="Idaho"/>
    <s v="Boise"/>
    <x v="3"/>
    <n v="40"/>
    <x v="224"/>
    <n v="5440"/>
    <n v="2992.0000000000005"/>
    <n v="0.55000000000000004"/>
    <x v="1"/>
    <x v="7"/>
    <x v="1"/>
    <n v="40"/>
    <n v="22.000000000000004"/>
  </r>
  <r>
    <x v="2"/>
    <n v="1197831"/>
    <d v="2021-09-05T00:00:00"/>
    <x v="2"/>
    <s v="Idaho"/>
    <s v="Boise"/>
    <x v="4"/>
    <n v="42"/>
    <x v="150"/>
    <n v="5880"/>
    <n v="2410.7999999999997"/>
    <n v="0.41"/>
    <x v="1"/>
    <x v="7"/>
    <x v="1"/>
    <n v="42"/>
    <n v="17.22"/>
  </r>
  <r>
    <x v="2"/>
    <n v="1197831"/>
    <d v="2021-09-05T00:00:00"/>
    <x v="2"/>
    <s v="Idaho"/>
    <s v="Boise"/>
    <x v="5"/>
    <n v="36"/>
    <x v="40"/>
    <n v="7200"/>
    <n v="4176.0000000000009"/>
    <n v="0.58000000000000007"/>
    <x v="1"/>
    <x v="7"/>
    <x v="1"/>
    <n v="36"/>
    <n v="20.880000000000006"/>
  </r>
  <r>
    <x v="2"/>
    <n v="1197831"/>
    <d v="2021-10-04T00:00:00"/>
    <x v="2"/>
    <s v="Idaho"/>
    <s v="Boise"/>
    <x v="0"/>
    <n v="30"/>
    <x v="338"/>
    <n v="6030"/>
    <n v="2773.7999999999997"/>
    <n v="0.45999999999999996"/>
    <x v="1"/>
    <x v="8"/>
    <x v="1"/>
    <n v="30"/>
    <n v="13.799999999999999"/>
  </r>
  <r>
    <x v="2"/>
    <n v="1197831"/>
    <d v="2021-10-04T00:00:00"/>
    <x v="2"/>
    <s v="Idaho"/>
    <s v="Boise"/>
    <x v="1"/>
    <n v="27"/>
    <x v="330"/>
    <n v="5130"/>
    <n v="2205.8999999999996"/>
    <n v="0.42999999999999994"/>
    <x v="1"/>
    <x v="8"/>
    <x v="1"/>
    <n v="27"/>
    <n v="11.609999999999998"/>
  </r>
  <r>
    <x v="2"/>
    <n v="1197831"/>
    <d v="2021-10-04T00:00:00"/>
    <x v="2"/>
    <s v="Idaho"/>
    <s v="Boise"/>
    <x v="2"/>
    <n v="31"/>
    <x v="289"/>
    <n v="5549"/>
    <n v="2330.58"/>
    <n v="0.42"/>
    <x v="1"/>
    <x v="8"/>
    <x v="1"/>
    <n v="31"/>
    <n v="13.02"/>
  </r>
  <r>
    <x v="2"/>
    <n v="1197831"/>
    <d v="2021-10-04T00:00:00"/>
    <x v="2"/>
    <s v="Idaho"/>
    <s v="Boise"/>
    <x v="3"/>
    <n v="35"/>
    <x v="210"/>
    <n v="4060"/>
    <n v="2151.8000000000002"/>
    <n v="0.53"/>
    <x v="1"/>
    <x v="8"/>
    <x v="1"/>
    <n v="35"/>
    <n v="18.55"/>
  </r>
  <r>
    <x v="2"/>
    <n v="1197831"/>
    <d v="2021-10-04T00:00:00"/>
    <x v="2"/>
    <s v="Idaho"/>
    <s v="Boise"/>
    <x v="4"/>
    <n v="25"/>
    <x v="248"/>
    <n v="3075"/>
    <n v="1199.2499999999998"/>
    <n v="0.38999999999999996"/>
    <x v="1"/>
    <x v="8"/>
    <x v="1"/>
    <n v="25"/>
    <n v="9.7499999999999982"/>
  </r>
  <r>
    <x v="2"/>
    <n v="1197831"/>
    <d v="2021-10-04T00:00:00"/>
    <x v="2"/>
    <s v="Idaho"/>
    <s v="Boise"/>
    <x v="5"/>
    <n v="34"/>
    <x v="289"/>
    <n v="6086"/>
    <n v="3590.7400000000007"/>
    <n v="0.59000000000000008"/>
    <x v="1"/>
    <x v="8"/>
    <x v="1"/>
    <n v="34"/>
    <n v="20.060000000000002"/>
  </r>
  <r>
    <x v="2"/>
    <n v="1197831"/>
    <d v="2021-11-05T00:00:00"/>
    <x v="2"/>
    <s v="Idaho"/>
    <s v="Boise"/>
    <x v="0"/>
    <n v="27"/>
    <x v="126"/>
    <n v="5481"/>
    <n v="2521.2599999999998"/>
    <n v="0.45999999999999996"/>
    <x v="1"/>
    <x v="9"/>
    <x v="1"/>
    <n v="27"/>
    <n v="12.419999999999998"/>
  </r>
  <r>
    <x v="2"/>
    <n v="1197831"/>
    <d v="2021-11-05T00:00:00"/>
    <x v="2"/>
    <s v="Idaho"/>
    <s v="Boise"/>
    <x v="1"/>
    <n v="28"/>
    <x v="149"/>
    <n v="6244"/>
    <n v="2684.9199999999996"/>
    <n v="0.42999999999999994"/>
    <x v="1"/>
    <x v="9"/>
    <x v="1"/>
    <n v="28"/>
    <n v="12.04"/>
  </r>
  <r>
    <x v="2"/>
    <n v="1197831"/>
    <d v="2021-11-05T00:00:00"/>
    <x v="2"/>
    <s v="Idaho"/>
    <s v="Boise"/>
    <x v="2"/>
    <n v="42"/>
    <x v="124"/>
    <n v="8820"/>
    <n v="3704.3999999999996"/>
    <n v="0.42"/>
    <x v="1"/>
    <x v="9"/>
    <x v="1"/>
    <n v="42"/>
    <n v="17.639999999999997"/>
  </r>
  <r>
    <x v="2"/>
    <n v="1197831"/>
    <d v="2021-11-05T00:00:00"/>
    <x v="2"/>
    <s v="Idaho"/>
    <s v="Boise"/>
    <x v="3"/>
    <n v="43"/>
    <x v="174"/>
    <n v="6794"/>
    <n v="3532.88"/>
    <n v="0.52"/>
    <x v="1"/>
    <x v="9"/>
    <x v="1"/>
    <n v="43"/>
    <n v="22.36"/>
  </r>
  <r>
    <x v="2"/>
    <n v="1197831"/>
    <d v="2021-11-05T00:00:00"/>
    <x v="2"/>
    <s v="Idaho"/>
    <s v="Boise"/>
    <x v="4"/>
    <n v="41"/>
    <x v="197"/>
    <n v="6109"/>
    <n v="2321.42"/>
    <n v="0.38"/>
    <x v="1"/>
    <x v="9"/>
    <x v="1"/>
    <n v="41"/>
    <n v="15.58"/>
  </r>
  <r>
    <x v="2"/>
    <n v="1197831"/>
    <d v="2021-11-05T00:00:00"/>
    <x v="2"/>
    <s v="Idaho"/>
    <s v="Boise"/>
    <x v="5"/>
    <n v="51"/>
    <x v="145"/>
    <n v="9894"/>
    <n v="5837.4600000000009"/>
    <n v="0.59000000000000008"/>
    <x v="1"/>
    <x v="9"/>
    <x v="1"/>
    <n v="51"/>
    <n v="30.090000000000003"/>
  </r>
  <r>
    <x v="0"/>
    <n v="1197831"/>
    <d v="2021-12-04T00:00:00"/>
    <x v="2"/>
    <s v="Idaho"/>
    <s v="Boise"/>
    <x v="0"/>
    <n v="40"/>
    <x v="142"/>
    <n v="9600"/>
    <n v="4320"/>
    <n v="0.44999999999999996"/>
    <x v="1"/>
    <x v="10"/>
    <x v="1"/>
    <n v="40"/>
    <n v="18"/>
  </r>
  <r>
    <x v="0"/>
    <n v="1197831"/>
    <d v="2021-12-04T00:00:00"/>
    <x v="2"/>
    <s v="Idaho"/>
    <s v="Boise"/>
    <x v="1"/>
    <n v="41"/>
    <x v="142"/>
    <n v="9840"/>
    <n v="4526.3999999999996"/>
    <n v="0.45999999999999996"/>
    <x v="1"/>
    <x v="10"/>
    <x v="1"/>
    <n v="41"/>
    <n v="18.86"/>
  </r>
  <r>
    <x v="0"/>
    <n v="1197831"/>
    <d v="2021-12-04T00:00:00"/>
    <x v="2"/>
    <s v="Idaho"/>
    <s v="Boise"/>
    <x v="2"/>
    <n v="47"/>
    <x v="149"/>
    <n v="10481"/>
    <n v="4611.6399999999994"/>
    <n v="0.43999999999999995"/>
    <x v="1"/>
    <x v="10"/>
    <x v="1"/>
    <n v="47"/>
    <n v="20.679999999999996"/>
  </r>
  <r>
    <x v="0"/>
    <n v="1197831"/>
    <d v="2021-12-04T00:00:00"/>
    <x v="2"/>
    <s v="Idaho"/>
    <s v="Boise"/>
    <x v="3"/>
    <n v="44"/>
    <x v="328"/>
    <n v="8096"/>
    <n v="4209.92"/>
    <n v="0.52"/>
    <x v="1"/>
    <x v="10"/>
    <x v="1"/>
    <n v="44"/>
    <n v="22.88"/>
  </r>
  <r>
    <x v="0"/>
    <n v="1197831"/>
    <d v="2021-12-04T00:00:00"/>
    <x v="2"/>
    <s v="Idaho"/>
    <s v="Boise"/>
    <x v="4"/>
    <n v="43"/>
    <x v="135"/>
    <n v="6321"/>
    <n v="2591.6099999999997"/>
    <n v="0.41"/>
    <x v="1"/>
    <x v="10"/>
    <x v="1"/>
    <n v="43"/>
    <n v="17.63"/>
  </r>
  <r>
    <x v="0"/>
    <n v="1197831"/>
    <d v="2021-12-04T00:00:00"/>
    <x v="2"/>
    <s v="Idaho"/>
    <s v="Boise"/>
    <x v="5"/>
    <n v="47"/>
    <x v="136"/>
    <n v="10904"/>
    <n v="6651.4400000000014"/>
    <n v="0.6100000000000001"/>
    <x v="1"/>
    <x v="10"/>
    <x v="1"/>
    <n v="47"/>
    <n v="28.670000000000005"/>
  </r>
  <r>
    <x v="0"/>
    <n v="1128299"/>
    <d v="2021-01-23T00:00:00"/>
    <x v="2"/>
    <s v="Idaho"/>
    <s v="Boise"/>
    <x v="0"/>
    <n v="23"/>
    <x v="224"/>
    <n v="3128"/>
    <n v="1251.1999999999998"/>
    <n v="0.39999999999999997"/>
    <x v="1"/>
    <x v="0"/>
    <x v="1"/>
    <n v="23"/>
    <n v="9.1999999999999993"/>
  </r>
  <r>
    <x v="0"/>
    <n v="1128299"/>
    <d v="2021-01-23T00:00:00"/>
    <x v="2"/>
    <s v="Idaho"/>
    <s v="Boise"/>
    <x v="1"/>
    <n v="30"/>
    <x v="150"/>
    <n v="4200"/>
    <n v="1806.0000000000002"/>
    <n v="0.43000000000000005"/>
    <x v="1"/>
    <x v="0"/>
    <x v="1"/>
    <n v="30"/>
    <n v="12.900000000000002"/>
  </r>
  <r>
    <x v="0"/>
    <n v="1128299"/>
    <d v="2021-01-23T00:00:00"/>
    <x v="2"/>
    <s v="Idaho"/>
    <s v="Boise"/>
    <x v="2"/>
    <n v="31"/>
    <x v="57"/>
    <n v="4495"/>
    <n v="1753.0499999999997"/>
    <n v="0.38999999999999996"/>
    <x v="1"/>
    <x v="0"/>
    <x v="1"/>
    <n v="31"/>
    <n v="12.089999999999998"/>
  </r>
  <r>
    <x v="0"/>
    <n v="1128299"/>
    <d v="2021-01-23T00:00:00"/>
    <x v="2"/>
    <s v="Idaho"/>
    <s v="Boise"/>
    <x v="3"/>
    <n v="30"/>
    <x v="246"/>
    <n v="2640"/>
    <n v="976.8"/>
    <n v="0.37"/>
    <x v="1"/>
    <x v="0"/>
    <x v="1"/>
    <n v="30"/>
    <n v="11.1"/>
  </r>
  <r>
    <x v="0"/>
    <n v="1128299"/>
    <d v="2021-01-23T00:00:00"/>
    <x v="2"/>
    <s v="Idaho"/>
    <s v="Boise"/>
    <x v="4"/>
    <n v="35"/>
    <x v="181"/>
    <n v="2380"/>
    <n v="809.19999999999993"/>
    <n v="0.33999999999999997"/>
    <x v="1"/>
    <x v="0"/>
    <x v="1"/>
    <n v="35"/>
    <n v="11.899999999999999"/>
  </r>
  <r>
    <x v="0"/>
    <n v="1128299"/>
    <d v="2021-01-23T00:00:00"/>
    <x v="2"/>
    <s v="Idaho"/>
    <s v="Boise"/>
    <x v="5"/>
    <n v="27"/>
    <x v="150"/>
    <n v="3780"/>
    <n v="1020.6"/>
    <n v="0.27"/>
    <x v="1"/>
    <x v="0"/>
    <x v="1"/>
    <n v="27"/>
    <n v="7.29"/>
  </r>
  <r>
    <x v="0"/>
    <n v="1128299"/>
    <d v="2021-02-23T00:00:00"/>
    <x v="2"/>
    <s v="Idaho"/>
    <s v="Boise"/>
    <x v="0"/>
    <n v="21"/>
    <x v="244"/>
    <n v="3402"/>
    <n v="1258.74"/>
    <n v="0.37"/>
    <x v="1"/>
    <x v="1"/>
    <x v="1"/>
    <n v="21"/>
    <n v="7.7700000000000005"/>
  </r>
  <r>
    <x v="0"/>
    <n v="1128299"/>
    <d v="2021-02-23T00:00:00"/>
    <x v="2"/>
    <s v="Idaho"/>
    <s v="Boise"/>
    <x v="1"/>
    <n v="28"/>
    <x v="209"/>
    <n v="3584"/>
    <n v="1541.1200000000001"/>
    <n v="0.43000000000000005"/>
    <x v="1"/>
    <x v="1"/>
    <x v="1"/>
    <n v="28"/>
    <n v="12.040000000000001"/>
  </r>
  <r>
    <x v="0"/>
    <n v="1128299"/>
    <d v="2021-02-23T00:00:00"/>
    <x v="2"/>
    <s v="Idaho"/>
    <s v="Boise"/>
    <x v="2"/>
    <n v="28"/>
    <x v="168"/>
    <n v="3472"/>
    <n v="1458.24"/>
    <n v="0.42"/>
    <x v="1"/>
    <x v="1"/>
    <x v="1"/>
    <n v="28"/>
    <n v="11.76"/>
  </r>
  <r>
    <x v="0"/>
    <n v="1128299"/>
    <d v="2021-02-23T00:00:00"/>
    <x v="2"/>
    <s v="Arizona"/>
    <s v="Phoenix"/>
    <x v="3"/>
    <n v="26"/>
    <x v="181"/>
    <n v="1768"/>
    <n v="742.56"/>
    <n v="0.42"/>
    <x v="1"/>
    <x v="1"/>
    <x v="1"/>
    <n v="26"/>
    <n v="10.92"/>
  </r>
  <r>
    <x v="0"/>
    <n v="1128299"/>
    <d v="2021-02-23T00:00:00"/>
    <x v="2"/>
    <s v="Arizona"/>
    <s v="Phoenix"/>
    <x v="4"/>
    <n v="36"/>
    <x v="175"/>
    <n v="1836"/>
    <n v="679.31999999999994"/>
    <n v="0.37"/>
    <x v="1"/>
    <x v="1"/>
    <x v="1"/>
    <n v="36"/>
    <n v="13.319999999999999"/>
  </r>
  <r>
    <x v="0"/>
    <n v="1128299"/>
    <d v="2021-02-23T00:00:00"/>
    <x v="2"/>
    <s v="Arizona"/>
    <s v="Phoenix"/>
    <x v="5"/>
    <n v="31"/>
    <x v="210"/>
    <n v="3596"/>
    <n v="970.92000000000007"/>
    <n v="0.27"/>
    <x v="1"/>
    <x v="1"/>
    <x v="1"/>
    <n v="31"/>
    <n v="8.370000000000001"/>
  </r>
  <r>
    <x v="0"/>
    <n v="1128299"/>
    <d v="2021-03-22T00:00:00"/>
    <x v="2"/>
    <s v="Arizona"/>
    <s v="Phoenix"/>
    <x v="0"/>
    <n v="29"/>
    <x v="160"/>
    <n v="4640"/>
    <n v="1855.9999999999998"/>
    <n v="0.39999999999999997"/>
    <x v="1"/>
    <x v="2"/>
    <x v="1"/>
    <n v="29"/>
    <n v="11.599999999999998"/>
  </r>
  <r>
    <x v="0"/>
    <n v="1128299"/>
    <d v="2021-03-22T00:00:00"/>
    <x v="2"/>
    <s v="Arizona"/>
    <s v="Phoenix"/>
    <x v="1"/>
    <n v="38"/>
    <x v="210"/>
    <n v="4408"/>
    <n v="1939.52"/>
    <n v="0.44"/>
    <x v="1"/>
    <x v="2"/>
    <x v="1"/>
    <n v="38"/>
    <n v="16.72"/>
  </r>
  <r>
    <x v="0"/>
    <n v="1128299"/>
    <d v="2021-03-22T00:00:00"/>
    <x v="2"/>
    <s v="Arizona"/>
    <s v="Phoenix"/>
    <x v="2"/>
    <n v="37"/>
    <x v="164"/>
    <n v="4403"/>
    <n v="1805.2299999999998"/>
    <n v="0.41"/>
    <x v="1"/>
    <x v="2"/>
    <x v="1"/>
    <n v="37"/>
    <n v="15.169999999999998"/>
  </r>
  <r>
    <x v="0"/>
    <n v="1128299"/>
    <d v="2021-03-22T00:00:00"/>
    <x v="2"/>
    <s v="Arizona"/>
    <s v="Phoenix"/>
    <x v="3"/>
    <n v="38"/>
    <x v="181"/>
    <n v="2584"/>
    <n v="956.08"/>
    <n v="0.37"/>
    <x v="1"/>
    <x v="2"/>
    <x v="1"/>
    <n v="38"/>
    <n v="14.06"/>
  </r>
  <r>
    <x v="0"/>
    <n v="1128299"/>
    <d v="2021-03-22T00:00:00"/>
    <x v="2"/>
    <s v="Arizona"/>
    <s v="Phoenix"/>
    <x v="4"/>
    <n v="41"/>
    <x v="203"/>
    <n v="1599"/>
    <n v="511.68"/>
    <n v="0.32"/>
    <x v="1"/>
    <x v="2"/>
    <x v="1"/>
    <n v="41"/>
    <n v="13.120000000000001"/>
  </r>
  <r>
    <x v="0"/>
    <n v="1128299"/>
    <d v="2021-03-22T00:00:00"/>
    <x v="2"/>
    <s v="Arizona"/>
    <s v="Phoenix"/>
    <x v="5"/>
    <n v="37"/>
    <x v="336"/>
    <n v="3959"/>
    <n v="1068.93"/>
    <n v="0.27"/>
    <x v="1"/>
    <x v="2"/>
    <x v="1"/>
    <n v="37"/>
    <n v="9.99"/>
  </r>
  <r>
    <x v="0"/>
    <n v="1128299"/>
    <d v="2021-04-23T00:00:00"/>
    <x v="2"/>
    <s v="Arizona"/>
    <s v="Phoenix"/>
    <x v="0"/>
    <n v="40"/>
    <x v="36"/>
    <n v="7000"/>
    <n v="2660"/>
    <n v="0.38"/>
    <x v="1"/>
    <x v="3"/>
    <x v="1"/>
    <n v="40"/>
    <n v="15.2"/>
  </r>
  <r>
    <x v="0"/>
    <n v="1128299"/>
    <d v="2021-04-23T00:00:00"/>
    <x v="2"/>
    <s v="Arizona"/>
    <s v="Phoenix"/>
    <x v="1"/>
    <n v="37"/>
    <x v="228"/>
    <n v="3330"/>
    <n v="1465.2"/>
    <n v="0.44"/>
    <x v="1"/>
    <x v="3"/>
    <x v="1"/>
    <n v="37"/>
    <n v="16.28"/>
  </r>
  <r>
    <x v="0"/>
    <n v="1128299"/>
    <d v="2021-04-23T00:00:00"/>
    <x v="2"/>
    <s v="Arizona"/>
    <s v="Phoenix"/>
    <x v="2"/>
    <n v="42"/>
    <x v="248"/>
    <n v="5166"/>
    <n v="1911.42"/>
    <n v="0.37"/>
    <x v="1"/>
    <x v="3"/>
    <x v="1"/>
    <n v="42"/>
    <n v="15.540000000000001"/>
  </r>
  <r>
    <x v="0"/>
    <n v="1128299"/>
    <d v="2021-04-23T00:00:00"/>
    <x v="2"/>
    <s v="Arizona"/>
    <s v="Phoenix"/>
    <x v="3"/>
    <n v="40"/>
    <x v="252"/>
    <n v="3120"/>
    <n v="1248"/>
    <n v="0.39999999999999997"/>
    <x v="1"/>
    <x v="3"/>
    <x v="1"/>
    <n v="40"/>
    <n v="16"/>
  </r>
  <r>
    <x v="0"/>
    <n v="1128299"/>
    <d v="2021-04-23T00:00:00"/>
    <x v="2"/>
    <s v="Arizona"/>
    <s v="Phoenix"/>
    <x v="4"/>
    <n v="43"/>
    <x v="172"/>
    <n v="2021"/>
    <n v="687.14"/>
    <n v="0.33999999999999997"/>
    <x v="1"/>
    <x v="3"/>
    <x v="1"/>
    <n v="43"/>
    <n v="14.62"/>
  </r>
  <r>
    <x v="0"/>
    <n v="1128299"/>
    <d v="2021-04-23T00:00:00"/>
    <x v="2"/>
    <s v="Arizona"/>
    <s v="Phoenix"/>
    <x v="5"/>
    <n v="49"/>
    <x v="215"/>
    <n v="5439"/>
    <n v="1631.7"/>
    <n v="0.3"/>
    <x v="1"/>
    <x v="3"/>
    <x v="1"/>
    <n v="49"/>
    <n v="14.700000000000001"/>
  </r>
  <r>
    <x v="0"/>
    <n v="1128299"/>
    <d v="2021-05-24T00:00:00"/>
    <x v="2"/>
    <s v="Arizona"/>
    <s v="Phoenix"/>
    <x v="0"/>
    <n v="38"/>
    <x v="328"/>
    <n v="6992"/>
    <n v="2656.96"/>
    <n v="0.38"/>
    <x v="1"/>
    <x v="4"/>
    <x v="1"/>
    <n v="38"/>
    <n v="14.44"/>
  </r>
  <r>
    <x v="0"/>
    <n v="1128299"/>
    <d v="2021-05-24T00:00:00"/>
    <x v="2"/>
    <s v="Arizona"/>
    <s v="Phoenix"/>
    <x v="1"/>
    <n v="36"/>
    <x v="210"/>
    <n v="4176"/>
    <n v="1753.92"/>
    <n v="0.42000000000000004"/>
    <x v="1"/>
    <x v="4"/>
    <x v="1"/>
    <n v="36"/>
    <n v="15.120000000000001"/>
  </r>
  <r>
    <x v="0"/>
    <n v="1128299"/>
    <d v="2021-05-24T00:00:00"/>
    <x v="2"/>
    <s v="Arizona"/>
    <s v="Phoenix"/>
    <x v="2"/>
    <n v="41"/>
    <x v="348"/>
    <n v="5412"/>
    <n v="2056.56"/>
    <n v="0.38"/>
    <x v="1"/>
    <x v="4"/>
    <x v="1"/>
    <n v="41"/>
    <n v="15.58"/>
  </r>
  <r>
    <x v="0"/>
    <n v="1128299"/>
    <d v="2021-05-24T00:00:00"/>
    <x v="2"/>
    <s v="Arizona"/>
    <s v="Phoenix"/>
    <x v="3"/>
    <n v="39"/>
    <x v="270"/>
    <n v="3627"/>
    <n v="1341.99"/>
    <n v="0.37"/>
    <x v="1"/>
    <x v="4"/>
    <x v="1"/>
    <n v="39"/>
    <n v="14.43"/>
  </r>
  <r>
    <x v="0"/>
    <n v="1128299"/>
    <d v="2021-05-24T00:00:00"/>
    <x v="2"/>
    <s v="Arizona"/>
    <s v="Phoenix"/>
    <x v="4"/>
    <n v="39"/>
    <x v="345"/>
    <n v="2418"/>
    <n v="797.93999999999994"/>
    <n v="0.32999999999999996"/>
    <x v="1"/>
    <x v="4"/>
    <x v="1"/>
    <n v="39"/>
    <n v="12.87"/>
  </r>
  <r>
    <x v="0"/>
    <n v="1128299"/>
    <d v="2021-05-24T00:00:00"/>
    <x v="2"/>
    <s v="Arizona"/>
    <s v="Phoenix"/>
    <x v="5"/>
    <n v="53"/>
    <x v="168"/>
    <n v="6572"/>
    <n v="1905.8799999999999"/>
    <n v="0.28999999999999998"/>
    <x v="1"/>
    <x v="4"/>
    <x v="1"/>
    <n v="53"/>
    <n v="15.37"/>
  </r>
  <r>
    <x v="0"/>
    <n v="1128299"/>
    <d v="2021-06-23T00:00:00"/>
    <x v="2"/>
    <s v="Arizona"/>
    <s v="Phoenix"/>
    <x v="0"/>
    <n v="37"/>
    <x v="145"/>
    <n v="7178"/>
    <n v="2799.4199999999996"/>
    <n v="0.38999999999999996"/>
    <x v="1"/>
    <x v="11"/>
    <x v="1"/>
    <n v="37"/>
    <n v="14.429999999999998"/>
  </r>
  <r>
    <x v="0"/>
    <n v="1128299"/>
    <d v="2021-06-23T00:00:00"/>
    <x v="2"/>
    <s v="Arizona"/>
    <s v="Phoenix"/>
    <x v="1"/>
    <n v="36"/>
    <x v="231"/>
    <n v="5148"/>
    <n v="2162.1600000000003"/>
    <n v="0.42000000000000004"/>
    <x v="1"/>
    <x v="11"/>
    <x v="1"/>
    <n v="36"/>
    <n v="15.120000000000003"/>
  </r>
  <r>
    <x v="0"/>
    <n v="1128299"/>
    <d v="2021-06-23T00:00:00"/>
    <x v="2"/>
    <s v="Arizona"/>
    <s v="Phoenix"/>
    <x v="2"/>
    <n v="41"/>
    <x v="135"/>
    <n v="6027"/>
    <n v="2290.2600000000002"/>
    <n v="0.38"/>
    <x v="1"/>
    <x v="11"/>
    <x v="1"/>
    <n v="41"/>
    <n v="15.580000000000002"/>
  </r>
  <r>
    <x v="0"/>
    <n v="1128299"/>
    <d v="2021-06-23T00:00:00"/>
    <x v="2"/>
    <s v="Arizona"/>
    <s v="Phoenix"/>
    <x v="3"/>
    <n v="38"/>
    <x v="193"/>
    <n v="3990"/>
    <n v="1595.9999999999998"/>
    <n v="0.39999999999999997"/>
    <x v="1"/>
    <x v="11"/>
    <x v="1"/>
    <n v="38"/>
    <n v="15.199999999999998"/>
  </r>
  <r>
    <x v="0"/>
    <n v="1128299"/>
    <d v="2021-06-23T00:00:00"/>
    <x v="2"/>
    <s v="Arizona"/>
    <s v="Phoenix"/>
    <x v="4"/>
    <n v="43"/>
    <x v="249"/>
    <n v="3096"/>
    <n v="1052.6399999999999"/>
    <n v="0.33999999999999997"/>
    <x v="1"/>
    <x v="11"/>
    <x v="1"/>
    <n v="43"/>
    <n v="14.619999999999997"/>
  </r>
  <r>
    <x v="0"/>
    <n v="1128299"/>
    <d v="2021-06-23T00:00:00"/>
    <x v="2"/>
    <s v="Arizona"/>
    <s v="Phoenix"/>
    <x v="5"/>
    <n v="46"/>
    <x v="174"/>
    <n v="7268"/>
    <n v="2253.08"/>
    <n v="0.31"/>
    <x v="1"/>
    <x v="11"/>
    <x v="1"/>
    <n v="46"/>
    <n v="14.26"/>
  </r>
  <r>
    <x v="0"/>
    <n v="1128299"/>
    <d v="2021-07-22T00:00:00"/>
    <x v="2"/>
    <s v="Arizona"/>
    <s v="Phoenix"/>
    <x v="0"/>
    <n v="40"/>
    <x v="97"/>
    <n v="8640"/>
    <n v="3196.8"/>
    <n v="0.37"/>
    <x v="1"/>
    <x v="5"/>
    <x v="1"/>
    <n v="40"/>
    <n v="14.8"/>
  </r>
  <r>
    <x v="0"/>
    <n v="1128299"/>
    <d v="2021-07-22T00:00:00"/>
    <x v="2"/>
    <s v="Arizona"/>
    <s v="Phoenix"/>
    <x v="1"/>
    <n v="40"/>
    <x v="134"/>
    <n v="6520"/>
    <n v="2999.2000000000003"/>
    <n v="0.46"/>
    <x v="1"/>
    <x v="5"/>
    <x v="1"/>
    <n v="40"/>
    <n v="18.400000000000002"/>
  </r>
  <r>
    <x v="0"/>
    <n v="1128299"/>
    <d v="2021-07-22T00:00:00"/>
    <x v="2"/>
    <s v="Arizona"/>
    <s v="Phoenix"/>
    <x v="2"/>
    <n v="39"/>
    <x v="350"/>
    <n v="6123"/>
    <n v="2387.9699999999998"/>
    <n v="0.38999999999999996"/>
    <x v="1"/>
    <x v="5"/>
    <x v="1"/>
    <n v="39"/>
    <n v="15.209999999999999"/>
  </r>
  <r>
    <x v="0"/>
    <n v="1128299"/>
    <d v="2021-07-22T00:00:00"/>
    <x v="2"/>
    <s v="Arizona"/>
    <s v="Phoenix"/>
    <x v="3"/>
    <n v="36"/>
    <x v="161"/>
    <n v="4068"/>
    <n v="1545.84"/>
    <n v="0.38"/>
    <x v="1"/>
    <x v="5"/>
    <x v="1"/>
    <n v="36"/>
    <n v="13.68"/>
  </r>
  <r>
    <x v="0"/>
    <n v="1128299"/>
    <d v="2021-07-22T00:00:00"/>
    <x v="2"/>
    <s v="Arizona"/>
    <s v="Phoenix"/>
    <x v="4"/>
    <n v="40"/>
    <x v="57"/>
    <n v="5800"/>
    <n v="2146"/>
    <n v="0.37"/>
    <x v="1"/>
    <x v="5"/>
    <x v="1"/>
    <n v="40"/>
    <n v="14.8"/>
  </r>
  <r>
    <x v="0"/>
    <n v="1128299"/>
    <d v="2021-07-22T00:00:00"/>
    <x v="2"/>
    <s v="Arizona"/>
    <s v="Phoenix"/>
    <x v="5"/>
    <n v="46"/>
    <x v="57"/>
    <n v="6670"/>
    <n v="2001"/>
    <n v="0.3"/>
    <x v="1"/>
    <x v="5"/>
    <x v="1"/>
    <n v="46"/>
    <n v="13.8"/>
  </r>
  <r>
    <x v="0"/>
    <n v="1128299"/>
    <d v="2021-08-23T00:00:00"/>
    <x v="2"/>
    <s v="Arizona"/>
    <s v="Phoenix"/>
    <x v="0"/>
    <n v="41"/>
    <x v="145"/>
    <n v="7954"/>
    <n v="3181.6"/>
    <n v="0.39999999999999997"/>
    <x v="1"/>
    <x v="6"/>
    <x v="1"/>
    <n v="41"/>
    <n v="16.399999999999999"/>
  </r>
  <r>
    <x v="0"/>
    <n v="1128299"/>
    <d v="2021-08-23T00:00:00"/>
    <x v="2"/>
    <s v="Arizona"/>
    <s v="Phoenix"/>
    <x v="1"/>
    <n v="46"/>
    <x v="330"/>
    <n v="8740"/>
    <n v="3670.8"/>
    <n v="0.42000000000000004"/>
    <x v="1"/>
    <x v="6"/>
    <x v="1"/>
    <n v="46"/>
    <n v="19.32"/>
  </r>
  <r>
    <x v="0"/>
    <n v="1128299"/>
    <d v="2021-08-23T00:00:00"/>
    <x v="2"/>
    <s v="Arizona"/>
    <s v="Phoenix"/>
    <x v="2"/>
    <n v="37"/>
    <x v="269"/>
    <n v="5661"/>
    <n v="2321.0099999999998"/>
    <n v="0.41"/>
    <x v="1"/>
    <x v="6"/>
    <x v="1"/>
    <n v="37"/>
    <n v="15.169999999999998"/>
  </r>
  <r>
    <x v="0"/>
    <n v="1128299"/>
    <d v="2021-08-23T00:00:00"/>
    <x v="2"/>
    <s v="Arizona"/>
    <s v="Phoenix"/>
    <x v="3"/>
    <n v="43"/>
    <x v="196"/>
    <n v="5160"/>
    <n v="2167.1999999999998"/>
    <n v="0.42"/>
    <x v="1"/>
    <x v="6"/>
    <x v="1"/>
    <n v="43"/>
    <n v="18.059999999999999"/>
  </r>
  <r>
    <x v="0"/>
    <n v="1128299"/>
    <d v="2021-08-23T00:00:00"/>
    <x v="2"/>
    <s v="Arizona"/>
    <s v="Phoenix"/>
    <x v="4"/>
    <n v="45"/>
    <x v="224"/>
    <n v="6120"/>
    <n v="2264.4"/>
    <n v="0.37"/>
    <x v="1"/>
    <x v="6"/>
    <x v="1"/>
    <n v="45"/>
    <n v="16.650000000000002"/>
  </r>
  <r>
    <x v="0"/>
    <n v="1128299"/>
    <d v="2021-08-23T00:00:00"/>
    <x v="2"/>
    <s v="Arizona"/>
    <s v="Phoenix"/>
    <x v="5"/>
    <n v="48"/>
    <x v="165"/>
    <n v="6288"/>
    <n v="1760.64"/>
    <n v="0.28000000000000003"/>
    <x v="1"/>
    <x v="6"/>
    <x v="1"/>
    <n v="48"/>
    <n v="13.440000000000001"/>
  </r>
  <r>
    <x v="0"/>
    <n v="1128299"/>
    <d v="2021-09-24T00:00:00"/>
    <x v="2"/>
    <s v="Arizona"/>
    <s v="Phoenix"/>
    <x v="0"/>
    <n v="35"/>
    <x v="328"/>
    <n v="6440"/>
    <n v="2704.7999999999997"/>
    <n v="0.42"/>
    <x v="1"/>
    <x v="7"/>
    <x v="1"/>
    <n v="35"/>
    <n v="14.7"/>
  </r>
  <r>
    <x v="0"/>
    <n v="1128299"/>
    <d v="2021-09-24T00:00:00"/>
    <x v="2"/>
    <s v="Arizona"/>
    <s v="Phoenix"/>
    <x v="1"/>
    <n v="34"/>
    <x v="338"/>
    <n v="6834"/>
    <n v="3211.98"/>
    <n v="0.47000000000000003"/>
    <x v="1"/>
    <x v="7"/>
    <x v="1"/>
    <n v="34"/>
    <n v="15.98"/>
  </r>
  <r>
    <x v="0"/>
    <n v="1128299"/>
    <d v="2021-09-24T00:00:00"/>
    <x v="2"/>
    <s v="Arizona"/>
    <s v="Phoenix"/>
    <x v="2"/>
    <n v="34"/>
    <x v="57"/>
    <n v="4930"/>
    <n v="1824.1"/>
    <n v="0.37"/>
    <x v="1"/>
    <x v="7"/>
    <x v="1"/>
    <n v="34"/>
    <n v="12.58"/>
  </r>
  <r>
    <x v="0"/>
    <n v="1128299"/>
    <d v="2021-09-24T00:00:00"/>
    <x v="2"/>
    <s v="Arizona"/>
    <s v="Phoenix"/>
    <x v="3"/>
    <n v="33"/>
    <x v="168"/>
    <n v="4092"/>
    <n v="1514.04"/>
    <n v="0.37"/>
    <x v="1"/>
    <x v="7"/>
    <x v="1"/>
    <n v="33"/>
    <n v="12.209999999999999"/>
  </r>
  <r>
    <x v="0"/>
    <n v="1128299"/>
    <d v="2021-09-24T00:00:00"/>
    <x v="2"/>
    <s v="Arizona"/>
    <s v="Phoenix"/>
    <x v="4"/>
    <n v="41"/>
    <x v="209"/>
    <n v="5248"/>
    <n v="1731.8399999999997"/>
    <n v="0.32999999999999996"/>
    <x v="1"/>
    <x v="7"/>
    <x v="1"/>
    <n v="41"/>
    <n v="13.529999999999998"/>
  </r>
  <r>
    <x v="0"/>
    <n v="1128299"/>
    <d v="2021-09-24T00:00:00"/>
    <x v="2"/>
    <s v="Arizona"/>
    <s v="Phoenix"/>
    <x v="5"/>
    <n v="43"/>
    <x v="348"/>
    <n v="5676"/>
    <n v="1816.32"/>
    <n v="0.32"/>
    <x v="1"/>
    <x v="7"/>
    <x v="1"/>
    <n v="43"/>
    <n v="13.76"/>
  </r>
  <r>
    <x v="0"/>
    <n v="1128299"/>
    <d v="2021-10-23T00:00:00"/>
    <x v="2"/>
    <s v="Arizona"/>
    <s v="Phoenix"/>
    <x v="0"/>
    <n v="36"/>
    <x v="84"/>
    <n v="6120"/>
    <n v="2570.4"/>
    <n v="0.42"/>
    <x v="1"/>
    <x v="8"/>
    <x v="1"/>
    <n v="36"/>
    <n v="15.120000000000001"/>
  </r>
  <r>
    <x v="0"/>
    <n v="1128299"/>
    <d v="2021-10-23T00:00:00"/>
    <x v="2"/>
    <s v="Arizona"/>
    <s v="Phoenix"/>
    <x v="1"/>
    <n v="33"/>
    <x v="36"/>
    <n v="5775"/>
    <n v="2425.5000000000005"/>
    <n v="0.42000000000000004"/>
    <x v="1"/>
    <x v="8"/>
    <x v="1"/>
    <n v="33"/>
    <n v="13.860000000000003"/>
  </r>
  <r>
    <x v="0"/>
    <n v="1128299"/>
    <d v="2021-10-23T00:00:00"/>
    <x v="2"/>
    <s v="Arizona"/>
    <s v="Phoenix"/>
    <x v="2"/>
    <n v="31"/>
    <x v="215"/>
    <n v="3441"/>
    <n v="1273.17"/>
    <n v="0.37"/>
    <x v="1"/>
    <x v="8"/>
    <x v="1"/>
    <n v="31"/>
    <n v="11.47"/>
  </r>
  <r>
    <x v="0"/>
    <n v="1128299"/>
    <d v="2021-10-23T00:00:00"/>
    <x v="2"/>
    <s v="Arizona"/>
    <s v="Phoenix"/>
    <x v="3"/>
    <n v="32"/>
    <x v="240"/>
    <n v="3264"/>
    <n v="1272.9599999999998"/>
    <n v="0.38999999999999996"/>
    <x v="1"/>
    <x v="8"/>
    <x v="1"/>
    <n v="32"/>
    <n v="12.479999999999999"/>
  </r>
  <r>
    <x v="0"/>
    <n v="1128299"/>
    <d v="2021-10-23T00:00:00"/>
    <x v="2"/>
    <s v="Arizona"/>
    <s v="Phoenix"/>
    <x v="4"/>
    <n v="44"/>
    <x v="246"/>
    <n v="3872"/>
    <n v="1432.6399999999999"/>
    <n v="0.37"/>
    <x v="1"/>
    <x v="8"/>
    <x v="1"/>
    <n v="44"/>
    <n v="16.279999999999998"/>
  </r>
  <r>
    <x v="0"/>
    <n v="1128299"/>
    <d v="2021-10-23T00:00:00"/>
    <x v="2"/>
    <s v="Arizona"/>
    <s v="Phoenix"/>
    <x v="5"/>
    <n v="47"/>
    <x v="336"/>
    <n v="5029"/>
    <n v="1458.4099999999999"/>
    <n v="0.28999999999999998"/>
    <x v="1"/>
    <x v="8"/>
    <x v="1"/>
    <n v="47"/>
    <n v="13.629999999999999"/>
  </r>
  <r>
    <x v="0"/>
    <n v="1128299"/>
    <d v="2021-11-23T00:00:00"/>
    <x v="2"/>
    <s v="Arizona"/>
    <s v="Phoenix"/>
    <x v="0"/>
    <n v="31"/>
    <x v="42"/>
    <n v="4650"/>
    <n v="1767"/>
    <n v="0.38"/>
    <x v="1"/>
    <x v="9"/>
    <x v="1"/>
    <n v="31"/>
    <n v="11.78"/>
  </r>
  <r>
    <x v="0"/>
    <n v="1128299"/>
    <d v="2021-11-23T00:00:00"/>
    <x v="2"/>
    <s v="Arizona"/>
    <s v="Phoenix"/>
    <x v="1"/>
    <n v="38"/>
    <x v="134"/>
    <n v="6194"/>
    <n v="2911.1800000000003"/>
    <n v="0.47000000000000003"/>
    <x v="1"/>
    <x v="9"/>
    <x v="1"/>
    <n v="38"/>
    <n v="17.860000000000003"/>
  </r>
  <r>
    <x v="0"/>
    <n v="1128299"/>
    <d v="2021-11-23T00:00:00"/>
    <x v="2"/>
    <s v="Arizona"/>
    <s v="Phoenix"/>
    <x v="2"/>
    <n v="33"/>
    <x v="168"/>
    <n v="4092"/>
    <n v="1595.8799999999999"/>
    <n v="0.38999999999999996"/>
    <x v="1"/>
    <x v="9"/>
    <x v="1"/>
    <n v="33"/>
    <n v="12.87"/>
  </r>
  <r>
    <x v="0"/>
    <n v="1128299"/>
    <d v="2021-11-23T00:00:00"/>
    <x v="2"/>
    <s v="Arizona"/>
    <s v="Phoenix"/>
    <x v="3"/>
    <n v="33"/>
    <x v="210"/>
    <n v="3828"/>
    <n v="1607.76"/>
    <n v="0.42"/>
    <x v="1"/>
    <x v="9"/>
    <x v="1"/>
    <n v="33"/>
    <n v="13.86"/>
  </r>
  <r>
    <x v="0"/>
    <n v="1128299"/>
    <d v="2021-11-23T00:00:00"/>
    <x v="2"/>
    <s v="Arizona"/>
    <s v="Phoenix"/>
    <x v="4"/>
    <n v="44"/>
    <x v="343"/>
    <n v="4356"/>
    <n v="1568.1599999999999"/>
    <n v="0.36"/>
    <x v="1"/>
    <x v="9"/>
    <x v="1"/>
    <n v="44"/>
    <n v="15.839999999999998"/>
  </r>
  <r>
    <x v="0"/>
    <n v="1128299"/>
    <d v="2021-11-23T00:00:00"/>
    <x v="2"/>
    <s v="Arizona"/>
    <s v="Phoenix"/>
    <x v="5"/>
    <n v="39"/>
    <x v="150"/>
    <n v="5460"/>
    <n v="1528.8000000000002"/>
    <n v="0.28000000000000003"/>
    <x v="1"/>
    <x v="9"/>
    <x v="1"/>
    <n v="39"/>
    <n v="10.920000000000002"/>
  </r>
  <r>
    <x v="0"/>
    <n v="1128299"/>
    <d v="2021-12-22T00:00:00"/>
    <x v="2"/>
    <s v="Arizona"/>
    <s v="Phoenix"/>
    <x v="0"/>
    <n v="35"/>
    <x v="145"/>
    <n v="6790"/>
    <n v="2716"/>
    <n v="0.39999999999999997"/>
    <x v="1"/>
    <x v="10"/>
    <x v="1"/>
    <n v="35"/>
    <n v="14"/>
  </r>
  <r>
    <x v="0"/>
    <n v="1128299"/>
    <d v="2021-12-22T00:00:00"/>
    <x v="2"/>
    <s v="Arizona"/>
    <s v="Phoenix"/>
    <x v="1"/>
    <n v="33"/>
    <x v="127"/>
    <n v="7029"/>
    <n v="3233.34"/>
    <n v="0.46"/>
    <x v="1"/>
    <x v="10"/>
    <x v="1"/>
    <n v="33"/>
    <n v="15.180000000000001"/>
  </r>
  <r>
    <x v="4"/>
    <n v="1128299"/>
    <d v="2021-12-22T00:00:00"/>
    <x v="2"/>
    <s v="Arizona"/>
    <s v="Phoenix"/>
    <x v="2"/>
    <n v="35"/>
    <x v="224"/>
    <n v="4760"/>
    <n v="1951.6"/>
    <n v="0.41"/>
    <x v="1"/>
    <x v="10"/>
    <x v="1"/>
    <n v="35"/>
    <n v="14.35"/>
  </r>
  <r>
    <x v="4"/>
    <n v="1128299"/>
    <d v="2021-12-22T00:00:00"/>
    <x v="2"/>
    <s v="Arizona"/>
    <s v="Phoenix"/>
    <x v="3"/>
    <n v="32"/>
    <x v="209"/>
    <n v="4096"/>
    <n v="1679.36"/>
    <n v="0.41"/>
    <x v="1"/>
    <x v="10"/>
    <x v="1"/>
    <n v="32"/>
    <n v="13.12"/>
  </r>
  <r>
    <x v="4"/>
    <n v="1128299"/>
    <d v="2021-12-22T00:00:00"/>
    <x v="2"/>
    <s v="Arizona"/>
    <s v="Phoenix"/>
    <x v="4"/>
    <n v="42"/>
    <x v="245"/>
    <n v="4578"/>
    <n v="1556.5199999999998"/>
    <n v="0.33999999999999997"/>
    <x v="1"/>
    <x v="10"/>
    <x v="1"/>
    <n v="42"/>
    <n v="14.279999999999998"/>
  </r>
  <r>
    <x v="4"/>
    <n v="1128299"/>
    <d v="2021-12-22T00:00:00"/>
    <x v="2"/>
    <s v="Arizona"/>
    <s v="Phoenix"/>
    <x v="5"/>
    <n v="43"/>
    <x v="192"/>
    <n v="5805"/>
    <n v="1625.4"/>
    <n v="0.28000000000000003"/>
    <x v="1"/>
    <x v="10"/>
    <x v="1"/>
    <n v="43"/>
    <n v="12.040000000000001"/>
  </r>
  <r>
    <x v="4"/>
    <n v="1128299"/>
    <d v="2021-01-26T00:00:00"/>
    <x v="2"/>
    <s v="Arizona"/>
    <s v="Phoenix"/>
    <x v="0"/>
    <n v="27"/>
    <x v="152"/>
    <n v="4104"/>
    <n v="1682.6399999999999"/>
    <n v="0.41"/>
    <x v="1"/>
    <x v="0"/>
    <x v="1"/>
    <n v="27"/>
    <n v="11.069999999999999"/>
  </r>
  <r>
    <x v="4"/>
    <n v="1128299"/>
    <d v="2021-01-26T00:00:00"/>
    <x v="2"/>
    <s v="Arizona"/>
    <s v="Phoenix"/>
    <x v="1"/>
    <n v="30"/>
    <x v="135"/>
    <n v="4410"/>
    <n v="2072.7000000000003"/>
    <n v="0.47000000000000003"/>
    <x v="1"/>
    <x v="0"/>
    <x v="1"/>
    <n v="30"/>
    <n v="14.100000000000001"/>
  </r>
  <r>
    <x v="4"/>
    <n v="1128299"/>
    <d v="2021-01-26T00:00:00"/>
    <x v="2"/>
    <s v="Arizona"/>
    <s v="Phoenix"/>
    <x v="2"/>
    <n v="32"/>
    <x v="350"/>
    <n v="5024"/>
    <n v="1959.36"/>
    <n v="0.38999999999999996"/>
    <x v="1"/>
    <x v="0"/>
    <x v="1"/>
    <n v="32"/>
    <n v="12.479999999999999"/>
  </r>
  <r>
    <x v="4"/>
    <n v="1128299"/>
    <d v="2021-01-26T00:00:00"/>
    <x v="2"/>
    <s v="Arizona"/>
    <s v="Phoenix"/>
    <x v="3"/>
    <n v="30"/>
    <x v="253"/>
    <n v="3030"/>
    <n v="1151.4000000000001"/>
    <n v="0.38"/>
    <x v="1"/>
    <x v="0"/>
    <x v="1"/>
    <n v="30"/>
    <n v="11.4"/>
  </r>
  <r>
    <x v="4"/>
    <n v="1128299"/>
    <d v="2021-01-26T00:00:00"/>
    <x v="2"/>
    <s v="Arizona"/>
    <s v="Phoenix"/>
    <x v="4"/>
    <n v="33"/>
    <x v="198"/>
    <n v="3102"/>
    <n v="1147.74"/>
    <n v="0.37"/>
    <x v="1"/>
    <x v="0"/>
    <x v="1"/>
    <n v="33"/>
    <n v="12.21"/>
  </r>
  <r>
    <x v="4"/>
    <n v="1128299"/>
    <d v="2021-01-26T00:00:00"/>
    <x v="2"/>
    <s v="Arizona"/>
    <s v="Phoenix"/>
    <x v="5"/>
    <n v="36"/>
    <x v="339"/>
    <n v="5976"/>
    <n v="1613.5200000000002"/>
    <n v="0.27"/>
    <x v="1"/>
    <x v="0"/>
    <x v="1"/>
    <n v="36"/>
    <n v="9.7200000000000006"/>
  </r>
  <r>
    <x v="4"/>
    <n v="1128299"/>
    <d v="2021-02-26T00:00:00"/>
    <x v="2"/>
    <s v="Arizona"/>
    <s v="Phoenix"/>
    <x v="0"/>
    <n v="27"/>
    <x v="217"/>
    <n v="4671"/>
    <n v="1868.3999999999999"/>
    <n v="0.39999999999999997"/>
    <x v="1"/>
    <x v="1"/>
    <x v="1"/>
    <n v="27"/>
    <n v="10.799999999999999"/>
  </r>
  <r>
    <x v="4"/>
    <n v="1128299"/>
    <d v="2021-02-26T00:00:00"/>
    <x v="2"/>
    <s v="Arizona"/>
    <s v="Phoenix"/>
    <x v="1"/>
    <n v="36"/>
    <x v="224"/>
    <n v="4896"/>
    <n v="2301.1200000000003"/>
    <n v="0.47000000000000003"/>
    <x v="1"/>
    <x v="1"/>
    <x v="1"/>
    <n v="36"/>
    <n v="16.920000000000002"/>
  </r>
  <r>
    <x v="4"/>
    <n v="1128299"/>
    <d v="2021-02-26T00:00:00"/>
    <x v="2"/>
    <s v="Arizona"/>
    <s v="Phoenix"/>
    <x v="2"/>
    <n v="35"/>
    <x v="348"/>
    <n v="4620"/>
    <n v="1847.9999999999998"/>
    <n v="0.39999999999999997"/>
    <x v="1"/>
    <x v="1"/>
    <x v="1"/>
    <n v="35"/>
    <n v="13.999999999999998"/>
  </r>
  <r>
    <x v="4"/>
    <n v="1128299"/>
    <d v="2021-02-26T00:00:00"/>
    <x v="2"/>
    <s v="New Mexico"/>
    <s v="Albuquerque"/>
    <x v="3"/>
    <n v="29"/>
    <x v="250"/>
    <n v="2639"/>
    <n v="976.43"/>
    <n v="0.37"/>
    <x v="1"/>
    <x v="1"/>
    <x v="1"/>
    <n v="29"/>
    <n v="10.729999999999999"/>
  </r>
  <r>
    <x v="4"/>
    <n v="1128299"/>
    <d v="2021-02-26T00:00:00"/>
    <x v="2"/>
    <s v="New Mexico"/>
    <s v="Albuquerque"/>
    <x v="4"/>
    <n v="34"/>
    <x v="345"/>
    <n v="2108"/>
    <n v="674.56000000000006"/>
    <n v="0.32"/>
    <x v="1"/>
    <x v="1"/>
    <x v="1"/>
    <n v="34"/>
    <n v="10.88"/>
  </r>
  <r>
    <x v="4"/>
    <n v="1128299"/>
    <d v="2021-02-26T00:00:00"/>
    <x v="2"/>
    <s v="New Mexico"/>
    <s v="Albuquerque"/>
    <x v="5"/>
    <n v="35"/>
    <x v="150"/>
    <n v="4900"/>
    <n v="1372.0000000000002"/>
    <n v="0.28000000000000003"/>
    <x v="1"/>
    <x v="1"/>
    <x v="1"/>
    <n v="35"/>
    <n v="9.8000000000000025"/>
  </r>
  <r>
    <x v="4"/>
    <n v="1128299"/>
    <d v="2021-03-25T00:00:00"/>
    <x v="2"/>
    <s v="New Mexico"/>
    <s v="Albuquerque"/>
    <x v="0"/>
    <n v="30"/>
    <x v="283"/>
    <n v="5610"/>
    <n v="2300.1"/>
    <n v="0.41"/>
    <x v="1"/>
    <x v="2"/>
    <x v="1"/>
    <n v="30"/>
    <n v="12.299999999999999"/>
  </r>
  <r>
    <x v="4"/>
    <n v="1128299"/>
    <d v="2021-03-25T00:00:00"/>
    <x v="2"/>
    <s v="New Mexico"/>
    <s v="Albuquerque"/>
    <x v="1"/>
    <n v="36"/>
    <x v="224"/>
    <n v="4896"/>
    <n v="2203.2000000000003"/>
    <n v="0.45"/>
    <x v="1"/>
    <x v="2"/>
    <x v="1"/>
    <n v="36"/>
    <n v="16.200000000000003"/>
  </r>
  <r>
    <x v="4"/>
    <n v="1128299"/>
    <d v="2021-03-25T00:00:00"/>
    <x v="2"/>
    <s v="New Mexico"/>
    <s v="Albuquerque"/>
    <x v="2"/>
    <n v="44"/>
    <x v="168"/>
    <n v="5456"/>
    <n v="2073.2800000000002"/>
    <n v="0.38"/>
    <x v="1"/>
    <x v="2"/>
    <x v="1"/>
    <n v="44"/>
    <n v="16.720000000000002"/>
  </r>
  <r>
    <x v="4"/>
    <n v="1128299"/>
    <d v="2021-03-25T00:00:00"/>
    <x v="2"/>
    <s v="New Mexico"/>
    <s v="Albuquerque"/>
    <x v="3"/>
    <n v="37"/>
    <x v="246"/>
    <n v="3256"/>
    <n v="1269.8399999999999"/>
    <n v="0.38999999999999996"/>
    <x v="1"/>
    <x v="2"/>
    <x v="1"/>
    <n v="37"/>
    <n v="14.43"/>
  </r>
  <r>
    <x v="4"/>
    <n v="1128299"/>
    <d v="2021-03-25T00:00:00"/>
    <x v="2"/>
    <s v="New Mexico"/>
    <s v="Albuquerque"/>
    <x v="4"/>
    <n v="41"/>
    <x v="206"/>
    <n v="2173"/>
    <n v="695.36"/>
    <n v="0.32"/>
    <x v="1"/>
    <x v="2"/>
    <x v="1"/>
    <n v="41"/>
    <n v="13.120000000000001"/>
  </r>
  <r>
    <x v="4"/>
    <n v="1128299"/>
    <d v="2021-03-25T00:00:00"/>
    <x v="2"/>
    <s v="New Mexico"/>
    <s v="Albuquerque"/>
    <x v="5"/>
    <n v="44"/>
    <x v="165"/>
    <n v="5764"/>
    <n v="1786.84"/>
    <n v="0.31"/>
    <x v="1"/>
    <x v="2"/>
    <x v="1"/>
    <n v="44"/>
    <n v="13.639999999999999"/>
  </r>
  <r>
    <x v="4"/>
    <n v="1128299"/>
    <d v="2021-04-26T00:00:00"/>
    <x v="2"/>
    <s v="New Mexico"/>
    <s v="Albuquerque"/>
    <x v="0"/>
    <n v="41"/>
    <x v="241"/>
    <n v="6765"/>
    <n v="2841.2999999999997"/>
    <n v="0.42"/>
    <x v="1"/>
    <x v="3"/>
    <x v="1"/>
    <n v="41"/>
    <n v="17.22"/>
  </r>
  <r>
    <x v="4"/>
    <n v="1128299"/>
    <d v="2021-04-26T00:00:00"/>
    <x v="2"/>
    <s v="New Mexico"/>
    <s v="Albuquerque"/>
    <x v="1"/>
    <n v="43"/>
    <x v="245"/>
    <n v="4687"/>
    <n v="2156.02"/>
    <n v="0.46"/>
    <x v="1"/>
    <x v="3"/>
    <x v="1"/>
    <n v="43"/>
    <n v="19.78"/>
  </r>
  <r>
    <x v="4"/>
    <n v="1128299"/>
    <d v="2021-04-26T00:00:00"/>
    <x v="2"/>
    <s v="New Mexico"/>
    <s v="Albuquerque"/>
    <x v="2"/>
    <n v="44"/>
    <x v="150"/>
    <n v="6160"/>
    <n v="2587.1999999999998"/>
    <n v="0.42"/>
    <x v="1"/>
    <x v="3"/>
    <x v="1"/>
    <n v="44"/>
    <n v="18.48"/>
  </r>
  <r>
    <x v="4"/>
    <n v="1128299"/>
    <d v="2021-04-26T00:00:00"/>
    <x v="2"/>
    <s v="New Mexico"/>
    <s v="Albuquerque"/>
    <x v="3"/>
    <n v="37"/>
    <x v="294"/>
    <n v="3552"/>
    <n v="1385.2799999999997"/>
    <n v="0.38999999999999996"/>
    <x v="1"/>
    <x v="3"/>
    <x v="1"/>
    <n v="37"/>
    <n v="14.429999999999998"/>
  </r>
  <r>
    <x v="4"/>
    <n v="1128299"/>
    <d v="2021-04-26T00:00:00"/>
    <x v="2"/>
    <s v="New Mexico"/>
    <s v="Albuquerque"/>
    <x v="4"/>
    <n v="46"/>
    <x v="180"/>
    <n v="2760"/>
    <n v="965.99999999999989"/>
    <n v="0.35"/>
    <x v="1"/>
    <x v="3"/>
    <x v="1"/>
    <n v="46"/>
    <n v="16.099999999999998"/>
  </r>
  <r>
    <x v="4"/>
    <n v="1128299"/>
    <d v="2021-04-26T00:00:00"/>
    <x v="2"/>
    <s v="New Mexico"/>
    <s v="Albuquerque"/>
    <x v="5"/>
    <n v="56"/>
    <x v="210"/>
    <n v="6496"/>
    <n v="1818.88"/>
    <n v="0.28000000000000003"/>
    <x v="1"/>
    <x v="3"/>
    <x v="1"/>
    <n v="56"/>
    <n v="15.680000000000001"/>
  </r>
  <r>
    <x v="4"/>
    <n v="1128299"/>
    <d v="2021-05-27T00:00:00"/>
    <x v="2"/>
    <s v="New Mexico"/>
    <s v="Albuquerque"/>
    <x v="0"/>
    <n v="43"/>
    <x v="328"/>
    <n v="7912"/>
    <n v="3243.9199999999996"/>
    <n v="0.41"/>
    <x v="1"/>
    <x v="4"/>
    <x v="1"/>
    <n v="43"/>
    <n v="17.63"/>
  </r>
  <r>
    <x v="4"/>
    <n v="1128299"/>
    <d v="2021-05-27T00:00:00"/>
    <x v="2"/>
    <s v="New Mexico"/>
    <s v="Albuquerque"/>
    <x v="1"/>
    <n v="46"/>
    <x v="224"/>
    <n v="6256"/>
    <n v="2627.5200000000004"/>
    <n v="0.42000000000000004"/>
    <x v="1"/>
    <x v="4"/>
    <x v="1"/>
    <n v="46"/>
    <n v="19.320000000000004"/>
  </r>
  <r>
    <x v="4"/>
    <n v="1128299"/>
    <d v="2021-05-27T00:00:00"/>
    <x v="2"/>
    <s v="New Mexico"/>
    <s v="Albuquerque"/>
    <x v="2"/>
    <n v="46"/>
    <x v="192"/>
    <n v="6210"/>
    <n v="2546.1"/>
    <n v="0.41"/>
    <x v="1"/>
    <x v="4"/>
    <x v="1"/>
    <n v="46"/>
    <n v="18.86"/>
  </r>
  <r>
    <x v="4"/>
    <n v="1128299"/>
    <d v="2021-05-27T00:00:00"/>
    <x v="2"/>
    <s v="New Mexico"/>
    <s v="Albuquerque"/>
    <x v="3"/>
    <n v="43"/>
    <x v="245"/>
    <n v="4687"/>
    <n v="1921.6699999999998"/>
    <n v="0.41"/>
    <x v="1"/>
    <x v="4"/>
    <x v="1"/>
    <n v="43"/>
    <n v="17.63"/>
  </r>
  <r>
    <x v="4"/>
    <n v="1128299"/>
    <d v="2021-05-27T00:00:00"/>
    <x v="2"/>
    <s v="New Mexico"/>
    <s v="Albuquerque"/>
    <x v="4"/>
    <n v="45"/>
    <x v="252"/>
    <n v="3510"/>
    <n v="1228.5"/>
    <n v="0.35"/>
    <x v="1"/>
    <x v="4"/>
    <x v="1"/>
    <n v="45"/>
    <n v="15.75"/>
  </r>
  <r>
    <x v="4"/>
    <n v="1128299"/>
    <d v="2021-05-27T00:00:00"/>
    <x v="2"/>
    <s v="New Mexico"/>
    <s v="Albuquerque"/>
    <x v="5"/>
    <n v="56"/>
    <x v="348"/>
    <n v="7392"/>
    <n v="2143.6799999999998"/>
    <n v="0.28999999999999998"/>
    <x v="1"/>
    <x v="4"/>
    <x v="1"/>
    <n v="56"/>
    <n v="16.239999999999998"/>
  </r>
  <r>
    <x v="4"/>
    <n v="1128299"/>
    <d v="2021-06-26T00:00:00"/>
    <x v="2"/>
    <s v="New Mexico"/>
    <s v="Albuquerque"/>
    <x v="0"/>
    <n v="37"/>
    <x v="167"/>
    <n v="8288"/>
    <n v="3232.3199999999997"/>
    <n v="0.38999999999999996"/>
    <x v="1"/>
    <x v="11"/>
    <x v="1"/>
    <n v="37"/>
    <n v="14.429999999999998"/>
  </r>
  <r>
    <x v="4"/>
    <n v="1128299"/>
    <d v="2021-06-26T00:00:00"/>
    <x v="2"/>
    <s v="New Mexico"/>
    <s v="Albuquerque"/>
    <x v="1"/>
    <n v="47"/>
    <x v="283"/>
    <n v="8789"/>
    <n v="3779.2700000000004"/>
    <n v="0.43000000000000005"/>
    <x v="1"/>
    <x v="11"/>
    <x v="1"/>
    <n v="47"/>
    <n v="20.21"/>
  </r>
  <r>
    <x v="4"/>
    <n v="1128299"/>
    <d v="2021-06-26T00:00:00"/>
    <x v="2"/>
    <s v="New Mexico"/>
    <s v="Albuquerque"/>
    <x v="2"/>
    <n v="41"/>
    <x v="335"/>
    <n v="7913"/>
    <n v="3165.2"/>
    <n v="0.39999999999999997"/>
    <x v="1"/>
    <x v="11"/>
    <x v="1"/>
    <n v="41"/>
    <n v="16.399999999999999"/>
  </r>
  <r>
    <x v="4"/>
    <n v="1128299"/>
    <d v="2021-06-26T00:00:00"/>
    <x v="2"/>
    <s v="New Mexico"/>
    <s v="Albuquerque"/>
    <x v="3"/>
    <n v="37"/>
    <x v="209"/>
    <n v="4736"/>
    <n v="1894.3999999999999"/>
    <n v="0.39999999999999997"/>
    <x v="1"/>
    <x v="11"/>
    <x v="1"/>
    <n v="37"/>
    <n v="14.799999999999999"/>
  </r>
  <r>
    <x v="4"/>
    <n v="1128299"/>
    <d v="2021-06-26T00:00:00"/>
    <x v="2"/>
    <s v="New Mexico"/>
    <s v="Albuquerque"/>
    <x v="4"/>
    <n v="44"/>
    <x v="270"/>
    <n v="4092"/>
    <n v="1432.1999999999998"/>
    <n v="0.35"/>
    <x v="1"/>
    <x v="11"/>
    <x v="1"/>
    <n v="44"/>
    <n v="15.399999999999999"/>
  </r>
  <r>
    <x v="4"/>
    <n v="1128299"/>
    <d v="2021-06-26T00:00:00"/>
    <x v="2"/>
    <s v="New Mexico"/>
    <s v="Albuquerque"/>
    <x v="5"/>
    <n v="50"/>
    <x v="337"/>
    <n v="9600"/>
    <n v="2688.0000000000005"/>
    <n v="0.28000000000000003"/>
    <x v="1"/>
    <x v="11"/>
    <x v="1"/>
    <n v="50"/>
    <n v="14.000000000000002"/>
  </r>
  <r>
    <x v="4"/>
    <n v="1128299"/>
    <d v="2021-07-25T00:00:00"/>
    <x v="2"/>
    <s v="New Mexico"/>
    <s v="Albuquerque"/>
    <x v="0"/>
    <n v="41"/>
    <x v="154"/>
    <n v="10168"/>
    <n v="3965.5199999999995"/>
    <n v="0.38999999999999996"/>
    <x v="1"/>
    <x v="5"/>
    <x v="1"/>
    <n v="41"/>
    <n v="15.989999999999998"/>
  </r>
  <r>
    <x v="4"/>
    <n v="1128299"/>
    <d v="2021-07-25T00:00:00"/>
    <x v="2"/>
    <s v="New Mexico"/>
    <s v="Albuquerque"/>
    <x v="1"/>
    <n v="45"/>
    <x v="124"/>
    <n v="9450"/>
    <n v="4063.5000000000005"/>
    <n v="0.43000000000000005"/>
    <x v="1"/>
    <x v="5"/>
    <x v="1"/>
    <n v="45"/>
    <n v="19.350000000000001"/>
  </r>
  <r>
    <x v="4"/>
    <n v="1128299"/>
    <d v="2021-07-25T00:00:00"/>
    <x v="2"/>
    <s v="New Mexico"/>
    <s v="Albuquerque"/>
    <x v="2"/>
    <n v="39"/>
    <x v="347"/>
    <n v="6669"/>
    <n v="2467.5299999999997"/>
    <n v="0.37"/>
    <x v="1"/>
    <x v="5"/>
    <x v="1"/>
    <n v="39"/>
    <n v="14.429999999999998"/>
  </r>
  <r>
    <x v="4"/>
    <n v="1128299"/>
    <d v="2021-07-25T00:00:00"/>
    <x v="2"/>
    <s v="New Mexico"/>
    <s v="Albuquerque"/>
    <x v="3"/>
    <n v="39"/>
    <x v="197"/>
    <n v="5811"/>
    <n v="2440.62"/>
    <n v="0.42"/>
    <x v="1"/>
    <x v="5"/>
    <x v="1"/>
    <n v="39"/>
    <n v="16.38"/>
  </r>
  <r>
    <x v="4"/>
    <n v="1128299"/>
    <d v="2021-07-25T00:00:00"/>
    <x v="2"/>
    <s v="New Mexico"/>
    <s v="Albuquerque"/>
    <x v="4"/>
    <n v="40"/>
    <x v="160"/>
    <n v="6400"/>
    <n v="2048"/>
    <n v="0.32"/>
    <x v="1"/>
    <x v="5"/>
    <x v="1"/>
    <n v="40"/>
    <n v="12.8"/>
  </r>
  <r>
    <x v="4"/>
    <n v="1128299"/>
    <d v="2021-07-25T00:00:00"/>
    <x v="2"/>
    <s v="New Mexico"/>
    <s v="Albuquerque"/>
    <x v="5"/>
    <n v="49"/>
    <x v="160"/>
    <n v="7840"/>
    <n v="2508.8000000000002"/>
    <n v="0.32"/>
    <x v="1"/>
    <x v="5"/>
    <x v="1"/>
    <n v="49"/>
    <n v="15.680000000000001"/>
  </r>
  <r>
    <x v="4"/>
    <n v="1128299"/>
    <d v="2021-08-26T00:00:00"/>
    <x v="2"/>
    <s v="New Mexico"/>
    <s v="Albuquerque"/>
    <x v="0"/>
    <n v="40"/>
    <x v="167"/>
    <n v="8960"/>
    <n v="3315.2"/>
    <n v="0.37"/>
    <x v="1"/>
    <x v="6"/>
    <x v="1"/>
    <n v="40"/>
    <n v="14.799999999999999"/>
  </r>
  <r>
    <x v="4"/>
    <n v="1128299"/>
    <d v="2021-08-26T00:00:00"/>
    <x v="2"/>
    <s v="New Mexico"/>
    <s v="Albuquerque"/>
    <x v="1"/>
    <n v="44"/>
    <x v="159"/>
    <n v="9152"/>
    <n v="4026.88"/>
    <n v="0.44"/>
    <x v="1"/>
    <x v="6"/>
    <x v="1"/>
    <n v="44"/>
    <n v="19.36"/>
  </r>
  <r>
    <x v="4"/>
    <n v="1128299"/>
    <d v="2021-08-26T00:00:00"/>
    <x v="2"/>
    <s v="New Mexico"/>
    <s v="Albuquerque"/>
    <x v="2"/>
    <n v="46"/>
    <x v="134"/>
    <n v="7498"/>
    <n v="2999.2"/>
    <n v="0.39999999999999997"/>
    <x v="1"/>
    <x v="6"/>
    <x v="1"/>
    <n v="46"/>
    <n v="18.399999999999999"/>
  </r>
  <r>
    <x v="4"/>
    <n v="1128299"/>
    <d v="2021-08-26T00:00:00"/>
    <x v="2"/>
    <s v="New Mexico"/>
    <s v="Albuquerque"/>
    <x v="3"/>
    <n v="46"/>
    <x v="152"/>
    <n v="6992"/>
    <n v="2587.04"/>
    <n v="0.37"/>
    <x v="1"/>
    <x v="6"/>
    <x v="1"/>
    <n v="46"/>
    <n v="17.02"/>
  </r>
  <r>
    <x v="4"/>
    <n v="1128299"/>
    <d v="2021-08-26T00:00:00"/>
    <x v="2"/>
    <s v="New Mexico"/>
    <s v="Albuquerque"/>
    <x v="4"/>
    <n v="48"/>
    <x v="244"/>
    <n v="7776"/>
    <n v="2643.8399999999997"/>
    <n v="0.33999999999999997"/>
    <x v="1"/>
    <x v="6"/>
    <x v="1"/>
    <n v="48"/>
    <n v="16.319999999999997"/>
  </r>
  <r>
    <x v="4"/>
    <n v="1128299"/>
    <d v="2021-08-26T00:00:00"/>
    <x v="2"/>
    <s v="New Mexico"/>
    <s v="Albuquerque"/>
    <x v="5"/>
    <n v="50"/>
    <x v="269"/>
    <n v="7650"/>
    <n v="2448"/>
    <n v="0.32"/>
    <x v="1"/>
    <x v="6"/>
    <x v="1"/>
    <n v="50"/>
    <n v="16"/>
  </r>
  <r>
    <x v="4"/>
    <n v="1128299"/>
    <d v="2021-09-27T00:00:00"/>
    <x v="2"/>
    <s v="New Mexico"/>
    <s v="Albuquerque"/>
    <x v="0"/>
    <n v="37"/>
    <x v="92"/>
    <n v="7622"/>
    <n v="3201.24"/>
    <n v="0.42"/>
    <x v="1"/>
    <x v="7"/>
    <x v="1"/>
    <n v="37"/>
    <n v="15.54"/>
  </r>
  <r>
    <x v="4"/>
    <n v="1128299"/>
    <d v="2021-09-27T00:00:00"/>
    <x v="2"/>
    <s v="New Mexico"/>
    <s v="Albuquerque"/>
    <x v="1"/>
    <n v="39"/>
    <x v="143"/>
    <n v="7332"/>
    <n v="3372.7200000000003"/>
    <n v="0.46"/>
    <x v="1"/>
    <x v="7"/>
    <x v="1"/>
    <n v="39"/>
    <n v="17.940000000000001"/>
  </r>
  <r>
    <x v="4"/>
    <n v="1128299"/>
    <d v="2021-09-27T00:00:00"/>
    <x v="2"/>
    <s v="New Mexico"/>
    <s v="Albuquerque"/>
    <x v="2"/>
    <n v="39"/>
    <x v="135"/>
    <n v="5733"/>
    <n v="2407.86"/>
    <n v="0.42"/>
    <x v="1"/>
    <x v="7"/>
    <x v="1"/>
    <n v="39"/>
    <n v="16.380000000000003"/>
  </r>
  <r>
    <x v="4"/>
    <n v="1128299"/>
    <d v="2021-09-27T00:00:00"/>
    <x v="2"/>
    <s v="New Mexico"/>
    <s v="Albuquerque"/>
    <x v="3"/>
    <n v="37"/>
    <x v="57"/>
    <n v="5365"/>
    <n v="2199.65"/>
    <n v="0.41"/>
    <x v="1"/>
    <x v="7"/>
    <x v="1"/>
    <n v="37"/>
    <n v="15.17"/>
  </r>
  <r>
    <x v="4"/>
    <n v="1128299"/>
    <d v="2021-09-27T00:00:00"/>
    <x v="2"/>
    <s v="New Mexico"/>
    <s v="Albuquerque"/>
    <x v="4"/>
    <n v="40"/>
    <x v="57"/>
    <n v="5800"/>
    <n v="2029.9999999999998"/>
    <n v="0.35"/>
    <x v="1"/>
    <x v="7"/>
    <x v="1"/>
    <n v="40"/>
    <n v="13.999999999999998"/>
  </r>
  <r>
    <x v="4"/>
    <n v="1128299"/>
    <d v="2021-09-27T00:00:00"/>
    <x v="2"/>
    <s v="New Mexico"/>
    <s v="Albuquerque"/>
    <x v="5"/>
    <n v="48"/>
    <x v="350"/>
    <n v="7536"/>
    <n v="2260.7999999999997"/>
    <n v="0.3"/>
    <x v="1"/>
    <x v="7"/>
    <x v="1"/>
    <n v="48"/>
    <n v="14.399999999999999"/>
  </r>
  <r>
    <x v="4"/>
    <n v="1128299"/>
    <d v="2021-10-26T00:00:00"/>
    <x v="2"/>
    <s v="New Mexico"/>
    <s v="Albuquerque"/>
    <x v="0"/>
    <n v="35"/>
    <x v="347"/>
    <n v="5985"/>
    <n v="2214.4499999999998"/>
    <n v="0.37"/>
    <x v="1"/>
    <x v="8"/>
    <x v="1"/>
    <n v="35"/>
    <n v="12.95"/>
  </r>
  <r>
    <x v="4"/>
    <n v="1128299"/>
    <d v="2021-10-26T00:00:00"/>
    <x v="2"/>
    <s v="New Mexico"/>
    <s v="Albuquerque"/>
    <x v="1"/>
    <n v="38"/>
    <x v="131"/>
    <n v="6916"/>
    <n v="2973.8800000000006"/>
    <n v="0.43000000000000005"/>
    <x v="1"/>
    <x v="8"/>
    <x v="1"/>
    <n v="38"/>
    <n v="16.340000000000003"/>
  </r>
  <r>
    <x v="4"/>
    <n v="1128299"/>
    <d v="2021-10-26T00:00:00"/>
    <x v="2"/>
    <s v="New Mexico"/>
    <s v="Albuquerque"/>
    <x v="2"/>
    <n v="34"/>
    <x v="196"/>
    <n v="4080"/>
    <n v="1631.9999999999998"/>
    <n v="0.39999999999999997"/>
    <x v="1"/>
    <x v="8"/>
    <x v="1"/>
    <n v="34"/>
    <n v="13.599999999999998"/>
  </r>
  <r>
    <x v="4"/>
    <n v="1128299"/>
    <d v="2021-10-26T00:00:00"/>
    <x v="2"/>
    <s v="New Mexico"/>
    <s v="Albuquerque"/>
    <x v="3"/>
    <n v="35"/>
    <x v="205"/>
    <n v="3920"/>
    <n v="1646.3999999999999"/>
    <n v="0.42"/>
    <x v="1"/>
    <x v="8"/>
    <x v="1"/>
    <n v="35"/>
    <n v="14.7"/>
  </r>
  <r>
    <x v="4"/>
    <n v="1128299"/>
    <d v="2021-10-26T00:00:00"/>
    <x v="2"/>
    <s v="New Mexico"/>
    <s v="Albuquerque"/>
    <x v="4"/>
    <n v="41"/>
    <x v="351"/>
    <n v="4674"/>
    <n v="1542.4199999999998"/>
    <n v="0.32999999999999996"/>
    <x v="1"/>
    <x v="8"/>
    <x v="1"/>
    <n v="41"/>
    <n v="13.53"/>
  </r>
  <r>
    <x v="4"/>
    <n v="1128299"/>
    <d v="2021-10-26T00:00:00"/>
    <x v="2"/>
    <s v="New Mexico"/>
    <s v="Albuquerque"/>
    <x v="5"/>
    <n v="57"/>
    <x v="165"/>
    <n v="7467"/>
    <n v="2314.77"/>
    <n v="0.31"/>
    <x v="1"/>
    <x v="8"/>
    <x v="1"/>
    <n v="57"/>
    <n v="17.669999999999998"/>
  </r>
  <r>
    <x v="4"/>
    <n v="1128299"/>
    <d v="2021-11-26T00:00:00"/>
    <x v="2"/>
    <s v="New Mexico"/>
    <s v="Albuquerque"/>
    <x v="0"/>
    <n v="47"/>
    <x v="129"/>
    <n v="8272"/>
    <n v="3391.52"/>
    <n v="0.41"/>
    <x v="1"/>
    <x v="9"/>
    <x v="1"/>
    <n v="47"/>
    <n v="19.27"/>
  </r>
  <r>
    <x v="4"/>
    <n v="1128299"/>
    <d v="2021-11-26T00:00:00"/>
    <x v="2"/>
    <s v="New Mexico"/>
    <s v="Albuquerque"/>
    <x v="1"/>
    <n v="44"/>
    <x v="263"/>
    <n v="7920"/>
    <n v="3405.6000000000004"/>
    <n v="0.43000000000000005"/>
    <x v="1"/>
    <x v="9"/>
    <x v="1"/>
    <n v="44"/>
    <n v="18.920000000000002"/>
  </r>
  <r>
    <x v="4"/>
    <n v="1128299"/>
    <d v="2021-11-26T00:00:00"/>
    <x v="2"/>
    <s v="New Mexico"/>
    <s v="Albuquerque"/>
    <x v="2"/>
    <n v="46"/>
    <x v="197"/>
    <n v="6854"/>
    <n v="2535.98"/>
    <n v="0.37"/>
    <x v="1"/>
    <x v="9"/>
    <x v="1"/>
    <n v="46"/>
    <n v="17.02"/>
  </r>
  <r>
    <x v="4"/>
    <n v="1128299"/>
    <d v="2021-11-26T00:00:00"/>
    <x v="2"/>
    <s v="New Mexico"/>
    <s v="Albuquerque"/>
    <x v="3"/>
    <n v="40"/>
    <x v="224"/>
    <n v="5440"/>
    <n v="2230.4"/>
    <n v="0.41"/>
    <x v="1"/>
    <x v="9"/>
    <x v="1"/>
    <n v="40"/>
    <n v="16.400000000000002"/>
  </r>
  <r>
    <x v="4"/>
    <n v="1128299"/>
    <d v="2021-11-26T00:00:00"/>
    <x v="2"/>
    <s v="New Mexico"/>
    <s v="Albuquerque"/>
    <x v="4"/>
    <n v="54"/>
    <x v="165"/>
    <n v="7074"/>
    <n v="2617.38"/>
    <n v="0.37"/>
    <x v="1"/>
    <x v="9"/>
    <x v="1"/>
    <n v="54"/>
    <n v="19.98"/>
  </r>
  <r>
    <x v="4"/>
    <n v="1128299"/>
    <d v="2021-11-26T00:00:00"/>
    <x v="2"/>
    <s v="New Mexico"/>
    <s v="Albuquerque"/>
    <x v="5"/>
    <n v="56"/>
    <x v="84"/>
    <n v="9520"/>
    <n v="2856"/>
    <n v="0.3"/>
    <x v="1"/>
    <x v="9"/>
    <x v="1"/>
    <n v="56"/>
    <n v="16.8"/>
  </r>
  <r>
    <x v="4"/>
    <n v="1128299"/>
    <d v="2021-12-25T00:00:00"/>
    <x v="2"/>
    <s v="New Mexico"/>
    <s v="Albuquerque"/>
    <x v="0"/>
    <n v="44"/>
    <x v="99"/>
    <n v="10472"/>
    <n v="4398.24"/>
    <n v="0.42"/>
    <x v="1"/>
    <x v="10"/>
    <x v="1"/>
    <n v="44"/>
    <n v="18.48"/>
  </r>
  <r>
    <x v="4"/>
    <n v="1128299"/>
    <d v="2021-12-25T00:00:00"/>
    <x v="2"/>
    <s v="New Mexico"/>
    <s v="Albuquerque"/>
    <x v="1"/>
    <n v="47"/>
    <x v="146"/>
    <n v="10199"/>
    <n v="4793.5300000000007"/>
    <n v="0.47000000000000003"/>
    <x v="1"/>
    <x v="10"/>
    <x v="1"/>
    <n v="47"/>
    <n v="22.090000000000003"/>
  </r>
  <r>
    <x v="2"/>
    <n v="1128299"/>
    <d v="2021-12-25T00:00:00"/>
    <x v="2"/>
    <s v="New Mexico"/>
    <s v="Albuquerque"/>
    <x v="2"/>
    <n v="44"/>
    <x v="42"/>
    <n v="6600"/>
    <n v="2706"/>
    <n v="0.41"/>
    <x v="1"/>
    <x v="10"/>
    <x v="1"/>
    <n v="44"/>
    <n v="18.04"/>
  </r>
  <r>
    <x v="2"/>
    <n v="1128299"/>
    <d v="2021-12-25T00:00:00"/>
    <x v="2"/>
    <s v="New Mexico"/>
    <s v="Albuquerque"/>
    <x v="3"/>
    <n v="45"/>
    <x v="160"/>
    <n v="7200"/>
    <n v="2879.9999999999995"/>
    <n v="0.39999999999999997"/>
    <x v="1"/>
    <x v="10"/>
    <x v="1"/>
    <n v="45"/>
    <n v="17.999999999999996"/>
  </r>
  <r>
    <x v="2"/>
    <n v="1128299"/>
    <d v="2021-12-25T00:00:00"/>
    <x v="2"/>
    <s v="New Mexico"/>
    <s v="Albuquerque"/>
    <x v="4"/>
    <n v="55"/>
    <x v="209"/>
    <n v="7040"/>
    <n v="2323.1999999999998"/>
    <n v="0.32999999999999996"/>
    <x v="1"/>
    <x v="10"/>
    <x v="1"/>
    <n v="55"/>
    <n v="18.149999999999999"/>
  </r>
  <r>
    <x v="2"/>
    <n v="1128299"/>
    <d v="2021-12-25T00:00:00"/>
    <x v="2"/>
    <s v="New Mexico"/>
    <s v="Albuquerque"/>
    <x v="5"/>
    <n v="56"/>
    <x v="217"/>
    <n v="9688"/>
    <n v="2615.7600000000002"/>
    <n v="0.27"/>
    <x v="1"/>
    <x v="10"/>
    <x v="1"/>
    <n v="56"/>
    <n v="15.120000000000001"/>
  </r>
  <r>
    <x v="2"/>
    <n v="1128299"/>
    <d v="2021-01-13T00:00:00"/>
    <x v="2"/>
    <s v="New Mexico"/>
    <s v="Albuquerque"/>
    <x v="0"/>
    <n v="24"/>
    <x v="197"/>
    <n v="3576"/>
    <n v="1644.96"/>
    <n v="0.46"/>
    <x v="1"/>
    <x v="0"/>
    <x v="1"/>
    <n v="24"/>
    <n v="11.040000000000001"/>
  </r>
  <r>
    <x v="2"/>
    <n v="1128299"/>
    <d v="2021-01-13T00:00:00"/>
    <x v="2"/>
    <s v="New Mexico"/>
    <s v="Albuquerque"/>
    <x v="1"/>
    <n v="27"/>
    <x v="150"/>
    <n v="3780"/>
    <n v="1776.6000000000001"/>
    <n v="0.47000000000000003"/>
    <x v="1"/>
    <x v="0"/>
    <x v="1"/>
    <n v="27"/>
    <n v="12.690000000000001"/>
  </r>
  <r>
    <x v="2"/>
    <n v="1128299"/>
    <d v="2021-01-13T00:00:00"/>
    <x v="2"/>
    <s v="New Mexico"/>
    <s v="Albuquerque"/>
    <x v="2"/>
    <n v="32"/>
    <x v="150"/>
    <n v="4480"/>
    <n v="1881.6"/>
    <n v="0.42"/>
    <x v="1"/>
    <x v="0"/>
    <x v="1"/>
    <n v="32"/>
    <n v="13.44"/>
  </r>
  <r>
    <x v="2"/>
    <n v="1128299"/>
    <d v="2021-01-13T00:00:00"/>
    <x v="2"/>
    <s v="New Mexico"/>
    <s v="Albuquerque"/>
    <x v="3"/>
    <n v="28"/>
    <x v="343"/>
    <n v="2772"/>
    <n v="1164.24"/>
    <n v="0.42000000000000004"/>
    <x v="1"/>
    <x v="0"/>
    <x v="1"/>
    <n v="28"/>
    <n v="11.76"/>
  </r>
  <r>
    <x v="2"/>
    <n v="1128299"/>
    <d v="2021-01-13T00:00:00"/>
    <x v="2"/>
    <s v="New Mexico"/>
    <s v="Albuquerque"/>
    <x v="4"/>
    <n v="35"/>
    <x v="41"/>
    <n v="2625"/>
    <n v="1050"/>
    <n v="0.39999999999999997"/>
    <x v="1"/>
    <x v="0"/>
    <x v="1"/>
    <n v="35"/>
    <n v="14"/>
  </r>
  <r>
    <x v="2"/>
    <n v="1128299"/>
    <d v="2021-01-13T00:00:00"/>
    <x v="2"/>
    <s v="New Mexico"/>
    <s v="Albuquerque"/>
    <x v="5"/>
    <n v="28"/>
    <x v="150"/>
    <n v="3920"/>
    <n v="1254.4000000000001"/>
    <n v="0.32"/>
    <x v="1"/>
    <x v="0"/>
    <x v="1"/>
    <n v="28"/>
    <n v="8.9600000000000009"/>
  </r>
  <r>
    <x v="2"/>
    <n v="1128299"/>
    <d v="2021-02-13T00:00:00"/>
    <x v="2"/>
    <s v="New Mexico"/>
    <s v="Albuquerque"/>
    <x v="0"/>
    <n v="23"/>
    <x v="42"/>
    <n v="3450"/>
    <n v="1483.5000000000002"/>
    <n v="0.43000000000000005"/>
    <x v="1"/>
    <x v="1"/>
    <x v="1"/>
    <n v="23"/>
    <n v="9.8900000000000023"/>
  </r>
  <r>
    <x v="2"/>
    <n v="1128299"/>
    <d v="2021-02-13T00:00:00"/>
    <x v="2"/>
    <s v="New Mexico"/>
    <s v="Albuquerque"/>
    <x v="1"/>
    <n v="27"/>
    <x v="168"/>
    <n v="3348"/>
    <n v="1540.0800000000002"/>
    <n v="0.46"/>
    <x v="1"/>
    <x v="1"/>
    <x v="1"/>
    <n v="27"/>
    <n v="12.420000000000002"/>
  </r>
  <r>
    <x v="2"/>
    <n v="1128299"/>
    <d v="2021-02-13T00:00:00"/>
    <x v="2"/>
    <s v="New Mexico"/>
    <s v="Albuquerque"/>
    <x v="2"/>
    <n v="28"/>
    <x v="196"/>
    <n v="3360"/>
    <n v="1377.6"/>
    <n v="0.41"/>
    <x v="1"/>
    <x v="1"/>
    <x v="1"/>
    <n v="28"/>
    <n v="11.479999999999999"/>
  </r>
  <r>
    <x v="2"/>
    <n v="1128299"/>
    <d v="2021-02-13T00:00:00"/>
    <x v="4"/>
    <s v="Georgia"/>
    <s v="Atlanta"/>
    <x v="3"/>
    <n v="30"/>
    <x v="232"/>
    <n v="2400"/>
    <n v="1056"/>
    <n v="0.44"/>
    <x v="1"/>
    <x v="1"/>
    <x v="1"/>
    <n v="30"/>
    <n v="13.2"/>
  </r>
  <r>
    <x v="2"/>
    <n v="1128299"/>
    <d v="2021-02-13T00:00:00"/>
    <x v="4"/>
    <s v="Georgia"/>
    <s v="Atlanta"/>
    <x v="4"/>
    <n v="34"/>
    <x v="180"/>
    <n v="2040"/>
    <n v="795.59999999999991"/>
    <n v="0.38999999999999996"/>
    <x v="1"/>
    <x v="1"/>
    <x v="1"/>
    <n v="34"/>
    <n v="13.259999999999998"/>
  </r>
  <r>
    <x v="2"/>
    <n v="1128299"/>
    <d v="2021-02-13T00:00:00"/>
    <x v="4"/>
    <s v="Georgia"/>
    <s v="Atlanta"/>
    <x v="5"/>
    <n v="28"/>
    <x v="165"/>
    <n v="3668"/>
    <n v="1063.72"/>
    <n v="0.28999999999999998"/>
    <x v="1"/>
    <x v="1"/>
    <x v="1"/>
    <n v="28"/>
    <n v="8.120000000000001"/>
  </r>
  <r>
    <x v="2"/>
    <n v="1128299"/>
    <d v="2021-03-12T00:00:00"/>
    <x v="4"/>
    <s v="Georgia"/>
    <s v="Atlanta"/>
    <x v="0"/>
    <n v="30"/>
    <x v="134"/>
    <n v="4890"/>
    <n v="2102.7000000000003"/>
    <n v="0.43000000000000005"/>
    <x v="1"/>
    <x v="2"/>
    <x v="1"/>
    <n v="30"/>
    <n v="12.900000000000002"/>
  </r>
  <r>
    <x v="2"/>
    <n v="1128299"/>
    <d v="2021-03-12T00:00:00"/>
    <x v="4"/>
    <s v="Georgia"/>
    <s v="Atlanta"/>
    <x v="1"/>
    <n v="37"/>
    <x v="161"/>
    <n v="4181"/>
    <n v="1839.64"/>
    <n v="0.44"/>
    <x v="1"/>
    <x v="2"/>
    <x v="1"/>
    <n v="37"/>
    <n v="16.28"/>
  </r>
  <r>
    <x v="2"/>
    <n v="1128299"/>
    <d v="2021-03-12T00:00:00"/>
    <x v="4"/>
    <s v="Georgia"/>
    <s v="Atlanta"/>
    <x v="2"/>
    <n v="39"/>
    <x v="168"/>
    <n v="4836"/>
    <n v="1837.68"/>
    <n v="0.38"/>
    <x v="1"/>
    <x v="2"/>
    <x v="1"/>
    <n v="39"/>
    <n v="14.82"/>
  </r>
  <r>
    <x v="2"/>
    <n v="1128299"/>
    <d v="2021-03-12T00:00:00"/>
    <x v="4"/>
    <s v="Georgia"/>
    <s v="Atlanta"/>
    <x v="3"/>
    <n v="38"/>
    <x v="252"/>
    <n v="2964"/>
    <n v="1333.8"/>
    <n v="0.45"/>
    <x v="1"/>
    <x v="2"/>
    <x v="1"/>
    <n v="38"/>
    <n v="17.099999999999998"/>
  </r>
  <r>
    <x v="2"/>
    <n v="1128299"/>
    <d v="2021-03-12T00:00:00"/>
    <x v="4"/>
    <s v="Georgia"/>
    <s v="Atlanta"/>
    <x v="4"/>
    <n v="41"/>
    <x v="222"/>
    <n v="1845"/>
    <n v="756.44999999999993"/>
    <n v="0.41"/>
    <x v="1"/>
    <x v="2"/>
    <x v="1"/>
    <n v="41"/>
    <n v="16.809999999999999"/>
  </r>
  <r>
    <x v="2"/>
    <n v="1128299"/>
    <d v="2021-03-12T00:00:00"/>
    <x v="4"/>
    <s v="Georgia"/>
    <s v="Atlanta"/>
    <x v="5"/>
    <n v="40"/>
    <x v="205"/>
    <n v="4480"/>
    <n v="1299.1999999999998"/>
    <n v="0.28999999999999998"/>
    <x v="1"/>
    <x v="2"/>
    <x v="1"/>
    <n v="40"/>
    <n v="11.599999999999998"/>
  </r>
  <r>
    <x v="2"/>
    <n v="1128299"/>
    <d v="2021-04-13T00:00:00"/>
    <x v="4"/>
    <s v="Georgia"/>
    <s v="Atlanta"/>
    <x v="0"/>
    <n v="37"/>
    <x v="289"/>
    <n v="6623"/>
    <n v="2847.8900000000003"/>
    <n v="0.43000000000000005"/>
    <x v="1"/>
    <x v="3"/>
    <x v="1"/>
    <n v="37"/>
    <n v="15.910000000000002"/>
  </r>
  <r>
    <x v="2"/>
    <n v="1128299"/>
    <d v="2021-04-13T00:00:00"/>
    <x v="4"/>
    <s v="Georgia"/>
    <s v="Atlanta"/>
    <x v="1"/>
    <n v="40"/>
    <x v="215"/>
    <n v="4440"/>
    <n v="1864.8000000000002"/>
    <n v="0.42000000000000004"/>
    <x v="1"/>
    <x v="3"/>
    <x v="1"/>
    <n v="40"/>
    <n v="16.8"/>
  </r>
  <r>
    <x v="2"/>
    <n v="1128299"/>
    <d v="2021-04-13T00:00:00"/>
    <x v="4"/>
    <s v="Georgia"/>
    <s v="Atlanta"/>
    <x v="2"/>
    <n v="36"/>
    <x v="161"/>
    <n v="4068"/>
    <n v="1505.16"/>
    <n v="0.37"/>
    <x v="1"/>
    <x v="3"/>
    <x v="1"/>
    <n v="36"/>
    <n v="13.32"/>
  </r>
  <r>
    <x v="2"/>
    <n v="1128299"/>
    <d v="2021-04-13T00:00:00"/>
    <x v="4"/>
    <s v="Georgia"/>
    <s v="Atlanta"/>
    <x v="3"/>
    <n v="40"/>
    <x v="294"/>
    <n v="3840"/>
    <n v="1728"/>
    <n v="0.45"/>
    <x v="1"/>
    <x v="3"/>
    <x v="1"/>
    <n v="40"/>
    <n v="18"/>
  </r>
  <r>
    <x v="2"/>
    <n v="1128299"/>
    <d v="2021-04-13T00:00:00"/>
    <x v="4"/>
    <s v="Georgia"/>
    <s v="Atlanta"/>
    <x v="4"/>
    <n v="38"/>
    <x v="195"/>
    <n v="2128"/>
    <n v="893.76"/>
    <n v="0.42"/>
    <x v="1"/>
    <x v="3"/>
    <x v="1"/>
    <n v="38"/>
    <n v="15.959999999999999"/>
  </r>
  <r>
    <x v="2"/>
    <n v="1128299"/>
    <d v="2021-04-13T00:00:00"/>
    <x v="4"/>
    <s v="Georgia"/>
    <s v="Atlanta"/>
    <x v="5"/>
    <n v="56"/>
    <x v="205"/>
    <n v="6272"/>
    <n v="1756.16"/>
    <n v="0.28000000000000003"/>
    <x v="1"/>
    <x v="3"/>
    <x v="1"/>
    <n v="56"/>
    <n v="15.680000000000001"/>
  </r>
  <r>
    <x v="2"/>
    <n v="1128299"/>
    <d v="2021-05-14T00:00:00"/>
    <x v="4"/>
    <s v="Georgia"/>
    <s v="Atlanta"/>
    <x v="0"/>
    <n v="37"/>
    <x v="283"/>
    <n v="6919"/>
    <n v="3182.7400000000002"/>
    <n v="0.46"/>
    <x v="1"/>
    <x v="4"/>
    <x v="1"/>
    <n v="37"/>
    <n v="17.02"/>
  </r>
  <r>
    <x v="2"/>
    <n v="1128299"/>
    <d v="2021-05-14T00:00:00"/>
    <x v="4"/>
    <s v="Georgia"/>
    <s v="Atlanta"/>
    <x v="1"/>
    <n v="36"/>
    <x v="224"/>
    <n v="4896"/>
    <n v="2203.2000000000003"/>
    <n v="0.45"/>
    <x v="1"/>
    <x v="4"/>
    <x v="1"/>
    <n v="36"/>
    <n v="16.200000000000003"/>
  </r>
  <r>
    <x v="2"/>
    <n v="1128299"/>
    <d v="2021-05-14T00:00:00"/>
    <x v="4"/>
    <s v="Georgia"/>
    <s v="Atlanta"/>
    <x v="2"/>
    <n v="40"/>
    <x v="57"/>
    <n v="5800"/>
    <n v="2261.9999999999995"/>
    <n v="0.38999999999999996"/>
    <x v="1"/>
    <x v="4"/>
    <x v="1"/>
    <n v="40"/>
    <n v="15.599999999999996"/>
  </r>
  <r>
    <x v="2"/>
    <n v="1128299"/>
    <d v="2021-05-14T00:00:00"/>
    <x v="4"/>
    <s v="Georgia"/>
    <s v="Atlanta"/>
    <x v="3"/>
    <n v="34"/>
    <x v="351"/>
    <n v="3876"/>
    <n v="1666.6800000000003"/>
    <n v="0.43000000000000005"/>
    <x v="1"/>
    <x v="4"/>
    <x v="1"/>
    <n v="34"/>
    <n v="14.620000000000003"/>
  </r>
  <r>
    <x v="2"/>
    <n v="1128299"/>
    <d v="2021-05-14T00:00:00"/>
    <x v="4"/>
    <s v="Georgia"/>
    <s v="Atlanta"/>
    <x v="4"/>
    <n v="39"/>
    <x v="238"/>
    <n v="2886"/>
    <n v="1212.1199999999999"/>
    <n v="0.42"/>
    <x v="1"/>
    <x v="4"/>
    <x v="1"/>
    <n v="39"/>
    <n v="16.38"/>
  </r>
  <r>
    <x v="2"/>
    <n v="1128299"/>
    <d v="2021-05-14T00:00:00"/>
    <x v="4"/>
    <s v="Georgia"/>
    <s v="Atlanta"/>
    <x v="5"/>
    <n v="53"/>
    <x v="168"/>
    <n v="6572"/>
    <n v="2037.32"/>
    <n v="0.31"/>
    <x v="1"/>
    <x v="4"/>
    <x v="1"/>
    <n v="53"/>
    <n v="16.43"/>
  </r>
  <r>
    <x v="2"/>
    <n v="1128299"/>
    <d v="2021-06-13T00:00:00"/>
    <x v="4"/>
    <s v="Georgia"/>
    <s v="Atlanta"/>
    <x v="0"/>
    <n v="35"/>
    <x v="126"/>
    <n v="7105"/>
    <n v="3055.1500000000005"/>
    <n v="0.43000000000000005"/>
    <x v="1"/>
    <x v="11"/>
    <x v="1"/>
    <n v="35"/>
    <n v="15.050000000000002"/>
  </r>
  <r>
    <x v="2"/>
    <n v="1128299"/>
    <d v="2021-06-13T00:00:00"/>
    <x v="4"/>
    <s v="Georgia"/>
    <s v="Atlanta"/>
    <x v="1"/>
    <n v="41"/>
    <x v="134"/>
    <n v="6683"/>
    <n v="2940.52"/>
    <n v="0.44"/>
    <x v="1"/>
    <x v="11"/>
    <x v="1"/>
    <n v="41"/>
    <n v="18.04"/>
  </r>
  <r>
    <x v="2"/>
    <n v="1128299"/>
    <d v="2021-06-13T00:00:00"/>
    <x v="4"/>
    <s v="Georgia"/>
    <s v="Atlanta"/>
    <x v="2"/>
    <n v="39"/>
    <x v="174"/>
    <n v="6162"/>
    <n v="2341.56"/>
    <n v="0.38"/>
    <x v="1"/>
    <x v="11"/>
    <x v="1"/>
    <n v="39"/>
    <n v="14.82"/>
  </r>
  <r>
    <x v="2"/>
    <n v="1128299"/>
    <d v="2021-06-13T00:00:00"/>
    <x v="4"/>
    <s v="Georgia"/>
    <s v="Atlanta"/>
    <x v="3"/>
    <n v="33"/>
    <x v="348"/>
    <n v="4356"/>
    <n v="1873.0800000000002"/>
    <n v="0.43000000000000005"/>
    <x v="1"/>
    <x v="11"/>
    <x v="1"/>
    <n v="33"/>
    <n v="14.190000000000001"/>
  </r>
  <r>
    <x v="2"/>
    <n v="1128299"/>
    <d v="2021-06-13T00:00:00"/>
    <x v="4"/>
    <s v="Georgia"/>
    <s v="Atlanta"/>
    <x v="4"/>
    <n v="42"/>
    <x v="198"/>
    <n v="3948"/>
    <n v="1539.7199999999998"/>
    <n v="0.38999999999999996"/>
    <x v="1"/>
    <x v="11"/>
    <x v="1"/>
    <n v="42"/>
    <n v="16.38"/>
  </r>
  <r>
    <x v="2"/>
    <n v="1128299"/>
    <d v="2021-06-13T00:00:00"/>
    <x v="4"/>
    <s v="Georgia"/>
    <s v="Atlanta"/>
    <x v="5"/>
    <n v="53"/>
    <x v="330"/>
    <n v="10070"/>
    <n v="3222.4"/>
    <n v="0.32"/>
    <x v="1"/>
    <x v="11"/>
    <x v="1"/>
    <n v="53"/>
    <n v="16.96"/>
  </r>
  <r>
    <x v="2"/>
    <n v="1128299"/>
    <d v="2021-07-12T00:00:00"/>
    <x v="4"/>
    <s v="Georgia"/>
    <s v="Atlanta"/>
    <x v="0"/>
    <n v="37"/>
    <x v="153"/>
    <n v="8066"/>
    <n v="3710.36"/>
    <n v="0.46"/>
    <x v="1"/>
    <x v="5"/>
    <x v="1"/>
    <n v="37"/>
    <n v="17.02"/>
  </r>
  <r>
    <x v="2"/>
    <n v="1128299"/>
    <d v="2021-07-12T00:00:00"/>
    <x v="4"/>
    <s v="Georgia"/>
    <s v="Atlanta"/>
    <x v="1"/>
    <n v="37"/>
    <x v="217"/>
    <n v="6401"/>
    <n v="2944.46"/>
    <n v="0.46"/>
    <x v="1"/>
    <x v="5"/>
    <x v="1"/>
    <n v="37"/>
    <n v="17.02"/>
  </r>
  <r>
    <x v="2"/>
    <n v="1128299"/>
    <d v="2021-07-12T00:00:00"/>
    <x v="4"/>
    <s v="Georgia"/>
    <s v="Atlanta"/>
    <x v="2"/>
    <n v="41"/>
    <x v="328"/>
    <n v="7544"/>
    <n v="3093.04"/>
    <n v="0.41"/>
    <x v="1"/>
    <x v="5"/>
    <x v="1"/>
    <n v="41"/>
    <n v="16.809999999999999"/>
  </r>
  <r>
    <x v="2"/>
    <n v="1128299"/>
    <d v="2021-07-12T00:00:00"/>
    <x v="4"/>
    <s v="Georgia"/>
    <s v="Atlanta"/>
    <x v="3"/>
    <n v="39"/>
    <x v="209"/>
    <n v="4992"/>
    <n v="2246.4"/>
    <n v="0.45"/>
    <x v="1"/>
    <x v="5"/>
    <x v="1"/>
    <n v="39"/>
    <n v="17.55"/>
  </r>
  <r>
    <x v="2"/>
    <n v="1128299"/>
    <d v="2021-07-12T00:00:00"/>
    <x v="4"/>
    <s v="Georgia"/>
    <s v="Atlanta"/>
    <x v="4"/>
    <n v="39"/>
    <x v="244"/>
    <n v="6318"/>
    <n v="2400.84"/>
    <n v="0.38"/>
    <x v="1"/>
    <x v="5"/>
    <x v="1"/>
    <n v="39"/>
    <n v="14.82"/>
  </r>
  <r>
    <x v="2"/>
    <n v="1128299"/>
    <d v="2021-07-12T00:00:00"/>
    <x v="4"/>
    <s v="Georgia"/>
    <s v="Atlanta"/>
    <x v="5"/>
    <n v="51"/>
    <x v="350"/>
    <n v="8007"/>
    <n v="2322.0299999999997"/>
    <n v="0.28999999999999998"/>
    <x v="1"/>
    <x v="5"/>
    <x v="1"/>
    <n v="51"/>
    <n v="14.79"/>
  </r>
  <r>
    <x v="2"/>
    <n v="1128299"/>
    <d v="2021-08-13T00:00:00"/>
    <x v="4"/>
    <s v="Georgia"/>
    <s v="Atlanta"/>
    <x v="0"/>
    <n v="39"/>
    <x v="144"/>
    <n v="8151"/>
    <n v="3749.46"/>
    <n v="0.46"/>
    <x v="1"/>
    <x v="6"/>
    <x v="1"/>
    <n v="39"/>
    <n v="17.940000000000001"/>
  </r>
  <r>
    <x v="2"/>
    <n v="1128299"/>
    <d v="2021-08-13T00:00:00"/>
    <x v="4"/>
    <s v="Georgia"/>
    <s v="Atlanta"/>
    <x v="1"/>
    <n v="44"/>
    <x v="40"/>
    <n v="8800"/>
    <n v="3696.0000000000005"/>
    <n v="0.42000000000000004"/>
    <x v="1"/>
    <x v="6"/>
    <x v="1"/>
    <n v="44"/>
    <n v="18.480000000000004"/>
  </r>
  <r>
    <x v="2"/>
    <n v="1128299"/>
    <d v="2021-08-13T00:00:00"/>
    <x v="4"/>
    <s v="Georgia"/>
    <s v="Atlanta"/>
    <x v="2"/>
    <n v="42"/>
    <x v="42"/>
    <n v="6300"/>
    <n v="2646"/>
    <n v="0.42"/>
    <x v="1"/>
    <x v="6"/>
    <x v="1"/>
    <n v="42"/>
    <n v="17.64"/>
  </r>
  <r>
    <x v="2"/>
    <n v="1128299"/>
    <d v="2021-08-13T00:00:00"/>
    <x v="4"/>
    <s v="Georgia"/>
    <s v="Atlanta"/>
    <x v="3"/>
    <n v="42"/>
    <x v="197"/>
    <n v="6258"/>
    <n v="2816.1"/>
    <n v="0.45"/>
    <x v="1"/>
    <x v="6"/>
    <x v="1"/>
    <n v="42"/>
    <n v="18.899999999999999"/>
  </r>
  <r>
    <x v="2"/>
    <n v="1128299"/>
    <d v="2021-08-13T00:00:00"/>
    <x v="4"/>
    <s v="Georgia"/>
    <s v="Atlanta"/>
    <x v="4"/>
    <n v="51"/>
    <x v="150"/>
    <n v="7140"/>
    <n v="2784.6"/>
    <n v="0.38999999999999996"/>
    <x v="1"/>
    <x v="6"/>
    <x v="1"/>
    <n v="51"/>
    <n v="19.89"/>
  </r>
  <r>
    <x v="2"/>
    <n v="1128299"/>
    <d v="2021-08-13T00:00:00"/>
    <x v="4"/>
    <s v="Georgia"/>
    <s v="Atlanta"/>
    <x v="5"/>
    <n v="50"/>
    <x v="209"/>
    <n v="6400"/>
    <n v="1855.9999999999998"/>
    <n v="0.28999999999999998"/>
    <x v="1"/>
    <x v="6"/>
    <x v="1"/>
    <n v="50"/>
    <n v="14.499999999999998"/>
  </r>
  <r>
    <x v="2"/>
    <n v="1128299"/>
    <d v="2021-09-14T00:00:00"/>
    <x v="4"/>
    <s v="Georgia"/>
    <s v="Atlanta"/>
    <x v="0"/>
    <n v="31"/>
    <x v="322"/>
    <n v="6324"/>
    <n v="2909.04"/>
    <n v="0.46"/>
    <x v="1"/>
    <x v="7"/>
    <x v="1"/>
    <n v="31"/>
    <n v="14.26"/>
  </r>
  <r>
    <x v="2"/>
    <n v="1128299"/>
    <d v="2021-09-14T00:00:00"/>
    <x v="4"/>
    <s v="Georgia"/>
    <s v="Atlanta"/>
    <x v="1"/>
    <n v="38"/>
    <x v="334"/>
    <n v="7524"/>
    <n v="3310.56"/>
    <n v="0.44"/>
    <x v="1"/>
    <x v="7"/>
    <x v="1"/>
    <n v="38"/>
    <n v="16.72"/>
  </r>
  <r>
    <x v="2"/>
    <n v="1128299"/>
    <d v="2021-09-14T00:00:00"/>
    <x v="4"/>
    <s v="Georgia"/>
    <s v="Atlanta"/>
    <x v="2"/>
    <n v="32"/>
    <x v="192"/>
    <n v="4320"/>
    <n v="1598.4"/>
    <n v="0.37"/>
    <x v="1"/>
    <x v="7"/>
    <x v="1"/>
    <n v="32"/>
    <n v="11.84"/>
  </r>
  <r>
    <x v="2"/>
    <n v="1128299"/>
    <d v="2021-09-14T00:00:00"/>
    <x v="4"/>
    <s v="Georgia"/>
    <s v="Atlanta"/>
    <x v="3"/>
    <n v="35"/>
    <x v="196"/>
    <n v="4200"/>
    <n v="1932"/>
    <n v="0.46"/>
    <x v="1"/>
    <x v="7"/>
    <x v="1"/>
    <n v="35"/>
    <n v="16.100000000000001"/>
  </r>
  <r>
    <x v="2"/>
    <n v="1128299"/>
    <d v="2021-09-14T00:00:00"/>
    <x v="4"/>
    <s v="Georgia"/>
    <s v="Atlanta"/>
    <x v="4"/>
    <n v="36"/>
    <x v="348"/>
    <n v="4752"/>
    <n v="1758.24"/>
    <n v="0.37"/>
    <x v="1"/>
    <x v="7"/>
    <x v="1"/>
    <n v="36"/>
    <n v="13.32"/>
  </r>
  <r>
    <x v="2"/>
    <n v="1128299"/>
    <d v="2021-09-14T00:00:00"/>
    <x v="4"/>
    <s v="Georgia"/>
    <s v="Atlanta"/>
    <x v="5"/>
    <n v="46"/>
    <x v="192"/>
    <n v="6210"/>
    <n v="1863"/>
    <n v="0.3"/>
    <x v="1"/>
    <x v="7"/>
    <x v="1"/>
    <n v="46"/>
    <n v="13.8"/>
  </r>
  <r>
    <x v="2"/>
    <n v="1128299"/>
    <d v="2021-10-13T00:00:00"/>
    <x v="4"/>
    <s v="Georgia"/>
    <s v="Atlanta"/>
    <x v="0"/>
    <n v="34"/>
    <x v="217"/>
    <n v="5882"/>
    <n v="2705.7200000000003"/>
    <n v="0.46"/>
    <x v="1"/>
    <x v="8"/>
    <x v="1"/>
    <n v="34"/>
    <n v="15.640000000000002"/>
  </r>
  <r>
    <x v="2"/>
    <n v="1128299"/>
    <d v="2021-10-13T00:00:00"/>
    <x v="4"/>
    <s v="Georgia"/>
    <s v="Atlanta"/>
    <x v="1"/>
    <n v="34"/>
    <x v="217"/>
    <n v="5882"/>
    <n v="2470.44"/>
    <n v="0.42000000000000004"/>
    <x v="1"/>
    <x v="8"/>
    <x v="1"/>
    <n v="34"/>
    <n v="14.280000000000001"/>
  </r>
  <r>
    <x v="2"/>
    <n v="1128299"/>
    <d v="2021-10-13T00:00:00"/>
    <x v="4"/>
    <s v="Georgia"/>
    <s v="Atlanta"/>
    <x v="2"/>
    <n v="32"/>
    <x v="248"/>
    <n v="3936"/>
    <n v="1495.68"/>
    <n v="0.38"/>
    <x v="1"/>
    <x v="8"/>
    <x v="1"/>
    <n v="32"/>
    <n v="12.16"/>
  </r>
  <r>
    <x v="2"/>
    <n v="1128299"/>
    <d v="2021-10-13T00:00:00"/>
    <x v="4"/>
    <s v="Georgia"/>
    <s v="Atlanta"/>
    <x v="3"/>
    <n v="32"/>
    <x v="351"/>
    <n v="3648"/>
    <n v="1605.1200000000001"/>
    <n v="0.44"/>
    <x v="1"/>
    <x v="8"/>
    <x v="1"/>
    <n v="32"/>
    <n v="14.080000000000002"/>
  </r>
  <r>
    <x v="2"/>
    <n v="1128299"/>
    <d v="2021-10-13T00:00:00"/>
    <x v="4"/>
    <s v="Georgia"/>
    <s v="Atlanta"/>
    <x v="4"/>
    <n v="41"/>
    <x v="240"/>
    <n v="4182"/>
    <n v="1672.8"/>
    <n v="0.39999999999999997"/>
    <x v="1"/>
    <x v="8"/>
    <x v="1"/>
    <n v="41"/>
    <n v="16.399999999999999"/>
  </r>
  <r>
    <x v="2"/>
    <n v="1128299"/>
    <d v="2021-10-13T00:00:00"/>
    <x v="4"/>
    <s v="Georgia"/>
    <s v="Atlanta"/>
    <x v="5"/>
    <n v="46"/>
    <x v="245"/>
    <n v="5014"/>
    <n v="1554.34"/>
    <n v="0.31"/>
    <x v="1"/>
    <x v="8"/>
    <x v="1"/>
    <n v="46"/>
    <n v="14.26"/>
  </r>
  <r>
    <x v="2"/>
    <n v="1128299"/>
    <d v="2021-11-13T00:00:00"/>
    <x v="4"/>
    <s v="Georgia"/>
    <s v="Atlanta"/>
    <x v="0"/>
    <n v="36"/>
    <x v="217"/>
    <n v="6228"/>
    <n v="2615.7600000000002"/>
    <n v="0.42000000000000004"/>
    <x v="1"/>
    <x v="9"/>
    <x v="1"/>
    <n v="36"/>
    <n v="15.120000000000001"/>
  </r>
  <r>
    <x v="2"/>
    <n v="1128299"/>
    <d v="2021-11-13T00:00:00"/>
    <x v="4"/>
    <s v="Georgia"/>
    <s v="Atlanta"/>
    <x v="1"/>
    <n v="40"/>
    <x v="328"/>
    <n v="7360"/>
    <n v="3238.4"/>
    <n v="0.44"/>
    <x v="1"/>
    <x v="9"/>
    <x v="1"/>
    <n v="40"/>
    <n v="17.600000000000001"/>
  </r>
  <r>
    <x v="2"/>
    <n v="1128299"/>
    <d v="2021-11-13T00:00:00"/>
    <x v="4"/>
    <s v="Georgia"/>
    <s v="Atlanta"/>
    <x v="2"/>
    <n v="39"/>
    <x v="57"/>
    <n v="5655"/>
    <n v="2262"/>
    <n v="0.39999999999999997"/>
    <x v="1"/>
    <x v="9"/>
    <x v="1"/>
    <n v="39"/>
    <n v="15.6"/>
  </r>
  <r>
    <x v="2"/>
    <n v="1128299"/>
    <d v="2021-11-13T00:00:00"/>
    <x v="4"/>
    <s v="Georgia"/>
    <s v="Atlanta"/>
    <x v="3"/>
    <n v="37"/>
    <x v="150"/>
    <n v="5180"/>
    <n v="2382.8000000000002"/>
    <n v="0.46"/>
    <x v="1"/>
    <x v="9"/>
    <x v="1"/>
    <n v="37"/>
    <n v="17.02"/>
  </r>
  <r>
    <x v="2"/>
    <n v="1128299"/>
    <d v="2021-11-13T00:00:00"/>
    <x v="4"/>
    <s v="Georgia"/>
    <s v="Atlanta"/>
    <x v="4"/>
    <n v="47"/>
    <x v="164"/>
    <n v="5593"/>
    <n v="2125.34"/>
    <n v="0.38"/>
    <x v="1"/>
    <x v="9"/>
    <x v="1"/>
    <n v="47"/>
    <n v="17.860000000000003"/>
  </r>
  <r>
    <x v="2"/>
    <n v="1128299"/>
    <d v="2021-11-13T00:00:00"/>
    <x v="4"/>
    <s v="Georgia"/>
    <s v="Atlanta"/>
    <x v="5"/>
    <n v="46"/>
    <x v="350"/>
    <n v="7222"/>
    <n v="2094.3799999999997"/>
    <n v="0.28999999999999998"/>
    <x v="1"/>
    <x v="9"/>
    <x v="1"/>
    <n v="46"/>
    <n v="13.339999999999998"/>
  </r>
  <r>
    <x v="2"/>
    <n v="1128299"/>
    <d v="2021-12-12T00:00:00"/>
    <x v="4"/>
    <s v="Georgia"/>
    <s v="Atlanta"/>
    <x v="0"/>
    <n v="42"/>
    <x v="144"/>
    <n v="8778"/>
    <n v="4125.66"/>
    <n v="0.47000000000000003"/>
    <x v="1"/>
    <x v="10"/>
    <x v="1"/>
    <n v="42"/>
    <n v="19.739999999999998"/>
  </r>
  <r>
    <x v="2"/>
    <n v="1128299"/>
    <d v="2021-12-12T00:00:00"/>
    <x v="4"/>
    <s v="Georgia"/>
    <s v="Atlanta"/>
    <x v="1"/>
    <n v="39"/>
    <x v="149"/>
    <n v="8697"/>
    <n v="4087.59"/>
    <n v="0.47000000000000003"/>
    <x v="1"/>
    <x v="10"/>
    <x v="1"/>
    <n v="39"/>
    <n v="18.330000000000002"/>
  </r>
  <r>
    <x v="0"/>
    <n v="1128299"/>
    <d v="2021-12-12T00:00:00"/>
    <x v="4"/>
    <s v="Georgia"/>
    <s v="Atlanta"/>
    <x v="2"/>
    <n v="36"/>
    <x v="135"/>
    <n v="5292"/>
    <n v="2222.64"/>
    <n v="0.42"/>
    <x v="1"/>
    <x v="10"/>
    <x v="1"/>
    <n v="36"/>
    <n v="15.12"/>
  </r>
  <r>
    <x v="0"/>
    <n v="1128299"/>
    <d v="2021-12-12T00:00:00"/>
    <x v="4"/>
    <s v="Georgia"/>
    <s v="Atlanta"/>
    <x v="3"/>
    <n v="40"/>
    <x v="231"/>
    <n v="5720"/>
    <n v="2459.6000000000004"/>
    <n v="0.43000000000000005"/>
    <x v="1"/>
    <x v="10"/>
    <x v="1"/>
    <n v="40"/>
    <n v="17.200000000000003"/>
  </r>
  <r>
    <x v="0"/>
    <n v="1128299"/>
    <d v="2021-12-12T00:00:00"/>
    <x v="4"/>
    <s v="Georgia"/>
    <s v="Atlanta"/>
    <x v="4"/>
    <n v="44"/>
    <x v="196"/>
    <n v="5280"/>
    <n v="2006.4"/>
    <n v="0.38"/>
    <x v="1"/>
    <x v="10"/>
    <x v="1"/>
    <n v="44"/>
    <n v="16.720000000000002"/>
  </r>
  <r>
    <x v="0"/>
    <n v="1128299"/>
    <d v="2021-12-12T00:00:00"/>
    <x v="4"/>
    <s v="Georgia"/>
    <s v="Atlanta"/>
    <x v="5"/>
    <n v="47"/>
    <x v="160"/>
    <n v="7520"/>
    <n v="2256"/>
    <n v="0.3"/>
    <x v="1"/>
    <x v="10"/>
    <x v="1"/>
    <n v="47"/>
    <n v="14.1"/>
  </r>
  <r>
    <x v="0"/>
    <n v="1185732"/>
    <d v="2021-01-09T00:00:00"/>
    <x v="4"/>
    <s v="Georgia"/>
    <s v="Atlanta"/>
    <x v="0"/>
    <n v="26"/>
    <x v="353"/>
    <n v="9074"/>
    <n v="4264.7800000000007"/>
    <n v="0.47000000000000003"/>
    <x v="1"/>
    <x v="0"/>
    <x v="1"/>
    <n v="26"/>
    <n v="12.220000000000002"/>
  </r>
  <r>
    <x v="0"/>
    <n v="1185732"/>
    <d v="2021-01-09T00:00:00"/>
    <x v="4"/>
    <s v="Georgia"/>
    <s v="Atlanta"/>
    <x v="1"/>
    <n v="30"/>
    <x v="254"/>
    <n v="7680"/>
    <n v="3071.9999999999995"/>
    <n v="0.39999999999999997"/>
    <x v="1"/>
    <x v="0"/>
    <x v="1"/>
    <n v="30"/>
    <n v="11.999999999999998"/>
  </r>
  <r>
    <x v="0"/>
    <n v="1185732"/>
    <d v="2021-01-09T00:00:00"/>
    <x v="4"/>
    <s v="Georgia"/>
    <s v="Atlanta"/>
    <x v="2"/>
    <n v="24"/>
    <x v="324"/>
    <n v="6336"/>
    <n v="2027.52"/>
    <n v="0.32"/>
    <x v="1"/>
    <x v="0"/>
    <x v="1"/>
    <n v="24"/>
    <n v="7.68"/>
  </r>
  <r>
    <x v="0"/>
    <n v="1185732"/>
    <d v="2021-01-09T00:00:00"/>
    <x v="4"/>
    <s v="Georgia"/>
    <s v="Atlanta"/>
    <x v="3"/>
    <n v="25"/>
    <x v="144"/>
    <n v="5225"/>
    <n v="1828.7499999999998"/>
    <n v="0.35"/>
    <x v="1"/>
    <x v="0"/>
    <x v="1"/>
    <n v="25"/>
    <n v="8.7499999999999982"/>
  </r>
  <r>
    <x v="0"/>
    <n v="1185732"/>
    <d v="2021-01-09T00:00:00"/>
    <x v="4"/>
    <s v="Georgia"/>
    <s v="Atlanta"/>
    <x v="4"/>
    <n v="35"/>
    <x v="87"/>
    <n v="8645"/>
    <n v="3371.5499999999997"/>
    <n v="0.38999999999999996"/>
    <x v="1"/>
    <x v="0"/>
    <x v="1"/>
    <n v="35"/>
    <n v="13.649999999999999"/>
  </r>
  <r>
    <x v="0"/>
    <n v="1185732"/>
    <d v="2021-01-09T00:00:00"/>
    <x v="4"/>
    <s v="Georgia"/>
    <s v="Atlanta"/>
    <x v="5"/>
    <n v="30"/>
    <x v="296"/>
    <n v="8430"/>
    <n v="4467.9000000000005"/>
    <n v="0.53"/>
    <x v="1"/>
    <x v="0"/>
    <x v="1"/>
    <n v="30"/>
    <n v="15.900000000000002"/>
  </r>
  <r>
    <x v="0"/>
    <n v="1185732"/>
    <d v="2021-02-07T00:00:00"/>
    <x v="4"/>
    <s v="Georgia"/>
    <s v="Atlanta"/>
    <x v="0"/>
    <n v="31"/>
    <x v="354"/>
    <n v="11656"/>
    <n v="5594.88"/>
    <n v="0.48"/>
    <x v="1"/>
    <x v="1"/>
    <x v="1"/>
    <n v="31"/>
    <n v="14.88"/>
  </r>
  <r>
    <x v="0"/>
    <n v="1185732"/>
    <d v="2021-02-07T00:00:00"/>
    <x v="4"/>
    <s v="Georgia"/>
    <s v="Atlanta"/>
    <x v="1"/>
    <n v="27"/>
    <x v="87"/>
    <n v="6669"/>
    <n v="2534.2200000000003"/>
    <n v="0.38"/>
    <x v="1"/>
    <x v="1"/>
    <x v="1"/>
    <n v="27"/>
    <n v="10.260000000000002"/>
  </r>
  <r>
    <x v="0"/>
    <n v="1185732"/>
    <d v="2021-02-07T00:00:00"/>
    <x v="4"/>
    <s v="Georgia"/>
    <s v="Atlanta"/>
    <x v="2"/>
    <n v="21"/>
    <x v="154"/>
    <n v="5208"/>
    <n v="1562.3999999999999"/>
    <n v="0.3"/>
    <x v="1"/>
    <x v="1"/>
    <x v="1"/>
    <n v="21"/>
    <n v="6.3"/>
  </r>
  <r>
    <x v="0"/>
    <n v="1185732"/>
    <d v="2021-02-18T00:00:00"/>
    <x v="1"/>
    <s v="Mississippi"/>
    <s v="Jackson"/>
    <x v="3"/>
    <n v="19"/>
    <x v="230"/>
    <n v="1862"/>
    <n v="856.52"/>
    <n v="0.46"/>
    <x v="1"/>
    <x v="1"/>
    <x v="1"/>
    <n v="19"/>
    <n v="8.74"/>
  </r>
  <r>
    <x v="0"/>
    <n v="1185732"/>
    <d v="2021-02-18T00:00:00"/>
    <x v="1"/>
    <s v="Mississippi"/>
    <s v="Jackson"/>
    <x v="4"/>
    <n v="26"/>
    <x v="224"/>
    <n v="3536"/>
    <n v="1379.04"/>
    <n v="0.38999999999999996"/>
    <x v="1"/>
    <x v="1"/>
    <x v="1"/>
    <n v="26"/>
    <n v="10.14"/>
  </r>
  <r>
    <x v="0"/>
    <n v="1185732"/>
    <d v="2021-02-18T00:00:00"/>
    <x v="1"/>
    <s v="Mississippi"/>
    <s v="Jackson"/>
    <x v="5"/>
    <n v="20"/>
    <x v="160"/>
    <n v="3200"/>
    <n v="1824.0000000000002"/>
    <n v="0.57000000000000006"/>
    <x v="1"/>
    <x v="1"/>
    <x v="1"/>
    <n v="20"/>
    <n v="11.400000000000002"/>
  </r>
  <r>
    <x v="0"/>
    <n v="1185732"/>
    <d v="2021-03-16T00:00:00"/>
    <x v="1"/>
    <s v="Mississippi"/>
    <s v="Jackson"/>
    <x v="0"/>
    <n v="20"/>
    <x v="149"/>
    <n v="4460"/>
    <n v="2051.6"/>
    <n v="0.46"/>
    <x v="1"/>
    <x v="2"/>
    <x v="1"/>
    <n v="20"/>
    <n v="9.1999999999999993"/>
  </r>
  <r>
    <x v="0"/>
    <n v="1185732"/>
    <d v="2021-03-16T00:00:00"/>
    <x v="1"/>
    <s v="Mississippi"/>
    <s v="Jackson"/>
    <x v="1"/>
    <n v="20"/>
    <x v="209"/>
    <n v="2560"/>
    <n v="998.39999999999986"/>
    <n v="0.38999999999999996"/>
    <x v="1"/>
    <x v="2"/>
    <x v="1"/>
    <n v="20"/>
    <n v="7.7999999999999989"/>
  </r>
  <r>
    <x v="0"/>
    <n v="1185732"/>
    <d v="2021-03-16T00:00:00"/>
    <x v="1"/>
    <s v="Mississippi"/>
    <s v="Jackson"/>
    <x v="2"/>
    <n v="11"/>
    <x v="224"/>
    <n v="1496"/>
    <n v="703.12"/>
    <n v="0.47000000000000003"/>
    <x v="1"/>
    <x v="2"/>
    <x v="1"/>
    <n v="11"/>
    <n v="5.17"/>
  </r>
  <r>
    <x v="0"/>
    <n v="1185732"/>
    <d v="2021-03-16T00:00:00"/>
    <x v="1"/>
    <s v="Mississippi"/>
    <s v="Jackson"/>
    <x v="3"/>
    <n v="15"/>
    <x v="211"/>
    <n v="1275"/>
    <n v="573.75"/>
    <n v="0.45"/>
    <x v="1"/>
    <x v="2"/>
    <x v="1"/>
    <n v="15"/>
    <n v="6.75"/>
  </r>
  <r>
    <x v="0"/>
    <n v="1185732"/>
    <d v="2021-03-16T00:00:00"/>
    <x v="1"/>
    <s v="Mississippi"/>
    <s v="Jackson"/>
    <x v="4"/>
    <n v="25"/>
    <x v="233"/>
    <n v="2600"/>
    <n v="962"/>
    <n v="0.37"/>
    <x v="1"/>
    <x v="2"/>
    <x v="1"/>
    <n v="25"/>
    <n v="9.25"/>
  </r>
  <r>
    <x v="0"/>
    <n v="1185732"/>
    <d v="2021-03-16T00:00:00"/>
    <x v="1"/>
    <s v="Mississippi"/>
    <s v="Jackson"/>
    <x v="5"/>
    <n v="17"/>
    <x v="224"/>
    <n v="2312"/>
    <n v="1248.48"/>
    <n v="0.54"/>
    <x v="1"/>
    <x v="2"/>
    <x v="1"/>
    <n v="17"/>
    <n v="9.18"/>
  </r>
  <r>
    <x v="0"/>
    <n v="1185732"/>
    <d v="2021-04-17T00:00:00"/>
    <x v="1"/>
    <s v="Mississippi"/>
    <s v="Jackson"/>
    <x v="0"/>
    <n v="19"/>
    <x v="149"/>
    <n v="4237"/>
    <n v="1864.28"/>
    <n v="0.44"/>
    <x v="1"/>
    <x v="3"/>
    <x v="1"/>
    <n v="19"/>
    <n v="8.36"/>
  </r>
  <r>
    <x v="0"/>
    <n v="1185732"/>
    <d v="2021-04-17T00:00:00"/>
    <x v="1"/>
    <s v="Mississippi"/>
    <s v="Jackson"/>
    <x v="1"/>
    <n v="20"/>
    <x v="210"/>
    <n v="2320"/>
    <n v="927.99999999999989"/>
    <n v="0.39999999999999997"/>
    <x v="1"/>
    <x v="3"/>
    <x v="1"/>
    <n v="20"/>
    <n v="7.9999999999999991"/>
  </r>
  <r>
    <x v="0"/>
    <n v="1185732"/>
    <d v="2021-04-17T00:00:00"/>
    <x v="1"/>
    <s v="Mississippi"/>
    <s v="Jackson"/>
    <x v="2"/>
    <n v="11"/>
    <x v="168"/>
    <n v="1364"/>
    <n v="613.80000000000007"/>
    <n v="0.45"/>
    <x v="1"/>
    <x v="3"/>
    <x v="1"/>
    <n v="11"/>
    <n v="4.95"/>
  </r>
  <r>
    <x v="0"/>
    <n v="1185732"/>
    <d v="2021-04-17T00:00:00"/>
    <x v="1"/>
    <s v="Mississippi"/>
    <s v="Jackson"/>
    <x v="3"/>
    <n v="16"/>
    <x v="294"/>
    <n v="1536"/>
    <n v="660.48"/>
    <n v="0.43000000000000005"/>
    <x v="1"/>
    <x v="3"/>
    <x v="1"/>
    <n v="16"/>
    <n v="6.88"/>
  </r>
  <r>
    <x v="0"/>
    <n v="1185732"/>
    <d v="2021-04-17T00:00:00"/>
    <x v="1"/>
    <s v="Mississippi"/>
    <s v="Jackson"/>
    <x v="4"/>
    <n v="30"/>
    <x v="230"/>
    <n v="2940"/>
    <n v="1176"/>
    <n v="0.39999999999999997"/>
    <x v="1"/>
    <x v="3"/>
    <x v="1"/>
    <n v="30"/>
    <n v="12"/>
  </r>
  <r>
    <x v="0"/>
    <n v="1185732"/>
    <d v="2021-04-17T00:00:00"/>
    <x v="1"/>
    <s v="Mississippi"/>
    <s v="Jackson"/>
    <x v="5"/>
    <n v="22"/>
    <x v="135"/>
    <n v="3234"/>
    <n v="1714.02"/>
    <n v="0.53"/>
    <x v="1"/>
    <x v="3"/>
    <x v="1"/>
    <n v="22"/>
    <n v="11.66"/>
  </r>
  <r>
    <x v="0"/>
    <n v="1185732"/>
    <d v="2021-05-16T00:00:00"/>
    <x v="1"/>
    <s v="Mississippi"/>
    <s v="Jackson"/>
    <x v="0"/>
    <n v="27"/>
    <x v="99"/>
    <n v="6426"/>
    <n v="2698.92"/>
    <n v="0.42000000000000004"/>
    <x v="1"/>
    <x v="4"/>
    <x v="1"/>
    <n v="27"/>
    <n v="11.34"/>
  </r>
  <r>
    <x v="0"/>
    <n v="1185732"/>
    <d v="2021-05-16T00:00:00"/>
    <x v="1"/>
    <s v="Mississippi"/>
    <s v="Jackson"/>
    <x v="1"/>
    <n v="28"/>
    <x v="150"/>
    <n v="3920"/>
    <n v="1607.1999999999998"/>
    <n v="0.41"/>
    <x v="1"/>
    <x v="4"/>
    <x v="1"/>
    <n v="28"/>
    <n v="11.479999999999999"/>
  </r>
  <r>
    <x v="0"/>
    <n v="1185732"/>
    <d v="2021-05-16T00:00:00"/>
    <x v="1"/>
    <s v="Mississippi"/>
    <s v="Jackson"/>
    <x v="2"/>
    <n v="26"/>
    <x v="224"/>
    <n v="3536"/>
    <n v="1520.4800000000002"/>
    <n v="0.43000000000000005"/>
    <x v="1"/>
    <x v="4"/>
    <x v="1"/>
    <n v="26"/>
    <n v="11.180000000000001"/>
  </r>
  <r>
    <x v="0"/>
    <n v="1185732"/>
    <d v="2021-05-16T00:00:00"/>
    <x v="1"/>
    <s v="Mississippi"/>
    <s v="Jackson"/>
    <x v="3"/>
    <n v="24"/>
    <x v="210"/>
    <n v="2784"/>
    <n v="1280.6400000000001"/>
    <n v="0.46"/>
    <x v="1"/>
    <x v="4"/>
    <x v="1"/>
    <n v="24"/>
    <n v="11.040000000000001"/>
  </r>
  <r>
    <x v="0"/>
    <n v="1185732"/>
    <d v="2021-05-16T00:00:00"/>
    <x v="1"/>
    <s v="Mississippi"/>
    <s v="Jackson"/>
    <x v="4"/>
    <n v="34"/>
    <x v="348"/>
    <n v="4488"/>
    <n v="1795.1999999999998"/>
    <n v="0.39999999999999997"/>
    <x v="1"/>
    <x v="4"/>
    <x v="1"/>
    <n v="34"/>
    <n v="13.599999999999998"/>
  </r>
  <r>
    <x v="0"/>
    <n v="1185732"/>
    <d v="2021-05-16T00:00:00"/>
    <x v="1"/>
    <s v="Mississippi"/>
    <s v="Jackson"/>
    <x v="5"/>
    <n v="35"/>
    <x v="42"/>
    <n v="5250"/>
    <n v="2940.0000000000005"/>
    <n v="0.56000000000000005"/>
    <x v="1"/>
    <x v="4"/>
    <x v="1"/>
    <n v="35"/>
    <n v="19.600000000000001"/>
  </r>
  <r>
    <x v="0"/>
    <n v="1185732"/>
    <d v="2021-06-18T00:00:00"/>
    <x v="1"/>
    <s v="Mississippi"/>
    <s v="Jackson"/>
    <x v="0"/>
    <n v="31"/>
    <x v="121"/>
    <n v="8153"/>
    <n v="3587.32"/>
    <n v="0.44"/>
    <x v="1"/>
    <x v="11"/>
    <x v="1"/>
    <n v="31"/>
    <n v="13.64"/>
  </r>
  <r>
    <x v="0"/>
    <n v="1185732"/>
    <d v="2021-06-18T00:00:00"/>
    <x v="1"/>
    <s v="Mississippi"/>
    <s v="Jackson"/>
    <x v="1"/>
    <n v="29"/>
    <x v="42"/>
    <n v="4350"/>
    <n v="1696.4999999999998"/>
    <n v="0.38999999999999996"/>
    <x v="1"/>
    <x v="11"/>
    <x v="1"/>
    <n v="29"/>
    <n v="11.309999999999999"/>
  </r>
  <r>
    <x v="0"/>
    <n v="1185732"/>
    <d v="2021-06-18T00:00:00"/>
    <x v="1"/>
    <s v="Mississippi"/>
    <s v="Jackson"/>
    <x v="2"/>
    <n v="33"/>
    <x v="350"/>
    <n v="5181"/>
    <n v="2383.2600000000002"/>
    <n v="0.46"/>
    <x v="1"/>
    <x v="11"/>
    <x v="1"/>
    <n v="33"/>
    <n v="15.180000000000001"/>
  </r>
  <r>
    <x v="0"/>
    <n v="1185732"/>
    <d v="2021-06-18T00:00:00"/>
    <x v="1"/>
    <s v="Mississippi"/>
    <s v="Jackson"/>
    <x v="3"/>
    <n v="34"/>
    <x v="197"/>
    <n v="5066"/>
    <n v="2178.38"/>
    <n v="0.43000000000000005"/>
    <x v="1"/>
    <x v="11"/>
    <x v="1"/>
    <n v="34"/>
    <n v="14.620000000000001"/>
  </r>
  <r>
    <x v="0"/>
    <n v="1185732"/>
    <d v="2021-06-18T00:00:00"/>
    <x v="1"/>
    <s v="Mississippi"/>
    <s v="Jackson"/>
    <x v="4"/>
    <n v="47"/>
    <x v="192"/>
    <n v="6345"/>
    <n v="2411.1"/>
    <n v="0.38"/>
    <x v="1"/>
    <x v="11"/>
    <x v="1"/>
    <n v="47"/>
    <n v="17.86"/>
  </r>
  <r>
    <x v="0"/>
    <n v="1185732"/>
    <d v="2021-06-18T00:00:00"/>
    <x v="1"/>
    <s v="Mississippi"/>
    <s v="Jackson"/>
    <x v="5"/>
    <n v="51"/>
    <x v="156"/>
    <n v="11169"/>
    <n v="5919.5700000000006"/>
    <n v="0.53"/>
    <x v="1"/>
    <x v="11"/>
    <x v="1"/>
    <n v="51"/>
    <n v="27.03"/>
  </r>
  <r>
    <x v="0"/>
    <n v="1185732"/>
    <d v="2021-07-16T00:00:00"/>
    <x v="1"/>
    <s v="Mississippi"/>
    <s v="Jackson"/>
    <x v="0"/>
    <n v="47"/>
    <x v="303"/>
    <n v="13583"/>
    <n v="6248.18"/>
    <n v="0.46"/>
    <x v="1"/>
    <x v="5"/>
    <x v="1"/>
    <n v="47"/>
    <n v="21.62"/>
  </r>
  <r>
    <x v="1"/>
    <n v="1185732"/>
    <d v="2021-07-16T00:00:00"/>
    <x v="1"/>
    <s v="Mississippi"/>
    <s v="Jackson"/>
    <x v="1"/>
    <n v="42"/>
    <x v="337"/>
    <n v="8064"/>
    <n v="3064.32"/>
    <n v="0.38"/>
    <x v="1"/>
    <x v="5"/>
    <x v="1"/>
    <n v="42"/>
    <n v="15.96"/>
  </r>
  <r>
    <x v="1"/>
    <n v="1185732"/>
    <d v="2021-07-16T00:00:00"/>
    <x v="1"/>
    <s v="Mississippi"/>
    <s v="Jackson"/>
    <x v="2"/>
    <n v="37"/>
    <x v="137"/>
    <n v="6216"/>
    <n v="2610.7200000000003"/>
    <n v="0.42000000000000004"/>
    <x v="1"/>
    <x v="5"/>
    <x v="1"/>
    <n v="37"/>
    <n v="15.540000000000001"/>
  </r>
  <r>
    <x v="1"/>
    <n v="1185732"/>
    <d v="2021-07-16T00:00:00"/>
    <x v="1"/>
    <s v="Mississippi"/>
    <s v="Jackson"/>
    <x v="3"/>
    <n v="33"/>
    <x v="231"/>
    <n v="4719"/>
    <n v="2029.1700000000003"/>
    <n v="0.43000000000000005"/>
    <x v="1"/>
    <x v="5"/>
    <x v="1"/>
    <n v="33"/>
    <n v="14.190000000000001"/>
  </r>
  <r>
    <x v="1"/>
    <n v="1185732"/>
    <d v="2021-07-16T00:00:00"/>
    <x v="1"/>
    <s v="Mississippi"/>
    <s v="Jackson"/>
    <x v="4"/>
    <n v="46"/>
    <x v="42"/>
    <n v="6900"/>
    <n v="2553"/>
    <n v="0.37"/>
    <x v="1"/>
    <x v="5"/>
    <x v="1"/>
    <n v="46"/>
    <n v="17.02"/>
  </r>
  <r>
    <x v="1"/>
    <n v="1185732"/>
    <d v="2021-07-16T00:00:00"/>
    <x v="1"/>
    <s v="Mississippi"/>
    <s v="Jackson"/>
    <x v="5"/>
    <n v="49"/>
    <x v="144"/>
    <n v="10241"/>
    <n v="5427.7300000000005"/>
    <n v="0.53"/>
    <x v="1"/>
    <x v="5"/>
    <x v="1"/>
    <n v="49"/>
    <n v="25.970000000000002"/>
  </r>
  <r>
    <x v="1"/>
    <n v="1185732"/>
    <d v="2021-08-17T00:00:00"/>
    <x v="1"/>
    <s v="Mississippi"/>
    <s v="Jackson"/>
    <x v="0"/>
    <n v="41"/>
    <x v="254"/>
    <n v="10496"/>
    <n v="4723.2"/>
    <n v="0.45"/>
    <x v="1"/>
    <x v="6"/>
    <x v="1"/>
    <n v="41"/>
    <n v="18.45"/>
  </r>
  <r>
    <x v="1"/>
    <n v="1185732"/>
    <d v="2021-08-17T00:00:00"/>
    <x v="1"/>
    <s v="Mississippi"/>
    <s v="Jackson"/>
    <x v="1"/>
    <n v="44"/>
    <x v="334"/>
    <n v="8712"/>
    <n v="3571.9199999999996"/>
    <n v="0.41"/>
    <x v="1"/>
    <x v="6"/>
    <x v="1"/>
    <n v="44"/>
    <n v="18.04"/>
  </r>
  <r>
    <x v="1"/>
    <n v="1185732"/>
    <d v="2021-08-17T00:00:00"/>
    <x v="1"/>
    <s v="Mississippi"/>
    <s v="Jackson"/>
    <x v="2"/>
    <n v="37"/>
    <x v="289"/>
    <n v="6623"/>
    <n v="2914.12"/>
    <n v="0.44"/>
    <x v="1"/>
    <x v="6"/>
    <x v="1"/>
    <n v="37"/>
    <n v="16.28"/>
  </r>
  <r>
    <x v="1"/>
    <n v="1185732"/>
    <d v="2021-08-17T00:00:00"/>
    <x v="1"/>
    <s v="Mississippi"/>
    <s v="Jackson"/>
    <x v="3"/>
    <n v="32"/>
    <x v="135"/>
    <n v="4704"/>
    <n v="1975.6800000000003"/>
    <n v="0.42000000000000004"/>
    <x v="1"/>
    <x v="6"/>
    <x v="1"/>
    <n v="32"/>
    <n v="13.440000000000001"/>
  </r>
  <r>
    <x v="1"/>
    <n v="1185732"/>
    <d v="2021-08-17T00:00:00"/>
    <x v="1"/>
    <s v="Mississippi"/>
    <s v="Jackson"/>
    <x v="4"/>
    <n v="35"/>
    <x v="174"/>
    <n v="5530"/>
    <n v="2322.6"/>
    <n v="0.42"/>
    <x v="1"/>
    <x v="6"/>
    <x v="1"/>
    <n v="35"/>
    <n v="14.7"/>
  </r>
  <r>
    <x v="1"/>
    <n v="1185732"/>
    <d v="2021-08-17T00:00:00"/>
    <x v="1"/>
    <s v="Mississippi"/>
    <s v="Jackson"/>
    <x v="5"/>
    <n v="42"/>
    <x v="92"/>
    <n v="8652"/>
    <n v="4758.6000000000004"/>
    <n v="0.55000000000000004"/>
    <x v="1"/>
    <x v="6"/>
    <x v="1"/>
    <n v="42"/>
    <n v="23.1"/>
  </r>
  <r>
    <x v="1"/>
    <n v="1185732"/>
    <d v="2021-09-16T00:00:00"/>
    <x v="1"/>
    <s v="Mississippi"/>
    <s v="Jackson"/>
    <x v="0"/>
    <n v="40"/>
    <x v="136"/>
    <n v="9280"/>
    <n v="4083.2"/>
    <n v="0.44"/>
    <x v="1"/>
    <x v="7"/>
    <x v="1"/>
    <n v="40"/>
    <n v="17.599999999999998"/>
  </r>
  <r>
    <x v="1"/>
    <n v="1185732"/>
    <d v="2021-09-16T00:00:00"/>
    <x v="1"/>
    <s v="Mississippi"/>
    <s v="Jackson"/>
    <x v="1"/>
    <n v="33"/>
    <x v="174"/>
    <n v="5214"/>
    <n v="2137.7399999999998"/>
    <n v="0.41"/>
    <x v="1"/>
    <x v="7"/>
    <x v="1"/>
    <n v="33"/>
    <n v="13.53"/>
  </r>
  <r>
    <x v="1"/>
    <n v="1185732"/>
    <d v="2021-09-16T00:00:00"/>
    <x v="1"/>
    <s v="Mississippi"/>
    <s v="Jackson"/>
    <x v="2"/>
    <n v="15"/>
    <x v="57"/>
    <n v="2175"/>
    <n v="1022.2500000000001"/>
    <n v="0.47000000000000003"/>
    <x v="1"/>
    <x v="7"/>
    <x v="1"/>
    <n v="15"/>
    <n v="7.0500000000000007"/>
  </r>
  <r>
    <x v="1"/>
    <n v="1185732"/>
    <d v="2021-09-16T00:00:00"/>
    <x v="1"/>
    <s v="Mississippi"/>
    <s v="Jackson"/>
    <x v="3"/>
    <n v="16"/>
    <x v="196"/>
    <n v="1920"/>
    <n v="864"/>
    <n v="0.45"/>
    <x v="1"/>
    <x v="7"/>
    <x v="1"/>
    <n v="16"/>
    <n v="7.2"/>
  </r>
  <r>
    <x v="1"/>
    <n v="1185732"/>
    <d v="2021-09-16T00:00:00"/>
    <x v="1"/>
    <s v="Mississippi"/>
    <s v="Jackson"/>
    <x v="4"/>
    <n v="22"/>
    <x v="348"/>
    <n v="2904"/>
    <n v="1103.52"/>
    <n v="0.38"/>
    <x v="1"/>
    <x v="7"/>
    <x v="1"/>
    <n v="22"/>
    <n v="8.36"/>
  </r>
  <r>
    <x v="1"/>
    <n v="1185732"/>
    <d v="2021-09-16T00:00:00"/>
    <x v="1"/>
    <s v="Mississippi"/>
    <s v="Jackson"/>
    <x v="5"/>
    <n v="26"/>
    <x v="160"/>
    <n v="4160"/>
    <n v="2329.6000000000004"/>
    <n v="0.56000000000000005"/>
    <x v="1"/>
    <x v="7"/>
    <x v="1"/>
    <n v="26"/>
    <n v="14.560000000000002"/>
  </r>
  <r>
    <x v="1"/>
    <n v="1185732"/>
    <d v="2021-10-18T00:00:00"/>
    <x v="1"/>
    <s v="Mississippi"/>
    <s v="Jackson"/>
    <x v="0"/>
    <n v="24"/>
    <x v="97"/>
    <n v="5184"/>
    <n v="2384.6400000000003"/>
    <n v="0.46"/>
    <x v="1"/>
    <x v="8"/>
    <x v="1"/>
    <n v="24"/>
    <n v="11.040000000000001"/>
  </r>
  <r>
    <x v="1"/>
    <n v="1185732"/>
    <d v="2021-10-18T00:00:00"/>
    <x v="1"/>
    <s v="Mississippi"/>
    <s v="Jackson"/>
    <x v="1"/>
    <n v="17"/>
    <x v="241"/>
    <n v="2805"/>
    <n v="1037.8499999999999"/>
    <n v="0.37"/>
    <x v="1"/>
    <x v="8"/>
    <x v="1"/>
    <n v="17"/>
    <n v="6.2899999999999991"/>
  </r>
  <r>
    <x v="1"/>
    <n v="1185732"/>
    <d v="2021-10-18T00:00:00"/>
    <x v="1"/>
    <s v="Mississippi"/>
    <s v="Jackson"/>
    <x v="2"/>
    <n v="19"/>
    <x v="196"/>
    <n v="2280"/>
    <n v="1071.6000000000001"/>
    <n v="0.47000000000000003"/>
    <x v="1"/>
    <x v="8"/>
    <x v="1"/>
    <n v="19"/>
    <n v="8.9300000000000015"/>
  </r>
  <r>
    <x v="1"/>
    <n v="1185732"/>
    <d v="2021-10-18T00:00:00"/>
    <x v="1"/>
    <s v="Mississippi"/>
    <s v="Jackson"/>
    <x v="3"/>
    <n v="20"/>
    <x v="245"/>
    <n v="2180"/>
    <n v="981"/>
    <n v="0.45"/>
    <x v="1"/>
    <x v="8"/>
    <x v="1"/>
    <n v="20"/>
    <n v="9"/>
  </r>
  <r>
    <x v="1"/>
    <n v="1185732"/>
    <d v="2021-10-18T00:00:00"/>
    <x v="1"/>
    <s v="Mississippi"/>
    <s v="Jackson"/>
    <x v="4"/>
    <n v="25"/>
    <x v="193"/>
    <n v="2625"/>
    <n v="1102.5"/>
    <n v="0.42"/>
    <x v="1"/>
    <x v="8"/>
    <x v="1"/>
    <n v="25"/>
    <n v="10.5"/>
  </r>
  <r>
    <x v="2"/>
    <n v="1185732"/>
    <d v="2021-10-18T00:00:00"/>
    <x v="1"/>
    <s v="Mississippi"/>
    <s v="Jackson"/>
    <x v="5"/>
    <n v="27"/>
    <x v="244"/>
    <n v="4374"/>
    <n v="2361.96"/>
    <n v="0.54"/>
    <x v="1"/>
    <x v="8"/>
    <x v="1"/>
    <n v="27"/>
    <n v="14.58"/>
  </r>
  <r>
    <x v="2"/>
    <n v="1185732"/>
    <d v="2021-11-17T00:00:00"/>
    <x v="1"/>
    <s v="Mississippi"/>
    <s v="Jackson"/>
    <x v="0"/>
    <n v="22"/>
    <x v="92"/>
    <n v="4532"/>
    <n v="1994.08"/>
    <n v="0.44"/>
    <x v="1"/>
    <x v="9"/>
    <x v="1"/>
    <n v="22"/>
    <n v="9.68"/>
  </r>
  <r>
    <x v="2"/>
    <n v="1185732"/>
    <d v="2021-11-17T00:00:00"/>
    <x v="1"/>
    <s v="Mississippi"/>
    <s v="Jackson"/>
    <x v="1"/>
    <n v="15"/>
    <x v="269"/>
    <n v="2295"/>
    <n v="872.1"/>
    <n v="0.38"/>
    <x v="1"/>
    <x v="9"/>
    <x v="1"/>
    <n v="15"/>
    <n v="5.7"/>
  </r>
  <r>
    <x v="2"/>
    <n v="1185732"/>
    <d v="2021-11-17T00:00:00"/>
    <x v="1"/>
    <s v="Mississippi"/>
    <s v="Jackson"/>
    <x v="2"/>
    <n v="22"/>
    <x v="164"/>
    <n v="2618"/>
    <n v="1099.5600000000002"/>
    <n v="0.42000000000000004"/>
    <x v="1"/>
    <x v="9"/>
    <x v="1"/>
    <n v="22"/>
    <n v="9.240000000000002"/>
  </r>
  <r>
    <x v="2"/>
    <n v="1185732"/>
    <d v="2021-11-17T00:00:00"/>
    <x v="1"/>
    <s v="Mississippi"/>
    <s v="Jackson"/>
    <x v="3"/>
    <n v="43"/>
    <x v="269"/>
    <n v="6579"/>
    <n v="2894.76"/>
    <n v="0.44"/>
    <x v="1"/>
    <x v="9"/>
    <x v="1"/>
    <n v="43"/>
    <n v="18.920000000000002"/>
  </r>
  <r>
    <x v="2"/>
    <n v="1185732"/>
    <d v="2021-11-17T00:00:00"/>
    <x v="1"/>
    <s v="Mississippi"/>
    <s v="Jackson"/>
    <x v="4"/>
    <n v="59"/>
    <x v="348"/>
    <n v="7788"/>
    <n v="3115.2"/>
    <n v="0.39999999999999997"/>
    <x v="1"/>
    <x v="9"/>
    <x v="1"/>
    <n v="59"/>
    <n v="23.599999999999998"/>
  </r>
  <r>
    <x v="2"/>
    <n v="1185732"/>
    <d v="2021-11-17T00:00:00"/>
    <x v="1"/>
    <s v="Mississippi"/>
    <s v="Jackson"/>
    <x v="5"/>
    <n v="51"/>
    <x v="137"/>
    <n v="8568"/>
    <n v="4883.76"/>
    <n v="0.57000000000000006"/>
    <x v="1"/>
    <x v="9"/>
    <x v="1"/>
    <n v="51"/>
    <n v="29.07"/>
  </r>
  <r>
    <x v="2"/>
    <n v="1185732"/>
    <d v="2021-12-16T00:00:00"/>
    <x v="1"/>
    <s v="Mississippi"/>
    <s v="Jackson"/>
    <x v="0"/>
    <n v="48"/>
    <x v="254"/>
    <n v="12288"/>
    <n v="5775.3600000000006"/>
    <n v="0.47000000000000003"/>
    <x v="1"/>
    <x v="10"/>
    <x v="1"/>
    <n v="48"/>
    <n v="22.560000000000002"/>
  </r>
  <r>
    <x v="2"/>
    <n v="1185732"/>
    <d v="2021-12-16T00:00:00"/>
    <x v="1"/>
    <s v="Mississippi"/>
    <s v="Jackson"/>
    <x v="1"/>
    <n v="44"/>
    <x v="338"/>
    <n v="8844"/>
    <n v="3272.2799999999997"/>
    <n v="0.37"/>
    <x v="1"/>
    <x v="10"/>
    <x v="1"/>
    <n v="44"/>
    <n v="16.279999999999998"/>
  </r>
  <r>
    <x v="2"/>
    <n v="1185732"/>
    <d v="2021-12-16T00:00:00"/>
    <x v="1"/>
    <s v="Mississippi"/>
    <s v="Jackson"/>
    <x v="2"/>
    <n v="43"/>
    <x v="174"/>
    <n v="6794"/>
    <n v="3057.3"/>
    <n v="0.45"/>
    <x v="1"/>
    <x v="10"/>
    <x v="1"/>
    <n v="43"/>
    <n v="19.350000000000001"/>
  </r>
  <r>
    <x v="2"/>
    <n v="1185732"/>
    <d v="2021-12-16T00:00:00"/>
    <x v="1"/>
    <s v="Mississippi"/>
    <s v="Jackson"/>
    <x v="3"/>
    <n v="41"/>
    <x v="231"/>
    <n v="5863"/>
    <n v="2755.61"/>
    <n v="0.47000000000000003"/>
    <x v="1"/>
    <x v="10"/>
    <x v="1"/>
    <n v="41"/>
    <n v="19.27"/>
  </r>
  <r>
    <x v="2"/>
    <n v="1185732"/>
    <d v="2021-12-16T00:00:00"/>
    <x v="1"/>
    <s v="Mississippi"/>
    <s v="Jackson"/>
    <x v="4"/>
    <n v="54"/>
    <x v="350"/>
    <n v="8478"/>
    <n v="3221.64"/>
    <n v="0.38"/>
    <x v="1"/>
    <x v="10"/>
    <x v="1"/>
    <n v="54"/>
    <n v="20.52"/>
  </r>
  <r>
    <x v="2"/>
    <n v="1185732"/>
    <d v="2021-12-16T00:00:00"/>
    <x v="1"/>
    <s v="Mississippi"/>
    <s v="Jackson"/>
    <x v="5"/>
    <n v="53"/>
    <x v="349"/>
    <n v="9434"/>
    <n v="5188.7000000000007"/>
    <n v="0.55000000000000004"/>
    <x v="1"/>
    <x v="10"/>
    <x v="1"/>
    <n v="53"/>
    <n v="29.150000000000006"/>
  </r>
  <r>
    <x v="2"/>
    <n v="1197831"/>
    <d v="2021-01-23T00:00:00"/>
    <x v="1"/>
    <s v="Mississippi"/>
    <s v="Jackson"/>
    <x v="0"/>
    <n v="17"/>
    <x v="102"/>
    <n v="3655"/>
    <n v="1608.2"/>
    <n v="0.44"/>
    <x v="1"/>
    <x v="0"/>
    <x v="1"/>
    <n v="17"/>
    <n v="7.48"/>
  </r>
  <r>
    <x v="2"/>
    <n v="1197831"/>
    <d v="2021-01-23T00:00:00"/>
    <x v="1"/>
    <s v="Mississippi"/>
    <s v="Jackson"/>
    <x v="1"/>
    <n v="18"/>
    <x v="192"/>
    <n v="2430"/>
    <n v="971.99999999999989"/>
    <n v="0.39999999999999997"/>
    <x v="1"/>
    <x v="0"/>
    <x v="1"/>
    <n v="18"/>
    <n v="7.1999999999999993"/>
  </r>
  <r>
    <x v="2"/>
    <n v="1197831"/>
    <d v="2021-01-23T00:00:00"/>
    <x v="1"/>
    <s v="Mississippi"/>
    <s v="Jackson"/>
    <x v="2"/>
    <n v="11"/>
    <x v="150"/>
    <n v="1540"/>
    <n v="677.6"/>
    <n v="0.44"/>
    <x v="1"/>
    <x v="0"/>
    <x v="1"/>
    <n v="11"/>
    <n v="4.84"/>
  </r>
  <r>
    <x v="2"/>
    <n v="1197831"/>
    <d v="2021-01-23T00:00:00"/>
    <x v="1"/>
    <s v="Mississippi"/>
    <s v="Jackson"/>
    <x v="3"/>
    <n v="13"/>
    <x v="240"/>
    <n v="1326"/>
    <n v="623.22"/>
    <n v="0.47000000000000003"/>
    <x v="1"/>
    <x v="0"/>
    <x v="1"/>
    <n v="13"/>
    <n v="6.11"/>
  </r>
  <r>
    <x v="2"/>
    <n v="1197831"/>
    <d v="2021-01-23T00:00:00"/>
    <x v="1"/>
    <s v="Mississippi"/>
    <s v="Jackson"/>
    <x v="4"/>
    <n v="26"/>
    <x v="248"/>
    <n v="3198"/>
    <n v="1215.24"/>
    <n v="0.38"/>
    <x v="1"/>
    <x v="0"/>
    <x v="1"/>
    <n v="26"/>
    <n v="9.8800000000000008"/>
  </r>
  <r>
    <x v="2"/>
    <n v="1197831"/>
    <d v="2021-01-23T00:00:00"/>
    <x v="1"/>
    <s v="Mississippi"/>
    <s v="Jackson"/>
    <x v="5"/>
    <n v="18"/>
    <x v="174"/>
    <n v="2844"/>
    <n v="1222.92"/>
    <n v="0.43000000000000005"/>
    <x v="1"/>
    <x v="0"/>
    <x v="1"/>
    <n v="18"/>
    <n v="7.74"/>
  </r>
  <r>
    <x v="2"/>
    <n v="1197831"/>
    <d v="2021-02-21T00:00:00"/>
    <x v="1"/>
    <s v="Mississippi"/>
    <s v="Jackson"/>
    <x v="0"/>
    <n v="17"/>
    <x v="124"/>
    <n v="3570"/>
    <n v="1606.5"/>
    <n v="0.45"/>
    <x v="1"/>
    <x v="1"/>
    <x v="1"/>
    <n v="17"/>
    <n v="7.65"/>
  </r>
  <r>
    <x v="2"/>
    <n v="1197831"/>
    <d v="2021-02-21T00:00:00"/>
    <x v="1"/>
    <s v="Mississippi"/>
    <s v="Jackson"/>
    <x v="1"/>
    <n v="17"/>
    <x v="205"/>
    <n v="1904"/>
    <n v="742.56"/>
    <n v="0.38999999999999996"/>
    <x v="1"/>
    <x v="1"/>
    <x v="1"/>
    <n v="17"/>
    <n v="6.63"/>
  </r>
  <r>
    <x v="2"/>
    <n v="1197831"/>
    <d v="2021-02-21T00:00:00"/>
    <x v="1"/>
    <s v="Mississippi"/>
    <s v="Jackson"/>
    <x v="2"/>
    <n v="11"/>
    <x v="224"/>
    <n v="1496"/>
    <n v="628.32000000000005"/>
    <n v="0.42000000000000004"/>
    <x v="1"/>
    <x v="1"/>
    <x v="1"/>
    <n v="11"/>
    <n v="4.62"/>
  </r>
  <r>
    <x v="1"/>
    <n v="1197831"/>
    <d v="2021-02-21T00:00:00"/>
    <x v="1"/>
    <s v="Arkansas"/>
    <s v="Little Rock"/>
    <x v="3"/>
    <n v="15"/>
    <x v="252"/>
    <n v="1170"/>
    <n v="549.9"/>
    <n v="0.47000000000000003"/>
    <x v="1"/>
    <x v="1"/>
    <x v="1"/>
    <n v="15"/>
    <n v="7.05"/>
  </r>
  <r>
    <x v="1"/>
    <n v="1197831"/>
    <d v="2021-02-21T00:00:00"/>
    <x v="1"/>
    <s v="Arkansas"/>
    <s v="Little Rock"/>
    <x v="4"/>
    <n v="23"/>
    <x v="215"/>
    <n v="2553"/>
    <n v="944.61"/>
    <n v="0.37"/>
    <x v="1"/>
    <x v="1"/>
    <x v="1"/>
    <n v="23"/>
    <n v="8.51"/>
  </r>
  <r>
    <x v="1"/>
    <n v="1197831"/>
    <d v="2021-02-21T00:00:00"/>
    <x v="1"/>
    <s v="Arkansas"/>
    <s v="Little Rock"/>
    <x v="5"/>
    <n v="16"/>
    <x v="57"/>
    <n v="2320"/>
    <n v="974.40000000000009"/>
    <n v="0.42000000000000004"/>
    <x v="1"/>
    <x v="1"/>
    <x v="1"/>
    <n v="16"/>
    <n v="6.7200000000000006"/>
  </r>
  <r>
    <x v="1"/>
    <n v="1197831"/>
    <d v="2021-03-19T00:00:00"/>
    <x v="1"/>
    <s v="Arkansas"/>
    <s v="Little Rock"/>
    <x v="0"/>
    <n v="15"/>
    <x v="92"/>
    <n v="3090"/>
    <n v="1452.3000000000002"/>
    <n v="0.47000000000000003"/>
    <x v="1"/>
    <x v="2"/>
    <x v="1"/>
    <n v="15"/>
    <n v="7.0500000000000007"/>
  </r>
  <r>
    <x v="1"/>
    <n v="1197831"/>
    <d v="2021-03-19T00:00:00"/>
    <x v="1"/>
    <s v="Arkansas"/>
    <s v="Little Rock"/>
    <x v="1"/>
    <n v="14"/>
    <x v="336"/>
    <n v="1498"/>
    <n v="554.26"/>
    <n v="0.37"/>
    <x v="1"/>
    <x v="2"/>
    <x v="1"/>
    <n v="14"/>
    <n v="5.18"/>
  </r>
  <r>
    <x v="1"/>
    <n v="1197831"/>
    <d v="2021-03-19T00:00:00"/>
    <x v="1"/>
    <s v="Arkansas"/>
    <s v="Little Rock"/>
    <x v="2"/>
    <n v="8"/>
    <x v="205"/>
    <n v="896"/>
    <n v="403.2"/>
    <n v="0.45"/>
    <x v="1"/>
    <x v="2"/>
    <x v="1"/>
    <n v="8"/>
    <n v="3.6"/>
  </r>
  <r>
    <x v="1"/>
    <n v="1197831"/>
    <d v="2021-03-19T00:00:00"/>
    <x v="1"/>
    <s v="Arkansas"/>
    <s v="Little Rock"/>
    <x v="3"/>
    <n v="15"/>
    <x v="227"/>
    <n v="1050"/>
    <n v="493.50000000000006"/>
    <n v="0.47000000000000003"/>
    <x v="1"/>
    <x v="2"/>
    <x v="1"/>
    <n v="15"/>
    <n v="7.0500000000000007"/>
  </r>
  <r>
    <x v="1"/>
    <n v="1197831"/>
    <d v="2021-03-19T00:00:00"/>
    <x v="1"/>
    <s v="Arkansas"/>
    <s v="Little Rock"/>
    <x v="4"/>
    <n v="24"/>
    <x v="246"/>
    <n v="2112"/>
    <n v="844.8"/>
    <n v="0.39999999999999997"/>
    <x v="1"/>
    <x v="2"/>
    <x v="1"/>
    <n v="24"/>
    <n v="9.6"/>
  </r>
  <r>
    <x v="1"/>
    <n v="1197831"/>
    <d v="2021-03-19T00:00:00"/>
    <x v="1"/>
    <s v="Arkansas"/>
    <s v="Little Rock"/>
    <x v="5"/>
    <n v="20"/>
    <x v="205"/>
    <n v="2240"/>
    <n v="1030.4000000000001"/>
    <n v="0.46"/>
    <x v="1"/>
    <x v="2"/>
    <x v="1"/>
    <n v="20"/>
    <n v="9.2000000000000011"/>
  </r>
  <r>
    <x v="1"/>
    <n v="1197831"/>
    <d v="2021-04-20T00:00:00"/>
    <x v="1"/>
    <s v="Arkansas"/>
    <s v="Little Rock"/>
    <x v="0"/>
    <n v="19"/>
    <x v="322"/>
    <n v="3876"/>
    <n v="1744.2"/>
    <n v="0.45"/>
    <x v="1"/>
    <x v="3"/>
    <x v="1"/>
    <n v="19"/>
    <n v="8.5500000000000007"/>
  </r>
  <r>
    <x v="1"/>
    <n v="1197831"/>
    <d v="2021-04-20T00:00:00"/>
    <x v="1"/>
    <s v="Arkansas"/>
    <s v="Little Rock"/>
    <x v="1"/>
    <n v="20"/>
    <x v="240"/>
    <n v="2040"/>
    <n v="815.99999999999989"/>
    <n v="0.39999999999999997"/>
    <x v="1"/>
    <x v="3"/>
    <x v="1"/>
    <n v="20"/>
    <n v="7.9999999999999991"/>
  </r>
  <r>
    <x v="1"/>
    <n v="1197831"/>
    <d v="2021-04-20T00:00:00"/>
    <x v="1"/>
    <s v="Arkansas"/>
    <s v="Little Rock"/>
    <x v="2"/>
    <n v="11"/>
    <x v="294"/>
    <n v="1056"/>
    <n v="496.32000000000005"/>
    <n v="0.47000000000000003"/>
    <x v="1"/>
    <x v="3"/>
    <x v="1"/>
    <n v="11"/>
    <n v="5.1700000000000008"/>
  </r>
  <r>
    <x v="1"/>
    <n v="1197831"/>
    <d v="2021-04-20T00:00:00"/>
    <x v="1"/>
    <s v="Arkansas"/>
    <s v="Little Rock"/>
    <x v="3"/>
    <n v="13"/>
    <x v="169"/>
    <n v="1001"/>
    <n v="470.47"/>
    <n v="0.47000000000000003"/>
    <x v="1"/>
    <x v="3"/>
    <x v="1"/>
    <n v="13"/>
    <n v="6.11"/>
  </r>
  <r>
    <x v="1"/>
    <n v="1197831"/>
    <d v="2021-04-20T00:00:00"/>
    <x v="1"/>
    <s v="Arkansas"/>
    <s v="Little Rock"/>
    <x v="4"/>
    <n v="31"/>
    <x v="41"/>
    <n v="2325"/>
    <n v="860.25"/>
    <n v="0.37"/>
    <x v="1"/>
    <x v="3"/>
    <x v="1"/>
    <n v="31"/>
    <n v="11.47"/>
  </r>
  <r>
    <x v="1"/>
    <n v="1197831"/>
    <d v="2021-04-20T00:00:00"/>
    <x v="1"/>
    <s v="Arkansas"/>
    <s v="Little Rock"/>
    <x v="5"/>
    <n v="24"/>
    <x v="196"/>
    <n v="2880"/>
    <n v="1267.2"/>
    <n v="0.44"/>
    <x v="1"/>
    <x v="3"/>
    <x v="1"/>
    <n v="24"/>
    <n v="10.56"/>
  </r>
  <r>
    <x v="1"/>
    <n v="1197831"/>
    <d v="2021-05-19T00:00:00"/>
    <x v="1"/>
    <s v="Arkansas"/>
    <s v="Little Rock"/>
    <x v="0"/>
    <n v="26"/>
    <x v="151"/>
    <n v="5928"/>
    <n v="2726.88"/>
    <n v="0.46"/>
    <x v="1"/>
    <x v="4"/>
    <x v="1"/>
    <n v="26"/>
    <n v="11.96"/>
  </r>
  <r>
    <x v="1"/>
    <n v="1197831"/>
    <d v="2021-05-19T00:00:00"/>
    <x v="1"/>
    <s v="Arkansas"/>
    <s v="Little Rock"/>
    <x v="1"/>
    <n v="28"/>
    <x v="210"/>
    <n v="3248"/>
    <n v="1364.1599999999999"/>
    <n v="0.42"/>
    <x v="1"/>
    <x v="4"/>
    <x v="1"/>
    <n v="28"/>
    <n v="11.759999999999998"/>
  </r>
  <r>
    <x v="1"/>
    <n v="1197831"/>
    <d v="2021-05-19T00:00:00"/>
    <x v="1"/>
    <s v="Arkansas"/>
    <s v="Little Rock"/>
    <x v="2"/>
    <n v="27"/>
    <x v="164"/>
    <n v="3213"/>
    <n v="1413.72"/>
    <n v="0.44"/>
    <x v="1"/>
    <x v="4"/>
    <x v="1"/>
    <n v="27"/>
    <n v="11.88"/>
  </r>
  <r>
    <x v="1"/>
    <n v="1197831"/>
    <d v="2021-05-19T00:00:00"/>
    <x v="1"/>
    <s v="Arkansas"/>
    <s v="Little Rock"/>
    <x v="3"/>
    <n v="24"/>
    <x v="228"/>
    <n v="2160"/>
    <n v="1015.2"/>
    <n v="0.47000000000000003"/>
    <x v="1"/>
    <x v="4"/>
    <x v="1"/>
    <n v="24"/>
    <n v="11.280000000000001"/>
  </r>
  <r>
    <x v="1"/>
    <n v="1197831"/>
    <d v="2021-05-19T00:00:00"/>
    <x v="1"/>
    <s v="Arkansas"/>
    <s v="Little Rock"/>
    <x v="4"/>
    <n v="32"/>
    <x v="215"/>
    <n v="3552"/>
    <n v="1385.2799999999997"/>
    <n v="0.38999999999999996"/>
    <x v="1"/>
    <x v="4"/>
    <x v="1"/>
    <n v="32"/>
    <n v="12.479999999999997"/>
  </r>
  <r>
    <x v="1"/>
    <n v="1197831"/>
    <d v="2021-05-19T00:00:00"/>
    <x v="1"/>
    <s v="Arkansas"/>
    <s v="Little Rock"/>
    <x v="5"/>
    <n v="33"/>
    <x v="57"/>
    <n v="4785"/>
    <n v="2248.9500000000003"/>
    <n v="0.47000000000000003"/>
    <x v="1"/>
    <x v="4"/>
    <x v="1"/>
    <n v="33"/>
    <n v="15.510000000000002"/>
  </r>
  <r>
    <x v="1"/>
    <n v="1197831"/>
    <d v="2021-06-21T00:00:00"/>
    <x v="1"/>
    <s v="Arkansas"/>
    <s v="Little Rock"/>
    <x v="0"/>
    <n v="28"/>
    <x v="116"/>
    <n v="6608"/>
    <n v="2907.52"/>
    <n v="0.44"/>
    <x v="1"/>
    <x v="11"/>
    <x v="1"/>
    <n v="28"/>
    <n v="12.32"/>
  </r>
  <r>
    <x v="1"/>
    <n v="1197831"/>
    <d v="2021-06-21T00:00:00"/>
    <x v="1"/>
    <s v="Arkansas"/>
    <s v="Little Rock"/>
    <x v="1"/>
    <n v="25"/>
    <x v="197"/>
    <n v="3725"/>
    <n v="1452.7499999999998"/>
    <n v="0.38999999999999996"/>
    <x v="1"/>
    <x v="11"/>
    <x v="1"/>
    <n v="25"/>
    <n v="9.7499999999999982"/>
  </r>
  <r>
    <x v="1"/>
    <n v="1197831"/>
    <d v="2021-06-21T00:00:00"/>
    <x v="1"/>
    <s v="Arkansas"/>
    <s v="Little Rock"/>
    <x v="2"/>
    <n v="28"/>
    <x v="168"/>
    <n v="3472"/>
    <n v="1562.4"/>
    <n v="0.45"/>
    <x v="1"/>
    <x v="11"/>
    <x v="1"/>
    <n v="28"/>
    <n v="12.600000000000001"/>
  </r>
  <r>
    <x v="1"/>
    <n v="1197831"/>
    <d v="2021-06-21T00:00:00"/>
    <x v="1"/>
    <s v="Arkansas"/>
    <s v="Little Rock"/>
    <x v="3"/>
    <n v="29"/>
    <x v="168"/>
    <n v="3596"/>
    <n v="1582.24"/>
    <n v="0.44"/>
    <x v="1"/>
    <x v="11"/>
    <x v="1"/>
    <n v="29"/>
    <n v="12.76"/>
  </r>
  <r>
    <x v="1"/>
    <n v="1197831"/>
    <d v="2021-06-21T00:00:00"/>
    <x v="1"/>
    <s v="Arkansas"/>
    <s v="Little Rock"/>
    <x v="4"/>
    <n v="37"/>
    <x v="210"/>
    <n v="4292"/>
    <n v="1673.8799999999999"/>
    <n v="0.38999999999999996"/>
    <x v="1"/>
    <x v="11"/>
    <x v="1"/>
    <n v="37"/>
    <n v="14.43"/>
  </r>
  <r>
    <x v="1"/>
    <n v="1197831"/>
    <d v="2021-06-21T00:00:00"/>
    <x v="1"/>
    <s v="Arkansas"/>
    <s v="Little Rock"/>
    <x v="5"/>
    <n v="48"/>
    <x v="241"/>
    <n v="7920"/>
    <n v="3405.6000000000004"/>
    <n v="0.43000000000000005"/>
    <x v="1"/>
    <x v="11"/>
    <x v="1"/>
    <n v="48"/>
    <n v="20.64"/>
  </r>
  <r>
    <x v="1"/>
    <n v="1197831"/>
    <d v="2021-07-19T00:00:00"/>
    <x v="1"/>
    <s v="Arkansas"/>
    <s v="Little Rock"/>
    <x v="0"/>
    <n v="39"/>
    <x v="329"/>
    <n v="10569"/>
    <n v="4438.9800000000005"/>
    <n v="0.42000000000000004"/>
    <x v="1"/>
    <x v="5"/>
    <x v="1"/>
    <n v="39"/>
    <n v="16.380000000000003"/>
  </r>
  <r>
    <x v="1"/>
    <n v="1197831"/>
    <d v="2021-07-19T00:00:00"/>
    <x v="1"/>
    <s v="Arkansas"/>
    <s v="Little Rock"/>
    <x v="1"/>
    <n v="36"/>
    <x v="134"/>
    <n v="5868"/>
    <n v="2171.16"/>
    <n v="0.37"/>
    <x v="1"/>
    <x v="5"/>
    <x v="1"/>
    <n v="36"/>
    <n v="13.319999999999999"/>
  </r>
  <r>
    <x v="1"/>
    <n v="1197831"/>
    <d v="2021-07-19T00:00:00"/>
    <x v="1"/>
    <s v="Arkansas"/>
    <s v="Little Rock"/>
    <x v="2"/>
    <n v="32"/>
    <x v="150"/>
    <n v="4480"/>
    <n v="1971.2"/>
    <n v="0.44"/>
    <x v="1"/>
    <x v="5"/>
    <x v="1"/>
    <n v="32"/>
    <n v="14.08"/>
  </r>
  <r>
    <x v="1"/>
    <n v="1197831"/>
    <d v="2021-07-19T00:00:00"/>
    <x v="1"/>
    <s v="Arkansas"/>
    <s v="Little Rock"/>
    <x v="3"/>
    <n v="35"/>
    <x v="196"/>
    <n v="4200"/>
    <n v="1806.0000000000002"/>
    <n v="0.43000000000000005"/>
    <x v="1"/>
    <x v="5"/>
    <x v="1"/>
    <n v="35"/>
    <n v="15.050000000000002"/>
  </r>
  <r>
    <x v="1"/>
    <n v="1197831"/>
    <d v="2021-07-19T00:00:00"/>
    <x v="1"/>
    <s v="Arkansas"/>
    <s v="Little Rock"/>
    <x v="4"/>
    <n v="40"/>
    <x v="197"/>
    <n v="5960"/>
    <n v="2384"/>
    <n v="0.39999999999999997"/>
    <x v="1"/>
    <x v="5"/>
    <x v="1"/>
    <n v="40"/>
    <n v="16"/>
  </r>
  <r>
    <x v="1"/>
    <n v="1197831"/>
    <d v="2021-07-19T00:00:00"/>
    <x v="1"/>
    <s v="Arkansas"/>
    <s v="Little Rock"/>
    <x v="5"/>
    <n v="50"/>
    <x v="334"/>
    <n v="9900"/>
    <n v="4554"/>
    <n v="0.46"/>
    <x v="1"/>
    <x v="5"/>
    <x v="1"/>
    <n v="50"/>
    <n v="23"/>
  </r>
  <r>
    <x v="1"/>
    <n v="1197831"/>
    <d v="2021-08-20T00:00:00"/>
    <x v="1"/>
    <s v="Arkansas"/>
    <s v="Little Rock"/>
    <x v="0"/>
    <n v="43"/>
    <x v="148"/>
    <n v="10019"/>
    <n v="4508.55"/>
    <n v="0.45"/>
    <x v="1"/>
    <x v="6"/>
    <x v="1"/>
    <n v="43"/>
    <n v="19.350000000000001"/>
  </r>
  <r>
    <x v="1"/>
    <n v="1197831"/>
    <d v="2021-08-20T00:00:00"/>
    <x v="1"/>
    <s v="Arkansas"/>
    <s v="Little Rock"/>
    <x v="1"/>
    <n v="42"/>
    <x v="134"/>
    <n v="6846"/>
    <n v="2669.9399999999996"/>
    <n v="0.38999999999999996"/>
    <x v="1"/>
    <x v="6"/>
    <x v="1"/>
    <n v="42"/>
    <n v="16.38"/>
  </r>
  <r>
    <x v="1"/>
    <n v="1197831"/>
    <d v="2021-08-20T00:00:00"/>
    <x v="1"/>
    <s v="Arkansas"/>
    <s v="Little Rock"/>
    <x v="2"/>
    <n v="40"/>
    <x v="192"/>
    <n v="5400"/>
    <n v="2376"/>
    <n v="0.44"/>
    <x v="1"/>
    <x v="6"/>
    <x v="1"/>
    <n v="40"/>
    <n v="17.600000000000001"/>
  </r>
  <r>
    <x v="1"/>
    <n v="1197831"/>
    <d v="2021-08-20T00:00:00"/>
    <x v="1"/>
    <s v="Arkansas"/>
    <s v="Little Rock"/>
    <x v="3"/>
    <n v="29"/>
    <x v="348"/>
    <n v="3828"/>
    <n v="1722.6000000000001"/>
    <n v="0.45"/>
    <x v="1"/>
    <x v="6"/>
    <x v="1"/>
    <n v="29"/>
    <n v="13.05"/>
  </r>
  <r>
    <x v="1"/>
    <n v="1197831"/>
    <d v="2021-08-20T00:00:00"/>
    <x v="1"/>
    <s v="Arkansas"/>
    <s v="Little Rock"/>
    <x v="4"/>
    <n v="40"/>
    <x v="161"/>
    <n v="4520"/>
    <n v="1672.4"/>
    <n v="0.37"/>
    <x v="1"/>
    <x v="6"/>
    <x v="1"/>
    <n v="40"/>
    <n v="14.8"/>
  </r>
  <r>
    <x v="1"/>
    <n v="1197831"/>
    <d v="2021-08-20T00:00:00"/>
    <x v="1"/>
    <s v="Arkansas"/>
    <s v="Little Rock"/>
    <x v="5"/>
    <n v="40"/>
    <x v="335"/>
    <n v="7720"/>
    <n v="3628.4"/>
    <n v="0.47000000000000003"/>
    <x v="1"/>
    <x v="6"/>
    <x v="1"/>
    <n v="40"/>
    <n v="18.8"/>
  </r>
  <r>
    <x v="1"/>
    <n v="1197831"/>
    <d v="2021-09-19T00:00:00"/>
    <x v="1"/>
    <s v="Arkansas"/>
    <s v="Little Rock"/>
    <x v="0"/>
    <n v="35"/>
    <x v="166"/>
    <n v="7735"/>
    <n v="3326.05"/>
    <n v="0.43000000000000005"/>
    <x v="1"/>
    <x v="7"/>
    <x v="1"/>
    <n v="35"/>
    <n v="15.05"/>
  </r>
  <r>
    <x v="1"/>
    <n v="1197831"/>
    <d v="2021-09-19T00:00:00"/>
    <x v="1"/>
    <s v="Arkansas"/>
    <s v="Little Rock"/>
    <x v="1"/>
    <n v="26"/>
    <x v="192"/>
    <n v="3510"/>
    <n v="1439.1"/>
    <n v="0.41"/>
    <x v="1"/>
    <x v="7"/>
    <x v="1"/>
    <n v="26"/>
    <n v="10.66"/>
  </r>
  <r>
    <x v="1"/>
    <n v="1197831"/>
    <d v="2021-09-19T00:00:00"/>
    <x v="1"/>
    <s v="Arkansas"/>
    <s v="Little Rock"/>
    <x v="2"/>
    <n v="11"/>
    <x v="248"/>
    <n v="1353"/>
    <n v="635.91000000000008"/>
    <n v="0.47000000000000003"/>
    <x v="1"/>
    <x v="7"/>
    <x v="1"/>
    <n v="11"/>
    <n v="5.1700000000000008"/>
  </r>
  <r>
    <x v="1"/>
    <n v="1197831"/>
    <d v="2021-09-19T00:00:00"/>
    <x v="1"/>
    <s v="Arkansas"/>
    <s v="Little Rock"/>
    <x v="3"/>
    <n v="12"/>
    <x v="233"/>
    <n v="1248"/>
    <n v="524.16000000000008"/>
    <n v="0.42000000000000004"/>
    <x v="1"/>
    <x v="7"/>
    <x v="1"/>
    <n v="12"/>
    <n v="5.0400000000000009"/>
  </r>
  <r>
    <x v="1"/>
    <n v="1197831"/>
    <d v="2021-09-19T00:00:00"/>
    <x v="1"/>
    <s v="Arkansas"/>
    <s v="Little Rock"/>
    <x v="4"/>
    <n v="18"/>
    <x v="215"/>
    <n v="1998"/>
    <n v="779.21999999999991"/>
    <n v="0.38999999999999996"/>
    <x v="1"/>
    <x v="7"/>
    <x v="1"/>
    <n v="18"/>
    <n v="7.02"/>
  </r>
  <r>
    <x v="1"/>
    <n v="1197831"/>
    <d v="2021-09-19T00:00:00"/>
    <x v="1"/>
    <s v="Arkansas"/>
    <s v="Little Rock"/>
    <x v="5"/>
    <n v="22"/>
    <x v="150"/>
    <n v="3080"/>
    <n v="1293.6000000000001"/>
    <n v="0.42000000000000004"/>
    <x v="1"/>
    <x v="7"/>
    <x v="1"/>
    <n v="22"/>
    <n v="9.24"/>
  </r>
  <r>
    <x v="1"/>
    <n v="1197831"/>
    <d v="2021-10-21T00:00:00"/>
    <x v="1"/>
    <s v="Arkansas"/>
    <s v="Little Rock"/>
    <x v="0"/>
    <n v="21"/>
    <x v="263"/>
    <n v="3780"/>
    <n v="1701"/>
    <n v="0.45"/>
    <x v="1"/>
    <x v="8"/>
    <x v="1"/>
    <n v="21"/>
    <n v="9.4499999999999993"/>
  </r>
  <r>
    <x v="1"/>
    <n v="1197831"/>
    <d v="2021-10-21T00:00:00"/>
    <x v="1"/>
    <s v="Arkansas"/>
    <s v="Little Rock"/>
    <x v="1"/>
    <n v="14"/>
    <x v="348"/>
    <n v="1848"/>
    <n v="739.19999999999993"/>
    <n v="0.39999999999999997"/>
    <x v="1"/>
    <x v="8"/>
    <x v="1"/>
    <n v="14"/>
    <n v="5.6"/>
  </r>
  <r>
    <x v="1"/>
    <n v="1197831"/>
    <d v="2021-10-21T00:00:00"/>
    <x v="1"/>
    <s v="Arkansas"/>
    <s v="Little Rock"/>
    <x v="2"/>
    <n v="16"/>
    <x v="343"/>
    <n v="1584"/>
    <n v="728.64"/>
    <n v="0.46"/>
    <x v="1"/>
    <x v="8"/>
    <x v="1"/>
    <n v="16"/>
    <n v="7.3599999999999994"/>
  </r>
  <r>
    <x v="1"/>
    <n v="1197831"/>
    <d v="2021-10-21T00:00:00"/>
    <x v="1"/>
    <s v="Arkansas"/>
    <s v="Little Rock"/>
    <x v="3"/>
    <n v="15"/>
    <x v="198"/>
    <n v="1410"/>
    <n v="634.5"/>
    <n v="0.45"/>
    <x v="1"/>
    <x v="8"/>
    <x v="1"/>
    <n v="15"/>
    <n v="6.75"/>
  </r>
  <r>
    <x v="1"/>
    <n v="1197831"/>
    <d v="2021-10-21T00:00:00"/>
    <x v="1"/>
    <s v="Arkansas"/>
    <s v="Little Rock"/>
    <x v="4"/>
    <n v="21"/>
    <x v="250"/>
    <n v="1911"/>
    <n v="707.06999999999994"/>
    <n v="0.37"/>
    <x v="1"/>
    <x v="8"/>
    <x v="1"/>
    <n v="21"/>
    <n v="7.77"/>
  </r>
  <r>
    <x v="3"/>
    <n v="1197831"/>
    <d v="2021-10-21T00:00:00"/>
    <x v="1"/>
    <s v="Arkansas"/>
    <s v="Little Rock"/>
    <x v="5"/>
    <n v="20"/>
    <x v="348"/>
    <n v="2640"/>
    <n v="1188"/>
    <n v="0.45"/>
    <x v="1"/>
    <x v="8"/>
    <x v="1"/>
    <n v="20"/>
    <n v="9"/>
  </r>
  <r>
    <x v="3"/>
    <n v="1197831"/>
    <d v="2021-11-20T00:00:00"/>
    <x v="1"/>
    <s v="Arkansas"/>
    <s v="Little Rock"/>
    <x v="0"/>
    <n v="18"/>
    <x v="129"/>
    <n v="3168"/>
    <n v="1457.28"/>
    <n v="0.46"/>
    <x v="1"/>
    <x v="9"/>
    <x v="1"/>
    <n v="18"/>
    <n v="8.2799999999999994"/>
  </r>
  <r>
    <x v="3"/>
    <n v="1197831"/>
    <d v="2021-11-20T00:00:00"/>
    <x v="1"/>
    <s v="Arkansas"/>
    <s v="Little Rock"/>
    <x v="1"/>
    <n v="11"/>
    <x v="210"/>
    <n v="1276"/>
    <n v="535.91999999999996"/>
    <n v="0.42"/>
    <x v="1"/>
    <x v="9"/>
    <x v="1"/>
    <n v="11"/>
    <n v="4.6199999999999992"/>
  </r>
  <r>
    <x v="3"/>
    <n v="1197831"/>
    <d v="2021-11-20T00:00:00"/>
    <x v="1"/>
    <s v="Arkansas"/>
    <s v="Little Rock"/>
    <x v="2"/>
    <n v="19"/>
    <x v="240"/>
    <n v="1938"/>
    <n v="833.34000000000015"/>
    <n v="0.43000000000000005"/>
    <x v="1"/>
    <x v="9"/>
    <x v="1"/>
    <n v="19"/>
    <n v="8.1700000000000017"/>
  </r>
  <r>
    <x v="3"/>
    <n v="1197831"/>
    <d v="2021-11-20T00:00:00"/>
    <x v="1"/>
    <s v="Arkansas"/>
    <s v="Little Rock"/>
    <x v="3"/>
    <n v="41"/>
    <x v="209"/>
    <n v="5248"/>
    <n v="2309.12"/>
    <n v="0.44"/>
    <x v="1"/>
    <x v="9"/>
    <x v="1"/>
    <n v="41"/>
    <n v="18.04"/>
  </r>
  <r>
    <x v="3"/>
    <n v="1197831"/>
    <d v="2021-11-20T00:00:00"/>
    <x v="1"/>
    <s v="Arkansas"/>
    <s v="Little Rock"/>
    <x v="4"/>
    <n v="56"/>
    <x v="193"/>
    <n v="5880"/>
    <n v="2410.7999999999997"/>
    <n v="0.41"/>
    <x v="1"/>
    <x v="9"/>
    <x v="1"/>
    <n v="56"/>
    <n v="22.959999999999997"/>
  </r>
  <r>
    <x v="3"/>
    <n v="1197831"/>
    <d v="2021-11-20T00:00:00"/>
    <x v="1"/>
    <s v="Arkansas"/>
    <s v="Little Rock"/>
    <x v="5"/>
    <n v="53"/>
    <x v="192"/>
    <n v="7155"/>
    <n v="3219.75"/>
    <n v="0.45"/>
    <x v="1"/>
    <x v="9"/>
    <x v="1"/>
    <n v="53"/>
    <n v="23.85"/>
  </r>
  <r>
    <x v="3"/>
    <n v="1197831"/>
    <d v="2021-12-19T00:00:00"/>
    <x v="1"/>
    <s v="Arkansas"/>
    <s v="Little Rock"/>
    <x v="0"/>
    <n v="55"/>
    <x v="99"/>
    <n v="13090"/>
    <n v="6021.4000000000005"/>
    <n v="0.46"/>
    <x v="1"/>
    <x v="10"/>
    <x v="1"/>
    <n v="55"/>
    <n v="25.3"/>
  </r>
  <r>
    <x v="3"/>
    <n v="1197831"/>
    <d v="2021-12-19T00:00:00"/>
    <x v="1"/>
    <s v="Arkansas"/>
    <s v="Little Rock"/>
    <x v="1"/>
    <n v="46"/>
    <x v="155"/>
    <n v="7130"/>
    <n v="2851.9999999999995"/>
    <n v="0.39999999999999997"/>
    <x v="1"/>
    <x v="10"/>
    <x v="1"/>
    <n v="46"/>
    <n v="18.399999999999999"/>
  </r>
  <r>
    <x v="3"/>
    <n v="1197831"/>
    <d v="2021-12-19T00:00:00"/>
    <x v="1"/>
    <s v="Arkansas"/>
    <s v="Little Rock"/>
    <x v="2"/>
    <n v="43"/>
    <x v="197"/>
    <n v="6407"/>
    <n v="2819.08"/>
    <n v="0.44"/>
    <x v="1"/>
    <x v="10"/>
    <x v="1"/>
    <n v="43"/>
    <n v="18.919999999999998"/>
  </r>
  <r>
    <x v="3"/>
    <n v="1197831"/>
    <d v="2021-12-19T00:00:00"/>
    <x v="1"/>
    <s v="Arkansas"/>
    <s v="Little Rock"/>
    <x v="3"/>
    <n v="40"/>
    <x v="168"/>
    <n v="4960"/>
    <n v="2281.6"/>
    <n v="0.46"/>
    <x v="1"/>
    <x v="10"/>
    <x v="1"/>
    <n v="40"/>
    <n v="18.399999999999999"/>
  </r>
  <r>
    <x v="3"/>
    <n v="1197831"/>
    <d v="2021-12-19T00:00:00"/>
    <x v="1"/>
    <s v="Arkansas"/>
    <s v="Little Rock"/>
    <x v="4"/>
    <n v="50"/>
    <x v="348"/>
    <n v="6600"/>
    <n v="2640"/>
    <n v="0.39999999999999997"/>
    <x v="1"/>
    <x v="10"/>
    <x v="1"/>
    <n v="50"/>
    <n v="20"/>
  </r>
  <r>
    <x v="3"/>
    <n v="1197831"/>
    <d v="2021-12-19T00:00:00"/>
    <x v="1"/>
    <s v="Arkansas"/>
    <s v="Little Rock"/>
    <x v="5"/>
    <n v="55"/>
    <x v="84"/>
    <n v="9350"/>
    <n v="4207.5"/>
    <n v="0.45"/>
    <x v="1"/>
    <x v="10"/>
    <x v="1"/>
    <n v="55"/>
    <n v="24.75"/>
  </r>
  <r>
    <x v="3"/>
    <n v="1197831"/>
    <d v="2021-01-23T00:00:00"/>
    <x v="1"/>
    <s v="Arkansas"/>
    <s v="Little Rock"/>
    <x v="0"/>
    <n v="17"/>
    <x v="349"/>
    <n v="3026"/>
    <n v="1422.22"/>
    <n v="0.47000000000000003"/>
    <x v="1"/>
    <x v="0"/>
    <x v="1"/>
    <n v="17"/>
    <n v="7.99"/>
  </r>
  <r>
    <x v="3"/>
    <n v="1197831"/>
    <d v="2021-01-23T00:00:00"/>
    <x v="1"/>
    <s v="Arkansas"/>
    <s v="Little Rock"/>
    <x v="1"/>
    <n v="18"/>
    <x v="168"/>
    <n v="2232"/>
    <n v="848.16"/>
    <n v="0.38"/>
    <x v="1"/>
    <x v="0"/>
    <x v="1"/>
    <n v="18"/>
    <n v="6.84"/>
  </r>
  <r>
    <x v="3"/>
    <n v="1197831"/>
    <d v="2021-01-23T00:00:00"/>
    <x v="1"/>
    <s v="Arkansas"/>
    <s v="Little Rock"/>
    <x v="2"/>
    <n v="10"/>
    <x v="165"/>
    <n v="1310"/>
    <n v="563.30000000000007"/>
    <n v="0.43000000000000005"/>
    <x v="1"/>
    <x v="0"/>
    <x v="1"/>
    <n v="10"/>
    <n v="4.3000000000000007"/>
  </r>
  <r>
    <x v="3"/>
    <n v="1197831"/>
    <d v="2021-01-23T00:00:00"/>
    <x v="1"/>
    <s v="Arkansas"/>
    <s v="Little Rock"/>
    <x v="3"/>
    <n v="13"/>
    <x v="238"/>
    <n v="962"/>
    <n v="413.66"/>
    <n v="0.43000000000000005"/>
    <x v="1"/>
    <x v="0"/>
    <x v="1"/>
    <n v="13"/>
    <n v="5.5900000000000007"/>
  </r>
  <r>
    <x v="3"/>
    <n v="1197831"/>
    <d v="2021-01-23T00:00:00"/>
    <x v="1"/>
    <s v="Arkansas"/>
    <s v="Little Rock"/>
    <x v="4"/>
    <n v="23"/>
    <x v="250"/>
    <n v="2093"/>
    <n v="858.13"/>
    <n v="0.41"/>
    <x v="1"/>
    <x v="0"/>
    <x v="1"/>
    <n v="23"/>
    <n v="9.43"/>
  </r>
  <r>
    <x v="3"/>
    <n v="1197831"/>
    <d v="2021-01-23T00:00:00"/>
    <x v="1"/>
    <s v="Arkansas"/>
    <s v="Little Rock"/>
    <x v="5"/>
    <n v="18"/>
    <x v="168"/>
    <n v="2232"/>
    <n v="1004.4"/>
    <n v="0.45"/>
    <x v="1"/>
    <x v="0"/>
    <x v="1"/>
    <n v="18"/>
    <n v="8.1"/>
  </r>
  <r>
    <x v="3"/>
    <n v="1197831"/>
    <d v="2021-02-21T00:00:00"/>
    <x v="1"/>
    <s v="Arkansas"/>
    <s v="Little Rock"/>
    <x v="0"/>
    <n v="18"/>
    <x v="92"/>
    <n v="3708"/>
    <n v="1631.52"/>
    <n v="0.44"/>
    <x v="1"/>
    <x v="1"/>
    <x v="1"/>
    <n v="18"/>
    <n v="7.92"/>
  </r>
  <r>
    <x v="3"/>
    <n v="1197831"/>
    <d v="2021-02-21T00:00:00"/>
    <x v="1"/>
    <s v="Arkansas"/>
    <s v="Little Rock"/>
    <x v="1"/>
    <n v="17"/>
    <x v="170"/>
    <n v="1411"/>
    <n v="550.29"/>
    <n v="0.38999999999999996"/>
    <x v="1"/>
    <x v="1"/>
    <x v="1"/>
    <n v="17"/>
    <n v="6.63"/>
  </r>
  <r>
    <x v="3"/>
    <n v="1197831"/>
    <d v="2021-02-21T00:00:00"/>
    <x v="1"/>
    <s v="Arkansas"/>
    <s v="Little Rock"/>
    <x v="2"/>
    <n v="12"/>
    <x v="230"/>
    <n v="1176"/>
    <n v="552.72"/>
    <n v="0.47000000000000003"/>
    <x v="1"/>
    <x v="1"/>
    <x v="1"/>
    <n v="12"/>
    <n v="5.6400000000000006"/>
  </r>
  <r>
    <x v="3"/>
    <n v="1197831"/>
    <d v="2021-02-21T00:00:00"/>
    <x v="1"/>
    <s v="Oklahoma"/>
    <s v="Oklahoma City"/>
    <x v="3"/>
    <n v="15"/>
    <x v="208"/>
    <n v="870"/>
    <n v="400.20000000000005"/>
    <n v="0.46"/>
    <x v="1"/>
    <x v="1"/>
    <x v="1"/>
    <n v="15"/>
    <n v="6.9"/>
  </r>
  <r>
    <x v="3"/>
    <n v="1197831"/>
    <d v="2021-02-21T00:00:00"/>
    <x v="1"/>
    <s v="Oklahoma"/>
    <s v="Oklahoma City"/>
    <x v="4"/>
    <n v="24"/>
    <x v="211"/>
    <n v="2040"/>
    <n v="815.99999999999989"/>
    <n v="0.39999999999999997"/>
    <x v="1"/>
    <x v="1"/>
    <x v="1"/>
    <n v="24"/>
    <n v="9.5999999999999979"/>
  </r>
  <r>
    <x v="3"/>
    <n v="1197831"/>
    <d v="2021-02-21T00:00:00"/>
    <x v="1"/>
    <s v="Oklahoma"/>
    <s v="Oklahoma City"/>
    <x v="5"/>
    <n v="14"/>
    <x v="205"/>
    <n v="1568"/>
    <n v="721.28000000000009"/>
    <n v="0.46"/>
    <x v="1"/>
    <x v="1"/>
    <x v="1"/>
    <n v="14"/>
    <n v="6.44"/>
  </r>
  <r>
    <x v="3"/>
    <n v="1197831"/>
    <d v="2021-03-19T00:00:00"/>
    <x v="1"/>
    <s v="Oklahoma"/>
    <s v="Oklahoma City"/>
    <x v="0"/>
    <n v="14"/>
    <x v="131"/>
    <n v="2548"/>
    <n v="1172.0800000000002"/>
    <n v="0.46"/>
    <x v="1"/>
    <x v="2"/>
    <x v="1"/>
    <n v="14"/>
    <n v="6.4400000000000013"/>
  </r>
  <r>
    <x v="3"/>
    <n v="1197831"/>
    <d v="2021-03-19T00:00:00"/>
    <x v="1"/>
    <s v="Oklahoma"/>
    <s v="Oklahoma City"/>
    <x v="1"/>
    <n v="15"/>
    <x v="252"/>
    <n v="1170"/>
    <n v="479.7"/>
    <n v="0.41"/>
    <x v="1"/>
    <x v="2"/>
    <x v="1"/>
    <n v="15"/>
    <n v="6.1499999999999995"/>
  </r>
  <r>
    <x v="3"/>
    <n v="1197831"/>
    <d v="2021-03-19T00:00:00"/>
    <x v="1"/>
    <s v="Oklahoma"/>
    <s v="Oklahoma City"/>
    <x v="2"/>
    <n v="7"/>
    <x v="170"/>
    <n v="581"/>
    <n v="261.45"/>
    <n v="0.45"/>
    <x v="1"/>
    <x v="2"/>
    <x v="1"/>
    <n v="7"/>
    <n v="3.15"/>
  </r>
  <r>
    <x v="3"/>
    <n v="1197831"/>
    <d v="2021-03-19T00:00:00"/>
    <x v="1"/>
    <s v="Oklahoma"/>
    <s v="Oklahoma City"/>
    <x v="3"/>
    <n v="16"/>
    <x v="203"/>
    <n v="624"/>
    <n v="293.28000000000003"/>
    <n v="0.47000000000000003"/>
    <x v="1"/>
    <x v="2"/>
    <x v="1"/>
    <n v="16"/>
    <n v="7.5200000000000005"/>
  </r>
  <r>
    <x v="3"/>
    <n v="1197831"/>
    <d v="2021-03-19T00:00:00"/>
    <x v="1"/>
    <s v="Oklahoma"/>
    <s v="Oklahoma City"/>
    <x v="4"/>
    <n v="26"/>
    <x v="176"/>
    <n v="1586"/>
    <n v="666.12"/>
    <n v="0.42"/>
    <x v="1"/>
    <x v="2"/>
    <x v="1"/>
    <n v="26"/>
    <n v="10.92"/>
  </r>
  <r>
    <x v="3"/>
    <n v="1197831"/>
    <d v="2021-03-19T00:00:00"/>
    <x v="1"/>
    <s v="Oklahoma"/>
    <s v="Oklahoma City"/>
    <x v="5"/>
    <n v="18"/>
    <x v="246"/>
    <n v="1584"/>
    <n v="728.64"/>
    <n v="0.46"/>
    <x v="1"/>
    <x v="2"/>
    <x v="1"/>
    <n v="18"/>
    <n v="8.2799999999999994"/>
  </r>
  <r>
    <x v="3"/>
    <n v="1197831"/>
    <d v="2021-04-20T00:00:00"/>
    <x v="1"/>
    <s v="Oklahoma"/>
    <s v="Oklahoma City"/>
    <x v="0"/>
    <n v="20"/>
    <x v="328"/>
    <n v="3680"/>
    <n v="1692.8000000000002"/>
    <n v="0.46"/>
    <x v="1"/>
    <x v="3"/>
    <x v="1"/>
    <n v="20"/>
    <n v="9.2000000000000011"/>
  </r>
  <r>
    <x v="3"/>
    <n v="1197831"/>
    <d v="2021-04-20T00:00:00"/>
    <x v="1"/>
    <s v="Oklahoma"/>
    <s v="Oklahoma City"/>
    <x v="1"/>
    <n v="18"/>
    <x v="344"/>
    <n v="1422"/>
    <n v="554.57999999999993"/>
    <n v="0.38999999999999996"/>
    <x v="1"/>
    <x v="3"/>
    <x v="1"/>
    <n v="18"/>
    <n v="7.0199999999999987"/>
  </r>
  <r>
    <x v="3"/>
    <n v="1197831"/>
    <d v="2021-04-20T00:00:00"/>
    <x v="1"/>
    <s v="Oklahoma"/>
    <s v="Oklahoma City"/>
    <x v="2"/>
    <n v="10"/>
    <x v="227"/>
    <n v="700"/>
    <n v="322"/>
    <n v="0.46"/>
    <x v="1"/>
    <x v="3"/>
    <x v="1"/>
    <n v="10"/>
    <n v="4.5999999999999996"/>
  </r>
  <r>
    <x v="3"/>
    <n v="1197831"/>
    <d v="2021-04-20T00:00:00"/>
    <x v="1"/>
    <s v="Oklahoma"/>
    <s v="Oklahoma City"/>
    <x v="3"/>
    <n v="15"/>
    <x v="172"/>
    <n v="705"/>
    <n v="303.15000000000003"/>
    <n v="0.43000000000000005"/>
    <x v="1"/>
    <x v="3"/>
    <x v="1"/>
    <n v="15"/>
    <n v="6.4500000000000011"/>
  </r>
  <r>
    <x v="3"/>
    <n v="1197831"/>
    <d v="2021-04-20T00:00:00"/>
    <x v="1"/>
    <s v="Oklahoma"/>
    <s v="Oklahoma City"/>
    <x v="4"/>
    <n v="27"/>
    <x v="190"/>
    <n v="1458"/>
    <n v="568.61999999999989"/>
    <n v="0.38999999999999996"/>
    <x v="1"/>
    <x v="3"/>
    <x v="1"/>
    <n v="27"/>
    <n v="10.529999999999998"/>
  </r>
  <r>
    <x v="3"/>
    <n v="1197831"/>
    <d v="2021-04-20T00:00:00"/>
    <x v="1"/>
    <s v="Oklahoma"/>
    <s v="Oklahoma City"/>
    <x v="5"/>
    <n v="22"/>
    <x v="215"/>
    <n v="2442"/>
    <n v="1050.0600000000002"/>
    <n v="0.43000000000000005"/>
    <x v="1"/>
    <x v="3"/>
    <x v="1"/>
    <n v="22"/>
    <n v="9.4600000000000009"/>
  </r>
  <r>
    <x v="3"/>
    <n v="1197831"/>
    <d v="2021-05-19T00:00:00"/>
    <x v="1"/>
    <s v="Oklahoma"/>
    <s v="Oklahoma City"/>
    <x v="0"/>
    <n v="28"/>
    <x v="289"/>
    <n v="5012"/>
    <n v="2155.1600000000003"/>
    <n v="0.43000000000000005"/>
    <x v="1"/>
    <x v="4"/>
    <x v="1"/>
    <n v="28"/>
    <n v="12.040000000000001"/>
  </r>
  <r>
    <x v="3"/>
    <n v="1197831"/>
    <d v="2021-05-19T00:00:00"/>
    <x v="1"/>
    <s v="Oklahoma"/>
    <s v="Oklahoma City"/>
    <x v="1"/>
    <n v="29"/>
    <x v="270"/>
    <n v="2697"/>
    <n v="1024.8599999999999"/>
    <n v="0.38"/>
    <x v="1"/>
    <x v="4"/>
    <x v="1"/>
    <n v="29"/>
    <n v="11.02"/>
  </r>
  <r>
    <x v="3"/>
    <n v="1197831"/>
    <d v="2021-05-19T00:00:00"/>
    <x v="1"/>
    <s v="Oklahoma"/>
    <s v="Oklahoma City"/>
    <x v="2"/>
    <n v="27"/>
    <x v="246"/>
    <n v="2376"/>
    <n v="997.92000000000007"/>
    <n v="0.42000000000000004"/>
    <x v="1"/>
    <x v="4"/>
    <x v="1"/>
    <n v="27"/>
    <n v="11.340000000000002"/>
  </r>
  <r>
    <x v="3"/>
    <n v="1197831"/>
    <d v="2021-05-19T00:00:00"/>
    <x v="1"/>
    <s v="Oklahoma"/>
    <s v="Oklahoma City"/>
    <x v="3"/>
    <n v="26"/>
    <x v="238"/>
    <n v="1924"/>
    <n v="808.08"/>
    <n v="0.42000000000000004"/>
    <x v="1"/>
    <x v="4"/>
    <x v="1"/>
    <n v="26"/>
    <n v="10.92"/>
  </r>
  <r>
    <x v="3"/>
    <n v="1197831"/>
    <d v="2021-05-19T00:00:00"/>
    <x v="1"/>
    <s v="Oklahoma"/>
    <s v="Oklahoma City"/>
    <x v="4"/>
    <n v="33"/>
    <x v="232"/>
    <n v="2640"/>
    <n v="1082.3999999999999"/>
    <n v="0.41"/>
    <x v="1"/>
    <x v="4"/>
    <x v="1"/>
    <n v="33"/>
    <n v="13.529999999999998"/>
  </r>
  <r>
    <x v="3"/>
    <n v="1197831"/>
    <d v="2021-05-19T00:00:00"/>
    <x v="1"/>
    <s v="Oklahoma"/>
    <s v="Oklahoma City"/>
    <x v="5"/>
    <n v="33"/>
    <x v="210"/>
    <n v="3828"/>
    <n v="1722.6000000000001"/>
    <n v="0.45"/>
    <x v="1"/>
    <x v="4"/>
    <x v="1"/>
    <n v="33"/>
    <n v="14.850000000000001"/>
  </r>
  <r>
    <x v="3"/>
    <n v="1197831"/>
    <d v="2021-06-21T00:00:00"/>
    <x v="1"/>
    <s v="Oklahoma"/>
    <s v="Oklahoma City"/>
    <x v="0"/>
    <n v="32"/>
    <x v="337"/>
    <n v="6144"/>
    <n v="2826.2400000000002"/>
    <n v="0.46"/>
    <x v="1"/>
    <x v="11"/>
    <x v="1"/>
    <n v="32"/>
    <n v="14.72"/>
  </r>
  <r>
    <x v="3"/>
    <n v="1197831"/>
    <d v="2021-06-21T00:00:00"/>
    <x v="1"/>
    <s v="Oklahoma"/>
    <s v="Oklahoma City"/>
    <x v="1"/>
    <n v="25"/>
    <x v="248"/>
    <n v="3075"/>
    <n v="1199.2499999999998"/>
    <n v="0.38999999999999996"/>
    <x v="1"/>
    <x v="11"/>
    <x v="1"/>
    <n v="25"/>
    <n v="9.7499999999999982"/>
  </r>
  <r>
    <x v="3"/>
    <n v="1197831"/>
    <d v="2021-06-21T00:00:00"/>
    <x v="1"/>
    <s v="Oklahoma"/>
    <s v="Oklahoma City"/>
    <x v="2"/>
    <n v="27"/>
    <x v="336"/>
    <n v="2889"/>
    <n v="1242.2700000000002"/>
    <n v="0.43000000000000005"/>
    <x v="1"/>
    <x v="11"/>
    <x v="1"/>
    <n v="27"/>
    <n v="11.610000000000001"/>
  </r>
  <r>
    <x v="3"/>
    <n v="1197831"/>
    <d v="2021-06-21T00:00:00"/>
    <x v="1"/>
    <s v="Oklahoma"/>
    <s v="Oklahoma City"/>
    <x v="3"/>
    <n v="29"/>
    <x v="240"/>
    <n v="2958"/>
    <n v="1331.1000000000001"/>
    <n v="0.45"/>
    <x v="1"/>
    <x v="11"/>
    <x v="1"/>
    <n v="29"/>
    <n v="13.05"/>
  </r>
  <r>
    <x v="3"/>
    <n v="1197831"/>
    <d v="2021-06-21T00:00:00"/>
    <x v="1"/>
    <s v="Oklahoma"/>
    <s v="Oklahoma City"/>
    <x v="4"/>
    <n v="41"/>
    <x v="193"/>
    <n v="4305"/>
    <n v="1635.9"/>
    <n v="0.38"/>
    <x v="1"/>
    <x v="11"/>
    <x v="1"/>
    <n v="41"/>
    <n v="15.58"/>
  </r>
  <r>
    <x v="3"/>
    <n v="1197831"/>
    <d v="2021-06-21T00:00:00"/>
    <x v="1"/>
    <s v="Oklahoma"/>
    <s v="Oklahoma City"/>
    <x v="5"/>
    <n v="40"/>
    <x v="231"/>
    <n v="5720"/>
    <n v="2402.4"/>
    <n v="0.42000000000000004"/>
    <x v="1"/>
    <x v="11"/>
    <x v="1"/>
    <n v="40"/>
    <n v="16.8"/>
  </r>
  <r>
    <x v="3"/>
    <n v="1197831"/>
    <d v="2021-07-19T00:00:00"/>
    <x v="1"/>
    <s v="Oklahoma"/>
    <s v="Oklahoma City"/>
    <x v="0"/>
    <n v="43"/>
    <x v="99"/>
    <n v="10234"/>
    <n v="4298.2800000000007"/>
    <n v="0.42000000000000004"/>
    <x v="1"/>
    <x v="5"/>
    <x v="1"/>
    <n v="43"/>
    <n v="18.060000000000002"/>
  </r>
  <r>
    <x v="3"/>
    <n v="1197831"/>
    <d v="2021-07-19T00:00:00"/>
    <x v="1"/>
    <s v="Oklahoma"/>
    <s v="Oklahoma City"/>
    <x v="1"/>
    <n v="35"/>
    <x v="192"/>
    <n v="4725"/>
    <n v="1795.5"/>
    <n v="0.38"/>
    <x v="1"/>
    <x v="5"/>
    <x v="1"/>
    <n v="35"/>
    <n v="13.3"/>
  </r>
  <r>
    <x v="3"/>
    <n v="1197831"/>
    <d v="2021-07-19T00:00:00"/>
    <x v="1"/>
    <s v="Oklahoma"/>
    <s v="Oklahoma City"/>
    <x v="2"/>
    <n v="33"/>
    <x v="165"/>
    <n v="4323"/>
    <n v="1858.89"/>
    <n v="0.43000000000000005"/>
    <x v="1"/>
    <x v="5"/>
    <x v="1"/>
    <n v="33"/>
    <n v="14.190000000000001"/>
  </r>
  <r>
    <x v="3"/>
    <n v="1197831"/>
    <d v="2021-07-19T00:00:00"/>
    <x v="1"/>
    <s v="Oklahoma"/>
    <s v="Oklahoma City"/>
    <x v="3"/>
    <n v="36"/>
    <x v="336"/>
    <n v="3852"/>
    <n v="1771.92"/>
    <n v="0.46"/>
    <x v="1"/>
    <x v="5"/>
    <x v="1"/>
    <n v="36"/>
    <n v="16.560000000000002"/>
  </r>
  <r>
    <x v="3"/>
    <n v="1197831"/>
    <d v="2021-07-19T00:00:00"/>
    <x v="1"/>
    <s v="Oklahoma"/>
    <s v="Oklahoma City"/>
    <x v="4"/>
    <n v="43"/>
    <x v="210"/>
    <n v="4988"/>
    <n v="2045.08"/>
    <n v="0.41"/>
    <x v="1"/>
    <x v="5"/>
    <x v="1"/>
    <n v="43"/>
    <n v="17.63"/>
  </r>
  <r>
    <x v="3"/>
    <n v="1197831"/>
    <d v="2021-07-19T00:00:00"/>
    <x v="1"/>
    <s v="Oklahoma"/>
    <s v="Oklahoma City"/>
    <x v="5"/>
    <n v="45"/>
    <x v="134"/>
    <n v="7335"/>
    <n v="3447.4500000000003"/>
    <n v="0.47000000000000003"/>
    <x v="1"/>
    <x v="5"/>
    <x v="1"/>
    <n v="45"/>
    <n v="21.150000000000002"/>
  </r>
  <r>
    <x v="3"/>
    <n v="1197831"/>
    <d v="2021-08-20T00:00:00"/>
    <x v="1"/>
    <s v="Oklahoma"/>
    <s v="Oklahoma City"/>
    <x v="0"/>
    <n v="41"/>
    <x v="98"/>
    <n v="9430"/>
    <n v="3960.6000000000004"/>
    <n v="0.42000000000000004"/>
    <x v="1"/>
    <x v="6"/>
    <x v="1"/>
    <n v="41"/>
    <n v="17.220000000000002"/>
  </r>
  <r>
    <x v="3"/>
    <n v="1197831"/>
    <d v="2021-08-20T00:00:00"/>
    <x v="1"/>
    <s v="Oklahoma"/>
    <s v="Oklahoma City"/>
    <x v="1"/>
    <n v="37"/>
    <x v="150"/>
    <n v="5180"/>
    <n v="2175.6"/>
    <n v="0.42"/>
    <x v="1"/>
    <x v="6"/>
    <x v="1"/>
    <n v="37"/>
    <n v="15.54"/>
  </r>
  <r>
    <x v="3"/>
    <n v="1197831"/>
    <d v="2021-08-20T00:00:00"/>
    <x v="1"/>
    <s v="Oklahoma"/>
    <s v="Oklahoma City"/>
    <x v="2"/>
    <n v="38"/>
    <x v="161"/>
    <n v="4294"/>
    <n v="2018.18"/>
    <n v="0.47000000000000003"/>
    <x v="1"/>
    <x v="6"/>
    <x v="1"/>
    <n v="38"/>
    <n v="17.86"/>
  </r>
  <r>
    <x v="3"/>
    <n v="1197831"/>
    <d v="2021-08-20T00:00:00"/>
    <x v="1"/>
    <s v="Oklahoma"/>
    <s v="Oklahoma City"/>
    <x v="3"/>
    <n v="32"/>
    <x v="215"/>
    <n v="3552"/>
    <n v="1491.8400000000001"/>
    <n v="0.42000000000000004"/>
    <x v="1"/>
    <x v="6"/>
    <x v="1"/>
    <n v="32"/>
    <n v="13.440000000000001"/>
  </r>
  <r>
    <x v="3"/>
    <n v="1197831"/>
    <d v="2021-08-20T00:00:00"/>
    <x v="1"/>
    <s v="Oklahoma"/>
    <s v="Oklahoma City"/>
    <x v="4"/>
    <n v="40"/>
    <x v="193"/>
    <n v="4200"/>
    <n v="1554"/>
    <n v="0.37"/>
    <x v="1"/>
    <x v="6"/>
    <x v="1"/>
    <n v="40"/>
    <n v="14.8"/>
  </r>
  <r>
    <x v="3"/>
    <n v="1197831"/>
    <d v="2021-08-20T00:00:00"/>
    <x v="1"/>
    <s v="Oklahoma"/>
    <s v="Oklahoma City"/>
    <x v="5"/>
    <n v="40"/>
    <x v="339"/>
    <n v="6640"/>
    <n v="3120.8"/>
    <n v="0.47000000000000003"/>
    <x v="1"/>
    <x v="6"/>
    <x v="1"/>
    <n v="40"/>
    <n v="18.8"/>
  </r>
  <r>
    <x v="3"/>
    <n v="1197831"/>
    <d v="2021-09-19T00:00:00"/>
    <x v="1"/>
    <s v="Oklahoma"/>
    <s v="Oklahoma City"/>
    <x v="0"/>
    <n v="35"/>
    <x v="130"/>
    <n v="6860"/>
    <n v="3155.6000000000004"/>
    <n v="0.46"/>
    <x v="1"/>
    <x v="7"/>
    <x v="1"/>
    <n v="35"/>
    <n v="16.100000000000001"/>
  </r>
  <r>
    <x v="3"/>
    <n v="1197831"/>
    <d v="2021-09-19T00:00:00"/>
    <x v="1"/>
    <s v="Oklahoma"/>
    <s v="Oklahoma City"/>
    <x v="1"/>
    <n v="28"/>
    <x v="209"/>
    <n v="3584"/>
    <n v="1469.4399999999998"/>
    <n v="0.41"/>
    <x v="1"/>
    <x v="7"/>
    <x v="1"/>
    <n v="28"/>
    <n v="11.479999999999999"/>
  </r>
  <r>
    <x v="3"/>
    <n v="1197831"/>
    <d v="2021-09-19T00:00:00"/>
    <x v="1"/>
    <s v="Oklahoma"/>
    <s v="Oklahoma City"/>
    <x v="2"/>
    <n v="12"/>
    <x v="250"/>
    <n v="1092"/>
    <n v="458.64000000000004"/>
    <n v="0.42000000000000004"/>
    <x v="1"/>
    <x v="7"/>
    <x v="1"/>
    <n v="12"/>
    <n v="5.04"/>
  </r>
  <r>
    <x v="3"/>
    <n v="1197831"/>
    <d v="2021-09-19T00:00:00"/>
    <x v="1"/>
    <s v="Oklahoma"/>
    <s v="Oklahoma City"/>
    <x v="3"/>
    <n v="12"/>
    <x v="170"/>
    <n v="996"/>
    <n v="418.32000000000005"/>
    <n v="0.42000000000000004"/>
    <x v="1"/>
    <x v="7"/>
    <x v="1"/>
    <n v="12"/>
    <n v="5.0400000000000009"/>
  </r>
  <r>
    <x v="3"/>
    <n v="1197831"/>
    <d v="2021-09-19T00:00:00"/>
    <x v="1"/>
    <s v="Oklahoma"/>
    <s v="Oklahoma City"/>
    <x v="4"/>
    <n v="20"/>
    <x v="252"/>
    <n v="1560"/>
    <n v="592.79999999999995"/>
    <n v="0.38"/>
    <x v="1"/>
    <x v="7"/>
    <x v="1"/>
    <n v="20"/>
    <n v="7.6"/>
  </r>
  <r>
    <x v="3"/>
    <n v="1197831"/>
    <d v="2021-09-19T00:00:00"/>
    <x v="1"/>
    <s v="Oklahoma"/>
    <s v="Oklahoma City"/>
    <x v="5"/>
    <n v="23"/>
    <x v="164"/>
    <n v="2737"/>
    <n v="1286.3900000000001"/>
    <n v="0.47000000000000003"/>
    <x v="1"/>
    <x v="7"/>
    <x v="1"/>
    <n v="23"/>
    <n v="10.81"/>
  </r>
  <r>
    <x v="3"/>
    <n v="1197831"/>
    <d v="2021-10-21T00:00:00"/>
    <x v="1"/>
    <s v="Oklahoma"/>
    <s v="Oklahoma City"/>
    <x v="0"/>
    <n v="20"/>
    <x v="217"/>
    <n v="3460"/>
    <n v="1626.2"/>
    <n v="0.47000000000000003"/>
    <x v="1"/>
    <x v="8"/>
    <x v="1"/>
    <n v="20"/>
    <n v="9.4"/>
  </r>
  <r>
    <x v="3"/>
    <n v="1197831"/>
    <d v="2021-10-21T00:00:00"/>
    <x v="1"/>
    <s v="Oklahoma"/>
    <s v="Oklahoma City"/>
    <x v="1"/>
    <n v="14"/>
    <x v="205"/>
    <n v="1568"/>
    <n v="658.56"/>
    <n v="0.42"/>
    <x v="1"/>
    <x v="8"/>
    <x v="1"/>
    <n v="14"/>
    <n v="5.88"/>
  </r>
  <r>
    <x v="3"/>
    <n v="1197831"/>
    <d v="2021-10-21T00:00:00"/>
    <x v="1"/>
    <s v="Oklahoma"/>
    <s v="Oklahoma City"/>
    <x v="2"/>
    <n v="14"/>
    <x v="238"/>
    <n v="1036"/>
    <n v="435.12000000000006"/>
    <n v="0.42000000000000004"/>
    <x v="1"/>
    <x v="8"/>
    <x v="1"/>
    <n v="14"/>
    <n v="5.8800000000000008"/>
  </r>
  <r>
    <x v="3"/>
    <n v="1197831"/>
    <d v="2021-10-21T00:00:00"/>
    <x v="1"/>
    <s v="Oklahoma"/>
    <s v="Oklahoma City"/>
    <x v="3"/>
    <n v="15"/>
    <x v="345"/>
    <n v="930"/>
    <n v="390.6"/>
    <n v="0.42000000000000004"/>
    <x v="1"/>
    <x v="8"/>
    <x v="1"/>
    <n v="15"/>
    <n v="6.3000000000000007"/>
  </r>
  <r>
    <x v="3"/>
    <n v="1197831"/>
    <d v="2021-10-21T00:00:00"/>
    <x v="1"/>
    <s v="Oklahoma"/>
    <s v="Oklahoma City"/>
    <x v="4"/>
    <n v="22"/>
    <x v="181"/>
    <n v="1496"/>
    <n v="568.48"/>
    <n v="0.38"/>
    <x v="1"/>
    <x v="8"/>
    <x v="1"/>
    <n v="22"/>
    <n v="8.36"/>
  </r>
  <r>
    <x v="4"/>
    <n v="1197831"/>
    <d v="2021-10-21T00:00:00"/>
    <x v="1"/>
    <s v="Oklahoma"/>
    <s v="Oklahoma City"/>
    <x v="5"/>
    <n v="22"/>
    <x v="253"/>
    <n v="2222"/>
    <n v="1044.3400000000001"/>
    <n v="0.47000000000000003"/>
    <x v="1"/>
    <x v="8"/>
    <x v="1"/>
    <n v="22"/>
    <n v="10.340000000000002"/>
  </r>
  <r>
    <x v="4"/>
    <n v="1197831"/>
    <d v="2021-11-20T00:00:00"/>
    <x v="1"/>
    <s v="Oklahoma"/>
    <s v="Oklahoma City"/>
    <x v="0"/>
    <n v="16"/>
    <x v="339"/>
    <n v="2656"/>
    <n v="1168.6400000000001"/>
    <n v="0.44"/>
    <x v="1"/>
    <x v="9"/>
    <x v="1"/>
    <n v="16"/>
    <n v="7.0400000000000009"/>
  </r>
  <r>
    <x v="4"/>
    <n v="1197831"/>
    <d v="2021-11-20T00:00:00"/>
    <x v="1"/>
    <s v="Oklahoma"/>
    <s v="Oklahoma City"/>
    <x v="1"/>
    <n v="11"/>
    <x v="294"/>
    <n v="1056"/>
    <n v="401.28000000000003"/>
    <n v="0.38"/>
    <x v="1"/>
    <x v="9"/>
    <x v="1"/>
    <n v="11"/>
    <n v="4.1800000000000006"/>
  </r>
  <r>
    <x v="4"/>
    <n v="1197831"/>
    <d v="2021-11-20T00:00:00"/>
    <x v="1"/>
    <s v="Oklahoma"/>
    <s v="Oklahoma City"/>
    <x v="2"/>
    <n v="19"/>
    <x v="194"/>
    <n v="1539"/>
    <n v="661.7700000000001"/>
    <n v="0.43000000000000005"/>
    <x v="1"/>
    <x v="9"/>
    <x v="1"/>
    <n v="19"/>
    <n v="8.1700000000000017"/>
  </r>
  <r>
    <x v="4"/>
    <n v="1197831"/>
    <d v="2021-11-20T00:00:00"/>
    <x v="1"/>
    <s v="Oklahoma"/>
    <s v="Oklahoma City"/>
    <x v="3"/>
    <n v="37"/>
    <x v="228"/>
    <n v="3330"/>
    <n v="1565.1000000000001"/>
    <n v="0.47000000000000003"/>
    <x v="1"/>
    <x v="9"/>
    <x v="1"/>
    <n v="37"/>
    <n v="17.39"/>
  </r>
  <r>
    <x v="4"/>
    <n v="1197831"/>
    <d v="2021-11-20T00:00:00"/>
    <x v="1"/>
    <s v="Oklahoma"/>
    <s v="Oklahoma City"/>
    <x v="4"/>
    <n v="60"/>
    <x v="211"/>
    <n v="5100"/>
    <n v="2039.9999999999998"/>
    <n v="0.39999999999999997"/>
    <x v="1"/>
    <x v="9"/>
    <x v="1"/>
    <n v="60"/>
    <n v="23.999999999999996"/>
  </r>
  <r>
    <x v="4"/>
    <n v="1197831"/>
    <d v="2021-11-20T00:00:00"/>
    <x v="1"/>
    <s v="Oklahoma"/>
    <s v="Oklahoma City"/>
    <x v="5"/>
    <n v="60"/>
    <x v="209"/>
    <n v="7680"/>
    <n v="3302.4000000000005"/>
    <n v="0.43000000000000005"/>
    <x v="1"/>
    <x v="9"/>
    <x v="1"/>
    <n v="60"/>
    <n v="25.800000000000004"/>
  </r>
  <r>
    <x v="4"/>
    <n v="1197831"/>
    <d v="2021-12-19T00:00:00"/>
    <x v="1"/>
    <s v="Oklahoma"/>
    <s v="Oklahoma City"/>
    <x v="0"/>
    <n v="55"/>
    <x v="40"/>
    <n v="11000"/>
    <n v="4620"/>
    <n v="0.42000000000000004"/>
    <x v="1"/>
    <x v="10"/>
    <x v="1"/>
    <n v="55"/>
    <n v="23.1"/>
  </r>
  <r>
    <x v="4"/>
    <n v="1197831"/>
    <d v="2021-12-19T00:00:00"/>
    <x v="1"/>
    <s v="Oklahoma"/>
    <s v="Oklahoma City"/>
    <x v="1"/>
    <n v="47"/>
    <x v="197"/>
    <n v="7003"/>
    <n v="2661.14"/>
    <n v="0.38"/>
    <x v="1"/>
    <x v="10"/>
    <x v="1"/>
    <n v="47"/>
    <n v="17.86"/>
  </r>
  <r>
    <x v="4"/>
    <n v="1197831"/>
    <d v="2021-12-19T00:00:00"/>
    <x v="1"/>
    <s v="Oklahoma"/>
    <s v="Oklahoma City"/>
    <x v="2"/>
    <n v="44"/>
    <x v="165"/>
    <n v="5764"/>
    <n v="2593.8000000000002"/>
    <n v="0.45"/>
    <x v="1"/>
    <x v="10"/>
    <x v="1"/>
    <n v="44"/>
    <n v="19.8"/>
  </r>
  <r>
    <x v="4"/>
    <n v="1197831"/>
    <d v="2021-12-19T00:00:00"/>
    <x v="1"/>
    <s v="Oklahoma"/>
    <s v="Oklahoma City"/>
    <x v="3"/>
    <n v="45"/>
    <x v="351"/>
    <n v="5130"/>
    <n v="2308.5"/>
    <n v="0.45"/>
    <x v="1"/>
    <x v="10"/>
    <x v="1"/>
    <n v="45"/>
    <n v="20.25"/>
  </r>
  <r>
    <x v="4"/>
    <n v="1197831"/>
    <d v="2021-12-19T00:00:00"/>
    <x v="1"/>
    <s v="Oklahoma"/>
    <s v="Oklahoma City"/>
    <x v="4"/>
    <n v="55"/>
    <x v="230"/>
    <n v="5390"/>
    <n v="2156"/>
    <n v="0.39999999999999997"/>
    <x v="1"/>
    <x v="10"/>
    <x v="1"/>
    <n v="55"/>
    <n v="22"/>
  </r>
  <r>
    <x v="4"/>
    <n v="1197831"/>
    <d v="2021-12-19T00:00:00"/>
    <x v="1"/>
    <s v="Oklahoma"/>
    <s v="Oklahoma City"/>
    <x v="5"/>
    <n v="51"/>
    <x v="209"/>
    <n v="6528"/>
    <n v="2807.0400000000004"/>
    <n v="0.43000000000000005"/>
    <x v="1"/>
    <x v="10"/>
    <x v="1"/>
    <n v="51"/>
    <n v="21.930000000000003"/>
  </r>
  <r>
    <x v="4"/>
    <n v="1197831"/>
    <d v="2021-01-16T00:00:00"/>
    <x v="1"/>
    <s v="Oklahoma"/>
    <s v="Oklahoma City"/>
    <x v="0"/>
    <n v="17"/>
    <x v="129"/>
    <n v="2992"/>
    <n v="1136.96"/>
    <n v="0.38"/>
    <x v="1"/>
    <x v="0"/>
    <x v="1"/>
    <n v="17"/>
    <n v="6.46"/>
  </r>
  <r>
    <x v="4"/>
    <n v="1197831"/>
    <d v="2021-01-16T00:00:00"/>
    <x v="1"/>
    <s v="Oklahoma"/>
    <s v="Oklahoma City"/>
    <x v="1"/>
    <n v="16"/>
    <x v="193"/>
    <n v="1680"/>
    <n v="638.4"/>
    <n v="0.38"/>
    <x v="1"/>
    <x v="0"/>
    <x v="1"/>
    <n v="16"/>
    <n v="6.08"/>
  </r>
  <r>
    <x v="4"/>
    <n v="1197831"/>
    <d v="2021-01-16T00:00:00"/>
    <x v="1"/>
    <s v="Oklahoma"/>
    <s v="Oklahoma City"/>
    <x v="2"/>
    <n v="12"/>
    <x v="210"/>
    <n v="1392"/>
    <n v="556.79999999999995"/>
    <n v="0.39999999999999997"/>
    <x v="1"/>
    <x v="0"/>
    <x v="1"/>
    <n v="12"/>
    <n v="4.8"/>
  </r>
  <r>
    <x v="4"/>
    <n v="1197831"/>
    <d v="2021-01-16T00:00:00"/>
    <x v="1"/>
    <s v="Oklahoma"/>
    <s v="Oklahoma City"/>
    <x v="3"/>
    <n v="16"/>
    <x v="227"/>
    <n v="1120"/>
    <n v="447.99999999999994"/>
    <n v="0.39999999999999997"/>
    <x v="1"/>
    <x v="0"/>
    <x v="1"/>
    <n v="16"/>
    <n v="6.3999999999999995"/>
  </r>
  <r>
    <x v="4"/>
    <n v="1197831"/>
    <d v="2021-01-16T00:00:00"/>
    <x v="1"/>
    <s v="Oklahoma"/>
    <s v="Oklahoma City"/>
    <x v="4"/>
    <n v="28"/>
    <x v="246"/>
    <n v="2464"/>
    <n v="1010.2399999999999"/>
    <n v="0.41"/>
    <x v="1"/>
    <x v="0"/>
    <x v="1"/>
    <n v="28"/>
    <n v="11.479999999999999"/>
  </r>
  <r>
    <x v="4"/>
    <n v="1197831"/>
    <d v="2021-01-16T00:00:00"/>
    <x v="1"/>
    <s v="Oklahoma"/>
    <s v="Oklahoma City"/>
    <x v="5"/>
    <n v="17"/>
    <x v="164"/>
    <n v="2023"/>
    <n v="748.51"/>
    <n v="0.37"/>
    <x v="1"/>
    <x v="0"/>
    <x v="1"/>
    <n v="17"/>
    <n v="6.29"/>
  </r>
  <r>
    <x v="4"/>
    <n v="1197831"/>
    <d v="2021-02-14T00:00:00"/>
    <x v="1"/>
    <s v="Oklahoma"/>
    <s v="Oklahoma City"/>
    <x v="0"/>
    <n v="18"/>
    <x v="322"/>
    <n v="3672"/>
    <n v="1468.8"/>
    <n v="0.39999999999999997"/>
    <x v="1"/>
    <x v="1"/>
    <x v="1"/>
    <n v="18"/>
    <n v="7.2"/>
  </r>
  <r>
    <x v="4"/>
    <n v="1197831"/>
    <d v="2021-02-14T00:00:00"/>
    <x v="1"/>
    <s v="Oklahoma"/>
    <s v="Oklahoma City"/>
    <x v="1"/>
    <n v="17"/>
    <x v="41"/>
    <n v="1275"/>
    <n v="522.75"/>
    <n v="0.41"/>
    <x v="1"/>
    <x v="1"/>
    <x v="1"/>
    <n v="17"/>
    <n v="6.97"/>
  </r>
  <r>
    <x v="4"/>
    <n v="1197831"/>
    <d v="2021-02-14T00:00:00"/>
    <x v="1"/>
    <s v="Oklahoma"/>
    <s v="Oklahoma City"/>
    <x v="2"/>
    <n v="11"/>
    <x v="228"/>
    <n v="990"/>
    <n v="386.09999999999997"/>
    <n v="0.38999999999999996"/>
    <x v="1"/>
    <x v="1"/>
    <x v="1"/>
    <n v="11"/>
    <n v="4.29"/>
  </r>
  <r>
    <x v="2"/>
    <n v="1185732"/>
    <d v="2021-02-05T00:00:00"/>
    <x v="0"/>
    <s v="Connecticut"/>
    <s v="Hartford"/>
    <x v="3"/>
    <n v="24"/>
    <x v="203"/>
    <n v="936"/>
    <n v="308.87999999999994"/>
    <n v="0.32999999999999996"/>
    <x v="1"/>
    <x v="1"/>
    <x v="1"/>
    <n v="24"/>
    <n v="7.9199999999999982"/>
  </r>
  <r>
    <x v="2"/>
    <n v="1185732"/>
    <d v="2021-02-05T00:00:00"/>
    <x v="0"/>
    <s v="Connecticut"/>
    <s v="Hartford"/>
    <x v="4"/>
    <n v="39"/>
    <x v="346"/>
    <n v="2574"/>
    <n v="952.38"/>
    <n v="0.37"/>
    <x v="1"/>
    <x v="1"/>
    <x v="1"/>
    <n v="39"/>
    <n v="14.43"/>
  </r>
  <r>
    <x v="2"/>
    <n v="1185732"/>
    <d v="2021-02-05T00:00:00"/>
    <x v="0"/>
    <s v="Connecticut"/>
    <s v="Hartford"/>
    <x v="5"/>
    <n v="32"/>
    <x v="294"/>
    <n v="3072"/>
    <n v="1198.08"/>
    <n v="0.38999999999999996"/>
    <x v="1"/>
    <x v="1"/>
    <x v="1"/>
    <n v="32"/>
    <n v="12.479999999999999"/>
  </r>
  <r>
    <x v="2"/>
    <n v="1185732"/>
    <d v="2021-03-03T00:00:00"/>
    <x v="0"/>
    <s v="Connecticut"/>
    <s v="Hartford"/>
    <x v="0"/>
    <n v="26"/>
    <x v="131"/>
    <n v="4732"/>
    <n v="2034.7600000000002"/>
    <n v="0.43000000000000005"/>
    <x v="1"/>
    <x v="2"/>
    <x v="1"/>
    <n v="26"/>
    <n v="11.180000000000001"/>
  </r>
  <r>
    <x v="2"/>
    <n v="1185732"/>
    <d v="2021-03-03T00:00:00"/>
    <x v="0"/>
    <s v="Connecticut"/>
    <s v="Hartford"/>
    <x v="1"/>
    <n v="32"/>
    <x v="181"/>
    <n v="2176"/>
    <n v="979.2"/>
    <n v="0.45"/>
    <x v="1"/>
    <x v="2"/>
    <x v="1"/>
    <n v="32"/>
    <n v="14.4"/>
  </r>
  <r>
    <x v="2"/>
    <n v="1185732"/>
    <d v="2021-03-03T00:00:00"/>
    <x v="0"/>
    <s v="Connecticut"/>
    <s v="Hartford"/>
    <x v="2"/>
    <n v="23"/>
    <x v="41"/>
    <n v="1725"/>
    <n v="552"/>
    <n v="0.32"/>
    <x v="1"/>
    <x v="2"/>
    <x v="1"/>
    <n v="23"/>
    <n v="7.36"/>
  </r>
  <r>
    <x v="2"/>
    <n v="1185732"/>
    <d v="2021-03-03T00:00:00"/>
    <x v="0"/>
    <s v="Connecticut"/>
    <s v="Hartford"/>
    <x v="3"/>
    <n v="27"/>
    <x v="171"/>
    <n v="918"/>
    <n v="293.76"/>
    <n v="0.32"/>
    <x v="1"/>
    <x v="2"/>
    <x v="1"/>
    <n v="27"/>
    <n v="8.64"/>
  </r>
  <r>
    <x v="2"/>
    <n v="1185732"/>
    <d v="2021-03-03T00:00:00"/>
    <x v="0"/>
    <s v="Connecticut"/>
    <s v="Hartford"/>
    <x v="4"/>
    <n v="39"/>
    <x v="206"/>
    <n v="2067"/>
    <n v="702.78"/>
    <n v="0.33999999999999997"/>
    <x v="1"/>
    <x v="2"/>
    <x v="1"/>
    <n v="39"/>
    <n v="13.26"/>
  </r>
  <r>
    <x v="2"/>
    <n v="1185732"/>
    <d v="2021-03-03T00:00:00"/>
    <x v="0"/>
    <s v="Connecticut"/>
    <s v="Hartford"/>
    <x v="5"/>
    <n v="29"/>
    <x v="211"/>
    <n v="2465"/>
    <n v="961.34999999999991"/>
    <n v="0.38999999999999996"/>
    <x v="1"/>
    <x v="2"/>
    <x v="1"/>
    <n v="29"/>
    <n v="11.309999999999999"/>
  </r>
  <r>
    <x v="2"/>
    <n v="1185732"/>
    <d v="2021-04-04T00:00:00"/>
    <x v="0"/>
    <s v="Connecticut"/>
    <s v="Hartford"/>
    <x v="0"/>
    <n v="28"/>
    <x v="155"/>
    <n v="4340"/>
    <n v="1996.4"/>
    <n v="0.46"/>
    <x v="1"/>
    <x v="3"/>
    <x v="1"/>
    <n v="28"/>
    <n v="12.88"/>
  </r>
  <r>
    <x v="2"/>
    <n v="1185732"/>
    <d v="2021-04-04T00:00:00"/>
    <x v="0"/>
    <s v="Connecticut"/>
    <s v="Hartford"/>
    <x v="1"/>
    <n v="30"/>
    <x v="293"/>
    <n v="1920"/>
    <n v="844.8"/>
    <n v="0.44"/>
    <x v="1"/>
    <x v="3"/>
    <x v="1"/>
    <n v="30"/>
    <n v="13.2"/>
  </r>
  <r>
    <x v="2"/>
    <n v="1185732"/>
    <d v="2021-04-04T00:00:00"/>
    <x v="0"/>
    <s v="Connecticut"/>
    <s v="Hartford"/>
    <x v="2"/>
    <n v="20"/>
    <x v="293"/>
    <n v="1280"/>
    <n v="460.79999999999995"/>
    <n v="0.36"/>
    <x v="1"/>
    <x v="3"/>
    <x v="1"/>
    <n v="20"/>
    <n v="7.1999999999999993"/>
  </r>
  <r>
    <x v="2"/>
    <n v="1185732"/>
    <d v="2021-04-04T00:00:00"/>
    <x v="0"/>
    <s v="Connecticut"/>
    <s v="Hartford"/>
    <x v="3"/>
    <n v="26"/>
    <x v="207"/>
    <n v="1066"/>
    <n v="341.12"/>
    <n v="0.32"/>
    <x v="1"/>
    <x v="3"/>
    <x v="1"/>
    <n v="26"/>
    <n v="8.32"/>
  </r>
  <r>
    <x v="2"/>
    <n v="1185732"/>
    <d v="2021-04-04T00:00:00"/>
    <x v="0"/>
    <s v="Connecticut"/>
    <s v="Hartford"/>
    <x v="4"/>
    <n v="37"/>
    <x v="341"/>
    <n v="1480"/>
    <n v="503.19999999999993"/>
    <n v="0.33999999999999997"/>
    <x v="1"/>
    <x v="3"/>
    <x v="1"/>
    <n v="37"/>
    <n v="12.579999999999998"/>
  </r>
  <r>
    <x v="2"/>
    <n v="1185732"/>
    <d v="2021-04-04T00:00:00"/>
    <x v="0"/>
    <s v="Connecticut"/>
    <s v="Hartford"/>
    <x v="5"/>
    <n v="26"/>
    <x v="198"/>
    <n v="2444"/>
    <n v="1026.48"/>
    <n v="0.42"/>
    <x v="1"/>
    <x v="3"/>
    <x v="1"/>
    <n v="26"/>
    <n v="10.92"/>
  </r>
  <r>
    <x v="2"/>
    <n v="1185732"/>
    <d v="2021-05-03T00:00:00"/>
    <x v="0"/>
    <s v="Connecticut"/>
    <s v="Hartford"/>
    <x v="0"/>
    <n v="40"/>
    <x v="355"/>
    <n v="7640"/>
    <n v="3361.6"/>
    <n v="0.44"/>
    <x v="1"/>
    <x v="4"/>
    <x v="1"/>
    <n v="40"/>
    <n v="17.599999999999998"/>
  </r>
  <r>
    <x v="2"/>
    <n v="1185732"/>
    <d v="2021-05-03T00:00:00"/>
    <x v="0"/>
    <s v="Connecticut"/>
    <s v="Hartford"/>
    <x v="1"/>
    <n v="35"/>
    <x v="170"/>
    <n v="2905"/>
    <n v="1278.2"/>
    <n v="0.44"/>
    <x v="1"/>
    <x v="4"/>
    <x v="1"/>
    <n v="35"/>
    <n v="15.4"/>
  </r>
  <r>
    <x v="2"/>
    <n v="1185732"/>
    <d v="2021-05-03T00:00:00"/>
    <x v="0"/>
    <s v="Connecticut"/>
    <s v="Hartford"/>
    <x v="2"/>
    <n v="32"/>
    <x v="170"/>
    <n v="2656"/>
    <n v="903.04"/>
    <n v="0.33999999999999997"/>
    <x v="1"/>
    <x v="4"/>
    <x v="1"/>
    <n v="32"/>
    <n v="10.879999999999999"/>
  </r>
  <r>
    <x v="2"/>
    <n v="1185732"/>
    <d v="2021-05-03T00:00:00"/>
    <x v="0"/>
    <s v="Connecticut"/>
    <s v="Hartford"/>
    <x v="3"/>
    <n v="32"/>
    <x v="238"/>
    <n v="2368"/>
    <n v="781.43999999999994"/>
    <n v="0.32999999999999996"/>
    <x v="1"/>
    <x v="4"/>
    <x v="1"/>
    <n v="32"/>
    <n v="10.559999999999999"/>
  </r>
  <r>
    <x v="2"/>
    <n v="1185732"/>
    <d v="2021-05-03T00:00:00"/>
    <x v="0"/>
    <s v="Connecticut"/>
    <s v="Hartford"/>
    <x v="4"/>
    <n v="37"/>
    <x v="170"/>
    <n v="3071"/>
    <n v="1074.8499999999999"/>
    <n v="0.35"/>
    <x v="1"/>
    <x v="4"/>
    <x v="1"/>
    <n v="37"/>
    <n v="12.95"/>
  </r>
  <r>
    <x v="2"/>
    <n v="1185732"/>
    <d v="2021-05-03T00:00:00"/>
    <x v="0"/>
    <s v="Connecticut"/>
    <s v="Hartford"/>
    <x v="5"/>
    <n v="41"/>
    <x v="209"/>
    <n v="5248"/>
    <n v="2204.16"/>
    <n v="0.42"/>
    <x v="1"/>
    <x v="4"/>
    <x v="1"/>
    <n v="41"/>
    <n v="17.22"/>
  </r>
  <r>
    <x v="2"/>
    <n v="1185732"/>
    <d v="2021-06-05T00:00:00"/>
    <x v="0"/>
    <s v="Connecticut"/>
    <s v="Hartford"/>
    <x v="0"/>
    <n v="40"/>
    <x v="92"/>
    <n v="8240"/>
    <n v="3872.8"/>
    <n v="0.47000000000000003"/>
    <x v="1"/>
    <x v="11"/>
    <x v="1"/>
    <n v="40"/>
    <n v="18.8"/>
  </r>
  <r>
    <x v="2"/>
    <n v="1185732"/>
    <d v="2021-06-05T00:00:00"/>
    <x v="0"/>
    <s v="Connecticut"/>
    <s v="Hartford"/>
    <x v="1"/>
    <n v="38"/>
    <x v="168"/>
    <n v="4712"/>
    <n v="2214.6400000000003"/>
    <n v="0.47000000000000003"/>
    <x v="1"/>
    <x v="11"/>
    <x v="1"/>
    <n v="38"/>
    <n v="17.860000000000003"/>
  </r>
  <r>
    <x v="2"/>
    <n v="1185732"/>
    <d v="2021-06-05T00:00:00"/>
    <x v="0"/>
    <s v="Connecticut"/>
    <s v="Hartford"/>
    <x v="2"/>
    <n v="35"/>
    <x v="294"/>
    <n v="3360"/>
    <n v="1108.8"/>
    <n v="0.32999999999999996"/>
    <x v="1"/>
    <x v="11"/>
    <x v="1"/>
    <n v="35"/>
    <n v="11.549999999999999"/>
  </r>
  <r>
    <x v="2"/>
    <n v="1185732"/>
    <d v="2021-06-05T00:00:00"/>
    <x v="0"/>
    <s v="Connecticut"/>
    <s v="Hartford"/>
    <x v="3"/>
    <n v="35"/>
    <x v="211"/>
    <n v="2975"/>
    <n v="1041.25"/>
    <n v="0.35"/>
    <x v="1"/>
    <x v="11"/>
    <x v="1"/>
    <n v="35"/>
    <n v="12.25"/>
  </r>
  <r>
    <x v="2"/>
    <n v="1185732"/>
    <d v="2021-06-05T00:00:00"/>
    <x v="0"/>
    <s v="Connecticut"/>
    <s v="Hartford"/>
    <x v="4"/>
    <n v="36"/>
    <x v="250"/>
    <n v="3276"/>
    <n v="1048.32"/>
    <n v="0.32"/>
    <x v="1"/>
    <x v="11"/>
    <x v="1"/>
    <n v="36"/>
    <n v="11.52"/>
  </r>
  <r>
    <x v="2"/>
    <n v="1185732"/>
    <d v="2021-06-05T00:00:00"/>
    <x v="0"/>
    <s v="Connecticut"/>
    <s v="Hartford"/>
    <x v="5"/>
    <n v="39"/>
    <x v="209"/>
    <n v="4992"/>
    <n v="1946.8799999999999"/>
    <n v="0.38999999999999996"/>
    <x v="1"/>
    <x v="11"/>
    <x v="1"/>
    <n v="39"/>
    <n v="15.209999999999999"/>
  </r>
  <r>
    <x v="2"/>
    <n v="1185732"/>
    <d v="2021-07-03T00:00:00"/>
    <x v="0"/>
    <s v="Connecticut"/>
    <s v="Hartford"/>
    <x v="0"/>
    <n v="42"/>
    <x v="49"/>
    <n v="8190"/>
    <n v="3685.5"/>
    <n v="0.45"/>
    <x v="1"/>
    <x v="5"/>
    <x v="1"/>
    <n v="42"/>
    <n v="18.899999999999999"/>
  </r>
  <r>
    <x v="2"/>
    <n v="1185732"/>
    <d v="2021-07-03T00:00:00"/>
    <x v="0"/>
    <s v="Connecticut"/>
    <s v="Hartford"/>
    <x v="1"/>
    <n v="38"/>
    <x v="196"/>
    <n v="4560"/>
    <n v="1915.2000000000003"/>
    <n v="0.42000000000000004"/>
    <x v="1"/>
    <x v="5"/>
    <x v="1"/>
    <n v="38"/>
    <n v="15.960000000000003"/>
  </r>
  <r>
    <x v="2"/>
    <n v="1185732"/>
    <d v="2021-07-03T00:00:00"/>
    <x v="0"/>
    <s v="Connecticut"/>
    <s v="Hartford"/>
    <x v="2"/>
    <n v="29"/>
    <x v="215"/>
    <n v="3219"/>
    <n v="1094.4599999999998"/>
    <n v="0.33999999999999997"/>
    <x v="1"/>
    <x v="5"/>
    <x v="1"/>
    <n v="29"/>
    <n v="9.8599999999999977"/>
  </r>
  <r>
    <x v="2"/>
    <n v="1185732"/>
    <d v="2021-07-03T00:00:00"/>
    <x v="0"/>
    <s v="Connecticut"/>
    <s v="Hartford"/>
    <x v="3"/>
    <n v="34"/>
    <x v="198"/>
    <n v="3196"/>
    <n v="1150.56"/>
    <n v="0.36"/>
    <x v="1"/>
    <x v="5"/>
    <x v="1"/>
    <n v="34"/>
    <n v="12.24"/>
  </r>
  <r>
    <x v="2"/>
    <n v="1185732"/>
    <d v="2021-07-03T00:00:00"/>
    <x v="0"/>
    <s v="Connecticut"/>
    <s v="Hartford"/>
    <x v="4"/>
    <n v="43"/>
    <x v="270"/>
    <n v="3999"/>
    <n v="1319.6699999999998"/>
    <n v="0.32999999999999996"/>
    <x v="1"/>
    <x v="5"/>
    <x v="1"/>
    <n v="43"/>
    <n v="14.189999999999998"/>
  </r>
  <r>
    <x v="2"/>
    <n v="1185732"/>
    <d v="2021-07-03T00:00:00"/>
    <x v="0"/>
    <s v="Connecticut"/>
    <s v="Hartford"/>
    <x v="5"/>
    <n v="40"/>
    <x v="152"/>
    <n v="6080"/>
    <n v="2310.4"/>
    <n v="0.38"/>
    <x v="1"/>
    <x v="5"/>
    <x v="1"/>
    <n v="40"/>
    <n v="15.200000000000001"/>
  </r>
  <r>
    <x v="2"/>
    <n v="1185732"/>
    <d v="2021-08-04T00:00:00"/>
    <x v="0"/>
    <s v="Connecticut"/>
    <s v="Hartford"/>
    <x v="0"/>
    <n v="40"/>
    <x v="145"/>
    <n v="7760"/>
    <n v="3259.2000000000003"/>
    <n v="0.42000000000000004"/>
    <x v="1"/>
    <x v="6"/>
    <x v="1"/>
    <n v="40"/>
    <n v="16.8"/>
  </r>
  <r>
    <x v="2"/>
    <n v="1185732"/>
    <d v="2021-08-04T00:00:00"/>
    <x v="0"/>
    <s v="Connecticut"/>
    <s v="Hartford"/>
    <x v="1"/>
    <n v="34"/>
    <x v="209"/>
    <n v="4352"/>
    <n v="1871.3600000000001"/>
    <n v="0.43000000000000005"/>
    <x v="1"/>
    <x v="6"/>
    <x v="1"/>
    <n v="34"/>
    <n v="14.620000000000001"/>
  </r>
  <r>
    <x v="2"/>
    <n v="1185732"/>
    <d v="2021-08-04T00:00:00"/>
    <x v="0"/>
    <s v="Connecticut"/>
    <s v="Hartford"/>
    <x v="2"/>
    <n v="36"/>
    <x v="336"/>
    <n v="3852"/>
    <n v="1348.1999999999998"/>
    <n v="0.35"/>
    <x v="1"/>
    <x v="6"/>
    <x v="1"/>
    <n v="36"/>
    <n v="12.599999999999998"/>
  </r>
  <r>
    <x v="2"/>
    <n v="1185732"/>
    <d v="2021-08-04T00:00:00"/>
    <x v="0"/>
    <s v="Connecticut"/>
    <s v="Hartford"/>
    <x v="3"/>
    <n v="32"/>
    <x v="249"/>
    <n v="2304"/>
    <n v="760.31999999999994"/>
    <n v="0.32999999999999996"/>
    <x v="1"/>
    <x v="6"/>
    <x v="1"/>
    <n v="32"/>
    <n v="10.559999999999999"/>
  </r>
  <r>
    <x v="2"/>
    <n v="1185732"/>
    <d v="2021-08-04T00:00:00"/>
    <x v="0"/>
    <s v="Connecticut"/>
    <s v="Hartford"/>
    <x v="4"/>
    <n v="43"/>
    <x v="345"/>
    <n v="2666"/>
    <n v="879.77999999999986"/>
    <n v="0.32999999999999996"/>
    <x v="1"/>
    <x v="6"/>
    <x v="1"/>
    <n v="43"/>
    <n v="14.189999999999998"/>
  </r>
  <r>
    <x v="2"/>
    <n v="1185732"/>
    <d v="2021-08-04T00:00:00"/>
    <x v="0"/>
    <s v="Connecticut"/>
    <s v="Hartford"/>
    <x v="5"/>
    <n v="44"/>
    <x v="168"/>
    <n v="5456"/>
    <n v="2073.2800000000002"/>
    <n v="0.38"/>
    <x v="1"/>
    <x v="6"/>
    <x v="1"/>
    <n v="44"/>
    <n v="16.720000000000002"/>
  </r>
  <r>
    <x v="2"/>
    <n v="1185732"/>
    <d v="2021-09-03T00:00:00"/>
    <x v="0"/>
    <s v="Connecticut"/>
    <s v="Hartford"/>
    <x v="0"/>
    <n v="43"/>
    <x v="84"/>
    <n v="7310"/>
    <n v="3435.7000000000003"/>
    <n v="0.47000000000000003"/>
    <x v="1"/>
    <x v="7"/>
    <x v="1"/>
    <n v="43"/>
    <n v="20.21"/>
  </r>
  <r>
    <x v="2"/>
    <n v="1185732"/>
    <d v="2021-09-03T00:00:00"/>
    <x v="0"/>
    <s v="Connecticut"/>
    <s v="Hartford"/>
    <x v="1"/>
    <n v="40"/>
    <x v="270"/>
    <n v="3720"/>
    <n v="1748.4"/>
    <n v="0.47000000000000003"/>
    <x v="1"/>
    <x v="7"/>
    <x v="1"/>
    <n v="40"/>
    <n v="18.8"/>
  </r>
  <r>
    <x v="2"/>
    <n v="1185732"/>
    <d v="2021-09-03T00:00:00"/>
    <x v="0"/>
    <s v="Connecticut"/>
    <s v="Hartford"/>
    <x v="2"/>
    <n v="33"/>
    <x v="293"/>
    <n v="2112"/>
    <n v="675.84"/>
    <n v="0.32"/>
    <x v="1"/>
    <x v="7"/>
    <x v="1"/>
    <n v="33"/>
    <n v="10.56"/>
  </r>
  <r>
    <x v="2"/>
    <n v="1185732"/>
    <d v="2021-09-03T00:00:00"/>
    <x v="0"/>
    <s v="Connecticut"/>
    <s v="Hartford"/>
    <x v="3"/>
    <n v="30"/>
    <x v="208"/>
    <n v="1740"/>
    <n v="591.59999999999991"/>
    <n v="0.33999999999999997"/>
    <x v="1"/>
    <x v="7"/>
    <x v="1"/>
    <n v="30"/>
    <n v="10.199999999999999"/>
  </r>
  <r>
    <x v="2"/>
    <n v="1185732"/>
    <d v="2021-09-03T00:00:00"/>
    <x v="0"/>
    <s v="Connecticut"/>
    <s v="Hartford"/>
    <x v="4"/>
    <n v="41"/>
    <x v="208"/>
    <n v="2378"/>
    <n v="856.07999999999993"/>
    <n v="0.36"/>
    <x v="1"/>
    <x v="7"/>
    <x v="1"/>
    <n v="41"/>
    <n v="14.759999999999998"/>
  </r>
  <r>
    <x v="2"/>
    <n v="1185732"/>
    <d v="2021-09-03T00:00:00"/>
    <x v="0"/>
    <s v="Connecticut"/>
    <s v="Hartford"/>
    <x v="5"/>
    <n v="45"/>
    <x v="170"/>
    <n v="3735"/>
    <n v="1568.7"/>
    <n v="0.42"/>
    <x v="1"/>
    <x v="7"/>
    <x v="1"/>
    <n v="45"/>
    <n v="18.900000000000002"/>
  </r>
  <r>
    <x v="2"/>
    <n v="1185732"/>
    <d v="2021-10-05T00:00:00"/>
    <x v="0"/>
    <s v="Connecticut"/>
    <s v="Hartford"/>
    <x v="0"/>
    <n v="46"/>
    <x v="269"/>
    <n v="7038"/>
    <n v="2955.9600000000005"/>
    <n v="0.42000000000000004"/>
    <x v="1"/>
    <x v="8"/>
    <x v="1"/>
    <n v="46"/>
    <n v="19.320000000000004"/>
  </r>
  <r>
    <x v="2"/>
    <n v="1185732"/>
    <d v="2021-10-05T00:00:00"/>
    <x v="0"/>
    <s v="Connecticut"/>
    <s v="Hartford"/>
    <x v="1"/>
    <n v="39"/>
    <x v="198"/>
    <n v="3666"/>
    <n v="1613.04"/>
    <n v="0.44"/>
    <x v="1"/>
    <x v="8"/>
    <x v="1"/>
    <n v="39"/>
    <n v="17.16"/>
  </r>
  <r>
    <x v="2"/>
    <n v="1185732"/>
    <d v="2021-10-05T00:00:00"/>
    <x v="0"/>
    <s v="Connecticut"/>
    <s v="Hartford"/>
    <x v="2"/>
    <n v="36"/>
    <x v="176"/>
    <n v="2196"/>
    <n v="812.52"/>
    <n v="0.37"/>
    <x v="1"/>
    <x v="8"/>
    <x v="1"/>
    <n v="36"/>
    <n v="13.32"/>
  </r>
  <r>
    <x v="2"/>
    <n v="1185732"/>
    <d v="2021-10-05T00:00:00"/>
    <x v="0"/>
    <s v="Connecticut"/>
    <s v="Hartford"/>
    <x v="3"/>
    <n v="43"/>
    <x v="222"/>
    <n v="1935"/>
    <n v="696.6"/>
    <n v="0.36"/>
    <x v="1"/>
    <x v="8"/>
    <x v="1"/>
    <n v="43"/>
    <n v="15.48"/>
  </r>
  <r>
    <x v="2"/>
    <n v="1185732"/>
    <d v="2021-10-05T00:00:00"/>
    <x v="0"/>
    <s v="Connecticut"/>
    <s v="Hartford"/>
    <x v="4"/>
    <n v="50"/>
    <x v="222"/>
    <n v="2250"/>
    <n v="742.49999999999989"/>
    <n v="0.32999999999999996"/>
    <x v="1"/>
    <x v="8"/>
    <x v="1"/>
    <n v="50"/>
    <n v="16.499999999999996"/>
  </r>
  <r>
    <x v="0"/>
    <n v="1185732"/>
    <d v="2021-10-05T00:00:00"/>
    <x v="0"/>
    <s v="Connecticut"/>
    <s v="Hartford"/>
    <x v="5"/>
    <n v="46"/>
    <x v="198"/>
    <n v="4324"/>
    <n v="1816.08"/>
    <n v="0.42"/>
    <x v="1"/>
    <x v="8"/>
    <x v="1"/>
    <n v="46"/>
    <n v="19.32"/>
  </r>
  <r>
    <x v="0"/>
    <n v="1185732"/>
    <d v="2021-11-04T00:00:00"/>
    <x v="0"/>
    <s v="Connecticut"/>
    <s v="Hartford"/>
    <x v="0"/>
    <n v="51"/>
    <x v="197"/>
    <n v="7599"/>
    <n v="3267.57"/>
    <n v="0.43000000000000005"/>
    <x v="1"/>
    <x v="9"/>
    <x v="1"/>
    <n v="51"/>
    <n v="21.93"/>
  </r>
  <r>
    <x v="0"/>
    <n v="1185732"/>
    <d v="2021-11-04T00:00:00"/>
    <x v="0"/>
    <s v="Connecticut"/>
    <s v="Hartford"/>
    <x v="1"/>
    <n v="37"/>
    <x v="193"/>
    <n v="3885"/>
    <n v="1787.1000000000001"/>
    <n v="0.46"/>
    <x v="1"/>
    <x v="9"/>
    <x v="1"/>
    <n v="37"/>
    <n v="17.02"/>
  </r>
  <r>
    <x v="0"/>
    <n v="1185732"/>
    <d v="2021-11-04T00:00:00"/>
    <x v="0"/>
    <s v="Connecticut"/>
    <s v="Hartford"/>
    <x v="2"/>
    <n v="36"/>
    <x v="356"/>
    <n v="3708"/>
    <n v="1371.96"/>
    <n v="0.37"/>
    <x v="1"/>
    <x v="9"/>
    <x v="1"/>
    <n v="36"/>
    <n v="13.32"/>
  </r>
  <r>
    <x v="0"/>
    <n v="1185732"/>
    <d v="2021-11-04T00:00:00"/>
    <x v="0"/>
    <s v="Connecticut"/>
    <s v="Hartford"/>
    <x v="3"/>
    <n v="39"/>
    <x v="170"/>
    <n v="3237"/>
    <n v="1197.69"/>
    <n v="0.37"/>
    <x v="1"/>
    <x v="9"/>
    <x v="1"/>
    <n v="39"/>
    <n v="14.430000000000001"/>
  </r>
  <r>
    <x v="0"/>
    <n v="1185732"/>
    <d v="2021-11-04T00:00:00"/>
    <x v="0"/>
    <s v="Connecticut"/>
    <s v="Hartford"/>
    <x v="4"/>
    <n v="44"/>
    <x v="246"/>
    <n v="3872"/>
    <n v="1393.9199999999998"/>
    <n v="0.36"/>
    <x v="1"/>
    <x v="9"/>
    <x v="1"/>
    <n v="44"/>
    <n v="15.839999999999998"/>
  </r>
  <r>
    <x v="0"/>
    <n v="1185732"/>
    <d v="2021-11-04T00:00:00"/>
    <x v="0"/>
    <s v="Connecticut"/>
    <s v="Hartford"/>
    <x v="5"/>
    <n v="52"/>
    <x v="210"/>
    <n v="6032"/>
    <n v="2352.4799999999996"/>
    <n v="0.38999999999999996"/>
    <x v="1"/>
    <x v="9"/>
    <x v="1"/>
    <n v="52"/>
    <n v="20.279999999999998"/>
  </r>
  <r>
    <x v="0"/>
    <n v="1185732"/>
    <d v="2021-12-03T00:00:00"/>
    <x v="0"/>
    <s v="Connecticut"/>
    <s v="Hartford"/>
    <x v="0"/>
    <n v="45"/>
    <x v="217"/>
    <n v="7785"/>
    <n v="3269.7000000000003"/>
    <n v="0.42000000000000004"/>
    <x v="1"/>
    <x v="10"/>
    <x v="1"/>
    <n v="45"/>
    <n v="18.900000000000002"/>
  </r>
  <r>
    <x v="0"/>
    <n v="1185732"/>
    <d v="2021-12-03T00:00:00"/>
    <x v="0"/>
    <s v="Connecticut"/>
    <s v="Hartford"/>
    <x v="1"/>
    <n v="37"/>
    <x v="165"/>
    <n v="4847"/>
    <n v="2181.15"/>
    <n v="0.45"/>
    <x v="1"/>
    <x v="10"/>
    <x v="1"/>
    <n v="37"/>
    <n v="16.650000000000002"/>
  </r>
  <r>
    <x v="0"/>
    <n v="1185732"/>
    <d v="2021-12-03T00:00:00"/>
    <x v="0"/>
    <s v="Connecticut"/>
    <s v="Hartford"/>
    <x v="2"/>
    <n v="43"/>
    <x v="210"/>
    <n v="4988"/>
    <n v="1646.0399999999997"/>
    <n v="0.32999999999999996"/>
    <x v="1"/>
    <x v="10"/>
    <x v="1"/>
    <n v="43"/>
    <n v="14.189999999999998"/>
  </r>
  <r>
    <x v="0"/>
    <n v="1185732"/>
    <d v="2021-12-03T00:00:00"/>
    <x v="0"/>
    <s v="Connecticut"/>
    <s v="Hartford"/>
    <x v="3"/>
    <n v="38"/>
    <x v="294"/>
    <n v="3648"/>
    <n v="1276.8"/>
    <n v="0.35"/>
    <x v="1"/>
    <x v="10"/>
    <x v="1"/>
    <n v="38"/>
    <n v="13.299999999999999"/>
  </r>
  <r>
    <x v="0"/>
    <n v="1185732"/>
    <d v="2021-12-03T00:00:00"/>
    <x v="0"/>
    <s v="Connecticut"/>
    <s v="Hartford"/>
    <x v="4"/>
    <n v="42"/>
    <x v="343"/>
    <n v="4158"/>
    <n v="1455.3"/>
    <n v="0.35"/>
    <x v="1"/>
    <x v="10"/>
    <x v="1"/>
    <n v="42"/>
    <n v="14.7"/>
  </r>
  <r>
    <x v="0"/>
    <n v="1185732"/>
    <d v="2021-12-03T00:00:00"/>
    <x v="0"/>
    <s v="Connecticut"/>
    <s v="Hartford"/>
    <x v="5"/>
    <n v="52"/>
    <x v="196"/>
    <n v="6240"/>
    <n v="2308.8000000000002"/>
    <n v="0.37"/>
    <x v="1"/>
    <x v="10"/>
    <x v="1"/>
    <n v="52"/>
    <n v="19.240000000000002"/>
  </r>
  <r>
    <x v="0"/>
    <n v="1185732"/>
    <d v="2021-01-10T00:00:00"/>
    <x v="0"/>
    <s v="Connecticut"/>
    <s v="Hartford"/>
    <x v="0"/>
    <n v="23"/>
    <x v="197"/>
    <n v="3427"/>
    <n v="1439.34"/>
    <n v="0.42"/>
    <x v="1"/>
    <x v="0"/>
    <x v="1"/>
    <n v="23"/>
    <n v="9.66"/>
  </r>
  <r>
    <x v="0"/>
    <n v="1185732"/>
    <d v="2021-01-10T00:00:00"/>
    <x v="0"/>
    <s v="Connecticut"/>
    <s v="Hartford"/>
    <x v="1"/>
    <n v="28"/>
    <x v="344"/>
    <n v="2212"/>
    <n v="884.8"/>
    <n v="0.39999999999999997"/>
    <x v="1"/>
    <x v="0"/>
    <x v="1"/>
    <n v="28"/>
    <n v="11.2"/>
  </r>
  <r>
    <x v="0"/>
    <n v="1185732"/>
    <d v="2021-01-10T00:00:00"/>
    <x v="0"/>
    <s v="Connecticut"/>
    <s v="Hartford"/>
    <x v="2"/>
    <n v="19"/>
    <x v="249"/>
    <n v="1368"/>
    <n v="574.56000000000006"/>
    <n v="0.42000000000000004"/>
    <x v="1"/>
    <x v="0"/>
    <x v="1"/>
    <n v="19"/>
    <n v="7.98"/>
  </r>
  <r>
    <x v="0"/>
    <n v="1185732"/>
    <d v="2021-01-10T00:00:00"/>
    <x v="0"/>
    <s v="Connecticut"/>
    <s v="Hartford"/>
    <x v="3"/>
    <n v="24"/>
    <x v="342"/>
    <n v="576"/>
    <n v="264.96000000000004"/>
    <n v="0.46"/>
    <x v="1"/>
    <x v="0"/>
    <x v="1"/>
    <n v="24"/>
    <n v="11.040000000000001"/>
  </r>
  <r>
    <x v="0"/>
    <n v="1185732"/>
    <d v="2021-01-10T00:00:00"/>
    <x v="0"/>
    <s v="Connecticut"/>
    <s v="Hartford"/>
    <x v="4"/>
    <n v="34"/>
    <x v="178"/>
    <n v="1496"/>
    <n v="538.55999999999995"/>
    <n v="0.36"/>
    <x v="1"/>
    <x v="0"/>
    <x v="1"/>
    <n v="34"/>
    <n v="12.239999999999998"/>
  </r>
  <r>
    <x v="0"/>
    <n v="1185732"/>
    <d v="2021-01-10T00:00:00"/>
    <x v="0"/>
    <s v="Connecticut"/>
    <s v="Hartford"/>
    <x v="5"/>
    <n v="26"/>
    <x v="249"/>
    <n v="1872"/>
    <n v="879.84"/>
    <n v="0.47000000000000003"/>
    <x v="1"/>
    <x v="0"/>
    <x v="1"/>
    <n v="26"/>
    <n v="12.22"/>
  </r>
  <r>
    <x v="0"/>
    <n v="1185732"/>
    <d v="2021-02-08T00:00:00"/>
    <x v="0"/>
    <s v="Connecticut"/>
    <s v="Hartford"/>
    <x v="0"/>
    <n v="24"/>
    <x v="244"/>
    <n v="3888"/>
    <n v="1555.1999999999998"/>
    <n v="0.39999999999999997"/>
    <x v="1"/>
    <x v="1"/>
    <x v="1"/>
    <n v="24"/>
    <n v="9.6"/>
  </r>
  <r>
    <x v="0"/>
    <n v="1185732"/>
    <d v="2021-02-08T00:00:00"/>
    <x v="0"/>
    <s v="Connecticut"/>
    <s v="Hartford"/>
    <x v="1"/>
    <n v="24"/>
    <x v="207"/>
    <n v="984"/>
    <n v="383.75999999999993"/>
    <n v="0.38999999999999996"/>
    <x v="1"/>
    <x v="1"/>
    <x v="1"/>
    <n v="24"/>
    <n v="9.3599999999999977"/>
  </r>
  <r>
    <x v="0"/>
    <n v="1185732"/>
    <d v="2021-02-08T00:00:00"/>
    <x v="0"/>
    <s v="Connecticut"/>
    <s v="Hartford"/>
    <x v="2"/>
    <n v="18"/>
    <x v="206"/>
    <n v="954"/>
    <n v="410.22"/>
    <n v="0.43000000000000005"/>
    <x v="1"/>
    <x v="1"/>
    <x v="1"/>
    <n v="18"/>
    <n v="7.74"/>
  </r>
  <r>
    <x v="0"/>
    <n v="1185732"/>
    <d v="2021-02-08T00:00:00"/>
    <x v="0"/>
    <s v="Rhode Island"/>
    <s v="Providence"/>
    <x v="3"/>
    <n v="20"/>
    <x v="357"/>
    <n v="320"/>
    <n v="144"/>
    <n v="0.45"/>
    <x v="1"/>
    <x v="1"/>
    <x v="1"/>
    <n v="20"/>
    <n v="9"/>
  </r>
  <r>
    <x v="0"/>
    <n v="1185732"/>
    <d v="2021-02-08T00:00:00"/>
    <x v="0"/>
    <s v="Rhode Island"/>
    <s v="Providence"/>
    <x v="4"/>
    <n v="34"/>
    <x v="341"/>
    <n v="1360"/>
    <n v="489.59999999999997"/>
    <n v="0.36"/>
    <x v="1"/>
    <x v="1"/>
    <x v="1"/>
    <n v="34"/>
    <n v="12.239999999999998"/>
  </r>
  <r>
    <x v="0"/>
    <n v="1185732"/>
    <d v="2021-02-08T00:00:00"/>
    <x v="0"/>
    <s v="Rhode Island"/>
    <s v="Providence"/>
    <x v="5"/>
    <n v="27"/>
    <x v="169"/>
    <n v="2079"/>
    <n v="977.13000000000011"/>
    <n v="0.47000000000000003"/>
    <x v="1"/>
    <x v="1"/>
    <x v="1"/>
    <n v="27"/>
    <n v="12.690000000000001"/>
  </r>
  <r>
    <x v="0"/>
    <n v="1185732"/>
    <d v="2021-03-06T00:00:00"/>
    <x v="0"/>
    <s v="Rhode Island"/>
    <s v="Providence"/>
    <x v="0"/>
    <n v="26"/>
    <x v="163"/>
    <n v="4056"/>
    <n v="1500.72"/>
    <n v="0.37"/>
    <x v="1"/>
    <x v="2"/>
    <x v="1"/>
    <n v="26"/>
    <n v="9.620000000000001"/>
  </r>
  <r>
    <x v="0"/>
    <n v="1185732"/>
    <d v="2021-03-06T00:00:00"/>
    <x v="0"/>
    <s v="Rhode Island"/>
    <s v="Providence"/>
    <x v="1"/>
    <n v="27"/>
    <x v="222"/>
    <n v="1215"/>
    <n v="473.84999999999997"/>
    <n v="0.38999999999999996"/>
    <x v="1"/>
    <x v="2"/>
    <x v="1"/>
    <n v="27"/>
    <n v="10.53"/>
  </r>
  <r>
    <x v="0"/>
    <n v="1185732"/>
    <d v="2021-03-06T00:00:00"/>
    <x v="0"/>
    <s v="Rhode Island"/>
    <s v="Providence"/>
    <x v="2"/>
    <n v="17"/>
    <x v="195"/>
    <n v="952"/>
    <n v="447.44000000000005"/>
    <n v="0.47000000000000003"/>
    <x v="1"/>
    <x v="2"/>
    <x v="1"/>
    <n v="17"/>
    <n v="7.9900000000000011"/>
  </r>
  <r>
    <x v="0"/>
    <n v="1185732"/>
    <d v="2021-03-06T00:00:00"/>
    <x v="0"/>
    <s v="Rhode Island"/>
    <s v="Providence"/>
    <x v="3"/>
    <n v="20"/>
    <x v="221"/>
    <n v="160"/>
    <n v="75.2"/>
    <n v="0.47000000000000003"/>
    <x v="1"/>
    <x v="2"/>
    <x v="1"/>
    <n v="20"/>
    <n v="9.4"/>
  </r>
  <r>
    <x v="0"/>
    <n v="1185732"/>
    <d v="2021-03-06T00:00:00"/>
    <x v="0"/>
    <s v="Rhode Island"/>
    <s v="Providence"/>
    <x v="4"/>
    <n v="33"/>
    <x v="52"/>
    <n v="825"/>
    <n v="297"/>
    <n v="0.36"/>
    <x v="1"/>
    <x v="2"/>
    <x v="1"/>
    <n v="33"/>
    <n v="11.88"/>
  </r>
  <r>
    <x v="0"/>
    <n v="1185732"/>
    <d v="2021-03-06T00:00:00"/>
    <x v="0"/>
    <s v="Rhode Island"/>
    <s v="Providence"/>
    <x v="5"/>
    <n v="25"/>
    <x v="208"/>
    <n v="1450"/>
    <n v="638"/>
    <n v="0.44"/>
    <x v="1"/>
    <x v="2"/>
    <x v="1"/>
    <n v="25"/>
    <n v="11"/>
  </r>
  <r>
    <x v="0"/>
    <n v="1185732"/>
    <d v="2021-04-07T00:00:00"/>
    <x v="0"/>
    <s v="Rhode Island"/>
    <s v="Providence"/>
    <x v="0"/>
    <n v="28"/>
    <x v="348"/>
    <n v="3696"/>
    <n v="1552.32"/>
    <n v="0.42"/>
    <x v="1"/>
    <x v="3"/>
    <x v="1"/>
    <n v="28"/>
    <n v="11.76"/>
  </r>
  <r>
    <x v="0"/>
    <n v="1185732"/>
    <d v="2021-04-07T00:00:00"/>
    <x v="0"/>
    <s v="Rhode Island"/>
    <s v="Providence"/>
    <x v="1"/>
    <n v="23"/>
    <x v="341"/>
    <n v="920"/>
    <n v="367.99999999999994"/>
    <n v="0.39999999999999997"/>
    <x v="1"/>
    <x v="3"/>
    <x v="1"/>
    <n v="23"/>
    <n v="9.1999999999999993"/>
  </r>
  <r>
    <x v="0"/>
    <n v="1185732"/>
    <d v="2021-04-07T00:00:00"/>
    <x v="0"/>
    <s v="Rhode Island"/>
    <s v="Providence"/>
    <x v="2"/>
    <n v="16"/>
    <x v="178"/>
    <n v="704"/>
    <n v="295.68"/>
    <n v="0.42000000000000004"/>
    <x v="1"/>
    <x v="3"/>
    <x v="1"/>
    <n v="16"/>
    <n v="6.72"/>
  </r>
  <r>
    <x v="0"/>
    <n v="1185732"/>
    <d v="2021-04-07T00:00:00"/>
    <x v="0"/>
    <s v="Rhode Island"/>
    <s v="Providence"/>
    <x v="3"/>
    <n v="21"/>
    <x v="340"/>
    <n v="357"/>
    <n v="160.65"/>
    <n v="0.45"/>
    <x v="1"/>
    <x v="3"/>
    <x v="1"/>
    <n v="21"/>
    <n v="9.4500000000000011"/>
  </r>
  <r>
    <x v="0"/>
    <n v="1185732"/>
    <d v="2021-04-07T00:00:00"/>
    <x v="0"/>
    <s v="Rhode Island"/>
    <s v="Providence"/>
    <x v="4"/>
    <n v="33"/>
    <x v="290"/>
    <n v="495"/>
    <n v="158.4"/>
    <n v="0.32"/>
    <x v="1"/>
    <x v="3"/>
    <x v="1"/>
    <n v="33"/>
    <n v="10.56"/>
  </r>
  <r>
    <x v="0"/>
    <n v="1185732"/>
    <d v="2021-04-07T00:00:00"/>
    <x v="0"/>
    <s v="Rhode Island"/>
    <s v="Providence"/>
    <x v="5"/>
    <n v="26"/>
    <x v="180"/>
    <n v="1560"/>
    <n v="686.4"/>
    <n v="0.44"/>
    <x v="1"/>
    <x v="3"/>
    <x v="1"/>
    <n v="26"/>
    <n v="11.44"/>
  </r>
  <r>
    <x v="0"/>
    <n v="1185732"/>
    <d v="2021-05-06T00:00:00"/>
    <x v="0"/>
    <s v="Rhode Island"/>
    <s v="Providence"/>
    <x v="0"/>
    <n v="39"/>
    <x v="42"/>
    <n v="5850"/>
    <n v="2398.5"/>
    <n v="0.41"/>
    <x v="1"/>
    <x v="4"/>
    <x v="1"/>
    <n v="39"/>
    <n v="15.99"/>
  </r>
  <r>
    <x v="0"/>
    <n v="1185732"/>
    <d v="2021-05-06T00:00:00"/>
    <x v="0"/>
    <s v="Rhode Island"/>
    <s v="Providence"/>
    <x v="1"/>
    <n v="32"/>
    <x v="208"/>
    <n v="1856"/>
    <n v="686.72"/>
    <n v="0.37"/>
    <x v="1"/>
    <x v="4"/>
    <x v="1"/>
    <n v="32"/>
    <n v="11.84"/>
  </r>
  <r>
    <x v="0"/>
    <n v="1185732"/>
    <d v="2021-05-06T00:00:00"/>
    <x v="0"/>
    <s v="Rhode Island"/>
    <s v="Providence"/>
    <x v="2"/>
    <n v="32"/>
    <x v="180"/>
    <n v="1920"/>
    <n v="806.40000000000009"/>
    <n v="0.42000000000000004"/>
    <x v="1"/>
    <x v="4"/>
    <x v="1"/>
    <n v="32"/>
    <n v="13.440000000000001"/>
  </r>
  <r>
    <x v="0"/>
    <n v="1185732"/>
    <d v="2021-05-06T00:00:00"/>
    <x v="0"/>
    <s v="Rhode Island"/>
    <s v="Providence"/>
    <x v="3"/>
    <n v="27"/>
    <x v="175"/>
    <n v="1377"/>
    <n v="633.42000000000007"/>
    <n v="0.46"/>
    <x v="1"/>
    <x v="4"/>
    <x v="1"/>
    <n v="27"/>
    <n v="12.420000000000002"/>
  </r>
  <r>
    <x v="0"/>
    <n v="1185732"/>
    <d v="2021-05-06T00:00:00"/>
    <x v="0"/>
    <s v="Rhode Island"/>
    <s v="Providence"/>
    <x v="4"/>
    <n v="40"/>
    <x v="190"/>
    <n v="2160"/>
    <n v="799.2"/>
    <n v="0.37"/>
    <x v="1"/>
    <x v="4"/>
    <x v="1"/>
    <n v="40"/>
    <n v="14.8"/>
  </r>
  <r>
    <x v="0"/>
    <n v="1185732"/>
    <d v="2021-05-06T00:00:00"/>
    <x v="0"/>
    <s v="Rhode Island"/>
    <s v="Providence"/>
    <x v="5"/>
    <n v="36"/>
    <x v="270"/>
    <n v="3348"/>
    <n v="1473.1200000000001"/>
    <n v="0.44"/>
    <x v="1"/>
    <x v="4"/>
    <x v="1"/>
    <n v="36"/>
    <n v="15.840000000000002"/>
  </r>
  <r>
    <x v="0"/>
    <n v="1185732"/>
    <d v="2021-06-08T00:00:00"/>
    <x v="0"/>
    <s v="Rhode Island"/>
    <s v="Providence"/>
    <x v="0"/>
    <n v="36"/>
    <x v="129"/>
    <n v="6336"/>
    <n v="2534.3999999999996"/>
    <n v="0.39999999999999997"/>
    <x v="1"/>
    <x v="11"/>
    <x v="1"/>
    <n v="36"/>
    <n v="14.399999999999999"/>
  </r>
  <r>
    <x v="0"/>
    <n v="1185732"/>
    <d v="2021-06-08T00:00:00"/>
    <x v="0"/>
    <s v="Rhode Island"/>
    <s v="Providence"/>
    <x v="1"/>
    <n v="35"/>
    <x v="193"/>
    <n v="3675"/>
    <n v="1433.2499999999998"/>
    <n v="0.38999999999999996"/>
    <x v="1"/>
    <x v="11"/>
    <x v="1"/>
    <n v="35"/>
    <n v="13.649999999999999"/>
  </r>
  <r>
    <x v="0"/>
    <n v="1185732"/>
    <d v="2021-06-08T00:00:00"/>
    <x v="0"/>
    <s v="Rhode Island"/>
    <s v="Providence"/>
    <x v="2"/>
    <n v="32"/>
    <x v="238"/>
    <n v="2368"/>
    <n v="994.56000000000006"/>
    <n v="0.42000000000000004"/>
    <x v="1"/>
    <x v="11"/>
    <x v="1"/>
    <n v="32"/>
    <n v="13.440000000000001"/>
  </r>
  <r>
    <x v="0"/>
    <n v="1185732"/>
    <d v="2021-06-08T00:00:00"/>
    <x v="0"/>
    <s v="Rhode Island"/>
    <s v="Providence"/>
    <x v="3"/>
    <n v="26"/>
    <x v="227"/>
    <n v="1820"/>
    <n v="837.2"/>
    <n v="0.46"/>
    <x v="1"/>
    <x v="11"/>
    <x v="1"/>
    <n v="26"/>
    <n v="11.96"/>
  </r>
  <r>
    <x v="0"/>
    <n v="1185732"/>
    <d v="2021-06-08T00:00:00"/>
    <x v="0"/>
    <s v="Rhode Island"/>
    <s v="Providence"/>
    <x v="4"/>
    <n v="39"/>
    <x v="346"/>
    <n v="2574"/>
    <n v="900.9"/>
    <n v="0.35"/>
    <x v="1"/>
    <x v="11"/>
    <x v="1"/>
    <n v="39"/>
    <n v="13.65"/>
  </r>
  <r>
    <x v="0"/>
    <n v="1185732"/>
    <d v="2021-06-08T00:00:00"/>
    <x v="0"/>
    <s v="Rhode Island"/>
    <s v="Providence"/>
    <x v="5"/>
    <n v="43"/>
    <x v="164"/>
    <n v="5117"/>
    <n v="2302.65"/>
    <n v="0.45"/>
    <x v="1"/>
    <x v="11"/>
    <x v="1"/>
    <n v="43"/>
    <n v="19.350000000000001"/>
  </r>
  <r>
    <x v="0"/>
    <n v="1185732"/>
    <d v="2021-07-06T00:00:00"/>
    <x v="0"/>
    <s v="Rhode Island"/>
    <s v="Providence"/>
    <x v="0"/>
    <n v="38"/>
    <x v="217"/>
    <n v="6574"/>
    <n v="2498.12"/>
    <n v="0.38"/>
    <x v="1"/>
    <x v="5"/>
    <x v="1"/>
    <n v="38"/>
    <n v="14.44"/>
  </r>
  <r>
    <x v="0"/>
    <n v="1185732"/>
    <d v="2021-07-06T00:00:00"/>
    <x v="0"/>
    <s v="Rhode Island"/>
    <s v="Providence"/>
    <x v="1"/>
    <n v="32"/>
    <x v="351"/>
    <n v="3648"/>
    <n v="1349.76"/>
    <n v="0.37"/>
    <x v="1"/>
    <x v="5"/>
    <x v="1"/>
    <n v="32"/>
    <n v="11.84"/>
  </r>
  <r>
    <x v="0"/>
    <n v="1185732"/>
    <d v="2021-07-06T00:00:00"/>
    <x v="0"/>
    <s v="Rhode Island"/>
    <s v="Providence"/>
    <x v="2"/>
    <n v="27"/>
    <x v="252"/>
    <n v="2106"/>
    <n v="947.7"/>
    <n v="0.45"/>
    <x v="1"/>
    <x v="5"/>
    <x v="1"/>
    <n v="27"/>
    <n v="12.15"/>
  </r>
  <r>
    <x v="0"/>
    <n v="1185732"/>
    <d v="2021-07-06T00:00:00"/>
    <x v="0"/>
    <s v="Rhode Island"/>
    <s v="Providence"/>
    <x v="3"/>
    <n v="31"/>
    <x v="180"/>
    <n v="1860"/>
    <n v="855.6"/>
    <n v="0.46"/>
    <x v="1"/>
    <x v="5"/>
    <x v="1"/>
    <n v="31"/>
    <n v="14.26"/>
  </r>
  <r>
    <x v="0"/>
    <n v="1185732"/>
    <d v="2021-07-06T00:00:00"/>
    <x v="0"/>
    <s v="Rhode Island"/>
    <s v="Providence"/>
    <x v="4"/>
    <n v="33"/>
    <x v="181"/>
    <n v="2244"/>
    <n v="762.95999999999992"/>
    <n v="0.33999999999999997"/>
    <x v="1"/>
    <x v="5"/>
    <x v="1"/>
    <n v="33"/>
    <n v="11.219999999999999"/>
  </r>
  <r>
    <x v="0"/>
    <n v="1185732"/>
    <d v="2021-07-06T00:00:00"/>
    <x v="0"/>
    <s v="Rhode Island"/>
    <s v="Providence"/>
    <x v="5"/>
    <n v="38"/>
    <x v="224"/>
    <n v="5168"/>
    <n v="2170.5600000000004"/>
    <n v="0.42000000000000004"/>
    <x v="1"/>
    <x v="5"/>
    <x v="1"/>
    <n v="38"/>
    <n v="15.960000000000003"/>
  </r>
  <r>
    <x v="0"/>
    <n v="1185732"/>
    <d v="2021-08-07T00:00:00"/>
    <x v="0"/>
    <s v="Rhode Island"/>
    <s v="Providence"/>
    <x v="0"/>
    <n v="38"/>
    <x v="131"/>
    <n v="6916"/>
    <n v="2835.56"/>
    <n v="0.41"/>
    <x v="1"/>
    <x v="6"/>
    <x v="1"/>
    <n v="38"/>
    <n v="15.58"/>
  </r>
  <r>
    <x v="0"/>
    <n v="1185732"/>
    <d v="2021-08-07T00:00:00"/>
    <x v="0"/>
    <s v="Rhode Island"/>
    <s v="Providence"/>
    <x v="1"/>
    <n v="31"/>
    <x v="215"/>
    <n v="3441"/>
    <n v="1307.58"/>
    <n v="0.38"/>
    <x v="1"/>
    <x v="6"/>
    <x v="1"/>
    <n v="31"/>
    <n v="11.78"/>
  </r>
  <r>
    <x v="0"/>
    <n v="1185732"/>
    <d v="2021-08-07T00:00:00"/>
    <x v="0"/>
    <s v="Rhode Island"/>
    <s v="Providence"/>
    <x v="2"/>
    <n v="30"/>
    <x v="211"/>
    <n v="2550"/>
    <n v="1096.5000000000002"/>
    <n v="0.43000000000000005"/>
    <x v="1"/>
    <x v="6"/>
    <x v="1"/>
    <n v="30"/>
    <n v="12.900000000000002"/>
  </r>
  <r>
    <x v="0"/>
    <n v="1185732"/>
    <d v="2021-08-07T00:00:00"/>
    <x v="0"/>
    <s v="Rhode Island"/>
    <s v="Providence"/>
    <x v="3"/>
    <n v="29"/>
    <x v="172"/>
    <n v="1363"/>
    <n v="586.09"/>
    <n v="0.43000000000000005"/>
    <x v="1"/>
    <x v="6"/>
    <x v="1"/>
    <n v="29"/>
    <n v="12.47"/>
  </r>
  <r>
    <x v="0"/>
    <n v="1185732"/>
    <d v="2021-08-07T00:00:00"/>
    <x v="0"/>
    <s v="Rhode Island"/>
    <s v="Providence"/>
    <x v="4"/>
    <n v="37"/>
    <x v="341"/>
    <n v="1480"/>
    <n v="532.79999999999995"/>
    <n v="0.36"/>
    <x v="1"/>
    <x v="6"/>
    <x v="1"/>
    <n v="37"/>
    <n v="13.319999999999999"/>
  </r>
  <r>
    <x v="0"/>
    <n v="1185732"/>
    <d v="2021-08-07T00:00:00"/>
    <x v="0"/>
    <s v="Rhode Island"/>
    <s v="Providence"/>
    <x v="5"/>
    <n v="38"/>
    <x v="294"/>
    <n v="3648"/>
    <n v="1714.5600000000002"/>
    <n v="0.47000000000000003"/>
    <x v="1"/>
    <x v="6"/>
    <x v="1"/>
    <n v="38"/>
    <n v="17.860000000000003"/>
  </r>
  <r>
    <x v="0"/>
    <n v="1185732"/>
    <d v="2021-09-06T00:00:00"/>
    <x v="0"/>
    <s v="Rhode Island"/>
    <s v="Providence"/>
    <x v="0"/>
    <n v="39"/>
    <x v="209"/>
    <n v="4992"/>
    <n v="2096.64"/>
    <n v="0.42"/>
    <x v="1"/>
    <x v="7"/>
    <x v="1"/>
    <n v="39"/>
    <n v="16.38"/>
  </r>
  <r>
    <x v="0"/>
    <n v="1185732"/>
    <d v="2021-09-06T00:00:00"/>
    <x v="0"/>
    <s v="Rhode Island"/>
    <s v="Providence"/>
    <x v="1"/>
    <n v="30"/>
    <x v="344"/>
    <n v="2370"/>
    <n v="876.9"/>
    <n v="0.37"/>
    <x v="1"/>
    <x v="7"/>
    <x v="1"/>
    <n v="30"/>
    <n v="11.1"/>
  </r>
  <r>
    <x v="0"/>
    <n v="1185732"/>
    <d v="2021-09-06T00:00:00"/>
    <x v="0"/>
    <s v="Rhode Island"/>
    <s v="Providence"/>
    <x v="2"/>
    <n v="29"/>
    <x v="203"/>
    <n v="1131"/>
    <n v="486.33000000000004"/>
    <n v="0.43000000000000005"/>
    <x v="1"/>
    <x v="7"/>
    <x v="1"/>
    <n v="29"/>
    <n v="12.47"/>
  </r>
  <r>
    <x v="0"/>
    <n v="1185732"/>
    <d v="2021-09-06T00:00:00"/>
    <x v="0"/>
    <s v="Rhode Island"/>
    <s v="Providence"/>
    <x v="3"/>
    <n v="30"/>
    <x v="358"/>
    <n v="960"/>
    <n v="441.6"/>
    <n v="0.46"/>
    <x v="1"/>
    <x v="7"/>
    <x v="1"/>
    <n v="30"/>
    <n v="13.8"/>
  </r>
  <r>
    <x v="0"/>
    <n v="1185732"/>
    <d v="2021-09-06T00:00:00"/>
    <x v="0"/>
    <s v="Rhode Island"/>
    <s v="Providence"/>
    <x v="4"/>
    <n v="34"/>
    <x v="204"/>
    <n v="1122"/>
    <n v="403.91999999999996"/>
    <n v="0.36"/>
    <x v="1"/>
    <x v="7"/>
    <x v="1"/>
    <n v="34"/>
    <n v="12.239999999999998"/>
  </r>
  <r>
    <x v="0"/>
    <n v="1185732"/>
    <d v="2021-09-06T00:00:00"/>
    <x v="0"/>
    <s v="Rhode Island"/>
    <s v="Providence"/>
    <x v="5"/>
    <n v="41"/>
    <x v="293"/>
    <n v="2624"/>
    <n v="1180.8"/>
    <n v="0.45"/>
    <x v="1"/>
    <x v="7"/>
    <x v="1"/>
    <n v="41"/>
    <n v="18.45"/>
  </r>
  <r>
    <x v="0"/>
    <n v="1185732"/>
    <d v="2021-10-08T00:00:00"/>
    <x v="0"/>
    <s v="Rhode Island"/>
    <s v="Providence"/>
    <x v="0"/>
    <n v="37"/>
    <x v="161"/>
    <n v="4181"/>
    <n v="1714.2099999999998"/>
    <n v="0.41"/>
    <x v="1"/>
    <x v="8"/>
    <x v="1"/>
    <n v="37"/>
    <n v="15.169999999999998"/>
  </r>
  <r>
    <x v="0"/>
    <n v="1185732"/>
    <d v="2021-10-08T00:00:00"/>
    <x v="0"/>
    <s v="Rhode Island"/>
    <s v="Providence"/>
    <x v="1"/>
    <n v="38"/>
    <x v="181"/>
    <n v="2584"/>
    <n v="981.92"/>
    <n v="0.38"/>
    <x v="1"/>
    <x v="8"/>
    <x v="1"/>
    <n v="38"/>
    <n v="14.44"/>
  </r>
  <r>
    <x v="0"/>
    <n v="1185732"/>
    <d v="2021-10-08T00:00:00"/>
    <x v="0"/>
    <s v="Rhode Island"/>
    <s v="Providence"/>
    <x v="2"/>
    <n v="40"/>
    <x v="267"/>
    <n v="1200"/>
    <n v="528"/>
    <n v="0.44"/>
    <x v="1"/>
    <x v="8"/>
    <x v="1"/>
    <n v="40"/>
    <n v="17.600000000000001"/>
  </r>
  <r>
    <x v="0"/>
    <n v="1185732"/>
    <d v="2021-10-08T00:00:00"/>
    <x v="0"/>
    <s v="Rhode Island"/>
    <s v="Providence"/>
    <x v="3"/>
    <n v="39"/>
    <x v="264"/>
    <n v="897"/>
    <n v="403.65000000000003"/>
    <n v="0.45"/>
    <x v="1"/>
    <x v="8"/>
    <x v="1"/>
    <n v="39"/>
    <n v="17.55"/>
  </r>
  <r>
    <x v="0"/>
    <n v="1185732"/>
    <d v="2021-10-08T00:00:00"/>
    <x v="0"/>
    <s v="Rhode Island"/>
    <s v="Providence"/>
    <x v="4"/>
    <n v="40"/>
    <x v="264"/>
    <n v="920"/>
    <n v="303.59999999999997"/>
    <n v="0.32999999999999996"/>
    <x v="1"/>
    <x v="8"/>
    <x v="1"/>
    <n v="40"/>
    <n v="13.2"/>
  </r>
  <r>
    <x v="2"/>
    <n v="1185732"/>
    <d v="2021-10-08T00:00:00"/>
    <x v="0"/>
    <s v="Rhode Island"/>
    <s v="Providence"/>
    <x v="5"/>
    <n v="47"/>
    <x v="346"/>
    <n v="3102"/>
    <n v="1364.88"/>
    <n v="0.44"/>
    <x v="1"/>
    <x v="8"/>
    <x v="1"/>
    <n v="47"/>
    <n v="20.680000000000003"/>
  </r>
  <r>
    <x v="2"/>
    <n v="1185732"/>
    <d v="2021-11-07T00:00:00"/>
    <x v="0"/>
    <s v="Rhode Island"/>
    <s v="Providence"/>
    <x v="0"/>
    <n v="40"/>
    <x v="193"/>
    <n v="4200"/>
    <n v="1764"/>
    <n v="0.42"/>
    <x v="1"/>
    <x v="9"/>
    <x v="1"/>
    <n v="40"/>
    <n v="16.8"/>
  </r>
  <r>
    <x v="2"/>
    <n v="1185732"/>
    <d v="2021-11-07T00:00:00"/>
    <x v="0"/>
    <s v="Rhode Island"/>
    <s v="Providence"/>
    <x v="1"/>
    <n v="40"/>
    <x v="238"/>
    <n v="2960"/>
    <n v="1243.2"/>
    <n v="0.42"/>
    <x v="1"/>
    <x v="9"/>
    <x v="1"/>
    <n v="40"/>
    <n v="16.8"/>
  </r>
  <r>
    <x v="2"/>
    <n v="1185732"/>
    <d v="2021-11-07T00:00:00"/>
    <x v="0"/>
    <s v="Rhode Island"/>
    <s v="Providence"/>
    <x v="2"/>
    <n v="37"/>
    <x v="181"/>
    <n v="2516"/>
    <n v="1132.2"/>
    <n v="0.45"/>
    <x v="1"/>
    <x v="9"/>
    <x v="1"/>
    <n v="37"/>
    <n v="16.650000000000002"/>
  </r>
  <r>
    <x v="2"/>
    <n v="1185732"/>
    <d v="2021-11-07T00:00:00"/>
    <x v="0"/>
    <s v="Rhode Island"/>
    <s v="Providence"/>
    <x v="3"/>
    <n v="36"/>
    <x v="181"/>
    <n v="2448"/>
    <n v="1101.6000000000001"/>
    <n v="0.45"/>
    <x v="1"/>
    <x v="9"/>
    <x v="1"/>
    <n v="36"/>
    <n v="16.200000000000003"/>
  </r>
  <r>
    <x v="2"/>
    <n v="1185732"/>
    <d v="2021-11-07T00:00:00"/>
    <x v="0"/>
    <s v="Rhode Island"/>
    <s v="Providence"/>
    <x v="4"/>
    <n v="43"/>
    <x v="176"/>
    <n v="2623"/>
    <n v="865.58999999999992"/>
    <n v="0.32999999999999996"/>
    <x v="1"/>
    <x v="9"/>
    <x v="1"/>
    <n v="43"/>
    <n v="14.19"/>
  </r>
  <r>
    <x v="2"/>
    <n v="1185732"/>
    <d v="2021-11-07T00:00:00"/>
    <x v="0"/>
    <s v="Rhode Island"/>
    <s v="Providence"/>
    <x v="5"/>
    <n v="46"/>
    <x v="170"/>
    <n v="3818"/>
    <n v="1679.92"/>
    <n v="0.44"/>
    <x v="1"/>
    <x v="9"/>
    <x v="1"/>
    <n v="46"/>
    <n v="20.240000000000002"/>
  </r>
  <r>
    <x v="2"/>
    <n v="1185732"/>
    <d v="2021-12-06T00:00:00"/>
    <x v="0"/>
    <s v="Rhode Island"/>
    <s v="Providence"/>
    <x v="0"/>
    <n v="48"/>
    <x v="160"/>
    <n v="7680"/>
    <n v="2995.2"/>
    <n v="0.38999999999999996"/>
    <x v="1"/>
    <x v="10"/>
    <x v="1"/>
    <n v="48"/>
    <n v="18.72"/>
  </r>
  <r>
    <x v="2"/>
    <n v="1185732"/>
    <d v="2021-12-06T00:00:00"/>
    <x v="0"/>
    <s v="Rhode Island"/>
    <s v="Providence"/>
    <x v="1"/>
    <n v="37"/>
    <x v="240"/>
    <n v="3774"/>
    <n v="1396.3799999999999"/>
    <n v="0.37"/>
    <x v="1"/>
    <x v="10"/>
    <x v="1"/>
    <n v="37"/>
    <n v="13.69"/>
  </r>
  <r>
    <x v="2"/>
    <n v="1185732"/>
    <d v="2021-12-06T00:00:00"/>
    <x v="0"/>
    <s v="Rhode Island"/>
    <s v="Providence"/>
    <x v="2"/>
    <n v="40"/>
    <x v="246"/>
    <n v="3520"/>
    <n v="1654.4"/>
    <n v="0.47000000000000003"/>
    <x v="1"/>
    <x v="10"/>
    <x v="1"/>
    <n v="40"/>
    <n v="18.8"/>
  </r>
  <r>
    <x v="2"/>
    <n v="1185732"/>
    <d v="2021-12-06T00:00:00"/>
    <x v="0"/>
    <s v="Rhode Island"/>
    <s v="Providence"/>
    <x v="3"/>
    <n v="34"/>
    <x v="169"/>
    <n v="2618"/>
    <n v="1125.7400000000002"/>
    <n v="0.43000000000000005"/>
    <x v="1"/>
    <x v="10"/>
    <x v="1"/>
    <n v="34"/>
    <n v="14.620000000000003"/>
  </r>
  <r>
    <x v="2"/>
    <n v="1185732"/>
    <d v="2021-12-06T00:00:00"/>
    <x v="0"/>
    <s v="Rhode Island"/>
    <s v="Providence"/>
    <x v="4"/>
    <n v="41"/>
    <x v="238"/>
    <n v="3034"/>
    <n v="1122.58"/>
    <n v="0.37"/>
    <x v="1"/>
    <x v="10"/>
    <x v="1"/>
    <n v="41"/>
    <n v="15.169999999999998"/>
  </r>
  <r>
    <x v="2"/>
    <n v="1185732"/>
    <d v="2021-12-06T00:00:00"/>
    <x v="0"/>
    <s v="Rhode Island"/>
    <s v="Providence"/>
    <x v="5"/>
    <n v="51"/>
    <x v="215"/>
    <n v="5661"/>
    <n v="2434.2300000000005"/>
    <n v="0.43000000000000005"/>
    <x v="1"/>
    <x v="10"/>
    <x v="1"/>
    <n v="51"/>
    <n v="21.930000000000003"/>
  </r>
  <r>
    <x v="2"/>
    <n v="1185732"/>
    <d v="2021-01-17T00:00:00"/>
    <x v="0"/>
    <s v="Rhode Island"/>
    <s v="Providence"/>
    <x v="0"/>
    <n v="28"/>
    <x v="150"/>
    <n v="3920"/>
    <n v="1293.5999999999999"/>
    <n v="0.32999999999999996"/>
    <x v="1"/>
    <x v="0"/>
    <x v="1"/>
    <n v="28"/>
    <n v="9.24"/>
  </r>
  <r>
    <x v="2"/>
    <n v="1185732"/>
    <d v="2021-01-17T00:00:00"/>
    <x v="0"/>
    <s v="Rhode Island"/>
    <s v="Providence"/>
    <x v="1"/>
    <n v="28"/>
    <x v="246"/>
    <n v="2464"/>
    <n v="837.75999999999988"/>
    <n v="0.33999999999999997"/>
    <x v="1"/>
    <x v="0"/>
    <x v="1"/>
    <n v="28"/>
    <n v="9.5199999999999978"/>
  </r>
  <r>
    <x v="2"/>
    <n v="1185732"/>
    <d v="2021-01-17T00:00:00"/>
    <x v="0"/>
    <s v="Rhode Island"/>
    <s v="Providence"/>
    <x v="2"/>
    <n v="22"/>
    <x v="41"/>
    <n v="1650"/>
    <n v="478.49999999999994"/>
    <n v="0.28999999999999998"/>
    <x v="1"/>
    <x v="0"/>
    <x v="1"/>
    <n v="22"/>
    <n v="6.379999999999999"/>
  </r>
  <r>
    <x v="2"/>
    <n v="1185732"/>
    <d v="2021-01-17T00:00:00"/>
    <x v="0"/>
    <s v="Rhode Island"/>
    <s v="Providence"/>
    <x v="3"/>
    <n v="25"/>
    <x v="204"/>
    <n v="825"/>
    <n v="255.75"/>
    <n v="0.31"/>
    <x v="1"/>
    <x v="0"/>
    <x v="1"/>
    <n v="25"/>
    <n v="7.75"/>
  </r>
  <r>
    <x v="2"/>
    <n v="1185732"/>
    <d v="2021-01-17T00:00:00"/>
    <x v="0"/>
    <s v="Rhode Island"/>
    <s v="Providence"/>
    <x v="4"/>
    <n v="39"/>
    <x v="172"/>
    <n v="1833"/>
    <n v="586.56000000000006"/>
    <n v="0.32"/>
    <x v="1"/>
    <x v="0"/>
    <x v="1"/>
    <n v="39"/>
    <n v="12.48"/>
  </r>
  <r>
    <x v="2"/>
    <n v="1185732"/>
    <d v="2021-01-17T00:00:00"/>
    <x v="0"/>
    <s v="Rhode Island"/>
    <s v="Providence"/>
    <x v="5"/>
    <n v="26"/>
    <x v="170"/>
    <n v="2158"/>
    <n v="733.71999999999991"/>
    <n v="0.33999999999999997"/>
    <x v="1"/>
    <x v="0"/>
    <x v="1"/>
    <n v="26"/>
    <n v="8.8399999999999981"/>
  </r>
  <r>
    <x v="2"/>
    <n v="1185732"/>
    <d v="2021-02-15T00:00:00"/>
    <x v="0"/>
    <s v="Rhode Island"/>
    <s v="Providence"/>
    <x v="0"/>
    <n v="26"/>
    <x v="155"/>
    <n v="4030"/>
    <n v="1491.1"/>
    <n v="0.37"/>
    <x v="1"/>
    <x v="1"/>
    <x v="1"/>
    <n v="26"/>
    <n v="9.6199999999999992"/>
  </r>
  <r>
    <x v="2"/>
    <n v="1185732"/>
    <d v="2021-02-15T00:00:00"/>
    <x v="0"/>
    <s v="Rhode Island"/>
    <s v="Providence"/>
    <x v="1"/>
    <n v="31"/>
    <x v="206"/>
    <n v="1643"/>
    <n v="575.04999999999995"/>
    <n v="0.35"/>
    <x v="1"/>
    <x v="1"/>
    <x v="1"/>
    <n v="31"/>
    <n v="10.85"/>
  </r>
  <r>
    <x v="2"/>
    <n v="1185732"/>
    <d v="2021-02-15T00:00:00"/>
    <x v="0"/>
    <s v="Rhode Island"/>
    <s v="Providence"/>
    <x v="2"/>
    <n v="24"/>
    <x v="227"/>
    <n v="1680"/>
    <n v="487.2"/>
    <n v="0.28999999999999998"/>
    <x v="1"/>
    <x v="1"/>
    <x v="1"/>
    <n v="24"/>
    <n v="6.96"/>
  </r>
  <r>
    <x v="2"/>
    <n v="1185732"/>
    <d v="2021-02-15T00:00:00"/>
    <x v="0"/>
    <s v="Massachusetts"/>
    <s v="Boston"/>
    <x v="3"/>
    <n v="27"/>
    <x v="41"/>
    <n v="2025"/>
    <n v="648"/>
    <n v="0.32"/>
    <x v="1"/>
    <x v="1"/>
    <x v="1"/>
    <n v="27"/>
    <n v="8.64"/>
  </r>
  <r>
    <x v="2"/>
    <n v="1185732"/>
    <d v="2021-02-15T00:00:00"/>
    <x v="0"/>
    <s v="Massachusetts"/>
    <s v="Boston"/>
    <x v="4"/>
    <n v="36"/>
    <x v="206"/>
    <n v="1908"/>
    <n v="515.16000000000008"/>
    <n v="0.27"/>
    <x v="1"/>
    <x v="1"/>
    <x v="1"/>
    <n v="36"/>
    <n v="9.7200000000000024"/>
  </r>
  <r>
    <x v="2"/>
    <n v="1185732"/>
    <d v="2021-02-15T00:00:00"/>
    <x v="0"/>
    <s v="Massachusetts"/>
    <s v="Boston"/>
    <x v="5"/>
    <n v="30"/>
    <x v="232"/>
    <n v="2400"/>
    <n v="768"/>
    <n v="0.32"/>
    <x v="1"/>
    <x v="1"/>
    <x v="1"/>
    <n v="30"/>
    <n v="9.6"/>
  </r>
  <r>
    <x v="2"/>
    <n v="1185732"/>
    <d v="2021-03-13T00:00:00"/>
    <x v="0"/>
    <s v="Massachusetts"/>
    <s v="Boston"/>
    <x v="0"/>
    <n v="28"/>
    <x v="155"/>
    <n v="4340"/>
    <n v="1475.6"/>
    <n v="0.33999999999999997"/>
    <x v="1"/>
    <x v="2"/>
    <x v="1"/>
    <n v="28"/>
    <n v="9.52"/>
  </r>
  <r>
    <x v="2"/>
    <n v="1185732"/>
    <d v="2021-03-13T00:00:00"/>
    <x v="0"/>
    <s v="Massachusetts"/>
    <s v="Boston"/>
    <x v="1"/>
    <n v="31"/>
    <x v="176"/>
    <n v="1891"/>
    <n v="642.93999999999994"/>
    <n v="0.33999999999999997"/>
    <x v="1"/>
    <x v="2"/>
    <x v="1"/>
    <n v="31"/>
    <n v="10.54"/>
  </r>
  <r>
    <x v="2"/>
    <n v="1185732"/>
    <d v="2021-03-13T00:00:00"/>
    <x v="0"/>
    <s v="Massachusetts"/>
    <s v="Boston"/>
    <x v="2"/>
    <n v="23"/>
    <x v="180"/>
    <n v="1380"/>
    <n v="441.6"/>
    <n v="0.32"/>
    <x v="1"/>
    <x v="2"/>
    <x v="1"/>
    <n v="23"/>
    <n v="7.36"/>
  </r>
  <r>
    <x v="2"/>
    <n v="1185732"/>
    <d v="2021-03-13T00:00:00"/>
    <x v="0"/>
    <s v="Massachusetts"/>
    <s v="Boston"/>
    <x v="3"/>
    <n v="25"/>
    <x v="270"/>
    <n v="2325"/>
    <n v="651.00000000000011"/>
    <n v="0.28000000000000003"/>
    <x v="1"/>
    <x v="2"/>
    <x v="1"/>
    <n v="25"/>
    <n v="7.0000000000000009"/>
  </r>
  <r>
    <x v="2"/>
    <n v="1185732"/>
    <d v="2021-03-13T00:00:00"/>
    <x v="0"/>
    <s v="Massachusetts"/>
    <s v="Boston"/>
    <x v="4"/>
    <n v="36"/>
    <x v="226"/>
    <n v="1116"/>
    <n v="334.8"/>
    <n v="0.3"/>
    <x v="1"/>
    <x v="2"/>
    <x v="1"/>
    <n v="36"/>
    <n v="10.8"/>
  </r>
  <r>
    <x v="2"/>
    <n v="1185732"/>
    <d v="2021-03-13T00:00:00"/>
    <x v="0"/>
    <s v="Massachusetts"/>
    <s v="Boston"/>
    <x v="5"/>
    <n v="31"/>
    <x v="181"/>
    <n v="2108"/>
    <n v="779.96"/>
    <n v="0.37"/>
    <x v="1"/>
    <x v="2"/>
    <x v="1"/>
    <n v="31"/>
    <n v="11.47"/>
  </r>
  <r>
    <x v="2"/>
    <n v="1185732"/>
    <d v="2021-04-14T00:00:00"/>
    <x v="0"/>
    <s v="Massachusetts"/>
    <s v="Boston"/>
    <x v="0"/>
    <n v="28"/>
    <x v="197"/>
    <n v="4172"/>
    <n v="1376.7599999999998"/>
    <n v="0.32999999999999996"/>
    <x v="1"/>
    <x v="3"/>
    <x v="1"/>
    <n v="28"/>
    <n v="9.2399999999999984"/>
  </r>
  <r>
    <x v="2"/>
    <n v="1185732"/>
    <d v="2021-04-14T00:00:00"/>
    <x v="0"/>
    <s v="Massachusetts"/>
    <s v="Boston"/>
    <x v="1"/>
    <n v="28"/>
    <x v="175"/>
    <n v="1428"/>
    <n v="514.07999999999993"/>
    <n v="0.36"/>
    <x v="1"/>
    <x v="3"/>
    <x v="1"/>
    <n v="28"/>
    <n v="10.079999999999998"/>
  </r>
  <r>
    <x v="2"/>
    <n v="1185732"/>
    <d v="2021-04-14T00:00:00"/>
    <x v="0"/>
    <s v="Massachusetts"/>
    <s v="Boston"/>
    <x v="2"/>
    <n v="22"/>
    <x v="175"/>
    <n v="1122"/>
    <n v="347.82"/>
    <n v="0.31"/>
    <x v="1"/>
    <x v="3"/>
    <x v="1"/>
    <n v="22"/>
    <n v="6.82"/>
  </r>
  <r>
    <x v="2"/>
    <n v="1185732"/>
    <d v="2021-04-14T00:00:00"/>
    <x v="0"/>
    <s v="Massachusetts"/>
    <s v="Boston"/>
    <x v="3"/>
    <n v="23"/>
    <x v="203"/>
    <n v="897"/>
    <n v="251.16000000000003"/>
    <n v="0.28000000000000003"/>
    <x v="1"/>
    <x v="3"/>
    <x v="1"/>
    <n v="23"/>
    <n v="6.44"/>
  </r>
  <r>
    <x v="2"/>
    <n v="1185732"/>
    <d v="2021-04-14T00:00:00"/>
    <x v="0"/>
    <s v="Massachusetts"/>
    <s v="Boston"/>
    <x v="4"/>
    <n v="33"/>
    <x v="178"/>
    <n v="1452"/>
    <n v="392.04"/>
    <n v="0.27"/>
    <x v="1"/>
    <x v="3"/>
    <x v="1"/>
    <n v="33"/>
    <n v="8.91"/>
  </r>
  <r>
    <x v="2"/>
    <n v="1185732"/>
    <d v="2021-04-14T00:00:00"/>
    <x v="0"/>
    <s v="Massachusetts"/>
    <s v="Boston"/>
    <x v="5"/>
    <n v="30"/>
    <x v="198"/>
    <n v="2820"/>
    <n v="1015.1999999999999"/>
    <n v="0.36"/>
    <x v="1"/>
    <x v="3"/>
    <x v="1"/>
    <n v="30"/>
    <n v="10.799999999999999"/>
  </r>
  <r>
    <x v="2"/>
    <n v="1185732"/>
    <d v="2021-05-13T00:00:00"/>
    <x v="0"/>
    <s v="Massachusetts"/>
    <s v="Boston"/>
    <x v="0"/>
    <n v="41"/>
    <x v="217"/>
    <n v="7093"/>
    <n v="2553.48"/>
    <n v="0.36"/>
    <x v="1"/>
    <x v="4"/>
    <x v="1"/>
    <n v="41"/>
    <n v="14.76"/>
  </r>
  <r>
    <x v="2"/>
    <n v="1185732"/>
    <d v="2021-05-13T00:00:00"/>
    <x v="0"/>
    <s v="Massachusetts"/>
    <s v="Boston"/>
    <x v="1"/>
    <n v="34"/>
    <x v="181"/>
    <n v="2312"/>
    <n v="832.31999999999994"/>
    <n v="0.36"/>
    <x v="1"/>
    <x v="4"/>
    <x v="1"/>
    <n v="34"/>
    <n v="12.239999999999998"/>
  </r>
  <r>
    <x v="2"/>
    <n v="1185732"/>
    <d v="2021-05-13T00:00:00"/>
    <x v="0"/>
    <s v="Massachusetts"/>
    <s v="Boston"/>
    <x v="2"/>
    <n v="30"/>
    <x v="181"/>
    <n v="2040"/>
    <n v="632.4"/>
    <n v="0.31"/>
    <x v="1"/>
    <x v="4"/>
    <x v="1"/>
    <n v="30"/>
    <n v="9.2999999999999989"/>
  </r>
  <r>
    <x v="2"/>
    <n v="1185732"/>
    <d v="2021-05-13T00:00:00"/>
    <x v="0"/>
    <s v="Massachusetts"/>
    <s v="Boston"/>
    <x v="3"/>
    <n v="32"/>
    <x v="190"/>
    <n v="1728"/>
    <n v="518.4"/>
    <n v="0.3"/>
    <x v="1"/>
    <x v="4"/>
    <x v="1"/>
    <n v="32"/>
    <n v="9.6"/>
  </r>
  <r>
    <x v="2"/>
    <n v="1185732"/>
    <d v="2021-05-13T00:00:00"/>
    <x v="0"/>
    <s v="Massachusetts"/>
    <s v="Boston"/>
    <x v="4"/>
    <n v="39"/>
    <x v="180"/>
    <n v="2340"/>
    <n v="655.20000000000005"/>
    <n v="0.28000000000000003"/>
    <x v="1"/>
    <x v="4"/>
    <x v="1"/>
    <n v="39"/>
    <n v="10.92"/>
  </r>
  <r>
    <x v="2"/>
    <n v="1185732"/>
    <d v="2021-05-13T00:00:00"/>
    <x v="0"/>
    <s v="Massachusetts"/>
    <s v="Boston"/>
    <x v="5"/>
    <n v="43"/>
    <x v="233"/>
    <n v="4472"/>
    <n v="1520.4799999999998"/>
    <n v="0.33999999999999997"/>
    <x v="1"/>
    <x v="4"/>
    <x v="1"/>
    <n v="43"/>
    <n v="14.619999999999997"/>
  </r>
  <r>
    <x v="2"/>
    <n v="1185732"/>
    <d v="2021-06-15T00:00:00"/>
    <x v="0"/>
    <s v="Massachusetts"/>
    <s v="Boston"/>
    <x v="0"/>
    <n v="39"/>
    <x v="130"/>
    <n v="7644"/>
    <n v="2675.3999999999996"/>
    <n v="0.35"/>
    <x v="1"/>
    <x v="11"/>
    <x v="1"/>
    <n v="39"/>
    <n v="13.649999999999999"/>
  </r>
  <r>
    <x v="2"/>
    <n v="1185732"/>
    <d v="2021-06-15T00:00:00"/>
    <x v="0"/>
    <s v="Massachusetts"/>
    <s v="Boston"/>
    <x v="1"/>
    <n v="36"/>
    <x v="351"/>
    <n v="4104"/>
    <n v="1313.28"/>
    <n v="0.32"/>
    <x v="1"/>
    <x v="11"/>
    <x v="1"/>
    <n v="36"/>
    <n v="11.52"/>
  </r>
  <r>
    <x v="2"/>
    <n v="1185732"/>
    <d v="2021-06-15T00:00:00"/>
    <x v="0"/>
    <s v="Massachusetts"/>
    <s v="Boston"/>
    <x v="2"/>
    <n v="36"/>
    <x v="41"/>
    <n v="2700"/>
    <n v="837"/>
    <n v="0.31"/>
    <x v="1"/>
    <x v="11"/>
    <x v="1"/>
    <n v="36"/>
    <n v="11.16"/>
  </r>
  <r>
    <x v="2"/>
    <n v="1185732"/>
    <d v="2021-06-15T00:00:00"/>
    <x v="0"/>
    <s v="Massachusetts"/>
    <s v="Boston"/>
    <x v="3"/>
    <n v="34"/>
    <x v="249"/>
    <n v="2448"/>
    <n v="685.44"/>
    <n v="0.28000000000000003"/>
    <x v="1"/>
    <x v="11"/>
    <x v="1"/>
    <n v="34"/>
    <n v="9.5200000000000014"/>
  </r>
  <r>
    <x v="2"/>
    <n v="1185732"/>
    <d v="2021-06-15T00:00:00"/>
    <x v="0"/>
    <s v="Massachusetts"/>
    <s v="Boston"/>
    <x v="4"/>
    <n v="39"/>
    <x v="238"/>
    <n v="2886"/>
    <n v="923.52"/>
    <n v="0.32"/>
    <x v="1"/>
    <x v="11"/>
    <x v="1"/>
    <n v="39"/>
    <n v="12.48"/>
  </r>
  <r>
    <x v="2"/>
    <n v="1185732"/>
    <d v="2021-06-15T00:00:00"/>
    <x v="0"/>
    <s v="Massachusetts"/>
    <s v="Boston"/>
    <x v="5"/>
    <n v="47"/>
    <x v="196"/>
    <n v="5640"/>
    <n v="1973.9999999999998"/>
    <n v="0.35"/>
    <x v="1"/>
    <x v="11"/>
    <x v="1"/>
    <n v="47"/>
    <n v="16.45"/>
  </r>
  <r>
    <x v="2"/>
    <n v="1185732"/>
    <d v="2021-07-13T00:00:00"/>
    <x v="0"/>
    <s v="Massachusetts"/>
    <s v="Boston"/>
    <x v="0"/>
    <n v="37"/>
    <x v="263"/>
    <n v="6660"/>
    <n v="2197.7999999999997"/>
    <n v="0.32999999999999996"/>
    <x v="1"/>
    <x v="5"/>
    <x v="1"/>
    <n v="37"/>
    <n v="12.209999999999999"/>
  </r>
  <r>
    <x v="2"/>
    <n v="1185732"/>
    <d v="2021-07-13T00:00:00"/>
    <x v="0"/>
    <s v="Massachusetts"/>
    <s v="Boston"/>
    <x v="1"/>
    <n v="36"/>
    <x v="193"/>
    <n v="3780"/>
    <n v="1398.6"/>
    <n v="0.37"/>
    <x v="1"/>
    <x v="5"/>
    <x v="1"/>
    <n v="36"/>
    <n v="13.319999999999999"/>
  </r>
  <r>
    <x v="2"/>
    <n v="1185732"/>
    <d v="2021-07-13T00:00:00"/>
    <x v="0"/>
    <s v="Massachusetts"/>
    <s v="Boston"/>
    <x v="2"/>
    <n v="32"/>
    <x v="246"/>
    <n v="2816"/>
    <n v="844.8"/>
    <n v="0.3"/>
    <x v="1"/>
    <x v="5"/>
    <x v="1"/>
    <n v="32"/>
    <n v="9.6"/>
  </r>
  <r>
    <x v="2"/>
    <n v="1185732"/>
    <d v="2021-07-13T00:00:00"/>
    <x v="0"/>
    <s v="Massachusetts"/>
    <s v="Boston"/>
    <x v="3"/>
    <n v="34"/>
    <x v="169"/>
    <n v="2618"/>
    <n v="837.76"/>
    <n v="0.32"/>
    <x v="1"/>
    <x v="5"/>
    <x v="1"/>
    <n v="34"/>
    <n v="10.879999999999999"/>
  </r>
  <r>
    <x v="2"/>
    <n v="1185732"/>
    <d v="2021-07-13T00:00:00"/>
    <x v="0"/>
    <s v="Massachusetts"/>
    <s v="Boston"/>
    <x v="4"/>
    <n v="41"/>
    <x v="232"/>
    <n v="3280"/>
    <n v="1016.8"/>
    <n v="0.31"/>
    <x v="1"/>
    <x v="5"/>
    <x v="1"/>
    <n v="41"/>
    <n v="12.709999999999999"/>
  </r>
  <r>
    <x v="2"/>
    <n v="1185732"/>
    <d v="2021-07-13T00:00:00"/>
    <x v="0"/>
    <s v="Massachusetts"/>
    <s v="Boston"/>
    <x v="5"/>
    <n v="41"/>
    <x v="348"/>
    <n v="5412"/>
    <n v="1731.8400000000001"/>
    <n v="0.32"/>
    <x v="1"/>
    <x v="5"/>
    <x v="1"/>
    <n v="41"/>
    <n v="13.120000000000001"/>
  </r>
  <r>
    <x v="2"/>
    <n v="1185732"/>
    <d v="2021-08-14T00:00:00"/>
    <x v="0"/>
    <s v="Massachusetts"/>
    <s v="Boston"/>
    <x v="0"/>
    <n v="40"/>
    <x v="130"/>
    <n v="7840"/>
    <n v="2587.1999999999998"/>
    <n v="0.32999999999999996"/>
    <x v="1"/>
    <x v="6"/>
    <x v="1"/>
    <n v="40"/>
    <n v="13.2"/>
  </r>
  <r>
    <x v="2"/>
    <n v="1185732"/>
    <d v="2021-08-14T00:00:00"/>
    <x v="0"/>
    <s v="Massachusetts"/>
    <s v="Boston"/>
    <x v="1"/>
    <n v="33"/>
    <x v="205"/>
    <n v="3696"/>
    <n v="1182.72"/>
    <n v="0.32"/>
    <x v="1"/>
    <x v="6"/>
    <x v="1"/>
    <n v="33"/>
    <n v="10.56"/>
  </r>
  <r>
    <x v="2"/>
    <n v="1185732"/>
    <d v="2021-08-14T00:00:00"/>
    <x v="0"/>
    <s v="Massachusetts"/>
    <s v="Boston"/>
    <x v="2"/>
    <n v="29"/>
    <x v="211"/>
    <n v="2465"/>
    <n v="764.15"/>
    <n v="0.31"/>
    <x v="1"/>
    <x v="6"/>
    <x v="1"/>
    <n v="29"/>
    <n v="8.99"/>
  </r>
  <r>
    <x v="2"/>
    <n v="1185732"/>
    <d v="2021-08-14T00:00:00"/>
    <x v="0"/>
    <s v="Massachusetts"/>
    <s v="Boston"/>
    <x v="3"/>
    <n v="31"/>
    <x v="208"/>
    <n v="1798"/>
    <n v="503.44000000000005"/>
    <n v="0.28000000000000003"/>
    <x v="1"/>
    <x v="6"/>
    <x v="1"/>
    <n v="31"/>
    <n v="8.6800000000000015"/>
  </r>
  <r>
    <x v="2"/>
    <n v="1185732"/>
    <d v="2021-08-14T00:00:00"/>
    <x v="0"/>
    <s v="Massachusetts"/>
    <s v="Boston"/>
    <x v="4"/>
    <n v="40"/>
    <x v="175"/>
    <n v="2040"/>
    <n v="550.80000000000007"/>
    <n v="0.27"/>
    <x v="1"/>
    <x v="6"/>
    <x v="1"/>
    <n v="40"/>
    <n v="10.8"/>
  </r>
  <r>
    <x v="2"/>
    <n v="1185732"/>
    <d v="2021-08-14T00:00:00"/>
    <x v="0"/>
    <s v="Massachusetts"/>
    <s v="Boston"/>
    <x v="5"/>
    <n v="46"/>
    <x v="230"/>
    <n v="4508"/>
    <n v="1577.8"/>
    <n v="0.35"/>
    <x v="1"/>
    <x v="6"/>
    <x v="1"/>
    <n v="46"/>
    <n v="16.099999999999998"/>
  </r>
  <r>
    <x v="2"/>
    <n v="1185732"/>
    <d v="2021-09-13T00:00:00"/>
    <x v="0"/>
    <s v="Massachusetts"/>
    <s v="Boston"/>
    <x v="0"/>
    <n v="36"/>
    <x v="269"/>
    <n v="5508"/>
    <n v="1872.7199999999998"/>
    <n v="0.33999999999999997"/>
    <x v="1"/>
    <x v="7"/>
    <x v="1"/>
    <n v="36"/>
    <n v="12.239999999999998"/>
  </r>
  <r>
    <x v="2"/>
    <n v="1185732"/>
    <d v="2021-09-13T00:00:00"/>
    <x v="0"/>
    <s v="Massachusetts"/>
    <s v="Boston"/>
    <x v="1"/>
    <n v="35"/>
    <x v="246"/>
    <n v="3080"/>
    <n v="1139.5999999999999"/>
    <n v="0.37"/>
    <x v="1"/>
    <x v="7"/>
    <x v="1"/>
    <n v="35"/>
    <n v="12.95"/>
  </r>
  <r>
    <x v="2"/>
    <n v="1185732"/>
    <d v="2021-09-13T00:00:00"/>
    <x v="0"/>
    <s v="Massachusetts"/>
    <s v="Boston"/>
    <x v="2"/>
    <n v="30"/>
    <x v="172"/>
    <n v="1410"/>
    <n v="423"/>
    <n v="0.3"/>
    <x v="1"/>
    <x v="7"/>
    <x v="1"/>
    <n v="30"/>
    <n v="9"/>
  </r>
  <r>
    <x v="2"/>
    <n v="1185732"/>
    <d v="2021-09-13T00:00:00"/>
    <x v="0"/>
    <s v="Massachusetts"/>
    <s v="Boston"/>
    <x v="3"/>
    <n v="34"/>
    <x v="203"/>
    <n v="1326"/>
    <n v="358.02000000000004"/>
    <n v="0.27"/>
    <x v="1"/>
    <x v="7"/>
    <x v="1"/>
    <n v="34"/>
    <n v="9.1800000000000015"/>
  </r>
  <r>
    <x v="2"/>
    <n v="1185732"/>
    <d v="2021-09-13T00:00:00"/>
    <x v="0"/>
    <s v="Massachusetts"/>
    <s v="Boston"/>
    <x v="4"/>
    <n v="39"/>
    <x v="207"/>
    <n v="1599"/>
    <n v="495.69"/>
    <n v="0.31"/>
    <x v="1"/>
    <x v="7"/>
    <x v="1"/>
    <n v="39"/>
    <n v="12.09"/>
  </r>
  <r>
    <x v="2"/>
    <n v="1185732"/>
    <d v="2021-09-13T00:00:00"/>
    <x v="0"/>
    <s v="Massachusetts"/>
    <s v="Boston"/>
    <x v="5"/>
    <n v="41"/>
    <x v="169"/>
    <n v="3157"/>
    <n v="1041.81"/>
    <n v="0.32999999999999996"/>
    <x v="1"/>
    <x v="7"/>
    <x v="1"/>
    <n v="41"/>
    <n v="13.53"/>
  </r>
  <r>
    <x v="2"/>
    <n v="1185732"/>
    <d v="2021-10-15T00:00:00"/>
    <x v="0"/>
    <s v="Massachusetts"/>
    <s v="Boston"/>
    <x v="0"/>
    <n v="40"/>
    <x v="348"/>
    <n v="5280"/>
    <n v="1742.3999999999999"/>
    <n v="0.32999999999999996"/>
    <x v="1"/>
    <x v="8"/>
    <x v="1"/>
    <n v="40"/>
    <n v="13.2"/>
  </r>
  <r>
    <x v="2"/>
    <n v="1185732"/>
    <d v="2021-10-15T00:00:00"/>
    <x v="0"/>
    <s v="Massachusetts"/>
    <s v="Boston"/>
    <x v="1"/>
    <n v="37"/>
    <x v="181"/>
    <n v="2516"/>
    <n v="880.59999999999991"/>
    <n v="0.35"/>
    <x v="1"/>
    <x v="8"/>
    <x v="1"/>
    <n v="37"/>
    <n v="12.95"/>
  </r>
  <r>
    <x v="2"/>
    <n v="1185732"/>
    <d v="2021-10-15T00:00:00"/>
    <x v="0"/>
    <s v="Massachusetts"/>
    <s v="Boston"/>
    <x v="2"/>
    <n v="41"/>
    <x v="183"/>
    <n v="1558"/>
    <n v="467.4"/>
    <n v="0.3"/>
    <x v="1"/>
    <x v="8"/>
    <x v="1"/>
    <n v="41"/>
    <n v="12.299999999999999"/>
  </r>
  <r>
    <x v="2"/>
    <n v="1185732"/>
    <d v="2021-10-15T00:00:00"/>
    <x v="0"/>
    <s v="Massachusetts"/>
    <s v="Boston"/>
    <x v="3"/>
    <n v="38"/>
    <x v="358"/>
    <n v="1216"/>
    <n v="328.32000000000005"/>
    <n v="0.27"/>
    <x v="1"/>
    <x v="8"/>
    <x v="1"/>
    <n v="38"/>
    <n v="10.260000000000002"/>
  </r>
  <r>
    <x v="2"/>
    <n v="1185732"/>
    <d v="2021-10-15T00:00:00"/>
    <x v="0"/>
    <s v="Massachusetts"/>
    <s v="Boston"/>
    <x v="4"/>
    <n v="51"/>
    <x v="171"/>
    <n v="1734"/>
    <n v="485.52000000000004"/>
    <n v="0.28000000000000003"/>
    <x v="1"/>
    <x v="8"/>
    <x v="1"/>
    <n v="51"/>
    <n v="14.280000000000001"/>
  </r>
  <r>
    <x v="5"/>
    <n v="1185732"/>
    <d v="2021-10-15T00:00:00"/>
    <x v="0"/>
    <s v="Massachusetts"/>
    <s v="Boston"/>
    <x v="5"/>
    <n v="51"/>
    <x v="181"/>
    <n v="3468"/>
    <n v="1213.8"/>
    <n v="0.35"/>
    <x v="1"/>
    <x v="8"/>
    <x v="1"/>
    <n v="51"/>
    <n v="17.849999999999998"/>
  </r>
  <r>
    <x v="5"/>
    <n v="1185732"/>
    <d v="2021-11-14T00:00:00"/>
    <x v="0"/>
    <s v="Massachusetts"/>
    <s v="Boston"/>
    <x v="0"/>
    <n v="49"/>
    <x v="196"/>
    <n v="5880"/>
    <n v="2058"/>
    <n v="0.35"/>
    <x v="1"/>
    <x v="9"/>
    <x v="1"/>
    <n v="49"/>
    <n v="17.149999999999999"/>
  </r>
  <r>
    <x v="5"/>
    <n v="1185732"/>
    <d v="2021-11-14T00:00:00"/>
    <x v="0"/>
    <s v="Massachusetts"/>
    <s v="Boston"/>
    <x v="1"/>
    <n v="40"/>
    <x v="240"/>
    <n v="4080"/>
    <n v="1428"/>
    <n v="0.35"/>
    <x v="1"/>
    <x v="9"/>
    <x v="1"/>
    <n v="40"/>
    <n v="14"/>
  </r>
  <r>
    <x v="5"/>
    <n v="1185732"/>
    <d v="2021-11-14T00:00:00"/>
    <x v="0"/>
    <s v="Massachusetts"/>
    <s v="Boston"/>
    <x v="2"/>
    <n v="44"/>
    <x v="250"/>
    <n v="4004"/>
    <n v="1201.2"/>
    <n v="0.3"/>
    <x v="1"/>
    <x v="9"/>
    <x v="1"/>
    <n v="44"/>
    <n v="13.200000000000001"/>
  </r>
  <r>
    <x v="5"/>
    <n v="1185732"/>
    <d v="2021-11-14T00:00:00"/>
    <x v="0"/>
    <s v="Massachusetts"/>
    <s v="Boston"/>
    <x v="3"/>
    <n v="42"/>
    <x v="170"/>
    <n v="3486"/>
    <n v="1010.9399999999999"/>
    <n v="0.28999999999999998"/>
    <x v="1"/>
    <x v="9"/>
    <x v="1"/>
    <n v="42"/>
    <n v="12.18"/>
  </r>
  <r>
    <x v="5"/>
    <n v="1185732"/>
    <d v="2021-11-14T00:00:00"/>
    <x v="0"/>
    <s v="Massachusetts"/>
    <s v="Boston"/>
    <x v="4"/>
    <n v="50"/>
    <x v="252"/>
    <n v="3900"/>
    <n v="1248"/>
    <n v="0.32"/>
    <x v="1"/>
    <x v="9"/>
    <x v="1"/>
    <n v="50"/>
    <n v="16"/>
  </r>
  <r>
    <x v="5"/>
    <n v="1185732"/>
    <d v="2021-11-14T00:00:00"/>
    <x v="0"/>
    <s v="Massachusetts"/>
    <s v="Boston"/>
    <x v="5"/>
    <n v="48"/>
    <x v="248"/>
    <n v="5904"/>
    <n v="2066.4"/>
    <n v="0.35"/>
    <x v="1"/>
    <x v="9"/>
    <x v="1"/>
    <n v="48"/>
    <n v="16.8"/>
  </r>
  <r>
    <x v="5"/>
    <n v="1185732"/>
    <d v="2021-12-13T00:00:00"/>
    <x v="0"/>
    <s v="Massachusetts"/>
    <s v="Boston"/>
    <x v="0"/>
    <n v="51"/>
    <x v="349"/>
    <n v="9078"/>
    <n v="3177.2999999999997"/>
    <n v="0.35"/>
    <x v="1"/>
    <x v="10"/>
    <x v="1"/>
    <n v="51"/>
    <n v="17.849999999999998"/>
  </r>
  <r>
    <x v="5"/>
    <n v="1185732"/>
    <d v="2021-12-13T00:00:00"/>
    <x v="0"/>
    <s v="Massachusetts"/>
    <s v="Boston"/>
    <x v="1"/>
    <n v="37"/>
    <x v="161"/>
    <n v="4181"/>
    <n v="1337.92"/>
    <n v="0.32"/>
    <x v="1"/>
    <x v="10"/>
    <x v="1"/>
    <n v="37"/>
    <n v="11.84"/>
  </r>
  <r>
    <x v="5"/>
    <n v="1185732"/>
    <d v="2021-12-13T00:00:00"/>
    <x v="0"/>
    <s v="Massachusetts"/>
    <s v="Boston"/>
    <x v="2"/>
    <n v="36"/>
    <x v="205"/>
    <n v="4032"/>
    <n v="1088.6400000000001"/>
    <n v="0.27"/>
    <x v="1"/>
    <x v="10"/>
    <x v="1"/>
    <n v="36"/>
    <n v="9.7200000000000006"/>
  </r>
  <r>
    <x v="5"/>
    <n v="1185732"/>
    <d v="2021-12-13T00:00:00"/>
    <x v="0"/>
    <s v="Massachusetts"/>
    <s v="Boston"/>
    <x v="3"/>
    <n v="43"/>
    <x v="193"/>
    <n v="4515"/>
    <n v="1264.2"/>
    <n v="0.28000000000000003"/>
    <x v="1"/>
    <x v="10"/>
    <x v="1"/>
    <n v="43"/>
    <n v="12.040000000000001"/>
  </r>
  <r>
    <x v="5"/>
    <n v="1185732"/>
    <d v="2021-12-13T00:00:00"/>
    <x v="0"/>
    <s v="Massachusetts"/>
    <s v="Boston"/>
    <x v="4"/>
    <n v="52"/>
    <x v="228"/>
    <n v="4680"/>
    <n v="1357.1999999999998"/>
    <n v="0.28999999999999998"/>
    <x v="1"/>
    <x v="10"/>
    <x v="1"/>
    <n v="52"/>
    <n v="15.079999999999998"/>
  </r>
  <r>
    <x v="5"/>
    <n v="1185732"/>
    <d v="2021-12-13T00:00:00"/>
    <x v="0"/>
    <s v="Massachusetts"/>
    <s v="Boston"/>
    <x v="5"/>
    <n v="51"/>
    <x v="209"/>
    <n v="6528"/>
    <n v="2154.2399999999998"/>
    <n v="0.32999999999999996"/>
    <x v="1"/>
    <x v="10"/>
    <x v="1"/>
    <n v="51"/>
    <n v="16.829999999999998"/>
  </r>
  <r>
    <x v="5"/>
    <n v="1185732"/>
    <d v="2021-01-14T00:00:00"/>
    <x v="0"/>
    <s v="Massachusetts"/>
    <s v="Boston"/>
    <x v="0"/>
    <n v="35"/>
    <x v="289"/>
    <n v="6265"/>
    <n v="3257.8"/>
    <n v="0.52"/>
    <x v="1"/>
    <x v="0"/>
    <x v="1"/>
    <n v="35"/>
    <n v="18.2"/>
  </r>
  <r>
    <x v="5"/>
    <n v="1185732"/>
    <d v="2021-01-14T00:00:00"/>
    <x v="0"/>
    <s v="Massachusetts"/>
    <s v="Boston"/>
    <x v="1"/>
    <n v="36"/>
    <x v="336"/>
    <n v="3852"/>
    <n v="1887.48"/>
    <n v="0.49"/>
    <x v="1"/>
    <x v="0"/>
    <x v="1"/>
    <n v="36"/>
    <n v="17.64"/>
  </r>
  <r>
    <x v="5"/>
    <n v="1185732"/>
    <d v="2021-01-14T00:00:00"/>
    <x v="0"/>
    <s v="Massachusetts"/>
    <s v="Boston"/>
    <x v="2"/>
    <n v="27"/>
    <x v="253"/>
    <n v="2727"/>
    <n v="1090.8"/>
    <n v="0.39999999999999997"/>
    <x v="1"/>
    <x v="0"/>
    <x v="1"/>
    <n v="27"/>
    <n v="10.799999999999999"/>
  </r>
  <r>
    <x v="5"/>
    <n v="1185732"/>
    <d v="2021-01-14T00:00:00"/>
    <x v="0"/>
    <s v="Massachusetts"/>
    <s v="Boston"/>
    <x v="3"/>
    <n v="29"/>
    <x v="206"/>
    <n v="1537"/>
    <n v="599.42999999999995"/>
    <n v="0.38999999999999996"/>
    <x v="1"/>
    <x v="0"/>
    <x v="1"/>
    <n v="29"/>
    <n v="11.309999999999999"/>
  </r>
  <r>
    <x v="5"/>
    <n v="1185732"/>
    <d v="2021-01-14T00:00:00"/>
    <x v="0"/>
    <s v="Massachusetts"/>
    <s v="Boston"/>
    <x v="4"/>
    <n v="37"/>
    <x v="227"/>
    <n v="2590"/>
    <n v="1061.8999999999999"/>
    <n v="0.41"/>
    <x v="1"/>
    <x v="0"/>
    <x v="1"/>
    <n v="37"/>
    <n v="15.169999999999998"/>
  </r>
  <r>
    <x v="5"/>
    <n v="1185732"/>
    <d v="2021-01-14T00:00:00"/>
    <x v="0"/>
    <s v="Massachusetts"/>
    <s v="Boston"/>
    <x v="5"/>
    <n v="34"/>
    <x v="233"/>
    <n v="3536"/>
    <n v="1520.4799999999998"/>
    <n v="0.42999999999999994"/>
    <x v="1"/>
    <x v="0"/>
    <x v="1"/>
    <n v="34"/>
    <n v="14.619999999999997"/>
  </r>
  <r>
    <x v="5"/>
    <n v="1185732"/>
    <d v="2021-02-12T00:00:00"/>
    <x v="0"/>
    <s v="Massachusetts"/>
    <s v="Boston"/>
    <x v="0"/>
    <n v="33"/>
    <x v="328"/>
    <n v="6072"/>
    <n v="2853.84"/>
    <n v="0.47000000000000003"/>
    <x v="1"/>
    <x v="1"/>
    <x v="1"/>
    <n v="33"/>
    <n v="15.510000000000002"/>
  </r>
  <r>
    <x v="5"/>
    <n v="1185732"/>
    <d v="2021-02-12T00:00:00"/>
    <x v="0"/>
    <s v="Massachusetts"/>
    <s v="Boston"/>
    <x v="1"/>
    <n v="33"/>
    <x v="249"/>
    <n v="2376"/>
    <n v="1116.72"/>
    <n v="0.47000000000000003"/>
    <x v="1"/>
    <x v="1"/>
    <x v="1"/>
    <n v="33"/>
    <n v="15.51"/>
  </r>
  <r>
    <x v="5"/>
    <n v="1185732"/>
    <d v="2021-02-12T00:00:00"/>
    <x v="0"/>
    <s v="Massachusetts"/>
    <s v="Boston"/>
    <x v="2"/>
    <n v="25"/>
    <x v="211"/>
    <n v="2125"/>
    <n v="849.99999999999989"/>
    <n v="0.39999999999999997"/>
    <x v="1"/>
    <x v="1"/>
    <x v="1"/>
    <n v="25"/>
    <n v="9.9999999999999982"/>
  </r>
  <r>
    <x v="5"/>
    <n v="1185732"/>
    <d v="2021-02-12T00:00:00"/>
    <x v="0"/>
    <s v="Vermont"/>
    <s v="Burlington"/>
    <x v="3"/>
    <n v="30"/>
    <x v="291"/>
    <n v="1440"/>
    <n v="547.20000000000005"/>
    <n v="0.38"/>
    <x v="1"/>
    <x v="1"/>
    <x v="1"/>
    <n v="30"/>
    <n v="11.4"/>
  </r>
  <r>
    <x v="5"/>
    <n v="1185732"/>
    <d v="2021-02-12T00:00:00"/>
    <x v="0"/>
    <s v="Vermont"/>
    <s v="Burlington"/>
    <x v="4"/>
    <n v="36"/>
    <x v="181"/>
    <n v="2448"/>
    <n v="954.71999999999991"/>
    <n v="0.38999999999999996"/>
    <x v="1"/>
    <x v="1"/>
    <x v="1"/>
    <n v="36"/>
    <n v="14.04"/>
  </r>
  <r>
    <x v="5"/>
    <n v="1185732"/>
    <d v="2021-02-12T00:00:00"/>
    <x v="0"/>
    <s v="Vermont"/>
    <s v="Burlington"/>
    <x v="5"/>
    <n v="35"/>
    <x v="336"/>
    <n v="3745"/>
    <n v="1760.1499999999999"/>
    <n v="0.47"/>
    <x v="1"/>
    <x v="1"/>
    <x v="1"/>
    <n v="35"/>
    <n v="16.45"/>
  </r>
  <r>
    <x v="5"/>
    <n v="1185732"/>
    <d v="2021-03-10T00:00:00"/>
    <x v="0"/>
    <s v="Vermont"/>
    <s v="Burlington"/>
    <x v="0"/>
    <n v="35"/>
    <x v="359"/>
    <n v="6475"/>
    <n v="3172.75"/>
    <n v="0.49"/>
    <x v="1"/>
    <x v="2"/>
    <x v="1"/>
    <n v="35"/>
    <n v="17.149999999999999"/>
  </r>
  <r>
    <x v="5"/>
    <n v="1185732"/>
    <d v="2021-03-10T00:00:00"/>
    <x v="0"/>
    <s v="Vermont"/>
    <s v="Burlington"/>
    <x v="1"/>
    <n v="36"/>
    <x v="232"/>
    <n v="2880"/>
    <n v="1440"/>
    <n v="0.5"/>
    <x v="1"/>
    <x v="2"/>
    <x v="1"/>
    <n v="36"/>
    <n v="18"/>
  </r>
  <r>
    <x v="5"/>
    <n v="1185732"/>
    <d v="2021-03-10T00:00:00"/>
    <x v="0"/>
    <s v="Vermont"/>
    <s v="Burlington"/>
    <x v="2"/>
    <n v="23"/>
    <x v="211"/>
    <n v="1955"/>
    <n v="742.9"/>
    <n v="0.38"/>
    <x v="1"/>
    <x v="2"/>
    <x v="1"/>
    <n v="23"/>
    <n v="8.74"/>
  </r>
  <r>
    <x v="5"/>
    <n v="1185732"/>
    <d v="2021-03-10T00:00:00"/>
    <x v="0"/>
    <s v="Vermont"/>
    <s v="Burlington"/>
    <x v="3"/>
    <n v="30"/>
    <x v="203"/>
    <n v="1170"/>
    <n v="467.99999999999994"/>
    <n v="0.39999999999999997"/>
    <x v="1"/>
    <x v="2"/>
    <x v="1"/>
    <n v="30"/>
    <n v="11.999999999999998"/>
  </r>
  <r>
    <x v="5"/>
    <n v="1185732"/>
    <d v="2021-03-10T00:00:00"/>
    <x v="0"/>
    <s v="Vermont"/>
    <s v="Burlington"/>
    <x v="4"/>
    <n v="36"/>
    <x v="195"/>
    <n v="2016"/>
    <n v="786.2399999999999"/>
    <n v="0.38999999999999996"/>
    <x v="1"/>
    <x v="2"/>
    <x v="1"/>
    <n v="36"/>
    <n v="14.039999999999997"/>
  </r>
  <r>
    <x v="5"/>
    <n v="1185732"/>
    <d v="2021-03-10T00:00:00"/>
    <x v="0"/>
    <s v="Vermont"/>
    <s v="Burlington"/>
    <x v="5"/>
    <n v="29"/>
    <x v="294"/>
    <n v="2784"/>
    <n v="1280.6399999999999"/>
    <n v="0.45999999999999996"/>
    <x v="1"/>
    <x v="2"/>
    <x v="1"/>
    <n v="29"/>
    <n v="13.339999999999998"/>
  </r>
  <r>
    <x v="5"/>
    <n v="1185732"/>
    <d v="2021-04-11T00:00:00"/>
    <x v="0"/>
    <s v="Vermont"/>
    <s v="Burlington"/>
    <x v="0"/>
    <n v="30"/>
    <x v="137"/>
    <n v="5040"/>
    <n v="2620.8000000000002"/>
    <n v="0.52"/>
    <x v="1"/>
    <x v="3"/>
    <x v="1"/>
    <n v="30"/>
    <n v="15.600000000000001"/>
  </r>
  <r>
    <x v="5"/>
    <n v="1185732"/>
    <d v="2021-04-11T00:00:00"/>
    <x v="0"/>
    <s v="Vermont"/>
    <s v="Burlington"/>
    <x v="1"/>
    <n v="35"/>
    <x v="181"/>
    <n v="2380"/>
    <n v="1118.6000000000001"/>
    <n v="0.47000000000000003"/>
    <x v="1"/>
    <x v="3"/>
    <x v="1"/>
    <n v="35"/>
    <n v="16.450000000000003"/>
  </r>
  <r>
    <x v="5"/>
    <n v="1185732"/>
    <d v="2021-04-11T00:00:00"/>
    <x v="0"/>
    <s v="Vermont"/>
    <s v="Burlington"/>
    <x v="2"/>
    <n v="25"/>
    <x v="238"/>
    <n v="1850"/>
    <n v="777"/>
    <n v="0.42"/>
    <x v="1"/>
    <x v="3"/>
    <x v="1"/>
    <n v="25"/>
    <n v="10.5"/>
  </r>
  <r>
    <x v="5"/>
    <n v="1185732"/>
    <d v="2021-04-11T00:00:00"/>
    <x v="0"/>
    <s v="Vermont"/>
    <s v="Burlington"/>
    <x v="3"/>
    <n v="30"/>
    <x v="50"/>
    <n v="1500"/>
    <n v="600"/>
    <n v="0.39999999999999997"/>
    <x v="1"/>
    <x v="3"/>
    <x v="1"/>
    <n v="30"/>
    <n v="12"/>
  </r>
  <r>
    <x v="5"/>
    <n v="1185732"/>
    <d v="2021-04-11T00:00:00"/>
    <x v="0"/>
    <s v="Vermont"/>
    <s v="Burlington"/>
    <x v="4"/>
    <n v="41"/>
    <x v="206"/>
    <n v="2173"/>
    <n v="912.66"/>
    <n v="0.42"/>
    <x v="1"/>
    <x v="3"/>
    <x v="1"/>
    <n v="41"/>
    <n v="17.22"/>
  </r>
  <r>
    <x v="5"/>
    <n v="1185732"/>
    <d v="2021-04-11T00:00:00"/>
    <x v="0"/>
    <s v="Vermont"/>
    <s v="Burlington"/>
    <x v="5"/>
    <n v="36"/>
    <x v="228"/>
    <n v="3240"/>
    <n v="1425.6"/>
    <n v="0.43999999999999995"/>
    <x v="1"/>
    <x v="3"/>
    <x v="1"/>
    <n v="36"/>
    <n v="15.84"/>
  </r>
  <r>
    <x v="5"/>
    <n v="1185732"/>
    <d v="2021-05-10T00:00:00"/>
    <x v="0"/>
    <s v="Vermont"/>
    <s v="Burlington"/>
    <x v="0"/>
    <n v="48"/>
    <x v="360"/>
    <n v="8496"/>
    <n v="4332.96"/>
    <n v="0.51"/>
    <x v="1"/>
    <x v="4"/>
    <x v="1"/>
    <n v="48"/>
    <n v="24.48"/>
  </r>
  <r>
    <x v="5"/>
    <n v="1185732"/>
    <d v="2021-05-10T00:00:00"/>
    <x v="0"/>
    <s v="Vermont"/>
    <s v="Burlington"/>
    <x v="1"/>
    <n v="41"/>
    <x v="198"/>
    <n v="3854"/>
    <n v="1965.54"/>
    <n v="0.51"/>
    <x v="1"/>
    <x v="4"/>
    <x v="1"/>
    <n v="41"/>
    <n v="20.91"/>
  </r>
  <r>
    <x v="5"/>
    <n v="1185732"/>
    <d v="2021-05-10T00:00:00"/>
    <x v="0"/>
    <s v="Vermont"/>
    <s v="Burlington"/>
    <x v="2"/>
    <n v="37"/>
    <x v="294"/>
    <n v="3552"/>
    <n v="1314.24"/>
    <n v="0.37"/>
    <x v="1"/>
    <x v="4"/>
    <x v="1"/>
    <n v="37"/>
    <n v="13.69"/>
  </r>
  <r>
    <x v="5"/>
    <n v="1185732"/>
    <d v="2021-05-10T00:00:00"/>
    <x v="0"/>
    <s v="Vermont"/>
    <s v="Burlington"/>
    <x v="3"/>
    <n v="40"/>
    <x v="170"/>
    <n v="3320"/>
    <n v="1328"/>
    <n v="0.39999999999999997"/>
    <x v="1"/>
    <x v="4"/>
    <x v="1"/>
    <n v="40"/>
    <n v="16"/>
  </r>
  <r>
    <x v="5"/>
    <n v="1185732"/>
    <d v="2021-05-10T00:00:00"/>
    <x v="0"/>
    <s v="Vermont"/>
    <s v="Burlington"/>
    <x v="4"/>
    <n v="46"/>
    <x v="250"/>
    <n v="4186"/>
    <n v="1716.26"/>
    <n v="0.41"/>
    <x v="1"/>
    <x v="4"/>
    <x v="1"/>
    <n v="46"/>
    <n v="18.86"/>
  </r>
  <r>
    <x v="5"/>
    <n v="1185732"/>
    <d v="2021-05-10T00:00:00"/>
    <x v="0"/>
    <s v="Vermont"/>
    <s v="Burlington"/>
    <x v="5"/>
    <n v="47"/>
    <x v="196"/>
    <n v="5640"/>
    <n v="2594.3999999999996"/>
    <n v="0.45999999999999996"/>
    <x v="1"/>
    <x v="4"/>
    <x v="1"/>
    <n v="47"/>
    <n v="21.619999999999997"/>
  </r>
  <r>
    <x v="5"/>
    <n v="1185732"/>
    <d v="2021-06-12T00:00:00"/>
    <x v="0"/>
    <s v="Vermont"/>
    <s v="Burlington"/>
    <x v="0"/>
    <n v="47"/>
    <x v="49"/>
    <n v="9165"/>
    <n v="4490.8500000000004"/>
    <n v="0.49"/>
    <x v="1"/>
    <x v="11"/>
    <x v="1"/>
    <n v="47"/>
    <n v="23.03"/>
  </r>
  <r>
    <x v="5"/>
    <n v="1185732"/>
    <d v="2021-06-12T00:00:00"/>
    <x v="0"/>
    <s v="Vermont"/>
    <s v="Burlington"/>
    <x v="1"/>
    <n v="44"/>
    <x v="196"/>
    <n v="5280"/>
    <n v="2640"/>
    <n v="0.5"/>
    <x v="1"/>
    <x v="11"/>
    <x v="1"/>
    <n v="44"/>
    <n v="22"/>
  </r>
  <r>
    <x v="5"/>
    <n v="1185732"/>
    <d v="2021-06-12T00:00:00"/>
    <x v="0"/>
    <s v="Vermont"/>
    <s v="Burlington"/>
    <x v="2"/>
    <n v="35"/>
    <x v="233"/>
    <n v="3640"/>
    <n v="1419.6"/>
    <n v="0.38999999999999996"/>
    <x v="1"/>
    <x v="11"/>
    <x v="1"/>
    <n v="35"/>
    <n v="13.649999999999999"/>
  </r>
  <r>
    <x v="5"/>
    <n v="1185732"/>
    <d v="2021-06-12T00:00:00"/>
    <x v="0"/>
    <s v="Vermont"/>
    <s v="Burlington"/>
    <x v="3"/>
    <n v="38"/>
    <x v="240"/>
    <n v="3876"/>
    <n v="1550.3999999999999"/>
    <n v="0.39999999999999997"/>
    <x v="1"/>
    <x v="11"/>
    <x v="1"/>
    <n v="38"/>
    <n v="15.2"/>
  </r>
  <r>
    <x v="5"/>
    <n v="1185732"/>
    <d v="2021-06-12T00:00:00"/>
    <x v="0"/>
    <s v="Vermont"/>
    <s v="Burlington"/>
    <x v="4"/>
    <n v="44"/>
    <x v="193"/>
    <n v="4620"/>
    <n v="1894.1999999999998"/>
    <n v="0.41"/>
    <x v="1"/>
    <x v="11"/>
    <x v="1"/>
    <n v="44"/>
    <n v="18.04"/>
  </r>
  <r>
    <x v="5"/>
    <n v="1185732"/>
    <d v="2021-06-12T00:00:00"/>
    <x v="0"/>
    <s v="Vermont"/>
    <s v="Burlington"/>
    <x v="5"/>
    <n v="49"/>
    <x v="174"/>
    <n v="7742"/>
    <n v="3483.8999999999996"/>
    <n v="0.44999999999999996"/>
    <x v="1"/>
    <x v="11"/>
    <x v="1"/>
    <n v="49"/>
    <n v="22.049999999999997"/>
  </r>
  <r>
    <x v="5"/>
    <n v="1185732"/>
    <d v="2021-07-10T00:00:00"/>
    <x v="0"/>
    <s v="Vermont"/>
    <s v="Burlington"/>
    <x v="0"/>
    <n v="45"/>
    <x v="144"/>
    <n v="9405"/>
    <n v="4890.6000000000004"/>
    <n v="0.52"/>
    <x v="1"/>
    <x v="5"/>
    <x v="1"/>
    <n v="45"/>
    <n v="23.400000000000002"/>
  </r>
  <r>
    <x v="5"/>
    <n v="1185732"/>
    <d v="2021-07-10T00:00:00"/>
    <x v="0"/>
    <s v="Vermont"/>
    <s v="Burlington"/>
    <x v="1"/>
    <n v="42"/>
    <x v="57"/>
    <n v="6090"/>
    <n v="3045"/>
    <n v="0.5"/>
    <x v="1"/>
    <x v="5"/>
    <x v="1"/>
    <n v="42"/>
    <n v="21"/>
  </r>
  <r>
    <x v="5"/>
    <n v="1185732"/>
    <d v="2021-07-10T00:00:00"/>
    <x v="0"/>
    <s v="Vermont"/>
    <s v="Burlington"/>
    <x v="2"/>
    <n v="33"/>
    <x v="245"/>
    <n v="3597"/>
    <n v="1330.8899999999999"/>
    <n v="0.37"/>
    <x v="1"/>
    <x v="5"/>
    <x v="1"/>
    <n v="33"/>
    <n v="12.209999999999999"/>
  </r>
  <r>
    <x v="5"/>
    <n v="1185732"/>
    <d v="2021-07-10T00:00:00"/>
    <x v="0"/>
    <s v="Vermont"/>
    <s v="Burlington"/>
    <x v="3"/>
    <n v="36"/>
    <x v="294"/>
    <n v="3456"/>
    <n v="1451.52"/>
    <n v="0.42"/>
    <x v="1"/>
    <x v="5"/>
    <x v="1"/>
    <n v="36"/>
    <n v="15.12"/>
  </r>
  <r>
    <x v="5"/>
    <n v="1185732"/>
    <d v="2021-07-10T00:00:00"/>
    <x v="0"/>
    <s v="Vermont"/>
    <s v="Burlington"/>
    <x v="4"/>
    <n v="39"/>
    <x v="351"/>
    <n v="4446"/>
    <n v="1689.48"/>
    <n v="0.38"/>
    <x v="1"/>
    <x v="5"/>
    <x v="1"/>
    <n v="39"/>
    <n v="14.82"/>
  </r>
  <r>
    <x v="5"/>
    <n v="1185732"/>
    <d v="2021-07-10T00:00:00"/>
    <x v="0"/>
    <s v="Vermont"/>
    <s v="Burlington"/>
    <x v="5"/>
    <n v="49"/>
    <x v="36"/>
    <n v="8575"/>
    <n v="4030.2499999999995"/>
    <n v="0.47"/>
    <x v="1"/>
    <x v="5"/>
    <x v="1"/>
    <n v="49"/>
    <n v="23.029999999999998"/>
  </r>
  <r>
    <x v="5"/>
    <n v="1185732"/>
    <d v="2021-08-11T00:00:00"/>
    <x v="0"/>
    <s v="Vermont"/>
    <s v="Burlington"/>
    <x v="0"/>
    <n v="42"/>
    <x v="102"/>
    <n v="9030"/>
    <n v="4605.3"/>
    <n v="0.51"/>
    <x v="1"/>
    <x v="6"/>
    <x v="1"/>
    <n v="42"/>
    <n v="21.42"/>
  </r>
  <r>
    <x v="5"/>
    <n v="1185732"/>
    <d v="2021-08-11T00:00:00"/>
    <x v="0"/>
    <s v="Vermont"/>
    <s v="Burlington"/>
    <x v="1"/>
    <n v="43"/>
    <x v="197"/>
    <n v="6407"/>
    <n v="3331.6400000000003"/>
    <n v="0.52"/>
    <x v="1"/>
    <x v="6"/>
    <x v="1"/>
    <n v="43"/>
    <n v="22.360000000000003"/>
  </r>
  <r>
    <x v="5"/>
    <n v="1185732"/>
    <d v="2021-08-11T00:00:00"/>
    <x v="0"/>
    <s v="Vermont"/>
    <s v="Burlington"/>
    <x v="2"/>
    <n v="34"/>
    <x v="210"/>
    <n v="3944"/>
    <n v="1538.1599999999999"/>
    <n v="0.38999999999999996"/>
    <x v="1"/>
    <x v="6"/>
    <x v="1"/>
    <n v="34"/>
    <n v="13.259999999999998"/>
  </r>
  <r>
    <x v="5"/>
    <n v="1185732"/>
    <d v="2021-08-11T00:00:00"/>
    <x v="0"/>
    <s v="Vermont"/>
    <s v="Burlington"/>
    <x v="3"/>
    <n v="40"/>
    <x v="211"/>
    <n v="3400"/>
    <n v="1428"/>
    <n v="0.42"/>
    <x v="1"/>
    <x v="6"/>
    <x v="1"/>
    <n v="40"/>
    <n v="16.8"/>
  </r>
  <r>
    <x v="5"/>
    <n v="1185732"/>
    <d v="2021-08-11T00:00:00"/>
    <x v="0"/>
    <s v="Vermont"/>
    <s v="Burlington"/>
    <x v="4"/>
    <n v="43"/>
    <x v="249"/>
    <n v="3096"/>
    <n v="1207.4399999999998"/>
    <n v="0.38999999999999996"/>
    <x v="1"/>
    <x v="6"/>
    <x v="1"/>
    <n v="43"/>
    <n v="16.769999999999996"/>
  </r>
  <r>
    <x v="5"/>
    <n v="1185732"/>
    <d v="2021-08-11T00:00:00"/>
    <x v="0"/>
    <s v="Vermont"/>
    <s v="Burlington"/>
    <x v="5"/>
    <n v="44"/>
    <x v="224"/>
    <n v="5984"/>
    <n v="2573.1199999999994"/>
    <n v="0.42999999999999994"/>
    <x v="1"/>
    <x v="6"/>
    <x v="1"/>
    <n v="44"/>
    <n v="18.919999999999995"/>
  </r>
  <r>
    <x v="5"/>
    <n v="1185732"/>
    <d v="2021-09-10T00:00:00"/>
    <x v="0"/>
    <s v="Vermont"/>
    <s v="Burlington"/>
    <x v="0"/>
    <n v="44"/>
    <x v="289"/>
    <n v="7876"/>
    <n v="3859.24"/>
    <n v="0.49"/>
    <x v="1"/>
    <x v="7"/>
    <x v="1"/>
    <n v="44"/>
    <n v="21.56"/>
  </r>
  <r>
    <x v="5"/>
    <n v="1185732"/>
    <d v="2021-09-10T00:00:00"/>
    <x v="0"/>
    <s v="Vermont"/>
    <s v="Burlington"/>
    <x v="1"/>
    <n v="42"/>
    <x v="215"/>
    <n v="4662"/>
    <n v="2377.62"/>
    <n v="0.51"/>
    <x v="1"/>
    <x v="7"/>
    <x v="1"/>
    <n v="42"/>
    <n v="21.419999999999998"/>
  </r>
  <r>
    <x v="5"/>
    <n v="1185732"/>
    <d v="2021-09-10T00:00:00"/>
    <x v="0"/>
    <s v="Vermont"/>
    <s v="Burlington"/>
    <x v="2"/>
    <n v="40"/>
    <x v="249"/>
    <n v="2880"/>
    <n v="1209.5999999999999"/>
    <n v="0.42"/>
    <x v="1"/>
    <x v="7"/>
    <x v="1"/>
    <n v="40"/>
    <n v="16.799999999999997"/>
  </r>
  <r>
    <x v="5"/>
    <n v="1185732"/>
    <d v="2021-09-10T00:00:00"/>
    <x v="0"/>
    <s v="Vermont"/>
    <s v="Burlington"/>
    <x v="3"/>
    <n v="35"/>
    <x v="346"/>
    <n v="2310"/>
    <n v="923.99999999999989"/>
    <n v="0.39999999999999997"/>
    <x v="1"/>
    <x v="7"/>
    <x v="1"/>
    <n v="35"/>
    <n v="13.999999999999998"/>
  </r>
  <r>
    <x v="5"/>
    <n v="1185732"/>
    <d v="2021-09-10T00:00:00"/>
    <x v="0"/>
    <s v="Vermont"/>
    <s v="Burlington"/>
    <x v="4"/>
    <n v="48"/>
    <x v="181"/>
    <n v="3264"/>
    <n v="1207.68"/>
    <n v="0.37"/>
    <x v="1"/>
    <x v="7"/>
    <x v="1"/>
    <n v="48"/>
    <n v="17.760000000000002"/>
  </r>
  <r>
    <x v="5"/>
    <n v="1185732"/>
    <d v="2021-09-10T00:00:00"/>
    <x v="0"/>
    <s v="Vermont"/>
    <s v="Burlington"/>
    <x v="5"/>
    <n v="45"/>
    <x v="270"/>
    <n v="4185"/>
    <n v="1925.1"/>
    <n v="0.45999999999999996"/>
    <x v="1"/>
    <x v="7"/>
    <x v="1"/>
    <n v="45"/>
    <n v="20.7"/>
  </r>
  <r>
    <x v="5"/>
    <n v="1185732"/>
    <d v="2021-10-12T00:00:00"/>
    <x v="0"/>
    <s v="Vermont"/>
    <s v="Burlington"/>
    <x v="0"/>
    <n v="44"/>
    <x v="350"/>
    <n v="6908"/>
    <n v="3246.76"/>
    <n v="0.47000000000000003"/>
    <x v="1"/>
    <x v="8"/>
    <x v="1"/>
    <n v="44"/>
    <n v="20.68"/>
  </r>
  <r>
    <x v="5"/>
    <n v="1185732"/>
    <d v="2021-10-12T00:00:00"/>
    <x v="0"/>
    <s v="Vermont"/>
    <s v="Burlington"/>
    <x v="1"/>
    <n v="44"/>
    <x v="343"/>
    <n v="4356"/>
    <n v="2134.44"/>
    <n v="0.49"/>
    <x v="1"/>
    <x v="8"/>
    <x v="1"/>
    <n v="44"/>
    <n v="21.560000000000002"/>
  </r>
  <r>
    <x v="5"/>
    <n v="1185732"/>
    <d v="2021-10-12T00:00:00"/>
    <x v="0"/>
    <s v="Vermont"/>
    <s v="Burlington"/>
    <x v="2"/>
    <n v="40"/>
    <x v="346"/>
    <n v="2640"/>
    <n v="976.8"/>
    <n v="0.37"/>
    <x v="1"/>
    <x v="8"/>
    <x v="1"/>
    <n v="40"/>
    <n v="14.799999999999999"/>
  </r>
  <r>
    <x v="5"/>
    <n v="1185732"/>
    <d v="2021-10-12T00:00:00"/>
    <x v="0"/>
    <s v="Vermont"/>
    <s v="Burlington"/>
    <x v="3"/>
    <n v="46"/>
    <x v="176"/>
    <n v="2806"/>
    <n v="1038.22"/>
    <n v="0.37"/>
    <x v="1"/>
    <x v="8"/>
    <x v="1"/>
    <n v="46"/>
    <n v="17.02"/>
  </r>
  <r>
    <x v="5"/>
    <n v="1185732"/>
    <d v="2021-10-12T00:00:00"/>
    <x v="0"/>
    <s v="Vermont"/>
    <s v="Burlington"/>
    <x v="4"/>
    <n v="55"/>
    <x v="208"/>
    <n v="3190"/>
    <n v="1180.3"/>
    <n v="0.37"/>
    <x v="1"/>
    <x v="8"/>
    <x v="1"/>
    <n v="55"/>
    <n v="20.349999999999998"/>
  </r>
  <r>
    <x v="3"/>
    <n v="1185732"/>
    <d v="2021-10-12T00:00:00"/>
    <x v="0"/>
    <s v="Vermont"/>
    <s v="Burlington"/>
    <x v="5"/>
    <n v="54"/>
    <x v="228"/>
    <n v="4860"/>
    <n v="2235.6"/>
    <n v="0.45999999999999996"/>
    <x v="1"/>
    <x v="8"/>
    <x v="1"/>
    <n v="54"/>
    <n v="24.84"/>
  </r>
  <r>
    <x v="3"/>
    <n v="1185732"/>
    <d v="2021-11-11T00:00:00"/>
    <x v="0"/>
    <s v="Vermont"/>
    <s v="Burlington"/>
    <x v="0"/>
    <n v="54"/>
    <x v="150"/>
    <n v="7560"/>
    <n v="3780"/>
    <n v="0.5"/>
    <x v="1"/>
    <x v="9"/>
    <x v="1"/>
    <n v="54"/>
    <n v="27"/>
  </r>
  <r>
    <x v="3"/>
    <n v="1185732"/>
    <d v="2021-11-11T00:00:00"/>
    <x v="0"/>
    <s v="Vermont"/>
    <s v="Burlington"/>
    <x v="1"/>
    <n v="47"/>
    <x v="230"/>
    <n v="4606"/>
    <n v="2256.94"/>
    <n v="0.49"/>
    <x v="1"/>
    <x v="9"/>
    <x v="1"/>
    <n v="47"/>
    <n v="23.03"/>
  </r>
  <r>
    <x v="3"/>
    <n v="1185732"/>
    <d v="2021-11-11T00:00:00"/>
    <x v="0"/>
    <s v="Vermont"/>
    <s v="Burlington"/>
    <x v="2"/>
    <n v="46"/>
    <x v="240"/>
    <n v="4692"/>
    <n v="1736.04"/>
    <n v="0.37"/>
    <x v="1"/>
    <x v="9"/>
    <x v="1"/>
    <n v="46"/>
    <n v="17.02"/>
  </r>
  <r>
    <x v="5"/>
    <n v="1185732"/>
    <d v="2021-11-11T00:00:00"/>
    <x v="0"/>
    <s v="Vermont"/>
    <s v="Burlington"/>
    <x v="3"/>
    <n v="42"/>
    <x v="294"/>
    <n v="4032"/>
    <n v="1572.4799999999998"/>
    <n v="0.38999999999999996"/>
    <x v="1"/>
    <x v="9"/>
    <x v="1"/>
    <n v="42"/>
    <n v="16.38"/>
  </r>
  <r>
    <x v="5"/>
    <n v="1185732"/>
    <d v="2021-11-11T00:00:00"/>
    <x v="0"/>
    <s v="Vermont"/>
    <s v="Burlington"/>
    <x v="4"/>
    <n v="50"/>
    <x v="250"/>
    <n v="4550"/>
    <n v="1774.4999999999998"/>
    <n v="0.38999999999999996"/>
    <x v="1"/>
    <x v="9"/>
    <x v="1"/>
    <n v="50"/>
    <n v="19.499999999999996"/>
  </r>
  <r>
    <x v="5"/>
    <n v="1185732"/>
    <d v="2021-11-11T00:00:00"/>
    <x v="0"/>
    <s v="Vermont"/>
    <s v="Burlington"/>
    <x v="5"/>
    <n v="57"/>
    <x v="209"/>
    <n v="7296"/>
    <n v="3429.12"/>
    <n v="0.47"/>
    <x v="1"/>
    <x v="9"/>
    <x v="1"/>
    <n v="57"/>
    <n v="26.79"/>
  </r>
  <r>
    <x v="5"/>
    <n v="1185732"/>
    <d v="2021-12-10T00:00:00"/>
    <x v="0"/>
    <s v="Vermont"/>
    <s v="Burlington"/>
    <x v="0"/>
    <n v="48"/>
    <x v="274"/>
    <n v="8928"/>
    <n v="4285.4399999999996"/>
    <n v="0.48"/>
    <x v="1"/>
    <x v="10"/>
    <x v="1"/>
    <n v="48"/>
    <n v="23.04"/>
  </r>
  <r>
    <x v="5"/>
    <n v="1185732"/>
    <d v="2021-12-10T00:00:00"/>
    <x v="0"/>
    <s v="Vermont"/>
    <s v="Burlington"/>
    <x v="1"/>
    <n v="41"/>
    <x v="348"/>
    <n v="5412"/>
    <n v="2760.12"/>
    <n v="0.51"/>
    <x v="1"/>
    <x v="10"/>
    <x v="1"/>
    <n v="41"/>
    <n v="20.91"/>
  </r>
  <r>
    <x v="5"/>
    <n v="1185732"/>
    <d v="2021-12-10T00:00:00"/>
    <x v="0"/>
    <s v="Vermont"/>
    <s v="Burlington"/>
    <x v="2"/>
    <n v="44"/>
    <x v="165"/>
    <n v="5764"/>
    <n v="2305.6"/>
    <n v="0.39999999999999997"/>
    <x v="1"/>
    <x v="10"/>
    <x v="1"/>
    <n v="44"/>
    <n v="17.599999999999998"/>
  </r>
  <r>
    <x v="5"/>
    <n v="1185732"/>
    <d v="2021-12-10T00:00:00"/>
    <x v="0"/>
    <s v="Vermont"/>
    <s v="Burlington"/>
    <x v="3"/>
    <n v="44"/>
    <x v="253"/>
    <n v="4444"/>
    <n v="1866.48"/>
    <n v="0.42"/>
    <x v="1"/>
    <x v="10"/>
    <x v="1"/>
    <n v="44"/>
    <n v="18.48"/>
  </r>
  <r>
    <x v="5"/>
    <n v="1185732"/>
    <d v="2021-12-10T00:00:00"/>
    <x v="0"/>
    <s v="Vermont"/>
    <s v="Burlington"/>
    <x v="4"/>
    <n v="48"/>
    <x v="233"/>
    <n v="4992"/>
    <n v="2096.64"/>
    <n v="0.42"/>
    <x v="1"/>
    <x v="10"/>
    <x v="1"/>
    <n v="48"/>
    <n v="20.16"/>
  </r>
  <r>
    <x v="5"/>
    <n v="1185732"/>
    <d v="2021-12-10T00:00:00"/>
    <x v="0"/>
    <s v="Vermont"/>
    <s v="Burlington"/>
    <x v="5"/>
    <n v="60"/>
    <x v="57"/>
    <n v="8700"/>
    <n v="4088.9999999999995"/>
    <n v="0.47"/>
    <x v="1"/>
    <x v="10"/>
    <x v="1"/>
    <n v="60"/>
    <n v="28.199999999999996"/>
  </r>
  <r>
    <x v="5"/>
    <n v="1185732"/>
    <d v="2021-01-21T00:00:00"/>
    <x v="0"/>
    <s v="Vermont"/>
    <s v="Burlington"/>
    <x v="0"/>
    <n v="34"/>
    <x v="217"/>
    <n v="5882"/>
    <n v="2529.2600000000002"/>
    <n v="0.43000000000000005"/>
    <x v="1"/>
    <x v="0"/>
    <x v="1"/>
    <n v="34"/>
    <n v="14.620000000000001"/>
  </r>
  <r>
    <x v="5"/>
    <n v="1185732"/>
    <d v="2021-01-21T00:00:00"/>
    <x v="0"/>
    <s v="Vermont"/>
    <s v="Burlington"/>
    <x v="1"/>
    <n v="39"/>
    <x v="215"/>
    <n v="4329"/>
    <n v="1861.4700000000003"/>
    <n v="0.43000000000000005"/>
    <x v="1"/>
    <x v="0"/>
    <x v="1"/>
    <n v="39"/>
    <n v="16.770000000000003"/>
  </r>
  <r>
    <x v="5"/>
    <n v="1185732"/>
    <d v="2021-01-21T00:00:00"/>
    <x v="0"/>
    <s v="Vermont"/>
    <s v="Burlington"/>
    <x v="2"/>
    <n v="28"/>
    <x v="253"/>
    <n v="2828"/>
    <n v="1018.0799999999999"/>
    <n v="0.36"/>
    <x v="1"/>
    <x v="0"/>
    <x v="1"/>
    <n v="28"/>
    <n v="10.08"/>
  </r>
  <r>
    <x v="5"/>
    <n v="1185732"/>
    <d v="2021-01-21T00:00:00"/>
    <x v="0"/>
    <s v="Vermont"/>
    <s v="Burlington"/>
    <x v="3"/>
    <n v="36"/>
    <x v="180"/>
    <n v="2160"/>
    <n v="691.2"/>
    <n v="0.32"/>
    <x v="1"/>
    <x v="0"/>
    <x v="1"/>
    <n v="36"/>
    <n v="11.520000000000001"/>
  </r>
  <r>
    <x v="5"/>
    <n v="1185732"/>
    <d v="2021-01-21T00:00:00"/>
    <x v="0"/>
    <s v="Vermont"/>
    <s v="Burlington"/>
    <x v="4"/>
    <n v="43"/>
    <x v="238"/>
    <n v="3182"/>
    <n v="1050.06"/>
    <n v="0.32999999999999996"/>
    <x v="1"/>
    <x v="0"/>
    <x v="1"/>
    <n v="43"/>
    <n v="14.19"/>
  </r>
  <r>
    <x v="5"/>
    <n v="1185732"/>
    <d v="2021-01-21T00:00:00"/>
    <x v="0"/>
    <s v="Vermont"/>
    <s v="Burlington"/>
    <x v="5"/>
    <n v="35"/>
    <x v="253"/>
    <n v="3535"/>
    <n v="1413.9999999999998"/>
    <n v="0.39999999999999997"/>
    <x v="1"/>
    <x v="0"/>
    <x v="1"/>
    <n v="35"/>
    <n v="13.999999999999998"/>
  </r>
  <r>
    <x v="5"/>
    <n v="1185732"/>
    <d v="2021-02-19T00:00:00"/>
    <x v="0"/>
    <s v="Vermont"/>
    <s v="Burlington"/>
    <x v="0"/>
    <n v="34"/>
    <x v="274"/>
    <n v="6324"/>
    <n v="2782.56"/>
    <n v="0.44"/>
    <x v="1"/>
    <x v="1"/>
    <x v="1"/>
    <n v="34"/>
    <n v="14.959999999999999"/>
  </r>
  <r>
    <x v="5"/>
    <n v="1185732"/>
    <d v="2021-02-19T00:00:00"/>
    <x v="0"/>
    <s v="Vermont"/>
    <s v="Burlington"/>
    <x v="1"/>
    <n v="37"/>
    <x v="211"/>
    <n v="3145"/>
    <n v="1352.3500000000001"/>
    <n v="0.43000000000000005"/>
    <x v="1"/>
    <x v="1"/>
    <x v="1"/>
    <n v="37"/>
    <n v="15.910000000000002"/>
  </r>
  <r>
    <x v="5"/>
    <n v="1185732"/>
    <d v="2021-02-19T00:00:00"/>
    <x v="0"/>
    <s v="Vermont"/>
    <s v="Burlington"/>
    <x v="2"/>
    <n v="31"/>
    <x v="294"/>
    <n v="2976"/>
    <n v="1011.8399999999999"/>
    <n v="0.33999999999999997"/>
    <x v="1"/>
    <x v="1"/>
    <x v="1"/>
    <n v="31"/>
    <n v="10.54"/>
  </r>
  <r>
    <x v="5"/>
    <n v="1185732"/>
    <d v="2021-02-19T00:00:00"/>
    <x v="0"/>
    <s v="New Hampshire"/>
    <s v="Manchester"/>
    <x v="3"/>
    <n v="31"/>
    <x v="181"/>
    <n v="2108"/>
    <n v="716.71999999999991"/>
    <n v="0.33999999999999997"/>
    <x v="1"/>
    <x v="1"/>
    <x v="1"/>
    <n v="31"/>
    <n v="10.54"/>
  </r>
  <r>
    <x v="5"/>
    <n v="1185732"/>
    <d v="2021-02-19T00:00:00"/>
    <x v="0"/>
    <s v="New Hampshire"/>
    <s v="Manchester"/>
    <x v="4"/>
    <n v="41"/>
    <x v="294"/>
    <n v="3936"/>
    <n v="1298.8799999999999"/>
    <n v="0.32999999999999996"/>
    <x v="1"/>
    <x v="1"/>
    <x v="1"/>
    <n v="41"/>
    <n v="13.53"/>
  </r>
  <r>
    <x v="5"/>
    <n v="1185732"/>
    <d v="2021-02-19T00:00:00"/>
    <x v="0"/>
    <s v="New Hampshire"/>
    <s v="Manchester"/>
    <x v="5"/>
    <n v="36"/>
    <x v="168"/>
    <n v="4464"/>
    <n v="1785.6"/>
    <n v="0.39999999999999997"/>
    <x v="1"/>
    <x v="1"/>
    <x v="1"/>
    <n v="36"/>
    <n v="14.399999999999999"/>
  </r>
  <r>
    <x v="5"/>
    <n v="1185732"/>
    <d v="2021-03-17T00:00:00"/>
    <x v="0"/>
    <s v="New Hampshire"/>
    <s v="Manchester"/>
    <x v="0"/>
    <n v="39"/>
    <x v="143"/>
    <n v="7332"/>
    <n v="3372.7200000000003"/>
    <n v="0.46"/>
    <x v="1"/>
    <x v="2"/>
    <x v="1"/>
    <n v="39"/>
    <n v="17.940000000000001"/>
  </r>
  <r>
    <x v="5"/>
    <n v="1185732"/>
    <d v="2021-03-17T00:00:00"/>
    <x v="0"/>
    <s v="New Hampshire"/>
    <s v="Manchester"/>
    <x v="1"/>
    <n v="36"/>
    <x v="246"/>
    <n v="3168"/>
    <n v="1457.28"/>
    <n v="0.46"/>
    <x v="1"/>
    <x v="2"/>
    <x v="1"/>
    <n v="36"/>
    <n v="16.559999999999999"/>
  </r>
  <r>
    <x v="5"/>
    <n v="1185732"/>
    <d v="2021-03-17T00:00:00"/>
    <x v="0"/>
    <s v="New Hampshire"/>
    <s v="Manchester"/>
    <x v="2"/>
    <n v="32"/>
    <x v="193"/>
    <n v="3360"/>
    <n v="1142.3999999999999"/>
    <n v="0.33999999999999997"/>
    <x v="1"/>
    <x v="2"/>
    <x v="1"/>
    <n v="32"/>
    <n v="10.879999999999999"/>
  </r>
  <r>
    <x v="5"/>
    <n v="1185732"/>
    <d v="2021-03-17T00:00:00"/>
    <x v="0"/>
    <s v="New Hampshire"/>
    <s v="Manchester"/>
    <x v="3"/>
    <n v="33"/>
    <x v="222"/>
    <n v="1485"/>
    <n v="549.45000000000005"/>
    <n v="0.37"/>
    <x v="1"/>
    <x v="2"/>
    <x v="1"/>
    <n v="33"/>
    <n v="12.21"/>
  </r>
  <r>
    <x v="5"/>
    <n v="1185732"/>
    <d v="2021-03-17T00:00:00"/>
    <x v="0"/>
    <s v="New Hampshire"/>
    <s v="Manchester"/>
    <x v="4"/>
    <n v="47"/>
    <x v="180"/>
    <n v="2820"/>
    <n v="930.59999999999991"/>
    <n v="0.32999999999999996"/>
    <x v="1"/>
    <x v="2"/>
    <x v="1"/>
    <n v="47"/>
    <n v="15.509999999999998"/>
  </r>
  <r>
    <x v="5"/>
    <n v="1185732"/>
    <d v="2021-03-17T00:00:00"/>
    <x v="0"/>
    <s v="New Hampshire"/>
    <s v="Manchester"/>
    <x v="5"/>
    <n v="36"/>
    <x v="343"/>
    <n v="3564"/>
    <n v="1354.32"/>
    <n v="0.38"/>
    <x v="1"/>
    <x v="2"/>
    <x v="1"/>
    <n v="36"/>
    <n v="13.68"/>
  </r>
  <r>
    <x v="5"/>
    <n v="1185732"/>
    <d v="2021-04-18T00:00:00"/>
    <x v="0"/>
    <s v="New Hampshire"/>
    <s v="Manchester"/>
    <x v="0"/>
    <n v="33"/>
    <x v="283"/>
    <n v="6171"/>
    <n v="2591.8200000000002"/>
    <n v="0.42000000000000004"/>
    <x v="1"/>
    <x v="3"/>
    <x v="1"/>
    <n v="33"/>
    <n v="13.860000000000001"/>
  </r>
  <r>
    <x v="5"/>
    <n v="1185732"/>
    <d v="2021-04-18T00:00:00"/>
    <x v="0"/>
    <s v="New Hampshire"/>
    <s v="Manchester"/>
    <x v="1"/>
    <n v="38"/>
    <x v="211"/>
    <n v="3230"/>
    <n v="1356.6000000000001"/>
    <n v="0.42000000000000004"/>
    <x v="1"/>
    <x v="3"/>
    <x v="1"/>
    <n v="38"/>
    <n v="15.96"/>
  </r>
  <r>
    <x v="5"/>
    <n v="1185732"/>
    <d v="2021-04-18T00:00:00"/>
    <x v="0"/>
    <s v="New Hampshire"/>
    <s v="Manchester"/>
    <x v="2"/>
    <n v="26"/>
    <x v="232"/>
    <n v="2080"/>
    <n v="707.19999999999993"/>
    <n v="0.33999999999999997"/>
    <x v="1"/>
    <x v="3"/>
    <x v="1"/>
    <n v="26"/>
    <n v="8.84"/>
  </r>
  <r>
    <x v="5"/>
    <n v="1185732"/>
    <d v="2021-04-18T00:00:00"/>
    <x v="0"/>
    <s v="New Hampshire"/>
    <s v="Manchester"/>
    <x v="3"/>
    <n v="35"/>
    <x v="206"/>
    <n v="1855"/>
    <n v="593.6"/>
    <n v="0.32"/>
    <x v="1"/>
    <x v="3"/>
    <x v="1"/>
    <n v="35"/>
    <n v="11.200000000000001"/>
  </r>
  <r>
    <x v="5"/>
    <n v="1185732"/>
    <d v="2021-04-18T00:00:00"/>
    <x v="0"/>
    <s v="New Hampshire"/>
    <s v="Manchester"/>
    <x v="4"/>
    <n v="40"/>
    <x v="176"/>
    <n v="2440"/>
    <n v="805.19999999999993"/>
    <n v="0.32999999999999996"/>
    <x v="1"/>
    <x v="3"/>
    <x v="1"/>
    <n v="40"/>
    <n v="13.2"/>
  </r>
  <r>
    <x v="5"/>
    <n v="1185732"/>
    <d v="2021-04-18T00:00:00"/>
    <x v="0"/>
    <s v="New Hampshire"/>
    <s v="Manchester"/>
    <x v="5"/>
    <n v="33"/>
    <x v="253"/>
    <n v="3333"/>
    <n v="1233.21"/>
    <n v="0.37"/>
    <x v="1"/>
    <x v="3"/>
    <x v="1"/>
    <n v="33"/>
    <n v="12.21"/>
  </r>
  <r>
    <x v="5"/>
    <n v="1185732"/>
    <d v="2021-05-17T00:00:00"/>
    <x v="0"/>
    <s v="New Hampshire"/>
    <s v="Manchester"/>
    <x v="0"/>
    <n v="47"/>
    <x v="130"/>
    <n v="9212"/>
    <n v="3961.1600000000003"/>
    <n v="0.43000000000000005"/>
    <x v="1"/>
    <x v="4"/>
    <x v="1"/>
    <n v="47"/>
    <n v="20.21"/>
  </r>
  <r>
    <x v="5"/>
    <n v="1185732"/>
    <d v="2021-05-17T00:00:00"/>
    <x v="0"/>
    <s v="New Hampshire"/>
    <s v="Manchester"/>
    <x v="1"/>
    <n v="40"/>
    <x v="270"/>
    <n v="3720"/>
    <n v="1599.6000000000001"/>
    <n v="0.43000000000000005"/>
    <x v="1"/>
    <x v="4"/>
    <x v="1"/>
    <n v="40"/>
    <n v="17.200000000000003"/>
  </r>
  <r>
    <x v="5"/>
    <n v="1185732"/>
    <d v="2021-05-17T00:00:00"/>
    <x v="0"/>
    <s v="New Hampshire"/>
    <s v="Manchester"/>
    <x v="2"/>
    <n v="42"/>
    <x v="253"/>
    <n v="4242"/>
    <n v="1442.28"/>
    <n v="0.33999999999999997"/>
    <x v="1"/>
    <x v="4"/>
    <x v="1"/>
    <n v="42"/>
    <n v="14.28"/>
  </r>
  <r>
    <x v="5"/>
    <n v="1185732"/>
    <d v="2021-05-17T00:00:00"/>
    <x v="0"/>
    <s v="New Hampshire"/>
    <s v="Manchester"/>
    <x v="3"/>
    <n v="41"/>
    <x v="250"/>
    <n v="3731"/>
    <n v="1268.54"/>
    <n v="0.33999999999999997"/>
    <x v="1"/>
    <x v="4"/>
    <x v="1"/>
    <n v="41"/>
    <n v="13.94"/>
  </r>
  <r>
    <x v="5"/>
    <n v="1185732"/>
    <d v="2021-05-17T00:00:00"/>
    <x v="0"/>
    <s v="New Hampshire"/>
    <s v="Manchester"/>
    <x v="4"/>
    <n v="52"/>
    <x v="228"/>
    <n v="4680"/>
    <n v="1497.6000000000001"/>
    <n v="0.32"/>
    <x v="1"/>
    <x v="4"/>
    <x v="1"/>
    <n v="52"/>
    <n v="16.64"/>
  </r>
  <r>
    <x v="5"/>
    <n v="1185732"/>
    <d v="2021-05-17T00:00:00"/>
    <x v="0"/>
    <s v="New Hampshire"/>
    <s v="Manchester"/>
    <x v="5"/>
    <n v="46"/>
    <x v="150"/>
    <n v="6440"/>
    <n v="2511.6"/>
    <n v="0.38999999999999996"/>
    <x v="1"/>
    <x v="4"/>
    <x v="1"/>
    <n v="46"/>
    <n v="17.939999999999998"/>
  </r>
  <r>
    <x v="5"/>
    <n v="1185732"/>
    <d v="2021-06-19T00:00:00"/>
    <x v="0"/>
    <s v="New Hampshire"/>
    <s v="Manchester"/>
    <x v="0"/>
    <n v="44"/>
    <x v="97"/>
    <n v="9504"/>
    <n v="4371.84"/>
    <n v="0.46"/>
    <x v="1"/>
    <x v="11"/>
    <x v="1"/>
    <n v="44"/>
    <n v="20.240000000000002"/>
  </r>
  <r>
    <x v="5"/>
    <n v="1185732"/>
    <d v="2021-06-19T00:00:00"/>
    <x v="0"/>
    <s v="New Hampshire"/>
    <s v="Manchester"/>
    <x v="1"/>
    <n v="40"/>
    <x v="150"/>
    <n v="5600"/>
    <n v="2632"/>
    <n v="0.47000000000000003"/>
    <x v="1"/>
    <x v="11"/>
    <x v="1"/>
    <n v="40"/>
    <n v="18.8"/>
  </r>
  <r>
    <x v="5"/>
    <n v="1185732"/>
    <d v="2021-06-19T00:00:00"/>
    <x v="0"/>
    <s v="New Hampshire"/>
    <s v="Manchester"/>
    <x v="2"/>
    <n v="43"/>
    <x v="245"/>
    <n v="4687"/>
    <n v="1687.32"/>
    <n v="0.36"/>
    <x v="1"/>
    <x v="11"/>
    <x v="1"/>
    <n v="43"/>
    <n v="15.479999999999999"/>
  </r>
  <r>
    <x v="5"/>
    <n v="1185732"/>
    <d v="2021-06-19T00:00:00"/>
    <x v="0"/>
    <s v="New Hampshire"/>
    <s v="Manchester"/>
    <x v="3"/>
    <n v="37"/>
    <x v="233"/>
    <n v="3848"/>
    <n v="1308.32"/>
    <n v="0.33999999999999997"/>
    <x v="1"/>
    <x v="11"/>
    <x v="1"/>
    <n v="37"/>
    <n v="12.58"/>
  </r>
  <r>
    <x v="5"/>
    <n v="1185732"/>
    <d v="2021-06-19T00:00:00"/>
    <x v="0"/>
    <s v="New Hampshire"/>
    <s v="Manchester"/>
    <x v="4"/>
    <n v="47"/>
    <x v="351"/>
    <n v="5358"/>
    <n v="1982.46"/>
    <n v="0.37"/>
    <x v="1"/>
    <x v="11"/>
    <x v="1"/>
    <n v="47"/>
    <n v="17.39"/>
  </r>
  <r>
    <x v="5"/>
    <n v="1185732"/>
    <d v="2021-06-19T00:00:00"/>
    <x v="0"/>
    <s v="New Hampshire"/>
    <s v="Manchester"/>
    <x v="5"/>
    <n v="50"/>
    <x v="244"/>
    <n v="8100"/>
    <n v="3402"/>
    <n v="0.42"/>
    <x v="1"/>
    <x v="11"/>
    <x v="1"/>
    <n v="50"/>
    <n v="21"/>
  </r>
  <r>
    <x v="5"/>
    <n v="1185732"/>
    <d v="2021-07-17T00:00:00"/>
    <x v="0"/>
    <s v="New Hampshire"/>
    <s v="Manchester"/>
    <x v="0"/>
    <n v="49"/>
    <x v="167"/>
    <n v="10976"/>
    <n v="4609.92"/>
    <n v="0.42000000000000004"/>
    <x v="1"/>
    <x v="5"/>
    <x v="1"/>
    <n v="49"/>
    <n v="20.580000000000002"/>
  </r>
  <r>
    <x v="5"/>
    <n v="1185732"/>
    <d v="2021-07-17T00:00:00"/>
    <x v="0"/>
    <s v="New Hampshire"/>
    <s v="Manchester"/>
    <x v="1"/>
    <n v="47"/>
    <x v="197"/>
    <n v="7003"/>
    <n v="3081.32"/>
    <n v="0.44"/>
    <x v="1"/>
    <x v="5"/>
    <x v="1"/>
    <n v="47"/>
    <n v="20.68"/>
  </r>
  <r>
    <x v="5"/>
    <n v="1185732"/>
    <d v="2021-07-17T00:00:00"/>
    <x v="0"/>
    <s v="New Hampshire"/>
    <s v="Manchester"/>
    <x v="2"/>
    <n v="37"/>
    <x v="209"/>
    <n v="4736"/>
    <n v="1704.96"/>
    <n v="0.36"/>
    <x v="1"/>
    <x v="5"/>
    <x v="1"/>
    <n v="37"/>
    <n v="13.32"/>
  </r>
  <r>
    <x v="5"/>
    <n v="1185732"/>
    <d v="2021-07-17T00:00:00"/>
    <x v="0"/>
    <s v="New Hampshire"/>
    <s v="Manchester"/>
    <x v="3"/>
    <n v="39"/>
    <x v="336"/>
    <n v="4173"/>
    <n v="1460.55"/>
    <n v="0.35"/>
    <x v="1"/>
    <x v="5"/>
    <x v="1"/>
    <n v="39"/>
    <n v="13.65"/>
  </r>
  <r>
    <x v="5"/>
    <n v="1185732"/>
    <d v="2021-07-17T00:00:00"/>
    <x v="0"/>
    <s v="New Hampshire"/>
    <s v="Manchester"/>
    <x v="4"/>
    <n v="47"/>
    <x v="164"/>
    <n v="5593"/>
    <n v="2069.41"/>
    <n v="0.37"/>
    <x v="1"/>
    <x v="5"/>
    <x v="1"/>
    <n v="47"/>
    <n v="17.389999999999997"/>
  </r>
  <r>
    <x v="5"/>
    <n v="1185732"/>
    <d v="2021-07-17T00:00:00"/>
    <x v="0"/>
    <s v="New Hampshire"/>
    <s v="Manchester"/>
    <x v="5"/>
    <n v="47"/>
    <x v="134"/>
    <n v="7661"/>
    <n v="3064.3999999999996"/>
    <n v="0.39999999999999997"/>
    <x v="1"/>
    <x v="5"/>
    <x v="1"/>
    <n v="47"/>
    <n v="18.799999999999997"/>
  </r>
  <r>
    <x v="5"/>
    <n v="1185732"/>
    <d v="2021-08-18T00:00:00"/>
    <x v="0"/>
    <s v="New Hampshire"/>
    <s v="Manchester"/>
    <x v="0"/>
    <n v="48"/>
    <x v="126"/>
    <n v="9744"/>
    <n v="4482.24"/>
    <n v="0.46"/>
    <x v="1"/>
    <x v="6"/>
    <x v="1"/>
    <n v="48"/>
    <n v="22.08"/>
  </r>
  <r>
    <x v="5"/>
    <n v="1185732"/>
    <d v="2021-08-18T00:00:00"/>
    <x v="0"/>
    <s v="New Hampshire"/>
    <s v="Manchester"/>
    <x v="1"/>
    <n v="39"/>
    <x v="192"/>
    <n v="5265"/>
    <n v="2474.5500000000002"/>
    <n v="0.47000000000000003"/>
    <x v="1"/>
    <x v="6"/>
    <x v="1"/>
    <n v="39"/>
    <n v="18.330000000000002"/>
  </r>
  <r>
    <x v="5"/>
    <n v="1185732"/>
    <d v="2021-08-18T00:00:00"/>
    <x v="0"/>
    <s v="New Hampshire"/>
    <s v="Manchester"/>
    <x v="2"/>
    <n v="39"/>
    <x v="161"/>
    <n v="4407"/>
    <n v="1542.4499999999998"/>
    <n v="0.35"/>
    <x v="1"/>
    <x v="6"/>
    <x v="1"/>
    <n v="39"/>
    <n v="13.649999999999999"/>
  </r>
  <r>
    <x v="5"/>
    <n v="1185732"/>
    <d v="2021-08-18T00:00:00"/>
    <x v="0"/>
    <s v="New Hampshire"/>
    <s v="Manchester"/>
    <x v="3"/>
    <n v="42"/>
    <x v="246"/>
    <n v="3696"/>
    <n v="1182.72"/>
    <n v="0.32"/>
    <x v="1"/>
    <x v="6"/>
    <x v="1"/>
    <n v="42"/>
    <n v="13.44"/>
  </r>
  <r>
    <x v="5"/>
    <n v="1185732"/>
    <d v="2021-08-18T00:00:00"/>
    <x v="0"/>
    <s v="New Hampshire"/>
    <s v="Manchester"/>
    <x v="4"/>
    <n v="45"/>
    <x v="232"/>
    <n v="3600"/>
    <n v="1187.9999999999998"/>
    <n v="0.32999999999999996"/>
    <x v="1"/>
    <x v="6"/>
    <x v="1"/>
    <n v="45"/>
    <n v="14.849999999999998"/>
  </r>
  <r>
    <x v="5"/>
    <n v="1185732"/>
    <d v="2021-08-18T00:00:00"/>
    <x v="0"/>
    <s v="New Hampshire"/>
    <s v="Manchester"/>
    <x v="5"/>
    <n v="46"/>
    <x v="57"/>
    <n v="6670"/>
    <n v="2467.9"/>
    <n v="0.37"/>
    <x v="1"/>
    <x v="6"/>
    <x v="1"/>
    <n v="46"/>
    <n v="17.02"/>
  </r>
  <r>
    <x v="5"/>
    <n v="1185732"/>
    <d v="2021-09-17T00:00:00"/>
    <x v="0"/>
    <s v="New Hampshire"/>
    <s v="Manchester"/>
    <x v="0"/>
    <n v="51"/>
    <x v="335"/>
    <n v="9843"/>
    <n v="4330.92"/>
    <n v="0.44"/>
    <x v="1"/>
    <x v="7"/>
    <x v="1"/>
    <n v="51"/>
    <n v="22.44"/>
  </r>
  <r>
    <x v="5"/>
    <n v="1185732"/>
    <d v="2021-09-17T00:00:00"/>
    <x v="0"/>
    <s v="New Hampshire"/>
    <s v="Manchester"/>
    <x v="1"/>
    <n v="43"/>
    <x v="210"/>
    <n v="4988"/>
    <n v="2094.96"/>
    <n v="0.42000000000000004"/>
    <x v="1"/>
    <x v="7"/>
    <x v="1"/>
    <n v="43"/>
    <n v="18.059999999999999"/>
  </r>
  <r>
    <x v="5"/>
    <n v="1185732"/>
    <d v="2021-09-17T00:00:00"/>
    <x v="0"/>
    <s v="New Hampshire"/>
    <s v="Manchester"/>
    <x v="2"/>
    <n v="43"/>
    <x v="252"/>
    <n v="3354"/>
    <n v="1106.82"/>
    <n v="0.32999999999999996"/>
    <x v="1"/>
    <x v="7"/>
    <x v="1"/>
    <n v="43"/>
    <n v="14.19"/>
  </r>
  <r>
    <x v="5"/>
    <n v="1185732"/>
    <d v="2021-09-17T00:00:00"/>
    <x v="0"/>
    <s v="New Hampshire"/>
    <s v="Manchester"/>
    <x v="3"/>
    <n v="41"/>
    <x v="238"/>
    <n v="3034"/>
    <n v="1122.58"/>
    <n v="0.37"/>
    <x v="1"/>
    <x v="7"/>
    <x v="1"/>
    <n v="41"/>
    <n v="15.169999999999998"/>
  </r>
  <r>
    <x v="5"/>
    <n v="1185732"/>
    <d v="2021-09-17T00:00:00"/>
    <x v="0"/>
    <s v="New Hampshire"/>
    <s v="Manchester"/>
    <x v="4"/>
    <n v="48"/>
    <x v="227"/>
    <n v="3360"/>
    <n v="1209.5999999999999"/>
    <n v="0.36"/>
    <x v="1"/>
    <x v="7"/>
    <x v="1"/>
    <n v="48"/>
    <n v="17.279999999999998"/>
  </r>
  <r>
    <x v="5"/>
    <n v="1185732"/>
    <d v="2021-09-17T00:00:00"/>
    <x v="0"/>
    <s v="New Hampshire"/>
    <s v="Manchester"/>
    <x v="5"/>
    <n v="53"/>
    <x v="233"/>
    <n v="5512"/>
    <n v="2039.44"/>
    <n v="0.37"/>
    <x v="1"/>
    <x v="7"/>
    <x v="1"/>
    <n v="53"/>
    <n v="19.61"/>
  </r>
  <r>
    <x v="0"/>
    <n v="1185732"/>
    <d v="2021-10-19T00:00:00"/>
    <x v="0"/>
    <s v="New Hampshire"/>
    <s v="Manchester"/>
    <x v="0"/>
    <n v="52"/>
    <x v="244"/>
    <n v="8424"/>
    <n v="3538.0800000000004"/>
    <n v="0.42000000000000004"/>
    <x v="1"/>
    <x v="8"/>
    <x v="1"/>
    <n v="52"/>
    <n v="21.840000000000003"/>
  </r>
  <r>
    <x v="0"/>
    <n v="1185732"/>
    <d v="2021-10-19T00:00:00"/>
    <x v="0"/>
    <s v="New Hampshire"/>
    <s v="Manchester"/>
    <x v="1"/>
    <n v="44"/>
    <x v="343"/>
    <n v="4356"/>
    <n v="1916.64"/>
    <n v="0.44"/>
    <x v="1"/>
    <x v="8"/>
    <x v="1"/>
    <n v="44"/>
    <n v="19.36"/>
  </r>
  <r>
    <x v="0"/>
    <n v="1185732"/>
    <d v="2021-10-19T00:00:00"/>
    <x v="0"/>
    <s v="New Hampshire"/>
    <s v="Manchester"/>
    <x v="2"/>
    <n v="52"/>
    <x v="180"/>
    <n v="3120"/>
    <n v="1029.5999999999999"/>
    <n v="0.32999999999999996"/>
    <x v="1"/>
    <x v="8"/>
    <x v="1"/>
    <n v="52"/>
    <n v="17.16"/>
  </r>
  <r>
    <x v="0"/>
    <n v="1185732"/>
    <d v="2021-10-19T00:00:00"/>
    <x v="0"/>
    <s v="New Hampshire"/>
    <s v="Manchester"/>
    <x v="3"/>
    <n v="44"/>
    <x v="176"/>
    <n v="2684"/>
    <n v="858.88"/>
    <n v="0.32"/>
    <x v="1"/>
    <x v="8"/>
    <x v="1"/>
    <n v="44"/>
    <n v="14.08"/>
  </r>
  <r>
    <x v="0"/>
    <n v="1185732"/>
    <d v="2021-10-19T00:00:00"/>
    <x v="0"/>
    <s v="New Hampshire"/>
    <s v="Manchester"/>
    <x v="4"/>
    <n v="50"/>
    <x v="208"/>
    <n v="2900"/>
    <n v="928"/>
    <n v="0.32"/>
    <x v="1"/>
    <x v="8"/>
    <x v="1"/>
    <n v="50"/>
    <n v="16"/>
  </r>
  <r>
    <x v="0"/>
    <n v="1185732"/>
    <d v="2021-10-19T00:00:00"/>
    <x v="0"/>
    <s v="New Hampshire"/>
    <s v="Manchester"/>
    <x v="5"/>
    <n v="64"/>
    <x v="228"/>
    <n v="5760"/>
    <n v="2246.3999999999996"/>
    <n v="0.38999999999999996"/>
    <x v="1"/>
    <x v="8"/>
    <x v="1"/>
    <n v="64"/>
    <n v="24.959999999999997"/>
  </r>
  <r>
    <x v="0"/>
    <n v="1185732"/>
    <d v="2021-11-18T00:00:00"/>
    <x v="0"/>
    <s v="New Hampshire"/>
    <s v="Manchester"/>
    <x v="0"/>
    <n v="59"/>
    <x v="197"/>
    <n v="8791"/>
    <n v="3780.1300000000006"/>
    <n v="0.43000000000000005"/>
    <x v="1"/>
    <x v="9"/>
    <x v="1"/>
    <n v="59"/>
    <n v="25.370000000000005"/>
  </r>
  <r>
    <x v="0"/>
    <n v="1185732"/>
    <d v="2021-11-18T00:00:00"/>
    <x v="0"/>
    <s v="New Hampshire"/>
    <s v="Manchester"/>
    <x v="1"/>
    <n v="42"/>
    <x v="351"/>
    <n v="4788"/>
    <n v="2058.84"/>
    <n v="0.43000000000000005"/>
    <x v="1"/>
    <x v="9"/>
    <x v="1"/>
    <n v="42"/>
    <n v="18.060000000000002"/>
  </r>
  <r>
    <x v="0"/>
    <n v="1185732"/>
    <d v="2021-11-18T00:00:00"/>
    <x v="0"/>
    <s v="New Hampshire"/>
    <s v="Manchester"/>
    <x v="2"/>
    <n v="51"/>
    <x v="351"/>
    <n v="5814"/>
    <n v="2034.8999999999999"/>
    <n v="0.35"/>
    <x v="1"/>
    <x v="9"/>
    <x v="1"/>
    <n v="51"/>
    <n v="17.849999999999998"/>
  </r>
  <r>
    <x v="0"/>
    <n v="1185732"/>
    <d v="2021-11-18T00:00:00"/>
    <x v="0"/>
    <s v="New Hampshire"/>
    <s v="Manchester"/>
    <x v="3"/>
    <n v="43"/>
    <x v="351"/>
    <n v="4902"/>
    <n v="1666.6799999999998"/>
    <n v="0.33999999999999997"/>
    <x v="1"/>
    <x v="9"/>
    <x v="1"/>
    <n v="43"/>
    <n v="14.62"/>
  </r>
  <r>
    <x v="0"/>
    <n v="1185732"/>
    <d v="2021-11-18T00:00:00"/>
    <x v="0"/>
    <s v="New Hampshire"/>
    <s v="Manchester"/>
    <x v="4"/>
    <n v="59"/>
    <x v="294"/>
    <n v="5664"/>
    <n v="1925.7599999999998"/>
    <n v="0.33999999999999997"/>
    <x v="1"/>
    <x v="9"/>
    <x v="1"/>
    <n v="59"/>
    <n v="20.059999999999999"/>
  </r>
  <r>
    <x v="0"/>
    <n v="1185732"/>
    <d v="2021-11-18T00:00:00"/>
    <x v="0"/>
    <s v="New Hampshire"/>
    <s v="Manchester"/>
    <x v="5"/>
    <n v="61"/>
    <x v="196"/>
    <n v="7320"/>
    <n v="3001.2"/>
    <n v="0.41"/>
    <x v="1"/>
    <x v="9"/>
    <x v="1"/>
    <n v="61"/>
    <n v="25.009999999999998"/>
  </r>
  <r>
    <x v="0"/>
    <n v="1185732"/>
    <d v="2021-12-17T00:00:00"/>
    <x v="0"/>
    <s v="New Hampshire"/>
    <s v="Manchester"/>
    <x v="0"/>
    <n v="49"/>
    <x v="40"/>
    <n v="9800"/>
    <n v="4606"/>
    <n v="0.47000000000000003"/>
    <x v="1"/>
    <x v="10"/>
    <x v="1"/>
    <n v="49"/>
    <n v="23.03"/>
  </r>
  <r>
    <x v="0"/>
    <n v="1185732"/>
    <d v="2021-12-17T00:00:00"/>
    <x v="0"/>
    <s v="New Hampshire"/>
    <s v="Manchester"/>
    <x v="1"/>
    <n v="49"/>
    <x v="209"/>
    <n v="6272"/>
    <n v="2634.2400000000002"/>
    <n v="0.42000000000000004"/>
    <x v="1"/>
    <x v="10"/>
    <x v="1"/>
    <n v="49"/>
    <n v="20.580000000000002"/>
  </r>
  <r>
    <x v="0"/>
    <n v="1185732"/>
    <d v="2021-12-17T00:00:00"/>
    <x v="0"/>
    <s v="New Hampshire"/>
    <s v="Manchester"/>
    <x v="2"/>
    <n v="47"/>
    <x v="209"/>
    <n v="6016"/>
    <n v="2165.7599999999998"/>
    <n v="0.36"/>
    <x v="1"/>
    <x v="10"/>
    <x v="1"/>
    <n v="47"/>
    <n v="16.919999999999998"/>
  </r>
  <r>
    <x v="0"/>
    <n v="1185732"/>
    <d v="2021-12-17T00:00:00"/>
    <x v="0"/>
    <s v="New Hampshire"/>
    <s v="Manchester"/>
    <x v="3"/>
    <n v="49"/>
    <x v="210"/>
    <n v="5684"/>
    <n v="1989.3999999999999"/>
    <n v="0.35"/>
    <x v="1"/>
    <x v="10"/>
    <x v="1"/>
    <n v="49"/>
    <n v="17.149999999999999"/>
  </r>
  <r>
    <x v="0"/>
    <n v="1185732"/>
    <d v="2021-12-17T00:00:00"/>
    <x v="0"/>
    <s v="New Hampshire"/>
    <s v="Manchester"/>
    <x v="4"/>
    <n v="50"/>
    <x v="248"/>
    <n v="6150"/>
    <n v="2275.5"/>
    <n v="0.37"/>
    <x v="1"/>
    <x v="10"/>
    <x v="1"/>
    <n v="50"/>
    <n v="18.5"/>
  </r>
  <r>
    <x v="0"/>
    <n v="1185732"/>
    <d v="2021-12-17T00:00:00"/>
    <x v="0"/>
    <s v="New Hampshire"/>
    <s v="Manchester"/>
    <x v="5"/>
    <n v="61"/>
    <x v="179"/>
    <n v="8784"/>
    <n v="3513.6"/>
    <n v="0.39999999999999997"/>
    <x v="1"/>
    <x v="10"/>
    <x v="1"/>
    <n v="61"/>
    <n v="24.4"/>
  </r>
  <r>
    <x v="0"/>
    <n v="1185732"/>
    <d v="2021-01-24T00:00:00"/>
    <x v="0"/>
    <s v="New Hampshire"/>
    <s v="Manchester"/>
    <x v="0"/>
    <n v="36"/>
    <x v="241"/>
    <n v="5940"/>
    <n v="2197.8000000000002"/>
    <n v="0.37000000000000005"/>
    <x v="1"/>
    <x v="0"/>
    <x v="1"/>
    <n v="36"/>
    <n v="13.32"/>
  </r>
  <r>
    <x v="0"/>
    <n v="1185732"/>
    <d v="2021-01-24T00:00:00"/>
    <x v="0"/>
    <s v="New Hampshire"/>
    <s v="Manchester"/>
    <x v="1"/>
    <n v="36"/>
    <x v="270"/>
    <n v="3348"/>
    <n v="1339.2"/>
    <n v="0.4"/>
    <x v="1"/>
    <x v="0"/>
    <x v="1"/>
    <n v="36"/>
    <n v="14.4"/>
  </r>
  <r>
    <x v="0"/>
    <n v="1185732"/>
    <d v="2021-01-24T00:00:00"/>
    <x v="0"/>
    <s v="New Hampshire"/>
    <s v="Manchester"/>
    <x v="2"/>
    <n v="35"/>
    <x v="343"/>
    <n v="3465"/>
    <n v="935.55000000000007"/>
    <n v="0.27"/>
    <x v="1"/>
    <x v="0"/>
    <x v="1"/>
    <n v="35"/>
    <n v="9.4500000000000011"/>
  </r>
  <r>
    <x v="0"/>
    <n v="1185732"/>
    <d v="2021-01-24T00:00:00"/>
    <x v="0"/>
    <s v="New Hampshire"/>
    <s v="Manchester"/>
    <x v="3"/>
    <n v="33"/>
    <x v="175"/>
    <n v="1683"/>
    <n v="471.24000000000007"/>
    <n v="0.28000000000000003"/>
    <x v="1"/>
    <x v="0"/>
    <x v="1"/>
    <n v="33"/>
    <n v="9.240000000000002"/>
  </r>
  <r>
    <x v="0"/>
    <n v="1185732"/>
    <d v="2021-01-24T00:00:00"/>
    <x v="0"/>
    <s v="New Hampshire"/>
    <s v="Manchester"/>
    <x v="4"/>
    <n v="50"/>
    <x v="293"/>
    <n v="3200"/>
    <n v="896.00000000000011"/>
    <n v="0.28000000000000003"/>
    <x v="1"/>
    <x v="0"/>
    <x v="1"/>
    <n v="50"/>
    <n v="14.000000000000002"/>
  </r>
  <r>
    <x v="0"/>
    <n v="1185732"/>
    <d v="2021-01-24T00:00:00"/>
    <x v="0"/>
    <s v="New Hampshire"/>
    <s v="Manchester"/>
    <x v="5"/>
    <n v="41"/>
    <x v="193"/>
    <n v="4305"/>
    <n v="1377.6000000000001"/>
    <n v="0.32"/>
    <x v="1"/>
    <x v="0"/>
    <x v="1"/>
    <n v="41"/>
    <n v="13.120000000000001"/>
  </r>
  <r>
    <x v="0"/>
    <n v="1185732"/>
    <d v="2021-02-22T00:00:00"/>
    <x v="0"/>
    <s v="New Hampshire"/>
    <s v="Manchester"/>
    <x v="0"/>
    <n v="41"/>
    <x v="328"/>
    <n v="7544"/>
    <n v="2791.28"/>
    <n v="0.37000000000000005"/>
    <x v="1"/>
    <x v="1"/>
    <x v="1"/>
    <n v="41"/>
    <n v="15.170000000000002"/>
  </r>
  <r>
    <x v="0"/>
    <n v="1185732"/>
    <d v="2021-02-22T00:00:00"/>
    <x v="0"/>
    <s v="New Hampshire"/>
    <s v="Manchester"/>
    <x v="1"/>
    <n v="42"/>
    <x v="227"/>
    <n v="2940"/>
    <n v="1234.8000000000002"/>
    <n v="0.42000000000000004"/>
    <x v="1"/>
    <x v="1"/>
    <x v="1"/>
    <n v="42"/>
    <n v="17.640000000000004"/>
  </r>
  <r>
    <x v="0"/>
    <n v="1185732"/>
    <d v="2021-02-22T00:00:00"/>
    <x v="0"/>
    <s v="New Hampshire"/>
    <s v="Manchester"/>
    <x v="2"/>
    <n v="29"/>
    <x v="170"/>
    <n v="2407"/>
    <n v="649.89"/>
    <n v="0.27"/>
    <x v="1"/>
    <x v="1"/>
    <x v="1"/>
    <n v="29"/>
    <n v="7.8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x v="0"/>
    <n v="300000"/>
    <n v="0.5"/>
    <x v="0"/>
    <x v="0"/>
    <x v="0"/>
    <n v="500"/>
    <n v="250"/>
    <n v="250"/>
    <x v="0"/>
  </r>
  <r>
    <x v="0"/>
    <n v="1185732"/>
    <x v="1"/>
    <x v="0"/>
    <x v="0"/>
    <s v="New York"/>
    <x v="1"/>
    <n v="50"/>
    <n v="1000"/>
    <x v="1"/>
    <n v="150000"/>
    <n v="0.3"/>
    <x v="0"/>
    <x v="0"/>
    <x v="0"/>
    <n v="500"/>
    <n v="150"/>
    <n v="350"/>
    <x v="0"/>
  </r>
  <r>
    <x v="0"/>
    <n v="1185732"/>
    <x v="2"/>
    <x v="0"/>
    <x v="0"/>
    <s v="New York"/>
    <x v="2"/>
    <n v="40"/>
    <n v="1000"/>
    <x v="2"/>
    <n v="140000"/>
    <n v="0.35"/>
    <x v="0"/>
    <x v="0"/>
    <x v="0"/>
    <n v="400"/>
    <n v="140"/>
    <n v="260"/>
    <x v="0"/>
  </r>
  <r>
    <x v="0"/>
    <n v="1185732"/>
    <x v="3"/>
    <x v="0"/>
    <x v="0"/>
    <s v="New York"/>
    <x v="3"/>
    <n v="45"/>
    <n v="850"/>
    <x v="3"/>
    <n v="133875"/>
    <n v="0.35"/>
    <x v="0"/>
    <x v="0"/>
    <x v="0"/>
    <n v="450"/>
    <n v="157.5"/>
    <n v="292.5"/>
    <x v="0"/>
  </r>
  <r>
    <x v="0"/>
    <n v="1185732"/>
    <x v="4"/>
    <x v="0"/>
    <x v="0"/>
    <s v="New York"/>
    <x v="4"/>
    <n v="60"/>
    <n v="900"/>
    <x v="4"/>
    <n v="162000"/>
    <n v="0.3"/>
    <x v="0"/>
    <x v="0"/>
    <x v="0"/>
    <n v="600"/>
    <n v="180"/>
    <n v="420"/>
    <x v="0"/>
  </r>
  <r>
    <x v="0"/>
    <n v="1185732"/>
    <x v="5"/>
    <x v="0"/>
    <x v="0"/>
    <s v="New York"/>
    <x v="5"/>
    <n v="50"/>
    <n v="1000"/>
    <x v="1"/>
    <n v="125000"/>
    <n v="0.25"/>
    <x v="0"/>
    <x v="0"/>
    <x v="0"/>
    <n v="500"/>
    <n v="125"/>
    <n v="375"/>
    <x v="0"/>
  </r>
  <r>
    <x v="0"/>
    <n v="1185732"/>
    <x v="6"/>
    <x v="0"/>
    <x v="0"/>
    <s v="New York"/>
    <x v="0"/>
    <n v="50"/>
    <n v="1250"/>
    <x v="5"/>
    <n v="312500"/>
    <n v="0.5"/>
    <x v="0"/>
    <x v="0"/>
    <x v="0"/>
    <n v="500"/>
    <n v="250"/>
    <n v="250"/>
    <x v="0"/>
  </r>
  <r>
    <x v="0"/>
    <n v="1185732"/>
    <x v="7"/>
    <x v="0"/>
    <x v="0"/>
    <s v="New York"/>
    <x v="1"/>
    <n v="50"/>
    <n v="900"/>
    <x v="6"/>
    <n v="135000"/>
    <n v="0.3"/>
    <x v="1"/>
    <x v="0"/>
    <x v="0"/>
    <n v="500"/>
    <n v="150"/>
    <n v="350"/>
    <x v="0"/>
  </r>
  <r>
    <x v="0"/>
    <n v="1185732"/>
    <x v="8"/>
    <x v="0"/>
    <x v="0"/>
    <s v="New York"/>
    <x v="2"/>
    <n v="40"/>
    <n v="950"/>
    <x v="7"/>
    <n v="133000"/>
    <n v="0.35"/>
    <x v="1"/>
    <x v="0"/>
    <x v="0"/>
    <n v="400"/>
    <n v="140"/>
    <n v="260"/>
    <x v="0"/>
  </r>
  <r>
    <x v="0"/>
    <n v="1185732"/>
    <x v="9"/>
    <x v="0"/>
    <x v="0"/>
    <s v="New York"/>
    <x v="3"/>
    <n v="45"/>
    <n v="825"/>
    <x v="8"/>
    <n v="129937.49999999999"/>
    <n v="0.35"/>
    <x v="1"/>
    <x v="0"/>
    <x v="0"/>
    <n v="450"/>
    <n v="157.49999999999997"/>
    <n v="292.5"/>
    <x v="0"/>
  </r>
  <r>
    <x v="0"/>
    <n v="1185732"/>
    <x v="10"/>
    <x v="0"/>
    <x v="0"/>
    <s v="New York"/>
    <x v="4"/>
    <n v="60"/>
    <n v="900"/>
    <x v="4"/>
    <n v="162000"/>
    <n v="0.3"/>
    <x v="1"/>
    <x v="0"/>
    <x v="0"/>
    <n v="600"/>
    <n v="180"/>
    <n v="420"/>
    <x v="0"/>
  </r>
  <r>
    <x v="0"/>
    <n v="1185732"/>
    <x v="11"/>
    <x v="0"/>
    <x v="0"/>
    <s v="New York"/>
    <x v="5"/>
    <n v="50"/>
    <n v="1000"/>
    <x v="1"/>
    <n v="125000"/>
    <n v="0.25"/>
    <x v="1"/>
    <x v="0"/>
    <x v="0"/>
    <n v="500"/>
    <n v="125"/>
    <n v="375"/>
    <x v="0"/>
  </r>
  <r>
    <x v="0"/>
    <n v="1185732"/>
    <x v="12"/>
    <x v="0"/>
    <x v="0"/>
    <s v="New York"/>
    <x v="0"/>
    <n v="50"/>
    <n v="1220"/>
    <x v="9"/>
    <n v="305000"/>
    <n v="0.5"/>
    <x v="1"/>
    <x v="0"/>
    <x v="0"/>
    <n v="500"/>
    <n v="250"/>
    <n v="250"/>
    <x v="0"/>
  </r>
  <r>
    <x v="0"/>
    <n v="1185732"/>
    <x v="13"/>
    <x v="0"/>
    <x v="0"/>
    <s v="New York"/>
    <x v="1"/>
    <n v="50"/>
    <n v="925"/>
    <x v="10"/>
    <n v="138750"/>
    <n v="0.3"/>
    <x v="1"/>
    <x v="0"/>
    <x v="0"/>
    <n v="500"/>
    <n v="150"/>
    <n v="350"/>
    <x v="0"/>
  </r>
  <r>
    <x v="0"/>
    <n v="1185732"/>
    <x v="14"/>
    <x v="0"/>
    <x v="0"/>
    <s v="New York"/>
    <x v="2"/>
    <n v="40"/>
    <n v="950"/>
    <x v="7"/>
    <n v="133000"/>
    <n v="0.35"/>
    <x v="1"/>
    <x v="0"/>
    <x v="0"/>
    <n v="400"/>
    <n v="140"/>
    <n v="260"/>
    <x v="0"/>
  </r>
  <r>
    <x v="0"/>
    <n v="1185732"/>
    <x v="15"/>
    <x v="0"/>
    <x v="0"/>
    <s v="New York"/>
    <x v="3"/>
    <n v="45"/>
    <n v="800"/>
    <x v="11"/>
    <n v="125999.99999999999"/>
    <n v="0.35"/>
    <x v="1"/>
    <x v="0"/>
    <x v="0"/>
    <n v="450"/>
    <n v="157.49999999999997"/>
    <n v="292.5"/>
    <x v="0"/>
  </r>
  <r>
    <x v="0"/>
    <n v="1185732"/>
    <x v="16"/>
    <x v="0"/>
    <x v="0"/>
    <s v="New York"/>
    <x v="4"/>
    <n v="60"/>
    <n v="850"/>
    <x v="12"/>
    <n v="153000"/>
    <n v="0.3"/>
    <x v="1"/>
    <x v="0"/>
    <x v="0"/>
    <n v="600"/>
    <n v="180"/>
    <n v="420"/>
    <x v="0"/>
  </r>
  <r>
    <x v="0"/>
    <n v="1185732"/>
    <x v="17"/>
    <x v="0"/>
    <x v="0"/>
    <s v="New York"/>
    <x v="5"/>
    <n v="50"/>
    <n v="950"/>
    <x v="13"/>
    <n v="118750"/>
    <n v="0.25"/>
    <x v="1"/>
    <x v="0"/>
    <x v="0"/>
    <n v="500"/>
    <n v="125"/>
    <n v="375"/>
    <x v="0"/>
  </r>
  <r>
    <x v="0"/>
    <n v="1185732"/>
    <x v="18"/>
    <x v="0"/>
    <x v="0"/>
    <s v="New York"/>
    <x v="0"/>
    <n v="50"/>
    <n v="1200"/>
    <x v="0"/>
    <n v="300000"/>
    <n v="0.5"/>
    <x v="1"/>
    <x v="0"/>
    <x v="0"/>
    <n v="500"/>
    <n v="250"/>
    <n v="250"/>
    <x v="0"/>
  </r>
  <r>
    <x v="0"/>
    <n v="1185732"/>
    <x v="19"/>
    <x v="0"/>
    <x v="0"/>
    <s v="New York"/>
    <x v="1"/>
    <n v="50"/>
    <n v="900"/>
    <x v="6"/>
    <n v="135000"/>
    <n v="0.3"/>
    <x v="1"/>
    <x v="1"/>
    <x v="0"/>
    <n v="500"/>
    <n v="150"/>
    <n v="350"/>
    <x v="0"/>
  </r>
  <r>
    <x v="0"/>
    <n v="1185732"/>
    <x v="20"/>
    <x v="0"/>
    <x v="0"/>
    <s v="New York"/>
    <x v="2"/>
    <n v="40"/>
    <n v="900"/>
    <x v="11"/>
    <n v="125999.99999999999"/>
    <n v="0.35"/>
    <x v="1"/>
    <x v="1"/>
    <x v="0"/>
    <n v="400"/>
    <n v="139.99999999999997"/>
    <n v="260"/>
    <x v="0"/>
  </r>
  <r>
    <x v="0"/>
    <n v="1185732"/>
    <x v="21"/>
    <x v="0"/>
    <x v="0"/>
    <s v="New York"/>
    <x v="3"/>
    <n v="45"/>
    <n v="825"/>
    <x v="8"/>
    <n v="129937.49999999999"/>
    <n v="0.35"/>
    <x v="1"/>
    <x v="1"/>
    <x v="0"/>
    <n v="450"/>
    <n v="157.49999999999997"/>
    <n v="292.5"/>
    <x v="0"/>
  </r>
  <r>
    <x v="0"/>
    <n v="1185732"/>
    <x v="22"/>
    <x v="0"/>
    <x v="0"/>
    <s v="New York"/>
    <x v="4"/>
    <n v="60"/>
    <n v="825"/>
    <x v="14"/>
    <n v="148500"/>
    <n v="0.3"/>
    <x v="1"/>
    <x v="1"/>
    <x v="0"/>
    <n v="600"/>
    <n v="180"/>
    <n v="420"/>
    <x v="0"/>
  </r>
  <r>
    <x v="0"/>
    <n v="1185732"/>
    <x v="23"/>
    <x v="0"/>
    <x v="0"/>
    <s v="New York"/>
    <x v="5"/>
    <n v="50"/>
    <n v="950"/>
    <x v="13"/>
    <n v="118750"/>
    <n v="0.25"/>
    <x v="1"/>
    <x v="1"/>
    <x v="0"/>
    <n v="500"/>
    <n v="125"/>
    <n v="375"/>
    <x v="0"/>
  </r>
  <r>
    <x v="0"/>
    <n v="1185732"/>
    <x v="24"/>
    <x v="0"/>
    <x v="0"/>
    <s v="New York"/>
    <x v="0"/>
    <n v="60"/>
    <n v="1220"/>
    <x v="15"/>
    <n v="366000"/>
    <n v="0.5"/>
    <x v="1"/>
    <x v="1"/>
    <x v="0"/>
    <n v="600"/>
    <n v="300"/>
    <n v="300"/>
    <x v="0"/>
  </r>
  <r>
    <x v="0"/>
    <n v="1185732"/>
    <x v="25"/>
    <x v="0"/>
    <x v="0"/>
    <s v="New York"/>
    <x v="1"/>
    <n v="55.000000000000007"/>
    <n v="925"/>
    <x v="16"/>
    <n v="152625"/>
    <n v="0.3"/>
    <x v="1"/>
    <x v="1"/>
    <x v="0"/>
    <n v="550.00000000000011"/>
    <n v="165"/>
    <n v="385.00000000000006"/>
    <x v="0"/>
  </r>
  <r>
    <x v="0"/>
    <n v="1185732"/>
    <x v="26"/>
    <x v="0"/>
    <x v="0"/>
    <s v="New York"/>
    <x v="2"/>
    <n v="50"/>
    <n v="900"/>
    <x v="6"/>
    <n v="157500"/>
    <n v="0.35"/>
    <x v="1"/>
    <x v="1"/>
    <x v="0"/>
    <n v="500"/>
    <n v="175"/>
    <n v="325"/>
    <x v="0"/>
  </r>
  <r>
    <x v="0"/>
    <n v="1185732"/>
    <x v="27"/>
    <x v="0"/>
    <x v="0"/>
    <s v="New York"/>
    <x v="3"/>
    <n v="50"/>
    <n v="850"/>
    <x v="17"/>
    <n v="148750"/>
    <n v="0.35"/>
    <x v="1"/>
    <x v="1"/>
    <x v="0"/>
    <n v="500"/>
    <n v="175"/>
    <n v="325"/>
    <x v="0"/>
  </r>
  <r>
    <x v="0"/>
    <n v="1185732"/>
    <x v="28"/>
    <x v="0"/>
    <x v="0"/>
    <s v="New York"/>
    <x v="4"/>
    <n v="60"/>
    <n v="875"/>
    <x v="18"/>
    <n v="157500"/>
    <n v="0.3"/>
    <x v="1"/>
    <x v="1"/>
    <x v="0"/>
    <n v="600"/>
    <n v="180"/>
    <n v="420"/>
    <x v="0"/>
  </r>
  <r>
    <x v="0"/>
    <n v="1185732"/>
    <x v="29"/>
    <x v="0"/>
    <x v="0"/>
    <s v="New York"/>
    <x v="5"/>
    <n v="65"/>
    <n v="1000"/>
    <x v="19"/>
    <n v="162500"/>
    <n v="0.25"/>
    <x v="1"/>
    <x v="2"/>
    <x v="0"/>
    <n v="650"/>
    <n v="162.5"/>
    <n v="487.5"/>
    <x v="0"/>
  </r>
  <r>
    <x v="0"/>
    <n v="1185732"/>
    <x v="30"/>
    <x v="0"/>
    <x v="0"/>
    <s v="New York"/>
    <x v="0"/>
    <n v="60"/>
    <n v="1250"/>
    <x v="20"/>
    <n v="375000"/>
    <n v="0.5"/>
    <x v="1"/>
    <x v="2"/>
    <x v="0"/>
    <n v="600"/>
    <n v="300"/>
    <n v="300"/>
    <x v="0"/>
  </r>
  <r>
    <x v="0"/>
    <n v="1185732"/>
    <x v="31"/>
    <x v="0"/>
    <x v="0"/>
    <s v="New York"/>
    <x v="1"/>
    <n v="55.000000000000007"/>
    <n v="1000"/>
    <x v="21"/>
    <n v="165000.00000000003"/>
    <n v="0.3"/>
    <x v="1"/>
    <x v="2"/>
    <x v="0"/>
    <n v="550.00000000000011"/>
    <n v="165.00000000000003"/>
    <n v="385.00000000000011"/>
    <x v="0"/>
  </r>
  <r>
    <x v="0"/>
    <n v="1185732"/>
    <x v="32"/>
    <x v="0"/>
    <x v="0"/>
    <s v="New York"/>
    <x v="2"/>
    <n v="50"/>
    <n v="925"/>
    <x v="10"/>
    <n v="161875"/>
    <n v="0.35"/>
    <x v="1"/>
    <x v="2"/>
    <x v="0"/>
    <n v="500"/>
    <n v="175"/>
    <n v="325"/>
    <x v="0"/>
  </r>
  <r>
    <x v="0"/>
    <n v="1185732"/>
    <x v="33"/>
    <x v="0"/>
    <x v="0"/>
    <s v="New York"/>
    <x v="3"/>
    <n v="50"/>
    <n v="900"/>
    <x v="6"/>
    <n v="157500"/>
    <n v="0.35"/>
    <x v="1"/>
    <x v="2"/>
    <x v="0"/>
    <n v="500"/>
    <n v="175"/>
    <n v="325"/>
    <x v="0"/>
  </r>
  <r>
    <x v="0"/>
    <n v="1185732"/>
    <x v="34"/>
    <x v="0"/>
    <x v="0"/>
    <s v="New York"/>
    <x v="4"/>
    <n v="60"/>
    <n v="900"/>
    <x v="4"/>
    <n v="162000"/>
    <n v="0.3"/>
    <x v="1"/>
    <x v="2"/>
    <x v="0"/>
    <n v="600"/>
    <n v="180"/>
    <n v="420"/>
    <x v="0"/>
  </r>
  <r>
    <x v="0"/>
    <n v="1185732"/>
    <x v="35"/>
    <x v="0"/>
    <x v="0"/>
    <s v="New York"/>
    <x v="5"/>
    <n v="65"/>
    <n v="1050"/>
    <x v="22"/>
    <n v="170625"/>
    <n v="0.25"/>
    <x v="1"/>
    <x v="2"/>
    <x v="0"/>
    <n v="650"/>
    <n v="162.5"/>
    <n v="487.5"/>
    <x v="0"/>
  </r>
  <r>
    <x v="0"/>
    <n v="1185732"/>
    <x v="36"/>
    <x v="0"/>
    <x v="0"/>
    <s v="New York"/>
    <x v="0"/>
    <n v="60"/>
    <n v="1275"/>
    <x v="23"/>
    <n v="382500"/>
    <n v="0.5"/>
    <x v="1"/>
    <x v="2"/>
    <x v="0"/>
    <n v="600"/>
    <n v="300"/>
    <n v="300"/>
    <x v="0"/>
  </r>
  <r>
    <x v="0"/>
    <n v="1185732"/>
    <x v="37"/>
    <x v="0"/>
    <x v="0"/>
    <s v="New York"/>
    <x v="1"/>
    <n v="55.000000000000007"/>
    <n v="1025"/>
    <x v="24"/>
    <n v="169125.00000000003"/>
    <n v="0.3"/>
    <x v="1"/>
    <x v="2"/>
    <x v="0"/>
    <n v="550.00000000000011"/>
    <n v="165.00000000000003"/>
    <n v="385.00000000000011"/>
    <x v="0"/>
  </r>
  <r>
    <x v="0"/>
    <n v="1185732"/>
    <x v="38"/>
    <x v="0"/>
    <x v="0"/>
    <s v="New York"/>
    <x v="2"/>
    <n v="50"/>
    <n v="950"/>
    <x v="13"/>
    <n v="166250"/>
    <n v="0.35"/>
    <x v="1"/>
    <x v="2"/>
    <x v="0"/>
    <n v="500"/>
    <n v="175"/>
    <n v="325"/>
    <x v="0"/>
  </r>
  <r>
    <x v="0"/>
    <n v="1185732"/>
    <x v="39"/>
    <x v="0"/>
    <x v="0"/>
    <s v="New York"/>
    <x v="3"/>
    <n v="50"/>
    <n v="900"/>
    <x v="6"/>
    <n v="157500"/>
    <n v="0.35"/>
    <x v="1"/>
    <x v="2"/>
    <x v="0"/>
    <n v="500"/>
    <n v="175"/>
    <n v="325"/>
    <x v="0"/>
  </r>
  <r>
    <x v="0"/>
    <n v="1185732"/>
    <x v="40"/>
    <x v="0"/>
    <x v="0"/>
    <s v="New York"/>
    <x v="4"/>
    <n v="60"/>
    <n v="925"/>
    <x v="25"/>
    <n v="166500"/>
    <n v="0.3"/>
    <x v="1"/>
    <x v="2"/>
    <x v="0"/>
    <n v="600"/>
    <n v="180"/>
    <n v="420"/>
    <x v="0"/>
  </r>
  <r>
    <x v="0"/>
    <n v="1185732"/>
    <x v="41"/>
    <x v="0"/>
    <x v="0"/>
    <s v="New York"/>
    <x v="5"/>
    <n v="65"/>
    <n v="1100"/>
    <x v="26"/>
    <n v="178750"/>
    <n v="0.25"/>
    <x v="1"/>
    <x v="2"/>
    <x v="0"/>
    <n v="650"/>
    <n v="162.5"/>
    <n v="487.5"/>
    <x v="0"/>
  </r>
  <r>
    <x v="0"/>
    <n v="1185732"/>
    <x v="42"/>
    <x v="0"/>
    <x v="0"/>
    <s v="New York"/>
    <x v="0"/>
    <n v="60"/>
    <n v="1250"/>
    <x v="20"/>
    <n v="375000"/>
    <n v="0.5"/>
    <x v="1"/>
    <x v="2"/>
    <x v="0"/>
    <n v="600"/>
    <n v="300"/>
    <n v="300"/>
    <x v="0"/>
  </r>
  <r>
    <x v="0"/>
    <n v="1185732"/>
    <x v="43"/>
    <x v="0"/>
    <x v="0"/>
    <s v="New York"/>
    <x v="1"/>
    <n v="55.000000000000007"/>
    <n v="1025"/>
    <x v="24"/>
    <n v="169125.00000000003"/>
    <n v="0.3"/>
    <x v="1"/>
    <x v="2"/>
    <x v="0"/>
    <n v="550.00000000000011"/>
    <n v="165.00000000000003"/>
    <n v="385.00000000000011"/>
    <x v="0"/>
  </r>
  <r>
    <x v="0"/>
    <n v="1185732"/>
    <x v="44"/>
    <x v="0"/>
    <x v="0"/>
    <s v="New York"/>
    <x v="2"/>
    <n v="50"/>
    <n v="950"/>
    <x v="13"/>
    <n v="166250"/>
    <n v="0.35"/>
    <x v="1"/>
    <x v="2"/>
    <x v="0"/>
    <n v="500"/>
    <n v="175"/>
    <n v="325"/>
    <x v="0"/>
  </r>
  <r>
    <x v="0"/>
    <n v="1185732"/>
    <x v="45"/>
    <x v="0"/>
    <x v="0"/>
    <s v="New York"/>
    <x v="3"/>
    <n v="50"/>
    <n v="925"/>
    <x v="10"/>
    <n v="161875"/>
    <n v="0.35"/>
    <x v="1"/>
    <x v="2"/>
    <x v="0"/>
    <n v="500"/>
    <n v="175"/>
    <n v="325"/>
    <x v="0"/>
  </r>
  <r>
    <x v="1"/>
    <n v="1185732"/>
    <x v="46"/>
    <x v="0"/>
    <x v="0"/>
    <s v="New York"/>
    <x v="4"/>
    <n v="60"/>
    <n v="900"/>
    <x v="4"/>
    <n v="162000"/>
    <n v="0.3"/>
    <x v="1"/>
    <x v="3"/>
    <x v="0"/>
    <n v="600"/>
    <n v="180"/>
    <n v="420"/>
    <x v="0"/>
  </r>
  <r>
    <x v="1"/>
    <n v="1185732"/>
    <x v="47"/>
    <x v="0"/>
    <x v="0"/>
    <s v="New York"/>
    <x v="5"/>
    <n v="65"/>
    <n v="1075"/>
    <x v="27"/>
    <n v="174687.5"/>
    <n v="0.25"/>
    <x v="1"/>
    <x v="3"/>
    <x v="0"/>
    <n v="650"/>
    <n v="162.5"/>
    <n v="487.5"/>
    <x v="0"/>
  </r>
  <r>
    <x v="1"/>
    <n v="1185732"/>
    <x v="48"/>
    <x v="0"/>
    <x v="0"/>
    <s v="New York"/>
    <x v="0"/>
    <n v="60"/>
    <n v="1200"/>
    <x v="28"/>
    <n v="360000"/>
    <n v="0.5"/>
    <x v="1"/>
    <x v="3"/>
    <x v="0"/>
    <n v="600"/>
    <n v="300"/>
    <n v="300"/>
    <x v="0"/>
  </r>
  <r>
    <x v="1"/>
    <n v="1185732"/>
    <x v="49"/>
    <x v="0"/>
    <x v="0"/>
    <s v="New York"/>
    <x v="1"/>
    <n v="55.000000000000007"/>
    <n v="1000"/>
    <x v="21"/>
    <n v="165000.00000000003"/>
    <n v="0.3"/>
    <x v="1"/>
    <x v="3"/>
    <x v="0"/>
    <n v="550.00000000000011"/>
    <n v="165.00000000000003"/>
    <n v="385.00000000000011"/>
    <x v="0"/>
  </r>
  <r>
    <x v="1"/>
    <n v="1185732"/>
    <x v="50"/>
    <x v="0"/>
    <x v="0"/>
    <s v="New York"/>
    <x v="2"/>
    <n v="50"/>
    <n v="925"/>
    <x v="10"/>
    <n v="161875"/>
    <n v="0.35"/>
    <x v="1"/>
    <x v="3"/>
    <x v="0"/>
    <n v="500"/>
    <n v="175"/>
    <n v="325"/>
    <x v="0"/>
  </r>
  <r>
    <x v="1"/>
    <n v="1185732"/>
    <x v="51"/>
    <x v="0"/>
    <x v="0"/>
    <s v="New York"/>
    <x v="3"/>
    <n v="50"/>
    <n v="900"/>
    <x v="6"/>
    <n v="157500"/>
    <n v="0.35"/>
    <x v="1"/>
    <x v="3"/>
    <x v="0"/>
    <n v="500"/>
    <n v="175"/>
    <n v="325"/>
    <x v="0"/>
  </r>
  <r>
    <x v="1"/>
    <n v="1185732"/>
    <x v="52"/>
    <x v="0"/>
    <x v="0"/>
    <s v="New York"/>
    <x v="4"/>
    <n v="60"/>
    <n v="900"/>
    <x v="4"/>
    <n v="162000"/>
    <n v="0.3"/>
    <x v="1"/>
    <x v="3"/>
    <x v="0"/>
    <n v="600"/>
    <n v="180"/>
    <n v="420"/>
    <x v="0"/>
  </r>
  <r>
    <x v="1"/>
    <n v="1185732"/>
    <x v="53"/>
    <x v="0"/>
    <x v="0"/>
    <s v="New York"/>
    <x v="5"/>
    <n v="65"/>
    <n v="1000"/>
    <x v="19"/>
    <n v="162500"/>
    <n v="0.25"/>
    <x v="1"/>
    <x v="3"/>
    <x v="0"/>
    <n v="650"/>
    <n v="162.5"/>
    <n v="487.5"/>
    <x v="0"/>
  </r>
  <r>
    <x v="1"/>
    <n v="1185732"/>
    <x v="54"/>
    <x v="0"/>
    <x v="0"/>
    <s v="New York"/>
    <x v="4"/>
    <n v="65"/>
    <n v="875"/>
    <x v="29"/>
    <n v="170625"/>
    <n v="0.3"/>
    <x v="1"/>
    <x v="3"/>
    <x v="0"/>
    <n v="650"/>
    <n v="195"/>
    <n v="455"/>
    <x v="0"/>
  </r>
  <r>
    <x v="1"/>
    <n v="1185732"/>
    <x v="55"/>
    <x v="0"/>
    <x v="0"/>
    <s v="New York"/>
    <x v="5"/>
    <n v="70"/>
    <n v="1000"/>
    <x v="30"/>
    <n v="175000"/>
    <n v="0.25"/>
    <x v="1"/>
    <x v="3"/>
    <x v="0"/>
    <n v="700"/>
    <n v="175"/>
    <n v="525"/>
    <x v="0"/>
  </r>
  <r>
    <x v="1"/>
    <n v="1185732"/>
    <x v="56"/>
    <x v="0"/>
    <x v="0"/>
    <s v="New York"/>
    <x v="0"/>
    <n v="65"/>
    <n v="1150"/>
    <x v="31"/>
    <n v="373750"/>
    <n v="0.5"/>
    <x v="1"/>
    <x v="3"/>
    <x v="0"/>
    <n v="650"/>
    <n v="325"/>
    <n v="325"/>
    <x v="0"/>
  </r>
  <r>
    <x v="1"/>
    <n v="1185732"/>
    <x v="57"/>
    <x v="0"/>
    <x v="0"/>
    <s v="New York"/>
    <x v="1"/>
    <n v="55.000000000000007"/>
    <n v="975"/>
    <x v="32"/>
    <n v="160875.00000000003"/>
    <n v="0.3"/>
    <x v="1"/>
    <x v="3"/>
    <x v="0"/>
    <n v="550.00000000000011"/>
    <n v="165.00000000000003"/>
    <n v="385.00000000000011"/>
    <x v="0"/>
  </r>
  <r>
    <x v="1"/>
    <n v="1185732"/>
    <x v="58"/>
    <x v="0"/>
    <x v="0"/>
    <s v="New York"/>
    <x v="2"/>
    <n v="55.000000000000007"/>
    <n v="920"/>
    <x v="33"/>
    <n v="177100"/>
    <n v="0.35"/>
    <x v="1"/>
    <x v="3"/>
    <x v="0"/>
    <n v="550.00000000000011"/>
    <n v="192.5"/>
    <n v="357.50000000000006"/>
    <x v="0"/>
  </r>
  <r>
    <x v="1"/>
    <n v="1185732"/>
    <x v="59"/>
    <x v="0"/>
    <x v="0"/>
    <s v="New York"/>
    <x v="3"/>
    <n v="55.000000000000007"/>
    <n v="900"/>
    <x v="34"/>
    <n v="173250"/>
    <n v="0.35"/>
    <x v="1"/>
    <x v="3"/>
    <x v="0"/>
    <n v="550.00000000000011"/>
    <n v="192.5"/>
    <n v="357.50000000000006"/>
    <x v="0"/>
  </r>
  <r>
    <x v="1"/>
    <n v="1185732"/>
    <x v="60"/>
    <x v="0"/>
    <x v="0"/>
    <s v="New York"/>
    <x v="4"/>
    <n v="65"/>
    <n v="875"/>
    <x v="29"/>
    <n v="170625"/>
    <n v="0.3"/>
    <x v="1"/>
    <x v="4"/>
    <x v="0"/>
    <n v="650"/>
    <n v="195"/>
    <n v="455"/>
    <x v="0"/>
  </r>
  <r>
    <x v="1"/>
    <n v="1185732"/>
    <x v="61"/>
    <x v="0"/>
    <x v="0"/>
    <s v="New York"/>
    <x v="5"/>
    <n v="70"/>
    <n v="975"/>
    <x v="22"/>
    <n v="170625"/>
    <n v="0.25"/>
    <x v="1"/>
    <x v="4"/>
    <x v="0"/>
    <n v="700"/>
    <n v="175"/>
    <n v="525"/>
    <x v="0"/>
  </r>
  <r>
    <x v="1"/>
    <n v="1185732"/>
    <x v="62"/>
    <x v="0"/>
    <x v="0"/>
    <s v="New York"/>
    <x v="0"/>
    <n v="65"/>
    <n v="1200"/>
    <x v="35"/>
    <n v="390000"/>
    <n v="0.5"/>
    <x v="1"/>
    <x v="4"/>
    <x v="0"/>
    <n v="650"/>
    <n v="325"/>
    <n v="325"/>
    <x v="0"/>
  </r>
  <r>
    <x v="1"/>
    <n v="1185732"/>
    <x v="63"/>
    <x v="0"/>
    <x v="0"/>
    <s v="New York"/>
    <x v="1"/>
    <n v="55.000000000000007"/>
    <n v="1000"/>
    <x v="21"/>
    <n v="165000.00000000003"/>
    <n v="0.3"/>
    <x v="1"/>
    <x v="4"/>
    <x v="0"/>
    <n v="550.00000000000011"/>
    <n v="165.00000000000003"/>
    <n v="385.00000000000011"/>
    <x v="0"/>
  </r>
  <r>
    <x v="1"/>
    <n v="1185732"/>
    <x v="64"/>
    <x v="0"/>
    <x v="0"/>
    <s v="New York"/>
    <x v="2"/>
    <n v="55.000000000000007"/>
    <n v="950"/>
    <x v="36"/>
    <n v="182875"/>
    <n v="0.35"/>
    <x v="1"/>
    <x v="4"/>
    <x v="0"/>
    <n v="550.00000000000011"/>
    <n v="192.5"/>
    <n v="357.50000000000006"/>
    <x v="0"/>
  </r>
  <r>
    <x v="1"/>
    <n v="1185732"/>
    <x v="65"/>
    <x v="0"/>
    <x v="0"/>
    <s v="New York"/>
    <x v="3"/>
    <n v="55.000000000000007"/>
    <n v="900"/>
    <x v="34"/>
    <n v="173250"/>
    <n v="0.35"/>
    <x v="1"/>
    <x v="4"/>
    <x v="0"/>
    <n v="550.00000000000011"/>
    <n v="192.5"/>
    <n v="357.50000000000006"/>
    <x v="0"/>
  </r>
  <r>
    <x v="1"/>
    <n v="1185732"/>
    <x v="66"/>
    <x v="0"/>
    <x v="0"/>
    <s v="New York"/>
    <x v="4"/>
    <n v="65"/>
    <n v="900"/>
    <x v="37"/>
    <n v="175500"/>
    <n v="0.3"/>
    <x v="1"/>
    <x v="4"/>
    <x v="0"/>
    <n v="650"/>
    <n v="195"/>
    <n v="455"/>
    <x v="0"/>
  </r>
  <r>
    <x v="1"/>
    <n v="1185732"/>
    <x v="67"/>
    <x v="0"/>
    <x v="0"/>
    <s v="New York"/>
    <x v="5"/>
    <n v="70"/>
    <n v="1000"/>
    <x v="30"/>
    <n v="175000"/>
    <n v="0.25"/>
    <x v="1"/>
    <x v="5"/>
    <x v="0"/>
    <n v="700"/>
    <n v="175"/>
    <n v="525"/>
    <x v="0"/>
  </r>
  <r>
    <x v="2"/>
    <n v="1197831"/>
    <x v="68"/>
    <x v="0"/>
    <x v="0"/>
    <s v="New York"/>
    <x v="0"/>
    <n v="25"/>
    <n v="900"/>
    <x v="38"/>
    <n v="78750"/>
    <n v="0.35"/>
    <x v="1"/>
    <x v="5"/>
    <x v="0"/>
    <n v="250"/>
    <n v="87.5"/>
    <n v="162.5"/>
    <x v="0"/>
  </r>
  <r>
    <x v="2"/>
    <n v="1197831"/>
    <x v="69"/>
    <x v="0"/>
    <x v="0"/>
    <s v="New York"/>
    <x v="1"/>
    <n v="35"/>
    <n v="900"/>
    <x v="39"/>
    <n v="110250"/>
    <n v="0.35"/>
    <x v="1"/>
    <x v="5"/>
    <x v="0"/>
    <n v="350"/>
    <n v="122.5"/>
    <n v="227.5"/>
    <x v="0"/>
  </r>
  <r>
    <x v="2"/>
    <n v="1197831"/>
    <x v="70"/>
    <x v="0"/>
    <x v="0"/>
    <s v="New York"/>
    <x v="2"/>
    <n v="35"/>
    <n v="700"/>
    <x v="40"/>
    <n v="85750"/>
    <n v="0.35"/>
    <x v="1"/>
    <x v="5"/>
    <x v="0"/>
    <n v="350"/>
    <n v="122.5"/>
    <n v="227.5"/>
    <x v="0"/>
  </r>
  <r>
    <x v="2"/>
    <n v="1197831"/>
    <x v="71"/>
    <x v="0"/>
    <x v="0"/>
    <s v="New York"/>
    <x v="3"/>
    <n v="35"/>
    <n v="700"/>
    <x v="40"/>
    <n v="110250"/>
    <n v="0.45"/>
    <x v="1"/>
    <x v="5"/>
    <x v="0"/>
    <n v="350"/>
    <n v="157.5"/>
    <n v="192.5"/>
    <x v="0"/>
  </r>
  <r>
    <x v="2"/>
    <n v="1197831"/>
    <x v="72"/>
    <x v="1"/>
    <x v="1"/>
    <s v="Houston"/>
    <x v="4"/>
    <n v="40"/>
    <n v="550"/>
    <x v="41"/>
    <n v="66000"/>
    <n v="0.3"/>
    <x v="1"/>
    <x v="5"/>
    <x v="0"/>
    <n v="400"/>
    <n v="120"/>
    <n v="280"/>
    <x v="0"/>
  </r>
  <r>
    <x v="2"/>
    <n v="1197831"/>
    <x v="73"/>
    <x v="1"/>
    <x v="1"/>
    <s v="Houston"/>
    <x v="5"/>
    <n v="35"/>
    <n v="700"/>
    <x v="40"/>
    <n v="122500"/>
    <n v="0.5"/>
    <x v="1"/>
    <x v="5"/>
    <x v="0"/>
    <n v="350"/>
    <n v="175"/>
    <n v="175"/>
    <x v="0"/>
  </r>
  <r>
    <x v="2"/>
    <n v="1197831"/>
    <x v="74"/>
    <x v="1"/>
    <x v="1"/>
    <s v="Houston"/>
    <x v="0"/>
    <n v="25"/>
    <n v="850"/>
    <x v="42"/>
    <n v="74375"/>
    <n v="0.35"/>
    <x v="1"/>
    <x v="5"/>
    <x v="0"/>
    <n v="250"/>
    <n v="87.5"/>
    <n v="162.5"/>
    <x v="0"/>
  </r>
  <r>
    <x v="2"/>
    <n v="1197831"/>
    <x v="75"/>
    <x v="1"/>
    <x v="1"/>
    <s v="Houston"/>
    <x v="1"/>
    <n v="35"/>
    <n v="850"/>
    <x v="43"/>
    <n v="104125"/>
    <n v="0.35"/>
    <x v="1"/>
    <x v="5"/>
    <x v="0"/>
    <n v="350"/>
    <n v="122.5"/>
    <n v="227.5"/>
    <x v="0"/>
  </r>
  <r>
    <x v="2"/>
    <n v="1197831"/>
    <x v="76"/>
    <x v="1"/>
    <x v="1"/>
    <s v="Houston"/>
    <x v="2"/>
    <n v="35"/>
    <n v="675"/>
    <x v="44"/>
    <n v="82687.5"/>
    <n v="0.35"/>
    <x v="1"/>
    <x v="5"/>
    <x v="0"/>
    <n v="350"/>
    <n v="122.5"/>
    <n v="227.5"/>
    <x v="0"/>
  </r>
  <r>
    <x v="2"/>
    <n v="1197831"/>
    <x v="77"/>
    <x v="1"/>
    <x v="1"/>
    <s v="Houston"/>
    <x v="3"/>
    <n v="35"/>
    <n v="625"/>
    <x v="45"/>
    <n v="98437.5"/>
    <n v="0.45"/>
    <x v="1"/>
    <x v="5"/>
    <x v="0"/>
    <n v="350"/>
    <n v="157.5"/>
    <n v="192.5"/>
    <x v="0"/>
  </r>
  <r>
    <x v="2"/>
    <n v="1197831"/>
    <x v="78"/>
    <x v="1"/>
    <x v="1"/>
    <s v="Houston"/>
    <x v="4"/>
    <n v="40"/>
    <n v="500"/>
    <x v="46"/>
    <n v="60000"/>
    <n v="0.3"/>
    <x v="1"/>
    <x v="5"/>
    <x v="0"/>
    <n v="400"/>
    <n v="120"/>
    <n v="280"/>
    <x v="0"/>
  </r>
  <r>
    <x v="2"/>
    <n v="1197831"/>
    <x v="79"/>
    <x v="1"/>
    <x v="1"/>
    <s v="Houston"/>
    <x v="5"/>
    <n v="35"/>
    <n v="700"/>
    <x v="40"/>
    <n v="122500"/>
    <n v="0.5"/>
    <x v="1"/>
    <x v="5"/>
    <x v="0"/>
    <n v="350"/>
    <n v="175"/>
    <n v="175"/>
    <x v="0"/>
  </r>
  <r>
    <x v="2"/>
    <n v="1197831"/>
    <x v="80"/>
    <x v="1"/>
    <x v="1"/>
    <s v="Houston"/>
    <x v="0"/>
    <n v="30"/>
    <n v="875"/>
    <x v="47"/>
    <n v="91875"/>
    <n v="0.35"/>
    <x v="1"/>
    <x v="5"/>
    <x v="0"/>
    <n v="300"/>
    <n v="105"/>
    <n v="195"/>
    <x v="0"/>
  </r>
  <r>
    <x v="2"/>
    <n v="1197831"/>
    <x v="81"/>
    <x v="1"/>
    <x v="1"/>
    <s v="Houston"/>
    <x v="1"/>
    <n v="40"/>
    <n v="875"/>
    <x v="48"/>
    <n v="122499.99999999999"/>
    <n v="0.35"/>
    <x v="1"/>
    <x v="6"/>
    <x v="0"/>
    <n v="400"/>
    <n v="139.99999999999997"/>
    <n v="260"/>
    <x v="0"/>
  </r>
  <r>
    <x v="2"/>
    <n v="1197831"/>
    <x v="82"/>
    <x v="1"/>
    <x v="1"/>
    <s v="Houston"/>
    <x v="2"/>
    <n v="35"/>
    <n v="700"/>
    <x v="40"/>
    <n v="85750"/>
    <n v="0.35"/>
    <x v="1"/>
    <x v="6"/>
    <x v="0"/>
    <n v="350"/>
    <n v="122.5"/>
    <n v="227.5"/>
    <x v="0"/>
  </r>
  <r>
    <x v="2"/>
    <n v="1197831"/>
    <x v="83"/>
    <x v="1"/>
    <x v="1"/>
    <s v="Houston"/>
    <x v="3"/>
    <n v="40"/>
    <n v="600"/>
    <x v="49"/>
    <n v="108000"/>
    <n v="0.45"/>
    <x v="1"/>
    <x v="6"/>
    <x v="0"/>
    <n v="400"/>
    <n v="180"/>
    <n v="220"/>
    <x v="0"/>
  </r>
  <r>
    <x v="2"/>
    <n v="1197831"/>
    <x v="84"/>
    <x v="1"/>
    <x v="1"/>
    <s v="Houston"/>
    <x v="4"/>
    <n v="45"/>
    <n v="500"/>
    <x v="38"/>
    <n v="67500"/>
    <n v="0.3"/>
    <x v="1"/>
    <x v="6"/>
    <x v="0"/>
    <n v="450"/>
    <n v="135"/>
    <n v="315"/>
    <x v="0"/>
  </r>
  <r>
    <x v="2"/>
    <n v="1197831"/>
    <x v="85"/>
    <x v="1"/>
    <x v="1"/>
    <s v="Houston"/>
    <x v="5"/>
    <n v="40"/>
    <n v="650"/>
    <x v="50"/>
    <n v="130000"/>
    <n v="0.5"/>
    <x v="1"/>
    <x v="6"/>
    <x v="0"/>
    <n v="400"/>
    <n v="200"/>
    <n v="200"/>
    <x v="0"/>
  </r>
  <r>
    <x v="2"/>
    <n v="1197831"/>
    <x v="86"/>
    <x v="1"/>
    <x v="1"/>
    <s v="Houston"/>
    <x v="0"/>
    <n v="30"/>
    <n v="900"/>
    <x v="51"/>
    <n v="94500"/>
    <n v="0.35"/>
    <x v="1"/>
    <x v="6"/>
    <x v="0"/>
    <n v="300"/>
    <n v="105"/>
    <n v="195"/>
    <x v="0"/>
  </r>
  <r>
    <x v="2"/>
    <n v="1197831"/>
    <x v="87"/>
    <x v="1"/>
    <x v="1"/>
    <s v="Houston"/>
    <x v="1"/>
    <n v="40"/>
    <n v="900"/>
    <x v="11"/>
    <n v="125999.99999999999"/>
    <n v="0.35"/>
    <x v="1"/>
    <x v="6"/>
    <x v="0"/>
    <n v="400"/>
    <n v="139.99999999999997"/>
    <n v="260"/>
    <x v="0"/>
  </r>
  <r>
    <x v="2"/>
    <n v="1197831"/>
    <x v="88"/>
    <x v="1"/>
    <x v="1"/>
    <s v="Houston"/>
    <x v="2"/>
    <n v="35"/>
    <n v="725"/>
    <x v="52"/>
    <n v="88812.5"/>
    <n v="0.35"/>
    <x v="1"/>
    <x v="6"/>
    <x v="0"/>
    <n v="350"/>
    <n v="122.5"/>
    <n v="227.5"/>
    <x v="0"/>
  </r>
  <r>
    <x v="2"/>
    <n v="1197831"/>
    <x v="89"/>
    <x v="1"/>
    <x v="1"/>
    <s v="Houston"/>
    <x v="3"/>
    <n v="40"/>
    <n v="625"/>
    <x v="53"/>
    <n v="112500"/>
    <n v="0.45"/>
    <x v="1"/>
    <x v="6"/>
    <x v="0"/>
    <n v="400"/>
    <n v="180"/>
    <n v="220"/>
    <x v="0"/>
  </r>
  <r>
    <x v="1"/>
    <n v="1197831"/>
    <x v="90"/>
    <x v="1"/>
    <x v="1"/>
    <s v="Houston"/>
    <x v="4"/>
    <n v="45"/>
    <n v="525"/>
    <x v="44"/>
    <n v="70875"/>
    <n v="0.3"/>
    <x v="1"/>
    <x v="6"/>
    <x v="0"/>
    <n v="450"/>
    <n v="135"/>
    <n v="315"/>
    <x v="0"/>
  </r>
  <r>
    <x v="1"/>
    <n v="1197831"/>
    <x v="91"/>
    <x v="1"/>
    <x v="1"/>
    <s v="Houston"/>
    <x v="5"/>
    <n v="40"/>
    <n v="800"/>
    <x v="54"/>
    <n v="160000"/>
    <n v="0.5"/>
    <x v="1"/>
    <x v="6"/>
    <x v="0"/>
    <n v="400"/>
    <n v="200"/>
    <n v="200"/>
    <x v="0"/>
  </r>
  <r>
    <x v="1"/>
    <n v="1197831"/>
    <x v="92"/>
    <x v="1"/>
    <x v="1"/>
    <s v="Houston"/>
    <x v="0"/>
    <n v="30"/>
    <n v="925"/>
    <x v="55"/>
    <n v="97125"/>
    <n v="0.35"/>
    <x v="1"/>
    <x v="6"/>
    <x v="0"/>
    <n v="300"/>
    <n v="105"/>
    <n v="195"/>
    <x v="0"/>
  </r>
  <r>
    <x v="1"/>
    <n v="1197831"/>
    <x v="93"/>
    <x v="1"/>
    <x v="1"/>
    <s v="Houston"/>
    <x v="1"/>
    <n v="40"/>
    <n v="925"/>
    <x v="56"/>
    <n v="129499.99999999999"/>
    <n v="0.35"/>
    <x v="1"/>
    <x v="6"/>
    <x v="0"/>
    <n v="400"/>
    <n v="139.99999999999997"/>
    <n v="260"/>
    <x v="0"/>
  </r>
  <r>
    <x v="1"/>
    <n v="1197831"/>
    <x v="94"/>
    <x v="1"/>
    <x v="1"/>
    <s v="Houston"/>
    <x v="2"/>
    <n v="35"/>
    <n v="775"/>
    <x v="57"/>
    <n v="94937.5"/>
    <n v="0.35"/>
    <x v="1"/>
    <x v="6"/>
    <x v="0"/>
    <n v="350"/>
    <n v="122.5"/>
    <n v="227.5"/>
    <x v="0"/>
  </r>
  <r>
    <x v="1"/>
    <n v="1197831"/>
    <x v="95"/>
    <x v="1"/>
    <x v="1"/>
    <s v="Houston"/>
    <x v="3"/>
    <n v="40"/>
    <n v="700"/>
    <x v="58"/>
    <n v="126000"/>
    <n v="0.45"/>
    <x v="1"/>
    <x v="6"/>
    <x v="0"/>
    <n v="400"/>
    <n v="180"/>
    <n v="220"/>
    <x v="0"/>
  </r>
  <r>
    <x v="1"/>
    <n v="1197831"/>
    <x v="96"/>
    <x v="1"/>
    <x v="1"/>
    <s v="Houston"/>
    <x v="4"/>
    <n v="45"/>
    <n v="600"/>
    <x v="51"/>
    <n v="81000"/>
    <n v="0.3"/>
    <x v="1"/>
    <x v="6"/>
    <x v="0"/>
    <n v="450"/>
    <n v="135"/>
    <n v="315"/>
    <x v="0"/>
  </r>
  <r>
    <x v="1"/>
    <n v="1197831"/>
    <x v="97"/>
    <x v="1"/>
    <x v="1"/>
    <s v="Houston"/>
    <x v="5"/>
    <n v="40"/>
    <n v="950"/>
    <x v="7"/>
    <n v="190000"/>
    <n v="0.5"/>
    <x v="1"/>
    <x v="6"/>
    <x v="0"/>
    <n v="400"/>
    <n v="200"/>
    <n v="200"/>
    <x v="0"/>
  </r>
  <r>
    <x v="1"/>
    <n v="1197831"/>
    <x v="98"/>
    <x v="1"/>
    <x v="1"/>
    <s v="Houston"/>
    <x v="0"/>
    <n v="40"/>
    <n v="950"/>
    <x v="7"/>
    <n v="133000"/>
    <n v="0.35"/>
    <x v="1"/>
    <x v="6"/>
    <x v="0"/>
    <n v="400"/>
    <n v="140"/>
    <n v="260"/>
    <x v="0"/>
  </r>
  <r>
    <x v="1"/>
    <n v="1197831"/>
    <x v="99"/>
    <x v="1"/>
    <x v="1"/>
    <s v="Houston"/>
    <x v="1"/>
    <n v="45"/>
    <n v="950"/>
    <x v="59"/>
    <n v="149625"/>
    <n v="0.35"/>
    <x v="1"/>
    <x v="6"/>
    <x v="0"/>
    <n v="450"/>
    <n v="157.5"/>
    <n v="292.5"/>
    <x v="0"/>
  </r>
  <r>
    <x v="1"/>
    <n v="1197831"/>
    <x v="100"/>
    <x v="1"/>
    <x v="1"/>
    <s v="Houston"/>
    <x v="2"/>
    <n v="40"/>
    <n v="800"/>
    <x v="54"/>
    <n v="112000"/>
    <n v="0.35"/>
    <x v="1"/>
    <x v="6"/>
    <x v="0"/>
    <n v="400"/>
    <n v="140"/>
    <n v="260"/>
    <x v="0"/>
  </r>
  <r>
    <x v="1"/>
    <n v="1197831"/>
    <x v="101"/>
    <x v="1"/>
    <x v="1"/>
    <s v="Houston"/>
    <x v="3"/>
    <n v="40"/>
    <n v="750"/>
    <x v="60"/>
    <n v="135000"/>
    <n v="0.45"/>
    <x v="1"/>
    <x v="6"/>
    <x v="0"/>
    <n v="400"/>
    <n v="180"/>
    <n v="220"/>
    <x v="0"/>
  </r>
  <r>
    <x v="1"/>
    <n v="1197831"/>
    <x v="102"/>
    <x v="1"/>
    <x v="1"/>
    <s v="Houston"/>
    <x v="4"/>
    <n v="45"/>
    <n v="650"/>
    <x v="61"/>
    <n v="87750"/>
    <n v="0.3"/>
    <x v="1"/>
    <x v="6"/>
    <x v="0"/>
    <n v="450"/>
    <n v="135"/>
    <n v="315"/>
    <x v="0"/>
  </r>
  <r>
    <x v="1"/>
    <n v="1197831"/>
    <x v="103"/>
    <x v="1"/>
    <x v="1"/>
    <s v="Houston"/>
    <x v="5"/>
    <n v="50"/>
    <n v="1000"/>
    <x v="1"/>
    <n v="250000"/>
    <n v="0.5"/>
    <x v="1"/>
    <x v="6"/>
    <x v="0"/>
    <n v="500"/>
    <n v="250"/>
    <n v="250"/>
    <x v="0"/>
  </r>
  <r>
    <x v="1"/>
    <n v="1197831"/>
    <x v="104"/>
    <x v="1"/>
    <x v="1"/>
    <s v="Houston"/>
    <x v="0"/>
    <n v="40"/>
    <n v="950"/>
    <x v="7"/>
    <n v="133000"/>
    <n v="0.35"/>
    <x v="1"/>
    <x v="6"/>
    <x v="0"/>
    <n v="400"/>
    <n v="140"/>
    <n v="260"/>
    <x v="0"/>
  </r>
  <r>
    <x v="1"/>
    <n v="1197831"/>
    <x v="105"/>
    <x v="1"/>
    <x v="1"/>
    <s v="Houston"/>
    <x v="1"/>
    <n v="45"/>
    <n v="950"/>
    <x v="59"/>
    <n v="149625"/>
    <n v="0.35"/>
    <x v="1"/>
    <x v="6"/>
    <x v="0"/>
    <n v="450"/>
    <n v="157.5"/>
    <n v="292.5"/>
    <x v="0"/>
  </r>
  <r>
    <x v="1"/>
    <n v="1197831"/>
    <x v="106"/>
    <x v="1"/>
    <x v="1"/>
    <s v="Houston"/>
    <x v="2"/>
    <n v="40"/>
    <n v="1100"/>
    <x v="62"/>
    <n v="154000"/>
    <n v="0.35"/>
    <x v="1"/>
    <x v="6"/>
    <x v="0"/>
    <n v="400"/>
    <n v="140"/>
    <n v="260"/>
    <x v="0"/>
  </r>
  <r>
    <x v="1"/>
    <n v="1197831"/>
    <x v="107"/>
    <x v="1"/>
    <x v="1"/>
    <s v="Houston"/>
    <x v="3"/>
    <n v="40"/>
    <n v="700"/>
    <x v="58"/>
    <n v="126000"/>
    <n v="0.45"/>
    <x v="1"/>
    <x v="6"/>
    <x v="0"/>
    <n v="400"/>
    <n v="180"/>
    <n v="220"/>
    <x v="0"/>
  </r>
  <r>
    <x v="1"/>
    <n v="1197831"/>
    <x v="108"/>
    <x v="1"/>
    <x v="1"/>
    <s v="Houston"/>
    <x v="4"/>
    <n v="45"/>
    <n v="700"/>
    <x v="39"/>
    <n v="94500"/>
    <n v="0.3"/>
    <x v="1"/>
    <x v="6"/>
    <x v="0"/>
    <n v="450"/>
    <n v="135"/>
    <n v="315"/>
    <x v="0"/>
  </r>
  <r>
    <x v="1"/>
    <n v="1197831"/>
    <x v="109"/>
    <x v="1"/>
    <x v="1"/>
    <s v="Houston"/>
    <x v="5"/>
    <n v="50"/>
    <n v="975"/>
    <x v="63"/>
    <n v="243750"/>
    <n v="0.5"/>
    <x v="1"/>
    <x v="6"/>
    <x v="0"/>
    <n v="500"/>
    <n v="250"/>
    <n v="250"/>
    <x v="0"/>
  </r>
  <r>
    <x v="1"/>
    <n v="1197831"/>
    <x v="110"/>
    <x v="1"/>
    <x v="1"/>
    <s v="Houston"/>
    <x v="0"/>
    <n v="40"/>
    <n v="925"/>
    <x v="56"/>
    <n v="129499.99999999999"/>
    <n v="0.35"/>
    <x v="1"/>
    <x v="6"/>
    <x v="0"/>
    <n v="400"/>
    <n v="139.99999999999997"/>
    <n v="260"/>
    <x v="0"/>
  </r>
  <r>
    <x v="1"/>
    <n v="1197831"/>
    <x v="111"/>
    <x v="1"/>
    <x v="1"/>
    <s v="Houston"/>
    <x v="1"/>
    <n v="45"/>
    <n v="925"/>
    <x v="64"/>
    <n v="145687.5"/>
    <n v="0.35"/>
    <x v="1"/>
    <x v="6"/>
    <x v="0"/>
    <n v="450"/>
    <n v="157.5"/>
    <n v="292.5"/>
    <x v="0"/>
  </r>
  <r>
    <x v="1"/>
    <n v="1197831"/>
    <x v="112"/>
    <x v="1"/>
    <x v="1"/>
    <s v="Houston"/>
    <x v="2"/>
    <n v="40"/>
    <n v="1100"/>
    <x v="62"/>
    <n v="154000"/>
    <n v="0.35"/>
    <x v="1"/>
    <x v="7"/>
    <x v="0"/>
    <n v="400"/>
    <n v="140"/>
    <n v="260"/>
    <x v="0"/>
  </r>
  <r>
    <x v="1"/>
    <n v="1197831"/>
    <x v="113"/>
    <x v="1"/>
    <x v="1"/>
    <s v="Houston"/>
    <x v="3"/>
    <n v="40"/>
    <n v="650"/>
    <x v="50"/>
    <n v="117000"/>
    <n v="0.45"/>
    <x v="1"/>
    <x v="7"/>
    <x v="0"/>
    <n v="400"/>
    <n v="180"/>
    <n v="220"/>
    <x v="0"/>
  </r>
  <r>
    <x v="1"/>
    <n v="1197831"/>
    <x v="114"/>
    <x v="1"/>
    <x v="1"/>
    <s v="Houston"/>
    <x v="4"/>
    <n v="45"/>
    <n v="650"/>
    <x v="61"/>
    <n v="87750"/>
    <n v="0.3"/>
    <x v="1"/>
    <x v="7"/>
    <x v="0"/>
    <n v="450"/>
    <n v="135"/>
    <n v="315"/>
    <x v="0"/>
  </r>
  <r>
    <x v="1"/>
    <n v="1197831"/>
    <x v="115"/>
    <x v="1"/>
    <x v="1"/>
    <s v="Houston"/>
    <x v="5"/>
    <n v="50"/>
    <n v="900"/>
    <x v="6"/>
    <n v="225000"/>
    <n v="0.5"/>
    <x v="1"/>
    <x v="7"/>
    <x v="0"/>
    <n v="500"/>
    <n v="250"/>
    <n v="250"/>
    <x v="0"/>
  </r>
  <r>
    <x v="1"/>
    <n v="1197831"/>
    <x v="116"/>
    <x v="1"/>
    <x v="1"/>
    <s v="Houston"/>
    <x v="0"/>
    <n v="45"/>
    <n v="850"/>
    <x v="3"/>
    <n v="133875"/>
    <n v="0.35"/>
    <x v="1"/>
    <x v="7"/>
    <x v="0"/>
    <n v="450"/>
    <n v="157.5"/>
    <n v="292.5"/>
    <x v="0"/>
  </r>
  <r>
    <x v="1"/>
    <n v="1197831"/>
    <x v="117"/>
    <x v="1"/>
    <x v="1"/>
    <s v="Houston"/>
    <x v="1"/>
    <n v="45"/>
    <n v="850"/>
    <x v="3"/>
    <n v="133875"/>
    <n v="0.35"/>
    <x v="1"/>
    <x v="7"/>
    <x v="0"/>
    <n v="450"/>
    <n v="157.5"/>
    <n v="292.5"/>
    <x v="0"/>
  </r>
  <r>
    <x v="1"/>
    <n v="1197831"/>
    <x v="118"/>
    <x v="1"/>
    <x v="1"/>
    <s v="Houston"/>
    <x v="2"/>
    <n v="50"/>
    <n v="900"/>
    <x v="6"/>
    <n v="157500"/>
    <n v="0.35"/>
    <x v="1"/>
    <x v="7"/>
    <x v="0"/>
    <n v="500"/>
    <n v="175"/>
    <n v="325"/>
    <x v="0"/>
  </r>
  <r>
    <x v="1"/>
    <n v="1197831"/>
    <x v="119"/>
    <x v="1"/>
    <x v="1"/>
    <s v="Houston"/>
    <x v="3"/>
    <n v="50"/>
    <n v="625"/>
    <x v="65"/>
    <n v="140625"/>
    <n v="0.45"/>
    <x v="1"/>
    <x v="7"/>
    <x v="0"/>
    <n v="500"/>
    <n v="225"/>
    <n v="275"/>
    <x v="0"/>
  </r>
  <r>
    <x v="1"/>
    <n v="1197831"/>
    <x v="120"/>
    <x v="1"/>
    <x v="1"/>
    <s v="Houston"/>
    <x v="4"/>
    <n v="45"/>
    <n v="625"/>
    <x v="66"/>
    <n v="84375"/>
    <n v="0.3"/>
    <x v="1"/>
    <x v="7"/>
    <x v="0"/>
    <n v="450"/>
    <n v="135"/>
    <n v="315"/>
    <x v="0"/>
  </r>
  <r>
    <x v="1"/>
    <n v="1197831"/>
    <x v="121"/>
    <x v="1"/>
    <x v="1"/>
    <s v="Houston"/>
    <x v="5"/>
    <n v="55.000000000000007"/>
    <n v="850"/>
    <x v="67"/>
    <n v="233750.00000000003"/>
    <n v="0.5"/>
    <x v="1"/>
    <x v="7"/>
    <x v="0"/>
    <n v="550.00000000000011"/>
    <n v="275.00000000000006"/>
    <n v="275.00000000000006"/>
    <x v="0"/>
  </r>
  <r>
    <x v="1"/>
    <n v="1197831"/>
    <x v="122"/>
    <x v="1"/>
    <x v="1"/>
    <s v="Houston"/>
    <x v="0"/>
    <n v="45"/>
    <n v="800"/>
    <x v="11"/>
    <n v="125999.99999999999"/>
    <n v="0.35"/>
    <x v="1"/>
    <x v="7"/>
    <x v="0"/>
    <n v="450"/>
    <n v="157.49999999999997"/>
    <n v="292.5"/>
    <x v="0"/>
  </r>
  <r>
    <x v="1"/>
    <n v="1197831"/>
    <x v="123"/>
    <x v="1"/>
    <x v="1"/>
    <s v="Houston"/>
    <x v="1"/>
    <n v="45"/>
    <n v="800"/>
    <x v="11"/>
    <n v="125999.99999999999"/>
    <n v="0.35"/>
    <x v="1"/>
    <x v="7"/>
    <x v="0"/>
    <n v="450"/>
    <n v="157.49999999999997"/>
    <n v="292.5"/>
    <x v="0"/>
  </r>
  <r>
    <x v="1"/>
    <n v="1197831"/>
    <x v="124"/>
    <x v="1"/>
    <x v="1"/>
    <s v="Houston"/>
    <x v="2"/>
    <n v="50"/>
    <n v="750"/>
    <x v="68"/>
    <n v="131250"/>
    <n v="0.35"/>
    <x v="1"/>
    <x v="7"/>
    <x v="0"/>
    <n v="500"/>
    <n v="175"/>
    <n v="325"/>
    <x v="0"/>
  </r>
  <r>
    <x v="1"/>
    <n v="1197831"/>
    <x v="125"/>
    <x v="1"/>
    <x v="1"/>
    <s v="Houston"/>
    <x v="3"/>
    <n v="50"/>
    <n v="600"/>
    <x v="60"/>
    <n v="135000"/>
    <n v="0.45"/>
    <x v="1"/>
    <x v="7"/>
    <x v="0"/>
    <n v="500"/>
    <n v="225"/>
    <n v="275"/>
    <x v="0"/>
  </r>
  <r>
    <x v="1"/>
    <n v="1197831"/>
    <x v="126"/>
    <x v="1"/>
    <x v="1"/>
    <s v="Houston"/>
    <x v="4"/>
    <n v="45"/>
    <n v="575"/>
    <x v="69"/>
    <n v="77625"/>
    <n v="0.3"/>
    <x v="1"/>
    <x v="7"/>
    <x v="0"/>
    <n v="450"/>
    <n v="135"/>
    <n v="315"/>
    <x v="0"/>
  </r>
  <r>
    <x v="1"/>
    <n v="1197831"/>
    <x v="127"/>
    <x v="1"/>
    <x v="1"/>
    <s v="Houston"/>
    <x v="5"/>
    <n v="55.000000000000007"/>
    <n v="750"/>
    <x v="70"/>
    <n v="206250.00000000003"/>
    <n v="0.5"/>
    <x v="1"/>
    <x v="7"/>
    <x v="0"/>
    <n v="550.00000000000011"/>
    <n v="275.00000000000006"/>
    <n v="275.00000000000006"/>
    <x v="0"/>
  </r>
  <r>
    <x v="1"/>
    <n v="1197831"/>
    <x v="128"/>
    <x v="1"/>
    <x v="1"/>
    <s v="Houston"/>
    <x v="0"/>
    <n v="45"/>
    <n v="900"/>
    <x v="71"/>
    <n v="141750"/>
    <n v="0.35"/>
    <x v="1"/>
    <x v="8"/>
    <x v="0"/>
    <n v="450"/>
    <n v="157.5"/>
    <n v="292.5"/>
    <x v="0"/>
  </r>
  <r>
    <x v="1"/>
    <n v="1197831"/>
    <x v="129"/>
    <x v="1"/>
    <x v="1"/>
    <s v="Houston"/>
    <x v="1"/>
    <n v="45"/>
    <n v="900"/>
    <x v="71"/>
    <n v="141750"/>
    <n v="0.35"/>
    <x v="1"/>
    <x v="8"/>
    <x v="0"/>
    <n v="450"/>
    <n v="157.5"/>
    <n v="292.5"/>
    <x v="0"/>
  </r>
  <r>
    <x v="1"/>
    <n v="1197831"/>
    <x v="130"/>
    <x v="1"/>
    <x v="1"/>
    <s v="Houston"/>
    <x v="2"/>
    <n v="50"/>
    <n v="825"/>
    <x v="72"/>
    <n v="144375"/>
    <n v="0.35"/>
    <x v="1"/>
    <x v="8"/>
    <x v="0"/>
    <n v="500"/>
    <n v="175"/>
    <n v="325"/>
    <x v="0"/>
  </r>
  <r>
    <x v="1"/>
    <n v="1197831"/>
    <x v="131"/>
    <x v="1"/>
    <x v="1"/>
    <s v="Houston"/>
    <x v="3"/>
    <n v="50"/>
    <n v="675"/>
    <x v="73"/>
    <n v="151875"/>
    <n v="0.45"/>
    <x v="1"/>
    <x v="8"/>
    <x v="0"/>
    <n v="500"/>
    <n v="225"/>
    <n v="275"/>
    <x v="0"/>
  </r>
  <r>
    <x v="1"/>
    <n v="1197831"/>
    <x v="132"/>
    <x v="1"/>
    <x v="1"/>
    <s v="Houston"/>
    <x v="4"/>
    <n v="45"/>
    <n v="650"/>
    <x v="61"/>
    <n v="87750"/>
    <n v="0.3"/>
    <x v="1"/>
    <x v="8"/>
    <x v="0"/>
    <n v="450"/>
    <n v="135"/>
    <n v="315"/>
    <x v="0"/>
  </r>
  <r>
    <x v="1"/>
    <n v="1197831"/>
    <x v="133"/>
    <x v="1"/>
    <x v="1"/>
    <s v="Houston"/>
    <x v="5"/>
    <n v="55.000000000000007"/>
    <n v="850"/>
    <x v="67"/>
    <n v="233750.00000000003"/>
    <n v="0.5"/>
    <x v="1"/>
    <x v="8"/>
    <x v="0"/>
    <n v="550.00000000000011"/>
    <n v="275.00000000000006"/>
    <n v="275.00000000000006"/>
    <x v="0"/>
  </r>
  <r>
    <x v="1"/>
    <n v="1197831"/>
    <x v="134"/>
    <x v="1"/>
    <x v="1"/>
    <s v="Houston"/>
    <x v="0"/>
    <n v="45"/>
    <n v="950"/>
    <x v="59"/>
    <n v="149625"/>
    <n v="0.35"/>
    <x v="1"/>
    <x v="8"/>
    <x v="0"/>
    <n v="450"/>
    <n v="157.5"/>
    <n v="292.5"/>
    <x v="0"/>
  </r>
  <r>
    <x v="1"/>
    <n v="1197831"/>
    <x v="135"/>
    <x v="1"/>
    <x v="1"/>
    <s v="Houston"/>
    <x v="1"/>
    <n v="45"/>
    <n v="950"/>
    <x v="59"/>
    <n v="149625"/>
    <n v="0.35"/>
    <x v="1"/>
    <x v="8"/>
    <x v="0"/>
    <n v="450"/>
    <n v="157.5"/>
    <n v="292.5"/>
    <x v="0"/>
  </r>
  <r>
    <x v="1"/>
    <n v="1197831"/>
    <x v="136"/>
    <x v="1"/>
    <x v="1"/>
    <s v="Houston"/>
    <x v="2"/>
    <n v="50"/>
    <n v="850"/>
    <x v="17"/>
    <n v="148750"/>
    <n v="0.35"/>
    <x v="1"/>
    <x v="8"/>
    <x v="0"/>
    <n v="500"/>
    <n v="175"/>
    <n v="325"/>
    <x v="0"/>
  </r>
  <r>
    <x v="1"/>
    <n v="1197831"/>
    <x v="137"/>
    <x v="1"/>
    <x v="1"/>
    <s v="Houston"/>
    <x v="3"/>
    <n v="50"/>
    <n v="700"/>
    <x v="48"/>
    <n v="157500"/>
    <n v="0.45"/>
    <x v="1"/>
    <x v="8"/>
    <x v="0"/>
    <n v="500"/>
    <n v="225"/>
    <n v="275"/>
    <x v="0"/>
  </r>
  <r>
    <x v="1"/>
    <n v="1197831"/>
    <x v="138"/>
    <x v="1"/>
    <x v="1"/>
    <s v="Houston"/>
    <x v="4"/>
    <n v="45"/>
    <n v="650"/>
    <x v="61"/>
    <n v="87750"/>
    <n v="0.3"/>
    <x v="1"/>
    <x v="8"/>
    <x v="0"/>
    <n v="450"/>
    <n v="135"/>
    <n v="315"/>
    <x v="0"/>
  </r>
  <r>
    <x v="1"/>
    <n v="1197831"/>
    <x v="139"/>
    <x v="1"/>
    <x v="1"/>
    <s v="Houston"/>
    <x v="5"/>
    <n v="55.000000000000007"/>
    <n v="900"/>
    <x v="34"/>
    <n v="247500.00000000003"/>
    <n v="0.5"/>
    <x v="1"/>
    <x v="8"/>
    <x v="0"/>
    <n v="550.00000000000011"/>
    <n v="275.00000000000006"/>
    <n v="275.00000000000006"/>
    <x v="0"/>
  </r>
  <r>
    <x v="3"/>
    <n v="1128299"/>
    <x v="140"/>
    <x v="1"/>
    <x v="1"/>
    <s v="Houston"/>
    <x v="0"/>
    <n v="40"/>
    <n v="775"/>
    <x v="74"/>
    <n v="108500.00000000001"/>
    <n v="0.35000000000000003"/>
    <x v="1"/>
    <x v="9"/>
    <x v="0"/>
    <n v="400"/>
    <n v="140.00000000000003"/>
    <n v="260"/>
    <x v="0"/>
  </r>
  <r>
    <x v="3"/>
    <n v="1128299"/>
    <x v="141"/>
    <x v="1"/>
    <x v="1"/>
    <s v="Houston"/>
    <x v="1"/>
    <n v="50"/>
    <n v="775"/>
    <x v="75"/>
    <n v="77500"/>
    <n v="0.2"/>
    <x v="1"/>
    <x v="9"/>
    <x v="0"/>
    <n v="500"/>
    <n v="100"/>
    <n v="400"/>
    <x v="0"/>
  </r>
  <r>
    <x v="3"/>
    <n v="1128299"/>
    <x v="142"/>
    <x v="1"/>
    <x v="1"/>
    <s v="Houston"/>
    <x v="2"/>
    <n v="50"/>
    <n v="775"/>
    <x v="75"/>
    <n v="135625"/>
    <n v="0.35000000000000003"/>
    <x v="1"/>
    <x v="9"/>
    <x v="0"/>
    <n v="500"/>
    <n v="175"/>
    <n v="325"/>
    <x v="0"/>
  </r>
  <r>
    <x v="3"/>
    <n v="1128299"/>
    <x v="143"/>
    <x v="1"/>
    <x v="1"/>
    <s v="Houston"/>
    <x v="3"/>
    <n v="50"/>
    <n v="625"/>
    <x v="65"/>
    <n v="93750"/>
    <n v="0.3"/>
    <x v="1"/>
    <x v="9"/>
    <x v="0"/>
    <n v="500"/>
    <n v="150"/>
    <n v="350"/>
    <x v="0"/>
  </r>
  <r>
    <x v="3"/>
    <n v="1128299"/>
    <x v="144"/>
    <x v="2"/>
    <x v="2"/>
    <s v="San Francisco"/>
    <x v="4"/>
    <n v="55.000000000000007"/>
    <n v="575"/>
    <x v="76"/>
    <n v="158125.00000000003"/>
    <n v="0.5"/>
    <x v="1"/>
    <x v="9"/>
    <x v="0"/>
    <n v="550.00000000000011"/>
    <n v="275.00000000000006"/>
    <n v="275.00000000000006"/>
    <x v="0"/>
  </r>
  <r>
    <x v="3"/>
    <n v="1128299"/>
    <x v="145"/>
    <x v="2"/>
    <x v="2"/>
    <s v="San Francisco"/>
    <x v="5"/>
    <n v="50"/>
    <n v="775"/>
    <x v="75"/>
    <n v="58125.000000000007"/>
    <n v="0.15000000000000002"/>
    <x v="1"/>
    <x v="9"/>
    <x v="0"/>
    <n v="500"/>
    <n v="75.000000000000014"/>
    <n v="425"/>
    <x v="0"/>
  </r>
  <r>
    <x v="3"/>
    <n v="1128299"/>
    <x v="146"/>
    <x v="2"/>
    <x v="2"/>
    <s v="San Francisco"/>
    <x v="0"/>
    <n v="40"/>
    <n v="825"/>
    <x v="77"/>
    <n v="115500.00000000001"/>
    <n v="0.35000000000000003"/>
    <x v="1"/>
    <x v="9"/>
    <x v="0"/>
    <n v="400"/>
    <n v="140.00000000000003"/>
    <n v="260"/>
    <x v="0"/>
  </r>
  <r>
    <x v="3"/>
    <n v="1128299"/>
    <x v="147"/>
    <x v="2"/>
    <x v="2"/>
    <s v="San Francisco"/>
    <x v="1"/>
    <n v="50"/>
    <n v="725"/>
    <x v="78"/>
    <n v="72500"/>
    <n v="0.2"/>
    <x v="1"/>
    <x v="9"/>
    <x v="0"/>
    <n v="500"/>
    <n v="100"/>
    <n v="400"/>
    <x v="0"/>
  </r>
  <r>
    <x v="3"/>
    <n v="1128299"/>
    <x v="148"/>
    <x v="2"/>
    <x v="2"/>
    <s v="San Francisco"/>
    <x v="2"/>
    <n v="50"/>
    <n v="725"/>
    <x v="78"/>
    <n v="126875.00000000001"/>
    <n v="0.35000000000000003"/>
    <x v="1"/>
    <x v="9"/>
    <x v="0"/>
    <n v="500"/>
    <n v="175.00000000000003"/>
    <n v="325"/>
    <x v="0"/>
  </r>
  <r>
    <x v="3"/>
    <n v="1128299"/>
    <x v="149"/>
    <x v="2"/>
    <x v="2"/>
    <s v="San Francisco"/>
    <x v="3"/>
    <n v="50"/>
    <n v="575"/>
    <x v="79"/>
    <n v="86250"/>
    <n v="0.3"/>
    <x v="1"/>
    <x v="9"/>
    <x v="0"/>
    <n v="500"/>
    <n v="150"/>
    <n v="350"/>
    <x v="0"/>
  </r>
  <r>
    <x v="3"/>
    <n v="1128299"/>
    <x v="150"/>
    <x v="2"/>
    <x v="2"/>
    <s v="San Francisco"/>
    <x v="4"/>
    <n v="55.000000000000007"/>
    <n v="500"/>
    <x v="80"/>
    <n v="137500.00000000003"/>
    <n v="0.5"/>
    <x v="1"/>
    <x v="9"/>
    <x v="0"/>
    <n v="550.00000000000011"/>
    <n v="275.00000000000006"/>
    <n v="275.00000000000006"/>
    <x v="0"/>
  </r>
  <r>
    <x v="3"/>
    <n v="1128299"/>
    <x v="151"/>
    <x v="2"/>
    <x v="2"/>
    <s v="San Francisco"/>
    <x v="5"/>
    <n v="50"/>
    <n v="700"/>
    <x v="48"/>
    <n v="52500.000000000007"/>
    <n v="0.15000000000000002"/>
    <x v="1"/>
    <x v="9"/>
    <x v="0"/>
    <n v="500"/>
    <n v="75.000000000000014"/>
    <n v="425"/>
    <x v="0"/>
  </r>
  <r>
    <x v="3"/>
    <n v="1128299"/>
    <x v="152"/>
    <x v="2"/>
    <x v="2"/>
    <s v="San Francisco"/>
    <x v="0"/>
    <n v="50"/>
    <n v="850"/>
    <x v="17"/>
    <n v="148750"/>
    <n v="0.35000000000000003"/>
    <x v="1"/>
    <x v="9"/>
    <x v="0"/>
    <n v="500"/>
    <n v="175"/>
    <n v="325"/>
    <x v="0"/>
  </r>
  <r>
    <x v="3"/>
    <n v="1128299"/>
    <x v="153"/>
    <x v="2"/>
    <x v="2"/>
    <s v="San Francisco"/>
    <x v="1"/>
    <n v="60"/>
    <n v="700"/>
    <x v="81"/>
    <n v="84000"/>
    <n v="0.2"/>
    <x v="1"/>
    <x v="9"/>
    <x v="0"/>
    <n v="600"/>
    <n v="120"/>
    <n v="480"/>
    <x v="0"/>
  </r>
  <r>
    <x v="3"/>
    <n v="1128299"/>
    <x v="154"/>
    <x v="2"/>
    <x v="2"/>
    <s v="San Francisco"/>
    <x v="2"/>
    <n v="60"/>
    <n v="700"/>
    <x v="81"/>
    <n v="147000"/>
    <n v="0.35000000000000003"/>
    <x v="1"/>
    <x v="9"/>
    <x v="0"/>
    <n v="600"/>
    <n v="210"/>
    <n v="390"/>
    <x v="0"/>
  </r>
  <r>
    <x v="3"/>
    <n v="1128299"/>
    <x v="155"/>
    <x v="2"/>
    <x v="2"/>
    <s v="San Francisco"/>
    <x v="3"/>
    <n v="60"/>
    <n v="600"/>
    <x v="11"/>
    <n v="108000"/>
    <n v="0.3"/>
    <x v="1"/>
    <x v="10"/>
    <x v="0"/>
    <n v="600"/>
    <n v="180"/>
    <n v="420"/>
    <x v="0"/>
  </r>
  <r>
    <x v="3"/>
    <n v="1128299"/>
    <x v="156"/>
    <x v="2"/>
    <x v="2"/>
    <s v="San Francisco"/>
    <x v="4"/>
    <n v="65"/>
    <n v="500"/>
    <x v="82"/>
    <n v="162500"/>
    <n v="0.5"/>
    <x v="1"/>
    <x v="10"/>
    <x v="0"/>
    <n v="650"/>
    <n v="325"/>
    <n v="325"/>
    <x v="0"/>
  </r>
  <r>
    <x v="3"/>
    <n v="1128299"/>
    <x v="157"/>
    <x v="2"/>
    <x v="2"/>
    <s v="San Francisco"/>
    <x v="5"/>
    <n v="60"/>
    <n v="700"/>
    <x v="81"/>
    <n v="63000.000000000007"/>
    <n v="0.15000000000000002"/>
    <x v="1"/>
    <x v="10"/>
    <x v="0"/>
    <n v="600"/>
    <n v="90.000000000000014"/>
    <n v="510"/>
    <x v="0"/>
  </r>
  <r>
    <x v="3"/>
    <n v="1128299"/>
    <x v="158"/>
    <x v="2"/>
    <x v="2"/>
    <s v="San Francisco"/>
    <x v="0"/>
    <n v="60"/>
    <n v="875"/>
    <x v="18"/>
    <n v="183750.00000000003"/>
    <n v="0.35000000000000003"/>
    <x v="1"/>
    <x v="10"/>
    <x v="0"/>
    <n v="600"/>
    <n v="210.00000000000003"/>
    <n v="390"/>
    <x v="0"/>
  </r>
  <r>
    <x v="3"/>
    <n v="1128299"/>
    <x v="159"/>
    <x v="2"/>
    <x v="2"/>
    <s v="San Francisco"/>
    <x v="1"/>
    <n v="65"/>
    <n v="675"/>
    <x v="83"/>
    <n v="87750"/>
    <n v="0.2"/>
    <x v="1"/>
    <x v="10"/>
    <x v="0"/>
    <n v="650"/>
    <n v="130"/>
    <n v="520"/>
    <x v="0"/>
  </r>
  <r>
    <x v="3"/>
    <n v="1128299"/>
    <x v="160"/>
    <x v="2"/>
    <x v="2"/>
    <s v="San Francisco"/>
    <x v="2"/>
    <n v="65"/>
    <n v="725"/>
    <x v="84"/>
    <n v="164937.50000000003"/>
    <n v="0.35000000000000003"/>
    <x v="1"/>
    <x v="10"/>
    <x v="0"/>
    <n v="650"/>
    <n v="227.50000000000003"/>
    <n v="422.5"/>
    <x v="0"/>
  </r>
  <r>
    <x v="3"/>
    <n v="1128299"/>
    <x v="161"/>
    <x v="2"/>
    <x v="2"/>
    <s v="San Francisco"/>
    <x v="3"/>
    <n v="60"/>
    <n v="625"/>
    <x v="68"/>
    <n v="112500"/>
    <n v="0.3"/>
    <x v="1"/>
    <x v="10"/>
    <x v="0"/>
    <n v="600"/>
    <n v="180"/>
    <n v="420"/>
    <x v="0"/>
  </r>
  <r>
    <x v="3"/>
    <n v="1128299"/>
    <x v="162"/>
    <x v="2"/>
    <x v="2"/>
    <s v="San Francisco"/>
    <x v="4"/>
    <n v="65"/>
    <n v="525"/>
    <x v="85"/>
    <n v="170625"/>
    <n v="0.5"/>
    <x v="1"/>
    <x v="10"/>
    <x v="0"/>
    <n v="650"/>
    <n v="325"/>
    <n v="325"/>
    <x v="0"/>
  </r>
  <r>
    <x v="3"/>
    <n v="1128299"/>
    <x v="163"/>
    <x v="2"/>
    <x v="2"/>
    <s v="San Francisco"/>
    <x v="5"/>
    <n v="80"/>
    <n v="700"/>
    <x v="86"/>
    <n v="84000.000000000015"/>
    <n v="0.15000000000000002"/>
    <x v="1"/>
    <x v="10"/>
    <x v="0"/>
    <n v="800"/>
    <n v="120.00000000000001"/>
    <n v="680"/>
    <x v="0"/>
  </r>
  <r>
    <x v="3"/>
    <n v="1128299"/>
    <x v="164"/>
    <x v="2"/>
    <x v="2"/>
    <s v="San Francisco"/>
    <x v="0"/>
    <n v="60"/>
    <n v="900"/>
    <x v="4"/>
    <n v="216000"/>
    <n v="0.4"/>
    <x v="1"/>
    <x v="10"/>
    <x v="0"/>
    <n v="600"/>
    <n v="240"/>
    <n v="360"/>
    <x v="0"/>
  </r>
  <r>
    <x v="3"/>
    <n v="1128299"/>
    <x v="165"/>
    <x v="2"/>
    <x v="2"/>
    <s v="San Francisco"/>
    <x v="1"/>
    <n v="65"/>
    <n v="750"/>
    <x v="63"/>
    <n v="121875"/>
    <n v="0.25"/>
    <x v="1"/>
    <x v="0"/>
    <x v="1"/>
    <n v="650"/>
    <n v="162.5"/>
    <n v="487.5"/>
    <x v="0"/>
  </r>
  <r>
    <x v="3"/>
    <n v="1128299"/>
    <x v="166"/>
    <x v="2"/>
    <x v="2"/>
    <s v="San Francisco"/>
    <x v="2"/>
    <n v="65"/>
    <n v="750"/>
    <x v="63"/>
    <n v="195000"/>
    <n v="0.4"/>
    <x v="1"/>
    <x v="0"/>
    <x v="1"/>
    <n v="650"/>
    <n v="260"/>
    <n v="390"/>
    <x v="0"/>
  </r>
  <r>
    <x v="3"/>
    <n v="1128299"/>
    <x v="167"/>
    <x v="2"/>
    <x v="2"/>
    <s v="San Francisco"/>
    <x v="3"/>
    <n v="60"/>
    <n v="650"/>
    <x v="87"/>
    <n v="136500"/>
    <n v="0.35"/>
    <x v="1"/>
    <x v="0"/>
    <x v="1"/>
    <n v="600"/>
    <n v="210"/>
    <n v="390"/>
    <x v="0"/>
  </r>
  <r>
    <x v="3"/>
    <n v="1128299"/>
    <x v="168"/>
    <x v="2"/>
    <x v="2"/>
    <s v="San Francisco"/>
    <x v="4"/>
    <n v="65"/>
    <n v="550"/>
    <x v="88"/>
    <n v="196625.00000000003"/>
    <n v="0.55000000000000004"/>
    <x v="1"/>
    <x v="0"/>
    <x v="1"/>
    <n v="650"/>
    <n v="357.50000000000006"/>
    <n v="292.49999999999994"/>
    <x v="0"/>
  </r>
  <r>
    <x v="3"/>
    <n v="1128299"/>
    <x v="169"/>
    <x v="2"/>
    <x v="2"/>
    <s v="San Francisco"/>
    <x v="5"/>
    <n v="80"/>
    <n v="725"/>
    <x v="89"/>
    <n v="116000"/>
    <n v="0.2"/>
    <x v="1"/>
    <x v="0"/>
    <x v="1"/>
    <n v="800"/>
    <n v="160"/>
    <n v="640"/>
    <x v="0"/>
  </r>
  <r>
    <x v="3"/>
    <n v="1128299"/>
    <x v="170"/>
    <x v="2"/>
    <x v="2"/>
    <s v="San Francisco"/>
    <x v="0"/>
    <n v="60"/>
    <n v="975"/>
    <x v="37"/>
    <n v="234000"/>
    <n v="0.4"/>
    <x v="1"/>
    <x v="0"/>
    <x v="1"/>
    <n v="600"/>
    <n v="240"/>
    <n v="360"/>
    <x v="0"/>
  </r>
  <r>
    <x v="3"/>
    <n v="1128299"/>
    <x v="171"/>
    <x v="2"/>
    <x v="2"/>
    <s v="San Francisco"/>
    <x v="1"/>
    <n v="65"/>
    <n v="825"/>
    <x v="90"/>
    <n v="134062.5"/>
    <n v="0.25"/>
    <x v="1"/>
    <x v="0"/>
    <x v="1"/>
    <n v="650"/>
    <n v="162.5"/>
    <n v="487.5"/>
    <x v="0"/>
  </r>
  <r>
    <x v="3"/>
    <n v="1128299"/>
    <x v="172"/>
    <x v="2"/>
    <x v="2"/>
    <s v="San Francisco"/>
    <x v="2"/>
    <n v="65"/>
    <n v="825"/>
    <x v="90"/>
    <n v="214500"/>
    <n v="0.4"/>
    <x v="1"/>
    <x v="0"/>
    <x v="1"/>
    <n v="650"/>
    <n v="260"/>
    <n v="390"/>
    <x v="0"/>
  </r>
  <r>
    <x v="3"/>
    <n v="1128299"/>
    <x v="173"/>
    <x v="2"/>
    <x v="2"/>
    <s v="San Francisco"/>
    <x v="3"/>
    <n v="60"/>
    <n v="700"/>
    <x v="81"/>
    <n v="147000"/>
    <n v="0.35"/>
    <x v="1"/>
    <x v="0"/>
    <x v="1"/>
    <n v="600"/>
    <n v="210"/>
    <n v="390"/>
    <x v="0"/>
  </r>
  <r>
    <x v="3"/>
    <n v="1128299"/>
    <x v="174"/>
    <x v="2"/>
    <x v="2"/>
    <s v="San Francisco"/>
    <x v="4"/>
    <n v="65"/>
    <n v="575"/>
    <x v="91"/>
    <n v="205562.50000000003"/>
    <n v="0.55000000000000004"/>
    <x v="1"/>
    <x v="0"/>
    <x v="1"/>
    <n v="650"/>
    <n v="357.50000000000006"/>
    <n v="292.49999999999994"/>
    <x v="0"/>
  </r>
  <r>
    <x v="3"/>
    <n v="1128299"/>
    <x v="175"/>
    <x v="2"/>
    <x v="2"/>
    <s v="San Francisco"/>
    <x v="5"/>
    <n v="80"/>
    <n v="875"/>
    <x v="30"/>
    <n v="140000"/>
    <n v="0.2"/>
    <x v="1"/>
    <x v="0"/>
    <x v="1"/>
    <n v="800"/>
    <n v="160"/>
    <n v="640"/>
    <x v="0"/>
  </r>
  <r>
    <x v="3"/>
    <n v="1128299"/>
    <x v="176"/>
    <x v="2"/>
    <x v="2"/>
    <s v="San Francisco"/>
    <x v="0"/>
    <n v="60"/>
    <n v="1025"/>
    <x v="92"/>
    <n v="215250.00000000003"/>
    <n v="0.35000000000000003"/>
    <x v="1"/>
    <x v="0"/>
    <x v="1"/>
    <n v="600"/>
    <n v="210.00000000000003"/>
    <n v="390"/>
    <x v="0"/>
  </r>
  <r>
    <x v="3"/>
    <n v="1128299"/>
    <x v="177"/>
    <x v="2"/>
    <x v="2"/>
    <s v="San Francisco"/>
    <x v="1"/>
    <n v="65"/>
    <n v="875"/>
    <x v="29"/>
    <n v="113750"/>
    <n v="0.2"/>
    <x v="1"/>
    <x v="0"/>
    <x v="1"/>
    <n v="650"/>
    <n v="130"/>
    <n v="520"/>
    <x v="0"/>
  </r>
  <r>
    <x v="3"/>
    <n v="1128299"/>
    <x v="178"/>
    <x v="2"/>
    <x v="2"/>
    <s v="San Francisco"/>
    <x v="2"/>
    <n v="65"/>
    <n v="825"/>
    <x v="90"/>
    <n v="187687.50000000003"/>
    <n v="0.35000000000000003"/>
    <x v="1"/>
    <x v="0"/>
    <x v="1"/>
    <n v="650"/>
    <n v="227.50000000000003"/>
    <n v="422.5"/>
    <x v="0"/>
  </r>
  <r>
    <x v="3"/>
    <n v="1128299"/>
    <x v="179"/>
    <x v="2"/>
    <x v="2"/>
    <s v="San Francisco"/>
    <x v="3"/>
    <n v="60"/>
    <n v="725"/>
    <x v="93"/>
    <n v="130500"/>
    <n v="0.3"/>
    <x v="1"/>
    <x v="0"/>
    <x v="1"/>
    <n v="600"/>
    <n v="180"/>
    <n v="420"/>
    <x v="0"/>
  </r>
  <r>
    <x v="3"/>
    <n v="1128299"/>
    <x v="180"/>
    <x v="2"/>
    <x v="2"/>
    <s v="San Francisco"/>
    <x v="4"/>
    <n v="65"/>
    <n v="775"/>
    <x v="94"/>
    <n v="251875"/>
    <n v="0.5"/>
    <x v="1"/>
    <x v="0"/>
    <x v="1"/>
    <n v="650"/>
    <n v="325"/>
    <n v="325"/>
    <x v="0"/>
  </r>
  <r>
    <x v="3"/>
    <n v="1128299"/>
    <x v="181"/>
    <x v="2"/>
    <x v="2"/>
    <s v="San Francisco"/>
    <x v="5"/>
    <n v="80"/>
    <n v="775"/>
    <x v="95"/>
    <n v="93000.000000000015"/>
    <n v="0.15000000000000002"/>
    <x v="1"/>
    <x v="0"/>
    <x v="1"/>
    <n v="800"/>
    <n v="120.00000000000001"/>
    <n v="680"/>
    <x v="0"/>
  </r>
  <r>
    <x v="3"/>
    <n v="1128299"/>
    <x v="182"/>
    <x v="2"/>
    <x v="2"/>
    <s v="San Francisco"/>
    <x v="0"/>
    <n v="65"/>
    <n v="975"/>
    <x v="96"/>
    <n v="221812.50000000003"/>
    <n v="0.35000000000000003"/>
    <x v="1"/>
    <x v="0"/>
    <x v="1"/>
    <n v="650"/>
    <n v="227.50000000000003"/>
    <n v="422.5"/>
    <x v="0"/>
  </r>
  <r>
    <x v="3"/>
    <n v="1128299"/>
    <x v="183"/>
    <x v="2"/>
    <x v="2"/>
    <s v="San Francisco"/>
    <x v="1"/>
    <n v="70"/>
    <n v="925"/>
    <x v="97"/>
    <n v="129500"/>
    <n v="0.2"/>
    <x v="1"/>
    <x v="0"/>
    <x v="1"/>
    <n v="700"/>
    <n v="140"/>
    <n v="560"/>
    <x v="0"/>
  </r>
  <r>
    <x v="3"/>
    <n v="1128299"/>
    <x v="184"/>
    <x v="2"/>
    <x v="2"/>
    <s v="San Francisco"/>
    <x v="2"/>
    <n v="65"/>
    <n v="800"/>
    <x v="98"/>
    <n v="182000.00000000003"/>
    <n v="0.35000000000000003"/>
    <x v="1"/>
    <x v="0"/>
    <x v="1"/>
    <n v="650"/>
    <n v="227.50000000000003"/>
    <n v="422.5"/>
    <x v="0"/>
  </r>
  <r>
    <x v="3"/>
    <n v="1128299"/>
    <x v="185"/>
    <x v="2"/>
    <x v="2"/>
    <s v="San Francisco"/>
    <x v="3"/>
    <n v="65"/>
    <n v="750"/>
    <x v="63"/>
    <n v="146250"/>
    <n v="0.3"/>
    <x v="1"/>
    <x v="0"/>
    <x v="1"/>
    <n v="650"/>
    <n v="195"/>
    <n v="455"/>
    <x v="0"/>
  </r>
  <r>
    <x v="3"/>
    <n v="1128299"/>
    <x v="186"/>
    <x v="2"/>
    <x v="2"/>
    <s v="San Francisco"/>
    <x v="4"/>
    <n v="75"/>
    <n v="750"/>
    <x v="99"/>
    <n v="281250"/>
    <n v="0.5"/>
    <x v="1"/>
    <x v="0"/>
    <x v="1"/>
    <n v="750"/>
    <n v="375"/>
    <n v="375"/>
    <x v="0"/>
  </r>
  <r>
    <x v="3"/>
    <n v="1128299"/>
    <x v="187"/>
    <x v="2"/>
    <x v="2"/>
    <s v="San Francisco"/>
    <x v="5"/>
    <n v="80"/>
    <n v="725"/>
    <x v="89"/>
    <n v="87000.000000000015"/>
    <n v="0.15000000000000002"/>
    <x v="1"/>
    <x v="0"/>
    <x v="1"/>
    <n v="800"/>
    <n v="120.00000000000001"/>
    <n v="680"/>
    <x v="0"/>
  </r>
  <r>
    <x v="3"/>
    <n v="1128299"/>
    <x v="188"/>
    <x v="2"/>
    <x v="2"/>
    <s v="San Francisco"/>
    <x v="0"/>
    <n v="55.000000000000007"/>
    <n v="925"/>
    <x v="16"/>
    <n v="152625.00000000003"/>
    <n v="0.30000000000000004"/>
    <x v="1"/>
    <x v="0"/>
    <x v="1"/>
    <n v="550.00000000000011"/>
    <n v="165.00000000000003"/>
    <n v="385"/>
    <x v="0"/>
  </r>
  <r>
    <x v="3"/>
    <n v="1128299"/>
    <x v="189"/>
    <x v="2"/>
    <x v="2"/>
    <s v="San Francisco"/>
    <x v="1"/>
    <n v="60.000000000000007"/>
    <n v="925"/>
    <x v="100"/>
    <n v="83250.000000000015"/>
    <n v="0.15"/>
    <x v="1"/>
    <x v="0"/>
    <x v="1"/>
    <n v="600.00000000000011"/>
    <n v="90.000000000000014"/>
    <n v="510.00000000000011"/>
    <x v="0"/>
  </r>
  <r>
    <x v="3"/>
    <n v="1128299"/>
    <x v="190"/>
    <x v="2"/>
    <x v="2"/>
    <s v="San Francisco"/>
    <x v="2"/>
    <n v="55.000000000000007"/>
    <n v="775"/>
    <x v="101"/>
    <n v="127875.00000000004"/>
    <n v="0.30000000000000004"/>
    <x v="1"/>
    <x v="0"/>
    <x v="1"/>
    <n v="550.00000000000011"/>
    <n v="165.00000000000006"/>
    <n v="385"/>
    <x v="0"/>
  </r>
  <r>
    <x v="3"/>
    <n v="1128299"/>
    <x v="191"/>
    <x v="2"/>
    <x v="2"/>
    <s v="San Francisco"/>
    <x v="3"/>
    <n v="55.000000000000007"/>
    <n v="725"/>
    <x v="102"/>
    <n v="99687.5"/>
    <n v="0.24999999999999997"/>
    <x v="1"/>
    <x v="0"/>
    <x v="1"/>
    <n v="550.00000000000011"/>
    <n v="137.5"/>
    <n v="412.50000000000006"/>
    <x v="0"/>
  </r>
  <r>
    <x v="3"/>
    <n v="1128299"/>
    <x v="192"/>
    <x v="2"/>
    <x v="2"/>
    <s v="San Francisco"/>
    <x v="4"/>
    <n v="65"/>
    <n v="725"/>
    <x v="84"/>
    <n v="212062.50000000003"/>
    <n v="0.45000000000000007"/>
    <x v="1"/>
    <x v="0"/>
    <x v="1"/>
    <n v="650"/>
    <n v="292.50000000000006"/>
    <n v="357.49999999999994"/>
    <x v="0"/>
  </r>
  <r>
    <x v="3"/>
    <n v="1128299"/>
    <x v="193"/>
    <x v="2"/>
    <x v="2"/>
    <s v="San Francisco"/>
    <x v="5"/>
    <n v="70"/>
    <n v="775"/>
    <x v="103"/>
    <n v="54250"/>
    <n v="0.1"/>
    <x v="1"/>
    <x v="0"/>
    <x v="1"/>
    <n v="700"/>
    <n v="70"/>
    <n v="630"/>
    <x v="0"/>
  </r>
  <r>
    <x v="3"/>
    <n v="1128299"/>
    <x v="194"/>
    <x v="2"/>
    <x v="2"/>
    <s v="San Francisco"/>
    <x v="0"/>
    <n v="55.000000000000007"/>
    <n v="875"/>
    <x v="104"/>
    <n v="144375.00000000003"/>
    <n v="0.30000000000000004"/>
    <x v="1"/>
    <x v="0"/>
    <x v="1"/>
    <n v="550.00000000000011"/>
    <n v="165.00000000000003"/>
    <n v="385"/>
    <x v="0"/>
  </r>
  <r>
    <x v="3"/>
    <n v="1128299"/>
    <x v="195"/>
    <x v="2"/>
    <x v="2"/>
    <s v="San Francisco"/>
    <x v="1"/>
    <n v="60.000000000000007"/>
    <n v="875"/>
    <x v="105"/>
    <n v="78750.000000000015"/>
    <n v="0.15"/>
    <x v="1"/>
    <x v="0"/>
    <x v="1"/>
    <n v="600.00000000000011"/>
    <n v="90.000000000000014"/>
    <n v="510.00000000000011"/>
    <x v="0"/>
  </r>
  <r>
    <x v="3"/>
    <n v="1128299"/>
    <x v="196"/>
    <x v="2"/>
    <x v="2"/>
    <s v="San Francisco"/>
    <x v="2"/>
    <n v="55.000000000000007"/>
    <n v="700"/>
    <x v="106"/>
    <n v="115500.00000000003"/>
    <n v="0.30000000000000004"/>
    <x v="1"/>
    <x v="1"/>
    <x v="1"/>
    <n v="550.00000000000011"/>
    <n v="165.00000000000003"/>
    <n v="385"/>
    <x v="0"/>
  </r>
  <r>
    <x v="3"/>
    <n v="1128299"/>
    <x v="197"/>
    <x v="2"/>
    <x v="2"/>
    <s v="San Francisco"/>
    <x v="3"/>
    <n v="55.000000000000007"/>
    <n v="675"/>
    <x v="107"/>
    <n v="92812.5"/>
    <n v="0.24999999999999997"/>
    <x v="1"/>
    <x v="1"/>
    <x v="1"/>
    <n v="550.00000000000011"/>
    <n v="137.5"/>
    <n v="412.50000000000011"/>
    <x v="0"/>
  </r>
  <r>
    <x v="3"/>
    <n v="1128299"/>
    <x v="198"/>
    <x v="2"/>
    <x v="2"/>
    <s v="San Francisco"/>
    <x v="4"/>
    <n v="65"/>
    <n v="650"/>
    <x v="108"/>
    <n v="190125.00000000003"/>
    <n v="0.45000000000000007"/>
    <x v="1"/>
    <x v="1"/>
    <x v="1"/>
    <n v="650"/>
    <n v="292.50000000000006"/>
    <n v="357.49999999999994"/>
    <x v="0"/>
  </r>
  <r>
    <x v="3"/>
    <n v="1128299"/>
    <x v="199"/>
    <x v="2"/>
    <x v="2"/>
    <s v="San Francisco"/>
    <x v="5"/>
    <n v="70"/>
    <n v="700"/>
    <x v="109"/>
    <n v="49000"/>
    <n v="0.1"/>
    <x v="1"/>
    <x v="1"/>
    <x v="1"/>
    <n v="700"/>
    <n v="70"/>
    <n v="630"/>
    <x v="0"/>
  </r>
  <r>
    <x v="3"/>
    <n v="1128299"/>
    <x v="200"/>
    <x v="2"/>
    <x v="2"/>
    <s v="San Francisco"/>
    <x v="0"/>
    <n v="55.000000000000007"/>
    <n v="875"/>
    <x v="104"/>
    <n v="144375.00000000003"/>
    <n v="0.30000000000000004"/>
    <x v="1"/>
    <x v="1"/>
    <x v="1"/>
    <n v="550.00000000000011"/>
    <n v="165.00000000000003"/>
    <n v="385"/>
    <x v="0"/>
  </r>
  <r>
    <x v="3"/>
    <n v="1128299"/>
    <x v="201"/>
    <x v="2"/>
    <x v="2"/>
    <s v="San Francisco"/>
    <x v="1"/>
    <n v="60.000000000000007"/>
    <n v="875"/>
    <x v="105"/>
    <n v="78750.000000000015"/>
    <n v="0.15"/>
    <x v="1"/>
    <x v="1"/>
    <x v="1"/>
    <n v="600.00000000000011"/>
    <n v="90.000000000000014"/>
    <n v="510.00000000000011"/>
    <x v="0"/>
  </r>
  <r>
    <x v="3"/>
    <n v="1128299"/>
    <x v="202"/>
    <x v="2"/>
    <x v="2"/>
    <s v="San Francisco"/>
    <x v="2"/>
    <n v="55.000000000000007"/>
    <n v="725"/>
    <x v="102"/>
    <n v="119625.00000000003"/>
    <n v="0.30000000000000004"/>
    <x v="1"/>
    <x v="1"/>
    <x v="1"/>
    <n v="550.00000000000011"/>
    <n v="165.00000000000003"/>
    <n v="385"/>
    <x v="0"/>
  </r>
  <r>
    <x v="3"/>
    <n v="1128299"/>
    <x v="203"/>
    <x v="2"/>
    <x v="2"/>
    <s v="San Francisco"/>
    <x v="3"/>
    <n v="55.000000000000007"/>
    <n v="700"/>
    <x v="106"/>
    <n v="96250"/>
    <n v="0.24999999999999997"/>
    <x v="1"/>
    <x v="1"/>
    <x v="1"/>
    <n v="550.00000000000011"/>
    <n v="137.5"/>
    <n v="412.50000000000006"/>
    <x v="0"/>
  </r>
  <r>
    <x v="3"/>
    <n v="1128299"/>
    <x v="204"/>
    <x v="2"/>
    <x v="2"/>
    <s v="San Francisco"/>
    <x v="4"/>
    <n v="65"/>
    <n v="650"/>
    <x v="108"/>
    <n v="190125.00000000003"/>
    <n v="0.45000000000000007"/>
    <x v="1"/>
    <x v="1"/>
    <x v="1"/>
    <n v="650"/>
    <n v="292.50000000000006"/>
    <n v="357.49999999999994"/>
    <x v="0"/>
  </r>
  <r>
    <x v="3"/>
    <n v="1128299"/>
    <x v="205"/>
    <x v="2"/>
    <x v="2"/>
    <s v="San Francisco"/>
    <x v="5"/>
    <n v="70"/>
    <n v="775"/>
    <x v="103"/>
    <n v="54250"/>
    <n v="0.1"/>
    <x v="1"/>
    <x v="1"/>
    <x v="1"/>
    <n v="700"/>
    <n v="70"/>
    <n v="630"/>
    <x v="0"/>
  </r>
  <r>
    <x v="3"/>
    <n v="1128299"/>
    <x v="206"/>
    <x v="2"/>
    <x v="2"/>
    <s v="San Francisco"/>
    <x v="0"/>
    <n v="55.000000000000007"/>
    <n v="975"/>
    <x v="32"/>
    <n v="160875.00000000006"/>
    <n v="0.30000000000000004"/>
    <x v="1"/>
    <x v="1"/>
    <x v="1"/>
    <n v="550.00000000000011"/>
    <n v="165.00000000000006"/>
    <n v="385.00000000000006"/>
    <x v="0"/>
  </r>
  <r>
    <x v="3"/>
    <n v="1128299"/>
    <x v="207"/>
    <x v="2"/>
    <x v="2"/>
    <s v="San Francisco"/>
    <x v="1"/>
    <n v="60.000000000000007"/>
    <n v="975"/>
    <x v="110"/>
    <n v="87750.000000000015"/>
    <n v="0.15"/>
    <x v="1"/>
    <x v="1"/>
    <x v="1"/>
    <n v="600.00000000000011"/>
    <n v="90.000000000000014"/>
    <n v="510.00000000000011"/>
    <x v="0"/>
  </r>
  <r>
    <x v="3"/>
    <n v="1128299"/>
    <x v="208"/>
    <x v="2"/>
    <x v="2"/>
    <s v="San Francisco"/>
    <x v="2"/>
    <n v="55.000000000000007"/>
    <n v="775"/>
    <x v="101"/>
    <n v="127875.00000000004"/>
    <n v="0.30000000000000004"/>
    <x v="1"/>
    <x v="1"/>
    <x v="1"/>
    <n v="550.00000000000011"/>
    <n v="165.00000000000006"/>
    <n v="385"/>
    <x v="0"/>
  </r>
  <r>
    <x v="3"/>
    <n v="1128299"/>
    <x v="209"/>
    <x v="2"/>
    <x v="2"/>
    <s v="San Francisco"/>
    <x v="3"/>
    <n v="55.000000000000007"/>
    <n v="775"/>
    <x v="101"/>
    <n v="106562.5"/>
    <n v="0.24999999999999997"/>
    <x v="1"/>
    <x v="1"/>
    <x v="1"/>
    <n v="550.00000000000011"/>
    <n v="137.5"/>
    <n v="412.50000000000006"/>
    <x v="0"/>
  </r>
  <r>
    <x v="3"/>
    <n v="1128299"/>
    <x v="210"/>
    <x v="2"/>
    <x v="2"/>
    <s v="San Francisco"/>
    <x v="4"/>
    <n v="65"/>
    <n v="700"/>
    <x v="111"/>
    <n v="204750.00000000003"/>
    <n v="0.45000000000000007"/>
    <x v="1"/>
    <x v="1"/>
    <x v="1"/>
    <n v="650"/>
    <n v="292.50000000000006"/>
    <n v="357.49999999999994"/>
    <x v="0"/>
  </r>
  <r>
    <x v="3"/>
    <n v="1128299"/>
    <x v="211"/>
    <x v="2"/>
    <x v="2"/>
    <s v="San Francisco"/>
    <x v="5"/>
    <n v="70"/>
    <n v="800"/>
    <x v="86"/>
    <n v="56000"/>
    <n v="0.1"/>
    <x v="1"/>
    <x v="1"/>
    <x v="1"/>
    <n v="700"/>
    <n v="70"/>
    <n v="630"/>
    <x v="0"/>
  </r>
  <r>
    <x v="4"/>
    <n v="1189833"/>
    <x v="212"/>
    <x v="2"/>
    <x v="2"/>
    <s v="San Francisco"/>
    <x v="0"/>
    <n v="35"/>
    <n v="700"/>
    <x v="40"/>
    <n v="98000"/>
    <n v="0.4"/>
    <x v="1"/>
    <x v="1"/>
    <x v="1"/>
    <n v="350"/>
    <n v="140"/>
    <n v="210"/>
    <x v="0"/>
  </r>
  <r>
    <x v="4"/>
    <n v="1189833"/>
    <x v="213"/>
    <x v="2"/>
    <x v="2"/>
    <s v="San Francisco"/>
    <x v="1"/>
    <n v="45"/>
    <n v="700"/>
    <x v="39"/>
    <n v="78750"/>
    <n v="0.25"/>
    <x v="1"/>
    <x v="1"/>
    <x v="1"/>
    <n v="450"/>
    <n v="112.5"/>
    <n v="337.5"/>
    <x v="0"/>
  </r>
  <r>
    <x v="4"/>
    <n v="1189833"/>
    <x v="214"/>
    <x v="2"/>
    <x v="2"/>
    <s v="San Francisco"/>
    <x v="2"/>
    <n v="45"/>
    <n v="700"/>
    <x v="39"/>
    <n v="126000"/>
    <n v="0.4"/>
    <x v="1"/>
    <x v="2"/>
    <x v="1"/>
    <n v="450"/>
    <n v="180"/>
    <n v="270"/>
    <x v="0"/>
  </r>
  <r>
    <x v="4"/>
    <n v="1189833"/>
    <x v="215"/>
    <x v="2"/>
    <x v="2"/>
    <s v="San Francisco"/>
    <x v="3"/>
    <n v="45"/>
    <n v="550"/>
    <x v="112"/>
    <n v="86625"/>
    <n v="0.35"/>
    <x v="1"/>
    <x v="2"/>
    <x v="1"/>
    <n v="450"/>
    <n v="157.5"/>
    <n v="292.5"/>
    <x v="0"/>
  </r>
  <r>
    <x v="4"/>
    <n v="1189833"/>
    <x v="216"/>
    <x v="2"/>
    <x v="2"/>
    <s v="Los Angeles"/>
    <x v="4"/>
    <n v="50"/>
    <n v="500"/>
    <x v="53"/>
    <n v="137500"/>
    <n v="0.55000000000000004"/>
    <x v="1"/>
    <x v="2"/>
    <x v="1"/>
    <n v="500"/>
    <n v="275"/>
    <n v="225"/>
    <x v="0"/>
  </r>
  <r>
    <x v="4"/>
    <n v="1189833"/>
    <x v="217"/>
    <x v="2"/>
    <x v="2"/>
    <s v="Los Angeles"/>
    <x v="5"/>
    <n v="45"/>
    <n v="700"/>
    <x v="39"/>
    <n v="63000"/>
    <n v="0.2"/>
    <x v="1"/>
    <x v="2"/>
    <x v="1"/>
    <n v="450"/>
    <n v="90"/>
    <n v="360"/>
    <x v="0"/>
  </r>
  <r>
    <x v="4"/>
    <n v="1189833"/>
    <x v="218"/>
    <x v="2"/>
    <x v="2"/>
    <s v="Los Angeles"/>
    <x v="0"/>
    <n v="35"/>
    <n v="750"/>
    <x v="47"/>
    <n v="105000"/>
    <n v="0.4"/>
    <x v="1"/>
    <x v="2"/>
    <x v="1"/>
    <n v="350"/>
    <n v="140"/>
    <n v="210"/>
    <x v="0"/>
  </r>
  <r>
    <x v="4"/>
    <n v="1189833"/>
    <x v="219"/>
    <x v="2"/>
    <x v="2"/>
    <s v="Los Angeles"/>
    <x v="1"/>
    <n v="45"/>
    <n v="650"/>
    <x v="61"/>
    <n v="73125"/>
    <n v="0.25"/>
    <x v="1"/>
    <x v="2"/>
    <x v="1"/>
    <n v="450"/>
    <n v="112.5"/>
    <n v="337.5"/>
    <x v="0"/>
  </r>
  <r>
    <x v="4"/>
    <n v="1189833"/>
    <x v="220"/>
    <x v="2"/>
    <x v="2"/>
    <s v="Los Angeles"/>
    <x v="2"/>
    <n v="45"/>
    <n v="675"/>
    <x v="113"/>
    <n v="121500"/>
    <n v="0.4"/>
    <x v="1"/>
    <x v="2"/>
    <x v="1"/>
    <n v="450"/>
    <n v="180"/>
    <n v="270"/>
    <x v="0"/>
  </r>
  <r>
    <x v="4"/>
    <n v="1189833"/>
    <x v="221"/>
    <x v="2"/>
    <x v="2"/>
    <s v="Los Angeles"/>
    <x v="3"/>
    <n v="45"/>
    <n v="525"/>
    <x v="44"/>
    <n v="82687.5"/>
    <n v="0.35"/>
    <x v="1"/>
    <x v="2"/>
    <x v="1"/>
    <n v="450"/>
    <n v="157.5"/>
    <n v="292.5"/>
    <x v="0"/>
  </r>
  <r>
    <x v="4"/>
    <n v="1189833"/>
    <x v="222"/>
    <x v="2"/>
    <x v="2"/>
    <s v="Los Angeles"/>
    <x v="4"/>
    <n v="50"/>
    <n v="450"/>
    <x v="38"/>
    <n v="123750.00000000001"/>
    <n v="0.55000000000000004"/>
    <x v="1"/>
    <x v="2"/>
    <x v="1"/>
    <n v="500"/>
    <n v="275.00000000000006"/>
    <n v="224.99999999999997"/>
    <x v="0"/>
  </r>
  <r>
    <x v="4"/>
    <n v="1189833"/>
    <x v="223"/>
    <x v="2"/>
    <x v="2"/>
    <s v="Los Angeles"/>
    <x v="5"/>
    <n v="45"/>
    <n v="650"/>
    <x v="61"/>
    <n v="58500"/>
    <n v="0.2"/>
    <x v="1"/>
    <x v="2"/>
    <x v="1"/>
    <n v="450"/>
    <n v="90"/>
    <n v="360"/>
    <x v="0"/>
  </r>
  <r>
    <x v="4"/>
    <n v="1189833"/>
    <x v="224"/>
    <x v="2"/>
    <x v="2"/>
    <s v="Los Angeles"/>
    <x v="0"/>
    <n v="35"/>
    <n v="800"/>
    <x v="58"/>
    <n v="112000"/>
    <n v="0.4"/>
    <x v="1"/>
    <x v="2"/>
    <x v="1"/>
    <n v="350"/>
    <n v="140"/>
    <n v="210"/>
    <x v="0"/>
  </r>
  <r>
    <x v="4"/>
    <n v="1189833"/>
    <x v="225"/>
    <x v="2"/>
    <x v="2"/>
    <s v="Los Angeles"/>
    <x v="1"/>
    <n v="45"/>
    <n v="650"/>
    <x v="61"/>
    <n v="73125"/>
    <n v="0.25"/>
    <x v="1"/>
    <x v="2"/>
    <x v="1"/>
    <n v="450"/>
    <n v="112.5"/>
    <n v="337.5"/>
    <x v="0"/>
  </r>
  <r>
    <x v="4"/>
    <n v="1189833"/>
    <x v="226"/>
    <x v="2"/>
    <x v="2"/>
    <s v="Los Angeles"/>
    <x v="2"/>
    <n v="45"/>
    <n v="650"/>
    <x v="61"/>
    <n v="117000"/>
    <n v="0.4"/>
    <x v="1"/>
    <x v="2"/>
    <x v="1"/>
    <n v="450"/>
    <n v="180"/>
    <n v="270"/>
    <x v="0"/>
  </r>
  <r>
    <x v="4"/>
    <n v="1189833"/>
    <x v="227"/>
    <x v="2"/>
    <x v="2"/>
    <s v="Los Angeles"/>
    <x v="3"/>
    <n v="45"/>
    <n v="550"/>
    <x v="112"/>
    <n v="86625"/>
    <n v="0.35"/>
    <x v="1"/>
    <x v="2"/>
    <x v="1"/>
    <n v="450"/>
    <n v="157.5"/>
    <n v="292.5"/>
    <x v="0"/>
  </r>
  <r>
    <x v="4"/>
    <n v="1189833"/>
    <x v="228"/>
    <x v="2"/>
    <x v="2"/>
    <s v="Los Angeles"/>
    <x v="4"/>
    <n v="50"/>
    <n v="425"/>
    <x v="42"/>
    <n v="116875.00000000001"/>
    <n v="0.55000000000000004"/>
    <x v="1"/>
    <x v="2"/>
    <x v="1"/>
    <n v="500"/>
    <n v="275.00000000000006"/>
    <n v="224.99999999999997"/>
    <x v="0"/>
  </r>
  <r>
    <x v="4"/>
    <n v="1189833"/>
    <x v="229"/>
    <x v="2"/>
    <x v="2"/>
    <s v="Los Angeles"/>
    <x v="5"/>
    <n v="45"/>
    <n v="625"/>
    <x v="66"/>
    <n v="56250"/>
    <n v="0.2"/>
    <x v="1"/>
    <x v="3"/>
    <x v="1"/>
    <n v="450"/>
    <n v="90"/>
    <n v="360"/>
    <x v="0"/>
  </r>
  <r>
    <x v="4"/>
    <n v="1189833"/>
    <x v="230"/>
    <x v="2"/>
    <x v="2"/>
    <s v="Los Angeles"/>
    <x v="0"/>
    <n v="45"/>
    <n v="800"/>
    <x v="11"/>
    <n v="144000"/>
    <n v="0.4"/>
    <x v="1"/>
    <x v="3"/>
    <x v="1"/>
    <n v="450"/>
    <n v="180"/>
    <n v="270"/>
    <x v="0"/>
  </r>
  <r>
    <x v="4"/>
    <n v="1189833"/>
    <x v="231"/>
    <x v="2"/>
    <x v="2"/>
    <s v="Los Angeles"/>
    <x v="1"/>
    <n v="50"/>
    <n v="600"/>
    <x v="60"/>
    <n v="75000"/>
    <n v="0.25"/>
    <x v="1"/>
    <x v="3"/>
    <x v="1"/>
    <n v="500"/>
    <n v="125"/>
    <n v="375"/>
    <x v="0"/>
  </r>
  <r>
    <x v="4"/>
    <n v="1189833"/>
    <x v="232"/>
    <x v="2"/>
    <x v="2"/>
    <s v="Los Angeles"/>
    <x v="2"/>
    <n v="50"/>
    <n v="625"/>
    <x v="65"/>
    <n v="125000"/>
    <n v="0.4"/>
    <x v="1"/>
    <x v="3"/>
    <x v="1"/>
    <n v="500"/>
    <n v="200"/>
    <n v="300"/>
    <x v="0"/>
  </r>
  <r>
    <x v="4"/>
    <n v="1189833"/>
    <x v="233"/>
    <x v="2"/>
    <x v="2"/>
    <s v="Los Angeles"/>
    <x v="3"/>
    <n v="45"/>
    <n v="525"/>
    <x v="44"/>
    <n v="82687.5"/>
    <n v="0.35"/>
    <x v="1"/>
    <x v="3"/>
    <x v="1"/>
    <n v="450"/>
    <n v="157.5"/>
    <n v="292.5"/>
    <x v="0"/>
  </r>
  <r>
    <x v="4"/>
    <n v="1189833"/>
    <x v="234"/>
    <x v="2"/>
    <x v="2"/>
    <s v="Los Angeles"/>
    <x v="4"/>
    <n v="50"/>
    <n v="425"/>
    <x v="42"/>
    <n v="116875.00000000001"/>
    <n v="0.55000000000000004"/>
    <x v="1"/>
    <x v="3"/>
    <x v="1"/>
    <n v="500"/>
    <n v="275.00000000000006"/>
    <n v="224.99999999999997"/>
    <x v="0"/>
  </r>
  <r>
    <x v="4"/>
    <n v="1189833"/>
    <x v="235"/>
    <x v="2"/>
    <x v="2"/>
    <s v="Los Angeles"/>
    <x v="5"/>
    <n v="65"/>
    <n v="600"/>
    <x v="87"/>
    <n v="78000"/>
    <n v="0.2"/>
    <x v="1"/>
    <x v="3"/>
    <x v="1"/>
    <n v="650"/>
    <n v="130"/>
    <n v="520"/>
    <x v="0"/>
  </r>
  <r>
    <x v="4"/>
    <n v="1189833"/>
    <x v="236"/>
    <x v="2"/>
    <x v="2"/>
    <s v="Los Angeles"/>
    <x v="0"/>
    <n v="45"/>
    <n v="800"/>
    <x v="11"/>
    <n v="144000"/>
    <n v="0.4"/>
    <x v="1"/>
    <x v="3"/>
    <x v="1"/>
    <n v="450"/>
    <n v="180"/>
    <n v="270"/>
    <x v="0"/>
  </r>
  <r>
    <x v="4"/>
    <n v="1189833"/>
    <x v="237"/>
    <x v="2"/>
    <x v="2"/>
    <s v="Los Angeles"/>
    <x v="1"/>
    <n v="50"/>
    <n v="650"/>
    <x v="82"/>
    <n v="81250"/>
    <n v="0.25"/>
    <x v="1"/>
    <x v="3"/>
    <x v="1"/>
    <n v="500"/>
    <n v="125"/>
    <n v="375"/>
    <x v="0"/>
  </r>
  <r>
    <x v="4"/>
    <n v="1189833"/>
    <x v="238"/>
    <x v="2"/>
    <x v="2"/>
    <s v="Los Angeles"/>
    <x v="2"/>
    <n v="50"/>
    <n v="650"/>
    <x v="82"/>
    <n v="130000"/>
    <n v="0.4"/>
    <x v="1"/>
    <x v="3"/>
    <x v="1"/>
    <n v="500"/>
    <n v="200"/>
    <n v="300"/>
    <x v="0"/>
  </r>
  <r>
    <x v="4"/>
    <n v="1189833"/>
    <x v="239"/>
    <x v="2"/>
    <x v="2"/>
    <s v="Los Angeles"/>
    <x v="3"/>
    <n v="45"/>
    <n v="550"/>
    <x v="112"/>
    <n v="86625"/>
    <n v="0.35"/>
    <x v="1"/>
    <x v="3"/>
    <x v="1"/>
    <n v="450"/>
    <n v="157.5"/>
    <n v="292.5"/>
    <x v="0"/>
  </r>
  <r>
    <x v="4"/>
    <n v="1189833"/>
    <x v="240"/>
    <x v="2"/>
    <x v="2"/>
    <s v="Los Angeles"/>
    <x v="4"/>
    <n v="50"/>
    <n v="450"/>
    <x v="38"/>
    <n v="123750.00000000001"/>
    <n v="0.55000000000000004"/>
    <x v="1"/>
    <x v="3"/>
    <x v="1"/>
    <n v="500"/>
    <n v="275.00000000000006"/>
    <n v="224.99999999999997"/>
    <x v="0"/>
  </r>
  <r>
    <x v="4"/>
    <n v="1189833"/>
    <x v="241"/>
    <x v="2"/>
    <x v="2"/>
    <s v="Los Angeles"/>
    <x v="5"/>
    <n v="65"/>
    <n v="625"/>
    <x v="114"/>
    <n v="81250"/>
    <n v="0.2"/>
    <x v="1"/>
    <x v="3"/>
    <x v="1"/>
    <n v="650"/>
    <n v="130"/>
    <n v="520"/>
    <x v="0"/>
  </r>
  <r>
    <x v="4"/>
    <n v="1189833"/>
    <x v="242"/>
    <x v="2"/>
    <x v="2"/>
    <s v="Los Angeles"/>
    <x v="0"/>
    <n v="45"/>
    <n v="900"/>
    <x v="71"/>
    <n v="162000"/>
    <n v="0.4"/>
    <x v="1"/>
    <x v="3"/>
    <x v="1"/>
    <n v="450"/>
    <n v="180"/>
    <n v="270"/>
    <x v="0"/>
  </r>
  <r>
    <x v="4"/>
    <n v="1189833"/>
    <x v="243"/>
    <x v="2"/>
    <x v="2"/>
    <s v="Los Angeles"/>
    <x v="1"/>
    <n v="50"/>
    <n v="750"/>
    <x v="68"/>
    <n v="93750"/>
    <n v="0.25"/>
    <x v="1"/>
    <x v="3"/>
    <x v="1"/>
    <n v="500"/>
    <n v="125"/>
    <n v="375"/>
    <x v="0"/>
  </r>
  <r>
    <x v="4"/>
    <n v="1189833"/>
    <x v="244"/>
    <x v="2"/>
    <x v="2"/>
    <s v="Los Angeles"/>
    <x v="2"/>
    <n v="50"/>
    <n v="750"/>
    <x v="68"/>
    <n v="150000"/>
    <n v="0.4"/>
    <x v="1"/>
    <x v="3"/>
    <x v="1"/>
    <n v="500"/>
    <n v="200"/>
    <n v="300"/>
    <x v="0"/>
  </r>
  <r>
    <x v="4"/>
    <n v="1189833"/>
    <x v="245"/>
    <x v="2"/>
    <x v="2"/>
    <s v="Los Angeles"/>
    <x v="3"/>
    <n v="45"/>
    <n v="625"/>
    <x v="66"/>
    <n v="98437.5"/>
    <n v="0.35"/>
    <x v="1"/>
    <x v="3"/>
    <x v="1"/>
    <n v="450"/>
    <n v="157.5"/>
    <n v="292.5"/>
    <x v="0"/>
  </r>
  <r>
    <x v="4"/>
    <n v="1189833"/>
    <x v="246"/>
    <x v="2"/>
    <x v="2"/>
    <s v="Los Angeles"/>
    <x v="4"/>
    <n v="50"/>
    <n v="500"/>
    <x v="53"/>
    <n v="137500"/>
    <n v="0.55000000000000004"/>
    <x v="1"/>
    <x v="3"/>
    <x v="1"/>
    <n v="500"/>
    <n v="275"/>
    <n v="225"/>
    <x v="0"/>
  </r>
  <r>
    <x v="4"/>
    <n v="1189833"/>
    <x v="247"/>
    <x v="2"/>
    <x v="2"/>
    <s v="Los Angeles"/>
    <x v="5"/>
    <n v="65"/>
    <n v="800"/>
    <x v="98"/>
    <n v="104000"/>
    <n v="0.2"/>
    <x v="1"/>
    <x v="3"/>
    <x v="1"/>
    <n v="650"/>
    <n v="130"/>
    <n v="520"/>
    <x v="0"/>
  </r>
  <r>
    <x v="4"/>
    <n v="1189833"/>
    <x v="248"/>
    <x v="2"/>
    <x v="2"/>
    <s v="Los Angeles"/>
    <x v="0"/>
    <n v="45"/>
    <n v="950"/>
    <x v="59"/>
    <n v="171000"/>
    <n v="0.4"/>
    <x v="1"/>
    <x v="3"/>
    <x v="1"/>
    <n v="450"/>
    <n v="180"/>
    <n v="270"/>
    <x v="0"/>
  </r>
  <r>
    <x v="4"/>
    <n v="1189833"/>
    <x v="249"/>
    <x v="2"/>
    <x v="2"/>
    <s v="Los Angeles"/>
    <x v="1"/>
    <n v="50"/>
    <n v="800"/>
    <x v="2"/>
    <n v="100000"/>
    <n v="0.25"/>
    <x v="1"/>
    <x v="3"/>
    <x v="1"/>
    <n v="500"/>
    <n v="125"/>
    <n v="375"/>
    <x v="0"/>
  </r>
  <r>
    <x v="4"/>
    <n v="1189833"/>
    <x v="250"/>
    <x v="2"/>
    <x v="2"/>
    <s v="Los Angeles"/>
    <x v="2"/>
    <n v="50"/>
    <n v="750"/>
    <x v="68"/>
    <n v="150000"/>
    <n v="0.4"/>
    <x v="1"/>
    <x v="3"/>
    <x v="1"/>
    <n v="500"/>
    <n v="200"/>
    <n v="300"/>
    <x v="0"/>
  </r>
  <r>
    <x v="4"/>
    <n v="1189833"/>
    <x v="251"/>
    <x v="2"/>
    <x v="2"/>
    <s v="Los Angeles"/>
    <x v="3"/>
    <n v="45"/>
    <n v="650"/>
    <x v="61"/>
    <n v="102375"/>
    <n v="0.35"/>
    <x v="1"/>
    <x v="3"/>
    <x v="1"/>
    <n v="450"/>
    <n v="157.5"/>
    <n v="292.5"/>
    <x v="0"/>
  </r>
  <r>
    <x v="4"/>
    <n v="1189833"/>
    <x v="252"/>
    <x v="2"/>
    <x v="2"/>
    <s v="Los Angeles"/>
    <x v="4"/>
    <n v="50"/>
    <n v="700"/>
    <x v="48"/>
    <n v="192500.00000000003"/>
    <n v="0.55000000000000004"/>
    <x v="1"/>
    <x v="3"/>
    <x v="1"/>
    <n v="500"/>
    <n v="275.00000000000006"/>
    <n v="224.99999999999997"/>
    <x v="0"/>
  </r>
  <r>
    <x v="4"/>
    <n v="1189833"/>
    <x v="253"/>
    <x v="2"/>
    <x v="2"/>
    <s v="Los Angeles"/>
    <x v="5"/>
    <n v="65"/>
    <n v="700"/>
    <x v="111"/>
    <n v="91000"/>
    <n v="0.2"/>
    <x v="1"/>
    <x v="3"/>
    <x v="1"/>
    <n v="650"/>
    <n v="130"/>
    <n v="520"/>
    <x v="0"/>
  </r>
  <r>
    <x v="4"/>
    <n v="1189833"/>
    <x v="254"/>
    <x v="2"/>
    <x v="2"/>
    <s v="Los Angeles"/>
    <x v="0"/>
    <n v="50"/>
    <n v="900"/>
    <x v="6"/>
    <n v="180000"/>
    <n v="0.4"/>
    <x v="1"/>
    <x v="4"/>
    <x v="1"/>
    <n v="500"/>
    <n v="200"/>
    <n v="300"/>
    <x v="0"/>
  </r>
  <r>
    <x v="4"/>
    <n v="1189833"/>
    <x v="255"/>
    <x v="2"/>
    <x v="2"/>
    <s v="Los Angeles"/>
    <x v="1"/>
    <n v="55.000000000000007"/>
    <n v="850"/>
    <x v="67"/>
    <n v="116875.00000000001"/>
    <n v="0.25"/>
    <x v="1"/>
    <x v="4"/>
    <x v="1"/>
    <n v="550.00000000000011"/>
    <n v="137.50000000000003"/>
    <n v="412.50000000000006"/>
    <x v="0"/>
  </r>
  <r>
    <x v="4"/>
    <n v="1189833"/>
    <x v="256"/>
    <x v="2"/>
    <x v="2"/>
    <s v="Los Angeles"/>
    <x v="2"/>
    <n v="50"/>
    <n v="725"/>
    <x v="78"/>
    <n v="145000"/>
    <n v="0.4"/>
    <x v="1"/>
    <x v="4"/>
    <x v="1"/>
    <n v="500"/>
    <n v="200"/>
    <n v="300"/>
    <x v="0"/>
  </r>
  <r>
    <x v="4"/>
    <n v="1189833"/>
    <x v="257"/>
    <x v="2"/>
    <x v="2"/>
    <s v="Los Angeles"/>
    <x v="3"/>
    <n v="50"/>
    <n v="675"/>
    <x v="73"/>
    <n v="118124.99999999999"/>
    <n v="0.35"/>
    <x v="1"/>
    <x v="4"/>
    <x v="1"/>
    <n v="500"/>
    <n v="174.99999999999997"/>
    <n v="325"/>
    <x v="0"/>
  </r>
  <r>
    <x v="4"/>
    <n v="1189833"/>
    <x v="258"/>
    <x v="2"/>
    <x v="2"/>
    <s v="Los Angeles"/>
    <x v="4"/>
    <n v="60"/>
    <n v="675"/>
    <x v="71"/>
    <n v="222750.00000000003"/>
    <n v="0.55000000000000004"/>
    <x v="1"/>
    <x v="4"/>
    <x v="1"/>
    <n v="600"/>
    <n v="330.00000000000006"/>
    <n v="269.99999999999994"/>
    <x v="0"/>
  </r>
  <r>
    <x v="4"/>
    <n v="1189833"/>
    <x v="259"/>
    <x v="2"/>
    <x v="2"/>
    <s v="Los Angeles"/>
    <x v="5"/>
    <n v="65"/>
    <n v="650"/>
    <x v="108"/>
    <n v="84500"/>
    <n v="0.2"/>
    <x v="1"/>
    <x v="4"/>
    <x v="1"/>
    <n v="650"/>
    <n v="130"/>
    <n v="520"/>
    <x v="0"/>
  </r>
  <r>
    <x v="4"/>
    <n v="1189833"/>
    <x v="260"/>
    <x v="2"/>
    <x v="2"/>
    <s v="Los Angeles"/>
    <x v="0"/>
    <n v="50"/>
    <n v="850"/>
    <x v="17"/>
    <n v="170000"/>
    <n v="0.4"/>
    <x v="1"/>
    <x v="4"/>
    <x v="1"/>
    <n v="500"/>
    <n v="200"/>
    <n v="300"/>
    <x v="0"/>
  </r>
  <r>
    <x v="4"/>
    <n v="1189833"/>
    <x v="261"/>
    <x v="2"/>
    <x v="2"/>
    <s v="Los Angeles"/>
    <x v="1"/>
    <n v="55.000000000000007"/>
    <n v="850"/>
    <x v="67"/>
    <n v="116875.00000000001"/>
    <n v="0.25"/>
    <x v="1"/>
    <x v="4"/>
    <x v="1"/>
    <n v="550.00000000000011"/>
    <n v="137.50000000000003"/>
    <n v="412.50000000000006"/>
    <x v="0"/>
  </r>
  <r>
    <x v="4"/>
    <n v="1189833"/>
    <x v="262"/>
    <x v="2"/>
    <x v="2"/>
    <s v="Los Angeles"/>
    <x v="2"/>
    <n v="50"/>
    <n v="700"/>
    <x v="48"/>
    <n v="140000"/>
    <n v="0.4"/>
    <x v="1"/>
    <x v="4"/>
    <x v="1"/>
    <n v="500"/>
    <n v="200"/>
    <n v="300"/>
    <x v="0"/>
  </r>
  <r>
    <x v="4"/>
    <n v="1189833"/>
    <x v="263"/>
    <x v="2"/>
    <x v="2"/>
    <s v="Los Angeles"/>
    <x v="3"/>
    <n v="50"/>
    <n v="650"/>
    <x v="82"/>
    <n v="113750"/>
    <n v="0.35"/>
    <x v="1"/>
    <x v="4"/>
    <x v="1"/>
    <n v="500"/>
    <n v="175"/>
    <n v="325"/>
    <x v="0"/>
  </r>
  <r>
    <x v="4"/>
    <n v="1189833"/>
    <x v="264"/>
    <x v="2"/>
    <x v="2"/>
    <s v="Los Angeles"/>
    <x v="4"/>
    <n v="60"/>
    <n v="650"/>
    <x v="87"/>
    <n v="214500.00000000003"/>
    <n v="0.55000000000000004"/>
    <x v="1"/>
    <x v="4"/>
    <x v="1"/>
    <n v="600"/>
    <n v="330.00000000000006"/>
    <n v="269.99999999999994"/>
    <x v="0"/>
  </r>
  <r>
    <x v="4"/>
    <n v="1189833"/>
    <x v="265"/>
    <x v="2"/>
    <x v="2"/>
    <s v="Los Angeles"/>
    <x v="5"/>
    <n v="65"/>
    <n v="700"/>
    <x v="111"/>
    <n v="91000"/>
    <n v="0.2"/>
    <x v="1"/>
    <x v="4"/>
    <x v="1"/>
    <n v="650"/>
    <n v="130"/>
    <n v="520"/>
    <x v="0"/>
  </r>
  <r>
    <x v="4"/>
    <n v="1189833"/>
    <x v="266"/>
    <x v="2"/>
    <x v="2"/>
    <s v="Los Angeles"/>
    <x v="0"/>
    <n v="50"/>
    <n v="800"/>
    <x v="2"/>
    <n v="160000"/>
    <n v="0.4"/>
    <x v="1"/>
    <x v="4"/>
    <x v="1"/>
    <n v="500"/>
    <n v="200"/>
    <n v="300"/>
    <x v="0"/>
  </r>
  <r>
    <x v="4"/>
    <n v="1189833"/>
    <x v="267"/>
    <x v="2"/>
    <x v="2"/>
    <s v="Los Angeles"/>
    <x v="1"/>
    <n v="55.000000000000007"/>
    <n v="800"/>
    <x v="115"/>
    <n v="110000.00000000001"/>
    <n v="0.25"/>
    <x v="1"/>
    <x v="4"/>
    <x v="1"/>
    <n v="550.00000000000011"/>
    <n v="137.50000000000003"/>
    <n v="412.50000000000006"/>
    <x v="0"/>
  </r>
  <r>
    <x v="4"/>
    <n v="1189833"/>
    <x v="268"/>
    <x v="2"/>
    <x v="2"/>
    <s v="Los Angeles"/>
    <x v="2"/>
    <n v="50"/>
    <n v="650"/>
    <x v="82"/>
    <n v="130000"/>
    <n v="0.4"/>
    <x v="1"/>
    <x v="4"/>
    <x v="1"/>
    <n v="500"/>
    <n v="200"/>
    <n v="300"/>
    <x v="0"/>
  </r>
  <r>
    <x v="4"/>
    <n v="1189833"/>
    <x v="269"/>
    <x v="2"/>
    <x v="2"/>
    <s v="Los Angeles"/>
    <x v="3"/>
    <n v="50"/>
    <n v="625"/>
    <x v="65"/>
    <n v="109375"/>
    <n v="0.35"/>
    <x v="1"/>
    <x v="4"/>
    <x v="1"/>
    <n v="500"/>
    <n v="175"/>
    <n v="325"/>
    <x v="0"/>
  </r>
  <r>
    <x v="4"/>
    <n v="1189833"/>
    <x v="270"/>
    <x v="2"/>
    <x v="2"/>
    <s v="Los Angeles"/>
    <x v="4"/>
    <n v="60"/>
    <n v="600"/>
    <x v="11"/>
    <n v="198000.00000000003"/>
    <n v="0.55000000000000004"/>
    <x v="1"/>
    <x v="4"/>
    <x v="1"/>
    <n v="600"/>
    <n v="330.00000000000006"/>
    <n v="269.99999999999994"/>
    <x v="0"/>
  </r>
  <r>
    <x v="4"/>
    <n v="1189833"/>
    <x v="271"/>
    <x v="2"/>
    <x v="2"/>
    <s v="Los Angeles"/>
    <x v="5"/>
    <n v="65"/>
    <n v="650"/>
    <x v="108"/>
    <n v="84500"/>
    <n v="0.2"/>
    <x v="1"/>
    <x v="4"/>
    <x v="1"/>
    <n v="650"/>
    <n v="130"/>
    <n v="520"/>
    <x v="0"/>
  </r>
  <r>
    <x v="4"/>
    <n v="1189833"/>
    <x v="272"/>
    <x v="2"/>
    <x v="2"/>
    <s v="Los Angeles"/>
    <x v="0"/>
    <n v="50"/>
    <n v="825"/>
    <x v="72"/>
    <n v="165000"/>
    <n v="0.4"/>
    <x v="1"/>
    <x v="4"/>
    <x v="1"/>
    <n v="500"/>
    <n v="200"/>
    <n v="300"/>
    <x v="0"/>
  </r>
  <r>
    <x v="4"/>
    <n v="1189833"/>
    <x v="273"/>
    <x v="2"/>
    <x v="2"/>
    <s v="Los Angeles"/>
    <x v="1"/>
    <n v="55.000000000000007"/>
    <n v="825"/>
    <x v="116"/>
    <n v="113437.50000000001"/>
    <n v="0.25"/>
    <x v="1"/>
    <x v="4"/>
    <x v="1"/>
    <n v="550.00000000000011"/>
    <n v="137.50000000000003"/>
    <n v="412.50000000000006"/>
    <x v="0"/>
  </r>
  <r>
    <x v="4"/>
    <n v="1189833"/>
    <x v="274"/>
    <x v="2"/>
    <x v="2"/>
    <s v="Los Angeles"/>
    <x v="2"/>
    <n v="50"/>
    <n v="675"/>
    <x v="73"/>
    <n v="135000"/>
    <n v="0.4"/>
    <x v="1"/>
    <x v="4"/>
    <x v="1"/>
    <n v="500"/>
    <n v="200"/>
    <n v="300"/>
    <x v="0"/>
  </r>
  <r>
    <x v="4"/>
    <n v="1189833"/>
    <x v="275"/>
    <x v="2"/>
    <x v="2"/>
    <s v="Los Angeles"/>
    <x v="3"/>
    <n v="50"/>
    <n v="650"/>
    <x v="82"/>
    <n v="113750"/>
    <n v="0.35"/>
    <x v="1"/>
    <x v="4"/>
    <x v="1"/>
    <n v="500"/>
    <n v="175"/>
    <n v="325"/>
    <x v="0"/>
  </r>
  <r>
    <x v="4"/>
    <n v="1189833"/>
    <x v="276"/>
    <x v="2"/>
    <x v="2"/>
    <s v="Los Angeles"/>
    <x v="4"/>
    <n v="60"/>
    <n v="600"/>
    <x v="11"/>
    <n v="198000.00000000003"/>
    <n v="0.55000000000000004"/>
    <x v="1"/>
    <x v="4"/>
    <x v="1"/>
    <n v="600"/>
    <n v="330.00000000000006"/>
    <n v="269.99999999999994"/>
    <x v="0"/>
  </r>
  <r>
    <x v="4"/>
    <n v="1189833"/>
    <x v="277"/>
    <x v="2"/>
    <x v="2"/>
    <s v="Los Angeles"/>
    <x v="5"/>
    <n v="65"/>
    <n v="700"/>
    <x v="111"/>
    <n v="91000"/>
    <n v="0.2"/>
    <x v="1"/>
    <x v="4"/>
    <x v="1"/>
    <n v="650"/>
    <n v="130"/>
    <n v="520"/>
    <x v="0"/>
  </r>
  <r>
    <x v="4"/>
    <n v="1189833"/>
    <x v="278"/>
    <x v="2"/>
    <x v="2"/>
    <s v="Los Angeles"/>
    <x v="0"/>
    <n v="50"/>
    <n v="900"/>
    <x v="6"/>
    <n v="180000"/>
    <n v="0.4"/>
    <x v="1"/>
    <x v="4"/>
    <x v="1"/>
    <n v="500"/>
    <n v="200"/>
    <n v="300"/>
    <x v="0"/>
  </r>
  <r>
    <x v="4"/>
    <n v="1189833"/>
    <x v="279"/>
    <x v="2"/>
    <x v="2"/>
    <s v="Los Angeles"/>
    <x v="1"/>
    <n v="55.000000000000007"/>
    <n v="900"/>
    <x v="34"/>
    <n v="123750.00000000001"/>
    <n v="0.25"/>
    <x v="1"/>
    <x v="4"/>
    <x v="1"/>
    <n v="550.00000000000011"/>
    <n v="137.50000000000003"/>
    <n v="412.50000000000006"/>
    <x v="0"/>
  </r>
  <r>
    <x v="4"/>
    <n v="1189833"/>
    <x v="280"/>
    <x v="2"/>
    <x v="2"/>
    <s v="Los Angeles"/>
    <x v="2"/>
    <n v="50"/>
    <n v="700"/>
    <x v="48"/>
    <n v="140000"/>
    <n v="0.4"/>
    <x v="1"/>
    <x v="4"/>
    <x v="1"/>
    <n v="500"/>
    <n v="200"/>
    <n v="300"/>
    <x v="0"/>
  </r>
  <r>
    <x v="4"/>
    <n v="1189833"/>
    <x v="281"/>
    <x v="2"/>
    <x v="2"/>
    <s v="Los Angeles"/>
    <x v="3"/>
    <n v="50"/>
    <n v="700"/>
    <x v="48"/>
    <n v="122499.99999999999"/>
    <n v="0.35"/>
    <x v="1"/>
    <x v="4"/>
    <x v="1"/>
    <n v="500"/>
    <n v="174.99999999999997"/>
    <n v="325"/>
    <x v="0"/>
  </r>
  <r>
    <x v="4"/>
    <n v="1189833"/>
    <x v="282"/>
    <x v="2"/>
    <x v="2"/>
    <s v="Los Angeles"/>
    <x v="4"/>
    <n v="60"/>
    <n v="625"/>
    <x v="68"/>
    <n v="206250.00000000003"/>
    <n v="0.55000000000000004"/>
    <x v="1"/>
    <x v="4"/>
    <x v="1"/>
    <n v="600"/>
    <n v="330.00000000000006"/>
    <n v="269.99999999999994"/>
    <x v="0"/>
  </r>
  <r>
    <x v="4"/>
    <n v="1189833"/>
    <x v="283"/>
    <x v="2"/>
    <x v="2"/>
    <s v="Los Angeles"/>
    <x v="5"/>
    <n v="65"/>
    <n v="725"/>
    <x v="84"/>
    <n v="94250"/>
    <n v="0.2"/>
    <x v="1"/>
    <x v="4"/>
    <x v="1"/>
    <n v="650"/>
    <n v="130"/>
    <n v="520"/>
    <x v="0"/>
  </r>
  <r>
    <x v="0"/>
    <n v="1185732"/>
    <x v="284"/>
    <x v="2"/>
    <x v="2"/>
    <s v="Los Angeles"/>
    <x v="0"/>
    <n v="45"/>
    <n v="475"/>
    <x v="117"/>
    <n v="85500"/>
    <n v="0.4"/>
    <x v="1"/>
    <x v="4"/>
    <x v="1"/>
    <n v="450"/>
    <n v="180"/>
    <n v="270"/>
    <x v="0"/>
  </r>
  <r>
    <x v="0"/>
    <n v="1185732"/>
    <x v="285"/>
    <x v="2"/>
    <x v="2"/>
    <s v="Los Angeles"/>
    <x v="1"/>
    <n v="45"/>
    <n v="275"/>
    <x v="118"/>
    <n v="43312.5"/>
    <n v="0.35"/>
    <x v="1"/>
    <x v="11"/>
    <x v="1"/>
    <n v="450"/>
    <n v="157.5"/>
    <n v="292.5"/>
    <x v="0"/>
  </r>
  <r>
    <x v="0"/>
    <n v="1185732"/>
    <x v="286"/>
    <x v="2"/>
    <x v="2"/>
    <s v="Los Angeles"/>
    <x v="2"/>
    <n v="35"/>
    <n v="275"/>
    <x v="119"/>
    <n v="33687.5"/>
    <n v="0.35"/>
    <x v="1"/>
    <x v="11"/>
    <x v="1"/>
    <n v="350"/>
    <n v="122.5"/>
    <n v="227.5"/>
    <x v="0"/>
  </r>
  <r>
    <x v="0"/>
    <n v="1185732"/>
    <x v="287"/>
    <x v="2"/>
    <x v="2"/>
    <s v="Los Angeles"/>
    <x v="3"/>
    <n v="40"/>
    <n v="125"/>
    <x v="120"/>
    <n v="20000"/>
    <n v="0.4"/>
    <x v="1"/>
    <x v="11"/>
    <x v="1"/>
    <n v="400"/>
    <n v="160"/>
    <n v="240"/>
    <x v="0"/>
  </r>
  <r>
    <x v="0"/>
    <n v="1185732"/>
    <x v="288"/>
    <x v="3"/>
    <x v="3"/>
    <s v="Chicago"/>
    <x v="4"/>
    <n v="54.999999999999993"/>
    <n v="175"/>
    <x v="121"/>
    <n v="33687.499999999993"/>
    <n v="0.35"/>
    <x v="1"/>
    <x v="11"/>
    <x v="1"/>
    <n v="549.99999999999989"/>
    <n v="192.49999999999997"/>
    <n v="357.49999999999994"/>
    <x v="0"/>
  </r>
  <r>
    <x v="0"/>
    <n v="1185732"/>
    <x v="289"/>
    <x v="3"/>
    <x v="3"/>
    <s v="Chicago"/>
    <x v="5"/>
    <n v="45"/>
    <n v="275"/>
    <x v="118"/>
    <n v="61875"/>
    <n v="0.5"/>
    <x v="1"/>
    <x v="11"/>
    <x v="1"/>
    <n v="450"/>
    <n v="225"/>
    <n v="225"/>
    <x v="0"/>
  </r>
  <r>
    <x v="0"/>
    <n v="1185732"/>
    <x v="290"/>
    <x v="3"/>
    <x v="3"/>
    <s v="Chicago"/>
    <x v="0"/>
    <n v="45"/>
    <n v="525"/>
    <x v="44"/>
    <n v="94500"/>
    <n v="0.4"/>
    <x v="1"/>
    <x v="11"/>
    <x v="1"/>
    <n v="450"/>
    <n v="180"/>
    <n v="270"/>
    <x v="0"/>
  </r>
  <r>
    <x v="0"/>
    <n v="1185732"/>
    <x v="291"/>
    <x v="3"/>
    <x v="3"/>
    <s v="Chicago"/>
    <x v="1"/>
    <n v="45"/>
    <n v="175"/>
    <x v="122"/>
    <n v="27562.5"/>
    <n v="0.35"/>
    <x v="1"/>
    <x v="11"/>
    <x v="1"/>
    <n v="450"/>
    <n v="157.5"/>
    <n v="292.5"/>
    <x v="0"/>
  </r>
  <r>
    <x v="0"/>
    <n v="1185732"/>
    <x v="292"/>
    <x v="3"/>
    <x v="3"/>
    <s v="Chicago"/>
    <x v="2"/>
    <n v="35"/>
    <n v="225"/>
    <x v="122"/>
    <n v="27562.5"/>
    <n v="0.35"/>
    <x v="1"/>
    <x v="11"/>
    <x v="1"/>
    <n v="350"/>
    <n v="122.5"/>
    <n v="227.5"/>
    <x v="0"/>
  </r>
  <r>
    <x v="0"/>
    <n v="1185732"/>
    <x v="293"/>
    <x v="3"/>
    <x v="3"/>
    <s v="Chicago"/>
    <x v="3"/>
    <n v="40"/>
    <n v="100"/>
    <x v="123"/>
    <n v="16000"/>
    <n v="0.4"/>
    <x v="1"/>
    <x v="11"/>
    <x v="1"/>
    <n v="400"/>
    <n v="160"/>
    <n v="240"/>
    <x v="0"/>
  </r>
  <r>
    <x v="0"/>
    <n v="1185732"/>
    <x v="294"/>
    <x v="3"/>
    <x v="3"/>
    <s v="Chicago"/>
    <x v="4"/>
    <n v="54.999999999999993"/>
    <n v="175"/>
    <x v="121"/>
    <n v="33687.499999999993"/>
    <n v="0.35"/>
    <x v="1"/>
    <x v="11"/>
    <x v="1"/>
    <n v="549.99999999999989"/>
    <n v="192.49999999999997"/>
    <n v="357.49999999999994"/>
    <x v="0"/>
  </r>
  <r>
    <x v="0"/>
    <n v="1185732"/>
    <x v="295"/>
    <x v="3"/>
    <x v="3"/>
    <s v="Chicago"/>
    <x v="5"/>
    <n v="45"/>
    <n v="275"/>
    <x v="118"/>
    <n v="61875"/>
    <n v="0.5"/>
    <x v="1"/>
    <x v="11"/>
    <x v="1"/>
    <n v="450"/>
    <n v="225"/>
    <n v="225"/>
    <x v="0"/>
  </r>
  <r>
    <x v="0"/>
    <n v="1185732"/>
    <x v="296"/>
    <x v="3"/>
    <x v="3"/>
    <s v="Chicago"/>
    <x v="0"/>
    <n v="50"/>
    <n v="495"/>
    <x v="112"/>
    <n v="99000"/>
    <n v="0.4"/>
    <x v="1"/>
    <x v="11"/>
    <x v="1"/>
    <n v="500"/>
    <n v="200"/>
    <n v="300"/>
    <x v="0"/>
  </r>
  <r>
    <x v="0"/>
    <n v="1185732"/>
    <x v="297"/>
    <x v="3"/>
    <x v="3"/>
    <s v="Chicago"/>
    <x v="1"/>
    <n v="50"/>
    <n v="200"/>
    <x v="124"/>
    <n v="35000"/>
    <n v="0.35"/>
    <x v="1"/>
    <x v="11"/>
    <x v="1"/>
    <n v="500"/>
    <n v="175"/>
    <n v="325"/>
    <x v="0"/>
  </r>
  <r>
    <x v="0"/>
    <n v="1185732"/>
    <x v="298"/>
    <x v="3"/>
    <x v="3"/>
    <s v="Chicago"/>
    <x v="2"/>
    <n v="40"/>
    <n v="225"/>
    <x v="125"/>
    <n v="31499.999999999996"/>
    <n v="0.35"/>
    <x v="1"/>
    <x v="11"/>
    <x v="1"/>
    <n v="400"/>
    <n v="139.99999999999997"/>
    <n v="260"/>
    <x v="0"/>
  </r>
  <r>
    <x v="0"/>
    <n v="1185732"/>
    <x v="299"/>
    <x v="3"/>
    <x v="3"/>
    <s v="Chicago"/>
    <x v="3"/>
    <n v="45"/>
    <n v="75"/>
    <x v="126"/>
    <n v="13500"/>
    <n v="0.4"/>
    <x v="1"/>
    <x v="11"/>
    <x v="1"/>
    <n v="450"/>
    <n v="180"/>
    <n v="270"/>
    <x v="0"/>
  </r>
  <r>
    <x v="0"/>
    <n v="1185732"/>
    <x v="300"/>
    <x v="3"/>
    <x v="3"/>
    <s v="Chicago"/>
    <x v="4"/>
    <n v="60"/>
    <n v="125"/>
    <x v="127"/>
    <n v="26250"/>
    <n v="0.35"/>
    <x v="1"/>
    <x v="11"/>
    <x v="1"/>
    <n v="600"/>
    <n v="210"/>
    <n v="390"/>
    <x v="0"/>
  </r>
  <r>
    <x v="0"/>
    <n v="1185732"/>
    <x v="301"/>
    <x v="3"/>
    <x v="3"/>
    <s v="Chicago"/>
    <x v="5"/>
    <n v="50"/>
    <n v="225"/>
    <x v="128"/>
    <n v="56250"/>
    <n v="0.5"/>
    <x v="1"/>
    <x v="11"/>
    <x v="1"/>
    <n v="500"/>
    <n v="250"/>
    <n v="250"/>
    <x v="0"/>
  </r>
  <r>
    <x v="0"/>
    <n v="1185732"/>
    <x v="302"/>
    <x v="3"/>
    <x v="3"/>
    <s v="Chicago"/>
    <x v="0"/>
    <n v="50"/>
    <n v="450"/>
    <x v="38"/>
    <n v="90000"/>
    <n v="0.4"/>
    <x v="1"/>
    <x v="11"/>
    <x v="1"/>
    <n v="500"/>
    <n v="200"/>
    <n v="300"/>
    <x v="0"/>
  </r>
  <r>
    <x v="0"/>
    <n v="1185732"/>
    <x v="303"/>
    <x v="3"/>
    <x v="3"/>
    <s v="Chicago"/>
    <x v="1"/>
    <n v="50"/>
    <n v="150"/>
    <x v="127"/>
    <n v="26250"/>
    <n v="0.35"/>
    <x v="1"/>
    <x v="11"/>
    <x v="1"/>
    <n v="500"/>
    <n v="175"/>
    <n v="325"/>
    <x v="0"/>
  </r>
  <r>
    <x v="0"/>
    <n v="1185732"/>
    <x v="304"/>
    <x v="3"/>
    <x v="3"/>
    <s v="Chicago"/>
    <x v="2"/>
    <n v="40"/>
    <n v="150"/>
    <x v="129"/>
    <n v="21000"/>
    <n v="0.35"/>
    <x v="1"/>
    <x v="11"/>
    <x v="1"/>
    <n v="400"/>
    <n v="140"/>
    <n v="260"/>
    <x v="0"/>
  </r>
  <r>
    <x v="0"/>
    <n v="1185732"/>
    <x v="305"/>
    <x v="3"/>
    <x v="3"/>
    <s v="Chicago"/>
    <x v="3"/>
    <n v="45"/>
    <n v="75"/>
    <x v="126"/>
    <n v="13500"/>
    <n v="0.4"/>
    <x v="1"/>
    <x v="11"/>
    <x v="1"/>
    <n v="450"/>
    <n v="180"/>
    <n v="270"/>
    <x v="0"/>
  </r>
  <r>
    <x v="0"/>
    <n v="1185732"/>
    <x v="306"/>
    <x v="3"/>
    <x v="3"/>
    <s v="Chicago"/>
    <x v="4"/>
    <n v="60"/>
    <n v="100"/>
    <x v="129"/>
    <n v="21000"/>
    <n v="0.35"/>
    <x v="1"/>
    <x v="11"/>
    <x v="1"/>
    <n v="600"/>
    <n v="210"/>
    <n v="390"/>
    <x v="0"/>
  </r>
  <r>
    <x v="0"/>
    <n v="1185732"/>
    <x v="307"/>
    <x v="3"/>
    <x v="3"/>
    <s v="Chicago"/>
    <x v="5"/>
    <n v="50"/>
    <n v="225"/>
    <x v="128"/>
    <n v="56250"/>
    <n v="0.5"/>
    <x v="1"/>
    <x v="11"/>
    <x v="1"/>
    <n v="500"/>
    <n v="250"/>
    <n v="250"/>
    <x v="0"/>
  </r>
  <r>
    <x v="0"/>
    <n v="1185732"/>
    <x v="308"/>
    <x v="3"/>
    <x v="3"/>
    <s v="Chicago"/>
    <x v="0"/>
    <n v="60"/>
    <n v="495"/>
    <x v="130"/>
    <n v="118800"/>
    <n v="0.4"/>
    <x v="1"/>
    <x v="11"/>
    <x v="1"/>
    <n v="600"/>
    <n v="240"/>
    <n v="360"/>
    <x v="0"/>
  </r>
  <r>
    <x v="0"/>
    <n v="1185732"/>
    <x v="309"/>
    <x v="3"/>
    <x v="3"/>
    <s v="Chicago"/>
    <x v="1"/>
    <n v="55.000000000000007"/>
    <n v="200"/>
    <x v="131"/>
    <n v="38500"/>
    <n v="0.35"/>
    <x v="1"/>
    <x v="11"/>
    <x v="1"/>
    <n v="550.00000000000011"/>
    <n v="192.5"/>
    <n v="357.50000000000006"/>
    <x v="0"/>
  </r>
  <r>
    <x v="0"/>
    <n v="1185732"/>
    <x v="310"/>
    <x v="3"/>
    <x v="3"/>
    <s v="Chicago"/>
    <x v="2"/>
    <n v="50"/>
    <n v="175"/>
    <x v="132"/>
    <n v="30624.999999999996"/>
    <n v="0.35"/>
    <x v="1"/>
    <x v="11"/>
    <x v="1"/>
    <n v="500"/>
    <n v="174.99999999999997"/>
    <n v="325"/>
    <x v="0"/>
  </r>
  <r>
    <x v="0"/>
    <n v="1185732"/>
    <x v="311"/>
    <x v="3"/>
    <x v="3"/>
    <s v="Chicago"/>
    <x v="3"/>
    <n v="50"/>
    <n v="100"/>
    <x v="120"/>
    <n v="20000"/>
    <n v="0.4"/>
    <x v="1"/>
    <x v="11"/>
    <x v="1"/>
    <n v="500"/>
    <n v="200"/>
    <n v="300"/>
    <x v="0"/>
  </r>
  <r>
    <x v="0"/>
    <n v="1185732"/>
    <x v="312"/>
    <x v="3"/>
    <x v="3"/>
    <s v="Chicago"/>
    <x v="4"/>
    <n v="60"/>
    <n v="125"/>
    <x v="127"/>
    <n v="26250"/>
    <n v="0.35"/>
    <x v="1"/>
    <x v="11"/>
    <x v="1"/>
    <n v="600"/>
    <n v="210"/>
    <n v="390"/>
    <x v="0"/>
  </r>
  <r>
    <x v="0"/>
    <n v="1185732"/>
    <x v="313"/>
    <x v="3"/>
    <x v="3"/>
    <s v="Chicago"/>
    <x v="5"/>
    <n v="65"/>
    <n v="250"/>
    <x v="133"/>
    <n v="81250"/>
    <n v="0.5"/>
    <x v="1"/>
    <x v="11"/>
    <x v="1"/>
    <n v="650"/>
    <n v="325"/>
    <n v="325"/>
    <x v="0"/>
  </r>
  <r>
    <x v="0"/>
    <n v="1185732"/>
    <x v="314"/>
    <x v="3"/>
    <x v="3"/>
    <s v="Chicago"/>
    <x v="0"/>
    <n v="50"/>
    <n v="500"/>
    <x v="53"/>
    <n v="100000"/>
    <n v="0.4"/>
    <x v="1"/>
    <x v="11"/>
    <x v="1"/>
    <n v="500"/>
    <n v="200"/>
    <n v="300"/>
    <x v="0"/>
  </r>
  <r>
    <x v="0"/>
    <n v="1185732"/>
    <x v="315"/>
    <x v="3"/>
    <x v="3"/>
    <s v="Chicago"/>
    <x v="1"/>
    <n v="45.000000000000007"/>
    <n v="250"/>
    <x v="134"/>
    <n v="39375"/>
    <n v="0.35"/>
    <x v="1"/>
    <x v="5"/>
    <x v="1"/>
    <n v="450.00000000000006"/>
    <n v="157.5"/>
    <n v="292.50000000000006"/>
    <x v="0"/>
  </r>
  <r>
    <x v="0"/>
    <n v="1185732"/>
    <x v="316"/>
    <x v="3"/>
    <x v="3"/>
    <s v="Chicago"/>
    <x v="2"/>
    <n v="40"/>
    <n v="200"/>
    <x v="135"/>
    <n v="28000"/>
    <n v="0.35"/>
    <x v="1"/>
    <x v="5"/>
    <x v="1"/>
    <n v="400"/>
    <n v="140"/>
    <n v="260"/>
    <x v="0"/>
  </r>
  <r>
    <x v="0"/>
    <n v="1185732"/>
    <x v="317"/>
    <x v="3"/>
    <x v="3"/>
    <s v="Chicago"/>
    <x v="3"/>
    <n v="40"/>
    <n v="175"/>
    <x v="136"/>
    <n v="28000"/>
    <n v="0.4"/>
    <x v="1"/>
    <x v="5"/>
    <x v="1"/>
    <n v="400"/>
    <n v="160"/>
    <n v="240"/>
    <x v="0"/>
  </r>
  <r>
    <x v="0"/>
    <n v="1185732"/>
    <x v="318"/>
    <x v="3"/>
    <x v="3"/>
    <s v="Chicago"/>
    <x v="4"/>
    <n v="50"/>
    <n v="175"/>
    <x v="132"/>
    <n v="30624.999999999996"/>
    <n v="0.35"/>
    <x v="1"/>
    <x v="5"/>
    <x v="1"/>
    <n v="500"/>
    <n v="174.99999999999997"/>
    <n v="325"/>
    <x v="0"/>
  </r>
  <r>
    <x v="0"/>
    <n v="1185732"/>
    <x v="319"/>
    <x v="3"/>
    <x v="3"/>
    <s v="Chicago"/>
    <x v="5"/>
    <n v="55.000000000000007"/>
    <n v="350"/>
    <x v="137"/>
    <n v="96250.000000000015"/>
    <n v="0.5"/>
    <x v="1"/>
    <x v="5"/>
    <x v="1"/>
    <n v="550.00000000000011"/>
    <n v="275.00000000000006"/>
    <n v="275.00000000000006"/>
    <x v="0"/>
  </r>
  <r>
    <x v="0"/>
    <n v="1185732"/>
    <x v="320"/>
    <x v="3"/>
    <x v="3"/>
    <s v="Chicago"/>
    <x v="0"/>
    <n v="50"/>
    <n v="575"/>
    <x v="79"/>
    <n v="115000"/>
    <n v="0.4"/>
    <x v="1"/>
    <x v="5"/>
    <x v="1"/>
    <n v="500"/>
    <n v="200"/>
    <n v="300"/>
    <x v="0"/>
  </r>
  <r>
    <x v="0"/>
    <n v="1185732"/>
    <x v="321"/>
    <x v="3"/>
    <x v="3"/>
    <s v="Chicago"/>
    <x v="1"/>
    <n v="45.000000000000007"/>
    <n v="325"/>
    <x v="138"/>
    <n v="51187.500000000007"/>
    <n v="0.35"/>
    <x v="1"/>
    <x v="5"/>
    <x v="1"/>
    <n v="450.00000000000011"/>
    <n v="157.50000000000003"/>
    <n v="292.50000000000011"/>
    <x v="0"/>
  </r>
  <r>
    <x v="0"/>
    <n v="1185732"/>
    <x v="322"/>
    <x v="3"/>
    <x v="3"/>
    <s v="Chicago"/>
    <x v="2"/>
    <n v="40"/>
    <n v="250"/>
    <x v="124"/>
    <n v="35000"/>
    <n v="0.35"/>
    <x v="1"/>
    <x v="5"/>
    <x v="1"/>
    <n v="400"/>
    <n v="140"/>
    <n v="260"/>
    <x v="0"/>
  </r>
  <r>
    <x v="0"/>
    <n v="1185732"/>
    <x v="323"/>
    <x v="3"/>
    <x v="3"/>
    <s v="Chicago"/>
    <x v="3"/>
    <n v="40"/>
    <n v="200"/>
    <x v="135"/>
    <n v="32000"/>
    <n v="0.4"/>
    <x v="1"/>
    <x v="5"/>
    <x v="1"/>
    <n v="400"/>
    <n v="160"/>
    <n v="240"/>
    <x v="0"/>
  </r>
  <r>
    <x v="0"/>
    <n v="1185732"/>
    <x v="324"/>
    <x v="3"/>
    <x v="3"/>
    <s v="Chicago"/>
    <x v="4"/>
    <n v="50"/>
    <n v="225"/>
    <x v="128"/>
    <n v="39375"/>
    <n v="0.35"/>
    <x v="1"/>
    <x v="5"/>
    <x v="1"/>
    <n v="500"/>
    <n v="175"/>
    <n v="325"/>
    <x v="0"/>
  </r>
  <r>
    <x v="0"/>
    <n v="1185732"/>
    <x v="325"/>
    <x v="3"/>
    <x v="3"/>
    <s v="Chicago"/>
    <x v="5"/>
    <n v="55.000000000000007"/>
    <n v="400"/>
    <x v="139"/>
    <n v="110000.00000000001"/>
    <n v="0.5"/>
    <x v="1"/>
    <x v="5"/>
    <x v="1"/>
    <n v="550.00000000000011"/>
    <n v="275.00000000000006"/>
    <n v="275.00000000000006"/>
    <x v="0"/>
  </r>
  <r>
    <x v="0"/>
    <n v="1185732"/>
    <x v="326"/>
    <x v="3"/>
    <x v="3"/>
    <s v="Chicago"/>
    <x v="0"/>
    <n v="50"/>
    <n v="550"/>
    <x v="140"/>
    <n v="110000"/>
    <n v="0.4"/>
    <x v="1"/>
    <x v="5"/>
    <x v="1"/>
    <n v="500"/>
    <n v="200"/>
    <n v="300"/>
    <x v="0"/>
  </r>
  <r>
    <x v="0"/>
    <n v="1185732"/>
    <x v="327"/>
    <x v="3"/>
    <x v="3"/>
    <s v="Chicago"/>
    <x v="1"/>
    <n v="45.000000000000007"/>
    <n v="325"/>
    <x v="138"/>
    <n v="51187.500000000007"/>
    <n v="0.35"/>
    <x v="1"/>
    <x v="5"/>
    <x v="1"/>
    <n v="450.00000000000011"/>
    <n v="157.50000000000003"/>
    <n v="292.50000000000011"/>
    <x v="0"/>
  </r>
  <r>
    <x v="0"/>
    <n v="1185732"/>
    <x v="328"/>
    <x v="3"/>
    <x v="3"/>
    <s v="Chicago"/>
    <x v="2"/>
    <n v="40"/>
    <n v="250"/>
    <x v="124"/>
    <n v="35000"/>
    <n v="0.35"/>
    <x v="1"/>
    <x v="5"/>
    <x v="1"/>
    <n v="400"/>
    <n v="140"/>
    <n v="260"/>
    <x v="0"/>
  </r>
  <r>
    <x v="0"/>
    <n v="1185732"/>
    <x v="329"/>
    <x v="3"/>
    <x v="3"/>
    <s v="Chicago"/>
    <x v="3"/>
    <n v="40"/>
    <n v="225"/>
    <x v="125"/>
    <n v="36000"/>
    <n v="0.4"/>
    <x v="1"/>
    <x v="5"/>
    <x v="1"/>
    <n v="400"/>
    <n v="160"/>
    <n v="240"/>
    <x v="0"/>
  </r>
  <r>
    <x v="0"/>
    <n v="1185732"/>
    <x v="330"/>
    <x v="3"/>
    <x v="3"/>
    <s v="Chicago"/>
    <x v="4"/>
    <n v="50"/>
    <n v="200"/>
    <x v="124"/>
    <n v="35000"/>
    <n v="0.35"/>
    <x v="1"/>
    <x v="5"/>
    <x v="1"/>
    <n v="500"/>
    <n v="175"/>
    <n v="325"/>
    <x v="0"/>
  </r>
  <r>
    <x v="0"/>
    <n v="1185732"/>
    <x v="331"/>
    <x v="3"/>
    <x v="3"/>
    <s v="Chicago"/>
    <x v="5"/>
    <n v="55.000000000000007"/>
    <n v="375"/>
    <x v="141"/>
    <n v="103125.00000000001"/>
    <n v="0.5"/>
    <x v="1"/>
    <x v="5"/>
    <x v="1"/>
    <n v="550.00000000000011"/>
    <n v="275.00000000000006"/>
    <n v="275.00000000000006"/>
    <x v="0"/>
  </r>
  <r>
    <x v="0"/>
    <n v="1185732"/>
    <x v="332"/>
    <x v="3"/>
    <x v="3"/>
    <s v="Chicago"/>
    <x v="0"/>
    <n v="50"/>
    <n v="500"/>
    <x v="53"/>
    <n v="100000"/>
    <n v="0.4"/>
    <x v="1"/>
    <x v="5"/>
    <x v="1"/>
    <n v="500"/>
    <n v="200"/>
    <n v="300"/>
    <x v="0"/>
  </r>
  <r>
    <x v="0"/>
    <n v="1185732"/>
    <x v="333"/>
    <x v="3"/>
    <x v="3"/>
    <s v="Chicago"/>
    <x v="1"/>
    <n v="45.000000000000007"/>
    <n v="300"/>
    <x v="142"/>
    <n v="47250.000000000007"/>
    <n v="0.35"/>
    <x v="1"/>
    <x v="5"/>
    <x v="1"/>
    <n v="450.00000000000011"/>
    <n v="157.50000000000003"/>
    <n v="292.50000000000011"/>
    <x v="0"/>
  </r>
  <r>
    <x v="0"/>
    <n v="1185732"/>
    <x v="334"/>
    <x v="3"/>
    <x v="3"/>
    <s v="Chicago"/>
    <x v="2"/>
    <n v="40"/>
    <n v="200"/>
    <x v="135"/>
    <n v="28000"/>
    <n v="0.35"/>
    <x v="1"/>
    <x v="5"/>
    <x v="1"/>
    <n v="400"/>
    <n v="140"/>
    <n v="260"/>
    <x v="0"/>
  </r>
  <r>
    <x v="0"/>
    <n v="1185732"/>
    <x v="335"/>
    <x v="3"/>
    <x v="3"/>
    <s v="Chicago"/>
    <x v="3"/>
    <n v="40"/>
    <n v="175"/>
    <x v="136"/>
    <n v="28000"/>
    <n v="0.4"/>
    <x v="1"/>
    <x v="5"/>
    <x v="1"/>
    <n v="400"/>
    <n v="160"/>
    <n v="240"/>
    <x v="0"/>
  </r>
  <r>
    <x v="0"/>
    <n v="1185732"/>
    <x v="336"/>
    <x v="3"/>
    <x v="3"/>
    <s v="Chicago"/>
    <x v="4"/>
    <n v="50"/>
    <n v="175"/>
    <x v="132"/>
    <n v="30624.999999999996"/>
    <n v="0.35"/>
    <x v="1"/>
    <x v="5"/>
    <x v="1"/>
    <n v="500"/>
    <n v="174.99999999999997"/>
    <n v="325"/>
    <x v="0"/>
  </r>
  <r>
    <x v="0"/>
    <n v="1185732"/>
    <x v="337"/>
    <x v="3"/>
    <x v="3"/>
    <s v="Chicago"/>
    <x v="5"/>
    <n v="55.000000000000007"/>
    <n v="250"/>
    <x v="143"/>
    <n v="68750.000000000015"/>
    <n v="0.5"/>
    <x v="1"/>
    <x v="5"/>
    <x v="1"/>
    <n v="550.00000000000011"/>
    <n v="275.00000000000006"/>
    <n v="275.00000000000006"/>
    <x v="0"/>
  </r>
  <r>
    <x v="0"/>
    <n v="1185732"/>
    <x v="338"/>
    <x v="3"/>
    <x v="3"/>
    <s v="Chicago"/>
    <x v="0"/>
    <n v="60"/>
    <n v="425"/>
    <x v="144"/>
    <n v="102000"/>
    <n v="0.4"/>
    <x v="1"/>
    <x v="5"/>
    <x v="1"/>
    <n v="600"/>
    <n v="240"/>
    <n v="360"/>
    <x v="0"/>
  </r>
  <r>
    <x v="0"/>
    <n v="1185732"/>
    <x v="339"/>
    <x v="3"/>
    <x v="3"/>
    <s v="Chicago"/>
    <x v="1"/>
    <n v="50"/>
    <n v="250"/>
    <x v="145"/>
    <n v="43750"/>
    <n v="0.35"/>
    <x v="1"/>
    <x v="5"/>
    <x v="1"/>
    <n v="500"/>
    <n v="175"/>
    <n v="325"/>
    <x v="0"/>
  </r>
  <r>
    <x v="0"/>
    <n v="1185732"/>
    <x v="340"/>
    <x v="3"/>
    <x v="3"/>
    <s v="Chicago"/>
    <x v="2"/>
    <n v="50"/>
    <n v="150"/>
    <x v="127"/>
    <n v="26250"/>
    <n v="0.35"/>
    <x v="1"/>
    <x v="5"/>
    <x v="1"/>
    <n v="500"/>
    <n v="175"/>
    <n v="325"/>
    <x v="0"/>
  </r>
  <r>
    <x v="0"/>
    <n v="1185732"/>
    <x v="341"/>
    <x v="3"/>
    <x v="3"/>
    <s v="Chicago"/>
    <x v="3"/>
    <n v="50"/>
    <n v="125"/>
    <x v="146"/>
    <n v="25000"/>
    <n v="0.4"/>
    <x v="1"/>
    <x v="5"/>
    <x v="1"/>
    <n v="500"/>
    <n v="200"/>
    <n v="300"/>
    <x v="0"/>
  </r>
  <r>
    <x v="0"/>
    <n v="1185732"/>
    <x v="342"/>
    <x v="3"/>
    <x v="3"/>
    <s v="Chicago"/>
    <x v="4"/>
    <n v="60"/>
    <n v="125"/>
    <x v="127"/>
    <n v="26250"/>
    <n v="0.35"/>
    <x v="1"/>
    <x v="5"/>
    <x v="1"/>
    <n v="600"/>
    <n v="210"/>
    <n v="390"/>
    <x v="0"/>
  </r>
  <r>
    <x v="0"/>
    <n v="1185732"/>
    <x v="343"/>
    <x v="3"/>
    <x v="3"/>
    <s v="Chicago"/>
    <x v="5"/>
    <n v="64.999999999999986"/>
    <n v="250"/>
    <x v="147"/>
    <n v="81249.999999999985"/>
    <n v="0.5"/>
    <x v="1"/>
    <x v="5"/>
    <x v="1"/>
    <n v="649.99999999999989"/>
    <n v="324.99999999999994"/>
    <n v="324.99999999999994"/>
    <x v="0"/>
  </r>
  <r>
    <x v="0"/>
    <n v="1185732"/>
    <x v="344"/>
    <x v="3"/>
    <x v="3"/>
    <s v="Chicago"/>
    <x v="0"/>
    <n v="60"/>
    <n v="400"/>
    <x v="49"/>
    <n v="96000"/>
    <n v="0.4"/>
    <x v="1"/>
    <x v="5"/>
    <x v="1"/>
    <n v="600"/>
    <n v="240"/>
    <n v="360"/>
    <x v="0"/>
  </r>
  <r>
    <x v="0"/>
    <n v="1185732"/>
    <x v="345"/>
    <x v="3"/>
    <x v="3"/>
    <s v="Chicago"/>
    <x v="1"/>
    <n v="50"/>
    <n v="250"/>
    <x v="145"/>
    <n v="43750"/>
    <n v="0.35"/>
    <x v="1"/>
    <x v="5"/>
    <x v="1"/>
    <n v="500"/>
    <n v="175"/>
    <n v="325"/>
    <x v="0"/>
  </r>
  <r>
    <x v="0"/>
    <n v="1185732"/>
    <x v="346"/>
    <x v="3"/>
    <x v="3"/>
    <s v="Chicago"/>
    <x v="2"/>
    <n v="50"/>
    <n v="195"/>
    <x v="148"/>
    <n v="34125"/>
    <n v="0.35"/>
    <x v="1"/>
    <x v="6"/>
    <x v="1"/>
    <n v="500"/>
    <n v="175"/>
    <n v="325"/>
    <x v="0"/>
  </r>
  <r>
    <x v="0"/>
    <n v="1185732"/>
    <x v="347"/>
    <x v="3"/>
    <x v="3"/>
    <s v="Chicago"/>
    <x v="3"/>
    <n v="50"/>
    <n v="175"/>
    <x v="132"/>
    <n v="35000"/>
    <n v="0.4"/>
    <x v="1"/>
    <x v="6"/>
    <x v="1"/>
    <n v="500"/>
    <n v="200"/>
    <n v="300"/>
    <x v="0"/>
  </r>
  <r>
    <x v="0"/>
    <n v="1185732"/>
    <x v="348"/>
    <x v="3"/>
    <x v="3"/>
    <s v="Chicago"/>
    <x v="4"/>
    <n v="60"/>
    <n v="150"/>
    <x v="125"/>
    <n v="31499.999999999996"/>
    <n v="0.35"/>
    <x v="1"/>
    <x v="6"/>
    <x v="1"/>
    <n v="600"/>
    <n v="209.99999999999997"/>
    <n v="390"/>
    <x v="0"/>
  </r>
  <r>
    <x v="0"/>
    <n v="1185732"/>
    <x v="349"/>
    <x v="3"/>
    <x v="3"/>
    <s v="Chicago"/>
    <x v="5"/>
    <n v="64.999999999999986"/>
    <n v="250"/>
    <x v="147"/>
    <n v="81249.999999999985"/>
    <n v="0.5"/>
    <x v="1"/>
    <x v="6"/>
    <x v="1"/>
    <n v="649.99999999999989"/>
    <n v="324.99999999999994"/>
    <n v="324.99999999999994"/>
    <x v="0"/>
  </r>
  <r>
    <x v="0"/>
    <n v="1185732"/>
    <x v="350"/>
    <x v="3"/>
    <x v="3"/>
    <s v="Chicago"/>
    <x v="0"/>
    <n v="60"/>
    <n v="500"/>
    <x v="60"/>
    <n v="120000"/>
    <n v="0.4"/>
    <x v="1"/>
    <x v="6"/>
    <x v="1"/>
    <n v="600"/>
    <n v="240"/>
    <n v="360"/>
    <x v="0"/>
  </r>
  <r>
    <x v="0"/>
    <n v="1185732"/>
    <x v="351"/>
    <x v="3"/>
    <x v="3"/>
    <s v="Chicago"/>
    <x v="1"/>
    <n v="50"/>
    <n v="300"/>
    <x v="149"/>
    <n v="52500"/>
    <n v="0.35"/>
    <x v="1"/>
    <x v="6"/>
    <x v="1"/>
    <n v="500"/>
    <n v="175"/>
    <n v="325"/>
    <x v="0"/>
  </r>
  <r>
    <x v="0"/>
    <n v="1185732"/>
    <x v="352"/>
    <x v="3"/>
    <x v="3"/>
    <s v="Chicago"/>
    <x v="2"/>
    <n v="50"/>
    <n v="250"/>
    <x v="145"/>
    <n v="43750"/>
    <n v="0.35"/>
    <x v="1"/>
    <x v="6"/>
    <x v="1"/>
    <n v="500"/>
    <n v="175"/>
    <n v="325"/>
    <x v="0"/>
  </r>
  <r>
    <x v="0"/>
    <n v="1185732"/>
    <x v="353"/>
    <x v="3"/>
    <x v="3"/>
    <s v="Chicago"/>
    <x v="3"/>
    <n v="50"/>
    <n v="200"/>
    <x v="124"/>
    <n v="40000"/>
    <n v="0.4"/>
    <x v="1"/>
    <x v="6"/>
    <x v="1"/>
    <n v="500"/>
    <n v="200"/>
    <n v="300"/>
    <x v="0"/>
  </r>
  <r>
    <x v="0"/>
    <n v="1185732"/>
    <x v="354"/>
    <x v="3"/>
    <x v="3"/>
    <s v="Chicago"/>
    <x v="4"/>
    <n v="60"/>
    <n v="200"/>
    <x v="150"/>
    <n v="42000"/>
    <n v="0.35"/>
    <x v="1"/>
    <x v="6"/>
    <x v="1"/>
    <n v="600"/>
    <n v="210"/>
    <n v="390"/>
    <x v="0"/>
  </r>
  <r>
    <x v="0"/>
    <n v="1185732"/>
    <x v="355"/>
    <x v="3"/>
    <x v="3"/>
    <s v="Chicago"/>
    <x v="5"/>
    <n v="64.999999999999986"/>
    <n v="300"/>
    <x v="151"/>
    <n v="97499.999999999985"/>
    <n v="0.5"/>
    <x v="1"/>
    <x v="6"/>
    <x v="1"/>
    <n v="649.99999999999989"/>
    <n v="324.99999999999994"/>
    <n v="324.99999999999994"/>
    <x v="0"/>
  </r>
  <r>
    <x v="2"/>
    <n v="1197831"/>
    <x v="356"/>
    <x v="3"/>
    <x v="3"/>
    <s v="Chicago"/>
    <x v="0"/>
    <n v="20"/>
    <n v="725"/>
    <x v="152"/>
    <n v="43500"/>
    <n v="0.3"/>
    <x v="1"/>
    <x v="6"/>
    <x v="1"/>
    <n v="200"/>
    <n v="60"/>
    <n v="140"/>
    <x v="0"/>
  </r>
  <r>
    <x v="2"/>
    <n v="1197831"/>
    <x v="357"/>
    <x v="3"/>
    <x v="3"/>
    <s v="Chicago"/>
    <x v="1"/>
    <n v="30"/>
    <n v="725"/>
    <x v="153"/>
    <n v="65250"/>
    <n v="0.3"/>
    <x v="1"/>
    <x v="6"/>
    <x v="1"/>
    <n v="300"/>
    <n v="90"/>
    <n v="210"/>
    <x v="0"/>
  </r>
  <r>
    <x v="2"/>
    <n v="1197831"/>
    <x v="358"/>
    <x v="3"/>
    <x v="3"/>
    <s v="Chicago"/>
    <x v="2"/>
    <n v="30"/>
    <n v="525"/>
    <x v="154"/>
    <n v="47250"/>
    <n v="0.3"/>
    <x v="1"/>
    <x v="6"/>
    <x v="1"/>
    <n v="300"/>
    <n v="90"/>
    <n v="210"/>
    <x v="0"/>
  </r>
  <r>
    <x v="2"/>
    <n v="1197831"/>
    <x v="359"/>
    <x v="3"/>
    <x v="3"/>
    <s v="Chicago"/>
    <x v="3"/>
    <n v="35"/>
    <n v="525"/>
    <x v="155"/>
    <n v="73500"/>
    <n v="0.4"/>
    <x v="1"/>
    <x v="6"/>
    <x v="1"/>
    <n v="350"/>
    <n v="140"/>
    <n v="210"/>
    <x v="0"/>
  </r>
  <r>
    <x v="2"/>
    <n v="1197831"/>
    <x v="360"/>
    <x v="1"/>
    <x v="1"/>
    <s v="Dallas"/>
    <x v="4"/>
    <n v="40"/>
    <n v="375"/>
    <x v="149"/>
    <n v="37500"/>
    <n v="0.25"/>
    <x v="1"/>
    <x v="6"/>
    <x v="1"/>
    <n v="400"/>
    <n v="100"/>
    <n v="300"/>
    <x v="0"/>
  </r>
  <r>
    <x v="2"/>
    <n v="1197831"/>
    <x v="361"/>
    <x v="1"/>
    <x v="1"/>
    <s v="Dallas"/>
    <x v="5"/>
    <n v="35"/>
    <n v="525"/>
    <x v="155"/>
    <n v="82687.5"/>
    <n v="0.45"/>
    <x v="1"/>
    <x v="6"/>
    <x v="1"/>
    <n v="350"/>
    <n v="157.5"/>
    <n v="192.5"/>
    <x v="0"/>
  </r>
  <r>
    <x v="2"/>
    <n v="1197831"/>
    <x v="362"/>
    <x v="1"/>
    <x v="1"/>
    <s v="Dallas"/>
    <x v="0"/>
    <n v="25"/>
    <n v="675"/>
    <x v="156"/>
    <n v="50625"/>
    <n v="0.3"/>
    <x v="1"/>
    <x v="6"/>
    <x v="1"/>
    <n v="250"/>
    <n v="75"/>
    <n v="175"/>
    <x v="0"/>
  </r>
  <r>
    <x v="2"/>
    <n v="1197831"/>
    <x v="363"/>
    <x v="1"/>
    <x v="1"/>
    <s v="Dallas"/>
    <x v="1"/>
    <n v="35"/>
    <n v="650"/>
    <x v="157"/>
    <n v="68250"/>
    <n v="0.3"/>
    <x v="1"/>
    <x v="6"/>
    <x v="1"/>
    <n v="350"/>
    <n v="105"/>
    <n v="245"/>
    <x v="0"/>
  </r>
  <r>
    <x v="2"/>
    <n v="1197831"/>
    <x v="364"/>
    <x v="1"/>
    <x v="1"/>
    <s v="Dallas"/>
    <x v="2"/>
    <n v="35"/>
    <n v="475"/>
    <x v="158"/>
    <n v="49875"/>
    <n v="0.3"/>
    <x v="1"/>
    <x v="6"/>
    <x v="1"/>
    <n v="350"/>
    <n v="105"/>
    <n v="245"/>
    <x v="0"/>
  </r>
  <r>
    <x v="2"/>
    <n v="1197831"/>
    <x v="365"/>
    <x v="1"/>
    <x v="1"/>
    <s v="Dallas"/>
    <x v="3"/>
    <n v="35"/>
    <n v="425"/>
    <x v="159"/>
    <n v="59500"/>
    <n v="0.4"/>
    <x v="1"/>
    <x v="6"/>
    <x v="1"/>
    <n v="350"/>
    <n v="140"/>
    <n v="210"/>
    <x v="0"/>
  </r>
  <r>
    <x v="2"/>
    <n v="1197831"/>
    <x v="366"/>
    <x v="1"/>
    <x v="1"/>
    <s v="Dallas"/>
    <x v="4"/>
    <n v="40"/>
    <n v="300"/>
    <x v="150"/>
    <n v="30000"/>
    <n v="0.25"/>
    <x v="1"/>
    <x v="6"/>
    <x v="1"/>
    <n v="400"/>
    <n v="100"/>
    <n v="300"/>
    <x v="0"/>
  </r>
  <r>
    <x v="2"/>
    <n v="1197831"/>
    <x v="367"/>
    <x v="1"/>
    <x v="1"/>
    <s v="Dallas"/>
    <x v="5"/>
    <n v="35"/>
    <n v="500"/>
    <x v="160"/>
    <n v="78750"/>
    <n v="0.45"/>
    <x v="1"/>
    <x v="6"/>
    <x v="1"/>
    <n v="350"/>
    <n v="157.5"/>
    <n v="192.5"/>
    <x v="0"/>
  </r>
  <r>
    <x v="2"/>
    <n v="1197831"/>
    <x v="368"/>
    <x v="1"/>
    <x v="1"/>
    <s v="Dallas"/>
    <x v="0"/>
    <n v="30"/>
    <n v="675"/>
    <x v="161"/>
    <n v="70875"/>
    <n v="0.35"/>
    <x v="1"/>
    <x v="6"/>
    <x v="1"/>
    <n v="300"/>
    <n v="105"/>
    <n v="195"/>
    <x v="0"/>
  </r>
  <r>
    <x v="2"/>
    <n v="1197831"/>
    <x v="369"/>
    <x v="1"/>
    <x v="1"/>
    <s v="Dallas"/>
    <x v="1"/>
    <n v="40"/>
    <n v="675"/>
    <x v="51"/>
    <n v="94500"/>
    <n v="0.35"/>
    <x v="1"/>
    <x v="6"/>
    <x v="1"/>
    <n v="400"/>
    <n v="140"/>
    <n v="260"/>
    <x v="0"/>
  </r>
  <r>
    <x v="2"/>
    <n v="1197831"/>
    <x v="370"/>
    <x v="1"/>
    <x v="1"/>
    <s v="Dallas"/>
    <x v="2"/>
    <n v="30"/>
    <n v="500"/>
    <x v="149"/>
    <n v="52500"/>
    <n v="0.35"/>
    <x v="1"/>
    <x v="6"/>
    <x v="1"/>
    <n v="300"/>
    <n v="105"/>
    <n v="195"/>
    <x v="0"/>
  </r>
  <r>
    <x v="2"/>
    <n v="1197831"/>
    <x v="371"/>
    <x v="1"/>
    <x v="1"/>
    <s v="Dallas"/>
    <x v="3"/>
    <n v="35"/>
    <n v="400"/>
    <x v="162"/>
    <n v="63000"/>
    <n v="0.45"/>
    <x v="1"/>
    <x v="6"/>
    <x v="1"/>
    <n v="350"/>
    <n v="157.5"/>
    <n v="192.5"/>
    <x v="0"/>
  </r>
  <r>
    <x v="2"/>
    <n v="1197831"/>
    <x v="372"/>
    <x v="1"/>
    <x v="1"/>
    <s v="Dallas"/>
    <x v="4"/>
    <n v="40"/>
    <n v="300"/>
    <x v="150"/>
    <n v="36000"/>
    <n v="0.3"/>
    <x v="1"/>
    <x v="6"/>
    <x v="1"/>
    <n v="400"/>
    <n v="120"/>
    <n v="280"/>
    <x v="0"/>
  </r>
  <r>
    <x v="2"/>
    <n v="1197831"/>
    <x v="373"/>
    <x v="1"/>
    <x v="1"/>
    <s v="Dallas"/>
    <x v="5"/>
    <n v="35"/>
    <n v="450"/>
    <x v="154"/>
    <n v="78750"/>
    <n v="0.5"/>
    <x v="1"/>
    <x v="6"/>
    <x v="1"/>
    <n v="350"/>
    <n v="175"/>
    <n v="175"/>
    <x v="0"/>
  </r>
  <r>
    <x v="2"/>
    <n v="1197831"/>
    <x v="374"/>
    <x v="1"/>
    <x v="1"/>
    <s v="Dallas"/>
    <x v="0"/>
    <n v="20"/>
    <n v="700"/>
    <x v="162"/>
    <n v="49000"/>
    <n v="0.35"/>
    <x v="1"/>
    <x v="6"/>
    <x v="1"/>
    <n v="200"/>
    <n v="70"/>
    <n v="130"/>
    <x v="0"/>
  </r>
  <r>
    <x v="2"/>
    <n v="1197831"/>
    <x v="375"/>
    <x v="1"/>
    <x v="1"/>
    <s v="Dallas"/>
    <x v="1"/>
    <n v="30.000000000000004"/>
    <n v="700"/>
    <x v="163"/>
    <n v="73500"/>
    <n v="0.35"/>
    <x v="1"/>
    <x v="6"/>
    <x v="1"/>
    <n v="300.00000000000006"/>
    <n v="105"/>
    <n v="195.00000000000003"/>
    <x v="0"/>
  </r>
  <r>
    <x v="2"/>
    <n v="1197831"/>
    <x v="376"/>
    <x v="1"/>
    <x v="1"/>
    <s v="Dallas"/>
    <x v="2"/>
    <n v="24.999999999999996"/>
    <n v="525"/>
    <x v="164"/>
    <n v="45937.499999999985"/>
    <n v="0.35"/>
    <x v="1"/>
    <x v="6"/>
    <x v="1"/>
    <n v="249.99999999999994"/>
    <n v="87.499999999999972"/>
    <n v="162.49999999999997"/>
    <x v="0"/>
  </r>
  <r>
    <x v="2"/>
    <n v="1197831"/>
    <x v="377"/>
    <x v="1"/>
    <x v="1"/>
    <s v="Dallas"/>
    <x v="3"/>
    <n v="30.000000000000004"/>
    <n v="425"/>
    <x v="165"/>
    <n v="57375.000000000007"/>
    <n v="0.45"/>
    <x v="1"/>
    <x v="7"/>
    <x v="1"/>
    <n v="300.00000000000006"/>
    <n v="135.00000000000003"/>
    <n v="165"/>
    <x v="0"/>
  </r>
  <r>
    <x v="2"/>
    <n v="1197831"/>
    <x v="378"/>
    <x v="1"/>
    <x v="1"/>
    <s v="Dallas"/>
    <x v="4"/>
    <n v="35"/>
    <n v="325"/>
    <x v="166"/>
    <n v="34125"/>
    <n v="0.3"/>
    <x v="1"/>
    <x v="7"/>
    <x v="1"/>
    <n v="350"/>
    <n v="105"/>
    <n v="245"/>
    <x v="0"/>
  </r>
  <r>
    <x v="2"/>
    <n v="1197831"/>
    <x v="379"/>
    <x v="1"/>
    <x v="1"/>
    <s v="Dallas"/>
    <x v="5"/>
    <n v="30.000000000000004"/>
    <n v="600"/>
    <x v="167"/>
    <n v="90000.000000000015"/>
    <n v="0.5"/>
    <x v="1"/>
    <x v="7"/>
    <x v="1"/>
    <n v="300.00000000000006"/>
    <n v="150.00000000000003"/>
    <n v="150.00000000000003"/>
    <x v="0"/>
  </r>
  <r>
    <x v="2"/>
    <n v="1197831"/>
    <x v="380"/>
    <x v="1"/>
    <x v="1"/>
    <s v="Dallas"/>
    <x v="0"/>
    <n v="20"/>
    <n v="750"/>
    <x v="149"/>
    <n v="52500"/>
    <n v="0.35"/>
    <x v="1"/>
    <x v="7"/>
    <x v="1"/>
    <n v="200"/>
    <n v="70"/>
    <n v="130"/>
    <x v="0"/>
  </r>
  <r>
    <x v="2"/>
    <n v="1197831"/>
    <x v="381"/>
    <x v="1"/>
    <x v="1"/>
    <s v="Dallas"/>
    <x v="1"/>
    <n v="30.000000000000004"/>
    <n v="775"/>
    <x v="168"/>
    <n v="81375"/>
    <n v="0.35"/>
    <x v="1"/>
    <x v="7"/>
    <x v="1"/>
    <n v="300.00000000000006"/>
    <n v="105"/>
    <n v="195.00000000000003"/>
    <x v="0"/>
  </r>
  <r>
    <x v="2"/>
    <n v="1197831"/>
    <x v="382"/>
    <x v="1"/>
    <x v="1"/>
    <s v="Dallas"/>
    <x v="2"/>
    <n v="24.999999999999996"/>
    <n v="625"/>
    <x v="169"/>
    <n v="54687.499999999985"/>
    <n v="0.35"/>
    <x v="1"/>
    <x v="7"/>
    <x v="1"/>
    <n v="249.99999999999994"/>
    <n v="87.499999999999972"/>
    <n v="162.49999999999997"/>
    <x v="0"/>
  </r>
  <r>
    <x v="2"/>
    <n v="1197831"/>
    <x v="383"/>
    <x v="1"/>
    <x v="1"/>
    <s v="Dallas"/>
    <x v="3"/>
    <n v="35"/>
    <n v="550"/>
    <x v="170"/>
    <n v="86625"/>
    <n v="0.45"/>
    <x v="1"/>
    <x v="7"/>
    <x v="1"/>
    <n v="350"/>
    <n v="157.5"/>
    <n v="192.5"/>
    <x v="0"/>
  </r>
  <r>
    <x v="2"/>
    <n v="1197831"/>
    <x v="384"/>
    <x v="1"/>
    <x v="1"/>
    <s v="Dallas"/>
    <x v="4"/>
    <n v="50"/>
    <n v="450"/>
    <x v="38"/>
    <n v="67500"/>
    <n v="0.3"/>
    <x v="1"/>
    <x v="7"/>
    <x v="1"/>
    <n v="500"/>
    <n v="150"/>
    <n v="350"/>
    <x v="0"/>
  </r>
  <r>
    <x v="2"/>
    <n v="1197831"/>
    <x v="385"/>
    <x v="1"/>
    <x v="1"/>
    <s v="Dallas"/>
    <x v="5"/>
    <n v="45"/>
    <n v="800"/>
    <x v="11"/>
    <n v="180000"/>
    <n v="0.5"/>
    <x v="1"/>
    <x v="7"/>
    <x v="1"/>
    <n v="450"/>
    <n v="225"/>
    <n v="225"/>
    <x v="0"/>
  </r>
  <r>
    <x v="2"/>
    <n v="1197831"/>
    <x v="386"/>
    <x v="1"/>
    <x v="1"/>
    <s v="Dallas"/>
    <x v="0"/>
    <n v="45"/>
    <n v="800"/>
    <x v="11"/>
    <n v="125999.99999999999"/>
    <n v="0.35"/>
    <x v="1"/>
    <x v="7"/>
    <x v="1"/>
    <n v="450"/>
    <n v="157.49999999999997"/>
    <n v="292.5"/>
    <x v="0"/>
  </r>
  <r>
    <x v="2"/>
    <n v="1197831"/>
    <x v="387"/>
    <x v="1"/>
    <x v="1"/>
    <s v="Dallas"/>
    <x v="1"/>
    <n v="50"/>
    <n v="800"/>
    <x v="2"/>
    <n v="140000"/>
    <n v="0.35"/>
    <x v="1"/>
    <x v="7"/>
    <x v="1"/>
    <n v="500"/>
    <n v="175"/>
    <n v="325"/>
    <x v="0"/>
  </r>
  <r>
    <x v="2"/>
    <n v="1197831"/>
    <x v="388"/>
    <x v="1"/>
    <x v="1"/>
    <s v="Dallas"/>
    <x v="2"/>
    <n v="45"/>
    <n v="650"/>
    <x v="61"/>
    <n v="102375"/>
    <n v="0.35"/>
    <x v="1"/>
    <x v="7"/>
    <x v="1"/>
    <n v="450"/>
    <n v="157.5"/>
    <n v="292.5"/>
    <x v="0"/>
  </r>
  <r>
    <x v="2"/>
    <n v="1197831"/>
    <x v="389"/>
    <x v="1"/>
    <x v="1"/>
    <s v="Dallas"/>
    <x v="3"/>
    <n v="45"/>
    <n v="600"/>
    <x v="51"/>
    <n v="121500"/>
    <n v="0.45"/>
    <x v="1"/>
    <x v="7"/>
    <x v="1"/>
    <n v="450"/>
    <n v="202.5"/>
    <n v="247.5"/>
    <x v="0"/>
  </r>
  <r>
    <x v="2"/>
    <n v="1197831"/>
    <x v="390"/>
    <x v="1"/>
    <x v="1"/>
    <s v="Dallas"/>
    <x v="4"/>
    <n v="50"/>
    <n v="500"/>
    <x v="53"/>
    <n v="75000"/>
    <n v="0.3"/>
    <x v="1"/>
    <x v="7"/>
    <x v="1"/>
    <n v="500"/>
    <n v="150"/>
    <n v="350"/>
    <x v="0"/>
  </r>
  <r>
    <x v="2"/>
    <n v="1197831"/>
    <x v="391"/>
    <x v="1"/>
    <x v="1"/>
    <s v="Dallas"/>
    <x v="5"/>
    <n v="55.000000000000007"/>
    <n v="875"/>
    <x v="104"/>
    <n v="240625.00000000003"/>
    <n v="0.5"/>
    <x v="1"/>
    <x v="7"/>
    <x v="1"/>
    <n v="550.00000000000011"/>
    <n v="275.00000000000006"/>
    <n v="275.00000000000006"/>
    <x v="0"/>
  </r>
  <r>
    <x v="2"/>
    <n v="1197831"/>
    <x v="392"/>
    <x v="1"/>
    <x v="1"/>
    <s v="Dallas"/>
    <x v="0"/>
    <n v="45"/>
    <n v="825"/>
    <x v="8"/>
    <n v="148500"/>
    <n v="0.39999999999999997"/>
    <x v="1"/>
    <x v="7"/>
    <x v="1"/>
    <n v="450"/>
    <n v="180"/>
    <n v="270"/>
    <x v="0"/>
  </r>
  <r>
    <x v="2"/>
    <n v="1197831"/>
    <x v="393"/>
    <x v="1"/>
    <x v="1"/>
    <s v="Dallas"/>
    <x v="1"/>
    <n v="50"/>
    <n v="825"/>
    <x v="72"/>
    <n v="165000"/>
    <n v="0.39999999999999997"/>
    <x v="1"/>
    <x v="7"/>
    <x v="1"/>
    <n v="500"/>
    <n v="200"/>
    <n v="300"/>
    <x v="0"/>
  </r>
  <r>
    <x v="2"/>
    <n v="1197831"/>
    <x v="394"/>
    <x v="1"/>
    <x v="1"/>
    <s v="Dallas"/>
    <x v="2"/>
    <n v="45"/>
    <n v="975"/>
    <x v="83"/>
    <n v="175499.99999999997"/>
    <n v="0.39999999999999997"/>
    <x v="1"/>
    <x v="7"/>
    <x v="1"/>
    <n v="450"/>
    <n v="179.99999999999997"/>
    <n v="270"/>
    <x v="0"/>
  </r>
  <r>
    <x v="2"/>
    <n v="1197831"/>
    <x v="395"/>
    <x v="1"/>
    <x v="1"/>
    <s v="Dallas"/>
    <x v="3"/>
    <n v="45"/>
    <n v="575"/>
    <x v="69"/>
    <n v="129375"/>
    <n v="0.5"/>
    <x v="1"/>
    <x v="7"/>
    <x v="1"/>
    <n v="450"/>
    <n v="225"/>
    <n v="225"/>
    <x v="0"/>
  </r>
  <r>
    <x v="2"/>
    <n v="1197831"/>
    <x v="396"/>
    <x v="1"/>
    <x v="1"/>
    <s v="Dallas"/>
    <x v="4"/>
    <n v="50"/>
    <n v="575"/>
    <x v="79"/>
    <n v="100625"/>
    <n v="0.35"/>
    <x v="1"/>
    <x v="7"/>
    <x v="1"/>
    <n v="500"/>
    <n v="175"/>
    <n v="325"/>
    <x v="0"/>
  </r>
  <r>
    <x v="2"/>
    <n v="1197831"/>
    <x v="397"/>
    <x v="1"/>
    <x v="1"/>
    <s v="Dallas"/>
    <x v="5"/>
    <n v="60"/>
    <n v="850"/>
    <x v="12"/>
    <n v="280500"/>
    <n v="0.55000000000000004"/>
    <x v="1"/>
    <x v="7"/>
    <x v="1"/>
    <n v="600"/>
    <n v="330"/>
    <n v="270"/>
    <x v="0"/>
  </r>
  <r>
    <x v="2"/>
    <n v="1197831"/>
    <x v="398"/>
    <x v="1"/>
    <x v="1"/>
    <s v="Dallas"/>
    <x v="0"/>
    <n v="50"/>
    <n v="800"/>
    <x v="2"/>
    <n v="160000"/>
    <n v="0.39999999999999997"/>
    <x v="1"/>
    <x v="7"/>
    <x v="1"/>
    <n v="500"/>
    <n v="200"/>
    <n v="300"/>
    <x v="0"/>
  </r>
  <r>
    <x v="2"/>
    <n v="1197831"/>
    <x v="399"/>
    <x v="1"/>
    <x v="1"/>
    <s v="Dallas"/>
    <x v="1"/>
    <n v="55.000000000000007"/>
    <n v="800"/>
    <x v="115"/>
    <n v="176000"/>
    <n v="0.39999999999999997"/>
    <x v="1"/>
    <x v="7"/>
    <x v="1"/>
    <n v="550.00000000000011"/>
    <n v="220"/>
    <n v="330.00000000000006"/>
    <x v="0"/>
  </r>
  <r>
    <x v="2"/>
    <n v="1197831"/>
    <x v="400"/>
    <x v="1"/>
    <x v="1"/>
    <s v="Dallas"/>
    <x v="2"/>
    <n v="50"/>
    <n v="975"/>
    <x v="63"/>
    <n v="194999.99999999997"/>
    <n v="0.39999999999999997"/>
    <x v="1"/>
    <x v="7"/>
    <x v="1"/>
    <n v="500"/>
    <n v="199.99999999999997"/>
    <n v="300"/>
    <x v="0"/>
  </r>
  <r>
    <x v="2"/>
    <n v="1197831"/>
    <x v="401"/>
    <x v="1"/>
    <x v="1"/>
    <s v="Dallas"/>
    <x v="3"/>
    <n v="50"/>
    <n v="525"/>
    <x v="47"/>
    <n v="131250"/>
    <n v="0.5"/>
    <x v="1"/>
    <x v="7"/>
    <x v="1"/>
    <n v="500"/>
    <n v="250"/>
    <n v="250"/>
    <x v="0"/>
  </r>
  <r>
    <x v="2"/>
    <n v="1197831"/>
    <x v="402"/>
    <x v="1"/>
    <x v="1"/>
    <s v="Dallas"/>
    <x v="4"/>
    <n v="55.000000000000007"/>
    <n v="525"/>
    <x v="171"/>
    <n v="101062.50000000001"/>
    <n v="0.35"/>
    <x v="1"/>
    <x v="7"/>
    <x v="1"/>
    <n v="550.00000000000011"/>
    <n v="192.50000000000003"/>
    <n v="357.50000000000011"/>
    <x v="0"/>
  </r>
  <r>
    <x v="2"/>
    <n v="1197831"/>
    <x v="403"/>
    <x v="1"/>
    <x v="1"/>
    <s v="Dallas"/>
    <x v="5"/>
    <n v="60"/>
    <n v="775"/>
    <x v="172"/>
    <n v="255750.00000000003"/>
    <n v="0.55000000000000004"/>
    <x v="1"/>
    <x v="7"/>
    <x v="1"/>
    <n v="600"/>
    <n v="330.00000000000006"/>
    <n v="269.99999999999994"/>
    <x v="0"/>
  </r>
  <r>
    <x v="2"/>
    <n v="1197831"/>
    <x v="404"/>
    <x v="1"/>
    <x v="1"/>
    <s v="Dallas"/>
    <x v="0"/>
    <n v="55.000000000000007"/>
    <n v="725"/>
    <x v="102"/>
    <n v="159500"/>
    <n v="0.39999999999999997"/>
    <x v="1"/>
    <x v="7"/>
    <x v="1"/>
    <n v="550.00000000000011"/>
    <n v="220"/>
    <n v="330.00000000000006"/>
    <x v="0"/>
  </r>
  <r>
    <x v="2"/>
    <n v="1197831"/>
    <x v="405"/>
    <x v="1"/>
    <x v="1"/>
    <s v="Dallas"/>
    <x v="1"/>
    <n v="55.000000000000007"/>
    <n v="675"/>
    <x v="107"/>
    <n v="148500"/>
    <n v="0.39999999999999997"/>
    <x v="1"/>
    <x v="7"/>
    <x v="1"/>
    <n v="550.00000000000011"/>
    <n v="220"/>
    <n v="330.00000000000011"/>
    <x v="0"/>
  </r>
  <r>
    <x v="2"/>
    <n v="1197831"/>
    <x v="406"/>
    <x v="1"/>
    <x v="1"/>
    <s v="Dallas"/>
    <x v="2"/>
    <n v="60"/>
    <n v="725"/>
    <x v="93"/>
    <n v="174000"/>
    <n v="0.39999999999999997"/>
    <x v="1"/>
    <x v="7"/>
    <x v="1"/>
    <n v="600"/>
    <n v="240"/>
    <n v="360"/>
    <x v="0"/>
  </r>
  <r>
    <x v="2"/>
    <n v="1197831"/>
    <x v="407"/>
    <x v="1"/>
    <x v="1"/>
    <s v="Dallas"/>
    <x v="3"/>
    <n v="60"/>
    <n v="450"/>
    <x v="51"/>
    <n v="135000"/>
    <n v="0.5"/>
    <x v="1"/>
    <x v="8"/>
    <x v="1"/>
    <n v="600"/>
    <n v="300"/>
    <n v="300"/>
    <x v="0"/>
  </r>
  <r>
    <x v="2"/>
    <n v="1197831"/>
    <x v="408"/>
    <x v="1"/>
    <x v="1"/>
    <s v="Dallas"/>
    <x v="4"/>
    <n v="55.000000000000007"/>
    <n v="450"/>
    <x v="173"/>
    <n v="86625"/>
    <n v="0.35"/>
    <x v="1"/>
    <x v="8"/>
    <x v="1"/>
    <n v="550.00000000000011"/>
    <n v="192.5"/>
    <n v="357.50000000000006"/>
    <x v="0"/>
  </r>
  <r>
    <x v="2"/>
    <n v="1197831"/>
    <x v="409"/>
    <x v="1"/>
    <x v="1"/>
    <s v="Dallas"/>
    <x v="5"/>
    <n v="50"/>
    <n v="675"/>
    <x v="73"/>
    <n v="185625.00000000003"/>
    <n v="0.55000000000000004"/>
    <x v="1"/>
    <x v="8"/>
    <x v="1"/>
    <n v="500"/>
    <n v="275.00000000000006"/>
    <n v="224.99999999999994"/>
    <x v="0"/>
  </r>
  <r>
    <x v="2"/>
    <n v="1197831"/>
    <x v="410"/>
    <x v="1"/>
    <x v="1"/>
    <s v="Dallas"/>
    <x v="0"/>
    <n v="40"/>
    <n v="625"/>
    <x v="53"/>
    <n v="99999.999999999985"/>
    <n v="0.39999999999999997"/>
    <x v="1"/>
    <x v="8"/>
    <x v="1"/>
    <n v="400"/>
    <n v="159.99999999999997"/>
    <n v="240"/>
    <x v="0"/>
  </r>
  <r>
    <x v="2"/>
    <n v="1197831"/>
    <x v="411"/>
    <x v="1"/>
    <x v="1"/>
    <s v="Dallas"/>
    <x v="1"/>
    <n v="40"/>
    <n v="625"/>
    <x v="53"/>
    <n v="99999.999999999985"/>
    <n v="0.39999999999999997"/>
    <x v="1"/>
    <x v="8"/>
    <x v="1"/>
    <n v="400"/>
    <n v="159.99999999999997"/>
    <n v="240"/>
    <x v="0"/>
  </r>
  <r>
    <x v="2"/>
    <n v="1197831"/>
    <x v="412"/>
    <x v="1"/>
    <x v="1"/>
    <s v="Dallas"/>
    <x v="2"/>
    <n v="45"/>
    <n v="575"/>
    <x v="69"/>
    <n v="103499.99999999999"/>
    <n v="0.39999999999999997"/>
    <x v="1"/>
    <x v="8"/>
    <x v="1"/>
    <n v="450"/>
    <n v="179.99999999999997"/>
    <n v="270"/>
    <x v="0"/>
  </r>
  <r>
    <x v="2"/>
    <n v="1197831"/>
    <x v="413"/>
    <x v="1"/>
    <x v="1"/>
    <s v="Dallas"/>
    <x v="3"/>
    <n v="45"/>
    <n v="425"/>
    <x v="174"/>
    <n v="95625"/>
    <n v="0.5"/>
    <x v="1"/>
    <x v="8"/>
    <x v="1"/>
    <n v="450"/>
    <n v="225"/>
    <n v="225"/>
    <x v="0"/>
  </r>
  <r>
    <x v="2"/>
    <n v="1197831"/>
    <x v="414"/>
    <x v="1"/>
    <x v="1"/>
    <s v="Dallas"/>
    <x v="4"/>
    <n v="40"/>
    <n v="400"/>
    <x v="175"/>
    <n v="56000"/>
    <n v="0.35"/>
    <x v="1"/>
    <x v="8"/>
    <x v="1"/>
    <n v="400"/>
    <n v="140"/>
    <n v="260"/>
    <x v="0"/>
  </r>
  <r>
    <x v="2"/>
    <n v="1197831"/>
    <x v="415"/>
    <x v="1"/>
    <x v="1"/>
    <s v="Dallas"/>
    <x v="5"/>
    <n v="50"/>
    <n v="575"/>
    <x v="79"/>
    <n v="158125"/>
    <n v="0.55000000000000004"/>
    <x v="1"/>
    <x v="8"/>
    <x v="1"/>
    <n v="500"/>
    <n v="275"/>
    <n v="225"/>
    <x v="0"/>
  </r>
  <r>
    <x v="2"/>
    <n v="1197831"/>
    <x v="416"/>
    <x v="1"/>
    <x v="1"/>
    <s v="Dallas"/>
    <x v="0"/>
    <n v="40"/>
    <n v="725"/>
    <x v="176"/>
    <n v="115999.99999999999"/>
    <n v="0.39999999999999997"/>
    <x v="1"/>
    <x v="8"/>
    <x v="1"/>
    <n v="400"/>
    <n v="159.99999999999997"/>
    <n v="240"/>
    <x v="0"/>
  </r>
  <r>
    <x v="2"/>
    <n v="1197831"/>
    <x v="417"/>
    <x v="1"/>
    <x v="1"/>
    <s v="Dallas"/>
    <x v="1"/>
    <n v="40"/>
    <n v="725"/>
    <x v="176"/>
    <n v="115999.99999999999"/>
    <n v="0.39999999999999997"/>
    <x v="1"/>
    <x v="8"/>
    <x v="1"/>
    <n v="400"/>
    <n v="159.99999999999997"/>
    <n v="240"/>
    <x v="0"/>
  </r>
  <r>
    <x v="2"/>
    <n v="1197831"/>
    <x v="418"/>
    <x v="1"/>
    <x v="1"/>
    <s v="Dallas"/>
    <x v="2"/>
    <n v="65"/>
    <n v="650"/>
    <x v="108"/>
    <n v="169000"/>
    <n v="0.39999999999999997"/>
    <x v="1"/>
    <x v="8"/>
    <x v="1"/>
    <n v="650"/>
    <n v="260"/>
    <n v="390"/>
    <x v="0"/>
  </r>
  <r>
    <x v="2"/>
    <n v="1197831"/>
    <x v="419"/>
    <x v="1"/>
    <x v="1"/>
    <s v="Dallas"/>
    <x v="3"/>
    <n v="65"/>
    <n v="500"/>
    <x v="82"/>
    <n v="162500"/>
    <n v="0.5"/>
    <x v="1"/>
    <x v="8"/>
    <x v="1"/>
    <n v="650"/>
    <n v="325"/>
    <n v="325"/>
    <x v="0"/>
  </r>
  <r>
    <x v="2"/>
    <n v="1197831"/>
    <x v="420"/>
    <x v="1"/>
    <x v="1"/>
    <s v="Dallas"/>
    <x v="4"/>
    <n v="60"/>
    <n v="475"/>
    <x v="177"/>
    <n v="99750"/>
    <n v="0.35"/>
    <x v="1"/>
    <x v="8"/>
    <x v="1"/>
    <n v="600"/>
    <n v="210"/>
    <n v="390"/>
    <x v="0"/>
  </r>
  <r>
    <x v="2"/>
    <n v="1197831"/>
    <x v="421"/>
    <x v="1"/>
    <x v="1"/>
    <s v="Dallas"/>
    <x v="5"/>
    <n v="70"/>
    <n v="675"/>
    <x v="178"/>
    <n v="259875.00000000003"/>
    <n v="0.55000000000000004"/>
    <x v="1"/>
    <x v="8"/>
    <x v="1"/>
    <n v="700"/>
    <n v="385.00000000000006"/>
    <n v="314.99999999999994"/>
    <x v="0"/>
  </r>
  <r>
    <x v="2"/>
    <n v="1197831"/>
    <x v="422"/>
    <x v="1"/>
    <x v="1"/>
    <s v="Dallas"/>
    <x v="0"/>
    <n v="60"/>
    <n v="825"/>
    <x v="14"/>
    <n v="197999.99999999997"/>
    <n v="0.39999999999999997"/>
    <x v="1"/>
    <x v="8"/>
    <x v="1"/>
    <n v="600"/>
    <n v="239.99999999999997"/>
    <n v="360"/>
    <x v="0"/>
  </r>
  <r>
    <x v="2"/>
    <n v="1197831"/>
    <x v="423"/>
    <x v="1"/>
    <x v="1"/>
    <s v="Dallas"/>
    <x v="1"/>
    <n v="60"/>
    <n v="825"/>
    <x v="14"/>
    <n v="197999.99999999997"/>
    <n v="0.39999999999999997"/>
    <x v="1"/>
    <x v="8"/>
    <x v="1"/>
    <n v="600"/>
    <n v="239.99999999999997"/>
    <n v="360"/>
    <x v="0"/>
  </r>
  <r>
    <x v="2"/>
    <n v="1197831"/>
    <x v="424"/>
    <x v="1"/>
    <x v="1"/>
    <s v="Dallas"/>
    <x v="2"/>
    <n v="65"/>
    <n v="725"/>
    <x v="84"/>
    <n v="188499.99999999997"/>
    <n v="0.39999999999999997"/>
    <x v="1"/>
    <x v="8"/>
    <x v="1"/>
    <n v="650"/>
    <n v="259.99999999999994"/>
    <n v="390"/>
    <x v="0"/>
  </r>
  <r>
    <x v="2"/>
    <n v="1197831"/>
    <x v="425"/>
    <x v="1"/>
    <x v="1"/>
    <s v="Dallas"/>
    <x v="3"/>
    <n v="65"/>
    <n v="575"/>
    <x v="91"/>
    <n v="186875"/>
    <n v="0.5"/>
    <x v="1"/>
    <x v="8"/>
    <x v="1"/>
    <n v="650"/>
    <n v="325"/>
    <n v="325"/>
    <x v="0"/>
  </r>
  <r>
    <x v="2"/>
    <n v="1197831"/>
    <x v="426"/>
    <x v="1"/>
    <x v="1"/>
    <s v="Dallas"/>
    <x v="4"/>
    <n v="60"/>
    <n v="525"/>
    <x v="39"/>
    <n v="110250"/>
    <n v="0.35"/>
    <x v="1"/>
    <x v="8"/>
    <x v="1"/>
    <n v="600"/>
    <n v="210"/>
    <n v="390"/>
    <x v="0"/>
  </r>
  <r>
    <x v="2"/>
    <n v="1197831"/>
    <x v="427"/>
    <x v="1"/>
    <x v="1"/>
    <s v="Dallas"/>
    <x v="5"/>
    <n v="70"/>
    <n v="775"/>
    <x v="103"/>
    <n v="298375"/>
    <n v="0.55000000000000004"/>
    <x v="1"/>
    <x v="8"/>
    <x v="1"/>
    <n v="700"/>
    <n v="385"/>
    <n v="315"/>
    <x v="0"/>
  </r>
  <r>
    <x v="0"/>
    <n v="1185732"/>
    <x v="428"/>
    <x v="1"/>
    <x v="1"/>
    <s v="Dallas"/>
    <x v="0"/>
    <n v="45"/>
    <n v="425"/>
    <x v="174"/>
    <n v="105187.50000000001"/>
    <n v="0.55000000000000004"/>
    <x v="1"/>
    <x v="8"/>
    <x v="1"/>
    <n v="450"/>
    <n v="247.50000000000003"/>
    <n v="202.49999999999997"/>
    <x v="0"/>
  </r>
  <r>
    <x v="0"/>
    <n v="1185732"/>
    <x v="429"/>
    <x v="1"/>
    <x v="1"/>
    <s v="Dallas"/>
    <x v="1"/>
    <n v="45"/>
    <n v="225"/>
    <x v="179"/>
    <n v="35437.5"/>
    <n v="0.35"/>
    <x v="1"/>
    <x v="8"/>
    <x v="1"/>
    <n v="450"/>
    <n v="157.5"/>
    <n v="292.5"/>
    <x v="0"/>
  </r>
  <r>
    <x v="0"/>
    <n v="1185732"/>
    <x v="430"/>
    <x v="1"/>
    <x v="1"/>
    <s v="Dallas"/>
    <x v="2"/>
    <n v="35"/>
    <n v="225"/>
    <x v="122"/>
    <n v="31499.999999999996"/>
    <n v="0.39999999999999997"/>
    <x v="1"/>
    <x v="8"/>
    <x v="1"/>
    <n v="350"/>
    <n v="139.99999999999997"/>
    <n v="210"/>
    <x v="0"/>
  </r>
  <r>
    <x v="0"/>
    <n v="1185732"/>
    <x v="431"/>
    <x v="1"/>
    <x v="1"/>
    <s v="Dallas"/>
    <x v="3"/>
    <n v="40"/>
    <n v="75"/>
    <x v="180"/>
    <n v="11999.999999999998"/>
    <n v="0.39999999999999997"/>
    <x v="1"/>
    <x v="8"/>
    <x v="1"/>
    <n v="400"/>
    <n v="159.99999999999997"/>
    <n v="240"/>
    <x v="0"/>
  </r>
  <r>
    <x v="0"/>
    <n v="1185732"/>
    <x v="432"/>
    <x v="0"/>
    <x v="4"/>
    <s v="Philadelphia"/>
    <x v="4"/>
    <n v="54.999999999999993"/>
    <n v="125"/>
    <x v="181"/>
    <n v="24062.499999999993"/>
    <n v="0.35"/>
    <x v="1"/>
    <x v="8"/>
    <x v="1"/>
    <n v="549.99999999999989"/>
    <n v="192.49999999999994"/>
    <n v="357.49999999999994"/>
    <x v="0"/>
  </r>
  <r>
    <x v="0"/>
    <n v="1185732"/>
    <x v="433"/>
    <x v="0"/>
    <x v="4"/>
    <s v="Philadelphia"/>
    <x v="5"/>
    <n v="45"/>
    <n v="225"/>
    <x v="179"/>
    <n v="30375"/>
    <n v="0.3"/>
    <x v="1"/>
    <x v="8"/>
    <x v="1"/>
    <n v="450"/>
    <n v="135"/>
    <n v="315"/>
    <x v="0"/>
  </r>
  <r>
    <x v="0"/>
    <n v="1185732"/>
    <x v="434"/>
    <x v="0"/>
    <x v="4"/>
    <s v="Philadelphia"/>
    <x v="0"/>
    <n v="45"/>
    <n v="475"/>
    <x v="117"/>
    <n v="117562.50000000001"/>
    <n v="0.55000000000000004"/>
    <x v="1"/>
    <x v="8"/>
    <x v="1"/>
    <n v="450"/>
    <n v="247.50000000000003"/>
    <n v="202.49999999999997"/>
    <x v="0"/>
  </r>
  <r>
    <x v="0"/>
    <n v="1185732"/>
    <x v="435"/>
    <x v="0"/>
    <x v="4"/>
    <s v="Philadelphia"/>
    <x v="1"/>
    <n v="45"/>
    <n v="125"/>
    <x v="182"/>
    <n v="19687.5"/>
    <n v="0.35"/>
    <x v="1"/>
    <x v="8"/>
    <x v="1"/>
    <n v="450"/>
    <n v="157.5"/>
    <n v="292.5"/>
    <x v="0"/>
  </r>
  <r>
    <x v="0"/>
    <n v="1185732"/>
    <x v="436"/>
    <x v="0"/>
    <x v="4"/>
    <s v="Philadelphia"/>
    <x v="2"/>
    <n v="35"/>
    <n v="175"/>
    <x v="183"/>
    <n v="24499.999999999996"/>
    <n v="0.39999999999999997"/>
    <x v="1"/>
    <x v="8"/>
    <x v="1"/>
    <n v="350"/>
    <n v="139.99999999999997"/>
    <n v="210"/>
    <x v="0"/>
  </r>
  <r>
    <x v="0"/>
    <n v="1185732"/>
    <x v="437"/>
    <x v="0"/>
    <x v="4"/>
    <s v="Philadelphia"/>
    <x v="3"/>
    <n v="40"/>
    <n v="50"/>
    <x v="184"/>
    <n v="7999.9999999999991"/>
    <n v="0.39999999999999997"/>
    <x v="1"/>
    <x v="8"/>
    <x v="1"/>
    <n v="400"/>
    <n v="159.99999999999997"/>
    <n v="240"/>
    <x v="0"/>
  </r>
  <r>
    <x v="0"/>
    <n v="1185732"/>
    <x v="438"/>
    <x v="0"/>
    <x v="4"/>
    <s v="Philadelphia"/>
    <x v="4"/>
    <n v="54.999999999999993"/>
    <n v="125"/>
    <x v="181"/>
    <n v="24062.499999999993"/>
    <n v="0.35"/>
    <x v="1"/>
    <x v="9"/>
    <x v="1"/>
    <n v="549.99999999999989"/>
    <n v="192.49999999999994"/>
    <n v="357.49999999999994"/>
    <x v="0"/>
  </r>
  <r>
    <x v="0"/>
    <n v="1185732"/>
    <x v="439"/>
    <x v="0"/>
    <x v="4"/>
    <s v="Philadelphia"/>
    <x v="5"/>
    <n v="45"/>
    <n v="225"/>
    <x v="179"/>
    <n v="30375"/>
    <n v="0.3"/>
    <x v="1"/>
    <x v="9"/>
    <x v="1"/>
    <n v="450"/>
    <n v="135"/>
    <n v="315"/>
    <x v="0"/>
  </r>
  <r>
    <x v="0"/>
    <n v="1185732"/>
    <x v="440"/>
    <x v="0"/>
    <x v="4"/>
    <s v="Philadelphia"/>
    <x v="0"/>
    <n v="50"/>
    <n v="445"/>
    <x v="185"/>
    <n v="122375.00000000001"/>
    <n v="0.55000000000000004"/>
    <x v="1"/>
    <x v="9"/>
    <x v="1"/>
    <n v="500"/>
    <n v="275.00000000000006"/>
    <n v="224.99999999999997"/>
    <x v="0"/>
  </r>
  <r>
    <x v="0"/>
    <n v="1185732"/>
    <x v="441"/>
    <x v="0"/>
    <x v="4"/>
    <s v="Philadelphia"/>
    <x v="1"/>
    <n v="50"/>
    <n v="150"/>
    <x v="127"/>
    <n v="26250"/>
    <n v="0.35"/>
    <x v="1"/>
    <x v="9"/>
    <x v="1"/>
    <n v="500"/>
    <n v="175"/>
    <n v="325"/>
    <x v="0"/>
  </r>
  <r>
    <x v="0"/>
    <n v="1185732"/>
    <x v="442"/>
    <x v="0"/>
    <x v="4"/>
    <s v="Philadelphia"/>
    <x v="2"/>
    <n v="40"/>
    <n v="175"/>
    <x v="136"/>
    <n v="27999.999999999996"/>
    <n v="0.39999999999999997"/>
    <x v="1"/>
    <x v="9"/>
    <x v="1"/>
    <n v="400"/>
    <n v="159.99999999999997"/>
    <n v="240"/>
    <x v="0"/>
  </r>
  <r>
    <x v="0"/>
    <n v="1185732"/>
    <x v="443"/>
    <x v="0"/>
    <x v="4"/>
    <s v="Philadelphia"/>
    <x v="3"/>
    <n v="45"/>
    <n v="25"/>
    <x v="186"/>
    <n v="4500"/>
    <n v="0.39999999999999997"/>
    <x v="1"/>
    <x v="9"/>
    <x v="1"/>
    <n v="450"/>
    <n v="180"/>
    <n v="270"/>
    <x v="0"/>
  </r>
  <r>
    <x v="0"/>
    <n v="1185732"/>
    <x v="444"/>
    <x v="0"/>
    <x v="4"/>
    <s v="Philadelphia"/>
    <x v="4"/>
    <n v="60"/>
    <n v="75"/>
    <x v="187"/>
    <n v="13500"/>
    <n v="0.3"/>
    <x v="1"/>
    <x v="9"/>
    <x v="1"/>
    <n v="600"/>
    <n v="180"/>
    <n v="420"/>
    <x v="0"/>
  </r>
  <r>
    <x v="0"/>
    <n v="1185732"/>
    <x v="445"/>
    <x v="0"/>
    <x v="4"/>
    <s v="Philadelphia"/>
    <x v="5"/>
    <n v="50"/>
    <n v="175"/>
    <x v="132"/>
    <n v="21875"/>
    <n v="0.25"/>
    <x v="1"/>
    <x v="9"/>
    <x v="1"/>
    <n v="500"/>
    <n v="125"/>
    <n v="375"/>
    <x v="0"/>
  </r>
  <r>
    <x v="0"/>
    <n v="1185732"/>
    <x v="446"/>
    <x v="0"/>
    <x v="4"/>
    <s v="Philadelphia"/>
    <x v="0"/>
    <n v="50"/>
    <n v="450"/>
    <x v="38"/>
    <n v="112500"/>
    <n v="0.5"/>
    <x v="1"/>
    <x v="9"/>
    <x v="1"/>
    <n v="500"/>
    <n v="250"/>
    <n v="250"/>
    <x v="0"/>
  </r>
  <r>
    <x v="0"/>
    <n v="1185732"/>
    <x v="447"/>
    <x v="0"/>
    <x v="4"/>
    <s v="Philadelphia"/>
    <x v="1"/>
    <n v="50"/>
    <n v="150"/>
    <x v="127"/>
    <n v="22500"/>
    <n v="0.3"/>
    <x v="1"/>
    <x v="9"/>
    <x v="1"/>
    <n v="500"/>
    <n v="150"/>
    <n v="350"/>
    <x v="0"/>
  </r>
  <r>
    <x v="0"/>
    <n v="1185732"/>
    <x v="448"/>
    <x v="0"/>
    <x v="4"/>
    <s v="Philadelphia"/>
    <x v="2"/>
    <n v="40"/>
    <n v="150"/>
    <x v="129"/>
    <n v="21000"/>
    <n v="0.35"/>
    <x v="1"/>
    <x v="9"/>
    <x v="1"/>
    <n v="400"/>
    <n v="140"/>
    <n v="260"/>
    <x v="0"/>
  </r>
  <r>
    <x v="0"/>
    <n v="1185732"/>
    <x v="449"/>
    <x v="0"/>
    <x v="4"/>
    <s v="Philadelphia"/>
    <x v="3"/>
    <n v="45"/>
    <n v="75"/>
    <x v="126"/>
    <n v="11812.5"/>
    <n v="0.35"/>
    <x v="1"/>
    <x v="9"/>
    <x v="1"/>
    <n v="450"/>
    <n v="157.5"/>
    <n v="292.5"/>
    <x v="0"/>
  </r>
  <r>
    <x v="0"/>
    <n v="1185732"/>
    <x v="450"/>
    <x v="0"/>
    <x v="4"/>
    <s v="Philadelphia"/>
    <x v="4"/>
    <n v="60"/>
    <n v="75"/>
    <x v="187"/>
    <n v="13500"/>
    <n v="0.3"/>
    <x v="1"/>
    <x v="9"/>
    <x v="1"/>
    <n v="600"/>
    <n v="180"/>
    <n v="420"/>
    <x v="0"/>
  </r>
  <r>
    <x v="0"/>
    <n v="1185732"/>
    <x v="451"/>
    <x v="0"/>
    <x v="4"/>
    <s v="Philadelphia"/>
    <x v="5"/>
    <n v="50"/>
    <n v="200"/>
    <x v="124"/>
    <n v="25000"/>
    <n v="0.25"/>
    <x v="1"/>
    <x v="9"/>
    <x v="1"/>
    <n v="500"/>
    <n v="125"/>
    <n v="375"/>
    <x v="0"/>
  </r>
  <r>
    <x v="0"/>
    <n v="1185732"/>
    <x v="452"/>
    <x v="0"/>
    <x v="4"/>
    <s v="Philadelphia"/>
    <x v="0"/>
    <n v="60"/>
    <n v="470"/>
    <x v="188"/>
    <n v="141000"/>
    <n v="0.5"/>
    <x v="1"/>
    <x v="9"/>
    <x v="1"/>
    <n v="600"/>
    <n v="300"/>
    <n v="300"/>
    <x v="0"/>
  </r>
  <r>
    <x v="0"/>
    <n v="1185732"/>
    <x v="453"/>
    <x v="0"/>
    <x v="4"/>
    <s v="Philadelphia"/>
    <x v="1"/>
    <n v="60.000000000000007"/>
    <n v="175"/>
    <x v="189"/>
    <n v="31500.000000000004"/>
    <n v="0.3"/>
    <x v="1"/>
    <x v="9"/>
    <x v="1"/>
    <n v="600.00000000000011"/>
    <n v="180.00000000000003"/>
    <n v="420.00000000000006"/>
    <x v="0"/>
  </r>
  <r>
    <x v="0"/>
    <n v="1185732"/>
    <x v="454"/>
    <x v="0"/>
    <x v="4"/>
    <s v="Philadelphia"/>
    <x v="2"/>
    <n v="55.000000000000007"/>
    <n v="150"/>
    <x v="190"/>
    <n v="28875.000000000004"/>
    <n v="0.35"/>
    <x v="1"/>
    <x v="9"/>
    <x v="1"/>
    <n v="550.00000000000011"/>
    <n v="192.50000000000003"/>
    <n v="357.50000000000011"/>
    <x v="0"/>
  </r>
  <r>
    <x v="0"/>
    <n v="1185732"/>
    <x v="455"/>
    <x v="0"/>
    <x v="4"/>
    <s v="Philadelphia"/>
    <x v="3"/>
    <n v="55.000000000000007"/>
    <n v="100"/>
    <x v="191"/>
    <n v="19250"/>
    <n v="0.35"/>
    <x v="1"/>
    <x v="9"/>
    <x v="1"/>
    <n v="550.00000000000011"/>
    <n v="192.5"/>
    <n v="357.50000000000006"/>
    <x v="0"/>
  </r>
  <r>
    <x v="0"/>
    <n v="1185732"/>
    <x v="456"/>
    <x v="0"/>
    <x v="4"/>
    <s v="Philadelphia"/>
    <x v="4"/>
    <n v="65"/>
    <n v="125"/>
    <x v="192"/>
    <n v="24375"/>
    <n v="0.3"/>
    <x v="1"/>
    <x v="9"/>
    <x v="1"/>
    <n v="650"/>
    <n v="195"/>
    <n v="455"/>
    <x v="0"/>
  </r>
  <r>
    <x v="0"/>
    <n v="1185732"/>
    <x v="457"/>
    <x v="0"/>
    <x v="4"/>
    <s v="Philadelphia"/>
    <x v="5"/>
    <n v="70"/>
    <n v="250"/>
    <x v="160"/>
    <n v="52500"/>
    <n v="0.3"/>
    <x v="1"/>
    <x v="9"/>
    <x v="1"/>
    <n v="700"/>
    <n v="210"/>
    <n v="490"/>
    <x v="0"/>
  </r>
  <r>
    <x v="0"/>
    <n v="1185732"/>
    <x v="458"/>
    <x v="0"/>
    <x v="4"/>
    <s v="Philadelphia"/>
    <x v="0"/>
    <n v="65"/>
    <n v="500"/>
    <x v="82"/>
    <n v="178750"/>
    <n v="0.55000000000000004"/>
    <x v="1"/>
    <x v="9"/>
    <x v="1"/>
    <n v="650"/>
    <n v="357.5"/>
    <n v="292.5"/>
    <x v="0"/>
  </r>
  <r>
    <x v="0"/>
    <n v="1185732"/>
    <x v="459"/>
    <x v="0"/>
    <x v="4"/>
    <s v="Philadelphia"/>
    <x v="1"/>
    <n v="60.000000000000007"/>
    <n v="250"/>
    <x v="193"/>
    <n v="52500.000000000007"/>
    <n v="0.35"/>
    <x v="1"/>
    <x v="9"/>
    <x v="1"/>
    <n v="600.00000000000011"/>
    <n v="210.00000000000003"/>
    <n v="390.00000000000011"/>
    <x v="0"/>
  </r>
  <r>
    <x v="0"/>
    <n v="1185732"/>
    <x v="460"/>
    <x v="0"/>
    <x v="4"/>
    <s v="Philadelphia"/>
    <x v="2"/>
    <n v="55.000000000000007"/>
    <n v="175"/>
    <x v="194"/>
    <n v="38500"/>
    <n v="0.39999999999999997"/>
    <x v="1"/>
    <x v="9"/>
    <x v="1"/>
    <n v="550.00000000000011"/>
    <n v="220"/>
    <n v="330.00000000000006"/>
    <x v="0"/>
  </r>
  <r>
    <x v="0"/>
    <n v="1185732"/>
    <x v="461"/>
    <x v="0"/>
    <x v="4"/>
    <s v="Philadelphia"/>
    <x v="3"/>
    <n v="55.000000000000007"/>
    <n v="150"/>
    <x v="190"/>
    <n v="33000"/>
    <n v="0.39999999999999997"/>
    <x v="1"/>
    <x v="9"/>
    <x v="1"/>
    <n v="550.00000000000011"/>
    <n v="220"/>
    <n v="330.00000000000011"/>
    <x v="0"/>
  </r>
  <r>
    <x v="0"/>
    <n v="1185732"/>
    <x v="462"/>
    <x v="0"/>
    <x v="4"/>
    <s v="Philadelphia"/>
    <x v="4"/>
    <n v="65"/>
    <n v="150"/>
    <x v="148"/>
    <n v="34125"/>
    <n v="0.35"/>
    <x v="1"/>
    <x v="9"/>
    <x v="1"/>
    <n v="650"/>
    <n v="227.5"/>
    <n v="422.5"/>
    <x v="0"/>
  </r>
  <r>
    <x v="0"/>
    <n v="1185732"/>
    <x v="463"/>
    <x v="0"/>
    <x v="4"/>
    <s v="Philadelphia"/>
    <x v="5"/>
    <n v="70"/>
    <n v="300"/>
    <x v="195"/>
    <n v="63000"/>
    <n v="0.3"/>
    <x v="1"/>
    <x v="9"/>
    <x v="1"/>
    <n v="700"/>
    <n v="210"/>
    <n v="490"/>
    <x v="0"/>
  </r>
  <r>
    <x v="0"/>
    <n v="1185732"/>
    <x v="464"/>
    <x v="0"/>
    <x v="4"/>
    <s v="Philadelphia"/>
    <x v="0"/>
    <n v="65"/>
    <n v="500"/>
    <x v="82"/>
    <n v="178750"/>
    <n v="0.55000000000000004"/>
    <x v="1"/>
    <x v="9"/>
    <x v="1"/>
    <n v="650"/>
    <n v="357.5"/>
    <n v="292.5"/>
    <x v="0"/>
  </r>
  <r>
    <x v="0"/>
    <n v="1185732"/>
    <x v="465"/>
    <x v="0"/>
    <x v="4"/>
    <s v="Philadelphia"/>
    <x v="1"/>
    <n v="60.000000000000007"/>
    <n v="300"/>
    <x v="167"/>
    <n v="63000.000000000007"/>
    <n v="0.35"/>
    <x v="1"/>
    <x v="9"/>
    <x v="1"/>
    <n v="600.00000000000011"/>
    <n v="210.00000000000003"/>
    <n v="390.00000000000011"/>
    <x v="0"/>
  </r>
  <r>
    <x v="0"/>
    <n v="1185732"/>
    <x v="466"/>
    <x v="0"/>
    <x v="4"/>
    <s v="Philadelphia"/>
    <x v="2"/>
    <n v="55.000000000000007"/>
    <n v="225"/>
    <x v="196"/>
    <n v="49500"/>
    <n v="0.39999999999999997"/>
    <x v="1"/>
    <x v="9"/>
    <x v="1"/>
    <n v="550.00000000000011"/>
    <n v="220"/>
    <n v="330.00000000000006"/>
    <x v="0"/>
  </r>
  <r>
    <x v="0"/>
    <n v="1185732"/>
    <x v="467"/>
    <x v="0"/>
    <x v="4"/>
    <s v="Philadelphia"/>
    <x v="3"/>
    <n v="55.000000000000007"/>
    <n v="175"/>
    <x v="194"/>
    <n v="38500"/>
    <n v="0.39999999999999997"/>
    <x v="1"/>
    <x v="9"/>
    <x v="1"/>
    <n v="550.00000000000011"/>
    <n v="220"/>
    <n v="330.00000000000006"/>
    <x v="0"/>
  </r>
  <r>
    <x v="0"/>
    <n v="1185732"/>
    <x v="468"/>
    <x v="0"/>
    <x v="4"/>
    <s v="Philadelphia"/>
    <x v="4"/>
    <n v="65"/>
    <n v="200"/>
    <x v="197"/>
    <n v="45500"/>
    <n v="0.35"/>
    <x v="1"/>
    <x v="10"/>
    <x v="1"/>
    <n v="650"/>
    <n v="227.5"/>
    <n v="422.5"/>
    <x v="0"/>
  </r>
  <r>
    <x v="0"/>
    <n v="1185732"/>
    <x v="469"/>
    <x v="0"/>
    <x v="4"/>
    <s v="Philadelphia"/>
    <x v="5"/>
    <n v="70"/>
    <n v="375"/>
    <x v="47"/>
    <n v="78750"/>
    <n v="0.3"/>
    <x v="1"/>
    <x v="10"/>
    <x v="1"/>
    <n v="700"/>
    <n v="210"/>
    <n v="490"/>
    <x v="0"/>
  </r>
  <r>
    <x v="0"/>
    <n v="1185732"/>
    <x v="470"/>
    <x v="0"/>
    <x v="4"/>
    <s v="Philadelphia"/>
    <x v="0"/>
    <n v="65"/>
    <n v="525"/>
    <x v="85"/>
    <n v="187687.50000000003"/>
    <n v="0.55000000000000004"/>
    <x v="1"/>
    <x v="10"/>
    <x v="1"/>
    <n v="650"/>
    <n v="357.50000000000006"/>
    <n v="292.49999999999994"/>
    <x v="0"/>
  </r>
  <r>
    <x v="0"/>
    <n v="1185732"/>
    <x v="471"/>
    <x v="0"/>
    <x v="4"/>
    <s v="Philadelphia"/>
    <x v="1"/>
    <n v="60.000000000000007"/>
    <n v="300"/>
    <x v="167"/>
    <n v="63000.000000000007"/>
    <n v="0.35"/>
    <x v="1"/>
    <x v="10"/>
    <x v="1"/>
    <n v="600.00000000000011"/>
    <n v="210.00000000000003"/>
    <n v="390.00000000000011"/>
    <x v="0"/>
  </r>
  <r>
    <x v="0"/>
    <n v="1185732"/>
    <x v="472"/>
    <x v="0"/>
    <x v="4"/>
    <s v="Philadelphia"/>
    <x v="2"/>
    <n v="55.000000000000007"/>
    <n v="225"/>
    <x v="196"/>
    <n v="49500"/>
    <n v="0.39999999999999997"/>
    <x v="1"/>
    <x v="10"/>
    <x v="1"/>
    <n v="550.00000000000011"/>
    <n v="220"/>
    <n v="330.00000000000006"/>
    <x v="0"/>
  </r>
  <r>
    <x v="0"/>
    <n v="1185732"/>
    <x v="473"/>
    <x v="0"/>
    <x v="4"/>
    <s v="Philadelphia"/>
    <x v="3"/>
    <n v="55.000000000000007"/>
    <n v="200"/>
    <x v="131"/>
    <n v="44000"/>
    <n v="0.39999999999999997"/>
    <x v="1"/>
    <x v="10"/>
    <x v="1"/>
    <n v="550.00000000000011"/>
    <n v="220"/>
    <n v="330.00000000000006"/>
    <x v="0"/>
  </r>
  <r>
    <x v="0"/>
    <n v="1185732"/>
    <x v="474"/>
    <x v="0"/>
    <x v="4"/>
    <s v="Philadelphia"/>
    <x v="4"/>
    <n v="65"/>
    <n v="175"/>
    <x v="166"/>
    <n v="39812.5"/>
    <n v="0.35"/>
    <x v="1"/>
    <x v="10"/>
    <x v="1"/>
    <n v="650"/>
    <n v="227.5"/>
    <n v="422.5"/>
    <x v="0"/>
  </r>
  <r>
    <x v="0"/>
    <n v="1185732"/>
    <x v="475"/>
    <x v="0"/>
    <x v="4"/>
    <s v="Philadelphia"/>
    <x v="5"/>
    <n v="70"/>
    <n v="350"/>
    <x v="40"/>
    <n v="73500"/>
    <n v="0.3"/>
    <x v="1"/>
    <x v="10"/>
    <x v="1"/>
    <n v="700"/>
    <n v="210"/>
    <n v="490"/>
    <x v="0"/>
  </r>
  <r>
    <x v="0"/>
    <n v="1185732"/>
    <x v="476"/>
    <x v="0"/>
    <x v="4"/>
    <s v="Philadelphia"/>
    <x v="0"/>
    <n v="65"/>
    <n v="475"/>
    <x v="198"/>
    <n v="154375"/>
    <n v="0.5"/>
    <x v="1"/>
    <x v="10"/>
    <x v="1"/>
    <n v="650"/>
    <n v="325"/>
    <n v="325"/>
    <x v="0"/>
  </r>
  <r>
    <x v="0"/>
    <n v="1185732"/>
    <x v="477"/>
    <x v="0"/>
    <x v="4"/>
    <s v="Philadelphia"/>
    <x v="1"/>
    <n v="50"/>
    <n v="275"/>
    <x v="199"/>
    <n v="41250"/>
    <n v="0.3"/>
    <x v="1"/>
    <x v="10"/>
    <x v="1"/>
    <n v="500"/>
    <n v="150"/>
    <n v="350"/>
    <x v="0"/>
  </r>
  <r>
    <x v="0"/>
    <n v="1185732"/>
    <x v="478"/>
    <x v="0"/>
    <x v="4"/>
    <s v="Philadelphia"/>
    <x v="2"/>
    <n v="45"/>
    <n v="200"/>
    <x v="125"/>
    <n v="31499.999999999996"/>
    <n v="0.35"/>
    <x v="1"/>
    <x v="10"/>
    <x v="1"/>
    <n v="450"/>
    <n v="157.49999999999997"/>
    <n v="292.5"/>
    <x v="0"/>
  </r>
  <r>
    <x v="0"/>
    <n v="1185732"/>
    <x v="479"/>
    <x v="0"/>
    <x v="4"/>
    <s v="Philadelphia"/>
    <x v="3"/>
    <n v="45"/>
    <n v="175"/>
    <x v="122"/>
    <n v="27562.5"/>
    <n v="0.35"/>
    <x v="1"/>
    <x v="10"/>
    <x v="1"/>
    <n v="450"/>
    <n v="157.5"/>
    <n v="292.5"/>
    <x v="0"/>
  </r>
  <r>
    <x v="0"/>
    <n v="1185732"/>
    <x v="480"/>
    <x v="0"/>
    <x v="4"/>
    <s v="Philadelphia"/>
    <x v="4"/>
    <n v="54.999999999999993"/>
    <n v="125"/>
    <x v="181"/>
    <n v="20624.999999999996"/>
    <n v="0.3"/>
    <x v="1"/>
    <x v="10"/>
    <x v="1"/>
    <n v="549.99999999999989"/>
    <n v="164.99999999999997"/>
    <n v="384.99999999999989"/>
    <x v="0"/>
  </r>
  <r>
    <x v="0"/>
    <n v="1185732"/>
    <x v="481"/>
    <x v="0"/>
    <x v="4"/>
    <s v="Philadelphia"/>
    <x v="5"/>
    <n v="60"/>
    <n v="225"/>
    <x v="200"/>
    <n v="33750"/>
    <n v="0.25"/>
    <x v="1"/>
    <x v="10"/>
    <x v="1"/>
    <n v="600"/>
    <n v="150"/>
    <n v="450"/>
    <x v="0"/>
  </r>
  <r>
    <x v="0"/>
    <n v="1185732"/>
    <x v="482"/>
    <x v="0"/>
    <x v="4"/>
    <s v="Philadelphia"/>
    <x v="0"/>
    <n v="60"/>
    <n v="400"/>
    <x v="49"/>
    <n v="120000"/>
    <n v="0.5"/>
    <x v="1"/>
    <x v="10"/>
    <x v="1"/>
    <n v="600"/>
    <n v="300"/>
    <n v="300"/>
    <x v="0"/>
  </r>
  <r>
    <x v="0"/>
    <n v="1185732"/>
    <x v="483"/>
    <x v="0"/>
    <x v="4"/>
    <s v="Philadelphia"/>
    <x v="1"/>
    <n v="50"/>
    <n v="225"/>
    <x v="128"/>
    <n v="33750"/>
    <n v="0.3"/>
    <x v="1"/>
    <x v="10"/>
    <x v="1"/>
    <n v="500"/>
    <n v="150"/>
    <n v="350"/>
    <x v="0"/>
  </r>
  <r>
    <x v="0"/>
    <n v="1185732"/>
    <x v="484"/>
    <x v="0"/>
    <x v="4"/>
    <s v="Philadelphia"/>
    <x v="2"/>
    <n v="50"/>
    <n v="125"/>
    <x v="146"/>
    <n v="21875"/>
    <n v="0.35"/>
    <x v="1"/>
    <x v="10"/>
    <x v="1"/>
    <n v="500"/>
    <n v="175"/>
    <n v="325"/>
    <x v="0"/>
  </r>
  <r>
    <x v="0"/>
    <n v="1185732"/>
    <x v="485"/>
    <x v="0"/>
    <x v="4"/>
    <s v="Philadelphia"/>
    <x v="3"/>
    <n v="50"/>
    <n v="100"/>
    <x v="120"/>
    <n v="17500"/>
    <n v="0.35"/>
    <x v="1"/>
    <x v="10"/>
    <x v="1"/>
    <n v="500"/>
    <n v="175"/>
    <n v="325"/>
    <x v="0"/>
  </r>
  <r>
    <x v="0"/>
    <n v="1185732"/>
    <x v="486"/>
    <x v="0"/>
    <x v="4"/>
    <s v="Philadelphia"/>
    <x v="4"/>
    <n v="60"/>
    <n v="100"/>
    <x v="129"/>
    <n v="18000"/>
    <n v="0.3"/>
    <x v="1"/>
    <x v="10"/>
    <x v="1"/>
    <n v="600"/>
    <n v="180"/>
    <n v="420"/>
    <x v="0"/>
  </r>
  <r>
    <x v="0"/>
    <n v="1185732"/>
    <x v="487"/>
    <x v="0"/>
    <x v="4"/>
    <s v="Philadelphia"/>
    <x v="5"/>
    <n v="64.999999999999986"/>
    <n v="225"/>
    <x v="201"/>
    <n v="36562.499999999993"/>
    <n v="0.25"/>
    <x v="1"/>
    <x v="10"/>
    <x v="1"/>
    <n v="649.99999999999989"/>
    <n v="162.49999999999997"/>
    <n v="487.49999999999989"/>
    <x v="0"/>
  </r>
  <r>
    <x v="0"/>
    <n v="1185732"/>
    <x v="488"/>
    <x v="0"/>
    <x v="4"/>
    <s v="Philadelphia"/>
    <x v="0"/>
    <n v="70"/>
    <n v="375"/>
    <x v="47"/>
    <n v="144375"/>
    <n v="0.55000000000000004"/>
    <x v="1"/>
    <x v="10"/>
    <x v="1"/>
    <n v="700"/>
    <n v="385"/>
    <n v="315"/>
    <x v="0"/>
  </r>
  <r>
    <x v="0"/>
    <n v="1185732"/>
    <x v="489"/>
    <x v="0"/>
    <x v="4"/>
    <s v="Philadelphia"/>
    <x v="1"/>
    <n v="60.000000000000007"/>
    <n v="200"/>
    <x v="202"/>
    <n v="42000"/>
    <n v="0.35"/>
    <x v="1"/>
    <x v="10"/>
    <x v="1"/>
    <n v="600.00000000000011"/>
    <n v="210"/>
    <n v="390.00000000000006"/>
    <x v="0"/>
  </r>
  <r>
    <x v="0"/>
    <n v="1185732"/>
    <x v="490"/>
    <x v="0"/>
    <x v="4"/>
    <s v="Philadelphia"/>
    <x v="2"/>
    <n v="60.000000000000007"/>
    <n v="195"/>
    <x v="203"/>
    <n v="46800"/>
    <n v="0.39999999999999997"/>
    <x v="1"/>
    <x v="10"/>
    <x v="1"/>
    <n v="600.00000000000011"/>
    <n v="240"/>
    <n v="360.00000000000006"/>
    <x v="0"/>
  </r>
  <r>
    <x v="0"/>
    <n v="1185732"/>
    <x v="491"/>
    <x v="0"/>
    <x v="4"/>
    <s v="Philadelphia"/>
    <x v="3"/>
    <n v="60.000000000000007"/>
    <n v="175"/>
    <x v="189"/>
    <n v="42000"/>
    <n v="0.39999999999999997"/>
    <x v="1"/>
    <x v="10"/>
    <x v="1"/>
    <n v="600.00000000000011"/>
    <n v="240"/>
    <n v="360.00000000000006"/>
    <x v="0"/>
  </r>
  <r>
    <x v="0"/>
    <n v="1185732"/>
    <x v="492"/>
    <x v="0"/>
    <x v="4"/>
    <s v="Philadelphia"/>
    <x v="4"/>
    <n v="70"/>
    <n v="150"/>
    <x v="204"/>
    <n v="36750"/>
    <n v="0.35"/>
    <x v="1"/>
    <x v="10"/>
    <x v="1"/>
    <n v="700"/>
    <n v="245"/>
    <n v="455"/>
    <x v="0"/>
  </r>
  <r>
    <x v="0"/>
    <n v="1185732"/>
    <x v="493"/>
    <x v="0"/>
    <x v="4"/>
    <s v="Philadelphia"/>
    <x v="5"/>
    <n v="75"/>
    <n v="250"/>
    <x v="205"/>
    <n v="56250"/>
    <n v="0.3"/>
    <x v="1"/>
    <x v="10"/>
    <x v="1"/>
    <n v="750"/>
    <n v="225"/>
    <n v="525"/>
    <x v="0"/>
  </r>
  <r>
    <x v="0"/>
    <n v="1185732"/>
    <x v="494"/>
    <x v="0"/>
    <x v="4"/>
    <s v="Philadelphia"/>
    <x v="0"/>
    <n v="70"/>
    <n v="475"/>
    <x v="206"/>
    <n v="182875.00000000003"/>
    <n v="0.55000000000000004"/>
    <x v="1"/>
    <x v="10"/>
    <x v="1"/>
    <n v="700"/>
    <n v="385.00000000000006"/>
    <n v="314.99999999999994"/>
    <x v="0"/>
  </r>
  <r>
    <x v="0"/>
    <n v="1185732"/>
    <x v="495"/>
    <x v="0"/>
    <x v="4"/>
    <s v="Philadelphia"/>
    <x v="1"/>
    <n v="60.000000000000007"/>
    <n v="275"/>
    <x v="207"/>
    <n v="57750.000000000007"/>
    <n v="0.35"/>
    <x v="1"/>
    <x v="10"/>
    <x v="1"/>
    <n v="600.00000000000011"/>
    <n v="210.00000000000003"/>
    <n v="390.00000000000011"/>
    <x v="0"/>
  </r>
  <r>
    <x v="0"/>
    <n v="1185732"/>
    <x v="496"/>
    <x v="0"/>
    <x v="4"/>
    <s v="Philadelphia"/>
    <x v="2"/>
    <n v="60.000000000000007"/>
    <n v="225"/>
    <x v="142"/>
    <n v="54000.000000000007"/>
    <n v="0.39999999999999997"/>
    <x v="1"/>
    <x v="10"/>
    <x v="1"/>
    <n v="600.00000000000011"/>
    <n v="240.00000000000003"/>
    <n v="360.00000000000011"/>
    <x v="0"/>
  </r>
  <r>
    <x v="0"/>
    <n v="1185732"/>
    <x v="497"/>
    <x v="0"/>
    <x v="4"/>
    <s v="Philadelphia"/>
    <x v="3"/>
    <n v="60.000000000000007"/>
    <n v="175"/>
    <x v="189"/>
    <n v="42000"/>
    <n v="0.39999999999999997"/>
    <x v="1"/>
    <x v="10"/>
    <x v="1"/>
    <n v="600.00000000000011"/>
    <n v="240"/>
    <n v="360.00000000000006"/>
    <x v="0"/>
  </r>
  <r>
    <x v="0"/>
    <n v="1185732"/>
    <x v="498"/>
    <x v="0"/>
    <x v="4"/>
    <s v="Philadelphia"/>
    <x v="4"/>
    <n v="70"/>
    <n v="175"/>
    <x v="208"/>
    <n v="42875"/>
    <n v="0.35"/>
    <x v="1"/>
    <x v="10"/>
    <x v="1"/>
    <n v="700"/>
    <n v="245"/>
    <n v="455"/>
    <x v="0"/>
  </r>
  <r>
    <x v="0"/>
    <n v="1185732"/>
    <x v="0"/>
    <x v="0"/>
    <x v="4"/>
    <s v="Philadelphia"/>
    <x v="5"/>
    <n v="75"/>
    <n v="275"/>
    <x v="209"/>
    <n v="61875"/>
    <n v="0.3"/>
    <x v="1"/>
    <x v="0"/>
    <x v="0"/>
    <n v="750"/>
    <n v="225"/>
    <n v="525"/>
    <x v="0"/>
  </r>
  <r>
    <x v="3"/>
    <n v="1128299"/>
    <x v="1"/>
    <x v="0"/>
    <x v="4"/>
    <s v="Philadelphia"/>
    <x v="0"/>
    <n v="35"/>
    <n v="450"/>
    <x v="154"/>
    <n v="63000"/>
    <n v="0.4"/>
    <x v="1"/>
    <x v="0"/>
    <x v="0"/>
    <n v="350"/>
    <n v="140"/>
    <n v="210"/>
    <x v="0"/>
  </r>
  <r>
    <x v="3"/>
    <n v="1128299"/>
    <x v="2"/>
    <x v="0"/>
    <x v="4"/>
    <s v="Philadelphia"/>
    <x v="1"/>
    <n v="45"/>
    <n v="450"/>
    <x v="161"/>
    <n v="50625"/>
    <n v="0.25"/>
    <x v="1"/>
    <x v="0"/>
    <x v="0"/>
    <n v="450"/>
    <n v="112.5"/>
    <n v="337.5"/>
    <x v="0"/>
  </r>
  <r>
    <x v="3"/>
    <n v="1128299"/>
    <x v="3"/>
    <x v="0"/>
    <x v="4"/>
    <s v="Philadelphia"/>
    <x v="2"/>
    <n v="45"/>
    <n v="450"/>
    <x v="161"/>
    <n v="81000"/>
    <n v="0.4"/>
    <x v="1"/>
    <x v="0"/>
    <x v="0"/>
    <n v="450"/>
    <n v="180"/>
    <n v="270"/>
    <x v="0"/>
  </r>
  <r>
    <x v="3"/>
    <n v="1128299"/>
    <x v="4"/>
    <x v="0"/>
    <x v="4"/>
    <s v="Philadelphia"/>
    <x v="3"/>
    <n v="45"/>
    <n v="300"/>
    <x v="200"/>
    <n v="47250"/>
    <n v="0.35"/>
    <x v="1"/>
    <x v="0"/>
    <x v="0"/>
    <n v="450"/>
    <n v="157.5"/>
    <n v="292.5"/>
    <x v="0"/>
  </r>
  <r>
    <x v="3"/>
    <n v="1128299"/>
    <x v="5"/>
    <x v="2"/>
    <x v="5"/>
    <s v="Las Vegas"/>
    <x v="4"/>
    <n v="50"/>
    <n v="250"/>
    <x v="145"/>
    <n v="68750"/>
    <n v="0.55000000000000004"/>
    <x v="1"/>
    <x v="0"/>
    <x v="0"/>
    <n v="500"/>
    <n v="275"/>
    <n v="225"/>
    <x v="0"/>
  </r>
  <r>
    <x v="3"/>
    <n v="1128299"/>
    <x v="6"/>
    <x v="2"/>
    <x v="5"/>
    <s v="Las Vegas"/>
    <x v="5"/>
    <n v="45"/>
    <n v="475"/>
    <x v="117"/>
    <n v="42750"/>
    <n v="0.2"/>
    <x v="1"/>
    <x v="0"/>
    <x v="0"/>
    <n v="450"/>
    <n v="90"/>
    <n v="360"/>
    <x v="0"/>
  </r>
  <r>
    <x v="3"/>
    <n v="1128299"/>
    <x v="7"/>
    <x v="2"/>
    <x v="5"/>
    <s v="Las Vegas"/>
    <x v="0"/>
    <n v="35"/>
    <n v="525"/>
    <x v="155"/>
    <n v="73500"/>
    <n v="0.4"/>
    <x v="1"/>
    <x v="0"/>
    <x v="0"/>
    <n v="350"/>
    <n v="140"/>
    <n v="210"/>
    <x v="0"/>
  </r>
  <r>
    <x v="3"/>
    <n v="1128299"/>
    <x v="499"/>
    <x v="2"/>
    <x v="5"/>
    <s v="Las Vegas"/>
    <x v="1"/>
    <n v="45"/>
    <n v="425"/>
    <x v="174"/>
    <n v="47812.5"/>
    <n v="0.25"/>
    <x v="1"/>
    <x v="0"/>
    <x v="0"/>
    <n v="450"/>
    <n v="112.5"/>
    <n v="337.5"/>
    <x v="0"/>
  </r>
  <r>
    <x v="3"/>
    <n v="1128299"/>
    <x v="500"/>
    <x v="2"/>
    <x v="5"/>
    <s v="Las Vegas"/>
    <x v="2"/>
    <n v="45"/>
    <n v="425"/>
    <x v="174"/>
    <n v="76500"/>
    <n v="0.4"/>
    <x v="1"/>
    <x v="0"/>
    <x v="0"/>
    <n v="450"/>
    <n v="180"/>
    <n v="270"/>
    <x v="0"/>
  </r>
  <r>
    <x v="3"/>
    <n v="1128299"/>
    <x v="501"/>
    <x v="2"/>
    <x v="5"/>
    <s v="Las Vegas"/>
    <x v="3"/>
    <n v="45"/>
    <n v="275"/>
    <x v="118"/>
    <n v="43312.5"/>
    <n v="0.35"/>
    <x v="1"/>
    <x v="0"/>
    <x v="0"/>
    <n v="450"/>
    <n v="157.5"/>
    <n v="292.5"/>
    <x v="0"/>
  </r>
  <r>
    <x v="3"/>
    <n v="1128299"/>
    <x v="502"/>
    <x v="2"/>
    <x v="5"/>
    <s v="Las Vegas"/>
    <x v="4"/>
    <n v="50"/>
    <n v="200"/>
    <x v="124"/>
    <n v="55000.000000000007"/>
    <n v="0.55000000000000004"/>
    <x v="1"/>
    <x v="0"/>
    <x v="0"/>
    <n v="500"/>
    <n v="275.00000000000006"/>
    <n v="224.99999999999997"/>
    <x v="0"/>
  </r>
  <r>
    <x v="3"/>
    <n v="1128299"/>
    <x v="503"/>
    <x v="2"/>
    <x v="5"/>
    <s v="Las Vegas"/>
    <x v="5"/>
    <n v="45"/>
    <n v="400"/>
    <x v="210"/>
    <n v="36000"/>
    <n v="0.2"/>
    <x v="1"/>
    <x v="0"/>
    <x v="0"/>
    <n v="450"/>
    <n v="90"/>
    <n v="360"/>
    <x v="0"/>
  </r>
  <r>
    <x v="3"/>
    <n v="1128299"/>
    <x v="504"/>
    <x v="2"/>
    <x v="5"/>
    <s v="Las Vegas"/>
    <x v="0"/>
    <n v="45"/>
    <n v="550"/>
    <x v="112"/>
    <n v="99000"/>
    <n v="0.4"/>
    <x v="1"/>
    <x v="0"/>
    <x v="0"/>
    <n v="450"/>
    <n v="180"/>
    <n v="270"/>
    <x v="0"/>
  </r>
  <r>
    <x v="3"/>
    <n v="1128299"/>
    <x v="505"/>
    <x v="2"/>
    <x v="5"/>
    <s v="Las Vegas"/>
    <x v="1"/>
    <n v="54.999999999999993"/>
    <n v="400"/>
    <x v="211"/>
    <n v="54999.999999999993"/>
    <n v="0.25"/>
    <x v="1"/>
    <x v="0"/>
    <x v="0"/>
    <n v="549.99999999999989"/>
    <n v="137.49999999999997"/>
    <n v="412.49999999999994"/>
    <x v="0"/>
  </r>
  <r>
    <x v="3"/>
    <n v="1128299"/>
    <x v="506"/>
    <x v="2"/>
    <x v="5"/>
    <s v="Las Vegas"/>
    <x v="2"/>
    <n v="54.999999999999993"/>
    <n v="400"/>
    <x v="211"/>
    <n v="88000"/>
    <n v="0.4"/>
    <x v="1"/>
    <x v="0"/>
    <x v="0"/>
    <n v="549.99999999999989"/>
    <n v="220"/>
    <n v="329.99999999999994"/>
    <x v="0"/>
  </r>
  <r>
    <x v="3"/>
    <n v="1128299"/>
    <x v="507"/>
    <x v="2"/>
    <x v="5"/>
    <s v="Las Vegas"/>
    <x v="3"/>
    <n v="54.999999999999993"/>
    <n v="300"/>
    <x v="212"/>
    <n v="57749.999999999985"/>
    <n v="0.35"/>
    <x v="1"/>
    <x v="0"/>
    <x v="0"/>
    <n v="549.99999999999989"/>
    <n v="192.49999999999994"/>
    <n v="357.49999999999994"/>
    <x v="0"/>
  </r>
  <r>
    <x v="3"/>
    <n v="1128299"/>
    <x v="508"/>
    <x v="2"/>
    <x v="5"/>
    <s v="Las Vegas"/>
    <x v="4"/>
    <n v="60"/>
    <n v="175"/>
    <x v="204"/>
    <n v="57750.000000000007"/>
    <n v="0.55000000000000004"/>
    <x v="1"/>
    <x v="0"/>
    <x v="0"/>
    <n v="600"/>
    <n v="330.00000000000006"/>
    <n v="269.99999999999994"/>
    <x v="0"/>
  </r>
  <r>
    <x v="3"/>
    <n v="1128299"/>
    <x v="509"/>
    <x v="2"/>
    <x v="5"/>
    <s v="Las Vegas"/>
    <x v="5"/>
    <n v="54.999999999999993"/>
    <n v="375"/>
    <x v="213"/>
    <n v="41250"/>
    <n v="0.2"/>
    <x v="1"/>
    <x v="0"/>
    <x v="0"/>
    <n v="549.99999999999989"/>
    <n v="110"/>
    <n v="439.99999999999994"/>
    <x v="0"/>
  </r>
  <r>
    <x v="3"/>
    <n v="1128299"/>
    <x v="510"/>
    <x v="2"/>
    <x v="5"/>
    <s v="Las Vegas"/>
    <x v="0"/>
    <n v="60"/>
    <n v="550"/>
    <x v="77"/>
    <n v="132000"/>
    <n v="0.4"/>
    <x v="1"/>
    <x v="0"/>
    <x v="0"/>
    <n v="600"/>
    <n v="240"/>
    <n v="360"/>
    <x v="0"/>
  </r>
  <r>
    <x v="3"/>
    <n v="1128299"/>
    <x v="8"/>
    <x v="2"/>
    <x v="5"/>
    <s v="Las Vegas"/>
    <x v="1"/>
    <n v="65"/>
    <n v="350"/>
    <x v="157"/>
    <n v="56875"/>
    <n v="0.25"/>
    <x v="1"/>
    <x v="0"/>
    <x v="0"/>
    <n v="650"/>
    <n v="162.5"/>
    <n v="487.5"/>
    <x v="0"/>
  </r>
  <r>
    <x v="3"/>
    <n v="1128299"/>
    <x v="9"/>
    <x v="2"/>
    <x v="5"/>
    <s v="Las Vegas"/>
    <x v="2"/>
    <n v="65"/>
    <n v="400"/>
    <x v="50"/>
    <n v="104000"/>
    <n v="0.4"/>
    <x v="1"/>
    <x v="0"/>
    <x v="0"/>
    <n v="650"/>
    <n v="260"/>
    <n v="390"/>
    <x v="0"/>
  </r>
  <r>
    <x v="3"/>
    <n v="1128299"/>
    <x v="10"/>
    <x v="2"/>
    <x v="5"/>
    <s v="Las Vegas"/>
    <x v="3"/>
    <n v="60"/>
    <n v="300"/>
    <x v="210"/>
    <n v="62999.999999999993"/>
    <n v="0.35"/>
    <x v="1"/>
    <x v="0"/>
    <x v="0"/>
    <n v="600"/>
    <n v="209.99999999999997"/>
    <n v="390"/>
    <x v="0"/>
  </r>
  <r>
    <x v="3"/>
    <n v="1128299"/>
    <x v="11"/>
    <x v="2"/>
    <x v="5"/>
    <s v="Las Vegas"/>
    <x v="4"/>
    <n v="65"/>
    <n v="200"/>
    <x v="197"/>
    <n v="71500"/>
    <n v="0.55000000000000004"/>
    <x v="1"/>
    <x v="0"/>
    <x v="0"/>
    <n v="650"/>
    <n v="357.5"/>
    <n v="292.5"/>
    <x v="0"/>
  </r>
  <r>
    <x v="3"/>
    <n v="1128299"/>
    <x v="12"/>
    <x v="2"/>
    <x v="5"/>
    <s v="Las Vegas"/>
    <x v="5"/>
    <n v="80"/>
    <n v="350"/>
    <x v="58"/>
    <n v="56000"/>
    <n v="0.2"/>
    <x v="1"/>
    <x v="0"/>
    <x v="0"/>
    <n v="800"/>
    <n v="160"/>
    <n v="640"/>
    <x v="0"/>
  </r>
  <r>
    <x v="3"/>
    <n v="1128299"/>
    <x v="13"/>
    <x v="2"/>
    <x v="5"/>
    <s v="Las Vegas"/>
    <x v="0"/>
    <n v="60"/>
    <n v="550"/>
    <x v="77"/>
    <n v="148500"/>
    <n v="0.45"/>
    <x v="1"/>
    <x v="0"/>
    <x v="0"/>
    <n v="600"/>
    <n v="270"/>
    <n v="330"/>
    <x v="0"/>
  </r>
  <r>
    <x v="3"/>
    <n v="1128299"/>
    <x v="14"/>
    <x v="2"/>
    <x v="5"/>
    <s v="Las Vegas"/>
    <x v="1"/>
    <n v="65"/>
    <n v="400"/>
    <x v="50"/>
    <n v="78000"/>
    <n v="0.3"/>
    <x v="1"/>
    <x v="0"/>
    <x v="0"/>
    <n v="650"/>
    <n v="195"/>
    <n v="455"/>
    <x v="0"/>
  </r>
  <r>
    <x v="3"/>
    <n v="1128299"/>
    <x v="15"/>
    <x v="2"/>
    <x v="5"/>
    <s v="Las Vegas"/>
    <x v="2"/>
    <n v="65"/>
    <n v="400"/>
    <x v="50"/>
    <n v="117000"/>
    <n v="0.45"/>
    <x v="1"/>
    <x v="0"/>
    <x v="0"/>
    <n v="650"/>
    <n v="292.5"/>
    <n v="357.5"/>
    <x v="0"/>
  </r>
  <r>
    <x v="3"/>
    <n v="1128299"/>
    <x v="16"/>
    <x v="2"/>
    <x v="5"/>
    <s v="Las Vegas"/>
    <x v="3"/>
    <n v="60"/>
    <n v="300"/>
    <x v="210"/>
    <n v="72000"/>
    <n v="0.39999999999999997"/>
    <x v="1"/>
    <x v="0"/>
    <x v="0"/>
    <n v="600"/>
    <n v="240"/>
    <n v="360"/>
    <x v="0"/>
  </r>
  <r>
    <x v="3"/>
    <n v="1128299"/>
    <x v="17"/>
    <x v="2"/>
    <x v="5"/>
    <s v="Las Vegas"/>
    <x v="4"/>
    <n v="65"/>
    <n v="200"/>
    <x v="197"/>
    <n v="78000.000000000015"/>
    <n v="0.60000000000000009"/>
    <x v="1"/>
    <x v="0"/>
    <x v="0"/>
    <n v="650"/>
    <n v="390.00000000000006"/>
    <n v="259.99999999999994"/>
    <x v="0"/>
  </r>
  <r>
    <x v="3"/>
    <n v="1128299"/>
    <x v="18"/>
    <x v="2"/>
    <x v="5"/>
    <s v="Las Vegas"/>
    <x v="5"/>
    <n v="80"/>
    <n v="450"/>
    <x v="11"/>
    <n v="90000"/>
    <n v="0.25"/>
    <x v="1"/>
    <x v="0"/>
    <x v="0"/>
    <n v="800"/>
    <n v="200"/>
    <n v="600"/>
    <x v="0"/>
  </r>
  <r>
    <x v="3"/>
    <n v="1128299"/>
    <x v="19"/>
    <x v="2"/>
    <x v="5"/>
    <s v="Las Vegas"/>
    <x v="0"/>
    <n v="60"/>
    <n v="700"/>
    <x v="81"/>
    <n v="189000"/>
    <n v="0.45"/>
    <x v="1"/>
    <x v="1"/>
    <x v="0"/>
    <n v="600"/>
    <n v="270"/>
    <n v="330"/>
    <x v="0"/>
  </r>
  <r>
    <x v="3"/>
    <n v="1128299"/>
    <x v="20"/>
    <x v="2"/>
    <x v="5"/>
    <s v="Las Vegas"/>
    <x v="1"/>
    <n v="65"/>
    <n v="550"/>
    <x v="88"/>
    <n v="107250"/>
    <n v="0.3"/>
    <x v="1"/>
    <x v="1"/>
    <x v="0"/>
    <n v="650"/>
    <n v="195"/>
    <n v="455"/>
    <x v="0"/>
  </r>
  <r>
    <x v="3"/>
    <n v="1128299"/>
    <x v="21"/>
    <x v="2"/>
    <x v="5"/>
    <s v="Las Vegas"/>
    <x v="2"/>
    <n v="65"/>
    <n v="550"/>
    <x v="88"/>
    <n v="160875"/>
    <n v="0.45"/>
    <x v="1"/>
    <x v="1"/>
    <x v="0"/>
    <n v="650"/>
    <n v="292.5"/>
    <n v="357.5"/>
    <x v="0"/>
  </r>
  <r>
    <x v="3"/>
    <n v="1128299"/>
    <x v="22"/>
    <x v="2"/>
    <x v="5"/>
    <s v="Las Vegas"/>
    <x v="3"/>
    <n v="60"/>
    <n v="425"/>
    <x v="144"/>
    <n v="101999.99999999999"/>
    <n v="0.39999999999999997"/>
    <x v="1"/>
    <x v="1"/>
    <x v="0"/>
    <n v="600"/>
    <n v="239.99999999999997"/>
    <n v="360"/>
    <x v="0"/>
  </r>
  <r>
    <x v="3"/>
    <n v="1128299"/>
    <x v="23"/>
    <x v="2"/>
    <x v="5"/>
    <s v="Las Vegas"/>
    <x v="4"/>
    <n v="65"/>
    <n v="300"/>
    <x v="214"/>
    <n v="117000.00000000001"/>
    <n v="0.60000000000000009"/>
    <x v="1"/>
    <x v="1"/>
    <x v="0"/>
    <n v="650"/>
    <n v="390.00000000000006"/>
    <n v="259.99999999999994"/>
    <x v="0"/>
  </r>
  <r>
    <x v="3"/>
    <n v="1128299"/>
    <x v="24"/>
    <x v="2"/>
    <x v="5"/>
    <s v="Las Vegas"/>
    <x v="5"/>
    <n v="80"/>
    <n v="600"/>
    <x v="215"/>
    <n v="120000"/>
    <n v="0.25"/>
    <x v="1"/>
    <x v="1"/>
    <x v="0"/>
    <n v="800"/>
    <n v="200"/>
    <n v="600"/>
    <x v="0"/>
  </r>
  <r>
    <x v="3"/>
    <n v="1128299"/>
    <x v="25"/>
    <x v="2"/>
    <x v="5"/>
    <s v="Las Vegas"/>
    <x v="0"/>
    <n v="60"/>
    <n v="750"/>
    <x v="6"/>
    <n v="180000"/>
    <n v="0.4"/>
    <x v="1"/>
    <x v="1"/>
    <x v="0"/>
    <n v="600"/>
    <n v="240"/>
    <n v="360"/>
    <x v="0"/>
  </r>
  <r>
    <x v="3"/>
    <n v="1128299"/>
    <x v="26"/>
    <x v="2"/>
    <x v="5"/>
    <s v="Las Vegas"/>
    <x v="1"/>
    <n v="65"/>
    <n v="600"/>
    <x v="87"/>
    <n v="97500"/>
    <n v="0.25"/>
    <x v="1"/>
    <x v="1"/>
    <x v="0"/>
    <n v="650"/>
    <n v="162.5"/>
    <n v="487.5"/>
    <x v="0"/>
  </r>
  <r>
    <x v="3"/>
    <n v="1128299"/>
    <x v="27"/>
    <x v="2"/>
    <x v="5"/>
    <s v="Las Vegas"/>
    <x v="2"/>
    <n v="65"/>
    <n v="550"/>
    <x v="88"/>
    <n v="143000"/>
    <n v="0.4"/>
    <x v="0"/>
    <x v="1"/>
    <x v="0"/>
    <n v="650"/>
    <n v="260"/>
    <n v="390"/>
    <x v="0"/>
  </r>
  <r>
    <x v="3"/>
    <n v="1128299"/>
    <x v="28"/>
    <x v="2"/>
    <x v="5"/>
    <s v="Las Vegas"/>
    <x v="3"/>
    <n v="60"/>
    <n v="450"/>
    <x v="51"/>
    <n v="94500"/>
    <n v="0.35"/>
    <x v="0"/>
    <x v="1"/>
    <x v="0"/>
    <n v="600"/>
    <n v="210"/>
    <n v="390"/>
    <x v="0"/>
  </r>
  <r>
    <x v="3"/>
    <n v="1128299"/>
    <x v="511"/>
    <x v="2"/>
    <x v="5"/>
    <s v="Las Vegas"/>
    <x v="4"/>
    <n v="65"/>
    <n v="500"/>
    <x v="82"/>
    <n v="178750"/>
    <n v="0.55000000000000004"/>
    <x v="0"/>
    <x v="1"/>
    <x v="0"/>
    <n v="650"/>
    <n v="357.5"/>
    <n v="292.5"/>
    <x v="0"/>
  </r>
  <r>
    <x v="3"/>
    <n v="1128299"/>
    <x v="512"/>
    <x v="2"/>
    <x v="5"/>
    <s v="Las Vegas"/>
    <x v="5"/>
    <n v="80"/>
    <n v="500"/>
    <x v="2"/>
    <n v="80000"/>
    <n v="0.2"/>
    <x v="0"/>
    <x v="1"/>
    <x v="0"/>
    <n v="800"/>
    <n v="160"/>
    <n v="640"/>
    <x v="0"/>
  </r>
  <r>
    <x v="3"/>
    <n v="1128299"/>
    <x v="513"/>
    <x v="2"/>
    <x v="5"/>
    <s v="Las Vegas"/>
    <x v="0"/>
    <n v="65"/>
    <n v="700"/>
    <x v="111"/>
    <n v="182000"/>
    <n v="0.4"/>
    <x v="0"/>
    <x v="1"/>
    <x v="0"/>
    <n v="650"/>
    <n v="260"/>
    <n v="390"/>
    <x v="0"/>
  </r>
  <r>
    <x v="3"/>
    <n v="1128299"/>
    <x v="514"/>
    <x v="2"/>
    <x v="5"/>
    <s v="Las Vegas"/>
    <x v="1"/>
    <n v="70"/>
    <n v="650"/>
    <x v="111"/>
    <n v="113750"/>
    <n v="0.25"/>
    <x v="0"/>
    <x v="1"/>
    <x v="0"/>
    <n v="700"/>
    <n v="175"/>
    <n v="525"/>
    <x v="0"/>
  </r>
  <r>
    <x v="3"/>
    <n v="1128299"/>
    <x v="515"/>
    <x v="2"/>
    <x v="5"/>
    <s v="Las Vegas"/>
    <x v="2"/>
    <n v="65"/>
    <n v="525"/>
    <x v="85"/>
    <n v="136500"/>
    <n v="0.4"/>
    <x v="0"/>
    <x v="1"/>
    <x v="0"/>
    <n v="650"/>
    <n v="260"/>
    <n v="390"/>
    <x v="0"/>
  </r>
  <r>
    <x v="3"/>
    <n v="1128299"/>
    <x v="516"/>
    <x v="2"/>
    <x v="5"/>
    <s v="Las Vegas"/>
    <x v="3"/>
    <n v="65"/>
    <n v="475"/>
    <x v="198"/>
    <n v="108062.5"/>
    <n v="0.35"/>
    <x v="0"/>
    <x v="1"/>
    <x v="0"/>
    <n v="650"/>
    <n v="227.5"/>
    <n v="422.5"/>
    <x v="0"/>
  </r>
  <r>
    <x v="3"/>
    <n v="1128299"/>
    <x v="517"/>
    <x v="2"/>
    <x v="5"/>
    <s v="Las Vegas"/>
    <x v="4"/>
    <n v="75"/>
    <n v="475"/>
    <x v="216"/>
    <n v="195937.50000000003"/>
    <n v="0.55000000000000004"/>
    <x v="0"/>
    <x v="1"/>
    <x v="0"/>
    <n v="750"/>
    <n v="412.50000000000006"/>
    <n v="337.49999999999994"/>
    <x v="0"/>
  </r>
  <r>
    <x v="3"/>
    <n v="1128299"/>
    <x v="518"/>
    <x v="2"/>
    <x v="5"/>
    <s v="Las Vegas"/>
    <x v="5"/>
    <n v="80"/>
    <n v="400"/>
    <x v="54"/>
    <n v="64000"/>
    <n v="0.2"/>
    <x v="0"/>
    <x v="1"/>
    <x v="0"/>
    <n v="800"/>
    <n v="160"/>
    <n v="640"/>
    <x v="0"/>
  </r>
  <r>
    <x v="3"/>
    <n v="1128299"/>
    <x v="519"/>
    <x v="2"/>
    <x v="5"/>
    <s v="Las Vegas"/>
    <x v="0"/>
    <n v="60.000000000000007"/>
    <n v="600"/>
    <x v="217"/>
    <n v="126000.00000000003"/>
    <n v="0.35000000000000003"/>
    <x v="0"/>
    <x v="1"/>
    <x v="0"/>
    <n v="600.00000000000011"/>
    <n v="210.00000000000006"/>
    <n v="390.00000000000006"/>
    <x v="0"/>
  </r>
  <r>
    <x v="3"/>
    <n v="1128299"/>
    <x v="520"/>
    <x v="2"/>
    <x v="5"/>
    <s v="Las Vegas"/>
    <x v="1"/>
    <n v="65.000000000000014"/>
    <n v="600"/>
    <x v="218"/>
    <n v="78000.000000000015"/>
    <n v="0.2"/>
    <x v="0"/>
    <x v="1"/>
    <x v="0"/>
    <n v="650.00000000000011"/>
    <n v="130.00000000000003"/>
    <n v="520.00000000000011"/>
    <x v="0"/>
  </r>
  <r>
    <x v="3"/>
    <n v="1128299"/>
    <x v="521"/>
    <x v="2"/>
    <x v="5"/>
    <s v="Las Vegas"/>
    <x v="2"/>
    <n v="60.000000000000007"/>
    <n v="450"/>
    <x v="219"/>
    <n v="94500.000000000029"/>
    <n v="0.35000000000000003"/>
    <x v="0"/>
    <x v="1"/>
    <x v="0"/>
    <n v="600.00000000000011"/>
    <n v="210.00000000000006"/>
    <n v="390.00000000000006"/>
    <x v="0"/>
  </r>
  <r>
    <x v="3"/>
    <n v="1128299"/>
    <x v="522"/>
    <x v="2"/>
    <x v="5"/>
    <s v="Las Vegas"/>
    <x v="3"/>
    <n v="60.000000000000007"/>
    <n v="400"/>
    <x v="220"/>
    <n v="72000"/>
    <n v="0.3"/>
    <x v="0"/>
    <x v="1"/>
    <x v="0"/>
    <n v="600.00000000000011"/>
    <n v="180"/>
    <n v="420.00000000000006"/>
    <x v="0"/>
  </r>
  <r>
    <x v="3"/>
    <n v="1128299"/>
    <x v="523"/>
    <x v="2"/>
    <x v="5"/>
    <s v="Las Vegas"/>
    <x v="4"/>
    <n v="70"/>
    <n v="400"/>
    <x v="58"/>
    <n v="140000.00000000003"/>
    <n v="0.50000000000000011"/>
    <x v="0"/>
    <x v="1"/>
    <x v="0"/>
    <n v="700"/>
    <n v="350.00000000000006"/>
    <n v="349.99999999999994"/>
    <x v="0"/>
  </r>
  <r>
    <x v="3"/>
    <n v="1128299"/>
    <x v="524"/>
    <x v="2"/>
    <x v="5"/>
    <s v="Las Vegas"/>
    <x v="5"/>
    <n v="75.000000000000014"/>
    <n v="450"/>
    <x v="221"/>
    <n v="50625.000000000015"/>
    <n v="0.15000000000000002"/>
    <x v="0"/>
    <x v="1"/>
    <x v="0"/>
    <n v="750.00000000000011"/>
    <n v="112.50000000000003"/>
    <n v="637.50000000000011"/>
    <x v="0"/>
  </r>
  <r>
    <x v="3"/>
    <n v="1128299"/>
    <x v="525"/>
    <x v="2"/>
    <x v="5"/>
    <s v="Las Vegas"/>
    <x v="0"/>
    <n v="60.000000000000007"/>
    <n v="550"/>
    <x v="222"/>
    <n v="115500.00000000003"/>
    <n v="0.35000000000000003"/>
    <x v="0"/>
    <x v="1"/>
    <x v="0"/>
    <n v="600.00000000000011"/>
    <n v="210.00000000000006"/>
    <n v="390.00000000000006"/>
    <x v="0"/>
  </r>
  <r>
    <x v="3"/>
    <n v="1128299"/>
    <x v="526"/>
    <x v="2"/>
    <x v="5"/>
    <s v="Las Vegas"/>
    <x v="1"/>
    <n v="65.000000000000014"/>
    <n v="550"/>
    <x v="223"/>
    <n v="71500.000000000015"/>
    <n v="0.2"/>
    <x v="0"/>
    <x v="1"/>
    <x v="0"/>
    <n v="650.00000000000011"/>
    <n v="130.00000000000003"/>
    <n v="520.00000000000011"/>
    <x v="0"/>
  </r>
  <r>
    <x v="3"/>
    <n v="1128299"/>
    <x v="527"/>
    <x v="2"/>
    <x v="5"/>
    <s v="Las Vegas"/>
    <x v="2"/>
    <n v="60.000000000000007"/>
    <n v="375"/>
    <x v="224"/>
    <n v="78750.000000000015"/>
    <n v="0.35000000000000003"/>
    <x v="0"/>
    <x v="1"/>
    <x v="0"/>
    <n v="600.00000000000011"/>
    <n v="210.00000000000003"/>
    <n v="390"/>
    <x v="0"/>
  </r>
  <r>
    <x v="3"/>
    <n v="1128299"/>
    <x v="528"/>
    <x v="2"/>
    <x v="5"/>
    <s v="Las Vegas"/>
    <x v="3"/>
    <n v="60.000000000000007"/>
    <n v="350"/>
    <x v="163"/>
    <n v="63000.000000000007"/>
    <n v="0.3"/>
    <x v="0"/>
    <x v="1"/>
    <x v="0"/>
    <n v="600.00000000000011"/>
    <n v="180.00000000000003"/>
    <n v="420.00000000000006"/>
    <x v="0"/>
  </r>
  <r>
    <x v="3"/>
    <n v="1128299"/>
    <x v="529"/>
    <x v="2"/>
    <x v="5"/>
    <s v="Las Vegas"/>
    <x v="4"/>
    <n v="70"/>
    <n v="325"/>
    <x v="157"/>
    <n v="113750.00000000003"/>
    <n v="0.50000000000000011"/>
    <x v="0"/>
    <x v="2"/>
    <x v="0"/>
    <n v="700"/>
    <n v="350.00000000000011"/>
    <n v="349.99999999999989"/>
    <x v="0"/>
  </r>
  <r>
    <x v="3"/>
    <n v="1128299"/>
    <x v="530"/>
    <x v="2"/>
    <x v="5"/>
    <s v="Las Vegas"/>
    <x v="5"/>
    <n v="75.000000000000014"/>
    <n v="375"/>
    <x v="225"/>
    <n v="42187.500000000015"/>
    <n v="0.15000000000000002"/>
    <x v="0"/>
    <x v="2"/>
    <x v="0"/>
    <n v="750.00000000000011"/>
    <n v="112.50000000000004"/>
    <n v="637.50000000000011"/>
    <x v="0"/>
  </r>
  <r>
    <x v="3"/>
    <n v="1128299"/>
    <x v="29"/>
    <x v="2"/>
    <x v="5"/>
    <s v="Las Vegas"/>
    <x v="0"/>
    <n v="60.000000000000007"/>
    <n v="575"/>
    <x v="226"/>
    <n v="120750.00000000003"/>
    <n v="0.35000000000000003"/>
    <x v="0"/>
    <x v="2"/>
    <x v="0"/>
    <n v="600.00000000000011"/>
    <n v="210.00000000000006"/>
    <n v="390.00000000000006"/>
    <x v="0"/>
  </r>
  <r>
    <x v="3"/>
    <n v="1128299"/>
    <x v="30"/>
    <x v="2"/>
    <x v="5"/>
    <s v="Las Vegas"/>
    <x v="1"/>
    <n v="65.000000000000014"/>
    <n v="575"/>
    <x v="227"/>
    <n v="74750.000000000015"/>
    <n v="0.2"/>
    <x v="0"/>
    <x v="2"/>
    <x v="0"/>
    <n v="650.00000000000011"/>
    <n v="130.00000000000003"/>
    <n v="520.00000000000011"/>
    <x v="0"/>
  </r>
  <r>
    <x v="3"/>
    <n v="1128299"/>
    <x v="31"/>
    <x v="2"/>
    <x v="5"/>
    <s v="Las Vegas"/>
    <x v="2"/>
    <n v="60.000000000000007"/>
    <n v="425"/>
    <x v="228"/>
    <n v="89250.000000000015"/>
    <n v="0.35000000000000003"/>
    <x v="0"/>
    <x v="2"/>
    <x v="0"/>
    <n v="600.00000000000011"/>
    <n v="210.00000000000003"/>
    <n v="390"/>
    <x v="0"/>
  </r>
  <r>
    <x v="3"/>
    <n v="1128299"/>
    <x v="32"/>
    <x v="2"/>
    <x v="5"/>
    <s v="Las Vegas"/>
    <x v="3"/>
    <n v="60.000000000000007"/>
    <n v="400"/>
    <x v="220"/>
    <n v="72000"/>
    <n v="0.3"/>
    <x v="0"/>
    <x v="2"/>
    <x v="0"/>
    <n v="600.00000000000011"/>
    <n v="180"/>
    <n v="420.00000000000006"/>
    <x v="0"/>
  </r>
  <r>
    <x v="3"/>
    <n v="1128299"/>
    <x v="33"/>
    <x v="2"/>
    <x v="5"/>
    <s v="Las Vegas"/>
    <x v="4"/>
    <n v="70"/>
    <n v="350"/>
    <x v="40"/>
    <n v="122500.00000000003"/>
    <n v="0.50000000000000011"/>
    <x v="0"/>
    <x v="2"/>
    <x v="0"/>
    <n v="700"/>
    <n v="350.00000000000006"/>
    <n v="349.99999999999994"/>
    <x v="0"/>
  </r>
  <r>
    <x v="3"/>
    <n v="1128299"/>
    <x v="34"/>
    <x v="2"/>
    <x v="5"/>
    <s v="Las Vegas"/>
    <x v="5"/>
    <n v="75.000000000000014"/>
    <n v="475"/>
    <x v="229"/>
    <n v="53437.500000000015"/>
    <n v="0.15000000000000002"/>
    <x v="0"/>
    <x v="2"/>
    <x v="0"/>
    <n v="750.00000000000011"/>
    <n v="112.50000000000003"/>
    <n v="637.50000000000011"/>
    <x v="0"/>
  </r>
  <r>
    <x v="3"/>
    <n v="1128299"/>
    <x v="35"/>
    <x v="2"/>
    <x v="5"/>
    <s v="Las Vegas"/>
    <x v="0"/>
    <n v="60.000000000000007"/>
    <n v="675"/>
    <x v="230"/>
    <n v="141750.00000000003"/>
    <n v="0.35000000000000003"/>
    <x v="0"/>
    <x v="2"/>
    <x v="0"/>
    <n v="600.00000000000011"/>
    <n v="210.00000000000006"/>
    <n v="390"/>
    <x v="0"/>
  </r>
  <r>
    <x v="3"/>
    <n v="1128299"/>
    <x v="36"/>
    <x v="2"/>
    <x v="5"/>
    <s v="Las Vegas"/>
    <x v="1"/>
    <n v="65.000000000000014"/>
    <n v="675"/>
    <x v="231"/>
    <n v="87750.000000000029"/>
    <n v="0.2"/>
    <x v="0"/>
    <x v="2"/>
    <x v="0"/>
    <n v="650.00000000000023"/>
    <n v="130.00000000000006"/>
    <n v="520.00000000000023"/>
    <x v="0"/>
  </r>
  <r>
    <x v="3"/>
    <n v="1128299"/>
    <x v="37"/>
    <x v="2"/>
    <x v="5"/>
    <s v="Las Vegas"/>
    <x v="2"/>
    <n v="60.000000000000007"/>
    <n v="475"/>
    <x v="232"/>
    <n v="99750.000000000029"/>
    <n v="0.35000000000000003"/>
    <x v="0"/>
    <x v="2"/>
    <x v="0"/>
    <n v="600.00000000000011"/>
    <n v="210.00000000000006"/>
    <n v="390.00000000000006"/>
    <x v="0"/>
  </r>
  <r>
    <x v="3"/>
    <n v="1128299"/>
    <x v="38"/>
    <x v="2"/>
    <x v="5"/>
    <s v="Las Vegas"/>
    <x v="3"/>
    <n v="60.000000000000007"/>
    <n v="475"/>
    <x v="232"/>
    <n v="85500.000000000015"/>
    <n v="0.3"/>
    <x v="0"/>
    <x v="2"/>
    <x v="0"/>
    <n v="600.00000000000011"/>
    <n v="180.00000000000003"/>
    <n v="420.00000000000011"/>
    <x v="0"/>
  </r>
  <r>
    <x v="3"/>
    <n v="1128299"/>
    <x v="39"/>
    <x v="2"/>
    <x v="5"/>
    <s v="Las Vegas"/>
    <x v="4"/>
    <n v="70"/>
    <n v="400"/>
    <x v="58"/>
    <n v="140000.00000000003"/>
    <n v="0.50000000000000011"/>
    <x v="0"/>
    <x v="2"/>
    <x v="0"/>
    <n v="700"/>
    <n v="350.00000000000006"/>
    <n v="349.99999999999994"/>
    <x v="0"/>
  </r>
  <r>
    <x v="3"/>
    <n v="1128299"/>
    <x v="40"/>
    <x v="2"/>
    <x v="5"/>
    <s v="Las Vegas"/>
    <x v="5"/>
    <n v="75.000000000000014"/>
    <n v="500"/>
    <x v="233"/>
    <n v="56250.000000000015"/>
    <n v="0.15000000000000002"/>
    <x v="0"/>
    <x v="2"/>
    <x v="0"/>
    <n v="750.00000000000011"/>
    <n v="112.50000000000003"/>
    <n v="637.50000000000011"/>
    <x v="0"/>
  </r>
  <r>
    <x v="3"/>
    <n v="1128299"/>
    <x v="41"/>
    <x v="2"/>
    <x v="5"/>
    <s v="Las Vegas"/>
    <x v="0"/>
    <n v="30"/>
    <n v="425"/>
    <x v="234"/>
    <n v="44625.000000000007"/>
    <n v="0.35000000000000003"/>
    <x v="0"/>
    <x v="2"/>
    <x v="0"/>
    <n v="300"/>
    <n v="105.00000000000001"/>
    <n v="195"/>
    <x v="0"/>
  </r>
  <r>
    <x v="3"/>
    <n v="1128299"/>
    <x v="42"/>
    <x v="2"/>
    <x v="5"/>
    <s v="Las Vegas"/>
    <x v="1"/>
    <n v="40"/>
    <n v="425"/>
    <x v="235"/>
    <n v="34000"/>
    <n v="0.2"/>
    <x v="0"/>
    <x v="2"/>
    <x v="0"/>
    <n v="400"/>
    <n v="80"/>
    <n v="320"/>
    <x v="0"/>
  </r>
  <r>
    <x v="3"/>
    <n v="1128299"/>
    <x v="43"/>
    <x v="2"/>
    <x v="5"/>
    <s v="Las Vegas"/>
    <x v="2"/>
    <n v="40"/>
    <n v="425"/>
    <x v="235"/>
    <n v="59500.000000000007"/>
    <n v="0.35000000000000003"/>
    <x v="0"/>
    <x v="2"/>
    <x v="0"/>
    <n v="400"/>
    <n v="140.00000000000003"/>
    <n v="260"/>
    <x v="0"/>
  </r>
  <r>
    <x v="3"/>
    <n v="1128299"/>
    <x v="44"/>
    <x v="2"/>
    <x v="5"/>
    <s v="Las Vegas"/>
    <x v="3"/>
    <n v="40"/>
    <n v="275"/>
    <x v="236"/>
    <n v="33000"/>
    <n v="0.3"/>
    <x v="0"/>
    <x v="2"/>
    <x v="0"/>
    <n v="400"/>
    <n v="120"/>
    <n v="280"/>
    <x v="0"/>
  </r>
  <r>
    <x v="3"/>
    <n v="1128299"/>
    <x v="531"/>
    <x v="2"/>
    <x v="6"/>
    <s v="Denver"/>
    <x v="4"/>
    <n v="45"/>
    <n v="225"/>
    <x v="179"/>
    <n v="50625"/>
    <n v="0.5"/>
    <x v="0"/>
    <x v="2"/>
    <x v="0"/>
    <n v="450"/>
    <n v="225"/>
    <n v="225"/>
    <x v="0"/>
  </r>
  <r>
    <x v="3"/>
    <n v="1128299"/>
    <x v="532"/>
    <x v="2"/>
    <x v="6"/>
    <s v="Denver"/>
    <x v="5"/>
    <n v="40"/>
    <n v="475"/>
    <x v="237"/>
    <n v="28500.000000000004"/>
    <n v="0.15000000000000002"/>
    <x v="0"/>
    <x v="2"/>
    <x v="0"/>
    <n v="400"/>
    <n v="60.000000000000007"/>
    <n v="340"/>
    <x v="0"/>
  </r>
  <r>
    <x v="3"/>
    <n v="1128299"/>
    <x v="533"/>
    <x v="2"/>
    <x v="6"/>
    <s v="Denver"/>
    <x v="0"/>
    <n v="30"/>
    <n v="525"/>
    <x v="154"/>
    <n v="55125.000000000007"/>
    <n v="0.35000000000000003"/>
    <x v="0"/>
    <x v="2"/>
    <x v="0"/>
    <n v="300"/>
    <n v="105.00000000000001"/>
    <n v="195"/>
    <x v="0"/>
  </r>
  <r>
    <x v="3"/>
    <n v="1128299"/>
    <x v="534"/>
    <x v="2"/>
    <x v="6"/>
    <s v="Denver"/>
    <x v="1"/>
    <n v="40"/>
    <n v="425"/>
    <x v="235"/>
    <n v="34000"/>
    <n v="0.2"/>
    <x v="0"/>
    <x v="2"/>
    <x v="0"/>
    <n v="400"/>
    <n v="80"/>
    <n v="320"/>
    <x v="0"/>
  </r>
  <r>
    <x v="3"/>
    <n v="1128299"/>
    <x v="535"/>
    <x v="2"/>
    <x v="6"/>
    <s v="Denver"/>
    <x v="2"/>
    <n v="40"/>
    <n v="425"/>
    <x v="235"/>
    <n v="59500.000000000007"/>
    <n v="0.35000000000000003"/>
    <x v="0"/>
    <x v="2"/>
    <x v="0"/>
    <n v="400"/>
    <n v="140.00000000000003"/>
    <n v="260"/>
    <x v="0"/>
  </r>
  <r>
    <x v="3"/>
    <n v="1128299"/>
    <x v="536"/>
    <x v="2"/>
    <x v="6"/>
    <s v="Denver"/>
    <x v="3"/>
    <n v="40"/>
    <n v="275"/>
    <x v="236"/>
    <n v="33000"/>
    <n v="0.3"/>
    <x v="0"/>
    <x v="2"/>
    <x v="0"/>
    <n v="400"/>
    <n v="120"/>
    <n v="280"/>
    <x v="0"/>
  </r>
  <r>
    <x v="3"/>
    <n v="1128299"/>
    <x v="537"/>
    <x v="2"/>
    <x v="6"/>
    <s v="Denver"/>
    <x v="4"/>
    <n v="45"/>
    <n v="200"/>
    <x v="125"/>
    <n v="45000"/>
    <n v="0.5"/>
    <x v="0"/>
    <x v="2"/>
    <x v="0"/>
    <n v="450"/>
    <n v="225"/>
    <n v="225"/>
    <x v="0"/>
  </r>
  <r>
    <x v="3"/>
    <n v="1128299"/>
    <x v="538"/>
    <x v="2"/>
    <x v="6"/>
    <s v="Denver"/>
    <x v="5"/>
    <n v="40"/>
    <n v="400"/>
    <x v="175"/>
    <n v="24000.000000000004"/>
    <n v="0.15000000000000002"/>
    <x v="0"/>
    <x v="2"/>
    <x v="0"/>
    <n v="400"/>
    <n v="60.000000000000007"/>
    <n v="340"/>
    <x v="0"/>
  </r>
  <r>
    <x v="3"/>
    <n v="1128299"/>
    <x v="539"/>
    <x v="2"/>
    <x v="6"/>
    <s v="Denver"/>
    <x v="0"/>
    <n v="40"/>
    <n v="550"/>
    <x v="41"/>
    <n v="77000.000000000015"/>
    <n v="0.35000000000000003"/>
    <x v="0"/>
    <x v="2"/>
    <x v="0"/>
    <n v="400"/>
    <n v="140.00000000000003"/>
    <n v="260"/>
    <x v="0"/>
  </r>
  <r>
    <x v="3"/>
    <n v="1128299"/>
    <x v="540"/>
    <x v="2"/>
    <x v="6"/>
    <s v="Denver"/>
    <x v="1"/>
    <n v="49.999999999999993"/>
    <n v="400"/>
    <x v="238"/>
    <n v="40000"/>
    <n v="0.2"/>
    <x v="0"/>
    <x v="2"/>
    <x v="0"/>
    <n v="499.99999999999994"/>
    <n v="100"/>
    <n v="399.99999999999994"/>
    <x v="0"/>
  </r>
  <r>
    <x v="3"/>
    <n v="1128299"/>
    <x v="541"/>
    <x v="2"/>
    <x v="6"/>
    <s v="Denver"/>
    <x v="2"/>
    <n v="54.999999999999993"/>
    <n v="400"/>
    <x v="211"/>
    <n v="77000"/>
    <n v="0.35000000000000003"/>
    <x v="0"/>
    <x v="2"/>
    <x v="0"/>
    <n v="549.99999999999989"/>
    <n v="192.5"/>
    <n v="357.49999999999994"/>
    <x v="0"/>
  </r>
  <r>
    <x v="3"/>
    <n v="1128299"/>
    <x v="542"/>
    <x v="2"/>
    <x v="6"/>
    <s v="Denver"/>
    <x v="3"/>
    <n v="54.999999999999993"/>
    <n v="300"/>
    <x v="212"/>
    <n v="49499.999999999993"/>
    <n v="0.3"/>
    <x v="0"/>
    <x v="2"/>
    <x v="0"/>
    <n v="549.99999999999989"/>
    <n v="164.99999999999997"/>
    <n v="384.99999999999989"/>
    <x v="0"/>
  </r>
  <r>
    <x v="3"/>
    <n v="1128299"/>
    <x v="45"/>
    <x v="2"/>
    <x v="6"/>
    <s v="Denver"/>
    <x v="4"/>
    <n v="60"/>
    <n v="150"/>
    <x v="125"/>
    <n v="45000"/>
    <n v="0.5"/>
    <x v="0"/>
    <x v="2"/>
    <x v="0"/>
    <n v="600"/>
    <n v="300"/>
    <n v="300"/>
    <x v="0"/>
  </r>
  <r>
    <x v="3"/>
    <n v="1128299"/>
    <x v="543"/>
    <x v="2"/>
    <x v="6"/>
    <s v="Denver"/>
    <x v="5"/>
    <n v="54.999999999999993"/>
    <n v="350"/>
    <x v="239"/>
    <n v="28875"/>
    <n v="0.15000000000000002"/>
    <x v="0"/>
    <x v="3"/>
    <x v="0"/>
    <n v="549.99999999999989"/>
    <n v="82.5"/>
    <n v="467.49999999999994"/>
    <x v="0"/>
  </r>
  <r>
    <x v="3"/>
    <n v="1128299"/>
    <x v="544"/>
    <x v="2"/>
    <x v="6"/>
    <s v="Denver"/>
    <x v="0"/>
    <n v="60"/>
    <n v="525"/>
    <x v="39"/>
    <n v="110250.00000000001"/>
    <n v="0.35000000000000003"/>
    <x v="0"/>
    <x v="3"/>
    <x v="0"/>
    <n v="600"/>
    <n v="210.00000000000003"/>
    <n v="390"/>
    <x v="0"/>
  </r>
  <r>
    <x v="3"/>
    <n v="1128299"/>
    <x v="545"/>
    <x v="2"/>
    <x v="6"/>
    <s v="Denver"/>
    <x v="1"/>
    <n v="65"/>
    <n v="325"/>
    <x v="240"/>
    <n v="42250"/>
    <n v="0.2"/>
    <x v="0"/>
    <x v="3"/>
    <x v="0"/>
    <n v="650"/>
    <n v="130"/>
    <n v="520"/>
    <x v="0"/>
  </r>
  <r>
    <x v="3"/>
    <n v="1128299"/>
    <x v="546"/>
    <x v="2"/>
    <x v="6"/>
    <s v="Denver"/>
    <x v="2"/>
    <n v="65"/>
    <n v="375"/>
    <x v="241"/>
    <n v="85312.500000000015"/>
    <n v="0.35000000000000003"/>
    <x v="0"/>
    <x v="3"/>
    <x v="0"/>
    <n v="650"/>
    <n v="227.50000000000003"/>
    <n v="422.5"/>
    <x v="0"/>
  </r>
  <r>
    <x v="3"/>
    <n v="1128299"/>
    <x v="547"/>
    <x v="2"/>
    <x v="6"/>
    <s v="Denver"/>
    <x v="3"/>
    <n v="60"/>
    <n v="275"/>
    <x v="242"/>
    <n v="49500"/>
    <n v="0.3"/>
    <x v="0"/>
    <x v="3"/>
    <x v="0"/>
    <n v="600"/>
    <n v="180"/>
    <n v="420"/>
    <x v="0"/>
  </r>
  <r>
    <x v="3"/>
    <n v="1128299"/>
    <x v="548"/>
    <x v="2"/>
    <x v="6"/>
    <s v="Denver"/>
    <x v="4"/>
    <n v="65"/>
    <n v="175"/>
    <x v="166"/>
    <n v="56875"/>
    <n v="0.5"/>
    <x v="0"/>
    <x v="3"/>
    <x v="0"/>
    <n v="650"/>
    <n v="325"/>
    <n v="325"/>
    <x v="0"/>
  </r>
  <r>
    <x v="3"/>
    <n v="1128299"/>
    <x v="549"/>
    <x v="2"/>
    <x v="6"/>
    <s v="Denver"/>
    <x v="5"/>
    <n v="80"/>
    <n v="325"/>
    <x v="50"/>
    <n v="39000.000000000007"/>
    <n v="0.15000000000000002"/>
    <x v="0"/>
    <x v="3"/>
    <x v="0"/>
    <n v="800"/>
    <n v="120.00000000000003"/>
    <n v="680"/>
    <x v="0"/>
  </r>
  <r>
    <x v="3"/>
    <n v="1128299"/>
    <x v="550"/>
    <x v="2"/>
    <x v="6"/>
    <s v="Denver"/>
    <x v="0"/>
    <n v="60"/>
    <n v="525"/>
    <x v="39"/>
    <n v="157500"/>
    <n v="0.5"/>
    <x v="0"/>
    <x v="3"/>
    <x v="0"/>
    <n v="600"/>
    <n v="300"/>
    <n v="300"/>
    <x v="0"/>
  </r>
  <r>
    <x v="3"/>
    <n v="1128299"/>
    <x v="551"/>
    <x v="2"/>
    <x v="6"/>
    <s v="Denver"/>
    <x v="1"/>
    <n v="65"/>
    <n v="375"/>
    <x v="241"/>
    <n v="85312.5"/>
    <n v="0.35"/>
    <x v="0"/>
    <x v="3"/>
    <x v="0"/>
    <n v="650"/>
    <n v="227.5"/>
    <n v="422.5"/>
    <x v="0"/>
  </r>
  <r>
    <x v="3"/>
    <n v="1128299"/>
    <x v="552"/>
    <x v="2"/>
    <x v="6"/>
    <s v="Denver"/>
    <x v="2"/>
    <n v="65"/>
    <n v="375"/>
    <x v="241"/>
    <n v="121875"/>
    <n v="0.5"/>
    <x v="0"/>
    <x v="3"/>
    <x v="0"/>
    <n v="650"/>
    <n v="325"/>
    <n v="325"/>
    <x v="0"/>
  </r>
  <r>
    <x v="3"/>
    <n v="1128299"/>
    <x v="553"/>
    <x v="2"/>
    <x v="6"/>
    <s v="Denver"/>
    <x v="3"/>
    <n v="60"/>
    <n v="275"/>
    <x v="242"/>
    <n v="74249.999999999985"/>
    <n v="0.44999999999999996"/>
    <x v="0"/>
    <x v="3"/>
    <x v="0"/>
    <n v="600"/>
    <n v="269.99999999999994"/>
    <n v="330.00000000000006"/>
    <x v="0"/>
  </r>
  <r>
    <x v="3"/>
    <n v="1128299"/>
    <x v="554"/>
    <x v="2"/>
    <x v="6"/>
    <s v="Denver"/>
    <x v="4"/>
    <n v="65"/>
    <n v="175"/>
    <x v="166"/>
    <n v="73937.500000000015"/>
    <n v="0.65000000000000013"/>
    <x v="0"/>
    <x v="3"/>
    <x v="0"/>
    <n v="650"/>
    <n v="422.50000000000006"/>
    <n v="227.49999999999991"/>
    <x v="0"/>
  </r>
  <r>
    <x v="3"/>
    <n v="1128299"/>
    <x v="555"/>
    <x v="2"/>
    <x v="6"/>
    <s v="Denver"/>
    <x v="5"/>
    <n v="80"/>
    <n v="475"/>
    <x v="7"/>
    <n v="114000"/>
    <n v="0.3"/>
    <x v="0"/>
    <x v="3"/>
    <x v="0"/>
    <n v="800"/>
    <n v="240"/>
    <n v="560"/>
    <x v="0"/>
  </r>
  <r>
    <x v="3"/>
    <n v="1128299"/>
    <x v="556"/>
    <x v="2"/>
    <x v="6"/>
    <s v="Denver"/>
    <x v="0"/>
    <n v="60"/>
    <n v="725"/>
    <x v="93"/>
    <n v="217500"/>
    <n v="0.5"/>
    <x v="0"/>
    <x v="3"/>
    <x v="0"/>
    <n v="600"/>
    <n v="300"/>
    <n v="300"/>
    <x v="0"/>
  </r>
  <r>
    <x v="3"/>
    <n v="1128299"/>
    <x v="557"/>
    <x v="2"/>
    <x v="6"/>
    <s v="Denver"/>
    <x v="1"/>
    <n v="65"/>
    <n v="575"/>
    <x v="91"/>
    <n v="130812.49999999999"/>
    <n v="0.35"/>
    <x v="0"/>
    <x v="3"/>
    <x v="0"/>
    <n v="650"/>
    <n v="227.49999999999997"/>
    <n v="422.5"/>
    <x v="0"/>
  </r>
  <r>
    <x v="3"/>
    <n v="1128299"/>
    <x v="558"/>
    <x v="2"/>
    <x v="6"/>
    <s v="Denver"/>
    <x v="2"/>
    <n v="65"/>
    <n v="575"/>
    <x v="91"/>
    <n v="186875"/>
    <n v="0.5"/>
    <x v="0"/>
    <x v="3"/>
    <x v="0"/>
    <n v="650"/>
    <n v="325"/>
    <n v="325"/>
    <x v="0"/>
  </r>
  <r>
    <x v="3"/>
    <n v="1128299"/>
    <x v="46"/>
    <x v="2"/>
    <x v="6"/>
    <s v="Denver"/>
    <x v="3"/>
    <n v="65"/>
    <n v="450"/>
    <x v="61"/>
    <n v="131625"/>
    <n v="0.44999999999999996"/>
    <x v="0"/>
    <x v="3"/>
    <x v="0"/>
    <n v="650"/>
    <n v="292.5"/>
    <n v="357.5"/>
    <x v="0"/>
  </r>
  <r>
    <x v="3"/>
    <n v="1128299"/>
    <x v="47"/>
    <x v="2"/>
    <x v="6"/>
    <s v="Denver"/>
    <x v="4"/>
    <n v="70"/>
    <n v="325"/>
    <x v="157"/>
    <n v="147875.00000000003"/>
    <n v="0.65000000000000013"/>
    <x v="0"/>
    <x v="3"/>
    <x v="0"/>
    <n v="700"/>
    <n v="455.00000000000011"/>
    <n v="244.99999999999991"/>
    <x v="0"/>
  </r>
  <r>
    <x v="3"/>
    <n v="1128299"/>
    <x v="48"/>
    <x v="2"/>
    <x v="6"/>
    <s v="Denver"/>
    <x v="5"/>
    <n v="85.000000000000014"/>
    <n v="625"/>
    <x v="243"/>
    <n v="159375.00000000003"/>
    <n v="0.3"/>
    <x v="0"/>
    <x v="3"/>
    <x v="0"/>
    <n v="850.00000000000023"/>
    <n v="255.00000000000006"/>
    <n v="595.00000000000023"/>
    <x v="0"/>
  </r>
  <r>
    <x v="3"/>
    <n v="1128299"/>
    <x v="49"/>
    <x v="2"/>
    <x v="6"/>
    <s v="Denver"/>
    <x v="0"/>
    <n v="65"/>
    <n v="775"/>
    <x v="94"/>
    <n v="226687.5"/>
    <n v="0.45"/>
    <x v="0"/>
    <x v="3"/>
    <x v="0"/>
    <n v="650"/>
    <n v="292.5"/>
    <n v="357.5"/>
    <x v="0"/>
  </r>
  <r>
    <x v="3"/>
    <n v="1128299"/>
    <x v="50"/>
    <x v="2"/>
    <x v="6"/>
    <s v="Denver"/>
    <x v="1"/>
    <n v="70"/>
    <n v="625"/>
    <x v="244"/>
    <n v="131250"/>
    <n v="0.3"/>
    <x v="0"/>
    <x v="3"/>
    <x v="0"/>
    <n v="700"/>
    <n v="210"/>
    <n v="490"/>
    <x v="0"/>
  </r>
  <r>
    <x v="3"/>
    <n v="1128299"/>
    <x v="51"/>
    <x v="2"/>
    <x v="6"/>
    <s v="Denver"/>
    <x v="2"/>
    <n v="70"/>
    <n v="575"/>
    <x v="245"/>
    <n v="181125"/>
    <n v="0.45"/>
    <x v="0"/>
    <x v="3"/>
    <x v="0"/>
    <n v="700"/>
    <n v="315"/>
    <n v="385"/>
    <x v="0"/>
  </r>
  <r>
    <x v="3"/>
    <n v="1128299"/>
    <x v="52"/>
    <x v="2"/>
    <x v="6"/>
    <s v="Denver"/>
    <x v="3"/>
    <n v="65"/>
    <n v="475"/>
    <x v="198"/>
    <n v="123499.99999999999"/>
    <n v="0.39999999999999997"/>
    <x v="0"/>
    <x v="3"/>
    <x v="0"/>
    <n v="650"/>
    <n v="259.99999999999994"/>
    <n v="390"/>
    <x v="0"/>
  </r>
  <r>
    <x v="3"/>
    <n v="1128299"/>
    <x v="53"/>
    <x v="2"/>
    <x v="6"/>
    <s v="Denver"/>
    <x v="4"/>
    <n v="70"/>
    <n v="525"/>
    <x v="246"/>
    <n v="220500.00000000003"/>
    <n v="0.60000000000000009"/>
    <x v="0"/>
    <x v="3"/>
    <x v="0"/>
    <n v="700"/>
    <n v="420.00000000000006"/>
    <n v="279.99999999999994"/>
    <x v="0"/>
  </r>
  <r>
    <x v="3"/>
    <n v="1128299"/>
    <x v="54"/>
    <x v="2"/>
    <x v="6"/>
    <s v="Denver"/>
    <x v="5"/>
    <n v="85.000000000000014"/>
    <n v="525"/>
    <x v="247"/>
    <n v="111562.50000000001"/>
    <n v="0.25"/>
    <x v="0"/>
    <x v="3"/>
    <x v="0"/>
    <n v="850.00000000000011"/>
    <n v="212.50000000000003"/>
    <n v="637.50000000000011"/>
    <x v="0"/>
  </r>
  <r>
    <x v="3"/>
    <n v="1128299"/>
    <x v="55"/>
    <x v="2"/>
    <x v="6"/>
    <s v="Denver"/>
    <x v="0"/>
    <n v="70"/>
    <n v="725"/>
    <x v="248"/>
    <n v="228375"/>
    <n v="0.45"/>
    <x v="0"/>
    <x v="3"/>
    <x v="0"/>
    <n v="700"/>
    <n v="315"/>
    <n v="385"/>
    <x v="0"/>
  </r>
  <r>
    <x v="3"/>
    <n v="1128299"/>
    <x v="56"/>
    <x v="2"/>
    <x v="6"/>
    <s v="Denver"/>
    <x v="1"/>
    <n v="75.000000000000014"/>
    <n v="675"/>
    <x v="249"/>
    <n v="151875.00000000003"/>
    <n v="0.3"/>
    <x v="0"/>
    <x v="3"/>
    <x v="0"/>
    <n v="750.00000000000023"/>
    <n v="225.00000000000006"/>
    <n v="525.00000000000023"/>
    <x v="0"/>
  </r>
  <r>
    <x v="3"/>
    <n v="1128299"/>
    <x v="57"/>
    <x v="2"/>
    <x v="6"/>
    <s v="Denver"/>
    <x v="2"/>
    <n v="70"/>
    <n v="550"/>
    <x v="250"/>
    <n v="173250"/>
    <n v="0.45"/>
    <x v="0"/>
    <x v="3"/>
    <x v="0"/>
    <n v="700"/>
    <n v="315"/>
    <n v="385"/>
    <x v="0"/>
  </r>
  <r>
    <x v="3"/>
    <n v="1128299"/>
    <x v="58"/>
    <x v="2"/>
    <x v="6"/>
    <s v="Denver"/>
    <x v="3"/>
    <n v="70"/>
    <n v="500"/>
    <x v="48"/>
    <n v="140000"/>
    <n v="0.39999999999999997"/>
    <x v="0"/>
    <x v="3"/>
    <x v="0"/>
    <n v="700"/>
    <n v="280"/>
    <n v="420"/>
    <x v="0"/>
  </r>
  <r>
    <x v="3"/>
    <n v="1128299"/>
    <x v="59"/>
    <x v="2"/>
    <x v="6"/>
    <s v="Denver"/>
    <x v="4"/>
    <n v="75"/>
    <n v="500"/>
    <x v="68"/>
    <n v="225000.00000000003"/>
    <n v="0.60000000000000009"/>
    <x v="0"/>
    <x v="3"/>
    <x v="0"/>
    <n v="750"/>
    <n v="450.00000000000006"/>
    <n v="299.99999999999994"/>
    <x v="0"/>
  </r>
  <r>
    <x v="3"/>
    <n v="1128299"/>
    <x v="60"/>
    <x v="2"/>
    <x v="6"/>
    <s v="Denver"/>
    <x v="5"/>
    <n v="80"/>
    <n v="400"/>
    <x v="54"/>
    <n v="80000"/>
    <n v="0.25"/>
    <x v="0"/>
    <x v="4"/>
    <x v="0"/>
    <n v="800"/>
    <n v="200"/>
    <n v="600"/>
    <x v="0"/>
  </r>
  <r>
    <x v="3"/>
    <n v="1128299"/>
    <x v="61"/>
    <x v="2"/>
    <x v="6"/>
    <s v="Denver"/>
    <x v="0"/>
    <n v="65.000000000000014"/>
    <n v="600"/>
    <x v="218"/>
    <n v="156000.00000000003"/>
    <n v="0.4"/>
    <x v="0"/>
    <x v="4"/>
    <x v="0"/>
    <n v="650.00000000000011"/>
    <n v="260.00000000000006"/>
    <n v="390.00000000000006"/>
    <x v="0"/>
  </r>
  <r>
    <x v="3"/>
    <n v="1128299"/>
    <x v="62"/>
    <x v="2"/>
    <x v="6"/>
    <s v="Denver"/>
    <x v="1"/>
    <n v="70.000000000000014"/>
    <n v="600"/>
    <x v="251"/>
    <n v="105000.00000000001"/>
    <n v="0.25"/>
    <x v="0"/>
    <x v="4"/>
    <x v="0"/>
    <n v="700.00000000000011"/>
    <n v="175.00000000000003"/>
    <n v="525.00000000000011"/>
    <x v="0"/>
  </r>
  <r>
    <x v="3"/>
    <n v="1128299"/>
    <x v="63"/>
    <x v="2"/>
    <x v="6"/>
    <s v="Denver"/>
    <x v="2"/>
    <n v="65.000000000000014"/>
    <n v="450"/>
    <x v="252"/>
    <n v="117000.00000000003"/>
    <n v="0.4"/>
    <x v="0"/>
    <x v="4"/>
    <x v="0"/>
    <n v="650.00000000000011"/>
    <n v="260.00000000000006"/>
    <n v="390.00000000000006"/>
    <x v="0"/>
  </r>
  <r>
    <x v="3"/>
    <n v="1128299"/>
    <x v="64"/>
    <x v="2"/>
    <x v="6"/>
    <s v="Denver"/>
    <x v="3"/>
    <n v="65.000000000000014"/>
    <n v="400"/>
    <x v="253"/>
    <n v="91000.000000000015"/>
    <n v="0.35"/>
    <x v="0"/>
    <x v="4"/>
    <x v="0"/>
    <n v="650.00000000000011"/>
    <n v="227.50000000000003"/>
    <n v="422.50000000000017"/>
    <x v="0"/>
  </r>
  <r>
    <x v="3"/>
    <n v="1128299"/>
    <x v="65"/>
    <x v="2"/>
    <x v="6"/>
    <s v="Denver"/>
    <x v="4"/>
    <n v="75.000000000000014"/>
    <n v="400"/>
    <x v="254"/>
    <n v="165000.00000000009"/>
    <n v="0.55000000000000016"/>
    <x v="0"/>
    <x v="4"/>
    <x v="0"/>
    <n v="750.00000000000011"/>
    <n v="412.50000000000023"/>
    <n v="337.49999999999994"/>
    <x v="0"/>
  </r>
  <r>
    <x v="3"/>
    <n v="1128299"/>
    <x v="66"/>
    <x v="2"/>
    <x v="6"/>
    <s v="Denver"/>
    <x v="5"/>
    <n v="70"/>
    <n v="425"/>
    <x v="43"/>
    <n v="59500"/>
    <n v="0.2"/>
    <x v="0"/>
    <x v="4"/>
    <x v="0"/>
    <n v="700"/>
    <n v="140"/>
    <n v="560"/>
    <x v="0"/>
  </r>
  <r>
    <x v="3"/>
    <n v="1128299"/>
    <x v="559"/>
    <x v="2"/>
    <x v="6"/>
    <s v="Denver"/>
    <x v="0"/>
    <n v="55.000000000000007"/>
    <n v="525"/>
    <x v="171"/>
    <n v="115500.00000000003"/>
    <n v="0.4"/>
    <x v="0"/>
    <x v="4"/>
    <x v="0"/>
    <n v="550.00000000000011"/>
    <n v="220.00000000000006"/>
    <n v="330.00000000000006"/>
    <x v="0"/>
  </r>
  <r>
    <x v="3"/>
    <n v="1128299"/>
    <x v="560"/>
    <x v="2"/>
    <x v="6"/>
    <s v="Denver"/>
    <x v="1"/>
    <n v="60.000000000000007"/>
    <n v="525"/>
    <x v="255"/>
    <n v="78750.000000000015"/>
    <n v="0.25"/>
    <x v="0"/>
    <x v="4"/>
    <x v="0"/>
    <n v="600.00000000000011"/>
    <n v="150.00000000000003"/>
    <n v="450.00000000000011"/>
    <x v="0"/>
  </r>
  <r>
    <x v="3"/>
    <n v="1128299"/>
    <x v="561"/>
    <x v="2"/>
    <x v="6"/>
    <s v="Denver"/>
    <x v="2"/>
    <n v="55.000000000000007"/>
    <n v="350"/>
    <x v="137"/>
    <n v="77000.000000000015"/>
    <n v="0.4"/>
    <x v="0"/>
    <x v="4"/>
    <x v="0"/>
    <n v="550.00000000000011"/>
    <n v="220.00000000000003"/>
    <n v="330.00000000000006"/>
    <x v="0"/>
  </r>
  <r>
    <x v="3"/>
    <n v="1128299"/>
    <x v="562"/>
    <x v="2"/>
    <x v="6"/>
    <s v="Denver"/>
    <x v="3"/>
    <n v="55.000000000000007"/>
    <n v="325"/>
    <x v="256"/>
    <n v="62562.500000000007"/>
    <n v="0.35"/>
    <x v="0"/>
    <x v="4"/>
    <x v="0"/>
    <n v="550.00000000000011"/>
    <n v="192.50000000000003"/>
    <n v="357.50000000000011"/>
    <x v="0"/>
  </r>
  <r>
    <x v="3"/>
    <n v="1128299"/>
    <x v="563"/>
    <x v="2"/>
    <x v="6"/>
    <s v="Denver"/>
    <x v="4"/>
    <n v="65"/>
    <n v="300"/>
    <x v="214"/>
    <n v="107250.00000000003"/>
    <n v="0.55000000000000016"/>
    <x v="0"/>
    <x v="4"/>
    <x v="0"/>
    <n v="650"/>
    <n v="357.50000000000011"/>
    <n v="292.49999999999989"/>
    <x v="0"/>
  </r>
  <r>
    <x v="3"/>
    <n v="1128299"/>
    <x v="564"/>
    <x v="2"/>
    <x v="6"/>
    <s v="Denver"/>
    <x v="5"/>
    <n v="70"/>
    <n v="350"/>
    <x v="40"/>
    <n v="49000"/>
    <n v="0.2"/>
    <x v="0"/>
    <x v="4"/>
    <x v="0"/>
    <n v="700"/>
    <n v="140"/>
    <n v="560"/>
    <x v="0"/>
  </r>
  <r>
    <x v="3"/>
    <n v="1128299"/>
    <x v="565"/>
    <x v="2"/>
    <x v="6"/>
    <s v="Denver"/>
    <x v="0"/>
    <n v="55.000000000000007"/>
    <n v="575"/>
    <x v="76"/>
    <n v="126500.00000000003"/>
    <n v="0.4"/>
    <x v="0"/>
    <x v="4"/>
    <x v="0"/>
    <n v="550.00000000000011"/>
    <n v="220.00000000000006"/>
    <n v="330.00000000000006"/>
    <x v="0"/>
  </r>
  <r>
    <x v="3"/>
    <n v="1128299"/>
    <x v="566"/>
    <x v="2"/>
    <x v="6"/>
    <s v="Denver"/>
    <x v="1"/>
    <n v="60.000000000000007"/>
    <n v="575"/>
    <x v="226"/>
    <n v="86250.000000000015"/>
    <n v="0.25"/>
    <x v="0"/>
    <x v="4"/>
    <x v="0"/>
    <n v="600.00000000000011"/>
    <n v="150.00000000000003"/>
    <n v="450.00000000000011"/>
    <x v="0"/>
  </r>
  <r>
    <x v="3"/>
    <n v="1128299"/>
    <x v="567"/>
    <x v="2"/>
    <x v="6"/>
    <s v="Denver"/>
    <x v="2"/>
    <n v="55.000000000000007"/>
    <n v="425"/>
    <x v="257"/>
    <n v="93500.000000000015"/>
    <n v="0.4"/>
    <x v="0"/>
    <x v="4"/>
    <x v="0"/>
    <n v="550.00000000000011"/>
    <n v="220.00000000000003"/>
    <n v="330"/>
    <x v="0"/>
  </r>
  <r>
    <x v="3"/>
    <n v="1128299"/>
    <x v="568"/>
    <x v="2"/>
    <x v="6"/>
    <s v="Denver"/>
    <x v="3"/>
    <n v="65.000000000000014"/>
    <n v="400"/>
    <x v="253"/>
    <n v="91000.000000000015"/>
    <n v="0.35"/>
    <x v="0"/>
    <x v="4"/>
    <x v="0"/>
    <n v="650.00000000000011"/>
    <n v="227.50000000000003"/>
    <n v="422.50000000000017"/>
    <x v="0"/>
  </r>
  <r>
    <x v="3"/>
    <n v="1128299"/>
    <x v="569"/>
    <x v="2"/>
    <x v="6"/>
    <s v="Denver"/>
    <x v="4"/>
    <n v="75.000000000000014"/>
    <n v="375"/>
    <x v="225"/>
    <n v="154687.50000000009"/>
    <n v="0.55000000000000016"/>
    <x v="0"/>
    <x v="4"/>
    <x v="0"/>
    <n v="750.00000000000011"/>
    <n v="412.50000000000023"/>
    <n v="337.49999999999994"/>
    <x v="0"/>
  </r>
  <r>
    <x v="3"/>
    <n v="1128299"/>
    <x v="570"/>
    <x v="2"/>
    <x v="6"/>
    <s v="Denver"/>
    <x v="5"/>
    <n v="80.000000000000014"/>
    <n v="500"/>
    <x v="258"/>
    <n v="80000.000000000015"/>
    <n v="0.2"/>
    <x v="0"/>
    <x v="4"/>
    <x v="0"/>
    <n v="800.00000000000011"/>
    <n v="160.00000000000003"/>
    <n v="640.00000000000011"/>
    <x v="0"/>
  </r>
  <r>
    <x v="3"/>
    <n v="1128299"/>
    <x v="571"/>
    <x v="2"/>
    <x v="6"/>
    <s v="Denver"/>
    <x v="0"/>
    <n v="65.000000000000014"/>
    <n v="700"/>
    <x v="259"/>
    <n v="182000.00000000006"/>
    <n v="0.4"/>
    <x v="0"/>
    <x v="4"/>
    <x v="0"/>
    <n v="650.00000000000011"/>
    <n v="260.00000000000006"/>
    <n v="390.00000000000006"/>
    <x v="0"/>
  </r>
  <r>
    <x v="3"/>
    <n v="1128299"/>
    <x v="572"/>
    <x v="2"/>
    <x v="6"/>
    <s v="Denver"/>
    <x v="1"/>
    <n v="70.000000000000014"/>
    <n v="700"/>
    <x v="260"/>
    <n v="122500.00000000003"/>
    <n v="0.25"/>
    <x v="0"/>
    <x v="4"/>
    <x v="0"/>
    <n v="700.00000000000011"/>
    <n v="175.00000000000003"/>
    <n v="525.00000000000011"/>
    <x v="0"/>
  </r>
  <r>
    <x v="3"/>
    <n v="1128299"/>
    <x v="573"/>
    <x v="2"/>
    <x v="6"/>
    <s v="Denver"/>
    <x v="2"/>
    <n v="65.000000000000014"/>
    <n v="500"/>
    <x v="261"/>
    <n v="130000.00000000003"/>
    <n v="0.4"/>
    <x v="0"/>
    <x v="4"/>
    <x v="0"/>
    <n v="650.00000000000011"/>
    <n v="260.00000000000006"/>
    <n v="390.00000000000006"/>
    <x v="0"/>
  </r>
  <r>
    <x v="3"/>
    <n v="1128299"/>
    <x v="574"/>
    <x v="2"/>
    <x v="6"/>
    <s v="Denver"/>
    <x v="3"/>
    <n v="65.000000000000014"/>
    <n v="500"/>
    <x v="261"/>
    <n v="113750.00000000001"/>
    <n v="0.35"/>
    <x v="0"/>
    <x v="4"/>
    <x v="0"/>
    <n v="650.00000000000011"/>
    <n v="227.50000000000003"/>
    <n v="422.50000000000011"/>
    <x v="0"/>
  </r>
  <r>
    <x v="3"/>
    <n v="1128299"/>
    <x v="575"/>
    <x v="2"/>
    <x v="6"/>
    <s v="Denver"/>
    <x v="4"/>
    <n v="75.000000000000014"/>
    <n v="425"/>
    <x v="262"/>
    <n v="175312.50000000009"/>
    <n v="0.55000000000000016"/>
    <x v="0"/>
    <x v="4"/>
    <x v="0"/>
    <n v="750.00000000000011"/>
    <n v="412.50000000000023"/>
    <n v="337.49999999999994"/>
    <x v="0"/>
  </r>
  <r>
    <x v="3"/>
    <n v="1128299"/>
    <x v="576"/>
    <x v="2"/>
    <x v="6"/>
    <s v="Denver"/>
    <x v="5"/>
    <n v="80.000000000000014"/>
    <n v="525"/>
    <x v="251"/>
    <n v="84000.000000000015"/>
    <n v="0.2"/>
    <x v="0"/>
    <x v="4"/>
    <x v="0"/>
    <n v="800.00000000000011"/>
    <n v="160.00000000000003"/>
    <n v="640.00000000000011"/>
    <x v="0"/>
  </r>
  <r>
    <x v="3"/>
    <n v="1128299"/>
    <x v="577"/>
    <x v="2"/>
    <x v="6"/>
    <s v="Denver"/>
    <x v="0"/>
    <n v="40"/>
    <n v="450"/>
    <x v="210"/>
    <n v="54000"/>
    <n v="0.3"/>
    <x v="0"/>
    <x v="4"/>
    <x v="0"/>
    <n v="400"/>
    <n v="120"/>
    <n v="280"/>
    <x v="0"/>
  </r>
  <r>
    <x v="3"/>
    <n v="1128299"/>
    <x v="578"/>
    <x v="2"/>
    <x v="6"/>
    <s v="Denver"/>
    <x v="1"/>
    <n v="50"/>
    <n v="450"/>
    <x v="38"/>
    <n v="56250"/>
    <n v="0.25"/>
    <x v="0"/>
    <x v="4"/>
    <x v="0"/>
    <n v="500"/>
    <n v="125"/>
    <n v="375"/>
    <x v="0"/>
  </r>
  <r>
    <x v="3"/>
    <n v="1128299"/>
    <x v="579"/>
    <x v="2"/>
    <x v="6"/>
    <s v="Denver"/>
    <x v="2"/>
    <n v="50"/>
    <n v="450"/>
    <x v="38"/>
    <n v="56250"/>
    <n v="0.25"/>
    <x v="0"/>
    <x v="4"/>
    <x v="0"/>
    <n v="500"/>
    <n v="125"/>
    <n v="375"/>
    <x v="0"/>
  </r>
  <r>
    <x v="3"/>
    <n v="1128299"/>
    <x v="580"/>
    <x v="2"/>
    <x v="6"/>
    <s v="Denver"/>
    <x v="3"/>
    <n v="50"/>
    <n v="300"/>
    <x v="149"/>
    <n v="45000"/>
    <n v="0.3"/>
    <x v="0"/>
    <x v="4"/>
    <x v="0"/>
    <n v="500"/>
    <n v="150"/>
    <n v="350"/>
    <x v="0"/>
  </r>
  <r>
    <x v="3"/>
    <n v="1128299"/>
    <x v="581"/>
    <x v="2"/>
    <x v="7"/>
    <s v="Seattle"/>
    <x v="4"/>
    <n v="55.000000000000007"/>
    <n v="250"/>
    <x v="143"/>
    <n v="34375.000000000007"/>
    <n v="0.25"/>
    <x v="0"/>
    <x v="4"/>
    <x v="0"/>
    <n v="550.00000000000011"/>
    <n v="137.50000000000003"/>
    <n v="412.50000000000011"/>
    <x v="0"/>
  </r>
  <r>
    <x v="3"/>
    <n v="1128299"/>
    <x v="582"/>
    <x v="2"/>
    <x v="7"/>
    <s v="Seattle"/>
    <x v="5"/>
    <n v="50"/>
    <n v="500"/>
    <x v="53"/>
    <n v="50000"/>
    <n v="0.2"/>
    <x v="0"/>
    <x v="4"/>
    <x v="0"/>
    <n v="500"/>
    <n v="100"/>
    <n v="400"/>
    <x v="0"/>
  </r>
  <r>
    <x v="3"/>
    <n v="1128299"/>
    <x v="583"/>
    <x v="2"/>
    <x v="7"/>
    <s v="Seattle"/>
    <x v="0"/>
    <n v="40"/>
    <n v="550"/>
    <x v="41"/>
    <n v="66000"/>
    <n v="0.3"/>
    <x v="0"/>
    <x v="11"/>
    <x v="0"/>
    <n v="400"/>
    <n v="120"/>
    <n v="280"/>
    <x v="0"/>
  </r>
  <r>
    <x v="3"/>
    <n v="1128299"/>
    <x v="584"/>
    <x v="2"/>
    <x v="7"/>
    <s v="Seattle"/>
    <x v="1"/>
    <n v="50"/>
    <n v="450"/>
    <x v="38"/>
    <n v="56250"/>
    <n v="0.25"/>
    <x v="0"/>
    <x v="11"/>
    <x v="0"/>
    <n v="500"/>
    <n v="125"/>
    <n v="375"/>
    <x v="0"/>
  </r>
  <r>
    <x v="3"/>
    <n v="1128299"/>
    <x v="585"/>
    <x v="2"/>
    <x v="7"/>
    <s v="Seattle"/>
    <x v="2"/>
    <n v="50"/>
    <n v="450"/>
    <x v="38"/>
    <n v="56250"/>
    <n v="0.25"/>
    <x v="0"/>
    <x v="11"/>
    <x v="0"/>
    <n v="500"/>
    <n v="125"/>
    <n v="375"/>
    <x v="0"/>
  </r>
  <r>
    <x v="3"/>
    <n v="1128299"/>
    <x v="586"/>
    <x v="2"/>
    <x v="7"/>
    <s v="Seattle"/>
    <x v="3"/>
    <n v="50"/>
    <n v="300"/>
    <x v="149"/>
    <n v="45000"/>
    <n v="0.3"/>
    <x v="0"/>
    <x v="11"/>
    <x v="0"/>
    <n v="500"/>
    <n v="150"/>
    <n v="350"/>
    <x v="0"/>
  </r>
  <r>
    <x v="3"/>
    <n v="1128299"/>
    <x v="587"/>
    <x v="2"/>
    <x v="7"/>
    <s v="Seattle"/>
    <x v="4"/>
    <n v="55.000000000000007"/>
    <n v="225"/>
    <x v="196"/>
    <n v="30937.500000000004"/>
    <n v="0.25"/>
    <x v="0"/>
    <x v="11"/>
    <x v="0"/>
    <n v="550.00000000000011"/>
    <n v="137.50000000000003"/>
    <n v="412.50000000000006"/>
    <x v="0"/>
  </r>
  <r>
    <x v="3"/>
    <n v="1128299"/>
    <x v="588"/>
    <x v="2"/>
    <x v="7"/>
    <s v="Seattle"/>
    <x v="5"/>
    <n v="50"/>
    <n v="425"/>
    <x v="42"/>
    <n v="42500"/>
    <n v="0.2"/>
    <x v="0"/>
    <x v="11"/>
    <x v="0"/>
    <n v="500"/>
    <n v="100"/>
    <n v="400"/>
    <x v="0"/>
  </r>
  <r>
    <x v="3"/>
    <n v="1128299"/>
    <x v="589"/>
    <x v="2"/>
    <x v="7"/>
    <s v="Seattle"/>
    <x v="0"/>
    <n v="50"/>
    <n v="575"/>
    <x v="79"/>
    <n v="86250"/>
    <n v="0.3"/>
    <x v="0"/>
    <x v="11"/>
    <x v="0"/>
    <n v="500"/>
    <n v="150"/>
    <n v="350"/>
    <x v="0"/>
  </r>
  <r>
    <x v="3"/>
    <n v="1128299"/>
    <x v="590"/>
    <x v="2"/>
    <x v="7"/>
    <s v="Seattle"/>
    <x v="1"/>
    <n v="60"/>
    <n v="425"/>
    <x v="144"/>
    <n v="63750"/>
    <n v="0.25"/>
    <x v="0"/>
    <x v="11"/>
    <x v="0"/>
    <n v="600"/>
    <n v="150"/>
    <n v="450"/>
    <x v="0"/>
  </r>
  <r>
    <x v="3"/>
    <n v="1128299"/>
    <x v="591"/>
    <x v="2"/>
    <x v="7"/>
    <s v="Seattle"/>
    <x v="2"/>
    <n v="64.999999999999986"/>
    <n v="425"/>
    <x v="263"/>
    <n v="69062.499999999985"/>
    <n v="0.25"/>
    <x v="0"/>
    <x v="11"/>
    <x v="0"/>
    <n v="649.99999999999989"/>
    <n v="162.49999999999997"/>
    <n v="487.49999999999989"/>
    <x v="0"/>
  </r>
  <r>
    <x v="3"/>
    <n v="1128299"/>
    <x v="592"/>
    <x v="2"/>
    <x v="7"/>
    <s v="Seattle"/>
    <x v="3"/>
    <n v="64.999999999999986"/>
    <n v="325"/>
    <x v="264"/>
    <n v="63374.999999999978"/>
    <n v="0.3"/>
    <x v="0"/>
    <x v="11"/>
    <x v="0"/>
    <n v="649.99999999999977"/>
    <n v="194.99999999999994"/>
    <n v="454.99999999999989"/>
    <x v="0"/>
  </r>
  <r>
    <x v="3"/>
    <n v="1128299"/>
    <x v="593"/>
    <x v="2"/>
    <x v="7"/>
    <s v="Seattle"/>
    <x v="4"/>
    <n v="70"/>
    <n v="175"/>
    <x v="208"/>
    <n v="30625"/>
    <n v="0.25"/>
    <x v="0"/>
    <x v="11"/>
    <x v="0"/>
    <n v="700"/>
    <n v="175"/>
    <n v="525"/>
    <x v="0"/>
  </r>
  <r>
    <x v="3"/>
    <n v="1128299"/>
    <x v="594"/>
    <x v="2"/>
    <x v="7"/>
    <s v="Seattle"/>
    <x v="5"/>
    <n v="64.999999999999986"/>
    <n v="375"/>
    <x v="265"/>
    <n v="48749.999999999993"/>
    <n v="0.2"/>
    <x v="0"/>
    <x v="11"/>
    <x v="0"/>
    <n v="649.99999999999989"/>
    <n v="129.99999999999997"/>
    <n v="519.99999999999989"/>
    <x v="0"/>
  </r>
  <r>
    <x v="3"/>
    <n v="1128299"/>
    <x v="595"/>
    <x v="2"/>
    <x v="7"/>
    <s v="Seattle"/>
    <x v="0"/>
    <n v="70"/>
    <n v="550"/>
    <x v="250"/>
    <n v="115500"/>
    <n v="0.3"/>
    <x v="0"/>
    <x v="11"/>
    <x v="0"/>
    <n v="700"/>
    <n v="210"/>
    <n v="490"/>
    <x v="0"/>
  </r>
  <r>
    <x v="3"/>
    <n v="1128299"/>
    <x v="596"/>
    <x v="2"/>
    <x v="7"/>
    <s v="Seattle"/>
    <x v="1"/>
    <n v="75"/>
    <n v="350"/>
    <x v="47"/>
    <n v="65625"/>
    <n v="0.25"/>
    <x v="0"/>
    <x v="11"/>
    <x v="0"/>
    <n v="750"/>
    <n v="187.5"/>
    <n v="562.5"/>
    <x v="0"/>
  </r>
  <r>
    <x v="3"/>
    <n v="1128299"/>
    <x v="597"/>
    <x v="2"/>
    <x v="7"/>
    <s v="Seattle"/>
    <x v="2"/>
    <n v="75"/>
    <n v="400"/>
    <x v="60"/>
    <n v="75000"/>
    <n v="0.25"/>
    <x v="0"/>
    <x v="11"/>
    <x v="0"/>
    <n v="750"/>
    <n v="187.5"/>
    <n v="562.5"/>
    <x v="0"/>
  </r>
  <r>
    <x v="3"/>
    <n v="1128299"/>
    <x v="598"/>
    <x v="2"/>
    <x v="7"/>
    <s v="Seattle"/>
    <x v="3"/>
    <n v="60"/>
    <n v="300"/>
    <x v="210"/>
    <n v="54000"/>
    <n v="0.3"/>
    <x v="0"/>
    <x v="11"/>
    <x v="0"/>
    <n v="600"/>
    <n v="180"/>
    <n v="420"/>
    <x v="0"/>
  </r>
  <r>
    <x v="3"/>
    <n v="1128299"/>
    <x v="599"/>
    <x v="2"/>
    <x v="7"/>
    <s v="Seattle"/>
    <x v="4"/>
    <n v="65"/>
    <n v="200"/>
    <x v="197"/>
    <n v="32500"/>
    <n v="0.25"/>
    <x v="0"/>
    <x v="11"/>
    <x v="0"/>
    <n v="650"/>
    <n v="162.5"/>
    <n v="487.5"/>
    <x v="0"/>
  </r>
  <r>
    <x v="3"/>
    <n v="1128299"/>
    <x v="600"/>
    <x v="2"/>
    <x v="7"/>
    <s v="Seattle"/>
    <x v="5"/>
    <n v="80"/>
    <n v="350"/>
    <x v="58"/>
    <n v="56000"/>
    <n v="0.2"/>
    <x v="0"/>
    <x v="11"/>
    <x v="0"/>
    <n v="800"/>
    <n v="160"/>
    <n v="640"/>
    <x v="0"/>
  </r>
  <r>
    <x v="3"/>
    <n v="1128299"/>
    <x v="601"/>
    <x v="2"/>
    <x v="7"/>
    <s v="Seattle"/>
    <x v="0"/>
    <n v="60"/>
    <n v="550"/>
    <x v="77"/>
    <n v="99000"/>
    <n v="0.3"/>
    <x v="0"/>
    <x v="11"/>
    <x v="0"/>
    <n v="600"/>
    <n v="180"/>
    <n v="420"/>
    <x v="0"/>
  </r>
  <r>
    <x v="3"/>
    <n v="1128299"/>
    <x v="602"/>
    <x v="2"/>
    <x v="7"/>
    <s v="Seattle"/>
    <x v="1"/>
    <n v="65"/>
    <n v="400"/>
    <x v="50"/>
    <n v="65000"/>
    <n v="0.25"/>
    <x v="0"/>
    <x v="11"/>
    <x v="0"/>
    <n v="650"/>
    <n v="162.5"/>
    <n v="487.5"/>
    <x v="0"/>
  </r>
  <r>
    <x v="3"/>
    <n v="1128299"/>
    <x v="603"/>
    <x v="2"/>
    <x v="7"/>
    <s v="Seattle"/>
    <x v="2"/>
    <n v="65"/>
    <n v="400"/>
    <x v="50"/>
    <n v="65000"/>
    <n v="0.25"/>
    <x v="0"/>
    <x v="11"/>
    <x v="0"/>
    <n v="650"/>
    <n v="162.5"/>
    <n v="487.5"/>
    <x v="0"/>
  </r>
  <r>
    <x v="3"/>
    <n v="1128299"/>
    <x v="604"/>
    <x v="2"/>
    <x v="7"/>
    <s v="Seattle"/>
    <x v="3"/>
    <n v="60"/>
    <n v="300"/>
    <x v="210"/>
    <n v="54000"/>
    <n v="0.3"/>
    <x v="0"/>
    <x v="11"/>
    <x v="0"/>
    <n v="600"/>
    <n v="180"/>
    <n v="420"/>
    <x v="0"/>
  </r>
  <r>
    <x v="3"/>
    <n v="1128299"/>
    <x v="605"/>
    <x v="2"/>
    <x v="7"/>
    <s v="Seattle"/>
    <x v="4"/>
    <n v="65"/>
    <n v="200"/>
    <x v="197"/>
    <n v="32500"/>
    <n v="0.25"/>
    <x v="0"/>
    <x v="11"/>
    <x v="0"/>
    <n v="650"/>
    <n v="162.5"/>
    <n v="487.5"/>
    <x v="0"/>
  </r>
  <r>
    <x v="3"/>
    <n v="1128299"/>
    <x v="606"/>
    <x v="2"/>
    <x v="7"/>
    <s v="Seattle"/>
    <x v="5"/>
    <n v="80"/>
    <n v="500"/>
    <x v="2"/>
    <n v="80000"/>
    <n v="0.2"/>
    <x v="0"/>
    <x v="11"/>
    <x v="0"/>
    <n v="800"/>
    <n v="160"/>
    <n v="640"/>
    <x v="0"/>
  </r>
  <r>
    <x v="3"/>
    <n v="1128299"/>
    <x v="607"/>
    <x v="2"/>
    <x v="7"/>
    <s v="Seattle"/>
    <x v="0"/>
    <n v="75"/>
    <n v="750"/>
    <x v="99"/>
    <n v="168750"/>
    <n v="0.3"/>
    <x v="0"/>
    <x v="11"/>
    <x v="0"/>
    <n v="750"/>
    <n v="225"/>
    <n v="525"/>
    <x v="0"/>
  </r>
  <r>
    <x v="3"/>
    <n v="1128299"/>
    <x v="608"/>
    <x v="2"/>
    <x v="7"/>
    <s v="Seattle"/>
    <x v="1"/>
    <n v="80"/>
    <n v="625"/>
    <x v="1"/>
    <n v="125000"/>
    <n v="0.25"/>
    <x v="0"/>
    <x v="11"/>
    <x v="0"/>
    <n v="800"/>
    <n v="200"/>
    <n v="600"/>
    <x v="0"/>
  </r>
  <r>
    <x v="3"/>
    <n v="1128299"/>
    <x v="609"/>
    <x v="2"/>
    <x v="7"/>
    <s v="Seattle"/>
    <x v="2"/>
    <n v="80"/>
    <n v="625"/>
    <x v="1"/>
    <n v="125000"/>
    <n v="0.25"/>
    <x v="0"/>
    <x v="11"/>
    <x v="0"/>
    <n v="800"/>
    <n v="200"/>
    <n v="600"/>
    <x v="0"/>
  </r>
  <r>
    <x v="3"/>
    <n v="1128299"/>
    <x v="610"/>
    <x v="2"/>
    <x v="7"/>
    <s v="Seattle"/>
    <x v="3"/>
    <n v="80"/>
    <n v="500"/>
    <x v="2"/>
    <n v="120000"/>
    <n v="0.3"/>
    <x v="0"/>
    <x v="11"/>
    <x v="0"/>
    <n v="800"/>
    <n v="240"/>
    <n v="560"/>
    <x v="0"/>
  </r>
  <r>
    <x v="3"/>
    <n v="1128299"/>
    <x v="611"/>
    <x v="2"/>
    <x v="7"/>
    <s v="Seattle"/>
    <x v="4"/>
    <n v="85.000000000000014"/>
    <n v="375"/>
    <x v="262"/>
    <n v="79687.500000000015"/>
    <n v="0.25"/>
    <x v="0"/>
    <x v="11"/>
    <x v="0"/>
    <n v="850.00000000000011"/>
    <n v="212.50000000000003"/>
    <n v="637.50000000000011"/>
    <x v="0"/>
  </r>
  <r>
    <x v="3"/>
    <n v="1128299"/>
    <x v="612"/>
    <x v="2"/>
    <x v="7"/>
    <s v="Seattle"/>
    <x v="5"/>
    <n v="100"/>
    <n v="675"/>
    <x v="266"/>
    <n v="135000"/>
    <n v="0.2"/>
    <x v="0"/>
    <x v="11"/>
    <x v="0"/>
    <n v="1000"/>
    <n v="200"/>
    <n v="800"/>
    <x v="0"/>
  </r>
  <r>
    <x v="3"/>
    <n v="1128299"/>
    <x v="613"/>
    <x v="2"/>
    <x v="7"/>
    <s v="Seattle"/>
    <x v="0"/>
    <n v="80"/>
    <n v="825"/>
    <x v="267"/>
    <n v="198000"/>
    <n v="0.3"/>
    <x v="0"/>
    <x v="5"/>
    <x v="0"/>
    <n v="800"/>
    <n v="240"/>
    <n v="560"/>
    <x v="0"/>
  </r>
  <r>
    <x v="3"/>
    <n v="1128299"/>
    <x v="614"/>
    <x v="2"/>
    <x v="7"/>
    <s v="Seattle"/>
    <x v="1"/>
    <n v="85.000000000000014"/>
    <n v="675"/>
    <x v="268"/>
    <n v="143437.50000000003"/>
    <n v="0.25"/>
    <x v="0"/>
    <x v="5"/>
    <x v="0"/>
    <n v="850.00000000000023"/>
    <n v="212.50000000000006"/>
    <n v="637.50000000000023"/>
    <x v="0"/>
  </r>
  <r>
    <x v="3"/>
    <n v="1128299"/>
    <x v="615"/>
    <x v="2"/>
    <x v="7"/>
    <s v="Seattle"/>
    <x v="2"/>
    <n v="85.000000000000014"/>
    <n v="625"/>
    <x v="243"/>
    <n v="132812.50000000003"/>
    <n v="0.25"/>
    <x v="0"/>
    <x v="5"/>
    <x v="0"/>
    <n v="850.00000000000023"/>
    <n v="212.50000000000006"/>
    <n v="637.50000000000023"/>
    <x v="0"/>
  </r>
  <r>
    <x v="3"/>
    <n v="1128299"/>
    <x v="616"/>
    <x v="2"/>
    <x v="7"/>
    <s v="Seattle"/>
    <x v="3"/>
    <n v="80"/>
    <n v="525"/>
    <x v="81"/>
    <n v="126000"/>
    <n v="0.3"/>
    <x v="0"/>
    <x v="5"/>
    <x v="0"/>
    <n v="800"/>
    <n v="240"/>
    <n v="560"/>
    <x v="0"/>
  </r>
  <r>
    <x v="3"/>
    <n v="1128299"/>
    <x v="617"/>
    <x v="2"/>
    <x v="7"/>
    <s v="Seattle"/>
    <x v="4"/>
    <n v="85.000000000000014"/>
    <n v="575"/>
    <x v="269"/>
    <n v="122187.50000000001"/>
    <n v="0.25"/>
    <x v="0"/>
    <x v="5"/>
    <x v="0"/>
    <n v="850.00000000000011"/>
    <n v="212.50000000000003"/>
    <n v="637.50000000000011"/>
    <x v="0"/>
  </r>
  <r>
    <x v="3"/>
    <n v="1128299"/>
    <x v="618"/>
    <x v="2"/>
    <x v="7"/>
    <s v="Seattle"/>
    <x v="5"/>
    <n v="100"/>
    <n v="575"/>
    <x v="270"/>
    <n v="115000"/>
    <n v="0.2"/>
    <x v="0"/>
    <x v="5"/>
    <x v="0"/>
    <n v="1000"/>
    <n v="200"/>
    <n v="800"/>
    <x v="0"/>
  </r>
  <r>
    <x v="3"/>
    <n v="1128299"/>
    <x v="619"/>
    <x v="2"/>
    <x v="7"/>
    <s v="Seattle"/>
    <x v="0"/>
    <n v="85.000000000000014"/>
    <n v="775"/>
    <x v="271"/>
    <n v="197625.00000000003"/>
    <n v="0.3"/>
    <x v="0"/>
    <x v="5"/>
    <x v="0"/>
    <n v="850.00000000000011"/>
    <n v="255.00000000000003"/>
    <n v="595.00000000000011"/>
    <x v="0"/>
  </r>
  <r>
    <x v="3"/>
    <n v="1128299"/>
    <x v="620"/>
    <x v="2"/>
    <x v="7"/>
    <s v="Seattle"/>
    <x v="1"/>
    <n v="80.000000000000014"/>
    <n v="750"/>
    <x v="272"/>
    <n v="150000.00000000003"/>
    <n v="0.25"/>
    <x v="0"/>
    <x v="5"/>
    <x v="0"/>
    <n v="800.00000000000011"/>
    <n v="200.00000000000003"/>
    <n v="600.00000000000011"/>
    <x v="0"/>
  </r>
  <r>
    <x v="3"/>
    <n v="1128299"/>
    <x v="621"/>
    <x v="2"/>
    <x v="7"/>
    <s v="Seattle"/>
    <x v="2"/>
    <n v="75.000000000000014"/>
    <n v="625"/>
    <x v="273"/>
    <n v="117187.50000000003"/>
    <n v="0.25"/>
    <x v="0"/>
    <x v="5"/>
    <x v="0"/>
    <n v="750.00000000000023"/>
    <n v="187.50000000000006"/>
    <n v="562.50000000000023"/>
    <x v="0"/>
  </r>
  <r>
    <x v="3"/>
    <n v="1128299"/>
    <x v="622"/>
    <x v="2"/>
    <x v="7"/>
    <s v="Seattle"/>
    <x v="3"/>
    <n v="75.000000000000014"/>
    <n v="575"/>
    <x v="274"/>
    <n v="129375.00000000001"/>
    <n v="0.3"/>
    <x v="0"/>
    <x v="5"/>
    <x v="0"/>
    <n v="750.00000000000011"/>
    <n v="225.00000000000003"/>
    <n v="525.00000000000011"/>
    <x v="0"/>
  </r>
  <r>
    <x v="3"/>
    <n v="1128299"/>
    <x v="623"/>
    <x v="2"/>
    <x v="7"/>
    <s v="Seattle"/>
    <x v="4"/>
    <n v="75"/>
    <n v="575"/>
    <x v="275"/>
    <n v="107812.5"/>
    <n v="0.25"/>
    <x v="0"/>
    <x v="5"/>
    <x v="0"/>
    <n v="750"/>
    <n v="187.5"/>
    <n v="562.5"/>
    <x v="0"/>
  </r>
  <r>
    <x v="3"/>
    <n v="1128299"/>
    <x v="624"/>
    <x v="2"/>
    <x v="7"/>
    <s v="Seattle"/>
    <x v="5"/>
    <n v="80"/>
    <n v="400"/>
    <x v="54"/>
    <n v="64000"/>
    <n v="0.2"/>
    <x v="0"/>
    <x v="5"/>
    <x v="0"/>
    <n v="800"/>
    <n v="160"/>
    <n v="640"/>
    <x v="0"/>
  </r>
  <r>
    <x v="3"/>
    <n v="1128299"/>
    <x v="625"/>
    <x v="2"/>
    <x v="7"/>
    <s v="Seattle"/>
    <x v="0"/>
    <n v="70.000000000000014"/>
    <n v="600"/>
    <x v="251"/>
    <n v="126000.00000000001"/>
    <n v="0.3"/>
    <x v="0"/>
    <x v="5"/>
    <x v="0"/>
    <n v="700.00000000000011"/>
    <n v="210.00000000000003"/>
    <n v="490.00000000000011"/>
    <x v="0"/>
  </r>
  <r>
    <x v="3"/>
    <n v="1128299"/>
    <x v="626"/>
    <x v="2"/>
    <x v="7"/>
    <s v="Seattle"/>
    <x v="1"/>
    <n v="75.000000000000028"/>
    <n v="600"/>
    <x v="276"/>
    <n v="112500.00000000004"/>
    <n v="0.25"/>
    <x v="0"/>
    <x v="5"/>
    <x v="0"/>
    <n v="750.00000000000034"/>
    <n v="187.50000000000009"/>
    <n v="562.50000000000023"/>
    <x v="0"/>
  </r>
  <r>
    <x v="3"/>
    <n v="1128299"/>
    <x v="627"/>
    <x v="2"/>
    <x v="7"/>
    <s v="Seattle"/>
    <x v="2"/>
    <n v="70.000000000000014"/>
    <n v="450"/>
    <x v="255"/>
    <n v="78750.000000000015"/>
    <n v="0.25"/>
    <x v="0"/>
    <x v="5"/>
    <x v="0"/>
    <n v="700.00000000000011"/>
    <n v="175.00000000000003"/>
    <n v="525.00000000000011"/>
    <x v="0"/>
  </r>
  <r>
    <x v="3"/>
    <n v="1128299"/>
    <x v="628"/>
    <x v="2"/>
    <x v="7"/>
    <s v="Seattle"/>
    <x v="3"/>
    <n v="70.000000000000014"/>
    <n v="400"/>
    <x v="277"/>
    <n v="84000.000000000015"/>
    <n v="0.3"/>
    <x v="0"/>
    <x v="5"/>
    <x v="0"/>
    <n v="700.00000000000011"/>
    <n v="210.00000000000003"/>
    <n v="490.00000000000017"/>
    <x v="0"/>
  </r>
  <r>
    <x v="3"/>
    <n v="1128299"/>
    <x v="629"/>
    <x v="2"/>
    <x v="7"/>
    <s v="Seattle"/>
    <x v="4"/>
    <n v="80.000000000000014"/>
    <n v="425"/>
    <x v="278"/>
    <n v="85000.000000000015"/>
    <n v="0.25"/>
    <x v="0"/>
    <x v="5"/>
    <x v="0"/>
    <n v="800.00000000000011"/>
    <n v="200.00000000000003"/>
    <n v="600.00000000000011"/>
    <x v="0"/>
  </r>
  <r>
    <x v="3"/>
    <n v="1128299"/>
    <x v="67"/>
    <x v="2"/>
    <x v="7"/>
    <s v="Seattle"/>
    <x v="5"/>
    <n v="65"/>
    <n v="450"/>
    <x v="61"/>
    <n v="58500"/>
    <n v="0.2"/>
    <x v="0"/>
    <x v="5"/>
    <x v="0"/>
    <n v="650"/>
    <n v="130"/>
    <n v="520"/>
    <x v="0"/>
  </r>
  <r>
    <x v="3"/>
    <n v="1128299"/>
    <x v="68"/>
    <x v="2"/>
    <x v="7"/>
    <s v="Seattle"/>
    <x v="0"/>
    <n v="60.000000000000007"/>
    <n v="550"/>
    <x v="222"/>
    <n v="99000.000000000015"/>
    <n v="0.3"/>
    <x v="0"/>
    <x v="5"/>
    <x v="0"/>
    <n v="600.00000000000011"/>
    <n v="180.00000000000003"/>
    <n v="420.00000000000011"/>
    <x v="0"/>
  </r>
  <r>
    <x v="3"/>
    <n v="1128299"/>
    <x v="69"/>
    <x v="2"/>
    <x v="7"/>
    <s v="Seattle"/>
    <x v="1"/>
    <n v="65.000000000000014"/>
    <n v="550"/>
    <x v="223"/>
    <n v="89375.000000000015"/>
    <n v="0.25"/>
    <x v="0"/>
    <x v="5"/>
    <x v="0"/>
    <n v="650.00000000000011"/>
    <n v="162.50000000000003"/>
    <n v="487.50000000000011"/>
    <x v="0"/>
  </r>
  <r>
    <x v="3"/>
    <n v="1128299"/>
    <x v="70"/>
    <x v="2"/>
    <x v="7"/>
    <s v="Seattle"/>
    <x v="2"/>
    <n v="60.000000000000007"/>
    <n v="375"/>
    <x v="224"/>
    <n v="56250.000000000007"/>
    <n v="0.25"/>
    <x v="0"/>
    <x v="5"/>
    <x v="0"/>
    <n v="600.00000000000011"/>
    <n v="150.00000000000003"/>
    <n v="450.00000000000006"/>
    <x v="0"/>
  </r>
  <r>
    <x v="3"/>
    <n v="1128299"/>
    <x v="71"/>
    <x v="2"/>
    <x v="7"/>
    <s v="Seattle"/>
    <x v="3"/>
    <n v="60.000000000000007"/>
    <n v="350"/>
    <x v="163"/>
    <n v="63000.000000000007"/>
    <n v="0.3"/>
    <x v="0"/>
    <x v="5"/>
    <x v="0"/>
    <n v="600.00000000000011"/>
    <n v="180.00000000000003"/>
    <n v="420.00000000000006"/>
    <x v="0"/>
  </r>
  <r>
    <x v="3"/>
    <n v="1128299"/>
    <x v="72"/>
    <x v="2"/>
    <x v="7"/>
    <s v="Seattle"/>
    <x v="4"/>
    <n v="70"/>
    <n v="325"/>
    <x v="157"/>
    <n v="56875"/>
    <n v="0.25"/>
    <x v="0"/>
    <x v="5"/>
    <x v="0"/>
    <n v="700"/>
    <n v="175"/>
    <n v="525"/>
    <x v="0"/>
  </r>
  <r>
    <x v="3"/>
    <n v="1128299"/>
    <x v="73"/>
    <x v="2"/>
    <x v="7"/>
    <s v="Seattle"/>
    <x v="5"/>
    <n v="75.000000000000014"/>
    <n v="375"/>
    <x v="225"/>
    <n v="56250.000000000015"/>
    <n v="0.2"/>
    <x v="0"/>
    <x v="5"/>
    <x v="0"/>
    <n v="750.00000000000011"/>
    <n v="150.00000000000003"/>
    <n v="600.00000000000011"/>
    <x v="0"/>
  </r>
  <r>
    <x v="3"/>
    <n v="1128299"/>
    <x v="74"/>
    <x v="2"/>
    <x v="7"/>
    <s v="Seattle"/>
    <x v="0"/>
    <n v="60.000000000000007"/>
    <n v="600"/>
    <x v="217"/>
    <n v="108000.00000000001"/>
    <n v="0.3"/>
    <x v="0"/>
    <x v="5"/>
    <x v="0"/>
    <n v="600.00000000000011"/>
    <n v="180.00000000000003"/>
    <n v="420.00000000000011"/>
    <x v="0"/>
  </r>
  <r>
    <x v="3"/>
    <n v="1128299"/>
    <x v="75"/>
    <x v="2"/>
    <x v="7"/>
    <s v="Seattle"/>
    <x v="1"/>
    <n v="65.000000000000014"/>
    <n v="625"/>
    <x v="279"/>
    <n v="101562.50000000003"/>
    <n v="0.25"/>
    <x v="0"/>
    <x v="5"/>
    <x v="0"/>
    <n v="650.00000000000023"/>
    <n v="162.50000000000006"/>
    <n v="487.50000000000017"/>
    <x v="0"/>
  </r>
  <r>
    <x v="3"/>
    <n v="1128299"/>
    <x v="76"/>
    <x v="2"/>
    <x v="7"/>
    <s v="Seattle"/>
    <x v="2"/>
    <n v="60.000000000000007"/>
    <n v="475"/>
    <x v="232"/>
    <n v="71250.000000000015"/>
    <n v="0.25"/>
    <x v="0"/>
    <x v="5"/>
    <x v="0"/>
    <n v="600.00000000000011"/>
    <n v="150.00000000000003"/>
    <n v="450.00000000000011"/>
    <x v="0"/>
  </r>
  <r>
    <x v="3"/>
    <n v="1128299"/>
    <x v="77"/>
    <x v="2"/>
    <x v="7"/>
    <s v="Seattle"/>
    <x v="3"/>
    <n v="70.000000000000014"/>
    <n v="450"/>
    <x v="255"/>
    <n v="94500.000000000015"/>
    <n v="0.3"/>
    <x v="0"/>
    <x v="5"/>
    <x v="0"/>
    <n v="700.00000000000011"/>
    <n v="210.00000000000003"/>
    <n v="490.00000000000011"/>
    <x v="0"/>
  </r>
  <r>
    <x v="3"/>
    <n v="1128299"/>
    <x v="78"/>
    <x v="2"/>
    <x v="7"/>
    <s v="Seattle"/>
    <x v="4"/>
    <n v="90.000000000000014"/>
    <n v="425"/>
    <x v="280"/>
    <n v="95625.000000000015"/>
    <n v="0.25"/>
    <x v="0"/>
    <x v="5"/>
    <x v="0"/>
    <n v="900.00000000000011"/>
    <n v="225.00000000000003"/>
    <n v="675.00000000000011"/>
    <x v="0"/>
  </r>
  <r>
    <x v="3"/>
    <n v="1128299"/>
    <x v="79"/>
    <x v="2"/>
    <x v="7"/>
    <s v="Seattle"/>
    <x v="5"/>
    <n v="95.000000000000014"/>
    <n v="550"/>
    <x v="36"/>
    <n v="104500.00000000001"/>
    <n v="0.2"/>
    <x v="0"/>
    <x v="5"/>
    <x v="0"/>
    <n v="950.00000000000011"/>
    <n v="190.00000000000003"/>
    <n v="760.00000000000011"/>
    <x v="0"/>
  </r>
  <r>
    <x v="3"/>
    <n v="1128299"/>
    <x v="80"/>
    <x v="2"/>
    <x v="7"/>
    <s v="Seattle"/>
    <x v="0"/>
    <n v="80.000000000000014"/>
    <n v="750"/>
    <x v="272"/>
    <n v="180000.00000000003"/>
    <n v="0.3"/>
    <x v="0"/>
    <x v="5"/>
    <x v="0"/>
    <n v="800.00000000000011"/>
    <n v="240.00000000000003"/>
    <n v="560.00000000000011"/>
    <x v="0"/>
  </r>
  <r>
    <x v="3"/>
    <n v="1128299"/>
    <x v="81"/>
    <x v="2"/>
    <x v="7"/>
    <s v="Seattle"/>
    <x v="1"/>
    <n v="85.000000000000014"/>
    <n v="750"/>
    <x v="281"/>
    <n v="159375.00000000003"/>
    <n v="0.25"/>
    <x v="0"/>
    <x v="6"/>
    <x v="0"/>
    <n v="850.00000000000011"/>
    <n v="212.50000000000003"/>
    <n v="637.50000000000011"/>
    <x v="0"/>
  </r>
  <r>
    <x v="3"/>
    <n v="1128299"/>
    <x v="82"/>
    <x v="2"/>
    <x v="7"/>
    <s v="Seattle"/>
    <x v="2"/>
    <n v="80.000000000000014"/>
    <n v="550"/>
    <x v="115"/>
    <n v="110000.00000000001"/>
    <n v="0.25"/>
    <x v="0"/>
    <x v="6"/>
    <x v="0"/>
    <n v="800.00000000000011"/>
    <n v="200.00000000000003"/>
    <n v="600.00000000000011"/>
    <x v="0"/>
  </r>
  <r>
    <x v="3"/>
    <n v="1128299"/>
    <x v="83"/>
    <x v="2"/>
    <x v="7"/>
    <s v="Seattle"/>
    <x v="3"/>
    <n v="80.000000000000014"/>
    <n v="550"/>
    <x v="115"/>
    <n v="132000"/>
    <n v="0.3"/>
    <x v="0"/>
    <x v="6"/>
    <x v="0"/>
    <n v="800.00000000000011"/>
    <n v="240"/>
    <n v="560.00000000000011"/>
    <x v="0"/>
  </r>
  <r>
    <x v="3"/>
    <n v="1128299"/>
    <x v="84"/>
    <x v="2"/>
    <x v="7"/>
    <s v="Seattle"/>
    <x v="4"/>
    <n v="90.000000000000014"/>
    <n v="475"/>
    <x v="282"/>
    <n v="106875.00000000001"/>
    <n v="0.25"/>
    <x v="0"/>
    <x v="6"/>
    <x v="0"/>
    <n v="900.00000000000011"/>
    <n v="225.00000000000003"/>
    <n v="675.00000000000011"/>
    <x v="0"/>
  </r>
  <r>
    <x v="3"/>
    <n v="1128299"/>
    <x v="85"/>
    <x v="2"/>
    <x v="7"/>
    <s v="Seattle"/>
    <x v="5"/>
    <n v="95.000000000000014"/>
    <n v="575"/>
    <x v="283"/>
    <n v="109250.00000000003"/>
    <n v="0.2"/>
    <x v="0"/>
    <x v="6"/>
    <x v="0"/>
    <n v="950.00000000000023"/>
    <n v="190.00000000000006"/>
    <n v="760.00000000000023"/>
    <x v="0"/>
  </r>
  <r>
    <x v="0"/>
    <n v="1185732"/>
    <x v="86"/>
    <x v="2"/>
    <x v="7"/>
    <s v="Seattle"/>
    <x v="0"/>
    <n v="45"/>
    <n v="1050"/>
    <x v="178"/>
    <n v="212625"/>
    <n v="0.45"/>
    <x v="0"/>
    <x v="6"/>
    <x v="0"/>
    <n v="450"/>
    <n v="202.5"/>
    <n v="247.5"/>
    <x v="0"/>
  </r>
  <r>
    <x v="0"/>
    <n v="1185732"/>
    <x v="87"/>
    <x v="2"/>
    <x v="7"/>
    <s v="Seattle"/>
    <x v="1"/>
    <n v="45"/>
    <n v="850"/>
    <x v="3"/>
    <n v="133875"/>
    <n v="0.35"/>
    <x v="0"/>
    <x v="6"/>
    <x v="0"/>
    <n v="450"/>
    <n v="157.5"/>
    <n v="292.5"/>
    <x v="0"/>
  </r>
  <r>
    <x v="0"/>
    <n v="1185732"/>
    <x v="88"/>
    <x v="2"/>
    <x v="7"/>
    <s v="Seattle"/>
    <x v="2"/>
    <n v="35"/>
    <n v="850"/>
    <x v="43"/>
    <n v="74375"/>
    <n v="0.25"/>
    <x v="0"/>
    <x v="6"/>
    <x v="0"/>
    <n v="350"/>
    <n v="87.5"/>
    <n v="262.5"/>
    <x v="0"/>
  </r>
  <r>
    <x v="0"/>
    <n v="1185732"/>
    <x v="89"/>
    <x v="2"/>
    <x v="7"/>
    <s v="Seattle"/>
    <x v="3"/>
    <n v="40"/>
    <n v="700"/>
    <x v="58"/>
    <n v="84000"/>
    <n v="0.3"/>
    <x v="0"/>
    <x v="6"/>
    <x v="0"/>
    <n v="400"/>
    <n v="120"/>
    <n v="280"/>
    <x v="0"/>
  </r>
  <r>
    <x v="0"/>
    <n v="1185732"/>
    <x v="90"/>
    <x v="4"/>
    <x v="8"/>
    <s v="Miami"/>
    <x v="4"/>
    <n v="55.000000000000007"/>
    <n v="750"/>
    <x v="70"/>
    <n v="144375"/>
    <n v="0.35"/>
    <x v="0"/>
    <x v="6"/>
    <x v="0"/>
    <n v="550.00000000000011"/>
    <n v="192.5"/>
    <n v="357.50000000000006"/>
    <x v="0"/>
  </r>
  <r>
    <x v="0"/>
    <n v="1185732"/>
    <x v="91"/>
    <x v="4"/>
    <x v="8"/>
    <s v="Miami"/>
    <x v="5"/>
    <n v="45"/>
    <n v="850"/>
    <x v="3"/>
    <n v="191250"/>
    <n v="0.5"/>
    <x v="0"/>
    <x v="6"/>
    <x v="0"/>
    <n v="450"/>
    <n v="225"/>
    <n v="225"/>
    <x v="0"/>
  </r>
  <r>
    <x v="0"/>
    <n v="1185732"/>
    <x v="92"/>
    <x v="4"/>
    <x v="8"/>
    <s v="Miami"/>
    <x v="0"/>
    <n v="45"/>
    <n v="1100"/>
    <x v="14"/>
    <n v="222750"/>
    <n v="0.45"/>
    <x v="0"/>
    <x v="6"/>
    <x v="0"/>
    <n v="450"/>
    <n v="202.5"/>
    <n v="247.5"/>
    <x v="0"/>
  </r>
  <r>
    <x v="0"/>
    <n v="1185732"/>
    <x v="93"/>
    <x v="4"/>
    <x v="8"/>
    <s v="Miami"/>
    <x v="1"/>
    <n v="45"/>
    <n v="750"/>
    <x v="73"/>
    <n v="118124.99999999999"/>
    <n v="0.35"/>
    <x v="0"/>
    <x v="6"/>
    <x v="0"/>
    <n v="450"/>
    <n v="157.49999999999997"/>
    <n v="292.5"/>
    <x v="0"/>
  </r>
  <r>
    <x v="0"/>
    <n v="1185732"/>
    <x v="94"/>
    <x v="4"/>
    <x v="8"/>
    <s v="Miami"/>
    <x v="2"/>
    <n v="35"/>
    <n v="800"/>
    <x v="58"/>
    <n v="70000"/>
    <n v="0.25"/>
    <x v="0"/>
    <x v="6"/>
    <x v="0"/>
    <n v="350"/>
    <n v="87.5"/>
    <n v="262.5"/>
    <x v="0"/>
  </r>
  <r>
    <x v="3"/>
    <n v="1185732"/>
    <x v="95"/>
    <x v="4"/>
    <x v="8"/>
    <s v="Miami"/>
    <x v="3"/>
    <n v="40"/>
    <n v="675"/>
    <x v="51"/>
    <n v="81000"/>
    <n v="0.3"/>
    <x v="0"/>
    <x v="6"/>
    <x v="0"/>
    <n v="400"/>
    <n v="120"/>
    <n v="280"/>
    <x v="0"/>
  </r>
  <r>
    <x v="0"/>
    <n v="1185732"/>
    <x v="96"/>
    <x v="4"/>
    <x v="8"/>
    <s v="Miami"/>
    <x v="4"/>
    <n v="55.000000000000007"/>
    <n v="750"/>
    <x v="70"/>
    <n v="144375"/>
    <n v="0.35"/>
    <x v="0"/>
    <x v="6"/>
    <x v="0"/>
    <n v="550.00000000000011"/>
    <n v="192.5"/>
    <n v="357.50000000000006"/>
    <x v="0"/>
  </r>
  <r>
    <x v="0"/>
    <n v="1185732"/>
    <x v="97"/>
    <x v="4"/>
    <x v="8"/>
    <s v="Miami"/>
    <x v="5"/>
    <n v="45"/>
    <n v="850"/>
    <x v="3"/>
    <n v="191250"/>
    <n v="0.5"/>
    <x v="0"/>
    <x v="6"/>
    <x v="0"/>
    <n v="450"/>
    <n v="225"/>
    <n v="225"/>
    <x v="0"/>
  </r>
  <r>
    <x v="0"/>
    <n v="1185732"/>
    <x v="98"/>
    <x v="4"/>
    <x v="8"/>
    <s v="Miami"/>
    <x v="0"/>
    <n v="45"/>
    <n v="1070"/>
    <x v="284"/>
    <n v="216675"/>
    <n v="0.45"/>
    <x v="0"/>
    <x v="6"/>
    <x v="0"/>
    <n v="450"/>
    <n v="202.5"/>
    <n v="247.5"/>
    <x v="0"/>
  </r>
  <r>
    <x v="0"/>
    <n v="1185732"/>
    <x v="99"/>
    <x v="4"/>
    <x v="8"/>
    <s v="Miami"/>
    <x v="1"/>
    <n v="45"/>
    <n v="750"/>
    <x v="73"/>
    <n v="118124.99999999999"/>
    <n v="0.35"/>
    <x v="0"/>
    <x v="6"/>
    <x v="0"/>
    <n v="450"/>
    <n v="157.49999999999997"/>
    <n v="292.5"/>
    <x v="0"/>
  </r>
  <r>
    <x v="0"/>
    <n v="1185732"/>
    <x v="100"/>
    <x v="4"/>
    <x v="8"/>
    <s v="Miami"/>
    <x v="2"/>
    <n v="35"/>
    <n v="775"/>
    <x v="57"/>
    <n v="67812.5"/>
    <n v="0.25"/>
    <x v="0"/>
    <x v="6"/>
    <x v="0"/>
    <n v="350"/>
    <n v="87.5"/>
    <n v="262.5"/>
    <x v="0"/>
  </r>
  <r>
    <x v="0"/>
    <n v="1185732"/>
    <x v="101"/>
    <x v="4"/>
    <x v="8"/>
    <s v="Miami"/>
    <x v="3"/>
    <n v="40"/>
    <n v="625"/>
    <x v="53"/>
    <n v="75000"/>
    <n v="0.3"/>
    <x v="0"/>
    <x v="6"/>
    <x v="0"/>
    <n v="400"/>
    <n v="120"/>
    <n v="280"/>
    <x v="0"/>
  </r>
  <r>
    <x v="0"/>
    <n v="1185732"/>
    <x v="102"/>
    <x v="4"/>
    <x v="8"/>
    <s v="Miami"/>
    <x v="4"/>
    <n v="55.000000000000007"/>
    <n v="675"/>
    <x v="107"/>
    <n v="129937.50000000001"/>
    <n v="0.35"/>
    <x v="0"/>
    <x v="6"/>
    <x v="0"/>
    <n v="550.00000000000011"/>
    <n v="192.50000000000003"/>
    <n v="357.50000000000011"/>
    <x v="0"/>
  </r>
  <r>
    <x v="0"/>
    <n v="1185732"/>
    <x v="103"/>
    <x v="4"/>
    <x v="8"/>
    <s v="Miami"/>
    <x v="5"/>
    <n v="45"/>
    <n v="775"/>
    <x v="285"/>
    <n v="174375"/>
    <n v="0.5"/>
    <x v="0"/>
    <x v="6"/>
    <x v="0"/>
    <n v="450"/>
    <n v="225"/>
    <n v="225"/>
    <x v="0"/>
  </r>
  <r>
    <x v="0"/>
    <n v="1185732"/>
    <x v="53"/>
    <x v="4"/>
    <x v="8"/>
    <s v="Miami"/>
    <x v="0"/>
    <n v="45"/>
    <n v="1025"/>
    <x v="286"/>
    <n v="207562.5"/>
    <n v="0.45"/>
    <x v="0"/>
    <x v="3"/>
    <x v="0"/>
    <n v="450"/>
    <n v="202.5"/>
    <n v="247.5"/>
    <x v="0"/>
  </r>
  <r>
    <x v="0"/>
    <n v="1185732"/>
    <x v="53"/>
    <x v="4"/>
    <x v="8"/>
    <s v="Miami"/>
    <x v="1"/>
    <n v="45"/>
    <n v="725"/>
    <x v="287"/>
    <n v="114187.5"/>
    <n v="0.35"/>
    <x v="0"/>
    <x v="3"/>
    <x v="0"/>
    <n v="450"/>
    <n v="157.5"/>
    <n v="292.5"/>
    <x v="0"/>
  </r>
  <r>
    <x v="3"/>
    <n v="1185732"/>
    <x v="53"/>
    <x v="4"/>
    <x v="8"/>
    <s v="Miami"/>
    <x v="2"/>
    <n v="35"/>
    <n v="725"/>
    <x v="52"/>
    <n v="63437.5"/>
    <n v="0.25"/>
    <x v="0"/>
    <x v="3"/>
    <x v="0"/>
    <n v="350"/>
    <n v="87.5"/>
    <n v="262.5"/>
    <x v="0"/>
  </r>
  <r>
    <x v="3"/>
    <n v="1185732"/>
    <x v="53"/>
    <x v="4"/>
    <x v="8"/>
    <s v="Miami"/>
    <x v="3"/>
    <n v="40"/>
    <n v="650"/>
    <x v="50"/>
    <n v="78000"/>
    <n v="0.3"/>
    <x v="0"/>
    <x v="3"/>
    <x v="0"/>
    <n v="400"/>
    <n v="120"/>
    <n v="280"/>
    <x v="0"/>
  </r>
  <r>
    <x v="3"/>
    <n v="1185732"/>
    <x v="53"/>
    <x v="4"/>
    <x v="8"/>
    <s v="Miami"/>
    <x v="4"/>
    <n v="55.000000000000007"/>
    <n v="675"/>
    <x v="107"/>
    <n v="129937.50000000001"/>
    <n v="0.35"/>
    <x v="0"/>
    <x v="3"/>
    <x v="0"/>
    <n v="550.00000000000011"/>
    <n v="192.50000000000003"/>
    <n v="357.50000000000011"/>
    <x v="0"/>
  </r>
  <r>
    <x v="3"/>
    <n v="1185732"/>
    <x v="53"/>
    <x v="4"/>
    <x v="8"/>
    <s v="Miami"/>
    <x v="5"/>
    <n v="45"/>
    <n v="800"/>
    <x v="11"/>
    <n v="180000"/>
    <n v="0.5"/>
    <x v="0"/>
    <x v="3"/>
    <x v="0"/>
    <n v="450"/>
    <n v="225"/>
    <n v="225"/>
    <x v="0"/>
  </r>
  <r>
    <x v="3"/>
    <n v="1185732"/>
    <x v="53"/>
    <x v="4"/>
    <x v="8"/>
    <s v="Miami"/>
    <x v="0"/>
    <n v="55.000000000000007"/>
    <n v="1070"/>
    <x v="288"/>
    <n v="264825.00000000006"/>
    <n v="0.45"/>
    <x v="0"/>
    <x v="3"/>
    <x v="0"/>
    <n v="550.00000000000011"/>
    <n v="247.50000000000006"/>
    <n v="302.50000000000006"/>
    <x v="0"/>
  </r>
  <r>
    <x v="3"/>
    <n v="1185732"/>
    <x v="53"/>
    <x v="4"/>
    <x v="8"/>
    <s v="Miami"/>
    <x v="1"/>
    <n v="55.000000000000007"/>
    <n v="775"/>
    <x v="101"/>
    <n v="149187.5"/>
    <n v="0.35"/>
    <x v="0"/>
    <x v="3"/>
    <x v="0"/>
    <n v="550.00000000000011"/>
    <n v="192.5"/>
    <n v="357.50000000000006"/>
    <x v="0"/>
  </r>
  <r>
    <x v="3"/>
    <n v="1185732"/>
    <x v="53"/>
    <x v="4"/>
    <x v="8"/>
    <s v="Miami"/>
    <x v="2"/>
    <n v="50"/>
    <n v="750"/>
    <x v="68"/>
    <n v="93750"/>
    <n v="0.25"/>
    <x v="0"/>
    <x v="3"/>
    <x v="0"/>
    <n v="500"/>
    <n v="125"/>
    <n v="375"/>
    <x v="0"/>
  </r>
  <r>
    <x v="3"/>
    <n v="1185732"/>
    <x v="53"/>
    <x v="4"/>
    <x v="8"/>
    <s v="Miami"/>
    <x v="3"/>
    <n v="50"/>
    <n v="700"/>
    <x v="48"/>
    <n v="105000"/>
    <n v="0.3"/>
    <x v="0"/>
    <x v="3"/>
    <x v="0"/>
    <n v="500"/>
    <n v="150"/>
    <n v="350"/>
    <x v="0"/>
  </r>
  <r>
    <x v="3"/>
    <n v="1185732"/>
    <x v="53"/>
    <x v="4"/>
    <x v="8"/>
    <s v="Miami"/>
    <x v="4"/>
    <n v="60"/>
    <n v="725"/>
    <x v="93"/>
    <n v="152250"/>
    <n v="0.35"/>
    <x v="0"/>
    <x v="3"/>
    <x v="0"/>
    <n v="600"/>
    <n v="210"/>
    <n v="390"/>
    <x v="0"/>
  </r>
  <r>
    <x v="3"/>
    <n v="1185732"/>
    <x v="53"/>
    <x v="4"/>
    <x v="8"/>
    <s v="Miami"/>
    <x v="5"/>
    <n v="65"/>
    <n v="825"/>
    <x v="90"/>
    <n v="268125"/>
    <n v="0.5"/>
    <x v="0"/>
    <x v="3"/>
    <x v="0"/>
    <n v="650"/>
    <n v="325"/>
    <n v="325"/>
    <x v="0"/>
  </r>
  <r>
    <x v="3"/>
    <n v="1185732"/>
    <x v="53"/>
    <x v="4"/>
    <x v="8"/>
    <s v="Miami"/>
    <x v="0"/>
    <n v="60"/>
    <n v="1075"/>
    <x v="289"/>
    <n v="290250"/>
    <n v="0.45"/>
    <x v="0"/>
    <x v="3"/>
    <x v="0"/>
    <n v="600"/>
    <n v="270"/>
    <n v="330"/>
    <x v="0"/>
  </r>
  <r>
    <x v="3"/>
    <n v="1185732"/>
    <x v="53"/>
    <x v="4"/>
    <x v="8"/>
    <s v="Miami"/>
    <x v="1"/>
    <n v="55.000000000000007"/>
    <n v="825"/>
    <x v="116"/>
    <n v="158812.5"/>
    <n v="0.35"/>
    <x v="0"/>
    <x v="3"/>
    <x v="0"/>
    <n v="550.00000000000011"/>
    <n v="192.5"/>
    <n v="357.50000000000006"/>
    <x v="0"/>
  </r>
  <r>
    <x v="3"/>
    <n v="1185732"/>
    <x v="118"/>
    <x v="4"/>
    <x v="8"/>
    <s v="Miami"/>
    <x v="2"/>
    <n v="50"/>
    <n v="800"/>
    <x v="2"/>
    <n v="100000"/>
    <n v="0.25"/>
    <x v="0"/>
    <x v="7"/>
    <x v="0"/>
    <n v="500"/>
    <n v="125"/>
    <n v="375"/>
    <x v="0"/>
  </r>
  <r>
    <x v="3"/>
    <n v="1185732"/>
    <x v="119"/>
    <x v="4"/>
    <x v="8"/>
    <s v="Miami"/>
    <x v="3"/>
    <n v="50"/>
    <n v="775"/>
    <x v="75"/>
    <n v="116250"/>
    <n v="0.3"/>
    <x v="0"/>
    <x v="7"/>
    <x v="0"/>
    <n v="500"/>
    <n v="150"/>
    <n v="350"/>
    <x v="0"/>
  </r>
  <r>
    <x v="3"/>
    <n v="1185732"/>
    <x v="120"/>
    <x v="4"/>
    <x v="8"/>
    <s v="Miami"/>
    <x v="4"/>
    <n v="65"/>
    <n v="775"/>
    <x v="94"/>
    <n v="176312.5"/>
    <n v="0.35"/>
    <x v="0"/>
    <x v="7"/>
    <x v="0"/>
    <n v="650"/>
    <n v="227.5"/>
    <n v="422.5"/>
    <x v="0"/>
  </r>
  <r>
    <x v="3"/>
    <n v="1185732"/>
    <x v="121"/>
    <x v="4"/>
    <x v="8"/>
    <s v="Miami"/>
    <x v="5"/>
    <n v="70"/>
    <n v="925"/>
    <x v="97"/>
    <n v="323750"/>
    <n v="0.5"/>
    <x v="0"/>
    <x v="7"/>
    <x v="0"/>
    <n v="700"/>
    <n v="350"/>
    <n v="350"/>
    <x v="0"/>
  </r>
  <r>
    <x v="3"/>
    <n v="1185732"/>
    <x v="122"/>
    <x v="4"/>
    <x v="8"/>
    <s v="Miami"/>
    <x v="0"/>
    <n v="65"/>
    <n v="1150"/>
    <x v="31"/>
    <n v="336375"/>
    <n v="0.45"/>
    <x v="0"/>
    <x v="7"/>
    <x v="0"/>
    <n v="650"/>
    <n v="292.5"/>
    <n v="357.5"/>
    <x v="0"/>
  </r>
  <r>
    <x v="3"/>
    <n v="1185732"/>
    <x v="123"/>
    <x v="4"/>
    <x v="8"/>
    <s v="Miami"/>
    <x v="1"/>
    <n v="60.000000000000007"/>
    <n v="900"/>
    <x v="290"/>
    <n v="189000.00000000003"/>
    <n v="0.35"/>
    <x v="0"/>
    <x v="7"/>
    <x v="0"/>
    <n v="600.00000000000011"/>
    <n v="210.00000000000003"/>
    <n v="390.00000000000011"/>
    <x v="0"/>
  </r>
  <r>
    <x v="3"/>
    <n v="1185732"/>
    <x v="124"/>
    <x v="4"/>
    <x v="8"/>
    <s v="Miami"/>
    <x v="2"/>
    <n v="55.000000000000007"/>
    <n v="825"/>
    <x v="116"/>
    <n v="113437.50000000001"/>
    <n v="0.25"/>
    <x v="0"/>
    <x v="7"/>
    <x v="0"/>
    <n v="550.00000000000011"/>
    <n v="137.50000000000003"/>
    <n v="412.50000000000006"/>
    <x v="0"/>
  </r>
  <r>
    <x v="3"/>
    <n v="1185732"/>
    <x v="125"/>
    <x v="4"/>
    <x v="8"/>
    <s v="Miami"/>
    <x v="3"/>
    <n v="55.000000000000007"/>
    <n v="775"/>
    <x v="101"/>
    <n v="127875.00000000001"/>
    <n v="0.3"/>
    <x v="0"/>
    <x v="7"/>
    <x v="0"/>
    <n v="550.00000000000011"/>
    <n v="165.00000000000003"/>
    <n v="385.00000000000006"/>
    <x v="0"/>
  </r>
  <r>
    <x v="3"/>
    <n v="1185732"/>
    <x v="126"/>
    <x v="4"/>
    <x v="8"/>
    <s v="Miami"/>
    <x v="4"/>
    <n v="65"/>
    <n v="800"/>
    <x v="98"/>
    <n v="182000"/>
    <n v="0.35"/>
    <x v="0"/>
    <x v="7"/>
    <x v="0"/>
    <n v="650"/>
    <n v="227.5"/>
    <n v="422.5"/>
    <x v="0"/>
  </r>
  <r>
    <x v="3"/>
    <n v="1185732"/>
    <x v="127"/>
    <x v="4"/>
    <x v="8"/>
    <s v="Miami"/>
    <x v="5"/>
    <n v="70"/>
    <n v="975"/>
    <x v="22"/>
    <n v="341250"/>
    <n v="0.5"/>
    <x v="0"/>
    <x v="7"/>
    <x v="0"/>
    <n v="700"/>
    <n v="350"/>
    <n v="350"/>
    <x v="0"/>
  </r>
  <r>
    <x v="3"/>
    <n v="1185732"/>
    <x v="630"/>
    <x v="4"/>
    <x v="8"/>
    <s v="Miami"/>
    <x v="0"/>
    <n v="65"/>
    <n v="1125"/>
    <x v="291"/>
    <n v="329062.5"/>
    <n v="0.45"/>
    <x v="0"/>
    <x v="7"/>
    <x v="0"/>
    <n v="650"/>
    <n v="292.5"/>
    <n v="357.5"/>
    <x v="0"/>
  </r>
  <r>
    <x v="3"/>
    <n v="1185732"/>
    <x v="631"/>
    <x v="4"/>
    <x v="8"/>
    <s v="Miami"/>
    <x v="1"/>
    <n v="60.000000000000007"/>
    <n v="900"/>
    <x v="290"/>
    <n v="189000.00000000003"/>
    <n v="0.35"/>
    <x v="0"/>
    <x v="7"/>
    <x v="0"/>
    <n v="600.00000000000011"/>
    <n v="210.00000000000003"/>
    <n v="390.00000000000011"/>
    <x v="0"/>
  </r>
  <r>
    <x v="3"/>
    <n v="1185732"/>
    <x v="632"/>
    <x v="4"/>
    <x v="8"/>
    <s v="Miami"/>
    <x v="2"/>
    <n v="55.000000000000007"/>
    <n v="825"/>
    <x v="116"/>
    <n v="113437.50000000001"/>
    <n v="0.25"/>
    <x v="0"/>
    <x v="7"/>
    <x v="0"/>
    <n v="550.00000000000011"/>
    <n v="137.50000000000003"/>
    <n v="412.50000000000006"/>
    <x v="0"/>
  </r>
  <r>
    <x v="0"/>
    <n v="1185732"/>
    <x v="633"/>
    <x v="4"/>
    <x v="8"/>
    <s v="Miami"/>
    <x v="3"/>
    <n v="45"/>
    <n v="775"/>
    <x v="285"/>
    <n v="104625"/>
    <n v="0.3"/>
    <x v="0"/>
    <x v="7"/>
    <x v="0"/>
    <n v="450"/>
    <n v="135"/>
    <n v="315"/>
    <x v="0"/>
  </r>
  <r>
    <x v="0"/>
    <n v="1185732"/>
    <x v="634"/>
    <x v="4"/>
    <x v="8"/>
    <s v="Miami"/>
    <x v="4"/>
    <n v="55.000000000000007"/>
    <n v="750"/>
    <x v="70"/>
    <n v="144375"/>
    <n v="0.35"/>
    <x v="0"/>
    <x v="7"/>
    <x v="0"/>
    <n v="550.00000000000011"/>
    <n v="192.5"/>
    <n v="357.50000000000006"/>
    <x v="0"/>
  </r>
  <r>
    <x v="0"/>
    <n v="1185732"/>
    <x v="635"/>
    <x v="4"/>
    <x v="8"/>
    <s v="Miami"/>
    <x v="5"/>
    <n v="60.000000000000007"/>
    <n v="925"/>
    <x v="100"/>
    <n v="277500.00000000006"/>
    <n v="0.5"/>
    <x v="0"/>
    <x v="7"/>
    <x v="0"/>
    <n v="600.00000000000011"/>
    <n v="300.00000000000006"/>
    <n v="300.00000000000006"/>
    <x v="0"/>
  </r>
  <r>
    <x v="0"/>
    <n v="1185732"/>
    <x v="636"/>
    <x v="4"/>
    <x v="8"/>
    <s v="Miami"/>
    <x v="0"/>
    <n v="55.000000000000007"/>
    <n v="1050"/>
    <x v="292"/>
    <n v="259875.00000000006"/>
    <n v="0.45"/>
    <x v="0"/>
    <x v="7"/>
    <x v="0"/>
    <n v="550.00000000000011"/>
    <n v="247.50000000000006"/>
    <n v="302.50000000000006"/>
    <x v="0"/>
  </r>
  <r>
    <x v="0"/>
    <n v="1185732"/>
    <x v="637"/>
    <x v="4"/>
    <x v="8"/>
    <s v="Miami"/>
    <x v="1"/>
    <n v="50.000000000000014"/>
    <n v="850"/>
    <x v="293"/>
    <n v="148750.00000000003"/>
    <n v="0.35"/>
    <x v="0"/>
    <x v="7"/>
    <x v="0"/>
    <n v="500.00000000000011"/>
    <n v="175.00000000000003"/>
    <n v="325.00000000000011"/>
    <x v="0"/>
  </r>
  <r>
    <x v="2"/>
    <n v="1185732"/>
    <x v="638"/>
    <x v="4"/>
    <x v="8"/>
    <s v="Miami"/>
    <x v="2"/>
    <n v="45"/>
    <n v="750"/>
    <x v="73"/>
    <n v="84375"/>
    <n v="0.25"/>
    <x v="0"/>
    <x v="7"/>
    <x v="0"/>
    <n v="450"/>
    <n v="112.5"/>
    <n v="337.5"/>
    <x v="0"/>
  </r>
  <r>
    <x v="2"/>
    <n v="1185732"/>
    <x v="639"/>
    <x v="4"/>
    <x v="8"/>
    <s v="Miami"/>
    <x v="3"/>
    <n v="45"/>
    <n v="725"/>
    <x v="287"/>
    <n v="97875"/>
    <n v="0.3"/>
    <x v="0"/>
    <x v="7"/>
    <x v="0"/>
    <n v="450"/>
    <n v="135"/>
    <n v="315"/>
    <x v="0"/>
  </r>
  <r>
    <x v="2"/>
    <n v="1185732"/>
    <x v="640"/>
    <x v="4"/>
    <x v="8"/>
    <s v="Miami"/>
    <x v="4"/>
    <n v="55.000000000000007"/>
    <n v="725"/>
    <x v="102"/>
    <n v="139562.5"/>
    <n v="0.35"/>
    <x v="0"/>
    <x v="7"/>
    <x v="0"/>
    <n v="550.00000000000011"/>
    <n v="192.5"/>
    <n v="357.50000000000006"/>
    <x v="0"/>
  </r>
  <r>
    <x v="2"/>
    <n v="1185732"/>
    <x v="641"/>
    <x v="4"/>
    <x v="8"/>
    <s v="Miami"/>
    <x v="5"/>
    <n v="60.000000000000007"/>
    <n v="825"/>
    <x v="34"/>
    <n v="247500.00000000003"/>
    <n v="0.5"/>
    <x v="0"/>
    <x v="7"/>
    <x v="0"/>
    <n v="600.00000000000011"/>
    <n v="300.00000000000006"/>
    <n v="300.00000000000006"/>
    <x v="0"/>
  </r>
  <r>
    <x v="2"/>
    <n v="1185732"/>
    <x v="642"/>
    <x v="4"/>
    <x v="8"/>
    <s v="Miami"/>
    <x v="0"/>
    <n v="60.000000000000007"/>
    <n v="1000"/>
    <x v="272"/>
    <n v="270000.00000000006"/>
    <n v="0.45"/>
    <x v="0"/>
    <x v="7"/>
    <x v="0"/>
    <n v="600.00000000000011"/>
    <n v="270.00000000000006"/>
    <n v="330.00000000000006"/>
    <x v="0"/>
  </r>
  <r>
    <x v="2"/>
    <n v="1185732"/>
    <x v="643"/>
    <x v="4"/>
    <x v="8"/>
    <s v="Miami"/>
    <x v="1"/>
    <n v="50.000000000000014"/>
    <n v="825"/>
    <x v="294"/>
    <n v="144375.00000000003"/>
    <n v="0.35"/>
    <x v="0"/>
    <x v="7"/>
    <x v="0"/>
    <n v="500.00000000000011"/>
    <n v="175.00000000000003"/>
    <n v="325.00000000000011"/>
    <x v="0"/>
  </r>
  <r>
    <x v="2"/>
    <n v="1185732"/>
    <x v="644"/>
    <x v="4"/>
    <x v="8"/>
    <s v="Miami"/>
    <x v="2"/>
    <n v="50.000000000000014"/>
    <n v="725"/>
    <x v="295"/>
    <n v="90625.000000000029"/>
    <n v="0.25"/>
    <x v="0"/>
    <x v="8"/>
    <x v="0"/>
    <n v="500.00000000000017"/>
    <n v="125.00000000000004"/>
    <n v="375.00000000000017"/>
    <x v="0"/>
  </r>
  <r>
    <x v="2"/>
    <n v="1185732"/>
    <x v="645"/>
    <x v="4"/>
    <x v="8"/>
    <s v="Miami"/>
    <x v="3"/>
    <n v="50.000000000000014"/>
    <n v="700"/>
    <x v="296"/>
    <n v="105000.00000000003"/>
    <n v="0.3"/>
    <x v="0"/>
    <x v="8"/>
    <x v="0"/>
    <n v="500.00000000000017"/>
    <n v="150.00000000000003"/>
    <n v="350.00000000000011"/>
    <x v="0"/>
  </r>
  <r>
    <x v="2"/>
    <n v="1185732"/>
    <x v="646"/>
    <x v="4"/>
    <x v="8"/>
    <s v="Miami"/>
    <x v="4"/>
    <n v="60.000000000000007"/>
    <n v="700"/>
    <x v="251"/>
    <n v="147000"/>
    <n v="0.35"/>
    <x v="0"/>
    <x v="8"/>
    <x v="0"/>
    <n v="600.00000000000011"/>
    <n v="210"/>
    <n v="390.00000000000006"/>
    <x v="0"/>
  </r>
  <r>
    <x v="2"/>
    <n v="1185732"/>
    <x v="647"/>
    <x v="4"/>
    <x v="8"/>
    <s v="Miami"/>
    <x v="5"/>
    <n v="65"/>
    <n v="825"/>
    <x v="90"/>
    <n v="268125"/>
    <n v="0.5"/>
    <x v="0"/>
    <x v="8"/>
    <x v="0"/>
    <n v="650"/>
    <n v="325"/>
    <n v="325"/>
    <x v="0"/>
  </r>
  <r>
    <x v="2"/>
    <n v="1185732"/>
    <x v="648"/>
    <x v="4"/>
    <x v="8"/>
    <s v="Miami"/>
    <x v="0"/>
    <n v="60.000000000000007"/>
    <n v="975"/>
    <x v="110"/>
    <n v="263250.00000000006"/>
    <n v="0.45"/>
    <x v="0"/>
    <x v="8"/>
    <x v="0"/>
    <n v="600.00000000000011"/>
    <n v="270.00000000000006"/>
    <n v="330.00000000000006"/>
    <x v="0"/>
  </r>
  <r>
    <x v="2"/>
    <n v="1185732"/>
    <x v="649"/>
    <x v="4"/>
    <x v="8"/>
    <s v="Miami"/>
    <x v="1"/>
    <n v="50.000000000000014"/>
    <n v="800"/>
    <x v="297"/>
    <n v="140000.00000000003"/>
    <n v="0.35"/>
    <x v="0"/>
    <x v="8"/>
    <x v="0"/>
    <n v="500.00000000000017"/>
    <n v="175.00000000000003"/>
    <n v="325.00000000000011"/>
    <x v="0"/>
  </r>
  <r>
    <x v="2"/>
    <n v="1185732"/>
    <x v="650"/>
    <x v="4"/>
    <x v="8"/>
    <s v="Miami"/>
    <x v="2"/>
    <n v="50.000000000000014"/>
    <n v="745"/>
    <x v="298"/>
    <n v="93125.000000000029"/>
    <n v="0.25"/>
    <x v="0"/>
    <x v="8"/>
    <x v="0"/>
    <n v="500.00000000000017"/>
    <n v="125.00000000000004"/>
    <n v="375.00000000000017"/>
    <x v="0"/>
  </r>
  <r>
    <x v="2"/>
    <n v="1185732"/>
    <x v="651"/>
    <x v="4"/>
    <x v="8"/>
    <s v="Miami"/>
    <x v="3"/>
    <n v="50.000000000000014"/>
    <n v="775"/>
    <x v="299"/>
    <n v="116250.00000000003"/>
    <n v="0.3"/>
    <x v="0"/>
    <x v="8"/>
    <x v="0"/>
    <n v="500.00000000000017"/>
    <n v="150.00000000000003"/>
    <n v="350.00000000000017"/>
    <x v="0"/>
  </r>
  <r>
    <x v="2"/>
    <n v="1185732"/>
    <x v="652"/>
    <x v="4"/>
    <x v="8"/>
    <s v="Miami"/>
    <x v="4"/>
    <n v="65"/>
    <n v="750"/>
    <x v="63"/>
    <n v="170625"/>
    <n v="0.35"/>
    <x v="0"/>
    <x v="8"/>
    <x v="0"/>
    <n v="650"/>
    <n v="227.5"/>
    <n v="422.5"/>
    <x v="0"/>
  </r>
  <r>
    <x v="2"/>
    <n v="1185732"/>
    <x v="653"/>
    <x v="4"/>
    <x v="8"/>
    <s v="Miami"/>
    <x v="5"/>
    <n v="70"/>
    <n v="850"/>
    <x v="300"/>
    <n v="297500"/>
    <n v="0.5"/>
    <x v="0"/>
    <x v="8"/>
    <x v="0"/>
    <n v="700"/>
    <n v="350"/>
    <n v="350"/>
    <x v="0"/>
  </r>
  <r>
    <x v="2"/>
    <n v="1185732"/>
    <x v="575"/>
    <x v="4"/>
    <x v="8"/>
    <s v="Miami"/>
    <x v="0"/>
    <n v="65"/>
    <n v="1075"/>
    <x v="27"/>
    <n v="314437.5"/>
    <n v="0.45"/>
    <x v="0"/>
    <x v="4"/>
    <x v="0"/>
    <n v="650"/>
    <n v="292.5"/>
    <n v="357.5"/>
    <x v="0"/>
  </r>
  <r>
    <x v="2"/>
    <n v="1185732"/>
    <x v="575"/>
    <x v="4"/>
    <x v="8"/>
    <s v="Miami"/>
    <x v="1"/>
    <n v="55.000000000000007"/>
    <n v="875"/>
    <x v="104"/>
    <n v="168437.5"/>
    <n v="0.35"/>
    <x v="0"/>
    <x v="4"/>
    <x v="0"/>
    <n v="550.00000000000011"/>
    <n v="192.5"/>
    <n v="357.50000000000006"/>
    <x v="0"/>
  </r>
  <r>
    <x v="2"/>
    <n v="1185732"/>
    <x v="575"/>
    <x v="4"/>
    <x v="8"/>
    <s v="Miami"/>
    <x v="2"/>
    <n v="55.000000000000007"/>
    <n v="825"/>
    <x v="116"/>
    <n v="113437.50000000001"/>
    <n v="0.25"/>
    <x v="0"/>
    <x v="4"/>
    <x v="0"/>
    <n v="550.00000000000011"/>
    <n v="137.50000000000003"/>
    <n v="412.50000000000006"/>
    <x v="0"/>
  </r>
  <r>
    <x v="2"/>
    <n v="1185732"/>
    <x v="575"/>
    <x v="4"/>
    <x v="8"/>
    <s v="Miami"/>
    <x v="3"/>
    <n v="55.000000000000007"/>
    <n v="775"/>
    <x v="101"/>
    <n v="127875.00000000001"/>
    <n v="0.3"/>
    <x v="0"/>
    <x v="4"/>
    <x v="0"/>
    <n v="550.00000000000011"/>
    <n v="165.00000000000003"/>
    <n v="385.00000000000006"/>
    <x v="0"/>
  </r>
  <r>
    <x v="0"/>
    <n v="1185732"/>
    <x v="575"/>
    <x v="4"/>
    <x v="8"/>
    <s v="Miami"/>
    <x v="4"/>
    <n v="65"/>
    <n v="775"/>
    <x v="94"/>
    <n v="176312.5"/>
    <n v="0.35"/>
    <x v="0"/>
    <x v="4"/>
    <x v="0"/>
    <n v="650"/>
    <n v="227.5"/>
    <n v="422.5"/>
    <x v="0"/>
  </r>
  <r>
    <x v="0"/>
    <n v="1185732"/>
    <x v="575"/>
    <x v="4"/>
    <x v="8"/>
    <s v="Miami"/>
    <x v="5"/>
    <n v="70"/>
    <n v="875"/>
    <x v="301"/>
    <n v="306250"/>
    <n v="0.5"/>
    <x v="0"/>
    <x v="4"/>
    <x v="0"/>
    <n v="700"/>
    <n v="350"/>
    <n v="350"/>
    <x v="0"/>
  </r>
  <r>
    <x v="0"/>
    <n v="1185732"/>
    <x v="654"/>
    <x v="4"/>
    <x v="8"/>
    <s v="Miami"/>
    <x v="0"/>
    <n v="35"/>
    <n v="450"/>
    <x v="154"/>
    <n v="55125.000000000007"/>
    <n v="0.35000000000000003"/>
    <x v="0"/>
    <x v="8"/>
    <x v="0"/>
    <n v="350"/>
    <n v="122.50000000000001"/>
    <n v="227.5"/>
    <x v="0"/>
  </r>
  <r>
    <x v="0"/>
    <n v="1185732"/>
    <x v="655"/>
    <x v="4"/>
    <x v="8"/>
    <s v="Miami"/>
    <x v="1"/>
    <n v="35"/>
    <n v="250"/>
    <x v="132"/>
    <n v="26250"/>
    <n v="0.3"/>
    <x v="0"/>
    <x v="8"/>
    <x v="0"/>
    <n v="350"/>
    <n v="105"/>
    <n v="245"/>
    <x v="0"/>
  </r>
  <r>
    <x v="0"/>
    <n v="1185732"/>
    <x v="656"/>
    <x v="4"/>
    <x v="8"/>
    <s v="Miami"/>
    <x v="2"/>
    <n v="25"/>
    <n v="250"/>
    <x v="146"/>
    <n v="18750"/>
    <n v="0.3"/>
    <x v="0"/>
    <x v="8"/>
    <x v="0"/>
    <n v="250"/>
    <n v="75"/>
    <n v="175"/>
    <x v="0"/>
  </r>
  <r>
    <x v="0"/>
    <n v="1185732"/>
    <x v="128"/>
    <x v="4"/>
    <x v="8"/>
    <s v="Miami"/>
    <x v="3"/>
    <n v="30.000000000000004"/>
    <n v="100"/>
    <x v="302"/>
    <n v="10500.000000000002"/>
    <n v="0.35000000000000003"/>
    <x v="0"/>
    <x v="8"/>
    <x v="0"/>
    <n v="300.00000000000006"/>
    <n v="105.00000000000001"/>
    <n v="195"/>
    <x v="0"/>
  </r>
  <r>
    <x v="0"/>
    <n v="1185732"/>
    <x v="129"/>
    <x v="3"/>
    <x v="9"/>
    <s v="Minneapolis"/>
    <x v="4"/>
    <n v="44.999999999999993"/>
    <n v="150"/>
    <x v="303"/>
    <n v="20249.999999999996"/>
    <n v="0.3"/>
    <x v="0"/>
    <x v="8"/>
    <x v="0"/>
    <n v="449.99999999999989"/>
    <n v="134.99999999999997"/>
    <n v="314.99999999999989"/>
    <x v="0"/>
  </r>
  <r>
    <x v="0"/>
    <n v="1185732"/>
    <x v="130"/>
    <x v="3"/>
    <x v="9"/>
    <s v="Minneapolis"/>
    <x v="5"/>
    <n v="35"/>
    <n v="250"/>
    <x v="132"/>
    <n v="39375"/>
    <n v="0.45"/>
    <x v="0"/>
    <x v="8"/>
    <x v="0"/>
    <n v="350"/>
    <n v="157.5"/>
    <n v="192.5"/>
    <x v="0"/>
  </r>
  <r>
    <x v="0"/>
    <n v="1185732"/>
    <x v="131"/>
    <x v="3"/>
    <x v="9"/>
    <s v="Minneapolis"/>
    <x v="0"/>
    <n v="35"/>
    <n v="500"/>
    <x v="160"/>
    <n v="61250.000000000007"/>
    <n v="0.35000000000000003"/>
    <x v="0"/>
    <x v="8"/>
    <x v="0"/>
    <n v="350"/>
    <n v="122.50000000000001"/>
    <n v="227.5"/>
    <x v="0"/>
  </r>
  <r>
    <x v="0"/>
    <n v="1185732"/>
    <x v="132"/>
    <x v="3"/>
    <x v="9"/>
    <s v="Minneapolis"/>
    <x v="1"/>
    <n v="35"/>
    <n v="150"/>
    <x v="304"/>
    <n v="15750"/>
    <n v="0.3"/>
    <x v="0"/>
    <x v="8"/>
    <x v="0"/>
    <n v="350"/>
    <n v="105"/>
    <n v="245"/>
    <x v="0"/>
  </r>
  <r>
    <x v="0"/>
    <n v="1185732"/>
    <x v="133"/>
    <x v="3"/>
    <x v="9"/>
    <s v="Minneapolis"/>
    <x v="2"/>
    <n v="25"/>
    <n v="200"/>
    <x v="120"/>
    <n v="15000"/>
    <n v="0.3"/>
    <x v="0"/>
    <x v="8"/>
    <x v="0"/>
    <n v="250"/>
    <n v="75"/>
    <n v="175"/>
    <x v="0"/>
  </r>
  <r>
    <x v="0"/>
    <n v="1185732"/>
    <x v="134"/>
    <x v="3"/>
    <x v="9"/>
    <s v="Minneapolis"/>
    <x v="3"/>
    <n v="30.000000000000004"/>
    <n v="75"/>
    <x v="305"/>
    <n v="7875.0000000000018"/>
    <n v="0.35000000000000003"/>
    <x v="0"/>
    <x v="8"/>
    <x v="0"/>
    <n v="300.00000000000006"/>
    <n v="105.00000000000003"/>
    <n v="195.00000000000003"/>
    <x v="0"/>
  </r>
  <r>
    <x v="0"/>
    <n v="1185732"/>
    <x v="135"/>
    <x v="3"/>
    <x v="9"/>
    <s v="Minneapolis"/>
    <x v="4"/>
    <n v="44.999999999999993"/>
    <n v="150"/>
    <x v="303"/>
    <n v="20249.999999999996"/>
    <n v="0.3"/>
    <x v="0"/>
    <x v="8"/>
    <x v="0"/>
    <n v="449.99999999999989"/>
    <n v="134.99999999999997"/>
    <n v="314.99999999999989"/>
    <x v="0"/>
  </r>
  <r>
    <x v="0"/>
    <n v="1185732"/>
    <x v="136"/>
    <x v="3"/>
    <x v="9"/>
    <s v="Minneapolis"/>
    <x v="5"/>
    <n v="35"/>
    <n v="225"/>
    <x v="122"/>
    <n v="35437.5"/>
    <n v="0.45"/>
    <x v="0"/>
    <x v="8"/>
    <x v="0"/>
    <n v="350"/>
    <n v="157.5"/>
    <n v="192.5"/>
    <x v="0"/>
  </r>
  <r>
    <x v="0"/>
    <n v="1185732"/>
    <x v="137"/>
    <x v="3"/>
    <x v="9"/>
    <s v="Minneapolis"/>
    <x v="0"/>
    <n v="40"/>
    <n v="445"/>
    <x v="306"/>
    <n v="62300.000000000007"/>
    <n v="0.35000000000000003"/>
    <x v="0"/>
    <x v="8"/>
    <x v="0"/>
    <n v="400"/>
    <n v="140.00000000000003"/>
    <n v="260"/>
    <x v="0"/>
  </r>
  <r>
    <x v="0"/>
    <n v="1185732"/>
    <x v="138"/>
    <x v="3"/>
    <x v="9"/>
    <s v="Minneapolis"/>
    <x v="1"/>
    <n v="40"/>
    <n v="125"/>
    <x v="120"/>
    <n v="15000"/>
    <n v="0.3"/>
    <x v="0"/>
    <x v="8"/>
    <x v="0"/>
    <n v="400"/>
    <n v="120"/>
    <n v="280"/>
    <x v="0"/>
  </r>
  <r>
    <x v="0"/>
    <n v="1185732"/>
    <x v="139"/>
    <x v="3"/>
    <x v="9"/>
    <s v="Minneapolis"/>
    <x v="2"/>
    <n v="30.000000000000004"/>
    <n v="175"/>
    <x v="307"/>
    <n v="15750.000000000002"/>
    <n v="0.3"/>
    <x v="0"/>
    <x v="8"/>
    <x v="0"/>
    <n v="300.00000000000006"/>
    <n v="90.000000000000014"/>
    <n v="210.00000000000003"/>
    <x v="0"/>
  </r>
  <r>
    <x v="0"/>
    <n v="1185732"/>
    <x v="140"/>
    <x v="3"/>
    <x v="9"/>
    <s v="Minneapolis"/>
    <x v="3"/>
    <n v="35"/>
    <n v="25"/>
    <x v="308"/>
    <n v="3062.5000000000005"/>
    <n v="0.35000000000000003"/>
    <x v="0"/>
    <x v="9"/>
    <x v="0"/>
    <n v="350"/>
    <n v="122.50000000000001"/>
    <n v="227.5"/>
    <x v="0"/>
  </r>
  <r>
    <x v="0"/>
    <n v="1185732"/>
    <x v="141"/>
    <x v="3"/>
    <x v="9"/>
    <s v="Minneapolis"/>
    <x v="4"/>
    <n v="50"/>
    <n v="75"/>
    <x v="309"/>
    <n v="11250"/>
    <n v="0.3"/>
    <x v="0"/>
    <x v="9"/>
    <x v="0"/>
    <n v="500"/>
    <n v="150"/>
    <n v="350"/>
    <x v="0"/>
  </r>
  <r>
    <x v="0"/>
    <n v="1185732"/>
    <x v="142"/>
    <x v="3"/>
    <x v="9"/>
    <s v="Minneapolis"/>
    <x v="5"/>
    <n v="40"/>
    <n v="175"/>
    <x v="136"/>
    <n v="31500"/>
    <n v="0.45"/>
    <x v="0"/>
    <x v="9"/>
    <x v="0"/>
    <n v="400"/>
    <n v="180"/>
    <n v="220"/>
    <x v="0"/>
  </r>
  <r>
    <x v="0"/>
    <n v="1185732"/>
    <x v="143"/>
    <x v="3"/>
    <x v="9"/>
    <s v="Minneapolis"/>
    <x v="0"/>
    <n v="40"/>
    <n v="400"/>
    <x v="175"/>
    <n v="56000.000000000007"/>
    <n v="0.35000000000000003"/>
    <x v="0"/>
    <x v="9"/>
    <x v="0"/>
    <n v="400"/>
    <n v="140.00000000000003"/>
    <n v="260"/>
    <x v="0"/>
  </r>
  <r>
    <x v="0"/>
    <n v="1185732"/>
    <x v="144"/>
    <x v="3"/>
    <x v="9"/>
    <s v="Minneapolis"/>
    <x v="1"/>
    <n v="40"/>
    <n v="100"/>
    <x v="123"/>
    <n v="12000"/>
    <n v="0.3"/>
    <x v="0"/>
    <x v="9"/>
    <x v="0"/>
    <n v="400"/>
    <n v="120"/>
    <n v="280"/>
    <x v="0"/>
  </r>
  <r>
    <x v="0"/>
    <n v="1185732"/>
    <x v="145"/>
    <x v="3"/>
    <x v="9"/>
    <s v="Minneapolis"/>
    <x v="2"/>
    <n v="30.000000000000004"/>
    <n v="100"/>
    <x v="302"/>
    <n v="9000"/>
    <n v="0.3"/>
    <x v="0"/>
    <x v="9"/>
    <x v="0"/>
    <n v="300.00000000000006"/>
    <n v="90"/>
    <n v="210.00000000000003"/>
    <x v="0"/>
  </r>
  <r>
    <x v="0"/>
    <n v="1185732"/>
    <x v="146"/>
    <x v="3"/>
    <x v="9"/>
    <s v="Minneapolis"/>
    <x v="3"/>
    <n v="35"/>
    <n v="25"/>
    <x v="308"/>
    <n v="3062.5000000000005"/>
    <n v="0.35000000000000003"/>
    <x v="0"/>
    <x v="9"/>
    <x v="0"/>
    <n v="350"/>
    <n v="122.50000000000001"/>
    <n v="227.5"/>
    <x v="0"/>
  </r>
  <r>
    <x v="0"/>
    <n v="1185732"/>
    <x v="147"/>
    <x v="3"/>
    <x v="9"/>
    <s v="Minneapolis"/>
    <x v="4"/>
    <n v="50"/>
    <n v="50"/>
    <x v="310"/>
    <n v="7500"/>
    <n v="0.3"/>
    <x v="0"/>
    <x v="9"/>
    <x v="0"/>
    <n v="500"/>
    <n v="150"/>
    <n v="350"/>
    <x v="0"/>
  </r>
  <r>
    <x v="0"/>
    <n v="1185732"/>
    <x v="148"/>
    <x v="3"/>
    <x v="9"/>
    <s v="Minneapolis"/>
    <x v="5"/>
    <n v="40"/>
    <n v="175"/>
    <x v="136"/>
    <n v="31500"/>
    <n v="0.45"/>
    <x v="0"/>
    <x v="9"/>
    <x v="0"/>
    <n v="400"/>
    <n v="180"/>
    <n v="220"/>
    <x v="0"/>
  </r>
  <r>
    <x v="0"/>
    <n v="1185732"/>
    <x v="149"/>
    <x v="3"/>
    <x v="9"/>
    <s v="Minneapolis"/>
    <x v="0"/>
    <n v="50"/>
    <n v="445"/>
    <x v="185"/>
    <n v="77875.000000000015"/>
    <n v="0.35000000000000003"/>
    <x v="0"/>
    <x v="9"/>
    <x v="0"/>
    <n v="500"/>
    <n v="175.00000000000003"/>
    <n v="325"/>
    <x v="0"/>
  </r>
  <r>
    <x v="0"/>
    <n v="1185732"/>
    <x v="150"/>
    <x v="3"/>
    <x v="9"/>
    <s v="Minneapolis"/>
    <x v="1"/>
    <n v="45.000000000000007"/>
    <n v="150"/>
    <x v="311"/>
    <n v="20250.000000000004"/>
    <n v="0.3"/>
    <x v="0"/>
    <x v="9"/>
    <x v="0"/>
    <n v="450.00000000000011"/>
    <n v="135.00000000000003"/>
    <n v="315.00000000000011"/>
    <x v="0"/>
  </r>
  <r>
    <x v="0"/>
    <n v="1185732"/>
    <x v="151"/>
    <x v="3"/>
    <x v="9"/>
    <s v="Minneapolis"/>
    <x v="2"/>
    <n v="40"/>
    <n v="125"/>
    <x v="120"/>
    <n v="15000"/>
    <n v="0.3"/>
    <x v="0"/>
    <x v="9"/>
    <x v="0"/>
    <n v="400"/>
    <n v="120"/>
    <n v="280"/>
    <x v="0"/>
  </r>
  <r>
    <x v="0"/>
    <n v="1185732"/>
    <x v="152"/>
    <x v="3"/>
    <x v="9"/>
    <s v="Minneapolis"/>
    <x v="3"/>
    <n v="40"/>
    <n v="50"/>
    <x v="184"/>
    <n v="7000.0000000000009"/>
    <n v="0.35000000000000003"/>
    <x v="0"/>
    <x v="9"/>
    <x v="0"/>
    <n v="400"/>
    <n v="140.00000000000003"/>
    <n v="260"/>
    <x v="0"/>
  </r>
  <r>
    <x v="0"/>
    <n v="1185732"/>
    <x v="153"/>
    <x v="3"/>
    <x v="9"/>
    <s v="Minneapolis"/>
    <x v="4"/>
    <n v="54.999999999999993"/>
    <n v="75"/>
    <x v="312"/>
    <n v="12374.999999999998"/>
    <n v="0.3"/>
    <x v="0"/>
    <x v="9"/>
    <x v="0"/>
    <n v="549.99999999999989"/>
    <n v="164.99999999999997"/>
    <n v="384.99999999999989"/>
    <x v="0"/>
  </r>
  <r>
    <x v="0"/>
    <n v="1185732"/>
    <x v="154"/>
    <x v="3"/>
    <x v="9"/>
    <s v="Minneapolis"/>
    <x v="5"/>
    <n v="60"/>
    <n v="175"/>
    <x v="204"/>
    <n v="47250"/>
    <n v="0.45"/>
    <x v="0"/>
    <x v="9"/>
    <x v="0"/>
    <n v="600"/>
    <n v="270"/>
    <n v="330"/>
    <x v="0"/>
  </r>
  <r>
    <x v="0"/>
    <n v="1185732"/>
    <x v="657"/>
    <x v="3"/>
    <x v="9"/>
    <s v="Minneapolis"/>
    <x v="0"/>
    <n v="45"/>
    <n v="425"/>
    <x v="174"/>
    <n v="66937.5"/>
    <n v="0.35000000000000003"/>
    <x v="1"/>
    <x v="9"/>
    <x v="0"/>
    <n v="450"/>
    <n v="157.5"/>
    <n v="292.5"/>
    <x v="0"/>
  </r>
  <r>
    <x v="0"/>
    <n v="1185732"/>
    <x v="658"/>
    <x v="3"/>
    <x v="9"/>
    <s v="Minneapolis"/>
    <x v="1"/>
    <n v="40.000000000000007"/>
    <n v="175"/>
    <x v="313"/>
    <n v="21000.000000000004"/>
    <n v="0.3"/>
    <x v="1"/>
    <x v="9"/>
    <x v="0"/>
    <n v="400.00000000000006"/>
    <n v="120.00000000000001"/>
    <n v="280.00000000000006"/>
    <x v="0"/>
  </r>
  <r>
    <x v="0"/>
    <n v="1185732"/>
    <x v="659"/>
    <x v="3"/>
    <x v="9"/>
    <s v="Minneapolis"/>
    <x v="2"/>
    <n v="35"/>
    <n v="175"/>
    <x v="183"/>
    <n v="18375"/>
    <n v="0.3"/>
    <x v="1"/>
    <x v="9"/>
    <x v="0"/>
    <n v="350"/>
    <n v="105"/>
    <n v="245"/>
    <x v="0"/>
  </r>
  <r>
    <x v="0"/>
    <n v="1185732"/>
    <x v="660"/>
    <x v="3"/>
    <x v="9"/>
    <s v="Minneapolis"/>
    <x v="3"/>
    <n v="35"/>
    <n v="150"/>
    <x v="304"/>
    <n v="18375"/>
    <n v="0.35000000000000003"/>
    <x v="1"/>
    <x v="9"/>
    <x v="0"/>
    <n v="350"/>
    <n v="122.5"/>
    <n v="227.5"/>
    <x v="0"/>
  </r>
  <r>
    <x v="0"/>
    <n v="1185732"/>
    <x v="661"/>
    <x v="3"/>
    <x v="9"/>
    <s v="Minneapolis"/>
    <x v="4"/>
    <n v="50"/>
    <n v="150"/>
    <x v="127"/>
    <n v="22500"/>
    <n v="0.3"/>
    <x v="1"/>
    <x v="9"/>
    <x v="0"/>
    <n v="500"/>
    <n v="150"/>
    <n v="350"/>
    <x v="0"/>
  </r>
  <r>
    <x v="0"/>
    <n v="1185732"/>
    <x v="662"/>
    <x v="3"/>
    <x v="9"/>
    <s v="Minneapolis"/>
    <x v="5"/>
    <n v="55.000000000000007"/>
    <n v="325"/>
    <x v="256"/>
    <n v="80437.500000000015"/>
    <n v="0.45"/>
    <x v="1"/>
    <x v="9"/>
    <x v="0"/>
    <n v="550.00000000000011"/>
    <n v="247.50000000000006"/>
    <n v="302.50000000000006"/>
    <x v="0"/>
  </r>
  <r>
    <x v="0"/>
    <n v="1185732"/>
    <x v="663"/>
    <x v="3"/>
    <x v="9"/>
    <s v="Minneapolis"/>
    <x v="0"/>
    <n v="50"/>
    <n v="550"/>
    <x v="140"/>
    <n v="96250.000000000015"/>
    <n v="0.35000000000000003"/>
    <x v="1"/>
    <x v="9"/>
    <x v="0"/>
    <n v="500"/>
    <n v="175.00000000000003"/>
    <n v="325"/>
    <x v="0"/>
  </r>
  <r>
    <x v="0"/>
    <n v="1185732"/>
    <x v="664"/>
    <x v="3"/>
    <x v="9"/>
    <s v="Minneapolis"/>
    <x v="1"/>
    <n v="45.000000000000007"/>
    <n v="300"/>
    <x v="142"/>
    <n v="40500.000000000007"/>
    <n v="0.3"/>
    <x v="1"/>
    <x v="9"/>
    <x v="0"/>
    <n v="450.00000000000011"/>
    <n v="135.00000000000003"/>
    <n v="315.00000000000011"/>
    <x v="0"/>
  </r>
  <r>
    <x v="0"/>
    <n v="1185732"/>
    <x v="665"/>
    <x v="3"/>
    <x v="9"/>
    <s v="Minneapolis"/>
    <x v="2"/>
    <n v="40"/>
    <n v="225"/>
    <x v="125"/>
    <n v="27000"/>
    <n v="0.3"/>
    <x v="1"/>
    <x v="9"/>
    <x v="0"/>
    <n v="400"/>
    <n v="120"/>
    <n v="280"/>
    <x v="0"/>
  </r>
  <r>
    <x v="0"/>
    <n v="1185732"/>
    <x v="666"/>
    <x v="3"/>
    <x v="9"/>
    <s v="Minneapolis"/>
    <x v="3"/>
    <n v="40"/>
    <n v="175"/>
    <x v="136"/>
    <n v="24500.000000000004"/>
    <n v="0.35000000000000003"/>
    <x v="1"/>
    <x v="9"/>
    <x v="0"/>
    <n v="400"/>
    <n v="140.00000000000003"/>
    <n v="260"/>
    <x v="0"/>
  </r>
  <r>
    <x v="0"/>
    <n v="1185732"/>
    <x v="667"/>
    <x v="3"/>
    <x v="9"/>
    <s v="Minneapolis"/>
    <x v="4"/>
    <n v="50"/>
    <n v="200"/>
    <x v="124"/>
    <n v="30000"/>
    <n v="0.3"/>
    <x v="1"/>
    <x v="9"/>
    <x v="0"/>
    <n v="500"/>
    <n v="150"/>
    <n v="350"/>
    <x v="0"/>
  </r>
  <r>
    <x v="0"/>
    <n v="1185732"/>
    <x v="668"/>
    <x v="3"/>
    <x v="9"/>
    <s v="Minneapolis"/>
    <x v="5"/>
    <n v="55.000000000000007"/>
    <n v="375"/>
    <x v="141"/>
    <n v="92812.500000000015"/>
    <n v="0.45"/>
    <x v="1"/>
    <x v="9"/>
    <x v="0"/>
    <n v="550.00000000000011"/>
    <n v="247.50000000000003"/>
    <n v="302.50000000000006"/>
    <x v="0"/>
  </r>
  <r>
    <x v="0"/>
    <n v="1185732"/>
    <x v="669"/>
    <x v="3"/>
    <x v="9"/>
    <s v="Minneapolis"/>
    <x v="0"/>
    <n v="50"/>
    <n v="525"/>
    <x v="47"/>
    <n v="91875.000000000015"/>
    <n v="0.35000000000000003"/>
    <x v="1"/>
    <x v="9"/>
    <x v="0"/>
    <n v="500"/>
    <n v="175.00000000000003"/>
    <n v="325"/>
    <x v="0"/>
  </r>
  <r>
    <x v="0"/>
    <n v="1185732"/>
    <x v="670"/>
    <x v="3"/>
    <x v="9"/>
    <s v="Minneapolis"/>
    <x v="1"/>
    <n v="45.000000000000007"/>
    <n v="300"/>
    <x v="142"/>
    <n v="40500.000000000007"/>
    <n v="0.3"/>
    <x v="1"/>
    <x v="9"/>
    <x v="0"/>
    <n v="450.00000000000011"/>
    <n v="135.00000000000003"/>
    <n v="315.00000000000011"/>
    <x v="0"/>
  </r>
  <r>
    <x v="0"/>
    <n v="1185732"/>
    <x v="671"/>
    <x v="3"/>
    <x v="9"/>
    <s v="Minneapolis"/>
    <x v="2"/>
    <n v="40"/>
    <n v="225"/>
    <x v="125"/>
    <n v="27000"/>
    <n v="0.3"/>
    <x v="1"/>
    <x v="9"/>
    <x v="0"/>
    <n v="400"/>
    <n v="120"/>
    <n v="280"/>
    <x v="0"/>
  </r>
  <r>
    <x v="0"/>
    <n v="1185732"/>
    <x v="672"/>
    <x v="3"/>
    <x v="9"/>
    <s v="Minneapolis"/>
    <x v="3"/>
    <n v="35"/>
    <n v="175"/>
    <x v="183"/>
    <n v="21437.500000000004"/>
    <n v="0.35000000000000003"/>
    <x v="1"/>
    <x v="10"/>
    <x v="0"/>
    <n v="350"/>
    <n v="122.50000000000001"/>
    <n v="227.5"/>
    <x v="0"/>
  </r>
  <r>
    <x v="0"/>
    <n v="1185732"/>
    <x v="673"/>
    <x v="3"/>
    <x v="9"/>
    <s v="Minneapolis"/>
    <x v="4"/>
    <n v="45"/>
    <n v="150"/>
    <x v="314"/>
    <n v="20250"/>
    <n v="0.3"/>
    <x v="1"/>
    <x v="10"/>
    <x v="0"/>
    <n v="450"/>
    <n v="135"/>
    <n v="315"/>
    <x v="0"/>
  </r>
  <r>
    <x v="0"/>
    <n v="1185732"/>
    <x v="674"/>
    <x v="3"/>
    <x v="9"/>
    <s v="Minneapolis"/>
    <x v="5"/>
    <n v="50"/>
    <n v="325"/>
    <x v="133"/>
    <n v="73125"/>
    <n v="0.45"/>
    <x v="1"/>
    <x v="10"/>
    <x v="0"/>
    <n v="500"/>
    <n v="225"/>
    <n v="275"/>
    <x v="0"/>
  </r>
  <r>
    <x v="0"/>
    <n v="1185732"/>
    <x v="675"/>
    <x v="3"/>
    <x v="9"/>
    <s v="Minneapolis"/>
    <x v="0"/>
    <n v="45"/>
    <n v="450"/>
    <x v="161"/>
    <n v="70875"/>
    <n v="0.35000000000000003"/>
    <x v="1"/>
    <x v="10"/>
    <x v="0"/>
    <n v="450"/>
    <n v="157.5"/>
    <n v="292.5"/>
    <x v="0"/>
  </r>
  <r>
    <x v="0"/>
    <n v="1185732"/>
    <x v="676"/>
    <x v="3"/>
    <x v="9"/>
    <s v="Minneapolis"/>
    <x v="1"/>
    <n v="40.000000000000007"/>
    <n v="250"/>
    <x v="315"/>
    <n v="30000.000000000004"/>
    <n v="0.3"/>
    <x v="1"/>
    <x v="10"/>
    <x v="0"/>
    <n v="400.00000000000006"/>
    <n v="120.00000000000001"/>
    <n v="280.00000000000006"/>
    <x v="0"/>
  </r>
  <r>
    <x v="0"/>
    <n v="1185732"/>
    <x v="677"/>
    <x v="3"/>
    <x v="9"/>
    <s v="Minneapolis"/>
    <x v="2"/>
    <n v="25"/>
    <n v="150"/>
    <x v="309"/>
    <n v="11250"/>
    <n v="0.3"/>
    <x v="1"/>
    <x v="10"/>
    <x v="0"/>
    <n v="250"/>
    <n v="75"/>
    <n v="175"/>
    <x v="0"/>
  </r>
  <r>
    <x v="0"/>
    <n v="1185732"/>
    <x v="678"/>
    <x v="3"/>
    <x v="9"/>
    <s v="Minneapolis"/>
    <x v="3"/>
    <n v="25"/>
    <n v="125"/>
    <x v="316"/>
    <n v="10937.500000000002"/>
    <n v="0.35000000000000003"/>
    <x v="1"/>
    <x v="10"/>
    <x v="0"/>
    <n v="250"/>
    <n v="87.500000000000014"/>
    <n v="162.5"/>
    <x v="0"/>
  </r>
  <r>
    <x v="0"/>
    <n v="1185732"/>
    <x v="679"/>
    <x v="3"/>
    <x v="9"/>
    <s v="Minneapolis"/>
    <x v="4"/>
    <n v="35"/>
    <n v="125"/>
    <x v="317"/>
    <n v="13125"/>
    <n v="0.3"/>
    <x v="1"/>
    <x v="10"/>
    <x v="0"/>
    <n v="350"/>
    <n v="105"/>
    <n v="245"/>
    <x v="0"/>
  </r>
  <r>
    <x v="0"/>
    <n v="1185732"/>
    <x v="680"/>
    <x v="3"/>
    <x v="9"/>
    <s v="Minneapolis"/>
    <x v="5"/>
    <n v="40"/>
    <n v="200"/>
    <x v="135"/>
    <n v="36000"/>
    <n v="0.45"/>
    <x v="1"/>
    <x v="10"/>
    <x v="0"/>
    <n v="400"/>
    <n v="180"/>
    <n v="220"/>
    <x v="0"/>
  </r>
  <r>
    <x v="0"/>
    <n v="1185732"/>
    <x v="681"/>
    <x v="3"/>
    <x v="9"/>
    <s v="Minneapolis"/>
    <x v="0"/>
    <n v="44.999999999999993"/>
    <n v="375"/>
    <x v="318"/>
    <n v="59062.499999999993"/>
    <n v="0.35000000000000003"/>
    <x v="1"/>
    <x v="10"/>
    <x v="0"/>
    <n v="449.99999999999994"/>
    <n v="157.49999999999997"/>
    <n v="292.49999999999994"/>
    <x v="0"/>
  </r>
  <r>
    <x v="0"/>
    <n v="1185732"/>
    <x v="682"/>
    <x v="3"/>
    <x v="9"/>
    <s v="Minneapolis"/>
    <x v="1"/>
    <n v="35"/>
    <n v="200"/>
    <x v="136"/>
    <n v="21000"/>
    <n v="0.3"/>
    <x v="1"/>
    <x v="10"/>
    <x v="0"/>
    <n v="350"/>
    <n v="105"/>
    <n v="245"/>
    <x v="0"/>
  </r>
  <r>
    <x v="0"/>
    <n v="1185732"/>
    <x v="683"/>
    <x v="3"/>
    <x v="9"/>
    <s v="Minneapolis"/>
    <x v="2"/>
    <n v="35"/>
    <n v="100"/>
    <x v="319"/>
    <n v="10500"/>
    <n v="0.3"/>
    <x v="1"/>
    <x v="10"/>
    <x v="0"/>
    <n v="350"/>
    <n v="105"/>
    <n v="245"/>
    <x v="0"/>
  </r>
  <r>
    <x v="0"/>
    <n v="1185732"/>
    <x v="684"/>
    <x v="3"/>
    <x v="9"/>
    <s v="Minneapolis"/>
    <x v="3"/>
    <n v="35"/>
    <n v="75"/>
    <x v="320"/>
    <n v="9187.5"/>
    <n v="0.35000000000000003"/>
    <x v="1"/>
    <x v="10"/>
    <x v="0"/>
    <n v="350"/>
    <n v="122.5"/>
    <n v="227.5"/>
    <x v="0"/>
  </r>
  <r>
    <x v="0"/>
    <n v="1185732"/>
    <x v="685"/>
    <x v="3"/>
    <x v="9"/>
    <s v="Minneapolis"/>
    <x v="4"/>
    <n v="44.999999999999993"/>
    <n v="75"/>
    <x v="321"/>
    <n v="10124.999999999998"/>
    <n v="0.3"/>
    <x v="1"/>
    <x v="10"/>
    <x v="0"/>
    <n v="449.99999999999989"/>
    <n v="134.99999999999997"/>
    <n v="314.99999999999989"/>
    <x v="0"/>
  </r>
  <r>
    <x v="0"/>
    <n v="1185732"/>
    <x v="686"/>
    <x v="3"/>
    <x v="9"/>
    <s v="Minneapolis"/>
    <x v="5"/>
    <n v="49.999999999999986"/>
    <n v="200"/>
    <x v="322"/>
    <n v="44999.999999999985"/>
    <n v="0.45"/>
    <x v="1"/>
    <x v="10"/>
    <x v="0"/>
    <n v="499.99999999999983"/>
    <n v="224.99999999999991"/>
    <n v="274.99999999999994"/>
    <x v="0"/>
  </r>
  <r>
    <x v="0"/>
    <n v="1185732"/>
    <x v="687"/>
    <x v="3"/>
    <x v="9"/>
    <s v="Minneapolis"/>
    <x v="0"/>
    <n v="50"/>
    <n v="350"/>
    <x v="160"/>
    <n v="61250.000000000007"/>
    <n v="0.35000000000000003"/>
    <x v="1"/>
    <x v="10"/>
    <x v="0"/>
    <n v="500"/>
    <n v="175.00000000000003"/>
    <n v="325"/>
    <x v="0"/>
  </r>
  <r>
    <x v="0"/>
    <n v="1185732"/>
    <x v="688"/>
    <x v="3"/>
    <x v="9"/>
    <s v="Minneapolis"/>
    <x v="1"/>
    <n v="40"/>
    <n v="200"/>
    <x v="135"/>
    <n v="24000"/>
    <n v="0.3"/>
    <x v="1"/>
    <x v="10"/>
    <x v="0"/>
    <n v="400"/>
    <n v="120"/>
    <n v="280"/>
    <x v="0"/>
  </r>
  <r>
    <x v="0"/>
    <n v="1185732"/>
    <x v="689"/>
    <x v="3"/>
    <x v="9"/>
    <s v="Minneapolis"/>
    <x v="2"/>
    <n v="40"/>
    <n v="145"/>
    <x v="323"/>
    <n v="17400"/>
    <n v="0.3"/>
    <x v="1"/>
    <x v="10"/>
    <x v="0"/>
    <n v="400"/>
    <n v="120"/>
    <n v="280"/>
    <x v="0"/>
  </r>
  <r>
    <x v="0"/>
    <n v="1185732"/>
    <x v="690"/>
    <x v="3"/>
    <x v="9"/>
    <s v="Minneapolis"/>
    <x v="3"/>
    <n v="40"/>
    <n v="150"/>
    <x v="129"/>
    <n v="21000.000000000004"/>
    <n v="0.35000000000000003"/>
    <x v="1"/>
    <x v="10"/>
    <x v="0"/>
    <n v="400"/>
    <n v="140.00000000000003"/>
    <n v="260"/>
    <x v="0"/>
  </r>
  <r>
    <x v="0"/>
    <n v="1185732"/>
    <x v="691"/>
    <x v="3"/>
    <x v="9"/>
    <s v="Minneapolis"/>
    <x v="4"/>
    <n v="54.999999999999993"/>
    <n v="125"/>
    <x v="181"/>
    <n v="20624.999999999996"/>
    <n v="0.3"/>
    <x v="1"/>
    <x v="10"/>
    <x v="0"/>
    <n v="549.99999999999989"/>
    <n v="164.99999999999997"/>
    <n v="384.99999999999989"/>
    <x v="0"/>
  </r>
  <r>
    <x v="0"/>
    <n v="1185732"/>
    <x v="692"/>
    <x v="3"/>
    <x v="9"/>
    <s v="Minneapolis"/>
    <x v="5"/>
    <n v="59.999999999999986"/>
    <n v="225"/>
    <x v="324"/>
    <n v="60749.999999999985"/>
    <n v="0.45"/>
    <x v="1"/>
    <x v="10"/>
    <x v="0"/>
    <n v="599.99999999999989"/>
    <n v="269.99999999999994"/>
    <n v="329.99999999999994"/>
    <x v="0"/>
  </r>
  <r>
    <x v="0"/>
    <n v="1185732"/>
    <x v="155"/>
    <x v="3"/>
    <x v="9"/>
    <s v="Minneapolis"/>
    <x v="0"/>
    <n v="54.999999999999993"/>
    <n v="475"/>
    <x v="325"/>
    <n v="91437.5"/>
    <n v="0.35000000000000003"/>
    <x v="1"/>
    <x v="10"/>
    <x v="0"/>
    <n v="549.99999999999989"/>
    <n v="192.5"/>
    <n v="357.49999999999994"/>
    <x v="0"/>
  </r>
  <r>
    <x v="0"/>
    <n v="1185732"/>
    <x v="156"/>
    <x v="3"/>
    <x v="9"/>
    <s v="Minneapolis"/>
    <x v="1"/>
    <n v="45"/>
    <n v="275"/>
    <x v="118"/>
    <n v="37125"/>
    <n v="0.3"/>
    <x v="1"/>
    <x v="10"/>
    <x v="0"/>
    <n v="450"/>
    <n v="135"/>
    <n v="315"/>
    <x v="0"/>
  </r>
  <r>
    <x v="0"/>
    <n v="1185732"/>
    <x v="157"/>
    <x v="3"/>
    <x v="9"/>
    <s v="Minneapolis"/>
    <x v="2"/>
    <n v="45"/>
    <n v="225"/>
    <x v="179"/>
    <n v="30375"/>
    <n v="0.3"/>
    <x v="1"/>
    <x v="10"/>
    <x v="0"/>
    <n v="450"/>
    <n v="135"/>
    <n v="315"/>
    <x v="0"/>
  </r>
  <r>
    <x v="0"/>
    <n v="1185732"/>
    <x v="158"/>
    <x v="3"/>
    <x v="9"/>
    <s v="Minneapolis"/>
    <x v="3"/>
    <n v="45"/>
    <n v="175"/>
    <x v="122"/>
    <n v="27562.500000000004"/>
    <n v="0.35000000000000003"/>
    <x v="1"/>
    <x v="10"/>
    <x v="0"/>
    <n v="450"/>
    <n v="157.50000000000003"/>
    <n v="292.5"/>
    <x v="0"/>
  </r>
  <r>
    <x v="0"/>
    <n v="1185732"/>
    <x v="159"/>
    <x v="3"/>
    <x v="9"/>
    <s v="Minneapolis"/>
    <x v="4"/>
    <n v="54.999999999999993"/>
    <n v="175"/>
    <x v="121"/>
    <n v="28874.999999999996"/>
    <n v="0.3"/>
    <x v="1"/>
    <x v="10"/>
    <x v="0"/>
    <n v="549.99999999999989"/>
    <n v="164.99999999999997"/>
    <n v="384.99999999999994"/>
    <x v="0"/>
  </r>
  <r>
    <x v="0"/>
    <n v="1185732"/>
    <x v="160"/>
    <x v="3"/>
    <x v="9"/>
    <s v="Minneapolis"/>
    <x v="5"/>
    <n v="59.999999999999986"/>
    <n v="275"/>
    <x v="212"/>
    <n v="74249.999999999985"/>
    <n v="0.45"/>
    <x v="1"/>
    <x v="10"/>
    <x v="0"/>
    <n v="599.99999999999989"/>
    <n v="269.99999999999994"/>
    <n v="329.99999999999994"/>
    <x v="0"/>
  </r>
  <r>
    <x v="4"/>
    <n v="1189833"/>
    <x v="161"/>
    <x v="3"/>
    <x v="9"/>
    <s v="Minneapolis"/>
    <x v="0"/>
    <n v="35"/>
    <n v="475"/>
    <x v="158"/>
    <n v="74812.5"/>
    <n v="0.45"/>
    <x v="1"/>
    <x v="10"/>
    <x v="0"/>
    <n v="350"/>
    <n v="157.5"/>
    <n v="192.5"/>
    <x v="0"/>
  </r>
  <r>
    <x v="4"/>
    <n v="1189833"/>
    <x v="162"/>
    <x v="3"/>
    <x v="9"/>
    <s v="Minneapolis"/>
    <x v="1"/>
    <n v="45"/>
    <n v="475"/>
    <x v="117"/>
    <n v="64125"/>
    <n v="0.3"/>
    <x v="1"/>
    <x v="10"/>
    <x v="0"/>
    <n v="450"/>
    <n v="135"/>
    <n v="315"/>
    <x v="0"/>
  </r>
  <r>
    <x v="4"/>
    <n v="1189833"/>
    <x v="163"/>
    <x v="3"/>
    <x v="9"/>
    <s v="Minneapolis"/>
    <x v="2"/>
    <n v="45"/>
    <n v="475"/>
    <x v="117"/>
    <n v="96187.5"/>
    <n v="0.45"/>
    <x v="1"/>
    <x v="10"/>
    <x v="0"/>
    <n v="450"/>
    <n v="202.5"/>
    <n v="247.5"/>
    <x v="0"/>
  </r>
  <r>
    <x v="4"/>
    <n v="1189833"/>
    <x v="164"/>
    <x v="3"/>
    <x v="9"/>
    <s v="Minneapolis"/>
    <x v="3"/>
    <n v="45"/>
    <n v="325"/>
    <x v="326"/>
    <n v="58499.999999999993"/>
    <n v="0.39999999999999997"/>
    <x v="1"/>
    <x v="10"/>
    <x v="0"/>
    <n v="450"/>
    <n v="179.99999999999997"/>
    <n v="270"/>
    <x v="0"/>
  </r>
  <r>
    <x v="4"/>
    <n v="1189833"/>
    <x v="165"/>
    <x v="3"/>
    <x v="10"/>
    <s v="Billings"/>
    <x v="4"/>
    <n v="50"/>
    <n v="275"/>
    <x v="199"/>
    <n v="82500.000000000015"/>
    <n v="0.60000000000000009"/>
    <x v="1"/>
    <x v="0"/>
    <x v="1"/>
    <n v="500"/>
    <n v="300.00000000000006"/>
    <n v="199.99999999999994"/>
    <x v="0"/>
  </r>
  <r>
    <x v="4"/>
    <n v="1189833"/>
    <x v="166"/>
    <x v="3"/>
    <x v="10"/>
    <s v="Billings"/>
    <x v="5"/>
    <n v="45"/>
    <n v="475"/>
    <x v="117"/>
    <n v="53437.5"/>
    <n v="0.25"/>
    <x v="1"/>
    <x v="0"/>
    <x v="1"/>
    <n v="450"/>
    <n v="112.5"/>
    <n v="337.5"/>
    <x v="0"/>
  </r>
  <r>
    <x v="4"/>
    <n v="1189833"/>
    <x v="167"/>
    <x v="3"/>
    <x v="10"/>
    <s v="Billings"/>
    <x v="0"/>
    <n v="35"/>
    <n v="525"/>
    <x v="155"/>
    <n v="82687.5"/>
    <n v="0.45"/>
    <x v="1"/>
    <x v="0"/>
    <x v="1"/>
    <n v="350"/>
    <n v="157.5"/>
    <n v="192.5"/>
    <x v="0"/>
  </r>
  <r>
    <x v="4"/>
    <n v="1189833"/>
    <x v="168"/>
    <x v="3"/>
    <x v="10"/>
    <s v="Billings"/>
    <x v="1"/>
    <n v="45"/>
    <n v="425"/>
    <x v="174"/>
    <n v="57375"/>
    <n v="0.3"/>
    <x v="1"/>
    <x v="0"/>
    <x v="1"/>
    <n v="450"/>
    <n v="135"/>
    <n v="315"/>
    <x v="0"/>
  </r>
  <r>
    <x v="4"/>
    <n v="1189833"/>
    <x v="169"/>
    <x v="3"/>
    <x v="10"/>
    <s v="Billings"/>
    <x v="2"/>
    <n v="45"/>
    <n v="450"/>
    <x v="161"/>
    <n v="91125"/>
    <n v="0.45"/>
    <x v="1"/>
    <x v="0"/>
    <x v="1"/>
    <n v="450"/>
    <n v="202.5"/>
    <n v="247.5"/>
    <x v="0"/>
  </r>
  <r>
    <x v="4"/>
    <n v="1189833"/>
    <x v="170"/>
    <x v="3"/>
    <x v="10"/>
    <s v="Billings"/>
    <x v="3"/>
    <n v="45"/>
    <n v="300"/>
    <x v="200"/>
    <n v="53999.999999999993"/>
    <n v="0.39999999999999997"/>
    <x v="1"/>
    <x v="0"/>
    <x v="1"/>
    <n v="450"/>
    <n v="179.99999999999997"/>
    <n v="270"/>
    <x v="0"/>
  </r>
  <r>
    <x v="4"/>
    <n v="1189833"/>
    <x v="171"/>
    <x v="3"/>
    <x v="10"/>
    <s v="Billings"/>
    <x v="4"/>
    <n v="50"/>
    <n v="225"/>
    <x v="128"/>
    <n v="67500.000000000015"/>
    <n v="0.60000000000000009"/>
    <x v="1"/>
    <x v="0"/>
    <x v="1"/>
    <n v="500"/>
    <n v="300.00000000000006"/>
    <n v="199.99999999999994"/>
    <x v="0"/>
  </r>
  <r>
    <x v="4"/>
    <n v="1189833"/>
    <x v="172"/>
    <x v="3"/>
    <x v="10"/>
    <s v="Billings"/>
    <x v="5"/>
    <n v="45"/>
    <n v="425"/>
    <x v="174"/>
    <n v="47812.5"/>
    <n v="0.25"/>
    <x v="1"/>
    <x v="0"/>
    <x v="1"/>
    <n v="450"/>
    <n v="112.5"/>
    <n v="337.5"/>
    <x v="0"/>
  </r>
  <r>
    <x v="4"/>
    <n v="1189833"/>
    <x v="173"/>
    <x v="3"/>
    <x v="10"/>
    <s v="Billings"/>
    <x v="0"/>
    <n v="35"/>
    <n v="575"/>
    <x v="327"/>
    <n v="90562.5"/>
    <n v="0.45"/>
    <x v="1"/>
    <x v="0"/>
    <x v="1"/>
    <n v="350"/>
    <n v="157.5"/>
    <n v="192.5"/>
    <x v="0"/>
  </r>
  <r>
    <x v="4"/>
    <n v="1189833"/>
    <x v="174"/>
    <x v="3"/>
    <x v="10"/>
    <s v="Billings"/>
    <x v="1"/>
    <n v="45"/>
    <n v="425"/>
    <x v="174"/>
    <n v="57375"/>
    <n v="0.3"/>
    <x v="1"/>
    <x v="0"/>
    <x v="1"/>
    <n v="450"/>
    <n v="135"/>
    <n v="315"/>
    <x v="0"/>
  </r>
  <r>
    <x v="4"/>
    <n v="1189833"/>
    <x v="175"/>
    <x v="3"/>
    <x v="10"/>
    <s v="Billings"/>
    <x v="2"/>
    <n v="45"/>
    <n v="425"/>
    <x v="174"/>
    <n v="86062.5"/>
    <n v="0.45"/>
    <x v="1"/>
    <x v="0"/>
    <x v="1"/>
    <n v="450"/>
    <n v="202.5"/>
    <n v="247.5"/>
    <x v="0"/>
  </r>
  <r>
    <x v="4"/>
    <n v="1189833"/>
    <x v="176"/>
    <x v="3"/>
    <x v="10"/>
    <s v="Billings"/>
    <x v="3"/>
    <n v="45"/>
    <n v="325"/>
    <x v="326"/>
    <n v="58499.999999999993"/>
    <n v="0.39999999999999997"/>
    <x v="1"/>
    <x v="0"/>
    <x v="1"/>
    <n v="450"/>
    <n v="179.99999999999997"/>
    <n v="270"/>
    <x v="0"/>
  </r>
  <r>
    <x v="4"/>
    <n v="1189833"/>
    <x v="177"/>
    <x v="3"/>
    <x v="10"/>
    <s v="Billings"/>
    <x v="4"/>
    <n v="50"/>
    <n v="200"/>
    <x v="124"/>
    <n v="60000.000000000007"/>
    <n v="0.60000000000000009"/>
    <x v="1"/>
    <x v="0"/>
    <x v="1"/>
    <n v="500"/>
    <n v="300.00000000000006"/>
    <n v="199.99999999999997"/>
    <x v="0"/>
  </r>
  <r>
    <x v="4"/>
    <n v="1189833"/>
    <x v="178"/>
    <x v="3"/>
    <x v="10"/>
    <s v="Billings"/>
    <x v="5"/>
    <n v="45"/>
    <n v="400"/>
    <x v="210"/>
    <n v="45000"/>
    <n v="0.25"/>
    <x v="1"/>
    <x v="0"/>
    <x v="1"/>
    <n v="450"/>
    <n v="112.5"/>
    <n v="337.5"/>
    <x v="0"/>
  </r>
  <r>
    <x v="4"/>
    <n v="1189833"/>
    <x v="179"/>
    <x v="3"/>
    <x v="10"/>
    <s v="Billings"/>
    <x v="0"/>
    <n v="45"/>
    <n v="575"/>
    <x v="69"/>
    <n v="116437.5"/>
    <n v="0.45"/>
    <x v="1"/>
    <x v="0"/>
    <x v="1"/>
    <n v="450"/>
    <n v="202.5"/>
    <n v="247.5"/>
    <x v="0"/>
  </r>
  <r>
    <x v="4"/>
    <n v="1189833"/>
    <x v="180"/>
    <x v="3"/>
    <x v="10"/>
    <s v="Billings"/>
    <x v="1"/>
    <n v="45"/>
    <n v="375"/>
    <x v="156"/>
    <n v="50625"/>
    <n v="0.3"/>
    <x v="1"/>
    <x v="0"/>
    <x v="1"/>
    <n v="450"/>
    <n v="135"/>
    <n v="315"/>
    <x v="0"/>
  </r>
  <r>
    <x v="4"/>
    <n v="1189833"/>
    <x v="181"/>
    <x v="3"/>
    <x v="10"/>
    <s v="Billings"/>
    <x v="2"/>
    <n v="45"/>
    <n v="400"/>
    <x v="210"/>
    <n v="81000"/>
    <n v="0.45"/>
    <x v="1"/>
    <x v="0"/>
    <x v="1"/>
    <n v="450"/>
    <n v="202.5"/>
    <n v="247.5"/>
    <x v="0"/>
  </r>
  <r>
    <x v="4"/>
    <n v="1189833"/>
    <x v="182"/>
    <x v="3"/>
    <x v="10"/>
    <s v="Billings"/>
    <x v="3"/>
    <n v="40"/>
    <n v="300"/>
    <x v="150"/>
    <n v="47999.999999999993"/>
    <n v="0.39999999999999997"/>
    <x v="1"/>
    <x v="0"/>
    <x v="1"/>
    <n v="400"/>
    <n v="159.99999999999997"/>
    <n v="240"/>
    <x v="0"/>
  </r>
  <r>
    <x v="4"/>
    <n v="1189833"/>
    <x v="183"/>
    <x v="3"/>
    <x v="10"/>
    <s v="Billings"/>
    <x v="4"/>
    <n v="45"/>
    <n v="200"/>
    <x v="125"/>
    <n v="54000.000000000007"/>
    <n v="0.60000000000000009"/>
    <x v="1"/>
    <x v="0"/>
    <x v="1"/>
    <n v="450"/>
    <n v="270.00000000000006"/>
    <n v="179.99999999999997"/>
    <x v="0"/>
  </r>
  <r>
    <x v="4"/>
    <n v="1189833"/>
    <x v="184"/>
    <x v="3"/>
    <x v="10"/>
    <s v="Billings"/>
    <x v="5"/>
    <n v="60"/>
    <n v="375"/>
    <x v="38"/>
    <n v="56250"/>
    <n v="0.25"/>
    <x v="1"/>
    <x v="0"/>
    <x v="1"/>
    <n v="600"/>
    <n v="150"/>
    <n v="450"/>
    <x v="0"/>
  </r>
  <r>
    <x v="4"/>
    <n v="1189833"/>
    <x v="185"/>
    <x v="3"/>
    <x v="10"/>
    <s v="Billings"/>
    <x v="0"/>
    <n v="40"/>
    <n v="575"/>
    <x v="328"/>
    <n v="103500"/>
    <n v="0.45"/>
    <x v="1"/>
    <x v="0"/>
    <x v="1"/>
    <n v="400"/>
    <n v="180"/>
    <n v="220"/>
    <x v="0"/>
  </r>
  <r>
    <x v="4"/>
    <n v="1189833"/>
    <x v="186"/>
    <x v="3"/>
    <x v="10"/>
    <s v="Billings"/>
    <x v="1"/>
    <n v="45"/>
    <n v="425"/>
    <x v="174"/>
    <n v="57375"/>
    <n v="0.3"/>
    <x v="1"/>
    <x v="0"/>
    <x v="1"/>
    <n v="450"/>
    <n v="135"/>
    <n v="315"/>
    <x v="0"/>
  </r>
  <r>
    <x v="4"/>
    <n v="1189833"/>
    <x v="187"/>
    <x v="3"/>
    <x v="10"/>
    <s v="Billings"/>
    <x v="2"/>
    <n v="45"/>
    <n v="425"/>
    <x v="174"/>
    <n v="86062.5"/>
    <n v="0.45"/>
    <x v="1"/>
    <x v="0"/>
    <x v="1"/>
    <n v="450"/>
    <n v="202.5"/>
    <n v="247.5"/>
    <x v="0"/>
  </r>
  <r>
    <x v="4"/>
    <n v="1189833"/>
    <x v="188"/>
    <x v="3"/>
    <x v="10"/>
    <s v="Billings"/>
    <x v="3"/>
    <n v="40"/>
    <n v="325"/>
    <x v="197"/>
    <n v="51999.999999999993"/>
    <n v="0.39999999999999997"/>
    <x v="1"/>
    <x v="0"/>
    <x v="1"/>
    <n v="400"/>
    <n v="159.99999999999997"/>
    <n v="240"/>
    <x v="0"/>
  </r>
  <r>
    <x v="4"/>
    <n v="1189833"/>
    <x v="189"/>
    <x v="3"/>
    <x v="10"/>
    <s v="Billings"/>
    <x v="4"/>
    <n v="45"/>
    <n v="225"/>
    <x v="179"/>
    <n v="60750.000000000007"/>
    <n v="0.60000000000000009"/>
    <x v="1"/>
    <x v="0"/>
    <x v="1"/>
    <n v="450"/>
    <n v="270.00000000000006"/>
    <n v="179.99999999999997"/>
    <x v="0"/>
  </r>
  <r>
    <x v="4"/>
    <n v="1189833"/>
    <x v="190"/>
    <x v="3"/>
    <x v="10"/>
    <s v="Billings"/>
    <x v="5"/>
    <n v="60"/>
    <n v="400"/>
    <x v="49"/>
    <n v="60000"/>
    <n v="0.25"/>
    <x v="1"/>
    <x v="0"/>
    <x v="1"/>
    <n v="600"/>
    <n v="150"/>
    <n v="450"/>
    <x v="0"/>
  </r>
  <r>
    <x v="4"/>
    <n v="1189833"/>
    <x v="191"/>
    <x v="3"/>
    <x v="10"/>
    <s v="Billings"/>
    <x v="0"/>
    <n v="40"/>
    <n v="675"/>
    <x v="51"/>
    <n v="121500"/>
    <n v="0.45"/>
    <x v="1"/>
    <x v="0"/>
    <x v="1"/>
    <n v="400"/>
    <n v="180"/>
    <n v="220"/>
    <x v="0"/>
  </r>
  <r>
    <x v="4"/>
    <n v="1189833"/>
    <x v="192"/>
    <x v="3"/>
    <x v="10"/>
    <s v="Billings"/>
    <x v="1"/>
    <n v="45"/>
    <n v="525"/>
    <x v="44"/>
    <n v="70875"/>
    <n v="0.3"/>
    <x v="1"/>
    <x v="0"/>
    <x v="1"/>
    <n v="450"/>
    <n v="135"/>
    <n v="315"/>
    <x v="0"/>
  </r>
  <r>
    <x v="4"/>
    <n v="1189833"/>
    <x v="193"/>
    <x v="3"/>
    <x v="10"/>
    <s v="Billings"/>
    <x v="2"/>
    <n v="45"/>
    <n v="550"/>
    <x v="112"/>
    <n v="111375"/>
    <n v="0.45"/>
    <x v="1"/>
    <x v="0"/>
    <x v="1"/>
    <n v="450"/>
    <n v="202.5"/>
    <n v="247.5"/>
    <x v="0"/>
  </r>
  <r>
    <x v="4"/>
    <n v="1189833"/>
    <x v="194"/>
    <x v="3"/>
    <x v="10"/>
    <s v="Billings"/>
    <x v="3"/>
    <n v="40"/>
    <n v="425"/>
    <x v="235"/>
    <n v="68000"/>
    <n v="0.39999999999999997"/>
    <x v="1"/>
    <x v="0"/>
    <x v="1"/>
    <n v="400"/>
    <n v="160"/>
    <n v="240"/>
    <x v="0"/>
  </r>
  <r>
    <x v="4"/>
    <n v="1189833"/>
    <x v="195"/>
    <x v="3"/>
    <x v="10"/>
    <s v="Billings"/>
    <x v="4"/>
    <n v="45"/>
    <n v="300"/>
    <x v="200"/>
    <n v="81000.000000000015"/>
    <n v="0.60000000000000009"/>
    <x v="1"/>
    <x v="0"/>
    <x v="1"/>
    <n v="450"/>
    <n v="270.00000000000006"/>
    <n v="179.99999999999994"/>
    <x v="0"/>
  </r>
  <r>
    <x v="4"/>
    <n v="1189833"/>
    <x v="196"/>
    <x v="3"/>
    <x v="10"/>
    <s v="Billings"/>
    <x v="5"/>
    <n v="60"/>
    <n v="600"/>
    <x v="11"/>
    <n v="90000"/>
    <n v="0.25"/>
    <x v="1"/>
    <x v="1"/>
    <x v="1"/>
    <n v="600"/>
    <n v="150"/>
    <n v="450"/>
    <x v="0"/>
  </r>
  <r>
    <x v="4"/>
    <n v="1189833"/>
    <x v="197"/>
    <x v="3"/>
    <x v="10"/>
    <s v="Billings"/>
    <x v="0"/>
    <n v="40"/>
    <n v="750"/>
    <x v="60"/>
    <n v="135000"/>
    <n v="0.45"/>
    <x v="1"/>
    <x v="1"/>
    <x v="1"/>
    <n v="400"/>
    <n v="180"/>
    <n v="220"/>
    <x v="0"/>
  </r>
  <r>
    <x v="4"/>
    <n v="1189833"/>
    <x v="198"/>
    <x v="3"/>
    <x v="10"/>
    <s v="Billings"/>
    <x v="1"/>
    <n v="45"/>
    <n v="600"/>
    <x v="51"/>
    <n v="81000"/>
    <n v="0.3"/>
    <x v="1"/>
    <x v="1"/>
    <x v="1"/>
    <n v="450"/>
    <n v="135"/>
    <n v="315"/>
    <x v="0"/>
  </r>
  <r>
    <x v="4"/>
    <n v="1189833"/>
    <x v="199"/>
    <x v="3"/>
    <x v="10"/>
    <s v="Billings"/>
    <x v="2"/>
    <n v="45"/>
    <n v="550"/>
    <x v="112"/>
    <n v="111375"/>
    <n v="0.45"/>
    <x v="1"/>
    <x v="1"/>
    <x v="1"/>
    <n v="450"/>
    <n v="202.5"/>
    <n v="247.5"/>
    <x v="0"/>
  </r>
  <r>
    <x v="4"/>
    <n v="1189833"/>
    <x v="200"/>
    <x v="3"/>
    <x v="10"/>
    <s v="Billings"/>
    <x v="3"/>
    <n v="40"/>
    <n v="450"/>
    <x v="210"/>
    <n v="72000"/>
    <n v="0.39999999999999997"/>
    <x v="1"/>
    <x v="1"/>
    <x v="1"/>
    <n v="400"/>
    <n v="160"/>
    <n v="240"/>
    <x v="0"/>
  </r>
  <r>
    <x v="4"/>
    <n v="1189833"/>
    <x v="201"/>
    <x v="3"/>
    <x v="10"/>
    <s v="Billings"/>
    <x v="4"/>
    <n v="45"/>
    <n v="475"/>
    <x v="117"/>
    <n v="128250.00000000001"/>
    <n v="0.60000000000000009"/>
    <x v="1"/>
    <x v="1"/>
    <x v="1"/>
    <n v="450"/>
    <n v="270.00000000000006"/>
    <n v="179.99999999999997"/>
    <x v="0"/>
  </r>
  <r>
    <x v="4"/>
    <n v="1189833"/>
    <x v="202"/>
    <x v="3"/>
    <x v="10"/>
    <s v="Billings"/>
    <x v="5"/>
    <n v="60"/>
    <n v="475"/>
    <x v="177"/>
    <n v="71250"/>
    <n v="0.25"/>
    <x v="1"/>
    <x v="1"/>
    <x v="1"/>
    <n v="600"/>
    <n v="150"/>
    <n v="450"/>
    <x v="0"/>
  </r>
  <r>
    <x v="4"/>
    <n v="1189833"/>
    <x v="203"/>
    <x v="3"/>
    <x v="10"/>
    <s v="Billings"/>
    <x v="0"/>
    <n v="45"/>
    <n v="675"/>
    <x v="113"/>
    <n v="136687.5"/>
    <n v="0.45"/>
    <x v="1"/>
    <x v="1"/>
    <x v="1"/>
    <n v="450"/>
    <n v="202.5"/>
    <n v="247.5"/>
    <x v="0"/>
  </r>
  <r>
    <x v="4"/>
    <n v="1189833"/>
    <x v="204"/>
    <x v="3"/>
    <x v="10"/>
    <s v="Billings"/>
    <x v="1"/>
    <n v="55.000000000000007"/>
    <n v="625"/>
    <x v="329"/>
    <n v="103125.00000000001"/>
    <n v="0.3"/>
    <x v="1"/>
    <x v="1"/>
    <x v="1"/>
    <n v="550.00000000000011"/>
    <n v="165.00000000000003"/>
    <n v="385.00000000000011"/>
    <x v="0"/>
  </r>
  <r>
    <x v="4"/>
    <n v="1189833"/>
    <x v="205"/>
    <x v="3"/>
    <x v="10"/>
    <s v="Billings"/>
    <x v="2"/>
    <n v="50"/>
    <n v="500"/>
    <x v="53"/>
    <n v="112500"/>
    <n v="0.45"/>
    <x v="1"/>
    <x v="1"/>
    <x v="1"/>
    <n v="500"/>
    <n v="225"/>
    <n v="275"/>
    <x v="0"/>
  </r>
  <r>
    <x v="4"/>
    <n v="1189833"/>
    <x v="206"/>
    <x v="3"/>
    <x v="10"/>
    <s v="Billings"/>
    <x v="3"/>
    <n v="45"/>
    <n v="425"/>
    <x v="174"/>
    <n v="76500"/>
    <n v="0.39999999999999997"/>
    <x v="1"/>
    <x v="1"/>
    <x v="1"/>
    <n v="450"/>
    <n v="180"/>
    <n v="270"/>
    <x v="0"/>
  </r>
  <r>
    <x v="4"/>
    <n v="1189833"/>
    <x v="207"/>
    <x v="3"/>
    <x v="10"/>
    <s v="Billings"/>
    <x v="4"/>
    <n v="54.999999999999993"/>
    <n v="425"/>
    <x v="330"/>
    <n v="140250"/>
    <n v="0.60000000000000009"/>
    <x v="1"/>
    <x v="1"/>
    <x v="1"/>
    <n v="549.99999999999989"/>
    <n v="330"/>
    <n v="219.99999999999994"/>
    <x v="0"/>
  </r>
  <r>
    <x v="4"/>
    <n v="1189833"/>
    <x v="208"/>
    <x v="3"/>
    <x v="10"/>
    <s v="Billings"/>
    <x v="5"/>
    <n v="60"/>
    <n v="400"/>
    <x v="49"/>
    <n v="60000"/>
    <n v="0.25"/>
    <x v="1"/>
    <x v="1"/>
    <x v="1"/>
    <n v="600"/>
    <n v="150"/>
    <n v="450"/>
    <x v="0"/>
  </r>
  <r>
    <x v="4"/>
    <n v="1189833"/>
    <x v="209"/>
    <x v="3"/>
    <x v="10"/>
    <s v="Billings"/>
    <x v="0"/>
    <n v="45"/>
    <n v="600"/>
    <x v="51"/>
    <n v="121500"/>
    <n v="0.45"/>
    <x v="1"/>
    <x v="1"/>
    <x v="1"/>
    <n v="450"/>
    <n v="202.5"/>
    <n v="247.5"/>
    <x v="0"/>
  </r>
  <r>
    <x v="4"/>
    <n v="1189833"/>
    <x v="210"/>
    <x v="3"/>
    <x v="10"/>
    <s v="Billings"/>
    <x v="1"/>
    <n v="50"/>
    <n v="600"/>
    <x v="60"/>
    <n v="90000"/>
    <n v="0.3"/>
    <x v="1"/>
    <x v="1"/>
    <x v="1"/>
    <n v="500"/>
    <n v="150"/>
    <n v="350"/>
    <x v="0"/>
  </r>
  <r>
    <x v="4"/>
    <n v="1189833"/>
    <x v="211"/>
    <x v="3"/>
    <x v="10"/>
    <s v="Billings"/>
    <x v="2"/>
    <n v="45"/>
    <n v="450"/>
    <x v="161"/>
    <n v="91125"/>
    <n v="0.45"/>
    <x v="1"/>
    <x v="1"/>
    <x v="1"/>
    <n v="450"/>
    <n v="202.5"/>
    <n v="247.5"/>
    <x v="0"/>
  </r>
  <r>
    <x v="4"/>
    <n v="1189833"/>
    <x v="212"/>
    <x v="3"/>
    <x v="10"/>
    <s v="Billings"/>
    <x v="3"/>
    <n v="45"/>
    <n v="400"/>
    <x v="210"/>
    <n v="72000"/>
    <n v="0.39999999999999997"/>
    <x v="1"/>
    <x v="1"/>
    <x v="1"/>
    <n v="450"/>
    <n v="180"/>
    <n v="270"/>
    <x v="0"/>
  </r>
  <r>
    <x v="4"/>
    <n v="1189833"/>
    <x v="213"/>
    <x v="3"/>
    <x v="10"/>
    <s v="Billings"/>
    <x v="4"/>
    <n v="54.999999999999993"/>
    <n v="400"/>
    <x v="211"/>
    <n v="132000"/>
    <n v="0.60000000000000009"/>
    <x v="1"/>
    <x v="1"/>
    <x v="1"/>
    <n v="549.99999999999989"/>
    <n v="330"/>
    <n v="219.99999999999991"/>
    <x v="0"/>
  </r>
  <r>
    <x v="4"/>
    <n v="1189833"/>
    <x v="693"/>
    <x v="3"/>
    <x v="10"/>
    <s v="Billings"/>
    <x v="5"/>
    <n v="60"/>
    <n v="450"/>
    <x v="51"/>
    <n v="67500"/>
    <n v="0.25"/>
    <x v="1"/>
    <x v="1"/>
    <x v="1"/>
    <n v="600"/>
    <n v="150"/>
    <n v="450"/>
    <x v="0"/>
  </r>
  <r>
    <x v="4"/>
    <n v="1189833"/>
    <x v="694"/>
    <x v="3"/>
    <x v="10"/>
    <s v="Billings"/>
    <x v="0"/>
    <n v="45"/>
    <n v="550"/>
    <x v="112"/>
    <n v="111375"/>
    <n v="0.45"/>
    <x v="1"/>
    <x v="1"/>
    <x v="1"/>
    <n v="450"/>
    <n v="202.5"/>
    <n v="247.5"/>
    <x v="0"/>
  </r>
  <r>
    <x v="4"/>
    <n v="1189833"/>
    <x v="695"/>
    <x v="3"/>
    <x v="10"/>
    <s v="Billings"/>
    <x v="1"/>
    <n v="50"/>
    <n v="550"/>
    <x v="140"/>
    <n v="82500"/>
    <n v="0.3"/>
    <x v="1"/>
    <x v="1"/>
    <x v="1"/>
    <n v="500"/>
    <n v="150"/>
    <n v="350"/>
    <x v="0"/>
  </r>
  <r>
    <x v="4"/>
    <n v="1189833"/>
    <x v="696"/>
    <x v="3"/>
    <x v="10"/>
    <s v="Billings"/>
    <x v="2"/>
    <n v="45"/>
    <n v="400"/>
    <x v="210"/>
    <n v="81000"/>
    <n v="0.45"/>
    <x v="1"/>
    <x v="1"/>
    <x v="1"/>
    <n v="450"/>
    <n v="202.5"/>
    <n v="247.5"/>
    <x v="0"/>
  </r>
  <r>
    <x v="4"/>
    <n v="1189833"/>
    <x v="697"/>
    <x v="3"/>
    <x v="10"/>
    <s v="Billings"/>
    <x v="3"/>
    <n v="45"/>
    <n v="375"/>
    <x v="156"/>
    <n v="67500"/>
    <n v="0.39999999999999997"/>
    <x v="1"/>
    <x v="1"/>
    <x v="1"/>
    <n v="450"/>
    <n v="180"/>
    <n v="270"/>
    <x v="0"/>
  </r>
  <r>
    <x v="4"/>
    <n v="1189833"/>
    <x v="698"/>
    <x v="3"/>
    <x v="10"/>
    <s v="Billings"/>
    <x v="4"/>
    <n v="54.999999999999993"/>
    <n v="350"/>
    <x v="239"/>
    <n v="115500"/>
    <n v="0.60000000000000009"/>
    <x v="1"/>
    <x v="1"/>
    <x v="1"/>
    <n v="549.99999999999989"/>
    <n v="330"/>
    <n v="219.99999999999991"/>
    <x v="0"/>
  </r>
  <r>
    <x v="4"/>
    <n v="1189833"/>
    <x v="699"/>
    <x v="3"/>
    <x v="10"/>
    <s v="Billings"/>
    <x v="5"/>
    <n v="60"/>
    <n v="400"/>
    <x v="49"/>
    <n v="60000"/>
    <n v="0.25"/>
    <x v="1"/>
    <x v="1"/>
    <x v="1"/>
    <n v="600"/>
    <n v="150"/>
    <n v="450"/>
    <x v="0"/>
  </r>
  <r>
    <x v="4"/>
    <n v="1189833"/>
    <x v="700"/>
    <x v="3"/>
    <x v="10"/>
    <s v="Billings"/>
    <x v="0"/>
    <n v="40"/>
    <n v="575"/>
    <x v="328"/>
    <n v="103500"/>
    <n v="0.45"/>
    <x v="1"/>
    <x v="1"/>
    <x v="1"/>
    <n v="400"/>
    <n v="180"/>
    <n v="220"/>
    <x v="0"/>
  </r>
  <r>
    <x v="4"/>
    <n v="1189833"/>
    <x v="701"/>
    <x v="3"/>
    <x v="10"/>
    <s v="Billings"/>
    <x v="1"/>
    <n v="45.000000000000007"/>
    <n v="575"/>
    <x v="331"/>
    <n v="77625"/>
    <n v="0.3"/>
    <x v="1"/>
    <x v="1"/>
    <x v="1"/>
    <n v="450.00000000000006"/>
    <n v="135"/>
    <n v="315.00000000000006"/>
    <x v="0"/>
  </r>
  <r>
    <x v="4"/>
    <n v="1189833"/>
    <x v="702"/>
    <x v="3"/>
    <x v="10"/>
    <s v="Billings"/>
    <x v="2"/>
    <n v="40"/>
    <n v="425"/>
    <x v="235"/>
    <n v="76500"/>
    <n v="0.45"/>
    <x v="1"/>
    <x v="1"/>
    <x v="1"/>
    <n v="400"/>
    <n v="180"/>
    <n v="220"/>
    <x v="0"/>
  </r>
  <r>
    <x v="4"/>
    <n v="1189833"/>
    <x v="703"/>
    <x v="3"/>
    <x v="10"/>
    <s v="Billings"/>
    <x v="3"/>
    <n v="40"/>
    <n v="425"/>
    <x v="235"/>
    <n v="68000"/>
    <n v="0.39999999999999997"/>
    <x v="1"/>
    <x v="2"/>
    <x v="1"/>
    <n v="400"/>
    <n v="160"/>
    <n v="240"/>
    <x v="0"/>
  </r>
  <r>
    <x v="4"/>
    <n v="1189833"/>
    <x v="704"/>
    <x v="3"/>
    <x v="10"/>
    <s v="Billings"/>
    <x v="4"/>
    <n v="54.999999999999993"/>
    <n v="375"/>
    <x v="213"/>
    <n v="123750"/>
    <n v="0.60000000000000009"/>
    <x v="1"/>
    <x v="2"/>
    <x v="1"/>
    <n v="549.99999999999989"/>
    <n v="330"/>
    <n v="219.99999999999991"/>
    <x v="0"/>
  </r>
  <r>
    <x v="4"/>
    <n v="1189833"/>
    <x v="705"/>
    <x v="3"/>
    <x v="10"/>
    <s v="Billings"/>
    <x v="5"/>
    <n v="60"/>
    <n v="475"/>
    <x v="177"/>
    <n v="71250"/>
    <n v="0.25"/>
    <x v="1"/>
    <x v="2"/>
    <x v="1"/>
    <n v="600"/>
    <n v="150"/>
    <n v="450"/>
    <x v="0"/>
  </r>
  <r>
    <x v="4"/>
    <n v="1189833"/>
    <x v="706"/>
    <x v="3"/>
    <x v="10"/>
    <s v="Billings"/>
    <x v="0"/>
    <n v="45"/>
    <n v="675"/>
    <x v="113"/>
    <n v="136687.5"/>
    <n v="0.45"/>
    <x v="1"/>
    <x v="2"/>
    <x v="1"/>
    <n v="450"/>
    <n v="202.5"/>
    <n v="247.5"/>
    <x v="0"/>
  </r>
  <r>
    <x v="4"/>
    <n v="1189833"/>
    <x v="707"/>
    <x v="3"/>
    <x v="10"/>
    <s v="Billings"/>
    <x v="1"/>
    <n v="50"/>
    <n v="675"/>
    <x v="73"/>
    <n v="101250"/>
    <n v="0.3"/>
    <x v="1"/>
    <x v="2"/>
    <x v="1"/>
    <n v="500"/>
    <n v="150"/>
    <n v="350"/>
    <x v="0"/>
  </r>
  <r>
    <x v="4"/>
    <n v="1189833"/>
    <x v="708"/>
    <x v="3"/>
    <x v="10"/>
    <s v="Billings"/>
    <x v="2"/>
    <n v="45"/>
    <n v="475"/>
    <x v="117"/>
    <n v="96187.5"/>
    <n v="0.45"/>
    <x v="1"/>
    <x v="2"/>
    <x v="1"/>
    <n v="450"/>
    <n v="202.5"/>
    <n v="247.5"/>
    <x v="0"/>
  </r>
  <r>
    <x v="4"/>
    <n v="1189833"/>
    <x v="709"/>
    <x v="3"/>
    <x v="10"/>
    <s v="Billings"/>
    <x v="3"/>
    <n v="45"/>
    <n v="475"/>
    <x v="117"/>
    <n v="85500"/>
    <n v="0.39999999999999997"/>
    <x v="1"/>
    <x v="2"/>
    <x v="1"/>
    <n v="450"/>
    <n v="180"/>
    <n v="270"/>
    <x v="0"/>
  </r>
  <r>
    <x v="4"/>
    <n v="1189833"/>
    <x v="710"/>
    <x v="3"/>
    <x v="10"/>
    <s v="Billings"/>
    <x v="4"/>
    <n v="54.999999999999993"/>
    <n v="400"/>
    <x v="211"/>
    <n v="132000"/>
    <n v="0.60000000000000009"/>
    <x v="1"/>
    <x v="2"/>
    <x v="1"/>
    <n v="549.99999999999989"/>
    <n v="330"/>
    <n v="219.99999999999991"/>
    <x v="0"/>
  </r>
  <r>
    <x v="4"/>
    <n v="1189833"/>
    <x v="214"/>
    <x v="3"/>
    <x v="10"/>
    <s v="Billings"/>
    <x v="5"/>
    <n v="60"/>
    <n v="500"/>
    <x v="60"/>
    <n v="75000"/>
    <n v="0.25"/>
    <x v="1"/>
    <x v="2"/>
    <x v="1"/>
    <n v="600"/>
    <n v="150"/>
    <n v="450"/>
    <x v="0"/>
  </r>
  <r>
    <x v="2"/>
    <n v="1197831"/>
    <x v="215"/>
    <x v="3"/>
    <x v="10"/>
    <s v="Billings"/>
    <x v="0"/>
    <n v="20"/>
    <n v="700"/>
    <x v="162"/>
    <n v="49000"/>
    <n v="0.35"/>
    <x v="1"/>
    <x v="2"/>
    <x v="1"/>
    <n v="200"/>
    <n v="70"/>
    <n v="130"/>
    <x v="0"/>
  </r>
  <r>
    <x v="2"/>
    <n v="1197831"/>
    <x v="216"/>
    <x v="3"/>
    <x v="10"/>
    <s v="Billings"/>
    <x v="1"/>
    <n v="30"/>
    <n v="700"/>
    <x v="195"/>
    <n v="73500"/>
    <n v="0.35"/>
    <x v="1"/>
    <x v="2"/>
    <x v="1"/>
    <n v="300"/>
    <n v="105"/>
    <n v="195"/>
    <x v="0"/>
  </r>
  <r>
    <x v="2"/>
    <n v="1197831"/>
    <x v="217"/>
    <x v="3"/>
    <x v="10"/>
    <s v="Billings"/>
    <x v="2"/>
    <n v="30"/>
    <n v="500"/>
    <x v="149"/>
    <n v="52500"/>
    <n v="0.35"/>
    <x v="1"/>
    <x v="2"/>
    <x v="1"/>
    <n v="300"/>
    <n v="105"/>
    <n v="195"/>
    <x v="0"/>
  </r>
  <r>
    <x v="2"/>
    <n v="1197831"/>
    <x v="218"/>
    <x v="3"/>
    <x v="10"/>
    <s v="Billings"/>
    <x v="3"/>
    <n v="35"/>
    <n v="500"/>
    <x v="160"/>
    <n v="78750"/>
    <n v="0.45"/>
    <x v="1"/>
    <x v="2"/>
    <x v="1"/>
    <n v="350"/>
    <n v="157.5"/>
    <n v="192.5"/>
    <x v="0"/>
  </r>
  <r>
    <x v="2"/>
    <n v="1197831"/>
    <x v="219"/>
    <x v="1"/>
    <x v="11"/>
    <s v="Knoxville"/>
    <x v="4"/>
    <n v="40"/>
    <n v="350"/>
    <x v="162"/>
    <n v="42000"/>
    <n v="0.3"/>
    <x v="1"/>
    <x v="2"/>
    <x v="1"/>
    <n v="400"/>
    <n v="120"/>
    <n v="280"/>
    <x v="0"/>
  </r>
  <r>
    <x v="2"/>
    <n v="1197831"/>
    <x v="220"/>
    <x v="1"/>
    <x v="11"/>
    <s v="Knoxville"/>
    <x v="5"/>
    <n v="35"/>
    <n v="500"/>
    <x v="160"/>
    <n v="87500"/>
    <n v="0.5"/>
    <x v="1"/>
    <x v="2"/>
    <x v="1"/>
    <n v="350"/>
    <n v="175"/>
    <n v="175"/>
    <x v="0"/>
  </r>
  <r>
    <x v="2"/>
    <n v="1197831"/>
    <x v="221"/>
    <x v="1"/>
    <x v="11"/>
    <s v="Knoxville"/>
    <x v="0"/>
    <n v="25"/>
    <n v="650"/>
    <x v="133"/>
    <n v="56875"/>
    <n v="0.35"/>
    <x v="1"/>
    <x v="2"/>
    <x v="1"/>
    <n v="250"/>
    <n v="87.5"/>
    <n v="162.5"/>
    <x v="0"/>
  </r>
  <r>
    <x v="2"/>
    <n v="1197831"/>
    <x v="222"/>
    <x v="1"/>
    <x v="11"/>
    <s v="Knoxville"/>
    <x v="1"/>
    <n v="35"/>
    <n v="625"/>
    <x v="45"/>
    <n v="76562.5"/>
    <n v="0.35"/>
    <x v="1"/>
    <x v="2"/>
    <x v="1"/>
    <n v="350"/>
    <n v="122.5"/>
    <n v="227.5"/>
    <x v="0"/>
  </r>
  <r>
    <x v="2"/>
    <n v="1197831"/>
    <x v="223"/>
    <x v="1"/>
    <x v="11"/>
    <s v="Knoxville"/>
    <x v="2"/>
    <n v="35"/>
    <n v="450"/>
    <x v="154"/>
    <n v="55125"/>
    <n v="0.35"/>
    <x v="1"/>
    <x v="2"/>
    <x v="1"/>
    <n v="350"/>
    <n v="122.5"/>
    <n v="227.5"/>
    <x v="0"/>
  </r>
  <r>
    <x v="2"/>
    <n v="1197831"/>
    <x v="224"/>
    <x v="1"/>
    <x v="11"/>
    <s v="Knoxville"/>
    <x v="3"/>
    <n v="35"/>
    <n v="400"/>
    <x v="162"/>
    <n v="63000"/>
    <n v="0.45"/>
    <x v="1"/>
    <x v="2"/>
    <x v="1"/>
    <n v="350"/>
    <n v="157.5"/>
    <n v="192.5"/>
    <x v="0"/>
  </r>
  <r>
    <x v="2"/>
    <n v="1197831"/>
    <x v="225"/>
    <x v="1"/>
    <x v="11"/>
    <s v="Knoxville"/>
    <x v="4"/>
    <n v="40"/>
    <n v="275"/>
    <x v="236"/>
    <n v="33000"/>
    <n v="0.3"/>
    <x v="1"/>
    <x v="2"/>
    <x v="1"/>
    <n v="400"/>
    <n v="120"/>
    <n v="280"/>
    <x v="0"/>
  </r>
  <r>
    <x v="2"/>
    <n v="1197831"/>
    <x v="226"/>
    <x v="1"/>
    <x v="11"/>
    <s v="Knoxville"/>
    <x v="5"/>
    <n v="35"/>
    <n v="475"/>
    <x v="158"/>
    <n v="83125"/>
    <n v="0.5"/>
    <x v="1"/>
    <x v="2"/>
    <x v="1"/>
    <n v="350"/>
    <n v="175"/>
    <n v="175"/>
    <x v="0"/>
  </r>
  <r>
    <x v="2"/>
    <n v="1197831"/>
    <x v="227"/>
    <x v="1"/>
    <x v="11"/>
    <s v="Knoxville"/>
    <x v="0"/>
    <n v="30"/>
    <n v="650"/>
    <x v="214"/>
    <n v="78000"/>
    <n v="0.39999999999999997"/>
    <x v="1"/>
    <x v="2"/>
    <x v="1"/>
    <n v="300"/>
    <n v="120"/>
    <n v="180"/>
    <x v="0"/>
  </r>
  <r>
    <x v="2"/>
    <n v="1197831"/>
    <x v="228"/>
    <x v="1"/>
    <x v="11"/>
    <s v="Knoxville"/>
    <x v="1"/>
    <n v="40"/>
    <n v="650"/>
    <x v="50"/>
    <n v="103999.99999999999"/>
    <n v="0.39999999999999997"/>
    <x v="1"/>
    <x v="2"/>
    <x v="1"/>
    <n v="400"/>
    <n v="159.99999999999997"/>
    <n v="240"/>
    <x v="0"/>
  </r>
  <r>
    <x v="2"/>
    <n v="1197831"/>
    <x v="711"/>
    <x v="1"/>
    <x v="11"/>
    <s v="Knoxville"/>
    <x v="2"/>
    <n v="30"/>
    <n v="475"/>
    <x v="332"/>
    <n v="56999.999999999993"/>
    <n v="0.39999999999999997"/>
    <x v="1"/>
    <x v="2"/>
    <x v="1"/>
    <n v="300"/>
    <n v="119.99999999999999"/>
    <n v="180"/>
    <x v="0"/>
  </r>
  <r>
    <x v="2"/>
    <n v="1197831"/>
    <x v="712"/>
    <x v="1"/>
    <x v="11"/>
    <s v="Knoxville"/>
    <x v="3"/>
    <n v="35"/>
    <n v="375"/>
    <x v="333"/>
    <n v="65625"/>
    <n v="0.5"/>
    <x v="1"/>
    <x v="2"/>
    <x v="1"/>
    <n v="350"/>
    <n v="175"/>
    <n v="175"/>
    <x v="0"/>
  </r>
  <r>
    <x v="2"/>
    <n v="1197831"/>
    <x v="713"/>
    <x v="1"/>
    <x v="11"/>
    <s v="Knoxville"/>
    <x v="4"/>
    <n v="40"/>
    <n v="275"/>
    <x v="236"/>
    <n v="38500"/>
    <n v="0.35"/>
    <x v="1"/>
    <x v="2"/>
    <x v="1"/>
    <n v="400"/>
    <n v="140"/>
    <n v="260"/>
    <x v="0"/>
  </r>
  <r>
    <x v="2"/>
    <n v="1197831"/>
    <x v="714"/>
    <x v="1"/>
    <x v="11"/>
    <s v="Knoxville"/>
    <x v="5"/>
    <n v="35"/>
    <n v="425"/>
    <x v="159"/>
    <n v="81812.5"/>
    <n v="0.55000000000000004"/>
    <x v="1"/>
    <x v="2"/>
    <x v="1"/>
    <n v="350"/>
    <n v="192.5"/>
    <n v="157.5"/>
    <x v="0"/>
  </r>
  <r>
    <x v="2"/>
    <n v="1197831"/>
    <x v="715"/>
    <x v="1"/>
    <x v="11"/>
    <s v="Knoxville"/>
    <x v="0"/>
    <n v="20"/>
    <n v="675"/>
    <x v="200"/>
    <n v="53999.999999999993"/>
    <n v="0.39999999999999997"/>
    <x v="1"/>
    <x v="2"/>
    <x v="1"/>
    <n v="200"/>
    <n v="79.999999999999986"/>
    <n v="120"/>
    <x v="0"/>
  </r>
  <r>
    <x v="2"/>
    <n v="1197831"/>
    <x v="716"/>
    <x v="1"/>
    <x v="11"/>
    <s v="Knoxville"/>
    <x v="1"/>
    <n v="25.000000000000007"/>
    <n v="675"/>
    <x v="334"/>
    <n v="67500.000000000015"/>
    <n v="0.39999999999999997"/>
    <x v="1"/>
    <x v="2"/>
    <x v="1"/>
    <n v="250.00000000000009"/>
    <n v="100.00000000000003"/>
    <n v="150.00000000000006"/>
    <x v="0"/>
  </r>
  <r>
    <x v="2"/>
    <n v="1197831"/>
    <x v="717"/>
    <x v="1"/>
    <x v="11"/>
    <s v="Knoxville"/>
    <x v="2"/>
    <n v="19.999999999999996"/>
    <n v="500"/>
    <x v="335"/>
    <n v="39999.999999999993"/>
    <n v="0.39999999999999997"/>
    <x v="1"/>
    <x v="2"/>
    <x v="1"/>
    <n v="199.99999999999997"/>
    <n v="79.999999999999986"/>
    <n v="119.99999999999999"/>
    <x v="0"/>
  </r>
  <r>
    <x v="2"/>
    <n v="1197831"/>
    <x v="718"/>
    <x v="1"/>
    <x v="11"/>
    <s v="Knoxville"/>
    <x v="3"/>
    <n v="25.000000000000007"/>
    <n v="400"/>
    <x v="336"/>
    <n v="50000.000000000015"/>
    <n v="0.5"/>
    <x v="1"/>
    <x v="2"/>
    <x v="1"/>
    <n v="250.00000000000009"/>
    <n v="125.00000000000004"/>
    <n v="125.00000000000004"/>
    <x v="0"/>
  </r>
  <r>
    <x v="2"/>
    <n v="1197831"/>
    <x v="719"/>
    <x v="1"/>
    <x v="11"/>
    <s v="Knoxville"/>
    <x v="4"/>
    <n v="30"/>
    <n v="300"/>
    <x v="125"/>
    <n v="31499.999999999996"/>
    <n v="0.35"/>
    <x v="1"/>
    <x v="3"/>
    <x v="1"/>
    <n v="300"/>
    <n v="104.99999999999999"/>
    <n v="195"/>
    <x v="0"/>
  </r>
  <r>
    <x v="2"/>
    <n v="1197831"/>
    <x v="720"/>
    <x v="1"/>
    <x v="11"/>
    <s v="Knoxville"/>
    <x v="5"/>
    <n v="25.000000000000007"/>
    <n v="575"/>
    <x v="337"/>
    <n v="79062.500000000029"/>
    <n v="0.55000000000000004"/>
    <x v="1"/>
    <x v="3"/>
    <x v="1"/>
    <n v="250.00000000000006"/>
    <n v="137.50000000000006"/>
    <n v="112.5"/>
    <x v="0"/>
  </r>
  <r>
    <x v="2"/>
    <n v="1197831"/>
    <x v="721"/>
    <x v="1"/>
    <x v="11"/>
    <s v="Knoxville"/>
    <x v="0"/>
    <n v="14.999999999999996"/>
    <n v="725"/>
    <x v="338"/>
    <n v="43499.999999999985"/>
    <n v="0.39999999999999997"/>
    <x v="1"/>
    <x v="3"/>
    <x v="1"/>
    <n v="149.99999999999997"/>
    <n v="59.999999999999979"/>
    <n v="89.999999999999986"/>
    <x v="0"/>
  </r>
  <r>
    <x v="2"/>
    <n v="1197831"/>
    <x v="722"/>
    <x v="1"/>
    <x v="11"/>
    <s v="Knoxville"/>
    <x v="1"/>
    <n v="25.000000000000007"/>
    <n v="750"/>
    <x v="339"/>
    <n v="75000.000000000015"/>
    <n v="0.39999999999999997"/>
    <x v="1"/>
    <x v="3"/>
    <x v="1"/>
    <n v="250.00000000000009"/>
    <n v="100.00000000000001"/>
    <n v="150.00000000000006"/>
    <x v="0"/>
  </r>
  <r>
    <x v="2"/>
    <n v="1197831"/>
    <x v="723"/>
    <x v="1"/>
    <x v="11"/>
    <s v="Knoxville"/>
    <x v="2"/>
    <n v="19.999999999999996"/>
    <n v="600"/>
    <x v="340"/>
    <n v="47999.999999999993"/>
    <n v="0.39999999999999997"/>
    <x v="1"/>
    <x v="3"/>
    <x v="1"/>
    <n v="199.99999999999997"/>
    <n v="79.999999999999986"/>
    <n v="120"/>
    <x v="0"/>
  </r>
  <r>
    <x v="2"/>
    <n v="1197831"/>
    <x v="229"/>
    <x v="1"/>
    <x v="11"/>
    <s v="Knoxville"/>
    <x v="3"/>
    <n v="30.000000000000004"/>
    <n v="525"/>
    <x v="341"/>
    <n v="78750.000000000015"/>
    <n v="0.5"/>
    <x v="1"/>
    <x v="3"/>
    <x v="1"/>
    <n v="300.00000000000006"/>
    <n v="150.00000000000003"/>
    <n v="150.00000000000003"/>
    <x v="0"/>
  </r>
  <r>
    <x v="2"/>
    <n v="1197831"/>
    <x v="230"/>
    <x v="1"/>
    <x v="11"/>
    <s v="Knoxville"/>
    <x v="4"/>
    <n v="45"/>
    <n v="425"/>
    <x v="174"/>
    <n v="66937.5"/>
    <n v="0.35"/>
    <x v="1"/>
    <x v="3"/>
    <x v="1"/>
    <n v="450"/>
    <n v="157.5"/>
    <n v="292.5"/>
    <x v="0"/>
  </r>
  <r>
    <x v="2"/>
    <n v="1197831"/>
    <x v="231"/>
    <x v="1"/>
    <x v="11"/>
    <s v="Knoxville"/>
    <x v="5"/>
    <n v="40"/>
    <n v="775"/>
    <x v="74"/>
    <n v="170500"/>
    <n v="0.55000000000000004"/>
    <x v="1"/>
    <x v="3"/>
    <x v="1"/>
    <n v="400"/>
    <n v="220"/>
    <n v="180"/>
    <x v="0"/>
  </r>
  <r>
    <x v="2"/>
    <n v="1197831"/>
    <x v="232"/>
    <x v="1"/>
    <x v="11"/>
    <s v="Knoxville"/>
    <x v="0"/>
    <n v="40"/>
    <n v="775"/>
    <x v="74"/>
    <n v="123999.99999999999"/>
    <n v="0.39999999999999997"/>
    <x v="1"/>
    <x v="3"/>
    <x v="1"/>
    <n v="400"/>
    <n v="159.99999999999997"/>
    <n v="240"/>
    <x v="0"/>
  </r>
  <r>
    <x v="2"/>
    <n v="1197831"/>
    <x v="233"/>
    <x v="1"/>
    <x v="11"/>
    <s v="Knoxville"/>
    <x v="1"/>
    <n v="45"/>
    <n v="775"/>
    <x v="285"/>
    <n v="139500"/>
    <n v="0.39999999999999997"/>
    <x v="1"/>
    <x v="3"/>
    <x v="1"/>
    <n v="450"/>
    <n v="180"/>
    <n v="270"/>
    <x v="0"/>
  </r>
  <r>
    <x v="2"/>
    <n v="1197831"/>
    <x v="234"/>
    <x v="1"/>
    <x v="11"/>
    <s v="Knoxville"/>
    <x v="2"/>
    <n v="40"/>
    <n v="650"/>
    <x v="50"/>
    <n v="103999.99999999999"/>
    <n v="0.39999999999999997"/>
    <x v="1"/>
    <x v="3"/>
    <x v="1"/>
    <n v="400"/>
    <n v="159.99999999999997"/>
    <n v="240"/>
    <x v="0"/>
  </r>
  <r>
    <x v="2"/>
    <n v="1197831"/>
    <x v="235"/>
    <x v="1"/>
    <x v="11"/>
    <s v="Knoxville"/>
    <x v="3"/>
    <n v="40"/>
    <n v="600"/>
    <x v="49"/>
    <n v="120000"/>
    <n v="0.5"/>
    <x v="1"/>
    <x v="3"/>
    <x v="1"/>
    <n v="400"/>
    <n v="200"/>
    <n v="200"/>
    <x v="0"/>
  </r>
  <r>
    <x v="2"/>
    <n v="1197831"/>
    <x v="236"/>
    <x v="1"/>
    <x v="11"/>
    <s v="Knoxville"/>
    <x v="4"/>
    <n v="45"/>
    <n v="500"/>
    <x v="38"/>
    <n v="78750"/>
    <n v="0.35"/>
    <x v="1"/>
    <x v="3"/>
    <x v="1"/>
    <n v="450"/>
    <n v="157.5"/>
    <n v="292.5"/>
    <x v="0"/>
  </r>
  <r>
    <x v="2"/>
    <n v="1197831"/>
    <x v="237"/>
    <x v="1"/>
    <x v="11"/>
    <s v="Knoxville"/>
    <x v="5"/>
    <n v="50"/>
    <n v="875"/>
    <x v="244"/>
    <n v="240625.00000000003"/>
    <n v="0.55000000000000004"/>
    <x v="1"/>
    <x v="3"/>
    <x v="1"/>
    <n v="500"/>
    <n v="275.00000000000006"/>
    <n v="224.99999999999997"/>
    <x v="0"/>
  </r>
  <r>
    <x v="2"/>
    <n v="1197831"/>
    <x v="238"/>
    <x v="1"/>
    <x v="11"/>
    <s v="Knoxville"/>
    <x v="0"/>
    <n v="40"/>
    <n v="825"/>
    <x v="77"/>
    <n v="148499.99999999997"/>
    <n v="0.44999999999999996"/>
    <x v="1"/>
    <x v="3"/>
    <x v="1"/>
    <n v="400"/>
    <n v="179.99999999999997"/>
    <n v="220.00000000000003"/>
    <x v="0"/>
  </r>
  <r>
    <x v="2"/>
    <n v="1197831"/>
    <x v="239"/>
    <x v="1"/>
    <x v="11"/>
    <s v="Knoxville"/>
    <x v="1"/>
    <n v="45"/>
    <n v="825"/>
    <x v="8"/>
    <n v="167062.49999999997"/>
    <n v="0.44999999999999996"/>
    <x v="1"/>
    <x v="3"/>
    <x v="1"/>
    <n v="450"/>
    <n v="202.49999999999997"/>
    <n v="247.50000000000003"/>
    <x v="0"/>
  </r>
  <r>
    <x v="2"/>
    <n v="1197831"/>
    <x v="240"/>
    <x v="1"/>
    <x v="11"/>
    <s v="Knoxville"/>
    <x v="2"/>
    <n v="40"/>
    <n v="975"/>
    <x v="87"/>
    <n v="175499.99999999997"/>
    <n v="0.44999999999999996"/>
    <x v="1"/>
    <x v="3"/>
    <x v="1"/>
    <n v="400"/>
    <n v="179.99999999999997"/>
    <n v="220.00000000000003"/>
    <x v="0"/>
  </r>
  <r>
    <x v="2"/>
    <n v="1197831"/>
    <x v="241"/>
    <x v="1"/>
    <x v="11"/>
    <s v="Knoxville"/>
    <x v="3"/>
    <n v="40"/>
    <n v="575"/>
    <x v="328"/>
    <n v="126500.00000000001"/>
    <n v="0.55000000000000004"/>
    <x v="1"/>
    <x v="3"/>
    <x v="1"/>
    <n v="400"/>
    <n v="220.00000000000003"/>
    <n v="179.99999999999997"/>
    <x v="0"/>
  </r>
  <r>
    <x v="2"/>
    <n v="1197831"/>
    <x v="242"/>
    <x v="1"/>
    <x v="11"/>
    <s v="Knoxville"/>
    <x v="4"/>
    <n v="45"/>
    <n v="550"/>
    <x v="112"/>
    <n v="98999.999999999985"/>
    <n v="0.39999999999999997"/>
    <x v="1"/>
    <x v="3"/>
    <x v="1"/>
    <n v="450"/>
    <n v="179.99999999999997"/>
    <n v="270"/>
    <x v="0"/>
  </r>
  <r>
    <x v="2"/>
    <n v="1197831"/>
    <x v="243"/>
    <x v="1"/>
    <x v="11"/>
    <s v="Knoxville"/>
    <x v="5"/>
    <n v="54.999999999999993"/>
    <n v="825"/>
    <x v="342"/>
    <n v="272250"/>
    <n v="0.60000000000000009"/>
    <x v="1"/>
    <x v="3"/>
    <x v="1"/>
    <n v="549.99999999999989"/>
    <n v="330"/>
    <n v="219.99999999999994"/>
    <x v="0"/>
  </r>
  <r>
    <x v="2"/>
    <n v="1197831"/>
    <x v="244"/>
    <x v="1"/>
    <x v="11"/>
    <s v="Knoxville"/>
    <x v="0"/>
    <n v="45"/>
    <n v="775"/>
    <x v="285"/>
    <n v="156937.49999999997"/>
    <n v="0.44999999999999996"/>
    <x v="1"/>
    <x v="3"/>
    <x v="1"/>
    <n v="450"/>
    <n v="202.49999999999997"/>
    <n v="247.50000000000003"/>
    <x v="0"/>
  </r>
  <r>
    <x v="2"/>
    <n v="1197831"/>
    <x v="245"/>
    <x v="1"/>
    <x v="11"/>
    <s v="Knoxville"/>
    <x v="1"/>
    <n v="55.000000000000007"/>
    <n v="775"/>
    <x v="101"/>
    <n v="191812.5"/>
    <n v="0.44999999999999996"/>
    <x v="1"/>
    <x v="3"/>
    <x v="1"/>
    <n v="550.00000000000011"/>
    <n v="247.5"/>
    <n v="302.50000000000006"/>
    <x v="0"/>
  </r>
  <r>
    <x v="2"/>
    <n v="1197831"/>
    <x v="246"/>
    <x v="1"/>
    <x v="11"/>
    <s v="Knoxville"/>
    <x v="2"/>
    <n v="50"/>
    <n v="950"/>
    <x v="13"/>
    <n v="213749.99999999997"/>
    <n v="0.44999999999999996"/>
    <x v="1"/>
    <x v="3"/>
    <x v="1"/>
    <n v="500"/>
    <n v="224.99999999999997"/>
    <n v="275.00000000000006"/>
    <x v="0"/>
  </r>
  <r>
    <x v="2"/>
    <n v="1197831"/>
    <x v="247"/>
    <x v="1"/>
    <x v="11"/>
    <s v="Knoxville"/>
    <x v="3"/>
    <n v="45"/>
    <n v="475"/>
    <x v="117"/>
    <n v="117562.50000000001"/>
    <n v="0.55000000000000004"/>
    <x v="1"/>
    <x v="3"/>
    <x v="1"/>
    <n v="450"/>
    <n v="247.50000000000003"/>
    <n v="202.49999999999997"/>
    <x v="0"/>
  </r>
  <r>
    <x v="2"/>
    <n v="1197831"/>
    <x v="248"/>
    <x v="1"/>
    <x v="11"/>
    <s v="Knoxville"/>
    <x v="4"/>
    <n v="50"/>
    <n v="475"/>
    <x v="343"/>
    <n v="94999.999999999985"/>
    <n v="0.39999999999999997"/>
    <x v="1"/>
    <x v="3"/>
    <x v="1"/>
    <n v="500"/>
    <n v="199.99999999999997"/>
    <n v="300"/>
    <x v="0"/>
  </r>
  <r>
    <x v="2"/>
    <n v="1197831"/>
    <x v="249"/>
    <x v="1"/>
    <x v="11"/>
    <s v="Knoxville"/>
    <x v="5"/>
    <n v="54.999999999999993"/>
    <n v="725"/>
    <x v="344"/>
    <n v="239250"/>
    <n v="0.60000000000000009"/>
    <x v="1"/>
    <x v="3"/>
    <x v="1"/>
    <n v="549.99999999999989"/>
    <n v="330"/>
    <n v="219.99999999999991"/>
    <x v="0"/>
  </r>
  <r>
    <x v="2"/>
    <n v="1197831"/>
    <x v="250"/>
    <x v="1"/>
    <x v="11"/>
    <s v="Knoxville"/>
    <x v="0"/>
    <n v="50"/>
    <n v="675"/>
    <x v="73"/>
    <n v="151874.99999999997"/>
    <n v="0.44999999999999996"/>
    <x v="1"/>
    <x v="3"/>
    <x v="1"/>
    <n v="500"/>
    <n v="224.99999999999994"/>
    <n v="275.00000000000006"/>
    <x v="0"/>
  </r>
  <r>
    <x v="2"/>
    <n v="1197831"/>
    <x v="251"/>
    <x v="1"/>
    <x v="11"/>
    <s v="Knoxville"/>
    <x v="1"/>
    <n v="50"/>
    <n v="625"/>
    <x v="65"/>
    <n v="140625"/>
    <n v="0.44999999999999996"/>
    <x v="1"/>
    <x v="3"/>
    <x v="1"/>
    <n v="500"/>
    <n v="225"/>
    <n v="275"/>
    <x v="0"/>
  </r>
  <r>
    <x v="2"/>
    <n v="1197831"/>
    <x v="252"/>
    <x v="1"/>
    <x v="11"/>
    <s v="Knoxville"/>
    <x v="2"/>
    <n v="54.999999999999993"/>
    <n v="675"/>
    <x v="345"/>
    <n v="167062.49999999997"/>
    <n v="0.44999999999999996"/>
    <x v="1"/>
    <x v="3"/>
    <x v="1"/>
    <n v="549.99999999999989"/>
    <n v="247.49999999999994"/>
    <n v="302.49999999999994"/>
    <x v="0"/>
  </r>
  <r>
    <x v="2"/>
    <n v="1197831"/>
    <x v="253"/>
    <x v="1"/>
    <x v="11"/>
    <s v="Knoxville"/>
    <x v="3"/>
    <n v="54.999999999999993"/>
    <n v="400"/>
    <x v="211"/>
    <n v="121000"/>
    <n v="0.55000000000000004"/>
    <x v="1"/>
    <x v="3"/>
    <x v="1"/>
    <n v="549.99999999999989"/>
    <n v="302.5"/>
    <n v="247.49999999999991"/>
    <x v="0"/>
  </r>
  <r>
    <x v="2"/>
    <n v="1197831"/>
    <x v="254"/>
    <x v="1"/>
    <x v="11"/>
    <s v="Knoxville"/>
    <x v="4"/>
    <n v="50"/>
    <n v="400"/>
    <x v="46"/>
    <n v="80000"/>
    <n v="0.39999999999999997"/>
    <x v="1"/>
    <x v="4"/>
    <x v="1"/>
    <n v="500"/>
    <n v="200"/>
    <n v="300"/>
    <x v="0"/>
  </r>
  <r>
    <x v="2"/>
    <n v="1197831"/>
    <x v="255"/>
    <x v="1"/>
    <x v="11"/>
    <s v="Knoxville"/>
    <x v="5"/>
    <n v="45"/>
    <n v="625"/>
    <x v="66"/>
    <n v="168750.00000000003"/>
    <n v="0.60000000000000009"/>
    <x v="1"/>
    <x v="4"/>
    <x v="1"/>
    <n v="450"/>
    <n v="270.00000000000006"/>
    <n v="179.99999999999994"/>
    <x v="0"/>
  </r>
  <r>
    <x v="2"/>
    <n v="1197831"/>
    <x v="256"/>
    <x v="1"/>
    <x v="11"/>
    <s v="Knoxville"/>
    <x v="0"/>
    <n v="35"/>
    <n v="575"/>
    <x v="327"/>
    <n v="90562.499999999985"/>
    <n v="0.44999999999999996"/>
    <x v="1"/>
    <x v="4"/>
    <x v="1"/>
    <n v="350"/>
    <n v="157.49999999999997"/>
    <n v="192.50000000000003"/>
    <x v="0"/>
  </r>
  <r>
    <x v="2"/>
    <n v="1197831"/>
    <x v="257"/>
    <x v="1"/>
    <x v="11"/>
    <s v="Knoxville"/>
    <x v="1"/>
    <n v="35"/>
    <n v="575"/>
    <x v="327"/>
    <n v="90562.499999999985"/>
    <n v="0.44999999999999996"/>
    <x v="1"/>
    <x v="4"/>
    <x v="1"/>
    <n v="350"/>
    <n v="157.49999999999997"/>
    <n v="192.50000000000003"/>
    <x v="0"/>
  </r>
  <r>
    <x v="2"/>
    <n v="1197831"/>
    <x v="258"/>
    <x v="1"/>
    <x v="11"/>
    <s v="Knoxville"/>
    <x v="2"/>
    <n v="40"/>
    <n v="525"/>
    <x v="195"/>
    <n v="94499.999999999985"/>
    <n v="0.44999999999999996"/>
    <x v="1"/>
    <x v="4"/>
    <x v="1"/>
    <n v="400"/>
    <n v="179.99999999999997"/>
    <n v="220.00000000000003"/>
    <x v="0"/>
  </r>
  <r>
    <x v="2"/>
    <n v="1197831"/>
    <x v="259"/>
    <x v="1"/>
    <x v="11"/>
    <s v="Knoxville"/>
    <x v="3"/>
    <n v="40"/>
    <n v="375"/>
    <x v="149"/>
    <n v="82500"/>
    <n v="0.55000000000000004"/>
    <x v="1"/>
    <x v="4"/>
    <x v="1"/>
    <n v="400"/>
    <n v="220"/>
    <n v="180"/>
    <x v="0"/>
  </r>
  <r>
    <x v="2"/>
    <n v="1197831"/>
    <x v="260"/>
    <x v="1"/>
    <x v="11"/>
    <s v="Knoxville"/>
    <x v="4"/>
    <n v="35"/>
    <n v="350"/>
    <x v="208"/>
    <n v="48999.999999999993"/>
    <n v="0.39999999999999997"/>
    <x v="1"/>
    <x v="4"/>
    <x v="1"/>
    <n v="350"/>
    <n v="139.99999999999997"/>
    <n v="210"/>
    <x v="0"/>
  </r>
  <r>
    <x v="2"/>
    <n v="1197831"/>
    <x v="261"/>
    <x v="1"/>
    <x v="11"/>
    <s v="Knoxville"/>
    <x v="5"/>
    <n v="45"/>
    <n v="525"/>
    <x v="44"/>
    <n v="141750.00000000003"/>
    <n v="0.60000000000000009"/>
    <x v="1"/>
    <x v="4"/>
    <x v="1"/>
    <n v="450"/>
    <n v="270.00000000000006"/>
    <n v="179.99999999999994"/>
    <x v="0"/>
  </r>
  <r>
    <x v="2"/>
    <n v="1197831"/>
    <x v="262"/>
    <x v="1"/>
    <x v="11"/>
    <s v="Knoxville"/>
    <x v="0"/>
    <n v="30.000000000000004"/>
    <n v="675"/>
    <x v="346"/>
    <n v="91125"/>
    <n v="0.44999999999999996"/>
    <x v="1"/>
    <x v="4"/>
    <x v="1"/>
    <n v="300.00000000000006"/>
    <n v="135"/>
    <n v="165.00000000000006"/>
    <x v="0"/>
  </r>
  <r>
    <x v="2"/>
    <n v="1197831"/>
    <x v="263"/>
    <x v="1"/>
    <x v="11"/>
    <s v="Knoxville"/>
    <x v="1"/>
    <n v="30.000000000000004"/>
    <n v="675"/>
    <x v="346"/>
    <n v="91125"/>
    <n v="0.44999999999999996"/>
    <x v="1"/>
    <x v="4"/>
    <x v="1"/>
    <n v="300.00000000000006"/>
    <n v="135"/>
    <n v="165.00000000000006"/>
    <x v="0"/>
  </r>
  <r>
    <x v="2"/>
    <n v="1197831"/>
    <x v="264"/>
    <x v="1"/>
    <x v="11"/>
    <s v="Knoxville"/>
    <x v="2"/>
    <n v="55.000000000000007"/>
    <n v="600"/>
    <x v="222"/>
    <n v="148500"/>
    <n v="0.44999999999999996"/>
    <x v="1"/>
    <x v="4"/>
    <x v="1"/>
    <n v="550.00000000000011"/>
    <n v="247.5"/>
    <n v="302.50000000000011"/>
    <x v="0"/>
  </r>
  <r>
    <x v="2"/>
    <n v="1197831"/>
    <x v="265"/>
    <x v="1"/>
    <x v="11"/>
    <s v="Knoxville"/>
    <x v="3"/>
    <n v="55.000000000000007"/>
    <n v="475"/>
    <x v="347"/>
    <n v="143687.50000000003"/>
    <n v="0.55000000000000004"/>
    <x v="1"/>
    <x v="4"/>
    <x v="1"/>
    <n v="550.00000000000011"/>
    <n v="302.50000000000006"/>
    <n v="247.5"/>
    <x v="0"/>
  </r>
  <r>
    <x v="2"/>
    <n v="1197831"/>
    <x v="266"/>
    <x v="1"/>
    <x v="11"/>
    <s v="Knoxville"/>
    <x v="4"/>
    <n v="54.999999999999993"/>
    <n v="450"/>
    <x v="348"/>
    <n v="98999.999999999985"/>
    <n v="0.39999999999999997"/>
    <x v="1"/>
    <x v="4"/>
    <x v="1"/>
    <n v="549.99999999999989"/>
    <n v="219.99999999999997"/>
    <n v="330"/>
    <x v="0"/>
  </r>
  <r>
    <x v="2"/>
    <n v="1197831"/>
    <x v="267"/>
    <x v="1"/>
    <x v="11"/>
    <s v="Knoxville"/>
    <x v="5"/>
    <n v="65"/>
    <n v="650"/>
    <x v="108"/>
    <n v="253500.00000000003"/>
    <n v="0.60000000000000009"/>
    <x v="1"/>
    <x v="4"/>
    <x v="1"/>
    <n v="650"/>
    <n v="390.00000000000006"/>
    <n v="259.99999999999994"/>
    <x v="0"/>
  </r>
  <r>
    <x v="2"/>
    <n v="1197831"/>
    <x v="268"/>
    <x v="1"/>
    <x v="11"/>
    <s v="Knoxville"/>
    <x v="0"/>
    <n v="54.999999999999993"/>
    <n v="800"/>
    <x v="349"/>
    <n v="197999.99999999994"/>
    <n v="0.44999999999999996"/>
    <x v="1"/>
    <x v="4"/>
    <x v="1"/>
    <n v="549.99999999999989"/>
    <n v="247.49999999999991"/>
    <n v="302.5"/>
    <x v="0"/>
  </r>
  <r>
    <x v="2"/>
    <n v="1197831"/>
    <x v="269"/>
    <x v="1"/>
    <x v="11"/>
    <s v="Knoxville"/>
    <x v="1"/>
    <n v="54.999999999999993"/>
    <n v="800"/>
    <x v="349"/>
    <n v="197999.99999999994"/>
    <n v="0.44999999999999996"/>
    <x v="1"/>
    <x v="4"/>
    <x v="1"/>
    <n v="549.99999999999989"/>
    <n v="247.49999999999991"/>
    <n v="302.5"/>
    <x v="0"/>
  </r>
  <r>
    <x v="2"/>
    <n v="1197831"/>
    <x v="270"/>
    <x v="1"/>
    <x v="11"/>
    <s v="Knoxville"/>
    <x v="2"/>
    <n v="60"/>
    <n v="700"/>
    <x v="81"/>
    <n v="188999.99999999997"/>
    <n v="0.44999999999999996"/>
    <x v="1"/>
    <x v="4"/>
    <x v="1"/>
    <n v="600"/>
    <n v="269.99999999999994"/>
    <n v="330.00000000000006"/>
    <x v="0"/>
  </r>
  <r>
    <x v="2"/>
    <n v="1197831"/>
    <x v="271"/>
    <x v="1"/>
    <x v="11"/>
    <s v="Knoxville"/>
    <x v="3"/>
    <n v="60"/>
    <n v="550"/>
    <x v="77"/>
    <n v="181500.00000000003"/>
    <n v="0.55000000000000004"/>
    <x v="1"/>
    <x v="4"/>
    <x v="1"/>
    <n v="600"/>
    <n v="330.00000000000006"/>
    <n v="269.99999999999994"/>
    <x v="0"/>
  </r>
  <r>
    <x v="2"/>
    <n v="1197831"/>
    <x v="272"/>
    <x v="1"/>
    <x v="11"/>
    <s v="Knoxville"/>
    <x v="4"/>
    <n v="54.999999999999993"/>
    <n v="500"/>
    <x v="350"/>
    <n v="109999.99999999997"/>
    <n v="0.39999999999999997"/>
    <x v="1"/>
    <x v="4"/>
    <x v="1"/>
    <n v="549.99999999999989"/>
    <n v="219.99999999999994"/>
    <n v="329.99999999999994"/>
    <x v="0"/>
  </r>
  <r>
    <x v="2"/>
    <n v="1197831"/>
    <x v="273"/>
    <x v="1"/>
    <x v="11"/>
    <s v="Knoxville"/>
    <x v="5"/>
    <n v="65"/>
    <n v="750"/>
    <x v="63"/>
    <n v="292500.00000000006"/>
    <n v="0.60000000000000009"/>
    <x v="1"/>
    <x v="4"/>
    <x v="1"/>
    <n v="650"/>
    <n v="390.00000000000006"/>
    <n v="259.99999999999994"/>
    <x v="0"/>
  </r>
  <r>
    <x v="0"/>
    <n v="1185732"/>
    <x v="274"/>
    <x v="1"/>
    <x v="11"/>
    <s v="Knoxville"/>
    <x v="0"/>
    <n v="35"/>
    <n v="425"/>
    <x v="159"/>
    <n v="59500"/>
    <n v="0.4"/>
    <x v="1"/>
    <x v="4"/>
    <x v="1"/>
    <n v="350"/>
    <n v="140"/>
    <n v="210"/>
    <x v="0"/>
  </r>
  <r>
    <x v="0"/>
    <n v="1185732"/>
    <x v="275"/>
    <x v="1"/>
    <x v="11"/>
    <s v="Knoxville"/>
    <x v="1"/>
    <n v="35"/>
    <n v="225"/>
    <x v="122"/>
    <n v="27562.5"/>
    <n v="0.35"/>
    <x v="1"/>
    <x v="4"/>
    <x v="1"/>
    <n v="350"/>
    <n v="122.5"/>
    <n v="227.5"/>
    <x v="0"/>
  </r>
  <r>
    <x v="0"/>
    <n v="1185732"/>
    <x v="276"/>
    <x v="1"/>
    <x v="11"/>
    <s v="Knoxville"/>
    <x v="2"/>
    <n v="25"/>
    <n v="225"/>
    <x v="182"/>
    <n v="19687.5"/>
    <n v="0.35"/>
    <x v="1"/>
    <x v="4"/>
    <x v="1"/>
    <n v="250"/>
    <n v="87.5"/>
    <n v="162.5"/>
    <x v="0"/>
  </r>
  <r>
    <x v="0"/>
    <n v="1185732"/>
    <x v="277"/>
    <x v="1"/>
    <x v="11"/>
    <s v="Knoxville"/>
    <x v="3"/>
    <n v="30.000000000000004"/>
    <n v="75"/>
    <x v="305"/>
    <n v="9000.0000000000018"/>
    <n v="0.4"/>
    <x v="1"/>
    <x v="4"/>
    <x v="1"/>
    <n v="300.00000000000006"/>
    <n v="120.00000000000003"/>
    <n v="180.00000000000003"/>
    <x v="0"/>
  </r>
  <r>
    <x v="0"/>
    <n v="1185732"/>
    <x v="278"/>
    <x v="3"/>
    <x v="12"/>
    <s v="Omaha"/>
    <x v="4"/>
    <n v="44.999999999999993"/>
    <n v="125"/>
    <x v="351"/>
    <n v="19687.499999999996"/>
    <n v="0.35"/>
    <x v="1"/>
    <x v="4"/>
    <x v="1"/>
    <n v="449.99999999999994"/>
    <n v="157.49999999999997"/>
    <n v="292.5"/>
    <x v="0"/>
  </r>
  <r>
    <x v="0"/>
    <n v="1185732"/>
    <x v="279"/>
    <x v="3"/>
    <x v="12"/>
    <s v="Omaha"/>
    <x v="5"/>
    <n v="35"/>
    <n v="225"/>
    <x v="122"/>
    <n v="39375"/>
    <n v="0.5"/>
    <x v="1"/>
    <x v="4"/>
    <x v="1"/>
    <n v="350"/>
    <n v="175"/>
    <n v="175"/>
    <x v="0"/>
  </r>
  <r>
    <x v="0"/>
    <n v="1185732"/>
    <x v="280"/>
    <x v="3"/>
    <x v="12"/>
    <s v="Omaha"/>
    <x v="0"/>
    <n v="35"/>
    <n v="475"/>
    <x v="158"/>
    <n v="66500"/>
    <n v="0.4"/>
    <x v="1"/>
    <x v="4"/>
    <x v="1"/>
    <n v="350"/>
    <n v="140"/>
    <n v="210"/>
    <x v="0"/>
  </r>
  <r>
    <x v="0"/>
    <n v="1185732"/>
    <x v="281"/>
    <x v="3"/>
    <x v="12"/>
    <s v="Omaha"/>
    <x v="1"/>
    <n v="35"/>
    <n v="125"/>
    <x v="317"/>
    <n v="15312.499999999998"/>
    <n v="0.35"/>
    <x v="1"/>
    <x v="4"/>
    <x v="1"/>
    <n v="350"/>
    <n v="122.49999999999999"/>
    <n v="227.5"/>
    <x v="0"/>
  </r>
  <r>
    <x v="0"/>
    <n v="1185732"/>
    <x v="282"/>
    <x v="3"/>
    <x v="12"/>
    <s v="Omaha"/>
    <x v="2"/>
    <n v="25"/>
    <n v="175"/>
    <x v="317"/>
    <n v="15312.499999999998"/>
    <n v="0.35"/>
    <x v="1"/>
    <x v="4"/>
    <x v="1"/>
    <n v="250"/>
    <n v="87.499999999999986"/>
    <n v="162.5"/>
    <x v="0"/>
  </r>
  <r>
    <x v="0"/>
    <n v="1185732"/>
    <x v="283"/>
    <x v="3"/>
    <x v="12"/>
    <s v="Omaha"/>
    <x v="3"/>
    <n v="30.000000000000004"/>
    <n v="50"/>
    <x v="352"/>
    <n v="6000.0000000000009"/>
    <n v="0.4"/>
    <x v="1"/>
    <x v="4"/>
    <x v="1"/>
    <n v="300.00000000000006"/>
    <n v="120.00000000000001"/>
    <n v="180"/>
    <x v="0"/>
  </r>
  <r>
    <x v="0"/>
    <n v="1185732"/>
    <x v="284"/>
    <x v="3"/>
    <x v="12"/>
    <s v="Omaha"/>
    <x v="4"/>
    <n v="44.999999999999993"/>
    <n v="125"/>
    <x v="351"/>
    <n v="19687.499999999996"/>
    <n v="0.35"/>
    <x v="1"/>
    <x v="4"/>
    <x v="1"/>
    <n v="449.99999999999994"/>
    <n v="157.49999999999997"/>
    <n v="292.5"/>
    <x v="0"/>
  </r>
  <r>
    <x v="0"/>
    <n v="1185732"/>
    <x v="285"/>
    <x v="3"/>
    <x v="12"/>
    <s v="Omaha"/>
    <x v="5"/>
    <n v="35"/>
    <n v="200"/>
    <x v="136"/>
    <n v="35000"/>
    <n v="0.5"/>
    <x v="1"/>
    <x v="11"/>
    <x v="1"/>
    <n v="350"/>
    <n v="175"/>
    <n v="175"/>
    <x v="0"/>
  </r>
  <r>
    <x v="0"/>
    <n v="1185732"/>
    <x v="286"/>
    <x v="3"/>
    <x v="12"/>
    <s v="Omaha"/>
    <x v="0"/>
    <n v="40"/>
    <n v="420"/>
    <x v="353"/>
    <n v="67200"/>
    <n v="0.4"/>
    <x v="1"/>
    <x v="11"/>
    <x v="1"/>
    <n v="400"/>
    <n v="160"/>
    <n v="240"/>
    <x v="0"/>
  </r>
  <r>
    <x v="0"/>
    <n v="1185732"/>
    <x v="287"/>
    <x v="3"/>
    <x v="12"/>
    <s v="Omaha"/>
    <x v="1"/>
    <n v="40"/>
    <n v="100"/>
    <x v="123"/>
    <n v="14000"/>
    <n v="0.35"/>
    <x v="1"/>
    <x v="11"/>
    <x v="1"/>
    <n v="400"/>
    <n v="140"/>
    <n v="260"/>
    <x v="0"/>
  </r>
  <r>
    <x v="0"/>
    <n v="1185732"/>
    <x v="288"/>
    <x v="3"/>
    <x v="12"/>
    <s v="Omaha"/>
    <x v="2"/>
    <n v="30.000000000000004"/>
    <n v="150"/>
    <x v="354"/>
    <n v="15750.000000000002"/>
    <n v="0.35"/>
    <x v="1"/>
    <x v="11"/>
    <x v="1"/>
    <n v="300.00000000000006"/>
    <n v="105.00000000000001"/>
    <n v="195.00000000000006"/>
    <x v="0"/>
  </r>
  <r>
    <x v="0"/>
    <n v="1185732"/>
    <x v="289"/>
    <x v="3"/>
    <x v="12"/>
    <s v="Omaha"/>
    <x v="3"/>
    <n v="35"/>
    <n v="0"/>
    <x v="355"/>
    <n v="0"/>
    <n v="0.4"/>
    <x v="1"/>
    <x v="11"/>
    <x v="1"/>
    <n v="4"/>
    <n v="0"/>
    <n v="0"/>
    <x v="1"/>
  </r>
  <r>
    <x v="0"/>
    <n v="1185732"/>
    <x v="290"/>
    <x v="3"/>
    <x v="12"/>
    <s v="Omaha"/>
    <x v="4"/>
    <n v="50"/>
    <n v="50"/>
    <x v="310"/>
    <n v="8750"/>
    <n v="0.35"/>
    <x v="1"/>
    <x v="11"/>
    <x v="1"/>
    <n v="500"/>
    <n v="175"/>
    <n v="325"/>
    <x v="0"/>
  </r>
  <r>
    <x v="0"/>
    <n v="1185732"/>
    <x v="291"/>
    <x v="3"/>
    <x v="12"/>
    <s v="Omaha"/>
    <x v="5"/>
    <n v="40"/>
    <n v="150"/>
    <x v="129"/>
    <n v="30000"/>
    <n v="0.5"/>
    <x v="1"/>
    <x v="11"/>
    <x v="1"/>
    <n v="400"/>
    <n v="200"/>
    <n v="200"/>
    <x v="0"/>
  </r>
  <r>
    <x v="0"/>
    <n v="1185732"/>
    <x v="292"/>
    <x v="3"/>
    <x v="12"/>
    <s v="Omaha"/>
    <x v="0"/>
    <n v="40"/>
    <n v="375"/>
    <x v="149"/>
    <n v="60000"/>
    <n v="0.4"/>
    <x v="1"/>
    <x v="11"/>
    <x v="1"/>
    <n v="400"/>
    <n v="160"/>
    <n v="240"/>
    <x v="0"/>
  </r>
  <r>
    <x v="0"/>
    <n v="1185732"/>
    <x v="293"/>
    <x v="3"/>
    <x v="12"/>
    <s v="Omaha"/>
    <x v="1"/>
    <n v="35"/>
    <n v="75"/>
    <x v="320"/>
    <n v="9187.5"/>
    <n v="0.35"/>
    <x v="1"/>
    <x v="11"/>
    <x v="1"/>
    <n v="350"/>
    <n v="122.5"/>
    <n v="227.5"/>
    <x v="0"/>
  </r>
  <r>
    <x v="0"/>
    <n v="1185732"/>
    <x v="294"/>
    <x v="3"/>
    <x v="12"/>
    <s v="Omaha"/>
    <x v="2"/>
    <n v="25.000000000000007"/>
    <n v="75"/>
    <x v="356"/>
    <n v="6562.5000000000009"/>
    <n v="0.35"/>
    <x v="1"/>
    <x v="11"/>
    <x v="1"/>
    <n v="250.00000000000006"/>
    <n v="87.500000000000014"/>
    <n v="162.50000000000006"/>
    <x v="0"/>
  </r>
  <r>
    <x v="0"/>
    <n v="1185732"/>
    <x v="295"/>
    <x v="3"/>
    <x v="12"/>
    <s v="Omaha"/>
    <x v="3"/>
    <n v="30"/>
    <n v="0"/>
    <x v="355"/>
    <n v="0"/>
    <n v="0.4"/>
    <x v="1"/>
    <x v="11"/>
    <x v="1"/>
    <n v="4"/>
    <n v="0"/>
    <n v="0"/>
    <x v="1"/>
  </r>
  <r>
    <x v="0"/>
    <n v="1185732"/>
    <x v="296"/>
    <x v="3"/>
    <x v="12"/>
    <s v="Omaha"/>
    <x v="4"/>
    <n v="45"/>
    <n v="25"/>
    <x v="186"/>
    <n v="3937.4999999999995"/>
    <n v="0.35"/>
    <x v="1"/>
    <x v="11"/>
    <x v="1"/>
    <n v="450"/>
    <n v="157.49999999999997"/>
    <n v="292.5"/>
    <x v="0"/>
  </r>
  <r>
    <x v="0"/>
    <n v="1185732"/>
    <x v="297"/>
    <x v="3"/>
    <x v="12"/>
    <s v="Omaha"/>
    <x v="5"/>
    <n v="35"/>
    <n v="150"/>
    <x v="304"/>
    <n v="26250"/>
    <n v="0.5"/>
    <x v="1"/>
    <x v="11"/>
    <x v="1"/>
    <n v="350"/>
    <n v="175"/>
    <n v="175"/>
    <x v="0"/>
  </r>
  <r>
    <x v="0"/>
    <n v="1185732"/>
    <x v="298"/>
    <x v="3"/>
    <x v="12"/>
    <s v="Omaha"/>
    <x v="0"/>
    <n v="45"/>
    <n v="420"/>
    <x v="357"/>
    <n v="75600"/>
    <n v="0.4"/>
    <x v="1"/>
    <x v="11"/>
    <x v="1"/>
    <n v="450"/>
    <n v="180"/>
    <n v="270"/>
    <x v="0"/>
  </r>
  <r>
    <x v="0"/>
    <n v="1185732"/>
    <x v="299"/>
    <x v="3"/>
    <x v="12"/>
    <s v="Omaha"/>
    <x v="1"/>
    <n v="40.000000000000007"/>
    <n v="125"/>
    <x v="358"/>
    <n v="17500"/>
    <n v="0.35"/>
    <x v="1"/>
    <x v="11"/>
    <x v="1"/>
    <n v="400.00000000000006"/>
    <n v="140"/>
    <n v="260.00000000000006"/>
    <x v="0"/>
  </r>
  <r>
    <x v="0"/>
    <n v="1185732"/>
    <x v="300"/>
    <x v="3"/>
    <x v="12"/>
    <s v="Omaha"/>
    <x v="2"/>
    <n v="35"/>
    <n v="100"/>
    <x v="319"/>
    <n v="12250"/>
    <n v="0.35"/>
    <x v="1"/>
    <x v="11"/>
    <x v="1"/>
    <n v="350"/>
    <n v="122.5"/>
    <n v="227.5"/>
    <x v="0"/>
  </r>
  <r>
    <x v="0"/>
    <n v="1185732"/>
    <x v="301"/>
    <x v="3"/>
    <x v="12"/>
    <s v="Omaha"/>
    <x v="3"/>
    <n v="35"/>
    <n v="25"/>
    <x v="308"/>
    <n v="3500"/>
    <n v="0.4"/>
    <x v="1"/>
    <x v="11"/>
    <x v="1"/>
    <n v="350"/>
    <n v="140"/>
    <n v="210"/>
    <x v="0"/>
  </r>
  <r>
    <x v="0"/>
    <n v="1185732"/>
    <x v="302"/>
    <x v="3"/>
    <x v="12"/>
    <s v="Omaha"/>
    <x v="4"/>
    <n v="49.999999999999993"/>
    <n v="50"/>
    <x v="359"/>
    <n v="8749.9999999999982"/>
    <n v="0.35"/>
    <x v="1"/>
    <x v="11"/>
    <x v="1"/>
    <n v="499.99999999999994"/>
    <n v="174.99999999999997"/>
    <n v="324.99999999999994"/>
    <x v="0"/>
  </r>
  <r>
    <x v="0"/>
    <n v="1185732"/>
    <x v="303"/>
    <x v="3"/>
    <x v="12"/>
    <s v="Omaha"/>
    <x v="5"/>
    <n v="54.999999999999993"/>
    <n v="150"/>
    <x v="360"/>
    <n v="41249.999999999993"/>
    <n v="0.5"/>
    <x v="1"/>
    <x v="11"/>
    <x v="1"/>
    <n v="549.99999999999989"/>
    <n v="274.99999999999994"/>
    <n v="274.99999999999994"/>
    <x v="0"/>
  </r>
  <r>
    <x v="0"/>
    <n v="1185732"/>
    <x v="304"/>
    <x v="3"/>
    <x v="12"/>
    <s v="Omaha"/>
    <x v="0"/>
    <n v="40"/>
    <n v="400"/>
    <x v="175"/>
    <n v="64000"/>
    <n v="0.4"/>
    <x v="1"/>
    <x v="11"/>
    <x v="1"/>
    <n v="400"/>
    <n v="160"/>
    <n v="240"/>
    <x v="0"/>
  </r>
  <r>
    <x v="0"/>
    <n v="1185732"/>
    <x v="305"/>
    <x v="3"/>
    <x v="12"/>
    <s v="Omaha"/>
    <x v="1"/>
    <n v="35.000000000000007"/>
    <n v="150"/>
    <x v="307"/>
    <n v="18375"/>
    <n v="0.35"/>
    <x v="1"/>
    <x v="11"/>
    <x v="1"/>
    <n v="350.00000000000006"/>
    <n v="122.5"/>
    <n v="227.50000000000006"/>
    <x v="0"/>
  </r>
  <r>
    <x v="0"/>
    <n v="1185732"/>
    <x v="306"/>
    <x v="3"/>
    <x v="12"/>
    <s v="Omaha"/>
    <x v="2"/>
    <n v="30.000000000000004"/>
    <n v="175"/>
    <x v="307"/>
    <n v="18375"/>
    <n v="0.35"/>
    <x v="1"/>
    <x v="11"/>
    <x v="1"/>
    <n v="300.00000000000006"/>
    <n v="105"/>
    <n v="195.00000000000003"/>
    <x v="0"/>
  </r>
  <r>
    <x v="0"/>
    <n v="1185732"/>
    <x v="307"/>
    <x v="3"/>
    <x v="12"/>
    <s v="Omaha"/>
    <x v="3"/>
    <n v="30.000000000000004"/>
    <n v="150"/>
    <x v="354"/>
    <n v="18000.000000000004"/>
    <n v="0.4"/>
    <x v="1"/>
    <x v="11"/>
    <x v="1"/>
    <n v="300.00000000000006"/>
    <n v="120.00000000000003"/>
    <n v="180.00000000000003"/>
    <x v="0"/>
  </r>
  <r>
    <x v="0"/>
    <n v="1185732"/>
    <x v="308"/>
    <x v="3"/>
    <x v="12"/>
    <s v="Omaha"/>
    <x v="4"/>
    <n v="45"/>
    <n v="150"/>
    <x v="314"/>
    <n v="23625"/>
    <n v="0.35"/>
    <x v="1"/>
    <x v="11"/>
    <x v="1"/>
    <n v="450"/>
    <n v="157.5"/>
    <n v="292.5"/>
    <x v="0"/>
  </r>
  <r>
    <x v="0"/>
    <n v="1185732"/>
    <x v="309"/>
    <x v="3"/>
    <x v="12"/>
    <s v="Omaha"/>
    <x v="5"/>
    <n v="50"/>
    <n v="325"/>
    <x v="133"/>
    <n v="81250"/>
    <n v="0.5"/>
    <x v="1"/>
    <x v="11"/>
    <x v="1"/>
    <n v="500"/>
    <n v="250"/>
    <n v="250"/>
    <x v="0"/>
  </r>
  <r>
    <x v="0"/>
    <n v="1185732"/>
    <x v="310"/>
    <x v="3"/>
    <x v="12"/>
    <s v="Omaha"/>
    <x v="0"/>
    <n v="45"/>
    <n v="550"/>
    <x v="112"/>
    <n v="99000"/>
    <n v="0.4"/>
    <x v="1"/>
    <x v="11"/>
    <x v="1"/>
    <n v="450"/>
    <n v="180"/>
    <n v="270"/>
    <x v="0"/>
  </r>
  <r>
    <x v="0"/>
    <n v="1185732"/>
    <x v="311"/>
    <x v="3"/>
    <x v="12"/>
    <s v="Omaha"/>
    <x v="1"/>
    <n v="40.000000000000007"/>
    <n v="300"/>
    <x v="202"/>
    <n v="42000"/>
    <n v="0.35"/>
    <x v="1"/>
    <x v="11"/>
    <x v="1"/>
    <n v="400.00000000000006"/>
    <n v="140"/>
    <n v="260.00000000000006"/>
    <x v="0"/>
  </r>
  <r>
    <x v="0"/>
    <n v="1185732"/>
    <x v="312"/>
    <x v="3"/>
    <x v="12"/>
    <s v="Omaha"/>
    <x v="2"/>
    <n v="35"/>
    <n v="225"/>
    <x v="122"/>
    <n v="27562.5"/>
    <n v="0.35"/>
    <x v="1"/>
    <x v="11"/>
    <x v="1"/>
    <n v="350"/>
    <n v="122.5"/>
    <n v="227.5"/>
    <x v="0"/>
  </r>
  <r>
    <x v="0"/>
    <n v="1185732"/>
    <x v="313"/>
    <x v="3"/>
    <x v="12"/>
    <s v="Omaha"/>
    <x v="3"/>
    <n v="35"/>
    <n v="175"/>
    <x v="183"/>
    <n v="24500"/>
    <n v="0.4"/>
    <x v="1"/>
    <x v="11"/>
    <x v="1"/>
    <n v="350"/>
    <n v="140"/>
    <n v="210"/>
    <x v="0"/>
  </r>
  <r>
    <x v="0"/>
    <n v="1185732"/>
    <x v="314"/>
    <x v="3"/>
    <x v="12"/>
    <s v="Omaha"/>
    <x v="4"/>
    <n v="45"/>
    <n v="175"/>
    <x v="122"/>
    <n v="27562.5"/>
    <n v="0.35"/>
    <x v="1"/>
    <x v="11"/>
    <x v="1"/>
    <n v="450"/>
    <n v="157.5"/>
    <n v="292.5"/>
    <x v="0"/>
  </r>
  <r>
    <x v="0"/>
    <n v="1185732"/>
    <x v="315"/>
    <x v="3"/>
    <x v="12"/>
    <s v="Omaha"/>
    <x v="5"/>
    <n v="50"/>
    <n v="350"/>
    <x v="160"/>
    <n v="87500"/>
    <n v="0.5"/>
    <x v="1"/>
    <x v="5"/>
    <x v="1"/>
    <n v="500"/>
    <n v="250"/>
    <n v="250"/>
    <x v="0"/>
  </r>
  <r>
    <x v="0"/>
    <n v="1185732"/>
    <x v="316"/>
    <x v="3"/>
    <x v="12"/>
    <s v="Omaha"/>
    <x v="0"/>
    <n v="45"/>
    <n v="500"/>
    <x v="38"/>
    <n v="90000"/>
    <n v="0.4"/>
    <x v="1"/>
    <x v="5"/>
    <x v="1"/>
    <n v="450"/>
    <n v="180"/>
    <n v="270"/>
    <x v="0"/>
  </r>
  <r>
    <x v="0"/>
    <n v="1185732"/>
    <x v="317"/>
    <x v="3"/>
    <x v="12"/>
    <s v="Omaha"/>
    <x v="1"/>
    <n v="45.000000000000007"/>
    <n v="275"/>
    <x v="196"/>
    <n v="43312.5"/>
    <n v="0.35"/>
    <x v="1"/>
    <x v="5"/>
    <x v="1"/>
    <n v="450.00000000000006"/>
    <n v="157.5"/>
    <n v="292.50000000000006"/>
    <x v="0"/>
  </r>
  <r>
    <x v="0"/>
    <n v="1185732"/>
    <x v="318"/>
    <x v="3"/>
    <x v="12"/>
    <s v="Omaha"/>
    <x v="2"/>
    <n v="40"/>
    <n v="200"/>
    <x v="135"/>
    <n v="28000"/>
    <n v="0.35"/>
    <x v="1"/>
    <x v="5"/>
    <x v="1"/>
    <n v="400"/>
    <n v="140"/>
    <n v="260"/>
    <x v="0"/>
  </r>
  <r>
    <x v="0"/>
    <n v="1185732"/>
    <x v="319"/>
    <x v="3"/>
    <x v="12"/>
    <s v="Omaha"/>
    <x v="3"/>
    <n v="30.000000000000004"/>
    <n v="125"/>
    <x v="361"/>
    <n v="15000.000000000004"/>
    <n v="0.4"/>
    <x v="1"/>
    <x v="5"/>
    <x v="1"/>
    <n v="300.00000000000006"/>
    <n v="120.00000000000003"/>
    <n v="180.00000000000003"/>
    <x v="0"/>
  </r>
  <r>
    <x v="0"/>
    <n v="1185732"/>
    <x v="320"/>
    <x v="3"/>
    <x v="12"/>
    <s v="Omaha"/>
    <x v="4"/>
    <n v="40"/>
    <n v="100"/>
    <x v="123"/>
    <n v="14000"/>
    <n v="0.35"/>
    <x v="1"/>
    <x v="5"/>
    <x v="1"/>
    <n v="400"/>
    <n v="140"/>
    <n v="260"/>
    <x v="0"/>
  </r>
  <r>
    <x v="0"/>
    <n v="1185732"/>
    <x v="321"/>
    <x v="3"/>
    <x v="12"/>
    <s v="Omaha"/>
    <x v="5"/>
    <n v="45"/>
    <n v="275"/>
    <x v="118"/>
    <n v="61875"/>
    <n v="0.5"/>
    <x v="1"/>
    <x v="5"/>
    <x v="1"/>
    <n v="450"/>
    <n v="225"/>
    <n v="225"/>
    <x v="0"/>
  </r>
  <r>
    <x v="0"/>
    <n v="1185732"/>
    <x v="322"/>
    <x v="3"/>
    <x v="12"/>
    <s v="Omaha"/>
    <x v="0"/>
    <n v="40"/>
    <n v="400"/>
    <x v="175"/>
    <n v="64000"/>
    <n v="0.4"/>
    <x v="1"/>
    <x v="5"/>
    <x v="1"/>
    <n v="400"/>
    <n v="160"/>
    <n v="240"/>
    <x v="0"/>
  </r>
  <r>
    <x v="0"/>
    <n v="1185732"/>
    <x v="323"/>
    <x v="3"/>
    <x v="12"/>
    <s v="Omaha"/>
    <x v="1"/>
    <n v="35.000000000000007"/>
    <n v="200"/>
    <x v="313"/>
    <n v="24500.000000000004"/>
    <n v="0.35"/>
    <x v="1"/>
    <x v="5"/>
    <x v="1"/>
    <n v="350.00000000000006"/>
    <n v="122.50000000000001"/>
    <n v="227.50000000000009"/>
    <x v="0"/>
  </r>
  <r>
    <x v="0"/>
    <n v="1185732"/>
    <x v="324"/>
    <x v="3"/>
    <x v="12"/>
    <s v="Omaha"/>
    <x v="2"/>
    <n v="20"/>
    <n v="100"/>
    <x v="184"/>
    <n v="7000"/>
    <n v="0.35"/>
    <x v="1"/>
    <x v="5"/>
    <x v="1"/>
    <n v="200"/>
    <n v="70"/>
    <n v="130"/>
    <x v="0"/>
  </r>
  <r>
    <x v="0"/>
    <n v="1185732"/>
    <x v="325"/>
    <x v="3"/>
    <x v="12"/>
    <s v="Omaha"/>
    <x v="3"/>
    <n v="20"/>
    <n v="75"/>
    <x v="362"/>
    <n v="6000"/>
    <n v="0.4"/>
    <x v="1"/>
    <x v="5"/>
    <x v="1"/>
    <n v="200"/>
    <n v="80"/>
    <n v="120"/>
    <x v="0"/>
  </r>
  <r>
    <x v="0"/>
    <n v="1185732"/>
    <x v="326"/>
    <x v="3"/>
    <x v="12"/>
    <s v="Omaha"/>
    <x v="4"/>
    <n v="30"/>
    <n v="75"/>
    <x v="363"/>
    <n v="7874.9999999999991"/>
    <n v="0.35"/>
    <x v="1"/>
    <x v="5"/>
    <x v="1"/>
    <n v="300"/>
    <n v="104.99999999999999"/>
    <n v="195"/>
    <x v="0"/>
  </r>
  <r>
    <x v="0"/>
    <n v="1185732"/>
    <x v="327"/>
    <x v="3"/>
    <x v="12"/>
    <s v="Omaha"/>
    <x v="5"/>
    <n v="35"/>
    <n v="150"/>
    <x v="304"/>
    <n v="26250"/>
    <n v="0.5"/>
    <x v="1"/>
    <x v="5"/>
    <x v="1"/>
    <n v="350"/>
    <n v="175"/>
    <n v="175"/>
    <x v="0"/>
  </r>
  <r>
    <x v="0"/>
    <n v="1185732"/>
    <x v="328"/>
    <x v="3"/>
    <x v="12"/>
    <s v="Omaha"/>
    <x v="0"/>
    <n v="40"/>
    <n v="325"/>
    <x v="197"/>
    <n v="52000"/>
    <n v="0.4"/>
    <x v="1"/>
    <x v="5"/>
    <x v="1"/>
    <n v="400"/>
    <n v="160"/>
    <n v="240"/>
    <x v="0"/>
  </r>
  <r>
    <x v="0"/>
    <n v="1185732"/>
    <x v="329"/>
    <x v="3"/>
    <x v="12"/>
    <s v="Omaha"/>
    <x v="1"/>
    <n v="30"/>
    <n v="150"/>
    <x v="187"/>
    <n v="15749.999999999998"/>
    <n v="0.35"/>
    <x v="1"/>
    <x v="5"/>
    <x v="1"/>
    <n v="300"/>
    <n v="104.99999999999999"/>
    <n v="195"/>
    <x v="0"/>
  </r>
  <r>
    <x v="0"/>
    <n v="1185732"/>
    <x v="330"/>
    <x v="3"/>
    <x v="12"/>
    <s v="Omaha"/>
    <x v="2"/>
    <n v="30"/>
    <n v="50"/>
    <x v="362"/>
    <n v="5250"/>
    <n v="0.35"/>
    <x v="1"/>
    <x v="5"/>
    <x v="1"/>
    <n v="300"/>
    <n v="105"/>
    <n v="195"/>
    <x v="0"/>
  </r>
  <r>
    <x v="0"/>
    <n v="1185732"/>
    <x v="331"/>
    <x v="3"/>
    <x v="12"/>
    <s v="Omaha"/>
    <x v="3"/>
    <n v="30"/>
    <n v="25"/>
    <x v="364"/>
    <n v="3000"/>
    <n v="0.4"/>
    <x v="1"/>
    <x v="5"/>
    <x v="1"/>
    <n v="300"/>
    <n v="120"/>
    <n v="180"/>
    <x v="0"/>
  </r>
  <r>
    <x v="0"/>
    <n v="1185732"/>
    <x v="332"/>
    <x v="3"/>
    <x v="12"/>
    <s v="Omaha"/>
    <x v="4"/>
    <n v="40"/>
    <n v="25"/>
    <x v="365"/>
    <n v="3500"/>
    <n v="0.35"/>
    <x v="1"/>
    <x v="5"/>
    <x v="1"/>
    <n v="400"/>
    <n v="140"/>
    <n v="260"/>
    <x v="0"/>
  </r>
  <r>
    <x v="0"/>
    <n v="1185732"/>
    <x v="333"/>
    <x v="3"/>
    <x v="12"/>
    <s v="Omaha"/>
    <x v="5"/>
    <n v="44.999999999999993"/>
    <n v="150"/>
    <x v="303"/>
    <n v="33749.999999999993"/>
    <n v="0.5"/>
    <x v="1"/>
    <x v="5"/>
    <x v="1"/>
    <n v="449.99999999999989"/>
    <n v="224.99999999999994"/>
    <n v="224.99999999999994"/>
    <x v="0"/>
  </r>
  <r>
    <x v="0"/>
    <n v="1185732"/>
    <x v="334"/>
    <x v="3"/>
    <x v="12"/>
    <s v="Omaha"/>
    <x v="0"/>
    <n v="40"/>
    <n v="300"/>
    <x v="150"/>
    <n v="48000"/>
    <n v="0.4"/>
    <x v="1"/>
    <x v="5"/>
    <x v="1"/>
    <n v="400"/>
    <n v="160"/>
    <n v="240"/>
    <x v="0"/>
  </r>
  <r>
    <x v="0"/>
    <n v="1185732"/>
    <x v="335"/>
    <x v="3"/>
    <x v="12"/>
    <s v="Omaha"/>
    <x v="1"/>
    <n v="30.000000000000004"/>
    <n v="150"/>
    <x v="354"/>
    <n v="15750.000000000002"/>
    <n v="0.35"/>
    <x v="1"/>
    <x v="5"/>
    <x v="1"/>
    <n v="300.00000000000006"/>
    <n v="105.00000000000001"/>
    <n v="195.00000000000006"/>
    <x v="0"/>
  </r>
  <r>
    <x v="0"/>
    <n v="1185732"/>
    <x v="336"/>
    <x v="3"/>
    <x v="12"/>
    <s v="Omaha"/>
    <x v="2"/>
    <n v="30.000000000000004"/>
    <n v="95"/>
    <x v="366"/>
    <n v="9975"/>
    <n v="0.35"/>
    <x v="1"/>
    <x v="5"/>
    <x v="1"/>
    <n v="300.00000000000006"/>
    <n v="105"/>
    <n v="195.00000000000003"/>
    <x v="0"/>
  </r>
  <r>
    <x v="0"/>
    <n v="1185732"/>
    <x v="337"/>
    <x v="3"/>
    <x v="12"/>
    <s v="Omaha"/>
    <x v="3"/>
    <n v="30.000000000000004"/>
    <n v="125"/>
    <x v="361"/>
    <n v="15000.000000000004"/>
    <n v="0.4"/>
    <x v="1"/>
    <x v="5"/>
    <x v="1"/>
    <n v="300.00000000000006"/>
    <n v="120.00000000000003"/>
    <n v="180.00000000000003"/>
    <x v="0"/>
  </r>
  <r>
    <x v="0"/>
    <n v="1185732"/>
    <x v="338"/>
    <x v="3"/>
    <x v="12"/>
    <s v="Omaha"/>
    <x v="4"/>
    <n v="49.999999999999993"/>
    <n v="100"/>
    <x v="367"/>
    <n v="17499.999999999996"/>
    <n v="0.35"/>
    <x v="1"/>
    <x v="5"/>
    <x v="1"/>
    <n v="499.99999999999994"/>
    <n v="174.99999999999997"/>
    <n v="324.99999999999994"/>
    <x v="0"/>
  </r>
  <r>
    <x v="0"/>
    <n v="1185732"/>
    <x v="339"/>
    <x v="3"/>
    <x v="12"/>
    <s v="Omaha"/>
    <x v="5"/>
    <n v="54.999999999999986"/>
    <n v="200"/>
    <x v="368"/>
    <n v="54999.999999999985"/>
    <n v="0.5"/>
    <x v="1"/>
    <x v="5"/>
    <x v="1"/>
    <n v="549.99999999999989"/>
    <n v="274.99999999999994"/>
    <n v="274.99999999999994"/>
    <x v="0"/>
  </r>
  <r>
    <x v="0"/>
    <n v="1185732"/>
    <x v="340"/>
    <x v="3"/>
    <x v="12"/>
    <s v="Omaha"/>
    <x v="0"/>
    <n v="49.999999999999993"/>
    <n v="450"/>
    <x v="369"/>
    <n v="90000"/>
    <n v="0.4"/>
    <x v="1"/>
    <x v="5"/>
    <x v="1"/>
    <n v="499.99999999999994"/>
    <n v="200"/>
    <n v="299.99999999999994"/>
    <x v="0"/>
  </r>
  <r>
    <x v="0"/>
    <n v="1185732"/>
    <x v="341"/>
    <x v="3"/>
    <x v="12"/>
    <s v="Omaha"/>
    <x v="1"/>
    <n v="40"/>
    <n v="250"/>
    <x v="124"/>
    <n v="35000"/>
    <n v="0.35"/>
    <x v="1"/>
    <x v="5"/>
    <x v="1"/>
    <n v="400"/>
    <n v="140"/>
    <n v="260"/>
    <x v="0"/>
  </r>
  <r>
    <x v="0"/>
    <n v="1185732"/>
    <x v="342"/>
    <x v="3"/>
    <x v="12"/>
    <s v="Omaha"/>
    <x v="2"/>
    <n v="40"/>
    <n v="200"/>
    <x v="135"/>
    <n v="28000"/>
    <n v="0.35"/>
    <x v="1"/>
    <x v="5"/>
    <x v="1"/>
    <n v="400"/>
    <n v="140"/>
    <n v="260"/>
    <x v="0"/>
  </r>
  <r>
    <x v="0"/>
    <n v="1185732"/>
    <x v="343"/>
    <x v="3"/>
    <x v="12"/>
    <s v="Omaha"/>
    <x v="3"/>
    <n v="40"/>
    <n v="150"/>
    <x v="129"/>
    <n v="24000"/>
    <n v="0.4"/>
    <x v="1"/>
    <x v="5"/>
    <x v="1"/>
    <n v="400"/>
    <n v="160"/>
    <n v="240"/>
    <x v="0"/>
  </r>
  <r>
    <x v="0"/>
    <n v="1185732"/>
    <x v="344"/>
    <x v="3"/>
    <x v="12"/>
    <s v="Omaha"/>
    <x v="4"/>
    <n v="49.999999999999993"/>
    <n v="150"/>
    <x v="370"/>
    <n v="26249.999999999993"/>
    <n v="0.35"/>
    <x v="1"/>
    <x v="5"/>
    <x v="1"/>
    <n v="499.99999999999989"/>
    <n v="174.99999999999994"/>
    <n v="324.99999999999994"/>
    <x v="0"/>
  </r>
  <r>
    <x v="0"/>
    <n v="1185732"/>
    <x v="345"/>
    <x v="3"/>
    <x v="12"/>
    <s v="Omaha"/>
    <x v="5"/>
    <n v="54.999999999999986"/>
    <n v="250"/>
    <x v="371"/>
    <n v="68749.999999999985"/>
    <n v="0.5"/>
    <x v="1"/>
    <x v="5"/>
    <x v="1"/>
    <n v="549.99999999999989"/>
    <n v="274.99999999999994"/>
    <n v="274.99999999999994"/>
    <x v="0"/>
  </r>
  <r>
    <x v="2"/>
    <n v="1197831"/>
    <x v="346"/>
    <x v="3"/>
    <x v="12"/>
    <s v="Omaha"/>
    <x v="0"/>
    <n v="20"/>
    <n v="675"/>
    <x v="200"/>
    <n v="53999.999999999993"/>
    <n v="0.39999999999999997"/>
    <x v="1"/>
    <x v="6"/>
    <x v="1"/>
    <n v="200"/>
    <n v="79.999999999999986"/>
    <n v="120"/>
    <x v="0"/>
  </r>
  <r>
    <x v="2"/>
    <n v="1197831"/>
    <x v="347"/>
    <x v="3"/>
    <x v="12"/>
    <s v="Omaha"/>
    <x v="1"/>
    <n v="30"/>
    <n v="675"/>
    <x v="161"/>
    <n v="81000"/>
    <n v="0.39999999999999997"/>
    <x v="1"/>
    <x v="6"/>
    <x v="1"/>
    <n v="300"/>
    <n v="120"/>
    <n v="180"/>
    <x v="0"/>
  </r>
  <r>
    <x v="2"/>
    <n v="1197831"/>
    <x v="348"/>
    <x v="3"/>
    <x v="12"/>
    <s v="Omaha"/>
    <x v="2"/>
    <n v="30"/>
    <n v="475"/>
    <x v="332"/>
    <n v="56999.999999999993"/>
    <n v="0.39999999999999997"/>
    <x v="1"/>
    <x v="6"/>
    <x v="1"/>
    <n v="300"/>
    <n v="119.99999999999999"/>
    <n v="180"/>
    <x v="0"/>
  </r>
  <r>
    <x v="2"/>
    <n v="1197831"/>
    <x v="349"/>
    <x v="3"/>
    <x v="12"/>
    <s v="Omaha"/>
    <x v="3"/>
    <n v="35"/>
    <n v="475"/>
    <x v="158"/>
    <n v="83125"/>
    <n v="0.5"/>
    <x v="1"/>
    <x v="6"/>
    <x v="1"/>
    <n v="350"/>
    <n v="175"/>
    <n v="175"/>
    <x v="0"/>
  </r>
  <r>
    <x v="2"/>
    <n v="1197831"/>
    <x v="350"/>
    <x v="1"/>
    <x v="13"/>
    <s v="Birmingham"/>
    <x v="4"/>
    <n v="40"/>
    <n v="325"/>
    <x v="197"/>
    <n v="45500"/>
    <n v="0.35"/>
    <x v="1"/>
    <x v="6"/>
    <x v="1"/>
    <n v="400"/>
    <n v="140"/>
    <n v="260"/>
    <x v="0"/>
  </r>
  <r>
    <x v="2"/>
    <n v="1197831"/>
    <x v="351"/>
    <x v="1"/>
    <x v="13"/>
    <s v="Birmingham"/>
    <x v="5"/>
    <n v="35"/>
    <n v="475"/>
    <x v="158"/>
    <n v="91437.500000000015"/>
    <n v="0.55000000000000004"/>
    <x v="1"/>
    <x v="6"/>
    <x v="1"/>
    <n v="350"/>
    <n v="192.50000000000003"/>
    <n v="157.49999999999997"/>
    <x v="0"/>
  </r>
  <r>
    <x v="2"/>
    <n v="1197831"/>
    <x v="352"/>
    <x v="1"/>
    <x v="13"/>
    <s v="Birmingham"/>
    <x v="0"/>
    <n v="25"/>
    <n v="625"/>
    <x v="372"/>
    <n v="62499.999999999993"/>
    <n v="0.39999999999999997"/>
    <x v="1"/>
    <x v="6"/>
    <x v="1"/>
    <n v="250"/>
    <n v="99.999999999999986"/>
    <n v="150"/>
    <x v="0"/>
  </r>
  <r>
    <x v="2"/>
    <n v="1197831"/>
    <x v="353"/>
    <x v="1"/>
    <x v="13"/>
    <s v="Birmingham"/>
    <x v="1"/>
    <n v="35"/>
    <n v="600"/>
    <x v="195"/>
    <n v="84000"/>
    <n v="0.39999999999999997"/>
    <x v="1"/>
    <x v="6"/>
    <x v="1"/>
    <n v="350"/>
    <n v="140"/>
    <n v="210"/>
    <x v="0"/>
  </r>
  <r>
    <x v="2"/>
    <n v="1197831"/>
    <x v="354"/>
    <x v="1"/>
    <x v="13"/>
    <s v="Birmingham"/>
    <x v="2"/>
    <n v="35"/>
    <n v="425"/>
    <x v="159"/>
    <n v="59499.999999999993"/>
    <n v="0.39999999999999997"/>
    <x v="1"/>
    <x v="6"/>
    <x v="1"/>
    <n v="350"/>
    <n v="139.99999999999997"/>
    <n v="210"/>
    <x v="0"/>
  </r>
  <r>
    <x v="2"/>
    <n v="1197831"/>
    <x v="355"/>
    <x v="1"/>
    <x v="13"/>
    <s v="Birmingham"/>
    <x v="3"/>
    <n v="35"/>
    <n v="375"/>
    <x v="333"/>
    <n v="65625"/>
    <n v="0.5"/>
    <x v="1"/>
    <x v="6"/>
    <x v="1"/>
    <n v="350"/>
    <n v="175"/>
    <n v="175"/>
    <x v="0"/>
  </r>
  <r>
    <x v="2"/>
    <n v="1197831"/>
    <x v="356"/>
    <x v="1"/>
    <x v="13"/>
    <s v="Birmingham"/>
    <x v="4"/>
    <n v="40"/>
    <n v="250"/>
    <x v="124"/>
    <n v="35000"/>
    <n v="0.35"/>
    <x v="1"/>
    <x v="6"/>
    <x v="1"/>
    <n v="400"/>
    <n v="140"/>
    <n v="260"/>
    <x v="0"/>
  </r>
  <r>
    <x v="2"/>
    <n v="1197831"/>
    <x v="357"/>
    <x v="1"/>
    <x v="13"/>
    <s v="Birmingham"/>
    <x v="5"/>
    <n v="35"/>
    <n v="450"/>
    <x v="154"/>
    <n v="86625"/>
    <n v="0.55000000000000004"/>
    <x v="1"/>
    <x v="6"/>
    <x v="1"/>
    <n v="350"/>
    <n v="192.5"/>
    <n v="157.5"/>
    <x v="0"/>
  </r>
  <r>
    <x v="2"/>
    <n v="1197831"/>
    <x v="358"/>
    <x v="1"/>
    <x v="13"/>
    <s v="Birmingham"/>
    <x v="0"/>
    <n v="30"/>
    <n v="625"/>
    <x v="205"/>
    <n v="84374.999999999985"/>
    <n v="0.44999999999999996"/>
    <x v="1"/>
    <x v="6"/>
    <x v="1"/>
    <n v="300"/>
    <n v="134.99999999999997"/>
    <n v="165.00000000000003"/>
    <x v="0"/>
  </r>
  <r>
    <x v="2"/>
    <n v="1197831"/>
    <x v="359"/>
    <x v="1"/>
    <x v="13"/>
    <s v="Birmingham"/>
    <x v="1"/>
    <n v="40"/>
    <n v="625"/>
    <x v="53"/>
    <n v="112499.99999999999"/>
    <n v="0.44999999999999996"/>
    <x v="1"/>
    <x v="6"/>
    <x v="1"/>
    <n v="400"/>
    <n v="179.99999999999997"/>
    <n v="220"/>
    <x v="0"/>
  </r>
  <r>
    <x v="2"/>
    <n v="1197831"/>
    <x v="360"/>
    <x v="1"/>
    <x v="13"/>
    <s v="Birmingham"/>
    <x v="2"/>
    <n v="30"/>
    <n v="450"/>
    <x v="200"/>
    <n v="60749.999999999993"/>
    <n v="0.44999999999999996"/>
    <x v="1"/>
    <x v="6"/>
    <x v="1"/>
    <n v="300"/>
    <n v="134.99999999999997"/>
    <n v="165"/>
    <x v="0"/>
  </r>
  <r>
    <x v="2"/>
    <n v="1197831"/>
    <x v="361"/>
    <x v="1"/>
    <x v="13"/>
    <s v="Birmingham"/>
    <x v="3"/>
    <n v="35"/>
    <n v="350"/>
    <x v="208"/>
    <n v="67375"/>
    <n v="0.55000000000000004"/>
    <x v="1"/>
    <x v="6"/>
    <x v="1"/>
    <n v="350"/>
    <n v="192.5"/>
    <n v="157.5"/>
    <x v="0"/>
  </r>
  <r>
    <x v="2"/>
    <n v="1197831"/>
    <x v="362"/>
    <x v="1"/>
    <x v="13"/>
    <s v="Birmingham"/>
    <x v="4"/>
    <n v="40"/>
    <n v="250"/>
    <x v="124"/>
    <n v="40000"/>
    <n v="0.39999999999999997"/>
    <x v="1"/>
    <x v="6"/>
    <x v="1"/>
    <n v="400"/>
    <n v="160"/>
    <n v="240"/>
    <x v="0"/>
  </r>
  <r>
    <x v="2"/>
    <n v="1197831"/>
    <x v="363"/>
    <x v="1"/>
    <x v="13"/>
    <s v="Birmingham"/>
    <x v="5"/>
    <n v="35"/>
    <n v="400"/>
    <x v="162"/>
    <n v="84000.000000000015"/>
    <n v="0.60000000000000009"/>
    <x v="1"/>
    <x v="6"/>
    <x v="1"/>
    <n v="350"/>
    <n v="210.00000000000003"/>
    <n v="139.99999999999997"/>
    <x v="0"/>
  </r>
  <r>
    <x v="2"/>
    <n v="1197831"/>
    <x v="364"/>
    <x v="1"/>
    <x v="13"/>
    <s v="Birmingham"/>
    <x v="0"/>
    <n v="20"/>
    <n v="650"/>
    <x v="197"/>
    <n v="58499.999999999993"/>
    <n v="0.44999999999999996"/>
    <x v="1"/>
    <x v="6"/>
    <x v="1"/>
    <n v="200"/>
    <n v="89.999999999999986"/>
    <n v="110"/>
    <x v="0"/>
  </r>
  <r>
    <x v="2"/>
    <n v="1197831"/>
    <x v="365"/>
    <x v="1"/>
    <x v="13"/>
    <s v="Birmingham"/>
    <x v="1"/>
    <n v="20.000000000000007"/>
    <n v="650"/>
    <x v="373"/>
    <n v="58500.000000000015"/>
    <n v="0.44999999999999996"/>
    <x v="1"/>
    <x v="6"/>
    <x v="1"/>
    <n v="200.00000000000006"/>
    <n v="90.000000000000028"/>
    <n v="110.00000000000004"/>
    <x v="0"/>
  </r>
  <r>
    <x v="2"/>
    <n v="1197831"/>
    <x v="366"/>
    <x v="1"/>
    <x v="13"/>
    <s v="Birmingham"/>
    <x v="2"/>
    <n v="14.999999999999996"/>
    <n v="475"/>
    <x v="374"/>
    <n v="32062.499999999989"/>
    <n v="0.44999999999999996"/>
    <x v="1"/>
    <x v="6"/>
    <x v="1"/>
    <n v="149.99999999999997"/>
    <n v="67.499999999999972"/>
    <n v="82.5"/>
    <x v="0"/>
  </r>
  <r>
    <x v="2"/>
    <n v="1197831"/>
    <x v="367"/>
    <x v="1"/>
    <x v="13"/>
    <s v="Birmingham"/>
    <x v="3"/>
    <n v="20.000000000000007"/>
    <n v="375"/>
    <x v="375"/>
    <n v="41250.000000000022"/>
    <n v="0.55000000000000004"/>
    <x v="1"/>
    <x v="6"/>
    <x v="1"/>
    <n v="200.00000000000009"/>
    <n v="110.00000000000006"/>
    <n v="90.000000000000014"/>
    <x v="0"/>
  </r>
  <r>
    <x v="2"/>
    <n v="1197831"/>
    <x v="368"/>
    <x v="1"/>
    <x v="13"/>
    <s v="Birmingham"/>
    <x v="4"/>
    <n v="25"/>
    <n v="275"/>
    <x v="376"/>
    <n v="27499.999999999996"/>
    <n v="0.39999999999999997"/>
    <x v="1"/>
    <x v="6"/>
    <x v="1"/>
    <n v="250"/>
    <n v="99.999999999999986"/>
    <n v="150"/>
    <x v="0"/>
  </r>
  <r>
    <x v="2"/>
    <n v="1197831"/>
    <x v="369"/>
    <x v="1"/>
    <x v="13"/>
    <s v="Birmingham"/>
    <x v="5"/>
    <n v="20.000000000000007"/>
    <n v="550"/>
    <x v="377"/>
    <n v="66000.000000000029"/>
    <n v="0.60000000000000009"/>
    <x v="1"/>
    <x v="6"/>
    <x v="1"/>
    <n v="200.00000000000009"/>
    <n v="120.00000000000006"/>
    <n v="80.000000000000028"/>
    <x v="0"/>
  </r>
  <r>
    <x v="2"/>
    <n v="1197831"/>
    <x v="370"/>
    <x v="1"/>
    <x v="13"/>
    <s v="Birmingham"/>
    <x v="0"/>
    <n v="9.9999999999999964"/>
    <n v="700"/>
    <x v="378"/>
    <n v="31499.999999999985"/>
    <n v="0.44999999999999996"/>
    <x v="1"/>
    <x v="6"/>
    <x v="1"/>
    <n v="99.999999999999957"/>
    <n v="44.999999999999979"/>
    <n v="54.999999999999979"/>
    <x v="1"/>
  </r>
  <r>
    <x v="2"/>
    <n v="1197831"/>
    <x v="371"/>
    <x v="1"/>
    <x v="13"/>
    <s v="Birmingham"/>
    <x v="1"/>
    <n v="20.000000000000007"/>
    <n v="725"/>
    <x v="379"/>
    <n v="65250.000000000022"/>
    <n v="0.44999999999999996"/>
    <x v="1"/>
    <x v="6"/>
    <x v="1"/>
    <n v="200.00000000000009"/>
    <n v="90.000000000000028"/>
    <n v="110.00000000000004"/>
    <x v="0"/>
  </r>
  <r>
    <x v="2"/>
    <n v="1197831"/>
    <x v="372"/>
    <x v="1"/>
    <x v="13"/>
    <s v="Birmingham"/>
    <x v="2"/>
    <n v="14.999999999999996"/>
    <n v="575"/>
    <x v="380"/>
    <n v="38812.499999999993"/>
    <n v="0.44999999999999996"/>
    <x v="1"/>
    <x v="6"/>
    <x v="1"/>
    <n v="149.99999999999997"/>
    <n v="67.499999999999986"/>
    <n v="82.499999999999986"/>
    <x v="0"/>
  </r>
  <r>
    <x v="2"/>
    <n v="1197831"/>
    <x v="373"/>
    <x v="1"/>
    <x v="13"/>
    <s v="Birmingham"/>
    <x v="3"/>
    <n v="35"/>
    <n v="500"/>
    <x v="160"/>
    <n v="96250.000000000015"/>
    <n v="0.55000000000000004"/>
    <x v="1"/>
    <x v="6"/>
    <x v="1"/>
    <n v="350"/>
    <n v="192.50000000000003"/>
    <n v="157.49999999999997"/>
    <x v="0"/>
  </r>
  <r>
    <x v="2"/>
    <n v="1197831"/>
    <x v="374"/>
    <x v="1"/>
    <x v="13"/>
    <s v="Birmingham"/>
    <x v="4"/>
    <n v="50"/>
    <n v="400"/>
    <x v="46"/>
    <n v="80000"/>
    <n v="0.39999999999999997"/>
    <x v="1"/>
    <x v="6"/>
    <x v="1"/>
    <n v="500"/>
    <n v="200"/>
    <n v="300"/>
    <x v="0"/>
  </r>
  <r>
    <x v="2"/>
    <n v="1197831"/>
    <x v="375"/>
    <x v="1"/>
    <x v="13"/>
    <s v="Birmingham"/>
    <x v="5"/>
    <n v="45"/>
    <n v="750"/>
    <x v="73"/>
    <n v="202500.00000000003"/>
    <n v="0.60000000000000009"/>
    <x v="1"/>
    <x v="6"/>
    <x v="1"/>
    <n v="450"/>
    <n v="270.00000000000006"/>
    <n v="179.99999999999997"/>
    <x v="0"/>
  </r>
  <r>
    <x v="2"/>
    <n v="1197831"/>
    <x v="376"/>
    <x v="1"/>
    <x v="13"/>
    <s v="Birmingham"/>
    <x v="0"/>
    <n v="45"/>
    <n v="750"/>
    <x v="73"/>
    <n v="151874.99999999997"/>
    <n v="0.44999999999999996"/>
    <x v="1"/>
    <x v="6"/>
    <x v="1"/>
    <n v="450"/>
    <n v="202.49999999999997"/>
    <n v="247.50000000000003"/>
    <x v="0"/>
  </r>
  <r>
    <x v="2"/>
    <n v="1197831"/>
    <x v="377"/>
    <x v="1"/>
    <x v="13"/>
    <s v="Birmingham"/>
    <x v="1"/>
    <n v="50"/>
    <n v="750"/>
    <x v="68"/>
    <n v="168749.99999999997"/>
    <n v="0.44999999999999996"/>
    <x v="1"/>
    <x v="7"/>
    <x v="1"/>
    <n v="500"/>
    <n v="224.99999999999997"/>
    <n v="275.00000000000006"/>
    <x v="0"/>
  </r>
  <r>
    <x v="2"/>
    <n v="1197831"/>
    <x v="378"/>
    <x v="1"/>
    <x v="13"/>
    <s v="Birmingham"/>
    <x v="2"/>
    <n v="45"/>
    <n v="650"/>
    <x v="61"/>
    <n v="131625"/>
    <n v="0.44999999999999996"/>
    <x v="1"/>
    <x v="7"/>
    <x v="1"/>
    <n v="450"/>
    <n v="202.5"/>
    <n v="247.5"/>
    <x v="0"/>
  </r>
  <r>
    <x v="2"/>
    <n v="1197831"/>
    <x v="379"/>
    <x v="1"/>
    <x v="13"/>
    <s v="Birmingham"/>
    <x v="3"/>
    <n v="45"/>
    <n v="600"/>
    <x v="51"/>
    <n v="148500"/>
    <n v="0.55000000000000004"/>
    <x v="1"/>
    <x v="7"/>
    <x v="1"/>
    <n v="450"/>
    <n v="247.5"/>
    <n v="202.5"/>
    <x v="0"/>
  </r>
  <r>
    <x v="2"/>
    <n v="1197831"/>
    <x v="380"/>
    <x v="1"/>
    <x v="13"/>
    <s v="Birmingham"/>
    <x v="4"/>
    <n v="50"/>
    <n v="500"/>
    <x v="53"/>
    <n v="99999.999999999985"/>
    <n v="0.39999999999999997"/>
    <x v="1"/>
    <x v="7"/>
    <x v="1"/>
    <n v="500"/>
    <n v="199.99999999999997"/>
    <n v="300"/>
    <x v="0"/>
  </r>
  <r>
    <x v="2"/>
    <n v="1197831"/>
    <x v="381"/>
    <x v="1"/>
    <x v="13"/>
    <s v="Birmingham"/>
    <x v="5"/>
    <n v="55.000000000000007"/>
    <n v="875"/>
    <x v="104"/>
    <n v="288750.00000000006"/>
    <n v="0.60000000000000009"/>
    <x v="1"/>
    <x v="7"/>
    <x v="1"/>
    <n v="550.00000000000011"/>
    <n v="330.00000000000006"/>
    <n v="220"/>
    <x v="0"/>
  </r>
  <r>
    <x v="2"/>
    <n v="1197831"/>
    <x v="382"/>
    <x v="1"/>
    <x v="13"/>
    <s v="Birmingham"/>
    <x v="0"/>
    <n v="45"/>
    <n v="825"/>
    <x v="8"/>
    <n v="185624.99999999997"/>
    <n v="0.49999999999999994"/>
    <x v="1"/>
    <x v="7"/>
    <x v="1"/>
    <n v="450"/>
    <n v="224.99999999999997"/>
    <n v="225.00000000000003"/>
    <x v="0"/>
  </r>
  <r>
    <x v="2"/>
    <n v="1197831"/>
    <x v="383"/>
    <x v="1"/>
    <x v="13"/>
    <s v="Birmingham"/>
    <x v="1"/>
    <n v="50"/>
    <n v="825"/>
    <x v="72"/>
    <n v="206249.99999999997"/>
    <n v="0.49999999999999994"/>
    <x v="1"/>
    <x v="7"/>
    <x v="1"/>
    <n v="500"/>
    <n v="249.99999999999997"/>
    <n v="250.00000000000003"/>
    <x v="0"/>
  </r>
  <r>
    <x v="2"/>
    <n v="1197831"/>
    <x v="384"/>
    <x v="1"/>
    <x v="13"/>
    <s v="Birmingham"/>
    <x v="2"/>
    <n v="45"/>
    <n v="975"/>
    <x v="83"/>
    <n v="219374.99999999997"/>
    <n v="0.49999999999999994"/>
    <x v="1"/>
    <x v="7"/>
    <x v="1"/>
    <n v="450"/>
    <n v="224.99999999999997"/>
    <n v="225.00000000000003"/>
    <x v="0"/>
  </r>
  <r>
    <x v="2"/>
    <n v="1197831"/>
    <x v="385"/>
    <x v="1"/>
    <x v="13"/>
    <s v="Birmingham"/>
    <x v="3"/>
    <n v="45"/>
    <n v="575"/>
    <x v="69"/>
    <n v="155250.00000000003"/>
    <n v="0.60000000000000009"/>
    <x v="1"/>
    <x v="7"/>
    <x v="1"/>
    <n v="450"/>
    <n v="270.00000000000006"/>
    <n v="179.99999999999994"/>
    <x v="0"/>
  </r>
  <r>
    <x v="2"/>
    <n v="1197831"/>
    <x v="386"/>
    <x v="1"/>
    <x v="13"/>
    <s v="Birmingham"/>
    <x v="4"/>
    <n v="50"/>
    <n v="525"/>
    <x v="47"/>
    <n v="118124.99999999999"/>
    <n v="0.44999999999999996"/>
    <x v="1"/>
    <x v="7"/>
    <x v="1"/>
    <n v="500"/>
    <n v="224.99999999999997"/>
    <n v="275"/>
    <x v="0"/>
  </r>
  <r>
    <x v="2"/>
    <n v="1197831"/>
    <x v="387"/>
    <x v="1"/>
    <x v="13"/>
    <s v="Birmingham"/>
    <x v="5"/>
    <n v="60"/>
    <n v="800"/>
    <x v="215"/>
    <n v="312000.00000000006"/>
    <n v="0.65000000000000013"/>
    <x v="1"/>
    <x v="7"/>
    <x v="1"/>
    <n v="600"/>
    <n v="390.00000000000006"/>
    <n v="209.99999999999991"/>
    <x v="0"/>
  </r>
  <r>
    <x v="2"/>
    <n v="1197831"/>
    <x v="388"/>
    <x v="1"/>
    <x v="13"/>
    <s v="Birmingham"/>
    <x v="0"/>
    <n v="40"/>
    <n v="750"/>
    <x v="60"/>
    <n v="149999.99999999997"/>
    <n v="0.49999999999999994"/>
    <x v="1"/>
    <x v="7"/>
    <x v="1"/>
    <n v="400"/>
    <n v="199.99999999999997"/>
    <n v="200.00000000000003"/>
    <x v="0"/>
  </r>
  <r>
    <x v="2"/>
    <n v="1197831"/>
    <x v="389"/>
    <x v="1"/>
    <x v="13"/>
    <s v="Birmingham"/>
    <x v="1"/>
    <n v="55.000000000000007"/>
    <n v="750"/>
    <x v="70"/>
    <n v="206250"/>
    <n v="0.49999999999999994"/>
    <x v="1"/>
    <x v="7"/>
    <x v="1"/>
    <n v="550.00000000000011"/>
    <n v="275"/>
    <n v="275.00000000000006"/>
    <x v="0"/>
  </r>
  <r>
    <x v="2"/>
    <n v="1197831"/>
    <x v="390"/>
    <x v="1"/>
    <x v="13"/>
    <s v="Birmingham"/>
    <x v="2"/>
    <n v="55.000000000000007"/>
    <n v="925"/>
    <x v="16"/>
    <n v="254375"/>
    <n v="0.49999999999999994"/>
    <x v="1"/>
    <x v="7"/>
    <x v="1"/>
    <n v="550.00000000000011"/>
    <n v="275"/>
    <n v="275.00000000000006"/>
    <x v="0"/>
  </r>
  <r>
    <x v="2"/>
    <n v="1197831"/>
    <x v="391"/>
    <x v="1"/>
    <x v="13"/>
    <s v="Birmingham"/>
    <x v="3"/>
    <n v="50"/>
    <n v="425"/>
    <x v="42"/>
    <n v="127500.00000000001"/>
    <n v="0.60000000000000009"/>
    <x v="1"/>
    <x v="7"/>
    <x v="1"/>
    <n v="500"/>
    <n v="300.00000000000006"/>
    <n v="199.99999999999997"/>
    <x v="0"/>
  </r>
  <r>
    <x v="2"/>
    <n v="1197831"/>
    <x v="392"/>
    <x v="1"/>
    <x v="13"/>
    <s v="Birmingham"/>
    <x v="4"/>
    <n v="55.000000000000007"/>
    <n v="425"/>
    <x v="257"/>
    <n v="105187.5"/>
    <n v="0.44999999999999996"/>
    <x v="1"/>
    <x v="7"/>
    <x v="1"/>
    <n v="550.00000000000011"/>
    <n v="247.5"/>
    <n v="302.50000000000006"/>
    <x v="0"/>
  </r>
  <r>
    <x v="2"/>
    <n v="1197831"/>
    <x v="393"/>
    <x v="1"/>
    <x v="13"/>
    <s v="Birmingham"/>
    <x v="5"/>
    <n v="60"/>
    <n v="675"/>
    <x v="71"/>
    <n v="263250.00000000006"/>
    <n v="0.65000000000000013"/>
    <x v="1"/>
    <x v="7"/>
    <x v="1"/>
    <n v="600"/>
    <n v="390.00000000000011"/>
    <n v="209.99999999999991"/>
    <x v="0"/>
  </r>
  <r>
    <x v="2"/>
    <n v="1197831"/>
    <x v="394"/>
    <x v="1"/>
    <x v="13"/>
    <s v="Birmingham"/>
    <x v="0"/>
    <n v="55.000000000000007"/>
    <n v="625"/>
    <x v="329"/>
    <n v="171875"/>
    <n v="0.49999999999999994"/>
    <x v="1"/>
    <x v="7"/>
    <x v="1"/>
    <n v="550.00000000000011"/>
    <n v="275"/>
    <n v="275.00000000000011"/>
    <x v="0"/>
  </r>
  <r>
    <x v="2"/>
    <n v="1197831"/>
    <x v="395"/>
    <x v="1"/>
    <x v="13"/>
    <s v="Birmingham"/>
    <x v="1"/>
    <n v="55.000000000000007"/>
    <n v="575"/>
    <x v="76"/>
    <n v="158125"/>
    <n v="0.49999999999999994"/>
    <x v="1"/>
    <x v="7"/>
    <x v="1"/>
    <n v="550.00000000000011"/>
    <n v="275"/>
    <n v="275.00000000000011"/>
    <x v="0"/>
  </r>
  <r>
    <x v="2"/>
    <n v="1197831"/>
    <x v="396"/>
    <x v="1"/>
    <x v="13"/>
    <s v="Birmingham"/>
    <x v="2"/>
    <n v="60"/>
    <n v="625"/>
    <x v="68"/>
    <n v="187499.99999999997"/>
    <n v="0.49999999999999994"/>
    <x v="1"/>
    <x v="7"/>
    <x v="1"/>
    <n v="600"/>
    <n v="299.99999999999994"/>
    <n v="300.00000000000006"/>
    <x v="0"/>
  </r>
  <r>
    <x v="2"/>
    <n v="1197831"/>
    <x v="397"/>
    <x v="1"/>
    <x v="13"/>
    <s v="Birmingham"/>
    <x v="3"/>
    <n v="60"/>
    <n v="350"/>
    <x v="195"/>
    <n v="126000.00000000001"/>
    <n v="0.60000000000000009"/>
    <x v="1"/>
    <x v="7"/>
    <x v="1"/>
    <n v="600"/>
    <n v="360.00000000000006"/>
    <n v="239.99999999999997"/>
    <x v="0"/>
  </r>
  <r>
    <x v="2"/>
    <n v="1197831"/>
    <x v="398"/>
    <x v="1"/>
    <x v="13"/>
    <s v="Birmingham"/>
    <x v="4"/>
    <n v="45"/>
    <n v="350"/>
    <x v="154"/>
    <n v="70875"/>
    <n v="0.44999999999999996"/>
    <x v="1"/>
    <x v="7"/>
    <x v="1"/>
    <n v="450"/>
    <n v="202.5"/>
    <n v="247.5"/>
    <x v="0"/>
  </r>
  <r>
    <x v="2"/>
    <n v="1197831"/>
    <x v="399"/>
    <x v="1"/>
    <x v="13"/>
    <s v="Birmingham"/>
    <x v="5"/>
    <n v="40"/>
    <n v="575"/>
    <x v="328"/>
    <n v="149500.00000000003"/>
    <n v="0.65000000000000013"/>
    <x v="1"/>
    <x v="7"/>
    <x v="1"/>
    <n v="400"/>
    <n v="260.00000000000006"/>
    <n v="139.99999999999994"/>
    <x v="0"/>
  </r>
  <r>
    <x v="2"/>
    <n v="1197831"/>
    <x v="400"/>
    <x v="1"/>
    <x v="13"/>
    <s v="Birmingham"/>
    <x v="0"/>
    <n v="30.000000000000004"/>
    <n v="525"/>
    <x v="341"/>
    <n v="78750"/>
    <n v="0.49999999999999994"/>
    <x v="1"/>
    <x v="7"/>
    <x v="1"/>
    <n v="300.00000000000006"/>
    <n v="150"/>
    <n v="150.00000000000006"/>
    <x v="0"/>
  </r>
  <r>
    <x v="2"/>
    <n v="1197831"/>
    <x v="401"/>
    <x v="1"/>
    <x v="13"/>
    <s v="Birmingham"/>
    <x v="1"/>
    <n v="30.000000000000004"/>
    <n v="525"/>
    <x v="341"/>
    <n v="78750"/>
    <n v="0.49999999999999994"/>
    <x v="1"/>
    <x v="7"/>
    <x v="1"/>
    <n v="300.00000000000006"/>
    <n v="150"/>
    <n v="150.00000000000006"/>
    <x v="0"/>
  </r>
  <r>
    <x v="2"/>
    <n v="1197831"/>
    <x v="402"/>
    <x v="1"/>
    <x v="13"/>
    <s v="Birmingham"/>
    <x v="2"/>
    <n v="35"/>
    <n v="475"/>
    <x v="158"/>
    <n v="83124.999999999985"/>
    <n v="0.49999999999999994"/>
    <x v="1"/>
    <x v="7"/>
    <x v="1"/>
    <n v="350"/>
    <n v="174.99999999999997"/>
    <n v="175.00000000000003"/>
    <x v="0"/>
  </r>
  <r>
    <x v="2"/>
    <n v="1197831"/>
    <x v="403"/>
    <x v="1"/>
    <x v="13"/>
    <s v="Birmingham"/>
    <x v="3"/>
    <n v="35"/>
    <n v="325"/>
    <x v="166"/>
    <n v="68250.000000000015"/>
    <n v="0.60000000000000009"/>
    <x v="1"/>
    <x v="7"/>
    <x v="1"/>
    <n v="350"/>
    <n v="210.00000000000006"/>
    <n v="139.99999999999994"/>
    <x v="0"/>
  </r>
  <r>
    <x v="2"/>
    <n v="1197831"/>
    <x v="404"/>
    <x v="1"/>
    <x v="13"/>
    <s v="Birmingham"/>
    <x v="4"/>
    <n v="30.000000000000004"/>
    <n v="300"/>
    <x v="381"/>
    <n v="40500"/>
    <n v="0.44999999999999996"/>
    <x v="1"/>
    <x v="7"/>
    <x v="1"/>
    <n v="300.00000000000006"/>
    <n v="135"/>
    <n v="165.00000000000006"/>
    <x v="0"/>
  </r>
  <r>
    <x v="2"/>
    <n v="1197831"/>
    <x v="405"/>
    <x v="1"/>
    <x v="13"/>
    <s v="Birmingham"/>
    <x v="5"/>
    <n v="40"/>
    <n v="475"/>
    <x v="237"/>
    <n v="123500.00000000003"/>
    <n v="0.65000000000000013"/>
    <x v="1"/>
    <x v="7"/>
    <x v="1"/>
    <n v="400"/>
    <n v="260.00000000000006"/>
    <n v="139.99999999999994"/>
    <x v="0"/>
  </r>
  <r>
    <x v="2"/>
    <n v="1197831"/>
    <x v="406"/>
    <x v="1"/>
    <x v="13"/>
    <s v="Birmingham"/>
    <x v="0"/>
    <n v="20.000000000000004"/>
    <n v="625"/>
    <x v="382"/>
    <n v="62500.000000000007"/>
    <n v="0.49999999999999994"/>
    <x v="1"/>
    <x v="7"/>
    <x v="1"/>
    <n v="200.00000000000006"/>
    <n v="100.00000000000001"/>
    <n v="100.00000000000003"/>
    <x v="0"/>
  </r>
  <r>
    <x v="2"/>
    <n v="1197831"/>
    <x v="407"/>
    <x v="1"/>
    <x v="13"/>
    <s v="Birmingham"/>
    <x v="1"/>
    <n v="20.000000000000004"/>
    <n v="625"/>
    <x v="382"/>
    <n v="62500.000000000007"/>
    <n v="0.49999999999999994"/>
    <x v="1"/>
    <x v="8"/>
    <x v="1"/>
    <n v="200.00000000000006"/>
    <n v="100.00000000000001"/>
    <n v="100.00000000000003"/>
    <x v="0"/>
  </r>
  <r>
    <x v="2"/>
    <n v="1197831"/>
    <x v="408"/>
    <x v="1"/>
    <x v="13"/>
    <s v="Birmingham"/>
    <x v="2"/>
    <n v="45.000000000000007"/>
    <n v="575"/>
    <x v="331"/>
    <n v="129375"/>
    <n v="0.49999999999999994"/>
    <x v="1"/>
    <x v="8"/>
    <x v="1"/>
    <n v="450.00000000000006"/>
    <n v="225"/>
    <n v="225.00000000000006"/>
    <x v="0"/>
  </r>
  <r>
    <x v="2"/>
    <n v="1197831"/>
    <x v="409"/>
    <x v="1"/>
    <x v="13"/>
    <s v="Birmingham"/>
    <x v="3"/>
    <n v="45.000000000000007"/>
    <n v="450"/>
    <x v="346"/>
    <n v="121500.00000000003"/>
    <n v="0.60000000000000009"/>
    <x v="1"/>
    <x v="8"/>
    <x v="1"/>
    <n v="450.00000000000006"/>
    <n v="270.00000000000006"/>
    <n v="180"/>
    <x v="0"/>
  </r>
  <r>
    <x v="2"/>
    <n v="1197831"/>
    <x v="410"/>
    <x v="1"/>
    <x v="13"/>
    <s v="Birmingham"/>
    <x v="4"/>
    <n v="49.999999999999993"/>
    <n v="425"/>
    <x v="383"/>
    <n v="95624.999999999971"/>
    <n v="0.44999999999999996"/>
    <x v="1"/>
    <x v="8"/>
    <x v="1"/>
    <n v="499.99999999999994"/>
    <n v="224.99999999999994"/>
    <n v="275"/>
    <x v="0"/>
  </r>
  <r>
    <x v="2"/>
    <n v="1197831"/>
    <x v="411"/>
    <x v="1"/>
    <x v="13"/>
    <s v="Birmingham"/>
    <x v="5"/>
    <n v="60"/>
    <n v="625"/>
    <x v="68"/>
    <n v="243750.00000000006"/>
    <n v="0.65000000000000013"/>
    <x v="1"/>
    <x v="8"/>
    <x v="1"/>
    <n v="600"/>
    <n v="390.00000000000011"/>
    <n v="209.99999999999991"/>
    <x v="0"/>
  </r>
  <r>
    <x v="2"/>
    <n v="1197831"/>
    <x v="412"/>
    <x v="1"/>
    <x v="13"/>
    <s v="Birmingham"/>
    <x v="0"/>
    <n v="60"/>
    <n v="775"/>
    <x v="172"/>
    <n v="232499.99999999997"/>
    <n v="0.49999999999999994"/>
    <x v="1"/>
    <x v="8"/>
    <x v="1"/>
    <n v="600"/>
    <n v="299.99999999999994"/>
    <n v="300.00000000000006"/>
    <x v="0"/>
  </r>
  <r>
    <x v="2"/>
    <n v="1197831"/>
    <x v="413"/>
    <x v="1"/>
    <x v="13"/>
    <s v="Birmingham"/>
    <x v="1"/>
    <n v="60"/>
    <n v="775"/>
    <x v="172"/>
    <n v="232499.99999999997"/>
    <n v="0.49999999999999994"/>
    <x v="1"/>
    <x v="8"/>
    <x v="1"/>
    <n v="600"/>
    <n v="299.99999999999994"/>
    <n v="300.00000000000006"/>
    <x v="0"/>
  </r>
  <r>
    <x v="2"/>
    <n v="1197831"/>
    <x v="414"/>
    <x v="1"/>
    <x v="13"/>
    <s v="Birmingham"/>
    <x v="2"/>
    <n v="65"/>
    <n v="700"/>
    <x v="111"/>
    <n v="227499.99999999997"/>
    <n v="0.49999999999999994"/>
    <x v="1"/>
    <x v="8"/>
    <x v="1"/>
    <n v="650"/>
    <n v="324.99999999999994"/>
    <n v="325.00000000000006"/>
    <x v="0"/>
  </r>
  <r>
    <x v="2"/>
    <n v="1197831"/>
    <x v="415"/>
    <x v="1"/>
    <x v="13"/>
    <s v="Birmingham"/>
    <x v="3"/>
    <n v="65"/>
    <n v="550"/>
    <x v="88"/>
    <n v="214500.00000000003"/>
    <n v="0.60000000000000009"/>
    <x v="1"/>
    <x v="8"/>
    <x v="1"/>
    <n v="650"/>
    <n v="390.00000000000006"/>
    <n v="259.99999999999994"/>
    <x v="0"/>
  </r>
  <r>
    <x v="2"/>
    <n v="1197831"/>
    <x v="416"/>
    <x v="1"/>
    <x v="13"/>
    <s v="Birmingham"/>
    <x v="4"/>
    <n v="60"/>
    <n v="500"/>
    <x v="60"/>
    <n v="135000"/>
    <n v="0.44999999999999996"/>
    <x v="1"/>
    <x v="8"/>
    <x v="1"/>
    <n v="600"/>
    <n v="270"/>
    <n v="330"/>
    <x v="0"/>
  </r>
  <r>
    <x v="2"/>
    <n v="1197831"/>
    <x v="417"/>
    <x v="1"/>
    <x v="13"/>
    <s v="Birmingham"/>
    <x v="5"/>
    <n v="70"/>
    <n v="750"/>
    <x v="18"/>
    <n v="341250.00000000006"/>
    <n v="0.65000000000000013"/>
    <x v="1"/>
    <x v="8"/>
    <x v="1"/>
    <n v="700"/>
    <n v="455.00000000000006"/>
    <n v="244.99999999999991"/>
    <x v="0"/>
  </r>
  <r>
    <x v="5"/>
    <n v="1185732"/>
    <x v="418"/>
    <x v="1"/>
    <x v="13"/>
    <s v="Birmingham"/>
    <x v="0"/>
    <n v="40"/>
    <n v="450"/>
    <x v="210"/>
    <n v="62999.999999999993"/>
    <n v="0.35"/>
    <x v="1"/>
    <x v="8"/>
    <x v="1"/>
    <n v="400"/>
    <n v="139.99999999999997"/>
    <n v="260"/>
    <x v="0"/>
  </r>
  <r>
    <x v="5"/>
    <n v="1185732"/>
    <x v="419"/>
    <x v="1"/>
    <x v="13"/>
    <s v="Birmingham"/>
    <x v="1"/>
    <n v="40"/>
    <n v="250"/>
    <x v="124"/>
    <n v="35000"/>
    <n v="0.35"/>
    <x v="1"/>
    <x v="8"/>
    <x v="1"/>
    <n v="400"/>
    <n v="140"/>
    <n v="260"/>
    <x v="0"/>
  </r>
  <r>
    <x v="5"/>
    <n v="1185732"/>
    <x v="420"/>
    <x v="1"/>
    <x v="13"/>
    <s v="Birmingham"/>
    <x v="2"/>
    <n v="30.000000000000004"/>
    <n v="250"/>
    <x v="384"/>
    <n v="30000.000000000004"/>
    <n v="0.39999999999999997"/>
    <x v="1"/>
    <x v="8"/>
    <x v="1"/>
    <n v="300.00000000000006"/>
    <n v="120.00000000000001"/>
    <n v="180.00000000000006"/>
    <x v="0"/>
  </r>
  <r>
    <x v="5"/>
    <n v="1185732"/>
    <x v="421"/>
    <x v="1"/>
    <x v="13"/>
    <s v="Birmingham"/>
    <x v="3"/>
    <n v="35"/>
    <n v="100"/>
    <x v="319"/>
    <n v="10500"/>
    <n v="0.3"/>
    <x v="1"/>
    <x v="8"/>
    <x v="1"/>
    <n v="350"/>
    <n v="105"/>
    <n v="245"/>
    <x v="0"/>
  </r>
  <r>
    <x v="5"/>
    <n v="1185732"/>
    <x v="422"/>
    <x v="0"/>
    <x v="14"/>
    <s v="Portland"/>
    <x v="4"/>
    <n v="50"/>
    <n v="150"/>
    <x v="127"/>
    <n v="18750"/>
    <n v="0.25"/>
    <x v="1"/>
    <x v="8"/>
    <x v="1"/>
    <n v="500"/>
    <n v="125"/>
    <n v="375"/>
    <x v="0"/>
  </r>
  <r>
    <x v="5"/>
    <n v="1185732"/>
    <x v="423"/>
    <x v="0"/>
    <x v="14"/>
    <s v="Portland"/>
    <x v="5"/>
    <n v="40"/>
    <n v="250"/>
    <x v="124"/>
    <n v="40000"/>
    <n v="0.4"/>
    <x v="1"/>
    <x v="8"/>
    <x v="1"/>
    <n v="400"/>
    <n v="160"/>
    <n v="240"/>
    <x v="0"/>
  </r>
  <r>
    <x v="5"/>
    <n v="1185732"/>
    <x v="424"/>
    <x v="0"/>
    <x v="14"/>
    <s v="Portland"/>
    <x v="0"/>
    <n v="40"/>
    <n v="500"/>
    <x v="46"/>
    <n v="70000"/>
    <n v="0.35"/>
    <x v="1"/>
    <x v="8"/>
    <x v="1"/>
    <n v="400"/>
    <n v="140"/>
    <n v="260"/>
    <x v="0"/>
  </r>
  <r>
    <x v="5"/>
    <n v="1185732"/>
    <x v="425"/>
    <x v="0"/>
    <x v="14"/>
    <s v="Portland"/>
    <x v="1"/>
    <n v="40"/>
    <n v="150"/>
    <x v="129"/>
    <n v="21000"/>
    <n v="0.35"/>
    <x v="1"/>
    <x v="8"/>
    <x v="1"/>
    <n v="400"/>
    <n v="140"/>
    <n v="260"/>
    <x v="0"/>
  </r>
  <r>
    <x v="5"/>
    <n v="1185732"/>
    <x v="426"/>
    <x v="0"/>
    <x v="14"/>
    <s v="Portland"/>
    <x v="2"/>
    <n v="30.000000000000004"/>
    <n v="200"/>
    <x v="385"/>
    <n v="24000"/>
    <n v="0.39999999999999997"/>
    <x v="1"/>
    <x v="8"/>
    <x v="1"/>
    <n v="300.00000000000006"/>
    <n v="120"/>
    <n v="180.00000000000003"/>
    <x v="0"/>
  </r>
  <r>
    <x v="5"/>
    <n v="1185732"/>
    <x v="427"/>
    <x v="0"/>
    <x v="14"/>
    <s v="Portland"/>
    <x v="3"/>
    <n v="35"/>
    <n v="75"/>
    <x v="320"/>
    <n v="7875"/>
    <n v="0.3"/>
    <x v="1"/>
    <x v="8"/>
    <x v="1"/>
    <n v="350"/>
    <n v="105"/>
    <n v="245"/>
    <x v="0"/>
  </r>
  <r>
    <x v="5"/>
    <n v="1185732"/>
    <x v="428"/>
    <x v="0"/>
    <x v="14"/>
    <s v="Portland"/>
    <x v="4"/>
    <n v="50"/>
    <n v="150"/>
    <x v="127"/>
    <n v="18750"/>
    <n v="0.25"/>
    <x v="1"/>
    <x v="8"/>
    <x v="1"/>
    <n v="500"/>
    <n v="125"/>
    <n v="375"/>
    <x v="0"/>
  </r>
  <r>
    <x v="5"/>
    <n v="1185732"/>
    <x v="429"/>
    <x v="0"/>
    <x v="14"/>
    <s v="Portland"/>
    <x v="5"/>
    <n v="40"/>
    <n v="250"/>
    <x v="124"/>
    <n v="40000"/>
    <n v="0.4"/>
    <x v="1"/>
    <x v="8"/>
    <x v="1"/>
    <n v="400"/>
    <n v="160"/>
    <n v="240"/>
    <x v="0"/>
  </r>
  <r>
    <x v="5"/>
    <n v="1185732"/>
    <x v="430"/>
    <x v="0"/>
    <x v="14"/>
    <s v="Portland"/>
    <x v="0"/>
    <n v="40"/>
    <n v="470"/>
    <x v="386"/>
    <n v="65800"/>
    <n v="0.35"/>
    <x v="1"/>
    <x v="8"/>
    <x v="1"/>
    <n v="400"/>
    <n v="140"/>
    <n v="260"/>
    <x v="0"/>
  </r>
  <r>
    <x v="5"/>
    <n v="1185732"/>
    <x v="431"/>
    <x v="0"/>
    <x v="14"/>
    <s v="Portland"/>
    <x v="1"/>
    <n v="40"/>
    <n v="175"/>
    <x v="136"/>
    <n v="24500"/>
    <n v="0.35"/>
    <x v="1"/>
    <x v="8"/>
    <x v="1"/>
    <n v="400"/>
    <n v="140"/>
    <n v="260"/>
    <x v="0"/>
  </r>
  <r>
    <x v="5"/>
    <n v="1185732"/>
    <x v="432"/>
    <x v="0"/>
    <x v="14"/>
    <s v="Portland"/>
    <x v="2"/>
    <n v="30.000000000000004"/>
    <n v="200"/>
    <x v="385"/>
    <n v="24000"/>
    <n v="0.39999999999999997"/>
    <x v="1"/>
    <x v="8"/>
    <x v="1"/>
    <n v="300.00000000000006"/>
    <n v="120"/>
    <n v="180.00000000000003"/>
    <x v="0"/>
  </r>
  <r>
    <x v="5"/>
    <n v="1185732"/>
    <x v="433"/>
    <x v="0"/>
    <x v="14"/>
    <s v="Portland"/>
    <x v="3"/>
    <n v="35"/>
    <n v="50"/>
    <x v="387"/>
    <n v="5250"/>
    <n v="0.3"/>
    <x v="1"/>
    <x v="8"/>
    <x v="1"/>
    <n v="350"/>
    <n v="105"/>
    <n v="245"/>
    <x v="0"/>
  </r>
  <r>
    <x v="5"/>
    <n v="1185732"/>
    <x v="434"/>
    <x v="0"/>
    <x v="14"/>
    <s v="Portland"/>
    <x v="4"/>
    <n v="50"/>
    <n v="100"/>
    <x v="120"/>
    <n v="12500"/>
    <n v="0.25"/>
    <x v="1"/>
    <x v="8"/>
    <x v="1"/>
    <n v="500"/>
    <n v="125"/>
    <n v="375"/>
    <x v="0"/>
  </r>
  <r>
    <x v="5"/>
    <n v="1185732"/>
    <x v="435"/>
    <x v="0"/>
    <x v="14"/>
    <s v="Portland"/>
    <x v="5"/>
    <n v="40"/>
    <n v="200"/>
    <x v="135"/>
    <n v="32000"/>
    <n v="0.4"/>
    <x v="1"/>
    <x v="8"/>
    <x v="1"/>
    <n v="400"/>
    <n v="160"/>
    <n v="240"/>
    <x v="0"/>
  </r>
  <r>
    <x v="5"/>
    <n v="1185732"/>
    <x v="436"/>
    <x v="0"/>
    <x v="14"/>
    <s v="Portland"/>
    <x v="0"/>
    <n v="40"/>
    <n v="450"/>
    <x v="210"/>
    <n v="62999.999999999993"/>
    <n v="0.35"/>
    <x v="1"/>
    <x v="8"/>
    <x v="1"/>
    <n v="400"/>
    <n v="139.99999999999997"/>
    <n v="260"/>
    <x v="0"/>
  </r>
  <r>
    <x v="5"/>
    <n v="1185732"/>
    <x v="437"/>
    <x v="0"/>
    <x v="14"/>
    <s v="Portland"/>
    <x v="1"/>
    <n v="40"/>
    <n v="150"/>
    <x v="129"/>
    <n v="21000"/>
    <n v="0.35"/>
    <x v="1"/>
    <x v="8"/>
    <x v="1"/>
    <n v="400"/>
    <n v="140"/>
    <n v="260"/>
    <x v="0"/>
  </r>
  <r>
    <x v="5"/>
    <n v="1185732"/>
    <x v="438"/>
    <x v="0"/>
    <x v="14"/>
    <s v="Portland"/>
    <x v="2"/>
    <n v="30.000000000000004"/>
    <n v="150"/>
    <x v="354"/>
    <n v="18000"/>
    <n v="0.39999999999999997"/>
    <x v="1"/>
    <x v="9"/>
    <x v="1"/>
    <n v="300.00000000000006"/>
    <n v="120"/>
    <n v="180.00000000000006"/>
    <x v="0"/>
  </r>
  <r>
    <x v="5"/>
    <n v="1185732"/>
    <x v="439"/>
    <x v="0"/>
    <x v="14"/>
    <s v="Portland"/>
    <x v="3"/>
    <n v="35"/>
    <n v="75"/>
    <x v="320"/>
    <n v="7875"/>
    <n v="0.3"/>
    <x v="1"/>
    <x v="9"/>
    <x v="1"/>
    <n v="350"/>
    <n v="105"/>
    <n v="245"/>
    <x v="0"/>
  </r>
  <r>
    <x v="5"/>
    <n v="1185732"/>
    <x v="440"/>
    <x v="0"/>
    <x v="14"/>
    <s v="Portland"/>
    <x v="4"/>
    <n v="50"/>
    <n v="75"/>
    <x v="309"/>
    <n v="9375"/>
    <n v="0.25"/>
    <x v="1"/>
    <x v="9"/>
    <x v="1"/>
    <n v="500"/>
    <n v="125"/>
    <n v="375"/>
    <x v="0"/>
  </r>
  <r>
    <x v="5"/>
    <n v="1185732"/>
    <x v="441"/>
    <x v="0"/>
    <x v="14"/>
    <s v="Portland"/>
    <x v="5"/>
    <n v="40"/>
    <n v="225"/>
    <x v="125"/>
    <n v="36000"/>
    <n v="0.4"/>
    <x v="1"/>
    <x v="9"/>
    <x v="1"/>
    <n v="400"/>
    <n v="160"/>
    <n v="240"/>
    <x v="0"/>
  </r>
  <r>
    <x v="5"/>
    <n v="1185732"/>
    <x v="442"/>
    <x v="0"/>
    <x v="14"/>
    <s v="Portland"/>
    <x v="0"/>
    <n v="54.999999999999993"/>
    <n v="495"/>
    <x v="388"/>
    <n v="95287.499999999971"/>
    <n v="0.35"/>
    <x v="1"/>
    <x v="9"/>
    <x v="1"/>
    <n v="549.99999999999989"/>
    <n v="192.49999999999994"/>
    <n v="357.49999999999994"/>
    <x v="0"/>
  </r>
  <r>
    <x v="5"/>
    <n v="1185732"/>
    <x v="443"/>
    <x v="0"/>
    <x v="14"/>
    <s v="Portland"/>
    <x v="1"/>
    <n v="50"/>
    <n v="200"/>
    <x v="124"/>
    <n v="35000"/>
    <n v="0.35"/>
    <x v="1"/>
    <x v="9"/>
    <x v="1"/>
    <n v="500"/>
    <n v="175"/>
    <n v="325"/>
    <x v="0"/>
  </r>
  <r>
    <x v="5"/>
    <n v="1185732"/>
    <x v="444"/>
    <x v="0"/>
    <x v="14"/>
    <s v="Portland"/>
    <x v="2"/>
    <n v="45"/>
    <n v="175"/>
    <x v="122"/>
    <n v="31499.999999999996"/>
    <n v="0.39999999999999997"/>
    <x v="1"/>
    <x v="9"/>
    <x v="1"/>
    <n v="450"/>
    <n v="179.99999999999997"/>
    <n v="270"/>
    <x v="0"/>
  </r>
  <r>
    <x v="5"/>
    <n v="1185732"/>
    <x v="445"/>
    <x v="0"/>
    <x v="14"/>
    <s v="Portland"/>
    <x v="3"/>
    <n v="45"/>
    <n v="125"/>
    <x v="182"/>
    <n v="16875"/>
    <n v="0.3"/>
    <x v="1"/>
    <x v="9"/>
    <x v="1"/>
    <n v="450"/>
    <n v="135"/>
    <n v="315"/>
    <x v="0"/>
  </r>
  <r>
    <x v="5"/>
    <n v="1185732"/>
    <x v="446"/>
    <x v="0"/>
    <x v="14"/>
    <s v="Portland"/>
    <x v="4"/>
    <n v="54.999999999999993"/>
    <n v="150"/>
    <x v="360"/>
    <n v="20624.999999999996"/>
    <n v="0.25"/>
    <x v="1"/>
    <x v="9"/>
    <x v="1"/>
    <n v="549.99999999999989"/>
    <n v="137.49999999999997"/>
    <n v="412.49999999999989"/>
    <x v="0"/>
  </r>
  <r>
    <x v="5"/>
    <n v="1185732"/>
    <x v="447"/>
    <x v="0"/>
    <x v="14"/>
    <s v="Portland"/>
    <x v="5"/>
    <n v="60"/>
    <n v="275"/>
    <x v="242"/>
    <n v="66000"/>
    <n v="0.4"/>
    <x v="1"/>
    <x v="9"/>
    <x v="1"/>
    <n v="600"/>
    <n v="240"/>
    <n v="360"/>
    <x v="0"/>
  </r>
  <r>
    <x v="5"/>
    <n v="1185732"/>
    <x v="448"/>
    <x v="0"/>
    <x v="14"/>
    <s v="Portland"/>
    <x v="0"/>
    <n v="54.999999999999993"/>
    <n v="525"/>
    <x v="389"/>
    <n v="101062.49999999997"/>
    <n v="0.35"/>
    <x v="1"/>
    <x v="9"/>
    <x v="1"/>
    <n v="549.99999999999989"/>
    <n v="192.49999999999994"/>
    <n v="357.49999999999994"/>
    <x v="0"/>
  </r>
  <r>
    <x v="5"/>
    <n v="1185732"/>
    <x v="449"/>
    <x v="0"/>
    <x v="14"/>
    <s v="Portland"/>
    <x v="1"/>
    <n v="50"/>
    <n v="275"/>
    <x v="199"/>
    <n v="48125"/>
    <n v="0.35"/>
    <x v="1"/>
    <x v="9"/>
    <x v="1"/>
    <n v="500"/>
    <n v="175"/>
    <n v="325"/>
    <x v="0"/>
  </r>
  <r>
    <x v="5"/>
    <n v="1185732"/>
    <x v="450"/>
    <x v="0"/>
    <x v="14"/>
    <s v="Portland"/>
    <x v="2"/>
    <n v="45"/>
    <n v="200"/>
    <x v="125"/>
    <n v="36000"/>
    <n v="0.39999999999999997"/>
    <x v="1"/>
    <x v="9"/>
    <x v="1"/>
    <n v="450"/>
    <n v="180"/>
    <n v="270"/>
    <x v="0"/>
  </r>
  <r>
    <x v="5"/>
    <n v="1185732"/>
    <x v="451"/>
    <x v="0"/>
    <x v="14"/>
    <s v="Portland"/>
    <x v="3"/>
    <n v="45"/>
    <n v="175"/>
    <x v="122"/>
    <n v="23625"/>
    <n v="0.3"/>
    <x v="1"/>
    <x v="9"/>
    <x v="1"/>
    <n v="450"/>
    <n v="135"/>
    <n v="315"/>
    <x v="0"/>
  </r>
  <r>
    <x v="5"/>
    <n v="1185732"/>
    <x v="452"/>
    <x v="0"/>
    <x v="14"/>
    <s v="Portland"/>
    <x v="4"/>
    <n v="54.999999999999993"/>
    <n v="175"/>
    <x v="121"/>
    <n v="24062.499999999996"/>
    <n v="0.25"/>
    <x v="1"/>
    <x v="9"/>
    <x v="1"/>
    <n v="549.99999999999989"/>
    <n v="137.49999999999997"/>
    <n v="412.49999999999994"/>
    <x v="0"/>
  </r>
  <r>
    <x v="5"/>
    <n v="1185732"/>
    <x v="453"/>
    <x v="0"/>
    <x v="14"/>
    <s v="Portland"/>
    <x v="5"/>
    <n v="60"/>
    <n v="325"/>
    <x v="214"/>
    <n v="78000"/>
    <n v="0.4"/>
    <x v="1"/>
    <x v="9"/>
    <x v="1"/>
    <n v="600"/>
    <n v="240"/>
    <n v="360"/>
    <x v="0"/>
  </r>
  <r>
    <x v="5"/>
    <n v="1185732"/>
    <x v="454"/>
    <x v="0"/>
    <x v="14"/>
    <s v="Portland"/>
    <x v="0"/>
    <n v="54.999999999999993"/>
    <n v="550"/>
    <x v="390"/>
    <n v="105874.99999999997"/>
    <n v="0.35"/>
    <x v="1"/>
    <x v="9"/>
    <x v="1"/>
    <n v="549.99999999999989"/>
    <n v="192.49999999999994"/>
    <n v="357.49999999999994"/>
    <x v="0"/>
  </r>
  <r>
    <x v="5"/>
    <n v="1185732"/>
    <x v="455"/>
    <x v="0"/>
    <x v="14"/>
    <s v="Portland"/>
    <x v="1"/>
    <n v="50"/>
    <n v="300"/>
    <x v="149"/>
    <n v="52500"/>
    <n v="0.35"/>
    <x v="1"/>
    <x v="9"/>
    <x v="1"/>
    <n v="500"/>
    <n v="175"/>
    <n v="325"/>
    <x v="0"/>
  </r>
  <r>
    <x v="5"/>
    <n v="1185732"/>
    <x v="456"/>
    <x v="0"/>
    <x v="14"/>
    <s v="Portland"/>
    <x v="2"/>
    <n v="45"/>
    <n v="225"/>
    <x v="179"/>
    <n v="40500"/>
    <n v="0.39999999999999997"/>
    <x v="1"/>
    <x v="9"/>
    <x v="1"/>
    <n v="450"/>
    <n v="180"/>
    <n v="270"/>
    <x v="0"/>
  </r>
  <r>
    <x v="5"/>
    <n v="1185732"/>
    <x v="457"/>
    <x v="0"/>
    <x v="14"/>
    <s v="Portland"/>
    <x v="3"/>
    <n v="45"/>
    <n v="175"/>
    <x v="122"/>
    <n v="23625"/>
    <n v="0.3"/>
    <x v="1"/>
    <x v="9"/>
    <x v="1"/>
    <n v="450"/>
    <n v="135"/>
    <n v="315"/>
    <x v="0"/>
  </r>
  <r>
    <x v="5"/>
    <n v="1185732"/>
    <x v="458"/>
    <x v="0"/>
    <x v="14"/>
    <s v="Portland"/>
    <x v="4"/>
    <n v="54.999999999999993"/>
    <n v="200"/>
    <x v="391"/>
    <n v="27499.999999999996"/>
    <n v="0.25"/>
    <x v="1"/>
    <x v="9"/>
    <x v="1"/>
    <n v="549.99999999999989"/>
    <n v="137.49999999999997"/>
    <n v="412.49999999999994"/>
    <x v="0"/>
  </r>
  <r>
    <x v="5"/>
    <n v="1185732"/>
    <x v="487"/>
    <x v="0"/>
    <x v="14"/>
    <s v="Portland"/>
    <x v="5"/>
    <n v="60"/>
    <n v="375"/>
    <x v="38"/>
    <n v="90000"/>
    <n v="0.4"/>
    <x v="1"/>
    <x v="10"/>
    <x v="1"/>
    <n v="600"/>
    <n v="240"/>
    <n v="360"/>
    <x v="0"/>
  </r>
  <r>
    <x v="5"/>
    <n v="1185732"/>
    <x v="488"/>
    <x v="0"/>
    <x v="14"/>
    <s v="Portland"/>
    <x v="0"/>
    <n v="54.999999999999993"/>
    <n v="525"/>
    <x v="389"/>
    <n v="101062.49999999997"/>
    <n v="0.35"/>
    <x v="1"/>
    <x v="10"/>
    <x v="1"/>
    <n v="549.99999999999989"/>
    <n v="192.49999999999994"/>
    <n v="357.49999999999994"/>
    <x v="0"/>
  </r>
  <r>
    <x v="5"/>
    <n v="1185732"/>
    <x v="489"/>
    <x v="0"/>
    <x v="14"/>
    <s v="Portland"/>
    <x v="1"/>
    <n v="50"/>
    <n v="300"/>
    <x v="149"/>
    <n v="52500"/>
    <n v="0.35"/>
    <x v="1"/>
    <x v="10"/>
    <x v="1"/>
    <n v="500"/>
    <n v="175"/>
    <n v="325"/>
    <x v="0"/>
  </r>
  <r>
    <x v="5"/>
    <n v="1185732"/>
    <x v="490"/>
    <x v="0"/>
    <x v="14"/>
    <s v="Portland"/>
    <x v="2"/>
    <n v="45"/>
    <n v="225"/>
    <x v="179"/>
    <n v="40500"/>
    <n v="0.39999999999999997"/>
    <x v="1"/>
    <x v="10"/>
    <x v="1"/>
    <n v="450"/>
    <n v="180"/>
    <n v="270"/>
    <x v="0"/>
  </r>
  <r>
    <x v="5"/>
    <n v="1185732"/>
    <x v="491"/>
    <x v="0"/>
    <x v="14"/>
    <s v="Portland"/>
    <x v="3"/>
    <n v="45"/>
    <n v="175"/>
    <x v="122"/>
    <n v="23625"/>
    <n v="0.3"/>
    <x v="1"/>
    <x v="10"/>
    <x v="1"/>
    <n v="450"/>
    <n v="135"/>
    <n v="315"/>
    <x v="0"/>
  </r>
  <r>
    <x v="5"/>
    <n v="1185732"/>
    <x v="492"/>
    <x v="0"/>
    <x v="14"/>
    <s v="Portland"/>
    <x v="4"/>
    <n v="54.999999999999993"/>
    <n v="150"/>
    <x v="360"/>
    <n v="20624.999999999996"/>
    <n v="0.25"/>
    <x v="1"/>
    <x v="10"/>
    <x v="1"/>
    <n v="549.99999999999989"/>
    <n v="137.49999999999997"/>
    <n v="412.49999999999989"/>
    <x v="0"/>
  </r>
  <r>
    <x v="5"/>
    <n v="1185732"/>
    <x v="493"/>
    <x v="0"/>
    <x v="14"/>
    <s v="Portland"/>
    <x v="5"/>
    <n v="60"/>
    <n v="325"/>
    <x v="214"/>
    <n v="78000"/>
    <n v="0.4"/>
    <x v="1"/>
    <x v="10"/>
    <x v="1"/>
    <n v="600"/>
    <n v="240"/>
    <n v="360"/>
    <x v="0"/>
  </r>
  <r>
    <x v="5"/>
    <n v="1185732"/>
    <x v="494"/>
    <x v="0"/>
    <x v="14"/>
    <s v="Portland"/>
    <x v="0"/>
    <n v="54.999999999999993"/>
    <n v="450"/>
    <x v="348"/>
    <n v="86624.999999999985"/>
    <n v="0.35"/>
    <x v="1"/>
    <x v="10"/>
    <x v="1"/>
    <n v="549.99999999999989"/>
    <n v="192.49999999999997"/>
    <n v="357.5"/>
    <x v="0"/>
  </r>
  <r>
    <x v="5"/>
    <n v="1185732"/>
    <x v="495"/>
    <x v="0"/>
    <x v="14"/>
    <s v="Portland"/>
    <x v="1"/>
    <n v="50"/>
    <n v="250"/>
    <x v="145"/>
    <n v="43750"/>
    <n v="0.35"/>
    <x v="1"/>
    <x v="10"/>
    <x v="1"/>
    <n v="500"/>
    <n v="175"/>
    <n v="325"/>
    <x v="0"/>
  </r>
  <r>
    <x v="5"/>
    <n v="1185732"/>
    <x v="496"/>
    <x v="0"/>
    <x v="14"/>
    <s v="Portland"/>
    <x v="2"/>
    <n v="45"/>
    <n v="150"/>
    <x v="314"/>
    <n v="26999.999999999996"/>
    <n v="0.39999999999999997"/>
    <x v="1"/>
    <x v="10"/>
    <x v="1"/>
    <n v="450"/>
    <n v="179.99999999999997"/>
    <n v="270"/>
    <x v="0"/>
  </r>
  <r>
    <x v="5"/>
    <n v="1185732"/>
    <x v="497"/>
    <x v="0"/>
    <x v="14"/>
    <s v="Portland"/>
    <x v="3"/>
    <n v="45"/>
    <n v="125"/>
    <x v="182"/>
    <n v="16875"/>
    <n v="0.3"/>
    <x v="1"/>
    <x v="10"/>
    <x v="1"/>
    <n v="450"/>
    <n v="135"/>
    <n v="315"/>
    <x v="0"/>
  </r>
  <r>
    <x v="5"/>
    <n v="1185732"/>
    <x v="498"/>
    <x v="0"/>
    <x v="14"/>
    <s v="Portland"/>
    <x v="4"/>
    <n v="54.999999999999993"/>
    <n v="125"/>
    <x v="181"/>
    <n v="17187.499999999996"/>
    <n v="0.25"/>
    <x v="1"/>
    <x v="10"/>
    <x v="1"/>
    <n v="549.99999999999989"/>
    <n v="137.49999999999997"/>
    <n v="412.49999999999989"/>
    <x v="0"/>
  </r>
  <r>
    <x v="5"/>
    <n v="1185732"/>
    <x v="393"/>
    <x v="0"/>
    <x v="14"/>
    <s v="Portland"/>
    <x v="5"/>
    <n v="60"/>
    <n v="225"/>
    <x v="200"/>
    <n v="54000"/>
    <n v="0.4"/>
    <x v="1"/>
    <x v="7"/>
    <x v="1"/>
    <n v="600"/>
    <n v="240"/>
    <n v="360"/>
    <x v="0"/>
  </r>
  <r>
    <x v="5"/>
    <n v="1185732"/>
    <x v="425"/>
    <x v="0"/>
    <x v="14"/>
    <s v="Portland"/>
    <x v="0"/>
    <n v="60"/>
    <n v="400"/>
    <x v="49"/>
    <n v="84000"/>
    <n v="0.35"/>
    <x v="1"/>
    <x v="8"/>
    <x v="1"/>
    <n v="600"/>
    <n v="210"/>
    <n v="390"/>
    <x v="0"/>
  </r>
  <r>
    <x v="5"/>
    <n v="1185732"/>
    <x v="425"/>
    <x v="0"/>
    <x v="14"/>
    <s v="Portland"/>
    <x v="1"/>
    <n v="55.000000000000007"/>
    <n v="225"/>
    <x v="196"/>
    <n v="43312.5"/>
    <n v="0.35"/>
    <x v="1"/>
    <x v="8"/>
    <x v="1"/>
    <n v="550.00000000000011"/>
    <n v="192.5"/>
    <n v="357.50000000000006"/>
    <x v="0"/>
  </r>
  <r>
    <x v="5"/>
    <n v="1185732"/>
    <x v="425"/>
    <x v="0"/>
    <x v="14"/>
    <s v="Portland"/>
    <x v="2"/>
    <n v="55.000000000000007"/>
    <n v="125"/>
    <x v="392"/>
    <n v="27500.000000000004"/>
    <n v="0.39999999999999997"/>
    <x v="1"/>
    <x v="8"/>
    <x v="1"/>
    <n v="550.00000000000011"/>
    <n v="220.00000000000003"/>
    <n v="330.00000000000011"/>
    <x v="0"/>
  </r>
  <r>
    <x v="5"/>
    <n v="1185732"/>
    <x v="425"/>
    <x v="0"/>
    <x v="14"/>
    <s v="Portland"/>
    <x v="3"/>
    <n v="55.000000000000007"/>
    <n v="100"/>
    <x v="191"/>
    <n v="16500"/>
    <n v="0.3"/>
    <x v="1"/>
    <x v="8"/>
    <x v="1"/>
    <n v="550.00000000000011"/>
    <n v="165"/>
    <n v="385.00000000000006"/>
    <x v="0"/>
  </r>
  <r>
    <x v="5"/>
    <n v="1185732"/>
    <x v="425"/>
    <x v="0"/>
    <x v="14"/>
    <s v="Portland"/>
    <x v="4"/>
    <n v="65"/>
    <n v="100"/>
    <x v="393"/>
    <n v="16250"/>
    <n v="0.25"/>
    <x v="1"/>
    <x v="8"/>
    <x v="1"/>
    <n v="650"/>
    <n v="162.5"/>
    <n v="487.5"/>
    <x v="0"/>
  </r>
  <r>
    <x v="5"/>
    <n v="1185732"/>
    <x v="425"/>
    <x v="0"/>
    <x v="14"/>
    <s v="Portland"/>
    <x v="5"/>
    <n v="70"/>
    <n v="225"/>
    <x v="154"/>
    <n v="63000"/>
    <n v="0.4"/>
    <x v="1"/>
    <x v="8"/>
    <x v="1"/>
    <n v="700"/>
    <n v="280"/>
    <n v="420"/>
    <x v="0"/>
  </r>
  <r>
    <x v="5"/>
    <n v="1185732"/>
    <x v="455"/>
    <x v="0"/>
    <x v="14"/>
    <s v="Portland"/>
    <x v="0"/>
    <n v="65"/>
    <n v="375"/>
    <x v="241"/>
    <n v="85312.5"/>
    <n v="0.35"/>
    <x v="1"/>
    <x v="9"/>
    <x v="1"/>
    <n v="650"/>
    <n v="227.5"/>
    <n v="422.5"/>
    <x v="0"/>
  </r>
  <r>
    <x v="5"/>
    <n v="1185732"/>
    <x v="455"/>
    <x v="0"/>
    <x v="14"/>
    <s v="Portland"/>
    <x v="1"/>
    <n v="55.000000000000007"/>
    <n v="200"/>
    <x v="131"/>
    <n v="38500"/>
    <n v="0.35"/>
    <x v="1"/>
    <x v="9"/>
    <x v="1"/>
    <n v="550.00000000000011"/>
    <n v="192.5"/>
    <n v="357.50000000000006"/>
    <x v="0"/>
  </r>
  <r>
    <x v="5"/>
    <n v="1185732"/>
    <x v="455"/>
    <x v="0"/>
    <x v="14"/>
    <s v="Portland"/>
    <x v="2"/>
    <n v="55.000000000000007"/>
    <n v="195"/>
    <x v="394"/>
    <n v="42900"/>
    <n v="0.39999999999999997"/>
    <x v="1"/>
    <x v="9"/>
    <x v="1"/>
    <n v="550.00000000000011"/>
    <n v="220"/>
    <n v="330.00000000000006"/>
    <x v="0"/>
  </r>
  <r>
    <x v="5"/>
    <n v="1185732"/>
    <x v="455"/>
    <x v="0"/>
    <x v="14"/>
    <s v="Portland"/>
    <x v="3"/>
    <n v="55.000000000000007"/>
    <n v="175"/>
    <x v="194"/>
    <n v="28875.000000000004"/>
    <n v="0.3"/>
    <x v="1"/>
    <x v="9"/>
    <x v="1"/>
    <n v="550.00000000000011"/>
    <n v="165.00000000000003"/>
    <n v="385.00000000000006"/>
    <x v="0"/>
  </r>
  <r>
    <x v="5"/>
    <n v="1185732"/>
    <x v="455"/>
    <x v="0"/>
    <x v="14"/>
    <s v="Portland"/>
    <x v="4"/>
    <n v="65"/>
    <n v="150"/>
    <x v="148"/>
    <n v="24375"/>
    <n v="0.25"/>
    <x v="1"/>
    <x v="9"/>
    <x v="1"/>
    <n v="650"/>
    <n v="162.5"/>
    <n v="487.5"/>
    <x v="0"/>
  </r>
  <r>
    <x v="5"/>
    <n v="1185732"/>
    <x v="455"/>
    <x v="0"/>
    <x v="14"/>
    <s v="Portland"/>
    <x v="5"/>
    <n v="70"/>
    <n v="250"/>
    <x v="160"/>
    <n v="70000"/>
    <n v="0.4"/>
    <x v="1"/>
    <x v="9"/>
    <x v="1"/>
    <n v="700"/>
    <n v="280"/>
    <n v="420"/>
    <x v="0"/>
  </r>
  <r>
    <x v="5"/>
    <n v="1185732"/>
    <x v="484"/>
    <x v="0"/>
    <x v="14"/>
    <s v="Portland"/>
    <x v="0"/>
    <n v="65"/>
    <n v="475"/>
    <x v="198"/>
    <n v="108062.5"/>
    <n v="0.35"/>
    <x v="1"/>
    <x v="10"/>
    <x v="1"/>
    <n v="650"/>
    <n v="227.5"/>
    <n v="422.5"/>
    <x v="0"/>
  </r>
  <r>
    <x v="5"/>
    <n v="1185732"/>
    <x v="484"/>
    <x v="0"/>
    <x v="14"/>
    <s v="Portland"/>
    <x v="1"/>
    <n v="55.000000000000007"/>
    <n v="275"/>
    <x v="395"/>
    <n v="52937.500000000007"/>
    <n v="0.35"/>
    <x v="1"/>
    <x v="10"/>
    <x v="1"/>
    <n v="550.00000000000011"/>
    <n v="192.50000000000003"/>
    <n v="357.50000000000011"/>
    <x v="0"/>
  </r>
  <r>
    <x v="5"/>
    <n v="1185732"/>
    <x v="484"/>
    <x v="0"/>
    <x v="14"/>
    <s v="Portland"/>
    <x v="2"/>
    <n v="55.000000000000007"/>
    <n v="250"/>
    <x v="143"/>
    <n v="55000.000000000007"/>
    <n v="0.39999999999999997"/>
    <x v="1"/>
    <x v="10"/>
    <x v="1"/>
    <n v="550.00000000000011"/>
    <n v="220.00000000000003"/>
    <n v="330.00000000000011"/>
    <x v="0"/>
  </r>
  <r>
    <x v="5"/>
    <n v="1185732"/>
    <x v="484"/>
    <x v="0"/>
    <x v="14"/>
    <s v="Portland"/>
    <x v="3"/>
    <n v="55.000000000000007"/>
    <n v="200"/>
    <x v="131"/>
    <n v="33000"/>
    <n v="0.3"/>
    <x v="1"/>
    <x v="10"/>
    <x v="1"/>
    <n v="550.00000000000011"/>
    <n v="165"/>
    <n v="385.00000000000006"/>
    <x v="0"/>
  </r>
  <r>
    <x v="5"/>
    <n v="1185732"/>
    <x v="484"/>
    <x v="0"/>
    <x v="14"/>
    <s v="Portland"/>
    <x v="4"/>
    <n v="65"/>
    <n v="200"/>
    <x v="197"/>
    <n v="32500"/>
    <n v="0.25"/>
    <x v="1"/>
    <x v="10"/>
    <x v="1"/>
    <n v="650"/>
    <n v="162.5"/>
    <n v="487.5"/>
    <x v="0"/>
  </r>
  <r>
    <x v="5"/>
    <n v="1185732"/>
    <x v="484"/>
    <x v="0"/>
    <x v="14"/>
    <s v="Portland"/>
    <x v="5"/>
    <n v="70"/>
    <n v="300"/>
    <x v="195"/>
    <n v="84000"/>
    <n v="0.4"/>
    <x v="1"/>
    <x v="10"/>
    <x v="1"/>
    <n v="700"/>
    <n v="280"/>
    <n v="420"/>
    <x v="0"/>
  </r>
  <r>
    <x v="3"/>
    <n v="1128299"/>
    <x v="174"/>
    <x v="0"/>
    <x v="14"/>
    <s v="Portland"/>
    <x v="0"/>
    <n v="35"/>
    <n v="375"/>
    <x v="333"/>
    <n v="32812.5"/>
    <n v="0.25"/>
    <x v="1"/>
    <x v="0"/>
    <x v="1"/>
    <n v="350"/>
    <n v="87.5"/>
    <n v="262.5"/>
    <x v="0"/>
  </r>
  <r>
    <x v="3"/>
    <n v="1128299"/>
    <x v="174"/>
    <x v="0"/>
    <x v="14"/>
    <s v="Portland"/>
    <x v="1"/>
    <n v="45"/>
    <n v="375"/>
    <x v="156"/>
    <n v="33750"/>
    <n v="0.2"/>
    <x v="1"/>
    <x v="0"/>
    <x v="1"/>
    <n v="450"/>
    <n v="90"/>
    <n v="360"/>
    <x v="0"/>
  </r>
  <r>
    <x v="3"/>
    <n v="1128299"/>
    <x v="174"/>
    <x v="0"/>
    <x v="14"/>
    <s v="Portland"/>
    <x v="2"/>
    <n v="45"/>
    <n v="375"/>
    <x v="156"/>
    <n v="42187.5"/>
    <n v="0.25"/>
    <x v="1"/>
    <x v="0"/>
    <x v="1"/>
    <n v="450"/>
    <n v="112.5"/>
    <n v="337.5"/>
    <x v="0"/>
  </r>
  <r>
    <x v="3"/>
    <n v="1128299"/>
    <x v="174"/>
    <x v="0"/>
    <x v="14"/>
    <s v="Portland"/>
    <x v="3"/>
    <n v="45"/>
    <n v="225"/>
    <x v="179"/>
    <n v="25312.5"/>
    <n v="0.25"/>
    <x v="1"/>
    <x v="0"/>
    <x v="1"/>
    <n v="450"/>
    <n v="112.5"/>
    <n v="337.5"/>
    <x v="0"/>
  </r>
  <r>
    <x v="5"/>
    <n v="1185732"/>
    <x v="188"/>
    <x v="2"/>
    <x v="15"/>
    <s v="Anchorage"/>
    <x v="5"/>
    <n v="55.000000000000007"/>
    <n v="300"/>
    <x v="207"/>
    <n v="49500.000000000007"/>
    <n v="0.3"/>
    <x v="1"/>
    <x v="0"/>
    <x v="1"/>
    <n v="550.00000000000011"/>
    <n v="165.00000000000003"/>
    <n v="385.00000000000011"/>
    <x v="0"/>
  </r>
  <r>
    <x v="5"/>
    <n v="1185732"/>
    <x v="696"/>
    <x v="2"/>
    <x v="15"/>
    <s v="Anchorage"/>
    <x v="0"/>
    <n v="55.000000000000007"/>
    <n v="575"/>
    <x v="76"/>
    <n v="110687.50000000003"/>
    <n v="0.35000000000000003"/>
    <x v="1"/>
    <x v="1"/>
    <x v="1"/>
    <n v="550.00000000000011"/>
    <n v="192.50000000000006"/>
    <n v="357.50000000000006"/>
    <x v="0"/>
  </r>
  <r>
    <x v="5"/>
    <n v="1185732"/>
    <x v="696"/>
    <x v="2"/>
    <x v="15"/>
    <s v="Anchorage"/>
    <x v="1"/>
    <n v="55.000000000000007"/>
    <n v="225"/>
    <x v="196"/>
    <n v="43312.500000000007"/>
    <n v="0.35000000000000003"/>
    <x v="1"/>
    <x v="1"/>
    <x v="1"/>
    <n v="550.00000000000011"/>
    <n v="192.50000000000003"/>
    <n v="357.5"/>
    <x v="0"/>
  </r>
  <r>
    <x v="5"/>
    <n v="1185732"/>
    <x v="696"/>
    <x v="2"/>
    <x v="15"/>
    <s v="Anchorage"/>
    <x v="2"/>
    <n v="45"/>
    <n v="275"/>
    <x v="118"/>
    <n v="30937.5"/>
    <n v="0.25"/>
    <x v="1"/>
    <x v="1"/>
    <x v="1"/>
    <n v="450"/>
    <n v="112.5"/>
    <n v="337.5"/>
    <x v="0"/>
  </r>
  <r>
    <x v="5"/>
    <n v="1185732"/>
    <x v="696"/>
    <x v="2"/>
    <x v="15"/>
    <s v="Anchorage"/>
    <x v="3"/>
    <n v="49.999999999999993"/>
    <n v="175"/>
    <x v="396"/>
    <n v="21874.999999999996"/>
    <n v="0.25"/>
    <x v="1"/>
    <x v="1"/>
    <x v="1"/>
    <n v="499.99999999999994"/>
    <n v="124.99999999999999"/>
    <n v="374.99999999999994"/>
    <x v="0"/>
  </r>
  <r>
    <x v="5"/>
    <n v="1185732"/>
    <x v="696"/>
    <x v="2"/>
    <x v="15"/>
    <s v="Anchorage"/>
    <x v="4"/>
    <n v="65.000000000000014"/>
    <n v="250"/>
    <x v="397"/>
    <n v="40625.000000000007"/>
    <n v="0.25"/>
    <x v="1"/>
    <x v="1"/>
    <x v="1"/>
    <n v="650.00000000000011"/>
    <n v="162.50000000000003"/>
    <n v="487.50000000000011"/>
    <x v="0"/>
  </r>
  <r>
    <x v="5"/>
    <n v="1185732"/>
    <x v="696"/>
    <x v="2"/>
    <x v="15"/>
    <s v="Anchorage"/>
    <x v="5"/>
    <n v="55.000000000000007"/>
    <n v="350"/>
    <x v="137"/>
    <n v="57750.000000000007"/>
    <n v="0.3"/>
    <x v="1"/>
    <x v="1"/>
    <x v="1"/>
    <n v="550.00000000000011"/>
    <n v="165.00000000000003"/>
    <n v="385.00000000000006"/>
    <x v="0"/>
  </r>
  <r>
    <x v="5"/>
    <n v="1185732"/>
    <x v="225"/>
    <x v="2"/>
    <x v="15"/>
    <s v="Anchorage"/>
    <x v="0"/>
    <n v="55.000000000000007"/>
    <n v="545"/>
    <x v="398"/>
    <n v="104912.50000000003"/>
    <n v="0.35000000000000003"/>
    <x v="1"/>
    <x v="2"/>
    <x v="1"/>
    <n v="550.00000000000011"/>
    <n v="192.50000000000006"/>
    <n v="357.50000000000006"/>
    <x v="0"/>
  </r>
  <r>
    <x v="5"/>
    <n v="1185732"/>
    <x v="225"/>
    <x v="2"/>
    <x v="15"/>
    <s v="Anchorage"/>
    <x v="1"/>
    <n v="55.000000000000007"/>
    <n v="250"/>
    <x v="143"/>
    <n v="48125.000000000015"/>
    <n v="0.35000000000000003"/>
    <x v="1"/>
    <x v="2"/>
    <x v="1"/>
    <n v="550.00000000000011"/>
    <n v="192.50000000000006"/>
    <n v="357.50000000000006"/>
    <x v="0"/>
  </r>
  <r>
    <x v="5"/>
    <n v="1185732"/>
    <x v="225"/>
    <x v="2"/>
    <x v="15"/>
    <s v="Anchorage"/>
    <x v="2"/>
    <n v="45"/>
    <n v="275"/>
    <x v="118"/>
    <n v="30937.5"/>
    <n v="0.25"/>
    <x v="1"/>
    <x v="2"/>
    <x v="1"/>
    <n v="450"/>
    <n v="112.5"/>
    <n v="337.5"/>
    <x v="0"/>
  </r>
  <r>
    <x v="5"/>
    <n v="1185732"/>
    <x v="225"/>
    <x v="2"/>
    <x v="15"/>
    <s v="Anchorage"/>
    <x v="3"/>
    <n v="49.999999999999993"/>
    <n v="125"/>
    <x v="399"/>
    <n v="15624.999999999998"/>
    <n v="0.25"/>
    <x v="1"/>
    <x v="2"/>
    <x v="1"/>
    <n v="499.99999999999994"/>
    <n v="124.99999999999999"/>
    <n v="374.99999999999994"/>
    <x v="0"/>
  </r>
  <r>
    <x v="5"/>
    <n v="1185732"/>
    <x v="225"/>
    <x v="2"/>
    <x v="15"/>
    <s v="Anchorage"/>
    <x v="4"/>
    <n v="65.000000000000014"/>
    <n v="175"/>
    <x v="400"/>
    <n v="28437.500000000007"/>
    <n v="0.25"/>
    <x v="1"/>
    <x v="2"/>
    <x v="1"/>
    <n v="650.00000000000011"/>
    <n v="162.50000000000003"/>
    <n v="487.50000000000017"/>
    <x v="0"/>
  </r>
  <r>
    <x v="5"/>
    <n v="1185732"/>
    <x v="225"/>
    <x v="2"/>
    <x v="15"/>
    <s v="Anchorage"/>
    <x v="5"/>
    <n v="55.000000000000007"/>
    <n v="275"/>
    <x v="395"/>
    <n v="45375.000000000007"/>
    <n v="0.3"/>
    <x v="1"/>
    <x v="2"/>
    <x v="1"/>
    <n v="550.00000000000011"/>
    <n v="165.00000000000003"/>
    <n v="385.00000000000011"/>
    <x v="0"/>
  </r>
  <r>
    <x v="5"/>
    <n v="1185732"/>
    <x v="244"/>
    <x v="2"/>
    <x v="15"/>
    <s v="Anchorage"/>
    <x v="0"/>
    <n v="55.000000000000007"/>
    <n v="525"/>
    <x v="171"/>
    <n v="101062.50000000003"/>
    <n v="0.35000000000000003"/>
    <x v="1"/>
    <x v="3"/>
    <x v="1"/>
    <n v="550.00000000000011"/>
    <n v="192.50000000000006"/>
    <n v="357.50000000000006"/>
    <x v="0"/>
  </r>
  <r>
    <x v="5"/>
    <n v="1185732"/>
    <x v="244"/>
    <x v="2"/>
    <x v="15"/>
    <s v="Anchorage"/>
    <x v="1"/>
    <n v="55.000000000000007"/>
    <n v="225"/>
    <x v="196"/>
    <n v="43312.500000000007"/>
    <n v="0.35000000000000003"/>
    <x v="1"/>
    <x v="3"/>
    <x v="1"/>
    <n v="550.00000000000011"/>
    <n v="192.50000000000003"/>
    <n v="357.5"/>
    <x v="0"/>
  </r>
  <r>
    <x v="5"/>
    <n v="1185732"/>
    <x v="244"/>
    <x v="2"/>
    <x v="15"/>
    <s v="Anchorage"/>
    <x v="2"/>
    <n v="45"/>
    <n v="225"/>
    <x v="179"/>
    <n v="25312.5"/>
    <n v="0.25"/>
    <x v="1"/>
    <x v="3"/>
    <x v="1"/>
    <n v="450"/>
    <n v="112.5"/>
    <n v="337.5"/>
    <x v="0"/>
  </r>
  <r>
    <x v="5"/>
    <n v="1185732"/>
    <x v="244"/>
    <x v="2"/>
    <x v="15"/>
    <s v="Anchorage"/>
    <x v="3"/>
    <n v="49.999999999999993"/>
    <n v="150"/>
    <x v="370"/>
    <n v="18749.999999999996"/>
    <n v="0.25"/>
    <x v="1"/>
    <x v="3"/>
    <x v="1"/>
    <n v="499.99999999999989"/>
    <n v="124.99999999999997"/>
    <n v="374.99999999999989"/>
    <x v="0"/>
  </r>
  <r>
    <x v="5"/>
    <n v="1185732"/>
    <x v="244"/>
    <x v="2"/>
    <x v="15"/>
    <s v="Anchorage"/>
    <x v="4"/>
    <n v="60.000000000000007"/>
    <n v="150"/>
    <x v="381"/>
    <n v="22500.000000000004"/>
    <n v="0.25"/>
    <x v="1"/>
    <x v="3"/>
    <x v="1"/>
    <n v="600.00000000000011"/>
    <n v="150.00000000000003"/>
    <n v="450.00000000000011"/>
    <x v="0"/>
  </r>
  <r>
    <x v="5"/>
    <n v="1185732"/>
    <x v="244"/>
    <x v="2"/>
    <x v="15"/>
    <s v="Anchorage"/>
    <x v="5"/>
    <n v="50"/>
    <n v="300"/>
    <x v="149"/>
    <n v="45000"/>
    <n v="0.3"/>
    <x v="1"/>
    <x v="3"/>
    <x v="1"/>
    <n v="500"/>
    <n v="150"/>
    <n v="350"/>
    <x v="0"/>
  </r>
  <r>
    <x v="5"/>
    <n v="1185732"/>
    <x v="273"/>
    <x v="2"/>
    <x v="15"/>
    <s v="Anchorage"/>
    <x v="0"/>
    <n v="65"/>
    <n v="570"/>
    <x v="401"/>
    <n v="129675.00000000001"/>
    <n v="0.35000000000000003"/>
    <x v="1"/>
    <x v="4"/>
    <x v="1"/>
    <n v="650"/>
    <n v="227.50000000000003"/>
    <n v="422.5"/>
    <x v="0"/>
  </r>
  <r>
    <x v="5"/>
    <n v="1185732"/>
    <x v="273"/>
    <x v="2"/>
    <x v="15"/>
    <s v="Anchorage"/>
    <x v="1"/>
    <n v="60.000000000000007"/>
    <n v="275"/>
    <x v="207"/>
    <n v="57750.000000000015"/>
    <n v="0.35000000000000003"/>
    <x v="1"/>
    <x v="4"/>
    <x v="1"/>
    <n v="600.00000000000011"/>
    <n v="210.00000000000006"/>
    <n v="390.00000000000006"/>
    <x v="0"/>
  </r>
  <r>
    <x v="5"/>
    <n v="1185732"/>
    <x v="273"/>
    <x v="2"/>
    <x v="15"/>
    <s v="Anchorage"/>
    <x v="2"/>
    <n v="55.000000000000007"/>
    <n v="300"/>
    <x v="207"/>
    <n v="41250.000000000007"/>
    <n v="0.25"/>
    <x v="1"/>
    <x v="4"/>
    <x v="1"/>
    <n v="550.00000000000011"/>
    <n v="137.50000000000003"/>
    <n v="412.50000000000011"/>
    <x v="0"/>
  </r>
  <r>
    <x v="5"/>
    <n v="1185732"/>
    <x v="273"/>
    <x v="2"/>
    <x v="15"/>
    <s v="Anchorage"/>
    <x v="3"/>
    <n v="55.000000000000007"/>
    <n v="250"/>
    <x v="143"/>
    <n v="34375.000000000007"/>
    <n v="0.25"/>
    <x v="1"/>
    <x v="4"/>
    <x v="1"/>
    <n v="550.00000000000011"/>
    <n v="137.50000000000003"/>
    <n v="412.50000000000011"/>
    <x v="0"/>
  </r>
  <r>
    <x v="5"/>
    <n v="1185732"/>
    <x v="273"/>
    <x v="2"/>
    <x v="15"/>
    <s v="Anchorage"/>
    <x v="4"/>
    <n v="65"/>
    <n v="275"/>
    <x v="402"/>
    <n v="44687.5"/>
    <n v="0.25"/>
    <x v="1"/>
    <x v="4"/>
    <x v="1"/>
    <n v="650"/>
    <n v="162.5"/>
    <n v="487.5"/>
    <x v="0"/>
  </r>
  <r>
    <x v="5"/>
    <n v="1185732"/>
    <x v="273"/>
    <x v="2"/>
    <x v="15"/>
    <s v="Anchorage"/>
    <x v="5"/>
    <n v="70"/>
    <n v="400"/>
    <x v="58"/>
    <n v="84000"/>
    <n v="0.3"/>
    <x v="1"/>
    <x v="4"/>
    <x v="1"/>
    <n v="700"/>
    <n v="210"/>
    <n v="490"/>
    <x v="0"/>
  </r>
  <r>
    <x v="5"/>
    <n v="1185732"/>
    <x v="306"/>
    <x v="2"/>
    <x v="15"/>
    <s v="Anchorage"/>
    <x v="0"/>
    <n v="65"/>
    <n v="650"/>
    <x v="108"/>
    <n v="147875"/>
    <n v="0.35000000000000003"/>
    <x v="1"/>
    <x v="11"/>
    <x v="1"/>
    <n v="650"/>
    <n v="227.5"/>
    <n v="422.5"/>
    <x v="0"/>
  </r>
  <r>
    <x v="5"/>
    <n v="1185732"/>
    <x v="306"/>
    <x v="2"/>
    <x v="15"/>
    <s v="Anchorage"/>
    <x v="1"/>
    <n v="60.000000000000007"/>
    <n v="400"/>
    <x v="220"/>
    <n v="84000.000000000015"/>
    <n v="0.35000000000000003"/>
    <x v="1"/>
    <x v="11"/>
    <x v="1"/>
    <n v="600.00000000000011"/>
    <n v="210.00000000000003"/>
    <n v="390"/>
    <x v="0"/>
  </r>
  <r>
    <x v="5"/>
    <n v="1185732"/>
    <x v="306"/>
    <x v="2"/>
    <x v="15"/>
    <s v="Anchorage"/>
    <x v="2"/>
    <n v="55.000000000000007"/>
    <n v="325"/>
    <x v="256"/>
    <n v="44687.500000000007"/>
    <n v="0.25"/>
    <x v="1"/>
    <x v="11"/>
    <x v="1"/>
    <n v="550.00000000000011"/>
    <n v="137.50000000000003"/>
    <n v="412.50000000000011"/>
    <x v="0"/>
  </r>
  <r>
    <x v="5"/>
    <n v="1185732"/>
    <x v="306"/>
    <x v="2"/>
    <x v="15"/>
    <s v="Anchorage"/>
    <x v="3"/>
    <n v="55.000000000000007"/>
    <n v="300"/>
    <x v="207"/>
    <n v="41250.000000000007"/>
    <n v="0.25"/>
    <x v="1"/>
    <x v="11"/>
    <x v="1"/>
    <n v="550.00000000000011"/>
    <n v="137.50000000000003"/>
    <n v="412.50000000000011"/>
    <x v="0"/>
  </r>
  <r>
    <x v="5"/>
    <n v="1185732"/>
    <x v="306"/>
    <x v="2"/>
    <x v="15"/>
    <s v="Anchorage"/>
    <x v="4"/>
    <n v="65"/>
    <n v="300"/>
    <x v="214"/>
    <n v="48750"/>
    <n v="0.25"/>
    <x v="1"/>
    <x v="11"/>
    <x v="1"/>
    <n v="650"/>
    <n v="162.5"/>
    <n v="487.5"/>
    <x v="0"/>
  </r>
  <r>
    <x v="5"/>
    <n v="1185732"/>
    <x v="306"/>
    <x v="2"/>
    <x v="15"/>
    <s v="Anchorage"/>
    <x v="5"/>
    <n v="70"/>
    <n v="450"/>
    <x v="39"/>
    <n v="94500"/>
    <n v="0.3"/>
    <x v="1"/>
    <x v="11"/>
    <x v="1"/>
    <n v="700"/>
    <n v="210"/>
    <n v="490"/>
    <x v="0"/>
  </r>
  <r>
    <x v="5"/>
    <n v="1185732"/>
    <x v="334"/>
    <x v="2"/>
    <x v="15"/>
    <s v="Anchorage"/>
    <x v="0"/>
    <n v="65"/>
    <n v="675"/>
    <x v="83"/>
    <n v="153562.50000000003"/>
    <n v="0.35000000000000003"/>
    <x v="1"/>
    <x v="5"/>
    <x v="1"/>
    <n v="650"/>
    <n v="227.50000000000006"/>
    <n v="422.5"/>
    <x v="0"/>
  </r>
  <r>
    <x v="5"/>
    <n v="1185732"/>
    <x v="334"/>
    <x v="2"/>
    <x v="15"/>
    <s v="Anchorage"/>
    <x v="1"/>
    <n v="60.000000000000007"/>
    <n v="425"/>
    <x v="228"/>
    <n v="89250.000000000015"/>
    <n v="0.35000000000000003"/>
    <x v="1"/>
    <x v="5"/>
    <x v="1"/>
    <n v="600.00000000000011"/>
    <n v="210.00000000000003"/>
    <n v="390"/>
    <x v="0"/>
  </r>
  <r>
    <x v="5"/>
    <n v="1185732"/>
    <x v="334"/>
    <x v="2"/>
    <x v="15"/>
    <s v="Anchorage"/>
    <x v="2"/>
    <n v="55.000000000000007"/>
    <n v="350"/>
    <x v="137"/>
    <n v="48125.000000000007"/>
    <n v="0.25"/>
    <x v="1"/>
    <x v="5"/>
    <x v="1"/>
    <n v="550.00000000000011"/>
    <n v="137.50000000000003"/>
    <n v="412.50000000000006"/>
    <x v="0"/>
  </r>
  <r>
    <x v="5"/>
    <n v="1185732"/>
    <x v="334"/>
    <x v="2"/>
    <x v="15"/>
    <s v="Anchorage"/>
    <x v="3"/>
    <n v="55.000000000000007"/>
    <n v="300"/>
    <x v="207"/>
    <n v="41250.000000000007"/>
    <n v="0.25"/>
    <x v="1"/>
    <x v="5"/>
    <x v="1"/>
    <n v="550.00000000000011"/>
    <n v="137.50000000000003"/>
    <n v="412.50000000000011"/>
    <x v="0"/>
  </r>
  <r>
    <x v="5"/>
    <n v="1185732"/>
    <x v="334"/>
    <x v="2"/>
    <x v="15"/>
    <s v="Anchorage"/>
    <x v="4"/>
    <n v="65"/>
    <n v="325"/>
    <x v="240"/>
    <n v="52812.5"/>
    <n v="0.25"/>
    <x v="1"/>
    <x v="5"/>
    <x v="1"/>
    <n v="650"/>
    <n v="162.5"/>
    <n v="487.5"/>
    <x v="0"/>
  </r>
  <r>
    <x v="5"/>
    <n v="1185732"/>
    <x v="334"/>
    <x v="2"/>
    <x v="15"/>
    <s v="Anchorage"/>
    <x v="5"/>
    <n v="70"/>
    <n v="500"/>
    <x v="48"/>
    <n v="105000"/>
    <n v="0.3"/>
    <x v="1"/>
    <x v="5"/>
    <x v="1"/>
    <n v="700"/>
    <n v="210"/>
    <n v="490"/>
    <x v="0"/>
  </r>
  <r>
    <x v="5"/>
    <n v="1185732"/>
    <x v="366"/>
    <x v="2"/>
    <x v="15"/>
    <s v="Anchorage"/>
    <x v="0"/>
    <n v="65"/>
    <n v="650"/>
    <x v="108"/>
    <n v="147875"/>
    <n v="0.35000000000000003"/>
    <x v="1"/>
    <x v="6"/>
    <x v="1"/>
    <n v="650"/>
    <n v="227.5"/>
    <n v="422.5"/>
    <x v="0"/>
  </r>
  <r>
    <x v="5"/>
    <n v="1185732"/>
    <x v="366"/>
    <x v="2"/>
    <x v="15"/>
    <s v="Anchorage"/>
    <x v="1"/>
    <n v="60.000000000000007"/>
    <n v="425"/>
    <x v="228"/>
    <n v="89250.000000000015"/>
    <n v="0.35000000000000003"/>
    <x v="1"/>
    <x v="6"/>
    <x v="1"/>
    <n v="600.00000000000011"/>
    <n v="210.00000000000003"/>
    <n v="390"/>
    <x v="0"/>
  </r>
  <r>
    <x v="5"/>
    <n v="1185732"/>
    <x v="366"/>
    <x v="2"/>
    <x v="15"/>
    <s v="Anchorage"/>
    <x v="2"/>
    <n v="55.000000000000007"/>
    <n v="350"/>
    <x v="137"/>
    <n v="48125.000000000007"/>
    <n v="0.25"/>
    <x v="1"/>
    <x v="6"/>
    <x v="1"/>
    <n v="550.00000000000011"/>
    <n v="137.50000000000003"/>
    <n v="412.50000000000006"/>
    <x v="0"/>
  </r>
  <r>
    <x v="5"/>
    <n v="1185732"/>
    <x v="366"/>
    <x v="2"/>
    <x v="15"/>
    <s v="Anchorage"/>
    <x v="3"/>
    <n v="55.000000000000007"/>
    <n v="250"/>
    <x v="143"/>
    <n v="34375.000000000007"/>
    <n v="0.25"/>
    <x v="1"/>
    <x v="6"/>
    <x v="1"/>
    <n v="550.00000000000011"/>
    <n v="137.50000000000003"/>
    <n v="412.50000000000011"/>
    <x v="0"/>
  </r>
  <r>
    <x v="5"/>
    <n v="1185732"/>
    <x v="366"/>
    <x v="2"/>
    <x v="15"/>
    <s v="Anchorage"/>
    <x v="4"/>
    <n v="65"/>
    <n v="225"/>
    <x v="326"/>
    <n v="36562.5"/>
    <n v="0.25"/>
    <x v="1"/>
    <x v="6"/>
    <x v="1"/>
    <n v="650"/>
    <n v="162.5"/>
    <n v="487.5"/>
    <x v="0"/>
  </r>
  <r>
    <x v="5"/>
    <n v="1185732"/>
    <x v="366"/>
    <x v="2"/>
    <x v="15"/>
    <s v="Anchorage"/>
    <x v="5"/>
    <n v="70"/>
    <n v="400"/>
    <x v="58"/>
    <n v="84000"/>
    <n v="0.3"/>
    <x v="1"/>
    <x v="6"/>
    <x v="1"/>
    <n v="700"/>
    <n v="210"/>
    <n v="490"/>
    <x v="0"/>
  </r>
  <r>
    <x v="5"/>
    <n v="1185732"/>
    <x v="396"/>
    <x v="2"/>
    <x v="15"/>
    <s v="Anchorage"/>
    <x v="0"/>
    <n v="65"/>
    <n v="525"/>
    <x v="85"/>
    <n v="119437.50000000001"/>
    <n v="0.35000000000000003"/>
    <x v="1"/>
    <x v="7"/>
    <x v="1"/>
    <n v="650"/>
    <n v="227.50000000000003"/>
    <n v="422.5"/>
    <x v="0"/>
  </r>
  <r>
    <x v="5"/>
    <n v="1185732"/>
    <x v="396"/>
    <x v="2"/>
    <x v="15"/>
    <s v="Anchorage"/>
    <x v="1"/>
    <n v="60.000000000000007"/>
    <n v="325"/>
    <x v="403"/>
    <n v="68250.000000000015"/>
    <n v="0.35000000000000003"/>
    <x v="1"/>
    <x v="7"/>
    <x v="1"/>
    <n v="600.00000000000011"/>
    <n v="210.00000000000006"/>
    <n v="390.00000000000006"/>
    <x v="0"/>
  </r>
  <r>
    <x v="5"/>
    <n v="1185732"/>
    <x v="396"/>
    <x v="2"/>
    <x v="15"/>
    <s v="Anchorage"/>
    <x v="2"/>
    <n v="55.000000000000007"/>
    <n v="225"/>
    <x v="196"/>
    <n v="30937.500000000004"/>
    <n v="0.25"/>
    <x v="1"/>
    <x v="7"/>
    <x v="1"/>
    <n v="550.00000000000011"/>
    <n v="137.50000000000003"/>
    <n v="412.50000000000006"/>
    <x v="0"/>
  </r>
  <r>
    <x v="5"/>
    <n v="1185732"/>
    <x v="396"/>
    <x v="2"/>
    <x v="15"/>
    <s v="Anchorage"/>
    <x v="3"/>
    <n v="55.000000000000007"/>
    <n v="200"/>
    <x v="131"/>
    <n v="27500.000000000004"/>
    <n v="0.25"/>
    <x v="1"/>
    <x v="7"/>
    <x v="1"/>
    <n v="550.00000000000011"/>
    <n v="137.50000000000003"/>
    <n v="412.50000000000006"/>
    <x v="0"/>
  </r>
  <r>
    <x v="5"/>
    <n v="1185732"/>
    <x v="396"/>
    <x v="2"/>
    <x v="15"/>
    <s v="Anchorage"/>
    <x v="4"/>
    <n v="65"/>
    <n v="200"/>
    <x v="197"/>
    <n v="32500"/>
    <n v="0.25"/>
    <x v="1"/>
    <x v="7"/>
    <x v="1"/>
    <n v="650"/>
    <n v="162.5"/>
    <n v="487.5"/>
    <x v="0"/>
  </r>
  <r>
    <x v="5"/>
    <n v="1185732"/>
    <x v="396"/>
    <x v="2"/>
    <x v="15"/>
    <s v="Anchorage"/>
    <x v="5"/>
    <n v="70"/>
    <n v="300"/>
    <x v="195"/>
    <n v="63000"/>
    <n v="0.3"/>
    <x v="1"/>
    <x v="7"/>
    <x v="1"/>
    <n v="700"/>
    <n v="210"/>
    <n v="490"/>
    <x v="0"/>
  </r>
  <r>
    <x v="5"/>
    <n v="1185732"/>
    <x v="428"/>
    <x v="2"/>
    <x v="15"/>
    <s v="Anchorage"/>
    <x v="0"/>
    <n v="70"/>
    <n v="450"/>
    <x v="39"/>
    <n v="110250.00000000001"/>
    <n v="0.35000000000000003"/>
    <x v="1"/>
    <x v="8"/>
    <x v="1"/>
    <n v="700"/>
    <n v="245.00000000000003"/>
    <n v="455"/>
    <x v="0"/>
  </r>
  <r>
    <x v="5"/>
    <n v="1185732"/>
    <x v="428"/>
    <x v="2"/>
    <x v="15"/>
    <s v="Anchorage"/>
    <x v="1"/>
    <n v="65.000000000000014"/>
    <n v="275"/>
    <x v="256"/>
    <n v="62562.500000000015"/>
    <n v="0.35000000000000003"/>
    <x v="1"/>
    <x v="8"/>
    <x v="1"/>
    <n v="650.00000000000011"/>
    <n v="227.50000000000006"/>
    <n v="422.50000000000006"/>
    <x v="0"/>
  </r>
  <r>
    <x v="5"/>
    <n v="1185732"/>
    <x v="428"/>
    <x v="2"/>
    <x v="15"/>
    <s v="Anchorage"/>
    <x v="2"/>
    <n v="65.000000000000014"/>
    <n v="175"/>
    <x v="400"/>
    <n v="28437.500000000007"/>
    <n v="0.25"/>
    <x v="1"/>
    <x v="8"/>
    <x v="1"/>
    <n v="650.00000000000011"/>
    <n v="162.50000000000003"/>
    <n v="487.50000000000017"/>
    <x v="0"/>
  </r>
  <r>
    <x v="5"/>
    <n v="1185732"/>
    <x v="428"/>
    <x v="2"/>
    <x v="15"/>
    <s v="Anchorage"/>
    <x v="3"/>
    <n v="65.000000000000014"/>
    <n v="150"/>
    <x v="404"/>
    <n v="24375.000000000004"/>
    <n v="0.25"/>
    <x v="1"/>
    <x v="8"/>
    <x v="1"/>
    <n v="650.00000000000011"/>
    <n v="162.50000000000003"/>
    <n v="487.50000000000011"/>
    <x v="0"/>
  </r>
  <r>
    <x v="5"/>
    <n v="1185732"/>
    <x v="428"/>
    <x v="2"/>
    <x v="15"/>
    <s v="Anchorage"/>
    <x v="4"/>
    <n v="75.000000000000014"/>
    <n v="150"/>
    <x v="134"/>
    <n v="28125.000000000004"/>
    <n v="0.25"/>
    <x v="1"/>
    <x v="8"/>
    <x v="1"/>
    <n v="750.00000000000011"/>
    <n v="187.50000000000003"/>
    <n v="562.50000000000011"/>
    <x v="0"/>
  </r>
  <r>
    <x v="5"/>
    <n v="1185732"/>
    <x v="428"/>
    <x v="2"/>
    <x v="15"/>
    <s v="Anchorage"/>
    <x v="5"/>
    <n v="80"/>
    <n v="275"/>
    <x v="41"/>
    <n v="66000"/>
    <n v="0.3"/>
    <x v="1"/>
    <x v="8"/>
    <x v="1"/>
    <n v="800"/>
    <n v="240"/>
    <n v="560"/>
    <x v="0"/>
  </r>
  <r>
    <x v="5"/>
    <n v="1185732"/>
    <x v="458"/>
    <x v="2"/>
    <x v="15"/>
    <s v="Anchorage"/>
    <x v="0"/>
    <n v="75.000000000000014"/>
    <n v="425"/>
    <x v="262"/>
    <n v="111562.50000000003"/>
    <n v="0.35000000000000003"/>
    <x v="1"/>
    <x v="9"/>
    <x v="1"/>
    <n v="750.00000000000011"/>
    <n v="262.50000000000006"/>
    <n v="487.50000000000006"/>
    <x v="0"/>
  </r>
  <r>
    <x v="5"/>
    <n v="1185732"/>
    <x v="458"/>
    <x v="2"/>
    <x v="15"/>
    <s v="Anchorage"/>
    <x v="1"/>
    <n v="65.000000000000014"/>
    <n v="300"/>
    <x v="403"/>
    <n v="68250.000000000015"/>
    <n v="0.35000000000000003"/>
    <x v="1"/>
    <x v="9"/>
    <x v="1"/>
    <n v="650.00000000000011"/>
    <n v="227.50000000000006"/>
    <n v="422.50000000000006"/>
    <x v="0"/>
  </r>
  <r>
    <x v="5"/>
    <n v="1185732"/>
    <x v="458"/>
    <x v="2"/>
    <x v="15"/>
    <s v="Anchorage"/>
    <x v="2"/>
    <n v="65.000000000000014"/>
    <n v="320"/>
    <x v="405"/>
    <n v="52000.000000000015"/>
    <n v="0.25"/>
    <x v="1"/>
    <x v="9"/>
    <x v="1"/>
    <n v="650.00000000000023"/>
    <n v="162.50000000000006"/>
    <n v="487.50000000000017"/>
    <x v="0"/>
  </r>
  <r>
    <x v="5"/>
    <n v="1185732"/>
    <x v="458"/>
    <x v="2"/>
    <x v="15"/>
    <s v="Anchorage"/>
    <x v="3"/>
    <n v="65.000000000000014"/>
    <n v="300"/>
    <x v="403"/>
    <n v="48750.000000000007"/>
    <n v="0.25"/>
    <x v="1"/>
    <x v="9"/>
    <x v="1"/>
    <n v="650.00000000000011"/>
    <n v="162.50000000000003"/>
    <n v="487.50000000000011"/>
    <x v="0"/>
  </r>
  <r>
    <x v="5"/>
    <n v="1185732"/>
    <x v="458"/>
    <x v="2"/>
    <x v="15"/>
    <s v="Anchorage"/>
    <x v="4"/>
    <n v="75.000000000000014"/>
    <n v="275"/>
    <x v="141"/>
    <n v="51562.500000000007"/>
    <n v="0.25"/>
    <x v="1"/>
    <x v="9"/>
    <x v="1"/>
    <n v="750.00000000000011"/>
    <n v="187.50000000000003"/>
    <n v="562.50000000000011"/>
    <x v="0"/>
  </r>
  <r>
    <x v="5"/>
    <n v="1185732"/>
    <x v="458"/>
    <x v="2"/>
    <x v="15"/>
    <s v="Anchorage"/>
    <x v="5"/>
    <n v="80"/>
    <n v="375"/>
    <x v="60"/>
    <n v="90000"/>
    <n v="0.3"/>
    <x v="1"/>
    <x v="9"/>
    <x v="1"/>
    <n v="800"/>
    <n v="240"/>
    <n v="560"/>
    <x v="0"/>
  </r>
  <r>
    <x v="5"/>
    <n v="1185732"/>
    <x v="487"/>
    <x v="2"/>
    <x v="15"/>
    <s v="Anchorage"/>
    <x v="0"/>
    <n v="75.000000000000014"/>
    <n v="600"/>
    <x v="406"/>
    <n v="157500.00000000003"/>
    <n v="0.35000000000000003"/>
    <x v="1"/>
    <x v="10"/>
    <x v="1"/>
    <n v="750.00000000000011"/>
    <n v="262.50000000000006"/>
    <n v="487.5"/>
    <x v="0"/>
  </r>
  <r>
    <x v="5"/>
    <n v="1185732"/>
    <x v="487"/>
    <x v="2"/>
    <x v="15"/>
    <s v="Anchorage"/>
    <x v="1"/>
    <n v="65.000000000000014"/>
    <n v="400"/>
    <x v="253"/>
    <n v="91000.000000000029"/>
    <n v="0.35000000000000003"/>
    <x v="1"/>
    <x v="10"/>
    <x v="1"/>
    <n v="650.00000000000011"/>
    <n v="227.50000000000009"/>
    <n v="422.50000000000006"/>
    <x v="0"/>
  </r>
  <r>
    <x v="0"/>
    <n v="1128299"/>
    <x v="174"/>
    <x v="2"/>
    <x v="15"/>
    <s v="Anchorage"/>
    <x v="0"/>
    <n v="35"/>
    <n v="375"/>
    <x v="333"/>
    <n v="32812.5"/>
    <n v="0.25"/>
    <x v="1"/>
    <x v="0"/>
    <x v="1"/>
    <n v="350"/>
    <n v="87.5"/>
    <n v="262.5"/>
    <x v="0"/>
  </r>
  <r>
    <x v="0"/>
    <n v="1128299"/>
    <x v="174"/>
    <x v="2"/>
    <x v="15"/>
    <s v="Anchorage"/>
    <x v="1"/>
    <n v="45"/>
    <n v="375"/>
    <x v="156"/>
    <n v="33750"/>
    <n v="0.2"/>
    <x v="1"/>
    <x v="0"/>
    <x v="1"/>
    <n v="450"/>
    <n v="90"/>
    <n v="360"/>
    <x v="0"/>
  </r>
  <r>
    <x v="0"/>
    <n v="1128299"/>
    <x v="174"/>
    <x v="2"/>
    <x v="15"/>
    <s v="Anchorage"/>
    <x v="2"/>
    <n v="45"/>
    <n v="375"/>
    <x v="156"/>
    <n v="42187.5"/>
    <n v="0.25"/>
    <x v="1"/>
    <x v="0"/>
    <x v="1"/>
    <n v="450"/>
    <n v="112.5"/>
    <n v="337.5"/>
    <x v="0"/>
  </r>
  <r>
    <x v="0"/>
    <n v="1128299"/>
    <x v="174"/>
    <x v="2"/>
    <x v="15"/>
    <s v="Anchorage"/>
    <x v="3"/>
    <n v="45"/>
    <n v="225"/>
    <x v="179"/>
    <n v="25312.5"/>
    <n v="0.25"/>
    <x v="1"/>
    <x v="0"/>
    <x v="1"/>
    <n v="450"/>
    <n v="112.5"/>
    <n v="337.5"/>
    <x v="0"/>
  </r>
  <r>
    <x v="0"/>
    <n v="1128299"/>
    <x v="174"/>
    <x v="2"/>
    <x v="15"/>
    <s v="Anchorage"/>
    <x v="4"/>
    <n v="50"/>
    <n v="175"/>
    <x v="132"/>
    <n v="13125"/>
    <n v="0.15"/>
    <x v="1"/>
    <x v="0"/>
    <x v="1"/>
    <n v="500"/>
    <n v="75"/>
    <n v="425"/>
    <x v="0"/>
  </r>
  <r>
    <x v="0"/>
    <n v="1128299"/>
    <x v="174"/>
    <x v="2"/>
    <x v="15"/>
    <s v="Anchorage"/>
    <x v="5"/>
    <n v="45"/>
    <n v="425"/>
    <x v="174"/>
    <n v="76500"/>
    <n v="0.4"/>
    <x v="1"/>
    <x v="0"/>
    <x v="1"/>
    <n v="450"/>
    <n v="180"/>
    <n v="270"/>
    <x v="0"/>
  </r>
  <r>
    <x v="0"/>
    <n v="1128299"/>
    <x v="205"/>
    <x v="2"/>
    <x v="15"/>
    <s v="Anchorage"/>
    <x v="0"/>
    <n v="35"/>
    <n v="475"/>
    <x v="158"/>
    <n v="41562.5"/>
    <n v="0.25"/>
    <x v="1"/>
    <x v="1"/>
    <x v="1"/>
    <n v="350"/>
    <n v="87.5"/>
    <n v="262.5"/>
    <x v="0"/>
  </r>
  <r>
    <x v="0"/>
    <n v="1128299"/>
    <x v="205"/>
    <x v="2"/>
    <x v="15"/>
    <s v="Anchorage"/>
    <x v="1"/>
    <n v="45"/>
    <n v="375"/>
    <x v="156"/>
    <n v="33750"/>
    <n v="0.2"/>
    <x v="1"/>
    <x v="1"/>
    <x v="1"/>
    <n v="450"/>
    <n v="90"/>
    <n v="360"/>
    <x v="0"/>
  </r>
  <r>
    <x v="0"/>
    <n v="1128299"/>
    <x v="205"/>
    <x v="2"/>
    <x v="15"/>
    <s v="Anchorage"/>
    <x v="2"/>
    <n v="45"/>
    <n v="375"/>
    <x v="156"/>
    <n v="42187.5"/>
    <n v="0.25"/>
    <x v="1"/>
    <x v="1"/>
    <x v="1"/>
    <n v="450"/>
    <n v="112.5"/>
    <n v="337.5"/>
    <x v="0"/>
  </r>
  <r>
    <x v="0"/>
    <n v="1128299"/>
    <x v="205"/>
    <x v="2"/>
    <x v="16"/>
    <s v="Honolulu"/>
    <x v="3"/>
    <n v="45"/>
    <n v="225"/>
    <x v="179"/>
    <n v="25312.5"/>
    <n v="0.25"/>
    <x v="1"/>
    <x v="1"/>
    <x v="1"/>
    <n v="450"/>
    <n v="112.5"/>
    <n v="337.5"/>
    <x v="0"/>
  </r>
  <r>
    <x v="0"/>
    <n v="1128299"/>
    <x v="205"/>
    <x v="2"/>
    <x v="16"/>
    <s v="Honolulu"/>
    <x v="4"/>
    <n v="50"/>
    <n v="150"/>
    <x v="127"/>
    <n v="11250"/>
    <n v="0.15"/>
    <x v="1"/>
    <x v="1"/>
    <x v="1"/>
    <n v="500"/>
    <n v="75"/>
    <n v="425"/>
    <x v="0"/>
  </r>
  <r>
    <x v="0"/>
    <n v="1128299"/>
    <x v="205"/>
    <x v="2"/>
    <x v="16"/>
    <s v="Honolulu"/>
    <x v="5"/>
    <n v="45"/>
    <n v="350"/>
    <x v="154"/>
    <n v="63000"/>
    <n v="0.4"/>
    <x v="1"/>
    <x v="1"/>
    <x v="1"/>
    <n v="450"/>
    <n v="180"/>
    <n v="270"/>
    <x v="0"/>
  </r>
  <r>
    <x v="0"/>
    <n v="1128299"/>
    <x v="214"/>
    <x v="2"/>
    <x v="16"/>
    <s v="Honolulu"/>
    <x v="0"/>
    <n v="45"/>
    <n v="500"/>
    <x v="38"/>
    <n v="56250"/>
    <n v="0.25"/>
    <x v="1"/>
    <x v="2"/>
    <x v="1"/>
    <n v="450"/>
    <n v="112.5"/>
    <n v="337.5"/>
    <x v="0"/>
  </r>
  <r>
    <x v="0"/>
    <n v="1128299"/>
    <x v="214"/>
    <x v="2"/>
    <x v="16"/>
    <s v="Honolulu"/>
    <x v="1"/>
    <n v="54.999999999999993"/>
    <n v="350"/>
    <x v="239"/>
    <n v="38499.999999999993"/>
    <n v="0.2"/>
    <x v="1"/>
    <x v="2"/>
    <x v="1"/>
    <n v="549.99999999999989"/>
    <n v="109.99999999999999"/>
    <n v="439.99999999999994"/>
    <x v="0"/>
  </r>
  <r>
    <x v="0"/>
    <n v="1128299"/>
    <x v="214"/>
    <x v="2"/>
    <x v="16"/>
    <s v="Honolulu"/>
    <x v="2"/>
    <n v="59.999999999999986"/>
    <n v="375"/>
    <x v="407"/>
    <n v="56249.999999999985"/>
    <n v="0.25"/>
    <x v="1"/>
    <x v="2"/>
    <x v="1"/>
    <n v="599.99999999999989"/>
    <n v="149.99999999999997"/>
    <n v="449.99999999999983"/>
    <x v="0"/>
  </r>
  <r>
    <x v="0"/>
    <n v="1128299"/>
    <x v="214"/>
    <x v="2"/>
    <x v="16"/>
    <s v="Honolulu"/>
    <x v="3"/>
    <n v="54.999999999999993"/>
    <n v="275"/>
    <x v="408"/>
    <n v="37812.499999999993"/>
    <n v="0.25"/>
    <x v="1"/>
    <x v="2"/>
    <x v="1"/>
    <n v="549.99999999999989"/>
    <n v="137.49999999999997"/>
    <n v="412.49999999999989"/>
    <x v="0"/>
  </r>
  <r>
    <x v="0"/>
    <n v="1128299"/>
    <x v="214"/>
    <x v="2"/>
    <x v="16"/>
    <s v="Honolulu"/>
    <x v="4"/>
    <n v="60"/>
    <n v="125"/>
    <x v="127"/>
    <n v="11250"/>
    <n v="0.15"/>
    <x v="1"/>
    <x v="2"/>
    <x v="1"/>
    <n v="600"/>
    <n v="90"/>
    <n v="510"/>
    <x v="0"/>
  </r>
  <r>
    <x v="0"/>
    <n v="1128299"/>
    <x v="214"/>
    <x v="2"/>
    <x v="16"/>
    <s v="Honolulu"/>
    <x v="5"/>
    <n v="54.999999999999993"/>
    <n v="325"/>
    <x v="409"/>
    <n v="71499.999999999985"/>
    <n v="0.4"/>
    <x v="1"/>
    <x v="2"/>
    <x v="1"/>
    <n v="549.99999999999989"/>
    <n v="219.99999999999994"/>
    <n v="329.99999999999994"/>
    <x v="0"/>
  </r>
  <r>
    <x v="0"/>
    <n v="1128299"/>
    <x v="233"/>
    <x v="2"/>
    <x v="16"/>
    <s v="Honolulu"/>
    <x v="0"/>
    <n v="60"/>
    <n v="500"/>
    <x v="60"/>
    <n v="75000"/>
    <n v="0.25"/>
    <x v="1"/>
    <x v="3"/>
    <x v="1"/>
    <n v="600"/>
    <n v="150"/>
    <n v="450"/>
    <x v="0"/>
  </r>
  <r>
    <x v="0"/>
    <n v="1128299"/>
    <x v="233"/>
    <x v="2"/>
    <x v="16"/>
    <s v="Honolulu"/>
    <x v="1"/>
    <n v="65"/>
    <n v="300"/>
    <x v="214"/>
    <n v="39000"/>
    <n v="0.2"/>
    <x v="1"/>
    <x v="3"/>
    <x v="1"/>
    <n v="650"/>
    <n v="130"/>
    <n v="520"/>
    <x v="0"/>
  </r>
  <r>
    <x v="0"/>
    <n v="1128299"/>
    <x v="233"/>
    <x v="2"/>
    <x v="16"/>
    <s v="Honolulu"/>
    <x v="2"/>
    <n v="65"/>
    <n v="350"/>
    <x v="157"/>
    <n v="56875"/>
    <n v="0.25"/>
    <x v="1"/>
    <x v="3"/>
    <x v="1"/>
    <n v="650"/>
    <n v="162.5"/>
    <n v="487.5"/>
    <x v="0"/>
  </r>
  <r>
    <x v="0"/>
    <n v="1128299"/>
    <x v="233"/>
    <x v="2"/>
    <x v="16"/>
    <s v="Honolulu"/>
    <x v="3"/>
    <n v="50"/>
    <n v="250"/>
    <x v="145"/>
    <n v="31250"/>
    <n v="0.25"/>
    <x v="1"/>
    <x v="3"/>
    <x v="1"/>
    <n v="500"/>
    <n v="125"/>
    <n v="375"/>
    <x v="0"/>
  </r>
  <r>
    <x v="0"/>
    <n v="1128299"/>
    <x v="233"/>
    <x v="2"/>
    <x v="16"/>
    <s v="Honolulu"/>
    <x v="4"/>
    <n v="55.000000000000007"/>
    <n v="150"/>
    <x v="190"/>
    <n v="12375.000000000002"/>
    <n v="0.15"/>
    <x v="1"/>
    <x v="3"/>
    <x v="1"/>
    <n v="550.00000000000011"/>
    <n v="82.500000000000014"/>
    <n v="467.50000000000011"/>
    <x v="0"/>
  </r>
  <r>
    <x v="0"/>
    <n v="1128299"/>
    <x v="233"/>
    <x v="2"/>
    <x v="16"/>
    <s v="Honolulu"/>
    <x v="5"/>
    <n v="70"/>
    <n v="325"/>
    <x v="157"/>
    <n v="91000"/>
    <n v="0.4"/>
    <x v="1"/>
    <x v="3"/>
    <x v="1"/>
    <n v="700"/>
    <n v="280"/>
    <n v="420"/>
    <x v="0"/>
  </r>
  <r>
    <x v="0"/>
    <n v="1128299"/>
    <x v="264"/>
    <x v="2"/>
    <x v="16"/>
    <s v="Honolulu"/>
    <x v="0"/>
    <n v="54.999999999999993"/>
    <n v="525"/>
    <x v="389"/>
    <n v="72187.499999999985"/>
    <n v="0.25"/>
    <x v="1"/>
    <x v="4"/>
    <x v="1"/>
    <n v="549.99999999999989"/>
    <n v="137.49999999999997"/>
    <n v="412.49999999999989"/>
    <x v="0"/>
  </r>
  <r>
    <x v="0"/>
    <n v="1128299"/>
    <x v="264"/>
    <x v="2"/>
    <x v="16"/>
    <s v="Honolulu"/>
    <x v="1"/>
    <n v="60"/>
    <n v="375"/>
    <x v="38"/>
    <n v="45000"/>
    <n v="0.2"/>
    <x v="1"/>
    <x v="4"/>
    <x v="1"/>
    <n v="600"/>
    <n v="120"/>
    <n v="480"/>
    <x v="0"/>
  </r>
  <r>
    <x v="0"/>
    <n v="1128299"/>
    <x v="264"/>
    <x v="2"/>
    <x v="16"/>
    <s v="Honolulu"/>
    <x v="2"/>
    <n v="60"/>
    <n v="375"/>
    <x v="38"/>
    <n v="56250"/>
    <n v="0.25"/>
    <x v="1"/>
    <x v="4"/>
    <x v="1"/>
    <n v="600"/>
    <n v="150"/>
    <n v="450"/>
    <x v="0"/>
  </r>
  <r>
    <x v="0"/>
    <n v="1128299"/>
    <x v="264"/>
    <x v="2"/>
    <x v="16"/>
    <s v="Honolulu"/>
    <x v="3"/>
    <n v="54.999999999999993"/>
    <n v="275"/>
    <x v="408"/>
    <n v="37812.499999999993"/>
    <n v="0.25"/>
    <x v="1"/>
    <x v="4"/>
    <x v="1"/>
    <n v="549.99999999999989"/>
    <n v="137.49999999999997"/>
    <n v="412.49999999999989"/>
    <x v="0"/>
  </r>
  <r>
    <x v="0"/>
    <n v="1128299"/>
    <x v="264"/>
    <x v="2"/>
    <x v="16"/>
    <s v="Honolulu"/>
    <x v="4"/>
    <n v="60"/>
    <n v="175"/>
    <x v="204"/>
    <n v="15750"/>
    <n v="0.15"/>
    <x v="1"/>
    <x v="4"/>
    <x v="1"/>
    <n v="600"/>
    <n v="90"/>
    <n v="510"/>
    <x v="0"/>
  </r>
  <r>
    <x v="0"/>
    <n v="1128299"/>
    <x v="264"/>
    <x v="2"/>
    <x v="16"/>
    <s v="Honolulu"/>
    <x v="5"/>
    <n v="75"/>
    <n v="475"/>
    <x v="216"/>
    <n v="142500"/>
    <n v="0.4"/>
    <x v="1"/>
    <x v="4"/>
    <x v="1"/>
    <n v="750"/>
    <n v="300"/>
    <n v="450"/>
    <x v="0"/>
  </r>
  <r>
    <x v="0"/>
    <n v="1128299"/>
    <x v="294"/>
    <x v="2"/>
    <x v="16"/>
    <s v="Honolulu"/>
    <x v="0"/>
    <n v="70"/>
    <n v="725"/>
    <x v="248"/>
    <n v="126875"/>
    <n v="0.25"/>
    <x v="1"/>
    <x v="11"/>
    <x v="1"/>
    <n v="700"/>
    <n v="175"/>
    <n v="525"/>
    <x v="0"/>
  </r>
  <r>
    <x v="0"/>
    <n v="1128299"/>
    <x v="294"/>
    <x v="2"/>
    <x v="16"/>
    <s v="Honolulu"/>
    <x v="1"/>
    <n v="75"/>
    <n v="600"/>
    <x v="6"/>
    <n v="90000"/>
    <n v="0.2"/>
    <x v="1"/>
    <x v="11"/>
    <x v="1"/>
    <n v="750"/>
    <n v="150"/>
    <n v="600"/>
    <x v="0"/>
  </r>
  <r>
    <x v="0"/>
    <n v="1128299"/>
    <x v="294"/>
    <x v="2"/>
    <x v="16"/>
    <s v="Honolulu"/>
    <x v="2"/>
    <n v="75"/>
    <n v="600"/>
    <x v="6"/>
    <n v="112500"/>
    <n v="0.25"/>
    <x v="1"/>
    <x v="11"/>
    <x v="1"/>
    <n v="750"/>
    <n v="187.5"/>
    <n v="562.5"/>
    <x v="0"/>
  </r>
  <r>
    <x v="0"/>
    <n v="1128299"/>
    <x v="294"/>
    <x v="2"/>
    <x v="16"/>
    <s v="Honolulu"/>
    <x v="3"/>
    <n v="75"/>
    <n v="475"/>
    <x v="216"/>
    <n v="89062.5"/>
    <n v="0.25"/>
    <x v="1"/>
    <x v="11"/>
    <x v="1"/>
    <n v="750"/>
    <n v="187.5"/>
    <n v="562.5"/>
    <x v="0"/>
  </r>
  <r>
    <x v="0"/>
    <n v="1128299"/>
    <x v="294"/>
    <x v="2"/>
    <x v="16"/>
    <s v="Honolulu"/>
    <x v="4"/>
    <n v="85.000000000000014"/>
    <n v="350"/>
    <x v="410"/>
    <n v="44625.000000000007"/>
    <n v="0.15"/>
    <x v="1"/>
    <x v="11"/>
    <x v="1"/>
    <n v="850.00000000000011"/>
    <n v="127.50000000000001"/>
    <n v="722.50000000000011"/>
    <x v="0"/>
  </r>
  <r>
    <x v="0"/>
    <n v="1128299"/>
    <x v="294"/>
    <x v="2"/>
    <x v="16"/>
    <s v="Honolulu"/>
    <x v="5"/>
    <n v="100"/>
    <n v="650"/>
    <x v="19"/>
    <n v="260000"/>
    <n v="0.4"/>
    <x v="1"/>
    <x v="11"/>
    <x v="1"/>
    <n v="1000"/>
    <n v="400"/>
    <n v="600"/>
    <x v="0"/>
  </r>
  <r>
    <x v="0"/>
    <n v="1128299"/>
    <x v="323"/>
    <x v="2"/>
    <x v="16"/>
    <s v="Honolulu"/>
    <x v="0"/>
    <n v="80"/>
    <n v="800"/>
    <x v="411"/>
    <n v="160000"/>
    <n v="0.25"/>
    <x v="1"/>
    <x v="5"/>
    <x v="1"/>
    <n v="800"/>
    <n v="200"/>
    <n v="600"/>
    <x v="0"/>
  </r>
  <r>
    <x v="0"/>
    <n v="1128299"/>
    <x v="323"/>
    <x v="2"/>
    <x v="16"/>
    <s v="Honolulu"/>
    <x v="1"/>
    <n v="85.000000000000014"/>
    <n v="650"/>
    <x v="412"/>
    <n v="110500.00000000003"/>
    <n v="0.2"/>
    <x v="1"/>
    <x v="5"/>
    <x v="1"/>
    <n v="850.00000000000023"/>
    <n v="170.00000000000006"/>
    <n v="680.00000000000023"/>
    <x v="0"/>
  </r>
  <r>
    <x v="0"/>
    <n v="1128299"/>
    <x v="323"/>
    <x v="2"/>
    <x v="16"/>
    <s v="Honolulu"/>
    <x v="2"/>
    <n v="85.000000000000014"/>
    <n v="600"/>
    <x v="413"/>
    <n v="127500.00000000001"/>
    <n v="0.25"/>
    <x v="1"/>
    <x v="5"/>
    <x v="1"/>
    <n v="850.00000000000011"/>
    <n v="212.50000000000003"/>
    <n v="637.50000000000011"/>
    <x v="0"/>
  </r>
  <r>
    <x v="0"/>
    <n v="1128299"/>
    <x v="323"/>
    <x v="2"/>
    <x v="16"/>
    <s v="Honolulu"/>
    <x v="3"/>
    <n v="80"/>
    <n v="500"/>
    <x v="2"/>
    <n v="100000"/>
    <n v="0.25"/>
    <x v="1"/>
    <x v="5"/>
    <x v="1"/>
    <n v="800"/>
    <n v="200"/>
    <n v="600"/>
    <x v="0"/>
  </r>
  <r>
    <x v="0"/>
    <n v="1128299"/>
    <x v="323"/>
    <x v="2"/>
    <x v="16"/>
    <s v="Honolulu"/>
    <x v="4"/>
    <n v="85.000000000000014"/>
    <n v="550"/>
    <x v="67"/>
    <n v="70125"/>
    <n v="0.15"/>
    <x v="1"/>
    <x v="5"/>
    <x v="1"/>
    <n v="850.00000000000011"/>
    <n v="127.5"/>
    <n v="722.50000000000011"/>
    <x v="0"/>
  </r>
  <r>
    <x v="0"/>
    <n v="1128299"/>
    <x v="323"/>
    <x v="2"/>
    <x v="16"/>
    <s v="Honolulu"/>
    <x v="5"/>
    <n v="100"/>
    <n v="550"/>
    <x v="414"/>
    <n v="220000"/>
    <n v="0.4"/>
    <x v="1"/>
    <x v="5"/>
    <x v="1"/>
    <n v="1000"/>
    <n v="400"/>
    <n v="600"/>
    <x v="0"/>
  </r>
  <r>
    <x v="0"/>
    <n v="1128299"/>
    <x v="355"/>
    <x v="2"/>
    <x v="16"/>
    <s v="Honolulu"/>
    <x v="0"/>
    <n v="85.000000000000014"/>
    <n v="750"/>
    <x v="281"/>
    <n v="159375.00000000003"/>
    <n v="0.25"/>
    <x v="1"/>
    <x v="6"/>
    <x v="1"/>
    <n v="850.00000000000011"/>
    <n v="212.50000000000003"/>
    <n v="637.50000000000011"/>
    <x v="0"/>
  </r>
  <r>
    <x v="0"/>
    <n v="1128299"/>
    <x v="355"/>
    <x v="2"/>
    <x v="16"/>
    <s v="Honolulu"/>
    <x v="1"/>
    <n v="75.000000000000014"/>
    <n v="725"/>
    <x v="415"/>
    <n v="108750.00000000003"/>
    <n v="0.2"/>
    <x v="1"/>
    <x v="6"/>
    <x v="1"/>
    <n v="750.00000000000011"/>
    <n v="150.00000000000003"/>
    <n v="600.00000000000011"/>
    <x v="0"/>
  </r>
  <r>
    <x v="0"/>
    <n v="1128299"/>
    <x v="355"/>
    <x v="2"/>
    <x v="16"/>
    <s v="Honolulu"/>
    <x v="2"/>
    <n v="70"/>
    <n v="600"/>
    <x v="81"/>
    <n v="105000"/>
    <n v="0.25"/>
    <x v="1"/>
    <x v="6"/>
    <x v="1"/>
    <n v="700"/>
    <n v="175"/>
    <n v="525"/>
    <x v="0"/>
  </r>
  <r>
    <x v="0"/>
    <n v="1128299"/>
    <x v="355"/>
    <x v="2"/>
    <x v="16"/>
    <s v="Honolulu"/>
    <x v="3"/>
    <n v="70"/>
    <n v="525"/>
    <x v="246"/>
    <n v="91875"/>
    <n v="0.25"/>
    <x v="1"/>
    <x v="6"/>
    <x v="1"/>
    <n v="700"/>
    <n v="175"/>
    <n v="525"/>
    <x v="0"/>
  </r>
  <r>
    <x v="1"/>
    <n v="1128299"/>
    <x v="355"/>
    <x v="2"/>
    <x v="16"/>
    <s v="Honolulu"/>
    <x v="4"/>
    <n v="70"/>
    <n v="525"/>
    <x v="246"/>
    <n v="55125"/>
    <n v="0.15"/>
    <x v="1"/>
    <x v="6"/>
    <x v="1"/>
    <n v="700"/>
    <n v="105"/>
    <n v="595"/>
    <x v="0"/>
  </r>
  <r>
    <x v="1"/>
    <n v="1128299"/>
    <x v="355"/>
    <x v="2"/>
    <x v="16"/>
    <s v="Honolulu"/>
    <x v="5"/>
    <n v="75"/>
    <n v="350"/>
    <x v="47"/>
    <n v="105000"/>
    <n v="0.4"/>
    <x v="1"/>
    <x v="6"/>
    <x v="1"/>
    <n v="750"/>
    <n v="300"/>
    <n v="450"/>
    <x v="0"/>
  </r>
  <r>
    <x v="1"/>
    <n v="1128299"/>
    <x v="387"/>
    <x v="2"/>
    <x v="16"/>
    <s v="Honolulu"/>
    <x v="0"/>
    <n v="65.000000000000014"/>
    <n v="550"/>
    <x v="223"/>
    <n v="89375.000000000015"/>
    <n v="0.25"/>
    <x v="1"/>
    <x v="7"/>
    <x v="1"/>
    <n v="650.00000000000011"/>
    <n v="162.50000000000003"/>
    <n v="487.50000000000011"/>
    <x v="0"/>
  </r>
  <r>
    <x v="1"/>
    <n v="1128299"/>
    <x v="387"/>
    <x v="2"/>
    <x v="16"/>
    <s v="Honolulu"/>
    <x v="1"/>
    <n v="70.000000000000014"/>
    <n v="550"/>
    <x v="106"/>
    <n v="77000.000000000015"/>
    <n v="0.2"/>
    <x v="1"/>
    <x v="7"/>
    <x v="1"/>
    <n v="700.00000000000011"/>
    <n v="140.00000000000003"/>
    <n v="560.00000000000011"/>
    <x v="0"/>
  </r>
  <r>
    <x v="1"/>
    <n v="1128299"/>
    <x v="387"/>
    <x v="2"/>
    <x v="16"/>
    <s v="Honolulu"/>
    <x v="2"/>
    <n v="65.000000000000014"/>
    <n v="375"/>
    <x v="416"/>
    <n v="60937.500000000015"/>
    <n v="0.25"/>
    <x v="1"/>
    <x v="7"/>
    <x v="1"/>
    <n v="650.00000000000011"/>
    <n v="162.50000000000003"/>
    <n v="487.50000000000017"/>
    <x v="0"/>
  </r>
  <r>
    <x v="1"/>
    <n v="1128299"/>
    <x v="387"/>
    <x v="2"/>
    <x v="16"/>
    <s v="Honolulu"/>
    <x v="3"/>
    <n v="65.000000000000014"/>
    <n v="325"/>
    <x v="417"/>
    <n v="52812.500000000015"/>
    <n v="0.25"/>
    <x v="1"/>
    <x v="7"/>
    <x v="1"/>
    <n v="650.00000000000023"/>
    <n v="162.50000000000006"/>
    <n v="487.50000000000017"/>
    <x v="0"/>
  </r>
  <r>
    <x v="1"/>
    <n v="1128299"/>
    <x v="387"/>
    <x v="2"/>
    <x v="16"/>
    <s v="Honolulu"/>
    <x v="4"/>
    <n v="75.000000000000014"/>
    <n v="350"/>
    <x v="418"/>
    <n v="39375.000000000007"/>
    <n v="0.15"/>
    <x v="1"/>
    <x v="7"/>
    <x v="1"/>
    <n v="750.00000000000011"/>
    <n v="112.50000000000001"/>
    <n v="637.50000000000011"/>
    <x v="0"/>
  </r>
  <r>
    <x v="1"/>
    <n v="1128299"/>
    <x v="387"/>
    <x v="2"/>
    <x v="16"/>
    <s v="Honolulu"/>
    <x v="5"/>
    <n v="60"/>
    <n v="375"/>
    <x v="38"/>
    <n v="90000"/>
    <n v="0.4"/>
    <x v="1"/>
    <x v="7"/>
    <x v="1"/>
    <n v="600"/>
    <n v="240"/>
    <n v="360"/>
    <x v="0"/>
  </r>
  <r>
    <x v="1"/>
    <n v="1128299"/>
    <x v="416"/>
    <x v="2"/>
    <x v="16"/>
    <s v="Honolulu"/>
    <x v="0"/>
    <n v="55.000000000000007"/>
    <n v="475"/>
    <x v="347"/>
    <n v="65312.500000000007"/>
    <n v="0.25"/>
    <x v="1"/>
    <x v="8"/>
    <x v="1"/>
    <n v="550.00000000000011"/>
    <n v="137.50000000000003"/>
    <n v="412.50000000000006"/>
    <x v="0"/>
  </r>
  <r>
    <x v="1"/>
    <n v="1128299"/>
    <x v="416"/>
    <x v="2"/>
    <x v="16"/>
    <s v="Honolulu"/>
    <x v="1"/>
    <n v="65.000000000000014"/>
    <n v="475"/>
    <x v="419"/>
    <n v="61750.000000000015"/>
    <n v="0.2"/>
    <x v="1"/>
    <x v="8"/>
    <x v="1"/>
    <n v="650.00000000000011"/>
    <n v="130.00000000000003"/>
    <n v="520.00000000000011"/>
    <x v="0"/>
  </r>
  <r>
    <x v="1"/>
    <n v="1128299"/>
    <x v="416"/>
    <x v="2"/>
    <x v="16"/>
    <s v="Honolulu"/>
    <x v="2"/>
    <n v="60.000000000000007"/>
    <n v="300"/>
    <x v="167"/>
    <n v="45000.000000000007"/>
    <n v="0.25"/>
    <x v="1"/>
    <x v="8"/>
    <x v="1"/>
    <n v="600.00000000000011"/>
    <n v="150.00000000000003"/>
    <n v="450.00000000000011"/>
    <x v="0"/>
  </r>
  <r>
    <x v="1"/>
    <n v="1128299"/>
    <x v="416"/>
    <x v="2"/>
    <x v="16"/>
    <s v="Honolulu"/>
    <x v="3"/>
    <n v="55.000000000000007"/>
    <n v="275"/>
    <x v="395"/>
    <n v="37812.500000000007"/>
    <n v="0.25"/>
    <x v="1"/>
    <x v="8"/>
    <x v="1"/>
    <n v="550.00000000000011"/>
    <n v="137.50000000000003"/>
    <n v="412.50000000000011"/>
    <x v="0"/>
  </r>
  <r>
    <x v="1"/>
    <n v="1128299"/>
    <x v="416"/>
    <x v="2"/>
    <x v="16"/>
    <s v="Honolulu"/>
    <x v="4"/>
    <n v="65"/>
    <n v="250"/>
    <x v="133"/>
    <n v="24375"/>
    <n v="0.15"/>
    <x v="1"/>
    <x v="8"/>
    <x v="1"/>
    <n v="650"/>
    <n v="97.5"/>
    <n v="552.5"/>
    <x v="0"/>
  </r>
  <r>
    <x v="1"/>
    <n v="1128299"/>
    <x v="416"/>
    <x v="2"/>
    <x v="16"/>
    <s v="Honolulu"/>
    <x v="5"/>
    <n v="70"/>
    <n v="300"/>
    <x v="195"/>
    <n v="84000"/>
    <n v="0.4"/>
    <x v="1"/>
    <x v="8"/>
    <x v="1"/>
    <n v="700"/>
    <n v="280"/>
    <n v="420"/>
    <x v="0"/>
  </r>
  <r>
    <x v="1"/>
    <n v="1128299"/>
    <x v="447"/>
    <x v="2"/>
    <x v="16"/>
    <s v="Honolulu"/>
    <x v="0"/>
    <n v="55.000000000000007"/>
    <n v="525"/>
    <x v="171"/>
    <n v="72187.500000000015"/>
    <n v="0.25"/>
    <x v="1"/>
    <x v="9"/>
    <x v="1"/>
    <n v="550.00000000000011"/>
    <n v="137.50000000000003"/>
    <n v="412.50000000000011"/>
    <x v="0"/>
  </r>
  <r>
    <x v="1"/>
    <n v="1128299"/>
    <x v="447"/>
    <x v="2"/>
    <x v="16"/>
    <s v="Honolulu"/>
    <x v="1"/>
    <n v="60.000000000000007"/>
    <n v="600"/>
    <x v="217"/>
    <n v="72000.000000000015"/>
    <n v="0.2"/>
    <x v="1"/>
    <x v="9"/>
    <x v="1"/>
    <n v="600.00000000000011"/>
    <n v="120.00000000000003"/>
    <n v="480.00000000000011"/>
    <x v="0"/>
  </r>
  <r>
    <x v="1"/>
    <n v="1128299"/>
    <x v="447"/>
    <x v="2"/>
    <x v="16"/>
    <s v="Honolulu"/>
    <x v="2"/>
    <n v="55.000000000000007"/>
    <n v="425"/>
    <x v="257"/>
    <n v="58437.500000000007"/>
    <n v="0.25"/>
    <x v="1"/>
    <x v="9"/>
    <x v="1"/>
    <n v="550.00000000000011"/>
    <n v="137.50000000000003"/>
    <n v="412.50000000000006"/>
    <x v="0"/>
  </r>
  <r>
    <x v="1"/>
    <n v="1128299"/>
    <x v="447"/>
    <x v="2"/>
    <x v="16"/>
    <s v="Honolulu"/>
    <x v="3"/>
    <n v="65.000000000000014"/>
    <n v="400"/>
    <x v="253"/>
    <n v="65000.000000000015"/>
    <n v="0.25"/>
    <x v="1"/>
    <x v="9"/>
    <x v="1"/>
    <n v="650.00000000000011"/>
    <n v="162.50000000000003"/>
    <n v="487.50000000000017"/>
    <x v="0"/>
  </r>
  <r>
    <x v="1"/>
    <n v="1128299"/>
    <x v="447"/>
    <x v="2"/>
    <x v="16"/>
    <s v="Honolulu"/>
    <x v="4"/>
    <n v="85.000000000000014"/>
    <n v="375"/>
    <x v="262"/>
    <n v="47812.500000000007"/>
    <n v="0.15"/>
    <x v="1"/>
    <x v="9"/>
    <x v="1"/>
    <n v="850.00000000000011"/>
    <n v="127.50000000000001"/>
    <n v="722.50000000000011"/>
    <x v="0"/>
  </r>
  <r>
    <x v="1"/>
    <n v="1128299"/>
    <x v="447"/>
    <x v="2"/>
    <x v="16"/>
    <s v="Honolulu"/>
    <x v="5"/>
    <n v="90.000000000000014"/>
    <n v="500"/>
    <x v="406"/>
    <n v="180000.00000000003"/>
    <n v="0.4"/>
    <x v="1"/>
    <x v="9"/>
    <x v="1"/>
    <n v="900.00000000000011"/>
    <n v="360.00000000000006"/>
    <n v="540"/>
    <x v="0"/>
  </r>
  <r>
    <x v="1"/>
    <n v="1128299"/>
    <x v="476"/>
    <x v="2"/>
    <x v="16"/>
    <s v="Honolulu"/>
    <x v="0"/>
    <n v="75.000000000000014"/>
    <n v="700"/>
    <x v="105"/>
    <n v="131250.00000000003"/>
    <n v="0.25"/>
    <x v="1"/>
    <x v="10"/>
    <x v="1"/>
    <n v="750.00000000000011"/>
    <n v="187.50000000000003"/>
    <n v="562.50000000000011"/>
    <x v="0"/>
  </r>
  <r>
    <x v="1"/>
    <n v="1128299"/>
    <x v="476"/>
    <x v="2"/>
    <x v="16"/>
    <s v="Honolulu"/>
    <x v="1"/>
    <n v="85.000000000000014"/>
    <n v="700"/>
    <x v="420"/>
    <n v="119000.00000000003"/>
    <n v="0.2"/>
    <x v="1"/>
    <x v="10"/>
    <x v="1"/>
    <n v="850.00000000000011"/>
    <n v="170.00000000000003"/>
    <n v="680.00000000000011"/>
    <x v="0"/>
  </r>
  <r>
    <x v="2"/>
    <n v="1128299"/>
    <x v="476"/>
    <x v="2"/>
    <x v="16"/>
    <s v="Honolulu"/>
    <x v="2"/>
    <n v="80.000000000000014"/>
    <n v="500"/>
    <x v="258"/>
    <n v="100000.00000000001"/>
    <n v="0.25"/>
    <x v="1"/>
    <x v="10"/>
    <x v="1"/>
    <n v="800.00000000000011"/>
    <n v="200.00000000000003"/>
    <n v="600.00000000000011"/>
    <x v="0"/>
  </r>
  <r>
    <x v="2"/>
    <n v="1128299"/>
    <x v="476"/>
    <x v="2"/>
    <x v="16"/>
    <s v="Honolulu"/>
    <x v="3"/>
    <n v="80.000000000000014"/>
    <n v="500"/>
    <x v="258"/>
    <n v="100000.00000000001"/>
    <n v="0.25"/>
    <x v="1"/>
    <x v="10"/>
    <x v="1"/>
    <n v="800.00000000000011"/>
    <n v="200.00000000000003"/>
    <n v="600.00000000000011"/>
    <x v="0"/>
  </r>
  <r>
    <x v="2"/>
    <n v="1128299"/>
    <x v="476"/>
    <x v="2"/>
    <x v="16"/>
    <s v="Honolulu"/>
    <x v="4"/>
    <n v="90.000000000000014"/>
    <n v="425"/>
    <x v="280"/>
    <n v="57375.000000000007"/>
    <n v="0.15"/>
    <x v="1"/>
    <x v="10"/>
    <x v="1"/>
    <n v="900.00000000000011"/>
    <n v="135.00000000000003"/>
    <n v="765.00000000000011"/>
    <x v="0"/>
  </r>
  <r>
    <x v="2"/>
    <n v="1128299"/>
    <x v="476"/>
    <x v="2"/>
    <x v="16"/>
    <s v="Honolulu"/>
    <x v="5"/>
    <n v="95.000000000000014"/>
    <n v="525"/>
    <x v="421"/>
    <n v="199500.00000000003"/>
    <n v="0.4"/>
    <x v="1"/>
    <x v="10"/>
    <x v="1"/>
    <n v="950.00000000000011"/>
    <n v="380.00000000000006"/>
    <n v="570"/>
    <x v="0"/>
  </r>
  <r>
    <x v="2"/>
    <n v="1128299"/>
    <x v="181"/>
    <x v="2"/>
    <x v="16"/>
    <s v="Honolulu"/>
    <x v="0"/>
    <n v="40"/>
    <n v="425"/>
    <x v="235"/>
    <n v="51000"/>
    <n v="0.3"/>
    <x v="1"/>
    <x v="0"/>
    <x v="1"/>
    <n v="400"/>
    <n v="120"/>
    <n v="280"/>
    <x v="0"/>
  </r>
  <r>
    <x v="2"/>
    <n v="1128299"/>
    <x v="181"/>
    <x v="2"/>
    <x v="16"/>
    <s v="Honolulu"/>
    <x v="1"/>
    <n v="50"/>
    <n v="425"/>
    <x v="42"/>
    <n v="53125"/>
    <n v="0.25"/>
    <x v="1"/>
    <x v="0"/>
    <x v="1"/>
    <n v="500"/>
    <n v="125"/>
    <n v="375"/>
    <x v="0"/>
  </r>
  <r>
    <x v="2"/>
    <n v="1128299"/>
    <x v="181"/>
    <x v="2"/>
    <x v="16"/>
    <s v="Honolulu"/>
    <x v="2"/>
    <n v="50"/>
    <n v="425"/>
    <x v="42"/>
    <n v="63750"/>
    <n v="0.3"/>
    <x v="1"/>
    <x v="0"/>
    <x v="1"/>
    <n v="500"/>
    <n v="150"/>
    <n v="350"/>
    <x v="0"/>
  </r>
  <r>
    <x v="2"/>
    <n v="1128299"/>
    <x v="181"/>
    <x v="2"/>
    <x v="16"/>
    <s v="Honolulu"/>
    <x v="3"/>
    <n v="50"/>
    <n v="275"/>
    <x v="199"/>
    <n v="41250"/>
    <n v="0.3"/>
    <x v="1"/>
    <x v="0"/>
    <x v="1"/>
    <n v="500"/>
    <n v="150"/>
    <n v="350"/>
    <x v="0"/>
  </r>
  <r>
    <x v="2"/>
    <n v="1128299"/>
    <x v="181"/>
    <x v="2"/>
    <x v="16"/>
    <s v="Honolulu"/>
    <x v="4"/>
    <n v="55.000000000000007"/>
    <n v="225"/>
    <x v="196"/>
    <n v="24750.000000000004"/>
    <n v="0.2"/>
    <x v="1"/>
    <x v="0"/>
    <x v="1"/>
    <n v="550.00000000000011"/>
    <n v="110.00000000000001"/>
    <n v="440.00000000000006"/>
    <x v="0"/>
  </r>
  <r>
    <x v="2"/>
    <n v="1128299"/>
    <x v="181"/>
    <x v="2"/>
    <x v="16"/>
    <s v="Honolulu"/>
    <x v="5"/>
    <n v="50"/>
    <n v="475"/>
    <x v="343"/>
    <n v="106875"/>
    <n v="0.45"/>
    <x v="1"/>
    <x v="0"/>
    <x v="1"/>
    <n v="500"/>
    <n v="225"/>
    <n v="275"/>
    <x v="0"/>
  </r>
  <r>
    <x v="2"/>
    <n v="1128299"/>
    <x v="212"/>
    <x v="2"/>
    <x v="16"/>
    <s v="Honolulu"/>
    <x v="0"/>
    <n v="40"/>
    <n v="525"/>
    <x v="195"/>
    <n v="63000"/>
    <n v="0.3"/>
    <x v="1"/>
    <x v="1"/>
    <x v="1"/>
    <n v="400"/>
    <n v="120"/>
    <n v="280"/>
    <x v="0"/>
  </r>
  <r>
    <x v="2"/>
    <n v="1128299"/>
    <x v="212"/>
    <x v="2"/>
    <x v="16"/>
    <s v="Honolulu"/>
    <x v="1"/>
    <n v="50"/>
    <n v="425"/>
    <x v="42"/>
    <n v="53125"/>
    <n v="0.25"/>
    <x v="1"/>
    <x v="1"/>
    <x v="1"/>
    <n v="500"/>
    <n v="125"/>
    <n v="375"/>
    <x v="0"/>
  </r>
  <r>
    <x v="2"/>
    <n v="1128299"/>
    <x v="212"/>
    <x v="2"/>
    <x v="16"/>
    <s v="Honolulu"/>
    <x v="2"/>
    <n v="50"/>
    <n v="425"/>
    <x v="42"/>
    <n v="63750"/>
    <n v="0.3"/>
    <x v="1"/>
    <x v="1"/>
    <x v="1"/>
    <n v="500"/>
    <n v="150"/>
    <n v="350"/>
    <x v="0"/>
  </r>
  <r>
    <x v="2"/>
    <n v="1128299"/>
    <x v="212"/>
    <x v="4"/>
    <x v="8"/>
    <s v="Orlando"/>
    <x v="3"/>
    <n v="50"/>
    <n v="275"/>
    <x v="199"/>
    <n v="41250"/>
    <n v="0.3"/>
    <x v="1"/>
    <x v="1"/>
    <x v="1"/>
    <n v="500"/>
    <n v="150"/>
    <n v="350"/>
    <x v="0"/>
  </r>
  <r>
    <x v="2"/>
    <n v="1128299"/>
    <x v="212"/>
    <x v="4"/>
    <x v="8"/>
    <s v="Orlando"/>
    <x v="4"/>
    <n v="55.000000000000007"/>
    <n v="200"/>
    <x v="131"/>
    <n v="22000.000000000004"/>
    <n v="0.2"/>
    <x v="1"/>
    <x v="1"/>
    <x v="1"/>
    <n v="550.00000000000011"/>
    <n v="110.00000000000001"/>
    <n v="440.00000000000006"/>
    <x v="0"/>
  </r>
  <r>
    <x v="2"/>
    <n v="1128299"/>
    <x v="212"/>
    <x v="4"/>
    <x v="8"/>
    <s v="Orlando"/>
    <x v="5"/>
    <n v="50"/>
    <n v="400"/>
    <x v="46"/>
    <n v="90000"/>
    <n v="0.45"/>
    <x v="1"/>
    <x v="1"/>
    <x v="1"/>
    <n v="500"/>
    <n v="225"/>
    <n v="275"/>
    <x v="0"/>
  </r>
  <r>
    <x v="2"/>
    <n v="1128299"/>
    <x v="221"/>
    <x v="4"/>
    <x v="8"/>
    <s v="Orlando"/>
    <x v="0"/>
    <n v="50"/>
    <n v="550"/>
    <x v="140"/>
    <n v="82500"/>
    <n v="0.3"/>
    <x v="1"/>
    <x v="2"/>
    <x v="1"/>
    <n v="500"/>
    <n v="150"/>
    <n v="350"/>
    <x v="0"/>
  </r>
  <r>
    <x v="2"/>
    <n v="1128299"/>
    <x v="221"/>
    <x v="4"/>
    <x v="8"/>
    <s v="Orlando"/>
    <x v="1"/>
    <n v="60"/>
    <n v="400"/>
    <x v="49"/>
    <n v="60000"/>
    <n v="0.25"/>
    <x v="1"/>
    <x v="2"/>
    <x v="1"/>
    <n v="600"/>
    <n v="150"/>
    <n v="450"/>
    <x v="0"/>
  </r>
  <r>
    <x v="2"/>
    <n v="1128299"/>
    <x v="221"/>
    <x v="4"/>
    <x v="8"/>
    <s v="Orlando"/>
    <x v="2"/>
    <n v="64.999999999999986"/>
    <n v="425"/>
    <x v="263"/>
    <n v="82874.999999999985"/>
    <n v="0.3"/>
    <x v="1"/>
    <x v="2"/>
    <x v="1"/>
    <n v="649.99999999999989"/>
    <n v="194.99999999999997"/>
    <n v="454.99999999999989"/>
    <x v="0"/>
  </r>
  <r>
    <x v="2"/>
    <n v="1128299"/>
    <x v="221"/>
    <x v="4"/>
    <x v="8"/>
    <s v="Orlando"/>
    <x v="3"/>
    <n v="60"/>
    <n v="325"/>
    <x v="214"/>
    <n v="58500"/>
    <n v="0.3"/>
    <x v="1"/>
    <x v="2"/>
    <x v="1"/>
    <n v="600"/>
    <n v="180"/>
    <n v="420"/>
    <x v="0"/>
  </r>
  <r>
    <x v="2"/>
    <n v="1128299"/>
    <x v="221"/>
    <x v="4"/>
    <x v="8"/>
    <s v="Orlando"/>
    <x v="4"/>
    <n v="65"/>
    <n v="175"/>
    <x v="166"/>
    <n v="22750"/>
    <n v="0.2"/>
    <x v="1"/>
    <x v="2"/>
    <x v="1"/>
    <n v="650"/>
    <n v="130"/>
    <n v="520"/>
    <x v="0"/>
  </r>
  <r>
    <x v="2"/>
    <n v="1128299"/>
    <x v="221"/>
    <x v="4"/>
    <x v="8"/>
    <s v="Orlando"/>
    <x v="5"/>
    <n v="60"/>
    <n v="375"/>
    <x v="38"/>
    <n v="101250"/>
    <n v="0.45"/>
    <x v="1"/>
    <x v="2"/>
    <x v="1"/>
    <n v="600"/>
    <n v="270"/>
    <n v="330"/>
    <x v="0"/>
  </r>
  <r>
    <x v="1"/>
    <n v="1128299"/>
    <x v="240"/>
    <x v="4"/>
    <x v="8"/>
    <s v="Orlando"/>
    <x v="0"/>
    <n v="65"/>
    <n v="550"/>
    <x v="88"/>
    <n v="107250"/>
    <n v="0.3"/>
    <x v="1"/>
    <x v="3"/>
    <x v="1"/>
    <n v="650"/>
    <n v="195"/>
    <n v="455"/>
    <x v="0"/>
  </r>
  <r>
    <x v="1"/>
    <n v="1128299"/>
    <x v="240"/>
    <x v="4"/>
    <x v="8"/>
    <s v="Orlando"/>
    <x v="1"/>
    <n v="70"/>
    <n v="350"/>
    <x v="40"/>
    <n v="61250"/>
    <n v="0.25"/>
    <x v="1"/>
    <x v="3"/>
    <x v="1"/>
    <n v="700"/>
    <n v="175"/>
    <n v="525"/>
    <x v="0"/>
  </r>
  <r>
    <x v="1"/>
    <n v="1128299"/>
    <x v="240"/>
    <x v="4"/>
    <x v="8"/>
    <s v="Orlando"/>
    <x v="2"/>
    <n v="70"/>
    <n v="400"/>
    <x v="58"/>
    <n v="84000"/>
    <n v="0.3"/>
    <x v="1"/>
    <x v="3"/>
    <x v="1"/>
    <n v="700"/>
    <n v="210"/>
    <n v="490"/>
    <x v="0"/>
  </r>
  <r>
    <x v="1"/>
    <n v="1128299"/>
    <x v="240"/>
    <x v="4"/>
    <x v="8"/>
    <s v="Orlando"/>
    <x v="3"/>
    <n v="55.000000000000007"/>
    <n v="300"/>
    <x v="207"/>
    <n v="49500.000000000007"/>
    <n v="0.3"/>
    <x v="1"/>
    <x v="3"/>
    <x v="1"/>
    <n v="550.00000000000011"/>
    <n v="165.00000000000003"/>
    <n v="385.00000000000011"/>
    <x v="0"/>
  </r>
  <r>
    <x v="1"/>
    <n v="1128299"/>
    <x v="240"/>
    <x v="4"/>
    <x v="8"/>
    <s v="Orlando"/>
    <x v="4"/>
    <n v="60.000000000000007"/>
    <n v="200"/>
    <x v="202"/>
    <n v="24000.000000000004"/>
    <n v="0.2"/>
    <x v="1"/>
    <x v="3"/>
    <x v="1"/>
    <n v="600.00000000000011"/>
    <n v="120.00000000000001"/>
    <n v="480.00000000000006"/>
    <x v="0"/>
  </r>
  <r>
    <x v="1"/>
    <n v="1128299"/>
    <x v="240"/>
    <x v="4"/>
    <x v="8"/>
    <s v="Orlando"/>
    <x v="5"/>
    <n v="75.000000000000014"/>
    <n v="375"/>
    <x v="225"/>
    <n v="126562.50000000003"/>
    <n v="0.45"/>
    <x v="1"/>
    <x v="3"/>
    <x v="1"/>
    <n v="750.00000000000011"/>
    <n v="337.50000000000006"/>
    <n v="412.50000000000006"/>
    <x v="0"/>
  </r>
  <r>
    <x v="1"/>
    <n v="1128299"/>
    <x v="271"/>
    <x v="4"/>
    <x v="8"/>
    <s v="Orlando"/>
    <x v="0"/>
    <n v="60"/>
    <n v="575"/>
    <x v="422"/>
    <n v="103500"/>
    <n v="0.3"/>
    <x v="1"/>
    <x v="4"/>
    <x v="1"/>
    <n v="600"/>
    <n v="180"/>
    <n v="420"/>
    <x v="0"/>
  </r>
  <r>
    <x v="1"/>
    <n v="1128299"/>
    <x v="271"/>
    <x v="4"/>
    <x v="8"/>
    <s v="Orlando"/>
    <x v="1"/>
    <n v="65"/>
    <n v="425"/>
    <x v="423"/>
    <n v="69062.5"/>
    <n v="0.25"/>
    <x v="1"/>
    <x v="4"/>
    <x v="1"/>
    <n v="650"/>
    <n v="162.5"/>
    <n v="487.5"/>
    <x v="0"/>
  </r>
  <r>
    <x v="1"/>
    <n v="1128299"/>
    <x v="271"/>
    <x v="4"/>
    <x v="8"/>
    <s v="Orlando"/>
    <x v="2"/>
    <n v="65"/>
    <n v="425"/>
    <x v="423"/>
    <n v="82875"/>
    <n v="0.3"/>
    <x v="1"/>
    <x v="4"/>
    <x v="1"/>
    <n v="650"/>
    <n v="195"/>
    <n v="455"/>
    <x v="0"/>
  </r>
  <r>
    <x v="1"/>
    <n v="1128299"/>
    <x v="271"/>
    <x v="4"/>
    <x v="8"/>
    <s v="Orlando"/>
    <x v="3"/>
    <n v="60"/>
    <n v="325"/>
    <x v="214"/>
    <n v="58500"/>
    <n v="0.3"/>
    <x v="1"/>
    <x v="4"/>
    <x v="1"/>
    <n v="600"/>
    <n v="180"/>
    <n v="420"/>
    <x v="0"/>
  </r>
  <r>
    <x v="1"/>
    <n v="1128299"/>
    <x v="271"/>
    <x v="4"/>
    <x v="8"/>
    <s v="Orlando"/>
    <x v="4"/>
    <n v="54.999999999999993"/>
    <n v="225"/>
    <x v="424"/>
    <n v="24750"/>
    <n v="0.2"/>
    <x v="1"/>
    <x v="4"/>
    <x v="1"/>
    <n v="549.99999999999989"/>
    <n v="110"/>
    <n v="439.99999999999994"/>
    <x v="0"/>
  </r>
  <r>
    <x v="1"/>
    <n v="1128299"/>
    <x v="271"/>
    <x v="4"/>
    <x v="8"/>
    <s v="Orlando"/>
    <x v="5"/>
    <n v="70"/>
    <n v="575"/>
    <x v="245"/>
    <n v="181125"/>
    <n v="0.45"/>
    <x v="1"/>
    <x v="4"/>
    <x v="1"/>
    <n v="700"/>
    <n v="315"/>
    <n v="385"/>
    <x v="0"/>
  </r>
  <r>
    <x v="1"/>
    <n v="1128299"/>
    <x v="301"/>
    <x v="4"/>
    <x v="8"/>
    <s v="Orlando"/>
    <x v="0"/>
    <n v="64.999999999999986"/>
    <n v="825"/>
    <x v="425"/>
    <n v="160874.99999999997"/>
    <n v="0.3"/>
    <x v="1"/>
    <x v="11"/>
    <x v="1"/>
    <n v="649.99999999999989"/>
    <n v="194.99999999999997"/>
    <n v="454.99999999999989"/>
    <x v="0"/>
  </r>
  <r>
    <x v="1"/>
    <n v="1128299"/>
    <x v="301"/>
    <x v="4"/>
    <x v="8"/>
    <s v="Orlando"/>
    <x v="1"/>
    <n v="70"/>
    <n v="700"/>
    <x v="109"/>
    <n v="122500"/>
    <n v="0.25"/>
    <x v="0"/>
    <x v="11"/>
    <x v="1"/>
    <n v="700"/>
    <n v="175"/>
    <n v="525"/>
    <x v="0"/>
  </r>
  <r>
    <x v="1"/>
    <n v="1128299"/>
    <x v="301"/>
    <x v="4"/>
    <x v="8"/>
    <s v="Orlando"/>
    <x v="2"/>
    <n v="85"/>
    <n v="700"/>
    <x v="300"/>
    <n v="178500"/>
    <n v="0.3"/>
    <x v="0"/>
    <x v="11"/>
    <x v="1"/>
    <n v="850"/>
    <n v="255"/>
    <n v="595"/>
    <x v="0"/>
  </r>
  <r>
    <x v="1"/>
    <n v="1128299"/>
    <x v="301"/>
    <x v="4"/>
    <x v="8"/>
    <s v="Orlando"/>
    <x v="3"/>
    <n v="85"/>
    <n v="575"/>
    <x v="426"/>
    <n v="146625"/>
    <n v="0.3"/>
    <x v="0"/>
    <x v="11"/>
    <x v="1"/>
    <n v="850"/>
    <n v="255"/>
    <n v="595"/>
    <x v="0"/>
  </r>
  <r>
    <x v="1"/>
    <n v="1128299"/>
    <x v="301"/>
    <x v="4"/>
    <x v="8"/>
    <s v="Orlando"/>
    <x v="4"/>
    <n v="95"/>
    <n v="450"/>
    <x v="59"/>
    <n v="85500"/>
    <n v="0.2"/>
    <x v="0"/>
    <x v="11"/>
    <x v="1"/>
    <n v="950"/>
    <n v="190"/>
    <n v="760"/>
    <x v="0"/>
  </r>
  <r>
    <x v="1"/>
    <n v="1128299"/>
    <x v="301"/>
    <x v="4"/>
    <x v="8"/>
    <s v="Orlando"/>
    <x v="5"/>
    <n v="110.00000000000001"/>
    <n v="750"/>
    <x v="427"/>
    <n v="371250.00000000006"/>
    <n v="0.45"/>
    <x v="0"/>
    <x v="11"/>
    <x v="1"/>
    <n v="1100.0000000000002"/>
    <n v="495.00000000000006"/>
    <n v="605.00000000000011"/>
    <x v="0"/>
  </r>
  <r>
    <x v="1"/>
    <n v="1128299"/>
    <x v="330"/>
    <x v="4"/>
    <x v="8"/>
    <s v="Orlando"/>
    <x v="0"/>
    <n v="90"/>
    <n v="900"/>
    <x v="428"/>
    <n v="243000"/>
    <n v="0.3"/>
    <x v="0"/>
    <x v="5"/>
    <x v="1"/>
    <n v="900"/>
    <n v="270"/>
    <n v="630"/>
    <x v="0"/>
  </r>
  <r>
    <x v="1"/>
    <n v="1128299"/>
    <x v="330"/>
    <x v="4"/>
    <x v="8"/>
    <s v="Orlando"/>
    <x v="1"/>
    <n v="95"/>
    <n v="750"/>
    <x v="429"/>
    <n v="178125"/>
    <n v="0.25"/>
    <x v="0"/>
    <x v="5"/>
    <x v="1"/>
    <n v="950"/>
    <n v="237.5"/>
    <n v="712.5"/>
    <x v="0"/>
  </r>
  <r>
    <x v="1"/>
    <n v="1128299"/>
    <x v="330"/>
    <x v="4"/>
    <x v="8"/>
    <s v="Orlando"/>
    <x v="2"/>
    <n v="95"/>
    <n v="700"/>
    <x v="430"/>
    <n v="199500"/>
    <n v="0.3"/>
    <x v="0"/>
    <x v="5"/>
    <x v="1"/>
    <n v="950"/>
    <n v="285"/>
    <n v="665"/>
    <x v="0"/>
  </r>
  <r>
    <x v="1"/>
    <n v="1128299"/>
    <x v="330"/>
    <x v="4"/>
    <x v="8"/>
    <s v="Orlando"/>
    <x v="3"/>
    <n v="90"/>
    <n v="600"/>
    <x v="4"/>
    <n v="162000"/>
    <n v="0.3"/>
    <x v="0"/>
    <x v="5"/>
    <x v="1"/>
    <n v="900"/>
    <n v="270"/>
    <n v="630"/>
    <x v="0"/>
  </r>
  <r>
    <x v="1"/>
    <n v="1128299"/>
    <x v="330"/>
    <x v="4"/>
    <x v="8"/>
    <s v="Orlando"/>
    <x v="4"/>
    <n v="95"/>
    <n v="650"/>
    <x v="431"/>
    <n v="123500"/>
    <n v="0.2"/>
    <x v="0"/>
    <x v="5"/>
    <x v="1"/>
    <n v="950"/>
    <n v="190"/>
    <n v="760"/>
    <x v="0"/>
  </r>
  <r>
    <x v="1"/>
    <n v="1128299"/>
    <x v="330"/>
    <x v="4"/>
    <x v="8"/>
    <s v="Orlando"/>
    <x v="5"/>
    <n v="110.00000000000001"/>
    <n v="650"/>
    <x v="432"/>
    <n v="321750.00000000006"/>
    <n v="0.45"/>
    <x v="0"/>
    <x v="5"/>
    <x v="1"/>
    <n v="1100.0000000000002"/>
    <n v="495.00000000000011"/>
    <n v="605.00000000000011"/>
    <x v="0"/>
  </r>
  <r>
    <x v="1"/>
    <n v="1128299"/>
    <x v="362"/>
    <x v="4"/>
    <x v="8"/>
    <s v="Orlando"/>
    <x v="0"/>
    <n v="95"/>
    <n v="850"/>
    <x v="433"/>
    <n v="242250"/>
    <n v="0.3"/>
    <x v="0"/>
    <x v="6"/>
    <x v="1"/>
    <n v="950"/>
    <n v="285"/>
    <n v="665"/>
    <x v="0"/>
  </r>
  <r>
    <x v="1"/>
    <n v="1128299"/>
    <x v="362"/>
    <x v="4"/>
    <x v="8"/>
    <s v="Orlando"/>
    <x v="1"/>
    <n v="85.000000000000014"/>
    <n v="825"/>
    <x v="434"/>
    <n v="175312.50000000003"/>
    <n v="0.25"/>
    <x v="0"/>
    <x v="6"/>
    <x v="1"/>
    <n v="850.00000000000011"/>
    <n v="212.50000000000003"/>
    <n v="637.50000000000011"/>
    <x v="0"/>
  </r>
  <r>
    <x v="1"/>
    <n v="1128299"/>
    <x v="362"/>
    <x v="4"/>
    <x v="8"/>
    <s v="Orlando"/>
    <x v="2"/>
    <n v="80"/>
    <n v="700"/>
    <x v="86"/>
    <n v="168000"/>
    <n v="0.3"/>
    <x v="0"/>
    <x v="6"/>
    <x v="1"/>
    <n v="800"/>
    <n v="240"/>
    <n v="560"/>
    <x v="0"/>
  </r>
  <r>
    <x v="1"/>
    <n v="1128299"/>
    <x v="362"/>
    <x v="4"/>
    <x v="8"/>
    <s v="Orlando"/>
    <x v="3"/>
    <n v="80"/>
    <n v="475"/>
    <x v="7"/>
    <n v="114000"/>
    <n v="0.3"/>
    <x v="0"/>
    <x v="6"/>
    <x v="1"/>
    <n v="800"/>
    <n v="240"/>
    <n v="560"/>
    <x v="0"/>
  </r>
  <r>
    <x v="1"/>
    <n v="1128299"/>
    <x v="362"/>
    <x v="4"/>
    <x v="8"/>
    <s v="Orlando"/>
    <x v="4"/>
    <n v="80"/>
    <n v="475"/>
    <x v="7"/>
    <n v="76000"/>
    <n v="0.2"/>
    <x v="0"/>
    <x v="6"/>
    <x v="1"/>
    <n v="800"/>
    <n v="160"/>
    <n v="640"/>
    <x v="0"/>
  </r>
  <r>
    <x v="1"/>
    <n v="1128299"/>
    <x v="362"/>
    <x v="4"/>
    <x v="8"/>
    <s v="Orlando"/>
    <x v="5"/>
    <n v="85"/>
    <n v="300"/>
    <x v="144"/>
    <n v="114750"/>
    <n v="0.45"/>
    <x v="0"/>
    <x v="6"/>
    <x v="1"/>
    <n v="850"/>
    <n v="382.5"/>
    <n v="467.5"/>
    <x v="0"/>
  </r>
  <r>
    <x v="1"/>
    <n v="1128299"/>
    <x v="394"/>
    <x v="4"/>
    <x v="8"/>
    <s v="Orlando"/>
    <x v="0"/>
    <n v="60.000000000000007"/>
    <n v="500"/>
    <x v="254"/>
    <n v="90000.000000000015"/>
    <n v="0.3"/>
    <x v="0"/>
    <x v="7"/>
    <x v="1"/>
    <n v="600.00000000000011"/>
    <n v="180.00000000000003"/>
    <n v="420.00000000000011"/>
    <x v="0"/>
  </r>
  <r>
    <x v="1"/>
    <n v="1128299"/>
    <x v="394"/>
    <x v="4"/>
    <x v="8"/>
    <s v="Orlando"/>
    <x v="1"/>
    <n v="65.000000000000014"/>
    <n v="500"/>
    <x v="261"/>
    <n v="81250.000000000015"/>
    <n v="0.25"/>
    <x v="0"/>
    <x v="7"/>
    <x v="1"/>
    <n v="650.00000000000011"/>
    <n v="162.50000000000003"/>
    <n v="487.50000000000011"/>
    <x v="0"/>
  </r>
  <r>
    <x v="1"/>
    <n v="1128299"/>
    <x v="394"/>
    <x v="4"/>
    <x v="8"/>
    <s v="Orlando"/>
    <x v="2"/>
    <n v="60.000000000000007"/>
    <n v="300"/>
    <x v="167"/>
    <n v="54000.000000000007"/>
    <n v="0.3"/>
    <x v="0"/>
    <x v="7"/>
    <x v="1"/>
    <n v="600.00000000000011"/>
    <n v="180.00000000000003"/>
    <n v="420.00000000000011"/>
    <x v="0"/>
  </r>
  <r>
    <x v="1"/>
    <n v="1128299"/>
    <x v="394"/>
    <x v="4"/>
    <x v="8"/>
    <s v="Orlando"/>
    <x v="3"/>
    <n v="60.000000000000007"/>
    <n v="250"/>
    <x v="193"/>
    <n v="45000.000000000007"/>
    <n v="0.3"/>
    <x v="0"/>
    <x v="7"/>
    <x v="1"/>
    <n v="600.00000000000011"/>
    <n v="180.00000000000003"/>
    <n v="420.00000000000011"/>
    <x v="0"/>
  </r>
  <r>
    <x v="1"/>
    <n v="1128299"/>
    <x v="394"/>
    <x v="4"/>
    <x v="8"/>
    <s v="Orlando"/>
    <x v="4"/>
    <n v="70"/>
    <n v="275"/>
    <x v="170"/>
    <n v="38500"/>
    <n v="0.2"/>
    <x v="0"/>
    <x v="7"/>
    <x v="1"/>
    <n v="700"/>
    <n v="140"/>
    <n v="560"/>
    <x v="0"/>
  </r>
  <r>
    <x v="1"/>
    <n v="1128299"/>
    <x v="394"/>
    <x v="4"/>
    <x v="8"/>
    <s v="Orlando"/>
    <x v="5"/>
    <n v="54.999999999999993"/>
    <n v="300"/>
    <x v="212"/>
    <n v="74249.999999999985"/>
    <n v="0.45"/>
    <x v="0"/>
    <x v="7"/>
    <x v="1"/>
    <n v="549.99999999999989"/>
    <n v="247.49999999999994"/>
    <n v="302.49999999999994"/>
    <x v="0"/>
  </r>
  <r>
    <x v="1"/>
    <n v="1128299"/>
    <x v="423"/>
    <x v="4"/>
    <x v="8"/>
    <s v="Orlando"/>
    <x v="0"/>
    <n v="50"/>
    <n v="400"/>
    <x v="46"/>
    <n v="60000"/>
    <n v="0.3"/>
    <x v="0"/>
    <x v="8"/>
    <x v="1"/>
    <n v="500"/>
    <n v="150"/>
    <n v="350"/>
    <x v="0"/>
  </r>
  <r>
    <x v="1"/>
    <n v="1128299"/>
    <x v="423"/>
    <x v="4"/>
    <x v="8"/>
    <s v="Orlando"/>
    <x v="1"/>
    <n v="65.000000000000014"/>
    <n v="575"/>
    <x v="227"/>
    <n v="93437.500000000015"/>
    <n v="0.25"/>
    <x v="0"/>
    <x v="8"/>
    <x v="1"/>
    <n v="650.00000000000011"/>
    <n v="162.50000000000003"/>
    <n v="487.50000000000011"/>
    <x v="0"/>
  </r>
  <r>
    <x v="1"/>
    <n v="1128299"/>
    <x v="423"/>
    <x v="4"/>
    <x v="8"/>
    <s v="Orlando"/>
    <x v="2"/>
    <n v="60.000000000000007"/>
    <n v="400"/>
    <x v="220"/>
    <n v="72000"/>
    <n v="0.3"/>
    <x v="0"/>
    <x v="8"/>
    <x v="1"/>
    <n v="600.00000000000011"/>
    <n v="180"/>
    <n v="420.00000000000006"/>
    <x v="0"/>
  </r>
  <r>
    <x v="1"/>
    <n v="1128299"/>
    <x v="423"/>
    <x v="4"/>
    <x v="8"/>
    <s v="Orlando"/>
    <x v="3"/>
    <n v="55.000000000000007"/>
    <n v="375"/>
    <x v="141"/>
    <n v="61875.000000000007"/>
    <n v="0.3"/>
    <x v="0"/>
    <x v="8"/>
    <x v="1"/>
    <n v="550.00000000000011"/>
    <n v="165.00000000000003"/>
    <n v="385.00000000000006"/>
    <x v="0"/>
  </r>
  <r>
    <x v="1"/>
    <n v="1128299"/>
    <x v="423"/>
    <x v="4"/>
    <x v="8"/>
    <s v="Orlando"/>
    <x v="4"/>
    <n v="65"/>
    <n v="350"/>
    <x v="157"/>
    <n v="45500"/>
    <n v="0.2"/>
    <x v="0"/>
    <x v="8"/>
    <x v="1"/>
    <n v="650"/>
    <n v="130"/>
    <n v="520"/>
    <x v="0"/>
  </r>
  <r>
    <x v="1"/>
    <n v="1128299"/>
    <x v="423"/>
    <x v="4"/>
    <x v="8"/>
    <s v="Orlando"/>
    <x v="5"/>
    <n v="70"/>
    <n v="400"/>
    <x v="58"/>
    <n v="126000"/>
    <n v="0.45"/>
    <x v="0"/>
    <x v="8"/>
    <x v="1"/>
    <n v="700"/>
    <n v="315"/>
    <n v="385"/>
    <x v="0"/>
  </r>
  <r>
    <x v="1"/>
    <n v="1128299"/>
    <x v="454"/>
    <x v="4"/>
    <x v="8"/>
    <s v="Orlando"/>
    <x v="0"/>
    <n v="55.000000000000007"/>
    <n v="625"/>
    <x v="329"/>
    <n v="103125.00000000001"/>
    <n v="0.3"/>
    <x v="0"/>
    <x v="9"/>
    <x v="1"/>
    <n v="550.00000000000011"/>
    <n v="165.00000000000003"/>
    <n v="385.00000000000011"/>
    <x v="0"/>
  </r>
  <r>
    <x v="1"/>
    <n v="1128299"/>
    <x v="454"/>
    <x v="4"/>
    <x v="8"/>
    <s v="Orlando"/>
    <x v="1"/>
    <n v="60.000000000000007"/>
    <n v="700"/>
    <x v="251"/>
    <n v="105000.00000000001"/>
    <n v="0.25"/>
    <x v="0"/>
    <x v="9"/>
    <x v="1"/>
    <n v="600.00000000000011"/>
    <n v="150.00000000000003"/>
    <n v="450.00000000000006"/>
    <x v="0"/>
  </r>
  <r>
    <x v="1"/>
    <n v="1128299"/>
    <x v="454"/>
    <x v="4"/>
    <x v="8"/>
    <s v="Orlando"/>
    <x v="2"/>
    <n v="55.000000000000007"/>
    <n v="525"/>
    <x v="171"/>
    <n v="86625.000000000015"/>
    <n v="0.3"/>
    <x v="0"/>
    <x v="9"/>
    <x v="1"/>
    <n v="550.00000000000011"/>
    <n v="165.00000000000003"/>
    <n v="385.00000000000011"/>
    <x v="0"/>
  </r>
  <r>
    <x v="1"/>
    <n v="1128299"/>
    <x v="454"/>
    <x v="4"/>
    <x v="8"/>
    <s v="Orlando"/>
    <x v="3"/>
    <n v="65.000000000000014"/>
    <n v="500"/>
    <x v="261"/>
    <n v="97500.000000000015"/>
    <n v="0.3"/>
    <x v="0"/>
    <x v="9"/>
    <x v="1"/>
    <n v="650.00000000000011"/>
    <n v="195.00000000000003"/>
    <n v="455.00000000000011"/>
    <x v="0"/>
  </r>
  <r>
    <x v="1"/>
    <n v="1128299"/>
    <x v="454"/>
    <x v="4"/>
    <x v="8"/>
    <s v="Orlando"/>
    <x v="4"/>
    <n v="85.000000000000014"/>
    <n v="475"/>
    <x v="435"/>
    <n v="80750.000000000015"/>
    <n v="0.2"/>
    <x v="0"/>
    <x v="9"/>
    <x v="1"/>
    <n v="850.00000000000011"/>
    <n v="170.00000000000003"/>
    <n v="680.00000000000011"/>
    <x v="0"/>
  </r>
  <r>
    <x v="1"/>
    <n v="1128299"/>
    <x v="454"/>
    <x v="4"/>
    <x v="8"/>
    <s v="Orlando"/>
    <x v="5"/>
    <n v="90.000000000000014"/>
    <n v="600"/>
    <x v="290"/>
    <n v="243000.00000000006"/>
    <n v="0.45"/>
    <x v="0"/>
    <x v="9"/>
    <x v="1"/>
    <n v="900.00000000000023"/>
    <n v="405.00000000000011"/>
    <n v="495.00000000000011"/>
    <x v="0"/>
  </r>
  <r>
    <x v="1"/>
    <n v="1128299"/>
    <x v="483"/>
    <x v="4"/>
    <x v="8"/>
    <s v="Orlando"/>
    <x v="0"/>
    <n v="75.000000000000014"/>
    <n v="800"/>
    <x v="272"/>
    <n v="180000.00000000003"/>
    <n v="0.3"/>
    <x v="0"/>
    <x v="10"/>
    <x v="1"/>
    <n v="750.00000000000011"/>
    <n v="225.00000000000003"/>
    <n v="525.00000000000011"/>
    <x v="0"/>
  </r>
  <r>
    <x v="1"/>
    <n v="1128299"/>
    <x v="483"/>
    <x v="4"/>
    <x v="8"/>
    <s v="Orlando"/>
    <x v="1"/>
    <n v="85.000000000000014"/>
    <n v="800"/>
    <x v="436"/>
    <n v="170000.00000000003"/>
    <n v="0.25"/>
    <x v="0"/>
    <x v="10"/>
    <x v="1"/>
    <n v="850.00000000000011"/>
    <n v="212.50000000000003"/>
    <n v="637.50000000000011"/>
    <x v="0"/>
  </r>
  <r>
    <x v="3"/>
    <n v="1128299"/>
    <x v="483"/>
    <x v="4"/>
    <x v="8"/>
    <s v="Orlando"/>
    <x v="2"/>
    <n v="80.000000000000014"/>
    <n v="600"/>
    <x v="437"/>
    <n v="144000"/>
    <n v="0.3"/>
    <x v="0"/>
    <x v="10"/>
    <x v="1"/>
    <n v="800.00000000000011"/>
    <n v="240"/>
    <n v="560.00000000000011"/>
    <x v="0"/>
  </r>
  <r>
    <x v="3"/>
    <n v="1128299"/>
    <x v="483"/>
    <x v="4"/>
    <x v="8"/>
    <s v="Orlando"/>
    <x v="3"/>
    <n v="80.000000000000014"/>
    <n v="600"/>
    <x v="437"/>
    <n v="144000"/>
    <n v="0.3"/>
    <x v="0"/>
    <x v="10"/>
    <x v="1"/>
    <n v="800.00000000000011"/>
    <n v="240"/>
    <n v="560.00000000000011"/>
    <x v="0"/>
  </r>
  <r>
    <x v="3"/>
    <n v="1128299"/>
    <x v="483"/>
    <x v="4"/>
    <x v="8"/>
    <s v="Orlando"/>
    <x v="4"/>
    <n v="90.000000000000014"/>
    <n v="525"/>
    <x v="438"/>
    <n v="94500.000000000015"/>
    <n v="0.2"/>
    <x v="0"/>
    <x v="10"/>
    <x v="1"/>
    <n v="900.00000000000011"/>
    <n v="180.00000000000003"/>
    <n v="720.00000000000011"/>
    <x v="0"/>
  </r>
  <r>
    <x v="3"/>
    <n v="1128299"/>
    <x v="483"/>
    <x v="4"/>
    <x v="8"/>
    <s v="Orlando"/>
    <x v="5"/>
    <n v="95.000000000000014"/>
    <n v="625"/>
    <x v="439"/>
    <n v="267187.50000000006"/>
    <n v="0.45"/>
    <x v="0"/>
    <x v="10"/>
    <x v="1"/>
    <n v="950.00000000000023"/>
    <n v="427.50000000000011"/>
    <n v="522.50000000000011"/>
    <x v="0"/>
  </r>
  <r>
    <x v="3"/>
    <n v="1185732"/>
    <x v="176"/>
    <x v="4"/>
    <x v="8"/>
    <s v="Orlando"/>
    <x v="0"/>
    <n v="45"/>
    <n v="850"/>
    <x v="3"/>
    <n v="172125"/>
    <n v="0.45"/>
    <x v="0"/>
    <x v="0"/>
    <x v="1"/>
    <n v="450"/>
    <n v="202.5"/>
    <n v="247.5"/>
    <x v="0"/>
  </r>
  <r>
    <x v="3"/>
    <n v="1185732"/>
    <x v="176"/>
    <x v="4"/>
    <x v="8"/>
    <s v="Orlando"/>
    <x v="1"/>
    <n v="45"/>
    <n v="650"/>
    <x v="61"/>
    <n v="102375"/>
    <n v="0.35"/>
    <x v="0"/>
    <x v="0"/>
    <x v="1"/>
    <n v="450"/>
    <n v="157.5"/>
    <n v="292.5"/>
    <x v="0"/>
  </r>
  <r>
    <x v="3"/>
    <n v="1185732"/>
    <x v="176"/>
    <x v="4"/>
    <x v="8"/>
    <s v="Orlando"/>
    <x v="2"/>
    <n v="35"/>
    <n v="650"/>
    <x v="157"/>
    <n v="56875"/>
    <n v="0.25"/>
    <x v="0"/>
    <x v="0"/>
    <x v="1"/>
    <n v="350"/>
    <n v="87.5"/>
    <n v="262.5"/>
    <x v="0"/>
  </r>
  <r>
    <x v="3"/>
    <n v="1185732"/>
    <x v="176"/>
    <x v="4"/>
    <x v="8"/>
    <s v="Orlando"/>
    <x v="3"/>
    <n v="40"/>
    <n v="500"/>
    <x v="46"/>
    <n v="60000"/>
    <n v="0.3"/>
    <x v="0"/>
    <x v="0"/>
    <x v="1"/>
    <n v="400"/>
    <n v="120"/>
    <n v="280"/>
    <x v="0"/>
  </r>
  <r>
    <x v="3"/>
    <n v="1185732"/>
    <x v="176"/>
    <x v="4"/>
    <x v="8"/>
    <s v="Orlando"/>
    <x v="4"/>
    <n v="55.000000000000007"/>
    <n v="550"/>
    <x v="440"/>
    <n v="105875.00000000001"/>
    <n v="0.35"/>
    <x v="0"/>
    <x v="0"/>
    <x v="1"/>
    <n v="550.00000000000011"/>
    <n v="192.50000000000003"/>
    <n v="357.50000000000011"/>
    <x v="0"/>
  </r>
  <r>
    <x v="3"/>
    <n v="1185732"/>
    <x v="176"/>
    <x v="4"/>
    <x v="8"/>
    <s v="Orlando"/>
    <x v="5"/>
    <n v="45"/>
    <n v="650"/>
    <x v="61"/>
    <n v="146250"/>
    <n v="0.5"/>
    <x v="0"/>
    <x v="0"/>
    <x v="1"/>
    <n v="450"/>
    <n v="225"/>
    <n v="225"/>
    <x v="0"/>
  </r>
  <r>
    <x v="3"/>
    <n v="1185732"/>
    <x v="205"/>
    <x v="4"/>
    <x v="8"/>
    <s v="Orlando"/>
    <x v="0"/>
    <n v="45"/>
    <n v="900"/>
    <x v="71"/>
    <n v="182250"/>
    <n v="0.45"/>
    <x v="0"/>
    <x v="1"/>
    <x v="1"/>
    <n v="450"/>
    <n v="202.5"/>
    <n v="247.5"/>
    <x v="0"/>
  </r>
  <r>
    <x v="3"/>
    <n v="1185732"/>
    <x v="205"/>
    <x v="4"/>
    <x v="8"/>
    <s v="Orlando"/>
    <x v="1"/>
    <n v="45"/>
    <n v="550"/>
    <x v="112"/>
    <n v="86625"/>
    <n v="0.35"/>
    <x v="0"/>
    <x v="1"/>
    <x v="1"/>
    <n v="450"/>
    <n v="157.5"/>
    <n v="292.5"/>
    <x v="0"/>
  </r>
  <r>
    <x v="3"/>
    <n v="1185732"/>
    <x v="205"/>
    <x v="4"/>
    <x v="8"/>
    <s v="Orlando"/>
    <x v="2"/>
    <n v="35"/>
    <n v="600"/>
    <x v="195"/>
    <n v="52500"/>
    <n v="0.25"/>
    <x v="0"/>
    <x v="1"/>
    <x v="1"/>
    <n v="350"/>
    <n v="87.5"/>
    <n v="262.5"/>
    <x v="0"/>
  </r>
  <r>
    <x v="3"/>
    <n v="1185732"/>
    <x v="205"/>
    <x v="0"/>
    <x v="0"/>
    <s v="Albany"/>
    <x v="3"/>
    <n v="40"/>
    <n v="475"/>
    <x v="237"/>
    <n v="57000"/>
    <n v="0.3"/>
    <x v="0"/>
    <x v="1"/>
    <x v="1"/>
    <n v="400"/>
    <n v="120"/>
    <n v="280"/>
    <x v="0"/>
  </r>
  <r>
    <x v="3"/>
    <n v="1185732"/>
    <x v="205"/>
    <x v="0"/>
    <x v="0"/>
    <s v="Albany"/>
    <x v="4"/>
    <n v="55.000000000000007"/>
    <n v="550"/>
    <x v="440"/>
    <n v="105875.00000000001"/>
    <n v="0.35"/>
    <x v="0"/>
    <x v="1"/>
    <x v="1"/>
    <n v="550.00000000000011"/>
    <n v="192.50000000000003"/>
    <n v="357.50000000000011"/>
    <x v="0"/>
  </r>
  <r>
    <x v="3"/>
    <n v="1185732"/>
    <x v="205"/>
    <x v="0"/>
    <x v="0"/>
    <s v="Albany"/>
    <x v="5"/>
    <n v="45"/>
    <n v="650"/>
    <x v="61"/>
    <n v="146250"/>
    <n v="0.5"/>
    <x v="0"/>
    <x v="1"/>
    <x v="1"/>
    <n v="450"/>
    <n v="225"/>
    <n v="225"/>
    <x v="0"/>
  </r>
  <r>
    <x v="3"/>
    <n v="1185732"/>
    <x v="710"/>
    <x v="0"/>
    <x v="0"/>
    <s v="Albany"/>
    <x v="0"/>
    <n v="45"/>
    <n v="870"/>
    <x v="441"/>
    <n v="176175"/>
    <n v="0.45"/>
    <x v="0"/>
    <x v="2"/>
    <x v="1"/>
    <n v="450"/>
    <n v="202.5"/>
    <n v="247.5"/>
    <x v="0"/>
  </r>
  <r>
    <x v="3"/>
    <n v="1185732"/>
    <x v="710"/>
    <x v="0"/>
    <x v="0"/>
    <s v="Albany"/>
    <x v="1"/>
    <n v="45"/>
    <n v="550"/>
    <x v="112"/>
    <n v="86625"/>
    <n v="0.35"/>
    <x v="0"/>
    <x v="2"/>
    <x v="1"/>
    <n v="450"/>
    <n v="157.5"/>
    <n v="292.5"/>
    <x v="0"/>
  </r>
  <r>
    <x v="3"/>
    <n v="1185732"/>
    <x v="710"/>
    <x v="0"/>
    <x v="0"/>
    <s v="Albany"/>
    <x v="2"/>
    <n v="35"/>
    <n v="575"/>
    <x v="327"/>
    <n v="50312.5"/>
    <n v="0.25"/>
    <x v="0"/>
    <x v="2"/>
    <x v="1"/>
    <n v="350"/>
    <n v="87.5"/>
    <n v="262.5"/>
    <x v="0"/>
  </r>
  <r>
    <x v="3"/>
    <n v="1185732"/>
    <x v="710"/>
    <x v="0"/>
    <x v="0"/>
    <s v="Albany"/>
    <x v="3"/>
    <n v="40"/>
    <n v="425"/>
    <x v="235"/>
    <n v="51000"/>
    <n v="0.3"/>
    <x v="0"/>
    <x v="2"/>
    <x v="1"/>
    <n v="400"/>
    <n v="120"/>
    <n v="280"/>
    <x v="0"/>
  </r>
  <r>
    <x v="3"/>
    <n v="1185732"/>
    <x v="710"/>
    <x v="0"/>
    <x v="0"/>
    <s v="Albany"/>
    <x v="4"/>
    <n v="55.000000000000007"/>
    <n v="475"/>
    <x v="347"/>
    <n v="91437.5"/>
    <n v="0.35"/>
    <x v="0"/>
    <x v="2"/>
    <x v="1"/>
    <n v="550.00000000000011"/>
    <n v="192.5"/>
    <n v="357.50000000000006"/>
    <x v="0"/>
  </r>
  <r>
    <x v="3"/>
    <n v="1185732"/>
    <x v="710"/>
    <x v="0"/>
    <x v="0"/>
    <s v="Albany"/>
    <x v="5"/>
    <n v="45"/>
    <n v="575"/>
    <x v="69"/>
    <n v="129375"/>
    <n v="0.5"/>
    <x v="0"/>
    <x v="2"/>
    <x v="1"/>
    <n v="450"/>
    <n v="225"/>
    <n v="225"/>
    <x v="0"/>
  </r>
  <r>
    <x v="3"/>
    <n v="1185732"/>
    <x v="232"/>
    <x v="0"/>
    <x v="0"/>
    <s v="Albany"/>
    <x v="0"/>
    <n v="45"/>
    <n v="825"/>
    <x v="8"/>
    <n v="167062.5"/>
    <n v="0.45"/>
    <x v="0"/>
    <x v="3"/>
    <x v="1"/>
    <n v="450"/>
    <n v="202.5"/>
    <n v="247.5"/>
    <x v="0"/>
  </r>
  <r>
    <x v="3"/>
    <n v="1185732"/>
    <x v="232"/>
    <x v="0"/>
    <x v="0"/>
    <s v="Albany"/>
    <x v="1"/>
    <n v="45"/>
    <n v="525"/>
    <x v="44"/>
    <n v="82687.5"/>
    <n v="0.35"/>
    <x v="0"/>
    <x v="3"/>
    <x v="1"/>
    <n v="450"/>
    <n v="157.5"/>
    <n v="292.5"/>
    <x v="0"/>
  </r>
  <r>
    <x v="3"/>
    <n v="1185732"/>
    <x v="232"/>
    <x v="0"/>
    <x v="0"/>
    <s v="Albany"/>
    <x v="2"/>
    <n v="35"/>
    <n v="525"/>
    <x v="155"/>
    <n v="45937.5"/>
    <n v="0.25"/>
    <x v="0"/>
    <x v="3"/>
    <x v="1"/>
    <n v="350"/>
    <n v="87.5"/>
    <n v="262.5"/>
    <x v="0"/>
  </r>
  <r>
    <x v="3"/>
    <n v="1185732"/>
    <x v="232"/>
    <x v="0"/>
    <x v="0"/>
    <s v="Albany"/>
    <x v="3"/>
    <n v="40"/>
    <n v="450"/>
    <x v="210"/>
    <n v="54000"/>
    <n v="0.3"/>
    <x v="0"/>
    <x v="3"/>
    <x v="1"/>
    <n v="400"/>
    <n v="120"/>
    <n v="280"/>
    <x v="0"/>
  </r>
  <r>
    <x v="3"/>
    <n v="1185732"/>
    <x v="232"/>
    <x v="0"/>
    <x v="0"/>
    <s v="Albany"/>
    <x v="4"/>
    <n v="55.000000000000007"/>
    <n v="475"/>
    <x v="347"/>
    <n v="91437.5"/>
    <n v="0.35"/>
    <x v="0"/>
    <x v="3"/>
    <x v="1"/>
    <n v="550.00000000000011"/>
    <n v="192.5"/>
    <n v="357.50000000000006"/>
    <x v="0"/>
  </r>
  <r>
    <x v="3"/>
    <n v="1185732"/>
    <x v="232"/>
    <x v="0"/>
    <x v="0"/>
    <s v="Albany"/>
    <x v="5"/>
    <n v="45"/>
    <n v="600"/>
    <x v="51"/>
    <n v="135000"/>
    <n v="0.5"/>
    <x v="0"/>
    <x v="3"/>
    <x v="1"/>
    <n v="450"/>
    <n v="225"/>
    <n v="225"/>
    <x v="0"/>
  </r>
  <r>
    <x v="3"/>
    <n v="1185732"/>
    <x v="261"/>
    <x v="0"/>
    <x v="0"/>
    <s v="Albany"/>
    <x v="0"/>
    <n v="55.000000000000007"/>
    <n v="870"/>
    <x v="442"/>
    <n v="215325.00000000003"/>
    <n v="0.45"/>
    <x v="0"/>
    <x v="4"/>
    <x v="1"/>
    <n v="550.00000000000011"/>
    <n v="247.50000000000003"/>
    <n v="302.5"/>
    <x v="0"/>
  </r>
  <r>
    <x v="3"/>
    <n v="1185732"/>
    <x v="261"/>
    <x v="0"/>
    <x v="0"/>
    <s v="Albany"/>
    <x v="1"/>
    <n v="55.000000000000007"/>
    <n v="575"/>
    <x v="76"/>
    <n v="110687.50000000001"/>
    <n v="0.35"/>
    <x v="0"/>
    <x v="4"/>
    <x v="1"/>
    <n v="550.00000000000011"/>
    <n v="192.50000000000003"/>
    <n v="357.50000000000011"/>
    <x v="0"/>
  </r>
  <r>
    <x v="3"/>
    <n v="1185732"/>
    <x v="261"/>
    <x v="0"/>
    <x v="0"/>
    <s v="Albany"/>
    <x v="2"/>
    <n v="50"/>
    <n v="550"/>
    <x v="140"/>
    <n v="68750"/>
    <n v="0.25"/>
    <x v="0"/>
    <x v="4"/>
    <x v="1"/>
    <n v="500"/>
    <n v="125"/>
    <n v="375"/>
    <x v="0"/>
  </r>
  <r>
    <x v="3"/>
    <n v="1185732"/>
    <x v="261"/>
    <x v="0"/>
    <x v="0"/>
    <s v="Albany"/>
    <x v="3"/>
    <n v="50"/>
    <n v="500"/>
    <x v="53"/>
    <n v="75000"/>
    <n v="0.3"/>
    <x v="0"/>
    <x v="4"/>
    <x v="1"/>
    <n v="500"/>
    <n v="150"/>
    <n v="350"/>
    <x v="0"/>
  </r>
  <r>
    <x v="3"/>
    <n v="1185732"/>
    <x v="261"/>
    <x v="0"/>
    <x v="0"/>
    <s v="Albany"/>
    <x v="4"/>
    <n v="60"/>
    <n v="525"/>
    <x v="39"/>
    <n v="110250"/>
    <n v="0.35"/>
    <x v="0"/>
    <x v="4"/>
    <x v="1"/>
    <n v="600"/>
    <n v="210"/>
    <n v="390"/>
    <x v="0"/>
  </r>
  <r>
    <x v="3"/>
    <n v="1185732"/>
    <x v="261"/>
    <x v="0"/>
    <x v="0"/>
    <s v="Albany"/>
    <x v="5"/>
    <n v="65"/>
    <n v="625"/>
    <x v="114"/>
    <n v="203125"/>
    <n v="0.5"/>
    <x v="0"/>
    <x v="4"/>
    <x v="1"/>
    <n v="650"/>
    <n v="325"/>
    <n v="325"/>
    <x v="0"/>
  </r>
  <r>
    <x v="3"/>
    <n v="1185732"/>
    <x v="294"/>
    <x v="0"/>
    <x v="0"/>
    <s v="Albany"/>
    <x v="0"/>
    <n v="60"/>
    <n v="875"/>
    <x v="18"/>
    <n v="236250"/>
    <n v="0.45"/>
    <x v="0"/>
    <x v="11"/>
    <x v="1"/>
    <n v="600"/>
    <n v="270"/>
    <n v="330"/>
    <x v="0"/>
  </r>
  <r>
    <x v="3"/>
    <n v="1185732"/>
    <x v="294"/>
    <x v="0"/>
    <x v="0"/>
    <s v="Albany"/>
    <x v="1"/>
    <n v="55.000000000000007"/>
    <n v="625"/>
    <x v="329"/>
    <n v="120312.50000000001"/>
    <n v="0.35"/>
    <x v="0"/>
    <x v="11"/>
    <x v="1"/>
    <n v="550.00000000000011"/>
    <n v="192.50000000000003"/>
    <n v="357.50000000000011"/>
    <x v="0"/>
  </r>
  <r>
    <x v="3"/>
    <n v="1185732"/>
    <x v="294"/>
    <x v="0"/>
    <x v="0"/>
    <s v="Albany"/>
    <x v="2"/>
    <n v="50"/>
    <n v="600"/>
    <x v="60"/>
    <n v="75000"/>
    <n v="0.25"/>
    <x v="0"/>
    <x v="11"/>
    <x v="1"/>
    <n v="500"/>
    <n v="125"/>
    <n v="375"/>
    <x v="0"/>
  </r>
  <r>
    <x v="3"/>
    <n v="1185732"/>
    <x v="294"/>
    <x v="0"/>
    <x v="0"/>
    <s v="Albany"/>
    <x v="3"/>
    <n v="50"/>
    <n v="575"/>
    <x v="79"/>
    <n v="86250"/>
    <n v="0.3"/>
    <x v="0"/>
    <x v="11"/>
    <x v="1"/>
    <n v="500"/>
    <n v="150"/>
    <n v="350"/>
    <x v="0"/>
  </r>
  <r>
    <x v="3"/>
    <n v="1185732"/>
    <x v="294"/>
    <x v="0"/>
    <x v="0"/>
    <s v="Albany"/>
    <x v="4"/>
    <n v="65"/>
    <n v="575"/>
    <x v="91"/>
    <n v="130812.49999999999"/>
    <n v="0.35"/>
    <x v="0"/>
    <x v="11"/>
    <x v="1"/>
    <n v="650"/>
    <n v="227.49999999999997"/>
    <n v="422.5"/>
    <x v="0"/>
  </r>
  <r>
    <x v="3"/>
    <n v="1185732"/>
    <x v="294"/>
    <x v="0"/>
    <x v="0"/>
    <s v="Albany"/>
    <x v="5"/>
    <n v="70"/>
    <n v="725"/>
    <x v="248"/>
    <n v="253750"/>
    <n v="0.5"/>
    <x v="0"/>
    <x v="11"/>
    <x v="1"/>
    <n v="700"/>
    <n v="350"/>
    <n v="350"/>
    <x v="0"/>
  </r>
  <r>
    <x v="3"/>
    <n v="1185732"/>
    <x v="322"/>
    <x v="0"/>
    <x v="0"/>
    <s v="Albany"/>
    <x v="0"/>
    <n v="65"/>
    <n v="950"/>
    <x v="431"/>
    <n v="277875"/>
    <n v="0.45"/>
    <x v="0"/>
    <x v="5"/>
    <x v="1"/>
    <n v="650"/>
    <n v="292.5"/>
    <n v="357.5"/>
    <x v="0"/>
  </r>
  <r>
    <x v="3"/>
    <n v="1185732"/>
    <x v="322"/>
    <x v="0"/>
    <x v="0"/>
    <s v="Albany"/>
    <x v="1"/>
    <n v="60.000000000000007"/>
    <n v="700"/>
    <x v="251"/>
    <n v="147000"/>
    <n v="0.35"/>
    <x v="0"/>
    <x v="5"/>
    <x v="1"/>
    <n v="600.00000000000011"/>
    <n v="210"/>
    <n v="390.00000000000006"/>
    <x v="0"/>
  </r>
  <r>
    <x v="3"/>
    <n v="1185732"/>
    <x v="322"/>
    <x v="0"/>
    <x v="0"/>
    <s v="Albany"/>
    <x v="2"/>
    <n v="55.000000000000007"/>
    <n v="625"/>
    <x v="329"/>
    <n v="85937.500000000015"/>
    <n v="0.25"/>
    <x v="0"/>
    <x v="5"/>
    <x v="1"/>
    <n v="550.00000000000011"/>
    <n v="137.50000000000003"/>
    <n v="412.50000000000011"/>
    <x v="0"/>
  </r>
  <r>
    <x v="3"/>
    <n v="1185732"/>
    <x v="322"/>
    <x v="0"/>
    <x v="0"/>
    <s v="Albany"/>
    <x v="3"/>
    <n v="55.000000000000007"/>
    <n v="575"/>
    <x v="76"/>
    <n v="94875.000000000015"/>
    <n v="0.3"/>
    <x v="0"/>
    <x v="5"/>
    <x v="1"/>
    <n v="550.00000000000011"/>
    <n v="165.00000000000003"/>
    <n v="385.00000000000011"/>
    <x v="0"/>
  </r>
  <r>
    <x v="3"/>
    <n v="1185732"/>
    <x v="322"/>
    <x v="0"/>
    <x v="0"/>
    <s v="Albany"/>
    <x v="4"/>
    <n v="65"/>
    <n v="600"/>
    <x v="87"/>
    <n v="136500"/>
    <n v="0.35"/>
    <x v="0"/>
    <x v="5"/>
    <x v="1"/>
    <n v="650"/>
    <n v="227.5"/>
    <n v="422.5"/>
    <x v="0"/>
  </r>
  <r>
    <x v="3"/>
    <n v="1185732"/>
    <x v="322"/>
    <x v="0"/>
    <x v="0"/>
    <s v="Albany"/>
    <x v="5"/>
    <n v="70"/>
    <n v="775"/>
    <x v="103"/>
    <n v="271250"/>
    <n v="0.5"/>
    <x v="0"/>
    <x v="5"/>
    <x v="1"/>
    <n v="700"/>
    <n v="350"/>
    <n v="350"/>
    <x v="0"/>
  </r>
  <r>
    <x v="3"/>
    <n v="1185732"/>
    <x v="354"/>
    <x v="0"/>
    <x v="0"/>
    <s v="Albany"/>
    <x v="0"/>
    <n v="65"/>
    <n v="925"/>
    <x v="443"/>
    <n v="270562.5"/>
    <n v="0.45"/>
    <x v="0"/>
    <x v="6"/>
    <x v="1"/>
    <n v="650"/>
    <n v="292.5"/>
    <n v="357.5"/>
    <x v="0"/>
  </r>
  <r>
    <x v="3"/>
    <n v="1185732"/>
    <x v="354"/>
    <x v="0"/>
    <x v="0"/>
    <s v="Albany"/>
    <x v="1"/>
    <n v="60.000000000000007"/>
    <n v="700"/>
    <x v="251"/>
    <n v="147000"/>
    <n v="0.35"/>
    <x v="0"/>
    <x v="6"/>
    <x v="1"/>
    <n v="600.00000000000011"/>
    <n v="210"/>
    <n v="390.00000000000006"/>
    <x v="0"/>
  </r>
  <r>
    <x v="3"/>
    <n v="1185732"/>
    <x v="354"/>
    <x v="0"/>
    <x v="0"/>
    <s v="Albany"/>
    <x v="2"/>
    <n v="55.000000000000007"/>
    <n v="625"/>
    <x v="329"/>
    <n v="85937.500000000015"/>
    <n v="0.25"/>
    <x v="0"/>
    <x v="6"/>
    <x v="1"/>
    <n v="550.00000000000011"/>
    <n v="137.50000000000003"/>
    <n v="412.50000000000011"/>
    <x v="0"/>
  </r>
  <r>
    <x v="3"/>
    <n v="1185732"/>
    <x v="354"/>
    <x v="0"/>
    <x v="0"/>
    <s v="Albany"/>
    <x v="3"/>
    <n v="45"/>
    <n v="575"/>
    <x v="69"/>
    <n v="77625"/>
    <n v="0.3"/>
    <x v="0"/>
    <x v="6"/>
    <x v="1"/>
    <n v="450"/>
    <n v="135"/>
    <n v="315"/>
    <x v="0"/>
  </r>
  <r>
    <x v="3"/>
    <n v="1185732"/>
    <x v="354"/>
    <x v="0"/>
    <x v="0"/>
    <s v="Albany"/>
    <x v="4"/>
    <n v="55.000000000000007"/>
    <n v="550"/>
    <x v="440"/>
    <n v="105875.00000000001"/>
    <n v="0.35"/>
    <x v="0"/>
    <x v="6"/>
    <x v="1"/>
    <n v="550.00000000000011"/>
    <n v="192.50000000000003"/>
    <n v="357.50000000000011"/>
    <x v="0"/>
  </r>
  <r>
    <x v="3"/>
    <n v="1185732"/>
    <x v="354"/>
    <x v="0"/>
    <x v="0"/>
    <s v="Albany"/>
    <x v="5"/>
    <n v="60.000000000000007"/>
    <n v="725"/>
    <x v="444"/>
    <n v="217500.00000000003"/>
    <n v="0.5"/>
    <x v="0"/>
    <x v="6"/>
    <x v="1"/>
    <n v="600.00000000000011"/>
    <n v="300.00000000000006"/>
    <n v="300.00000000000006"/>
    <x v="0"/>
  </r>
  <r>
    <x v="3"/>
    <n v="1185732"/>
    <x v="384"/>
    <x v="0"/>
    <x v="0"/>
    <s v="Albany"/>
    <x v="0"/>
    <n v="55.000000000000007"/>
    <n v="850"/>
    <x v="67"/>
    <n v="210375.00000000003"/>
    <n v="0.45"/>
    <x v="0"/>
    <x v="7"/>
    <x v="1"/>
    <n v="550.00000000000011"/>
    <n v="247.50000000000003"/>
    <n v="302.50000000000006"/>
    <x v="0"/>
  </r>
  <r>
    <x v="3"/>
    <n v="1185732"/>
    <x v="384"/>
    <x v="0"/>
    <x v="0"/>
    <s v="Albany"/>
    <x v="1"/>
    <n v="50.000000000000014"/>
    <n v="650"/>
    <x v="445"/>
    <n v="113750.00000000003"/>
    <n v="0.35"/>
    <x v="0"/>
    <x v="7"/>
    <x v="1"/>
    <n v="500.00000000000017"/>
    <n v="175.00000000000006"/>
    <n v="325.00000000000011"/>
    <x v="0"/>
  </r>
  <r>
    <x v="3"/>
    <n v="1185732"/>
    <x v="384"/>
    <x v="0"/>
    <x v="0"/>
    <s v="Albany"/>
    <x v="2"/>
    <n v="45"/>
    <n v="550"/>
    <x v="112"/>
    <n v="61875"/>
    <n v="0.25"/>
    <x v="0"/>
    <x v="7"/>
    <x v="1"/>
    <n v="450"/>
    <n v="112.5"/>
    <n v="337.5"/>
    <x v="0"/>
  </r>
  <r>
    <x v="3"/>
    <n v="1185732"/>
    <x v="384"/>
    <x v="0"/>
    <x v="0"/>
    <s v="Albany"/>
    <x v="3"/>
    <n v="45"/>
    <n v="525"/>
    <x v="44"/>
    <n v="70875"/>
    <n v="0.3"/>
    <x v="0"/>
    <x v="7"/>
    <x v="1"/>
    <n v="450"/>
    <n v="135"/>
    <n v="315"/>
    <x v="0"/>
  </r>
  <r>
    <x v="3"/>
    <n v="1185732"/>
    <x v="384"/>
    <x v="0"/>
    <x v="0"/>
    <s v="Albany"/>
    <x v="4"/>
    <n v="55.000000000000007"/>
    <n v="525"/>
    <x v="171"/>
    <n v="101062.50000000001"/>
    <n v="0.35"/>
    <x v="0"/>
    <x v="7"/>
    <x v="1"/>
    <n v="550.00000000000011"/>
    <n v="192.50000000000003"/>
    <n v="357.50000000000011"/>
    <x v="0"/>
  </r>
  <r>
    <x v="3"/>
    <n v="1185732"/>
    <x v="384"/>
    <x v="0"/>
    <x v="0"/>
    <s v="Albany"/>
    <x v="5"/>
    <n v="60.000000000000007"/>
    <n v="625"/>
    <x v="233"/>
    <n v="187500.00000000003"/>
    <n v="0.5"/>
    <x v="0"/>
    <x v="7"/>
    <x v="1"/>
    <n v="600.00000000000011"/>
    <n v="300.00000000000006"/>
    <n v="300.00000000000006"/>
    <x v="0"/>
  </r>
  <r>
    <x v="3"/>
    <n v="1185732"/>
    <x v="416"/>
    <x v="0"/>
    <x v="0"/>
    <s v="Albany"/>
    <x v="0"/>
    <n v="60.000000000000007"/>
    <n v="800"/>
    <x v="437"/>
    <n v="216000.00000000003"/>
    <n v="0.45"/>
    <x v="0"/>
    <x v="8"/>
    <x v="1"/>
    <n v="600.00000000000011"/>
    <n v="270.00000000000006"/>
    <n v="330"/>
    <x v="0"/>
  </r>
  <r>
    <x v="3"/>
    <n v="1185732"/>
    <x v="416"/>
    <x v="0"/>
    <x v="0"/>
    <s v="Albany"/>
    <x v="1"/>
    <n v="50.000000000000014"/>
    <n v="625"/>
    <x v="446"/>
    <n v="109375.00000000003"/>
    <n v="0.35"/>
    <x v="0"/>
    <x v="8"/>
    <x v="1"/>
    <n v="500.00000000000017"/>
    <n v="175.00000000000006"/>
    <n v="325.00000000000011"/>
    <x v="0"/>
  </r>
  <r>
    <x v="3"/>
    <n v="1185732"/>
    <x v="416"/>
    <x v="0"/>
    <x v="0"/>
    <s v="Albany"/>
    <x v="2"/>
    <n v="50.000000000000014"/>
    <n v="525"/>
    <x v="418"/>
    <n v="65625.000000000015"/>
    <n v="0.25"/>
    <x v="0"/>
    <x v="8"/>
    <x v="1"/>
    <n v="500.00000000000011"/>
    <n v="125.00000000000003"/>
    <n v="375.00000000000011"/>
    <x v="0"/>
  </r>
  <r>
    <x v="3"/>
    <n v="1185732"/>
    <x v="416"/>
    <x v="0"/>
    <x v="0"/>
    <s v="Albany"/>
    <x v="3"/>
    <n v="50.000000000000014"/>
    <n v="500"/>
    <x v="447"/>
    <n v="75000.000000000015"/>
    <n v="0.3"/>
    <x v="0"/>
    <x v="8"/>
    <x v="1"/>
    <n v="500.00000000000011"/>
    <n v="150.00000000000003"/>
    <n v="350.00000000000011"/>
    <x v="0"/>
  </r>
  <r>
    <x v="3"/>
    <n v="1185732"/>
    <x v="416"/>
    <x v="0"/>
    <x v="0"/>
    <s v="Albany"/>
    <x v="4"/>
    <n v="60.000000000000007"/>
    <n v="500"/>
    <x v="254"/>
    <n v="105000.00000000001"/>
    <n v="0.35"/>
    <x v="0"/>
    <x v="8"/>
    <x v="1"/>
    <n v="600.00000000000011"/>
    <n v="210.00000000000003"/>
    <n v="390.00000000000011"/>
    <x v="0"/>
  </r>
  <r>
    <x v="3"/>
    <n v="1185732"/>
    <x v="416"/>
    <x v="0"/>
    <x v="0"/>
    <s v="Albany"/>
    <x v="5"/>
    <n v="65"/>
    <n v="625"/>
    <x v="114"/>
    <n v="203125"/>
    <n v="0.5"/>
    <x v="0"/>
    <x v="8"/>
    <x v="1"/>
    <n v="650"/>
    <n v="325"/>
    <n v="325"/>
    <x v="0"/>
  </r>
  <r>
    <x v="3"/>
    <n v="1185732"/>
    <x v="446"/>
    <x v="0"/>
    <x v="0"/>
    <s v="Albany"/>
    <x v="0"/>
    <n v="60.000000000000007"/>
    <n v="775"/>
    <x v="448"/>
    <n v="209250.00000000003"/>
    <n v="0.45"/>
    <x v="0"/>
    <x v="9"/>
    <x v="1"/>
    <n v="600.00000000000011"/>
    <n v="270.00000000000006"/>
    <n v="330.00000000000006"/>
    <x v="0"/>
  </r>
  <r>
    <x v="3"/>
    <n v="1185732"/>
    <x v="446"/>
    <x v="0"/>
    <x v="0"/>
    <s v="Albany"/>
    <x v="1"/>
    <n v="50.000000000000014"/>
    <n v="600"/>
    <x v="254"/>
    <n v="105000.00000000001"/>
    <n v="0.35"/>
    <x v="0"/>
    <x v="9"/>
    <x v="1"/>
    <n v="500.00000000000011"/>
    <n v="175.00000000000003"/>
    <n v="325.00000000000011"/>
    <x v="0"/>
  </r>
  <r>
    <x v="3"/>
    <n v="1185732"/>
    <x v="446"/>
    <x v="0"/>
    <x v="0"/>
    <s v="Albany"/>
    <x v="2"/>
    <n v="50.000000000000014"/>
    <n v="545"/>
    <x v="449"/>
    <n v="68125.000000000015"/>
    <n v="0.25"/>
    <x v="0"/>
    <x v="9"/>
    <x v="1"/>
    <n v="500.00000000000011"/>
    <n v="125.00000000000003"/>
    <n v="375.00000000000011"/>
    <x v="0"/>
  </r>
  <r>
    <x v="3"/>
    <n v="1185732"/>
    <x v="446"/>
    <x v="0"/>
    <x v="0"/>
    <s v="Albany"/>
    <x v="3"/>
    <n v="50.000000000000014"/>
    <n v="575"/>
    <x v="450"/>
    <n v="86250.000000000015"/>
    <n v="0.3"/>
    <x v="0"/>
    <x v="9"/>
    <x v="1"/>
    <n v="500.00000000000011"/>
    <n v="150.00000000000003"/>
    <n v="350.00000000000011"/>
    <x v="0"/>
  </r>
  <r>
    <x v="3"/>
    <n v="1185732"/>
    <x v="446"/>
    <x v="0"/>
    <x v="0"/>
    <s v="Albany"/>
    <x v="4"/>
    <n v="65"/>
    <n v="550"/>
    <x v="88"/>
    <n v="125124.99999999999"/>
    <n v="0.35"/>
    <x v="0"/>
    <x v="9"/>
    <x v="1"/>
    <n v="650"/>
    <n v="227.49999999999997"/>
    <n v="422.5"/>
    <x v="0"/>
  </r>
  <r>
    <x v="3"/>
    <n v="1185732"/>
    <x v="446"/>
    <x v="0"/>
    <x v="0"/>
    <s v="Albany"/>
    <x v="5"/>
    <n v="70"/>
    <n v="650"/>
    <x v="111"/>
    <n v="227500"/>
    <n v="0.5"/>
    <x v="0"/>
    <x v="9"/>
    <x v="1"/>
    <n v="700"/>
    <n v="350"/>
    <n v="350"/>
    <x v="0"/>
  </r>
  <r>
    <x v="3"/>
    <n v="1185732"/>
    <x v="475"/>
    <x v="0"/>
    <x v="0"/>
    <s v="Albany"/>
    <x v="0"/>
    <n v="65"/>
    <n v="875"/>
    <x v="29"/>
    <n v="255937.5"/>
    <n v="0.45"/>
    <x v="0"/>
    <x v="10"/>
    <x v="1"/>
    <n v="650"/>
    <n v="292.5"/>
    <n v="357.5"/>
    <x v="0"/>
  </r>
  <r>
    <x v="3"/>
    <n v="1185732"/>
    <x v="475"/>
    <x v="0"/>
    <x v="0"/>
    <s v="Albany"/>
    <x v="1"/>
    <n v="55.000000000000007"/>
    <n v="675"/>
    <x v="107"/>
    <n v="129937.50000000001"/>
    <n v="0.35"/>
    <x v="0"/>
    <x v="10"/>
    <x v="1"/>
    <n v="550.00000000000011"/>
    <n v="192.50000000000003"/>
    <n v="357.50000000000011"/>
    <x v="0"/>
  </r>
  <r>
    <x v="4"/>
    <n v="1185732"/>
    <x v="475"/>
    <x v="0"/>
    <x v="0"/>
    <s v="Albany"/>
    <x v="2"/>
    <n v="55.000000000000007"/>
    <n v="625"/>
    <x v="329"/>
    <n v="85937.500000000015"/>
    <n v="0.25"/>
    <x v="0"/>
    <x v="10"/>
    <x v="1"/>
    <n v="550.00000000000011"/>
    <n v="137.50000000000003"/>
    <n v="412.50000000000011"/>
    <x v="0"/>
  </r>
  <r>
    <x v="4"/>
    <n v="1185732"/>
    <x v="475"/>
    <x v="0"/>
    <x v="0"/>
    <s v="Albany"/>
    <x v="3"/>
    <n v="55.000000000000007"/>
    <n v="575"/>
    <x v="76"/>
    <n v="94875.000000000015"/>
    <n v="0.3"/>
    <x v="0"/>
    <x v="10"/>
    <x v="1"/>
    <n v="550.00000000000011"/>
    <n v="165.00000000000003"/>
    <n v="385.00000000000011"/>
    <x v="0"/>
  </r>
  <r>
    <x v="4"/>
    <n v="1185732"/>
    <x v="475"/>
    <x v="0"/>
    <x v="0"/>
    <s v="Albany"/>
    <x v="4"/>
    <n v="65"/>
    <n v="575"/>
    <x v="91"/>
    <n v="130812.49999999999"/>
    <n v="0.35"/>
    <x v="0"/>
    <x v="10"/>
    <x v="1"/>
    <n v="650"/>
    <n v="227.49999999999997"/>
    <n v="422.5"/>
    <x v="0"/>
  </r>
  <r>
    <x v="4"/>
    <n v="1185732"/>
    <x v="475"/>
    <x v="0"/>
    <x v="0"/>
    <s v="Albany"/>
    <x v="5"/>
    <n v="70"/>
    <n v="675"/>
    <x v="178"/>
    <n v="236250"/>
    <n v="0.5"/>
    <x v="0"/>
    <x v="10"/>
    <x v="1"/>
    <n v="700"/>
    <n v="350"/>
    <n v="350"/>
    <x v="0"/>
  </r>
  <r>
    <x v="4"/>
    <n v="1185732"/>
    <x v="178"/>
    <x v="0"/>
    <x v="0"/>
    <s v="Albany"/>
    <x v="0"/>
    <n v="40"/>
    <n v="800"/>
    <x v="54"/>
    <n v="160000"/>
    <n v="0.5"/>
    <x v="0"/>
    <x v="0"/>
    <x v="1"/>
    <n v="400"/>
    <n v="200"/>
    <n v="200"/>
    <x v="0"/>
  </r>
  <r>
    <x v="4"/>
    <n v="1185732"/>
    <x v="178"/>
    <x v="0"/>
    <x v="0"/>
    <s v="Albany"/>
    <x v="1"/>
    <n v="40"/>
    <n v="600"/>
    <x v="49"/>
    <n v="72000"/>
    <n v="0.3"/>
    <x v="0"/>
    <x v="0"/>
    <x v="1"/>
    <n v="400"/>
    <n v="120"/>
    <n v="280"/>
    <x v="0"/>
  </r>
  <r>
    <x v="4"/>
    <n v="1185732"/>
    <x v="178"/>
    <x v="0"/>
    <x v="0"/>
    <s v="Albany"/>
    <x v="2"/>
    <n v="30.000000000000004"/>
    <n v="600"/>
    <x v="167"/>
    <n v="63000.000000000007"/>
    <n v="0.35"/>
    <x v="0"/>
    <x v="0"/>
    <x v="1"/>
    <n v="300.00000000000006"/>
    <n v="105.00000000000001"/>
    <n v="195.00000000000006"/>
    <x v="0"/>
  </r>
  <r>
    <x v="4"/>
    <n v="1185732"/>
    <x v="178"/>
    <x v="0"/>
    <x v="0"/>
    <s v="Albany"/>
    <x v="3"/>
    <n v="35"/>
    <n v="450"/>
    <x v="154"/>
    <n v="55125"/>
    <n v="0.35"/>
    <x v="0"/>
    <x v="0"/>
    <x v="1"/>
    <n v="350"/>
    <n v="122.5"/>
    <n v="227.5"/>
    <x v="0"/>
  </r>
  <r>
    <x v="4"/>
    <n v="1185732"/>
    <x v="178"/>
    <x v="0"/>
    <x v="0"/>
    <s v="Albany"/>
    <x v="4"/>
    <n v="50"/>
    <n v="500"/>
    <x v="53"/>
    <n v="75000"/>
    <n v="0.3"/>
    <x v="0"/>
    <x v="0"/>
    <x v="1"/>
    <n v="500"/>
    <n v="150"/>
    <n v="350"/>
    <x v="0"/>
  </r>
  <r>
    <x v="4"/>
    <n v="1185732"/>
    <x v="178"/>
    <x v="0"/>
    <x v="0"/>
    <s v="Albany"/>
    <x v="5"/>
    <n v="40"/>
    <n v="600"/>
    <x v="49"/>
    <n v="60000"/>
    <n v="0.25"/>
    <x v="0"/>
    <x v="0"/>
    <x v="1"/>
    <n v="400"/>
    <n v="100"/>
    <n v="300"/>
    <x v="0"/>
  </r>
  <r>
    <x v="4"/>
    <n v="1185732"/>
    <x v="207"/>
    <x v="0"/>
    <x v="0"/>
    <s v="Albany"/>
    <x v="0"/>
    <n v="40"/>
    <n v="850"/>
    <x v="451"/>
    <n v="170000"/>
    <n v="0.5"/>
    <x v="0"/>
    <x v="1"/>
    <x v="1"/>
    <n v="400"/>
    <n v="200"/>
    <n v="200"/>
    <x v="0"/>
  </r>
  <r>
    <x v="4"/>
    <n v="1185732"/>
    <x v="207"/>
    <x v="0"/>
    <x v="0"/>
    <s v="Albany"/>
    <x v="1"/>
    <n v="40"/>
    <n v="500"/>
    <x v="46"/>
    <n v="60000"/>
    <n v="0.3"/>
    <x v="0"/>
    <x v="1"/>
    <x v="1"/>
    <n v="400"/>
    <n v="120"/>
    <n v="280"/>
    <x v="0"/>
  </r>
  <r>
    <x v="4"/>
    <n v="1185732"/>
    <x v="207"/>
    <x v="0"/>
    <x v="0"/>
    <s v="Albany"/>
    <x v="2"/>
    <n v="30.000000000000004"/>
    <n v="550"/>
    <x v="207"/>
    <n v="57750.000000000007"/>
    <n v="0.35"/>
    <x v="0"/>
    <x v="1"/>
    <x v="1"/>
    <n v="300.00000000000006"/>
    <n v="105.00000000000001"/>
    <n v="195.00000000000006"/>
    <x v="0"/>
  </r>
  <r>
    <x v="4"/>
    <n v="1185732"/>
    <x v="207"/>
    <x v="2"/>
    <x v="17"/>
    <s v="Cheyenne"/>
    <x v="3"/>
    <n v="35"/>
    <n v="425"/>
    <x v="159"/>
    <n v="52062.5"/>
    <n v="0.35"/>
    <x v="0"/>
    <x v="1"/>
    <x v="1"/>
    <n v="350"/>
    <n v="122.5"/>
    <n v="227.5"/>
    <x v="0"/>
  </r>
  <r>
    <x v="4"/>
    <n v="1185732"/>
    <x v="207"/>
    <x v="2"/>
    <x v="17"/>
    <s v="Cheyenne"/>
    <x v="4"/>
    <n v="50"/>
    <n v="500"/>
    <x v="53"/>
    <n v="75000"/>
    <n v="0.3"/>
    <x v="0"/>
    <x v="1"/>
    <x v="1"/>
    <n v="500"/>
    <n v="150"/>
    <n v="350"/>
    <x v="0"/>
  </r>
  <r>
    <x v="4"/>
    <n v="1185732"/>
    <x v="207"/>
    <x v="2"/>
    <x v="17"/>
    <s v="Cheyenne"/>
    <x v="5"/>
    <n v="40"/>
    <n v="600"/>
    <x v="49"/>
    <n v="60000"/>
    <n v="0.25"/>
    <x v="0"/>
    <x v="1"/>
    <x v="1"/>
    <n v="400"/>
    <n v="100"/>
    <n v="300"/>
    <x v="0"/>
  </r>
  <r>
    <x v="4"/>
    <n v="1185732"/>
    <x v="215"/>
    <x v="2"/>
    <x v="17"/>
    <s v="Cheyenne"/>
    <x v="0"/>
    <n v="40"/>
    <n v="820"/>
    <x v="452"/>
    <n v="164000"/>
    <n v="0.5"/>
    <x v="0"/>
    <x v="2"/>
    <x v="1"/>
    <n v="400"/>
    <n v="200"/>
    <n v="200"/>
    <x v="0"/>
  </r>
  <r>
    <x v="4"/>
    <n v="1185732"/>
    <x v="215"/>
    <x v="2"/>
    <x v="17"/>
    <s v="Cheyenne"/>
    <x v="1"/>
    <n v="40"/>
    <n v="525"/>
    <x v="195"/>
    <n v="63000"/>
    <n v="0.3"/>
    <x v="0"/>
    <x v="2"/>
    <x v="1"/>
    <n v="400"/>
    <n v="120"/>
    <n v="280"/>
    <x v="0"/>
  </r>
  <r>
    <x v="4"/>
    <n v="1185732"/>
    <x v="215"/>
    <x v="2"/>
    <x v="17"/>
    <s v="Cheyenne"/>
    <x v="2"/>
    <n v="30.000000000000004"/>
    <n v="550"/>
    <x v="207"/>
    <n v="57750.000000000007"/>
    <n v="0.35"/>
    <x v="0"/>
    <x v="2"/>
    <x v="1"/>
    <n v="300.00000000000006"/>
    <n v="105.00000000000001"/>
    <n v="195.00000000000006"/>
    <x v="0"/>
  </r>
  <r>
    <x v="4"/>
    <n v="1185732"/>
    <x v="215"/>
    <x v="2"/>
    <x v="17"/>
    <s v="Cheyenne"/>
    <x v="3"/>
    <n v="35"/>
    <n v="400"/>
    <x v="162"/>
    <n v="49000"/>
    <n v="0.35"/>
    <x v="0"/>
    <x v="2"/>
    <x v="1"/>
    <n v="350"/>
    <n v="122.5"/>
    <n v="227.5"/>
    <x v="0"/>
  </r>
  <r>
    <x v="4"/>
    <n v="1185732"/>
    <x v="215"/>
    <x v="2"/>
    <x v="17"/>
    <s v="Cheyenne"/>
    <x v="4"/>
    <n v="50"/>
    <n v="450"/>
    <x v="38"/>
    <n v="67500"/>
    <n v="0.3"/>
    <x v="0"/>
    <x v="2"/>
    <x v="1"/>
    <n v="500"/>
    <n v="150"/>
    <n v="350"/>
    <x v="0"/>
  </r>
  <r>
    <x v="4"/>
    <n v="1185732"/>
    <x v="215"/>
    <x v="2"/>
    <x v="17"/>
    <s v="Cheyenne"/>
    <x v="5"/>
    <n v="40"/>
    <n v="550"/>
    <x v="41"/>
    <n v="55000"/>
    <n v="0.25"/>
    <x v="0"/>
    <x v="2"/>
    <x v="1"/>
    <n v="400"/>
    <n v="100"/>
    <n v="300"/>
    <x v="0"/>
  </r>
  <r>
    <x v="4"/>
    <n v="1185732"/>
    <x v="234"/>
    <x v="2"/>
    <x v="17"/>
    <s v="Cheyenne"/>
    <x v="0"/>
    <n v="40"/>
    <n v="800"/>
    <x v="54"/>
    <n v="160000"/>
    <n v="0.5"/>
    <x v="0"/>
    <x v="3"/>
    <x v="1"/>
    <n v="400"/>
    <n v="200"/>
    <n v="200"/>
    <x v="0"/>
  </r>
  <r>
    <x v="4"/>
    <n v="1185732"/>
    <x v="234"/>
    <x v="2"/>
    <x v="17"/>
    <s v="Cheyenne"/>
    <x v="1"/>
    <n v="40"/>
    <n v="500"/>
    <x v="46"/>
    <n v="60000"/>
    <n v="0.3"/>
    <x v="0"/>
    <x v="3"/>
    <x v="1"/>
    <n v="400"/>
    <n v="120"/>
    <n v="280"/>
    <x v="0"/>
  </r>
  <r>
    <x v="4"/>
    <n v="1185732"/>
    <x v="234"/>
    <x v="2"/>
    <x v="17"/>
    <s v="Cheyenne"/>
    <x v="2"/>
    <n v="30.000000000000004"/>
    <n v="500"/>
    <x v="193"/>
    <n v="52500.000000000007"/>
    <n v="0.35"/>
    <x v="0"/>
    <x v="3"/>
    <x v="1"/>
    <n v="300.00000000000006"/>
    <n v="105.00000000000001"/>
    <n v="195.00000000000006"/>
    <x v="0"/>
  </r>
  <r>
    <x v="4"/>
    <n v="1185732"/>
    <x v="234"/>
    <x v="2"/>
    <x v="17"/>
    <s v="Cheyenne"/>
    <x v="3"/>
    <n v="35"/>
    <n v="425"/>
    <x v="159"/>
    <n v="52062.5"/>
    <n v="0.35"/>
    <x v="0"/>
    <x v="3"/>
    <x v="1"/>
    <n v="350"/>
    <n v="122.5"/>
    <n v="227.5"/>
    <x v="0"/>
  </r>
  <r>
    <x v="4"/>
    <n v="1185732"/>
    <x v="234"/>
    <x v="2"/>
    <x v="17"/>
    <s v="Cheyenne"/>
    <x v="4"/>
    <n v="50"/>
    <n v="425"/>
    <x v="42"/>
    <n v="63750"/>
    <n v="0.3"/>
    <x v="0"/>
    <x v="3"/>
    <x v="1"/>
    <n v="500"/>
    <n v="150"/>
    <n v="350"/>
    <x v="0"/>
  </r>
  <r>
    <x v="4"/>
    <n v="1185732"/>
    <x v="234"/>
    <x v="2"/>
    <x v="17"/>
    <s v="Cheyenne"/>
    <x v="5"/>
    <n v="40"/>
    <n v="550"/>
    <x v="41"/>
    <n v="55000"/>
    <n v="0.25"/>
    <x v="0"/>
    <x v="3"/>
    <x v="1"/>
    <n v="400"/>
    <n v="100"/>
    <n v="300"/>
    <x v="0"/>
  </r>
  <r>
    <x v="4"/>
    <n v="1185732"/>
    <x v="263"/>
    <x v="2"/>
    <x v="17"/>
    <s v="Cheyenne"/>
    <x v="0"/>
    <n v="50"/>
    <n v="820"/>
    <x v="453"/>
    <n v="205000"/>
    <n v="0.5"/>
    <x v="0"/>
    <x v="4"/>
    <x v="1"/>
    <n v="500"/>
    <n v="250"/>
    <n v="250"/>
    <x v="0"/>
  </r>
  <r>
    <x v="4"/>
    <n v="1185732"/>
    <x v="263"/>
    <x v="2"/>
    <x v="17"/>
    <s v="Cheyenne"/>
    <x v="1"/>
    <n v="45.000000000000007"/>
    <n v="525"/>
    <x v="454"/>
    <n v="70875"/>
    <n v="0.3"/>
    <x v="0"/>
    <x v="4"/>
    <x v="1"/>
    <n v="450.00000000000006"/>
    <n v="135"/>
    <n v="315.00000000000006"/>
    <x v="0"/>
  </r>
  <r>
    <x v="4"/>
    <n v="1185732"/>
    <x v="263"/>
    <x v="2"/>
    <x v="17"/>
    <s v="Cheyenne"/>
    <x v="2"/>
    <n v="40"/>
    <n v="500"/>
    <x v="46"/>
    <n v="70000"/>
    <n v="0.35"/>
    <x v="0"/>
    <x v="4"/>
    <x v="1"/>
    <n v="400"/>
    <n v="140"/>
    <n v="260"/>
    <x v="0"/>
  </r>
  <r>
    <x v="4"/>
    <n v="1185732"/>
    <x v="263"/>
    <x v="2"/>
    <x v="17"/>
    <s v="Cheyenne"/>
    <x v="3"/>
    <n v="40"/>
    <n v="450"/>
    <x v="210"/>
    <n v="62999.999999999993"/>
    <n v="0.35"/>
    <x v="0"/>
    <x v="4"/>
    <x v="1"/>
    <n v="400"/>
    <n v="139.99999999999997"/>
    <n v="260"/>
    <x v="0"/>
  </r>
  <r>
    <x v="4"/>
    <n v="1185732"/>
    <x v="263"/>
    <x v="2"/>
    <x v="17"/>
    <s v="Cheyenne"/>
    <x v="4"/>
    <n v="50"/>
    <n v="475"/>
    <x v="343"/>
    <n v="71250"/>
    <n v="0.3"/>
    <x v="0"/>
    <x v="4"/>
    <x v="1"/>
    <n v="500"/>
    <n v="150"/>
    <n v="350"/>
    <x v="0"/>
  </r>
  <r>
    <x v="4"/>
    <n v="1185732"/>
    <x v="263"/>
    <x v="2"/>
    <x v="17"/>
    <s v="Cheyenne"/>
    <x v="5"/>
    <n v="55.000000000000007"/>
    <n v="600"/>
    <x v="222"/>
    <n v="82500.000000000015"/>
    <n v="0.25"/>
    <x v="0"/>
    <x v="4"/>
    <x v="1"/>
    <n v="550.00000000000011"/>
    <n v="137.50000000000003"/>
    <n v="412.50000000000011"/>
    <x v="0"/>
  </r>
  <r>
    <x v="4"/>
    <n v="1185732"/>
    <x v="296"/>
    <x v="2"/>
    <x v="17"/>
    <s v="Cheyenne"/>
    <x v="0"/>
    <n v="50"/>
    <n v="850"/>
    <x v="17"/>
    <n v="212500"/>
    <n v="0.5"/>
    <x v="0"/>
    <x v="11"/>
    <x v="1"/>
    <n v="500"/>
    <n v="250"/>
    <n v="250"/>
    <x v="0"/>
  </r>
  <r>
    <x v="4"/>
    <n v="1185732"/>
    <x v="296"/>
    <x v="2"/>
    <x v="17"/>
    <s v="Cheyenne"/>
    <x v="1"/>
    <n v="45.000000000000007"/>
    <n v="600"/>
    <x v="219"/>
    <n v="81000.000000000015"/>
    <n v="0.3"/>
    <x v="0"/>
    <x v="11"/>
    <x v="1"/>
    <n v="450.00000000000011"/>
    <n v="135.00000000000003"/>
    <n v="315.00000000000011"/>
    <x v="0"/>
  </r>
  <r>
    <x v="4"/>
    <n v="1185732"/>
    <x v="296"/>
    <x v="2"/>
    <x v="17"/>
    <s v="Cheyenne"/>
    <x v="2"/>
    <n v="40"/>
    <n v="525"/>
    <x v="195"/>
    <n v="73500"/>
    <n v="0.35"/>
    <x v="0"/>
    <x v="11"/>
    <x v="1"/>
    <n v="400"/>
    <n v="140"/>
    <n v="260"/>
    <x v="0"/>
  </r>
  <r>
    <x v="4"/>
    <n v="1185732"/>
    <x v="296"/>
    <x v="2"/>
    <x v="17"/>
    <s v="Cheyenne"/>
    <x v="3"/>
    <n v="40"/>
    <n v="500"/>
    <x v="46"/>
    <n v="70000"/>
    <n v="0.35"/>
    <x v="0"/>
    <x v="11"/>
    <x v="1"/>
    <n v="400"/>
    <n v="140"/>
    <n v="260"/>
    <x v="0"/>
  </r>
  <r>
    <x v="4"/>
    <n v="1185732"/>
    <x v="296"/>
    <x v="2"/>
    <x v="17"/>
    <s v="Cheyenne"/>
    <x v="4"/>
    <n v="50"/>
    <n v="500"/>
    <x v="53"/>
    <n v="75000"/>
    <n v="0.3"/>
    <x v="0"/>
    <x v="11"/>
    <x v="1"/>
    <n v="500"/>
    <n v="150"/>
    <n v="350"/>
    <x v="0"/>
  </r>
  <r>
    <x v="4"/>
    <n v="1185732"/>
    <x v="296"/>
    <x v="2"/>
    <x v="17"/>
    <s v="Cheyenne"/>
    <x v="5"/>
    <n v="55.000000000000007"/>
    <n v="650"/>
    <x v="223"/>
    <n v="89375.000000000015"/>
    <n v="0.25"/>
    <x v="0"/>
    <x v="11"/>
    <x v="1"/>
    <n v="550.00000000000011"/>
    <n v="137.50000000000003"/>
    <n v="412.50000000000011"/>
    <x v="0"/>
  </r>
  <r>
    <x v="4"/>
    <n v="1185732"/>
    <x v="324"/>
    <x v="2"/>
    <x v="17"/>
    <s v="Cheyenne"/>
    <x v="0"/>
    <n v="50"/>
    <n v="875"/>
    <x v="244"/>
    <n v="218750"/>
    <n v="0.5"/>
    <x v="0"/>
    <x v="5"/>
    <x v="1"/>
    <n v="500"/>
    <n v="250"/>
    <n v="250"/>
    <x v="0"/>
  </r>
  <r>
    <x v="4"/>
    <n v="1185732"/>
    <x v="324"/>
    <x v="2"/>
    <x v="17"/>
    <s v="Cheyenne"/>
    <x v="1"/>
    <n v="45.000000000000007"/>
    <n v="625"/>
    <x v="225"/>
    <n v="84375.000000000015"/>
    <n v="0.3"/>
    <x v="0"/>
    <x v="5"/>
    <x v="1"/>
    <n v="450.00000000000011"/>
    <n v="135.00000000000003"/>
    <n v="315.00000000000011"/>
    <x v="0"/>
  </r>
  <r>
    <x v="4"/>
    <n v="1185732"/>
    <x v="324"/>
    <x v="2"/>
    <x v="17"/>
    <s v="Cheyenne"/>
    <x v="2"/>
    <n v="40"/>
    <n v="550"/>
    <x v="41"/>
    <n v="77000"/>
    <n v="0.35"/>
    <x v="0"/>
    <x v="5"/>
    <x v="1"/>
    <n v="400"/>
    <n v="140"/>
    <n v="260"/>
    <x v="0"/>
  </r>
  <r>
    <x v="4"/>
    <n v="1185732"/>
    <x v="324"/>
    <x v="2"/>
    <x v="17"/>
    <s v="Cheyenne"/>
    <x v="3"/>
    <n v="40"/>
    <n v="500"/>
    <x v="46"/>
    <n v="70000"/>
    <n v="0.35"/>
    <x v="0"/>
    <x v="5"/>
    <x v="1"/>
    <n v="400"/>
    <n v="140"/>
    <n v="260"/>
    <x v="0"/>
  </r>
  <r>
    <x v="4"/>
    <n v="1185732"/>
    <x v="324"/>
    <x v="2"/>
    <x v="17"/>
    <s v="Cheyenne"/>
    <x v="4"/>
    <n v="50"/>
    <n v="525"/>
    <x v="47"/>
    <n v="78750"/>
    <n v="0.3"/>
    <x v="0"/>
    <x v="5"/>
    <x v="1"/>
    <n v="500"/>
    <n v="150"/>
    <n v="350"/>
    <x v="0"/>
  </r>
  <r>
    <x v="4"/>
    <n v="1185732"/>
    <x v="324"/>
    <x v="2"/>
    <x v="17"/>
    <s v="Cheyenne"/>
    <x v="5"/>
    <n v="55.000000000000007"/>
    <n v="700"/>
    <x v="106"/>
    <n v="96250.000000000015"/>
    <n v="0.25"/>
    <x v="0"/>
    <x v="5"/>
    <x v="1"/>
    <n v="550.00000000000011"/>
    <n v="137.50000000000003"/>
    <n v="412.50000000000006"/>
    <x v="0"/>
  </r>
  <r>
    <x v="4"/>
    <n v="1185732"/>
    <x v="356"/>
    <x v="2"/>
    <x v="17"/>
    <s v="Cheyenne"/>
    <x v="0"/>
    <n v="50"/>
    <n v="850"/>
    <x v="17"/>
    <n v="212500"/>
    <n v="0.5"/>
    <x v="0"/>
    <x v="6"/>
    <x v="1"/>
    <n v="500"/>
    <n v="250"/>
    <n v="250"/>
    <x v="0"/>
  </r>
  <r>
    <x v="4"/>
    <n v="1185732"/>
    <x v="356"/>
    <x v="2"/>
    <x v="17"/>
    <s v="Cheyenne"/>
    <x v="1"/>
    <n v="45.000000000000007"/>
    <n v="625"/>
    <x v="225"/>
    <n v="84375.000000000015"/>
    <n v="0.3"/>
    <x v="0"/>
    <x v="6"/>
    <x v="1"/>
    <n v="450.00000000000011"/>
    <n v="135.00000000000003"/>
    <n v="315.00000000000011"/>
    <x v="0"/>
  </r>
  <r>
    <x v="4"/>
    <n v="1185732"/>
    <x v="356"/>
    <x v="2"/>
    <x v="17"/>
    <s v="Cheyenne"/>
    <x v="2"/>
    <n v="40"/>
    <n v="550"/>
    <x v="41"/>
    <n v="77000"/>
    <n v="0.35"/>
    <x v="0"/>
    <x v="6"/>
    <x v="1"/>
    <n v="400"/>
    <n v="140"/>
    <n v="260"/>
    <x v="0"/>
  </r>
  <r>
    <x v="4"/>
    <n v="1185732"/>
    <x v="356"/>
    <x v="2"/>
    <x v="17"/>
    <s v="Cheyenne"/>
    <x v="3"/>
    <n v="40"/>
    <n v="525"/>
    <x v="195"/>
    <n v="73500"/>
    <n v="0.35"/>
    <x v="0"/>
    <x v="6"/>
    <x v="1"/>
    <n v="400"/>
    <n v="140"/>
    <n v="260"/>
    <x v="0"/>
  </r>
  <r>
    <x v="4"/>
    <n v="1185732"/>
    <x v="356"/>
    <x v="2"/>
    <x v="17"/>
    <s v="Cheyenne"/>
    <x v="4"/>
    <n v="50"/>
    <n v="500"/>
    <x v="53"/>
    <n v="75000"/>
    <n v="0.3"/>
    <x v="0"/>
    <x v="6"/>
    <x v="1"/>
    <n v="500"/>
    <n v="150"/>
    <n v="350"/>
    <x v="0"/>
  </r>
  <r>
    <x v="4"/>
    <n v="1185732"/>
    <x v="356"/>
    <x v="2"/>
    <x v="17"/>
    <s v="Cheyenne"/>
    <x v="5"/>
    <n v="55.000000000000007"/>
    <n v="675"/>
    <x v="107"/>
    <n v="92812.500000000015"/>
    <n v="0.25"/>
    <x v="0"/>
    <x v="6"/>
    <x v="1"/>
    <n v="550.00000000000011"/>
    <n v="137.50000000000003"/>
    <n v="412.50000000000011"/>
    <x v="0"/>
  </r>
  <r>
    <x v="4"/>
    <n v="1185732"/>
    <x v="386"/>
    <x v="2"/>
    <x v="17"/>
    <s v="Cheyenne"/>
    <x v="0"/>
    <n v="50"/>
    <n v="800"/>
    <x v="2"/>
    <n v="200000"/>
    <n v="0.5"/>
    <x v="0"/>
    <x v="7"/>
    <x v="1"/>
    <n v="500"/>
    <n v="250"/>
    <n v="250"/>
    <x v="0"/>
  </r>
  <r>
    <x v="4"/>
    <n v="1185732"/>
    <x v="386"/>
    <x v="2"/>
    <x v="17"/>
    <s v="Cheyenne"/>
    <x v="1"/>
    <n v="45.000000000000007"/>
    <n v="600"/>
    <x v="219"/>
    <n v="81000.000000000015"/>
    <n v="0.3"/>
    <x v="0"/>
    <x v="7"/>
    <x v="1"/>
    <n v="450.00000000000011"/>
    <n v="135.00000000000003"/>
    <n v="315.00000000000011"/>
    <x v="0"/>
  </r>
  <r>
    <x v="4"/>
    <n v="1185732"/>
    <x v="386"/>
    <x v="2"/>
    <x v="17"/>
    <s v="Cheyenne"/>
    <x v="2"/>
    <n v="40"/>
    <n v="525"/>
    <x v="195"/>
    <n v="73500"/>
    <n v="0.35"/>
    <x v="0"/>
    <x v="7"/>
    <x v="1"/>
    <n v="400"/>
    <n v="140"/>
    <n v="260"/>
    <x v="0"/>
  </r>
  <r>
    <x v="4"/>
    <n v="1185732"/>
    <x v="386"/>
    <x v="2"/>
    <x v="17"/>
    <s v="Cheyenne"/>
    <x v="3"/>
    <n v="40"/>
    <n v="500"/>
    <x v="46"/>
    <n v="70000"/>
    <n v="0.35"/>
    <x v="0"/>
    <x v="7"/>
    <x v="1"/>
    <n v="400"/>
    <n v="140"/>
    <n v="260"/>
    <x v="0"/>
  </r>
  <r>
    <x v="4"/>
    <n v="1185732"/>
    <x v="386"/>
    <x v="2"/>
    <x v="17"/>
    <s v="Cheyenne"/>
    <x v="4"/>
    <n v="50"/>
    <n v="500"/>
    <x v="53"/>
    <n v="75000"/>
    <n v="0.3"/>
    <x v="0"/>
    <x v="7"/>
    <x v="1"/>
    <n v="500"/>
    <n v="150"/>
    <n v="350"/>
    <x v="0"/>
  </r>
  <r>
    <x v="4"/>
    <n v="1185732"/>
    <x v="386"/>
    <x v="2"/>
    <x v="17"/>
    <s v="Cheyenne"/>
    <x v="5"/>
    <n v="55.000000000000007"/>
    <n v="600"/>
    <x v="222"/>
    <n v="82500.000000000015"/>
    <n v="0.25"/>
    <x v="0"/>
    <x v="7"/>
    <x v="1"/>
    <n v="550.00000000000011"/>
    <n v="137.50000000000003"/>
    <n v="412.50000000000011"/>
    <x v="0"/>
  </r>
  <r>
    <x v="4"/>
    <n v="1185732"/>
    <x v="418"/>
    <x v="2"/>
    <x v="17"/>
    <s v="Cheyenne"/>
    <x v="0"/>
    <n v="55.000000000000007"/>
    <n v="775"/>
    <x v="101"/>
    <n v="213125.00000000003"/>
    <n v="0.5"/>
    <x v="0"/>
    <x v="8"/>
    <x v="1"/>
    <n v="550.00000000000011"/>
    <n v="275.00000000000006"/>
    <n v="275.00000000000006"/>
    <x v="0"/>
  </r>
  <r>
    <x v="4"/>
    <n v="1185732"/>
    <x v="418"/>
    <x v="2"/>
    <x v="17"/>
    <s v="Cheyenne"/>
    <x v="1"/>
    <n v="45.000000000000007"/>
    <n v="600"/>
    <x v="219"/>
    <n v="81000.000000000015"/>
    <n v="0.3"/>
    <x v="0"/>
    <x v="8"/>
    <x v="1"/>
    <n v="450.00000000000011"/>
    <n v="135.00000000000003"/>
    <n v="315.00000000000011"/>
    <x v="0"/>
  </r>
  <r>
    <x v="4"/>
    <n v="1185732"/>
    <x v="418"/>
    <x v="2"/>
    <x v="17"/>
    <s v="Cheyenne"/>
    <x v="2"/>
    <n v="45.000000000000007"/>
    <n v="500"/>
    <x v="224"/>
    <n v="78750"/>
    <n v="0.35"/>
    <x v="0"/>
    <x v="8"/>
    <x v="1"/>
    <n v="450.00000000000006"/>
    <n v="157.5"/>
    <n v="292.50000000000006"/>
    <x v="0"/>
  </r>
  <r>
    <x v="4"/>
    <n v="1185732"/>
    <x v="418"/>
    <x v="2"/>
    <x v="17"/>
    <s v="Cheyenne"/>
    <x v="3"/>
    <n v="45.000000000000007"/>
    <n v="475"/>
    <x v="455"/>
    <n v="74812.5"/>
    <n v="0.35"/>
    <x v="0"/>
    <x v="8"/>
    <x v="1"/>
    <n v="450.00000000000006"/>
    <n v="157.5"/>
    <n v="292.50000000000006"/>
    <x v="0"/>
  </r>
  <r>
    <x v="4"/>
    <n v="1185732"/>
    <x v="418"/>
    <x v="2"/>
    <x v="17"/>
    <s v="Cheyenne"/>
    <x v="4"/>
    <n v="55.000000000000007"/>
    <n v="475"/>
    <x v="347"/>
    <n v="78375"/>
    <n v="0.3"/>
    <x v="0"/>
    <x v="8"/>
    <x v="1"/>
    <n v="550.00000000000011"/>
    <n v="165"/>
    <n v="385.00000000000006"/>
    <x v="0"/>
  </r>
  <r>
    <x v="4"/>
    <n v="1185732"/>
    <x v="418"/>
    <x v="2"/>
    <x v="17"/>
    <s v="Cheyenne"/>
    <x v="5"/>
    <n v="60"/>
    <n v="600"/>
    <x v="11"/>
    <n v="90000"/>
    <n v="0.25"/>
    <x v="0"/>
    <x v="8"/>
    <x v="1"/>
    <n v="600"/>
    <n v="150"/>
    <n v="450"/>
    <x v="0"/>
  </r>
  <r>
    <x v="4"/>
    <n v="1185732"/>
    <x v="448"/>
    <x v="2"/>
    <x v="17"/>
    <s v="Cheyenne"/>
    <x v="0"/>
    <n v="55.000000000000007"/>
    <n v="750"/>
    <x v="70"/>
    <n v="206250.00000000003"/>
    <n v="0.5"/>
    <x v="0"/>
    <x v="9"/>
    <x v="1"/>
    <n v="550.00000000000011"/>
    <n v="275.00000000000006"/>
    <n v="275.00000000000006"/>
    <x v="0"/>
  </r>
  <r>
    <x v="4"/>
    <n v="1185732"/>
    <x v="448"/>
    <x v="2"/>
    <x v="17"/>
    <s v="Cheyenne"/>
    <x v="1"/>
    <n v="45.000000000000007"/>
    <n v="575"/>
    <x v="331"/>
    <n v="77625"/>
    <n v="0.3"/>
    <x v="0"/>
    <x v="9"/>
    <x v="1"/>
    <n v="450.00000000000006"/>
    <n v="135"/>
    <n v="315.00000000000006"/>
    <x v="0"/>
  </r>
  <r>
    <x v="4"/>
    <n v="1185732"/>
    <x v="448"/>
    <x v="2"/>
    <x v="17"/>
    <s v="Cheyenne"/>
    <x v="2"/>
    <n v="45.000000000000007"/>
    <n v="520"/>
    <x v="456"/>
    <n v="81900"/>
    <n v="0.35"/>
    <x v="0"/>
    <x v="9"/>
    <x v="1"/>
    <n v="450.00000000000006"/>
    <n v="157.5"/>
    <n v="292.50000000000006"/>
    <x v="0"/>
  </r>
  <r>
    <x v="4"/>
    <n v="1185732"/>
    <x v="448"/>
    <x v="2"/>
    <x v="17"/>
    <s v="Cheyenne"/>
    <x v="3"/>
    <n v="45.000000000000007"/>
    <n v="500"/>
    <x v="224"/>
    <n v="78750"/>
    <n v="0.35"/>
    <x v="0"/>
    <x v="9"/>
    <x v="1"/>
    <n v="450.00000000000006"/>
    <n v="157.5"/>
    <n v="292.50000000000006"/>
    <x v="0"/>
  </r>
  <r>
    <x v="4"/>
    <n v="1185732"/>
    <x v="448"/>
    <x v="2"/>
    <x v="17"/>
    <s v="Cheyenne"/>
    <x v="4"/>
    <n v="55.000000000000007"/>
    <n v="475"/>
    <x v="347"/>
    <n v="78375"/>
    <n v="0.3"/>
    <x v="0"/>
    <x v="9"/>
    <x v="1"/>
    <n v="550.00000000000011"/>
    <n v="165"/>
    <n v="385.00000000000006"/>
    <x v="0"/>
  </r>
  <r>
    <x v="4"/>
    <n v="1185732"/>
    <x v="448"/>
    <x v="2"/>
    <x v="17"/>
    <s v="Cheyenne"/>
    <x v="5"/>
    <n v="60"/>
    <n v="575"/>
    <x v="422"/>
    <n v="86250"/>
    <n v="0.25"/>
    <x v="0"/>
    <x v="9"/>
    <x v="1"/>
    <n v="600"/>
    <n v="150"/>
    <n v="450"/>
    <x v="0"/>
  </r>
  <r>
    <x v="4"/>
    <n v="1185732"/>
    <x v="477"/>
    <x v="2"/>
    <x v="17"/>
    <s v="Cheyenne"/>
    <x v="0"/>
    <n v="55.000000000000007"/>
    <n v="800"/>
    <x v="115"/>
    <n v="220000.00000000003"/>
    <n v="0.5"/>
    <x v="0"/>
    <x v="10"/>
    <x v="1"/>
    <n v="550.00000000000011"/>
    <n v="275.00000000000006"/>
    <n v="275.00000000000006"/>
    <x v="0"/>
  </r>
  <r>
    <x v="4"/>
    <n v="1185732"/>
    <x v="477"/>
    <x v="2"/>
    <x v="17"/>
    <s v="Cheyenne"/>
    <x v="1"/>
    <n v="45.000000000000007"/>
    <n v="600"/>
    <x v="219"/>
    <n v="81000.000000000015"/>
    <n v="0.3"/>
    <x v="0"/>
    <x v="10"/>
    <x v="1"/>
    <n v="450.00000000000011"/>
    <n v="135.00000000000003"/>
    <n v="315.00000000000011"/>
    <x v="0"/>
  </r>
  <r>
    <x v="0"/>
    <n v="1185732"/>
    <x v="477"/>
    <x v="2"/>
    <x v="17"/>
    <s v="Cheyenne"/>
    <x v="2"/>
    <n v="45.000000000000007"/>
    <n v="550"/>
    <x v="173"/>
    <n v="86625"/>
    <n v="0.35"/>
    <x v="0"/>
    <x v="10"/>
    <x v="1"/>
    <n v="450.00000000000006"/>
    <n v="157.5"/>
    <n v="292.50000000000006"/>
    <x v="0"/>
  </r>
  <r>
    <x v="0"/>
    <n v="1185732"/>
    <x v="477"/>
    <x v="2"/>
    <x v="17"/>
    <s v="Cheyenne"/>
    <x v="3"/>
    <n v="45.000000000000007"/>
    <n v="500"/>
    <x v="224"/>
    <n v="78750"/>
    <n v="0.35"/>
    <x v="0"/>
    <x v="10"/>
    <x v="1"/>
    <n v="450.00000000000006"/>
    <n v="157.5"/>
    <n v="292.50000000000006"/>
    <x v="0"/>
  </r>
  <r>
    <x v="0"/>
    <n v="1185732"/>
    <x v="477"/>
    <x v="2"/>
    <x v="17"/>
    <s v="Cheyenne"/>
    <x v="4"/>
    <n v="55.000000000000007"/>
    <n v="500"/>
    <x v="80"/>
    <n v="82500.000000000015"/>
    <n v="0.3"/>
    <x v="0"/>
    <x v="10"/>
    <x v="1"/>
    <n v="550.00000000000011"/>
    <n v="165.00000000000003"/>
    <n v="385.00000000000011"/>
    <x v="0"/>
  </r>
  <r>
    <x v="0"/>
    <n v="1185732"/>
    <x v="477"/>
    <x v="2"/>
    <x v="17"/>
    <s v="Cheyenne"/>
    <x v="5"/>
    <n v="60"/>
    <n v="600"/>
    <x v="11"/>
    <n v="90000"/>
    <n v="0.25"/>
    <x v="0"/>
    <x v="10"/>
    <x v="1"/>
    <n v="600"/>
    <n v="150"/>
    <n v="450"/>
    <x v="0"/>
  </r>
  <r>
    <x v="0"/>
    <n v="1128299"/>
    <x v="188"/>
    <x v="2"/>
    <x v="17"/>
    <s v="Cheyenne"/>
    <x v="0"/>
    <n v="30.000000000000004"/>
    <n v="350"/>
    <x v="189"/>
    <n v="36750"/>
    <n v="0.35"/>
    <x v="0"/>
    <x v="0"/>
    <x v="1"/>
    <n v="300.00000000000006"/>
    <n v="105"/>
    <n v="195.00000000000003"/>
    <x v="0"/>
  </r>
  <r>
    <x v="0"/>
    <n v="1128299"/>
    <x v="188"/>
    <x v="2"/>
    <x v="17"/>
    <s v="Cheyenne"/>
    <x v="1"/>
    <n v="40"/>
    <n v="350"/>
    <x v="162"/>
    <n v="49000"/>
    <n v="0.35"/>
    <x v="0"/>
    <x v="0"/>
    <x v="1"/>
    <n v="400"/>
    <n v="140"/>
    <n v="260"/>
    <x v="0"/>
  </r>
  <r>
    <x v="0"/>
    <n v="1128299"/>
    <x v="188"/>
    <x v="2"/>
    <x v="17"/>
    <s v="Cheyenne"/>
    <x v="2"/>
    <n v="40"/>
    <n v="350"/>
    <x v="162"/>
    <n v="49000"/>
    <n v="0.35"/>
    <x v="0"/>
    <x v="0"/>
    <x v="1"/>
    <n v="400"/>
    <n v="140"/>
    <n v="260"/>
    <x v="0"/>
  </r>
  <r>
    <x v="0"/>
    <n v="1128299"/>
    <x v="188"/>
    <x v="2"/>
    <x v="17"/>
    <s v="Cheyenne"/>
    <x v="3"/>
    <n v="40"/>
    <n v="200"/>
    <x v="135"/>
    <n v="28000"/>
    <n v="0.35"/>
    <x v="0"/>
    <x v="0"/>
    <x v="1"/>
    <n v="400"/>
    <n v="140"/>
    <n v="260"/>
    <x v="0"/>
  </r>
  <r>
    <x v="0"/>
    <n v="1128299"/>
    <x v="188"/>
    <x v="2"/>
    <x v="17"/>
    <s v="Cheyenne"/>
    <x v="4"/>
    <n v="45.000000000000007"/>
    <n v="150"/>
    <x v="311"/>
    <n v="27000.000000000007"/>
    <n v="0.4"/>
    <x v="0"/>
    <x v="0"/>
    <x v="1"/>
    <n v="450.00000000000011"/>
    <n v="180.00000000000006"/>
    <n v="270.00000000000006"/>
    <x v="0"/>
  </r>
  <r>
    <x v="0"/>
    <n v="1128299"/>
    <x v="188"/>
    <x v="2"/>
    <x v="17"/>
    <s v="Cheyenne"/>
    <x v="5"/>
    <n v="40"/>
    <n v="400"/>
    <x v="175"/>
    <n v="48000"/>
    <n v="0.3"/>
    <x v="0"/>
    <x v="0"/>
    <x v="1"/>
    <n v="400"/>
    <n v="120"/>
    <n v="280"/>
    <x v="0"/>
  </r>
  <r>
    <x v="0"/>
    <n v="1128299"/>
    <x v="698"/>
    <x v="2"/>
    <x v="17"/>
    <s v="Cheyenne"/>
    <x v="0"/>
    <n v="30.000000000000004"/>
    <n v="450"/>
    <x v="142"/>
    <n v="47250.000000000007"/>
    <n v="0.35"/>
    <x v="0"/>
    <x v="1"/>
    <x v="1"/>
    <n v="300.00000000000006"/>
    <n v="105.00000000000001"/>
    <n v="195.00000000000006"/>
    <x v="0"/>
  </r>
  <r>
    <x v="0"/>
    <n v="1128299"/>
    <x v="698"/>
    <x v="2"/>
    <x v="17"/>
    <s v="Cheyenne"/>
    <x v="1"/>
    <n v="40"/>
    <n v="350"/>
    <x v="162"/>
    <n v="49000"/>
    <n v="0.35"/>
    <x v="0"/>
    <x v="1"/>
    <x v="1"/>
    <n v="400"/>
    <n v="140"/>
    <n v="260"/>
    <x v="0"/>
  </r>
  <r>
    <x v="0"/>
    <n v="1128299"/>
    <x v="698"/>
    <x v="2"/>
    <x v="17"/>
    <s v="Cheyenne"/>
    <x v="2"/>
    <n v="40"/>
    <n v="350"/>
    <x v="162"/>
    <n v="49000"/>
    <n v="0.35"/>
    <x v="0"/>
    <x v="1"/>
    <x v="1"/>
    <n v="400"/>
    <n v="140"/>
    <n v="260"/>
    <x v="0"/>
  </r>
  <r>
    <x v="0"/>
    <n v="1128299"/>
    <x v="698"/>
    <x v="4"/>
    <x v="18"/>
    <s v="Richmond"/>
    <x v="3"/>
    <n v="40"/>
    <n v="200"/>
    <x v="135"/>
    <n v="28000"/>
    <n v="0.35"/>
    <x v="0"/>
    <x v="1"/>
    <x v="1"/>
    <n v="400"/>
    <n v="140"/>
    <n v="260"/>
    <x v="0"/>
  </r>
  <r>
    <x v="0"/>
    <n v="1128299"/>
    <x v="698"/>
    <x v="4"/>
    <x v="18"/>
    <s v="Richmond"/>
    <x v="4"/>
    <n v="45.000000000000007"/>
    <n v="125"/>
    <x v="457"/>
    <n v="22500.000000000004"/>
    <n v="0.4"/>
    <x v="0"/>
    <x v="1"/>
    <x v="1"/>
    <n v="450.00000000000006"/>
    <n v="180.00000000000003"/>
    <n v="270"/>
    <x v="0"/>
  </r>
  <r>
    <x v="0"/>
    <n v="1128299"/>
    <x v="698"/>
    <x v="4"/>
    <x v="18"/>
    <s v="Richmond"/>
    <x v="5"/>
    <n v="40"/>
    <n v="325"/>
    <x v="197"/>
    <n v="39000"/>
    <n v="0.3"/>
    <x v="0"/>
    <x v="1"/>
    <x v="1"/>
    <n v="400"/>
    <n v="120"/>
    <n v="280"/>
    <x v="0"/>
  </r>
  <r>
    <x v="0"/>
    <n v="1128299"/>
    <x v="228"/>
    <x v="4"/>
    <x v="18"/>
    <s v="Richmond"/>
    <x v="0"/>
    <n v="40"/>
    <n v="475"/>
    <x v="237"/>
    <n v="66500"/>
    <n v="0.35"/>
    <x v="0"/>
    <x v="2"/>
    <x v="1"/>
    <n v="400"/>
    <n v="140"/>
    <n v="260"/>
    <x v="0"/>
  </r>
  <r>
    <x v="0"/>
    <n v="1128299"/>
    <x v="228"/>
    <x v="4"/>
    <x v="18"/>
    <s v="Richmond"/>
    <x v="1"/>
    <n v="50"/>
    <n v="325"/>
    <x v="133"/>
    <n v="56875"/>
    <n v="0.35"/>
    <x v="0"/>
    <x v="2"/>
    <x v="1"/>
    <n v="500"/>
    <n v="175"/>
    <n v="325"/>
    <x v="0"/>
  </r>
  <r>
    <x v="0"/>
    <n v="1128299"/>
    <x v="228"/>
    <x v="4"/>
    <x v="18"/>
    <s v="Richmond"/>
    <x v="2"/>
    <n v="54.999999999999993"/>
    <n v="350"/>
    <x v="239"/>
    <n v="67374.999999999985"/>
    <n v="0.35"/>
    <x v="0"/>
    <x v="2"/>
    <x v="1"/>
    <n v="549.99999999999989"/>
    <n v="192.49999999999997"/>
    <n v="357.49999999999994"/>
    <x v="0"/>
  </r>
  <r>
    <x v="0"/>
    <n v="1128299"/>
    <x v="228"/>
    <x v="4"/>
    <x v="18"/>
    <s v="Richmond"/>
    <x v="3"/>
    <n v="50"/>
    <n v="250"/>
    <x v="145"/>
    <n v="43750"/>
    <n v="0.35"/>
    <x v="0"/>
    <x v="2"/>
    <x v="1"/>
    <n v="500"/>
    <n v="175"/>
    <n v="325"/>
    <x v="0"/>
  </r>
  <r>
    <x v="0"/>
    <n v="1128299"/>
    <x v="228"/>
    <x v="4"/>
    <x v="18"/>
    <s v="Richmond"/>
    <x v="4"/>
    <n v="55.000000000000007"/>
    <n v="100"/>
    <x v="191"/>
    <n v="22000.000000000004"/>
    <n v="0.4"/>
    <x v="0"/>
    <x v="2"/>
    <x v="1"/>
    <n v="550.00000000000011"/>
    <n v="220.00000000000003"/>
    <n v="330"/>
    <x v="0"/>
  </r>
  <r>
    <x v="0"/>
    <n v="1128299"/>
    <x v="228"/>
    <x v="4"/>
    <x v="18"/>
    <s v="Richmond"/>
    <x v="5"/>
    <n v="50"/>
    <n v="300"/>
    <x v="149"/>
    <n v="45000"/>
    <n v="0.3"/>
    <x v="0"/>
    <x v="2"/>
    <x v="1"/>
    <n v="500"/>
    <n v="150"/>
    <n v="350"/>
    <x v="0"/>
  </r>
  <r>
    <x v="0"/>
    <n v="1128299"/>
    <x v="247"/>
    <x v="4"/>
    <x v="18"/>
    <s v="Richmond"/>
    <x v="0"/>
    <n v="55.000000000000007"/>
    <n v="475"/>
    <x v="347"/>
    <n v="91437.5"/>
    <n v="0.35"/>
    <x v="0"/>
    <x v="3"/>
    <x v="1"/>
    <n v="550.00000000000011"/>
    <n v="192.5"/>
    <n v="357.50000000000006"/>
    <x v="0"/>
  </r>
  <r>
    <x v="0"/>
    <n v="1128299"/>
    <x v="247"/>
    <x v="4"/>
    <x v="18"/>
    <s v="Richmond"/>
    <x v="1"/>
    <n v="60.000000000000007"/>
    <n v="275"/>
    <x v="207"/>
    <n v="57750.000000000007"/>
    <n v="0.35"/>
    <x v="0"/>
    <x v="3"/>
    <x v="1"/>
    <n v="600.00000000000011"/>
    <n v="210.00000000000003"/>
    <n v="390.00000000000011"/>
    <x v="0"/>
  </r>
  <r>
    <x v="0"/>
    <n v="1128299"/>
    <x v="247"/>
    <x v="4"/>
    <x v="18"/>
    <s v="Richmond"/>
    <x v="2"/>
    <n v="60.000000000000007"/>
    <n v="325"/>
    <x v="403"/>
    <n v="68250"/>
    <n v="0.35"/>
    <x v="0"/>
    <x v="3"/>
    <x v="1"/>
    <n v="600.00000000000011"/>
    <n v="210"/>
    <n v="390.00000000000011"/>
    <x v="0"/>
  </r>
  <r>
    <x v="0"/>
    <n v="1128299"/>
    <x v="247"/>
    <x v="4"/>
    <x v="18"/>
    <s v="Richmond"/>
    <x v="3"/>
    <n v="45.000000000000007"/>
    <n v="225"/>
    <x v="458"/>
    <n v="35437.5"/>
    <n v="0.35"/>
    <x v="0"/>
    <x v="3"/>
    <x v="1"/>
    <n v="450.00000000000006"/>
    <n v="157.5"/>
    <n v="292.50000000000006"/>
    <x v="0"/>
  </r>
  <r>
    <x v="0"/>
    <n v="1128299"/>
    <x v="247"/>
    <x v="4"/>
    <x v="18"/>
    <s v="Richmond"/>
    <x v="4"/>
    <n v="50.000000000000014"/>
    <n v="125"/>
    <x v="459"/>
    <n v="25000.000000000007"/>
    <n v="0.4"/>
    <x v="0"/>
    <x v="3"/>
    <x v="1"/>
    <n v="500.00000000000011"/>
    <n v="200.00000000000006"/>
    <n v="300.00000000000006"/>
    <x v="0"/>
  </r>
  <r>
    <x v="0"/>
    <n v="1128299"/>
    <x v="247"/>
    <x v="4"/>
    <x v="18"/>
    <s v="Richmond"/>
    <x v="5"/>
    <n v="65.000000000000014"/>
    <n v="300"/>
    <x v="403"/>
    <n v="58500.000000000007"/>
    <n v="0.3"/>
    <x v="0"/>
    <x v="3"/>
    <x v="1"/>
    <n v="650.00000000000011"/>
    <n v="195.00000000000003"/>
    <n v="455.00000000000011"/>
    <x v="0"/>
  </r>
  <r>
    <x v="0"/>
    <n v="1128299"/>
    <x v="278"/>
    <x v="4"/>
    <x v="18"/>
    <s v="Richmond"/>
    <x v="0"/>
    <n v="50"/>
    <n v="500"/>
    <x v="53"/>
    <n v="87500"/>
    <n v="0.35"/>
    <x v="0"/>
    <x v="4"/>
    <x v="1"/>
    <n v="500"/>
    <n v="175"/>
    <n v="325"/>
    <x v="0"/>
  </r>
  <r>
    <x v="0"/>
    <n v="1128299"/>
    <x v="278"/>
    <x v="4"/>
    <x v="18"/>
    <s v="Richmond"/>
    <x v="1"/>
    <n v="55.000000000000007"/>
    <n v="350"/>
    <x v="137"/>
    <n v="67375"/>
    <n v="0.35"/>
    <x v="0"/>
    <x v="4"/>
    <x v="1"/>
    <n v="550.00000000000011"/>
    <n v="192.5"/>
    <n v="357.50000000000006"/>
    <x v="0"/>
  </r>
  <r>
    <x v="0"/>
    <n v="1128299"/>
    <x v="278"/>
    <x v="4"/>
    <x v="18"/>
    <s v="Richmond"/>
    <x v="2"/>
    <n v="55.000000000000007"/>
    <n v="350"/>
    <x v="137"/>
    <n v="67375"/>
    <n v="0.35"/>
    <x v="0"/>
    <x v="4"/>
    <x v="1"/>
    <n v="550.00000000000011"/>
    <n v="192.5"/>
    <n v="357.50000000000006"/>
    <x v="0"/>
  </r>
  <r>
    <x v="0"/>
    <n v="1128299"/>
    <x v="278"/>
    <x v="4"/>
    <x v="18"/>
    <s v="Richmond"/>
    <x v="3"/>
    <n v="50"/>
    <n v="275"/>
    <x v="199"/>
    <n v="48125"/>
    <n v="0.35"/>
    <x v="0"/>
    <x v="4"/>
    <x v="1"/>
    <n v="500"/>
    <n v="175"/>
    <n v="325"/>
    <x v="0"/>
  </r>
  <r>
    <x v="0"/>
    <n v="1128299"/>
    <x v="278"/>
    <x v="4"/>
    <x v="18"/>
    <s v="Richmond"/>
    <x v="4"/>
    <n v="44.999999999999993"/>
    <n v="175"/>
    <x v="460"/>
    <n v="31499.999999999996"/>
    <n v="0.4"/>
    <x v="0"/>
    <x v="4"/>
    <x v="1"/>
    <n v="449.99999999999994"/>
    <n v="179.99999999999997"/>
    <n v="269.99999999999994"/>
    <x v="0"/>
  </r>
  <r>
    <x v="0"/>
    <n v="1128299"/>
    <x v="278"/>
    <x v="4"/>
    <x v="18"/>
    <s v="Richmond"/>
    <x v="5"/>
    <n v="60"/>
    <n v="525"/>
    <x v="39"/>
    <n v="94500"/>
    <n v="0.3"/>
    <x v="0"/>
    <x v="4"/>
    <x v="1"/>
    <n v="600"/>
    <n v="180"/>
    <n v="420"/>
    <x v="0"/>
  </r>
  <r>
    <x v="0"/>
    <n v="1128299"/>
    <x v="308"/>
    <x v="4"/>
    <x v="18"/>
    <s v="Richmond"/>
    <x v="0"/>
    <n v="54.999999999999993"/>
    <n v="775"/>
    <x v="461"/>
    <n v="149187.49999999997"/>
    <n v="0.35"/>
    <x v="0"/>
    <x v="11"/>
    <x v="1"/>
    <n v="549.99999999999989"/>
    <n v="192.49999999999997"/>
    <n v="357.5"/>
    <x v="0"/>
  </r>
  <r>
    <x v="0"/>
    <n v="1128299"/>
    <x v="308"/>
    <x v="4"/>
    <x v="18"/>
    <s v="Richmond"/>
    <x v="1"/>
    <n v="64.999999999999986"/>
    <n v="650"/>
    <x v="462"/>
    <n v="147874.99999999994"/>
    <n v="0.35"/>
    <x v="0"/>
    <x v="11"/>
    <x v="1"/>
    <n v="649.99999999999977"/>
    <n v="227.49999999999991"/>
    <n v="422.49999999999989"/>
    <x v="0"/>
  </r>
  <r>
    <x v="0"/>
    <n v="1128299"/>
    <x v="308"/>
    <x v="4"/>
    <x v="18"/>
    <s v="Richmond"/>
    <x v="2"/>
    <n v="80"/>
    <n v="650"/>
    <x v="98"/>
    <n v="182000"/>
    <n v="0.35"/>
    <x v="0"/>
    <x v="11"/>
    <x v="1"/>
    <n v="800"/>
    <n v="280"/>
    <n v="520"/>
    <x v="0"/>
  </r>
  <r>
    <x v="0"/>
    <n v="1128299"/>
    <x v="308"/>
    <x v="4"/>
    <x v="18"/>
    <s v="Richmond"/>
    <x v="3"/>
    <n v="80"/>
    <n v="525"/>
    <x v="81"/>
    <n v="147000"/>
    <n v="0.35"/>
    <x v="0"/>
    <x v="11"/>
    <x v="1"/>
    <n v="800"/>
    <n v="280"/>
    <n v="520"/>
    <x v="0"/>
  </r>
  <r>
    <x v="0"/>
    <n v="1128299"/>
    <x v="308"/>
    <x v="4"/>
    <x v="18"/>
    <s v="Richmond"/>
    <x v="4"/>
    <n v="90"/>
    <n v="400"/>
    <x v="11"/>
    <n v="144000"/>
    <n v="0.4"/>
    <x v="0"/>
    <x v="11"/>
    <x v="1"/>
    <n v="900"/>
    <n v="360"/>
    <n v="540"/>
    <x v="0"/>
  </r>
  <r>
    <x v="0"/>
    <n v="1128299"/>
    <x v="308"/>
    <x v="4"/>
    <x v="18"/>
    <s v="Richmond"/>
    <x v="5"/>
    <n v="105"/>
    <n v="700"/>
    <x v="463"/>
    <n v="220500"/>
    <n v="0.3"/>
    <x v="0"/>
    <x v="11"/>
    <x v="1"/>
    <n v="1050"/>
    <n v="315"/>
    <n v="735"/>
    <x v="0"/>
  </r>
  <r>
    <x v="0"/>
    <n v="1128299"/>
    <x v="337"/>
    <x v="4"/>
    <x v="18"/>
    <s v="Richmond"/>
    <x v="0"/>
    <n v="85"/>
    <n v="850"/>
    <x v="464"/>
    <n v="252874.99999999997"/>
    <n v="0.35"/>
    <x v="0"/>
    <x v="5"/>
    <x v="1"/>
    <n v="850"/>
    <n v="297.49999999999994"/>
    <n v="552.5"/>
    <x v="0"/>
  </r>
  <r>
    <x v="0"/>
    <n v="1128299"/>
    <x v="337"/>
    <x v="4"/>
    <x v="18"/>
    <s v="Richmond"/>
    <x v="1"/>
    <n v="90"/>
    <n v="700"/>
    <x v="465"/>
    <n v="220500"/>
    <n v="0.35"/>
    <x v="0"/>
    <x v="5"/>
    <x v="1"/>
    <n v="900"/>
    <n v="315"/>
    <n v="585"/>
    <x v="0"/>
  </r>
  <r>
    <x v="0"/>
    <n v="1128299"/>
    <x v="337"/>
    <x v="4"/>
    <x v="18"/>
    <s v="Richmond"/>
    <x v="2"/>
    <n v="90"/>
    <n v="650"/>
    <x v="37"/>
    <n v="204750"/>
    <n v="0.35"/>
    <x v="0"/>
    <x v="5"/>
    <x v="1"/>
    <n v="900"/>
    <n v="315"/>
    <n v="585"/>
    <x v="0"/>
  </r>
  <r>
    <x v="0"/>
    <n v="1128299"/>
    <x v="337"/>
    <x v="4"/>
    <x v="18"/>
    <s v="Richmond"/>
    <x v="3"/>
    <n v="85"/>
    <n v="550"/>
    <x v="466"/>
    <n v="163625"/>
    <n v="0.35"/>
    <x v="0"/>
    <x v="5"/>
    <x v="1"/>
    <n v="850"/>
    <n v="297.5"/>
    <n v="552.5"/>
    <x v="0"/>
  </r>
  <r>
    <x v="0"/>
    <n v="1128299"/>
    <x v="337"/>
    <x v="4"/>
    <x v="18"/>
    <s v="Richmond"/>
    <x v="4"/>
    <n v="90"/>
    <n v="600"/>
    <x v="4"/>
    <n v="216000"/>
    <n v="0.4"/>
    <x v="0"/>
    <x v="5"/>
    <x v="1"/>
    <n v="900"/>
    <n v="360"/>
    <n v="540"/>
    <x v="0"/>
  </r>
  <r>
    <x v="0"/>
    <n v="1128299"/>
    <x v="337"/>
    <x v="4"/>
    <x v="18"/>
    <s v="Richmond"/>
    <x v="5"/>
    <n v="105"/>
    <n v="600"/>
    <x v="465"/>
    <n v="189000"/>
    <n v="0.3"/>
    <x v="0"/>
    <x v="5"/>
    <x v="1"/>
    <n v="1050"/>
    <n v="315"/>
    <n v="735"/>
    <x v="0"/>
  </r>
  <r>
    <x v="0"/>
    <n v="1128299"/>
    <x v="369"/>
    <x v="4"/>
    <x v="18"/>
    <s v="Richmond"/>
    <x v="0"/>
    <n v="90"/>
    <n v="800"/>
    <x v="28"/>
    <n v="251999.99999999997"/>
    <n v="0.35"/>
    <x v="0"/>
    <x v="6"/>
    <x v="1"/>
    <n v="900"/>
    <n v="314.99999999999994"/>
    <n v="585"/>
    <x v="0"/>
  </r>
  <r>
    <x v="0"/>
    <n v="1128299"/>
    <x v="369"/>
    <x v="4"/>
    <x v="18"/>
    <s v="Richmond"/>
    <x v="1"/>
    <n v="80"/>
    <n v="775"/>
    <x v="95"/>
    <n v="217000"/>
    <n v="0.35"/>
    <x v="0"/>
    <x v="6"/>
    <x v="1"/>
    <n v="800"/>
    <n v="280"/>
    <n v="520"/>
    <x v="0"/>
  </r>
  <r>
    <x v="0"/>
    <n v="1128299"/>
    <x v="369"/>
    <x v="4"/>
    <x v="18"/>
    <s v="Richmond"/>
    <x v="2"/>
    <n v="70"/>
    <n v="650"/>
    <x v="111"/>
    <n v="159250"/>
    <n v="0.35"/>
    <x v="0"/>
    <x v="6"/>
    <x v="1"/>
    <n v="700"/>
    <n v="245"/>
    <n v="455"/>
    <x v="0"/>
  </r>
  <r>
    <x v="0"/>
    <n v="1128299"/>
    <x v="369"/>
    <x v="4"/>
    <x v="18"/>
    <s v="Richmond"/>
    <x v="3"/>
    <n v="70"/>
    <n v="425"/>
    <x v="43"/>
    <n v="104125"/>
    <n v="0.35"/>
    <x v="0"/>
    <x v="6"/>
    <x v="1"/>
    <n v="700"/>
    <n v="245"/>
    <n v="455"/>
    <x v="0"/>
  </r>
  <r>
    <x v="0"/>
    <n v="1128299"/>
    <x v="369"/>
    <x v="4"/>
    <x v="18"/>
    <s v="Richmond"/>
    <x v="4"/>
    <n v="70"/>
    <n v="425"/>
    <x v="43"/>
    <n v="119000"/>
    <n v="0.4"/>
    <x v="0"/>
    <x v="6"/>
    <x v="1"/>
    <n v="700"/>
    <n v="280"/>
    <n v="420"/>
    <x v="0"/>
  </r>
  <r>
    <x v="0"/>
    <n v="1128299"/>
    <x v="369"/>
    <x v="4"/>
    <x v="18"/>
    <s v="Richmond"/>
    <x v="5"/>
    <n v="75"/>
    <n v="250"/>
    <x v="205"/>
    <n v="56250"/>
    <n v="0.3"/>
    <x v="0"/>
    <x v="6"/>
    <x v="1"/>
    <n v="750"/>
    <n v="225"/>
    <n v="525"/>
    <x v="0"/>
  </r>
  <r>
    <x v="0"/>
    <n v="1128299"/>
    <x v="401"/>
    <x v="4"/>
    <x v="18"/>
    <s v="Richmond"/>
    <x v="0"/>
    <n v="50.000000000000014"/>
    <n v="450"/>
    <x v="467"/>
    <n v="78750.000000000015"/>
    <n v="0.35"/>
    <x v="0"/>
    <x v="7"/>
    <x v="1"/>
    <n v="500.00000000000011"/>
    <n v="175.00000000000003"/>
    <n v="325.00000000000011"/>
    <x v="0"/>
  </r>
  <r>
    <x v="0"/>
    <n v="1128299"/>
    <x v="401"/>
    <x v="4"/>
    <x v="18"/>
    <s v="Richmond"/>
    <x v="1"/>
    <n v="55.000000000000014"/>
    <n v="450"/>
    <x v="468"/>
    <n v="86625.000000000015"/>
    <n v="0.35"/>
    <x v="0"/>
    <x v="7"/>
    <x v="1"/>
    <n v="550.00000000000011"/>
    <n v="192.50000000000003"/>
    <n v="357.50000000000011"/>
    <x v="0"/>
  </r>
  <r>
    <x v="0"/>
    <n v="1128299"/>
    <x v="401"/>
    <x v="4"/>
    <x v="18"/>
    <s v="Richmond"/>
    <x v="2"/>
    <n v="50.000000000000014"/>
    <n v="250"/>
    <x v="382"/>
    <n v="43750.000000000007"/>
    <n v="0.35"/>
    <x v="0"/>
    <x v="7"/>
    <x v="1"/>
    <n v="500.00000000000011"/>
    <n v="175.00000000000003"/>
    <n v="325.00000000000011"/>
    <x v="0"/>
  </r>
  <r>
    <x v="0"/>
    <n v="1128299"/>
    <x v="401"/>
    <x v="4"/>
    <x v="18"/>
    <s v="Richmond"/>
    <x v="3"/>
    <n v="50.000000000000014"/>
    <n v="200"/>
    <x v="336"/>
    <n v="35000.000000000007"/>
    <n v="0.35"/>
    <x v="0"/>
    <x v="7"/>
    <x v="1"/>
    <n v="500.00000000000017"/>
    <n v="175.00000000000003"/>
    <n v="325.00000000000011"/>
    <x v="0"/>
  </r>
  <r>
    <x v="0"/>
    <n v="1128299"/>
    <x v="401"/>
    <x v="4"/>
    <x v="18"/>
    <s v="Richmond"/>
    <x v="4"/>
    <n v="60.000000000000007"/>
    <n v="225"/>
    <x v="142"/>
    <n v="54000.000000000015"/>
    <n v="0.4"/>
    <x v="0"/>
    <x v="7"/>
    <x v="1"/>
    <n v="600.00000000000011"/>
    <n v="240.00000000000006"/>
    <n v="360.00000000000006"/>
    <x v="0"/>
  </r>
  <r>
    <x v="0"/>
    <n v="1128299"/>
    <x v="401"/>
    <x v="4"/>
    <x v="18"/>
    <s v="Richmond"/>
    <x v="5"/>
    <n v="44.999999999999993"/>
    <n v="250"/>
    <x v="469"/>
    <n v="33749.999999999993"/>
    <n v="0.3"/>
    <x v="0"/>
    <x v="7"/>
    <x v="1"/>
    <n v="449.99999999999994"/>
    <n v="134.99999999999997"/>
    <n v="315"/>
    <x v="0"/>
  </r>
  <r>
    <x v="0"/>
    <n v="1128299"/>
    <x v="430"/>
    <x v="4"/>
    <x v="18"/>
    <s v="Richmond"/>
    <x v="0"/>
    <n v="40"/>
    <n v="350"/>
    <x v="162"/>
    <n v="49000"/>
    <n v="0.35"/>
    <x v="0"/>
    <x v="8"/>
    <x v="1"/>
    <n v="400"/>
    <n v="140"/>
    <n v="260"/>
    <x v="0"/>
  </r>
  <r>
    <x v="0"/>
    <n v="1128299"/>
    <x v="430"/>
    <x v="4"/>
    <x v="18"/>
    <s v="Richmond"/>
    <x v="1"/>
    <n v="55.000000000000014"/>
    <n v="525"/>
    <x v="171"/>
    <n v="101062.50000000001"/>
    <n v="0.35"/>
    <x v="0"/>
    <x v="8"/>
    <x v="1"/>
    <n v="550.00000000000011"/>
    <n v="192.50000000000003"/>
    <n v="357.50000000000011"/>
    <x v="0"/>
  </r>
  <r>
    <x v="0"/>
    <n v="1128299"/>
    <x v="430"/>
    <x v="4"/>
    <x v="18"/>
    <s v="Richmond"/>
    <x v="2"/>
    <n v="50.000000000000014"/>
    <n v="350"/>
    <x v="470"/>
    <n v="61250.000000000015"/>
    <n v="0.35"/>
    <x v="0"/>
    <x v="8"/>
    <x v="1"/>
    <n v="500.00000000000017"/>
    <n v="175.00000000000003"/>
    <n v="325.00000000000011"/>
    <x v="0"/>
  </r>
  <r>
    <x v="0"/>
    <n v="1128299"/>
    <x v="430"/>
    <x v="4"/>
    <x v="18"/>
    <s v="Richmond"/>
    <x v="3"/>
    <n v="45.000000000000007"/>
    <n v="325"/>
    <x v="138"/>
    <n v="51187.500000000007"/>
    <n v="0.35"/>
    <x v="0"/>
    <x v="8"/>
    <x v="1"/>
    <n v="450.00000000000011"/>
    <n v="157.50000000000003"/>
    <n v="292.50000000000011"/>
    <x v="0"/>
  </r>
  <r>
    <x v="0"/>
    <n v="1128299"/>
    <x v="430"/>
    <x v="4"/>
    <x v="18"/>
    <s v="Richmond"/>
    <x v="4"/>
    <n v="55.000000000000007"/>
    <n v="300"/>
    <x v="207"/>
    <n v="66000.000000000015"/>
    <n v="0.4"/>
    <x v="0"/>
    <x v="8"/>
    <x v="1"/>
    <n v="550.00000000000011"/>
    <n v="220.00000000000006"/>
    <n v="330.00000000000006"/>
    <x v="0"/>
  </r>
  <r>
    <x v="0"/>
    <n v="1128299"/>
    <x v="430"/>
    <x v="4"/>
    <x v="18"/>
    <s v="Richmond"/>
    <x v="5"/>
    <n v="60.000000000000007"/>
    <n v="350"/>
    <x v="163"/>
    <n v="63000.000000000007"/>
    <n v="0.3"/>
    <x v="0"/>
    <x v="8"/>
    <x v="1"/>
    <n v="600.00000000000011"/>
    <n v="180.00000000000003"/>
    <n v="420.00000000000006"/>
    <x v="0"/>
  </r>
  <r>
    <x v="0"/>
    <n v="1128299"/>
    <x v="461"/>
    <x v="4"/>
    <x v="18"/>
    <s v="Richmond"/>
    <x v="0"/>
    <n v="45.000000000000007"/>
    <n v="575"/>
    <x v="331"/>
    <n v="90562.5"/>
    <n v="0.35"/>
    <x v="0"/>
    <x v="9"/>
    <x v="1"/>
    <n v="450.00000000000006"/>
    <n v="157.5"/>
    <n v="292.50000000000006"/>
    <x v="0"/>
  </r>
  <r>
    <x v="0"/>
    <n v="1128299"/>
    <x v="461"/>
    <x v="4"/>
    <x v="18"/>
    <s v="Richmond"/>
    <x v="1"/>
    <n v="50.000000000000014"/>
    <n v="650"/>
    <x v="445"/>
    <n v="113750.00000000003"/>
    <n v="0.35"/>
    <x v="0"/>
    <x v="9"/>
    <x v="1"/>
    <n v="500.00000000000017"/>
    <n v="175.00000000000006"/>
    <n v="325.00000000000011"/>
    <x v="0"/>
  </r>
  <r>
    <x v="0"/>
    <n v="1128299"/>
    <x v="461"/>
    <x v="4"/>
    <x v="18"/>
    <s v="Richmond"/>
    <x v="2"/>
    <n v="45.000000000000007"/>
    <n v="475"/>
    <x v="455"/>
    <n v="74812.5"/>
    <n v="0.35"/>
    <x v="0"/>
    <x v="9"/>
    <x v="1"/>
    <n v="450.00000000000006"/>
    <n v="157.5"/>
    <n v="292.50000000000006"/>
    <x v="0"/>
  </r>
  <r>
    <x v="0"/>
    <n v="1128299"/>
    <x v="461"/>
    <x v="4"/>
    <x v="18"/>
    <s v="Richmond"/>
    <x v="3"/>
    <n v="55.000000000000014"/>
    <n v="450"/>
    <x v="468"/>
    <n v="86625.000000000015"/>
    <n v="0.35"/>
    <x v="0"/>
    <x v="9"/>
    <x v="1"/>
    <n v="550.00000000000011"/>
    <n v="192.50000000000003"/>
    <n v="357.50000000000011"/>
    <x v="0"/>
  </r>
  <r>
    <x v="0"/>
    <n v="1128299"/>
    <x v="461"/>
    <x v="4"/>
    <x v="18"/>
    <s v="Richmond"/>
    <x v="4"/>
    <n v="75.000000000000014"/>
    <n v="425"/>
    <x v="262"/>
    <n v="127500.00000000003"/>
    <n v="0.4"/>
    <x v="0"/>
    <x v="9"/>
    <x v="1"/>
    <n v="750.00000000000011"/>
    <n v="300.00000000000006"/>
    <n v="450.00000000000006"/>
    <x v="0"/>
  </r>
  <r>
    <x v="0"/>
    <n v="1128299"/>
    <x v="461"/>
    <x v="4"/>
    <x v="18"/>
    <s v="Richmond"/>
    <x v="5"/>
    <n v="80.000000000000014"/>
    <n v="550"/>
    <x v="115"/>
    <n v="132000"/>
    <n v="0.3"/>
    <x v="0"/>
    <x v="9"/>
    <x v="1"/>
    <n v="800.00000000000011"/>
    <n v="240"/>
    <n v="560.00000000000011"/>
    <x v="0"/>
  </r>
  <r>
    <x v="0"/>
    <n v="1128299"/>
    <x v="490"/>
    <x v="4"/>
    <x v="18"/>
    <s v="Richmond"/>
    <x v="0"/>
    <n v="65.000000000000014"/>
    <n v="750"/>
    <x v="471"/>
    <n v="170625.00000000003"/>
    <n v="0.35"/>
    <x v="0"/>
    <x v="10"/>
    <x v="1"/>
    <n v="650.00000000000011"/>
    <n v="227.50000000000003"/>
    <n v="422.50000000000017"/>
    <x v="0"/>
  </r>
  <r>
    <x v="0"/>
    <n v="1128299"/>
    <x v="490"/>
    <x v="4"/>
    <x v="18"/>
    <s v="Richmond"/>
    <x v="1"/>
    <n v="75.000000000000028"/>
    <n v="750"/>
    <x v="472"/>
    <n v="196875.00000000006"/>
    <n v="0.35"/>
    <x v="0"/>
    <x v="10"/>
    <x v="1"/>
    <n v="750.00000000000034"/>
    <n v="262.50000000000006"/>
    <n v="487.50000000000023"/>
    <x v="0"/>
  </r>
  <r>
    <x v="2"/>
    <n v="1128299"/>
    <x v="490"/>
    <x v="4"/>
    <x v="18"/>
    <s v="Richmond"/>
    <x v="2"/>
    <n v="70.000000000000014"/>
    <n v="550"/>
    <x v="106"/>
    <n v="134750"/>
    <n v="0.35"/>
    <x v="0"/>
    <x v="10"/>
    <x v="1"/>
    <n v="700.00000000000011"/>
    <n v="245"/>
    <n v="455.00000000000011"/>
    <x v="0"/>
  </r>
  <r>
    <x v="2"/>
    <n v="1128299"/>
    <x v="490"/>
    <x v="4"/>
    <x v="18"/>
    <s v="Richmond"/>
    <x v="3"/>
    <n v="70.000000000000014"/>
    <n v="550"/>
    <x v="106"/>
    <n v="134750"/>
    <n v="0.35"/>
    <x v="0"/>
    <x v="10"/>
    <x v="1"/>
    <n v="700.00000000000011"/>
    <n v="245"/>
    <n v="455.00000000000011"/>
    <x v="0"/>
  </r>
  <r>
    <x v="2"/>
    <n v="1128299"/>
    <x v="490"/>
    <x v="4"/>
    <x v="18"/>
    <s v="Richmond"/>
    <x v="4"/>
    <n v="80.000000000000014"/>
    <n v="475"/>
    <x v="473"/>
    <n v="152000.00000000003"/>
    <n v="0.4"/>
    <x v="0"/>
    <x v="10"/>
    <x v="1"/>
    <n v="800.00000000000011"/>
    <n v="320.00000000000006"/>
    <n v="480.00000000000006"/>
    <x v="0"/>
  </r>
  <r>
    <x v="2"/>
    <n v="1128299"/>
    <x v="490"/>
    <x v="4"/>
    <x v="18"/>
    <s v="Richmond"/>
    <x v="5"/>
    <n v="85.000000000000014"/>
    <n v="575"/>
    <x v="269"/>
    <n v="146625"/>
    <n v="0.3"/>
    <x v="0"/>
    <x v="10"/>
    <x v="1"/>
    <n v="850.00000000000011"/>
    <n v="255"/>
    <n v="595.00000000000011"/>
    <x v="0"/>
  </r>
  <r>
    <x v="2"/>
    <n v="1185732"/>
    <x v="183"/>
    <x v="4"/>
    <x v="18"/>
    <s v="Richmond"/>
    <x v="0"/>
    <n v="35"/>
    <n v="750"/>
    <x v="47"/>
    <n v="131250"/>
    <n v="0.5"/>
    <x v="0"/>
    <x v="0"/>
    <x v="1"/>
    <n v="350"/>
    <n v="175"/>
    <n v="175"/>
    <x v="0"/>
  </r>
  <r>
    <x v="2"/>
    <n v="1185732"/>
    <x v="183"/>
    <x v="4"/>
    <x v="18"/>
    <s v="Richmond"/>
    <x v="1"/>
    <n v="35"/>
    <n v="550"/>
    <x v="170"/>
    <n v="77000"/>
    <n v="0.39999999999999997"/>
    <x v="0"/>
    <x v="0"/>
    <x v="1"/>
    <n v="350"/>
    <n v="140"/>
    <n v="210"/>
    <x v="0"/>
  </r>
  <r>
    <x v="2"/>
    <n v="1185732"/>
    <x v="183"/>
    <x v="4"/>
    <x v="18"/>
    <s v="Richmond"/>
    <x v="2"/>
    <n v="25"/>
    <n v="550"/>
    <x v="199"/>
    <n v="41250"/>
    <n v="0.3"/>
    <x v="0"/>
    <x v="0"/>
    <x v="1"/>
    <n v="250"/>
    <n v="75"/>
    <n v="175"/>
    <x v="0"/>
  </r>
  <r>
    <x v="2"/>
    <n v="1185732"/>
    <x v="183"/>
    <x v="4"/>
    <x v="18"/>
    <s v="Richmond"/>
    <x v="3"/>
    <n v="29.999999999999993"/>
    <n v="400"/>
    <x v="474"/>
    <n v="41999.999999999985"/>
    <n v="0.35"/>
    <x v="0"/>
    <x v="0"/>
    <x v="1"/>
    <n v="299.99999999999994"/>
    <n v="104.99999999999996"/>
    <n v="194.99999999999997"/>
    <x v="0"/>
  </r>
  <r>
    <x v="2"/>
    <n v="1185732"/>
    <x v="183"/>
    <x v="4"/>
    <x v="18"/>
    <s v="Richmond"/>
    <x v="4"/>
    <n v="45.000000000000007"/>
    <n v="450"/>
    <x v="346"/>
    <n v="81000"/>
    <n v="0.39999999999999997"/>
    <x v="0"/>
    <x v="0"/>
    <x v="1"/>
    <n v="450.00000000000006"/>
    <n v="180"/>
    <n v="270.00000000000006"/>
    <x v="0"/>
  </r>
  <r>
    <x v="2"/>
    <n v="1185732"/>
    <x v="183"/>
    <x v="4"/>
    <x v="18"/>
    <s v="Richmond"/>
    <x v="5"/>
    <n v="35"/>
    <n v="550"/>
    <x v="170"/>
    <n v="105875.00000000001"/>
    <n v="0.55000000000000004"/>
    <x v="0"/>
    <x v="0"/>
    <x v="1"/>
    <n v="350"/>
    <n v="192.50000000000003"/>
    <n v="157.49999999999997"/>
    <x v="0"/>
  </r>
  <r>
    <x v="2"/>
    <n v="1185732"/>
    <x v="212"/>
    <x v="4"/>
    <x v="18"/>
    <s v="Richmond"/>
    <x v="0"/>
    <n v="35"/>
    <n v="800"/>
    <x v="58"/>
    <n v="140000"/>
    <n v="0.5"/>
    <x v="0"/>
    <x v="1"/>
    <x v="1"/>
    <n v="350"/>
    <n v="175"/>
    <n v="175"/>
    <x v="0"/>
  </r>
  <r>
    <x v="2"/>
    <n v="1185732"/>
    <x v="212"/>
    <x v="4"/>
    <x v="18"/>
    <s v="Richmond"/>
    <x v="1"/>
    <n v="35"/>
    <n v="450"/>
    <x v="154"/>
    <n v="62999.999999999993"/>
    <n v="0.39999999999999997"/>
    <x v="0"/>
    <x v="1"/>
    <x v="1"/>
    <n v="350"/>
    <n v="139.99999999999997"/>
    <n v="210"/>
    <x v="0"/>
  </r>
  <r>
    <x v="2"/>
    <n v="1185732"/>
    <x v="212"/>
    <x v="4"/>
    <x v="18"/>
    <s v="Richmond"/>
    <x v="2"/>
    <n v="25"/>
    <n v="500"/>
    <x v="145"/>
    <n v="37500"/>
    <n v="0.3"/>
    <x v="0"/>
    <x v="1"/>
    <x v="1"/>
    <n v="250"/>
    <n v="75"/>
    <n v="175"/>
    <x v="0"/>
  </r>
  <r>
    <x v="2"/>
    <n v="1185732"/>
    <x v="212"/>
    <x v="3"/>
    <x v="19"/>
    <s v="Detroit"/>
    <x v="3"/>
    <n v="29.999999999999993"/>
    <n v="375"/>
    <x v="475"/>
    <n v="39374.999999999985"/>
    <n v="0.35"/>
    <x v="0"/>
    <x v="1"/>
    <x v="1"/>
    <n v="299.99999999999994"/>
    <n v="104.99999999999996"/>
    <n v="194.99999999999997"/>
    <x v="0"/>
  </r>
  <r>
    <x v="2"/>
    <n v="1185732"/>
    <x v="212"/>
    <x v="3"/>
    <x v="19"/>
    <s v="Detroit"/>
    <x v="4"/>
    <n v="45.000000000000007"/>
    <n v="450"/>
    <x v="346"/>
    <n v="81000"/>
    <n v="0.39999999999999997"/>
    <x v="0"/>
    <x v="1"/>
    <x v="1"/>
    <n v="450.00000000000006"/>
    <n v="180"/>
    <n v="270.00000000000006"/>
    <x v="0"/>
  </r>
  <r>
    <x v="2"/>
    <n v="1185732"/>
    <x v="212"/>
    <x v="3"/>
    <x v="19"/>
    <s v="Detroit"/>
    <x v="5"/>
    <n v="35"/>
    <n v="550"/>
    <x v="170"/>
    <n v="105875.00000000001"/>
    <n v="0.55000000000000004"/>
    <x v="0"/>
    <x v="1"/>
    <x v="1"/>
    <n v="350"/>
    <n v="192.50000000000003"/>
    <n v="157.49999999999997"/>
    <x v="0"/>
  </r>
  <r>
    <x v="2"/>
    <n v="1185732"/>
    <x v="220"/>
    <x v="3"/>
    <x v="19"/>
    <s v="Detroit"/>
    <x v="0"/>
    <n v="35"/>
    <n v="770"/>
    <x v="476"/>
    <n v="134750"/>
    <n v="0.5"/>
    <x v="0"/>
    <x v="2"/>
    <x v="1"/>
    <n v="350"/>
    <n v="175"/>
    <n v="175"/>
    <x v="0"/>
  </r>
  <r>
    <x v="2"/>
    <n v="1185732"/>
    <x v="220"/>
    <x v="3"/>
    <x v="19"/>
    <s v="Detroit"/>
    <x v="1"/>
    <n v="35"/>
    <n v="450"/>
    <x v="154"/>
    <n v="62999.999999999993"/>
    <n v="0.39999999999999997"/>
    <x v="0"/>
    <x v="2"/>
    <x v="1"/>
    <n v="350"/>
    <n v="139.99999999999997"/>
    <n v="210"/>
    <x v="0"/>
  </r>
  <r>
    <x v="2"/>
    <n v="1185732"/>
    <x v="220"/>
    <x v="3"/>
    <x v="19"/>
    <s v="Detroit"/>
    <x v="2"/>
    <n v="25"/>
    <n v="475"/>
    <x v="477"/>
    <n v="35625"/>
    <n v="0.3"/>
    <x v="0"/>
    <x v="2"/>
    <x v="1"/>
    <n v="250"/>
    <n v="75"/>
    <n v="175"/>
    <x v="0"/>
  </r>
  <r>
    <x v="2"/>
    <n v="1185732"/>
    <x v="220"/>
    <x v="3"/>
    <x v="19"/>
    <s v="Detroit"/>
    <x v="3"/>
    <n v="29.999999999999993"/>
    <n v="325"/>
    <x v="478"/>
    <n v="34124.999999999985"/>
    <n v="0.35"/>
    <x v="0"/>
    <x v="2"/>
    <x v="1"/>
    <n v="299.99999999999989"/>
    <n v="104.99999999999996"/>
    <n v="194.99999999999994"/>
    <x v="0"/>
  </r>
  <r>
    <x v="2"/>
    <n v="1185732"/>
    <x v="220"/>
    <x v="3"/>
    <x v="19"/>
    <s v="Detroit"/>
    <x v="4"/>
    <n v="45.000000000000007"/>
    <n v="375"/>
    <x v="479"/>
    <n v="67500"/>
    <n v="0.39999999999999997"/>
    <x v="0"/>
    <x v="2"/>
    <x v="1"/>
    <n v="450.00000000000006"/>
    <n v="180"/>
    <n v="270.00000000000006"/>
    <x v="0"/>
  </r>
  <r>
    <x v="2"/>
    <n v="1185732"/>
    <x v="220"/>
    <x v="3"/>
    <x v="19"/>
    <s v="Detroit"/>
    <x v="5"/>
    <n v="35"/>
    <n v="475"/>
    <x v="158"/>
    <n v="91437.500000000015"/>
    <n v="0.55000000000000004"/>
    <x v="0"/>
    <x v="2"/>
    <x v="1"/>
    <n v="350"/>
    <n v="192.50000000000003"/>
    <n v="157.49999999999997"/>
    <x v="0"/>
  </r>
  <r>
    <x v="2"/>
    <n v="1185732"/>
    <x v="239"/>
    <x v="3"/>
    <x v="19"/>
    <s v="Detroit"/>
    <x v="0"/>
    <n v="35"/>
    <n v="725"/>
    <x v="52"/>
    <n v="126875"/>
    <n v="0.5"/>
    <x v="0"/>
    <x v="3"/>
    <x v="1"/>
    <n v="350"/>
    <n v="175"/>
    <n v="175"/>
    <x v="0"/>
  </r>
  <r>
    <x v="2"/>
    <n v="1185732"/>
    <x v="239"/>
    <x v="3"/>
    <x v="19"/>
    <s v="Detroit"/>
    <x v="1"/>
    <n v="40"/>
    <n v="425"/>
    <x v="235"/>
    <n v="68000"/>
    <n v="0.39999999999999997"/>
    <x v="0"/>
    <x v="3"/>
    <x v="1"/>
    <n v="400"/>
    <n v="160"/>
    <n v="240"/>
    <x v="0"/>
  </r>
  <r>
    <x v="2"/>
    <n v="1185732"/>
    <x v="239"/>
    <x v="3"/>
    <x v="19"/>
    <s v="Detroit"/>
    <x v="2"/>
    <n v="30.000000000000004"/>
    <n v="450"/>
    <x v="142"/>
    <n v="40500.000000000007"/>
    <n v="0.3"/>
    <x v="0"/>
    <x v="3"/>
    <x v="1"/>
    <n v="300.00000000000006"/>
    <n v="90.000000000000014"/>
    <n v="210.00000000000006"/>
    <x v="0"/>
  </r>
  <r>
    <x v="2"/>
    <n v="1185732"/>
    <x v="239"/>
    <x v="3"/>
    <x v="19"/>
    <s v="Detroit"/>
    <x v="3"/>
    <n v="35"/>
    <n v="375"/>
    <x v="333"/>
    <n v="45937.5"/>
    <n v="0.35"/>
    <x v="0"/>
    <x v="3"/>
    <x v="1"/>
    <n v="350"/>
    <n v="122.5"/>
    <n v="227.5"/>
    <x v="0"/>
  </r>
  <r>
    <x v="2"/>
    <n v="1185732"/>
    <x v="239"/>
    <x v="3"/>
    <x v="19"/>
    <s v="Detroit"/>
    <x v="4"/>
    <n v="50"/>
    <n v="400"/>
    <x v="46"/>
    <n v="80000"/>
    <n v="0.39999999999999997"/>
    <x v="0"/>
    <x v="3"/>
    <x v="1"/>
    <n v="500"/>
    <n v="200"/>
    <n v="300"/>
    <x v="0"/>
  </r>
  <r>
    <x v="2"/>
    <n v="1185732"/>
    <x v="239"/>
    <x v="3"/>
    <x v="19"/>
    <s v="Detroit"/>
    <x v="5"/>
    <n v="40"/>
    <n v="525"/>
    <x v="195"/>
    <n v="115500.00000000001"/>
    <n v="0.55000000000000004"/>
    <x v="0"/>
    <x v="3"/>
    <x v="1"/>
    <n v="400"/>
    <n v="220.00000000000003"/>
    <n v="179.99999999999997"/>
    <x v="0"/>
  </r>
  <r>
    <x v="2"/>
    <n v="1185732"/>
    <x v="268"/>
    <x v="3"/>
    <x v="19"/>
    <s v="Detroit"/>
    <x v="0"/>
    <n v="50"/>
    <n v="795"/>
    <x v="480"/>
    <n v="198750"/>
    <n v="0.5"/>
    <x v="0"/>
    <x v="4"/>
    <x v="1"/>
    <n v="500"/>
    <n v="250"/>
    <n v="250"/>
    <x v="0"/>
  </r>
  <r>
    <x v="2"/>
    <n v="1185732"/>
    <x v="268"/>
    <x v="3"/>
    <x v="19"/>
    <s v="Detroit"/>
    <x v="1"/>
    <n v="50"/>
    <n v="500"/>
    <x v="53"/>
    <n v="99999.999999999985"/>
    <n v="0.39999999999999997"/>
    <x v="0"/>
    <x v="4"/>
    <x v="1"/>
    <n v="500"/>
    <n v="199.99999999999997"/>
    <n v="300"/>
    <x v="0"/>
  </r>
  <r>
    <x v="2"/>
    <n v="1185732"/>
    <x v="268"/>
    <x v="3"/>
    <x v="19"/>
    <s v="Detroit"/>
    <x v="2"/>
    <n v="45"/>
    <n v="475"/>
    <x v="117"/>
    <n v="64125"/>
    <n v="0.3"/>
    <x v="0"/>
    <x v="4"/>
    <x v="1"/>
    <n v="450"/>
    <n v="135"/>
    <n v="315"/>
    <x v="0"/>
  </r>
  <r>
    <x v="2"/>
    <n v="1185732"/>
    <x v="268"/>
    <x v="3"/>
    <x v="19"/>
    <s v="Detroit"/>
    <x v="3"/>
    <n v="45"/>
    <n v="450"/>
    <x v="161"/>
    <n v="70875"/>
    <n v="0.35"/>
    <x v="0"/>
    <x v="4"/>
    <x v="1"/>
    <n v="450"/>
    <n v="157.5"/>
    <n v="292.5"/>
    <x v="0"/>
  </r>
  <r>
    <x v="2"/>
    <n v="1185732"/>
    <x v="268"/>
    <x v="3"/>
    <x v="19"/>
    <s v="Detroit"/>
    <x v="4"/>
    <n v="54.999999999999993"/>
    <n v="475"/>
    <x v="325"/>
    <n v="104499.99999999999"/>
    <n v="0.39999999999999997"/>
    <x v="0"/>
    <x v="4"/>
    <x v="1"/>
    <n v="549.99999999999989"/>
    <n v="219.99999999999997"/>
    <n v="330"/>
    <x v="0"/>
  </r>
  <r>
    <x v="2"/>
    <n v="1185732"/>
    <x v="268"/>
    <x v="3"/>
    <x v="19"/>
    <s v="Detroit"/>
    <x v="5"/>
    <n v="60"/>
    <n v="575"/>
    <x v="422"/>
    <n v="189750.00000000003"/>
    <n v="0.55000000000000004"/>
    <x v="0"/>
    <x v="4"/>
    <x v="1"/>
    <n v="600"/>
    <n v="330.00000000000006"/>
    <n v="269.99999999999994"/>
    <x v="0"/>
  </r>
  <r>
    <x v="2"/>
    <n v="1185732"/>
    <x v="301"/>
    <x v="3"/>
    <x v="19"/>
    <s v="Detroit"/>
    <x v="0"/>
    <n v="54.999999999999993"/>
    <n v="825"/>
    <x v="342"/>
    <n v="226874.99999999997"/>
    <n v="0.5"/>
    <x v="0"/>
    <x v="11"/>
    <x v="1"/>
    <n v="549.99999999999989"/>
    <n v="274.99999999999994"/>
    <n v="274.99999999999994"/>
    <x v="0"/>
  </r>
  <r>
    <x v="2"/>
    <n v="1185732"/>
    <x v="301"/>
    <x v="3"/>
    <x v="19"/>
    <s v="Detroit"/>
    <x v="1"/>
    <n v="50"/>
    <n v="575"/>
    <x v="79"/>
    <n v="114999.99999999999"/>
    <n v="0.39999999999999997"/>
    <x v="0"/>
    <x v="11"/>
    <x v="1"/>
    <n v="500"/>
    <n v="199.99999999999997"/>
    <n v="300"/>
    <x v="0"/>
  </r>
  <r>
    <x v="2"/>
    <n v="1185732"/>
    <x v="301"/>
    <x v="3"/>
    <x v="19"/>
    <s v="Detroit"/>
    <x v="2"/>
    <n v="45"/>
    <n v="550"/>
    <x v="112"/>
    <n v="74250"/>
    <n v="0.3"/>
    <x v="0"/>
    <x v="11"/>
    <x v="1"/>
    <n v="450"/>
    <n v="135"/>
    <n v="315"/>
    <x v="0"/>
  </r>
  <r>
    <x v="2"/>
    <n v="1185732"/>
    <x v="301"/>
    <x v="3"/>
    <x v="19"/>
    <s v="Detroit"/>
    <x v="3"/>
    <n v="45"/>
    <n v="525"/>
    <x v="44"/>
    <n v="82687.5"/>
    <n v="0.35"/>
    <x v="0"/>
    <x v="11"/>
    <x v="1"/>
    <n v="450"/>
    <n v="157.5"/>
    <n v="292.5"/>
    <x v="0"/>
  </r>
  <r>
    <x v="2"/>
    <n v="1185732"/>
    <x v="301"/>
    <x v="3"/>
    <x v="19"/>
    <s v="Detroit"/>
    <x v="4"/>
    <n v="60"/>
    <n v="525"/>
    <x v="39"/>
    <n v="125999.99999999999"/>
    <n v="0.39999999999999997"/>
    <x v="0"/>
    <x v="11"/>
    <x v="1"/>
    <n v="600"/>
    <n v="239.99999999999997"/>
    <n v="360"/>
    <x v="0"/>
  </r>
  <r>
    <x v="2"/>
    <n v="1185732"/>
    <x v="301"/>
    <x v="3"/>
    <x v="19"/>
    <s v="Detroit"/>
    <x v="5"/>
    <n v="65"/>
    <n v="675"/>
    <x v="83"/>
    <n v="241312.50000000003"/>
    <n v="0.55000000000000004"/>
    <x v="0"/>
    <x v="11"/>
    <x v="1"/>
    <n v="650"/>
    <n v="357.50000000000006"/>
    <n v="292.49999999999994"/>
    <x v="0"/>
  </r>
  <r>
    <x v="2"/>
    <n v="1185732"/>
    <x v="329"/>
    <x v="3"/>
    <x v="19"/>
    <s v="Detroit"/>
    <x v="0"/>
    <n v="60"/>
    <n v="900"/>
    <x v="4"/>
    <n v="270000"/>
    <n v="0.5"/>
    <x v="0"/>
    <x v="5"/>
    <x v="1"/>
    <n v="600"/>
    <n v="300"/>
    <n v="300"/>
    <x v="0"/>
  </r>
  <r>
    <x v="2"/>
    <n v="1185732"/>
    <x v="329"/>
    <x v="3"/>
    <x v="19"/>
    <s v="Detroit"/>
    <x v="1"/>
    <n v="55.000000000000007"/>
    <n v="650"/>
    <x v="223"/>
    <n v="143000"/>
    <n v="0.39999999999999997"/>
    <x v="0"/>
    <x v="5"/>
    <x v="1"/>
    <n v="550.00000000000011"/>
    <n v="220"/>
    <n v="330.00000000000011"/>
    <x v="0"/>
  </r>
  <r>
    <x v="2"/>
    <n v="1185732"/>
    <x v="329"/>
    <x v="3"/>
    <x v="19"/>
    <s v="Detroit"/>
    <x v="2"/>
    <n v="50"/>
    <n v="575"/>
    <x v="79"/>
    <n v="86250"/>
    <n v="0.3"/>
    <x v="0"/>
    <x v="5"/>
    <x v="1"/>
    <n v="500"/>
    <n v="150"/>
    <n v="350"/>
    <x v="0"/>
  </r>
  <r>
    <x v="2"/>
    <n v="1185732"/>
    <x v="329"/>
    <x v="3"/>
    <x v="19"/>
    <s v="Detroit"/>
    <x v="3"/>
    <n v="50"/>
    <n v="525"/>
    <x v="47"/>
    <n v="91875"/>
    <n v="0.35"/>
    <x v="0"/>
    <x v="5"/>
    <x v="1"/>
    <n v="500"/>
    <n v="175"/>
    <n v="325"/>
    <x v="0"/>
  </r>
  <r>
    <x v="2"/>
    <n v="1185732"/>
    <x v="329"/>
    <x v="3"/>
    <x v="19"/>
    <s v="Detroit"/>
    <x v="4"/>
    <n v="60"/>
    <n v="550"/>
    <x v="77"/>
    <n v="132000"/>
    <n v="0.39999999999999997"/>
    <x v="0"/>
    <x v="5"/>
    <x v="1"/>
    <n v="600"/>
    <n v="240"/>
    <n v="360"/>
    <x v="0"/>
  </r>
  <r>
    <x v="2"/>
    <n v="1185732"/>
    <x v="329"/>
    <x v="3"/>
    <x v="19"/>
    <s v="Detroit"/>
    <x v="5"/>
    <n v="65"/>
    <n v="725"/>
    <x v="84"/>
    <n v="259187.50000000003"/>
    <n v="0.55000000000000004"/>
    <x v="0"/>
    <x v="5"/>
    <x v="1"/>
    <n v="650"/>
    <n v="357.50000000000006"/>
    <n v="292.49999999999994"/>
    <x v="0"/>
  </r>
  <r>
    <x v="2"/>
    <n v="1185732"/>
    <x v="361"/>
    <x v="3"/>
    <x v="19"/>
    <s v="Detroit"/>
    <x v="0"/>
    <n v="60"/>
    <n v="875"/>
    <x v="18"/>
    <n v="262500"/>
    <n v="0.5"/>
    <x v="0"/>
    <x v="6"/>
    <x v="1"/>
    <n v="600"/>
    <n v="300"/>
    <n v="300"/>
    <x v="0"/>
  </r>
  <r>
    <x v="2"/>
    <n v="1185732"/>
    <x v="361"/>
    <x v="3"/>
    <x v="19"/>
    <s v="Detroit"/>
    <x v="1"/>
    <n v="55.000000000000007"/>
    <n v="650"/>
    <x v="223"/>
    <n v="143000"/>
    <n v="0.39999999999999997"/>
    <x v="0"/>
    <x v="6"/>
    <x v="1"/>
    <n v="550.00000000000011"/>
    <n v="220"/>
    <n v="330.00000000000011"/>
    <x v="0"/>
  </r>
  <r>
    <x v="2"/>
    <n v="1185732"/>
    <x v="361"/>
    <x v="3"/>
    <x v="19"/>
    <s v="Detroit"/>
    <x v="2"/>
    <n v="45.000000000000007"/>
    <n v="575"/>
    <x v="331"/>
    <n v="77625"/>
    <n v="0.3"/>
    <x v="0"/>
    <x v="6"/>
    <x v="1"/>
    <n v="450.00000000000006"/>
    <n v="135"/>
    <n v="315.00000000000006"/>
    <x v="0"/>
  </r>
  <r>
    <x v="2"/>
    <n v="1185732"/>
    <x v="361"/>
    <x v="3"/>
    <x v="19"/>
    <s v="Detroit"/>
    <x v="3"/>
    <n v="35"/>
    <n v="525"/>
    <x v="155"/>
    <n v="64312.499999999993"/>
    <n v="0.35"/>
    <x v="0"/>
    <x v="6"/>
    <x v="1"/>
    <n v="350"/>
    <n v="122.49999999999999"/>
    <n v="227.5"/>
    <x v="0"/>
  </r>
  <r>
    <x v="2"/>
    <n v="1185732"/>
    <x v="361"/>
    <x v="3"/>
    <x v="19"/>
    <s v="Detroit"/>
    <x v="4"/>
    <n v="45.000000000000007"/>
    <n v="500"/>
    <x v="224"/>
    <n v="90000"/>
    <n v="0.39999999999999997"/>
    <x v="0"/>
    <x v="6"/>
    <x v="1"/>
    <n v="450.00000000000006"/>
    <n v="180"/>
    <n v="270.00000000000006"/>
    <x v="0"/>
  </r>
  <r>
    <x v="2"/>
    <n v="1185732"/>
    <x v="361"/>
    <x v="3"/>
    <x v="19"/>
    <s v="Detroit"/>
    <x v="5"/>
    <n v="50.000000000000014"/>
    <n v="675"/>
    <x v="481"/>
    <n v="185625.00000000009"/>
    <n v="0.55000000000000004"/>
    <x v="0"/>
    <x v="6"/>
    <x v="1"/>
    <n v="500.00000000000017"/>
    <n v="275.00000000000011"/>
    <n v="225.00000000000006"/>
    <x v="0"/>
  </r>
  <r>
    <x v="2"/>
    <n v="1185732"/>
    <x v="391"/>
    <x v="3"/>
    <x v="19"/>
    <s v="Detroit"/>
    <x v="0"/>
    <n v="45.000000000000007"/>
    <n v="800"/>
    <x v="217"/>
    <n v="180000.00000000003"/>
    <n v="0.5"/>
    <x v="0"/>
    <x v="7"/>
    <x v="1"/>
    <n v="450.00000000000006"/>
    <n v="225.00000000000003"/>
    <n v="225.00000000000003"/>
    <x v="0"/>
  </r>
  <r>
    <x v="2"/>
    <n v="1185732"/>
    <x v="391"/>
    <x v="3"/>
    <x v="19"/>
    <s v="Detroit"/>
    <x v="1"/>
    <n v="40.000000000000014"/>
    <n v="600"/>
    <x v="482"/>
    <n v="96000.000000000029"/>
    <n v="0.39999999999999997"/>
    <x v="0"/>
    <x v="7"/>
    <x v="1"/>
    <n v="400.00000000000017"/>
    <n v="160.00000000000006"/>
    <n v="240.00000000000009"/>
    <x v="0"/>
  </r>
  <r>
    <x v="2"/>
    <n v="1185732"/>
    <x v="391"/>
    <x v="3"/>
    <x v="19"/>
    <s v="Detroit"/>
    <x v="2"/>
    <n v="35"/>
    <n v="500"/>
    <x v="160"/>
    <n v="52500"/>
    <n v="0.3"/>
    <x v="0"/>
    <x v="7"/>
    <x v="1"/>
    <n v="350"/>
    <n v="105"/>
    <n v="245"/>
    <x v="0"/>
  </r>
  <r>
    <x v="2"/>
    <n v="1185732"/>
    <x v="391"/>
    <x v="3"/>
    <x v="19"/>
    <s v="Detroit"/>
    <x v="3"/>
    <n v="35"/>
    <n v="475"/>
    <x v="158"/>
    <n v="58187.499999999993"/>
    <n v="0.35"/>
    <x v="0"/>
    <x v="7"/>
    <x v="1"/>
    <n v="350"/>
    <n v="122.49999999999999"/>
    <n v="227.5"/>
    <x v="0"/>
  </r>
  <r>
    <x v="2"/>
    <n v="1185732"/>
    <x v="391"/>
    <x v="3"/>
    <x v="19"/>
    <s v="Detroit"/>
    <x v="4"/>
    <n v="45.000000000000007"/>
    <n v="475"/>
    <x v="455"/>
    <n v="85500"/>
    <n v="0.39999999999999997"/>
    <x v="0"/>
    <x v="7"/>
    <x v="1"/>
    <n v="450.00000000000006"/>
    <n v="180"/>
    <n v="270.00000000000006"/>
    <x v="0"/>
  </r>
  <r>
    <x v="2"/>
    <n v="1185732"/>
    <x v="391"/>
    <x v="3"/>
    <x v="19"/>
    <s v="Detroit"/>
    <x v="5"/>
    <n v="50.000000000000014"/>
    <n v="575"/>
    <x v="450"/>
    <n v="158125.00000000006"/>
    <n v="0.55000000000000004"/>
    <x v="0"/>
    <x v="7"/>
    <x v="1"/>
    <n v="500.00000000000011"/>
    <n v="275.00000000000011"/>
    <n v="225"/>
    <x v="0"/>
  </r>
  <r>
    <x v="2"/>
    <n v="1185732"/>
    <x v="423"/>
    <x v="3"/>
    <x v="19"/>
    <s v="Detroit"/>
    <x v="0"/>
    <n v="50.000000000000014"/>
    <n v="750"/>
    <x v="483"/>
    <n v="187500.00000000006"/>
    <n v="0.5"/>
    <x v="0"/>
    <x v="8"/>
    <x v="1"/>
    <n v="500.00000000000017"/>
    <n v="250.00000000000009"/>
    <n v="250.00000000000009"/>
    <x v="0"/>
  </r>
  <r>
    <x v="2"/>
    <n v="1185732"/>
    <x v="423"/>
    <x v="3"/>
    <x v="19"/>
    <s v="Detroit"/>
    <x v="1"/>
    <n v="40.000000000000014"/>
    <n v="575"/>
    <x v="484"/>
    <n v="92000.000000000029"/>
    <n v="0.39999999999999997"/>
    <x v="0"/>
    <x v="8"/>
    <x v="1"/>
    <n v="400.00000000000017"/>
    <n v="160.00000000000006"/>
    <n v="240.00000000000011"/>
    <x v="0"/>
  </r>
  <r>
    <x v="2"/>
    <n v="1185732"/>
    <x v="423"/>
    <x v="3"/>
    <x v="19"/>
    <s v="Detroit"/>
    <x v="2"/>
    <n v="40.000000000000014"/>
    <n v="425"/>
    <x v="485"/>
    <n v="51000.000000000015"/>
    <n v="0.3"/>
    <x v="0"/>
    <x v="8"/>
    <x v="1"/>
    <n v="400.00000000000011"/>
    <n v="120.00000000000003"/>
    <n v="280.00000000000011"/>
    <x v="0"/>
  </r>
  <r>
    <x v="2"/>
    <n v="1185732"/>
    <x v="423"/>
    <x v="3"/>
    <x v="19"/>
    <s v="Detroit"/>
    <x v="3"/>
    <n v="40.000000000000014"/>
    <n v="400"/>
    <x v="486"/>
    <n v="56000.000000000015"/>
    <n v="0.35"/>
    <x v="0"/>
    <x v="8"/>
    <x v="1"/>
    <n v="400.00000000000017"/>
    <n v="140.00000000000003"/>
    <n v="260.00000000000011"/>
    <x v="0"/>
  </r>
  <r>
    <x v="2"/>
    <n v="1185732"/>
    <x v="423"/>
    <x v="3"/>
    <x v="19"/>
    <s v="Detroit"/>
    <x v="4"/>
    <n v="50.000000000000014"/>
    <n v="400"/>
    <x v="487"/>
    <n v="80000.000000000015"/>
    <n v="0.39999999999999997"/>
    <x v="0"/>
    <x v="8"/>
    <x v="1"/>
    <n v="500.00000000000017"/>
    <n v="200.00000000000003"/>
    <n v="300.00000000000011"/>
    <x v="0"/>
  </r>
  <r>
    <x v="2"/>
    <n v="1185732"/>
    <x v="423"/>
    <x v="3"/>
    <x v="19"/>
    <s v="Detroit"/>
    <x v="5"/>
    <n v="55.000000000000007"/>
    <n v="525"/>
    <x v="171"/>
    <n v="158812.50000000006"/>
    <n v="0.55000000000000004"/>
    <x v="0"/>
    <x v="8"/>
    <x v="1"/>
    <n v="550.00000000000011"/>
    <n v="302.50000000000011"/>
    <n v="247.5"/>
    <x v="0"/>
  </r>
  <r>
    <x v="2"/>
    <n v="1185732"/>
    <x v="453"/>
    <x v="3"/>
    <x v="19"/>
    <s v="Detroit"/>
    <x v="0"/>
    <n v="50.000000000000014"/>
    <n v="675"/>
    <x v="481"/>
    <n v="168750.00000000006"/>
    <n v="0.5"/>
    <x v="0"/>
    <x v="9"/>
    <x v="1"/>
    <n v="500.00000000000017"/>
    <n v="250.00000000000009"/>
    <n v="250.00000000000009"/>
    <x v="0"/>
  </r>
  <r>
    <x v="2"/>
    <n v="1185732"/>
    <x v="453"/>
    <x v="3"/>
    <x v="19"/>
    <s v="Detroit"/>
    <x v="1"/>
    <n v="45.000000000000014"/>
    <n v="500"/>
    <x v="467"/>
    <n v="90000.000000000015"/>
    <n v="0.39999999999999997"/>
    <x v="0"/>
    <x v="9"/>
    <x v="1"/>
    <n v="450.00000000000011"/>
    <n v="180.00000000000003"/>
    <n v="270.00000000000011"/>
    <x v="0"/>
  </r>
  <r>
    <x v="2"/>
    <n v="1185732"/>
    <x v="453"/>
    <x v="3"/>
    <x v="19"/>
    <s v="Detroit"/>
    <x v="2"/>
    <n v="45.000000000000014"/>
    <n v="445"/>
    <x v="488"/>
    <n v="60075.000000000015"/>
    <n v="0.3"/>
    <x v="0"/>
    <x v="9"/>
    <x v="1"/>
    <n v="450.00000000000011"/>
    <n v="135.00000000000003"/>
    <n v="315.00000000000011"/>
    <x v="0"/>
  </r>
  <r>
    <x v="2"/>
    <n v="1185732"/>
    <x v="453"/>
    <x v="3"/>
    <x v="19"/>
    <s v="Detroit"/>
    <x v="3"/>
    <n v="45.000000000000014"/>
    <n v="475"/>
    <x v="489"/>
    <n v="74812.500000000015"/>
    <n v="0.35"/>
    <x v="0"/>
    <x v="9"/>
    <x v="1"/>
    <n v="450.00000000000011"/>
    <n v="157.50000000000003"/>
    <n v="292.50000000000011"/>
    <x v="0"/>
  </r>
  <r>
    <x v="2"/>
    <n v="1185732"/>
    <x v="453"/>
    <x v="3"/>
    <x v="19"/>
    <s v="Detroit"/>
    <x v="4"/>
    <n v="60"/>
    <n v="450"/>
    <x v="51"/>
    <n v="107999.99999999999"/>
    <n v="0.39999999999999997"/>
    <x v="0"/>
    <x v="9"/>
    <x v="1"/>
    <n v="600"/>
    <n v="239.99999999999997"/>
    <n v="360"/>
    <x v="0"/>
  </r>
  <r>
    <x v="2"/>
    <n v="1185732"/>
    <x v="453"/>
    <x v="3"/>
    <x v="19"/>
    <s v="Detroit"/>
    <x v="5"/>
    <n v="64.999999999999986"/>
    <n v="625"/>
    <x v="490"/>
    <n v="223437.49999999994"/>
    <n v="0.55000000000000004"/>
    <x v="0"/>
    <x v="9"/>
    <x v="1"/>
    <n v="649.99999999999977"/>
    <n v="357.49999999999989"/>
    <n v="292.49999999999989"/>
    <x v="0"/>
  </r>
  <r>
    <x v="2"/>
    <n v="1185732"/>
    <x v="482"/>
    <x v="3"/>
    <x v="19"/>
    <s v="Detroit"/>
    <x v="0"/>
    <n v="60"/>
    <n v="850"/>
    <x v="12"/>
    <n v="255000"/>
    <n v="0.5"/>
    <x v="0"/>
    <x v="10"/>
    <x v="1"/>
    <n v="600"/>
    <n v="300"/>
    <n v="300"/>
    <x v="0"/>
  </r>
  <r>
    <x v="2"/>
    <n v="1185732"/>
    <x v="482"/>
    <x v="3"/>
    <x v="19"/>
    <s v="Detroit"/>
    <x v="1"/>
    <n v="50"/>
    <n v="650"/>
    <x v="82"/>
    <n v="129999.99999999999"/>
    <n v="0.39999999999999997"/>
    <x v="0"/>
    <x v="10"/>
    <x v="1"/>
    <n v="500"/>
    <n v="199.99999999999997"/>
    <n v="300"/>
    <x v="0"/>
  </r>
  <r>
    <x v="0"/>
    <n v="1185732"/>
    <x v="482"/>
    <x v="3"/>
    <x v="19"/>
    <s v="Detroit"/>
    <x v="2"/>
    <n v="50"/>
    <n v="600"/>
    <x v="60"/>
    <n v="90000"/>
    <n v="0.3"/>
    <x v="0"/>
    <x v="10"/>
    <x v="1"/>
    <n v="500"/>
    <n v="150"/>
    <n v="350"/>
    <x v="0"/>
  </r>
  <r>
    <x v="0"/>
    <n v="1185732"/>
    <x v="482"/>
    <x v="3"/>
    <x v="19"/>
    <s v="Detroit"/>
    <x v="3"/>
    <n v="50"/>
    <n v="550"/>
    <x v="140"/>
    <n v="96250"/>
    <n v="0.35"/>
    <x v="0"/>
    <x v="10"/>
    <x v="1"/>
    <n v="500"/>
    <n v="175"/>
    <n v="325"/>
    <x v="0"/>
  </r>
  <r>
    <x v="0"/>
    <n v="1185732"/>
    <x v="482"/>
    <x v="3"/>
    <x v="19"/>
    <s v="Detroit"/>
    <x v="4"/>
    <n v="60"/>
    <n v="550"/>
    <x v="77"/>
    <n v="132000"/>
    <n v="0.39999999999999997"/>
    <x v="0"/>
    <x v="10"/>
    <x v="1"/>
    <n v="600"/>
    <n v="240"/>
    <n v="360"/>
    <x v="0"/>
  </r>
  <r>
    <x v="0"/>
    <n v="1185732"/>
    <x v="482"/>
    <x v="3"/>
    <x v="19"/>
    <s v="Detroit"/>
    <x v="5"/>
    <n v="64.999999999999986"/>
    <n v="650"/>
    <x v="462"/>
    <n v="232374.99999999994"/>
    <n v="0.55000000000000004"/>
    <x v="0"/>
    <x v="10"/>
    <x v="1"/>
    <n v="649.99999999999977"/>
    <n v="357.49999999999989"/>
    <n v="292.49999999999989"/>
    <x v="0"/>
  </r>
  <r>
    <x v="0"/>
    <n v="1185732"/>
    <x v="182"/>
    <x v="3"/>
    <x v="19"/>
    <s v="Detroit"/>
    <x v="0"/>
    <n v="30"/>
    <n v="625"/>
    <x v="205"/>
    <n v="75000"/>
    <n v="0.4"/>
    <x v="0"/>
    <x v="0"/>
    <x v="1"/>
    <n v="300"/>
    <n v="120"/>
    <n v="180"/>
    <x v="0"/>
  </r>
  <r>
    <x v="0"/>
    <n v="1185732"/>
    <x v="182"/>
    <x v="3"/>
    <x v="19"/>
    <s v="Detroit"/>
    <x v="1"/>
    <n v="30"/>
    <n v="425"/>
    <x v="234"/>
    <n v="44625"/>
    <n v="0.35"/>
    <x v="0"/>
    <x v="0"/>
    <x v="1"/>
    <n v="300"/>
    <n v="105"/>
    <n v="195"/>
    <x v="0"/>
  </r>
  <r>
    <x v="0"/>
    <n v="1185732"/>
    <x v="182"/>
    <x v="3"/>
    <x v="19"/>
    <s v="Detroit"/>
    <x v="2"/>
    <n v="20"/>
    <n v="425"/>
    <x v="491"/>
    <n v="29749.999999999996"/>
    <n v="0.35"/>
    <x v="0"/>
    <x v="0"/>
    <x v="1"/>
    <n v="200"/>
    <n v="69.999999999999986"/>
    <n v="130"/>
    <x v="0"/>
  </r>
  <r>
    <x v="0"/>
    <n v="1185732"/>
    <x v="182"/>
    <x v="3"/>
    <x v="19"/>
    <s v="Detroit"/>
    <x v="3"/>
    <n v="25.000000000000007"/>
    <n v="275"/>
    <x v="392"/>
    <n v="27500.000000000007"/>
    <n v="0.4"/>
    <x v="0"/>
    <x v="0"/>
    <x v="1"/>
    <n v="250.00000000000006"/>
    <n v="100.00000000000003"/>
    <n v="150.00000000000003"/>
    <x v="0"/>
  </r>
  <r>
    <x v="0"/>
    <n v="1185732"/>
    <x v="182"/>
    <x v="3"/>
    <x v="19"/>
    <s v="Detroit"/>
    <x v="4"/>
    <n v="40"/>
    <n v="325"/>
    <x v="197"/>
    <n v="45500"/>
    <n v="0.35"/>
    <x v="0"/>
    <x v="0"/>
    <x v="1"/>
    <n v="400"/>
    <n v="140"/>
    <n v="260"/>
    <x v="0"/>
  </r>
  <r>
    <x v="0"/>
    <n v="1185732"/>
    <x v="182"/>
    <x v="3"/>
    <x v="19"/>
    <s v="Detroit"/>
    <x v="5"/>
    <n v="30"/>
    <n v="425"/>
    <x v="234"/>
    <n v="63750"/>
    <n v="0.5"/>
    <x v="0"/>
    <x v="0"/>
    <x v="1"/>
    <n v="300"/>
    <n v="150"/>
    <n v="150"/>
    <x v="0"/>
  </r>
  <r>
    <x v="0"/>
    <n v="1185732"/>
    <x v="213"/>
    <x v="3"/>
    <x v="19"/>
    <s v="Detroit"/>
    <x v="0"/>
    <n v="30"/>
    <n v="675"/>
    <x v="161"/>
    <n v="81000"/>
    <n v="0.4"/>
    <x v="0"/>
    <x v="1"/>
    <x v="1"/>
    <n v="300"/>
    <n v="120"/>
    <n v="180"/>
    <x v="0"/>
  </r>
  <r>
    <x v="0"/>
    <n v="1185732"/>
    <x v="213"/>
    <x v="3"/>
    <x v="19"/>
    <s v="Detroit"/>
    <x v="1"/>
    <n v="30"/>
    <n v="325"/>
    <x v="148"/>
    <n v="34125"/>
    <n v="0.35"/>
    <x v="0"/>
    <x v="1"/>
    <x v="1"/>
    <n v="300"/>
    <n v="105"/>
    <n v="195"/>
    <x v="0"/>
  </r>
  <r>
    <x v="0"/>
    <n v="1185732"/>
    <x v="213"/>
    <x v="3"/>
    <x v="19"/>
    <s v="Detroit"/>
    <x v="2"/>
    <n v="20"/>
    <n v="375"/>
    <x v="127"/>
    <n v="26250"/>
    <n v="0.35"/>
    <x v="0"/>
    <x v="1"/>
    <x v="1"/>
    <n v="200"/>
    <n v="70"/>
    <n v="130"/>
    <x v="0"/>
  </r>
  <r>
    <x v="0"/>
    <n v="1185732"/>
    <x v="213"/>
    <x v="3"/>
    <x v="20"/>
    <s v="St. Louis"/>
    <x v="3"/>
    <n v="25.000000000000007"/>
    <n v="250"/>
    <x v="459"/>
    <n v="25000.000000000007"/>
    <n v="0.4"/>
    <x v="0"/>
    <x v="1"/>
    <x v="1"/>
    <n v="250.00000000000006"/>
    <n v="100.00000000000003"/>
    <n v="150.00000000000003"/>
    <x v="0"/>
  </r>
  <r>
    <x v="0"/>
    <n v="1185732"/>
    <x v="213"/>
    <x v="3"/>
    <x v="20"/>
    <s v="St. Louis"/>
    <x v="4"/>
    <n v="40"/>
    <n v="325"/>
    <x v="197"/>
    <n v="45500"/>
    <n v="0.35"/>
    <x v="0"/>
    <x v="1"/>
    <x v="1"/>
    <n v="400"/>
    <n v="140"/>
    <n v="260"/>
    <x v="0"/>
  </r>
  <r>
    <x v="0"/>
    <n v="1185732"/>
    <x v="213"/>
    <x v="3"/>
    <x v="20"/>
    <s v="St. Louis"/>
    <x v="5"/>
    <n v="30"/>
    <n v="400"/>
    <x v="150"/>
    <n v="60000"/>
    <n v="0.5"/>
    <x v="0"/>
    <x v="1"/>
    <x v="1"/>
    <n v="300"/>
    <n v="150"/>
    <n v="150"/>
    <x v="0"/>
  </r>
  <r>
    <x v="0"/>
    <n v="1185732"/>
    <x v="222"/>
    <x v="3"/>
    <x v="20"/>
    <s v="St. Louis"/>
    <x v="0"/>
    <n v="35"/>
    <n v="620"/>
    <x v="492"/>
    <n v="86800"/>
    <n v="0.4"/>
    <x v="0"/>
    <x v="2"/>
    <x v="1"/>
    <n v="350"/>
    <n v="140"/>
    <n v="210"/>
    <x v="0"/>
  </r>
  <r>
    <x v="0"/>
    <n v="1185732"/>
    <x v="222"/>
    <x v="3"/>
    <x v="20"/>
    <s v="St. Louis"/>
    <x v="1"/>
    <n v="35"/>
    <n v="300"/>
    <x v="204"/>
    <n v="36750"/>
    <n v="0.35"/>
    <x v="0"/>
    <x v="2"/>
    <x v="1"/>
    <n v="350"/>
    <n v="122.5"/>
    <n v="227.5"/>
    <x v="0"/>
  </r>
  <r>
    <x v="0"/>
    <n v="1185732"/>
    <x v="222"/>
    <x v="3"/>
    <x v="20"/>
    <s v="St. Louis"/>
    <x v="2"/>
    <n v="25.000000000000007"/>
    <n v="350"/>
    <x v="493"/>
    <n v="30625.000000000007"/>
    <n v="0.35"/>
    <x v="0"/>
    <x v="2"/>
    <x v="1"/>
    <n v="250.00000000000009"/>
    <n v="87.500000000000014"/>
    <n v="162.50000000000006"/>
    <x v="0"/>
  </r>
  <r>
    <x v="0"/>
    <n v="1185732"/>
    <x v="222"/>
    <x v="3"/>
    <x v="20"/>
    <s v="St. Louis"/>
    <x v="3"/>
    <n v="30"/>
    <n v="200"/>
    <x v="129"/>
    <n v="24000"/>
    <n v="0.4"/>
    <x v="0"/>
    <x v="2"/>
    <x v="1"/>
    <n v="300"/>
    <n v="120"/>
    <n v="180"/>
    <x v="0"/>
  </r>
  <r>
    <x v="0"/>
    <n v="1185732"/>
    <x v="222"/>
    <x v="3"/>
    <x v="20"/>
    <s v="St. Louis"/>
    <x v="4"/>
    <n v="45"/>
    <n v="250"/>
    <x v="128"/>
    <n v="39375"/>
    <n v="0.35"/>
    <x v="0"/>
    <x v="2"/>
    <x v="1"/>
    <n v="450"/>
    <n v="157.5"/>
    <n v="292.5"/>
    <x v="0"/>
  </r>
  <r>
    <x v="0"/>
    <n v="1185732"/>
    <x v="222"/>
    <x v="3"/>
    <x v="20"/>
    <s v="St. Louis"/>
    <x v="5"/>
    <n v="35"/>
    <n v="350"/>
    <x v="208"/>
    <n v="61250"/>
    <n v="0.5"/>
    <x v="0"/>
    <x v="2"/>
    <x v="1"/>
    <n v="350"/>
    <n v="175"/>
    <n v="175"/>
    <x v="0"/>
  </r>
  <r>
    <x v="0"/>
    <n v="1185732"/>
    <x v="241"/>
    <x v="3"/>
    <x v="20"/>
    <s v="St. Louis"/>
    <x v="0"/>
    <n v="35"/>
    <n v="575"/>
    <x v="327"/>
    <n v="80500"/>
    <n v="0.4"/>
    <x v="0"/>
    <x v="3"/>
    <x v="1"/>
    <n v="350"/>
    <n v="140"/>
    <n v="210"/>
    <x v="0"/>
  </r>
  <r>
    <x v="0"/>
    <n v="1185732"/>
    <x v="241"/>
    <x v="3"/>
    <x v="20"/>
    <s v="St. Louis"/>
    <x v="1"/>
    <n v="30.000000000000004"/>
    <n v="275"/>
    <x v="190"/>
    <n v="28875.000000000004"/>
    <n v="0.35"/>
    <x v="0"/>
    <x v="3"/>
    <x v="1"/>
    <n v="300.00000000000006"/>
    <n v="105.00000000000001"/>
    <n v="195.00000000000006"/>
    <x v="0"/>
  </r>
  <r>
    <x v="0"/>
    <n v="1185732"/>
    <x v="241"/>
    <x v="3"/>
    <x v="20"/>
    <s v="St. Louis"/>
    <x v="2"/>
    <n v="20.000000000000007"/>
    <n v="275"/>
    <x v="494"/>
    <n v="19250.000000000007"/>
    <n v="0.35"/>
    <x v="0"/>
    <x v="3"/>
    <x v="1"/>
    <n v="200.00000000000009"/>
    <n v="70.000000000000028"/>
    <n v="130.00000000000006"/>
    <x v="0"/>
  </r>
  <r>
    <x v="0"/>
    <n v="1185732"/>
    <x v="241"/>
    <x v="3"/>
    <x v="20"/>
    <s v="St. Louis"/>
    <x v="3"/>
    <n v="25"/>
    <n v="200"/>
    <x v="120"/>
    <n v="20000"/>
    <n v="0.4"/>
    <x v="0"/>
    <x v="3"/>
    <x v="1"/>
    <n v="250"/>
    <n v="100"/>
    <n v="150"/>
    <x v="0"/>
  </r>
  <r>
    <x v="0"/>
    <n v="1185732"/>
    <x v="241"/>
    <x v="3"/>
    <x v="20"/>
    <s v="St. Louis"/>
    <x v="4"/>
    <n v="40"/>
    <n v="225"/>
    <x v="125"/>
    <n v="31499.999999999996"/>
    <n v="0.35"/>
    <x v="0"/>
    <x v="3"/>
    <x v="1"/>
    <n v="400"/>
    <n v="139.99999999999997"/>
    <n v="260"/>
    <x v="0"/>
  </r>
  <r>
    <x v="0"/>
    <n v="1185732"/>
    <x v="241"/>
    <x v="3"/>
    <x v="20"/>
    <s v="St. Louis"/>
    <x v="5"/>
    <n v="30.000000000000004"/>
    <n v="350"/>
    <x v="189"/>
    <n v="52500.000000000007"/>
    <n v="0.5"/>
    <x v="0"/>
    <x v="3"/>
    <x v="1"/>
    <n v="300.00000000000006"/>
    <n v="150.00000000000003"/>
    <n v="150.00000000000003"/>
    <x v="0"/>
  </r>
  <r>
    <x v="0"/>
    <n v="1185732"/>
    <x v="272"/>
    <x v="3"/>
    <x v="20"/>
    <s v="St. Louis"/>
    <x v="0"/>
    <n v="40"/>
    <n v="620"/>
    <x v="495"/>
    <n v="99200"/>
    <n v="0.4"/>
    <x v="0"/>
    <x v="4"/>
    <x v="1"/>
    <n v="400"/>
    <n v="160"/>
    <n v="240"/>
    <x v="0"/>
  </r>
  <r>
    <x v="0"/>
    <n v="1185732"/>
    <x v="272"/>
    <x v="3"/>
    <x v="20"/>
    <s v="St. Louis"/>
    <x v="1"/>
    <n v="35.000000000000007"/>
    <n v="325"/>
    <x v="400"/>
    <n v="39812.500000000007"/>
    <n v="0.35"/>
    <x v="0"/>
    <x v="4"/>
    <x v="1"/>
    <n v="350.00000000000011"/>
    <n v="122.50000000000003"/>
    <n v="227.50000000000009"/>
    <x v="0"/>
  </r>
  <r>
    <x v="0"/>
    <n v="1185732"/>
    <x v="272"/>
    <x v="3"/>
    <x v="20"/>
    <s v="St. Louis"/>
    <x v="2"/>
    <n v="30.000000000000004"/>
    <n v="300"/>
    <x v="381"/>
    <n v="31500.000000000004"/>
    <n v="0.35"/>
    <x v="0"/>
    <x v="4"/>
    <x v="1"/>
    <n v="300.00000000000006"/>
    <n v="105.00000000000001"/>
    <n v="195.00000000000006"/>
    <x v="0"/>
  </r>
  <r>
    <x v="0"/>
    <n v="1185732"/>
    <x v="272"/>
    <x v="3"/>
    <x v="20"/>
    <s v="St. Louis"/>
    <x v="3"/>
    <n v="30.000000000000004"/>
    <n v="225"/>
    <x v="311"/>
    <n v="27000.000000000007"/>
    <n v="0.4"/>
    <x v="0"/>
    <x v="4"/>
    <x v="1"/>
    <n v="300.00000000000006"/>
    <n v="120.00000000000003"/>
    <n v="180.00000000000003"/>
    <x v="0"/>
  </r>
  <r>
    <x v="0"/>
    <n v="1185732"/>
    <x v="272"/>
    <x v="3"/>
    <x v="20"/>
    <s v="St. Louis"/>
    <x v="4"/>
    <n v="44.999999999999993"/>
    <n v="250"/>
    <x v="469"/>
    <n v="39374.999999999993"/>
    <n v="0.35"/>
    <x v="0"/>
    <x v="4"/>
    <x v="1"/>
    <n v="449.99999999999994"/>
    <n v="157.49999999999997"/>
    <n v="292.5"/>
    <x v="0"/>
  </r>
  <r>
    <x v="0"/>
    <n v="1185732"/>
    <x v="272"/>
    <x v="3"/>
    <x v="20"/>
    <s v="St. Louis"/>
    <x v="5"/>
    <n v="49.999999999999993"/>
    <n v="350"/>
    <x v="496"/>
    <n v="87499.999999999985"/>
    <n v="0.5"/>
    <x v="0"/>
    <x v="4"/>
    <x v="1"/>
    <n v="499.99999999999994"/>
    <n v="249.99999999999997"/>
    <n v="249.99999999999997"/>
    <x v="0"/>
  </r>
  <r>
    <x v="0"/>
    <n v="1185732"/>
    <x v="302"/>
    <x v="3"/>
    <x v="20"/>
    <s v="St. Louis"/>
    <x v="0"/>
    <n v="35"/>
    <n v="600"/>
    <x v="195"/>
    <n v="84000"/>
    <n v="0.4"/>
    <x v="0"/>
    <x v="11"/>
    <x v="1"/>
    <n v="350"/>
    <n v="140"/>
    <n v="210"/>
    <x v="0"/>
  </r>
  <r>
    <x v="0"/>
    <n v="1185732"/>
    <x v="302"/>
    <x v="3"/>
    <x v="20"/>
    <s v="St. Louis"/>
    <x v="1"/>
    <n v="30.000000000000011"/>
    <n v="350"/>
    <x v="497"/>
    <n v="36750.000000000015"/>
    <n v="0.35"/>
    <x v="0"/>
    <x v="11"/>
    <x v="1"/>
    <n v="300.00000000000011"/>
    <n v="105.00000000000004"/>
    <n v="195.00000000000009"/>
    <x v="0"/>
  </r>
  <r>
    <x v="0"/>
    <n v="1185732"/>
    <x v="302"/>
    <x v="3"/>
    <x v="20"/>
    <s v="St. Louis"/>
    <x v="2"/>
    <n v="25.000000000000007"/>
    <n v="375"/>
    <x v="498"/>
    <n v="32812.500000000007"/>
    <n v="0.35"/>
    <x v="0"/>
    <x v="11"/>
    <x v="1"/>
    <n v="250.00000000000009"/>
    <n v="87.500000000000014"/>
    <n v="162.50000000000006"/>
    <x v="0"/>
  </r>
  <r>
    <x v="0"/>
    <n v="1185732"/>
    <x v="302"/>
    <x v="3"/>
    <x v="20"/>
    <s v="St. Louis"/>
    <x v="3"/>
    <n v="25.000000000000007"/>
    <n v="350"/>
    <x v="493"/>
    <n v="35000.000000000015"/>
    <n v="0.4"/>
    <x v="0"/>
    <x v="11"/>
    <x v="1"/>
    <n v="250.00000000000009"/>
    <n v="100.00000000000004"/>
    <n v="150.00000000000003"/>
    <x v="0"/>
  </r>
  <r>
    <x v="0"/>
    <n v="1185732"/>
    <x v="302"/>
    <x v="3"/>
    <x v="20"/>
    <s v="St. Louis"/>
    <x v="4"/>
    <n v="40"/>
    <n v="350"/>
    <x v="162"/>
    <n v="49000"/>
    <n v="0.35"/>
    <x v="0"/>
    <x v="11"/>
    <x v="1"/>
    <n v="400"/>
    <n v="140"/>
    <n v="260"/>
    <x v="0"/>
  </r>
  <r>
    <x v="0"/>
    <n v="1185732"/>
    <x v="302"/>
    <x v="3"/>
    <x v="20"/>
    <s v="St. Louis"/>
    <x v="5"/>
    <n v="45"/>
    <n v="525"/>
    <x v="44"/>
    <n v="118125"/>
    <n v="0.5"/>
    <x v="0"/>
    <x v="11"/>
    <x v="1"/>
    <n v="450"/>
    <n v="225"/>
    <n v="225"/>
    <x v="0"/>
  </r>
  <r>
    <x v="0"/>
    <n v="1185732"/>
    <x v="331"/>
    <x v="3"/>
    <x v="20"/>
    <s v="St. Louis"/>
    <x v="0"/>
    <n v="40"/>
    <n v="750"/>
    <x v="60"/>
    <n v="120000"/>
    <n v="0.4"/>
    <x v="0"/>
    <x v="5"/>
    <x v="1"/>
    <n v="400"/>
    <n v="160"/>
    <n v="240"/>
    <x v="0"/>
  </r>
  <r>
    <x v="0"/>
    <n v="1185732"/>
    <x v="331"/>
    <x v="3"/>
    <x v="20"/>
    <s v="St. Louis"/>
    <x v="1"/>
    <n v="35.000000000000007"/>
    <n v="500"/>
    <x v="499"/>
    <n v="61250.000000000007"/>
    <n v="0.35"/>
    <x v="0"/>
    <x v="5"/>
    <x v="1"/>
    <n v="350.00000000000006"/>
    <n v="122.50000000000001"/>
    <n v="227.50000000000006"/>
    <x v="0"/>
  </r>
  <r>
    <x v="0"/>
    <n v="1185732"/>
    <x v="331"/>
    <x v="3"/>
    <x v="20"/>
    <s v="St. Louis"/>
    <x v="2"/>
    <n v="30.000000000000004"/>
    <n v="425"/>
    <x v="165"/>
    <n v="44625"/>
    <n v="0.35"/>
    <x v="0"/>
    <x v="5"/>
    <x v="1"/>
    <n v="300.00000000000006"/>
    <n v="105"/>
    <n v="195.00000000000003"/>
    <x v="0"/>
  </r>
  <r>
    <x v="0"/>
    <n v="1185732"/>
    <x v="331"/>
    <x v="3"/>
    <x v="20"/>
    <s v="St. Louis"/>
    <x v="3"/>
    <n v="30.000000000000004"/>
    <n v="375"/>
    <x v="134"/>
    <n v="45000.000000000007"/>
    <n v="0.4"/>
    <x v="0"/>
    <x v="5"/>
    <x v="1"/>
    <n v="300.00000000000006"/>
    <n v="120.00000000000001"/>
    <n v="180"/>
    <x v="0"/>
  </r>
  <r>
    <x v="0"/>
    <n v="1185732"/>
    <x v="331"/>
    <x v="3"/>
    <x v="20"/>
    <s v="St. Louis"/>
    <x v="4"/>
    <n v="40"/>
    <n v="375"/>
    <x v="149"/>
    <n v="52500"/>
    <n v="0.35"/>
    <x v="0"/>
    <x v="5"/>
    <x v="1"/>
    <n v="400"/>
    <n v="140"/>
    <n v="260"/>
    <x v="0"/>
  </r>
  <r>
    <x v="0"/>
    <n v="1185732"/>
    <x v="331"/>
    <x v="3"/>
    <x v="20"/>
    <s v="St. Louis"/>
    <x v="5"/>
    <n v="45"/>
    <n v="550"/>
    <x v="112"/>
    <n v="123750"/>
    <n v="0.5"/>
    <x v="0"/>
    <x v="5"/>
    <x v="1"/>
    <n v="450"/>
    <n v="225"/>
    <n v="225"/>
    <x v="0"/>
  </r>
  <r>
    <x v="0"/>
    <n v="1185732"/>
    <x v="363"/>
    <x v="3"/>
    <x v="20"/>
    <s v="St. Louis"/>
    <x v="0"/>
    <n v="40"/>
    <n v="700"/>
    <x v="58"/>
    <n v="112000"/>
    <n v="0.4"/>
    <x v="0"/>
    <x v="6"/>
    <x v="1"/>
    <n v="400"/>
    <n v="160"/>
    <n v="240"/>
    <x v="0"/>
  </r>
  <r>
    <x v="0"/>
    <n v="1185732"/>
    <x v="363"/>
    <x v="3"/>
    <x v="20"/>
    <s v="St. Louis"/>
    <x v="1"/>
    <n v="40.000000000000007"/>
    <n v="475"/>
    <x v="500"/>
    <n v="66500"/>
    <n v="0.35"/>
    <x v="0"/>
    <x v="6"/>
    <x v="1"/>
    <n v="400.00000000000006"/>
    <n v="140"/>
    <n v="260.00000000000006"/>
    <x v="0"/>
  </r>
  <r>
    <x v="0"/>
    <n v="1185732"/>
    <x v="363"/>
    <x v="3"/>
    <x v="20"/>
    <s v="St. Louis"/>
    <x v="2"/>
    <n v="35"/>
    <n v="400"/>
    <x v="162"/>
    <n v="49000"/>
    <n v="0.35"/>
    <x v="0"/>
    <x v="6"/>
    <x v="1"/>
    <n v="350"/>
    <n v="122.5"/>
    <n v="227.5"/>
    <x v="0"/>
  </r>
  <r>
    <x v="0"/>
    <n v="1185732"/>
    <x v="363"/>
    <x v="3"/>
    <x v="20"/>
    <s v="St. Louis"/>
    <x v="3"/>
    <n v="25.000000000000007"/>
    <n v="325"/>
    <x v="501"/>
    <n v="32500.000000000015"/>
    <n v="0.4"/>
    <x v="0"/>
    <x v="6"/>
    <x v="1"/>
    <n v="250.00000000000009"/>
    <n v="100.00000000000004"/>
    <n v="150.00000000000006"/>
    <x v="0"/>
  </r>
  <r>
    <x v="0"/>
    <n v="1185732"/>
    <x v="363"/>
    <x v="3"/>
    <x v="20"/>
    <s v="St. Louis"/>
    <x v="4"/>
    <n v="35"/>
    <n v="300"/>
    <x v="204"/>
    <n v="36750"/>
    <n v="0.35"/>
    <x v="0"/>
    <x v="6"/>
    <x v="1"/>
    <n v="350"/>
    <n v="122.5"/>
    <n v="227.5"/>
    <x v="0"/>
  </r>
  <r>
    <x v="0"/>
    <n v="1185732"/>
    <x v="363"/>
    <x v="3"/>
    <x v="20"/>
    <s v="St. Louis"/>
    <x v="5"/>
    <n v="40"/>
    <n v="475"/>
    <x v="237"/>
    <n v="95000"/>
    <n v="0.5"/>
    <x v="0"/>
    <x v="6"/>
    <x v="1"/>
    <n v="400"/>
    <n v="200"/>
    <n v="200"/>
    <x v="0"/>
  </r>
  <r>
    <x v="0"/>
    <n v="1185732"/>
    <x v="395"/>
    <x v="3"/>
    <x v="20"/>
    <s v="St. Louis"/>
    <x v="0"/>
    <n v="35"/>
    <n v="600"/>
    <x v="195"/>
    <n v="84000"/>
    <n v="0.4"/>
    <x v="0"/>
    <x v="7"/>
    <x v="1"/>
    <n v="350"/>
    <n v="140"/>
    <n v="210"/>
    <x v="0"/>
  </r>
  <r>
    <x v="0"/>
    <n v="1185732"/>
    <x v="395"/>
    <x v="3"/>
    <x v="20"/>
    <s v="St. Louis"/>
    <x v="1"/>
    <n v="30.000000000000011"/>
    <n v="400"/>
    <x v="502"/>
    <n v="42000.000000000015"/>
    <n v="0.35"/>
    <x v="0"/>
    <x v="7"/>
    <x v="1"/>
    <n v="300.00000000000011"/>
    <n v="105.00000000000004"/>
    <n v="195.00000000000009"/>
    <x v="0"/>
  </r>
  <r>
    <x v="0"/>
    <n v="1185732"/>
    <x v="395"/>
    <x v="3"/>
    <x v="20"/>
    <s v="St. Louis"/>
    <x v="2"/>
    <n v="15.000000000000002"/>
    <n v="300"/>
    <x v="354"/>
    <n v="15750.000000000002"/>
    <n v="0.35"/>
    <x v="0"/>
    <x v="7"/>
    <x v="1"/>
    <n v="150.00000000000003"/>
    <n v="52.500000000000007"/>
    <n v="97.500000000000028"/>
    <x v="1"/>
  </r>
  <r>
    <x v="0"/>
    <n v="1185732"/>
    <x v="395"/>
    <x v="3"/>
    <x v="20"/>
    <s v="St. Louis"/>
    <x v="3"/>
    <n v="15.000000000000002"/>
    <n v="275"/>
    <x v="503"/>
    <n v="16500.000000000004"/>
    <n v="0.4"/>
    <x v="0"/>
    <x v="7"/>
    <x v="1"/>
    <n v="150.00000000000003"/>
    <n v="60.000000000000014"/>
    <n v="90.000000000000014"/>
    <x v="0"/>
  </r>
  <r>
    <x v="0"/>
    <n v="1185732"/>
    <x v="395"/>
    <x v="3"/>
    <x v="20"/>
    <s v="St. Louis"/>
    <x v="4"/>
    <n v="25"/>
    <n v="275"/>
    <x v="376"/>
    <n v="24062.5"/>
    <n v="0.35"/>
    <x v="0"/>
    <x v="7"/>
    <x v="1"/>
    <n v="250"/>
    <n v="87.5"/>
    <n v="162.5"/>
    <x v="0"/>
  </r>
  <r>
    <x v="0"/>
    <n v="1185732"/>
    <x v="395"/>
    <x v="3"/>
    <x v="20"/>
    <s v="St. Louis"/>
    <x v="5"/>
    <n v="30.000000000000004"/>
    <n v="350"/>
    <x v="189"/>
    <n v="52500.000000000007"/>
    <n v="0.5"/>
    <x v="0"/>
    <x v="7"/>
    <x v="1"/>
    <n v="300.00000000000006"/>
    <n v="150.00000000000003"/>
    <n v="150.00000000000003"/>
    <x v="0"/>
  </r>
  <r>
    <x v="0"/>
    <n v="1185732"/>
    <x v="424"/>
    <x v="3"/>
    <x v="20"/>
    <s v="St. Louis"/>
    <x v="0"/>
    <n v="35"/>
    <n v="525"/>
    <x v="155"/>
    <n v="73500"/>
    <n v="0.4"/>
    <x v="0"/>
    <x v="8"/>
    <x v="1"/>
    <n v="350"/>
    <n v="140"/>
    <n v="210"/>
    <x v="0"/>
  </r>
  <r>
    <x v="0"/>
    <n v="1185732"/>
    <x v="424"/>
    <x v="3"/>
    <x v="20"/>
    <s v="St. Louis"/>
    <x v="1"/>
    <n v="25"/>
    <n v="350"/>
    <x v="132"/>
    <n v="30624.999999999996"/>
    <n v="0.35"/>
    <x v="0"/>
    <x v="8"/>
    <x v="1"/>
    <n v="250"/>
    <n v="87.499999999999986"/>
    <n v="162.5"/>
    <x v="0"/>
  </r>
  <r>
    <x v="0"/>
    <n v="1185732"/>
    <x v="424"/>
    <x v="3"/>
    <x v="20"/>
    <s v="St. Louis"/>
    <x v="2"/>
    <n v="25"/>
    <n v="250"/>
    <x v="146"/>
    <n v="21875"/>
    <n v="0.35"/>
    <x v="0"/>
    <x v="8"/>
    <x v="1"/>
    <n v="250"/>
    <n v="87.5"/>
    <n v="162.5"/>
    <x v="0"/>
  </r>
  <r>
    <x v="0"/>
    <n v="1185732"/>
    <x v="424"/>
    <x v="3"/>
    <x v="20"/>
    <s v="St. Louis"/>
    <x v="3"/>
    <n v="25"/>
    <n v="225"/>
    <x v="182"/>
    <n v="22500"/>
    <n v="0.4"/>
    <x v="0"/>
    <x v="8"/>
    <x v="1"/>
    <n v="250"/>
    <n v="100"/>
    <n v="150"/>
    <x v="0"/>
  </r>
  <r>
    <x v="0"/>
    <n v="1185732"/>
    <x v="424"/>
    <x v="3"/>
    <x v="20"/>
    <s v="St. Louis"/>
    <x v="4"/>
    <n v="35"/>
    <n v="225"/>
    <x v="122"/>
    <n v="27562.5"/>
    <n v="0.35"/>
    <x v="0"/>
    <x v="8"/>
    <x v="1"/>
    <n v="350"/>
    <n v="122.5"/>
    <n v="227.5"/>
    <x v="0"/>
  </r>
  <r>
    <x v="0"/>
    <n v="1185732"/>
    <x v="424"/>
    <x v="3"/>
    <x v="20"/>
    <s v="St. Louis"/>
    <x v="5"/>
    <n v="39.999999999999993"/>
    <n v="350"/>
    <x v="504"/>
    <n v="69999.999999999985"/>
    <n v="0.5"/>
    <x v="0"/>
    <x v="8"/>
    <x v="1"/>
    <n v="399.99999999999994"/>
    <n v="199.99999999999997"/>
    <n v="199.99999999999997"/>
    <x v="0"/>
  </r>
  <r>
    <x v="0"/>
    <n v="1185732"/>
    <x v="455"/>
    <x v="3"/>
    <x v="20"/>
    <s v="St. Louis"/>
    <x v="0"/>
    <n v="35"/>
    <n v="500"/>
    <x v="160"/>
    <n v="70000"/>
    <n v="0.4"/>
    <x v="0"/>
    <x v="9"/>
    <x v="1"/>
    <n v="350"/>
    <n v="140"/>
    <n v="210"/>
    <x v="0"/>
  </r>
  <r>
    <x v="0"/>
    <n v="1185732"/>
    <x v="455"/>
    <x v="3"/>
    <x v="20"/>
    <s v="St. Louis"/>
    <x v="1"/>
    <n v="25.000000000000007"/>
    <n v="350"/>
    <x v="493"/>
    <n v="30625.000000000007"/>
    <n v="0.35"/>
    <x v="0"/>
    <x v="9"/>
    <x v="1"/>
    <n v="250.00000000000009"/>
    <n v="87.500000000000014"/>
    <n v="162.50000000000006"/>
    <x v="0"/>
  </r>
  <r>
    <x v="0"/>
    <n v="1185732"/>
    <x v="455"/>
    <x v="3"/>
    <x v="20"/>
    <s v="St. Louis"/>
    <x v="2"/>
    <n v="25.000000000000007"/>
    <n v="295"/>
    <x v="505"/>
    <n v="25812.500000000004"/>
    <n v="0.35"/>
    <x v="0"/>
    <x v="9"/>
    <x v="1"/>
    <n v="250.00000000000006"/>
    <n v="87.500000000000014"/>
    <n v="162.50000000000006"/>
    <x v="0"/>
  </r>
  <r>
    <x v="0"/>
    <n v="1185732"/>
    <x v="455"/>
    <x v="3"/>
    <x v="20"/>
    <s v="St. Louis"/>
    <x v="3"/>
    <n v="25.000000000000007"/>
    <n v="325"/>
    <x v="501"/>
    <n v="32500.000000000015"/>
    <n v="0.4"/>
    <x v="0"/>
    <x v="9"/>
    <x v="1"/>
    <n v="250.00000000000009"/>
    <n v="100.00000000000004"/>
    <n v="150.00000000000006"/>
    <x v="0"/>
  </r>
  <r>
    <x v="0"/>
    <n v="1185732"/>
    <x v="455"/>
    <x v="3"/>
    <x v="20"/>
    <s v="St. Louis"/>
    <x v="4"/>
    <n v="44.999999999999993"/>
    <n v="300"/>
    <x v="324"/>
    <n v="47249.999999999985"/>
    <n v="0.35"/>
    <x v="0"/>
    <x v="9"/>
    <x v="1"/>
    <n v="449.99999999999989"/>
    <n v="157.49999999999994"/>
    <n v="292.49999999999994"/>
    <x v="0"/>
  </r>
  <r>
    <x v="0"/>
    <n v="1185732"/>
    <x v="455"/>
    <x v="3"/>
    <x v="20"/>
    <s v="St. Louis"/>
    <x v="5"/>
    <n v="49.999999999999986"/>
    <n v="400"/>
    <x v="506"/>
    <n v="99999.999999999971"/>
    <n v="0.5"/>
    <x v="0"/>
    <x v="9"/>
    <x v="1"/>
    <n v="499.99999999999983"/>
    <n v="249.99999999999991"/>
    <n v="249.99999999999991"/>
    <x v="0"/>
  </r>
  <r>
    <x v="0"/>
    <n v="1185732"/>
    <x v="484"/>
    <x v="3"/>
    <x v="20"/>
    <s v="St. Louis"/>
    <x v="0"/>
    <n v="44.999999999999993"/>
    <n v="650"/>
    <x v="507"/>
    <n v="116999.99999999999"/>
    <n v="0.4"/>
    <x v="0"/>
    <x v="10"/>
    <x v="1"/>
    <n v="449.99999999999989"/>
    <n v="179.99999999999997"/>
    <n v="269.99999999999989"/>
    <x v="0"/>
  </r>
  <r>
    <x v="0"/>
    <n v="1185732"/>
    <x v="484"/>
    <x v="3"/>
    <x v="20"/>
    <s v="St. Louis"/>
    <x v="1"/>
    <n v="35"/>
    <n v="450"/>
    <x v="154"/>
    <n v="55125"/>
    <n v="0.35"/>
    <x v="0"/>
    <x v="10"/>
    <x v="1"/>
    <n v="350"/>
    <n v="122.5"/>
    <n v="227.5"/>
    <x v="0"/>
  </r>
  <r>
    <x v="3"/>
    <n v="1185732"/>
    <x v="484"/>
    <x v="3"/>
    <x v="20"/>
    <s v="St. Louis"/>
    <x v="2"/>
    <n v="35"/>
    <n v="400"/>
    <x v="162"/>
    <n v="49000"/>
    <n v="0.35"/>
    <x v="0"/>
    <x v="10"/>
    <x v="1"/>
    <n v="350"/>
    <n v="122.5"/>
    <n v="227.5"/>
    <x v="0"/>
  </r>
  <r>
    <x v="3"/>
    <n v="1185732"/>
    <x v="484"/>
    <x v="3"/>
    <x v="20"/>
    <s v="St. Louis"/>
    <x v="3"/>
    <n v="35"/>
    <n v="350"/>
    <x v="208"/>
    <n v="49000"/>
    <n v="0.4"/>
    <x v="0"/>
    <x v="10"/>
    <x v="1"/>
    <n v="350"/>
    <n v="140"/>
    <n v="210"/>
    <x v="0"/>
  </r>
  <r>
    <x v="3"/>
    <n v="1185732"/>
    <x v="484"/>
    <x v="3"/>
    <x v="20"/>
    <s v="St. Louis"/>
    <x v="4"/>
    <n v="44.999999999999993"/>
    <n v="350"/>
    <x v="508"/>
    <n v="55124.999999999985"/>
    <n v="0.35"/>
    <x v="0"/>
    <x v="10"/>
    <x v="1"/>
    <n v="449.99999999999994"/>
    <n v="157.49999999999997"/>
    <n v="292.49999999999994"/>
    <x v="0"/>
  </r>
  <r>
    <x v="3"/>
    <n v="1185732"/>
    <x v="484"/>
    <x v="3"/>
    <x v="20"/>
    <s v="St. Louis"/>
    <x v="5"/>
    <n v="49.999999999999986"/>
    <n v="450"/>
    <x v="407"/>
    <n v="112499.99999999997"/>
    <n v="0.5"/>
    <x v="0"/>
    <x v="10"/>
    <x v="1"/>
    <n v="499.99999999999989"/>
    <n v="249.99999999999994"/>
    <n v="249.99999999999994"/>
    <x v="0"/>
  </r>
  <r>
    <x v="3"/>
    <n v="1185732"/>
    <x v="175"/>
    <x v="3"/>
    <x v="20"/>
    <s v="St. Louis"/>
    <x v="0"/>
    <n v="25"/>
    <n v="675"/>
    <x v="156"/>
    <n v="67500"/>
    <n v="0.4"/>
    <x v="0"/>
    <x v="0"/>
    <x v="1"/>
    <n v="250"/>
    <n v="100"/>
    <n v="150"/>
    <x v="0"/>
  </r>
  <r>
    <x v="3"/>
    <n v="1185732"/>
    <x v="175"/>
    <x v="3"/>
    <x v="20"/>
    <s v="St. Louis"/>
    <x v="1"/>
    <n v="25"/>
    <n v="475"/>
    <x v="477"/>
    <n v="41562.5"/>
    <n v="0.35"/>
    <x v="0"/>
    <x v="0"/>
    <x v="1"/>
    <n v="250"/>
    <n v="87.5"/>
    <n v="162.5"/>
    <x v="0"/>
  </r>
  <r>
    <x v="3"/>
    <n v="1185732"/>
    <x v="175"/>
    <x v="3"/>
    <x v="20"/>
    <s v="St. Louis"/>
    <x v="2"/>
    <n v="15.000000000000002"/>
    <n v="475"/>
    <x v="509"/>
    <n v="24937.500000000004"/>
    <n v="0.35"/>
    <x v="0"/>
    <x v="0"/>
    <x v="1"/>
    <n v="150.00000000000003"/>
    <n v="52.500000000000007"/>
    <n v="97.500000000000028"/>
    <x v="1"/>
  </r>
  <r>
    <x v="3"/>
    <n v="1185732"/>
    <x v="175"/>
    <x v="3"/>
    <x v="20"/>
    <s v="St. Louis"/>
    <x v="3"/>
    <n v="20.000000000000007"/>
    <n v="325"/>
    <x v="510"/>
    <n v="26000.000000000011"/>
    <n v="0.4"/>
    <x v="0"/>
    <x v="0"/>
    <x v="1"/>
    <n v="200.00000000000006"/>
    <n v="80.000000000000028"/>
    <n v="120.00000000000004"/>
    <x v="0"/>
  </r>
  <r>
    <x v="3"/>
    <n v="1185732"/>
    <x v="175"/>
    <x v="3"/>
    <x v="20"/>
    <s v="St. Louis"/>
    <x v="4"/>
    <n v="35"/>
    <n v="375"/>
    <x v="333"/>
    <n v="45937.5"/>
    <n v="0.35"/>
    <x v="0"/>
    <x v="0"/>
    <x v="1"/>
    <n v="350"/>
    <n v="122.5"/>
    <n v="227.5"/>
    <x v="0"/>
  </r>
  <r>
    <x v="3"/>
    <n v="1185732"/>
    <x v="175"/>
    <x v="3"/>
    <x v="20"/>
    <s v="St. Louis"/>
    <x v="5"/>
    <n v="25"/>
    <n v="475"/>
    <x v="477"/>
    <n v="59375"/>
    <n v="0.5"/>
    <x v="0"/>
    <x v="0"/>
    <x v="1"/>
    <n v="250"/>
    <n v="125"/>
    <n v="125"/>
    <x v="0"/>
  </r>
  <r>
    <x v="3"/>
    <n v="1185732"/>
    <x v="206"/>
    <x v="3"/>
    <x v="20"/>
    <s v="St. Louis"/>
    <x v="0"/>
    <n v="25"/>
    <n v="725"/>
    <x v="511"/>
    <n v="72500"/>
    <n v="0.4"/>
    <x v="0"/>
    <x v="1"/>
    <x v="1"/>
    <n v="250"/>
    <n v="100"/>
    <n v="150"/>
    <x v="0"/>
  </r>
  <r>
    <x v="3"/>
    <n v="1185732"/>
    <x v="206"/>
    <x v="3"/>
    <x v="20"/>
    <s v="St. Louis"/>
    <x v="1"/>
    <n v="25"/>
    <n v="375"/>
    <x v="512"/>
    <n v="32812.5"/>
    <n v="0.35"/>
    <x v="0"/>
    <x v="1"/>
    <x v="1"/>
    <n v="250"/>
    <n v="87.5"/>
    <n v="162.5"/>
    <x v="0"/>
  </r>
  <r>
    <x v="3"/>
    <n v="1185732"/>
    <x v="206"/>
    <x v="3"/>
    <x v="20"/>
    <s v="St. Louis"/>
    <x v="2"/>
    <n v="15.000000000000002"/>
    <n v="425"/>
    <x v="513"/>
    <n v="22312.5"/>
    <n v="0.35"/>
    <x v="0"/>
    <x v="1"/>
    <x v="1"/>
    <n v="150.00000000000003"/>
    <n v="52.5"/>
    <n v="97.500000000000014"/>
    <x v="1"/>
  </r>
  <r>
    <x v="3"/>
    <n v="1185732"/>
    <x v="206"/>
    <x v="2"/>
    <x v="21"/>
    <s v="Salt Lake City"/>
    <x v="3"/>
    <n v="20.000000000000007"/>
    <n v="300"/>
    <x v="514"/>
    <n v="24000.000000000011"/>
    <n v="0.4"/>
    <x v="0"/>
    <x v="1"/>
    <x v="1"/>
    <n v="200.00000000000009"/>
    <n v="80.000000000000043"/>
    <n v="120.00000000000004"/>
    <x v="0"/>
  </r>
  <r>
    <x v="3"/>
    <n v="1185732"/>
    <x v="206"/>
    <x v="2"/>
    <x v="21"/>
    <s v="Salt Lake City"/>
    <x v="4"/>
    <n v="35"/>
    <n v="375"/>
    <x v="333"/>
    <n v="45937.5"/>
    <n v="0.35"/>
    <x v="0"/>
    <x v="1"/>
    <x v="1"/>
    <n v="350"/>
    <n v="122.5"/>
    <n v="227.5"/>
    <x v="0"/>
  </r>
  <r>
    <x v="3"/>
    <n v="1185732"/>
    <x v="206"/>
    <x v="2"/>
    <x v="21"/>
    <s v="Salt Lake City"/>
    <x v="5"/>
    <n v="25"/>
    <n v="450"/>
    <x v="128"/>
    <n v="56250"/>
    <n v="0.5"/>
    <x v="0"/>
    <x v="1"/>
    <x v="1"/>
    <n v="250"/>
    <n v="125"/>
    <n v="125"/>
    <x v="0"/>
  </r>
  <r>
    <x v="3"/>
    <n v="1185732"/>
    <x v="215"/>
    <x v="2"/>
    <x v="21"/>
    <s v="Salt Lake City"/>
    <x v="0"/>
    <n v="30.000000000000004"/>
    <n v="670"/>
    <x v="515"/>
    <n v="80400.000000000015"/>
    <n v="0.4"/>
    <x v="0"/>
    <x v="2"/>
    <x v="1"/>
    <n v="300.00000000000006"/>
    <n v="120.00000000000003"/>
    <n v="180.00000000000003"/>
    <x v="0"/>
  </r>
  <r>
    <x v="3"/>
    <n v="1185732"/>
    <x v="215"/>
    <x v="2"/>
    <x v="21"/>
    <s v="Salt Lake City"/>
    <x v="1"/>
    <n v="30.000000000000004"/>
    <n v="350"/>
    <x v="189"/>
    <n v="36750"/>
    <n v="0.35"/>
    <x v="0"/>
    <x v="2"/>
    <x v="1"/>
    <n v="300.00000000000006"/>
    <n v="105"/>
    <n v="195.00000000000003"/>
    <x v="0"/>
  </r>
  <r>
    <x v="3"/>
    <n v="1185732"/>
    <x v="215"/>
    <x v="2"/>
    <x v="21"/>
    <s v="Salt Lake City"/>
    <x v="2"/>
    <n v="20.000000000000007"/>
    <n v="400"/>
    <x v="516"/>
    <n v="28000.000000000007"/>
    <n v="0.35"/>
    <x v="0"/>
    <x v="2"/>
    <x v="1"/>
    <n v="200.00000000000009"/>
    <n v="70.000000000000014"/>
    <n v="130.00000000000006"/>
    <x v="0"/>
  </r>
  <r>
    <x v="3"/>
    <n v="1185732"/>
    <x v="215"/>
    <x v="2"/>
    <x v="21"/>
    <s v="Salt Lake City"/>
    <x v="3"/>
    <n v="25"/>
    <n v="250"/>
    <x v="146"/>
    <n v="25000"/>
    <n v="0.4"/>
    <x v="0"/>
    <x v="2"/>
    <x v="1"/>
    <n v="250"/>
    <n v="100"/>
    <n v="150"/>
    <x v="0"/>
  </r>
  <r>
    <x v="3"/>
    <n v="1185732"/>
    <x v="215"/>
    <x v="2"/>
    <x v="21"/>
    <s v="Salt Lake City"/>
    <x v="4"/>
    <n v="40"/>
    <n v="300"/>
    <x v="150"/>
    <n v="42000"/>
    <n v="0.35"/>
    <x v="0"/>
    <x v="2"/>
    <x v="1"/>
    <n v="400"/>
    <n v="140"/>
    <n v="260"/>
    <x v="0"/>
  </r>
  <r>
    <x v="3"/>
    <n v="1185732"/>
    <x v="215"/>
    <x v="2"/>
    <x v="21"/>
    <s v="Salt Lake City"/>
    <x v="5"/>
    <n v="30.000000000000004"/>
    <n v="400"/>
    <x v="202"/>
    <n v="60000.000000000007"/>
    <n v="0.5"/>
    <x v="0"/>
    <x v="2"/>
    <x v="1"/>
    <n v="300.00000000000006"/>
    <n v="150.00000000000003"/>
    <n v="150.00000000000003"/>
    <x v="0"/>
  </r>
  <r>
    <x v="3"/>
    <n v="1185732"/>
    <x v="234"/>
    <x v="2"/>
    <x v="21"/>
    <s v="Salt Lake City"/>
    <x v="0"/>
    <n v="30.000000000000004"/>
    <n v="625"/>
    <x v="517"/>
    <n v="75000.000000000015"/>
    <n v="0.4"/>
    <x v="0"/>
    <x v="3"/>
    <x v="1"/>
    <n v="300.00000000000006"/>
    <n v="120.00000000000003"/>
    <n v="180.00000000000003"/>
    <x v="0"/>
  </r>
  <r>
    <x v="3"/>
    <n v="1185732"/>
    <x v="234"/>
    <x v="2"/>
    <x v="21"/>
    <s v="Salt Lake City"/>
    <x v="1"/>
    <n v="25.000000000000007"/>
    <n v="325"/>
    <x v="501"/>
    <n v="28437.500000000007"/>
    <n v="0.35"/>
    <x v="0"/>
    <x v="3"/>
    <x v="1"/>
    <n v="250.00000000000009"/>
    <n v="87.500000000000028"/>
    <n v="162.50000000000006"/>
    <x v="0"/>
  </r>
  <r>
    <x v="3"/>
    <n v="1185732"/>
    <x v="234"/>
    <x v="2"/>
    <x v="21"/>
    <s v="Salt Lake City"/>
    <x v="2"/>
    <n v="15.000000000000007"/>
    <n v="325"/>
    <x v="518"/>
    <n v="17062.500000000007"/>
    <n v="0.35"/>
    <x v="0"/>
    <x v="3"/>
    <x v="1"/>
    <n v="150.00000000000006"/>
    <n v="52.500000000000021"/>
    <n v="97.500000000000043"/>
    <x v="1"/>
  </r>
  <r>
    <x v="3"/>
    <n v="1185732"/>
    <x v="234"/>
    <x v="2"/>
    <x v="21"/>
    <s v="Salt Lake City"/>
    <x v="3"/>
    <n v="20"/>
    <n v="250"/>
    <x v="120"/>
    <n v="20000"/>
    <n v="0.4"/>
    <x v="0"/>
    <x v="3"/>
    <x v="1"/>
    <n v="200"/>
    <n v="80"/>
    <n v="120"/>
    <x v="0"/>
  </r>
  <r>
    <x v="3"/>
    <n v="1185732"/>
    <x v="234"/>
    <x v="2"/>
    <x v="21"/>
    <s v="Salt Lake City"/>
    <x v="4"/>
    <n v="35"/>
    <n v="275"/>
    <x v="119"/>
    <n v="33687.5"/>
    <n v="0.35"/>
    <x v="0"/>
    <x v="3"/>
    <x v="1"/>
    <n v="350"/>
    <n v="122.5"/>
    <n v="227.5"/>
    <x v="0"/>
  </r>
  <r>
    <x v="3"/>
    <n v="1185732"/>
    <x v="234"/>
    <x v="2"/>
    <x v="21"/>
    <s v="Salt Lake City"/>
    <x v="5"/>
    <n v="25.000000000000007"/>
    <n v="400"/>
    <x v="336"/>
    <n v="50000.000000000015"/>
    <n v="0.5"/>
    <x v="0"/>
    <x v="3"/>
    <x v="1"/>
    <n v="250.00000000000009"/>
    <n v="125.00000000000004"/>
    <n v="125.00000000000004"/>
    <x v="0"/>
  </r>
  <r>
    <x v="3"/>
    <n v="1185732"/>
    <x v="265"/>
    <x v="2"/>
    <x v="21"/>
    <s v="Salt Lake City"/>
    <x v="0"/>
    <n v="35"/>
    <n v="670"/>
    <x v="519"/>
    <n v="93800"/>
    <n v="0.4"/>
    <x v="0"/>
    <x v="4"/>
    <x v="1"/>
    <n v="350"/>
    <n v="140"/>
    <n v="210"/>
    <x v="0"/>
  </r>
  <r>
    <x v="3"/>
    <n v="1185732"/>
    <x v="265"/>
    <x v="2"/>
    <x v="21"/>
    <s v="Salt Lake City"/>
    <x v="1"/>
    <n v="30.000000000000011"/>
    <n v="375"/>
    <x v="520"/>
    <n v="39375.000000000015"/>
    <n v="0.35"/>
    <x v="0"/>
    <x v="4"/>
    <x v="1"/>
    <n v="300.00000000000011"/>
    <n v="105.00000000000004"/>
    <n v="195.00000000000009"/>
    <x v="0"/>
  </r>
  <r>
    <x v="3"/>
    <n v="1185732"/>
    <x v="265"/>
    <x v="2"/>
    <x v="21"/>
    <s v="Salt Lake City"/>
    <x v="2"/>
    <n v="25.000000000000007"/>
    <n v="350"/>
    <x v="493"/>
    <n v="30625.000000000007"/>
    <n v="0.35"/>
    <x v="0"/>
    <x v="4"/>
    <x v="1"/>
    <n v="250.00000000000009"/>
    <n v="87.500000000000014"/>
    <n v="162.50000000000006"/>
    <x v="0"/>
  </r>
  <r>
    <x v="3"/>
    <n v="1185732"/>
    <x v="265"/>
    <x v="2"/>
    <x v="21"/>
    <s v="Salt Lake City"/>
    <x v="3"/>
    <n v="25.000000000000007"/>
    <n v="275"/>
    <x v="392"/>
    <n v="27500.000000000007"/>
    <n v="0.4"/>
    <x v="0"/>
    <x v="4"/>
    <x v="1"/>
    <n v="250.00000000000006"/>
    <n v="100.00000000000003"/>
    <n v="150.00000000000003"/>
    <x v="0"/>
  </r>
  <r>
    <x v="3"/>
    <n v="1185732"/>
    <x v="265"/>
    <x v="2"/>
    <x v="21"/>
    <s v="Salt Lake City"/>
    <x v="4"/>
    <n v="40"/>
    <n v="300"/>
    <x v="150"/>
    <n v="42000"/>
    <n v="0.35"/>
    <x v="0"/>
    <x v="4"/>
    <x v="1"/>
    <n v="400"/>
    <n v="140"/>
    <n v="260"/>
    <x v="0"/>
  </r>
  <r>
    <x v="3"/>
    <n v="1185732"/>
    <x v="265"/>
    <x v="2"/>
    <x v="21"/>
    <s v="Salt Lake City"/>
    <x v="5"/>
    <n v="44.999999999999993"/>
    <n v="400"/>
    <x v="521"/>
    <n v="89999.999999999985"/>
    <n v="0.5"/>
    <x v="0"/>
    <x v="4"/>
    <x v="1"/>
    <n v="449.99999999999994"/>
    <n v="224.99999999999997"/>
    <n v="224.99999999999997"/>
    <x v="0"/>
  </r>
  <r>
    <x v="3"/>
    <n v="1185732"/>
    <x v="295"/>
    <x v="2"/>
    <x v="21"/>
    <s v="Salt Lake City"/>
    <x v="0"/>
    <n v="30.000000000000004"/>
    <n v="650"/>
    <x v="403"/>
    <n v="78000.000000000015"/>
    <n v="0.4"/>
    <x v="0"/>
    <x v="11"/>
    <x v="1"/>
    <n v="300.00000000000006"/>
    <n v="120.00000000000003"/>
    <n v="180.00000000000003"/>
    <x v="0"/>
  </r>
  <r>
    <x v="3"/>
    <n v="1185732"/>
    <x v="295"/>
    <x v="2"/>
    <x v="21"/>
    <s v="Salt Lake City"/>
    <x v="1"/>
    <n v="25.000000000000011"/>
    <n v="400"/>
    <x v="522"/>
    <n v="35000.000000000015"/>
    <n v="0.35"/>
    <x v="0"/>
    <x v="11"/>
    <x v="1"/>
    <n v="250.00000000000011"/>
    <n v="87.500000000000043"/>
    <n v="162.50000000000009"/>
    <x v="0"/>
  </r>
  <r>
    <x v="3"/>
    <n v="1185732"/>
    <x v="295"/>
    <x v="2"/>
    <x v="21"/>
    <s v="Salt Lake City"/>
    <x v="2"/>
    <n v="20.000000000000007"/>
    <n v="425"/>
    <x v="523"/>
    <n v="29750.000000000007"/>
    <n v="0.35"/>
    <x v="0"/>
    <x v="11"/>
    <x v="1"/>
    <n v="200.00000000000006"/>
    <n v="70.000000000000014"/>
    <n v="130.00000000000006"/>
    <x v="0"/>
  </r>
  <r>
    <x v="3"/>
    <n v="1185732"/>
    <x v="295"/>
    <x v="2"/>
    <x v="21"/>
    <s v="Salt Lake City"/>
    <x v="3"/>
    <n v="20.000000000000007"/>
    <n v="400"/>
    <x v="516"/>
    <n v="32000.000000000015"/>
    <n v="0.4"/>
    <x v="0"/>
    <x v="11"/>
    <x v="1"/>
    <n v="200.00000000000009"/>
    <n v="80.000000000000043"/>
    <n v="120.00000000000004"/>
    <x v="0"/>
  </r>
  <r>
    <x v="3"/>
    <n v="1185732"/>
    <x v="295"/>
    <x v="2"/>
    <x v="21"/>
    <s v="Salt Lake City"/>
    <x v="4"/>
    <n v="35"/>
    <n v="400"/>
    <x v="162"/>
    <n v="49000"/>
    <n v="0.35"/>
    <x v="0"/>
    <x v="11"/>
    <x v="1"/>
    <n v="350"/>
    <n v="122.5"/>
    <n v="227.5"/>
    <x v="0"/>
  </r>
  <r>
    <x v="3"/>
    <n v="1185732"/>
    <x v="295"/>
    <x v="2"/>
    <x v="21"/>
    <s v="Salt Lake City"/>
    <x v="5"/>
    <n v="40"/>
    <n v="575"/>
    <x v="328"/>
    <n v="115000"/>
    <n v="0.5"/>
    <x v="0"/>
    <x v="11"/>
    <x v="1"/>
    <n v="400"/>
    <n v="200"/>
    <n v="200"/>
    <x v="0"/>
  </r>
  <r>
    <x v="3"/>
    <n v="1185732"/>
    <x v="324"/>
    <x v="2"/>
    <x v="21"/>
    <s v="Salt Lake City"/>
    <x v="0"/>
    <n v="35"/>
    <n v="800"/>
    <x v="58"/>
    <n v="112000"/>
    <n v="0.4"/>
    <x v="0"/>
    <x v="5"/>
    <x v="1"/>
    <n v="350"/>
    <n v="140"/>
    <n v="210"/>
    <x v="0"/>
  </r>
  <r>
    <x v="3"/>
    <n v="1185732"/>
    <x v="324"/>
    <x v="2"/>
    <x v="21"/>
    <s v="Salt Lake City"/>
    <x v="1"/>
    <n v="30.000000000000011"/>
    <n v="550"/>
    <x v="524"/>
    <n v="57750.000000000015"/>
    <n v="0.35"/>
    <x v="0"/>
    <x v="5"/>
    <x v="1"/>
    <n v="300.00000000000011"/>
    <n v="105.00000000000003"/>
    <n v="195.00000000000009"/>
    <x v="0"/>
  </r>
  <r>
    <x v="3"/>
    <n v="1185732"/>
    <x v="324"/>
    <x v="2"/>
    <x v="21"/>
    <s v="Salt Lake City"/>
    <x v="2"/>
    <n v="25.000000000000007"/>
    <n v="475"/>
    <x v="525"/>
    <n v="41562.500000000007"/>
    <n v="0.35"/>
    <x v="0"/>
    <x v="5"/>
    <x v="1"/>
    <n v="250.00000000000006"/>
    <n v="87.500000000000014"/>
    <n v="162.50000000000006"/>
    <x v="0"/>
  </r>
  <r>
    <x v="3"/>
    <n v="1185732"/>
    <x v="324"/>
    <x v="2"/>
    <x v="21"/>
    <s v="Salt Lake City"/>
    <x v="3"/>
    <n v="25.000000000000007"/>
    <n v="425"/>
    <x v="526"/>
    <n v="42500.000000000015"/>
    <n v="0.4"/>
    <x v="0"/>
    <x v="5"/>
    <x v="1"/>
    <n v="250.00000000000006"/>
    <n v="100.00000000000003"/>
    <n v="150.00000000000003"/>
    <x v="0"/>
  </r>
  <r>
    <x v="3"/>
    <n v="1185732"/>
    <x v="324"/>
    <x v="2"/>
    <x v="21"/>
    <s v="Salt Lake City"/>
    <x v="4"/>
    <n v="35"/>
    <n v="425"/>
    <x v="159"/>
    <n v="52062.5"/>
    <n v="0.35"/>
    <x v="0"/>
    <x v="5"/>
    <x v="1"/>
    <n v="350"/>
    <n v="122.5"/>
    <n v="227.5"/>
    <x v="0"/>
  </r>
  <r>
    <x v="3"/>
    <n v="1185732"/>
    <x v="324"/>
    <x v="2"/>
    <x v="21"/>
    <s v="Salt Lake City"/>
    <x v="5"/>
    <n v="40"/>
    <n v="600"/>
    <x v="49"/>
    <n v="120000"/>
    <n v="0.5"/>
    <x v="0"/>
    <x v="5"/>
    <x v="1"/>
    <n v="400"/>
    <n v="200"/>
    <n v="200"/>
    <x v="0"/>
  </r>
  <r>
    <x v="3"/>
    <n v="1185732"/>
    <x v="356"/>
    <x v="2"/>
    <x v="21"/>
    <s v="Salt Lake City"/>
    <x v="0"/>
    <n v="35"/>
    <n v="750"/>
    <x v="47"/>
    <n v="105000"/>
    <n v="0.4"/>
    <x v="0"/>
    <x v="6"/>
    <x v="1"/>
    <n v="350"/>
    <n v="140"/>
    <n v="210"/>
    <x v="0"/>
  </r>
  <r>
    <x v="3"/>
    <n v="1185732"/>
    <x v="356"/>
    <x v="2"/>
    <x v="21"/>
    <s v="Salt Lake City"/>
    <x v="1"/>
    <n v="35.000000000000007"/>
    <n v="525"/>
    <x v="527"/>
    <n v="64312.500000000007"/>
    <n v="0.35"/>
    <x v="0"/>
    <x v="6"/>
    <x v="1"/>
    <n v="350.00000000000006"/>
    <n v="122.50000000000001"/>
    <n v="227.50000000000006"/>
    <x v="0"/>
  </r>
  <r>
    <x v="3"/>
    <n v="1185732"/>
    <x v="356"/>
    <x v="2"/>
    <x v="21"/>
    <s v="Salt Lake City"/>
    <x v="2"/>
    <n v="30.000000000000004"/>
    <n v="450"/>
    <x v="142"/>
    <n v="47250.000000000007"/>
    <n v="0.35"/>
    <x v="0"/>
    <x v="6"/>
    <x v="1"/>
    <n v="300.00000000000006"/>
    <n v="105.00000000000001"/>
    <n v="195.00000000000006"/>
    <x v="0"/>
  </r>
  <r>
    <x v="3"/>
    <n v="1185732"/>
    <x v="356"/>
    <x v="2"/>
    <x v="21"/>
    <s v="Salt Lake City"/>
    <x v="3"/>
    <n v="20.000000000000007"/>
    <n v="375"/>
    <x v="375"/>
    <n v="30000.000000000015"/>
    <n v="0.4"/>
    <x v="0"/>
    <x v="6"/>
    <x v="1"/>
    <n v="200.00000000000009"/>
    <n v="80.000000000000043"/>
    <n v="120.00000000000004"/>
    <x v="0"/>
  </r>
  <r>
    <x v="3"/>
    <n v="1185732"/>
    <x v="356"/>
    <x v="2"/>
    <x v="21"/>
    <s v="Salt Lake City"/>
    <x v="4"/>
    <n v="30.000000000000004"/>
    <n v="350"/>
    <x v="189"/>
    <n v="36750"/>
    <n v="0.35"/>
    <x v="0"/>
    <x v="6"/>
    <x v="1"/>
    <n v="300.00000000000006"/>
    <n v="105"/>
    <n v="195.00000000000003"/>
    <x v="0"/>
  </r>
  <r>
    <x v="3"/>
    <n v="1185732"/>
    <x v="356"/>
    <x v="2"/>
    <x v="21"/>
    <s v="Salt Lake City"/>
    <x v="5"/>
    <n v="35"/>
    <n v="525"/>
    <x v="155"/>
    <n v="91875"/>
    <n v="0.5"/>
    <x v="0"/>
    <x v="6"/>
    <x v="1"/>
    <n v="350"/>
    <n v="175"/>
    <n v="175"/>
    <x v="0"/>
  </r>
  <r>
    <x v="3"/>
    <n v="1185732"/>
    <x v="388"/>
    <x v="2"/>
    <x v="21"/>
    <s v="Salt Lake City"/>
    <x v="0"/>
    <n v="30.000000000000004"/>
    <n v="650"/>
    <x v="403"/>
    <n v="78000.000000000015"/>
    <n v="0.4"/>
    <x v="0"/>
    <x v="7"/>
    <x v="1"/>
    <n v="300.00000000000006"/>
    <n v="120.00000000000003"/>
    <n v="180.00000000000003"/>
    <x v="0"/>
  </r>
  <r>
    <x v="3"/>
    <n v="1185732"/>
    <x v="388"/>
    <x v="2"/>
    <x v="21"/>
    <s v="Salt Lake City"/>
    <x v="1"/>
    <n v="25.000000000000011"/>
    <n v="450"/>
    <x v="520"/>
    <n v="39375.000000000015"/>
    <n v="0.35"/>
    <x v="0"/>
    <x v="7"/>
    <x v="1"/>
    <n v="250.00000000000009"/>
    <n v="87.500000000000028"/>
    <n v="162.50000000000006"/>
    <x v="0"/>
  </r>
  <r>
    <x v="3"/>
    <n v="1185732"/>
    <x v="388"/>
    <x v="2"/>
    <x v="21"/>
    <s v="Salt Lake City"/>
    <x v="2"/>
    <n v="10.000000000000002"/>
    <n v="350"/>
    <x v="528"/>
    <n v="12250.000000000002"/>
    <n v="0.35"/>
    <x v="0"/>
    <x v="7"/>
    <x v="1"/>
    <n v="100.00000000000001"/>
    <n v="35.000000000000007"/>
    <n v="65.000000000000014"/>
    <x v="1"/>
  </r>
  <r>
    <x v="3"/>
    <n v="1185732"/>
    <x v="388"/>
    <x v="2"/>
    <x v="21"/>
    <s v="Salt Lake City"/>
    <x v="3"/>
    <n v="10.000000000000002"/>
    <n v="325"/>
    <x v="529"/>
    <n v="13000.000000000004"/>
    <n v="0.4"/>
    <x v="0"/>
    <x v="7"/>
    <x v="1"/>
    <n v="100.00000000000003"/>
    <n v="40.000000000000014"/>
    <n v="60.000000000000014"/>
    <x v="1"/>
  </r>
  <r>
    <x v="3"/>
    <n v="1185732"/>
    <x v="388"/>
    <x v="2"/>
    <x v="21"/>
    <s v="Salt Lake City"/>
    <x v="4"/>
    <n v="20"/>
    <n v="325"/>
    <x v="393"/>
    <n v="22750"/>
    <n v="0.35"/>
    <x v="0"/>
    <x v="7"/>
    <x v="1"/>
    <n v="200"/>
    <n v="70"/>
    <n v="130"/>
    <x v="0"/>
  </r>
  <r>
    <x v="3"/>
    <n v="1185732"/>
    <x v="388"/>
    <x v="2"/>
    <x v="21"/>
    <s v="Salt Lake City"/>
    <x v="5"/>
    <n v="25.000000000000007"/>
    <n v="400"/>
    <x v="336"/>
    <n v="50000.000000000015"/>
    <n v="0.5"/>
    <x v="0"/>
    <x v="7"/>
    <x v="1"/>
    <n v="250.00000000000009"/>
    <n v="125.00000000000004"/>
    <n v="125.00000000000004"/>
    <x v="0"/>
  </r>
  <r>
    <x v="3"/>
    <n v="1185732"/>
    <x v="417"/>
    <x v="2"/>
    <x v="21"/>
    <s v="Salt Lake City"/>
    <x v="0"/>
    <n v="30"/>
    <n v="575"/>
    <x v="530"/>
    <n v="69000"/>
    <n v="0.4"/>
    <x v="0"/>
    <x v="8"/>
    <x v="1"/>
    <n v="300"/>
    <n v="120"/>
    <n v="180"/>
    <x v="0"/>
  </r>
  <r>
    <x v="3"/>
    <n v="1185732"/>
    <x v="417"/>
    <x v="2"/>
    <x v="21"/>
    <s v="Salt Lake City"/>
    <x v="1"/>
    <n v="20"/>
    <n v="400"/>
    <x v="135"/>
    <n v="28000"/>
    <n v="0.35"/>
    <x v="0"/>
    <x v="8"/>
    <x v="1"/>
    <n v="200"/>
    <n v="70"/>
    <n v="130"/>
    <x v="0"/>
  </r>
  <r>
    <x v="3"/>
    <n v="1185732"/>
    <x v="417"/>
    <x v="2"/>
    <x v="21"/>
    <s v="Salt Lake City"/>
    <x v="2"/>
    <n v="20"/>
    <n v="300"/>
    <x v="129"/>
    <n v="21000"/>
    <n v="0.35"/>
    <x v="0"/>
    <x v="8"/>
    <x v="1"/>
    <n v="200"/>
    <n v="70"/>
    <n v="130"/>
    <x v="0"/>
  </r>
  <r>
    <x v="3"/>
    <n v="1185732"/>
    <x v="417"/>
    <x v="2"/>
    <x v="21"/>
    <s v="Salt Lake City"/>
    <x v="3"/>
    <n v="20"/>
    <n v="275"/>
    <x v="531"/>
    <n v="22000"/>
    <n v="0.4"/>
    <x v="0"/>
    <x v="8"/>
    <x v="1"/>
    <n v="200"/>
    <n v="80"/>
    <n v="120"/>
    <x v="0"/>
  </r>
  <r>
    <x v="3"/>
    <n v="1185732"/>
    <x v="417"/>
    <x v="2"/>
    <x v="21"/>
    <s v="Salt Lake City"/>
    <x v="4"/>
    <n v="30"/>
    <n v="275"/>
    <x v="532"/>
    <n v="28874.999999999996"/>
    <n v="0.35"/>
    <x v="0"/>
    <x v="8"/>
    <x v="1"/>
    <n v="300"/>
    <n v="104.99999999999999"/>
    <n v="195"/>
    <x v="0"/>
  </r>
  <r>
    <x v="3"/>
    <n v="1185732"/>
    <x v="417"/>
    <x v="2"/>
    <x v="21"/>
    <s v="Salt Lake City"/>
    <x v="5"/>
    <n v="34.999999999999993"/>
    <n v="400"/>
    <x v="504"/>
    <n v="69999.999999999985"/>
    <n v="0.5"/>
    <x v="0"/>
    <x v="8"/>
    <x v="1"/>
    <n v="349.99999999999994"/>
    <n v="174.99999999999997"/>
    <n v="174.99999999999997"/>
    <x v="0"/>
  </r>
  <r>
    <x v="3"/>
    <n v="1185732"/>
    <x v="448"/>
    <x v="2"/>
    <x v="21"/>
    <s v="Salt Lake City"/>
    <x v="0"/>
    <n v="30.000000000000004"/>
    <n v="550"/>
    <x v="207"/>
    <n v="66000.000000000015"/>
    <n v="0.4"/>
    <x v="0"/>
    <x v="9"/>
    <x v="1"/>
    <n v="300.00000000000006"/>
    <n v="120.00000000000003"/>
    <n v="180.00000000000003"/>
    <x v="0"/>
  </r>
  <r>
    <x v="3"/>
    <n v="1185732"/>
    <x v="448"/>
    <x v="2"/>
    <x v="21"/>
    <s v="Salt Lake City"/>
    <x v="1"/>
    <n v="20.000000000000007"/>
    <n v="400"/>
    <x v="516"/>
    <n v="28000.000000000007"/>
    <n v="0.35"/>
    <x v="0"/>
    <x v="9"/>
    <x v="1"/>
    <n v="200.00000000000009"/>
    <n v="70.000000000000014"/>
    <n v="130.00000000000006"/>
    <x v="0"/>
  </r>
  <r>
    <x v="3"/>
    <n v="1185732"/>
    <x v="448"/>
    <x v="2"/>
    <x v="21"/>
    <s v="Salt Lake City"/>
    <x v="2"/>
    <n v="20.000000000000007"/>
    <n v="345"/>
    <x v="533"/>
    <n v="24150.000000000007"/>
    <n v="0.35"/>
    <x v="0"/>
    <x v="9"/>
    <x v="1"/>
    <n v="200.00000000000009"/>
    <n v="70.000000000000014"/>
    <n v="130.00000000000006"/>
    <x v="0"/>
  </r>
  <r>
    <x v="3"/>
    <n v="1185732"/>
    <x v="448"/>
    <x v="2"/>
    <x v="21"/>
    <s v="Salt Lake City"/>
    <x v="3"/>
    <n v="20.000000000000007"/>
    <n v="375"/>
    <x v="375"/>
    <n v="30000.000000000015"/>
    <n v="0.4"/>
    <x v="0"/>
    <x v="9"/>
    <x v="1"/>
    <n v="200.00000000000009"/>
    <n v="80.000000000000043"/>
    <n v="120.00000000000004"/>
    <x v="0"/>
  </r>
  <r>
    <x v="3"/>
    <n v="1185732"/>
    <x v="448"/>
    <x v="2"/>
    <x v="21"/>
    <s v="Salt Lake City"/>
    <x v="4"/>
    <n v="40"/>
    <n v="350"/>
    <x v="162"/>
    <n v="49000"/>
    <n v="0.35"/>
    <x v="0"/>
    <x v="9"/>
    <x v="1"/>
    <n v="400"/>
    <n v="140"/>
    <n v="260"/>
    <x v="0"/>
  </r>
  <r>
    <x v="3"/>
    <n v="1185732"/>
    <x v="448"/>
    <x v="2"/>
    <x v="21"/>
    <s v="Salt Lake City"/>
    <x v="5"/>
    <n v="44.999999999999986"/>
    <n v="450"/>
    <x v="534"/>
    <n v="101249.99999999997"/>
    <n v="0.5"/>
    <x v="0"/>
    <x v="9"/>
    <x v="1"/>
    <n v="449.99999999999989"/>
    <n v="224.99999999999994"/>
    <n v="224.99999999999994"/>
    <x v="0"/>
  </r>
  <r>
    <x v="3"/>
    <n v="1185732"/>
    <x v="477"/>
    <x v="2"/>
    <x v="21"/>
    <s v="Salt Lake City"/>
    <x v="0"/>
    <n v="40"/>
    <n v="700"/>
    <x v="58"/>
    <n v="112000"/>
    <n v="0.4"/>
    <x v="0"/>
    <x v="10"/>
    <x v="1"/>
    <n v="400"/>
    <n v="160"/>
    <n v="240"/>
    <x v="0"/>
  </r>
  <r>
    <x v="3"/>
    <n v="1185732"/>
    <x v="477"/>
    <x v="2"/>
    <x v="21"/>
    <s v="Salt Lake City"/>
    <x v="1"/>
    <n v="30.000000000000004"/>
    <n v="500"/>
    <x v="193"/>
    <n v="52500.000000000007"/>
    <n v="0.35"/>
    <x v="0"/>
    <x v="10"/>
    <x v="1"/>
    <n v="300.00000000000006"/>
    <n v="105.00000000000001"/>
    <n v="195.00000000000006"/>
    <x v="0"/>
  </r>
  <r>
    <x v="3"/>
    <n v="1185732"/>
    <x v="477"/>
    <x v="2"/>
    <x v="21"/>
    <s v="Salt Lake City"/>
    <x v="2"/>
    <n v="30.000000000000004"/>
    <n v="450"/>
    <x v="142"/>
    <n v="47250.000000000007"/>
    <n v="0.35"/>
    <x v="0"/>
    <x v="10"/>
    <x v="1"/>
    <n v="300.00000000000006"/>
    <n v="105.00000000000001"/>
    <n v="195.00000000000006"/>
    <x v="0"/>
  </r>
  <r>
    <x v="3"/>
    <n v="1185732"/>
    <x v="477"/>
    <x v="2"/>
    <x v="21"/>
    <s v="Salt Lake City"/>
    <x v="3"/>
    <n v="30.000000000000004"/>
    <n v="400"/>
    <x v="202"/>
    <n v="48000.000000000007"/>
    <n v="0.4"/>
    <x v="0"/>
    <x v="10"/>
    <x v="1"/>
    <n v="300.00000000000006"/>
    <n v="120.00000000000001"/>
    <n v="180"/>
    <x v="0"/>
  </r>
  <r>
    <x v="3"/>
    <n v="1185732"/>
    <x v="477"/>
    <x v="2"/>
    <x v="21"/>
    <s v="Salt Lake City"/>
    <x v="4"/>
    <n v="40"/>
    <n v="400"/>
    <x v="175"/>
    <n v="56000"/>
    <n v="0.35"/>
    <x v="0"/>
    <x v="10"/>
    <x v="1"/>
    <n v="400"/>
    <n v="140"/>
    <n v="260"/>
    <x v="0"/>
  </r>
  <r>
    <x v="3"/>
    <n v="1185732"/>
    <x v="477"/>
    <x v="2"/>
    <x v="21"/>
    <s v="Salt Lake City"/>
    <x v="5"/>
    <n v="44.999999999999986"/>
    <n v="500"/>
    <x v="407"/>
    <n v="112499.99999999997"/>
    <n v="0.5"/>
    <x v="0"/>
    <x v="10"/>
    <x v="1"/>
    <n v="449.99999999999989"/>
    <n v="224.99999999999994"/>
    <n v="224.99999999999994"/>
    <x v="0"/>
  </r>
  <r>
    <x v="3"/>
    <n v="1128299"/>
    <x v="188"/>
    <x v="2"/>
    <x v="21"/>
    <s v="Salt Lake City"/>
    <x v="0"/>
    <n v="30.000000000000004"/>
    <n v="350"/>
    <x v="189"/>
    <n v="36750"/>
    <n v="0.35"/>
    <x v="0"/>
    <x v="0"/>
    <x v="1"/>
    <n v="300.00000000000006"/>
    <n v="105"/>
    <n v="195.00000000000003"/>
    <x v="0"/>
  </r>
  <r>
    <x v="3"/>
    <n v="1128299"/>
    <x v="188"/>
    <x v="2"/>
    <x v="21"/>
    <s v="Salt Lake City"/>
    <x v="1"/>
    <n v="40"/>
    <n v="350"/>
    <x v="162"/>
    <n v="49000"/>
    <n v="0.35"/>
    <x v="0"/>
    <x v="0"/>
    <x v="1"/>
    <n v="400"/>
    <n v="140"/>
    <n v="260"/>
    <x v="0"/>
  </r>
  <r>
    <x v="3"/>
    <n v="1128299"/>
    <x v="188"/>
    <x v="2"/>
    <x v="21"/>
    <s v="Salt Lake City"/>
    <x v="2"/>
    <n v="40"/>
    <n v="350"/>
    <x v="162"/>
    <n v="49000"/>
    <n v="0.35"/>
    <x v="0"/>
    <x v="0"/>
    <x v="1"/>
    <n v="400"/>
    <n v="140"/>
    <n v="260"/>
    <x v="0"/>
  </r>
  <r>
    <x v="3"/>
    <n v="1128299"/>
    <x v="188"/>
    <x v="2"/>
    <x v="21"/>
    <s v="Salt Lake City"/>
    <x v="3"/>
    <n v="40"/>
    <n v="200"/>
    <x v="135"/>
    <n v="28000"/>
    <n v="0.35"/>
    <x v="0"/>
    <x v="0"/>
    <x v="1"/>
    <n v="400"/>
    <n v="140"/>
    <n v="260"/>
    <x v="0"/>
  </r>
  <r>
    <x v="3"/>
    <n v="1128299"/>
    <x v="188"/>
    <x v="2"/>
    <x v="21"/>
    <s v="Salt Lake City"/>
    <x v="4"/>
    <n v="45.000000000000007"/>
    <n v="150"/>
    <x v="311"/>
    <n v="27000.000000000007"/>
    <n v="0.4"/>
    <x v="0"/>
    <x v="0"/>
    <x v="1"/>
    <n v="450.00000000000011"/>
    <n v="180.00000000000006"/>
    <n v="270.00000000000006"/>
    <x v="0"/>
  </r>
  <r>
    <x v="3"/>
    <n v="1128299"/>
    <x v="188"/>
    <x v="2"/>
    <x v="21"/>
    <s v="Salt Lake City"/>
    <x v="5"/>
    <n v="40"/>
    <n v="400"/>
    <x v="175"/>
    <n v="48000"/>
    <n v="0.3"/>
    <x v="0"/>
    <x v="0"/>
    <x v="1"/>
    <n v="400"/>
    <n v="120"/>
    <n v="280"/>
    <x v="0"/>
  </r>
  <r>
    <x v="3"/>
    <n v="1128299"/>
    <x v="698"/>
    <x v="2"/>
    <x v="21"/>
    <s v="Salt Lake City"/>
    <x v="0"/>
    <n v="30.000000000000004"/>
    <n v="450"/>
    <x v="142"/>
    <n v="47250.000000000007"/>
    <n v="0.35"/>
    <x v="0"/>
    <x v="1"/>
    <x v="1"/>
    <n v="300.00000000000006"/>
    <n v="105.00000000000001"/>
    <n v="195.00000000000006"/>
    <x v="0"/>
  </r>
  <r>
    <x v="3"/>
    <n v="1128299"/>
    <x v="698"/>
    <x v="2"/>
    <x v="21"/>
    <s v="Salt Lake City"/>
    <x v="1"/>
    <n v="40"/>
    <n v="350"/>
    <x v="162"/>
    <n v="49000"/>
    <n v="0.35"/>
    <x v="0"/>
    <x v="1"/>
    <x v="1"/>
    <n v="400"/>
    <n v="140"/>
    <n v="260"/>
    <x v="0"/>
  </r>
  <r>
    <x v="3"/>
    <n v="1128299"/>
    <x v="698"/>
    <x v="2"/>
    <x v="21"/>
    <s v="Salt Lake City"/>
    <x v="2"/>
    <n v="40"/>
    <n v="350"/>
    <x v="162"/>
    <n v="49000"/>
    <n v="0.35"/>
    <x v="0"/>
    <x v="1"/>
    <x v="1"/>
    <n v="400"/>
    <n v="140"/>
    <n v="260"/>
    <x v="0"/>
  </r>
  <r>
    <x v="3"/>
    <n v="1128299"/>
    <x v="698"/>
    <x v="2"/>
    <x v="22"/>
    <s v="Portland"/>
    <x v="3"/>
    <n v="40"/>
    <n v="200"/>
    <x v="135"/>
    <n v="28000"/>
    <n v="0.35"/>
    <x v="0"/>
    <x v="1"/>
    <x v="1"/>
    <n v="400"/>
    <n v="140"/>
    <n v="260"/>
    <x v="0"/>
  </r>
  <r>
    <x v="3"/>
    <n v="1128299"/>
    <x v="698"/>
    <x v="2"/>
    <x v="22"/>
    <s v="Portland"/>
    <x v="4"/>
    <n v="45.000000000000007"/>
    <n v="125"/>
    <x v="457"/>
    <n v="22500.000000000004"/>
    <n v="0.4"/>
    <x v="0"/>
    <x v="1"/>
    <x v="1"/>
    <n v="450.00000000000006"/>
    <n v="180.00000000000003"/>
    <n v="270"/>
    <x v="0"/>
  </r>
  <r>
    <x v="3"/>
    <n v="1128299"/>
    <x v="698"/>
    <x v="2"/>
    <x v="22"/>
    <s v="Portland"/>
    <x v="5"/>
    <n v="40"/>
    <n v="325"/>
    <x v="197"/>
    <n v="39000"/>
    <n v="0.3"/>
    <x v="0"/>
    <x v="1"/>
    <x v="1"/>
    <n v="400"/>
    <n v="120"/>
    <n v="280"/>
    <x v="0"/>
  </r>
  <r>
    <x v="3"/>
    <n v="1128299"/>
    <x v="228"/>
    <x v="2"/>
    <x v="22"/>
    <s v="Portland"/>
    <x v="0"/>
    <n v="40"/>
    <n v="475"/>
    <x v="237"/>
    <n v="66500"/>
    <n v="0.35"/>
    <x v="0"/>
    <x v="2"/>
    <x v="1"/>
    <n v="400"/>
    <n v="140"/>
    <n v="260"/>
    <x v="0"/>
  </r>
  <r>
    <x v="3"/>
    <n v="1128299"/>
    <x v="228"/>
    <x v="2"/>
    <x v="22"/>
    <s v="Portland"/>
    <x v="1"/>
    <n v="50"/>
    <n v="325"/>
    <x v="133"/>
    <n v="56875"/>
    <n v="0.35"/>
    <x v="0"/>
    <x v="2"/>
    <x v="1"/>
    <n v="500"/>
    <n v="175"/>
    <n v="325"/>
    <x v="0"/>
  </r>
  <r>
    <x v="3"/>
    <n v="1128299"/>
    <x v="228"/>
    <x v="2"/>
    <x v="22"/>
    <s v="Portland"/>
    <x v="2"/>
    <n v="54.999999999999993"/>
    <n v="350"/>
    <x v="239"/>
    <n v="67374.999999999985"/>
    <n v="0.35"/>
    <x v="0"/>
    <x v="2"/>
    <x v="1"/>
    <n v="549.99999999999989"/>
    <n v="192.49999999999997"/>
    <n v="357.49999999999994"/>
    <x v="0"/>
  </r>
  <r>
    <x v="3"/>
    <n v="1128299"/>
    <x v="228"/>
    <x v="2"/>
    <x v="22"/>
    <s v="Portland"/>
    <x v="3"/>
    <n v="50"/>
    <n v="250"/>
    <x v="145"/>
    <n v="43750"/>
    <n v="0.35"/>
    <x v="0"/>
    <x v="2"/>
    <x v="1"/>
    <n v="500"/>
    <n v="175"/>
    <n v="325"/>
    <x v="0"/>
  </r>
  <r>
    <x v="3"/>
    <n v="1128299"/>
    <x v="228"/>
    <x v="2"/>
    <x v="22"/>
    <s v="Portland"/>
    <x v="4"/>
    <n v="55.000000000000007"/>
    <n v="100"/>
    <x v="191"/>
    <n v="22000.000000000004"/>
    <n v="0.4"/>
    <x v="0"/>
    <x v="2"/>
    <x v="1"/>
    <n v="550.00000000000011"/>
    <n v="220.00000000000003"/>
    <n v="330"/>
    <x v="0"/>
  </r>
  <r>
    <x v="3"/>
    <n v="1128299"/>
    <x v="228"/>
    <x v="2"/>
    <x v="22"/>
    <s v="Portland"/>
    <x v="5"/>
    <n v="50"/>
    <n v="300"/>
    <x v="149"/>
    <n v="45000"/>
    <n v="0.3"/>
    <x v="0"/>
    <x v="2"/>
    <x v="1"/>
    <n v="500"/>
    <n v="150"/>
    <n v="350"/>
    <x v="0"/>
  </r>
  <r>
    <x v="3"/>
    <n v="1128299"/>
    <x v="247"/>
    <x v="2"/>
    <x v="22"/>
    <s v="Portland"/>
    <x v="0"/>
    <n v="55.000000000000007"/>
    <n v="475"/>
    <x v="347"/>
    <n v="91437.5"/>
    <n v="0.35"/>
    <x v="0"/>
    <x v="3"/>
    <x v="1"/>
    <n v="550.00000000000011"/>
    <n v="192.5"/>
    <n v="357.50000000000006"/>
    <x v="0"/>
  </r>
  <r>
    <x v="3"/>
    <n v="1128299"/>
    <x v="247"/>
    <x v="2"/>
    <x v="22"/>
    <s v="Portland"/>
    <x v="1"/>
    <n v="60.000000000000007"/>
    <n v="275"/>
    <x v="207"/>
    <n v="57750.000000000007"/>
    <n v="0.35"/>
    <x v="0"/>
    <x v="3"/>
    <x v="1"/>
    <n v="600.00000000000011"/>
    <n v="210.00000000000003"/>
    <n v="390.00000000000011"/>
    <x v="0"/>
  </r>
  <r>
    <x v="3"/>
    <n v="1128299"/>
    <x v="247"/>
    <x v="2"/>
    <x v="22"/>
    <s v="Portland"/>
    <x v="2"/>
    <n v="60.000000000000007"/>
    <n v="325"/>
    <x v="403"/>
    <n v="68250"/>
    <n v="0.35"/>
    <x v="0"/>
    <x v="3"/>
    <x v="1"/>
    <n v="600.00000000000011"/>
    <n v="210"/>
    <n v="390.00000000000011"/>
    <x v="0"/>
  </r>
  <r>
    <x v="3"/>
    <n v="1128299"/>
    <x v="247"/>
    <x v="2"/>
    <x v="22"/>
    <s v="Portland"/>
    <x v="3"/>
    <n v="45.000000000000007"/>
    <n v="225"/>
    <x v="458"/>
    <n v="35437.5"/>
    <n v="0.35"/>
    <x v="0"/>
    <x v="3"/>
    <x v="1"/>
    <n v="450.00000000000006"/>
    <n v="157.5"/>
    <n v="292.50000000000006"/>
    <x v="0"/>
  </r>
  <r>
    <x v="3"/>
    <n v="1128299"/>
    <x v="247"/>
    <x v="2"/>
    <x v="22"/>
    <s v="Portland"/>
    <x v="4"/>
    <n v="50.000000000000014"/>
    <n v="125"/>
    <x v="459"/>
    <n v="25000.000000000007"/>
    <n v="0.4"/>
    <x v="0"/>
    <x v="3"/>
    <x v="1"/>
    <n v="500.00000000000011"/>
    <n v="200.00000000000006"/>
    <n v="300.00000000000006"/>
    <x v="0"/>
  </r>
  <r>
    <x v="3"/>
    <n v="1128299"/>
    <x v="247"/>
    <x v="2"/>
    <x v="22"/>
    <s v="Portland"/>
    <x v="5"/>
    <n v="65.000000000000014"/>
    <n v="300"/>
    <x v="403"/>
    <n v="58500.000000000007"/>
    <n v="0.3"/>
    <x v="0"/>
    <x v="3"/>
    <x v="1"/>
    <n v="650.00000000000011"/>
    <n v="195.00000000000003"/>
    <n v="455.00000000000011"/>
    <x v="0"/>
  </r>
  <r>
    <x v="3"/>
    <n v="1128299"/>
    <x v="278"/>
    <x v="2"/>
    <x v="22"/>
    <s v="Portland"/>
    <x v="0"/>
    <n v="50"/>
    <n v="500"/>
    <x v="53"/>
    <n v="87500"/>
    <n v="0.35"/>
    <x v="0"/>
    <x v="4"/>
    <x v="1"/>
    <n v="500"/>
    <n v="175"/>
    <n v="325"/>
    <x v="0"/>
  </r>
  <r>
    <x v="3"/>
    <n v="1128299"/>
    <x v="278"/>
    <x v="2"/>
    <x v="22"/>
    <s v="Portland"/>
    <x v="1"/>
    <n v="55.000000000000007"/>
    <n v="350"/>
    <x v="137"/>
    <n v="67375"/>
    <n v="0.35"/>
    <x v="0"/>
    <x v="4"/>
    <x v="1"/>
    <n v="550.00000000000011"/>
    <n v="192.5"/>
    <n v="357.50000000000006"/>
    <x v="0"/>
  </r>
  <r>
    <x v="3"/>
    <n v="1128299"/>
    <x v="278"/>
    <x v="2"/>
    <x v="22"/>
    <s v="Portland"/>
    <x v="2"/>
    <n v="55.000000000000007"/>
    <n v="350"/>
    <x v="137"/>
    <n v="67375"/>
    <n v="0.35"/>
    <x v="0"/>
    <x v="4"/>
    <x v="1"/>
    <n v="550.00000000000011"/>
    <n v="192.5"/>
    <n v="357.50000000000006"/>
    <x v="0"/>
  </r>
  <r>
    <x v="3"/>
    <n v="1128299"/>
    <x v="278"/>
    <x v="2"/>
    <x v="22"/>
    <s v="Portland"/>
    <x v="3"/>
    <n v="50"/>
    <n v="275"/>
    <x v="199"/>
    <n v="48125"/>
    <n v="0.35"/>
    <x v="0"/>
    <x v="4"/>
    <x v="1"/>
    <n v="500"/>
    <n v="175"/>
    <n v="325"/>
    <x v="0"/>
  </r>
  <r>
    <x v="3"/>
    <n v="1128299"/>
    <x v="278"/>
    <x v="2"/>
    <x v="22"/>
    <s v="Portland"/>
    <x v="4"/>
    <n v="44.999999999999993"/>
    <n v="175"/>
    <x v="460"/>
    <n v="31499.999999999996"/>
    <n v="0.4"/>
    <x v="0"/>
    <x v="4"/>
    <x v="1"/>
    <n v="449.99999999999994"/>
    <n v="179.99999999999997"/>
    <n v="269.99999999999994"/>
    <x v="0"/>
  </r>
  <r>
    <x v="3"/>
    <n v="1128299"/>
    <x v="278"/>
    <x v="2"/>
    <x v="22"/>
    <s v="Portland"/>
    <x v="5"/>
    <n v="60"/>
    <n v="525"/>
    <x v="39"/>
    <n v="94500"/>
    <n v="0.3"/>
    <x v="0"/>
    <x v="4"/>
    <x v="1"/>
    <n v="600"/>
    <n v="180"/>
    <n v="420"/>
    <x v="0"/>
  </r>
  <r>
    <x v="3"/>
    <n v="1128299"/>
    <x v="308"/>
    <x v="2"/>
    <x v="22"/>
    <s v="Portland"/>
    <x v="0"/>
    <n v="54.999999999999993"/>
    <n v="775"/>
    <x v="461"/>
    <n v="149187.49999999997"/>
    <n v="0.35"/>
    <x v="0"/>
    <x v="11"/>
    <x v="1"/>
    <n v="549.99999999999989"/>
    <n v="192.49999999999997"/>
    <n v="357.5"/>
    <x v="0"/>
  </r>
  <r>
    <x v="3"/>
    <n v="1128299"/>
    <x v="308"/>
    <x v="2"/>
    <x v="22"/>
    <s v="Portland"/>
    <x v="1"/>
    <n v="64.999999999999986"/>
    <n v="650"/>
    <x v="462"/>
    <n v="147874.99999999994"/>
    <n v="0.35"/>
    <x v="0"/>
    <x v="11"/>
    <x v="1"/>
    <n v="649.99999999999977"/>
    <n v="227.49999999999991"/>
    <n v="422.49999999999989"/>
    <x v="0"/>
  </r>
  <r>
    <x v="3"/>
    <n v="1128299"/>
    <x v="308"/>
    <x v="2"/>
    <x v="22"/>
    <s v="Portland"/>
    <x v="2"/>
    <n v="80"/>
    <n v="650"/>
    <x v="98"/>
    <n v="182000"/>
    <n v="0.35"/>
    <x v="0"/>
    <x v="11"/>
    <x v="1"/>
    <n v="800"/>
    <n v="280"/>
    <n v="520"/>
    <x v="0"/>
  </r>
  <r>
    <x v="3"/>
    <n v="1128299"/>
    <x v="308"/>
    <x v="2"/>
    <x v="22"/>
    <s v="Portland"/>
    <x v="3"/>
    <n v="80"/>
    <n v="525"/>
    <x v="81"/>
    <n v="147000"/>
    <n v="0.35"/>
    <x v="0"/>
    <x v="11"/>
    <x v="1"/>
    <n v="800"/>
    <n v="280"/>
    <n v="520"/>
    <x v="0"/>
  </r>
  <r>
    <x v="3"/>
    <n v="1128299"/>
    <x v="308"/>
    <x v="2"/>
    <x v="22"/>
    <s v="Portland"/>
    <x v="4"/>
    <n v="90"/>
    <n v="400"/>
    <x v="11"/>
    <n v="144000"/>
    <n v="0.4"/>
    <x v="0"/>
    <x v="11"/>
    <x v="1"/>
    <n v="900"/>
    <n v="360"/>
    <n v="540"/>
    <x v="0"/>
  </r>
  <r>
    <x v="3"/>
    <n v="1128299"/>
    <x v="308"/>
    <x v="2"/>
    <x v="22"/>
    <s v="Portland"/>
    <x v="5"/>
    <n v="105"/>
    <n v="700"/>
    <x v="463"/>
    <n v="220500"/>
    <n v="0.3"/>
    <x v="0"/>
    <x v="11"/>
    <x v="1"/>
    <n v="1050"/>
    <n v="315"/>
    <n v="735"/>
    <x v="0"/>
  </r>
  <r>
    <x v="3"/>
    <n v="1128299"/>
    <x v="337"/>
    <x v="2"/>
    <x v="22"/>
    <s v="Portland"/>
    <x v="0"/>
    <n v="85"/>
    <n v="850"/>
    <x v="464"/>
    <n v="252874.99999999997"/>
    <n v="0.35"/>
    <x v="0"/>
    <x v="5"/>
    <x v="1"/>
    <n v="850"/>
    <n v="297.49999999999994"/>
    <n v="552.5"/>
    <x v="0"/>
  </r>
  <r>
    <x v="3"/>
    <n v="1128299"/>
    <x v="337"/>
    <x v="2"/>
    <x v="22"/>
    <s v="Portland"/>
    <x v="1"/>
    <n v="90"/>
    <n v="700"/>
    <x v="465"/>
    <n v="220500"/>
    <n v="0.35"/>
    <x v="0"/>
    <x v="5"/>
    <x v="1"/>
    <n v="900"/>
    <n v="315"/>
    <n v="585"/>
    <x v="0"/>
  </r>
  <r>
    <x v="3"/>
    <n v="1128299"/>
    <x v="337"/>
    <x v="2"/>
    <x v="22"/>
    <s v="Portland"/>
    <x v="2"/>
    <n v="90"/>
    <n v="650"/>
    <x v="37"/>
    <n v="204750"/>
    <n v="0.35"/>
    <x v="0"/>
    <x v="5"/>
    <x v="1"/>
    <n v="900"/>
    <n v="315"/>
    <n v="585"/>
    <x v="0"/>
  </r>
  <r>
    <x v="3"/>
    <n v="1128299"/>
    <x v="337"/>
    <x v="2"/>
    <x v="22"/>
    <s v="Portland"/>
    <x v="3"/>
    <n v="85"/>
    <n v="550"/>
    <x v="466"/>
    <n v="163625"/>
    <n v="0.35"/>
    <x v="0"/>
    <x v="5"/>
    <x v="1"/>
    <n v="850"/>
    <n v="297.5"/>
    <n v="552.5"/>
    <x v="0"/>
  </r>
  <r>
    <x v="3"/>
    <n v="1128299"/>
    <x v="337"/>
    <x v="2"/>
    <x v="22"/>
    <s v="Portland"/>
    <x v="4"/>
    <n v="90"/>
    <n v="600"/>
    <x v="4"/>
    <n v="216000"/>
    <n v="0.4"/>
    <x v="0"/>
    <x v="5"/>
    <x v="1"/>
    <n v="900"/>
    <n v="360"/>
    <n v="540"/>
    <x v="0"/>
  </r>
  <r>
    <x v="3"/>
    <n v="1128299"/>
    <x v="337"/>
    <x v="2"/>
    <x v="22"/>
    <s v="Portland"/>
    <x v="5"/>
    <n v="105"/>
    <n v="600"/>
    <x v="465"/>
    <n v="189000"/>
    <n v="0.3"/>
    <x v="0"/>
    <x v="5"/>
    <x v="1"/>
    <n v="1050"/>
    <n v="315"/>
    <n v="735"/>
    <x v="0"/>
  </r>
  <r>
    <x v="3"/>
    <n v="1128299"/>
    <x v="369"/>
    <x v="2"/>
    <x v="22"/>
    <s v="Portland"/>
    <x v="0"/>
    <n v="90"/>
    <n v="800"/>
    <x v="28"/>
    <n v="251999.99999999997"/>
    <n v="0.35"/>
    <x v="0"/>
    <x v="6"/>
    <x v="1"/>
    <n v="900"/>
    <n v="314.99999999999994"/>
    <n v="585"/>
    <x v="0"/>
  </r>
  <r>
    <x v="3"/>
    <n v="1128299"/>
    <x v="369"/>
    <x v="2"/>
    <x v="22"/>
    <s v="Portland"/>
    <x v="1"/>
    <n v="80"/>
    <n v="775"/>
    <x v="95"/>
    <n v="217000"/>
    <n v="0.35"/>
    <x v="0"/>
    <x v="6"/>
    <x v="1"/>
    <n v="800"/>
    <n v="280"/>
    <n v="520"/>
    <x v="0"/>
  </r>
  <r>
    <x v="3"/>
    <n v="1128299"/>
    <x v="369"/>
    <x v="2"/>
    <x v="22"/>
    <s v="Portland"/>
    <x v="2"/>
    <n v="70"/>
    <n v="650"/>
    <x v="111"/>
    <n v="159250"/>
    <n v="0.35"/>
    <x v="0"/>
    <x v="6"/>
    <x v="1"/>
    <n v="700"/>
    <n v="245"/>
    <n v="455"/>
    <x v="0"/>
  </r>
  <r>
    <x v="3"/>
    <n v="1128299"/>
    <x v="369"/>
    <x v="2"/>
    <x v="22"/>
    <s v="Portland"/>
    <x v="3"/>
    <n v="70"/>
    <n v="425"/>
    <x v="43"/>
    <n v="104125"/>
    <n v="0.35"/>
    <x v="0"/>
    <x v="6"/>
    <x v="1"/>
    <n v="700"/>
    <n v="245"/>
    <n v="455"/>
    <x v="0"/>
  </r>
  <r>
    <x v="3"/>
    <n v="1128299"/>
    <x v="369"/>
    <x v="2"/>
    <x v="22"/>
    <s v="Portland"/>
    <x v="4"/>
    <n v="70"/>
    <n v="425"/>
    <x v="43"/>
    <n v="119000"/>
    <n v="0.4"/>
    <x v="0"/>
    <x v="6"/>
    <x v="1"/>
    <n v="700"/>
    <n v="280"/>
    <n v="420"/>
    <x v="0"/>
  </r>
  <r>
    <x v="3"/>
    <n v="1128299"/>
    <x v="369"/>
    <x v="2"/>
    <x v="22"/>
    <s v="Portland"/>
    <x v="5"/>
    <n v="75"/>
    <n v="250"/>
    <x v="205"/>
    <n v="56250"/>
    <n v="0.3"/>
    <x v="0"/>
    <x v="6"/>
    <x v="1"/>
    <n v="750"/>
    <n v="225"/>
    <n v="525"/>
    <x v="0"/>
  </r>
  <r>
    <x v="3"/>
    <n v="1128299"/>
    <x v="401"/>
    <x v="2"/>
    <x v="22"/>
    <s v="Portland"/>
    <x v="0"/>
    <n v="50.000000000000014"/>
    <n v="450"/>
    <x v="467"/>
    <n v="78750.000000000015"/>
    <n v="0.35"/>
    <x v="0"/>
    <x v="7"/>
    <x v="1"/>
    <n v="500.00000000000011"/>
    <n v="175.00000000000003"/>
    <n v="325.00000000000011"/>
    <x v="0"/>
  </r>
  <r>
    <x v="3"/>
    <n v="1128299"/>
    <x v="401"/>
    <x v="2"/>
    <x v="22"/>
    <s v="Portland"/>
    <x v="1"/>
    <n v="55.000000000000014"/>
    <n v="450"/>
    <x v="468"/>
    <n v="86625.000000000015"/>
    <n v="0.35"/>
    <x v="0"/>
    <x v="7"/>
    <x v="1"/>
    <n v="550.00000000000011"/>
    <n v="192.50000000000003"/>
    <n v="357.50000000000011"/>
    <x v="0"/>
  </r>
  <r>
    <x v="3"/>
    <n v="1128299"/>
    <x v="401"/>
    <x v="2"/>
    <x v="22"/>
    <s v="Portland"/>
    <x v="2"/>
    <n v="50.000000000000014"/>
    <n v="250"/>
    <x v="382"/>
    <n v="43750.000000000007"/>
    <n v="0.35"/>
    <x v="0"/>
    <x v="7"/>
    <x v="1"/>
    <n v="500.00000000000011"/>
    <n v="175.00000000000003"/>
    <n v="325.00000000000011"/>
    <x v="0"/>
  </r>
  <r>
    <x v="3"/>
    <n v="1128299"/>
    <x v="401"/>
    <x v="2"/>
    <x v="22"/>
    <s v="Portland"/>
    <x v="3"/>
    <n v="50.000000000000014"/>
    <n v="200"/>
    <x v="336"/>
    <n v="35000.000000000007"/>
    <n v="0.35"/>
    <x v="0"/>
    <x v="7"/>
    <x v="1"/>
    <n v="500.00000000000017"/>
    <n v="175.00000000000003"/>
    <n v="325.00000000000011"/>
    <x v="0"/>
  </r>
  <r>
    <x v="3"/>
    <n v="1128299"/>
    <x v="401"/>
    <x v="2"/>
    <x v="22"/>
    <s v="Portland"/>
    <x v="4"/>
    <n v="60.000000000000007"/>
    <n v="225"/>
    <x v="142"/>
    <n v="54000.000000000015"/>
    <n v="0.4"/>
    <x v="0"/>
    <x v="7"/>
    <x v="1"/>
    <n v="600.00000000000011"/>
    <n v="240.00000000000006"/>
    <n v="360.00000000000006"/>
    <x v="0"/>
  </r>
  <r>
    <x v="3"/>
    <n v="1128299"/>
    <x v="401"/>
    <x v="2"/>
    <x v="22"/>
    <s v="Portland"/>
    <x v="5"/>
    <n v="44.999999999999993"/>
    <n v="250"/>
    <x v="469"/>
    <n v="33749.999999999993"/>
    <n v="0.3"/>
    <x v="0"/>
    <x v="7"/>
    <x v="1"/>
    <n v="449.99999999999994"/>
    <n v="134.99999999999997"/>
    <n v="315"/>
    <x v="0"/>
  </r>
  <r>
    <x v="3"/>
    <n v="1128299"/>
    <x v="430"/>
    <x v="2"/>
    <x v="22"/>
    <s v="Portland"/>
    <x v="0"/>
    <n v="40"/>
    <n v="350"/>
    <x v="162"/>
    <n v="49000"/>
    <n v="0.35"/>
    <x v="0"/>
    <x v="8"/>
    <x v="1"/>
    <n v="400"/>
    <n v="140"/>
    <n v="260"/>
    <x v="0"/>
  </r>
  <r>
    <x v="3"/>
    <n v="1128299"/>
    <x v="430"/>
    <x v="2"/>
    <x v="22"/>
    <s v="Portland"/>
    <x v="1"/>
    <n v="55.000000000000014"/>
    <n v="525"/>
    <x v="171"/>
    <n v="101062.50000000001"/>
    <n v="0.35"/>
    <x v="0"/>
    <x v="8"/>
    <x v="1"/>
    <n v="550.00000000000011"/>
    <n v="192.50000000000003"/>
    <n v="357.50000000000011"/>
    <x v="0"/>
  </r>
  <r>
    <x v="3"/>
    <n v="1128299"/>
    <x v="430"/>
    <x v="2"/>
    <x v="22"/>
    <s v="Portland"/>
    <x v="2"/>
    <n v="50.000000000000014"/>
    <n v="350"/>
    <x v="470"/>
    <n v="61250.000000000015"/>
    <n v="0.35"/>
    <x v="0"/>
    <x v="8"/>
    <x v="1"/>
    <n v="500.00000000000017"/>
    <n v="175.00000000000003"/>
    <n v="325.00000000000011"/>
    <x v="0"/>
  </r>
  <r>
    <x v="3"/>
    <n v="1128299"/>
    <x v="430"/>
    <x v="2"/>
    <x v="22"/>
    <s v="Portland"/>
    <x v="3"/>
    <n v="45.000000000000007"/>
    <n v="325"/>
    <x v="138"/>
    <n v="51187.500000000007"/>
    <n v="0.35"/>
    <x v="0"/>
    <x v="8"/>
    <x v="1"/>
    <n v="450.00000000000011"/>
    <n v="157.50000000000003"/>
    <n v="292.50000000000011"/>
    <x v="0"/>
  </r>
  <r>
    <x v="3"/>
    <n v="1128299"/>
    <x v="430"/>
    <x v="2"/>
    <x v="22"/>
    <s v="Portland"/>
    <x v="4"/>
    <n v="55.000000000000007"/>
    <n v="300"/>
    <x v="207"/>
    <n v="66000.000000000015"/>
    <n v="0.4"/>
    <x v="0"/>
    <x v="8"/>
    <x v="1"/>
    <n v="550.00000000000011"/>
    <n v="220.00000000000006"/>
    <n v="330.00000000000006"/>
    <x v="0"/>
  </r>
  <r>
    <x v="3"/>
    <n v="1128299"/>
    <x v="430"/>
    <x v="2"/>
    <x v="22"/>
    <s v="Portland"/>
    <x v="5"/>
    <n v="60.000000000000007"/>
    <n v="350"/>
    <x v="163"/>
    <n v="63000.000000000007"/>
    <n v="0.3"/>
    <x v="0"/>
    <x v="8"/>
    <x v="1"/>
    <n v="600.00000000000011"/>
    <n v="180.00000000000003"/>
    <n v="420.00000000000006"/>
    <x v="0"/>
  </r>
  <r>
    <x v="3"/>
    <n v="1128299"/>
    <x v="461"/>
    <x v="2"/>
    <x v="22"/>
    <s v="Portland"/>
    <x v="0"/>
    <n v="45.000000000000007"/>
    <n v="575"/>
    <x v="331"/>
    <n v="90562.5"/>
    <n v="0.35"/>
    <x v="0"/>
    <x v="9"/>
    <x v="1"/>
    <n v="450.00000000000006"/>
    <n v="157.5"/>
    <n v="292.50000000000006"/>
    <x v="0"/>
  </r>
  <r>
    <x v="3"/>
    <n v="1128299"/>
    <x v="461"/>
    <x v="2"/>
    <x v="22"/>
    <s v="Portland"/>
    <x v="1"/>
    <n v="50.000000000000014"/>
    <n v="650"/>
    <x v="445"/>
    <n v="113750.00000000003"/>
    <n v="0.35"/>
    <x v="0"/>
    <x v="9"/>
    <x v="1"/>
    <n v="500.00000000000017"/>
    <n v="175.00000000000006"/>
    <n v="325.00000000000011"/>
    <x v="0"/>
  </r>
  <r>
    <x v="3"/>
    <n v="1128299"/>
    <x v="461"/>
    <x v="2"/>
    <x v="22"/>
    <s v="Portland"/>
    <x v="2"/>
    <n v="45.000000000000007"/>
    <n v="475"/>
    <x v="455"/>
    <n v="74812.5"/>
    <n v="0.35"/>
    <x v="0"/>
    <x v="9"/>
    <x v="1"/>
    <n v="450.00000000000006"/>
    <n v="157.5"/>
    <n v="292.50000000000006"/>
    <x v="0"/>
  </r>
  <r>
    <x v="3"/>
    <n v="1128299"/>
    <x v="461"/>
    <x v="2"/>
    <x v="22"/>
    <s v="Portland"/>
    <x v="3"/>
    <n v="55.000000000000014"/>
    <n v="450"/>
    <x v="468"/>
    <n v="86625.000000000015"/>
    <n v="0.35"/>
    <x v="0"/>
    <x v="9"/>
    <x v="1"/>
    <n v="550.00000000000011"/>
    <n v="192.50000000000003"/>
    <n v="357.50000000000011"/>
    <x v="0"/>
  </r>
  <r>
    <x v="3"/>
    <n v="1128299"/>
    <x v="461"/>
    <x v="2"/>
    <x v="22"/>
    <s v="Portland"/>
    <x v="4"/>
    <n v="75.000000000000014"/>
    <n v="425"/>
    <x v="262"/>
    <n v="127500.00000000003"/>
    <n v="0.4"/>
    <x v="0"/>
    <x v="9"/>
    <x v="1"/>
    <n v="750.00000000000011"/>
    <n v="300.00000000000006"/>
    <n v="450.00000000000006"/>
    <x v="0"/>
  </r>
  <r>
    <x v="3"/>
    <n v="1128299"/>
    <x v="461"/>
    <x v="2"/>
    <x v="22"/>
    <s v="Portland"/>
    <x v="5"/>
    <n v="80.000000000000014"/>
    <n v="550"/>
    <x v="115"/>
    <n v="132000"/>
    <n v="0.3"/>
    <x v="0"/>
    <x v="9"/>
    <x v="1"/>
    <n v="800.00000000000011"/>
    <n v="240"/>
    <n v="560.00000000000011"/>
    <x v="0"/>
  </r>
  <r>
    <x v="3"/>
    <n v="1128299"/>
    <x v="490"/>
    <x v="2"/>
    <x v="22"/>
    <s v="Portland"/>
    <x v="0"/>
    <n v="65.000000000000014"/>
    <n v="750"/>
    <x v="471"/>
    <n v="170625.00000000003"/>
    <n v="0.35"/>
    <x v="0"/>
    <x v="10"/>
    <x v="1"/>
    <n v="650.00000000000011"/>
    <n v="227.50000000000003"/>
    <n v="422.50000000000017"/>
    <x v="0"/>
  </r>
  <r>
    <x v="3"/>
    <n v="1128299"/>
    <x v="490"/>
    <x v="2"/>
    <x v="22"/>
    <s v="Portland"/>
    <x v="1"/>
    <n v="75.000000000000028"/>
    <n v="750"/>
    <x v="472"/>
    <n v="196875.00000000006"/>
    <n v="0.35"/>
    <x v="0"/>
    <x v="10"/>
    <x v="1"/>
    <n v="750.00000000000034"/>
    <n v="262.50000000000006"/>
    <n v="487.50000000000023"/>
    <x v="0"/>
  </r>
  <r>
    <x v="3"/>
    <n v="1128299"/>
    <x v="490"/>
    <x v="2"/>
    <x v="22"/>
    <s v="Portland"/>
    <x v="2"/>
    <n v="70.000000000000014"/>
    <n v="550"/>
    <x v="106"/>
    <n v="134750"/>
    <n v="0.35"/>
    <x v="0"/>
    <x v="10"/>
    <x v="1"/>
    <n v="700.00000000000011"/>
    <n v="245"/>
    <n v="455.00000000000011"/>
    <x v="0"/>
  </r>
  <r>
    <x v="3"/>
    <n v="1128299"/>
    <x v="490"/>
    <x v="2"/>
    <x v="22"/>
    <s v="Portland"/>
    <x v="3"/>
    <n v="70.000000000000014"/>
    <n v="550"/>
    <x v="106"/>
    <n v="134750"/>
    <n v="0.35"/>
    <x v="0"/>
    <x v="10"/>
    <x v="1"/>
    <n v="700.00000000000011"/>
    <n v="245"/>
    <n v="455.00000000000011"/>
    <x v="0"/>
  </r>
  <r>
    <x v="3"/>
    <n v="1128299"/>
    <x v="490"/>
    <x v="2"/>
    <x v="22"/>
    <s v="Portland"/>
    <x v="4"/>
    <n v="80.000000000000014"/>
    <n v="475"/>
    <x v="473"/>
    <n v="152000.00000000003"/>
    <n v="0.4"/>
    <x v="0"/>
    <x v="10"/>
    <x v="1"/>
    <n v="800.00000000000011"/>
    <n v="320.00000000000006"/>
    <n v="480.00000000000006"/>
    <x v="0"/>
  </r>
  <r>
    <x v="3"/>
    <n v="1128299"/>
    <x v="490"/>
    <x v="2"/>
    <x v="22"/>
    <s v="Portland"/>
    <x v="5"/>
    <n v="85.000000000000014"/>
    <n v="575"/>
    <x v="269"/>
    <n v="146625"/>
    <n v="0.3"/>
    <x v="0"/>
    <x v="10"/>
    <x v="1"/>
    <n v="850.00000000000011"/>
    <n v="255"/>
    <n v="595.00000000000011"/>
    <x v="0"/>
  </r>
  <r>
    <x v="3"/>
    <n v="1128299"/>
    <x v="181"/>
    <x v="2"/>
    <x v="22"/>
    <s v="Portland"/>
    <x v="0"/>
    <n v="35"/>
    <n v="400"/>
    <x v="162"/>
    <n v="55999.999999999993"/>
    <n v="0.39999999999999997"/>
    <x v="0"/>
    <x v="0"/>
    <x v="1"/>
    <n v="350"/>
    <n v="139.99999999999997"/>
    <n v="210"/>
    <x v="0"/>
  </r>
  <r>
    <x v="3"/>
    <n v="1128299"/>
    <x v="181"/>
    <x v="2"/>
    <x v="22"/>
    <s v="Portland"/>
    <x v="1"/>
    <n v="45"/>
    <n v="400"/>
    <x v="210"/>
    <n v="72000"/>
    <n v="0.39999999999999997"/>
    <x v="0"/>
    <x v="0"/>
    <x v="1"/>
    <n v="450"/>
    <n v="180"/>
    <n v="270"/>
    <x v="0"/>
  </r>
  <r>
    <x v="3"/>
    <n v="1128299"/>
    <x v="181"/>
    <x v="2"/>
    <x v="22"/>
    <s v="Portland"/>
    <x v="2"/>
    <n v="45"/>
    <n v="400"/>
    <x v="210"/>
    <n v="72000"/>
    <n v="0.39999999999999997"/>
    <x v="0"/>
    <x v="0"/>
    <x v="1"/>
    <n v="450"/>
    <n v="180"/>
    <n v="270"/>
    <x v="0"/>
  </r>
  <r>
    <x v="3"/>
    <n v="1128299"/>
    <x v="181"/>
    <x v="2"/>
    <x v="22"/>
    <s v="Portland"/>
    <x v="3"/>
    <n v="45"/>
    <n v="250"/>
    <x v="128"/>
    <n v="44999.999999999993"/>
    <n v="0.39999999999999997"/>
    <x v="0"/>
    <x v="0"/>
    <x v="1"/>
    <n v="450"/>
    <n v="179.99999999999997"/>
    <n v="270"/>
    <x v="0"/>
  </r>
  <r>
    <x v="3"/>
    <n v="1128299"/>
    <x v="181"/>
    <x v="2"/>
    <x v="22"/>
    <s v="Portland"/>
    <x v="4"/>
    <n v="50.000000000000014"/>
    <n v="200"/>
    <x v="336"/>
    <n v="45000.000000000015"/>
    <n v="0.45"/>
    <x v="0"/>
    <x v="0"/>
    <x v="1"/>
    <n v="500.00000000000017"/>
    <n v="225.00000000000009"/>
    <n v="275.00000000000006"/>
    <x v="0"/>
  </r>
  <r>
    <x v="3"/>
    <n v="1128299"/>
    <x v="181"/>
    <x v="2"/>
    <x v="22"/>
    <s v="Portland"/>
    <x v="5"/>
    <n v="45"/>
    <n v="450"/>
    <x v="161"/>
    <n v="70875"/>
    <n v="0.35"/>
    <x v="0"/>
    <x v="0"/>
    <x v="1"/>
    <n v="450"/>
    <n v="157.5"/>
    <n v="292.5"/>
    <x v="0"/>
  </r>
  <r>
    <x v="3"/>
    <n v="1128299"/>
    <x v="212"/>
    <x v="2"/>
    <x v="22"/>
    <s v="Portland"/>
    <x v="0"/>
    <n v="35"/>
    <n v="500"/>
    <x v="160"/>
    <n v="70000"/>
    <n v="0.39999999999999997"/>
    <x v="0"/>
    <x v="1"/>
    <x v="1"/>
    <n v="350"/>
    <n v="140"/>
    <n v="210"/>
    <x v="0"/>
  </r>
  <r>
    <x v="3"/>
    <n v="1128299"/>
    <x v="212"/>
    <x v="2"/>
    <x v="22"/>
    <s v="Portland"/>
    <x v="1"/>
    <n v="45"/>
    <n v="400"/>
    <x v="210"/>
    <n v="72000"/>
    <n v="0.39999999999999997"/>
    <x v="0"/>
    <x v="1"/>
    <x v="1"/>
    <n v="450"/>
    <n v="180"/>
    <n v="270"/>
    <x v="0"/>
  </r>
  <r>
    <x v="3"/>
    <n v="1128299"/>
    <x v="212"/>
    <x v="2"/>
    <x v="22"/>
    <s v="Portland"/>
    <x v="2"/>
    <n v="45"/>
    <n v="400"/>
    <x v="210"/>
    <n v="72000"/>
    <n v="0.39999999999999997"/>
    <x v="0"/>
    <x v="1"/>
    <x v="1"/>
    <n v="450"/>
    <n v="180"/>
    <n v="270"/>
    <x v="0"/>
  </r>
  <r>
    <x v="3"/>
    <n v="1128299"/>
    <x v="212"/>
    <x v="1"/>
    <x v="23"/>
    <s v="New Orleans"/>
    <x v="3"/>
    <n v="45"/>
    <n v="250"/>
    <x v="128"/>
    <n v="44999.999999999993"/>
    <n v="0.39999999999999997"/>
    <x v="0"/>
    <x v="1"/>
    <x v="1"/>
    <n v="450"/>
    <n v="179.99999999999997"/>
    <n v="270"/>
    <x v="0"/>
  </r>
  <r>
    <x v="3"/>
    <n v="1128299"/>
    <x v="212"/>
    <x v="1"/>
    <x v="23"/>
    <s v="New Orleans"/>
    <x v="4"/>
    <n v="50.000000000000014"/>
    <n v="175"/>
    <x v="493"/>
    <n v="39375.000000000015"/>
    <n v="0.45"/>
    <x v="0"/>
    <x v="1"/>
    <x v="1"/>
    <n v="500.00000000000017"/>
    <n v="225.00000000000009"/>
    <n v="275.00000000000006"/>
    <x v="0"/>
  </r>
  <r>
    <x v="3"/>
    <n v="1128299"/>
    <x v="212"/>
    <x v="1"/>
    <x v="23"/>
    <s v="New Orleans"/>
    <x v="5"/>
    <n v="45"/>
    <n v="375"/>
    <x v="156"/>
    <n v="59062.499999999993"/>
    <n v="0.35"/>
    <x v="0"/>
    <x v="1"/>
    <x v="1"/>
    <n v="450"/>
    <n v="157.49999999999997"/>
    <n v="292.5"/>
    <x v="0"/>
  </r>
  <r>
    <x v="3"/>
    <n v="1128299"/>
    <x v="221"/>
    <x v="1"/>
    <x v="23"/>
    <s v="New Orleans"/>
    <x v="0"/>
    <n v="45"/>
    <n v="525"/>
    <x v="44"/>
    <n v="94499.999999999985"/>
    <n v="0.39999999999999997"/>
    <x v="0"/>
    <x v="2"/>
    <x v="1"/>
    <n v="450"/>
    <n v="179.99999999999997"/>
    <n v="270"/>
    <x v="0"/>
  </r>
  <r>
    <x v="3"/>
    <n v="1128299"/>
    <x v="221"/>
    <x v="1"/>
    <x v="23"/>
    <s v="New Orleans"/>
    <x v="1"/>
    <n v="55.000000000000007"/>
    <n v="375"/>
    <x v="141"/>
    <n v="82500"/>
    <n v="0.39999999999999997"/>
    <x v="0"/>
    <x v="2"/>
    <x v="1"/>
    <n v="550.00000000000011"/>
    <n v="220"/>
    <n v="330.00000000000006"/>
    <x v="0"/>
  </r>
  <r>
    <x v="3"/>
    <n v="1128299"/>
    <x v="221"/>
    <x v="1"/>
    <x v="23"/>
    <s v="New Orleans"/>
    <x v="2"/>
    <n v="60"/>
    <n v="400"/>
    <x v="49"/>
    <n v="95999.999999999985"/>
    <n v="0.39999999999999997"/>
    <x v="0"/>
    <x v="2"/>
    <x v="1"/>
    <n v="600"/>
    <n v="239.99999999999997"/>
    <n v="360"/>
    <x v="0"/>
  </r>
  <r>
    <x v="3"/>
    <n v="1128299"/>
    <x v="221"/>
    <x v="1"/>
    <x v="23"/>
    <s v="New Orleans"/>
    <x v="3"/>
    <n v="55.000000000000007"/>
    <n v="300"/>
    <x v="207"/>
    <n v="66000"/>
    <n v="0.39999999999999997"/>
    <x v="0"/>
    <x v="2"/>
    <x v="1"/>
    <n v="550.00000000000011"/>
    <n v="220"/>
    <n v="330.00000000000011"/>
    <x v="0"/>
  </r>
  <r>
    <x v="3"/>
    <n v="1128299"/>
    <x v="221"/>
    <x v="1"/>
    <x v="23"/>
    <s v="New Orleans"/>
    <x v="4"/>
    <n v="60.000000000000007"/>
    <n v="150"/>
    <x v="381"/>
    <n v="40500.000000000007"/>
    <n v="0.45"/>
    <x v="0"/>
    <x v="2"/>
    <x v="1"/>
    <n v="600.00000000000011"/>
    <n v="270.00000000000006"/>
    <n v="330.00000000000006"/>
    <x v="0"/>
  </r>
  <r>
    <x v="3"/>
    <n v="1128299"/>
    <x v="221"/>
    <x v="1"/>
    <x v="23"/>
    <s v="New Orleans"/>
    <x v="5"/>
    <n v="45"/>
    <n v="350"/>
    <x v="154"/>
    <n v="55125"/>
    <n v="0.35"/>
    <x v="0"/>
    <x v="2"/>
    <x v="1"/>
    <n v="450"/>
    <n v="157.5"/>
    <n v="292.5"/>
    <x v="0"/>
  </r>
  <r>
    <x v="3"/>
    <n v="1128299"/>
    <x v="240"/>
    <x v="1"/>
    <x v="23"/>
    <s v="New Orleans"/>
    <x v="0"/>
    <n v="50"/>
    <n v="525"/>
    <x v="47"/>
    <n v="104999.99999999999"/>
    <n v="0.39999999999999997"/>
    <x v="0"/>
    <x v="3"/>
    <x v="1"/>
    <n v="500"/>
    <n v="199.99999999999997"/>
    <n v="300"/>
    <x v="0"/>
  </r>
  <r>
    <x v="3"/>
    <n v="1128299"/>
    <x v="240"/>
    <x v="1"/>
    <x v="23"/>
    <s v="New Orleans"/>
    <x v="1"/>
    <n v="55.000000000000007"/>
    <n v="325"/>
    <x v="256"/>
    <n v="71500"/>
    <n v="0.39999999999999997"/>
    <x v="0"/>
    <x v="3"/>
    <x v="1"/>
    <n v="550.00000000000011"/>
    <n v="220"/>
    <n v="330.00000000000011"/>
    <x v="0"/>
  </r>
  <r>
    <x v="3"/>
    <n v="1128299"/>
    <x v="240"/>
    <x v="1"/>
    <x v="23"/>
    <s v="New Orleans"/>
    <x v="2"/>
    <n v="55.000000000000007"/>
    <n v="375"/>
    <x v="141"/>
    <n v="82500"/>
    <n v="0.39999999999999997"/>
    <x v="0"/>
    <x v="3"/>
    <x v="1"/>
    <n v="550.00000000000011"/>
    <n v="220"/>
    <n v="330.00000000000006"/>
    <x v="0"/>
  </r>
  <r>
    <x v="3"/>
    <n v="1128299"/>
    <x v="240"/>
    <x v="1"/>
    <x v="23"/>
    <s v="New Orleans"/>
    <x v="3"/>
    <n v="40.000000000000007"/>
    <n v="275"/>
    <x v="131"/>
    <n v="44000"/>
    <n v="0.39999999999999997"/>
    <x v="0"/>
    <x v="3"/>
    <x v="1"/>
    <n v="400.00000000000006"/>
    <n v="160"/>
    <n v="240.00000000000006"/>
    <x v="0"/>
  </r>
  <r>
    <x v="3"/>
    <n v="1128299"/>
    <x v="240"/>
    <x v="1"/>
    <x v="23"/>
    <s v="New Orleans"/>
    <x v="4"/>
    <n v="45.000000000000014"/>
    <n v="175"/>
    <x v="535"/>
    <n v="35437.500000000015"/>
    <n v="0.45"/>
    <x v="0"/>
    <x v="3"/>
    <x v="1"/>
    <n v="450.00000000000017"/>
    <n v="202.50000000000009"/>
    <n v="247.50000000000009"/>
    <x v="0"/>
  </r>
  <r>
    <x v="3"/>
    <n v="1128299"/>
    <x v="240"/>
    <x v="1"/>
    <x v="23"/>
    <s v="New Orleans"/>
    <x v="5"/>
    <n v="60.000000000000007"/>
    <n v="350"/>
    <x v="163"/>
    <n v="73500"/>
    <n v="0.35"/>
    <x v="0"/>
    <x v="3"/>
    <x v="1"/>
    <n v="600.00000000000011"/>
    <n v="210"/>
    <n v="390.00000000000006"/>
    <x v="0"/>
  </r>
  <r>
    <x v="3"/>
    <n v="1128299"/>
    <x v="271"/>
    <x v="1"/>
    <x v="23"/>
    <s v="New Orleans"/>
    <x v="0"/>
    <n v="45"/>
    <n v="550"/>
    <x v="112"/>
    <n v="98999.999999999985"/>
    <n v="0.39999999999999997"/>
    <x v="0"/>
    <x v="4"/>
    <x v="1"/>
    <n v="450"/>
    <n v="179.99999999999997"/>
    <n v="270"/>
    <x v="0"/>
  </r>
  <r>
    <x v="3"/>
    <n v="1128299"/>
    <x v="271"/>
    <x v="1"/>
    <x v="23"/>
    <s v="New Orleans"/>
    <x v="1"/>
    <n v="50"/>
    <n v="400"/>
    <x v="46"/>
    <n v="80000"/>
    <n v="0.39999999999999997"/>
    <x v="0"/>
    <x v="4"/>
    <x v="1"/>
    <n v="500"/>
    <n v="200"/>
    <n v="300"/>
    <x v="0"/>
  </r>
  <r>
    <x v="3"/>
    <n v="1128299"/>
    <x v="271"/>
    <x v="1"/>
    <x v="23"/>
    <s v="New Orleans"/>
    <x v="2"/>
    <n v="50"/>
    <n v="400"/>
    <x v="46"/>
    <n v="80000"/>
    <n v="0.39999999999999997"/>
    <x v="0"/>
    <x v="4"/>
    <x v="1"/>
    <n v="500"/>
    <n v="200"/>
    <n v="300"/>
    <x v="0"/>
  </r>
  <r>
    <x v="3"/>
    <n v="1128299"/>
    <x v="271"/>
    <x v="1"/>
    <x v="23"/>
    <s v="New Orleans"/>
    <x v="3"/>
    <n v="45"/>
    <n v="325"/>
    <x v="326"/>
    <n v="58499.999999999993"/>
    <n v="0.39999999999999997"/>
    <x v="0"/>
    <x v="4"/>
    <x v="1"/>
    <n v="450"/>
    <n v="179.99999999999997"/>
    <n v="270"/>
    <x v="0"/>
  </r>
  <r>
    <x v="3"/>
    <n v="1128299"/>
    <x v="271"/>
    <x v="1"/>
    <x v="23"/>
    <s v="New Orleans"/>
    <x v="4"/>
    <n v="40"/>
    <n v="225"/>
    <x v="125"/>
    <n v="40500"/>
    <n v="0.45"/>
    <x v="0"/>
    <x v="4"/>
    <x v="1"/>
    <n v="400"/>
    <n v="180"/>
    <n v="220"/>
    <x v="0"/>
  </r>
  <r>
    <x v="3"/>
    <n v="1128299"/>
    <x v="271"/>
    <x v="1"/>
    <x v="23"/>
    <s v="New Orleans"/>
    <x v="5"/>
    <n v="65"/>
    <n v="575"/>
    <x v="91"/>
    <n v="130812.49999999999"/>
    <n v="0.35"/>
    <x v="2"/>
    <x v="4"/>
    <x v="1"/>
    <n v="650"/>
    <n v="227.49999999999997"/>
    <n v="422.5"/>
    <x v="0"/>
  </r>
  <r>
    <x v="3"/>
    <n v="1128299"/>
    <x v="301"/>
    <x v="1"/>
    <x v="23"/>
    <s v="New Orleans"/>
    <x v="0"/>
    <n v="60"/>
    <n v="825"/>
    <x v="14"/>
    <n v="197999.99999999997"/>
    <n v="0.39999999999999997"/>
    <x v="2"/>
    <x v="11"/>
    <x v="1"/>
    <n v="600"/>
    <n v="239.99999999999997"/>
    <n v="360"/>
    <x v="0"/>
  </r>
  <r>
    <x v="3"/>
    <n v="1128299"/>
    <x v="301"/>
    <x v="1"/>
    <x v="23"/>
    <s v="New Orleans"/>
    <x v="1"/>
    <n v="70"/>
    <n v="700"/>
    <x v="109"/>
    <n v="195999.99999999997"/>
    <n v="0.39999999999999997"/>
    <x v="2"/>
    <x v="11"/>
    <x v="1"/>
    <n v="700"/>
    <n v="279.99999999999994"/>
    <n v="420"/>
    <x v="0"/>
  </r>
  <r>
    <x v="3"/>
    <n v="1128299"/>
    <x v="301"/>
    <x v="1"/>
    <x v="23"/>
    <s v="New Orleans"/>
    <x v="2"/>
    <n v="85"/>
    <n v="700"/>
    <x v="300"/>
    <n v="237999.99999999997"/>
    <n v="0.39999999999999997"/>
    <x v="2"/>
    <x v="11"/>
    <x v="1"/>
    <n v="850"/>
    <n v="339.99999999999994"/>
    <n v="510"/>
    <x v="0"/>
  </r>
  <r>
    <x v="3"/>
    <n v="1128299"/>
    <x v="301"/>
    <x v="1"/>
    <x v="23"/>
    <s v="New Orleans"/>
    <x v="3"/>
    <n v="85"/>
    <n v="575"/>
    <x v="426"/>
    <n v="195499.99999999997"/>
    <n v="0.39999999999999997"/>
    <x v="2"/>
    <x v="11"/>
    <x v="1"/>
    <n v="850"/>
    <n v="339.99999999999994"/>
    <n v="510"/>
    <x v="0"/>
  </r>
  <r>
    <x v="3"/>
    <n v="1128299"/>
    <x v="301"/>
    <x v="1"/>
    <x v="23"/>
    <s v="New Orleans"/>
    <x v="4"/>
    <n v="95"/>
    <n v="450"/>
    <x v="59"/>
    <n v="192375"/>
    <n v="0.45"/>
    <x v="2"/>
    <x v="11"/>
    <x v="1"/>
    <n v="950"/>
    <n v="427.5"/>
    <n v="522.5"/>
    <x v="0"/>
  </r>
  <r>
    <x v="3"/>
    <n v="1128299"/>
    <x v="301"/>
    <x v="1"/>
    <x v="23"/>
    <s v="New Orleans"/>
    <x v="5"/>
    <n v="110.00000000000001"/>
    <n v="750"/>
    <x v="427"/>
    <n v="288750"/>
    <n v="0.35"/>
    <x v="2"/>
    <x v="11"/>
    <x v="1"/>
    <n v="1100.0000000000002"/>
    <n v="385"/>
    <n v="715.00000000000011"/>
    <x v="0"/>
  </r>
  <r>
    <x v="3"/>
    <n v="1128299"/>
    <x v="330"/>
    <x v="1"/>
    <x v="23"/>
    <s v="New Orleans"/>
    <x v="0"/>
    <n v="90"/>
    <n v="900"/>
    <x v="428"/>
    <n v="324000"/>
    <n v="0.39999999999999997"/>
    <x v="2"/>
    <x v="5"/>
    <x v="1"/>
    <n v="900"/>
    <n v="360"/>
    <n v="540"/>
    <x v="0"/>
  </r>
  <r>
    <x v="3"/>
    <n v="1128299"/>
    <x v="330"/>
    <x v="1"/>
    <x v="23"/>
    <s v="New Orleans"/>
    <x v="1"/>
    <n v="95"/>
    <n v="750"/>
    <x v="429"/>
    <n v="285000"/>
    <n v="0.39999999999999997"/>
    <x v="2"/>
    <x v="5"/>
    <x v="1"/>
    <n v="950"/>
    <n v="380"/>
    <n v="570"/>
    <x v="0"/>
  </r>
  <r>
    <x v="3"/>
    <n v="1128299"/>
    <x v="330"/>
    <x v="1"/>
    <x v="23"/>
    <s v="New Orleans"/>
    <x v="2"/>
    <n v="95"/>
    <n v="700"/>
    <x v="430"/>
    <n v="266000"/>
    <n v="0.39999999999999997"/>
    <x v="2"/>
    <x v="5"/>
    <x v="1"/>
    <n v="950"/>
    <n v="380"/>
    <n v="570"/>
    <x v="0"/>
  </r>
  <r>
    <x v="3"/>
    <n v="1128299"/>
    <x v="330"/>
    <x v="1"/>
    <x v="23"/>
    <s v="New Orleans"/>
    <x v="3"/>
    <n v="90"/>
    <n v="600"/>
    <x v="4"/>
    <n v="215999.99999999997"/>
    <n v="0.39999999999999997"/>
    <x v="2"/>
    <x v="5"/>
    <x v="1"/>
    <n v="900"/>
    <n v="359.99999999999994"/>
    <n v="540"/>
    <x v="0"/>
  </r>
  <r>
    <x v="3"/>
    <n v="1128299"/>
    <x v="330"/>
    <x v="1"/>
    <x v="23"/>
    <s v="New Orleans"/>
    <x v="4"/>
    <n v="95"/>
    <n v="650"/>
    <x v="431"/>
    <n v="277875"/>
    <n v="0.45"/>
    <x v="2"/>
    <x v="5"/>
    <x v="1"/>
    <n v="950"/>
    <n v="427.5"/>
    <n v="522.5"/>
    <x v="0"/>
  </r>
  <r>
    <x v="3"/>
    <n v="1128299"/>
    <x v="330"/>
    <x v="1"/>
    <x v="23"/>
    <s v="New Orleans"/>
    <x v="5"/>
    <n v="110.00000000000001"/>
    <n v="650"/>
    <x v="432"/>
    <n v="250250.00000000003"/>
    <n v="0.35"/>
    <x v="2"/>
    <x v="5"/>
    <x v="1"/>
    <n v="1100.0000000000002"/>
    <n v="385.00000000000006"/>
    <n v="715.00000000000023"/>
    <x v="0"/>
  </r>
  <r>
    <x v="3"/>
    <n v="1128299"/>
    <x v="362"/>
    <x v="1"/>
    <x v="23"/>
    <s v="New Orleans"/>
    <x v="0"/>
    <n v="95"/>
    <n v="850"/>
    <x v="433"/>
    <n v="323000"/>
    <n v="0.39999999999999997"/>
    <x v="2"/>
    <x v="6"/>
    <x v="1"/>
    <n v="950"/>
    <n v="380"/>
    <n v="570"/>
    <x v="0"/>
  </r>
  <r>
    <x v="3"/>
    <n v="1128299"/>
    <x v="362"/>
    <x v="1"/>
    <x v="23"/>
    <s v="New Orleans"/>
    <x v="1"/>
    <n v="85.000000000000014"/>
    <n v="825"/>
    <x v="434"/>
    <n v="280500"/>
    <n v="0.39999999999999997"/>
    <x v="2"/>
    <x v="6"/>
    <x v="1"/>
    <n v="850.00000000000011"/>
    <n v="340"/>
    <n v="510.00000000000011"/>
    <x v="0"/>
  </r>
  <r>
    <x v="3"/>
    <n v="1128299"/>
    <x v="362"/>
    <x v="1"/>
    <x v="23"/>
    <s v="New Orleans"/>
    <x v="2"/>
    <n v="75.000000000000014"/>
    <n v="700"/>
    <x v="105"/>
    <n v="210000.00000000003"/>
    <n v="0.39999999999999997"/>
    <x v="2"/>
    <x v="6"/>
    <x v="1"/>
    <n v="750.00000000000011"/>
    <n v="300.00000000000006"/>
    <n v="450.00000000000017"/>
    <x v="0"/>
  </r>
  <r>
    <x v="3"/>
    <n v="1128299"/>
    <x v="362"/>
    <x v="1"/>
    <x v="23"/>
    <s v="New Orleans"/>
    <x v="3"/>
    <n v="75.000000000000014"/>
    <n v="475"/>
    <x v="229"/>
    <n v="142500"/>
    <n v="0.39999999999999997"/>
    <x v="2"/>
    <x v="6"/>
    <x v="1"/>
    <n v="750.00000000000011"/>
    <n v="300"/>
    <n v="450.00000000000011"/>
    <x v="0"/>
  </r>
  <r>
    <x v="3"/>
    <n v="1128299"/>
    <x v="362"/>
    <x v="1"/>
    <x v="23"/>
    <s v="New Orleans"/>
    <x v="4"/>
    <n v="64.999999999999986"/>
    <n v="475"/>
    <x v="536"/>
    <n v="138937.49999999997"/>
    <n v="0.45"/>
    <x v="2"/>
    <x v="6"/>
    <x v="1"/>
    <n v="649.99999999999989"/>
    <n v="292.49999999999994"/>
    <n v="357.49999999999994"/>
    <x v="0"/>
  </r>
  <r>
    <x v="3"/>
    <n v="1128299"/>
    <x v="362"/>
    <x v="1"/>
    <x v="23"/>
    <s v="New Orleans"/>
    <x v="5"/>
    <n v="70"/>
    <n v="300"/>
    <x v="195"/>
    <n v="73500"/>
    <n v="0.35"/>
    <x v="2"/>
    <x v="6"/>
    <x v="1"/>
    <n v="700"/>
    <n v="245"/>
    <n v="455"/>
    <x v="0"/>
  </r>
  <r>
    <x v="3"/>
    <n v="1128299"/>
    <x v="394"/>
    <x v="1"/>
    <x v="23"/>
    <s v="New Orleans"/>
    <x v="0"/>
    <n v="45.000000000000014"/>
    <n v="500"/>
    <x v="467"/>
    <n v="90000.000000000015"/>
    <n v="0.39999999999999997"/>
    <x v="2"/>
    <x v="7"/>
    <x v="1"/>
    <n v="450.00000000000011"/>
    <n v="180.00000000000003"/>
    <n v="270.00000000000011"/>
    <x v="0"/>
  </r>
  <r>
    <x v="3"/>
    <n v="1128299"/>
    <x v="394"/>
    <x v="1"/>
    <x v="23"/>
    <s v="New Orleans"/>
    <x v="1"/>
    <n v="50.000000000000014"/>
    <n v="500"/>
    <x v="447"/>
    <n v="100000.00000000001"/>
    <n v="0.39999999999999997"/>
    <x v="2"/>
    <x v="7"/>
    <x v="1"/>
    <n v="500.00000000000011"/>
    <n v="200.00000000000003"/>
    <n v="300.00000000000011"/>
    <x v="0"/>
  </r>
  <r>
    <x v="3"/>
    <n v="1128299"/>
    <x v="394"/>
    <x v="1"/>
    <x v="23"/>
    <s v="New Orleans"/>
    <x v="2"/>
    <n v="45.000000000000014"/>
    <n v="300"/>
    <x v="142"/>
    <n v="54000.000000000007"/>
    <n v="0.39999999999999997"/>
    <x v="2"/>
    <x v="7"/>
    <x v="1"/>
    <n v="450.00000000000011"/>
    <n v="180.00000000000003"/>
    <n v="270.00000000000011"/>
    <x v="0"/>
  </r>
  <r>
    <x v="3"/>
    <n v="1128299"/>
    <x v="394"/>
    <x v="1"/>
    <x v="23"/>
    <s v="New Orleans"/>
    <x v="3"/>
    <n v="45.000000000000014"/>
    <n v="250"/>
    <x v="537"/>
    <n v="45000.000000000007"/>
    <n v="0.39999999999999997"/>
    <x v="2"/>
    <x v="7"/>
    <x v="1"/>
    <n v="450.00000000000011"/>
    <n v="180.00000000000003"/>
    <n v="270.00000000000011"/>
    <x v="0"/>
  </r>
  <r>
    <x v="3"/>
    <n v="1128299"/>
    <x v="394"/>
    <x v="1"/>
    <x v="23"/>
    <s v="New Orleans"/>
    <x v="4"/>
    <n v="55.000000000000007"/>
    <n v="275"/>
    <x v="395"/>
    <n v="68062.500000000015"/>
    <n v="0.45"/>
    <x v="2"/>
    <x v="7"/>
    <x v="1"/>
    <n v="550.00000000000011"/>
    <n v="247.50000000000006"/>
    <n v="302.50000000000006"/>
    <x v="0"/>
  </r>
  <r>
    <x v="3"/>
    <n v="1128299"/>
    <x v="394"/>
    <x v="1"/>
    <x v="23"/>
    <s v="New Orleans"/>
    <x v="5"/>
    <n v="40"/>
    <n v="300"/>
    <x v="150"/>
    <n v="42000"/>
    <n v="0.35"/>
    <x v="2"/>
    <x v="7"/>
    <x v="1"/>
    <n v="400"/>
    <n v="140"/>
    <n v="260"/>
    <x v="0"/>
  </r>
  <r>
    <x v="3"/>
    <n v="1128299"/>
    <x v="423"/>
    <x v="1"/>
    <x v="23"/>
    <s v="New Orleans"/>
    <x v="0"/>
    <n v="35"/>
    <n v="400"/>
    <x v="162"/>
    <n v="55999.999999999993"/>
    <n v="0.39999999999999997"/>
    <x v="2"/>
    <x v="8"/>
    <x v="1"/>
    <n v="350"/>
    <n v="139.99999999999997"/>
    <n v="210"/>
    <x v="0"/>
  </r>
  <r>
    <x v="3"/>
    <n v="1128299"/>
    <x v="423"/>
    <x v="1"/>
    <x v="23"/>
    <s v="New Orleans"/>
    <x v="1"/>
    <n v="50.000000000000014"/>
    <n v="575"/>
    <x v="450"/>
    <n v="115000.00000000001"/>
    <n v="0.39999999999999997"/>
    <x v="2"/>
    <x v="8"/>
    <x v="1"/>
    <n v="500.00000000000011"/>
    <n v="200.00000000000003"/>
    <n v="300.00000000000011"/>
    <x v="0"/>
  </r>
  <r>
    <x v="3"/>
    <n v="1128299"/>
    <x v="423"/>
    <x v="1"/>
    <x v="23"/>
    <s v="New Orleans"/>
    <x v="2"/>
    <n v="45.000000000000014"/>
    <n v="400"/>
    <x v="538"/>
    <n v="72000.000000000015"/>
    <n v="0.39999999999999997"/>
    <x v="2"/>
    <x v="8"/>
    <x v="1"/>
    <n v="450.00000000000017"/>
    <n v="180.00000000000003"/>
    <n v="270.00000000000011"/>
    <x v="0"/>
  </r>
  <r>
    <x v="3"/>
    <n v="1128299"/>
    <x v="423"/>
    <x v="1"/>
    <x v="23"/>
    <s v="New Orleans"/>
    <x v="3"/>
    <n v="40.000000000000007"/>
    <n v="375"/>
    <x v="193"/>
    <n v="60000.000000000007"/>
    <n v="0.39999999999999997"/>
    <x v="2"/>
    <x v="8"/>
    <x v="1"/>
    <n v="400.00000000000006"/>
    <n v="160.00000000000003"/>
    <n v="240.00000000000009"/>
    <x v="0"/>
  </r>
  <r>
    <x v="3"/>
    <n v="1128299"/>
    <x v="423"/>
    <x v="1"/>
    <x v="23"/>
    <s v="New Orleans"/>
    <x v="4"/>
    <n v="50"/>
    <n v="350"/>
    <x v="160"/>
    <n v="78750"/>
    <n v="0.45"/>
    <x v="2"/>
    <x v="8"/>
    <x v="1"/>
    <n v="500"/>
    <n v="225"/>
    <n v="275"/>
    <x v="0"/>
  </r>
  <r>
    <x v="3"/>
    <n v="1128299"/>
    <x v="423"/>
    <x v="1"/>
    <x v="23"/>
    <s v="New Orleans"/>
    <x v="5"/>
    <n v="55.000000000000007"/>
    <n v="400"/>
    <x v="139"/>
    <n v="77000"/>
    <n v="0.35"/>
    <x v="2"/>
    <x v="8"/>
    <x v="1"/>
    <n v="550.00000000000011"/>
    <n v="192.5"/>
    <n v="357.50000000000006"/>
    <x v="0"/>
  </r>
  <r>
    <x v="3"/>
    <n v="1128299"/>
    <x v="454"/>
    <x v="1"/>
    <x v="23"/>
    <s v="New Orleans"/>
    <x v="0"/>
    <n v="40.000000000000007"/>
    <n v="625"/>
    <x v="447"/>
    <n v="100000.00000000001"/>
    <n v="0.39999999999999997"/>
    <x v="2"/>
    <x v="9"/>
    <x v="1"/>
    <n v="400.00000000000011"/>
    <n v="160.00000000000003"/>
    <n v="240.00000000000009"/>
    <x v="0"/>
  </r>
  <r>
    <x v="3"/>
    <n v="1128299"/>
    <x v="454"/>
    <x v="1"/>
    <x v="23"/>
    <s v="New Orleans"/>
    <x v="1"/>
    <n v="45.000000000000014"/>
    <n v="700"/>
    <x v="539"/>
    <n v="126000.00000000003"/>
    <n v="0.39999999999999997"/>
    <x v="2"/>
    <x v="9"/>
    <x v="1"/>
    <n v="450.00000000000017"/>
    <n v="180.00000000000003"/>
    <n v="270.00000000000011"/>
    <x v="0"/>
  </r>
  <r>
    <x v="3"/>
    <n v="1128299"/>
    <x v="454"/>
    <x v="1"/>
    <x v="23"/>
    <s v="New Orleans"/>
    <x v="2"/>
    <n v="40.000000000000007"/>
    <n v="525"/>
    <x v="163"/>
    <n v="84000"/>
    <n v="0.39999999999999997"/>
    <x v="2"/>
    <x v="9"/>
    <x v="1"/>
    <n v="400.00000000000006"/>
    <n v="160"/>
    <n v="240.00000000000006"/>
    <x v="0"/>
  </r>
  <r>
    <x v="3"/>
    <n v="1128299"/>
    <x v="454"/>
    <x v="1"/>
    <x v="23"/>
    <s v="New Orleans"/>
    <x v="3"/>
    <n v="50.000000000000014"/>
    <n v="500"/>
    <x v="447"/>
    <n v="100000.00000000001"/>
    <n v="0.39999999999999997"/>
    <x v="2"/>
    <x v="9"/>
    <x v="1"/>
    <n v="500.00000000000011"/>
    <n v="200.00000000000003"/>
    <n v="300.00000000000011"/>
    <x v="0"/>
  </r>
  <r>
    <x v="3"/>
    <n v="1128299"/>
    <x v="454"/>
    <x v="1"/>
    <x v="23"/>
    <s v="New Orleans"/>
    <x v="4"/>
    <n v="70"/>
    <n v="475"/>
    <x v="206"/>
    <n v="149625"/>
    <n v="0.45"/>
    <x v="2"/>
    <x v="9"/>
    <x v="1"/>
    <n v="700"/>
    <n v="315"/>
    <n v="385"/>
    <x v="0"/>
  </r>
  <r>
    <x v="3"/>
    <n v="1128299"/>
    <x v="454"/>
    <x v="1"/>
    <x v="23"/>
    <s v="New Orleans"/>
    <x v="5"/>
    <n v="85.000000000000014"/>
    <n v="600"/>
    <x v="413"/>
    <n v="178500"/>
    <n v="0.35"/>
    <x v="2"/>
    <x v="9"/>
    <x v="1"/>
    <n v="850.00000000000011"/>
    <n v="297.5"/>
    <n v="552.50000000000011"/>
    <x v="0"/>
  </r>
  <r>
    <x v="3"/>
    <n v="1128299"/>
    <x v="483"/>
    <x v="1"/>
    <x v="23"/>
    <s v="New Orleans"/>
    <x v="0"/>
    <n v="70.000000000000014"/>
    <n v="800"/>
    <x v="540"/>
    <n v="224000.00000000003"/>
    <n v="0.39999999999999997"/>
    <x v="2"/>
    <x v="10"/>
    <x v="1"/>
    <n v="700.00000000000011"/>
    <n v="280.00000000000006"/>
    <n v="420.00000000000017"/>
    <x v="0"/>
  </r>
  <r>
    <x v="3"/>
    <n v="1128299"/>
    <x v="483"/>
    <x v="1"/>
    <x v="23"/>
    <s v="New Orleans"/>
    <x v="1"/>
    <n v="80.000000000000028"/>
    <n v="800"/>
    <x v="541"/>
    <n v="256000.00000000006"/>
    <n v="0.39999999999999997"/>
    <x v="2"/>
    <x v="10"/>
    <x v="1"/>
    <n v="800.00000000000034"/>
    <n v="320.00000000000006"/>
    <n v="480.00000000000023"/>
    <x v="0"/>
  </r>
  <r>
    <x v="0"/>
    <n v="1128299"/>
    <x v="483"/>
    <x v="1"/>
    <x v="23"/>
    <s v="New Orleans"/>
    <x v="2"/>
    <n v="75.000000000000028"/>
    <n v="600"/>
    <x v="276"/>
    <n v="180000.00000000006"/>
    <n v="0.39999999999999997"/>
    <x v="2"/>
    <x v="10"/>
    <x v="1"/>
    <n v="750.00000000000034"/>
    <n v="300.00000000000011"/>
    <n v="450.00000000000017"/>
    <x v="0"/>
  </r>
  <r>
    <x v="0"/>
    <n v="1128299"/>
    <x v="483"/>
    <x v="1"/>
    <x v="23"/>
    <s v="New Orleans"/>
    <x v="3"/>
    <n v="75.000000000000028"/>
    <n v="600"/>
    <x v="276"/>
    <n v="180000.00000000006"/>
    <n v="0.39999999999999997"/>
    <x v="2"/>
    <x v="10"/>
    <x v="1"/>
    <n v="750.00000000000034"/>
    <n v="300.00000000000011"/>
    <n v="450.00000000000017"/>
    <x v="0"/>
  </r>
  <r>
    <x v="0"/>
    <n v="1128299"/>
    <x v="483"/>
    <x v="1"/>
    <x v="23"/>
    <s v="New Orleans"/>
    <x v="4"/>
    <n v="85.000000000000014"/>
    <n v="525"/>
    <x v="247"/>
    <n v="200812.50000000003"/>
    <n v="0.45"/>
    <x v="2"/>
    <x v="10"/>
    <x v="1"/>
    <n v="850.00000000000011"/>
    <n v="382.50000000000006"/>
    <n v="467.50000000000006"/>
    <x v="0"/>
  </r>
  <r>
    <x v="0"/>
    <n v="1128299"/>
    <x v="483"/>
    <x v="1"/>
    <x v="23"/>
    <s v="New Orleans"/>
    <x v="5"/>
    <n v="90.000000000000028"/>
    <n v="625"/>
    <x v="472"/>
    <n v="196875.00000000006"/>
    <n v="0.35"/>
    <x v="2"/>
    <x v="10"/>
    <x v="1"/>
    <n v="900.00000000000034"/>
    <n v="315.00000000000011"/>
    <n v="585.00000000000023"/>
    <x v="0"/>
  </r>
  <r>
    <x v="0"/>
    <n v="1197831"/>
    <x v="169"/>
    <x v="1"/>
    <x v="23"/>
    <s v="New Orleans"/>
    <x v="0"/>
    <n v="20"/>
    <n v="675"/>
    <x v="200"/>
    <n v="40500"/>
    <n v="0.3"/>
    <x v="2"/>
    <x v="0"/>
    <x v="1"/>
    <n v="200"/>
    <n v="60"/>
    <n v="140"/>
    <x v="0"/>
  </r>
  <r>
    <x v="0"/>
    <n v="1197831"/>
    <x v="169"/>
    <x v="1"/>
    <x v="23"/>
    <s v="New Orleans"/>
    <x v="1"/>
    <n v="30"/>
    <n v="675"/>
    <x v="161"/>
    <n v="60750"/>
    <n v="0.3"/>
    <x v="2"/>
    <x v="0"/>
    <x v="1"/>
    <n v="300"/>
    <n v="90"/>
    <n v="210"/>
    <x v="0"/>
  </r>
  <r>
    <x v="0"/>
    <n v="1197831"/>
    <x v="169"/>
    <x v="1"/>
    <x v="23"/>
    <s v="New Orleans"/>
    <x v="2"/>
    <n v="30"/>
    <n v="475"/>
    <x v="332"/>
    <n v="42750"/>
    <n v="0.3"/>
    <x v="2"/>
    <x v="0"/>
    <x v="1"/>
    <n v="300"/>
    <n v="90"/>
    <n v="210"/>
    <x v="0"/>
  </r>
  <r>
    <x v="0"/>
    <n v="1197831"/>
    <x v="169"/>
    <x v="1"/>
    <x v="23"/>
    <s v="New Orleans"/>
    <x v="3"/>
    <n v="35"/>
    <n v="475"/>
    <x v="158"/>
    <n v="66500"/>
    <n v="0.4"/>
    <x v="2"/>
    <x v="0"/>
    <x v="1"/>
    <n v="350"/>
    <n v="140"/>
    <n v="210"/>
    <x v="0"/>
  </r>
  <r>
    <x v="0"/>
    <n v="1197831"/>
    <x v="169"/>
    <x v="1"/>
    <x v="23"/>
    <s v="New Orleans"/>
    <x v="4"/>
    <n v="40"/>
    <n v="325"/>
    <x v="197"/>
    <n v="32500"/>
    <n v="0.25"/>
    <x v="2"/>
    <x v="0"/>
    <x v="1"/>
    <n v="400"/>
    <n v="100"/>
    <n v="300"/>
    <x v="0"/>
  </r>
  <r>
    <x v="3"/>
    <n v="1197831"/>
    <x v="169"/>
    <x v="1"/>
    <x v="23"/>
    <s v="New Orleans"/>
    <x v="5"/>
    <n v="35"/>
    <n v="475"/>
    <x v="158"/>
    <n v="74812.5"/>
    <n v="0.45"/>
    <x v="2"/>
    <x v="0"/>
    <x v="1"/>
    <n v="350"/>
    <n v="157.5"/>
    <n v="192.5"/>
    <x v="0"/>
  </r>
  <r>
    <x v="0"/>
    <n v="1197831"/>
    <x v="199"/>
    <x v="1"/>
    <x v="23"/>
    <s v="New Orleans"/>
    <x v="0"/>
    <n v="25"/>
    <n v="625"/>
    <x v="372"/>
    <n v="46875"/>
    <n v="0.3"/>
    <x v="2"/>
    <x v="1"/>
    <x v="1"/>
    <n v="250"/>
    <n v="75"/>
    <n v="175"/>
    <x v="0"/>
  </r>
  <r>
    <x v="0"/>
    <n v="1197831"/>
    <x v="199"/>
    <x v="1"/>
    <x v="23"/>
    <s v="New Orleans"/>
    <x v="1"/>
    <n v="35"/>
    <n v="600"/>
    <x v="195"/>
    <n v="63000"/>
    <n v="0.3"/>
    <x v="2"/>
    <x v="1"/>
    <x v="1"/>
    <n v="350"/>
    <n v="105"/>
    <n v="245"/>
    <x v="0"/>
  </r>
  <r>
    <x v="0"/>
    <n v="1197831"/>
    <x v="199"/>
    <x v="1"/>
    <x v="23"/>
    <s v="New Orleans"/>
    <x v="2"/>
    <n v="35"/>
    <n v="425"/>
    <x v="159"/>
    <n v="44625"/>
    <n v="0.3"/>
    <x v="2"/>
    <x v="1"/>
    <x v="1"/>
    <n v="350"/>
    <n v="105"/>
    <n v="245"/>
    <x v="0"/>
  </r>
  <r>
    <x v="0"/>
    <n v="1197831"/>
    <x v="199"/>
    <x v="2"/>
    <x v="24"/>
    <s v="Boise"/>
    <x v="3"/>
    <n v="35"/>
    <n v="375"/>
    <x v="333"/>
    <n v="52500"/>
    <n v="0.4"/>
    <x v="2"/>
    <x v="1"/>
    <x v="1"/>
    <n v="350"/>
    <n v="140"/>
    <n v="210"/>
    <x v="0"/>
  </r>
  <r>
    <x v="0"/>
    <n v="1197831"/>
    <x v="199"/>
    <x v="2"/>
    <x v="24"/>
    <s v="Boise"/>
    <x v="4"/>
    <n v="40"/>
    <n v="250"/>
    <x v="124"/>
    <n v="25000"/>
    <n v="0.25"/>
    <x v="2"/>
    <x v="1"/>
    <x v="1"/>
    <n v="400"/>
    <n v="100"/>
    <n v="300"/>
    <x v="0"/>
  </r>
  <r>
    <x v="0"/>
    <n v="1197831"/>
    <x v="199"/>
    <x v="2"/>
    <x v="24"/>
    <s v="Boise"/>
    <x v="5"/>
    <n v="35"/>
    <n v="450"/>
    <x v="154"/>
    <n v="70875"/>
    <n v="0.45"/>
    <x v="2"/>
    <x v="1"/>
    <x v="1"/>
    <n v="350"/>
    <n v="157.5"/>
    <n v="192.5"/>
    <x v="0"/>
  </r>
  <r>
    <x v="0"/>
    <n v="1197831"/>
    <x v="708"/>
    <x v="2"/>
    <x v="24"/>
    <s v="Boise"/>
    <x v="0"/>
    <n v="30"/>
    <n v="625"/>
    <x v="205"/>
    <n v="65625"/>
    <n v="0.35"/>
    <x v="2"/>
    <x v="2"/>
    <x v="1"/>
    <n v="300"/>
    <n v="105"/>
    <n v="195"/>
    <x v="0"/>
  </r>
  <r>
    <x v="0"/>
    <n v="1197831"/>
    <x v="708"/>
    <x v="2"/>
    <x v="24"/>
    <s v="Boise"/>
    <x v="1"/>
    <n v="40"/>
    <n v="625"/>
    <x v="53"/>
    <n v="87500"/>
    <n v="0.35"/>
    <x v="2"/>
    <x v="2"/>
    <x v="1"/>
    <n v="400"/>
    <n v="140"/>
    <n v="260"/>
    <x v="0"/>
  </r>
  <r>
    <x v="0"/>
    <n v="1197831"/>
    <x v="708"/>
    <x v="2"/>
    <x v="24"/>
    <s v="Boise"/>
    <x v="2"/>
    <n v="30"/>
    <n v="450"/>
    <x v="200"/>
    <n v="47250"/>
    <n v="0.35"/>
    <x v="2"/>
    <x v="2"/>
    <x v="1"/>
    <n v="300"/>
    <n v="105"/>
    <n v="195"/>
    <x v="0"/>
  </r>
  <r>
    <x v="0"/>
    <n v="1197831"/>
    <x v="708"/>
    <x v="2"/>
    <x v="24"/>
    <s v="Boise"/>
    <x v="3"/>
    <n v="35"/>
    <n v="350"/>
    <x v="208"/>
    <n v="55125"/>
    <n v="0.45"/>
    <x v="2"/>
    <x v="2"/>
    <x v="1"/>
    <n v="350"/>
    <n v="157.5"/>
    <n v="192.5"/>
    <x v="0"/>
  </r>
  <r>
    <x v="3"/>
    <n v="1197831"/>
    <x v="708"/>
    <x v="2"/>
    <x v="24"/>
    <s v="Boise"/>
    <x v="4"/>
    <n v="40"/>
    <n v="250"/>
    <x v="124"/>
    <n v="30000"/>
    <n v="0.3"/>
    <x v="2"/>
    <x v="2"/>
    <x v="1"/>
    <n v="400"/>
    <n v="120"/>
    <n v="280"/>
    <x v="0"/>
  </r>
  <r>
    <x v="3"/>
    <n v="1197831"/>
    <x v="708"/>
    <x v="2"/>
    <x v="24"/>
    <s v="Boise"/>
    <x v="5"/>
    <n v="35"/>
    <n v="400"/>
    <x v="162"/>
    <n v="70000"/>
    <n v="0.5"/>
    <x v="2"/>
    <x v="2"/>
    <x v="1"/>
    <n v="350"/>
    <n v="175"/>
    <n v="175"/>
    <x v="0"/>
  </r>
  <r>
    <x v="3"/>
    <n v="1197831"/>
    <x v="723"/>
    <x v="2"/>
    <x v="24"/>
    <s v="Boise"/>
    <x v="0"/>
    <n v="20"/>
    <n v="650"/>
    <x v="197"/>
    <n v="45500"/>
    <n v="0.35"/>
    <x v="2"/>
    <x v="3"/>
    <x v="1"/>
    <n v="200"/>
    <n v="70"/>
    <n v="130"/>
    <x v="0"/>
  </r>
  <r>
    <x v="3"/>
    <n v="1197831"/>
    <x v="723"/>
    <x v="2"/>
    <x v="24"/>
    <s v="Boise"/>
    <x v="1"/>
    <n v="30.000000000000004"/>
    <n v="650"/>
    <x v="403"/>
    <n v="68250"/>
    <n v="0.35"/>
    <x v="2"/>
    <x v="3"/>
    <x v="1"/>
    <n v="300.00000000000006"/>
    <n v="105"/>
    <n v="195.00000000000006"/>
    <x v="0"/>
  </r>
  <r>
    <x v="3"/>
    <n v="1197831"/>
    <x v="723"/>
    <x v="2"/>
    <x v="24"/>
    <s v="Boise"/>
    <x v="2"/>
    <n v="24.999999999999996"/>
    <n v="475"/>
    <x v="542"/>
    <n v="41562.499999999993"/>
    <n v="0.35"/>
    <x v="2"/>
    <x v="3"/>
    <x v="1"/>
    <n v="249.99999999999997"/>
    <n v="87.499999999999986"/>
    <n v="162.5"/>
    <x v="0"/>
  </r>
  <r>
    <x v="3"/>
    <n v="1197831"/>
    <x v="723"/>
    <x v="2"/>
    <x v="24"/>
    <s v="Boise"/>
    <x v="3"/>
    <n v="30.000000000000004"/>
    <n v="375"/>
    <x v="134"/>
    <n v="50625.000000000007"/>
    <n v="0.45"/>
    <x v="2"/>
    <x v="3"/>
    <x v="1"/>
    <n v="300.00000000000006"/>
    <n v="135.00000000000003"/>
    <n v="165.00000000000003"/>
    <x v="0"/>
  </r>
  <r>
    <x v="3"/>
    <n v="1197831"/>
    <x v="723"/>
    <x v="2"/>
    <x v="24"/>
    <s v="Boise"/>
    <x v="4"/>
    <n v="35"/>
    <n v="275"/>
    <x v="119"/>
    <n v="28875"/>
    <n v="0.3"/>
    <x v="2"/>
    <x v="3"/>
    <x v="1"/>
    <n v="350"/>
    <n v="105"/>
    <n v="245"/>
    <x v="0"/>
  </r>
  <r>
    <x v="3"/>
    <n v="1197831"/>
    <x v="723"/>
    <x v="2"/>
    <x v="24"/>
    <s v="Boise"/>
    <x v="5"/>
    <n v="30.000000000000004"/>
    <n v="550"/>
    <x v="207"/>
    <n v="82500.000000000015"/>
    <n v="0.5"/>
    <x v="2"/>
    <x v="3"/>
    <x v="1"/>
    <n v="300.00000000000006"/>
    <n v="150.00000000000003"/>
    <n v="150.00000000000003"/>
    <x v="0"/>
  </r>
  <r>
    <x v="3"/>
    <n v="1197831"/>
    <x v="258"/>
    <x v="2"/>
    <x v="24"/>
    <s v="Boise"/>
    <x v="0"/>
    <n v="20"/>
    <n v="700"/>
    <x v="162"/>
    <n v="49000"/>
    <n v="0.35"/>
    <x v="2"/>
    <x v="4"/>
    <x v="1"/>
    <n v="200"/>
    <n v="70"/>
    <n v="130"/>
    <x v="0"/>
  </r>
  <r>
    <x v="3"/>
    <n v="1197831"/>
    <x v="258"/>
    <x v="2"/>
    <x v="24"/>
    <s v="Boise"/>
    <x v="1"/>
    <n v="30.000000000000004"/>
    <n v="725"/>
    <x v="543"/>
    <n v="76125"/>
    <n v="0.35"/>
    <x v="2"/>
    <x v="4"/>
    <x v="1"/>
    <n v="300.00000000000006"/>
    <n v="105"/>
    <n v="195.00000000000003"/>
    <x v="0"/>
  </r>
  <r>
    <x v="3"/>
    <n v="1197831"/>
    <x v="258"/>
    <x v="2"/>
    <x v="24"/>
    <s v="Boise"/>
    <x v="2"/>
    <n v="24.999999999999996"/>
    <n v="575"/>
    <x v="544"/>
    <n v="50312.499999999985"/>
    <n v="0.35"/>
    <x v="2"/>
    <x v="4"/>
    <x v="1"/>
    <n v="249.99999999999994"/>
    <n v="87.499999999999972"/>
    <n v="162.49999999999997"/>
    <x v="0"/>
  </r>
  <r>
    <x v="3"/>
    <n v="1197831"/>
    <x v="258"/>
    <x v="2"/>
    <x v="24"/>
    <s v="Boise"/>
    <x v="3"/>
    <n v="35"/>
    <n v="500"/>
    <x v="160"/>
    <n v="78750"/>
    <n v="0.45"/>
    <x v="2"/>
    <x v="4"/>
    <x v="1"/>
    <n v="350"/>
    <n v="157.5"/>
    <n v="192.5"/>
    <x v="0"/>
  </r>
  <r>
    <x v="3"/>
    <n v="1197831"/>
    <x v="258"/>
    <x v="2"/>
    <x v="24"/>
    <s v="Boise"/>
    <x v="4"/>
    <n v="50"/>
    <n v="400"/>
    <x v="46"/>
    <n v="60000"/>
    <n v="0.3"/>
    <x v="2"/>
    <x v="4"/>
    <x v="1"/>
    <n v="500"/>
    <n v="150"/>
    <n v="350"/>
    <x v="0"/>
  </r>
  <r>
    <x v="3"/>
    <n v="1197831"/>
    <x v="258"/>
    <x v="2"/>
    <x v="24"/>
    <s v="Boise"/>
    <x v="5"/>
    <n v="45"/>
    <n v="750"/>
    <x v="73"/>
    <n v="168750"/>
    <n v="0.5"/>
    <x v="2"/>
    <x v="4"/>
    <x v="1"/>
    <n v="450"/>
    <n v="225"/>
    <n v="225"/>
    <x v="0"/>
  </r>
  <r>
    <x v="3"/>
    <n v="1197831"/>
    <x v="288"/>
    <x v="2"/>
    <x v="24"/>
    <s v="Boise"/>
    <x v="0"/>
    <n v="45"/>
    <n v="750"/>
    <x v="73"/>
    <n v="118124.99999999999"/>
    <n v="0.35"/>
    <x v="2"/>
    <x v="11"/>
    <x v="1"/>
    <n v="450"/>
    <n v="157.49999999999997"/>
    <n v="292.5"/>
    <x v="0"/>
  </r>
  <r>
    <x v="3"/>
    <n v="1197831"/>
    <x v="288"/>
    <x v="2"/>
    <x v="24"/>
    <s v="Boise"/>
    <x v="1"/>
    <n v="50"/>
    <n v="750"/>
    <x v="68"/>
    <n v="131250"/>
    <n v="0.35"/>
    <x v="2"/>
    <x v="11"/>
    <x v="1"/>
    <n v="500"/>
    <n v="175"/>
    <n v="325"/>
    <x v="0"/>
  </r>
  <r>
    <x v="3"/>
    <n v="1197831"/>
    <x v="288"/>
    <x v="2"/>
    <x v="24"/>
    <s v="Boise"/>
    <x v="2"/>
    <n v="50"/>
    <n v="600"/>
    <x v="60"/>
    <n v="105000"/>
    <n v="0.35"/>
    <x v="2"/>
    <x v="11"/>
    <x v="1"/>
    <n v="500"/>
    <n v="175"/>
    <n v="325"/>
    <x v="0"/>
  </r>
  <r>
    <x v="3"/>
    <n v="1197831"/>
    <x v="288"/>
    <x v="2"/>
    <x v="24"/>
    <s v="Boise"/>
    <x v="3"/>
    <n v="50"/>
    <n v="550"/>
    <x v="140"/>
    <n v="123750"/>
    <n v="0.45"/>
    <x v="2"/>
    <x v="11"/>
    <x v="1"/>
    <n v="500"/>
    <n v="225"/>
    <n v="275"/>
    <x v="0"/>
  </r>
  <r>
    <x v="3"/>
    <n v="1197831"/>
    <x v="288"/>
    <x v="2"/>
    <x v="24"/>
    <s v="Boise"/>
    <x v="4"/>
    <n v="55.000000000000007"/>
    <n v="450"/>
    <x v="173"/>
    <n v="74250"/>
    <n v="0.3"/>
    <x v="2"/>
    <x v="11"/>
    <x v="1"/>
    <n v="550.00000000000011"/>
    <n v="165"/>
    <n v="385.00000000000006"/>
    <x v="0"/>
  </r>
  <r>
    <x v="3"/>
    <n v="1197831"/>
    <x v="288"/>
    <x v="2"/>
    <x v="24"/>
    <s v="Boise"/>
    <x v="5"/>
    <n v="60.000000000000007"/>
    <n v="825"/>
    <x v="34"/>
    <n v="247500.00000000003"/>
    <n v="0.5"/>
    <x v="2"/>
    <x v="11"/>
    <x v="1"/>
    <n v="600.00000000000011"/>
    <n v="300.00000000000006"/>
    <n v="300.00000000000006"/>
    <x v="0"/>
  </r>
  <r>
    <x v="3"/>
    <n v="1197831"/>
    <x v="320"/>
    <x v="2"/>
    <x v="24"/>
    <s v="Boise"/>
    <x v="0"/>
    <n v="50"/>
    <n v="775"/>
    <x v="75"/>
    <n v="155000"/>
    <n v="0.39999999999999997"/>
    <x v="2"/>
    <x v="5"/>
    <x v="1"/>
    <n v="500"/>
    <n v="200"/>
    <n v="300"/>
    <x v="0"/>
  </r>
  <r>
    <x v="3"/>
    <n v="1197831"/>
    <x v="320"/>
    <x v="2"/>
    <x v="24"/>
    <s v="Boise"/>
    <x v="1"/>
    <n v="55.000000000000007"/>
    <n v="775"/>
    <x v="101"/>
    <n v="170500"/>
    <n v="0.39999999999999997"/>
    <x v="2"/>
    <x v="5"/>
    <x v="1"/>
    <n v="550.00000000000011"/>
    <n v="220"/>
    <n v="330.00000000000006"/>
    <x v="0"/>
  </r>
  <r>
    <x v="3"/>
    <n v="1197831"/>
    <x v="320"/>
    <x v="2"/>
    <x v="24"/>
    <s v="Boise"/>
    <x v="2"/>
    <n v="50"/>
    <n v="925"/>
    <x v="10"/>
    <n v="184999.99999999997"/>
    <n v="0.39999999999999997"/>
    <x v="2"/>
    <x v="5"/>
    <x v="1"/>
    <n v="500"/>
    <n v="199.99999999999997"/>
    <n v="300"/>
    <x v="0"/>
  </r>
  <r>
    <x v="3"/>
    <n v="1197831"/>
    <x v="320"/>
    <x v="2"/>
    <x v="24"/>
    <s v="Boise"/>
    <x v="3"/>
    <n v="50"/>
    <n v="525"/>
    <x v="47"/>
    <n v="131250"/>
    <n v="0.5"/>
    <x v="2"/>
    <x v="5"/>
    <x v="1"/>
    <n v="500"/>
    <n v="250"/>
    <n v="250"/>
    <x v="0"/>
  </r>
  <r>
    <x v="3"/>
    <n v="1197831"/>
    <x v="320"/>
    <x v="2"/>
    <x v="24"/>
    <s v="Boise"/>
    <x v="4"/>
    <n v="55.000000000000007"/>
    <n v="525"/>
    <x v="171"/>
    <n v="101062.50000000001"/>
    <n v="0.35"/>
    <x v="2"/>
    <x v="5"/>
    <x v="1"/>
    <n v="550.00000000000011"/>
    <n v="192.50000000000003"/>
    <n v="357.50000000000011"/>
    <x v="0"/>
  </r>
  <r>
    <x v="0"/>
    <n v="1197831"/>
    <x v="320"/>
    <x v="2"/>
    <x v="24"/>
    <s v="Boise"/>
    <x v="5"/>
    <n v="65"/>
    <n v="800"/>
    <x v="98"/>
    <n v="286000"/>
    <n v="0.55000000000000004"/>
    <x v="2"/>
    <x v="5"/>
    <x v="1"/>
    <n v="650"/>
    <n v="357.5"/>
    <n v="292.5"/>
    <x v="0"/>
  </r>
  <r>
    <x v="0"/>
    <n v="1197831"/>
    <x v="353"/>
    <x v="2"/>
    <x v="24"/>
    <s v="Boise"/>
    <x v="0"/>
    <n v="50"/>
    <n v="750"/>
    <x v="68"/>
    <n v="150000"/>
    <n v="0.39999999999999997"/>
    <x v="2"/>
    <x v="6"/>
    <x v="1"/>
    <n v="500"/>
    <n v="200"/>
    <n v="300"/>
    <x v="0"/>
  </r>
  <r>
    <x v="0"/>
    <n v="1197831"/>
    <x v="353"/>
    <x v="2"/>
    <x v="24"/>
    <s v="Boise"/>
    <x v="1"/>
    <n v="55.000000000000007"/>
    <n v="750"/>
    <x v="70"/>
    <n v="165000"/>
    <n v="0.39999999999999997"/>
    <x v="2"/>
    <x v="6"/>
    <x v="1"/>
    <n v="550.00000000000011"/>
    <n v="220"/>
    <n v="330.00000000000006"/>
    <x v="0"/>
  </r>
  <r>
    <x v="0"/>
    <n v="1197831"/>
    <x v="353"/>
    <x v="2"/>
    <x v="24"/>
    <s v="Boise"/>
    <x v="2"/>
    <n v="50"/>
    <n v="925"/>
    <x v="10"/>
    <n v="184999.99999999997"/>
    <n v="0.39999999999999997"/>
    <x v="2"/>
    <x v="6"/>
    <x v="1"/>
    <n v="500"/>
    <n v="199.99999999999997"/>
    <n v="300"/>
    <x v="0"/>
  </r>
  <r>
    <x v="0"/>
    <n v="1197831"/>
    <x v="353"/>
    <x v="2"/>
    <x v="24"/>
    <s v="Boise"/>
    <x v="3"/>
    <n v="50"/>
    <n v="475"/>
    <x v="343"/>
    <n v="118750"/>
    <n v="0.5"/>
    <x v="2"/>
    <x v="6"/>
    <x v="1"/>
    <n v="500"/>
    <n v="250"/>
    <n v="250"/>
    <x v="0"/>
  </r>
  <r>
    <x v="2"/>
    <n v="1197831"/>
    <x v="353"/>
    <x v="2"/>
    <x v="24"/>
    <s v="Boise"/>
    <x v="4"/>
    <n v="55.000000000000007"/>
    <n v="475"/>
    <x v="347"/>
    <n v="91437.5"/>
    <n v="0.35"/>
    <x v="2"/>
    <x v="6"/>
    <x v="1"/>
    <n v="550.00000000000011"/>
    <n v="192.5"/>
    <n v="357.50000000000006"/>
    <x v="0"/>
  </r>
  <r>
    <x v="2"/>
    <n v="1197831"/>
    <x v="353"/>
    <x v="2"/>
    <x v="24"/>
    <s v="Boise"/>
    <x v="5"/>
    <n v="60"/>
    <n v="725"/>
    <x v="93"/>
    <n v="239250.00000000003"/>
    <n v="0.55000000000000004"/>
    <x v="2"/>
    <x v="6"/>
    <x v="1"/>
    <n v="600"/>
    <n v="330.00000000000006"/>
    <n v="269.99999999999994"/>
    <x v="0"/>
  </r>
  <r>
    <x v="2"/>
    <n v="1197831"/>
    <x v="381"/>
    <x v="2"/>
    <x v="24"/>
    <s v="Boise"/>
    <x v="0"/>
    <n v="55.000000000000007"/>
    <n v="675"/>
    <x v="107"/>
    <n v="148500"/>
    <n v="0.39999999999999997"/>
    <x v="2"/>
    <x v="7"/>
    <x v="1"/>
    <n v="550.00000000000011"/>
    <n v="220"/>
    <n v="330.00000000000011"/>
    <x v="0"/>
  </r>
  <r>
    <x v="2"/>
    <n v="1197831"/>
    <x v="381"/>
    <x v="2"/>
    <x v="24"/>
    <s v="Boise"/>
    <x v="1"/>
    <n v="55.000000000000007"/>
    <n v="625"/>
    <x v="329"/>
    <n v="137500"/>
    <n v="0.39999999999999997"/>
    <x v="2"/>
    <x v="7"/>
    <x v="1"/>
    <n v="550.00000000000011"/>
    <n v="220"/>
    <n v="330.00000000000011"/>
    <x v="0"/>
  </r>
  <r>
    <x v="2"/>
    <n v="1197831"/>
    <x v="381"/>
    <x v="2"/>
    <x v="24"/>
    <s v="Boise"/>
    <x v="2"/>
    <n v="60"/>
    <n v="675"/>
    <x v="71"/>
    <n v="162000"/>
    <n v="0.39999999999999997"/>
    <x v="2"/>
    <x v="7"/>
    <x v="1"/>
    <n v="600"/>
    <n v="240"/>
    <n v="360"/>
    <x v="0"/>
  </r>
  <r>
    <x v="2"/>
    <n v="1197831"/>
    <x v="381"/>
    <x v="2"/>
    <x v="24"/>
    <s v="Boise"/>
    <x v="3"/>
    <n v="60"/>
    <n v="400"/>
    <x v="49"/>
    <n v="120000"/>
    <n v="0.5"/>
    <x v="2"/>
    <x v="7"/>
    <x v="1"/>
    <n v="600"/>
    <n v="300"/>
    <n v="300"/>
    <x v="0"/>
  </r>
  <r>
    <x v="2"/>
    <n v="1197831"/>
    <x v="381"/>
    <x v="2"/>
    <x v="24"/>
    <s v="Boise"/>
    <x v="4"/>
    <n v="55.000000000000007"/>
    <n v="400"/>
    <x v="139"/>
    <n v="77000"/>
    <n v="0.35"/>
    <x v="2"/>
    <x v="7"/>
    <x v="1"/>
    <n v="550.00000000000011"/>
    <n v="192.5"/>
    <n v="357.50000000000006"/>
    <x v="0"/>
  </r>
  <r>
    <x v="2"/>
    <n v="1197831"/>
    <x v="381"/>
    <x v="2"/>
    <x v="24"/>
    <s v="Boise"/>
    <x v="5"/>
    <n v="50"/>
    <n v="625"/>
    <x v="65"/>
    <n v="171875"/>
    <n v="0.55000000000000004"/>
    <x v="2"/>
    <x v="7"/>
    <x v="1"/>
    <n v="500"/>
    <n v="275"/>
    <n v="225"/>
    <x v="0"/>
  </r>
  <r>
    <x v="2"/>
    <n v="1197831"/>
    <x v="410"/>
    <x v="2"/>
    <x v="24"/>
    <s v="Boise"/>
    <x v="0"/>
    <n v="40"/>
    <n v="575"/>
    <x v="328"/>
    <n v="91999.999999999985"/>
    <n v="0.39999999999999997"/>
    <x v="2"/>
    <x v="8"/>
    <x v="1"/>
    <n v="400"/>
    <n v="159.99999999999997"/>
    <n v="240"/>
    <x v="0"/>
  </r>
  <r>
    <x v="2"/>
    <n v="1197831"/>
    <x v="410"/>
    <x v="2"/>
    <x v="24"/>
    <s v="Boise"/>
    <x v="1"/>
    <n v="40"/>
    <n v="575"/>
    <x v="328"/>
    <n v="91999.999999999985"/>
    <n v="0.39999999999999997"/>
    <x v="2"/>
    <x v="8"/>
    <x v="1"/>
    <n v="400"/>
    <n v="159.99999999999997"/>
    <n v="240"/>
    <x v="0"/>
  </r>
  <r>
    <x v="2"/>
    <n v="1197831"/>
    <x v="410"/>
    <x v="2"/>
    <x v="24"/>
    <s v="Boise"/>
    <x v="2"/>
    <n v="45"/>
    <n v="525"/>
    <x v="44"/>
    <n v="94499.999999999985"/>
    <n v="0.39999999999999997"/>
    <x v="2"/>
    <x v="8"/>
    <x v="1"/>
    <n v="450"/>
    <n v="179.99999999999997"/>
    <n v="270"/>
    <x v="0"/>
  </r>
  <r>
    <x v="2"/>
    <n v="1197831"/>
    <x v="410"/>
    <x v="2"/>
    <x v="24"/>
    <s v="Boise"/>
    <x v="3"/>
    <n v="45"/>
    <n v="375"/>
    <x v="156"/>
    <n v="84375"/>
    <n v="0.5"/>
    <x v="2"/>
    <x v="8"/>
    <x v="1"/>
    <n v="450"/>
    <n v="225"/>
    <n v="225"/>
    <x v="0"/>
  </r>
  <r>
    <x v="2"/>
    <n v="1197831"/>
    <x v="410"/>
    <x v="2"/>
    <x v="24"/>
    <s v="Boise"/>
    <x v="4"/>
    <n v="35"/>
    <n v="350"/>
    <x v="208"/>
    <n v="42875"/>
    <n v="0.35"/>
    <x v="2"/>
    <x v="8"/>
    <x v="1"/>
    <n v="350"/>
    <n v="122.5"/>
    <n v="227.5"/>
    <x v="0"/>
  </r>
  <r>
    <x v="2"/>
    <n v="1197831"/>
    <x v="410"/>
    <x v="2"/>
    <x v="24"/>
    <s v="Boise"/>
    <x v="5"/>
    <n v="45"/>
    <n v="525"/>
    <x v="44"/>
    <n v="129937.50000000001"/>
    <n v="0.55000000000000004"/>
    <x v="2"/>
    <x v="8"/>
    <x v="1"/>
    <n v="450"/>
    <n v="247.50000000000003"/>
    <n v="202.49999999999997"/>
    <x v="0"/>
  </r>
  <r>
    <x v="2"/>
    <n v="1197831"/>
    <x v="442"/>
    <x v="2"/>
    <x v="24"/>
    <s v="Boise"/>
    <x v="0"/>
    <n v="35"/>
    <n v="675"/>
    <x v="44"/>
    <n v="94499.999999999985"/>
    <n v="0.39999999999999997"/>
    <x v="2"/>
    <x v="9"/>
    <x v="1"/>
    <n v="350"/>
    <n v="139.99999999999997"/>
    <n v="210"/>
    <x v="0"/>
  </r>
  <r>
    <x v="2"/>
    <n v="1197831"/>
    <x v="442"/>
    <x v="2"/>
    <x v="24"/>
    <s v="Boise"/>
    <x v="1"/>
    <n v="35"/>
    <n v="675"/>
    <x v="44"/>
    <n v="94499.999999999985"/>
    <n v="0.39999999999999997"/>
    <x v="2"/>
    <x v="9"/>
    <x v="1"/>
    <n v="350"/>
    <n v="139.99999999999997"/>
    <n v="210"/>
    <x v="0"/>
  </r>
  <r>
    <x v="2"/>
    <n v="1197831"/>
    <x v="442"/>
    <x v="2"/>
    <x v="24"/>
    <s v="Boise"/>
    <x v="2"/>
    <n v="60"/>
    <n v="600"/>
    <x v="11"/>
    <n v="144000"/>
    <n v="0.39999999999999997"/>
    <x v="2"/>
    <x v="9"/>
    <x v="1"/>
    <n v="600"/>
    <n v="240"/>
    <n v="360"/>
    <x v="0"/>
  </r>
  <r>
    <x v="2"/>
    <n v="1197831"/>
    <x v="442"/>
    <x v="2"/>
    <x v="24"/>
    <s v="Boise"/>
    <x v="3"/>
    <n v="60"/>
    <n v="450"/>
    <x v="51"/>
    <n v="135000"/>
    <n v="0.5"/>
    <x v="2"/>
    <x v="9"/>
    <x v="1"/>
    <n v="600"/>
    <n v="300"/>
    <n v="300"/>
    <x v="0"/>
  </r>
  <r>
    <x v="2"/>
    <n v="1197831"/>
    <x v="442"/>
    <x v="2"/>
    <x v="24"/>
    <s v="Boise"/>
    <x v="4"/>
    <n v="54.999999999999993"/>
    <n v="425"/>
    <x v="330"/>
    <n v="81812.499999999985"/>
    <n v="0.35"/>
    <x v="2"/>
    <x v="9"/>
    <x v="1"/>
    <n v="549.99999999999989"/>
    <n v="192.49999999999997"/>
    <n v="357.5"/>
    <x v="0"/>
  </r>
  <r>
    <x v="2"/>
    <n v="1197831"/>
    <x v="442"/>
    <x v="2"/>
    <x v="24"/>
    <s v="Boise"/>
    <x v="5"/>
    <n v="65"/>
    <n v="625"/>
    <x v="114"/>
    <n v="223437.50000000003"/>
    <n v="0.55000000000000004"/>
    <x v="2"/>
    <x v="9"/>
    <x v="1"/>
    <n v="650"/>
    <n v="357.50000000000006"/>
    <n v="292.49999999999994"/>
    <x v="0"/>
  </r>
  <r>
    <x v="0"/>
    <n v="1197831"/>
    <x v="471"/>
    <x v="2"/>
    <x v="24"/>
    <s v="Boise"/>
    <x v="0"/>
    <n v="54.999999999999993"/>
    <n v="775"/>
    <x v="461"/>
    <n v="170499.99999999997"/>
    <n v="0.39999999999999997"/>
    <x v="2"/>
    <x v="10"/>
    <x v="1"/>
    <n v="549.99999999999989"/>
    <n v="219.99999999999997"/>
    <n v="329.99999999999994"/>
    <x v="0"/>
  </r>
  <r>
    <x v="0"/>
    <n v="1197831"/>
    <x v="471"/>
    <x v="2"/>
    <x v="24"/>
    <s v="Boise"/>
    <x v="1"/>
    <n v="54.999999999999993"/>
    <n v="775"/>
    <x v="461"/>
    <n v="170499.99999999997"/>
    <n v="0.39999999999999997"/>
    <x v="2"/>
    <x v="10"/>
    <x v="1"/>
    <n v="549.99999999999989"/>
    <n v="219.99999999999997"/>
    <n v="329.99999999999994"/>
    <x v="0"/>
  </r>
  <r>
    <x v="0"/>
    <n v="1197831"/>
    <x v="471"/>
    <x v="2"/>
    <x v="24"/>
    <s v="Boise"/>
    <x v="2"/>
    <n v="60"/>
    <n v="675"/>
    <x v="71"/>
    <n v="162000"/>
    <n v="0.39999999999999997"/>
    <x v="2"/>
    <x v="10"/>
    <x v="1"/>
    <n v="600"/>
    <n v="240"/>
    <n v="360"/>
    <x v="0"/>
  </r>
  <r>
    <x v="0"/>
    <n v="1197831"/>
    <x v="471"/>
    <x v="2"/>
    <x v="24"/>
    <s v="Boise"/>
    <x v="3"/>
    <n v="60"/>
    <n v="525"/>
    <x v="39"/>
    <n v="157500"/>
    <n v="0.5"/>
    <x v="2"/>
    <x v="10"/>
    <x v="1"/>
    <n v="600"/>
    <n v="300"/>
    <n v="300"/>
    <x v="0"/>
  </r>
  <r>
    <x v="0"/>
    <n v="1197831"/>
    <x v="471"/>
    <x v="2"/>
    <x v="24"/>
    <s v="Boise"/>
    <x v="4"/>
    <n v="54.999999999999993"/>
    <n v="475"/>
    <x v="325"/>
    <n v="91437.499999999985"/>
    <n v="0.35"/>
    <x v="2"/>
    <x v="10"/>
    <x v="1"/>
    <n v="549.99999999999989"/>
    <n v="192.49999999999997"/>
    <n v="357.5"/>
    <x v="0"/>
  </r>
  <r>
    <x v="0"/>
    <n v="1197831"/>
    <x v="471"/>
    <x v="2"/>
    <x v="24"/>
    <s v="Boise"/>
    <x v="5"/>
    <n v="65"/>
    <n v="725"/>
    <x v="84"/>
    <n v="259187.50000000003"/>
    <n v="0.55000000000000004"/>
    <x v="2"/>
    <x v="10"/>
    <x v="1"/>
    <n v="650"/>
    <n v="357.50000000000006"/>
    <n v="292.49999999999994"/>
    <x v="0"/>
  </r>
  <r>
    <x v="0"/>
    <n v="1128299"/>
    <x v="187"/>
    <x v="2"/>
    <x v="24"/>
    <s v="Boise"/>
    <x v="0"/>
    <n v="29.999999999999993"/>
    <n v="425"/>
    <x v="545"/>
    <n v="44624.999999999985"/>
    <n v="0.35"/>
    <x v="2"/>
    <x v="0"/>
    <x v="1"/>
    <n v="299.99999999999994"/>
    <n v="104.99999999999997"/>
    <n v="194.99999999999997"/>
    <x v="0"/>
  </r>
  <r>
    <x v="0"/>
    <n v="1128299"/>
    <x v="187"/>
    <x v="2"/>
    <x v="24"/>
    <s v="Boise"/>
    <x v="1"/>
    <n v="40"/>
    <n v="425"/>
    <x v="235"/>
    <n v="68000"/>
    <n v="0.4"/>
    <x v="2"/>
    <x v="0"/>
    <x v="1"/>
    <n v="400"/>
    <n v="160"/>
    <n v="240"/>
    <x v="0"/>
  </r>
  <r>
    <x v="0"/>
    <n v="1128299"/>
    <x v="187"/>
    <x v="2"/>
    <x v="24"/>
    <s v="Boise"/>
    <x v="2"/>
    <n v="40"/>
    <n v="425"/>
    <x v="235"/>
    <n v="59499.999999999993"/>
    <n v="0.35"/>
    <x v="2"/>
    <x v="0"/>
    <x v="1"/>
    <n v="400"/>
    <n v="139.99999999999997"/>
    <n v="260"/>
    <x v="0"/>
  </r>
  <r>
    <x v="0"/>
    <n v="1128299"/>
    <x v="187"/>
    <x v="2"/>
    <x v="24"/>
    <s v="Boise"/>
    <x v="3"/>
    <n v="40"/>
    <n v="275"/>
    <x v="236"/>
    <n v="38500"/>
    <n v="0.35"/>
    <x v="2"/>
    <x v="0"/>
    <x v="1"/>
    <n v="400"/>
    <n v="140"/>
    <n v="260"/>
    <x v="0"/>
  </r>
  <r>
    <x v="0"/>
    <n v="1128299"/>
    <x v="187"/>
    <x v="2"/>
    <x v="24"/>
    <s v="Boise"/>
    <x v="4"/>
    <n v="45.000000000000007"/>
    <n v="225"/>
    <x v="458"/>
    <n v="30375.000000000004"/>
    <n v="0.3"/>
    <x v="2"/>
    <x v="0"/>
    <x v="1"/>
    <n v="450.00000000000006"/>
    <n v="135.00000000000003"/>
    <n v="315.00000000000006"/>
    <x v="0"/>
  </r>
  <r>
    <x v="0"/>
    <n v="1128299"/>
    <x v="187"/>
    <x v="2"/>
    <x v="24"/>
    <s v="Boise"/>
    <x v="5"/>
    <n v="40"/>
    <n v="425"/>
    <x v="235"/>
    <n v="42500"/>
    <n v="0.25"/>
    <x v="2"/>
    <x v="0"/>
    <x v="1"/>
    <n v="400"/>
    <n v="100"/>
    <n v="300"/>
    <x v="0"/>
  </r>
  <r>
    <x v="0"/>
    <n v="1128299"/>
    <x v="697"/>
    <x v="2"/>
    <x v="24"/>
    <s v="Boise"/>
    <x v="0"/>
    <n v="29.999999999999993"/>
    <n v="475"/>
    <x v="546"/>
    <n v="49874.999999999985"/>
    <n v="0.35"/>
    <x v="2"/>
    <x v="1"/>
    <x v="1"/>
    <n v="299.99999999999994"/>
    <n v="104.99999999999997"/>
    <n v="194.99999999999997"/>
    <x v="0"/>
  </r>
  <r>
    <x v="0"/>
    <n v="1128299"/>
    <x v="697"/>
    <x v="2"/>
    <x v="24"/>
    <s v="Boise"/>
    <x v="1"/>
    <n v="40"/>
    <n v="375"/>
    <x v="149"/>
    <n v="60000"/>
    <n v="0.4"/>
    <x v="2"/>
    <x v="1"/>
    <x v="1"/>
    <n v="400"/>
    <n v="160"/>
    <n v="240"/>
    <x v="0"/>
  </r>
  <r>
    <x v="0"/>
    <n v="1128299"/>
    <x v="697"/>
    <x v="2"/>
    <x v="24"/>
    <s v="Boise"/>
    <x v="2"/>
    <n v="40"/>
    <n v="375"/>
    <x v="149"/>
    <n v="52500"/>
    <n v="0.35"/>
    <x v="2"/>
    <x v="1"/>
    <x v="1"/>
    <n v="400"/>
    <n v="140"/>
    <n v="260"/>
    <x v="0"/>
  </r>
  <r>
    <x v="0"/>
    <n v="1128299"/>
    <x v="697"/>
    <x v="2"/>
    <x v="25"/>
    <s v="Phoenix"/>
    <x v="3"/>
    <n v="40"/>
    <n v="225"/>
    <x v="125"/>
    <n v="31499.999999999996"/>
    <n v="0.35"/>
    <x v="2"/>
    <x v="1"/>
    <x v="1"/>
    <n v="400"/>
    <n v="139.99999999999997"/>
    <n v="260"/>
    <x v="0"/>
  </r>
  <r>
    <x v="0"/>
    <n v="1128299"/>
    <x v="697"/>
    <x v="2"/>
    <x v="25"/>
    <s v="Phoenix"/>
    <x v="4"/>
    <n v="45.000000000000007"/>
    <n v="150"/>
    <x v="311"/>
    <n v="20250.000000000004"/>
    <n v="0.3"/>
    <x v="2"/>
    <x v="1"/>
    <x v="1"/>
    <n v="450.00000000000011"/>
    <n v="135.00000000000003"/>
    <n v="315.00000000000011"/>
    <x v="0"/>
  </r>
  <r>
    <x v="0"/>
    <n v="1128299"/>
    <x v="697"/>
    <x v="2"/>
    <x v="25"/>
    <s v="Phoenix"/>
    <x v="5"/>
    <n v="40"/>
    <n v="350"/>
    <x v="162"/>
    <n v="35000"/>
    <n v="0.25"/>
    <x v="2"/>
    <x v="1"/>
    <x v="1"/>
    <n v="400"/>
    <n v="100"/>
    <n v="300"/>
    <x v="0"/>
  </r>
  <r>
    <x v="0"/>
    <n v="1128299"/>
    <x v="227"/>
    <x v="2"/>
    <x v="25"/>
    <s v="Phoenix"/>
    <x v="0"/>
    <n v="40"/>
    <n v="500"/>
    <x v="46"/>
    <n v="70000"/>
    <n v="0.35"/>
    <x v="2"/>
    <x v="2"/>
    <x v="1"/>
    <n v="400"/>
    <n v="140"/>
    <n v="260"/>
    <x v="0"/>
  </r>
  <r>
    <x v="0"/>
    <n v="1128299"/>
    <x v="227"/>
    <x v="2"/>
    <x v="25"/>
    <s v="Phoenix"/>
    <x v="1"/>
    <n v="50"/>
    <n v="350"/>
    <x v="160"/>
    <n v="70000"/>
    <n v="0.4"/>
    <x v="2"/>
    <x v="2"/>
    <x v="1"/>
    <n v="500"/>
    <n v="200"/>
    <n v="300"/>
    <x v="0"/>
  </r>
  <r>
    <x v="0"/>
    <n v="1128299"/>
    <x v="227"/>
    <x v="2"/>
    <x v="25"/>
    <s v="Phoenix"/>
    <x v="2"/>
    <n v="50"/>
    <n v="350"/>
    <x v="160"/>
    <n v="61249.999999999993"/>
    <n v="0.35"/>
    <x v="2"/>
    <x v="2"/>
    <x v="1"/>
    <n v="500"/>
    <n v="174.99999999999997"/>
    <n v="325"/>
    <x v="0"/>
  </r>
  <r>
    <x v="0"/>
    <n v="1128299"/>
    <x v="227"/>
    <x v="2"/>
    <x v="25"/>
    <s v="Phoenix"/>
    <x v="3"/>
    <n v="50"/>
    <n v="225"/>
    <x v="128"/>
    <n v="39375"/>
    <n v="0.35"/>
    <x v="2"/>
    <x v="2"/>
    <x v="1"/>
    <n v="500"/>
    <n v="175"/>
    <n v="325"/>
    <x v="0"/>
  </r>
  <r>
    <x v="0"/>
    <n v="1128299"/>
    <x v="227"/>
    <x v="2"/>
    <x v="25"/>
    <s v="Phoenix"/>
    <x v="4"/>
    <n v="55.000000000000007"/>
    <n v="125"/>
    <x v="392"/>
    <n v="20625.000000000004"/>
    <n v="0.3"/>
    <x v="2"/>
    <x v="2"/>
    <x v="1"/>
    <n v="550.00000000000011"/>
    <n v="165.00000000000003"/>
    <n v="385.00000000000011"/>
    <x v="0"/>
  </r>
  <r>
    <x v="0"/>
    <n v="1128299"/>
    <x v="227"/>
    <x v="2"/>
    <x v="25"/>
    <s v="Phoenix"/>
    <x v="5"/>
    <n v="50"/>
    <n v="325"/>
    <x v="133"/>
    <n v="40625"/>
    <n v="0.25"/>
    <x v="2"/>
    <x v="2"/>
    <x v="1"/>
    <n v="500"/>
    <n v="125"/>
    <n v="375"/>
    <x v="0"/>
  </r>
  <r>
    <x v="0"/>
    <n v="1128299"/>
    <x v="246"/>
    <x v="2"/>
    <x v="25"/>
    <s v="Phoenix"/>
    <x v="0"/>
    <n v="50"/>
    <n v="500"/>
    <x v="53"/>
    <n v="87500"/>
    <n v="0.35"/>
    <x v="2"/>
    <x v="3"/>
    <x v="1"/>
    <n v="500"/>
    <n v="175"/>
    <n v="325"/>
    <x v="0"/>
  </r>
  <r>
    <x v="0"/>
    <n v="1128299"/>
    <x v="246"/>
    <x v="2"/>
    <x v="25"/>
    <s v="Phoenix"/>
    <x v="1"/>
    <n v="55.000000000000007"/>
    <n v="300"/>
    <x v="207"/>
    <n v="66000.000000000015"/>
    <n v="0.4"/>
    <x v="2"/>
    <x v="3"/>
    <x v="1"/>
    <n v="550.00000000000011"/>
    <n v="220.00000000000006"/>
    <n v="330.00000000000006"/>
    <x v="0"/>
  </r>
  <r>
    <x v="0"/>
    <n v="1128299"/>
    <x v="246"/>
    <x v="2"/>
    <x v="25"/>
    <s v="Phoenix"/>
    <x v="2"/>
    <n v="55.000000000000007"/>
    <n v="350"/>
    <x v="137"/>
    <n v="67375"/>
    <n v="0.35"/>
    <x v="2"/>
    <x v="3"/>
    <x v="1"/>
    <n v="550.00000000000011"/>
    <n v="192.5"/>
    <n v="357.50000000000006"/>
    <x v="0"/>
  </r>
  <r>
    <x v="0"/>
    <n v="1128299"/>
    <x v="246"/>
    <x v="2"/>
    <x v="25"/>
    <s v="Phoenix"/>
    <x v="3"/>
    <n v="50"/>
    <n v="250"/>
    <x v="145"/>
    <n v="43750"/>
    <n v="0.35"/>
    <x v="2"/>
    <x v="3"/>
    <x v="1"/>
    <n v="500"/>
    <n v="175"/>
    <n v="325"/>
    <x v="0"/>
  </r>
  <r>
    <x v="0"/>
    <n v="1128299"/>
    <x v="246"/>
    <x v="2"/>
    <x v="25"/>
    <s v="Phoenix"/>
    <x v="4"/>
    <n v="55.000000000000007"/>
    <n v="150"/>
    <x v="190"/>
    <n v="24750.000000000004"/>
    <n v="0.3"/>
    <x v="2"/>
    <x v="3"/>
    <x v="1"/>
    <n v="550.00000000000011"/>
    <n v="165.00000000000003"/>
    <n v="385.00000000000011"/>
    <x v="0"/>
  </r>
  <r>
    <x v="0"/>
    <n v="1128299"/>
    <x v="246"/>
    <x v="2"/>
    <x v="25"/>
    <s v="Phoenix"/>
    <x v="5"/>
    <n v="70"/>
    <n v="325"/>
    <x v="157"/>
    <n v="56875"/>
    <n v="0.25"/>
    <x v="2"/>
    <x v="3"/>
    <x v="1"/>
    <n v="700"/>
    <n v="175"/>
    <n v="525"/>
    <x v="0"/>
  </r>
  <r>
    <x v="0"/>
    <n v="1128299"/>
    <x v="277"/>
    <x v="2"/>
    <x v="25"/>
    <s v="Phoenix"/>
    <x v="0"/>
    <n v="50"/>
    <n v="525"/>
    <x v="47"/>
    <n v="91875"/>
    <n v="0.35"/>
    <x v="2"/>
    <x v="4"/>
    <x v="1"/>
    <n v="500"/>
    <n v="175"/>
    <n v="325"/>
    <x v="0"/>
  </r>
  <r>
    <x v="0"/>
    <n v="1128299"/>
    <x v="277"/>
    <x v="2"/>
    <x v="25"/>
    <s v="Phoenix"/>
    <x v="1"/>
    <n v="55.000000000000007"/>
    <n v="375"/>
    <x v="141"/>
    <n v="82500.000000000015"/>
    <n v="0.4"/>
    <x v="2"/>
    <x v="4"/>
    <x v="1"/>
    <n v="550.00000000000011"/>
    <n v="220.00000000000003"/>
    <n v="330.00000000000006"/>
    <x v="0"/>
  </r>
  <r>
    <x v="0"/>
    <n v="1128299"/>
    <x v="277"/>
    <x v="2"/>
    <x v="25"/>
    <s v="Phoenix"/>
    <x v="2"/>
    <n v="55.000000000000007"/>
    <n v="400"/>
    <x v="139"/>
    <n v="77000"/>
    <n v="0.35"/>
    <x v="2"/>
    <x v="4"/>
    <x v="1"/>
    <n v="550.00000000000011"/>
    <n v="192.5"/>
    <n v="357.50000000000006"/>
    <x v="0"/>
  </r>
  <r>
    <x v="0"/>
    <n v="1128299"/>
    <x v="277"/>
    <x v="2"/>
    <x v="25"/>
    <s v="Phoenix"/>
    <x v="3"/>
    <n v="50"/>
    <n v="300"/>
    <x v="149"/>
    <n v="52500"/>
    <n v="0.35"/>
    <x v="2"/>
    <x v="4"/>
    <x v="1"/>
    <n v="500"/>
    <n v="175"/>
    <n v="325"/>
    <x v="0"/>
  </r>
  <r>
    <x v="0"/>
    <n v="1128299"/>
    <x v="277"/>
    <x v="2"/>
    <x v="25"/>
    <s v="Phoenix"/>
    <x v="4"/>
    <n v="55.000000000000007"/>
    <n v="200"/>
    <x v="131"/>
    <n v="33000"/>
    <n v="0.3"/>
    <x v="2"/>
    <x v="4"/>
    <x v="1"/>
    <n v="550.00000000000011"/>
    <n v="165"/>
    <n v="385.00000000000006"/>
    <x v="0"/>
  </r>
  <r>
    <x v="0"/>
    <n v="1128299"/>
    <x v="277"/>
    <x v="2"/>
    <x v="25"/>
    <s v="Phoenix"/>
    <x v="5"/>
    <n v="70"/>
    <n v="375"/>
    <x v="47"/>
    <n v="65625"/>
    <n v="0.25"/>
    <x v="2"/>
    <x v="4"/>
    <x v="1"/>
    <n v="700"/>
    <n v="175"/>
    <n v="525"/>
    <x v="0"/>
  </r>
  <r>
    <x v="0"/>
    <n v="1128299"/>
    <x v="307"/>
    <x v="2"/>
    <x v="25"/>
    <s v="Phoenix"/>
    <x v="0"/>
    <n v="50"/>
    <n v="625"/>
    <x v="65"/>
    <n v="109375"/>
    <n v="0.35"/>
    <x v="2"/>
    <x v="11"/>
    <x v="1"/>
    <n v="500"/>
    <n v="175"/>
    <n v="325"/>
    <x v="0"/>
  </r>
  <r>
    <x v="0"/>
    <n v="1128299"/>
    <x v="307"/>
    <x v="2"/>
    <x v="25"/>
    <s v="Phoenix"/>
    <x v="1"/>
    <n v="55.000000000000007"/>
    <n v="475"/>
    <x v="347"/>
    <n v="104500.00000000001"/>
    <n v="0.4"/>
    <x v="2"/>
    <x v="11"/>
    <x v="1"/>
    <n v="550.00000000000011"/>
    <n v="220.00000000000003"/>
    <n v="330"/>
    <x v="0"/>
  </r>
  <r>
    <x v="0"/>
    <n v="1128299"/>
    <x v="307"/>
    <x v="2"/>
    <x v="25"/>
    <s v="Phoenix"/>
    <x v="2"/>
    <n v="55.000000000000007"/>
    <n v="475"/>
    <x v="347"/>
    <n v="91437.5"/>
    <n v="0.35"/>
    <x v="2"/>
    <x v="11"/>
    <x v="1"/>
    <n v="550.00000000000011"/>
    <n v="192.5"/>
    <n v="357.50000000000006"/>
    <x v="0"/>
  </r>
  <r>
    <x v="0"/>
    <n v="1128299"/>
    <x v="307"/>
    <x v="2"/>
    <x v="25"/>
    <s v="Phoenix"/>
    <x v="3"/>
    <n v="50"/>
    <n v="350"/>
    <x v="160"/>
    <n v="61249.999999999993"/>
    <n v="0.35"/>
    <x v="2"/>
    <x v="11"/>
    <x v="1"/>
    <n v="500"/>
    <n v="174.99999999999997"/>
    <n v="325"/>
    <x v="0"/>
  </r>
  <r>
    <x v="0"/>
    <n v="1128299"/>
    <x v="307"/>
    <x v="2"/>
    <x v="25"/>
    <s v="Phoenix"/>
    <x v="4"/>
    <n v="55.000000000000007"/>
    <n v="225"/>
    <x v="196"/>
    <n v="37125"/>
    <n v="0.3"/>
    <x v="2"/>
    <x v="11"/>
    <x v="1"/>
    <n v="550.00000000000011"/>
    <n v="165"/>
    <n v="385.00000000000006"/>
    <x v="0"/>
  </r>
  <r>
    <x v="0"/>
    <n v="1128299"/>
    <x v="307"/>
    <x v="2"/>
    <x v="25"/>
    <s v="Phoenix"/>
    <x v="5"/>
    <n v="70"/>
    <n v="525"/>
    <x v="246"/>
    <n v="91875"/>
    <n v="0.25"/>
    <x v="2"/>
    <x v="11"/>
    <x v="1"/>
    <n v="700"/>
    <n v="175"/>
    <n v="525"/>
    <x v="0"/>
  </r>
  <r>
    <x v="0"/>
    <n v="1128299"/>
    <x v="336"/>
    <x v="2"/>
    <x v="25"/>
    <s v="Phoenix"/>
    <x v="0"/>
    <n v="50"/>
    <n v="675"/>
    <x v="73"/>
    <n v="118124.99999999999"/>
    <n v="0.35"/>
    <x v="2"/>
    <x v="5"/>
    <x v="1"/>
    <n v="500"/>
    <n v="174.99999999999997"/>
    <n v="325"/>
    <x v="0"/>
  </r>
  <r>
    <x v="0"/>
    <n v="1128299"/>
    <x v="336"/>
    <x v="2"/>
    <x v="25"/>
    <s v="Phoenix"/>
    <x v="1"/>
    <n v="55.000000000000007"/>
    <n v="525"/>
    <x v="171"/>
    <n v="115500.00000000003"/>
    <n v="0.4"/>
    <x v="2"/>
    <x v="5"/>
    <x v="1"/>
    <n v="550.00000000000011"/>
    <n v="220.00000000000006"/>
    <n v="330.00000000000006"/>
    <x v="0"/>
  </r>
  <r>
    <x v="0"/>
    <n v="1128299"/>
    <x v="336"/>
    <x v="2"/>
    <x v="25"/>
    <s v="Phoenix"/>
    <x v="2"/>
    <n v="55.000000000000007"/>
    <n v="475"/>
    <x v="347"/>
    <n v="91437.5"/>
    <n v="0.35"/>
    <x v="2"/>
    <x v="5"/>
    <x v="1"/>
    <n v="550.00000000000011"/>
    <n v="192.5"/>
    <n v="357.50000000000006"/>
    <x v="0"/>
  </r>
  <r>
    <x v="0"/>
    <n v="1128299"/>
    <x v="336"/>
    <x v="2"/>
    <x v="25"/>
    <s v="Phoenix"/>
    <x v="3"/>
    <n v="50"/>
    <n v="375"/>
    <x v="205"/>
    <n v="65625"/>
    <n v="0.35"/>
    <x v="2"/>
    <x v="5"/>
    <x v="1"/>
    <n v="500"/>
    <n v="175"/>
    <n v="325"/>
    <x v="0"/>
  </r>
  <r>
    <x v="0"/>
    <n v="1128299"/>
    <x v="336"/>
    <x v="2"/>
    <x v="25"/>
    <s v="Phoenix"/>
    <x v="4"/>
    <n v="55.000000000000007"/>
    <n v="425"/>
    <x v="257"/>
    <n v="70125"/>
    <n v="0.3"/>
    <x v="2"/>
    <x v="5"/>
    <x v="1"/>
    <n v="550.00000000000011"/>
    <n v="165"/>
    <n v="385.00000000000006"/>
    <x v="0"/>
  </r>
  <r>
    <x v="0"/>
    <n v="1128299"/>
    <x v="336"/>
    <x v="2"/>
    <x v="25"/>
    <s v="Phoenix"/>
    <x v="5"/>
    <n v="70"/>
    <n v="425"/>
    <x v="43"/>
    <n v="74375"/>
    <n v="0.25"/>
    <x v="2"/>
    <x v="5"/>
    <x v="1"/>
    <n v="700"/>
    <n v="175"/>
    <n v="525"/>
    <x v="0"/>
  </r>
  <r>
    <x v="0"/>
    <n v="1128299"/>
    <x v="368"/>
    <x v="2"/>
    <x v="25"/>
    <s v="Phoenix"/>
    <x v="0"/>
    <n v="55.000000000000007"/>
    <n v="625"/>
    <x v="329"/>
    <n v="120312.50000000001"/>
    <n v="0.35"/>
    <x v="2"/>
    <x v="6"/>
    <x v="1"/>
    <n v="550.00000000000011"/>
    <n v="192.50000000000003"/>
    <n v="357.50000000000011"/>
    <x v="0"/>
  </r>
  <r>
    <x v="0"/>
    <n v="1128299"/>
    <x v="368"/>
    <x v="2"/>
    <x v="25"/>
    <s v="Phoenix"/>
    <x v="1"/>
    <n v="60.000000000000007"/>
    <n v="575"/>
    <x v="226"/>
    <n v="138000.00000000003"/>
    <n v="0.4"/>
    <x v="2"/>
    <x v="6"/>
    <x v="1"/>
    <n v="600.00000000000011"/>
    <n v="240.00000000000006"/>
    <n v="360.00000000000006"/>
    <x v="0"/>
  </r>
  <r>
    <x v="0"/>
    <n v="1128299"/>
    <x v="368"/>
    <x v="2"/>
    <x v="25"/>
    <s v="Phoenix"/>
    <x v="2"/>
    <n v="55.000000000000007"/>
    <n v="450"/>
    <x v="173"/>
    <n v="86625"/>
    <n v="0.35"/>
    <x v="2"/>
    <x v="6"/>
    <x v="1"/>
    <n v="550.00000000000011"/>
    <n v="192.5"/>
    <n v="357.50000000000006"/>
    <x v="0"/>
  </r>
  <r>
    <x v="0"/>
    <n v="1128299"/>
    <x v="368"/>
    <x v="2"/>
    <x v="25"/>
    <s v="Phoenix"/>
    <x v="3"/>
    <n v="55.000000000000007"/>
    <n v="400"/>
    <x v="139"/>
    <n v="77000"/>
    <n v="0.35"/>
    <x v="2"/>
    <x v="6"/>
    <x v="1"/>
    <n v="550.00000000000011"/>
    <n v="192.5"/>
    <n v="357.50000000000006"/>
    <x v="0"/>
  </r>
  <r>
    <x v="0"/>
    <n v="1128299"/>
    <x v="368"/>
    <x v="2"/>
    <x v="25"/>
    <s v="Phoenix"/>
    <x v="4"/>
    <n v="65"/>
    <n v="400"/>
    <x v="50"/>
    <n v="78000"/>
    <n v="0.3"/>
    <x v="2"/>
    <x v="6"/>
    <x v="1"/>
    <n v="650"/>
    <n v="195"/>
    <n v="455"/>
    <x v="0"/>
  </r>
  <r>
    <x v="0"/>
    <n v="1128299"/>
    <x v="368"/>
    <x v="2"/>
    <x v="25"/>
    <s v="Phoenix"/>
    <x v="5"/>
    <n v="70"/>
    <n v="375"/>
    <x v="47"/>
    <n v="65625"/>
    <n v="0.25"/>
    <x v="2"/>
    <x v="6"/>
    <x v="1"/>
    <n v="700"/>
    <n v="175"/>
    <n v="525"/>
    <x v="0"/>
  </r>
  <r>
    <x v="0"/>
    <n v="1128299"/>
    <x v="400"/>
    <x v="2"/>
    <x v="25"/>
    <s v="Phoenix"/>
    <x v="0"/>
    <n v="45.000000000000007"/>
    <n v="575"/>
    <x v="331"/>
    <n v="90562.5"/>
    <n v="0.35"/>
    <x v="2"/>
    <x v="7"/>
    <x v="1"/>
    <n v="450.00000000000006"/>
    <n v="157.5"/>
    <n v="292.50000000000006"/>
    <x v="0"/>
  </r>
  <r>
    <x v="0"/>
    <n v="1128299"/>
    <x v="400"/>
    <x v="2"/>
    <x v="25"/>
    <s v="Phoenix"/>
    <x v="1"/>
    <n v="50.000000000000014"/>
    <n v="575"/>
    <x v="450"/>
    <n v="115000.00000000003"/>
    <n v="0.4"/>
    <x v="2"/>
    <x v="7"/>
    <x v="1"/>
    <n v="500.00000000000011"/>
    <n v="200.00000000000006"/>
    <n v="300.00000000000006"/>
    <x v="0"/>
  </r>
  <r>
    <x v="0"/>
    <n v="1128299"/>
    <x v="400"/>
    <x v="2"/>
    <x v="25"/>
    <s v="Phoenix"/>
    <x v="2"/>
    <n v="45.000000000000007"/>
    <n v="425"/>
    <x v="547"/>
    <n v="66937.5"/>
    <n v="0.35"/>
    <x v="2"/>
    <x v="7"/>
    <x v="1"/>
    <n v="450.00000000000006"/>
    <n v="157.5"/>
    <n v="292.50000000000006"/>
    <x v="0"/>
  </r>
  <r>
    <x v="0"/>
    <n v="1128299"/>
    <x v="400"/>
    <x v="2"/>
    <x v="25"/>
    <s v="Phoenix"/>
    <x v="3"/>
    <n v="45.000000000000007"/>
    <n v="375"/>
    <x v="479"/>
    <n v="59062.500000000007"/>
    <n v="0.35"/>
    <x v="2"/>
    <x v="7"/>
    <x v="1"/>
    <n v="450.00000000000006"/>
    <n v="157.50000000000003"/>
    <n v="292.50000000000006"/>
    <x v="0"/>
  </r>
  <r>
    <x v="0"/>
    <n v="1128299"/>
    <x v="400"/>
    <x v="2"/>
    <x v="25"/>
    <s v="Phoenix"/>
    <x v="4"/>
    <n v="55.000000000000007"/>
    <n v="375"/>
    <x v="141"/>
    <n v="61875.000000000007"/>
    <n v="0.3"/>
    <x v="2"/>
    <x v="7"/>
    <x v="1"/>
    <n v="550.00000000000011"/>
    <n v="165.00000000000003"/>
    <n v="385.00000000000006"/>
    <x v="0"/>
  </r>
  <r>
    <x v="0"/>
    <n v="1128299"/>
    <x v="400"/>
    <x v="2"/>
    <x v="25"/>
    <s v="Phoenix"/>
    <x v="5"/>
    <n v="60.000000000000007"/>
    <n v="425"/>
    <x v="228"/>
    <n v="63750.000000000007"/>
    <n v="0.25"/>
    <x v="2"/>
    <x v="7"/>
    <x v="1"/>
    <n v="600.00000000000011"/>
    <n v="150.00000000000003"/>
    <n v="450.00000000000006"/>
    <x v="0"/>
  </r>
  <r>
    <x v="0"/>
    <n v="1128299"/>
    <x v="429"/>
    <x v="2"/>
    <x v="25"/>
    <s v="Phoenix"/>
    <x v="0"/>
    <n v="45.000000000000007"/>
    <n v="500"/>
    <x v="224"/>
    <n v="78750"/>
    <n v="0.35"/>
    <x v="2"/>
    <x v="8"/>
    <x v="1"/>
    <n v="450.00000000000006"/>
    <n v="157.5"/>
    <n v="292.50000000000006"/>
    <x v="0"/>
  </r>
  <r>
    <x v="0"/>
    <n v="1128299"/>
    <x v="429"/>
    <x v="2"/>
    <x v="25"/>
    <s v="Phoenix"/>
    <x v="1"/>
    <n v="50.000000000000014"/>
    <n v="500"/>
    <x v="447"/>
    <n v="100000.00000000003"/>
    <n v="0.4"/>
    <x v="2"/>
    <x v="8"/>
    <x v="1"/>
    <n v="500.00000000000011"/>
    <n v="200.00000000000006"/>
    <n v="300.00000000000006"/>
    <x v="0"/>
  </r>
  <r>
    <x v="0"/>
    <n v="1128299"/>
    <x v="429"/>
    <x v="2"/>
    <x v="25"/>
    <s v="Phoenix"/>
    <x v="2"/>
    <n v="45.000000000000007"/>
    <n v="325"/>
    <x v="138"/>
    <n v="51187.500000000007"/>
    <n v="0.35"/>
    <x v="2"/>
    <x v="8"/>
    <x v="1"/>
    <n v="450.00000000000011"/>
    <n v="157.50000000000003"/>
    <n v="292.50000000000011"/>
    <x v="0"/>
  </r>
  <r>
    <x v="0"/>
    <n v="1128299"/>
    <x v="429"/>
    <x v="2"/>
    <x v="25"/>
    <s v="Phoenix"/>
    <x v="3"/>
    <n v="45.000000000000007"/>
    <n v="300"/>
    <x v="142"/>
    <n v="47250.000000000007"/>
    <n v="0.35"/>
    <x v="2"/>
    <x v="8"/>
    <x v="1"/>
    <n v="450.00000000000011"/>
    <n v="157.50000000000003"/>
    <n v="292.50000000000011"/>
    <x v="0"/>
  </r>
  <r>
    <x v="0"/>
    <n v="1128299"/>
    <x v="429"/>
    <x v="2"/>
    <x v="25"/>
    <s v="Phoenix"/>
    <x v="4"/>
    <n v="55.000000000000007"/>
    <n v="275"/>
    <x v="395"/>
    <n v="45375.000000000007"/>
    <n v="0.3"/>
    <x v="2"/>
    <x v="8"/>
    <x v="1"/>
    <n v="550.00000000000011"/>
    <n v="165.00000000000003"/>
    <n v="385.00000000000011"/>
    <x v="0"/>
  </r>
  <r>
    <x v="0"/>
    <n v="1128299"/>
    <x v="429"/>
    <x v="2"/>
    <x v="25"/>
    <s v="Phoenix"/>
    <x v="5"/>
    <n v="60.000000000000007"/>
    <n v="325"/>
    <x v="403"/>
    <n v="48750.000000000007"/>
    <n v="0.25"/>
    <x v="2"/>
    <x v="8"/>
    <x v="1"/>
    <n v="600.00000000000011"/>
    <n v="150.00000000000003"/>
    <n v="450.00000000000011"/>
    <x v="0"/>
  </r>
  <r>
    <x v="0"/>
    <n v="1128299"/>
    <x v="460"/>
    <x v="2"/>
    <x v="25"/>
    <s v="Phoenix"/>
    <x v="0"/>
    <n v="45.000000000000007"/>
    <n v="500"/>
    <x v="224"/>
    <n v="78750"/>
    <n v="0.35"/>
    <x v="2"/>
    <x v="9"/>
    <x v="1"/>
    <n v="450.00000000000006"/>
    <n v="157.5"/>
    <n v="292.50000000000006"/>
    <x v="0"/>
  </r>
  <r>
    <x v="0"/>
    <n v="1128299"/>
    <x v="460"/>
    <x v="2"/>
    <x v="25"/>
    <s v="Phoenix"/>
    <x v="1"/>
    <n v="50.000000000000014"/>
    <n v="525"/>
    <x v="418"/>
    <n v="105000.00000000003"/>
    <n v="0.4"/>
    <x v="2"/>
    <x v="9"/>
    <x v="1"/>
    <n v="500.00000000000011"/>
    <n v="200.00000000000006"/>
    <n v="300.00000000000006"/>
    <x v="0"/>
  </r>
  <r>
    <x v="0"/>
    <n v="1128299"/>
    <x v="460"/>
    <x v="2"/>
    <x v="25"/>
    <s v="Phoenix"/>
    <x v="2"/>
    <n v="45.000000000000007"/>
    <n v="375"/>
    <x v="479"/>
    <n v="59062.500000000007"/>
    <n v="0.35"/>
    <x v="2"/>
    <x v="9"/>
    <x v="1"/>
    <n v="450.00000000000006"/>
    <n v="157.50000000000003"/>
    <n v="292.50000000000006"/>
    <x v="0"/>
  </r>
  <r>
    <x v="0"/>
    <n v="1128299"/>
    <x v="460"/>
    <x v="2"/>
    <x v="25"/>
    <s v="Phoenix"/>
    <x v="3"/>
    <n v="45.000000000000007"/>
    <n v="350"/>
    <x v="341"/>
    <n v="55125.000000000007"/>
    <n v="0.35"/>
    <x v="2"/>
    <x v="9"/>
    <x v="1"/>
    <n v="450.00000000000006"/>
    <n v="157.50000000000003"/>
    <n v="292.50000000000006"/>
    <x v="0"/>
  </r>
  <r>
    <x v="0"/>
    <n v="1128299"/>
    <x v="460"/>
    <x v="2"/>
    <x v="25"/>
    <s v="Phoenix"/>
    <x v="4"/>
    <n v="55.000000000000007"/>
    <n v="300"/>
    <x v="207"/>
    <n v="49500.000000000007"/>
    <n v="0.3"/>
    <x v="2"/>
    <x v="9"/>
    <x v="1"/>
    <n v="550.00000000000011"/>
    <n v="165.00000000000003"/>
    <n v="385.00000000000011"/>
    <x v="0"/>
  </r>
  <r>
    <x v="0"/>
    <n v="1128299"/>
    <x v="460"/>
    <x v="2"/>
    <x v="25"/>
    <s v="Phoenix"/>
    <x v="5"/>
    <n v="60.000000000000007"/>
    <n v="425"/>
    <x v="228"/>
    <n v="63750.000000000007"/>
    <n v="0.25"/>
    <x v="2"/>
    <x v="9"/>
    <x v="1"/>
    <n v="600.00000000000011"/>
    <n v="150.00000000000003"/>
    <n v="450.00000000000006"/>
    <x v="0"/>
  </r>
  <r>
    <x v="0"/>
    <n v="1128299"/>
    <x v="489"/>
    <x v="2"/>
    <x v="25"/>
    <s v="Phoenix"/>
    <x v="0"/>
    <n v="45.000000000000007"/>
    <n v="625"/>
    <x v="225"/>
    <n v="98437.500000000015"/>
    <n v="0.35"/>
    <x v="2"/>
    <x v="10"/>
    <x v="1"/>
    <n v="450.00000000000011"/>
    <n v="157.50000000000003"/>
    <n v="292.50000000000011"/>
    <x v="0"/>
  </r>
  <r>
    <x v="0"/>
    <n v="1128299"/>
    <x v="489"/>
    <x v="2"/>
    <x v="25"/>
    <s v="Phoenix"/>
    <x v="1"/>
    <n v="50.000000000000014"/>
    <n v="625"/>
    <x v="446"/>
    <n v="125000.00000000006"/>
    <n v="0.4"/>
    <x v="2"/>
    <x v="10"/>
    <x v="1"/>
    <n v="500.00000000000017"/>
    <n v="200.00000000000009"/>
    <n v="300.00000000000011"/>
    <x v="0"/>
  </r>
  <r>
    <x v="4"/>
    <n v="1128299"/>
    <x v="489"/>
    <x v="2"/>
    <x v="25"/>
    <s v="Phoenix"/>
    <x v="2"/>
    <n v="45.000000000000007"/>
    <n v="425"/>
    <x v="547"/>
    <n v="66937.5"/>
    <n v="0.35"/>
    <x v="2"/>
    <x v="10"/>
    <x v="1"/>
    <n v="450.00000000000006"/>
    <n v="157.5"/>
    <n v="292.50000000000006"/>
    <x v="0"/>
  </r>
  <r>
    <x v="4"/>
    <n v="1128299"/>
    <x v="489"/>
    <x v="2"/>
    <x v="25"/>
    <s v="Phoenix"/>
    <x v="3"/>
    <n v="45.000000000000007"/>
    <n v="425"/>
    <x v="547"/>
    <n v="66937.5"/>
    <n v="0.35"/>
    <x v="2"/>
    <x v="10"/>
    <x v="1"/>
    <n v="450.00000000000006"/>
    <n v="157.5"/>
    <n v="292.50000000000006"/>
    <x v="0"/>
  </r>
  <r>
    <x v="4"/>
    <n v="1128299"/>
    <x v="489"/>
    <x v="2"/>
    <x v="25"/>
    <s v="Phoenix"/>
    <x v="4"/>
    <n v="55.000000000000007"/>
    <n v="350"/>
    <x v="137"/>
    <n v="57750.000000000007"/>
    <n v="0.3"/>
    <x v="2"/>
    <x v="10"/>
    <x v="1"/>
    <n v="550.00000000000011"/>
    <n v="165.00000000000003"/>
    <n v="385.00000000000006"/>
    <x v="0"/>
  </r>
  <r>
    <x v="4"/>
    <n v="1128299"/>
    <x v="489"/>
    <x v="2"/>
    <x v="25"/>
    <s v="Phoenix"/>
    <x v="5"/>
    <n v="60.000000000000007"/>
    <n v="450"/>
    <x v="219"/>
    <n v="67500.000000000015"/>
    <n v="0.25"/>
    <x v="2"/>
    <x v="10"/>
    <x v="1"/>
    <n v="600.00000000000011"/>
    <n v="150.00000000000003"/>
    <n v="450.00000000000011"/>
    <x v="0"/>
  </r>
  <r>
    <x v="4"/>
    <n v="1128299"/>
    <x v="190"/>
    <x v="2"/>
    <x v="25"/>
    <s v="Phoenix"/>
    <x v="0"/>
    <n v="34.999999999999993"/>
    <n v="475"/>
    <x v="548"/>
    <n v="58187.499999999985"/>
    <n v="0.35"/>
    <x v="2"/>
    <x v="0"/>
    <x v="1"/>
    <n v="349.99999999999994"/>
    <n v="122.49999999999997"/>
    <n v="227.49999999999997"/>
    <x v="0"/>
  </r>
  <r>
    <x v="4"/>
    <n v="1128299"/>
    <x v="190"/>
    <x v="2"/>
    <x v="25"/>
    <s v="Phoenix"/>
    <x v="1"/>
    <n v="45"/>
    <n v="475"/>
    <x v="117"/>
    <n v="85500"/>
    <n v="0.4"/>
    <x v="2"/>
    <x v="0"/>
    <x v="1"/>
    <n v="450"/>
    <n v="180"/>
    <n v="270"/>
    <x v="0"/>
  </r>
  <r>
    <x v="4"/>
    <n v="1128299"/>
    <x v="190"/>
    <x v="2"/>
    <x v="25"/>
    <s v="Phoenix"/>
    <x v="2"/>
    <n v="45"/>
    <n v="475"/>
    <x v="117"/>
    <n v="74812.5"/>
    <n v="0.35"/>
    <x v="2"/>
    <x v="0"/>
    <x v="1"/>
    <n v="450"/>
    <n v="157.5"/>
    <n v="292.5"/>
    <x v="0"/>
  </r>
  <r>
    <x v="4"/>
    <n v="1128299"/>
    <x v="190"/>
    <x v="2"/>
    <x v="25"/>
    <s v="Phoenix"/>
    <x v="3"/>
    <n v="45"/>
    <n v="325"/>
    <x v="326"/>
    <n v="51187.5"/>
    <n v="0.35"/>
    <x v="2"/>
    <x v="0"/>
    <x v="1"/>
    <n v="450"/>
    <n v="157.5"/>
    <n v="292.5"/>
    <x v="0"/>
  </r>
  <r>
    <x v="4"/>
    <n v="1128299"/>
    <x v="190"/>
    <x v="2"/>
    <x v="25"/>
    <s v="Phoenix"/>
    <x v="4"/>
    <n v="50.000000000000014"/>
    <n v="275"/>
    <x v="143"/>
    <n v="41250.000000000007"/>
    <n v="0.3"/>
    <x v="2"/>
    <x v="0"/>
    <x v="1"/>
    <n v="500.00000000000011"/>
    <n v="150.00000000000003"/>
    <n v="350.00000000000011"/>
    <x v="0"/>
  </r>
  <r>
    <x v="4"/>
    <n v="1128299"/>
    <x v="190"/>
    <x v="2"/>
    <x v="25"/>
    <s v="Phoenix"/>
    <x v="5"/>
    <n v="45"/>
    <n v="475"/>
    <x v="117"/>
    <n v="53437.5"/>
    <n v="0.25"/>
    <x v="2"/>
    <x v="0"/>
    <x v="1"/>
    <n v="450"/>
    <n v="112.5"/>
    <n v="337.5"/>
    <x v="0"/>
  </r>
  <r>
    <x v="4"/>
    <n v="1128299"/>
    <x v="700"/>
    <x v="2"/>
    <x v="25"/>
    <s v="Phoenix"/>
    <x v="0"/>
    <n v="34.999999999999993"/>
    <n v="525"/>
    <x v="549"/>
    <n v="64312.499999999985"/>
    <n v="0.35"/>
    <x v="2"/>
    <x v="1"/>
    <x v="1"/>
    <n v="349.99999999999994"/>
    <n v="122.49999999999997"/>
    <n v="227.49999999999997"/>
    <x v="0"/>
  </r>
  <r>
    <x v="4"/>
    <n v="1128299"/>
    <x v="700"/>
    <x v="2"/>
    <x v="25"/>
    <s v="Phoenix"/>
    <x v="1"/>
    <n v="45"/>
    <n v="425"/>
    <x v="174"/>
    <n v="76500"/>
    <n v="0.4"/>
    <x v="2"/>
    <x v="1"/>
    <x v="1"/>
    <n v="450"/>
    <n v="180"/>
    <n v="270"/>
    <x v="0"/>
  </r>
  <r>
    <x v="4"/>
    <n v="1128299"/>
    <x v="700"/>
    <x v="2"/>
    <x v="25"/>
    <s v="Phoenix"/>
    <x v="2"/>
    <n v="45"/>
    <n v="425"/>
    <x v="174"/>
    <n v="66937.5"/>
    <n v="0.35"/>
    <x v="2"/>
    <x v="1"/>
    <x v="1"/>
    <n v="450"/>
    <n v="157.5"/>
    <n v="292.5"/>
    <x v="0"/>
  </r>
  <r>
    <x v="4"/>
    <n v="1128299"/>
    <x v="700"/>
    <x v="2"/>
    <x v="26"/>
    <s v="Albuquerque"/>
    <x v="3"/>
    <n v="45"/>
    <n v="275"/>
    <x v="118"/>
    <n v="43312.5"/>
    <n v="0.35"/>
    <x v="2"/>
    <x v="1"/>
    <x v="1"/>
    <n v="450"/>
    <n v="157.5"/>
    <n v="292.5"/>
    <x v="0"/>
  </r>
  <r>
    <x v="4"/>
    <n v="1128299"/>
    <x v="700"/>
    <x v="2"/>
    <x v="26"/>
    <s v="Albuquerque"/>
    <x v="4"/>
    <n v="50.000000000000014"/>
    <n v="200"/>
    <x v="336"/>
    <n v="30000.000000000007"/>
    <n v="0.3"/>
    <x v="2"/>
    <x v="1"/>
    <x v="1"/>
    <n v="500.00000000000017"/>
    <n v="150.00000000000003"/>
    <n v="350.00000000000017"/>
    <x v="0"/>
  </r>
  <r>
    <x v="4"/>
    <n v="1128299"/>
    <x v="700"/>
    <x v="2"/>
    <x v="26"/>
    <s v="Albuquerque"/>
    <x v="5"/>
    <n v="45"/>
    <n v="400"/>
    <x v="210"/>
    <n v="45000"/>
    <n v="0.25"/>
    <x v="2"/>
    <x v="1"/>
    <x v="1"/>
    <n v="450"/>
    <n v="112.5"/>
    <n v="337.5"/>
    <x v="0"/>
  </r>
  <r>
    <x v="4"/>
    <n v="1128299"/>
    <x v="712"/>
    <x v="2"/>
    <x v="26"/>
    <s v="Albuquerque"/>
    <x v="0"/>
    <n v="45"/>
    <n v="550"/>
    <x v="112"/>
    <n v="86625"/>
    <n v="0.35"/>
    <x v="2"/>
    <x v="2"/>
    <x v="1"/>
    <n v="450"/>
    <n v="157.5"/>
    <n v="292.5"/>
    <x v="0"/>
  </r>
  <r>
    <x v="4"/>
    <n v="1128299"/>
    <x v="712"/>
    <x v="2"/>
    <x v="26"/>
    <s v="Albuquerque"/>
    <x v="1"/>
    <n v="55.000000000000007"/>
    <n v="400"/>
    <x v="139"/>
    <n v="88000.000000000015"/>
    <n v="0.4"/>
    <x v="2"/>
    <x v="2"/>
    <x v="1"/>
    <n v="550.00000000000011"/>
    <n v="220.00000000000003"/>
    <n v="330"/>
    <x v="0"/>
  </r>
  <r>
    <x v="4"/>
    <n v="1128299"/>
    <x v="712"/>
    <x v="2"/>
    <x v="26"/>
    <s v="Albuquerque"/>
    <x v="2"/>
    <n v="55.000000000000007"/>
    <n v="400"/>
    <x v="139"/>
    <n v="77000"/>
    <n v="0.35"/>
    <x v="2"/>
    <x v="2"/>
    <x v="1"/>
    <n v="550.00000000000011"/>
    <n v="192.5"/>
    <n v="357.50000000000006"/>
    <x v="0"/>
  </r>
  <r>
    <x v="4"/>
    <n v="1128299"/>
    <x v="712"/>
    <x v="2"/>
    <x v="26"/>
    <s v="Albuquerque"/>
    <x v="3"/>
    <n v="55.000000000000007"/>
    <n v="275"/>
    <x v="395"/>
    <n v="52937.500000000007"/>
    <n v="0.35"/>
    <x v="2"/>
    <x v="2"/>
    <x v="1"/>
    <n v="550.00000000000011"/>
    <n v="192.50000000000003"/>
    <n v="357.50000000000011"/>
    <x v="0"/>
  </r>
  <r>
    <x v="4"/>
    <n v="1128299"/>
    <x v="712"/>
    <x v="2"/>
    <x v="26"/>
    <s v="Albuquerque"/>
    <x v="4"/>
    <n v="60.000000000000007"/>
    <n v="175"/>
    <x v="189"/>
    <n v="31500.000000000004"/>
    <n v="0.3"/>
    <x v="2"/>
    <x v="2"/>
    <x v="1"/>
    <n v="600.00000000000011"/>
    <n v="180.00000000000003"/>
    <n v="420.00000000000006"/>
    <x v="0"/>
  </r>
  <r>
    <x v="4"/>
    <n v="1128299"/>
    <x v="712"/>
    <x v="2"/>
    <x v="26"/>
    <s v="Albuquerque"/>
    <x v="5"/>
    <n v="55.000000000000007"/>
    <n v="375"/>
    <x v="141"/>
    <n v="51562.500000000007"/>
    <n v="0.25"/>
    <x v="2"/>
    <x v="2"/>
    <x v="1"/>
    <n v="550.00000000000011"/>
    <n v="137.50000000000003"/>
    <n v="412.50000000000006"/>
    <x v="0"/>
  </r>
  <r>
    <x v="4"/>
    <n v="1128299"/>
    <x v="249"/>
    <x v="2"/>
    <x v="26"/>
    <s v="Albuquerque"/>
    <x v="0"/>
    <n v="55.000000000000007"/>
    <n v="550"/>
    <x v="440"/>
    <n v="105875.00000000001"/>
    <n v="0.35"/>
    <x v="2"/>
    <x v="3"/>
    <x v="1"/>
    <n v="550.00000000000011"/>
    <n v="192.50000000000003"/>
    <n v="357.50000000000011"/>
    <x v="0"/>
  </r>
  <r>
    <x v="4"/>
    <n v="1128299"/>
    <x v="249"/>
    <x v="2"/>
    <x v="26"/>
    <s v="Albuquerque"/>
    <x v="1"/>
    <n v="60.000000000000007"/>
    <n v="350"/>
    <x v="163"/>
    <n v="84000.000000000015"/>
    <n v="0.4"/>
    <x v="2"/>
    <x v="3"/>
    <x v="1"/>
    <n v="600.00000000000011"/>
    <n v="240.00000000000003"/>
    <n v="360.00000000000006"/>
    <x v="0"/>
  </r>
  <r>
    <x v="4"/>
    <n v="1128299"/>
    <x v="249"/>
    <x v="2"/>
    <x v="26"/>
    <s v="Albuquerque"/>
    <x v="2"/>
    <n v="60.000000000000007"/>
    <n v="400"/>
    <x v="220"/>
    <n v="84000"/>
    <n v="0.35"/>
    <x v="2"/>
    <x v="3"/>
    <x v="1"/>
    <n v="600.00000000000011"/>
    <n v="210"/>
    <n v="390.00000000000006"/>
    <x v="0"/>
  </r>
  <r>
    <x v="4"/>
    <n v="1128299"/>
    <x v="249"/>
    <x v="2"/>
    <x v="26"/>
    <s v="Albuquerque"/>
    <x v="3"/>
    <n v="55.000000000000007"/>
    <n v="300"/>
    <x v="207"/>
    <n v="57750.000000000007"/>
    <n v="0.35"/>
    <x v="2"/>
    <x v="3"/>
    <x v="1"/>
    <n v="550.00000000000011"/>
    <n v="192.50000000000003"/>
    <n v="357.50000000000011"/>
    <x v="0"/>
  </r>
  <r>
    <x v="4"/>
    <n v="1128299"/>
    <x v="249"/>
    <x v="2"/>
    <x v="26"/>
    <s v="Albuquerque"/>
    <x v="4"/>
    <n v="60.000000000000007"/>
    <n v="200"/>
    <x v="202"/>
    <n v="36000"/>
    <n v="0.3"/>
    <x v="2"/>
    <x v="3"/>
    <x v="1"/>
    <n v="600.00000000000011"/>
    <n v="180"/>
    <n v="420.00000000000006"/>
    <x v="0"/>
  </r>
  <r>
    <x v="4"/>
    <n v="1128299"/>
    <x v="249"/>
    <x v="2"/>
    <x v="26"/>
    <s v="Albuquerque"/>
    <x v="5"/>
    <n v="75.000000000000014"/>
    <n v="375"/>
    <x v="225"/>
    <n v="70312.500000000015"/>
    <n v="0.25"/>
    <x v="2"/>
    <x v="3"/>
    <x v="1"/>
    <n v="750.00000000000011"/>
    <n v="187.50000000000003"/>
    <n v="562.50000000000011"/>
    <x v="0"/>
  </r>
  <r>
    <x v="4"/>
    <n v="1128299"/>
    <x v="280"/>
    <x v="2"/>
    <x v="26"/>
    <s v="Albuquerque"/>
    <x v="0"/>
    <n v="55.000000000000007"/>
    <n v="575"/>
    <x v="76"/>
    <n v="110687.50000000001"/>
    <n v="0.35"/>
    <x v="2"/>
    <x v="4"/>
    <x v="1"/>
    <n v="550.00000000000011"/>
    <n v="192.50000000000003"/>
    <n v="357.50000000000011"/>
    <x v="0"/>
  </r>
  <r>
    <x v="4"/>
    <n v="1128299"/>
    <x v="280"/>
    <x v="2"/>
    <x v="26"/>
    <s v="Albuquerque"/>
    <x v="1"/>
    <n v="60.000000000000007"/>
    <n v="425"/>
    <x v="228"/>
    <n v="102000.00000000001"/>
    <n v="0.4"/>
    <x v="2"/>
    <x v="4"/>
    <x v="1"/>
    <n v="600.00000000000011"/>
    <n v="240.00000000000003"/>
    <n v="360"/>
    <x v="0"/>
  </r>
  <r>
    <x v="4"/>
    <n v="1128299"/>
    <x v="280"/>
    <x v="2"/>
    <x v="26"/>
    <s v="Albuquerque"/>
    <x v="2"/>
    <n v="60.000000000000007"/>
    <n v="450"/>
    <x v="219"/>
    <n v="94500.000000000015"/>
    <n v="0.35"/>
    <x v="2"/>
    <x v="4"/>
    <x v="1"/>
    <n v="600.00000000000011"/>
    <n v="210.00000000000003"/>
    <n v="390.00000000000011"/>
    <x v="0"/>
  </r>
  <r>
    <x v="4"/>
    <n v="1128299"/>
    <x v="280"/>
    <x v="2"/>
    <x v="26"/>
    <s v="Albuquerque"/>
    <x v="3"/>
    <n v="55.000000000000007"/>
    <n v="350"/>
    <x v="137"/>
    <n v="67375"/>
    <n v="0.35"/>
    <x v="2"/>
    <x v="4"/>
    <x v="1"/>
    <n v="550.00000000000011"/>
    <n v="192.5"/>
    <n v="357.50000000000006"/>
    <x v="0"/>
  </r>
  <r>
    <x v="4"/>
    <n v="1128299"/>
    <x v="280"/>
    <x v="2"/>
    <x v="26"/>
    <s v="Albuquerque"/>
    <x v="4"/>
    <n v="60.000000000000007"/>
    <n v="250"/>
    <x v="193"/>
    <n v="45000.000000000007"/>
    <n v="0.3"/>
    <x v="2"/>
    <x v="4"/>
    <x v="1"/>
    <n v="600.00000000000011"/>
    <n v="180.00000000000003"/>
    <n v="420.00000000000011"/>
    <x v="0"/>
  </r>
  <r>
    <x v="4"/>
    <n v="1128299"/>
    <x v="280"/>
    <x v="2"/>
    <x v="26"/>
    <s v="Albuquerque"/>
    <x v="5"/>
    <n v="75.000000000000014"/>
    <n v="425"/>
    <x v="262"/>
    <n v="79687.500000000015"/>
    <n v="0.25"/>
    <x v="2"/>
    <x v="4"/>
    <x v="1"/>
    <n v="750.00000000000011"/>
    <n v="187.50000000000003"/>
    <n v="562.50000000000011"/>
    <x v="0"/>
  </r>
  <r>
    <x v="4"/>
    <n v="1128299"/>
    <x v="310"/>
    <x v="2"/>
    <x v="26"/>
    <s v="Albuquerque"/>
    <x v="0"/>
    <n v="55.000000000000007"/>
    <n v="700"/>
    <x v="106"/>
    <n v="134750"/>
    <n v="0.35"/>
    <x v="2"/>
    <x v="11"/>
    <x v="1"/>
    <n v="550.00000000000011"/>
    <n v="192.5"/>
    <n v="357.50000000000006"/>
    <x v="0"/>
  </r>
  <r>
    <x v="4"/>
    <n v="1128299"/>
    <x v="310"/>
    <x v="2"/>
    <x v="26"/>
    <s v="Albuquerque"/>
    <x v="1"/>
    <n v="60.000000000000007"/>
    <n v="550"/>
    <x v="222"/>
    <n v="132000.00000000003"/>
    <n v="0.4"/>
    <x v="2"/>
    <x v="11"/>
    <x v="1"/>
    <n v="600.00000000000011"/>
    <n v="240.00000000000006"/>
    <n v="360.00000000000006"/>
    <x v="0"/>
  </r>
  <r>
    <x v="4"/>
    <n v="1128299"/>
    <x v="310"/>
    <x v="2"/>
    <x v="26"/>
    <s v="Albuquerque"/>
    <x v="2"/>
    <n v="60.000000000000007"/>
    <n v="550"/>
    <x v="222"/>
    <n v="115500.00000000001"/>
    <n v="0.35"/>
    <x v="2"/>
    <x v="11"/>
    <x v="1"/>
    <n v="600.00000000000011"/>
    <n v="210.00000000000003"/>
    <n v="390.00000000000011"/>
    <x v="0"/>
  </r>
  <r>
    <x v="4"/>
    <n v="1128299"/>
    <x v="310"/>
    <x v="2"/>
    <x v="26"/>
    <s v="Albuquerque"/>
    <x v="3"/>
    <n v="55.000000000000007"/>
    <n v="425"/>
    <x v="257"/>
    <n v="81812.5"/>
    <n v="0.35"/>
    <x v="2"/>
    <x v="11"/>
    <x v="1"/>
    <n v="550.00000000000011"/>
    <n v="192.5"/>
    <n v="357.50000000000006"/>
    <x v="0"/>
  </r>
  <r>
    <x v="4"/>
    <n v="1128299"/>
    <x v="310"/>
    <x v="2"/>
    <x v="26"/>
    <s v="Albuquerque"/>
    <x v="4"/>
    <n v="60.000000000000007"/>
    <n v="300"/>
    <x v="167"/>
    <n v="54000.000000000007"/>
    <n v="0.3"/>
    <x v="2"/>
    <x v="11"/>
    <x v="1"/>
    <n v="600.00000000000011"/>
    <n v="180.00000000000003"/>
    <n v="420.00000000000011"/>
    <x v="0"/>
  </r>
  <r>
    <x v="4"/>
    <n v="1128299"/>
    <x v="310"/>
    <x v="2"/>
    <x v="26"/>
    <s v="Albuquerque"/>
    <x v="5"/>
    <n v="75.000000000000014"/>
    <n v="600"/>
    <x v="406"/>
    <n v="112500.00000000001"/>
    <n v="0.25"/>
    <x v="2"/>
    <x v="11"/>
    <x v="1"/>
    <n v="750.00000000000011"/>
    <n v="187.50000000000003"/>
    <n v="562.50000000000011"/>
    <x v="0"/>
  </r>
  <r>
    <x v="4"/>
    <n v="1128299"/>
    <x v="339"/>
    <x v="2"/>
    <x v="26"/>
    <s v="Albuquerque"/>
    <x v="0"/>
    <n v="55.000000000000007"/>
    <n v="750"/>
    <x v="70"/>
    <n v="144375"/>
    <n v="0.35"/>
    <x v="2"/>
    <x v="5"/>
    <x v="1"/>
    <n v="550.00000000000011"/>
    <n v="192.5"/>
    <n v="357.50000000000006"/>
    <x v="0"/>
  </r>
  <r>
    <x v="4"/>
    <n v="1128299"/>
    <x v="339"/>
    <x v="2"/>
    <x v="26"/>
    <s v="Albuquerque"/>
    <x v="1"/>
    <n v="60.000000000000007"/>
    <n v="600"/>
    <x v="217"/>
    <n v="144000.00000000003"/>
    <n v="0.4"/>
    <x v="2"/>
    <x v="5"/>
    <x v="1"/>
    <n v="600.00000000000011"/>
    <n v="240.00000000000006"/>
    <n v="360.00000000000006"/>
    <x v="0"/>
  </r>
  <r>
    <x v="4"/>
    <n v="1128299"/>
    <x v="339"/>
    <x v="2"/>
    <x v="26"/>
    <s v="Albuquerque"/>
    <x v="2"/>
    <n v="60.000000000000007"/>
    <n v="550"/>
    <x v="222"/>
    <n v="115500.00000000001"/>
    <n v="0.35"/>
    <x v="2"/>
    <x v="5"/>
    <x v="1"/>
    <n v="600.00000000000011"/>
    <n v="210.00000000000003"/>
    <n v="390.00000000000011"/>
    <x v="0"/>
  </r>
  <r>
    <x v="4"/>
    <n v="1128299"/>
    <x v="339"/>
    <x v="2"/>
    <x v="26"/>
    <s v="Albuquerque"/>
    <x v="3"/>
    <n v="55.000000000000007"/>
    <n v="450"/>
    <x v="173"/>
    <n v="86625"/>
    <n v="0.35"/>
    <x v="2"/>
    <x v="5"/>
    <x v="1"/>
    <n v="550.00000000000011"/>
    <n v="192.5"/>
    <n v="357.50000000000006"/>
    <x v="0"/>
  </r>
  <r>
    <x v="4"/>
    <n v="1128299"/>
    <x v="339"/>
    <x v="2"/>
    <x v="26"/>
    <s v="Albuquerque"/>
    <x v="4"/>
    <n v="60.000000000000007"/>
    <n v="500"/>
    <x v="254"/>
    <n v="90000.000000000015"/>
    <n v="0.3"/>
    <x v="2"/>
    <x v="5"/>
    <x v="1"/>
    <n v="600.00000000000011"/>
    <n v="180.00000000000003"/>
    <n v="420.00000000000011"/>
    <x v="0"/>
  </r>
  <r>
    <x v="4"/>
    <n v="1128299"/>
    <x v="339"/>
    <x v="2"/>
    <x v="26"/>
    <s v="Albuquerque"/>
    <x v="5"/>
    <n v="75.000000000000014"/>
    <n v="500"/>
    <x v="233"/>
    <n v="93750.000000000015"/>
    <n v="0.25"/>
    <x v="2"/>
    <x v="5"/>
    <x v="1"/>
    <n v="750.00000000000011"/>
    <n v="187.50000000000003"/>
    <n v="562.50000000000011"/>
    <x v="0"/>
  </r>
  <r>
    <x v="4"/>
    <n v="1128299"/>
    <x v="371"/>
    <x v="2"/>
    <x v="26"/>
    <s v="Albuquerque"/>
    <x v="0"/>
    <n v="60.000000000000007"/>
    <n v="700"/>
    <x v="251"/>
    <n v="147000"/>
    <n v="0.35"/>
    <x v="2"/>
    <x v="6"/>
    <x v="1"/>
    <n v="600.00000000000011"/>
    <n v="210"/>
    <n v="390.00000000000006"/>
    <x v="0"/>
  </r>
  <r>
    <x v="4"/>
    <n v="1128299"/>
    <x v="371"/>
    <x v="2"/>
    <x v="26"/>
    <s v="Albuquerque"/>
    <x v="1"/>
    <n v="65.000000000000014"/>
    <n v="650"/>
    <x v="550"/>
    <n v="169000.00000000006"/>
    <n v="0.4"/>
    <x v="2"/>
    <x v="6"/>
    <x v="1"/>
    <n v="650.00000000000023"/>
    <n v="260.00000000000011"/>
    <n v="390.00000000000011"/>
    <x v="0"/>
  </r>
  <r>
    <x v="4"/>
    <n v="1128299"/>
    <x v="371"/>
    <x v="2"/>
    <x v="26"/>
    <s v="Albuquerque"/>
    <x v="2"/>
    <n v="60.000000000000007"/>
    <n v="525"/>
    <x v="255"/>
    <n v="110250.00000000001"/>
    <n v="0.35"/>
    <x v="2"/>
    <x v="6"/>
    <x v="1"/>
    <n v="600.00000000000011"/>
    <n v="210.00000000000003"/>
    <n v="390.00000000000011"/>
    <x v="0"/>
  </r>
  <r>
    <x v="4"/>
    <n v="1128299"/>
    <x v="371"/>
    <x v="2"/>
    <x v="26"/>
    <s v="Albuquerque"/>
    <x v="3"/>
    <n v="60.000000000000007"/>
    <n v="475"/>
    <x v="232"/>
    <n v="99750.000000000015"/>
    <n v="0.35"/>
    <x v="2"/>
    <x v="6"/>
    <x v="1"/>
    <n v="600.00000000000011"/>
    <n v="210.00000000000003"/>
    <n v="390.00000000000011"/>
    <x v="0"/>
  </r>
  <r>
    <x v="4"/>
    <n v="1128299"/>
    <x v="371"/>
    <x v="2"/>
    <x v="26"/>
    <s v="Albuquerque"/>
    <x v="4"/>
    <n v="70"/>
    <n v="475"/>
    <x v="206"/>
    <n v="99750"/>
    <n v="0.3"/>
    <x v="2"/>
    <x v="6"/>
    <x v="1"/>
    <n v="700"/>
    <n v="210"/>
    <n v="490"/>
    <x v="0"/>
  </r>
  <r>
    <x v="4"/>
    <n v="1128299"/>
    <x v="371"/>
    <x v="2"/>
    <x v="26"/>
    <s v="Albuquerque"/>
    <x v="5"/>
    <n v="75.000000000000014"/>
    <n v="450"/>
    <x v="221"/>
    <n v="84375.000000000015"/>
    <n v="0.25"/>
    <x v="2"/>
    <x v="6"/>
    <x v="1"/>
    <n v="750.00000000000011"/>
    <n v="187.50000000000003"/>
    <n v="562.50000000000011"/>
    <x v="0"/>
  </r>
  <r>
    <x v="4"/>
    <n v="1128299"/>
    <x v="403"/>
    <x v="2"/>
    <x v="26"/>
    <s v="Albuquerque"/>
    <x v="0"/>
    <n v="50.000000000000014"/>
    <n v="625"/>
    <x v="446"/>
    <n v="109375.00000000003"/>
    <n v="0.35"/>
    <x v="2"/>
    <x v="7"/>
    <x v="1"/>
    <n v="500.00000000000017"/>
    <n v="175.00000000000006"/>
    <n v="325.00000000000011"/>
    <x v="0"/>
  </r>
  <r>
    <x v="4"/>
    <n v="1128299"/>
    <x v="403"/>
    <x v="2"/>
    <x v="26"/>
    <s v="Albuquerque"/>
    <x v="1"/>
    <n v="55.000000000000014"/>
    <n v="625"/>
    <x v="551"/>
    <n v="137500.00000000006"/>
    <n v="0.4"/>
    <x v="2"/>
    <x v="7"/>
    <x v="1"/>
    <n v="550.00000000000023"/>
    <n v="220.00000000000009"/>
    <n v="330.00000000000011"/>
    <x v="0"/>
  </r>
  <r>
    <x v="4"/>
    <n v="1128299"/>
    <x v="403"/>
    <x v="2"/>
    <x v="26"/>
    <s v="Albuquerque"/>
    <x v="2"/>
    <n v="50.000000000000014"/>
    <n v="475"/>
    <x v="552"/>
    <n v="83125.000000000015"/>
    <n v="0.35"/>
    <x v="2"/>
    <x v="7"/>
    <x v="1"/>
    <n v="500.00000000000011"/>
    <n v="175.00000000000003"/>
    <n v="325.00000000000011"/>
    <x v="0"/>
  </r>
  <r>
    <x v="4"/>
    <n v="1128299"/>
    <x v="403"/>
    <x v="2"/>
    <x v="26"/>
    <s v="Albuquerque"/>
    <x v="3"/>
    <n v="50.000000000000014"/>
    <n v="425"/>
    <x v="553"/>
    <n v="74375.000000000015"/>
    <n v="0.35"/>
    <x v="2"/>
    <x v="7"/>
    <x v="1"/>
    <n v="500.00000000000011"/>
    <n v="175.00000000000003"/>
    <n v="325.00000000000011"/>
    <x v="0"/>
  </r>
  <r>
    <x v="4"/>
    <n v="1128299"/>
    <x v="403"/>
    <x v="2"/>
    <x v="26"/>
    <s v="Albuquerque"/>
    <x v="4"/>
    <n v="60.000000000000007"/>
    <n v="425"/>
    <x v="228"/>
    <n v="76500"/>
    <n v="0.3"/>
    <x v="2"/>
    <x v="7"/>
    <x v="1"/>
    <n v="600.00000000000011"/>
    <n v="180"/>
    <n v="420.00000000000006"/>
    <x v="0"/>
  </r>
  <r>
    <x v="4"/>
    <n v="1128299"/>
    <x v="403"/>
    <x v="2"/>
    <x v="26"/>
    <s v="Albuquerque"/>
    <x v="5"/>
    <n v="65.000000000000014"/>
    <n v="475"/>
    <x v="419"/>
    <n v="77187.500000000015"/>
    <n v="0.25"/>
    <x v="2"/>
    <x v="7"/>
    <x v="1"/>
    <n v="650.00000000000011"/>
    <n v="162.50000000000003"/>
    <n v="487.50000000000011"/>
    <x v="0"/>
  </r>
  <r>
    <x v="4"/>
    <n v="1128299"/>
    <x v="432"/>
    <x v="2"/>
    <x v="26"/>
    <s v="Albuquerque"/>
    <x v="0"/>
    <n v="50.000000000000014"/>
    <n v="550"/>
    <x v="80"/>
    <n v="96250.000000000015"/>
    <n v="0.35"/>
    <x v="2"/>
    <x v="8"/>
    <x v="1"/>
    <n v="500.00000000000011"/>
    <n v="175.00000000000003"/>
    <n v="325.00000000000011"/>
    <x v="0"/>
  </r>
  <r>
    <x v="4"/>
    <n v="1128299"/>
    <x v="432"/>
    <x v="2"/>
    <x v="26"/>
    <s v="Albuquerque"/>
    <x v="1"/>
    <n v="55.000000000000014"/>
    <n v="550"/>
    <x v="440"/>
    <n v="121000.00000000003"/>
    <n v="0.4"/>
    <x v="2"/>
    <x v="8"/>
    <x v="1"/>
    <n v="550.00000000000011"/>
    <n v="220.00000000000006"/>
    <n v="330.00000000000006"/>
    <x v="0"/>
  </r>
  <r>
    <x v="4"/>
    <n v="1128299"/>
    <x v="432"/>
    <x v="2"/>
    <x v="26"/>
    <s v="Albuquerque"/>
    <x v="2"/>
    <n v="50.000000000000014"/>
    <n v="375"/>
    <x v="339"/>
    <n v="65625.000000000015"/>
    <n v="0.35"/>
    <x v="2"/>
    <x v="8"/>
    <x v="1"/>
    <n v="500.00000000000017"/>
    <n v="175.00000000000003"/>
    <n v="325.00000000000011"/>
    <x v="0"/>
  </r>
  <r>
    <x v="4"/>
    <n v="1128299"/>
    <x v="432"/>
    <x v="2"/>
    <x v="26"/>
    <s v="Albuquerque"/>
    <x v="3"/>
    <n v="50.000000000000014"/>
    <n v="350"/>
    <x v="470"/>
    <n v="61250.000000000015"/>
    <n v="0.35"/>
    <x v="2"/>
    <x v="8"/>
    <x v="1"/>
    <n v="500.00000000000017"/>
    <n v="175.00000000000003"/>
    <n v="325.00000000000011"/>
    <x v="0"/>
  </r>
  <r>
    <x v="4"/>
    <n v="1128299"/>
    <x v="432"/>
    <x v="2"/>
    <x v="26"/>
    <s v="Albuquerque"/>
    <x v="4"/>
    <n v="60.000000000000007"/>
    <n v="325"/>
    <x v="403"/>
    <n v="58500.000000000007"/>
    <n v="0.3"/>
    <x v="2"/>
    <x v="8"/>
    <x v="1"/>
    <n v="600.00000000000011"/>
    <n v="180.00000000000003"/>
    <n v="420.00000000000011"/>
    <x v="0"/>
  </r>
  <r>
    <x v="4"/>
    <n v="1128299"/>
    <x v="432"/>
    <x v="2"/>
    <x v="26"/>
    <s v="Albuquerque"/>
    <x v="5"/>
    <n v="75.000000000000014"/>
    <n v="375"/>
    <x v="225"/>
    <n v="70312.500000000015"/>
    <n v="0.25"/>
    <x v="2"/>
    <x v="8"/>
    <x v="1"/>
    <n v="750.00000000000011"/>
    <n v="187.50000000000003"/>
    <n v="562.50000000000011"/>
    <x v="0"/>
  </r>
  <r>
    <x v="4"/>
    <n v="1128299"/>
    <x v="463"/>
    <x v="2"/>
    <x v="26"/>
    <s v="Albuquerque"/>
    <x v="0"/>
    <n v="60.000000000000007"/>
    <n v="550"/>
    <x v="222"/>
    <n v="115500.00000000001"/>
    <n v="0.35"/>
    <x v="2"/>
    <x v="9"/>
    <x v="1"/>
    <n v="600.00000000000011"/>
    <n v="210.00000000000003"/>
    <n v="390.00000000000011"/>
    <x v="0"/>
  </r>
  <r>
    <x v="4"/>
    <n v="1128299"/>
    <x v="463"/>
    <x v="2"/>
    <x v="26"/>
    <s v="Albuquerque"/>
    <x v="1"/>
    <n v="65.000000000000014"/>
    <n v="600"/>
    <x v="218"/>
    <n v="156000.00000000003"/>
    <n v="0.4"/>
    <x v="2"/>
    <x v="9"/>
    <x v="1"/>
    <n v="650.00000000000011"/>
    <n v="260.00000000000006"/>
    <n v="390.00000000000006"/>
    <x v="0"/>
  </r>
  <r>
    <x v="4"/>
    <n v="1128299"/>
    <x v="463"/>
    <x v="2"/>
    <x v="26"/>
    <s v="Albuquerque"/>
    <x v="2"/>
    <n v="60.000000000000007"/>
    <n v="450"/>
    <x v="219"/>
    <n v="94500.000000000015"/>
    <n v="0.35"/>
    <x v="2"/>
    <x v="9"/>
    <x v="1"/>
    <n v="600.00000000000011"/>
    <n v="210.00000000000003"/>
    <n v="390.00000000000011"/>
    <x v="0"/>
  </r>
  <r>
    <x v="4"/>
    <n v="1128299"/>
    <x v="463"/>
    <x v="2"/>
    <x v="26"/>
    <s v="Albuquerque"/>
    <x v="3"/>
    <n v="60.000000000000007"/>
    <n v="425"/>
    <x v="228"/>
    <n v="89250"/>
    <n v="0.35"/>
    <x v="2"/>
    <x v="9"/>
    <x v="1"/>
    <n v="600.00000000000011"/>
    <n v="210"/>
    <n v="390.00000000000006"/>
    <x v="0"/>
  </r>
  <r>
    <x v="4"/>
    <n v="1128299"/>
    <x v="463"/>
    <x v="2"/>
    <x v="26"/>
    <s v="Albuquerque"/>
    <x v="4"/>
    <n v="70"/>
    <n v="375"/>
    <x v="47"/>
    <n v="78750"/>
    <n v="0.3"/>
    <x v="2"/>
    <x v="9"/>
    <x v="1"/>
    <n v="700"/>
    <n v="210"/>
    <n v="490"/>
    <x v="0"/>
  </r>
  <r>
    <x v="4"/>
    <n v="1128299"/>
    <x v="463"/>
    <x v="2"/>
    <x v="26"/>
    <s v="Albuquerque"/>
    <x v="5"/>
    <n v="75.000000000000014"/>
    <n v="500"/>
    <x v="233"/>
    <n v="93750.000000000015"/>
    <n v="0.25"/>
    <x v="2"/>
    <x v="9"/>
    <x v="1"/>
    <n v="750.00000000000011"/>
    <n v="187.50000000000003"/>
    <n v="562.50000000000011"/>
    <x v="0"/>
  </r>
  <r>
    <x v="4"/>
    <n v="1128299"/>
    <x v="492"/>
    <x v="2"/>
    <x v="26"/>
    <s v="Albuquerque"/>
    <x v="0"/>
    <n v="60.000000000000007"/>
    <n v="700"/>
    <x v="251"/>
    <n v="147000"/>
    <n v="0.35"/>
    <x v="2"/>
    <x v="10"/>
    <x v="1"/>
    <n v="600.00000000000011"/>
    <n v="210"/>
    <n v="390.00000000000006"/>
    <x v="0"/>
  </r>
  <r>
    <x v="4"/>
    <n v="1128299"/>
    <x v="492"/>
    <x v="2"/>
    <x v="26"/>
    <s v="Albuquerque"/>
    <x v="1"/>
    <n v="65.000000000000014"/>
    <n v="700"/>
    <x v="259"/>
    <n v="182000.00000000006"/>
    <n v="0.4"/>
    <x v="2"/>
    <x v="10"/>
    <x v="1"/>
    <n v="650.00000000000011"/>
    <n v="260.00000000000006"/>
    <n v="390.00000000000006"/>
    <x v="0"/>
  </r>
  <r>
    <x v="2"/>
    <n v="1128299"/>
    <x v="492"/>
    <x v="2"/>
    <x v="26"/>
    <s v="Albuquerque"/>
    <x v="2"/>
    <n v="60.000000000000007"/>
    <n v="500"/>
    <x v="254"/>
    <n v="105000.00000000001"/>
    <n v="0.35"/>
    <x v="2"/>
    <x v="10"/>
    <x v="1"/>
    <n v="600.00000000000011"/>
    <n v="210.00000000000003"/>
    <n v="390.00000000000011"/>
    <x v="0"/>
  </r>
  <r>
    <x v="2"/>
    <n v="1128299"/>
    <x v="492"/>
    <x v="2"/>
    <x v="26"/>
    <s v="Albuquerque"/>
    <x v="3"/>
    <n v="60.000000000000007"/>
    <n v="500"/>
    <x v="254"/>
    <n v="105000.00000000001"/>
    <n v="0.35"/>
    <x v="2"/>
    <x v="10"/>
    <x v="1"/>
    <n v="600.00000000000011"/>
    <n v="210.00000000000003"/>
    <n v="390.00000000000011"/>
    <x v="0"/>
  </r>
  <r>
    <x v="2"/>
    <n v="1128299"/>
    <x v="492"/>
    <x v="2"/>
    <x v="26"/>
    <s v="Albuquerque"/>
    <x v="4"/>
    <n v="70"/>
    <n v="425"/>
    <x v="43"/>
    <n v="89250"/>
    <n v="0.3"/>
    <x v="2"/>
    <x v="10"/>
    <x v="1"/>
    <n v="700"/>
    <n v="210"/>
    <n v="490"/>
    <x v="0"/>
  </r>
  <r>
    <x v="2"/>
    <n v="1128299"/>
    <x v="492"/>
    <x v="2"/>
    <x v="26"/>
    <s v="Albuquerque"/>
    <x v="5"/>
    <n v="75.000000000000014"/>
    <n v="525"/>
    <x v="554"/>
    <n v="98437.500000000015"/>
    <n v="0.25"/>
    <x v="2"/>
    <x v="10"/>
    <x v="1"/>
    <n v="750.00000000000011"/>
    <n v="187.50000000000003"/>
    <n v="562.50000000000011"/>
    <x v="0"/>
  </r>
  <r>
    <x v="2"/>
    <n v="1128299"/>
    <x v="177"/>
    <x v="2"/>
    <x v="26"/>
    <s v="Albuquerque"/>
    <x v="0"/>
    <n v="29.999999999999993"/>
    <n v="450"/>
    <x v="324"/>
    <n v="53999.999999999993"/>
    <n v="0.4"/>
    <x v="2"/>
    <x v="0"/>
    <x v="1"/>
    <n v="299.99999999999994"/>
    <n v="119.99999999999999"/>
    <n v="179.99999999999994"/>
    <x v="0"/>
  </r>
  <r>
    <x v="2"/>
    <n v="1128299"/>
    <x v="177"/>
    <x v="2"/>
    <x v="26"/>
    <s v="Albuquerque"/>
    <x v="1"/>
    <n v="40"/>
    <n v="450"/>
    <x v="210"/>
    <n v="72000"/>
    <n v="0.4"/>
    <x v="2"/>
    <x v="0"/>
    <x v="1"/>
    <n v="400"/>
    <n v="160"/>
    <n v="240"/>
    <x v="0"/>
  </r>
  <r>
    <x v="2"/>
    <n v="1128299"/>
    <x v="177"/>
    <x v="2"/>
    <x v="26"/>
    <s v="Albuquerque"/>
    <x v="2"/>
    <n v="40"/>
    <n v="450"/>
    <x v="210"/>
    <n v="62999.999999999993"/>
    <n v="0.35"/>
    <x v="2"/>
    <x v="0"/>
    <x v="1"/>
    <n v="400"/>
    <n v="139.99999999999997"/>
    <n v="260"/>
    <x v="0"/>
  </r>
  <r>
    <x v="2"/>
    <n v="1128299"/>
    <x v="177"/>
    <x v="2"/>
    <x v="26"/>
    <s v="Albuquerque"/>
    <x v="3"/>
    <n v="40"/>
    <n v="300"/>
    <x v="150"/>
    <n v="48000"/>
    <n v="0.4"/>
    <x v="2"/>
    <x v="0"/>
    <x v="1"/>
    <n v="400"/>
    <n v="160"/>
    <n v="240"/>
    <x v="0"/>
  </r>
  <r>
    <x v="2"/>
    <n v="1128299"/>
    <x v="177"/>
    <x v="2"/>
    <x v="26"/>
    <s v="Albuquerque"/>
    <x v="4"/>
    <n v="45.000000000000014"/>
    <n v="250"/>
    <x v="537"/>
    <n v="39375.000000000007"/>
    <n v="0.35"/>
    <x v="2"/>
    <x v="0"/>
    <x v="1"/>
    <n v="450.00000000000011"/>
    <n v="157.50000000000003"/>
    <n v="292.50000000000011"/>
    <x v="0"/>
  </r>
  <r>
    <x v="2"/>
    <n v="1128299"/>
    <x v="177"/>
    <x v="2"/>
    <x v="26"/>
    <s v="Albuquerque"/>
    <x v="5"/>
    <n v="40"/>
    <n v="450"/>
    <x v="210"/>
    <n v="45000"/>
    <n v="0.25"/>
    <x v="2"/>
    <x v="0"/>
    <x v="1"/>
    <n v="400"/>
    <n v="100"/>
    <n v="300"/>
    <x v="0"/>
  </r>
  <r>
    <x v="2"/>
    <n v="1128299"/>
    <x v="208"/>
    <x v="2"/>
    <x v="26"/>
    <s v="Albuquerque"/>
    <x v="0"/>
    <n v="29.999999999999993"/>
    <n v="500"/>
    <x v="555"/>
    <n v="59999.999999999993"/>
    <n v="0.4"/>
    <x v="2"/>
    <x v="1"/>
    <x v="1"/>
    <n v="299.99999999999994"/>
    <n v="119.99999999999999"/>
    <n v="179.99999999999994"/>
    <x v="0"/>
  </r>
  <r>
    <x v="2"/>
    <n v="1128299"/>
    <x v="208"/>
    <x v="2"/>
    <x v="26"/>
    <s v="Albuquerque"/>
    <x v="1"/>
    <n v="40"/>
    <n v="400"/>
    <x v="175"/>
    <n v="64000"/>
    <n v="0.4"/>
    <x v="2"/>
    <x v="1"/>
    <x v="1"/>
    <n v="400"/>
    <n v="160"/>
    <n v="240"/>
    <x v="0"/>
  </r>
  <r>
    <x v="2"/>
    <n v="1128299"/>
    <x v="208"/>
    <x v="2"/>
    <x v="26"/>
    <s v="Albuquerque"/>
    <x v="2"/>
    <n v="40"/>
    <n v="400"/>
    <x v="175"/>
    <n v="56000"/>
    <n v="0.35"/>
    <x v="2"/>
    <x v="1"/>
    <x v="1"/>
    <n v="400"/>
    <n v="140"/>
    <n v="260"/>
    <x v="0"/>
  </r>
  <r>
    <x v="2"/>
    <n v="1128299"/>
    <x v="208"/>
    <x v="4"/>
    <x v="27"/>
    <s v="Atlanta"/>
    <x v="3"/>
    <n v="40"/>
    <n v="250"/>
    <x v="124"/>
    <n v="40000"/>
    <n v="0.4"/>
    <x v="2"/>
    <x v="1"/>
    <x v="1"/>
    <n v="400"/>
    <n v="160"/>
    <n v="240"/>
    <x v="0"/>
  </r>
  <r>
    <x v="2"/>
    <n v="1128299"/>
    <x v="208"/>
    <x v="4"/>
    <x v="27"/>
    <s v="Atlanta"/>
    <x v="4"/>
    <n v="45.000000000000014"/>
    <n v="175"/>
    <x v="535"/>
    <n v="27562.500000000007"/>
    <n v="0.35"/>
    <x v="2"/>
    <x v="1"/>
    <x v="1"/>
    <n v="450.00000000000017"/>
    <n v="157.50000000000003"/>
    <n v="292.50000000000011"/>
    <x v="0"/>
  </r>
  <r>
    <x v="2"/>
    <n v="1128299"/>
    <x v="208"/>
    <x v="4"/>
    <x v="27"/>
    <s v="Atlanta"/>
    <x v="5"/>
    <n v="40"/>
    <n v="375"/>
    <x v="149"/>
    <n v="37500"/>
    <n v="0.25"/>
    <x v="2"/>
    <x v="1"/>
    <x v="1"/>
    <n v="400"/>
    <n v="100"/>
    <n v="300"/>
    <x v="0"/>
  </r>
  <r>
    <x v="2"/>
    <n v="1128299"/>
    <x v="217"/>
    <x v="4"/>
    <x v="27"/>
    <s v="Atlanta"/>
    <x v="0"/>
    <n v="40"/>
    <n v="525"/>
    <x v="195"/>
    <n v="84000"/>
    <n v="0.4"/>
    <x v="2"/>
    <x v="2"/>
    <x v="1"/>
    <n v="400"/>
    <n v="160"/>
    <n v="240"/>
    <x v="0"/>
  </r>
  <r>
    <x v="2"/>
    <n v="1128299"/>
    <x v="217"/>
    <x v="4"/>
    <x v="27"/>
    <s v="Atlanta"/>
    <x v="1"/>
    <n v="50"/>
    <n v="375"/>
    <x v="205"/>
    <n v="75000"/>
    <n v="0.4"/>
    <x v="2"/>
    <x v="2"/>
    <x v="1"/>
    <n v="500"/>
    <n v="200"/>
    <n v="300"/>
    <x v="0"/>
  </r>
  <r>
    <x v="2"/>
    <n v="1128299"/>
    <x v="217"/>
    <x v="4"/>
    <x v="27"/>
    <s v="Atlanta"/>
    <x v="2"/>
    <n v="50"/>
    <n v="375"/>
    <x v="205"/>
    <n v="65625"/>
    <n v="0.35"/>
    <x v="2"/>
    <x v="2"/>
    <x v="1"/>
    <n v="500"/>
    <n v="175"/>
    <n v="325"/>
    <x v="0"/>
  </r>
  <r>
    <x v="2"/>
    <n v="1128299"/>
    <x v="217"/>
    <x v="4"/>
    <x v="27"/>
    <s v="Atlanta"/>
    <x v="3"/>
    <n v="50"/>
    <n v="250"/>
    <x v="145"/>
    <n v="50000"/>
    <n v="0.4"/>
    <x v="2"/>
    <x v="2"/>
    <x v="1"/>
    <n v="500"/>
    <n v="200"/>
    <n v="300"/>
    <x v="0"/>
  </r>
  <r>
    <x v="2"/>
    <n v="1128299"/>
    <x v="217"/>
    <x v="4"/>
    <x v="27"/>
    <s v="Atlanta"/>
    <x v="4"/>
    <n v="55.000000000000007"/>
    <n v="150"/>
    <x v="190"/>
    <n v="28875.000000000004"/>
    <n v="0.35"/>
    <x v="2"/>
    <x v="2"/>
    <x v="1"/>
    <n v="550.00000000000011"/>
    <n v="192.50000000000003"/>
    <n v="357.50000000000011"/>
    <x v="0"/>
  </r>
  <r>
    <x v="2"/>
    <n v="1128299"/>
    <x v="217"/>
    <x v="4"/>
    <x v="27"/>
    <s v="Atlanta"/>
    <x v="5"/>
    <n v="50"/>
    <n v="350"/>
    <x v="160"/>
    <n v="43750"/>
    <n v="0.25"/>
    <x v="2"/>
    <x v="2"/>
    <x v="1"/>
    <n v="500"/>
    <n v="125"/>
    <n v="375"/>
    <x v="0"/>
  </r>
  <r>
    <x v="2"/>
    <n v="1128299"/>
    <x v="236"/>
    <x v="4"/>
    <x v="27"/>
    <s v="Atlanta"/>
    <x v="0"/>
    <n v="50"/>
    <n v="525"/>
    <x v="47"/>
    <n v="105000"/>
    <n v="0.4"/>
    <x v="2"/>
    <x v="3"/>
    <x v="1"/>
    <n v="500"/>
    <n v="200"/>
    <n v="300"/>
    <x v="0"/>
  </r>
  <r>
    <x v="2"/>
    <n v="1128299"/>
    <x v="236"/>
    <x v="4"/>
    <x v="27"/>
    <s v="Atlanta"/>
    <x v="1"/>
    <n v="55.000000000000007"/>
    <n v="325"/>
    <x v="256"/>
    <n v="71500.000000000015"/>
    <n v="0.4"/>
    <x v="2"/>
    <x v="3"/>
    <x v="1"/>
    <n v="550.00000000000011"/>
    <n v="220.00000000000006"/>
    <n v="330.00000000000006"/>
    <x v="0"/>
  </r>
  <r>
    <x v="2"/>
    <n v="1128299"/>
    <x v="236"/>
    <x v="4"/>
    <x v="27"/>
    <s v="Atlanta"/>
    <x v="2"/>
    <n v="55.000000000000007"/>
    <n v="375"/>
    <x v="141"/>
    <n v="72187.5"/>
    <n v="0.35"/>
    <x v="2"/>
    <x v="3"/>
    <x v="1"/>
    <n v="550.00000000000011"/>
    <n v="192.5"/>
    <n v="357.50000000000006"/>
    <x v="0"/>
  </r>
  <r>
    <x v="2"/>
    <n v="1128299"/>
    <x v="236"/>
    <x v="4"/>
    <x v="27"/>
    <s v="Atlanta"/>
    <x v="3"/>
    <n v="50"/>
    <n v="275"/>
    <x v="199"/>
    <n v="55000"/>
    <n v="0.4"/>
    <x v="2"/>
    <x v="3"/>
    <x v="1"/>
    <n v="500"/>
    <n v="200"/>
    <n v="300"/>
    <x v="0"/>
  </r>
  <r>
    <x v="2"/>
    <n v="1128299"/>
    <x v="236"/>
    <x v="4"/>
    <x v="27"/>
    <s v="Atlanta"/>
    <x v="4"/>
    <n v="55.000000000000007"/>
    <n v="175"/>
    <x v="194"/>
    <n v="33687.5"/>
    <n v="0.35"/>
    <x v="2"/>
    <x v="3"/>
    <x v="1"/>
    <n v="550.00000000000011"/>
    <n v="192.5"/>
    <n v="357.50000000000006"/>
    <x v="0"/>
  </r>
  <r>
    <x v="2"/>
    <n v="1128299"/>
    <x v="236"/>
    <x v="4"/>
    <x v="27"/>
    <s v="Atlanta"/>
    <x v="5"/>
    <n v="70"/>
    <n v="350"/>
    <x v="40"/>
    <n v="61250"/>
    <n v="0.25"/>
    <x v="2"/>
    <x v="3"/>
    <x v="1"/>
    <n v="700"/>
    <n v="175"/>
    <n v="525"/>
    <x v="0"/>
  </r>
  <r>
    <x v="2"/>
    <n v="1128299"/>
    <x v="267"/>
    <x v="4"/>
    <x v="27"/>
    <s v="Atlanta"/>
    <x v="0"/>
    <n v="50"/>
    <n v="550"/>
    <x v="140"/>
    <n v="110000"/>
    <n v="0.4"/>
    <x v="2"/>
    <x v="4"/>
    <x v="1"/>
    <n v="500"/>
    <n v="200"/>
    <n v="300"/>
    <x v="0"/>
  </r>
  <r>
    <x v="2"/>
    <n v="1128299"/>
    <x v="267"/>
    <x v="4"/>
    <x v="27"/>
    <s v="Atlanta"/>
    <x v="1"/>
    <n v="55.000000000000007"/>
    <n v="400"/>
    <x v="139"/>
    <n v="88000.000000000015"/>
    <n v="0.4"/>
    <x v="2"/>
    <x v="4"/>
    <x v="1"/>
    <n v="550.00000000000011"/>
    <n v="220.00000000000003"/>
    <n v="330"/>
    <x v="0"/>
  </r>
  <r>
    <x v="2"/>
    <n v="1128299"/>
    <x v="267"/>
    <x v="4"/>
    <x v="27"/>
    <s v="Atlanta"/>
    <x v="2"/>
    <n v="55.000000000000007"/>
    <n v="425"/>
    <x v="257"/>
    <n v="81812.5"/>
    <n v="0.35"/>
    <x v="2"/>
    <x v="4"/>
    <x v="1"/>
    <n v="550.00000000000011"/>
    <n v="192.5"/>
    <n v="357.50000000000006"/>
    <x v="0"/>
  </r>
  <r>
    <x v="2"/>
    <n v="1128299"/>
    <x v="267"/>
    <x v="4"/>
    <x v="27"/>
    <s v="Atlanta"/>
    <x v="3"/>
    <n v="50"/>
    <n v="325"/>
    <x v="133"/>
    <n v="65000"/>
    <n v="0.4"/>
    <x v="2"/>
    <x v="4"/>
    <x v="1"/>
    <n v="500"/>
    <n v="200"/>
    <n v="300"/>
    <x v="0"/>
  </r>
  <r>
    <x v="2"/>
    <n v="1128299"/>
    <x v="267"/>
    <x v="4"/>
    <x v="27"/>
    <s v="Atlanta"/>
    <x v="4"/>
    <n v="55.000000000000007"/>
    <n v="225"/>
    <x v="196"/>
    <n v="43312.5"/>
    <n v="0.35"/>
    <x v="2"/>
    <x v="4"/>
    <x v="1"/>
    <n v="550.00000000000011"/>
    <n v="192.5"/>
    <n v="357.50000000000006"/>
    <x v="0"/>
  </r>
  <r>
    <x v="2"/>
    <n v="1128299"/>
    <x v="267"/>
    <x v="4"/>
    <x v="27"/>
    <s v="Atlanta"/>
    <x v="5"/>
    <n v="70"/>
    <n v="400"/>
    <x v="58"/>
    <n v="70000"/>
    <n v="0.25"/>
    <x v="2"/>
    <x v="4"/>
    <x v="1"/>
    <n v="700"/>
    <n v="175"/>
    <n v="525"/>
    <x v="0"/>
  </r>
  <r>
    <x v="2"/>
    <n v="1128299"/>
    <x v="297"/>
    <x v="4"/>
    <x v="27"/>
    <s v="Atlanta"/>
    <x v="0"/>
    <n v="50"/>
    <n v="675"/>
    <x v="73"/>
    <n v="135000"/>
    <n v="0.4"/>
    <x v="2"/>
    <x v="11"/>
    <x v="1"/>
    <n v="500"/>
    <n v="200"/>
    <n v="300"/>
    <x v="0"/>
  </r>
  <r>
    <x v="2"/>
    <n v="1128299"/>
    <x v="297"/>
    <x v="4"/>
    <x v="27"/>
    <s v="Atlanta"/>
    <x v="1"/>
    <n v="55.000000000000007"/>
    <n v="525"/>
    <x v="171"/>
    <n v="115500.00000000003"/>
    <n v="0.4"/>
    <x v="2"/>
    <x v="11"/>
    <x v="1"/>
    <n v="550.00000000000011"/>
    <n v="220.00000000000006"/>
    <n v="330.00000000000006"/>
    <x v="0"/>
  </r>
  <r>
    <x v="2"/>
    <n v="1128299"/>
    <x v="297"/>
    <x v="4"/>
    <x v="27"/>
    <s v="Atlanta"/>
    <x v="2"/>
    <n v="55.000000000000007"/>
    <n v="525"/>
    <x v="171"/>
    <n v="101062.50000000001"/>
    <n v="0.35"/>
    <x v="2"/>
    <x v="11"/>
    <x v="1"/>
    <n v="550.00000000000011"/>
    <n v="192.50000000000003"/>
    <n v="357.50000000000011"/>
    <x v="0"/>
  </r>
  <r>
    <x v="2"/>
    <n v="1128299"/>
    <x v="297"/>
    <x v="4"/>
    <x v="27"/>
    <s v="Atlanta"/>
    <x v="3"/>
    <n v="50"/>
    <n v="400"/>
    <x v="46"/>
    <n v="80000"/>
    <n v="0.4"/>
    <x v="2"/>
    <x v="11"/>
    <x v="1"/>
    <n v="500"/>
    <n v="200"/>
    <n v="300"/>
    <x v="0"/>
  </r>
  <r>
    <x v="2"/>
    <n v="1128299"/>
    <x v="297"/>
    <x v="4"/>
    <x v="27"/>
    <s v="Atlanta"/>
    <x v="4"/>
    <n v="55.000000000000007"/>
    <n v="275"/>
    <x v="395"/>
    <n v="52937.500000000007"/>
    <n v="0.35"/>
    <x v="2"/>
    <x v="11"/>
    <x v="1"/>
    <n v="550.00000000000011"/>
    <n v="192.50000000000003"/>
    <n v="357.50000000000011"/>
    <x v="0"/>
  </r>
  <r>
    <x v="2"/>
    <n v="1128299"/>
    <x v="297"/>
    <x v="4"/>
    <x v="27"/>
    <s v="Atlanta"/>
    <x v="5"/>
    <n v="70"/>
    <n v="575"/>
    <x v="245"/>
    <n v="100625"/>
    <n v="0.25"/>
    <x v="2"/>
    <x v="11"/>
    <x v="1"/>
    <n v="700"/>
    <n v="175"/>
    <n v="525"/>
    <x v="0"/>
  </r>
  <r>
    <x v="2"/>
    <n v="1128299"/>
    <x v="326"/>
    <x v="4"/>
    <x v="27"/>
    <s v="Atlanta"/>
    <x v="0"/>
    <n v="50"/>
    <n v="725"/>
    <x v="78"/>
    <n v="145000"/>
    <n v="0.4"/>
    <x v="2"/>
    <x v="5"/>
    <x v="1"/>
    <n v="500"/>
    <n v="200"/>
    <n v="300"/>
    <x v="0"/>
  </r>
  <r>
    <x v="2"/>
    <n v="1128299"/>
    <x v="326"/>
    <x v="4"/>
    <x v="27"/>
    <s v="Atlanta"/>
    <x v="1"/>
    <n v="55.000000000000007"/>
    <n v="575"/>
    <x v="76"/>
    <n v="126500.00000000003"/>
    <n v="0.4"/>
    <x v="2"/>
    <x v="5"/>
    <x v="1"/>
    <n v="550.00000000000011"/>
    <n v="220.00000000000006"/>
    <n v="330.00000000000006"/>
    <x v="0"/>
  </r>
  <r>
    <x v="2"/>
    <n v="1128299"/>
    <x v="326"/>
    <x v="4"/>
    <x v="27"/>
    <s v="Atlanta"/>
    <x v="2"/>
    <n v="55.000000000000007"/>
    <n v="525"/>
    <x v="171"/>
    <n v="101062.50000000001"/>
    <n v="0.35"/>
    <x v="2"/>
    <x v="5"/>
    <x v="1"/>
    <n v="550.00000000000011"/>
    <n v="192.50000000000003"/>
    <n v="357.50000000000011"/>
    <x v="0"/>
  </r>
  <r>
    <x v="2"/>
    <n v="1128299"/>
    <x v="326"/>
    <x v="4"/>
    <x v="27"/>
    <s v="Atlanta"/>
    <x v="3"/>
    <n v="50"/>
    <n v="425"/>
    <x v="42"/>
    <n v="85000"/>
    <n v="0.4"/>
    <x v="2"/>
    <x v="5"/>
    <x v="1"/>
    <n v="500"/>
    <n v="200"/>
    <n v="300"/>
    <x v="0"/>
  </r>
  <r>
    <x v="2"/>
    <n v="1128299"/>
    <x v="326"/>
    <x v="4"/>
    <x v="27"/>
    <s v="Atlanta"/>
    <x v="4"/>
    <n v="55.000000000000007"/>
    <n v="475"/>
    <x v="347"/>
    <n v="91437.5"/>
    <n v="0.35"/>
    <x v="2"/>
    <x v="5"/>
    <x v="1"/>
    <n v="550.00000000000011"/>
    <n v="192.5"/>
    <n v="357.50000000000006"/>
    <x v="0"/>
  </r>
  <r>
    <x v="2"/>
    <n v="1128299"/>
    <x v="326"/>
    <x v="4"/>
    <x v="27"/>
    <s v="Atlanta"/>
    <x v="5"/>
    <n v="70"/>
    <n v="475"/>
    <x v="206"/>
    <n v="83125"/>
    <n v="0.25"/>
    <x v="2"/>
    <x v="5"/>
    <x v="1"/>
    <n v="700"/>
    <n v="175"/>
    <n v="525"/>
    <x v="0"/>
  </r>
  <r>
    <x v="2"/>
    <n v="1128299"/>
    <x v="358"/>
    <x v="4"/>
    <x v="27"/>
    <s v="Atlanta"/>
    <x v="0"/>
    <n v="55.000000000000007"/>
    <n v="675"/>
    <x v="107"/>
    <n v="148500.00000000003"/>
    <n v="0.4"/>
    <x v="2"/>
    <x v="6"/>
    <x v="1"/>
    <n v="550.00000000000011"/>
    <n v="220.00000000000006"/>
    <n v="330.00000000000006"/>
    <x v="0"/>
  </r>
  <r>
    <x v="2"/>
    <n v="1128299"/>
    <x v="358"/>
    <x v="4"/>
    <x v="27"/>
    <s v="Atlanta"/>
    <x v="1"/>
    <n v="60.000000000000007"/>
    <n v="625"/>
    <x v="233"/>
    <n v="150000.00000000003"/>
    <n v="0.4"/>
    <x v="2"/>
    <x v="6"/>
    <x v="1"/>
    <n v="600.00000000000011"/>
    <n v="240.00000000000006"/>
    <n v="360.00000000000006"/>
    <x v="0"/>
  </r>
  <r>
    <x v="2"/>
    <n v="1128299"/>
    <x v="358"/>
    <x v="4"/>
    <x v="27"/>
    <s v="Atlanta"/>
    <x v="2"/>
    <n v="55.000000000000007"/>
    <n v="500"/>
    <x v="80"/>
    <n v="96250.000000000015"/>
    <n v="0.35"/>
    <x v="2"/>
    <x v="6"/>
    <x v="1"/>
    <n v="550.00000000000011"/>
    <n v="192.50000000000003"/>
    <n v="357.50000000000011"/>
    <x v="0"/>
  </r>
  <r>
    <x v="2"/>
    <n v="1128299"/>
    <x v="358"/>
    <x v="4"/>
    <x v="27"/>
    <s v="Atlanta"/>
    <x v="3"/>
    <n v="55.000000000000007"/>
    <n v="450"/>
    <x v="173"/>
    <n v="99000.000000000015"/>
    <n v="0.4"/>
    <x v="2"/>
    <x v="6"/>
    <x v="1"/>
    <n v="550.00000000000011"/>
    <n v="220.00000000000003"/>
    <n v="330"/>
    <x v="0"/>
  </r>
  <r>
    <x v="2"/>
    <n v="1128299"/>
    <x v="358"/>
    <x v="4"/>
    <x v="27"/>
    <s v="Atlanta"/>
    <x v="4"/>
    <n v="65"/>
    <n v="450"/>
    <x v="61"/>
    <n v="102375"/>
    <n v="0.35"/>
    <x v="2"/>
    <x v="6"/>
    <x v="1"/>
    <n v="650"/>
    <n v="227.5"/>
    <n v="422.5"/>
    <x v="0"/>
  </r>
  <r>
    <x v="2"/>
    <n v="1128299"/>
    <x v="358"/>
    <x v="4"/>
    <x v="27"/>
    <s v="Atlanta"/>
    <x v="5"/>
    <n v="70"/>
    <n v="425"/>
    <x v="43"/>
    <n v="74375"/>
    <n v="0.25"/>
    <x v="2"/>
    <x v="6"/>
    <x v="1"/>
    <n v="700"/>
    <n v="175"/>
    <n v="525"/>
    <x v="0"/>
  </r>
  <r>
    <x v="2"/>
    <n v="1128299"/>
    <x v="390"/>
    <x v="4"/>
    <x v="27"/>
    <s v="Atlanta"/>
    <x v="0"/>
    <n v="45.000000000000014"/>
    <n v="600"/>
    <x v="219"/>
    <n v="108000.00000000003"/>
    <n v="0.4"/>
    <x v="2"/>
    <x v="7"/>
    <x v="1"/>
    <n v="450.00000000000011"/>
    <n v="180.00000000000006"/>
    <n v="270.00000000000006"/>
    <x v="0"/>
  </r>
  <r>
    <x v="2"/>
    <n v="1128299"/>
    <x v="390"/>
    <x v="4"/>
    <x v="27"/>
    <s v="Atlanta"/>
    <x v="1"/>
    <n v="50.000000000000014"/>
    <n v="600"/>
    <x v="254"/>
    <n v="120000.00000000003"/>
    <n v="0.4"/>
    <x v="2"/>
    <x v="7"/>
    <x v="1"/>
    <n v="500.00000000000011"/>
    <n v="200.00000000000006"/>
    <n v="300.00000000000006"/>
    <x v="0"/>
  </r>
  <r>
    <x v="2"/>
    <n v="1128299"/>
    <x v="390"/>
    <x v="4"/>
    <x v="27"/>
    <s v="Atlanta"/>
    <x v="2"/>
    <n v="45.000000000000014"/>
    <n v="450"/>
    <x v="556"/>
    <n v="70875.000000000015"/>
    <n v="0.35"/>
    <x v="2"/>
    <x v="7"/>
    <x v="1"/>
    <n v="450.00000000000011"/>
    <n v="157.50000000000003"/>
    <n v="292.50000000000011"/>
    <x v="0"/>
  </r>
  <r>
    <x v="2"/>
    <n v="1128299"/>
    <x v="390"/>
    <x v="4"/>
    <x v="27"/>
    <s v="Atlanta"/>
    <x v="3"/>
    <n v="45.000000000000014"/>
    <n v="400"/>
    <x v="538"/>
    <n v="72000.000000000029"/>
    <n v="0.4"/>
    <x v="2"/>
    <x v="7"/>
    <x v="1"/>
    <n v="450.00000000000017"/>
    <n v="180.00000000000009"/>
    <n v="270.00000000000006"/>
    <x v="0"/>
  </r>
  <r>
    <x v="2"/>
    <n v="1128299"/>
    <x v="390"/>
    <x v="4"/>
    <x v="27"/>
    <s v="Atlanta"/>
    <x v="4"/>
    <n v="55.000000000000007"/>
    <n v="400"/>
    <x v="139"/>
    <n v="77000"/>
    <n v="0.35"/>
    <x v="2"/>
    <x v="7"/>
    <x v="1"/>
    <n v="550.00000000000011"/>
    <n v="192.5"/>
    <n v="357.50000000000006"/>
    <x v="0"/>
  </r>
  <r>
    <x v="2"/>
    <n v="1128299"/>
    <x v="390"/>
    <x v="4"/>
    <x v="27"/>
    <s v="Atlanta"/>
    <x v="5"/>
    <n v="60.000000000000007"/>
    <n v="450"/>
    <x v="219"/>
    <n v="67500.000000000015"/>
    <n v="0.25"/>
    <x v="2"/>
    <x v="7"/>
    <x v="1"/>
    <n v="600.00000000000011"/>
    <n v="150.00000000000003"/>
    <n v="450.00000000000011"/>
    <x v="0"/>
  </r>
  <r>
    <x v="2"/>
    <n v="1128299"/>
    <x v="419"/>
    <x v="4"/>
    <x v="27"/>
    <s v="Atlanta"/>
    <x v="0"/>
    <n v="45.000000000000014"/>
    <n v="525"/>
    <x v="557"/>
    <n v="94500.000000000044"/>
    <n v="0.4"/>
    <x v="2"/>
    <x v="8"/>
    <x v="1"/>
    <n v="450.00000000000017"/>
    <n v="180.00000000000009"/>
    <n v="270.00000000000011"/>
    <x v="0"/>
  </r>
  <r>
    <x v="2"/>
    <n v="1128299"/>
    <x v="419"/>
    <x v="4"/>
    <x v="27"/>
    <s v="Atlanta"/>
    <x v="1"/>
    <n v="50.000000000000014"/>
    <n v="525"/>
    <x v="418"/>
    <n v="105000.00000000003"/>
    <n v="0.4"/>
    <x v="2"/>
    <x v="8"/>
    <x v="1"/>
    <n v="500.00000000000011"/>
    <n v="200.00000000000006"/>
    <n v="300.00000000000006"/>
    <x v="0"/>
  </r>
  <r>
    <x v="2"/>
    <n v="1128299"/>
    <x v="419"/>
    <x v="4"/>
    <x v="27"/>
    <s v="Atlanta"/>
    <x v="2"/>
    <n v="45.000000000000014"/>
    <n v="350"/>
    <x v="558"/>
    <n v="55125.000000000015"/>
    <n v="0.35"/>
    <x v="2"/>
    <x v="8"/>
    <x v="1"/>
    <n v="450.00000000000017"/>
    <n v="157.50000000000003"/>
    <n v="292.50000000000011"/>
    <x v="0"/>
  </r>
  <r>
    <x v="2"/>
    <n v="1128299"/>
    <x v="419"/>
    <x v="4"/>
    <x v="27"/>
    <s v="Atlanta"/>
    <x v="3"/>
    <n v="45.000000000000014"/>
    <n v="325"/>
    <x v="559"/>
    <n v="58500.000000000029"/>
    <n v="0.4"/>
    <x v="2"/>
    <x v="8"/>
    <x v="1"/>
    <n v="450.00000000000017"/>
    <n v="180.00000000000009"/>
    <n v="270.00000000000011"/>
    <x v="0"/>
  </r>
  <r>
    <x v="2"/>
    <n v="1128299"/>
    <x v="419"/>
    <x v="4"/>
    <x v="27"/>
    <s v="Atlanta"/>
    <x v="4"/>
    <n v="55.000000000000007"/>
    <n v="300"/>
    <x v="207"/>
    <n v="57750.000000000007"/>
    <n v="0.35"/>
    <x v="2"/>
    <x v="8"/>
    <x v="1"/>
    <n v="550.00000000000011"/>
    <n v="192.50000000000003"/>
    <n v="357.50000000000011"/>
    <x v="0"/>
  </r>
  <r>
    <x v="2"/>
    <n v="1128299"/>
    <x v="419"/>
    <x v="4"/>
    <x v="27"/>
    <s v="Atlanta"/>
    <x v="5"/>
    <n v="70"/>
    <n v="350"/>
    <x v="40"/>
    <n v="61250"/>
    <n v="0.25"/>
    <x v="2"/>
    <x v="8"/>
    <x v="1"/>
    <n v="700"/>
    <n v="175"/>
    <n v="525"/>
    <x v="0"/>
  </r>
  <r>
    <x v="2"/>
    <n v="1128299"/>
    <x v="450"/>
    <x v="4"/>
    <x v="27"/>
    <s v="Atlanta"/>
    <x v="0"/>
    <n v="55.000000000000007"/>
    <n v="525"/>
    <x v="171"/>
    <n v="115500.00000000003"/>
    <n v="0.4"/>
    <x v="2"/>
    <x v="9"/>
    <x v="1"/>
    <n v="550.00000000000011"/>
    <n v="220.00000000000006"/>
    <n v="330.00000000000006"/>
    <x v="0"/>
  </r>
  <r>
    <x v="2"/>
    <n v="1128299"/>
    <x v="450"/>
    <x v="4"/>
    <x v="27"/>
    <s v="Atlanta"/>
    <x v="1"/>
    <n v="60.000000000000007"/>
    <n v="575"/>
    <x v="226"/>
    <n v="138000.00000000003"/>
    <n v="0.4"/>
    <x v="2"/>
    <x v="9"/>
    <x v="1"/>
    <n v="600.00000000000011"/>
    <n v="240.00000000000006"/>
    <n v="360.00000000000006"/>
    <x v="0"/>
  </r>
  <r>
    <x v="2"/>
    <n v="1128299"/>
    <x v="450"/>
    <x v="4"/>
    <x v="27"/>
    <s v="Atlanta"/>
    <x v="2"/>
    <n v="55.000000000000007"/>
    <n v="425"/>
    <x v="257"/>
    <n v="81812.5"/>
    <n v="0.35"/>
    <x v="2"/>
    <x v="9"/>
    <x v="1"/>
    <n v="550.00000000000011"/>
    <n v="192.5"/>
    <n v="357.50000000000006"/>
    <x v="0"/>
  </r>
  <r>
    <x v="2"/>
    <n v="1128299"/>
    <x v="450"/>
    <x v="4"/>
    <x v="27"/>
    <s v="Atlanta"/>
    <x v="3"/>
    <n v="55.000000000000007"/>
    <n v="400"/>
    <x v="139"/>
    <n v="88000.000000000015"/>
    <n v="0.4"/>
    <x v="2"/>
    <x v="9"/>
    <x v="1"/>
    <n v="550.00000000000011"/>
    <n v="220.00000000000003"/>
    <n v="330"/>
    <x v="0"/>
  </r>
  <r>
    <x v="2"/>
    <n v="1128299"/>
    <x v="450"/>
    <x v="4"/>
    <x v="27"/>
    <s v="Atlanta"/>
    <x v="4"/>
    <n v="65"/>
    <n v="350"/>
    <x v="157"/>
    <n v="79625"/>
    <n v="0.35"/>
    <x v="2"/>
    <x v="9"/>
    <x v="1"/>
    <n v="650"/>
    <n v="227.5"/>
    <n v="422.5"/>
    <x v="0"/>
  </r>
  <r>
    <x v="2"/>
    <n v="1128299"/>
    <x v="450"/>
    <x v="4"/>
    <x v="27"/>
    <s v="Atlanta"/>
    <x v="5"/>
    <n v="70"/>
    <n v="475"/>
    <x v="206"/>
    <n v="83125"/>
    <n v="0.25"/>
    <x v="2"/>
    <x v="9"/>
    <x v="1"/>
    <n v="700"/>
    <n v="175"/>
    <n v="525"/>
    <x v="0"/>
  </r>
  <r>
    <x v="2"/>
    <n v="1128299"/>
    <x v="479"/>
    <x v="4"/>
    <x v="27"/>
    <s v="Atlanta"/>
    <x v="0"/>
    <n v="55.000000000000007"/>
    <n v="675"/>
    <x v="107"/>
    <n v="148500.00000000003"/>
    <n v="0.4"/>
    <x v="2"/>
    <x v="10"/>
    <x v="1"/>
    <n v="550.00000000000011"/>
    <n v="220.00000000000006"/>
    <n v="330.00000000000006"/>
    <x v="0"/>
  </r>
  <r>
    <x v="2"/>
    <n v="1128299"/>
    <x v="479"/>
    <x v="4"/>
    <x v="27"/>
    <s v="Atlanta"/>
    <x v="1"/>
    <n v="60.000000000000007"/>
    <n v="675"/>
    <x v="230"/>
    <n v="162000.00000000003"/>
    <n v="0.4"/>
    <x v="2"/>
    <x v="10"/>
    <x v="1"/>
    <n v="600.00000000000011"/>
    <n v="240.00000000000006"/>
    <n v="360.00000000000006"/>
    <x v="0"/>
  </r>
  <r>
    <x v="0"/>
    <n v="1128299"/>
    <x v="479"/>
    <x v="4"/>
    <x v="27"/>
    <s v="Atlanta"/>
    <x v="2"/>
    <n v="55.000000000000007"/>
    <n v="475"/>
    <x v="347"/>
    <n v="91437.5"/>
    <n v="0.35"/>
    <x v="2"/>
    <x v="10"/>
    <x v="1"/>
    <n v="550.00000000000011"/>
    <n v="192.5"/>
    <n v="357.50000000000006"/>
    <x v="0"/>
  </r>
  <r>
    <x v="0"/>
    <n v="1128299"/>
    <x v="479"/>
    <x v="4"/>
    <x v="27"/>
    <s v="Atlanta"/>
    <x v="3"/>
    <n v="55.000000000000007"/>
    <n v="475"/>
    <x v="347"/>
    <n v="104500.00000000001"/>
    <n v="0.4"/>
    <x v="2"/>
    <x v="10"/>
    <x v="1"/>
    <n v="550.00000000000011"/>
    <n v="220.00000000000003"/>
    <n v="330"/>
    <x v="0"/>
  </r>
  <r>
    <x v="0"/>
    <n v="1128299"/>
    <x v="479"/>
    <x v="4"/>
    <x v="27"/>
    <s v="Atlanta"/>
    <x v="4"/>
    <n v="65"/>
    <n v="400"/>
    <x v="50"/>
    <n v="91000"/>
    <n v="0.35"/>
    <x v="2"/>
    <x v="10"/>
    <x v="1"/>
    <n v="650"/>
    <n v="227.5"/>
    <n v="422.5"/>
    <x v="0"/>
  </r>
  <r>
    <x v="0"/>
    <n v="1128299"/>
    <x v="479"/>
    <x v="4"/>
    <x v="27"/>
    <s v="Atlanta"/>
    <x v="5"/>
    <n v="70"/>
    <n v="500"/>
    <x v="48"/>
    <n v="87500"/>
    <n v="0.25"/>
    <x v="2"/>
    <x v="10"/>
    <x v="1"/>
    <n v="700"/>
    <n v="175"/>
    <n v="525"/>
    <x v="0"/>
  </r>
  <r>
    <x v="0"/>
    <n v="1185732"/>
    <x v="173"/>
    <x v="4"/>
    <x v="27"/>
    <s v="Atlanta"/>
    <x v="0"/>
    <n v="40"/>
    <n v="1025"/>
    <x v="453"/>
    <n v="184500"/>
    <n v="0.45"/>
    <x v="2"/>
    <x v="0"/>
    <x v="1"/>
    <n v="400"/>
    <n v="180"/>
    <n v="220"/>
    <x v="0"/>
  </r>
  <r>
    <x v="0"/>
    <n v="1185732"/>
    <x v="173"/>
    <x v="4"/>
    <x v="27"/>
    <s v="Atlanta"/>
    <x v="1"/>
    <n v="40"/>
    <n v="825"/>
    <x v="77"/>
    <n v="115499.99999999999"/>
    <n v="0.35"/>
    <x v="2"/>
    <x v="0"/>
    <x v="1"/>
    <n v="400"/>
    <n v="139.99999999999997"/>
    <n v="260"/>
    <x v="0"/>
  </r>
  <r>
    <x v="0"/>
    <n v="1185732"/>
    <x v="173"/>
    <x v="4"/>
    <x v="27"/>
    <s v="Atlanta"/>
    <x v="2"/>
    <n v="30.000000000000004"/>
    <n v="825"/>
    <x v="173"/>
    <n v="61875.000000000007"/>
    <n v="0.25"/>
    <x v="2"/>
    <x v="0"/>
    <x v="1"/>
    <n v="300.00000000000006"/>
    <n v="75.000000000000014"/>
    <n v="225.00000000000003"/>
    <x v="0"/>
  </r>
  <r>
    <x v="0"/>
    <n v="1185732"/>
    <x v="173"/>
    <x v="4"/>
    <x v="27"/>
    <s v="Atlanta"/>
    <x v="3"/>
    <n v="35"/>
    <n v="675"/>
    <x v="44"/>
    <n v="70875"/>
    <n v="0.3"/>
    <x v="2"/>
    <x v="0"/>
    <x v="1"/>
    <n v="350"/>
    <n v="105"/>
    <n v="245"/>
    <x v="0"/>
  </r>
  <r>
    <x v="0"/>
    <n v="1185732"/>
    <x v="173"/>
    <x v="4"/>
    <x v="27"/>
    <s v="Atlanta"/>
    <x v="4"/>
    <n v="50"/>
    <n v="725"/>
    <x v="78"/>
    <n v="126874.99999999999"/>
    <n v="0.35"/>
    <x v="2"/>
    <x v="0"/>
    <x v="1"/>
    <n v="500"/>
    <n v="174.99999999999997"/>
    <n v="325"/>
    <x v="0"/>
  </r>
  <r>
    <x v="0"/>
    <n v="1185732"/>
    <x v="173"/>
    <x v="4"/>
    <x v="27"/>
    <s v="Atlanta"/>
    <x v="5"/>
    <n v="40"/>
    <n v="825"/>
    <x v="77"/>
    <n v="165000"/>
    <n v="0.5"/>
    <x v="2"/>
    <x v="0"/>
    <x v="1"/>
    <n v="400"/>
    <n v="200"/>
    <n v="200"/>
    <x v="0"/>
  </r>
  <r>
    <x v="0"/>
    <n v="1185732"/>
    <x v="202"/>
    <x v="4"/>
    <x v="27"/>
    <s v="Atlanta"/>
    <x v="0"/>
    <n v="40"/>
    <n v="1075"/>
    <x v="560"/>
    <n v="193500"/>
    <n v="0.45"/>
    <x v="2"/>
    <x v="1"/>
    <x v="1"/>
    <n v="400"/>
    <n v="180"/>
    <n v="220"/>
    <x v="0"/>
  </r>
  <r>
    <x v="0"/>
    <n v="1185732"/>
    <x v="202"/>
    <x v="4"/>
    <x v="27"/>
    <s v="Atlanta"/>
    <x v="1"/>
    <n v="40"/>
    <n v="725"/>
    <x v="176"/>
    <n v="101500"/>
    <n v="0.35"/>
    <x v="2"/>
    <x v="1"/>
    <x v="1"/>
    <n v="400"/>
    <n v="140"/>
    <n v="260"/>
    <x v="0"/>
  </r>
  <r>
    <x v="0"/>
    <n v="1185732"/>
    <x v="202"/>
    <x v="4"/>
    <x v="27"/>
    <s v="Atlanta"/>
    <x v="2"/>
    <n v="30.000000000000004"/>
    <n v="775"/>
    <x v="168"/>
    <n v="58125.000000000007"/>
    <n v="0.25"/>
    <x v="2"/>
    <x v="1"/>
    <x v="1"/>
    <n v="300.00000000000006"/>
    <n v="75.000000000000014"/>
    <n v="225.00000000000003"/>
    <x v="0"/>
  </r>
  <r>
    <x v="0"/>
    <n v="1185732"/>
    <x v="202"/>
    <x v="4"/>
    <x v="28"/>
    <s v="Charleston"/>
    <x v="3"/>
    <n v="35"/>
    <n v="625"/>
    <x v="45"/>
    <n v="65625"/>
    <n v="0.3"/>
    <x v="2"/>
    <x v="1"/>
    <x v="1"/>
    <n v="350"/>
    <n v="105"/>
    <n v="245"/>
    <x v="0"/>
  </r>
  <r>
    <x v="0"/>
    <n v="1185732"/>
    <x v="202"/>
    <x v="4"/>
    <x v="28"/>
    <s v="Charleston"/>
    <x v="4"/>
    <n v="50"/>
    <n v="700"/>
    <x v="48"/>
    <n v="122499.99999999999"/>
    <n v="0.35"/>
    <x v="2"/>
    <x v="1"/>
    <x v="1"/>
    <n v="500"/>
    <n v="174.99999999999997"/>
    <n v="325"/>
    <x v="0"/>
  </r>
  <r>
    <x v="0"/>
    <n v="1185732"/>
    <x v="202"/>
    <x v="4"/>
    <x v="28"/>
    <s v="Charleston"/>
    <x v="5"/>
    <n v="35"/>
    <n v="800"/>
    <x v="58"/>
    <n v="140000"/>
    <n v="0.5"/>
    <x v="2"/>
    <x v="1"/>
    <x v="1"/>
    <n v="350"/>
    <n v="175"/>
    <n v="175"/>
    <x v="0"/>
  </r>
  <r>
    <x v="0"/>
    <n v="1185732"/>
    <x v="707"/>
    <x v="4"/>
    <x v="28"/>
    <s v="Charleston"/>
    <x v="0"/>
    <n v="35"/>
    <n v="1020"/>
    <x v="561"/>
    <n v="160650"/>
    <n v="0.45"/>
    <x v="2"/>
    <x v="2"/>
    <x v="1"/>
    <n v="350"/>
    <n v="157.5"/>
    <n v="192.5"/>
    <x v="0"/>
  </r>
  <r>
    <x v="0"/>
    <n v="1185732"/>
    <x v="707"/>
    <x v="4"/>
    <x v="28"/>
    <s v="Charleston"/>
    <x v="1"/>
    <n v="35"/>
    <n v="700"/>
    <x v="40"/>
    <n v="85750"/>
    <n v="0.35"/>
    <x v="2"/>
    <x v="2"/>
    <x v="1"/>
    <n v="350"/>
    <n v="122.5"/>
    <n v="227.5"/>
    <x v="0"/>
  </r>
  <r>
    <x v="0"/>
    <n v="1185732"/>
    <x v="707"/>
    <x v="4"/>
    <x v="28"/>
    <s v="Charleston"/>
    <x v="2"/>
    <n v="25"/>
    <n v="725"/>
    <x v="511"/>
    <n v="45312.5"/>
    <n v="0.25"/>
    <x v="2"/>
    <x v="2"/>
    <x v="1"/>
    <n v="250"/>
    <n v="62.5"/>
    <n v="187.5"/>
    <x v="0"/>
  </r>
  <r>
    <x v="0"/>
    <n v="1185732"/>
    <x v="707"/>
    <x v="4"/>
    <x v="28"/>
    <s v="Charleston"/>
    <x v="3"/>
    <n v="29.999999999999993"/>
    <n v="575"/>
    <x v="562"/>
    <n v="51749.999999999993"/>
    <n v="0.3"/>
    <x v="2"/>
    <x v="2"/>
    <x v="1"/>
    <n v="299.99999999999994"/>
    <n v="89.999999999999986"/>
    <n v="209.99999999999994"/>
    <x v="0"/>
  </r>
  <r>
    <x v="0"/>
    <n v="1185732"/>
    <x v="707"/>
    <x v="4"/>
    <x v="28"/>
    <s v="Charleston"/>
    <x v="4"/>
    <n v="45.000000000000007"/>
    <n v="625"/>
    <x v="225"/>
    <n v="98437.500000000015"/>
    <n v="0.35"/>
    <x v="2"/>
    <x v="2"/>
    <x v="1"/>
    <n v="450.00000000000011"/>
    <n v="157.50000000000003"/>
    <n v="292.50000000000011"/>
    <x v="0"/>
  </r>
  <r>
    <x v="0"/>
    <n v="1185732"/>
    <x v="707"/>
    <x v="4"/>
    <x v="28"/>
    <s v="Charleston"/>
    <x v="5"/>
    <n v="35"/>
    <n v="725"/>
    <x v="52"/>
    <n v="126875"/>
    <n v="0.5"/>
    <x v="2"/>
    <x v="2"/>
    <x v="1"/>
    <n v="350"/>
    <n v="175"/>
    <n v="175"/>
    <x v="0"/>
  </r>
  <r>
    <x v="0"/>
    <n v="1185732"/>
    <x v="229"/>
    <x v="4"/>
    <x v="28"/>
    <s v="Charleston"/>
    <x v="0"/>
    <n v="35"/>
    <n v="975"/>
    <x v="85"/>
    <n v="153562.5"/>
    <n v="0.45"/>
    <x v="2"/>
    <x v="3"/>
    <x v="1"/>
    <n v="350"/>
    <n v="157.5"/>
    <n v="192.5"/>
    <x v="0"/>
  </r>
  <r>
    <x v="0"/>
    <n v="1185732"/>
    <x v="229"/>
    <x v="4"/>
    <x v="28"/>
    <s v="Charleston"/>
    <x v="1"/>
    <n v="35"/>
    <n v="675"/>
    <x v="44"/>
    <n v="82687.5"/>
    <n v="0.35"/>
    <x v="2"/>
    <x v="3"/>
    <x v="1"/>
    <n v="350"/>
    <n v="122.5"/>
    <n v="227.5"/>
    <x v="0"/>
  </r>
  <r>
    <x v="0"/>
    <n v="1185732"/>
    <x v="229"/>
    <x v="4"/>
    <x v="28"/>
    <s v="Charleston"/>
    <x v="2"/>
    <n v="25"/>
    <n v="675"/>
    <x v="156"/>
    <n v="42187.5"/>
    <n v="0.25"/>
    <x v="2"/>
    <x v="3"/>
    <x v="1"/>
    <n v="250"/>
    <n v="62.5"/>
    <n v="187.5"/>
    <x v="0"/>
  </r>
  <r>
    <x v="0"/>
    <n v="1185732"/>
    <x v="229"/>
    <x v="4"/>
    <x v="28"/>
    <s v="Charleston"/>
    <x v="3"/>
    <n v="29.999999999999993"/>
    <n v="600"/>
    <x v="521"/>
    <n v="53999.999999999993"/>
    <n v="0.3"/>
    <x v="2"/>
    <x v="3"/>
    <x v="1"/>
    <n v="299.99999999999994"/>
    <n v="89.999999999999986"/>
    <n v="209.99999999999994"/>
    <x v="0"/>
  </r>
  <r>
    <x v="0"/>
    <n v="1185732"/>
    <x v="229"/>
    <x v="4"/>
    <x v="28"/>
    <s v="Charleston"/>
    <x v="4"/>
    <n v="50"/>
    <n v="625"/>
    <x v="65"/>
    <n v="109375"/>
    <n v="0.35"/>
    <x v="2"/>
    <x v="3"/>
    <x v="1"/>
    <n v="500"/>
    <n v="175"/>
    <n v="325"/>
    <x v="0"/>
  </r>
  <r>
    <x v="0"/>
    <n v="1185732"/>
    <x v="229"/>
    <x v="4"/>
    <x v="28"/>
    <s v="Charleston"/>
    <x v="5"/>
    <n v="40"/>
    <n v="775"/>
    <x v="74"/>
    <n v="155000"/>
    <n v="0.5"/>
    <x v="2"/>
    <x v="3"/>
    <x v="1"/>
    <n v="400"/>
    <n v="200"/>
    <n v="200"/>
    <x v="0"/>
  </r>
  <r>
    <x v="0"/>
    <n v="1185732"/>
    <x v="258"/>
    <x v="4"/>
    <x v="28"/>
    <s v="Charleston"/>
    <x v="0"/>
    <n v="50"/>
    <n v="1045"/>
    <x v="563"/>
    <n v="235125"/>
    <n v="0.45"/>
    <x v="2"/>
    <x v="4"/>
    <x v="1"/>
    <n v="500"/>
    <n v="225"/>
    <n v="275"/>
    <x v="0"/>
  </r>
  <r>
    <x v="0"/>
    <n v="1185732"/>
    <x v="258"/>
    <x v="4"/>
    <x v="28"/>
    <s v="Charleston"/>
    <x v="1"/>
    <n v="50"/>
    <n v="750"/>
    <x v="68"/>
    <n v="131250"/>
    <n v="0.35"/>
    <x v="2"/>
    <x v="4"/>
    <x v="1"/>
    <n v="500"/>
    <n v="175"/>
    <n v="325"/>
    <x v="0"/>
  </r>
  <r>
    <x v="0"/>
    <n v="1185732"/>
    <x v="258"/>
    <x v="4"/>
    <x v="28"/>
    <s v="Charleston"/>
    <x v="2"/>
    <n v="45"/>
    <n v="725"/>
    <x v="287"/>
    <n v="81562.5"/>
    <n v="0.25"/>
    <x v="2"/>
    <x v="4"/>
    <x v="1"/>
    <n v="450"/>
    <n v="112.5"/>
    <n v="337.5"/>
    <x v="0"/>
  </r>
  <r>
    <x v="0"/>
    <n v="1185732"/>
    <x v="258"/>
    <x v="4"/>
    <x v="28"/>
    <s v="Charleston"/>
    <x v="3"/>
    <n v="45"/>
    <n v="675"/>
    <x v="113"/>
    <n v="91125"/>
    <n v="0.3"/>
    <x v="2"/>
    <x v="4"/>
    <x v="1"/>
    <n v="450"/>
    <n v="135"/>
    <n v="315"/>
    <x v="0"/>
  </r>
  <r>
    <x v="0"/>
    <n v="1185732"/>
    <x v="258"/>
    <x v="4"/>
    <x v="28"/>
    <s v="Charleston"/>
    <x v="4"/>
    <n v="54.999999999999993"/>
    <n v="700"/>
    <x v="564"/>
    <n v="134749.99999999997"/>
    <n v="0.35"/>
    <x v="2"/>
    <x v="4"/>
    <x v="1"/>
    <n v="549.99999999999989"/>
    <n v="192.49999999999997"/>
    <n v="357.49999999999994"/>
    <x v="0"/>
  </r>
  <r>
    <x v="0"/>
    <n v="1185732"/>
    <x v="258"/>
    <x v="4"/>
    <x v="28"/>
    <s v="Charleston"/>
    <x v="5"/>
    <n v="60"/>
    <n v="800"/>
    <x v="215"/>
    <n v="240000"/>
    <n v="0.5"/>
    <x v="2"/>
    <x v="4"/>
    <x v="1"/>
    <n v="600"/>
    <n v="300"/>
    <n v="300"/>
    <x v="0"/>
  </r>
  <r>
    <x v="0"/>
    <n v="1185732"/>
    <x v="291"/>
    <x v="4"/>
    <x v="28"/>
    <s v="Charleston"/>
    <x v="0"/>
    <n v="54.999999999999993"/>
    <n v="1050"/>
    <x v="565"/>
    <n v="259874.99999999994"/>
    <n v="0.45"/>
    <x v="2"/>
    <x v="11"/>
    <x v="1"/>
    <n v="549.99999999999989"/>
    <n v="247.49999999999994"/>
    <n v="302.49999999999994"/>
    <x v="0"/>
  </r>
  <r>
    <x v="0"/>
    <n v="1185732"/>
    <x v="291"/>
    <x v="4"/>
    <x v="28"/>
    <s v="Charleston"/>
    <x v="1"/>
    <n v="50"/>
    <n v="800"/>
    <x v="2"/>
    <n v="140000"/>
    <n v="0.35"/>
    <x v="2"/>
    <x v="11"/>
    <x v="1"/>
    <n v="500"/>
    <n v="175"/>
    <n v="325"/>
    <x v="0"/>
  </r>
  <r>
    <x v="0"/>
    <n v="1185732"/>
    <x v="291"/>
    <x v="4"/>
    <x v="28"/>
    <s v="Charleston"/>
    <x v="2"/>
    <n v="50"/>
    <n v="775"/>
    <x v="75"/>
    <n v="96875"/>
    <n v="0.25"/>
    <x v="2"/>
    <x v="11"/>
    <x v="1"/>
    <n v="500"/>
    <n v="125"/>
    <n v="375"/>
    <x v="0"/>
  </r>
  <r>
    <x v="0"/>
    <n v="1185732"/>
    <x v="291"/>
    <x v="4"/>
    <x v="28"/>
    <s v="Charleston"/>
    <x v="3"/>
    <n v="50"/>
    <n v="750"/>
    <x v="68"/>
    <n v="112500"/>
    <n v="0.3"/>
    <x v="2"/>
    <x v="11"/>
    <x v="1"/>
    <n v="500"/>
    <n v="150"/>
    <n v="350"/>
    <x v="0"/>
  </r>
  <r>
    <x v="0"/>
    <n v="1185732"/>
    <x v="291"/>
    <x v="4"/>
    <x v="28"/>
    <s v="Charleston"/>
    <x v="4"/>
    <n v="65"/>
    <n v="750"/>
    <x v="63"/>
    <n v="170625"/>
    <n v="0.35"/>
    <x v="2"/>
    <x v="11"/>
    <x v="1"/>
    <n v="650"/>
    <n v="227.5"/>
    <n v="422.5"/>
    <x v="0"/>
  </r>
  <r>
    <x v="0"/>
    <n v="1185732"/>
    <x v="291"/>
    <x v="4"/>
    <x v="28"/>
    <s v="Charleston"/>
    <x v="5"/>
    <n v="70"/>
    <n v="925"/>
    <x v="97"/>
    <n v="323750"/>
    <n v="0.5"/>
    <x v="2"/>
    <x v="11"/>
    <x v="1"/>
    <n v="700"/>
    <n v="350"/>
    <n v="350"/>
    <x v="0"/>
  </r>
  <r>
    <x v="0"/>
    <n v="1185732"/>
    <x v="319"/>
    <x v="4"/>
    <x v="28"/>
    <s v="Charleston"/>
    <x v="0"/>
    <n v="65"/>
    <n v="1150"/>
    <x v="31"/>
    <n v="336375"/>
    <n v="0.45"/>
    <x v="2"/>
    <x v="5"/>
    <x v="1"/>
    <n v="650"/>
    <n v="292.5"/>
    <n v="357.5"/>
    <x v="0"/>
  </r>
  <r>
    <x v="0"/>
    <n v="1185732"/>
    <x v="319"/>
    <x v="4"/>
    <x v="28"/>
    <s v="Charleston"/>
    <x v="1"/>
    <n v="60.000000000000007"/>
    <n v="900"/>
    <x v="290"/>
    <n v="189000.00000000003"/>
    <n v="0.35"/>
    <x v="2"/>
    <x v="5"/>
    <x v="1"/>
    <n v="600.00000000000011"/>
    <n v="210.00000000000003"/>
    <n v="390.00000000000011"/>
    <x v="0"/>
  </r>
  <r>
    <x v="0"/>
    <n v="1185732"/>
    <x v="319"/>
    <x v="4"/>
    <x v="28"/>
    <s v="Charleston"/>
    <x v="2"/>
    <n v="55.000000000000007"/>
    <n v="825"/>
    <x v="116"/>
    <n v="113437.50000000001"/>
    <n v="0.25"/>
    <x v="2"/>
    <x v="5"/>
    <x v="1"/>
    <n v="550.00000000000011"/>
    <n v="137.50000000000003"/>
    <n v="412.50000000000006"/>
    <x v="0"/>
  </r>
  <r>
    <x v="0"/>
    <n v="1185732"/>
    <x v="319"/>
    <x v="4"/>
    <x v="28"/>
    <s v="Charleston"/>
    <x v="3"/>
    <n v="55.000000000000007"/>
    <n v="775"/>
    <x v="101"/>
    <n v="127875.00000000001"/>
    <n v="0.3"/>
    <x v="2"/>
    <x v="5"/>
    <x v="1"/>
    <n v="550.00000000000011"/>
    <n v="165.00000000000003"/>
    <n v="385.00000000000006"/>
    <x v="0"/>
  </r>
  <r>
    <x v="0"/>
    <n v="1185732"/>
    <x v="319"/>
    <x v="4"/>
    <x v="28"/>
    <s v="Charleston"/>
    <x v="4"/>
    <n v="65"/>
    <n v="800"/>
    <x v="98"/>
    <n v="182000"/>
    <n v="0.35"/>
    <x v="2"/>
    <x v="5"/>
    <x v="1"/>
    <n v="650"/>
    <n v="227.5"/>
    <n v="422.5"/>
    <x v="0"/>
  </r>
  <r>
    <x v="0"/>
    <n v="1185732"/>
    <x v="319"/>
    <x v="4"/>
    <x v="28"/>
    <s v="Charleston"/>
    <x v="5"/>
    <n v="70"/>
    <n v="975"/>
    <x v="22"/>
    <n v="341250"/>
    <n v="0.5"/>
    <x v="2"/>
    <x v="5"/>
    <x v="1"/>
    <n v="700"/>
    <n v="350"/>
    <n v="350"/>
    <x v="0"/>
  </r>
  <r>
    <x v="0"/>
    <n v="1185732"/>
    <x v="351"/>
    <x v="4"/>
    <x v="28"/>
    <s v="Charleston"/>
    <x v="0"/>
    <n v="65"/>
    <n v="1125"/>
    <x v="291"/>
    <n v="329062.5"/>
    <n v="0.45"/>
    <x v="2"/>
    <x v="6"/>
    <x v="1"/>
    <n v="650"/>
    <n v="292.5"/>
    <n v="357.5"/>
    <x v="0"/>
  </r>
  <r>
    <x v="0"/>
    <n v="1185732"/>
    <x v="351"/>
    <x v="4"/>
    <x v="28"/>
    <s v="Charleston"/>
    <x v="1"/>
    <n v="60.000000000000007"/>
    <n v="900"/>
    <x v="290"/>
    <n v="189000.00000000003"/>
    <n v="0.35"/>
    <x v="2"/>
    <x v="6"/>
    <x v="1"/>
    <n v="600.00000000000011"/>
    <n v="210.00000000000003"/>
    <n v="390.00000000000011"/>
    <x v="0"/>
  </r>
  <r>
    <x v="0"/>
    <n v="1185732"/>
    <x v="351"/>
    <x v="4"/>
    <x v="28"/>
    <s v="Charleston"/>
    <x v="2"/>
    <n v="55.000000000000007"/>
    <n v="825"/>
    <x v="116"/>
    <n v="113437.50000000001"/>
    <n v="0.25"/>
    <x v="2"/>
    <x v="6"/>
    <x v="1"/>
    <n v="550.00000000000011"/>
    <n v="137.50000000000003"/>
    <n v="412.50000000000006"/>
    <x v="0"/>
  </r>
  <r>
    <x v="0"/>
    <n v="1185732"/>
    <x v="351"/>
    <x v="4"/>
    <x v="28"/>
    <s v="Charleston"/>
    <x v="3"/>
    <n v="45"/>
    <n v="775"/>
    <x v="285"/>
    <n v="104625"/>
    <n v="0.3"/>
    <x v="2"/>
    <x v="6"/>
    <x v="1"/>
    <n v="450"/>
    <n v="135"/>
    <n v="315"/>
    <x v="0"/>
  </r>
  <r>
    <x v="0"/>
    <n v="1185732"/>
    <x v="351"/>
    <x v="4"/>
    <x v="28"/>
    <s v="Charleston"/>
    <x v="4"/>
    <n v="55.000000000000007"/>
    <n v="750"/>
    <x v="70"/>
    <n v="144375"/>
    <n v="0.35"/>
    <x v="2"/>
    <x v="6"/>
    <x v="1"/>
    <n v="550.00000000000011"/>
    <n v="192.5"/>
    <n v="357.50000000000006"/>
    <x v="0"/>
  </r>
  <r>
    <x v="0"/>
    <n v="1185732"/>
    <x v="351"/>
    <x v="4"/>
    <x v="28"/>
    <s v="Charleston"/>
    <x v="5"/>
    <n v="60.000000000000007"/>
    <n v="925"/>
    <x v="100"/>
    <n v="277500.00000000006"/>
    <n v="0.5"/>
    <x v="2"/>
    <x v="6"/>
    <x v="1"/>
    <n v="600.00000000000011"/>
    <n v="300.00000000000006"/>
    <n v="300.00000000000006"/>
    <x v="0"/>
  </r>
  <r>
    <x v="0"/>
    <n v="1185732"/>
    <x v="381"/>
    <x v="4"/>
    <x v="28"/>
    <s v="Charleston"/>
    <x v="0"/>
    <n v="55.000000000000007"/>
    <n v="1025"/>
    <x v="24"/>
    <n v="253687.50000000006"/>
    <n v="0.45"/>
    <x v="2"/>
    <x v="7"/>
    <x v="1"/>
    <n v="550.00000000000011"/>
    <n v="247.50000000000006"/>
    <n v="302.50000000000006"/>
    <x v="0"/>
  </r>
  <r>
    <x v="0"/>
    <n v="1185732"/>
    <x v="381"/>
    <x v="4"/>
    <x v="28"/>
    <s v="Charleston"/>
    <x v="1"/>
    <n v="50.000000000000014"/>
    <n v="825"/>
    <x v="294"/>
    <n v="144375.00000000003"/>
    <n v="0.35"/>
    <x v="2"/>
    <x v="7"/>
    <x v="1"/>
    <n v="500.00000000000011"/>
    <n v="175.00000000000003"/>
    <n v="325.00000000000011"/>
    <x v="0"/>
  </r>
  <r>
    <x v="0"/>
    <n v="1185732"/>
    <x v="381"/>
    <x v="4"/>
    <x v="28"/>
    <s v="Charleston"/>
    <x v="2"/>
    <n v="40"/>
    <n v="725"/>
    <x v="176"/>
    <n v="72500"/>
    <n v="0.25"/>
    <x v="2"/>
    <x v="7"/>
    <x v="1"/>
    <n v="400"/>
    <n v="100"/>
    <n v="300"/>
    <x v="0"/>
  </r>
  <r>
    <x v="0"/>
    <n v="1185732"/>
    <x v="381"/>
    <x v="4"/>
    <x v="28"/>
    <s v="Charleston"/>
    <x v="3"/>
    <n v="40"/>
    <n v="700"/>
    <x v="58"/>
    <n v="84000"/>
    <n v="0.3"/>
    <x v="2"/>
    <x v="7"/>
    <x v="1"/>
    <n v="400"/>
    <n v="120"/>
    <n v="280"/>
    <x v="0"/>
  </r>
  <r>
    <x v="0"/>
    <n v="1185732"/>
    <x v="381"/>
    <x v="4"/>
    <x v="28"/>
    <s v="Charleston"/>
    <x v="4"/>
    <n v="50"/>
    <n v="700"/>
    <x v="48"/>
    <n v="122499.99999999999"/>
    <n v="0.35"/>
    <x v="2"/>
    <x v="7"/>
    <x v="1"/>
    <n v="500"/>
    <n v="174.99999999999997"/>
    <n v="325"/>
    <x v="0"/>
  </r>
  <r>
    <x v="0"/>
    <n v="1185732"/>
    <x v="381"/>
    <x v="4"/>
    <x v="28"/>
    <s v="Charleston"/>
    <x v="5"/>
    <n v="55.000000000000007"/>
    <n v="800"/>
    <x v="115"/>
    <n v="220000.00000000003"/>
    <n v="0.5"/>
    <x v="2"/>
    <x v="7"/>
    <x v="1"/>
    <n v="550.00000000000011"/>
    <n v="275.00000000000006"/>
    <n v="275.00000000000006"/>
    <x v="0"/>
  </r>
  <r>
    <x v="0"/>
    <n v="1185732"/>
    <x v="413"/>
    <x v="4"/>
    <x v="28"/>
    <s v="Charleston"/>
    <x v="0"/>
    <n v="55.000000000000007"/>
    <n v="975"/>
    <x v="32"/>
    <n v="241312.50000000006"/>
    <n v="0.45"/>
    <x v="2"/>
    <x v="8"/>
    <x v="1"/>
    <n v="550.00000000000011"/>
    <n v="247.50000000000006"/>
    <n v="302.50000000000006"/>
    <x v="0"/>
  </r>
  <r>
    <x v="0"/>
    <n v="1185732"/>
    <x v="413"/>
    <x v="4"/>
    <x v="28"/>
    <s v="Charleston"/>
    <x v="1"/>
    <n v="45.000000000000014"/>
    <n v="800"/>
    <x v="566"/>
    <n v="126000.00000000003"/>
    <n v="0.35"/>
    <x v="2"/>
    <x v="8"/>
    <x v="1"/>
    <n v="450.00000000000017"/>
    <n v="157.50000000000003"/>
    <n v="292.50000000000011"/>
    <x v="0"/>
  </r>
  <r>
    <x v="0"/>
    <n v="1185732"/>
    <x v="413"/>
    <x v="4"/>
    <x v="28"/>
    <s v="Charleston"/>
    <x v="2"/>
    <n v="45.000000000000014"/>
    <n v="675"/>
    <x v="567"/>
    <n v="75937.500000000029"/>
    <n v="0.25"/>
    <x v="2"/>
    <x v="8"/>
    <x v="1"/>
    <n v="450.00000000000017"/>
    <n v="112.50000000000004"/>
    <n v="337.50000000000011"/>
    <x v="0"/>
  </r>
  <r>
    <x v="0"/>
    <n v="1185732"/>
    <x v="413"/>
    <x v="4"/>
    <x v="28"/>
    <s v="Charleston"/>
    <x v="3"/>
    <n v="45.000000000000014"/>
    <n v="650"/>
    <x v="568"/>
    <n v="87750.000000000029"/>
    <n v="0.3"/>
    <x v="2"/>
    <x v="8"/>
    <x v="1"/>
    <n v="450.00000000000017"/>
    <n v="135.00000000000006"/>
    <n v="315.00000000000011"/>
    <x v="0"/>
  </r>
  <r>
    <x v="0"/>
    <n v="1185732"/>
    <x v="413"/>
    <x v="4"/>
    <x v="28"/>
    <s v="Charleston"/>
    <x v="4"/>
    <n v="55.000000000000007"/>
    <n v="650"/>
    <x v="223"/>
    <n v="125125.00000000001"/>
    <n v="0.35"/>
    <x v="2"/>
    <x v="8"/>
    <x v="1"/>
    <n v="550.00000000000011"/>
    <n v="192.50000000000003"/>
    <n v="357.50000000000011"/>
    <x v="0"/>
  </r>
  <r>
    <x v="0"/>
    <n v="1185732"/>
    <x v="413"/>
    <x v="4"/>
    <x v="28"/>
    <s v="Charleston"/>
    <x v="5"/>
    <n v="60"/>
    <n v="775"/>
    <x v="172"/>
    <n v="232500"/>
    <n v="0.5"/>
    <x v="2"/>
    <x v="8"/>
    <x v="1"/>
    <n v="600"/>
    <n v="300"/>
    <n v="300"/>
    <x v="0"/>
  </r>
  <r>
    <x v="0"/>
    <n v="1185732"/>
    <x v="443"/>
    <x v="4"/>
    <x v="28"/>
    <s v="Charleston"/>
    <x v="0"/>
    <n v="55.000000000000007"/>
    <n v="925"/>
    <x v="16"/>
    <n v="228937.50000000003"/>
    <n v="0.45"/>
    <x v="2"/>
    <x v="9"/>
    <x v="1"/>
    <n v="550.00000000000011"/>
    <n v="247.50000000000003"/>
    <n v="302.5"/>
    <x v="0"/>
  </r>
  <r>
    <x v="0"/>
    <n v="1185732"/>
    <x v="443"/>
    <x v="4"/>
    <x v="28"/>
    <s v="Charleston"/>
    <x v="1"/>
    <n v="45.000000000000014"/>
    <n v="750"/>
    <x v="481"/>
    <n v="118125.00000000003"/>
    <n v="0.35"/>
    <x v="2"/>
    <x v="9"/>
    <x v="1"/>
    <n v="450.00000000000017"/>
    <n v="157.50000000000003"/>
    <n v="292.50000000000011"/>
    <x v="0"/>
  </r>
  <r>
    <x v="0"/>
    <n v="1185732"/>
    <x v="443"/>
    <x v="4"/>
    <x v="28"/>
    <s v="Charleston"/>
    <x v="2"/>
    <n v="45.000000000000014"/>
    <n v="695"/>
    <x v="569"/>
    <n v="78187.500000000029"/>
    <n v="0.25"/>
    <x v="2"/>
    <x v="9"/>
    <x v="1"/>
    <n v="450.00000000000017"/>
    <n v="112.50000000000004"/>
    <n v="337.50000000000011"/>
    <x v="0"/>
  </r>
  <r>
    <x v="0"/>
    <n v="1185732"/>
    <x v="443"/>
    <x v="4"/>
    <x v="28"/>
    <s v="Charleston"/>
    <x v="3"/>
    <n v="55.000000000000014"/>
    <n v="750"/>
    <x v="294"/>
    <n v="123750.00000000003"/>
    <n v="0.3"/>
    <x v="2"/>
    <x v="9"/>
    <x v="1"/>
    <n v="550.00000000000011"/>
    <n v="165.00000000000003"/>
    <n v="385.00000000000017"/>
    <x v="0"/>
  </r>
  <r>
    <x v="0"/>
    <n v="1185732"/>
    <x v="443"/>
    <x v="4"/>
    <x v="28"/>
    <s v="Charleston"/>
    <x v="4"/>
    <n v="70"/>
    <n v="725"/>
    <x v="248"/>
    <n v="177625"/>
    <n v="0.35"/>
    <x v="2"/>
    <x v="9"/>
    <x v="1"/>
    <n v="700"/>
    <n v="245"/>
    <n v="455"/>
    <x v="0"/>
  </r>
  <r>
    <x v="0"/>
    <n v="1185732"/>
    <x v="443"/>
    <x v="4"/>
    <x v="28"/>
    <s v="Charleston"/>
    <x v="5"/>
    <n v="75"/>
    <n v="825"/>
    <x v="570"/>
    <n v="309375"/>
    <n v="0.5"/>
    <x v="2"/>
    <x v="9"/>
    <x v="1"/>
    <n v="750"/>
    <n v="375"/>
    <n v="375"/>
    <x v="0"/>
  </r>
  <r>
    <x v="0"/>
    <n v="1185732"/>
    <x v="472"/>
    <x v="4"/>
    <x v="28"/>
    <s v="Charleston"/>
    <x v="0"/>
    <n v="70"/>
    <n v="1075"/>
    <x v="571"/>
    <n v="338625"/>
    <n v="0.45"/>
    <x v="2"/>
    <x v="10"/>
    <x v="1"/>
    <n v="700"/>
    <n v="315"/>
    <n v="385"/>
    <x v="0"/>
  </r>
  <r>
    <x v="0"/>
    <n v="1185732"/>
    <x v="472"/>
    <x v="4"/>
    <x v="28"/>
    <s v="Charleston"/>
    <x v="1"/>
    <n v="60.000000000000007"/>
    <n v="875"/>
    <x v="105"/>
    <n v="183750.00000000003"/>
    <n v="0.35"/>
    <x v="2"/>
    <x v="10"/>
    <x v="1"/>
    <n v="600.00000000000011"/>
    <n v="210.00000000000003"/>
    <n v="390.00000000000011"/>
    <x v="0"/>
  </r>
  <r>
    <x v="2"/>
    <n v="1185732"/>
    <x v="472"/>
    <x v="4"/>
    <x v="28"/>
    <s v="Charleston"/>
    <x v="2"/>
    <n v="60.000000000000007"/>
    <n v="825"/>
    <x v="34"/>
    <n v="123750.00000000001"/>
    <n v="0.25"/>
    <x v="2"/>
    <x v="10"/>
    <x v="1"/>
    <n v="600.00000000000011"/>
    <n v="150.00000000000003"/>
    <n v="450.00000000000006"/>
    <x v="0"/>
  </r>
  <r>
    <x v="2"/>
    <n v="1185732"/>
    <x v="472"/>
    <x v="4"/>
    <x v="28"/>
    <s v="Charleston"/>
    <x v="3"/>
    <n v="60.000000000000007"/>
    <n v="775"/>
    <x v="448"/>
    <n v="139500"/>
    <n v="0.3"/>
    <x v="2"/>
    <x v="10"/>
    <x v="1"/>
    <n v="600.00000000000011"/>
    <n v="180"/>
    <n v="420.00000000000006"/>
    <x v="0"/>
  </r>
  <r>
    <x v="2"/>
    <n v="1185732"/>
    <x v="472"/>
    <x v="4"/>
    <x v="28"/>
    <s v="Charleston"/>
    <x v="4"/>
    <n v="70"/>
    <n v="775"/>
    <x v="103"/>
    <n v="189875"/>
    <n v="0.35"/>
    <x v="2"/>
    <x v="10"/>
    <x v="1"/>
    <n v="700"/>
    <n v="245"/>
    <n v="455"/>
    <x v="0"/>
  </r>
  <r>
    <x v="2"/>
    <n v="1185732"/>
    <x v="472"/>
    <x v="4"/>
    <x v="28"/>
    <s v="Charleston"/>
    <x v="5"/>
    <n v="75"/>
    <n v="875"/>
    <x v="572"/>
    <n v="328125"/>
    <n v="0.5"/>
    <x v="2"/>
    <x v="10"/>
    <x v="1"/>
    <n v="750"/>
    <n v="375"/>
    <n v="375"/>
    <x v="0"/>
  </r>
  <r>
    <x v="2"/>
    <n v="1185732"/>
    <x v="170"/>
    <x v="4"/>
    <x v="28"/>
    <s v="Charleston"/>
    <x v="0"/>
    <n v="35"/>
    <n v="925"/>
    <x v="573"/>
    <n v="129500"/>
    <n v="0.4"/>
    <x v="2"/>
    <x v="0"/>
    <x v="1"/>
    <n v="350"/>
    <n v="140"/>
    <n v="210"/>
    <x v="0"/>
  </r>
  <r>
    <x v="2"/>
    <n v="1185732"/>
    <x v="170"/>
    <x v="4"/>
    <x v="28"/>
    <s v="Charleston"/>
    <x v="1"/>
    <n v="35"/>
    <n v="725"/>
    <x v="52"/>
    <n v="88812.5"/>
    <n v="0.35"/>
    <x v="2"/>
    <x v="0"/>
    <x v="1"/>
    <n v="350"/>
    <n v="122.5"/>
    <n v="227.5"/>
    <x v="0"/>
  </r>
  <r>
    <x v="2"/>
    <n v="1185732"/>
    <x v="170"/>
    <x v="4"/>
    <x v="28"/>
    <s v="Charleston"/>
    <x v="2"/>
    <n v="25.000000000000007"/>
    <n v="725"/>
    <x v="574"/>
    <n v="72500.000000000029"/>
    <n v="0.4"/>
    <x v="2"/>
    <x v="0"/>
    <x v="1"/>
    <n v="250.00000000000009"/>
    <n v="100.00000000000004"/>
    <n v="150.00000000000003"/>
    <x v="0"/>
  </r>
  <r>
    <x v="2"/>
    <n v="1185732"/>
    <x v="170"/>
    <x v="4"/>
    <x v="28"/>
    <s v="Charleston"/>
    <x v="3"/>
    <n v="30"/>
    <n v="575"/>
    <x v="530"/>
    <n v="69000"/>
    <n v="0.4"/>
    <x v="2"/>
    <x v="0"/>
    <x v="1"/>
    <n v="300"/>
    <n v="120"/>
    <n v="180"/>
    <x v="0"/>
  </r>
  <r>
    <x v="2"/>
    <n v="1185732"/>
    <x v="170"/>
    <x v="4"/>
    <x v="28"/>
    <s v="Charleston"/>
    <x v="4"/>
    <n v="45"/>
    <n v="625"/>
    <x v="66"/>
    <n v="98437.5"/>
    <n v="0.35"/>
    <x v="2"/>
    <x v="0"/>
    <x v="1"/>
    <n v="450"/>
    <n v="157.5"/>
    <n v="292.5"/>
    <x v="0"/>
  </r>
  <r>
    <x v="2"/>
    <n v="1185732"/>
    <x v="170"/>
    <x v="4"/>
    <x v="28"/>
    <s v="Charleston"/>
    <x v="5"/>
    <n v="35"/>
    <n v="725"/>
    <x v="52"/>
    <n v="126875"/>
    <n v="0.5"/>
    <x v="2"/>
    <x v="0"/>
    <x v="1"/>
    <n v="350"/>
    <n v="175"/>
    <n v="175"/>
    <x v="0"/>
  </r>
  <r>
    <x v="2"/>
    <n v="1185732"/>
    <x v="199"/>
    <x v="4"/>
    <x v="28"/>
    <s v="Charleston"/>
    <x v="0"/>
    <n v="35"/>
    <n v="975"/>
    <x v="85"/>
    <n v="136500"/>
    <n v="0.4"/>
    <x v="2"/>
    <x v="1"/>
    <x v="1"/>
    <n v="350"/>
    <n v="140"/>
    <n v="210"/>
    <x v="0"/>
  </r>
  <r>
    <x v="2"/>
    <n v="1185732"/>
    <x v="199"/>
    <x v="4"/>
    <x v="28"/>
    <s v="Charleston"/>
    <x v="1"/>
    <n v="35"/>
    <n v="625"/>
    <x v="45"/>
    <n v="76562.5"/>
    <n v="0.35"/>
    <x v="2"/>
    <x v="1"/>
    <x v="1"/>
    <n v="350"/>
    <n v="122.5"/>
    <n v="227.5"/>
    <x v="0"/>
  </r>
  <r>
    <x v="2"/>
    <n v="1185732"/>
    <x v="199"/>
    <x v="4"/>
    <x v="28"/>
    <s v="Charleston"/>
    <x v="2"/>
    <n v="25.000000000000007"/>
    <n v="675"/>
    <x v="334"/>
    <n v="67500.000000000029"/>
    <n v="0.4"/>
    <x v="2"/>
    <x v="1"/>
    <x v="1"/>
    <n v="250.00000000000009"/>
    <n v="100.00000000000004"/>
    <n v="150.00000000000006"/>
    <x v="0"/>
  </r>
  <r>
    <x v="2"/>
    <n v="1185732"/>
    <x v="199"/>
    <x v="4"/>
    <x v="29"/>
    <s v="Charlotte"/>
    <x v="3"/>
    <n v="30"/>
    <n v="525"/>
    <x v="154"/>
    <n v="63000"/>
    <n v="0.4"/>
    <x v="2"/>
    <x v="1"/>
    <x v="1"/>
    <n v="300"/>
    <n v="120"/>
    <n v="180"/>
    <x v="0"/>
  </r>
  <r>
    <x v="2"/>
    <n v="1185732"/>
    <x v="199"/>
    <x v="4"/>
    <x v="29"/>
    <s v="Charlotte"/>
    <x v="4"/>
    <n v="45"/>
    <n v="600"/>
    <x v="51"/>
    <n v="94500"/>
    <n v="0.35"/>
    <x v="2"/>
    <x v="1"/>
    <x v="1"/>
    <n v="450"/>
    <n v="157.5"/>
    <n v="292.5"/>
    <x v="0"/>
  </r>
  <r>
    <x v="2"/>
    <n v="1185732"/>
    <x v="199"/>
    <x v="4"/>
    <x v="29"/>
    <s v="Charlotte"/>
    <x v="5"/>
    <n v="30"/>
    <n v="700"/>
    <x v="195"/>
    <n v="105000"/>
    <n v="0.5"/>
    <x v="2"/>
    <x v="1"/>
    <x v="1"/>
    <n v="300"/>
    <n v="150"/>
    <n v="150"/>
    <x v="0"/>
  </r>
  <r>
    <x v="2"/>
    <n v="1185732"/>
    <x v="704"/>
    <x v="4"/>
    <x v="29"/>
    <s v="Charlotte"/>
    <x v="0"/>
    <n v="30"/>
    <n v="920"/>
    <x v="575"/>
    <n v="110400"/>
    <n v="0.4"/>
    <x v="2"/>
    <x v="2"/>
    <x v="1"/>
    <n v="300"/>
    <n v="120"/>
    <n v="180"/>
    <x v="0"/>
  </r>
  <r>
    <x v="2"/>
    <n v="1185732"/>
    <x v="704"/>
    <x v="4"/>
    <x v="29"/>
    <s v="Charlotte"/>
    <x v="1"/>
    <n v="30"/>
    <n v="600"/>
    <x v="210"/>
    <n v="62999.999999999993"/>
    <n v="0.35"/>
    <x v="2"/>
    <x v="2"/>
    <x v="1"/>
    <n v="300"/>
    <n v="104.99999999999999"/>
    <n v="195"/>
    <x v="0"/>
  </r>
  <r>
    <x v="2"/>
    <n v="1185732"/>
    <x v="704"/>
    <x v="4"/>
    <x v="29"/>
    <s v="Charlotte"/>
    <x v="2"/>
    <n v="20"/>
    <n v="625"/>
    <x v="145"/>
    <n v="50000"/>
    <n v="0.4"/>
    <x v="2"/>
    <x v="2"/>
    <x v="1"/>
    <n v="200"/>
    <n v="80"/>
    <n v="120"/>
    <x v="0"/>
  </r>
  <r>
    <x v="2"/>
    <n v="1185732"/>
    <x v="704"/>
    <x v="4"/>
    <x v="29"/>
    <s v="Charlotte"/>
    <x v="3"/>
    <n v="24.999999999999993"/>
    <n v="475"/>
    <x v="576"/>
    <n v="47499.999999999993"/>
    <n v="0.4"/>
    <x v="2"/>
    <x v="2"/>
    <x v="1"/>
    <n v="249.99999999999994"/>
    <n v="99.999999999999986"/>
    <n v="149.99999999999994"/>
    <x v="0"/>
  </r>
  <r>
    <x v="2"/>
    <n v="1185732"/>
    <x v="704"/>
    <x v="4"/>
    <x v="29"/>
    <s v="Charlotte"/>
    <x v="4"/>
    <n v="40.000000000000007"/>
    <n v="525"/>
    <x v="163"/>
    <n v="73500"/>
    <n v="0.35"/>
    <x v="2"/>
    <x v="2"/>
    <x v="1"/>
    <n v="400.00000000000006"/>
    <n v="140"/>
    <n v="260.00000000000006"/>
    <x v="0"/>
  </r>
  <r>
    <x v="2"/>
    <n v="1185732"/>
    <x v="704"/>
    <x v="4"/>
    <x v="29"/>
    <s v="Charlotte"/>
    <x v="5"/>
    <n v="30"/>
    <n v="625"/>
    <x v="205"/>
    <n v="93750"/>
    <n v="0.5"/>
    <x v="2"/>
    <x v="2"/>
    <x v="1"/>
    <n v="300"/>
    <n v="150"/>
    <n v="150"/>
    <x v="0"/>
  </r>
  <r>
    <x v="2"/>
    <n v="1185732"/>
    <x v="721"/>
    <x v="4"/>
    <x v="29"/>
    <s v="Charlotte"/>
    <x v="0"/>
    <n v="30"/>
    <n v="875"/>
    <x v="47"/>
    <n v="105000"/>
    <n v="0.4"/>
    <x v="2"/>
    <x v="3"/>
    <x v="1"/>
    <n v="300"/>
    <n v="120"/>
    <n v="180"/>
    <x v="0"/>
  </r>
  <r>
    <x v="2"/>
    <n v="1185732"/>
    <x v="721"/>
    <x v="4"/>
    <x v="29"/>
    <s v="Charlotte"/>
    <x v="1"/>
    <n v="30"/>
    <n v="575"/>
    <x v="530"/>
    <n v="60374.999999999993"/>
    <n v="0.35"/>
    <x v="2"/>
    <x v="3"/>
    <x v="1"/>
    <n v="300"/>
    <n v="104.99999999999999"/>
    <n v="195"/>
    <x v="0"/>
  </r>
  <r>
    <x v="2"/>
    <n v="1185732"/>
    <x v="721"/>
    <x v="4"/>
    <x v="29"/>
    <s v="Charlotte"/>
    <x v="2"/>
    <n v="20"/>
    <n v="575"/>
    <x v="577"/>
    <n v="46000"/>
    <n v="0.4"/>
    <x v="2"/>
    <x v="3"/>
    <x v="1"/>
    <n v="200"/>
    <n v="80"/>
    <n v="120"/>
    <x v="0"/>
  </r>
  <r>
    <x v="2"/>
    <n v="1185732"/>
    <x v="721"/>
    <x v="4"/>
    <x v="29"/>
    <s v="Charlotte"/>
    <x v="3"/>
    <n v="24.999999999999993"/>
    <n v="500"/>
    <x v="578"/>
    <n v="49999.999999999993"/>
    <n v="0.4"/>
    <x v="2"/>
    <x v="3"/>
    <x v="1"/>
    <n v="249.99999999999994"/>
    <n v="99.999999999999986"/>
    <n v="149.99999999999994"/>
    <x v="0"/>
  </r>
  <r>
    <x v="2"/>
    <n v="1185732"/>
    <x v="721"/>
    <x v="4"/>
    <x v="29"/>
    <s v="Charlotte"/>
    <x v="4"/>
    <n v="45"/>
    <n v="525"/>
    <x v="44"/>
    <n v="82687.5"/>
    <n v="0.35"/>
    <x v="2"/>
    <x v="3"/>
    <x v="1"/>
    <n v="450"/>
    <n v="157.5"/>
    <n v="292.5"/>
    <x v="0"/>
  </r>
  <r>
    <x v="2"/>
    <n v="1185732"/>
    <x v="721"/>
    <x v="4"/>
    <x v="29"/>
    <s v="Charlotte"/>
    <x v="5"/>
    <n v="35"/>
    <n v="675"/>
    <x v="44"/>
    <n v="118125"/>
    <n v="0.5"/>
    <x v="2"/>
    <x v="3"/>
    <x v="1"/>
    <n v="350"/>
    <n v="175"/>
    <n v="175"/>
    <x v="0"/>
  </r>
  <r>
    <x v="2"/>
    <n v="1185732"/>
    <x v="255"/>
    <x v="4"/>
    <x v="29"/>
    <s v="Charlotte"/>
    <x v="0"/>
    <n v="45"/>
    <n v="945"/>
    <x v="579"/>
    <n v="170100"/>
    <n v="0.4"/>
    <x v="2"/>
    <x v="4"/>
    <x v="1"/>
    <n v="450"/>
    <n v="180"/>
    <n v="270"/>
    <x v="0"/>
  </r>
  <r>
    <x v="2"/>
    <n v="1185732"/>
    <x v="255"/>
    <x v="4"/>
    <x v="29"/>
    <s v="Charlotte"/>
    <x v="1"/>
    <n v="45"/>
    <n v="650"/>
    <x v="61"/>
    <n v="102375"/>
    <n v="0.35"/>
    <x v="2"/>
    <x v="4"/>
    <x v="1"/>
    <n v="450"/>
    <n v="157.5"/>
    <n v="292.5"/>
    <x v="0"/>
  </r>
  <r>
    <x v="2"/>
    <n v="1185732"/>
    <x v="255"/>
    <x v="4"/>
    <x v="29"/>
    <s v="Charlotte"/>
    <x v="2"/>
    <n v="40"/>
    <n v="625"/>
    <x v="53"/>
    <n v="100000"/>
    <n v="0.4"/>
    <x v="2"/>
    <x v="4"/>
    <x v="1"/>
    <n v="400"/>
    <n v="160"/>
    <n v="240"/>
    <x v="0"/>
  </r>
  <r>
    <x v="2"/>
    <n v="1185732"/>
    <x v="255"/>
    <x v="4"/>
    <x v="29"/>
    <s v="Charlotte"/>
    <x v="3"/>
    <n v="40"/>
    <n v="575"/>
    <x v="328"/>
    <n v="92000"/>
    <n v="0.4"/>
    <x v="2"/>
    <x v="4"/>
    <x v="1"/>
    <n v="400"/>
    <n v="160"/>
    <n v="240"/>
    <x v="0"/>
  </r>
  <r>
    <x v="2"/>
    <n v="1185732"/>
    <x v="255"/>
    <x v="4"/>
    <x v="29"/>
    <s v="Charlotte"/>
    <x v="4"/>
    <n v="49.999999999999993"/>
    <n v="600"/>
    <x v="580"/>
    <n v="104999.99999999997"/>
    <n v="0.35"/>
    <x v="2"/>
    <x v="4"/>
    <x v="1"/>
    <n v="499.99999999999989"/>
    <n v="174.99999999999994"/>
    <n v="324.99999999999994"/>
    <x v="0"/>
  </r>
  <r>
    <x v="2"/>
    <n v="1185732"/>
    <x v="255"/>
    <x v="4"/>
    <x v="29"/>
    <s v="Charlotte"/>
    <x v="5"/>
    <n v="54.999999999999993"/>
    <n v="700"/>
    <x v="564"/>
    <n v="192499.99999999997"/>
    <n v="0.5"/>
    <x v="2"/>
    <x v="4"/>
    <x v="1"/>
    <n v="549.99999999999989"/>
    <n v="274.99999999999994"/>
    <n v="274.99999999999994"/>
    <x v="0"/>
  </r>
  <r>
    <x v="2"/>
    <n v="1185732"/>
    <x v="288"/>
    <x v="4"/>
    <x v="29"/>
    <s v="Charlotte"/>
    <x v="0"/>
    <n v="49.999999999999993"/>
    <n v="950"/>
    <x v="581"/>
    <n v="190000"/>
    <n v="0.4"/>
    <x v="2"/>
    <x v="11"/>
    <x v="1"/>
    <n v="499.99999999999994"/>
    <n v="200"/>
    <n v="299.99999999999994"/>
    <x v="0"/>
  </r>
  <r>
    <x v="2"/>
    <n v="1185732"/>
    <x v="288"/>
    <x v="4"/>
    <x v="29"/>
    <s v="Charlotte"/>
    <x v="1"/>
    <n v="45"/>
    <n v="700"/>
    <x v="39"/>
    <n v="110250"/>
    <n v="0.35"/>
    <x v="2"/>
    <x v="11"/>
    <x v="1"/>
    <n v="450"/>
    <n v="157.5"/>
    <n v="292.5"/>
    <x v="0"/>
  </r>
  <r>
    <x v="2"/>
    <n v="1185732"/>
    <x v="288"/>
    <x v="4"/>
    <x v="29"/>
    <s v="Charlotte"/>
    <x v="2"/>
    <n v="50"/>
    <n v="675"/>
    <x v="73"/>
    <n v="135000"/>
    <n v="0.4"/>
    <x v="2"/>
    <x v="11"/>
    <x v="1"/>
    <n v="500"/>
    <n v="200"/>
    <n v="300"/>
    <x v="0"/>
  </r>
  <r>
    <x v="2"/>
    <n v="1185732"/>
    <x v="288"/>
    <x v="4"/>
    <x v="29"/>
    <s v="Charlotte"/>
    <x v="3"/>
    <n v="50"/>
    <n v="650"/>
    <x v="82"/>
    <n v="130000"/>
    <n v="0.4"/>
    <x v="2"/>
    <x v="11"/>
    <x v="1"/>
    <n v="500"/>
    <n v="200"/>
    <n v="300"/>
    <x v="0"/>
  </r>
  <r>
    <x v="2"/>
    <n v="1185732"/>
    <x v="288"/>
    <x v="4"/>
    <x v="29"/>
    <s v="Charlotte"/>
    <x v="4"/>
    <n v="65"/>
    <n v="650"/>
    <x v="108"/>
    <n v="147875"/>
    <n v="0.35"/>
    <x v="2"/>
    <x v="11"/>
    <x v="1"/>
    <n v="650"/>
    <n v="227.5"/>
    <n v="422.5"/>
    <x v="0"/>
  </r>
  <r>
    <x v="2"/>
    <n v="1185732"/>
    <x v="288"/>
    <x v="4"/>
    <x v="29"/>
    <s v="Charlotte"/>
    <x v="5"/>
    <n v="70"/>
    <n v="825"/>
    <x v="582"/>
    <n v="288750"/>
    <n v="0.5"/>
    <x v="2"/>
    <x v="11"/>
    <x v="1"/>
    <n v="700"/>
    <n v="350"/>
    <n v="350"/>
    <x v="0"/>
  </r>
  <r>
    <x v="2"/>
    <n v="1185732"/>
    <x v="316"/>
    <x v="4"/>
    <x v="29"/>
    <s v="Charlotte"/>
    <x v="0"/>
    <n v="65"/>
    <n v="1050"/>
    <x v="22"/>
    <n v="273000"/>
    <n v="0.4"/>
    <x v="2"/>
    <x v="5"/>
    <x v="1"/>
    <n v="650"/>
    <n v="260"/>
    <n v="390"/>
    <x v="0"/>
  </r>
  <r>
    <x v="2"/>
    <n v="1185732"/>
    <x v="316"/>
    <x v="4"/>
    <x v="29"/>
    <s v="Charlotte"/>
    <x v="1"/>
    <n v="60.000000000000007"/>
    <n v="800"/>
    <x v="437"/>
    <n v="168000"/>
    <n v="0.35"/>
    <x v="2"/>
    <x v="5"/>
    <x v="1"/>
    <n v="600.00000000000011"/>
    <n v="210"/>
    <n v="390.00000000000006"/>
    <x v="0"/>
  </r>
  <r>
    <x v="2"/>
    <n v="1185732"/>
    <x v="316"/>
    <x v="4"/>
    <x v="29"/>
    <s v="Charlotte"/>
    <x v="2"/>
    <n v="55.000000000000007"/>
    <n v="725"/>
    <x v="102"/>
    <n v="159500.00000000003"/>
    <n v="0.4"/>
    <x v="2"/>
    <x v="5"/>
    <x v="1"/>
    <n v="550.00000000000011"/>
    <n v="220.00000000000003"/>
    <n v="330.00000000000006"/>
    <x v="0"/>
  </r>
  <r>
    <x v="2"/>
    <n v="1185732"/>
    <x v="316"/>
    <x v="4"/>
    <x v="29"/>
    <s v="Charlotte"/>
    <x v="3"/>
    <n v="55.000000000000007"/>
    <n v="675"/>
    <x v="107"/>
    <n v="148500.00000000003"/>
    <n v="0.4"/>
    <x v="2"/>
    <x v="5"/>
    <x v="1"/>
    <n v="550.00000000000011"/>
    <n v="220.00000000000006"/>
    <n v="330.00000000000006"/>
    <x v="0"/>
  </r>
  <r>
    <x v="2"/>
    <n v="1185732"/>
    <x v="316"/>
    <x v="4"/>
    <x v="29"/>
    <s v="Charlotte"/>
    <x v="4"/>
    <n v="65"/>
    <n v="700"/>
    <x v="111"/>
    <n v="159250"/>
    <n v="0.35"/>
    <x v="2"/>
    <x v="5"/>
    <x v="1"/>
    <n v="650"/>
    <n v="227.5"/>
    <n v="422.5"/>
    <x v="0"/>
  </r>
  <r>
    <x v="2"/>
    <n v="1185732"/>
    <x v="316"/>
    <x v="4"/>
    <x v="29"/>
    <s v="Charlotte"/>
    <x v="5"/>
    <n v="70"/>
    <n v="875"/>
    <x v="301"/>
    <n v="306250"/>
    <n v="0.5"/>
    <x v="2"/>
    <x v="5"/>
    <x v="1"/>
    <n v="700"/>
    <n v="350"/>
    <n v="350"/>
    <x v="0"/>
  </r>
  <r>
    <x v="2"/>
    <n v="1185732"/>
    <x v="348"/>
    <x v="4"/>
    <x v="29"/>
    <s v="Charlotte"/>
    <x v="0"/>
    <n v="65"/>
    <n v="1025"/>
    <x v="583"/>
    <n v="266500"/>
    <n v="0.4"/>
    <x v="2"/>
    <x v="6"/>
    <x v="1"/>
    <n v="650"/>
    <n v="260"/>
    <n v="390"/>
    <x v="0"/>
  </r>
  <r>
    <x v="2"/>
    <n v="1185732"/>
    <x v="348"/>
    <x v="4"/>
    <x v="29"/>
    <s v="Charlotte"/>
    <x v="1"/>
    <n v="60.000000000000007"/>
    <n v="800"/>
    <x v="437"/>
    <n v="168000"/>
    <n v="0.35"/>
    <x v="2"/>
    <x v="6"/>
    <x v="1"/>
    <n v="600.00000000000011"/>
    <n v="210"/>
    <n v="390.00000000000006"/>
    <x v="0"/>
  </r>
  <r>
    <x v="2"/>
    <n v="1185732"/>
    <x v="348"/>
    <x v="4"/>
    <x v="29"/>
    <s v="Charlotte"/>
    <x v="2"/>
    <n v="55.000000000000007"/>
    <n v="725"/>
    <x v="102"/>
    <n v="159500.00000000003"/>
    <n v="0.4"/>
    <x v="2"/>
    <x v="6"/>
    <x v="1"/>
    <n v="550.00000000000011"/>
    <n v="220.00000000000003"/>
    <n v="330.00000000000006"/>
    <x v="0"/>
  </r>
  <r>
    <x v="2"/>
    <n v="1185732"/>
    <x v="348"/>
    <x v="4"/>
    <x v="29"/>
    <s v="Charlotte"/>
    <x v="3"/>
    <n v="45"/>
    <n v="675"/>
    <x v="113"/>
    <n v="121500"/>
    <n v="0.4"/>
    <x v="2"/>
    <x v="6"/>
    <x v="1"/>
    <n v="450"/>
    <n v="180"/>
    <n v="270"/>
    <x v="0"/>
  </r>
  <r>
    <x v="2"/>
    <n v="1185732"/>
    <x v="348"/>
    <x v="4"/>
    <x v="29"/>
    <s v="Charlotte"/>
    <x v="4"/>
    <n v="55.000000000000007"/>
    <n v="650"/>
    <x v="223"/>
    <n v="125125.00000000001"/>
    <n v="0.35"/>
    <x v="2"/>
    <x v="6"/>
    <x v="1"/>
    <n v="550.00000000000011"/>
    <n v="192.50000000000003"/>
    <n v="357.50000000000011"/>
    <x v="0"/>
  </r>
  <r>
    <x v="2"/>
    <n v="1185732"/>
    <x v="348"/>
    <x v="4"/>
    <x v="29"/>
    <s v="Charlotte"/>
    <x v="5"/>
    <n v="60.000000000000007"/>
    <n v="825"/>
    <x v="34"/>
    <n v="247500.00000000003"/>
    <n v="0.5"/>
    <x v="2"/>
    <x v="6"/>
    <x v="1"/>
    <n v="600.00000000000011"/>
    <n v="300.00000000000006"/>
    <n v="300.00000000000006"/>
    <x v="0"/>
  </r>
  <r>
    <x v="2"/>
    <n v="1185732"/>
    <x v="378"/>
    <x v="4"/>
    <x v="29"/>
    <s v="Charlotte"/>
    <x v="0"/>
    <n v="55.000000000000007"/>
    <n v="925"/>
    <x v="16"/>
    <n v="203500.00000000003"/>
    <n v="0.4"/>
    <x v="2"/>
    <x v="7"/>
    <x v="1"/>
    <n v="550.00000000000011"/>
    <n v="220.00000000000003"/>
    <n v="330"/>
    <x v="0"/>
  </r>
  <r>
    <x v="2"/>
    <n v="1185732"/>
    <x v="378"/>
    <x v="4"/>
    <x v="29"/>
    <s v="Charlotte"/>
    <x v="1"/>
    <n v="50.000000000000014"/>
    <n v="725"/>
    <x v="295"/>
    <n v="126875.00000000003"/>
    <n v="0.35"/>
    <x v="2"/>
    <x v="7"/>
    <x v="1"/>
    <n v="500.00000000000017"/>
    <n v="175.00000000000003"/>
    <n v="325.00000000000011"/>
    <x v="0"/>
  </r>
  <r>
    <x v="2"/>
    <n v="1185732"/>
    <x v="378"/>
    <x v="4"/>
    <x v="29"/>
    <s v="Charlotte"/>
    <x v="2"/>
    <n v="30.000000000000004"/>
    <n v="625"/>
    <x v="517"/>
    <n v="75000.000000000015"/>
    <n v="0.4"/>
    <x v="2"/>
    <x v="7"/>
    <x v="1"/>
    <n v="300.00000000000006"/>
    <n v="120.00000000000003"/>
    <n v="180.00000000000003"/>
    <x v="0"/>
  </r>
  <r>
    <x v="2"/>
    <n v="1185732"/>
    <x v="378"/>
    <x v="4"/>
    <x v="29"/>
    <s v="Charlotte"/>
    <x v="3"/>
    <n v="30.000000000000004"/>
    <n v="600"/>
    <x v="167"/>
    <n v="72000.000000000015"/>
    <n v="0.4"/>
    <x v="2"/>
    <x v="7"/>
    <x v="1"/>
    <n v="300.00000000000006"/>
    <n v="120.00000000000003"/>
    <n v="180.00000000000003"/>
    <x v="0"/>
  </r>
  <r>
    <x v="2"/>
    <n v="1185732"/>
    <x v="378"/>
    <x v="4"/>
    <x v="29"/>
    <s v="Charlotte"/>
    <x v="4"/>
    <n v="40"/>
    <n v="600"/>
    <x v="49"/>
    <n v="84000"/>
    <n v="0.35"/>
    <x v="2"/>
    <x v="7"/>
    <x v="1"/>
    <n v="400"/>
    <n v="140"/>
    <n v="260"/>
    <x v="0"/>
  </r>
  <r>
    <x v="2"/>
    <n v="1185732"/>
    <x v="378"/>
    <x v="4"/>
    <x v="29"/>
    <s v="Charlotte"/>
    <x v="5"/>
    <n v="45.000000000000007"/>
    <n v="700"/>
    <x v="255"/>
    <n v="157500.00000000003"/>
    <n v="0.5"/>
    <x v="2"/>
    <x v="7"/>
    <x v="1"/>
    <n v="450.00000000000006"/>
    <n v="225.00000000000003"/>
    <n v="225.00000000000003"/>
    <x v="0"/>
  </r>
  <r>
    <x v="2"/>
    <n v="1185732"/>
    <x v="410"/>
    <x v="4"/>
    <x v="29"/>
    <s v="Charlotte"/>
    <x v="0"/>
    <n v="45.000000000000007"/>
    <n v="875"/>
    <x v="554"/>
    <n v="157500.00000000003"/>
    <n v="0.4"/>
    <x v="2"/>
    <x v="8"/>
    <x v="1"/>
    <n v="450.00000000000006"/>
    <n v="180.00000000000003"/>
    <n v="270.00000000000006"/>
    <x v="0"/>
  </r>
  <r>
    <x v="2"/>
    <n v="1185732"/>
    <x v="410"/>
    <x v="4"/>
    <x v="29"/>
    <s v="Charlotte"/>
    <x v="1"/>
    <n v="35.000000000000007"/>
    <n v="700"/>
    <x v="584"/>
    <n v="85750.000000000015"/>
    <n v="0.35"/>
    <x v="2"/>
    <x v="8"/>
    <x v="1"/>
    <n v="350.00000000000006"/>
    <n v="122.50000000000001"/>
    <n v="227.50000000000009"/>
    <x v="0"/>
  </r>
  <r>
    <x v="2"/>
    <n v="1185732"/>
    <x v="410"/>
    <x v="4"/>
    <x v="29"/>
    <s v="Charlotte"/>
    <x v="2"/>
    <n v="35.000000000000007"/>
    <n v="575"/>
    <x v="585"/>
    <n v="80500.000000000015"/>
    <n v="0.4"/>
    <x v="2"/>
    <x v="8"/>
    <x v="1"/>
    <n v="350.00000000000006"/>
    <n v="140.00000000000003"/>
    <n v="210.00000000000003"/>
    <x v="0"/>
  </r>
  <r>
    <x v="2"/>
    <n v="1185732"/>
    <x v="410"/>
    <x v="4"/>
    <x v="29"/>
    <s v="Charlotte"/>
    <x v="3"/>
    <n v="35.000000000000007"/>
    <n v="550"/>
    <x v="137"/>
    <n v="77000.000000000015"/>
    <n v="0.4"/>
    <x v="2"/>
    <x v="8"/>
    <x v="1"/>
    <n v="350.00000000000006"/>
    <n v="140.00000000000003"/>
    <n v="210.00000000000003"/>
    <x v="0"/>
  </r>
  <r>
    <x v="2"/>
    <n v="1185732"/>
    <x v="410"/>
    <x v="4"/>
    <x v="29"/>
    <s v="Charlotte"/>
    <x v="4"/>
    <n v="45.000000000000007"/>
    <n v="550"/>
    <x v="173"/>
    <n v="86625"/>
    <n v="0.35"/>
    <x v="2"/>
    <x v="8"/>
    <x v="1"/>
    <n v="450.00000000000006"/>
    <n v="157.5"/>
    <n v="292.50000000000006"/>
    <x v="0"/>
  </r>
  <r>
    <x v="2"/>
    <n v="1185732"/>
    <x v="410"/>
    <x v="4"/>
    <x v="29"/>
    <s v="Charlotte"/>
    <x v="5"/>
    <n v="50"/>
    <n v="675"/>
    <x v="73"/>
    <n v="168750"/>
    <n v="0.5"/>
    <x v="2"/>
    <x v="8"/>
    <x v="1"/>
    <n v="500"/>
    <n v="250"/>
    <n v="250"/>
    <x v="0"/>
  </r>
  <r>
    <x v="2"/>
    <n v="1185732"/>
    <x v="440"/>
    <x v="4"/>
    <x v="29"/>
    <s v="Charlotte"/>
    <x v="0"/>
    <n v="45.000000000000007"/>
    <n v="825"/>
    <x v="107"/>
    <n v="148500.00000000003"/>
    <n v="0.4"/>
    <x v="2"/>
    <x v="9"/>
    <x v="1"/>
    <n v="450.00000000000006"/>
    <n v="180.00000000000003"/>
    <n v="270.00000000000006"/>
    <x v="0"/>
  </r>
  <r>
    <x v="2"/>
    <n v="1185732"/>
    <x v="440"/>
    <x v="4"/>
    <x v="29"/>
    <s v="Charlotte"/>
    <x v="1"/>
    <n v="35.000000000000007"/>
    <n v="650"/>
    <x v="586"/>
    <n v="79625.000000000015"/>
    <n v="0.35"/>
    <x v="2"/>
    <x v="9"/>
    <x v="1"/>
    <n v="350.00000000000011"/>
    <n v="122.50000000000003"/>
    <n v="227.50000000000009"/>
    <x v="0"/>
  </r>
  <r>
    <x v="2"/>
    <n v="1185732"/>
    <x v="440"/>
    <x v="4"/>
    <x v="29"/>
    <s v="Charlotte"/>
    <x v="2"/>
    <n v="40.000000000000014"/>
    <n v="595"/>
    <x v="587"/>
    <n v="95200.000000000044"/>
    <n v="0.4"/>
    <x v="2"/>
    <x v="9"/>
    <x v="1"/>
    <n v="400.00000000000017"/>
    <n v="160.00000000000009"/>
    <n v="240.00000000000009"/>
    <x v="0"/>
  </r>
  <r>
    <x v="2"/>
    <n v="1185732"/>
    <x v="440"/>
    <x v="4"/>
    <x v="29"/>
    <s v="Charlotte"/>
    <x v="3"/>
    <n v="60.000000000000021"/>
    <n v="650"/>
    <x v="588"/>
    <n v="156000.00000000006"/>
    <n v="0.4"/>
    <x v="2"/>
    <x v="9"/>
    <x v="1"/>
    <n v="600.00000000000023"/>
    <n v="240.00000000000009"/>
    <n v="360.00000000000011"/>
    <x v="0"/>
  </r>
  <r>
    <x v="2"/>
    <n v="1185732"/>
    <x v="440"/>
    <x v="4"/>
    <x v="29"/>
    <s v="Charlotte"/>
    <x v="4"/>
    <n v="75.000000000000014"/>
    <n v="625"/>
    <x v="273"/>
    <n v="164062.50000000003"/>
    <n v="0.35"/>
    <x v="2"/>
    <x v="9"/>
    <x v="1"/>
    <n v="750.00000000000023"/>
    <n v="262.50000000000006"/>
    <n v="487.50000000000017"/>
    <x v="0"/>
  </r>
  <r>
    <x v="2"/>
    <n v="1185732"/>
    <x v="440"/>
    <x v="4"/>
    <x v="29"/>
    <s v="Charlotte"/>
    <x v="5"/>
    <n v="75"/>
    <n v="725"/>
    <x v="589"/>
    <n v="271875"/>
    <n v="0.5"/>
    <x v="2"/>
    <x v="9"/>
    <x v="1"/>
    <n v="750"/>
    <n v="375"/>
    <n v="375"/>
    <x v="0"/>
  </r>
  <r>
    <x v="2"/>
    <n v="1185732"/>
    <x v="469"/>
    <x v="4"/>
    <x v="29"/>
    <s v="Charlotte"/>
    <x v="0"/>
    <n v="70"/>
    <n v="975"/>
    <x v="22"/>
    <n v="273000"/>
    <n v="0.4"/>
    <x v="2"/>
    <x v="10"/>
    <x v="1"/>
    <n v="700"/>
    <n v="280"/>
    <n v="420"/>
    <x v="0"/>
  </r>
  <r>
    <x v="2"/>
    <n v="1185732"/>
    <x v="469"/>
    <x v="4"/>
    <x v="29"/>
    <s v="Charlotte"/>
    <x v="1"/>
    <n v="60.000000000000007"/>
    <n v="775"/>
    <x v="448"/>
    <n v="162750"/>
    <n v="0.35"/>
    <x v="2"/>
    <x v="10"/>
    <x v="1"/>
    <n v="600.00000000000011"/>
    <n v="210"/>
    <n v="390.00000000000006"/>
    <x v="0"/>
  </r>
  <r>
    <x v="5"/>
    <n v="1185732"/>
    <x v="469"/>
    <x v="4"/>
    <x v="29"/>
    <s v="Charlotte"/>
    <x v="2"/>
    <n v="60.000000000000007"/>
    <n v="725"/>
    <x v="444"/>
    <n v="174000.00000000003"/>
    <n v="0.4"/>
    <x v="2"/>
    <x v="10"/>
    <x v="1"/>
    <n v="600.00000000000011"/>
    <n v="240.00000000000003"/>
    <n v="360.00000000000006"/>
    <x v="0"/>
  </r>
  <r>
    <x v="5"/>
    <n v="1185732"/>
    <x v="469"/>
    <x v="4"/>
    <x v="29"/>
    <s v="Charlotte"/>
    <x v="3"/>
    <n v="60.000000000000007"/>
    <n v="675"/>
    <x v="230"/>
    <n v="162000.00000000003"/>
    <n v="0.4"/>
    <x v="2"/>
    <x v="10"/>
    <x v="1"/>
    <n v="600.00000000000011"/>
    <n v="240.00000000000006"/>
    <n v="360.00000000000006"/>
    <x v="0"/>
  </r>
  <r>
    <x v="5"/>
    <n v="1185732"/>
    <x v="469"/>
    <x v="4"/>
    <x v="29"/>
    <s v="Charlotte"/>
    <x v="4"/>
    <n v="70"/>
    <n v="675"/>
    <x v="178"/>
    <n v="165375"/>
    <n v="0.35"/>
    <x v="2"/>
    <x v="10"/>
    <x v="1"/>
    <n v="700"/>
    <n v="245"/>
    <n v="455"/>
    <x v="0"/>
  </r>
  <r>
    <x v="5"/>
    <n v="1185732"/>
    <x v="469"/>
    <x v="4"/>
    <x v="29"/>
    <s v="Charlotte"/>
    <x v="5"/>
    <n v="75"/>
    <n v="775"/>
    <x v="590"/>
    <n v="290625"/>
    <n v="0.5"/>
    <x v="2"/>
    <x v="10"/>
    <x v="1"/>
    <n v="750"/>
    <n v="375"/>
    <n v="375"/>
    <x v="0"/>
  </r>
  <r>
    <x v="5"/>
    <n v="1185732"/>
    <x v="177"/>
    <x v="4"/>
    <x v="29"/>
    <s v="Charlotte"/>
    <x v="0"/>
    <n v="35"/>
    <n v="775"/>
    <x v="57"/>
    <n v="108500"/>
    <n v="0.4"/>
    <x v="2"/>
    <x v="0"/>
    <x v="1"/>
    <n v="350"/>
    <n v="140"/>
    <n v="210"/>
    <x v="0"/>
  </r>
  <r>
    <x v="5"/>
    <n v="1185732"/>
    <x v="177"/>
    <x v="4"/>
    <x v="29"/>
    <s v="Charlotte"/>
    <x v="1"/>
    <n v="35"/>
    <n v="575"/>
    <x v="327"/>
    <n v="70437.5"/>
    <n v="0.35"/>
    <x v="2"/>
    <x v="0"/>
    <x v="1"/>
    <n v="350"/>
    <n v="122.5"/>
    <n v="227.5"/>
    <x v="0"/>
  </r>
  <r>
    <x v="5"/>
    <n v="1185732"/>
    <x v="177"/>
    <x v="4"/>
    <x v="29"/>
    <s v="Charlotte"/>
    <x v="2"/>
    <n v="25.000000000000007"/>
    <n v="575"/>
    <x v="337"/>
    <n v="57500.000000000015"/>
    <n v="0.4"/>
    <x v="2"/>
    <x v="0"/>
    <x v="1"/>
    <n v="250.00000000000006"/>
    <n v="100.00000000000003"/>
    <n v="150.00000000000003"/>
    <x v="0"/>
  </r>
  <r>
    <x v="5"/>
    <n v="1185732"/>
    <x v="177"/>
    <x v="4"/>
    <x v="29"/>
    <s v="Charlotte"/>
    <x v="3"/>
    <n v="30"/>
    <n v="425"/>
    <x v="234"/>
    <n v="51000"/>
    <n v="0.4"/>
    <x v="2"/>
    <x v="0"/>
    <x v="1"/>
    <n v="300"/>
    <n v="120"/>
    <n v="180"/>
    <x v="0"/>
  </r>
  <r>
    <x v="5"/>
    <n v="1185732"/>
    <x v="177"/>
    <x v="4"/>
    <x v="29"/>
    <s v="Charlotte"/>
    <x v="4"/>
    <n v="45"/>
    <n v="475"/>
    <x v="117"/>
    <n v="74812.5"/>
    <n v="0.35"/>
    <x v="2"/>
    <x v="0"/>
    <x v="1"/>
    <n v="450"/>
    <n v="157.5"/>
    <n v="292.5"/>
    <x v="0"/>
  </r>
  <r>
    <x v="5"/>
    <n v="1185732"/>
    <x v="177"/>
    <x v="4"/>
    <x v="29"/>
    <s v="Charlotte"/>
    <x v="5"/>
    <n v="35"/>
    <n v="575"/>
    <x v="327"/>
    <n v="100625"/>
    <n v="0.5"/>
    <x v="2"/>
    <x v="0"/>
    <x v="1"/>
    <n v="350"/>
    <n v="175"/>
    <n v="175"/>
    <x v="0"/>
  </r>
  <r>
    <x v="5"/>
    <n v="1185732"/>
    <x v="206"/>
    <x v="4"/>
    <x v="29"/>
    <s v="Charlotte"/>
    <x v="0"/>
    <n v="35"/>
    <n v="825"/>
    <x v="591"/>
    <n v="115500"/>
    <n v="0.4"/>
    <x v="2"/>
    <x v="1"/>
    <x v="1"/>
    <n v="350"/>
    <n v="140"/>
    <n v="210"/>
    <x v="0"/>
  </r>
  <r>
    <x v="5"/>
    <n v="1185732"/>
    <x v="206"/>
    <x v="4"/>
    <x v="29"/>
    <s v="Charlotte"/>
    <x v="1"/>
    <n v="35"/>
    <n v="475"/>
    <x v="158"/>
    <n v="58187.499999999993"/>
    <n v="0.35"/>
    <x v="2"/>
    <x v="1"/>
    <x v="1"/>
    <n v="350"/>
    <n v="122.49999999999999"/>
    <n v="227.5"/>
    <x v="0"/>
  </r>
  <r>
    <x v="5"/>
    <n v="1185732"/>
    <x v="206"/>
    <x v="4"/>
    <x v="29"/>
    <s v="Charlotte"/>
    <x v="2"/>
    <n v="25.000000000000007"/>
    <n v="525"/>
    <x v="592"/>
    <n v="52500.000000000015"/>
    <n v="0.4"/>
    <x v="2"/>
    <x v="1"/>
    <x v="1"/>
    <n v="250.00000000000006"/>
    <n v="100.00000000000003"/>
    <n v="150.00000000000003"/>
    <x v="0"/>
  </r>
  <r>
    <x v="5"/>
    <n v="1185732"/>
    <x v="206"/>
    <x v="3"/>
    <x v="30"/>
    <s v="Columbus"/>
    <x v="3"/>
    <n v="30"/>
    <n v="375"/>
    <x v="128"/>
    <n v="45000"/>
    <n v="0.4"/>
    <x v="2"/>
    <x v="1"/>
    <x v="1"/>
    <n v="300"/>
    <n v="120"/>
    <n v="180"/>
    <x v="0"/>
  </r>
  <r>
    <x v="5"/>
    <n v="1185732"/>
    <x v="206"/>
    <x v="3"/>
    <x v="30"/>
    <s v="Columbus"/>
    <x v="4"/>
    <n v="45"/>
    <n v="450"/>
    <x v="161"/>
    <n v="70875"/>
    <n v="0.35"/>
    <x v="2"/>
    <x v="1"/>
    <x v="1"/>
    <n v="450"/>
    <n v="157.5"/>
    <n v="292.5"/>
    <x v="0"/>
  </r>
  <r>
    <x v="5"/>
    <n v="1185732"/>
    <x v="206"/>
    <x v="3"/>
    <x v="30"/>
    <s v="Columbus"/>
    <x v="5"/>
    <n v="30"/>
    <n v="550"/>
    <x v="242"/>
    <n v="82500"/>
    <n v="0.5"/>
    <x v="2"/>
    <x v="1"/>
    <x v="1"/>
    <n v="300"/>
    <n v="150"/>
    <n v="150"/>
    <x v="0"/>
  </r>
  <r>
    <x v="5"/>
    <n v="1185732"/>
    <x v="214"/>
    <x v="3"/>
    <x v="30"/>
    <s v="Columbus"/>
    <x v="0"/>
    <n v="30"/>
    <n v="770"/>
    <x v="593"/>
    <n v="92400"/>
    <n v="0.4"/>
    <x v="2"/>
    <x v="2"/>
    <x v="1"/>
    <n v="300"/>
    <n v="120"/>
    <n v="180"/>
    <x v="0"/>
  </r>
  <r>
    <x v="5"/>
    <n v="1185732"/>
    <x v="214"/>
    <x v="3"/>
    <x v="30"/>
    <s v="Columbus"/>
    <x v="1"/>
    <n v="30"/>
    <n v="450"/>
    <x v="200"/>
    <n v="47250"/>
    <n v="0.35"/>
    <x v="2"/>
    <x v="2"/>
    <x v="1"/>
    <n v="300"/>
    <n v="105"/>
    <n v="195"/>
    <x v="0"/>
  </r>
  <r>
    <x v="5"/>
    <n v="1185732"/>
    <x v="214"/>
    <x v="3"/>
    <x v="30"/>
    <s v="Columbus"/>
    <x v="2"/>
    <n v="20"/>
    <n v="475"/>
    <x v="594"/>
    <n v="38000"/>
    <n v="0.4"/>
    <x v="2"/>
    <x v="2"/>
    <x v="1"/>
    <n v="200"/>
    <n v="80"/>
    <n v="120"/>
    <x v="0"/>
  </r>
  <r>
    <x v="5"/>
    <n v="1185732"/>
    <x v="214"/>
    <x v="3"/>
    <x v="30"/>
    <s v="Columbus"/>
    <x v="3"/>
    <n v="24.999999999999993"/>
    <n v="325"/>
    <x v="595"/>
    <n v="32499.999999999989"/>
    <n v="0.4"/>
    <x v="2"/>
    <x v="2"/>
    <x v="1"/>
    <n v="249.99999999999991"/>
    <n v="99.999999999999972"/>
    <n v="149.99999999999994"/>
    <x v="0"/>
  </r>
  <r>
    <x v="5"/>
    <n v="1185732"/>
    <x v="214"/>
    <x v="3"/>
    <x v="30"/>
    <s v="Columbus"/>
    <x v="4"/>
    <n v="40.000000000000007"/>
    <n v="375"/>
    <x v="193"/>
    <n v="52500.000000000007"/>
    <n v="0.35"/>
    <x v="2"/>
    <x v="2"/>
    <x v="1"/>
    <n v="400.00000000000006"/>
    <n v="140.00000000000003"/>
    <n v="260.00000000000006"/>
    <x v="0"/>
  </r>
  <r>
    <x v="5"/>
    <n v="1185732"/>
    <x v="214"/>
    <x v="3"/>
    <x v="30"/>
    <s v="Columbus"/>
    <x v="5"/>
    <n v="30"/>
    <n v="475"/>
    <x v="332"/>
    <n v="71250"/>
    <n v="0.5"/>
    <x v="2"/>
    <x v="2"/>
    <x v="1"/>
    <n v="300"/>
    <n v="150"/>
    <n v="150"/>
    <x v="0"/>
  </r>
  <r>
    <x v="5"/>
    <n v="1185732"/>
    <x v="233"/>
    <x v="3"/>
    <x v="30"/>
    <s v="Columbus"/>
    <x v="0"/>
    <n v="30"/>
    <n v="725"/>
    <x v="153"/>
    <n v="87000"/>
    <n v="0.4"/>
    <x v="2"/>
    <x v="3"/>
    <x v="1"/>
    <n v="300"/>
    <n v="120"/>
    <n v="180"/>
    <x v="0"/>
  </r>
  <r>
    <x v="5"/>
    <n v="1185732"/>
    <x v="233"/>
    <x v="3"/>
    <x v="30"/>
    <s v="Columbus"/>
    <x v="1"/>
    <n v="30"/>
    <n v="425"/>
    <x v="234"/>
    <n v="44625"/>
    <n v="0.35"/>
    <x v="2"/>
    <x v="3"/>
    <x v="1"/>
    <n v="300"/>
    <n v="105"/>
    <n v="195"/>
    <x v="0"/>
  </r>
  <r>
    <x v="5"/>
    <n v="1185732"/>
    <x v="233"/>
    <x v="3"/>
    <x v="30"/>
    <s v="Columbus"/>
    <x v="2"/>
    <n v="20"/>
    <n v="425"/>
    <x v="491"/>
    <n v="34000"/>
    <n v="0.4"/>
    <x v="2"/>
    <x v="3"/>
    <x v="1"/>
    <n v="200"/>
    <n v="80"/>
    <n v="120"/>
    <x v="0"/>
  </r>
  <r>
    <x v="5"/>
    <n v="1185732"/>
    <x v="233"/>
    <x v="3"/>
    <x v="30"/>
    <s v="Columbus"/>
    <x v="3"/>
    <n v="24.999999999999993"/>
    <n v="350"/>
    <x v="596"/>
    <n v="34999.999999999993"/>
    <n v="0.4"/>
    <x v="2"/>
    <x v="3"/>
    <x v="1"/>
    <n v="249.99999999999991"/>
    <n v="99.999999999999986"/>
    <n v="149.99999999999994"/>
    <x v="0"/>
  </r>
  <r>
    <x v="5"/>
    <n v="1185732"/>
    <x v="233"/>
    <x v="3"/>
    <x v="30"/>
    <s v="Columbus"/>
    <x v="4"/>
    <n v="45"/>
    <n v="375"/>
    <x v="156"/>
    <n v="59062.499999999993"/>
    <n v="0.35"/>
    <x v="2"/>
    <x v="3"/>
    <x v="1"/>
    <n v="450"/>
    <n v="157.49999999999997"/>
    <n v="292.5"/>
    <x v="0"/>
  </r>
  <r>
    <x v="5"/>
    <n v="1185732"/>
    <x v="233"/>
    <x v="3"/>
    <x v="30"/>
    <s v="Columbus"/>
    <x v="5"/>
    <n v="35"/>
    <n v="525"/>
    <x v="155"/>
    <n v="91875"/>
    <n v="0.5"/>
    <x v="2"/>
    <x v="3"/>
    <x v="1"/>
    <n v="350"/>
    <n v="175"/>
    <n v="175"/>
    <x v="0"/>
  </r>
  <r>
    <x v="5"/>
    <n v="1185732"/>
    <x v="262"/>
    <x v="3"/>
    <x v="30"/>
    <s v="Columbus"/>
    <x v="0"/>
    <n v="45"/>
    <n v="795"/>
    <x v="597"/>
    <n v="143100"/>
    <n v="0.4"/>
    <x v="2"/>
    <x v="4"/>
    <x v="1"/>
    <n v="450"/>
    <n v="180"/>
    <n v="270"/>
    <x v="0"/>
  </r>
  <r>
    <x v="5"/>
    <n v="1185732"/>
    <x v="262"/>
    <x v="3"/>
    <x v="30"/>
    <s v="Columbus"/>
    <x v="1"/>
    <n v="45"/>
    <n v="500"/>
    <x v="38"/>
    <n v="78750"/>
    <n v="0.35"/>
    <x v="2"/>
    <x v="4"/>
    <x v="1"/>
    <n v="450"/>
    <n v="157.5"/>
    <n v="292.5"/>
    <x v="0"/>
  </r>
  <r>
    <x v="5"/>
    <n v="1185732"/>
    <x v="262"/>
    <x v="3"/>
    <x v="30"/>
    <s v="Columbus"/>
    <x v="2"/>
    <n v="40"/>
    <n v="475"/>
    <x v="237"/>
    <n v="76000"/>
    <n v="0.4"/>
    <x v="2"/>
    <x v="4"/>
    <x v="1"/>
    <n v="400"/>
    <n v="160"/>
    <n v="240"/>
    <x v="0"/>
  </r>
  <r>
    <x v="5"/>
    <n v="1185732"/>
    <x v="262"/>
    <x v="3"/>
    <x v="30"/>
    <s v="Columbus"/>
    <x v="3"/>
    <n v="40"/>
    <n v="425"/>
    <x v="235"/>
    <n v="68000"/>
    <n v="0.4"/>
    <x v="2"/>
    <x v="4"/>
    <x v="1"/>
    <n v="400"/>
    <n v="160"/>
    <n v="240"/>
    <x v="0"/>
  </r>
  <r>
    <x v="5"/>
    <n v="1185732"/>
    <x v="262"/>
    <x v="3"/>
    <x v="30"/>
    <s v="Columbus"/>
    <x v="4"/>
    <n v="49.999999999999993"/>
    <n v="450"/>
    <x v="369"/>
    <n v="78749.999999999985"/>
    <n v="0.35"/>
    <x v="2"/>
    <x v="4"/>
    <x v="1"/>
    <n v="499.99999999999994"/>
    <n v="174.99999999999997"/>
    <n v="325"/>
    <x v="0"/>
  </r>
  <r>
    <x v="5"/>
    <n v="1185732"/>
    <x v="262"/>
    <x v="3"/>
    <x v="30"/>
    <s v="Columbus"/>
    <x v="5"/>
    <n v="54.999999999999993"/>
    <n v="550"/>
    <x v="390"/>
    <n v="151249.99999999997"/>
    <n v="0.5"/>
    <x v="2"/>
    <x v="4"/>
    <x v="1"/>
    <n v="549.99999999999989"/>
    <n v="274.99999999999994"/>
    <n v="274.99999999999994"/>
    <x v="0"/>
  </r>
  <r>
    <x v="5"/>
    <n v="1185732"/>
    <x v="295"/>
    <x v="3"/>
    <x v="30"/>
    <s v="Columbus"/>
    <x v="0"/>
    <n v="49.999999999999993"/>
    <n v="800"/>
    <x v="598"/>
    <n v="160000"/>
    <n v="0.4"/>
    <x v="2"/>
    <x v="11"/>
    <x v="1"/>
    <n v="499.99999999999994"/>
    <n v="200"/>
    <n v="299.99999999999994"/>
    <x v="0"/>
  </r>
  <r>
    <x v="5"/>
    <n v="1185732"/>
    <x v="295"/>
    <x v="3"/>
    <x v="30"/>
    <s v="Columbus"/>
    <x v="1"/>
    <n v="45"/>
    <n v="550"/>
    <x v="112"/>
    <n v="86625"/>
    <n v="0.35"/>
    <x v="2"/>
    <x v="11"/>
    <x v="1"/>
    <n v="450"/>
    <n v="157.5"/>
    <n v="292.5"/>
    <x v="0"/>
  </r>
  <r>
    <x v="5"/>
    <n v="1185732"/>
    <x v="295"/>
    <x v="3"/>
    <x v="30"/>
    <s v="Columbus"/>
    <x v="2"/>
    <n v="50"/>
    <n v="525"/>
    <x v="47"/>
    <n v="105000"/>
    <n v="0.4"/>
    <x v="2"/>
    <x v="11"/>
    <x v="1"/>
    <n v="500"/>
    <n v="200"/>
    <n v="300"/>
    <x v="0"/>
  </r>
  <r>
    <x v="5"/>
    <n v="1185732"/>
    <x v="295"/>
    <x v="3"/>
    <x v="30"/>
    <s v="Columbus"/>
    <x v="3"/>
    <n v="50"/>
    <n v="500"/>
    <x v="53"/>
    <n v="100000"/>
    <n v="0.4"/>
    <x v="2"/>
    <x v="11"/>
    <x v="1"/>
    <n v="500"/>
    <n v="200"/>
    <n v="300"/>
    <x v="0"/>
  </r>
  <r>
    <x v="5"/>
    <n v="1185732"/>
    <x v="295"/>
    <x v="3"/>
    <x v="30"/>
    <s v="Columbus"/>
    <x v="4"/>
    <n v="65"/>
    <n v="500"/>
    <x v="82"/>
    <n v="113750"/>
    <n v="0.35"/>
    <x v="2"/>
    <x v="11"/>
    <x v="1"/>
    <n v="650"/>
    <n v="227.5"/>
    <n v="422.5"/>
    <x v="0"/>
  </r>
  <r>
    <x v="5"/>
    <n v="1185732"/>
    <x v="295"/>
    <x v="3"/>
    <x v="30"/>
    <s v="Columbus"/>
    <x v="5"/>
    <n v="70"/>
    <n v="675"/>
    <x v="178"/>
    <n v="236250"/>
    <n v="0.5"/>
    <x v="2"/>
    <x v="11"/>
    <x v="1"/>
    <n v="700"/>
    <n v="350"/>
    <n v="350"/>
    <x v="0"/>
  </r>
  <r>
    <x v="5"/>
    <n v="1185732"/>
    <x v="323"/>
    <x v="3"/>
    <x v="30"/>
    <s v="Columbus"/>
    <x v="0"/>
    <n v="65"/>
    <n v="900"/>
    <x v="37"/>
    <n v="234000"/>
    <n v="0.4"/>
    <x v="2"/>
    <x v="5"/>
    <x v="1"/>
    <n v="650"/>
    <n v="260"/>
    <n v="390"/>
    <x v="0"/>
  </r>
  <r>
    <x v="5"/>
    <n v="1185732"/>
    <x v="323"/>
    <x v="3"/>
    <x v="30"/>
    <s v="Columbus"/>
    <x v="1"/>
    <n v="60.000000000000007"/>
    <n v="650"/>
    <x v="218"/>
    <n v="136500"/>
    <n v="0.35"/>
    <x v="2"/>
    <x v="5"/>
    <x v="1"/>
    <n v="600.00000000000011"/>
    <n v="210"/>
    <n v="390.00000000000011"/>
    <x v="0"/>
  </r>
  <r>
    <x v="5"/>
    <n v="1185732"/>
    <x v="323"/>
    <x v="3"/>
    <x v="30"/>
    <s v="Columbus"/>
    <x v="2"/>
    <n v="55.000000000000007"/>
    <n v="575"/>
    <x v="76"/>
    <n v="126500.00000000003"/>
    <n v="0.4"/>
    <x v="2"/>
    <x v="5"/>
    <x v="1"/>
    <n v="550.00000000000011"/>
    <n v="220.00000000000006"/>
    <n v="330.00000000000006"/>
    <x v="0"/>
  </r>
  <r>
    <x v="5"/>
    <n v="1185732"/>
    <x v="323"/>
    <x v="3"/>
    <x v="30"/>
    <s v="Columbus"/>
    <x v="3"/>
    <n v="55.000000000000007"/>
    <n v="525"/>
    <x v="171"/>
    <n v="115500.00000000003"/>
    <n v="0.4"/>
    <x v="2"/>
    <x v="5"/>
    <x v="1"/>
    <n v="550.00000000000011"/>
    <n v="220.00000000000006"/>
    <n v="330.00000000000006"/>
    <x v="0"/>
  </r>
  <r>
    <x v="5"/>
    <n v="1185732"/>
    <x v="323"/>
    <x v="3"/>
    <x v="30"/>
    <s v="Columbus"/>
    <x v="4"/>
    <n v="65"/>
    <n v="550"/>
    <x v="88"/>
    <n v="125124.99999999999"/>
    <n v="0.35"/>
    <x v="2"/>
    <x v="5"/>
    <x v="1"/>
    <n v="650"/>
    <n v="227.49999999999997"/>
    <n v="422.5"/>
    <x v="0"/>
  </r>
  <r>
    <x v="5"/>
    <n v="1185732"/>
    <x v="323"/>
    <x v="3"/>
    <x v="30"/>
    <s v="Columbus"/>
    <x v="5"/>
    <n v="70"/>
    <n v="725"/>
    <x v="248"/>
    <n v="253750"/>
    <n v="0.5"/>
    <x v="2"/>
    <x v="5"/>
    <x v="1"/>
    <n v="700"/>
    <n v="350"/>
    <n v="350"/>
    <x v="0"/>
  </r>
  <r>
    <x v="5"/>
    <n v="1185732"/>
    <x v="355"/>
    <x v="3"/>
    <x v="30"/>
    <s v="Columbus"/>
    <x v="0"/>
    <n v="65"/>
    <n v="875"/>
    <x v="29"/>
    <n v="227500"/>
    <n v="0.4"/>
    <x v="2"/>
    <x v="6"/>
    <x v="1"/>
    <n v="650"/>
    <n v="260"/>
    <n v="390"/>
    <x v="0"/>
  </r>
  <r>
    <x v="5"/>
    <n v="1185732"/>
    <x v="355"/>
    <x v="3"/>
    <x v="30"/>
    <s v="Columbus"/>
    <x v="1"/>
    <n v="60.000000000000007"/>
    <n v="650"/>
    <x v="218"/>
    <n v="136500"/>
    <n v="0.35"/>
    <x v="2"/>
    <x v="6"/>
    <x v="1"/>
    <n v="600.00000000000011"/>
    <n v="210"/>
    <n v="390.00000000000011"/>
    <x v="0"/>
  </r>
  <r>
    <x v="5"/>
    <n v="1185732"/>
    <x v="355"/>
    <x v="3"/>
    <x v="30"/>
    <s v="Columbus"/>
    <x v="2"/>
    <n v="55.000000000000007"/>
    <n v="575"/>
    <x v="76"/>
    <n v="126500.00000000003"/>
    <n v="0.4"/>
    <x v="2"/>
    <x v="6"/>
    <x v="1"/>
    <n v="550.00000000000011"/>
    <n v="220.00000000000006"/>
    <n v="330.00000000000006"/>
    <x v="0"/>
  </r>
  <r>
    <x v="5"/>
    <n v="1185732"/>
    <x v="355"/>
    <x v="3"/>
    <x v="30"/>
    <s v="Columbus"/>
    <x v="3"/>
    <n v="45"/>
    <n v="525"/>
    <x v="44"/>
    <n v="94500"/>
    <n v="0.4"/>
    <x v="2"/>
    <x v="6"/>
    <x v="1"/>
    <n v="450"/>
    <n v="180"/>
    <n v="270"/>
    <x v="0"/>
  </r>
  <r>
    <x v="5"/>
    <n v="1185732"/>
    <x v="355"/>
    <x v="3"/>
    <x v="30"/>
    <s v="Columbus"/>
    <x v="4"/>
    <n v="55.000000000000007"/>
    <n v="500"/>
    <x v="80"/>
    <n v="96250.000000000015"/>
    <n v="0.35"/>
    <x v="2"/>
    <x v="6"/>
    <x v="1"/>
    <n v="550.00000000000011"/>
    <n v="192.50000000000003"/>
    <n v="357.50000000000011"/>
    <x v="0"/>
  </r>
  <r>
    <x v="5"/>
    <n v="1185732"/>
    <x v="355"/>
    <x v="3"/>
    <x v="30"/>
    <s v="Columbus"/>
    <x v="5"/>
    <n v="60.000000000000007"/>
    <n v="675"/>
    <x v="230"/>
    <n v="202500.00000000003"/>
    <n v="0.5"/>
    <x v="2"/>
    <x v="6"/>
    <x v="1"/>
    <n v="600.00000000000011"/>
    <n v="300.00000000000006"/>
    <n v="300.00000000000006"/>
    <x v="0"/>
  </r>
  <r>
    <x v="5"/>
    <n v="1185732"/>
    <x v="385"/>
    <x v="3"/>
    <x v="30"/>
    <s v="Columbus"/>
    <x v="0"/>
    <n v="55.000000000000007"/>
    <n v="775"/>
    <x v="101"/>
    <n v="170500.00000000003"/>
    <n v="0.4"/>
    <x v="2"/>
    <x v="7"/>
    <x v="1"/>
    <n v="550.00000000000011"/>
    <n v="220.00000000000003"/>
    <n v="330.00000000000006"/>
    <x v="0"/>
  </r>
  <r>
    <x v="5"/>
    <n v="1185732"/>
    <x v="385"/>
    <x v="3"/>
    <x v="30"/>
    <s v="Columbus"/>
    <x v="1"/>
    <n v="50.000000000000014"/>
    <n v="575"/>
    <x v="450"/>
    <n v="100625.00000000001"/>
    <n v="0.35"/>
    <x v="2"/>
    <x v="7"/>
    <x v="1"/>
    <n v="500.00000000000011"/>
    <n v="175.00000000000003"/>
    <n v="325.00000000000011"/>
    <x v="0"/>
  </r>
  <r>
    <x v="5"/>
    <n v="1185732"/>
    <x v="385"/>
    <x v="3"/>
    <x v="30"/>
    <s v="Columbus"/>
    <x v="2"/>
    <n v="25.000000000000007"/>
    <n v="475"/>
    <x v="525"/>
    <n v="47500.000000000015"/>
    <n v="0.4"/>
    <x v="2"/>
    <x v="7"/>
    <x v="1"/>
    <n v="250.00000000000006"/>
    <n v="100.00000000000003"/>
    <n v="150.00000000000003"/>
    <x v="0"/>
  </r>
  <r>
    <x v="5"/>
    <n v="1185732"/>
    <x v="385"/>
    <x v="3"/>
    <x v="30"/>
    <s v="Columbus"/>
    <x v="3"/>
    <n v="25.000000000000007"/>
    <n v="450"/>
    <x v="537"/>
    <n v="45000.000000000015"/>
    <n v="0.4"/>
    <x v="2"/>
    <x v="7"/>
    <x v="1"/>
    <n v="250.00000000000006"/>
    <n v="100.00000000000003"/>
    <n v="150.00000000000003"/>
    <x v="0"/>
  </r>
  <r>
    <x v="5"/>
    <n v="1185732"/>
    <x v="385"/>
    <x v="3"/>
    <x v="30"/>
    <s v="Columbus"/>
    <x v="4"/>
    <n v="35"/>
    <n v="450"/>
    <x v="154"/>
    <n v="55125"/>
    <n v="0.35"/>
    <x v="2"/>
    <x v="7"/>
    <x v="1"/>
    <n v="350"/>
    <n v="122.5"/>
    <n v="227.5"/>
    <x v="0"/>
  </r>
  <r>
    <x v="5"/>
    <n v="1185732"/>
    <x v="385"/>
    <x v="3"/>
    <x v="30"/>
    <s v="Columbus"/>
    <x v="5"/>
    <n v="40.000000000000007"/>
    <n v="550"/>
    <x v="139"/>
    <n v="110000.00000000001"/>
    <n v="0.5"/>
    <x v="2"/>
    <x v="7"/>
    <x v="1"/>
    <n v="400.00000000000006"/>
    <n v="200.00000000000003"/>
    <n v="200.00000000000003"/>
    <x v="0"/>
  </r>
  <r>
    <x v="5"/>
    <n v="1185732"/>
    <x v="417"/>
    <x v="3"/>
    <x v="30"/>
    <s v="Columbus"/>
    <x v="0"/>
    <n v="40.000000000000007"/>
    <n v="725"/>
    <x v="599"/>
    <n v="116000.00000000003"/>
    <n v="0.4"/>
    <x v="2"/>
    <x v="8"/>
    <x v="1"/>
    <n v="400.00000000000006"/>
    <n v="160.00000000000003"/>
    <n v="240.00000000000003"/>
    <x v="0"/>
  </r>
  <r>
    <x v="5"/>
    <n v="1185732"/>
    <x v="417"/>
    <x v="3"/>
    <x v="30"/>
    <s v="Columbus"/>
    <x v="1"/>
    <n v="30.000000000000011"/>
    <n v="550"/>
    <x v="524"/>
    <n v="57750.000000000015"/>
    <n v="0.35"/>
    <x v="2"/>
    <x v="8"/>
    <x v="1"/>
    <n v="300.00000000000011"/>
    <n v="105.00000000000003"/>
    <n v="195.00000000000009"/>
    <x v="0"/>
  </r>
  <r>
    <x v="5"/>
    <n v="1185732"/>
    <x v="417"/>
    <x v="3"/>
    <x v="30"/>
    <s v="Columbus"/>
    <x v="2"/>
    <n v="30.000000000000011"/>
    <n v="425"/>
    <x v="600"/>
    <n v="51000.000000000022"/>
    <n v="0.4"/>
    <x v="2"/>
    <x v="8"/>
    <x v="1"/>
    <n v="300.00000000000011"/>
    <n v="120.00000000000006"/>
    <n v="180.00000000000006"/>
    <x v="0"/>
  </r>
  <r>
    <x v="5"/>
    <n v="1185732"/>
    <x v="417"/>
    <x v="3"/>
    <x v="30"/>
    <s v="Columbus"/>
    <x v="3"/>
    <n v="30.000000000000011"/>
    <n v="400"/>
    <x v="502"/>
    <n v="48000.000000000022"/>
    <n v="0.4"/>
    <x v="2"/>
    <x v="8"/>
    <x v="1"/>
    <n v="300.00000000000011"/>
    <n v="120.00000000000006"/>
    <n v="180.00000000000009"/>
    <x v="0"/>
  </r>
  <r>
    <x v="5"/>
    <n v="1185732"/>
    <x v="417"/>
    <x v="3"/>
    <x v="30"/>
    <s v="Columbus"/>
    <x v="4"/>
    <n v="40.000000000000007"/>
    <n v="400"/>
    <x v="601"/>
    <n v="56000.000000000007"/>
    <n v="0.35"/>
    <x v="2"/>
    <x v="8"/>
    <x v="1"/>
    <n v="400.00000000000006"/>
    <n v="140.00000000000003"/>
    <n v="260.00000000000006"/>
    <x v="0"/>
  </r>
  <r>
    <x v="5"/>
    <n v="1185732"/>
    <x v="417"/>
    <x v="3"/>
    <x v="30"/>
    <s v="Columbus"/>
    <x v="5"/>
    <n v="40"/>
    <n v="525"/>
    <x v="195"/>
    <n v="105000"/>
    <n v="0.5"/>
    <x v="2"/>
    <x v="8"/>
    <x v="1"/>
    <n v="400"/>
    <n v="200"/>
    <n v="200"/>
    <x v="0"/>
  </r>
  <r>
    <x v="5"/>
    <n v="1185732"/>
    <x v="447"/>
    <x v="3"/>
    <x v="30"/>
    <s v="Columbus"/>
    <x v="0"/>
    <n v="35.000000000000007"/>
    <n v="675"/>
    <x v="602"/>
    <n v="94500.000000000029"/>
    <n v="0.4"/>
    <x v="2"/>
    <x v="9"/>
    <x v="1"/>
    <n v="350.00000000000011"/>
    <n v="140.00000000000006"/>
    <n v="210.00000000000006"/>
    <x v="0"/>
  </r>
  <r>
    <x v="5"/>
    <n v="1185732"/>
    <x v="447"/>
    <x v="3"/>
    <x v="30"/>
    <s v="Columbus"/>
    <x v="1"/>
    <n v="25.000000000000011"/>
    <n v="500"/>
    <x v="603"/>
    <n v="43750.000000000015"/>
    <n v="0.35"/>
    <x v="2"/>
    <x v="9"/>
    <x v="1"/>
    <n v="250.00000000000011"/>
    <n v="87.500000000000028"/>
    <n v="162.50000000000009"/>
    <x v="0"/>
  </r>
  <r>
    <x v="5"/>
    <n v="1185732"/>
    <x v="447"/>
    <x v="3"/>
    <x v="30"/>
    <s v="Columbus"/>
    <x v="2"/>
    <n v="35.000000000000014"/>
    <n v="445"/>
    <x v="604"/>
    <n v="62300.000000000029"/>
    <n v="0.4"/>
    <x v="2"/>
    <x v="9"/>
    <x v="1"/>
    <n v="350.00000000000011"/>
    <n v="140.00000000000006"/>
    <n v="210.00000000000006"/>
    <x v="0"/>
  </r>
  <r>
    <x v="5"/>
    <n v="1185732"/>
    <x v="447"/>
    <x v="3"/>
    <x v="30"/>
    <s v="Columbus"/>
    <x v="3"/>
    <n v="65.000000000000028"/>
    <n v="500"/>
    <x v="445"/>
    <n v="130000.00000000006"/>
    <n v="0.4"/>
    <x v="2"/>
    <x v="9"/>
    <x v="1"/>
    <n v="650.00000000000023"/>
    <n v="260.00000000000011"/>
    <n v="390.00000000000011"/>
    <x v="0"/>
  </r>
  <r>
    <x v="5"/>
    <n v="1185732"/>
    <x v="447"/>
    <x v="3"/>
    <x v="30"/>
    <s v="Columbus"/>
    <x v="4"/>
    <n v="80.000000000000014"/>
    <n v="475"/>
    <x v="473"/>
    <n v="133000"/>
    <n v="0.35"/>
    <x v="2"/>
    <x v="9"/>
    <x v="1"/>
    <n v="800.00000000000011"/>
    <n v="280"/>
    <n v="520.00000000000011"/>
    <x v="0"/>
  </r>
  <r>
    <x v="5"/>
    <n v="1185732"/>
    <x v="447"/>
    <x v="3"/>
    <x v="30"/>
    <s v="Columbus"/>
    <x v="5"/>
    <n v="80"/>
    <n v="575"/>
    <x v="605"/>
    <n v="230000"/>
    <n v="0.5"/>
    <x v="2"/>
    <x v="9"/>
    <x v="1"/>
    <n v="800"/>
    <n v="400"/>
    <n v="400"/>
    <x v="0"/>
  </r>
  <r>
    <x v="5"/>
    <n v="1185732"/>
    <x v="476"/>
    <x v="3"/>
    <x v="30"/>
    <s v="Columbus"/>
    <x v="0"/>
    <n v="75.000000000000014"/>
    <n v="825"/>
    <x v="606"/>
    <n v="247500.00000000006"/>
    <n v="0.4"/>
    <x v="2"/>
    <x v="10"/>
    <x v="1"/>
    <n v="750.00000000000011"/>
    <n v="300.00000000000006"/>
    <n v="450.00000000000006"/>
    <x v="0"/>
  </r>
  <r>
    <x v="5"/>
    <n v="1185732"/>
    <x v="476"/>
    <x v="3"/>
    <x v="30"/>
    <s v="Columbus"/>
    <x v="1"/>
    <n v="65.000000000000014"/>
    <n v="625"/>
    <x v="279"/>
    <n v="142187.50000000003"/>
    <n v="0.35"/>
    <x v="2"/>
    <x v="10"/>
    <x v="1"/>
    <n v="650.00000000000023"/>
    <n v="227.50000000000006"/>
    <n v="422.50000000000017"/>
    <x v="0"/>
  </r>
  <r>
    <x v="3"/>
    <n v="1185732"/>
    <x v="476"/>
    <x v="3"/>
    <x v="30"/>
    <s v="Columbus"/>
    <x v="2"/>
    <n v="65.000000000000014"/>
    <n v="575"/>
    <x v="227"/>
    <n v="149500.00000000003"/>
    <n v="0.4"/>
    <x v="2"/>
    <x v="10"/>
    <x v="1"/>
    <n v="650.00000000000011"/>
    <n v="260.00000000000006"/>
    <n v="390.00000000000006"/>
    <x v="0"/>
  </r>
  <r>
    <x v="3"/>
    <n v="1185732"/>
    <x v="476"/>
    <x v="3"/>
    <x v="30"/>
    <s v="Columbus"/>
    <x v="3"/>
    <n v="65.000000000000014"/>
    <n v="525"/>
    <x v="607"/>
    <n v="136500.00000000003"/>
    <n v="0.4"/>
    <x v="2"/>
    <x v="10"/>
    <x v="1"/>
    <n v="650.00000000000011"/>
    <n v="260.00000000000006"/>
    <n v="390.00000000000006"/>
    <x v="0"/>
  </r>
  <r>
    <x v="3"/>
    <n v="1185732"/>
    <x v="476"/>
    <x v="3"/>
    <x v="30"/>
    <s v="Columbus"/>
    <x v="4"/>
    <n v="75.000000000000014"/>
    <n v="525"/>
    <x v="554"/>
    <n v="137812.5"/>
    <n v="0.35"/>
    <x v="2"/>
    <x v="10"/>
    <x v="1"/>
    <n v="750.00000000000011"/>
    <n v="262.5"/>
    <n v="487.50000000000011"/>
    <x v="0"/>
  </r>
  <r>
    <x v="3"/>
    <n v="1185732"/>
    <x v="476"/>
    <x v="3"/>
    <x v="30"/>
    <s v="Columbus"/>
    <x v="5"/>
    <n v="80"/>
    <n v="625"/>
    <x v="1"/>
    <n v="250000"/>
    <n v="0.5"/>
    <x v="2"/>
    <x v="10"/>
    <x v="1"/>
    <n v="800"/>
    <n v="400"/>
    <n v="400"/>
    <x v="0"/>
  </r>
  <r>
    <x v="5"/>
    <n v="1185732"/>
    <x v="186"/>
    <x v="3"/>
    <x v="30"/>
    <s v="Columbus"/>
    <x v="0"/>
    <n v="40"/>
    <n v="500"/>
    <x v="46"/>
    <n v="80000"/>
    <n v="0.4"/>
    <x v="2"/>
    <x v="0"/>
    <x v="1"/>
    <n v="400"/>
    <n v="160"/>
    <n v="240"/>
    <x v="0"/>
  </r>
  <r>
    <x v="5"/>
    <n v="1185732"/>
    <x v="186"/>
    <x v="3"/>
    <x v="30"/>
    <s v="Columbus"/>
    <x v="1"/>
    <n v="40"/>
    <n v="300"/>
    <x v="150"/>
    <n v="42000"/>
    <n v="0.35"/>
    <x v="2"/>
    <x v="0"/>
    <x v="1"/>
    <n v="400"/>
    <n v="140"/>
    <n v="260"/>
    <x v="0"/>
  </r>
  <r>
    <x v="5"/>
    <n v="1185732"/>
    <x v="186"/>
    <x v="3"/>
    <x v="30"/>
    <s v="Columbus"/>
    <x v="2"/>
    <n v="30.000000000000004"/>
    <n v="300"/>
    <x v="381"/>
    <n v="36000.000000000007"/>
    <n v="0.4"/>
    <x v="2"/>
    <x v="0"/>
    <x v="1"/>
    <n v="300.00000000000006"/>
    <n v="120.00000000000003"/>
    <n v="180.00000000000003"/>
    <x v="0"/>
  </r>
  <r>
    <x v="5"/>
    <n v="1185732"/>
    <x v="186"/>
    <x v="3"/>
    <x v="30"/>
    <s v="Columbus"/>
    <x v="3"/>
    <n v="35"/>
    <n v="150"/>
    <x v="304"/>
    <n v="21000"/>
    <n v="0.4"/>
    <x v="2"/>
    <x v="0"/>
    <x v="1"/>
    <n v="350"/>
    <n v="140"/>
    <n v="210"/>
    <x v="0"/>
  </r>
  <r>
    <x v="5"/>
    <n v="1185732"/>
    <x v="186"/>
    <x v="3"/>
    <x v="30"/>
    <s v="Columbus"/>
    <x v="4"/>
    <n v="49.999999999999993"/>
    <n v="200"/>
    <x v="335"/>
    <n v="34999.999999999993"/>
    <n v="0.35"/>
    <x v="2"/>
    <x v="0"/>
    <x v="1"/>
    <n v="499.99999999999994"/>
    <n v="174.99999999999997"/>
    <n v="324.99999999999994"/>
    <x v="0"/>
  </r>
  <r>
    <x v="5"/>
    <n v="1185732"/>
    <x v="186"/>
    <x v="3"/>
    <x v="30"/>
    <s v="Columbus"/>
    <x v="5"/>
    <n v="40"/>
    <n v="300"/>
    <x v="150"/>
    <n v="48000"/>
    <n v="0.4"/>
    <x v="2"/>
    <x v="0"/>
    <x v="1"/>
    <n v="400"/>
    <n v="160"/>
    <n v="240"/>
    <x v="0"/>
  </r>
  <r>
    <x v="5"/>
    <n v="1185732"/>
    <x v="696"/>
    <x v="3"/>
    <x v="30"/>
    <s v="Columbus"/>
    <x v="0"/>
    <n v="40"/>
    <n v="550"/>
    <x v="41"/>
    <n v="88000"/>
    <n v="0.4"/>
    <x v="2"/>
    <x v="1"/>
    <x v="1"/>
    <n v="400"/>
    <n v="160"/>
    <n v="240"/>
    <x v="0"/>
  </r>
  <r>
    <x v="5"/>
    <n v="1185732"/>
    <x v="696"/>
    <x v="3"/>
    <x v="30"/>
    <s v="Columbus"/>
    <x v="1"/>
    <n v="40"/>
    <n v="200"/>
    <x v="135"/>
    <n v="28000"/>
    <n v="0.35"/>
    <x v="2"/>
    <x v="1"/>
    <x v="1"/>
    <n v="400"/>
    <n v="140"/>
    <n v="260"/>
    <x v="0"/>
  </r>
  <r>
    <x v="5"/>
    <n v="1185732"/>
    <x v="696"/>
    <x v="3"/>
    <x v="30"/>
    <s v="Columbus"/>
    <x v="2"/>
    <n v="30.000000000000004"/>
    <n v="250"/>
    <x v="384"/>
    <n v="30000.000000000007"/>
    <n v="0.4"/>
    <x v="2"/>
    <x v="1"/>
    <x v="1"/>
    <n v="300.00000000000006"/>
    <n v="120.00000000000003"/>
    <n v="180.00000000000003"/>
    <x v="0"/>
  </r>
  <r>
    <x v="5"/>
    <n v="1185732"/>
    <x v="696"/>
    <x v="4"/>
    <x v="31"/>
    <s v="Louisville"/>
    <x v="3"/>
    <n v="35"/>
    <n v="125"/>
    <x v="317"/>
    <n v="17500"/>
    <n v="0.4"/>
    <x v="2"/>
    <x v="1"/>
    <x v="1"/>
    <n v="350"/>
    <n v="140"/>
    <n v="210"/>
    <x v="0"/>
  </r>
  <r>
    <x v="5"/>
    <n v="1185732"/>
    <x v="696"/>
    <x v="4"/>
    <x v="31"/>
    <s v="Louisville"/>
    <x v="4"/>
    <n v="49.999999999999993"/>
    <n v="200"/>
    <x v="335"/>
    <n v="34999.999999999993"/>
    <n v="0.35"/>
    <x v="2"/>
    <x v="1"/>
    <x v="1"/>
    <n v="499.99999999999994"/>
    <n v="174.99999999999997"/>
    <n v="324.99999999999994"/>
    <x v="0"/>
  </r>
  <r>
    <x v="5"/>
    <n v="1185732"/>
    <x v="696"/>
    <x v="4"/>
    <x v="31"/>
    <s v="Louisville"/>
    <x v="5"/>
    <n v="40"/>
    <n v="300"/>
    <x v="150"/>
    <n v="48000"/>
    <n v="0.4"/>
    <x v="2"/>
    <x v="1"/>
    <x v="1"/>
    <n v="400"/>
    <n v="160"/>
    <n v="240"/>
    <x v="0"/>
  </r>
  <r>
    <x v="5"/>
    <n v="1185732"/>
    <x v="226"/>
    <x v="4"/>
    <x v="31"/>
    <s v="Louisville"/>
    <x v="0"/>
    <n v="45"/>
    <n v="520"/>
    <x v="608"/>
    <n v="93600"/>
    <n v="0.4"/>
    <x v="2"/>
    <x v="2"/>
    <x v="1"/>
    <n v="450"/>
    <n v="180"/>
    <n v="270"/>
    <x v="0"/>
  </r>
  <r>
    <x v="5"/>
    <n v="1185732"/>
    <x v="226"/>
    <x v="4"/>
    <x v="31"/>
    <s v="Louisville"/>
    <x v="1"/>
    <n v="45"/>
    <n v="225"/>
    <x v="179"/>
    <n v="35437.5"/>
    <n v="0.35"/>
    <x v="2"/>
    <x v="2"/>
    <x v="1"/>
    <n v="450"/>
    <n v="157.5"/>
    <n v="292.5"/>
    <x v="0"/>
  </r>
  <r>
    <x v="5"/>
    <n v="1185732"/>
    <x v="226"/>
    <x v="4"/>
    <x v="31"/>
    <s v="Louisville"/>
    <x v="2"/>
    <n v="35"/>
    <n v="250"/>
    <x v="132"/>
    <n v="35000"/>
    <n v="0.4"/>
    <x v="2"/>
    <x v="2"/>
    <x v="1"/>
    <n v="350"/>
    <n v="140"/>
    <n v="210"/>
    <x v="0"/>
  </r>
  <r>
    <x v="5"/>
    <n v="1185732"/>
    <x v="226"/>
    <x v="4"/>
    <x v="31"/>
    <s v="Louisville"/>
    <x v="3"/>
    <n v="40"/>
    <n v="100"/>
    <x v="123"/>
    <n v="16000"/>
    <n v="0.4"/>
    <x v="2"/>
    <x v="2"/>
    <x v="1"/>
    <n v="400"/>
    <n v="160"/>
    <n v="240"/>
    <x v="0"/>
  </r>
  <r>
    <x v="5"/>
    <n v="1185732"/>
    <x v="226"/>
    <x v="4"/>
    <x v="31"/>
    <s v="Louisville"/>
    <x v="4"/>
    <n v="54.999999999999993"/>
    <n v="150"/>
    <x v="360"/>
    <n v="28874.999999999993"/>
    <n v="0.35"/>
    <x v="2"/>
    <x v="2"/>
    <x v="1"/>
    <n v="549.99999999999989"/>
    <n v="192.49999999999994"/>
    <n v="357.49999999999994"/>
    <x v="0"/>
  </r>
  <r>
    <x v="5"/>
    <n v="1185732"/>
    <x v="226"/>
    <x v="4"/>
    <x v="31"/>
    <s v="Louisville"/>
    <x v="5"/>
    <n v="45"/>
    <n v="250"/>
    <x v="128"/>
    <n v="45000"/>
    <n v="0.4"/>
    <x v="2"/>
    <x v="2"/>
    <x v="1"/>
    <n v="450"/>
    <n v="180"/>
    <n v="270"/>
    <x v="0"/>
  </r>
  <r>
    <x v="5"/>
    <n v="1185732"/>
    <x v="245"/>
    <x v="4"/>
    <x v="31"/>
    <s v="Louisville"/>
    <x v="0"/>
    <n v="45"/>
    <n v="475"/>
    <x v="117"/>
    <n v="85500"/>
    <n v="0.4"/>
    <x v="2"/>
    <x v="3"/>
    <x v="1"/>
    <n v="450"/>
    <n v="180"/>
    <n v="270"/>
    <x v="0"/>
  </r>
  <r>
    <x v="5"/>
    <n v="1185732"/>
    <x v="245"/>
    <x v="4"/>
    <x v="31"/>
    <s v="Louisville"/>
    <x v="1"/>
    <n v="45"/>
    <n v="175"/>
    <x v="122"/>
    <n v="27562.5"/>
    <n v="0.35"/>
    <x v="2"/>
    <x v="3"/>
    <x v="1"/>
    <n v="450"/>
    <n v="157.5"/>
    <n v="292.5"/>
    <x v="0"/>
  </r>
  <r>
    <x v="5"/>
    <n v="1185732"/>
    <x v="245"/>
    <x v="4"/>
    <x v="31"/>
    <s v="Louisville"/>
    <x v="2"/>
    <n v="40"/>
    <n v="175"/>
    <x v="136"/>
    <n v="28000"/>
    <n v="0.4"/>
    <x v="2"/>
    <x v="3"/>
    <x v="1"/>
    <n v="400"/>
    <n v="160"/>
    <n v="240"/>
    <x v="0"/>
  </r>
  <r>
    <x v="5"/>
    <n v="1185732"/>
    <x v="245"/>
    <x v="4"/>
    <x v="31"/>
    <s v="Louisville"/>
    <x v="3"/>
    <n v="45"/>
    <n v="100"/>
    <x v="187"/>
    <n v="18000"/>
    <n v="0.4"/>
    <x v="2"/>
    <x v="3"/>
    <x v="1"/>
    <n v="450"/>
    <n v="180"/>
    <n v="270"/>
    <x v="0"/>
  </r>
  <r>
    <x v="5"/>
    <n v="1185732"/>
    <x v="245"/>
    <x v="4"/>
    <x v="31"/>
    <s v="Louisville"/>
    <x v="4"/>
    <n v="50"/>
    <n v="125"/>
    <x v="146"/>
    <n v="21875"/>
    <n v="0.35"/>
    <x v="2"/>
    <x v="3"/>
    <x v="1"/>
    <n v="500"/>
    <n v="175"/>
    <n v="325"/>
    <x v="0"/>
  </r>
  <r>
    <x v="5"/>
    <n v="1185732"/>
    <x v="245"/>
    <x v="4"/>
    <x v="31"/>
    <s v="Louisville"/>
    <x v="5"/>
    <n v="40"/>
    <n v="250"/>
    <x v="124"/>
    <n v="40000"/>
    <n v="0.4"/>
    <x v="2"/>
    <x v="3"/>
    <x v="1"/>
    <n v="400"/>
    <n v="160"/>
    <n v="240"/>
    <x v="0"/>
  </r>
  <r>
    <x v="5"/>
    <n v="1185732"/>
    <x v="276"/>
    <x v="4"/>
    <x v="31"/>
    <s v="Louisville"/>
    <x v="0"/>
    <n v="50"/>
    <n v="520"/>
    <x v="50"/>
    <n v="104000"/>
    <n v="0.4"/>
    <x v="2"/>
    <x v="4"/>
    <x v="1"/>
    <n v="500"/>
    <n v="200"/>
    <n v="300"/>
    <x v="0"/>
  </r>
  <r>
    <x v="5"/>
    <n v="1185732"/>
    <x v="276"/>
    <x v="4"/>
    <x v="31"/>
    <s v="Louisville"/>
    <x v="1"/>
    <n v="45.000000000000007"/>
    <n v="225"/>
    <x v="458"/>
    <n v="35437.5"/>
    <n v="0.35"/>
    <x v="2"/>
    <x v="4"/>
    <x v="1"/>
    <n v="450.00000000000006"/>
    <n v="157.5"/>
    <n v="292.50000000000006"/>
    <x v="0"/>
  </r>
  <r>
    <x v="5"/>
    <n v="1185732"/>
    <x v="276"/>
    <x v="4"/>
    <x v="31"/>
    <s v="Louisville"/>
    <x v="2"/>
    <n v="40"/>
    <n v="200"/>
    <x v="135"/>
    <n v="32000"/>
    <n v="0.4"/>
    <x v="2"/>
    <x v="4"/>
    <x v="1"/>
    <n v="400"/>
    <n v="160"/>
    <n v="240"/>
    <x v="0"/>
  </r>
  <r>
    <x v="5"/>
    <n v="1185732"/>
    <x v="276"/>
    <x v="4"/>
    <x v="31"/>
    <s v="Louisville"/>
    <x v="3"/>
    <n v="40"/>
    <n v="125"/>
    <x v="120"/>
    <n v="20000"/>
    <n v="0.4"/>
    <x v="2"/>
    <x v="4"/>
    <x v="1"/>
    <n v="400"/>
    <n v="160"/>
    <n v="240"/>
    <x v="0"/>
  </r>
  <r>
    <x v="5"/>
    <n v="1185732"/>
    <x v="276"/>
    <x v="4"/>
    <x v="31"/>
    <s v="Louisville"/>
    <x v="4"/>
    <n v="50"/>
    <n v="150"/>
    <x v="127"/>
    <n v="26250"/>
    <n v="0.35"/>
    <x v="2"/>
    <x v="4"/>
    <x v="1"/>
    <n v="500"/>
    <n v="175"/>
    <n v="325"/>
    <x v="0"/>
  </r>
  <r>
    <x v="5"/>
    <n v="1185732"/>
    <x v="276"/>
    <x v="4"/>
    <x v="31"/>
    <s v="Louisville"/>
    <x v="5"/>
    <n v="55.000000000000007"/>
    <n v="275"/>
    <x v="395"/>
    <n v="60500.000000000015"/>
    <n v="0.4"/>
    <x v="2"/>
    <x v="4"/>
    <x v="1"/>
    <n v="550.00000000000011"/>
    <n v="220.00000000000006"/>
    <n v="330.00000000000006"/>
    <x v="0"/>
  </r>
  <r>
    <x v="5"/>
    <n v="1185732"/>
    <x v="306"/>
    <x v="4"/>
    <x v="31"/>
    <s v="Louisville"/>
    <x v="0"/>
    <n v="40"/>
    <n v="525"/>
    <x v="195"/>
    <n v="84000"/>
    <n v="0.4"/>
    <x v="2"/>
    <x v="11"/>
    <x v="1"/>
    <n v="400"/>
    <n v="160"/>
    <n v="240"/>
    <x v="0"/>
  </r>
  <r>
    <x v="5"/>
    <n v="1185732"/>
    <x v="306"/>
    <x v="4"/>
    <x v="31"/>
    <s v="Louisville"/>
    <x v="1"/>
    <n v="35.000000000000007"/>
    <n v="275"/>
    <x v="194"/>
    <n v="33687.5"/>
    <n v="0.35"/>
    <x v="2"/>
    <x v="11"/>
    <x v="1"/>
    <n v="350.00000000000006"/>
    <n v="122.5"/>
    <n v="227.50000000000006"/>
    <x v="0"/>
  </r>
  <r>
    <x v="5"/>
    <n v="1185732"/>
    <x v="306"/>
    <x v="4"/>
    <x v="31"/>
    <s v="Louisville"/>
    <x v="2"/>
    <n v="30.000000000000004"/>
    <n v="225"/>
    <x v="311"/>
    <n v="27000.000000000007"/>
    <n v="0.4"/>
    <x v="2"/>
    <x v="11"/>
    <x v="1"/>
    <n v="300.00000000000006"/>
    <n v="120.00000000000003"/>
    <n v="180.00000000000003"/>
    <x v="0"/>
  </r>
  <r>
    <x v="5"/>
    <n v="1185732"/>
    <x v="306"/>
    <x v="4"/>
    <x v="31"/>
    <s v="Louisville"/>
    <x v="3"/>
    <n v="30.000000000000004"/>
    <n v="200"/>
    <x v="385"/>
    <n v="24000.000000000004"/>
    <n v="0.4"/>
    <x v="2"/>
    <x v="11"/>
    <x v="1"/>
    <n v="300.00000000000006"/>
    <n v="120.00000000000001"/>
    <n v="180"/>
    <x v="0"/>
  </r>
  <r>
    <x v="5"/>
    <n v="1185732"/>
    <x v="306"/>
    <x v="4"/>
    <x v="31"/>
    <s v="Louisville"/>
    <x v="4"/>
    <n v="50"/>
    <n v="200"/>
    <x v="124"/>
    <n v="35000"/>
    <n v="0.35"/>
    <x v="2"/>
    <x v="11"/>
    <x v="1"/>
    <n v="500"/>
    <n v="175"/>
    <n v="325"/>
    <x v="0"/>
  </r>
  <r>
    <x v="5"/>
    <n v="1185732"/>
    <x v="306"/>
    <x v="4"/>
    <x v="31"/>
    <s v="Louisville"/>
    <x v="5"/>
    <n v="55.000000000000007"/>
    <n v="375"/>
    <x v="141"/>
    <n v="82500.000000000015"/>
    <n v="0.4"/>
    <x v="2"/>
    <x v="11"/>
    <x v="1"/>
    <n v="550.00000000000011"/>
    <n v="220.00000000000003"/>
    <n v="330.00000000000006"/>
    <x v="0"/>
  </r>
  <r>
    <x v="5"/>
    <n v="1185732"/>
    <x v="335"/>
    <x v="4"/>
    <x v="31"/>
    <s v="Louisville"/>
    <x v="0"/>
    <n v="50"/>
    <n v="600"/>
    <x v="60"/>
    <n v="120000"/>
    <n v="0.4"/>
    <x v="2"/>
    <x v="5"/>
    <x v="1"/>
    <n v="500"/>
    <n v="200"/>
    <n v="300"/>
    <x v="0"/>
  </r>
  <r>
    <x v="5"/>
    <n v="1185732"/>
    <x v="335"/>
    <x v="4"/>
    <x v="31"/>
    <s v="Louisville"/>
    <x v="1"/>
    <n v="45.000000000000007"/>
    <n v="350"/>
    <x v="341"/>
    <n v="55125.000000000007"/>
    <n v="0.35"/>
    <x v="2"/>
    <x v="5"/>
    <x v="1"/>
    <n v="450.00000000000006"/>
    <n v="157.50000000000003"/>
    <n v="292.50000000000006"/>
    <x v="0"/>
  </r>
  <r>
    <x v="5"/>
    <n v="1185732"/>
    <x v="335"/>
    <x v="4"/>
    <x v="31"/>
    <s v="Louisville"/>
    <x v="2"/>
    <n v="40"/>
    <n v="275"/>
    <x v="236"/>
    <n v="44000"/>
    <n v="0.4"/>
    <x v="2"/>
    <x v="5"/>
    <x v="1"/>
    <n v="400"/>
    <n v="160"/>
    <n v="240"/>
    <x v="0"/>
  </r>
  <r>
    <x v="5"/>
    <n v="1185732"/>
    <x v="335"/>
    <x v="4"/>
    <x v="31"/>
    <s v="Louisville"/>
    <x v="3"/>
    <n v="40"/>
    <n v="225"/>
    <x v="125"/>
    <n v="36000"/>
    <n v="0.4"/>
    <x v="2"/>
    <x v="5"/>
    <x v="1"/>
    <n v="400"/>
    <n v="160"/>
    <n v="240"/>
    <x v="0"/>
  </r>
  <r>
    <x v="5"/>
    <n v="1185732"/>
    <x v="335"/>
    <x v="4"/>
    <x v="31"/>
    <s v="Louisville"/>
    <x v="4"/>
    <n v="50"/>
    <n v="250"/>
    <x v="145"/>
    <n v="43750"/>
    <n v="0.35"/>
    <x v="2"/>
    <x v="5"/>
    <x v="1"/>
    <n v="500"/>
    <n v="175"/>
    <n v="325"/>
    <x v="0"/>
  </r>
  <r>
    <x v="5"/>
    <n v="1185732"/>
    <x v="335"/>
    <x v="4"/>
    <x v="31"/>
    <s v="Louisville"/>
    <x v="5"/>
    <n v="55.000000000000007"/>
    <n v="425"/>
    <x v="257"/>
    <n v="93500.000000000015"/>
    <n v="0.4"/>
    <x v="2"/>
    <x v="5"/>
    <x v="1"/>
    <n v="550.00000000000011"/>
    <n v="220.00000000000003"/>
    <n v="330"/>
    <x v="0"/>
  </r>
  <r>
    <x v="5"/>
    <n v="1185732"/>
    <x v="367"/>
    <x v="4"/>
    <x v="31"/>
    <s v="Louisville"/>
    <x v="0"/>
    <n v="50"/>
    <n v="575"/>
    <x v="79"/>
    <n v="115000"/>
    <n v="0.4"/>
    <x v="2"/>
    <x v="6"/>
    <x v="1"/>
    <n v="500"/>
    <n v="200"/>
    <n v="300"/>
    <x v="0"/>
  </r>
  <r>
    <x v="5"/>
    <n v="1185732"/>
    <x v="367"/>
    <x v="4"/>
    <x v="31"/>
    <s v="Louisville"/>
    <x v="1"/>
    <n v="45.000000000000007"/>
    <n v="350"/>
    <x v="341"/>
    <n v="55125.000000000007"/>
    <n v="0.35"/>
    <x v="2"/>
    <x v="6"/>
    <x v="1"/>
    <n v="450.00000000000006"/>
    <n v="157.50000000000003"/>
    <n v="292.50000000000006"/>
    <x v="0"/>
  </r>
  <r>
    <x v="5"/>
    <n v="1185732"/>
    <x v="367"/>
    <x v="4"/>
    <x v="31"/>
    <s v="Louisville"/>
    <x v="2"/>
    <n v="40"/>
    <n v="275"/>
    <x v="236"/>
    <n v="44000"/>
    <n v="0.4"/>
    <x v="2"/>
    <x v="6"/>
    <x v="1"/>
    <n v="400"/>
    <n v="160"/>
    <n v="240"/>
    <x v="0"/>
  </r>
  <r>
    <x v="5"/>
    <n v="1185732"/>
    <x v="367"/>
    <x v="4"/>
    <x v="31"/>
    <s v="Louisville"/>
    <x v="3"/>
    <n v="40"/>
    <n v="250"/>
    <x v="124"/>
    <n v="40000"/>
    <n v="0.4"/>
    <x v="2"/>
    <x v="6"/>
    <x v="1"/>
    <n v="400"/>
    <n v="160"/>
    <n v="240"/>
    <x v="0"/>
  </r>
  <r>
    <x v="5"/>
    <n v="1185732"/>
    <x v="367"/>
    <x v="4"/>
    <x v="31"/>
    <s v="Louisville"/>
    <x v="4"/>
    <n v="50"/>
    <n v="225"/>
    <x v="128"/>
    <n v="39375"/>
    <n v="0.35"/>
    <x v="2"/>
    <x v="6"/>
    <x v="1"/>
    <n v="500"/>
    <n v="175"/>
    <n v="325"/>
    <x v="0"/>
  </r>
  <r>
    <x v="5"/>
    <n v="1185732"/>
    <x v="367"/>
    <x v="4"/>
    <x v="31"/>
    <s v="Louisville"/>
    <x v="5"/>
    <n v="55.000000000000007"/>
    <n v="400"/>
    <x v="139"/>
    <n v="88000.000000000015"/>
    <n v="0.4"/>
    <x v="2"/>
    <x v="6"/>
    <x v="1"/>
    <n v="550.00000000000011"/>
    <n v="220.00000000000003"/>
    <n v="330"/>
    <x v="0"/>
  </r>
  <r>
    <x v="5"/>
    <n v="1185732"/>
    <x v="399"/>
    <x v="4"/>
    <x v="31"/>
    <s v="Louisville"/>
    <x v="0"/>
    <n v="50"/>
    <n v="525"/>
    <x v="47"/>
    <n v="105000"/>
    <n v="0.4"/>
    <x v="2"/>
    <x v="7"/>
    <x v="1"/>
    <n v="500"/>
    <n v="200"/>
    <n v="300"/>
    <x v="0"/>
  </r>
  <r>
    <x v="5"/>
    <n v="1185732"/>
    <x v="399"/>
    <x v="4"/>
    <x v="31"/>
    <s v="Louisville"/>
    <x v="1"/>
    <n v="45.000000000000007"/>
    <n v="325"/>
    <x v="138"/>
    <n v="51187.500000000007"/>
    <n v="0.35"/>
    <x v="2"/>
    <x v="7"/>
    <x v="1"/>
    <n v="450.00000000000011"/>
    <n v="157.50000000000003"/>
    <n v="292.50000000000011"/>
    <x v="0"/>
  </r>
  <r>
    <x v="5"/>
    <n v="1185732"/>
    <x v="399"/>
    <x v="4"/>
    <x v="31"/>
    <s v="Louisville"/>
    <x v="2"/>
    <n v="35"/>
    <n v="225"/>
    <x v="122"/>
    <n v="31500"/>
    <n v="0.4"/>
    <x v="2"/>
    <x v="7"/>
    <x v="1"/>
    <n v="350"/>
    <n v="140"/>
    <n v="210"/>
    <x v="0"/>
  </r>
  <r>
    <x v="5"/>
    <n v="1185732"/>
    <x v="399"/>
    <x v="4"/>
    <x v="31"/>
    <s v="Louisville"/>
    <x v="3"/>
    <n v="35"/>
    <n v="200"/>
    <x v="136"/>
    <n v="28000"/>
    <n v="0.4"/>
    <x v="2"/>
    <x v="7"/>
    <x v="1"/>
    <n v="350"/>
    <n v="140"/>
    <n v="210"/>
    <x v="0"/>
  </r>
  <r>
    <x v="5"/>
    <n v="1185732"/>
    <x v="399"/>
    <x v="4"/>
    <x v="31"/>
    <s v="Louisville"/>
    <x v="4"/>
    <n v="45"/>
    <n v="200"/>
    <x v="125"/>
    <n v="31499.999999999996"/>
    <n v="0.35"/>
    <x v="2"/>
    <x v="7"/>
    <x v="1"/>
    <n v="450"/>
    <n v="157.49999999999997"/>
    <n v="292.5"/>
    <x v="0"/>
  </r>
  <r>
    <x v="5"/>
    <n v="1185732"/>
    <x v="399"/>
    <x v="4"/>
    <x v="31"/>
    <s v="Louisville"/>
    <x v="5"/>
    <n v="50"/>
    <n v="275"/>
    <x v="199"/>
    <n v="55000"/>
    <n v="0.4"/>
    <x v="2"/>
    <x v="7"/>
    <x v="1"/>
    <n v="500"/>
    <n v="200"/>
    <n v="300"/>
    <x v="0"/>
  </r>
  <r>
    <x v="5"/>
    <n v="1185732"/>
    <x v="428"/>
    <x v="4"/>
    <x v="31"/>
    <s v="Louisville"/>
    <x v="0"/>
    <n v="54.999999999999993"/>
    <n v="450"/>
    <x v="348"/>
    <n v="99000"/>
    <n v="0.4"/>
    <x v="2"/>
    <x v="8"/>
    <x v="1"/>
    <n v="549.99999999999989"/>
    <n v="220"/>
    <n v="329.99999999999994"/>
    <x v="0"/>
  </r>
  <r>
    <x v="5"/>
    <n v="1185732"/>
    <x v="428"/>
    <x v="4"/>
    <x v="31"/>
    <s v="Louisville"/>
    <x v="1"/>
    <n v="45"/>
    <n v="275"/>
    <x v="118"/>
    <n v="43312.5"/>
    <n v="0.35"/>
    <x v="2"/>
    <x v="8"/>
    <x v="1"/>
    <n v="450"/>
    <n v="157.5"/>
    <n v="292.5"/>
    <x v="0"/>
  </r>
  <r>
    <x v="5"/>
    <n v="1185732"/>
    <x v="428"/>
    <x v="4"/>
    <x v="31"/>
    <s v="Louisville"/>
    <x v="2"/>
    <n v="45"/>
    <n v="175"/>
    <x v="122"/>
    <n v="31500"/>
    <n v="0.4"/>
    <x v="2"/>
    <x v="8"/>
    <x v="1"/>
    <n v="450"/>
    <n v="180"/>
    <n v="270"/>
    <x v="0"/>
  </r>
  <r>
    <x v="5"/>
    <n v="1185732"/>
    <x v="428"/>
    <x v="4"/>
    <x v="31"/>
    <s v="Louisville"/>
    <x v="3"/>
    <n v="45"/>
    <n v="150"/>
    <x v="314"/>
    <n v="27000"/>
    <n v="0.4"/>
    <x v="2"/>
    <x v="8"/>
    <x v="1"/>
    <n v="450"/>
    <n v="180"/>
    <n v="270"/>
    <x v="0"/>
  </r>
  <r>
    <x v="5"/>
    <n v="1185732"/>
    <x v="428"/>
    <x v="4"/>
    <x v="31"/>
    <s v="Louisville"/>
    <x v="4"/>
    <n v="54.999999999999993"/>
    <n v="150"/>
    <x v="360"/>
    <n v="28874.999999999993"/>
    <n v="0.35"/>
    <x v="2"/>
    <x v="8"/>
    <x v="1"/>
    <n v="549.99999999999989"/>
    <n v="192.49999999999994"/>
    <n v="357.49999999999994"/>
    <x v="0"/>
  </r>
  <r>
    <x v="5"/>
    <n v="1185732"/>
    <x v="428"/>
    <x v="4"/>
    <x v="31"/>
    <s v="Louisville"/>
    <x v="5"/>
    <n v="54.999999999999993"/>
    <n v="275"/>
    <x v="408"/>
    <n v="60499.999999999993"/>
    <n v="0.4"/>
    <x v="2"/>
    <x v="8"/>
    <x v="1"/>
    <n v="549.99999999999989"/>
    <n v="219.99999999999997"/>
    <n v="329.99999999999989"/>
    <x v="0"/>
  </r>
  <r>
    <x v="5"/>
    <n v="1185732"/>
    <x v="459"/>
    <x v="4"/>
    <x v="31"/>
    <s v="Louisville"/>
    <x v="0"/>
    <n v="50"/>
    <n v="425"/>
    <x v="42"/>
    <n v="85000"/>
    <n v="0.4"/>
    <x v="2"/>
    <x v="9"/>
    <x v="1"/>
    <n v="500"/>
    <n v="200"/>
    <n v="300"/>
    <x v="0"/>
  </r>
  <r>
    <x v="5"/>
    <n v="1185732"/>
    <x v="459"/>
    <x v="4"/>
    <x v="31"/>
    <s v="Louisville"/>
    <x v="1"/>
    <n v="40"/>
    <n v="275"/>
    <x v="236"/>
    <n v="38500"/>
    <n v="0.35"/>
    <x v="2"/>
    <x v="9"/>
    <x v="1"/>
    <n v="400"/>
    <n v="140"/>
    <n v="260"/>
    <x v="0"/>
  </r>
  <r>
    <x v="5"/>
    <n v="1185732"/>
    <x v="459"/>
    <x v="4"/>
    <x v="31"/>
    <s v="Louisville"/>
    <x v="2"/>
    <n v="45"/>
    <n v="220"/>
    <x v="609"/>
    <n v="39600"/>
    <n v="0.4"/>
    <x v="2"/>
    <x v="9"/>
    <x v="1"/>
    <n v="450"/>
    <n v="180"/>
    <n v="270"/>
    <x v="0"/>
  </r>
  <r>
    <x v="0"/>
    <n v="1185732"/>
    <x v="459"/>
    <x v="4"/>
    <x v="31"/>
    <s v="Louisville"/>
    <x v="3"/>
    <n v="55.000000000000007"/>
    <n v="200"/>
    <x v="131"/>
    <n v="44000.000000000007"/>
    <n v="0.4"/>
    <x v="2"/>
    <x v="9"/>
    <x v="1"/>
    <n v="550.00000000000011"/>
    <n v="220.00000000000003"/>
    <n v="330"/>
    <x v="0"/>
  </r>
  <r>
    <x v="0"/>
    <n v="1185732"/>
    <x v="459"/>
    <x v="4"/>
    <x v="31"/>
    <s v="Louisville"/>
    <x v="4"/>
    <n v="65"/>
    <n v="175"/>
    <x v="166"/>
    <n v="39812.5"/>
    <n v="0.35"/>
    <x v="2"/>
    <x v="9"/>
    <x v="1"/>
    <n v="650"/>
    <n v="227.5"/>
    <n v="422.5"/>
    <x v="0"/>
  </r>
  <r>
    <x v="0"/>
    <n v="1185732"/>
    <x v="459"/>
    <x v="4"/>
    <x v="31"/>
    <s v="Louisville"/>
    <x v="5"/>
    <n v="70"/>
    <n v="275"/>
    <x v="170"/>
    <n v="77000"/>
    <n v="0.4"/>
    <x v="2"/>
    <x v="9"/>
    <x v="1"/>
    <n v="700"/>
    <n v="280"/>
    <n v="420"/>
    <x v="0"/>
  </r>
  <r>
    <x v="0"/>
    <n v="1185732"/>
    <x v="488"/>
    <x v="4"/>
    <x v="31"/>
    <s v="Louisville"/>
    <x v="0"/>
    <n v="65"/>
    <n v="525"/>
    <x v="85"/>
    <n v="136500"/>
    <n v="0.4"/>
    <x v="2"/>
    <x v="10"/>
    <x v="1"/>
    <n v="650"/>
    <n v="260"/>
    <n v="390"/>
    <x v="0"/>
  </r>
  <r>
    <x v="0"/>
    <n v="1185732"/>
    <x v="488"/>
    <x v="4"/>
    <x v="31"/>
    <s v="Louisville"/>
    <x v="1"/>
    <n v="55.000000000000007"/>
    <n v="325"/>
    <x v="256"/>
    <n v="62562.500000000007"/>
    <n v="0.35"/>
    <x v="2"/>
    <x v="10"/>
    <x v="1"/>
    <n v="550.00000000000011"/>
    <n v="192.50000000000003"/>
    <n v="357.50000000000011"/>
    <x v="0"/>
  </r>
  <r>
    <x v="0"/>
    <n v="1185732"/>
    <x v="488"/>
    <x v="4"/>
    <x v="31"/>
    <s v="Louisville"/>
    <x v="2"/>
    <n v="55.000000000000007"/>
    <n v="275"/>
    <x v="395"/>
    <n v="60500.000000000015"/>
    <n v="0.4"/>
    <x v="2"/>
    <x v="10"/>
    <x v="1"/>
    <n v="550.00000000000011"/>
    <n v="220.00000000000006"/>
    <n v="330.00000000000006"/>
    <x v="0"/>
  </r>
  <r>
    <x v="0"/>
    <n v="1185732"/>
    <x v="488"/>
    <x v="4"/>
    <x v="31"/>
    <s v="Louisville"/>
    <x v="3"/>
    <n v="50"/>
    <n v="225"/>
    <x v="128"/>
    <n v="45000"/>
    <n v="0.4"/>
    <x v="2"/>
    <x v="10"/>
    <x v="1"/>
    <n v="500"/>
    <n v="200"/>
    <n v="300"/>
    <x v="0"/>
  </r>
  <r>
    <x v="0"/>
    <n v="1185732"/>
    <x v="488"/>
    <x v="4"/>
    <x v="31"/>
    <s v="Louisville"/>
    <x v="4"/>
    <n v="60"/>
    <n v="225"/>
    <x v="200"/>
    <n v="47250"/>
    <n v="0.35"/>
    <x v="2"/>
    <x v="10"/>
    <x v="1"/>
    <n v="600"/>
    <n v="210"/>
    <n v="390"/>
    <x v="0"/>
  </r>
  <r>
    <x v="0"/>
    <n v="1185732"/>
    <x v="488"/>
    <x v="4"/>
    <x v="31"/>
    <s v="Louisville"/>
    <x v="5"/>
    <n v="64.999999999999986"/>
    <n v="325"/>
    <x v="264"/>
    <n v="84499.999999999985"/>
    <n v="0.4"/>
    <x v="2"/>
    <x v="10"/>
    <x v="1"/>
    <n v="649.99999999999977"/>
    <n v="259.99999999999994"/>
    <n v="389.99999999999989"/>
    <x v="0"/>
  </r>
  <r>
    <x v="0"/>
    <n v="1185732"/>
    <x v="184"/>
    <x v="4"/>
    <x v="31"/>
    <s v="Louisville"/>
    <x v="0"/>
    <n v="30.000000000000004"/>
    <n v="725"/>
    <x v="543"/>
    <n v="87000.000000000015"/>
    <n v="0.4"/>
    <x v="2"/>
    <x v="0"/>
    <x v="1"/>
    <n v="300.00000000000006"/>
    <n v="120.00000000000001"/>
    <n v="180.00000000000003"/>
    <x v="0"/>
  </r>
  <r>
    <x v="0"/>
    <n v="1185732"/>
    <x v="184"/>
    <x v="4"/>
    <x v="31"/>
    <s v="Louisville"/>
    <x v="1"/>
    <n v="30.000000000000004"/>
    <n v="525"/>
    <x v="341"/>
    <n v="55125.000000000007"/>
    <n v="0.35"/>
    <x v="2"/>
    <x v="0"/>
    <x v="1"/>
    <n v="300.00000000000006"/>
    <n v="105.00000000000001"/>
    <n v="195.00000000000006"/>
    <x v="0"/>
  </r>
  <r>
    <x v="0"/>
    <n v="1185732"/>
    <x v="184"/>
    <x v="4"/>
    <x v="31"/>
    <s v="Louisville"/>
    <x v="2"/>
    <n v="20.000000000000007"/>
    <n v="525"/>
    <x v="497"/>
    <n v="42000.000000000022"/>
    <n v="0.4"/>
    <x v="2"/>
    <x v="0"/>
    <x v="1"/>
    <n v="200.00000000000009"/>
    <n v="80.000000000000043"/>
    <n v="120.00000000000004"/>
    <x v="0"/>
  </r>
  <r>
    <x v="0"/>
    <n v="1185732"/>
    <x v="184"/>
    <x v="4"/>
    <x v="31"/>
    <s v="Louisville"/>
    <x v="3"/>
    <n v="25"/>
    <n v="375"/>
    <x v="512"/>
    <n v="37500"/>
    <n v="0.4"/>
    <x v="2"/>
    <x v="0"/>
    <x v="1"/>
    <n v="250"/>
    <n v="100"/>
    <n v="150"/>
    <x v="0"/>
  </r>
  <r>
    <x v="0"/>
    <n v="1185732"/>
    <x v="184"/>
    <x v="4"/>
    <x v="31"/>
    <s v="Louisville"/>
    <x v="4"/>
    <n v="40"/>
    <n v="425"/>
    <x v="235"/>
    <n v="59499.999999999993"/>
    <n v="0.35"/>
    <x v="2"/>
    <x v="0"/>
    <x v="1"/>
    <n v="400"/>
    <n v="139.99999999999997"/>
    <n v="260"/>
    <x v="0"/>
  </r>
  <r>
    <x v="0"/>
    <n v="1185732"/>
    <x v="184"/>
    <x v="4"/>
    <x v="31"/>
    <s v="Louisville"/>
    <x v="5"/>
    <n v="30.000000000000004"/>
    <n v="525"/>
    <x v="341"/>
    <n v="78750.000000000015"/>
    <n v="0.5"/>
    <x v="2"/>
    <x v="0"/>
    <x v="1"/>
    <n v="300.00000000000006"/>
    <n v="150.00000000000003"/>
    <n v="150.00000000000003"/>
    <x v="0"/>
  </r>
  <r>
    <x v="0"/>
    <n v="1185732"/>
    <x v="213"/>
    <x v="4"/>
    <x v="31"/>
    <s v="Louisville"/>
    <x v="0"/>
    <n v="30.000000000000004"/>
    <n v="775"/>
    <x v="168"/>
    <n v="93000.000000000015"/>
    <n v="0.4"/>
    <x v="2"/>
    <x v="1"/>
    <x v="1"/>
    <n v="300.00000000000006"/>
    <n v="120.00000000000001"/>
    <n v="180"/>
    <x v="0"/>
  </r>
  <r>
    <x v="0"/>
    <n v="1185732"/>
    <x v="213"/>
    <x v="4"/>
    <x v="31"/>
    <s v="Louisville"/>
    <x v="1"/>
    <n v="30.000000000000004"/>
    <n v="425"/>
    <x v="165"/>
    <n v="44625"/>
    <n v="0.35"/>
    <x v="2"/>
    <x v="1"/>
    <x v="1"/>
    <n v="300.00000000000006"/>
    <n v="105"/>
    <n v="195.00000000000003"/>
    <x v="0"/>
  </r>
  <r>
    <x v="0"/>
    <n v="1185732"/>
    <x v="213"/>
    <x v="4"/>
    <x v="31"/>
    <s v="Louisville"/>
    <x v="2"/>
    <n v="20.000000000000007"/>
    <n v="475"/>
    <x v="610"/>
    <n v="38000.000000000015"/>
    <n v="0.4"/>
    <x v="2"/>
    <x v="1"/>
    <x v="1"/>
    <n v="200.00000000000006"/>
    <n v="80.000000000000028"/>
    <n v="120.00000000000003"/>
    <x v="0"/>
  </r>
  <r>
    <x v="0"/>
    <n v="1185732"/>
    <x v="213"/>
    <x v="1"/>
    <x v="32"/>
    <s v="Jackson"/>
    <x v="3"/>
    <n v="25"/>
    <n v="325"/>
    <x v="192"/>
    <n v="32500"/>
    <n v="0.4"/>
    <x v="2"/>
    <x v="1"/>
    <x v="1"/>
    <n v="250"/>
    <n v="100"/>
    <n v="150"/>
    <x v="0"/>
  </r>
  <r>
    <x v="0"/>
    <n v="1185732"/>
    <x v="213"/>
    <x v="1"/>
    <x v="32"/>
    <s v="Jackson"/>
    <x v="4"/>
    <n v="40"/>
    <n v="400"/>
    <x v="175"/>
    <n v="56000"/>
    <n v="0.35"/>
    <x v="2"/>
    <x v="1"/>
    <x v="1"/>
    <n v="400"/>
    <n v="140"/>
    <n v="260"/>
    <x v="0"/>
  </r>
  <r>
    <x v="0"/>
    <n v="1185732"/>
    <x v="213"/>
    <x v="1"/>
    <x v="32"/>
    <s v="Jackson"/>
    <x v="5"/>
    <n v="25"/>
    <n v="500"/>
    <x v="145"/>
    <n v="62500"/>
    <n v="0.5"/>
    <x v="2"/>
    <x v="1"/>
    <x v="1"/>
    <n v="250"/>
    <n v="125"/>
    <n v="125"/>
    <x v="0"/>
  </r>
  <r>
    <x v="0"/>
    <n v="1185732"/>
    <x v="221"/>
    <x v="1"/>
    <x v="32"/>
    <s v="Jackson"/>
    <x v="0"/>
    <n v="25"/>
    <n v="720"/>
    <x v="210"/>
    <n v="72000"/>
    <n v="0.4"/>
    <x v="2"/>
    <x v="2"/>
    <x v="1"/>
    <n v="250"/>
    <n v="100"/>
    <n v="150"/>
    <x v="0"/>
  </r>
  <r>
    <x v="0"/>
    <n v="1185732"/>
    <x v="221"/>
    <x v="1"/>
    <x v="32"/>
    <s v="Jackson"/>
    <x v="1"/>
    <n v="25"/>
    <n v="400"/>
    <x v="124"/>
    <n v="35000"/>
    <n v="0.35"/>
    <x v="2"/>
    <x v="2"/>
    <x v="1"/>
    <n v="250"/>
    <n v="87.5"/>
    <n v="162.5"/>
    <x v="0"/>
  </r>
  <r>
    <x v="0"/>
    <n v="1185732"/>
    <x v="221"/>
    <x v="1"/>
    <x v="32"/>
    <s v="Jackson"/>
    <x v="2"/>
    <n v="15.000000000000002"/>
    <n v="425"/>
    <x v="513"/>
    <n v="25500.000000000004"/>
    <n v="0.4"/>
    <x v="2"/>
    <x v="2"/>
    <x v="1"/>
    <n v="150.00000000000003"/>
    <n v="60.000000000000007"/>
    <n v="90"/>
    <x v="0"/>
  </r>
  <r>
    <x v="0"/>
    <n v="1185732"/>
    <x v="221"/>
    <x v="1"/>
    <x v="32"/>
    <s v="Jackson"/>
    <x v="3"/>
    <n v="19.999999999999996"/>
    <n v="275"/>
    <x v="611"/>
    <n v="22000"/>
    <n v="0.4"/>
    <x v="2"/>
    <x v="2"/>
    <x v="1"/>
    <n v="199.99999999999997"/>
    <n v="80"/>
    <n v="119.99999999999997"/>
    <x v="0"/>
  </r>
  <r>
    <x v="0"/>
    <n v="1185732"/>
    <x v="221"/>
    <x v="1"/>
    <x v="32"/>
    <s v="Jackson"/>
    <x v="4"/>
    <n v="35.000000000000007"/>
    <n v="325"/>
    <x v="400"/>
    <n v="39812.500000000007"/>
    <n v="0.35"/>
    <x v="2"/>
    <x v="2"/>
    <x v="1"/>
    <n v="350.00000000000011"/>
    <n v="122.50000000000003"/>
    <n v="227.50000000000009"/>
    <x v="0"/>
  </r>
  <r>
    <x v="0"/>
    <n v="1185732"/>
    <x v="221"/>
    <x v="1"/>
    <x v="32"/>
    <s v="Jackson"/>
    <x v="5"/>
    <n v="25"/>
    <n v="425"/>
    <x v="612"/>
    <n v="53125"/>
    <n v="0.5"/>
    <x v="2"/>
    <x v="2"/>
    <x v="1"/>
    <n v="250"/>
    <n v="125"/>
    <n v="125"/>
    <x v="0"/>
  </r>
  <r>
    <x v="0"/>
    <n v="1185732"/>
    <x v="240"/>
    <x v="1"/>
    <x v="32"/>
    <s v="Jackson"/>
    <x v="0"/>
    <n v="25"/>
    <n v="675"/>
    <x v="156"/>
    <n v="67500"/>
    <n v="0.4"/>
    <x v="2"/>
    <x v="3"/>
    <x v="1"/>
    <n v="250"/>
    <n v="100"/>
    <n v="150"/>
    <x v="0"/>
  </r>
  <r>
    <x v="0"/>
    <n v="1185732"/>
    <x v="240"/>
    <x v="1"/>
    <x v="32"/>
    <s v="Jackson"/>
    <x v="1"/>
    <n v="25"/>
    <n v="375"/>
    <x v="512"/>
    <n v="32812.5"/>
    <n v="0.35"/>
    <x v="2"/>
    <x v="3"/>
    <x v="1"/>
    <n v="250"/>
    <n v="87.5"/>
    <n v="162.5"/>
    <x v="0"/>
  </r>
  <r>
    <x v="0"/>
    <n v="1185732"/>
    <x v="240"/>
    <x v="1"/>
    <x v="32"/>
    <s v="Jackson"/>
    <x v="2"/>
    <n v="15.000000000000002"/>
    <n v="375"/>
    <x v="457"/>
    <n v="22500.000000000004"/>
    <n v="0.4"/>
    <x v="2"/>
    <x v="3"/>
    <x v="1"/>
    <n v="150.00000000000003"/>
    <n v="60.000000000000007"/>
    <n v="90"/>
    <x v="0"/>
  </r>
  <r>
    <x v="0"/>
    <n v="1185732"/>
    <x v="240"/>
    <x v="1"/>
    <x v="32"/>
    <s v="Jackson"/>
    <x v="3"/>
    <n v="19.999999999999996"/>
    <n v="300"/>
    <x v="613"/>
    <n v="24000"/>
    <n v="0.4"/>
    <x v="2"/>
    <x v="3"/>
    <x v="1"/>
    <n v="199.99999999999997"/>
    <n v="80"/>
    <n v="119.99999999999997"/>
    <x v="0"/>
  </r>
  <r>
    <x v="0"/>
    <n v="1185732"/>
    <x v="240"/>
    <x v="1"/>
    <x v="32"/>
    <s v="Jackson"/>
    <x v="4"/>
    <n v="40"/>
    <n v="325"/>
    <x v="197"/>
    <n v="45500"/>
    <n v="0.35"/>
    <x v="2"/>
    <x v="3"/>
    <x v="1"/>
    <n v="400"/>
    <n v="140"/>
    <n v="260"/>
    <x v="0"/>
  </r>
  <r>
    <x v="0"/>
    <n v="1185732"/>
    <x v="240"/>
    <x v="1"/>
    <x v="32"/>
    <s v="Jackson"/>
    <x v="5"/>
    <n v="30.000000000000004"/>
    <n v="475"/>
    <x v="614"/>
    <n v="71250.000000000015"/>
    <n v="0.5"/>
    <x v="2"/>
    <x v="3"/>
    <x v="1"/>
    <n v="300.00000000000006"/>
    <n v="150.00000000000003"/>
    <n v="150.00000000000003"/>
    <x v="0"/>
  </r>
  <r>
    <x v="0"/>
    <n v="1185732"/>
    <x v="269"/>
    <x v="1"/>
    <x v="32"/>
    <s v="Jackson"/>
    <x v="0"/>
    <n v="40"/>
    <n v="745"/>
    <x v="615"/>
    <n v="119200"/>
    <n v="0.4"/>
    <x v="2"/>
    <x v="4"/>
    <x v="1"/>
    <n v="400"/>
    <n v="160"/>
    <n v="240"/>
    <x v="0"/>
  </r>
  <r>
    <x v="0"/>
    <n v="1185732"/>
    <x v="269"/>
    <x v="1"/>
    <x v="32"/>
    <s v="Jackson"/>
    <x v="1"/>
    <n v="40"/>
    <n v="450"/>
    <x v="210"/>
    <n v="62999.999999999993"/>
    <n v="0.35"/>
    <x v="2"/>
    <x v="4"/>
    <x v="1"/>
    <n v="400"/>
    <n v="139.99999999999997"/>
    <n v="260"/>
    <x v="0"/>
  </r>
  <r>
    <x v="0"/>
    <n v="1185732"/>
    <x v="269"/>
    <x v="1"/>
    <x v="32"/>
    <s v="Jackson"/>
    <x v="2"/>
    <n v="35"/>
    <n v="425"/>
    <x v="159"/>
    <n v="59500"/>
    <n v="0.4"/>
    <x v="2"/>
    <x v="4"/>
    <x v="1"/>
    <n v="350"/>
    <n v="140"/>
    <n v="210"/>
    <x v="0"/>
  </r>
  <r>
    <x v="0"/>
    <n v="1185732"/>
    <x v="269"/>
    <x v="1"/>
    <x v="32"/>
    <s v="Jackson"/>
    <x v="3"/>
    <n v="35"/>
    <n v="375"/>
    <x v="333"/>
    <n v="52500"/>
    <n v="0.4"/>
    <x v="2"/>
    <x v="4"/>
    <x v="1"/>
    <n v="350"/>
    <n v="140"/>
    <n v="210"/>
    <x v="0"/>
  </r>
  <r>
    <x v="0"/>
    <n v="1185732"/>
    <x v="269"/>
    <x v="1"/>
    <x v="32"/>
    <s v="Jackson"/>
    <x v="4"/>
    <n v="44.999999999999993"/>
    <n v="400"/>
    <x v="521"/>
    <n v="62999.999999999985"/>
    <n v="0.35"/>
    <x v="2"/>
    <x v="4"/>
    <x v="1"/>
    <n v="449.99999999999994"/>
    <n v="157.49999999999997"/>
    <n v="292.49999999999994"/>
    <x v="0"/>
  </r>
  <r>
    <x v="0"/>
    <n v="1185732"/>
    <x v="269"/>
    <x v="1"/>
    <x v="32"/>
    <s v="Jackson"/>
    <x v="5"/>
    <n v="49.999999999999993"/>
    <n v="500"/>
    <x v="616"/>
    <n v="124999.99999999999"/>
    <n v="0.5"/>
    <x v="2"/>
    <x v="4"/>
    <x v="1"/>
    <n v="499.99999999999994"/>
    <n v="249.99999999999997"/>
    <n v="249.99999999999997"/>
    <x v="0"/>
  </r>
  <r>
    <x v="0"/>
    <n v="1185732"/>
    <x v="302"/>
    <x v="1"/>
    <x v="32"/>
    <s v="Jackson"/>
    <x v="0"/>
    <n v="44.999999999999993"/>
    <n v="750"/>
    <x v="617"/>
    <n v="134999.99999999997"/>
    <n v="0.4"/>
    <x v="2"/>
    <x v="11"/>
    <x v="1"/>
    <n v="449.99999999999994"/>
    <n v="179.99999999999997"/>
    <n v="269.99999999999994"/>
    <x v="0"/>
  </r>
  <r>
    <x v="0"/>
    <n v="1185732"/>
    <x v="302"/>
    <x v="1"/>
    <x v="32"/>
    <s v="Jackson"/>
    <x v="1"/>
    <n v="40"/>
    <n v="500"/>
    <x v="46"/>
    <n v="70000"/>
    <n v="0.35"/>
    <x v="2"/>
    <x v="11"/>
    <x v="1"/>
    <n v="400"/>
    <n v="140"/>
    <n v="260"/>
    <x v="0"/>
  </r>
  <r>
    <x v="0"/>
    <n v="1185732"/>
    <x v="302"/>
    <x v="1"/>
    <x v="32"/>
    <s v="Jackson"/>
    <x v="2"/>
    <n v="45"/>
    <n v="475"/>
    <x v="117"/>
    <n v="85500"/>
    <n v="0.4"/>
    <x v="2"/>
    <x v="11"/>
    <x v="1"/>
    <n v="450"/>
    <n v="180"/>
    <n v="270"/>
    <x v="0"/>
  </r>
  <r>
    <x v="0"/>
    <n v="1185732"/>
    <x v="302"/>
    <x v="1"/>
    <x v="32"/>
    <s v="Jackson"/>
    <x v="3"/>
    <n v="45"/>
    <n v="450"/>
    <x v="161"/>
    <n v="81000"/>
    <n v="0.4"/>
    <x v="2"/>
    <x v="11"/>
    <x v="1"/>
    <n v="450"/>
    <n v="180"/>
    <n v="270"/>
    <x v="0"/>
  </r>
  <r>
    <x v="0"/>
    <n v="1185732"/>
    <x v="302"/>
    <x v="1"/>
    <x v="32"/>
    <s v="Jackson"/>
    <x v="4"/>
    <n v="60"/>
    <n v="450"/>
    <x v="51"/>
    <n v="94500"/>
    <n v="0.35"/>
    <x v="2"/>
    <x v="11"/>
    <x v="1"/>
    <n v="600"/>
    <n v="210"/>
    <n v="390"/>
    <x v="0"/>
  </r>
  <r>
    <x v="0"/>
    <n v="1185732"/>
    <x v="302"/>
    <x v="1"/>
    <x v="32"/>
    <s v="Jackson"/>
    <x v="5"/>
    <n v="65"/>
    <n v="625"/>
    <x v="114"/>
    <n v="203125"/>
    <n v="0.5"/>
    <x v="2"/>
    <x v="11"/>
    <x v="1"/>
    <n v="650"/>
    <n v="325"/>
    <n v="325"/>
    <x v="0"/>
  </r>
  <r>
    <x v="0"/>
    <n v="1185732"/>
    <x v="330"/>
    <x v="1"/>
    <x v="32"/>
    <s v="Jackson"/>
    <x v="0"/>
    <n v="60"/>
    <n v="850"/>
    <x v="12"/>
    <n v="204000"/>
    <n v="0.4"/>
    <x v="2"/>
    <x v="5"/>
    <x v="1"/>
    <n v="600"/>
    <n v="240"/>
    <n v="360"/>
    <x v="0"/>
  </r>
  <r>
    <x v="1"/>
    <n v="1185732"/>
    <x v="330"/>
    <x v="1"/>
    <x v="32"/>
    <s v="Jackson"/>
    <x v="1"/>
    <n v="55.000000000000007"/>
    <n v="600"/>
    <x v="222"/>
    <n v="115500.00000000001"/>
    <n v="0.35"/>
    <x v="2"/>
    <x v="5"/>
    <x v="1"/>
    <n v="550.00000000000011"/>
    <n v="192.50000000000003"/>
    <n v="357.50000000000011"/>
    <x v="0"/>
  </r>
  <r>
    <x v="1"/>
    <n v="1185732"/>
    <x v="330"/>
    <x v="1"/>
    <x v="32"/>
    <s v="Jackson"/>
    <x v="2"/>
    <n v="50"/>
    <n v="525"/>
    <x v="47"/>
    <n v="105000"/>
    <n v="0.4"/>
    <x v="2"/>
    <x v="5"/>
    <x v="1"/>
    <n v="500"/>
    <n v="200"/>
    <n v="300"/>
    <x v="0"/>
  </r>
  <r>
    <x v="1"/>
    <n v="1185732"/>
    <x v="330"/>
    <x v="1"/>
    <x v="32"/>
    <s v="Jackson"/>
    <x v="3"/>
    <n v="50"/>
    <n v="475"/>
    <x v="343"/>
    <n v="95000"/>
    <n v="0.4"/>
    <x v="2"/>
    <x v="5"/>
    <x v="1"/>
    <n v="500"/>
    <n v="200"/>
    <n v="300"/>
    <x v="0"/>
  </r>
  <r>
    <x v="1"/>
    <n v="1185732"/>
    <x v="330"/>
    <x v="1"/>
    <x v="32"/>
    <s v="Jackson"/>
    <x v="4"/>
    <n v="60"/>
    <n v="500"/>
    <x v="60"/>
    <n v="105000"/>
    <n v="0.35"/>
    <x v="2"/>
    <x v="5"/>
    <x v="1"/>
    <n v="600"/>
    <n v="210"/>
    <n v="390"/>
    <x v="0"/>
  </r>
  <r>
    <x v="1"/>
    <n v="1185732"/>
    <x v="330"/>
    <x v="1"/>
    <x v="32"/>
    <s v="Jackson"/>
    <x v="5"/>
    <n v="65"/>
    <n v="675"/>
    <x v="83"/>
    <n v="219375"/>
    <n v="0.5"/>
    <x v="2"/>
    <x v="5"/>
    <x v="1"/>
    <n v="650"/>
    <n v="325"/>
    <n v="325"/>
    <x v="0"/>
  </r>
  <r>
    <x v="1"/>
    <n v="1185732"/>
    <x v="362"/>
    <x v="1"/>
    <x v="32"/>
    <s v="Jackson"/>
    <x v="0"/>
    <n v="60"/>
    <n v="825"/>
    <x v="14"/>
    <n v="198000"/>
    <n v="0.4"/>
    <x v="2"/>
    <x v="6"/>
    <x v="1"/>
    <n v="600"/>
    <n v="240"/>
    <n v="360"/>
    <x v="0"/>
  </r>
  <r>
    <x v="1"/>
    <n v="1185732"/>
    <x v="362"/>
    <x v="1"/>
    <x v="32"/>
    <s v="Jackson"/>
    <x v="1"/>
    <n v="55.000000000000007"/>
    <n v="600"/>
    <x v="222"/>
    <n v="115500.00000000001"/>
    <n v="0.35"/>
    <x v="2"/>
    <x v="6"/>
    <x v="1"/>
    <n v="550.00000000000011"/>
    <n v="192.50000000000003"/>
    <n v="357.50000000000011"/>
    <x v="0"/>
  </r>
  <r>
    <x v="1"/>
    <n v="1185732"/>
    <x v="362"/>
    <x v="1"/>
    <x v="32"/>
    <s v="Jackson"/>
    <x v="2"/>
    <n v="50"/>
    <n v="525"/>
    <x v="47"/>
    <n v="105000"/>
    <n v="0.4"/>
    <x v="2"/>
    <x v="6"/>
    <x v="1"/>
    <n v="500"/>
    <n v="200"/>
    <n v="300"/>
    <x v="0"/>
  </r>
  <r>
    <x v="1"/>
    <n v="1185732"/>
    <x v="362"/>
    <x v="1"/>
    <x v="32"/>
    <s v="Jackson"/>
    <x v="3"/>
    <n v="40"/>
    <n v="475"/>
    <x v="237"/>
    <n v="76000"/>
    <n v="0.4"/>
    <x v="2"/>
    <x v="6"/>
    <x v="1"/>
    <n v="400"/>
    <n v="160"/>
    <n v="240"/>
    <x v="0"/>
  </r>
  <r>
    <x v="1"/>
    <n v="1185732"/>
    <x v="362"/>
    <x v="1"/>
    <x v="32"/>
    <s v="Jackson"/>
    <x v="4"/>
    <n v="50"/>
    <n v="450"/>
    <x v="38"/>
    <n v="78750"/>
    <n v="0.35"/>
    <x v="2"/>
    <x v="6"/>
    <x v="1"/>
    <n v="500"/>
    <n v="175"/>
    <n v="325"/>
    <x v="0"/>
  </r>
  <r>
    <x v="1"/>
    <n v="1185732"/>
    <x v="362"/>
    <x v="1"/>
    <x v="32"/>
    <s v="Jackson"/>
    <x v="5"/>
    <n v="55.000000000000007"/>
    <n v="625"/>
    <x v="329"/>
    <n v="171875.00000000003"/>
    <n v="0.5"/>
    <x v="2"/>
    <x v="6"/>
    <x v="1"/>
    <n v="550.00000000000011"/>
    <n v="275.00000000000006"/>
    <n v="275.00000000000006"/>
    <x v="0"/>
  </r>
  <r>
    <x v="1"/>
    <n v="1185732"/>
    <x v="392"/>
    <x v="1"/>
    <x v="32"/>
    <s v="Jackson"/>
    <x v="0"/>
    <n v="50"/>
    <n v="725"/>
    <x v="78"/>
    <n v="145000"/>
    <n v="0.4"/>
    <x v="2"/>
    <x v="7"/>
    <x v="1"/>
    <n v="500"/>
    <n v="200"/>
    <n v="300"/>
    <x v="0"/>
  </r>
  <r>
    <x v="1"/>
    <n v="1185732"/>
    <x v="392"/>
    <x v="1"/>
    <x v="32"/>
    <s v="Jackson"/>
    <x v="1"/>
    <n v="45.000000000000014"/>
    <n v="525"/>
    <x v="557"/>
    <n v="82687.500000000029"/>
    <n v="0.35"/>
    <x v="2"/>
    <x v="7"/>
    <x v="1"/>
    <n v="450.00000000000017"/>
    <n v="157.50000000000006"/>
    <n v="292.50000000000011"/>
    <x v="0"/>
  </r>
  <r>
    <x v="1"/>
    <n v="1185732"/>
    <x v="392"/>
    <x v="1"/>
    <x v="32"/>
    <s v="Jackson"/>
    <x v="2"/>
    <n v="20.000000000000007"/>
    <n v="425"/>
    <x v="523"/>
    <n v="34000.000000000015"/>
    <n v="0.4"/>
    <x v="2"/>
    <x v="7"/>
    <x v="1"/>
    <n v="200.00000000000006"/>
    <n v="80.000000000000028"/>
    <n v="120.00000000000003"/>
    <x v="0"/>
  </r>
  <r>
    <x v="1"/>
    <n v="1185732"/>
    <x v="392"/>
    <x v="1"/>
    <x v="32"/>
    <s v="Jackson"/>
    <x v="3"/>
    <n v="20.000000000000007"/>
    <n v="400"/>
    <x v="516"/>
    <n v="32000.000000000015"/>
    <n v="0.4"/>
    <x v="2"/>
    <x v="7"/>
    <x v="1"/>
    <n v="200.00000000000009"/>
    <n v="80.000000000000043"/>
    <n v="120.00000000000004"/>
    <x v="0"/>
  </r>
  <r>
    <x v="1"/>
    <n v="1185732"/>
    <x v="392"/>
    <x v="1"/>
    <x v="32"/>
    <s v="Jackson"/>
    <x v="4"/>
    <n v="30.000000000000004"/>
    <n v="400"/>
    <x v="202"/>
    <n v="42000"/>
    <n v="0.35"/>
    <x v="2"/>
    <x v="7"/>
    <x v="1"/>
    <n v="300.00000000000006"/>
    <n v="105"/>
    <n v="195.00000000000003"/>
    <x v="0"/>
  </r>
  <r>
    <x v="1"/>
    <n v="1185732"/>
    <x v="392"/>
    <x v="1"/>
    <x v="32"/>
    <s v="Jackson"/>
    <x v="5"/>
    <n v="35.000000000000007"/>
    <n v="500"/>
    <x v="499"/>
    <n v="87500.000000000015"/>
    <n v="0.5"/>
    <x v="2"/>
    <x v="7"/>
    <x v="1"/>
    <n v="350.00000000000006"/>
    <n v="175.00000000000003"/>
    <n v="175.00000000000003"/>
    <x v="0"/>
  </r>
  <r>
    <x v="1"/>
    <n v="1185732"/>
    <x v="424"/>
    <x v="1"/>
    <x v="32"/>
    <s v="Jackson"/>
    <x v="0"/>
    <n v="35.000000000000007"/>
    <n v="675"/>
    <x v="602"/>
    <n v="94500.000000000029"/>
    <n v="0.4"/>
    <x v="2"/>
    <x v="8"/>
    <x v="1"/>
    <n v="350.00000000000011"/>
    <n v="140.00000000000006"/>
    <n v="210.00000000000006"/>
    <x v="0"/>
  </r>
  <r>
    <x v="1"/>
    <n v="1185732"/>
    <x v="424"/>
    <x v="1"/>
    <x v="32"/>
    <s v="Jackson"/>
    <x v="1"/>
    <n v="25.000000000000011"/>
    <n v="500"/>
    <x v="603"/>
    <n v="43750.000000000015"/>
    <n v="0.35"/>
    <x v="2"/>
    <x v="8"/>
    <x v="1"/>
    <n v="250.00000000000011"/>
    <n v="87.500000000000028"/>
    <n v="162.50000000000009"/>
    <x v="0"/>
  </r>
  <r>
    <x v="1"/>
    <n v="1185732"/>
    <x v="424"/>
    <x v="1"/>
    <x v="32"/>
    <s v="Jackson"/>
    <x v="2"/>
    <n v="25.000000000000011"/>
    <n v="375"/>
    <x v="618"/>
    <n v="37500.000000000022"/>
    <n v="0.4"/>
    <x v="2"/>
    <x v="8"/>
    <x v="1"/>
    <n v="250.00000000000011"/>
    <n v="100.00000000000006"/>
    <n v="150.00000000000006"/>
    <x v="0"/>
  </r>
  <r>
    <x v="1"/>
    <n v="1185732"/>
    <x v="424"/>
    <x v="1"/>
    <x v="32"/>
    <s v="Jackson"/>
    <x v="3"/>
    <n v="25.000000000000011"/>
    <n v="350"/>
    <x v="619"/>
    <n v="35000.000000000022"/>
    <n v="0.4"/>
    <x v="2"/>
    <x v="8"/>
    <x v="1"/>
    <n v="250.00000000000011"/>
    <n v="100.00000000000006"/>
    <n v="150.00000000000006"/>
    <x v="0"/>
  </r>
  <r>
    <x v="1"/>
    <n v="1185732"/>
    <x v="424"/>
    <x v="1"/>
    <x v="32"/>
    <s v="Jackson"/>
    <x v="4"/>
    <n v="35.000000000000007"/>
    <n v="350"/>
    <x v="620"/>
    <n v="42875.000000000007"/>
    <n v="0.35"/>
    <x v="2"/>
    <x v="8"/>
    <x v="1"/>
    <n v="350.00000000000006"/>
    <n v="122.50000000000001"/>
    <n v="227.50000000000009"/>
    <x v="0"/>
  </r>
  <r>
    <x v="2"/>
    <n v="1185732"/>
    <x v="424"/>
    <x v="1"/>
    <x v="32"/>
    <s v="Jackson"/>
    <x v="5"/>
    <n v="35"/>
    <n v="475"/>
    <x v="158"/>
    <n v="83125"/>
    <n v="0.5"/>
    <x v="2"/>
    <x v="8"/>
    <x v="1"/>
    <n v="350"/>
    <n v="175"/>
    <n v="175"/>
    <x v="0"/>
  </r>
  <r>
    <x v="2"/>
    <n v="1185732"/>
    <x v="454"/>
    <x v="1"/>
    <x v="32"/>
    <s v="Jackson"/>
    <x v="0"/>
    <n v="30.000000000000011"/>
    <n v="625"/>
    <x v="339"/>
    <n v="75000.000000000029"/>
    <n v="0.4"/>
    <x v="2"/>
    <x v="9"/>
    <x v="1"/>
    <n v="300.00000000000011"/>
    <n v="120.00000000000004"/>
    <n v="180.00000000000006"/>
    <x v="0"/>
  </r>
  <r>
    <x v="2"/>
    <n v="1185732"/>
    <x v="454"/>
    <x v="1"/>
    <x v="32"/>
    <s v="Jackson"/>
    <x v="1"/>
    <n v="20.000000000000011"/>
    <n v="450"/>
    <x v="621"/>
    <n v="31500.000000000015"/>
    <n v="0.35"/>
    <x v="2"/>
    <x v="9"/>
    <x v="1"/>
    <n v="200.00000000000009"/>
    <n v="70.000000000000028"/>
    <n v="130.00000000000006"/>
    <x v="0"/>
  </r>
  <r>
    <x v="2"/>
    <n v="1185732"/>
    <x v="454"/>
    <x v="1"/>
    <x v="32"/>
    <s v="Jackson"/>
    <x v="2"/>
    <n v="30.000000000000014"/>
    <n v="395"/>
    <x v="622"/>
    <n v="47400.000000000029"/>
    <n v="0.4"/>
    <x v="2"/>
    <x v="9"/>
    <x v="1"/>
    <n v="300.00000000000017"/>
    <n v="120.00000000000007"/>
    <n v="180.00000000000009"/>
    <x v="0"/>
  </r>
  <r>
    <x v="2"/>
    <n v="1185732"/>
    <x v="454"/>
    <x v="1"/>
    <x v="32"/>
    <s v="Jackson"/>
    <x v="3"/>
    <n v="60.000000000000021"/>
    <n v="450"/>
    <x v="623"/>
    <n v="108000.00000000006"/>
    <n v="0.4"/>
    <x v="2"/>
    <x v="9"/>
    <x v="1"/>
    <n v="600.00000000000023"/>
    <n v="240.00000000000014"/>
    <n v="360.00000000000011"/>
    <x v="0"/>
  </r>
  <r>
    <x v="2"/>
    <n v="1185732"/>
    <x v="454"/>
    <x v="1"/>
    <x v="32"/>
    <s v="Jackson"/>
    <x v="4"/>
    <n v="75.000000000000014"/>
    <n v="425"/>
    <x v="262"/>
    <n v="111562.50000000001"/>
    <n v="0.35"/>
    <x v="2"/>
    <x v="9"/>
    <x v="1"/>
    <n v="750.00000000000011"/>
    <n v="262.50000000000006"/>
    <n v="487.50000000000011"/>
    <x v="0"/>
  </r>
  <r>
    <x v="2"/>
    <n v="1185732"/>
    <x v="454"/>
    <x v="1"/>
    <x v="32"/>
    <s v="Jackson"/>
    <x v="5"/>
    <n v="75"/>
    <n v="525"/>
    <x v="624"/>
    <n v="196875"/>
    <n v="0.5"/>
    <x v="2"/>
    <x v="9"/>
    <x v="1"/>
    <n v="750"/>
    <n v="375"/>
    <n v="375"/>
    <x v="0"/>
  </r>
  <r>
    <x v="2"/>
    <n v="1185732"/>
    <x v="483"/>
    <x v="1"/>
    <x v="32"/>
    <s v="Jackson"/>
    <x v="0"/>
    <n v="70"/>
    <n v="775"/>
    <x v="103"/>
    <n v="217000"/>
    <n v="0.4"/>
    <x v="2"/>
    <x v="10"/>
    <x v="1"/>
    <n v="700"/>
    <n v="280"/>
    <n v="420"/>
    <x v="0"/>
  </r>
  <r>
    <x v="2"/>
    <n v="1185732"/>
    <x v="483"/>
    <x v="1"/>
    <x v="32"/>
    <s v="Jackson"/>
    <x v="1"/>
    <n v="60.000000000000007"/>
    <n v="575"/>
    <x v="226"/>
    <n v="120750.00000000001"/>
    <n v="0.35"/>
    <x v="2"/>
    <x v="10"/>
    <x v="1"/>
    <n v="600.00000000000011"/>
    <n v="210.00000000000003"/>
    <n v="390.00000000000011"/>
    <x v="0"/>
  </r>
  <r>
    <x v="2"/>
    <n v="1185732"/>
    <x v="483"/>
    <x v="1"/>
    <x v="32"/>
    <s v="Jackson"/>
    <x v="2"/>
    <n v="60.000000000000007"/>
    <n v="525"/>
    <x v="255"/>
    <n v="126000.00000000003"/>
    <n v="0.4"/>
    <x v="2"/>
    <x v="10"/>
    <x v="1"/>
    <n v="600.00000000000011"/>
    <n v="240.00000000000006"/>
    <n v="360.00000000000006"/>
    <x v="0"/>
  </r>
  <r>
    <x v="2"/>
    <n v="1185732"/>
    <x v="483"/>
    <x v="1"/>
    <x v="32"/>
    <s v="Jackson"/>
    <x v="3"/>
    <n v="60.000000000000007"/>
    <n v="475"/>
    <x v="232"/>
    <n v="114000.00000000003"/>
    <n v="0.4"/>
    <x v="2"/>
    <x v="10"/>
    <x v="1"/>
    <n v="600.00000000000011"/>
    <n v="240.00000000000006"/>
    <n v="360.00000000000006"/>
    <x v="0"/>
  </r>
  <r>
    <x v="2"/>
    <n v="1185732"/>
    <x v="483"/>
    <x v="1"/>
    <x v="32"/>
    <s v="Jackson"/>
    <x v="4"/>
    <n v="70"/>
    <n v="475"/>
    <x v="206"/>
    <n v="116374.99999999999"/>
    <n v="0.35"/>
    <x v="2"/>
    <x v="10"/>
    <x v="1"/>
    <n v="700"/>
    <n v="244.99999999999997"/>
    <n v="455"/>
    <x v="0"/>
  </r>
  <r>
    <x v="2"/>
    <n v="1185732"/>
    <x v="483"/>
    <x v="1"/>
    <x v="32"/>
    <s v="Jackson"/>
    <x v="5"/>
    <n v="75"/>
    <n v="575"/>
    <x v="275"/>
    <n v="215625"/>
    <n v="0.5"/>
    <x v="2"/>
    <x v="10"/>
    <x v="1"/>
    <n v="750"/>
    <n v="375"/>
    <n v="375"/>
    <x v="0"/>
  </r>
  <r>
    <x v="2"/>
    <n v="1197831"/>
    <x v="187"/>
    <x v="1"/>
    <x v="32"/>
    <s v="Jackson"/>
    <x v="0"/>
    <n v="25.000000000000007"/>
    <n v="650"/>
    <x v="625"/>
    <n v="65000.000000000029"/>
    <n v="0.4"/>
    <x v="2"/>
    <x v="0"/>
    <x v="1"/>
    <n v="250.00000000000009"/>
    <n v="100.00000000000004"/>
    <n v="150.00000000000006"/>
    <x v="0"/>
  </r>
  <r>
    <x v="2"/>
    <n v="1197831"/>
    <x v="187"/>
    <x v="1"/>
    <x v="32"/>
    <s v="Jackson"/>
    <x v="1"/>
    <n v="25.000000000000007"/>
    <n v="450"/>
    <x v="537"/>
    <n v="39375.000000000007"/>
    <n v="0.35"/>
    <x v="2"/>
    <x v="0"/>
    <x v="1"/>
    <n v="250.00000000000006"/>
    <n v="87.500000000000014"/>
    <n v="162.50000000000006"/>
    <x v="0"/>
  </r>
  <r>
    <x v="2"/>
    <n v="1197831"/>
    <x v="187"/>
    <x v="1"/>
    <x v="32"/>
    <s v="Jackson"/>
    <x v="2"/>
    <n v="15.000000000000007"/>
    <n v="450"/>
    <x v="626"/>
    <n v="27000.000000000015"/>
    <n v="0.4"/>
    <x v="2"/>
    <x v="0"/>
    <x v="1"/>
    <n v="150.00000000000006"/>
    <n v="60.000000000000036"/>
    <n v="90.000000000000028"/>
    <x v="0"/>
  </r>
  <r>
    <x v="2"/>
    <n v="1197831"/>
    <x v="187"/>
    <x v="1"/>
    <x v="32"/>
    <s v="Jackson"/>
    <x v="3"/>
    <n v="20"/>
    <n v="300"/>
    <x v="129"/>
    <n v="24000"/>
    <n v="0.4"/>
    <x v="2"/>
    <x v="0"/>
    <x v="1"/>
    <n v="200"/>
    <n v="80"/>
    <n v="120"/>
    <x v="0"/>
  </r>
  <r>
    <x v="2"/>
    <n v="1197831"/>
    <x v="187"/>
    <x v="1"/>
    <x v="32"/>
    <s v="Jackson"/>
    <x v="4"/>
    <n v="35"/>
    <n v="350"/>
    <x v="208"/>
    <n v="42875"/>
    <n v="0.35"/>
    <x v="2"/>
    <x v="0"/>
    <x v="1"/>
    <n v="350"/>
    <n v="122.5"/>
    <n v="227.5"/>
    <x v="0"/>
  </r>
  <r>
    <x v="2"/>
    <n v="1197831"/>
    <x v="187"/>
    <x v="1"/>
    <x v="32"/>
    <s v="Jackson"/>
    <x v="5"/>
    <n v="25.000000000000007"/>
    <n v="450"/>
    <x v="537"/>
    <n v="45000.000000000015"/>
    <n v="0.4"/>
    <x v="2"/>
    <x v="0"/>
    <x v="1"/>
    <n v="250.00000000000006"/>
    <n v="100.00000000000003"/>
    <n v="150.00000000000003"/>
    <x v="0"/>
  </r>
  <r>
    <x v="2"/>
    <n v="1197831"/>
    <x v="695"/>
    <x v="1"/>
    <x v="32"/>
    <s v="Jackson"/>
    <x v="0"/>
    <n v="25.000000000000007"/>
    <n v="700"/>
    <x v="470"/>
    <n v="70000.000000000029"/>
    <n v="0.4"/>
    <x v="2"/>
    <x v="1"/>
    <x v="1"/>
    <n v="250.00000000000009"/>
    <n v="100.00000000000004"/>
    <n v="150.00000000000003"/>
    <x v="0"/>
  </r>
  <r>
    <x v="2"/>
    <n v="1197831"/>
    <x v="695"/>
    <x v="1"/>
    <x v="32"/>
    <s v="Jackson"/>
    <x v="1"/>
    <n v="25.000000000000007"/>
    <n v="350"/>
    <x v="493"/>
    <n v="30625.000000000007"/>
    <n v="0.35"/>
    <x v="2"/>
    <x v="1"/>
    <x v="1"/>
    <n v="250.00000000000009"/>
    <n v="87.500000000000014"/>
    <n v="162.50000000000006"/>
    <x v="0"/>
  </r>
  <r>
    <x v="2"/>
    <n v="1197831"/>
    <x v="695"/>
    <x v="1"/>
    <x v="32"/>
    <s v="Jackson"/>
    <x v="2"/>
    <n v="15.000000000000007"/>
    <n v="400"/>
    <x v="627"/>
    <n v="24000.000000000015"/>
    <n v="0.4"/>
    <x v="2"/>
    <x v="1"/>
    <x v="1"/>
    <n v="150.00000000000009"/>
    <n v="60.000000000000036"/>
    <n v="90.000000000000043"/>
    <x v="0"/>
  </r>
  <r>
    <x v="1"/>
    <n v="1197831"/>
    <x v="695"/>
    <x v="1"/>
    <x v="33"/>
    <s v="Little Rock"/>
    <x v="3"/>
    <n v="20"/>
    <n v="250"/>
    <x v="120"/>
    <n v="20000"/>
    <n v="0.4"/>
    <x v="2"/>
    <x v="1"/>
    <x v="1"/>
    <n v="200"/>
    <n v="80"/>
    <n v="120"/>
    <x v="0"/>
  </r>
  <r>
    <x v="1"/>
    <n v="1197831"/>
    <x v="695"/>
    <x v="1"/>
    <x v="33"/>
    <s v="Little Rock"/>
    <x v="4"/>
    <n v="35"/>
    <n v="325"/>
    <x v="166"/>
    <n v="39812.5"/>
    <n v="0.35"/>
    <x v="2"/>
    <x v="1"/>
    <x v="1"/>
    <n v="350"/>
    <n v="122.5"/>
    <n v="227.5"/>
    <x v="0"/>
  </r>
  <r>
    <x v="1"/>
    <n v="1197831"/>
    <x v="695"/>
    <x v="1"/>
    <x v="33"/>
    <s v="Little Rock"/>
    <x v="5"/>
    <n v="20"/>
    <n v="425"/>
    <x v="491"/>
    <n v="34000"/>
    <n v="0.4"/>
    <x v="2"/>
    <x v="1"/>
    <x v="1"/>
    <n v="200"/>
    <n v="80"/>
    <n v="120"/>
    <x v="0"/>
  </r>
  <r>
    <x v="1"/>
    <n v="1197831"/>
    <x v="224"/>
    <x v="1"/>
    <x v="33"/>
    <s v="Little Rock"/>
    <x v="0"/>
    <n v="20"/>
    <n v="645"/>
    <x v="628"/>
    <n v="51600"/>
    <n v="0.4"/>
    <x v="2"/>
    <x v="2"/>
    <x v="1"/>
    <n v="200"/>
    <n v="80"/>
    <n v="120"/>
    <x v="0"/>
  </r>
  <r>
    <x v="1"/>
    <n v="1197831"/>
    <x v="224"/>
    <x v="1"/>
    <x v="33"/>
    <s v="Little Rock"/>
    <x v="1"/>
    <n v="20"/>
    <n v="325"/>
    <x v="393"/>
    <n v="22750"/>
    <n v="0.35"/>
    <x v="2"/>
    <x v="2"/>
    <x v="1"/>
    <n v="200"/>
    <n v="70"/>
    <n v="130"/>
    <x v="0"/>
  </r>
  <r>
    <x v="1"/>
    <n v="1197831"/>
    <x v="224"/>
    <x v="1"/>
    <x v="33"/>
    <s v="Little Rock"/>
    <x v="2"/>
    <n v="10.000000000000002"/>
    <n v="350"/>
    <x v="528"/>
    <n v="14000.000000000004"/>
    <n v="0.4"/>
    <x v="2"/>
    <x v="2"/>
    <x v="1"/>
    <n v="100.00000000000001"/>
    <n v="40.000000000000007"/>
    <n v="60.000000000000007"/>
    <x v="1"/>
  </r>
  <r>
    <x v="1"/>
    <n v="1197831"/>
    <x v="224"/>
    <x v="1"/>
    <x v="33"/>
    <s v="Little Rock"/>
    <x v="3"/>
    <n v="19.999999999999996"/>
    <n v="200"/>
    <x v="629"/>
    <n v="15999.999999999998"/>
    <n v="0.4"/>
    <x v="2"/>
    <x v="2"/>
    <x v="1"/>
    <n v="199.99999999999997"/>
    <n v="79.999999999999986"/>
    <n v="119.99999999999996"/>
    <x v="0"/>
  </r>
  <r>
    <x v="1"/>
    <n v="1197831"/>
    <x v="224"/>
    <x v="1"/>
    <x v="33"/>
    <s v="Little Rock"/>
    <x v="4"/>
    <n v="35.000000000000007"/>
    <n v="250"/>
    <x v="630"/>
    <n v="30625.000000000004"/>
    <n v="0.35"/>
    <x v="2"/>
    <x v="2"/>
    <x v="1"/>
    <n v="350.00000000000006"/>
    <n v="122.50000000000001"/>
    <n v="227.50000000000006"/>
    <x v="0"/>
  </r>
  <r>
    <x v="1"/>
    <n v="1197831"/>
    <x v="224"/>
    <x v="1"/>
    <x v="33"/>
    <s v="Little Rock"/>
    <x v="5"/>
    <n v="25"/>
    <n v="350"/>
    <x v="132"/>
    <n v="35000"/>
    <n v="0.4"/>
    <x v="2"/>
    <x v="2"/>
    <x v="1"/>
    <n v="250"/>
    <n v="100"/>
    <n v="150"/>
    <x v="0"/>
  </r>
  <r>
    <x v="1"/>
    <n v="1197831"/>
    <x v="243"/>
    <x v="1"/>
    <x v="33"/>
    <s v="Little Rock"/>
    <x v="0"/>
    <n v="25"/>
    <n v="600"/>
    <x v="149"/>
    <n v="60000"/>
    <n v="0.4"/>
    <x v="2"/>
    <x v="3"/>
    <x v="1"/>
    <n v="250"/>
    <n v="100"/>
    <n v="150"/>
    <x v="0"/>
  </r>
  <r>
    <x v="1"/>
    <n v="1197831"/>
    <x v="243"/>
    <x v="1"/>
    <x v="33"/>
    <s v="Little Rock"/>
    <x v="1"/>
    <n v="25"/>
    <n v="300"/>
    <x v="127"/>
    <n v="26250"/>
    <n v="0.35"/>
    <x v="2"/>
    <x v="3"/>
    <x v="1"/>
    <n v="250"/>
    <n v="87.5"/>
    <n v="162.5"/>
    <x v="0"/>
  </r>
  <r>
    <x v="1"/>
    <n v="1197831"/>
    <x v="243"/>
    <x v="1"/>
    <x v="33"/>
    <s v="Little Rock"/>
    <x v="2"/>
    <n v="15.000000000000002"/>
    <n v="300"/>
    <x v="354"/>
    <n v="18000.000000000004"/>
    <n v="0.4"/>
    <x v="2"/>
    <x v="3"/>
    <x v="1"/>
    <n v="150.00000000000003"/>
    <n v="60.000000000000014"/>
    <n v="90.000000000000014"/>
    <x v="0"/>
  </r>
  <r>
    <x v="1"/>
    <n v="1197831"/>
    <x v="243"/>
    <x v="1"/>
    <x v="33"/>
    <s v="Little Rock"/>
    <x v="3"/>
    <n v="19.999999999999996"/>
    <n v="225"/>
    <x v="631"/>
    <n v="17999.999999999996"/>
    <n v="0.4"/>
    <x v="2"/>
    <x v="3"/>
    <x v="1"/>
    <n v="199.99999999999997"/>
    <n v="79.999999999999986"/>
    <n v="119.99999999999999"/>
    <x v="0"/>
  </r>
  <r>
    <x v="1"/>
    <n v="1197831"/>
    <x v="243"/>
    <x v="1"/>
    <x v="33"/>
    <s v="Little Rock"/>
    <x v="4"/>
    <n v="40"/>
    <n v="250"/>
    <x v="124"/>
    <n v="35000"/>
    <n v="0.35"/>
    <x v="2"/>
    <x v="3"/>
    <x v="1"/>
    <n v="400"/>
    <n v="140"/>
    <n v="260"/>
    <x v="0"/>
  </r>
  <r>
    <x v="1"/>
    <n v="1197831"/>
    <x v="243"/>
    <x v="1"/>
    <x v="33"/>
    <s v="Little Rock"/>
    <x v="5"/>
    <n v="30.000000000000004"/>
    <n v="400"/>
    <x v="202"/>
    <n v="48000.000000000007"/>
    <n v="0.4"/>
    <x v="2"/>
    <x v="3"/>
    <x v="1"/>
    <n v="300.00000000000006"/>
    <n v="120.00000000000001"/>
    <n v="180"/>
    <x v="0"/>
  </r>
  <r>
    <x v="1"/>
    <n v="1197831"/>
    <x v="272"/>
    <x v="1"/>
    <x v="33"/>
    <s v="Little Rock"/>
    <x v="0"/>
    <n v="40"/>
    <n v="670"/>
    <x v="632"/>
    <n v="107200"/>
    <n v="0.4"/>
    <x v="2"/>
    <x v="4"/>
    <x v="1"/>
    <n v="400"/>
    <n v="160"/>
    <n v="240"/>
    <x v="0"/>
  </r>
  <r>
    <x v="1"/>
    <n v="1197831"/>
    <x v="272"/>
    <x v="1"/>
    <x v="33"/>
    <s v="Little Rock"/>
    <x v="1"/>
    <n v="40"/>
    <n v="375"/>
    <x v="149"/>
    <n v="52500"/>
    <n v="0.35"/>
    <x v="2"/>
    <x v="4"/>
    <x v="1"/>
    <n v="400"/>
    <n v="140"/>
    <n v="260"/>
    <x v="0"/>
  </r>
  <r>
    <x v="1"/>
    <n v="1197831"/>
    <x v="272"/>
    <x v="1"/>
    <x v="33"/>
    <s v="Little Rock"/>
    <x v="2"/>
    <n v="35"/>
    <n v="350"/>
    <x v="208"/>
    <n v="49000"/>
    <n v="0.4"/>
    <x v="2"/>
    <x v="4"/>
    <x v="1"/>
    <n v="350"/>
    <n v="140"/>
    <n v="210"/>
    <x v="0"/>
  </r>
  <r>
    <x v="1"/>
    <n v="1197831"/>
    <x v="272"/>
    <x v="1"/>
    <x v="33"/>
    <s v="Little Rock"/>
    <x v="3"/>
    <n v="35"/>
    <n v="300"/>
    <x v="204"/>
    <n v="42000"/>
    <n v="0.4"/>
    <x v="2"/>
    <x v="4"/>
    <x v="1"/>
    <n v="350"/>
    <n v="140"/>
    <n v="210"/>
    <x v="0"/>
  </r>
  <r>
    <x v="1"/>
    <n v="1197831"/>
    <x v="272"/>
    <x v="1"/>
    <x v="33"/>
    <s v="Little Rock"/>
    <x v="4"/>
    <n v="44.999999999999993"/>
    <n v="325"/>
    <x v="201"/>
    <n v="51187.499999999985"/>
    <n v="0.35"/>
    <x v="2"/>
    <x v="4"/>
    <x v="1"/>
    <n v="449.99999999999989"/>
    <n v="157.49999999999994"/>
    <n v="292.49999999999994"/>
    <x v="0"/>
  </r>
  <r>
    <x v="1"/>
    <n v="1197831"/>
    <x v="272"/>
    <x v="1"/>
    <x v="33"/>
    <s v="Little Rock"/>
    <x v="5"/>
    <n v="44.999999999999993"/>
    <n v="425"/>
    <x v="633"/>
    <n v="76499.999999999985"/>
    <n v="0.4"/>
    <x v="2"/>
    <x v="4"/>
    <x v="1"/>
    <n v="449.99999999999994"/>
    <n v="179.99999999999997"/>
    <n v="269.99999999999994"/>
    <x v="0"/>
  </r>
  <r>
    <x v="1"/>
    <n v="1197831"/>
    <x v="305"/>
    <x v="1"/>
    <x v="33"/>
    <s v="Little Rock"/>
    <x v="0"/>
    <n v="40"/>
    <n v="675"/>
    <x v="51"/>
    <n v="108000"/>
    <n v="0.4"/>
    <x v="2"/>
    <x v="11"/>
    <x v="1"/>
    <n v="400"/>
    <n v="160"/>
    <n v="240"/>
    <x v="0"/>
  </r>
  <r>
    <x v="1"/>
    <n v="1197831"/>
    <x v="305"/>
    <x v="1"/>
    <x v="33"/>
    <s v="Little Rock"/>
    <x v="1"/>
    <n v="35"/>
    <n v="425"/>
    <x v="159"/>
    <n v="52062.5"/>
    <n v="0.35"/>
    <x v="2"/>
    <x v="11"/>
    <x v="1"/>
    <n v="350"/>
    <n v="122.5"/>
    <n v="227.5"/>
    <x v="0"/>
  </r>
  <r>
    <x v="1"/>
    <n v="1197831"/>
    <x v="305"/>
    <x v="1"/>
    <x v="33"/>
    <s v="Little Rock"/>
    <x v="2"/>
    <n v="40"/>
    <n v="400"/>
    <x v="175"/>
    <n v="64000"/>
    <n v="0.4"/>
    <x v="2"/>
    <x v="11"/>
    <x v="1"/>
    <n v="400"/>
    <n v="160"/>
    <n v="240"/>
    <x v="0"/>
  </r>
  <r>
    <x v="1"/>
    <n v="1197831"/>
    <x v="305"/>
    <x v="1"/>
    <x v="33"/>
    <s v="Little Rock"/>
    <x v="3"/>
    <n v="40"/>
    <n v="375"/>
    <x v="149"/>
    <n v="60000"/>
    <n v="0.4"/>
    <x v="2"/>
    <x v="11"/>
    <x v="1"/>
    <n v="400"/>
    <n v="160"/>
    <n v="240"/>
    <x v="0"/>
  </r>
  <r>
    <x v="1"/>
    <n v="1197831"/>
    <x v="305"/>
    <x v="1"/>
    <x v="33"/>
    <s v="Little Rock"/>
    <x v="4"/>
    <n v="54.999999999999993"/>
    <n v="375"/>
    <x v="213"/>
    <n v="72187.499999999985"/>
    <n v="0.35"/>
    <x v="2"/>
    <x v="11"/>
    <x v="1"/>
    <n v="549.99999999999989"/>
    <n v="192.49999999999997"/>
    <n v="357.5"/>
    <x v="0"/>
  </r>
  <r>
    <x v="1"/>
    <n v="1197831"/>
    <x v="305"/>
    <x v="1"/>
    <x v="33"/>
    <s v="Little Rock"/>
    <x v="5"/>
    <n v="60"/>
    <n v="550"/>
    <x v="77"/>
    <n v="132000"/>
    <n v="0.4"/>
    <x v="2"/>
    <x v="11"/>
    <x v="1"/>
    <n v="600"/>
    <n v="240"/>
    <n v="360"/>
    <x v="0"/>
  </r>
  <r>
    <x v="1"/>
    <n v="1197831"/>
    <x v="333"/>
    <x v="1"/>
    <x v="33"/>
    <s v="Little Rock"/>
    <x v="0"/>
    <n v="54.999999999999993"/>
    <n v="775"/>
    <x v="461"/>
    <n v="170500"/>
    <n v="0.4"/>
    <x v="2"/>
    <x v="5"/>
    <x v="1"/>
    <n v="549.99999999999989"/>
    <n v="220"/>
    <n v="329.99999999999994"/>
    <x v="0"/>
  </r>
  <r>
    <x v="1"/>
    <n v="1197831"/>
    <x v="333"/>
    <x v="1"/>
    <x v="33"/>
    <s v="Little Rock"/>
    <x v="1"/>
    <n v="50"/>
    <n v="525"/>
    <x v="47"/>
    <n v="91875"/>
    <n v="0.35"/>
    <x v="2"/>
    <x v="5"/>
    <x v="1"/>
    <n v="500"/>
    <n v="175"/>
    <n v="325"/>
    <x v="0"/>
  </r>
  <r>
    <x v="1"/>
    <n v="1197831"/>
    <x v="333"/>
    <x v="1"/>
    <x v="33"/>
    <s v="Little Rock"/>
    <x v="2"/>
    <n v="45"/>
    <n v="450"/>
    <x v="161"/>
    <n v="81000"/>
    <n v="0.4"/>
    <x v="2"/>
    <x v="5"/>
    <x v="1"/>
    <n v="450"/>
    <n v="180"/>
    <n v="270"/>
    <x v="0"/>
  </r>
  <r>
    <x v="1"/>
    <n v="1197831"/>
    <x v="333"/>
    <x v="1"/>
    <x v="33"/>
    <s v="Little Rock"/>
    <x v="3"/>
    <n v="45"/>
    <n v="400"/>
    <x v="210"/>
    <n v="72000"/>
    <n v="0.4"/>
    <x v="2"/>
    <x v="5"/>
    <x v="1"/>
    <n v="450"/>
    <n v="180"/>
    <n v="270"/>
    <x v="0"/>
  </r>
  <r>
    <x v="1"/>
    <n v="1197831"/>
    <x v="333"/>
    <x v="1"/>
    <x v="33"/>
    <s v="Little Rock"/>
    <x v="4"/>
    <n v="60"/>
    <n v="425"/>
    <x v="144"/>
    <n v="89250"/>
    <n v="0.35"/>
    <x v="2"/>
    <x v="5"/>
    <x v="1"/>
    <n v="600"/>
    <n v="210"/>
    <n v="390"/>
    <x v="0"/>
  </r>
  <r>
    <x v="1"/>
    <n v="1197831"/>
    <x v="333"/>
    <x v="1"/>
    <x v="33"/>
    <s v="Little Rock"/>
    <x v="5"/>
    <n v="65"/>
    <n v="600"/>
    <x v="87"/>
    <n v="156000"/>
    <n v="0.4"/>
    <x v="2"/>
    <x v="5"/>
    <x v="1"/>
    <n v="650"/>
    <n v="260"/>
    <n v="390"/>
    <x v="0"/>
  </r>
  <r>
    <x v="1"/>
    <n v="1197831"/>
    <x v="365"/>
    <x v="1"/>
    <x v="33"/>
    <s v="Little Rock"/>
    <x v="0"/>
    <n v="60"/>
    <n v="750"/>
    <x v="6"/>
    <n v="180000"/>
    <n v="0.4"/>
    <x v="2"/>
    <x v="6"/>
    <x v="1"/>
    <n v="600"/>
    <n v="240"/>
    <n v="360"/>
    <x v="0"/>
  </r>
  <r>
    <x v="1"/>
    <n v="1197831"/>
    <x v="365"/>
    <x v="1"/>
    <x v="33"/>
    <s v="Little Rock"/>
    <x v="1"/>
    <n v="55.000000000000007"/>
    <n v="525"/>
    <x v="171"/>
    <n v="101062.50000000001"/>
    <n v="0.35"/>
    <x v="2"/>
    <x v="6"/>
    <x v="1"/>
    <n v="550.00000000000011"/>
    <n v="192.50000000000003"/>
    <n v="357.50000000000011"/>
    <x v="0"/>
  </r>
  <r>
    <x v="1"/>
    <n v="1197831"/>
    <x v="365"/>
    <x v="1"/>
    <x v="33"/>
    <s v="Little Rock"/>
    <x v="2"/>
    <n v="50"/>
    <n v="450"/>
    <x v="38"/>
    <n v="90000"/>
    <n v="0.4"/>
    <x v="2"/>
    <x v="6"/>
    <x v="1"/>
    <n v="500"/>
    <n v="200"/>
    <n v="300"/>
    <x v="0"/>
  </r>
  <r>
    <x v="1"/>
    <n v="1197831"/>
    <x v="365"/>
    <x v="1"/>
    <x v="33"/>
    <s v="Little Rock"/>
    <x v="3"/>
    <n v="40"/>
    <n v="400"/>
    <x v="175"/>
    <n v="64000"/>
    <n v="0.4"/>
    <x v="2"/>
    <x v="6"/>
    <x v="1"/>
    <n v="400"/>
    <n v="160"/>
    <n v="240"/>
    <x v="0"/>
  </r>
  <r>
    <x v="1"/>
    <n v="1197831"/>
    <x v="365"/>
    <x v="1"/>
    <x v="33"/>
    <s v="Little Rock"/>
    <x v="4"/>
    <n v="50"/>
    <n v="375"/>
    <x v="205"/>
    <n v="65625"/>
    <n v="0.35"/>
    <x v="2"/>
    <x v="6"/>
    <x v="1"/>
    <n v="500"/>
    <n v="175"/>
    <n v="325"/>
    <x v="0"/>
  </r>
  <r>
    <x v="1"/>
    <n v="1197831"/>
    <x v="365"/>
    <x v="1"/>
    <x v="33"/>
    <s v="Little Rock"/>
    <x v="5"/>
    <n v="55.000000000000007"/>
    <n v="550"/>
    <x v="440"/>
    <n v="121000.00000000003"/>
    <n v="0.4"/>
    <x v="2"/>
    <x v="6"/>
    <x v="1"/>
    <n v="550.00000000000011"/>
    <n v="220.00000000000006"/>
    <n v="330.00000000000006"/>
    <x v="0"/>
  </r>
  <r>
    <x v="1"/>
    <n v="1197831"/>
    <x v="395"/>
    <x v="1"/>
    <x v="33"/>
    <s v="Little Rock"/>
    <x v="0"/>
    <n v="50"/>
    <n v="650"/>
    <x v="82"/>
    <n v="130000"/>
    <n v="0.4"/>
    <x v="2"/>
    <x v="7"/>
    <x v="1"/>
    <n v="500"/>
    <n v="200"/>
    <n v="300"/>
    <x v="0"/>
  </r>
  <r>
    <x v="1"/>
    <n v="1197831"/>
    <x v="395"/>
    <x v="1"/>
    <x v="33"/>
    <s v="Little Rock"/>
    <x v="1"/>
    <n v="40.000000000000014"/>
    <n v="450"/>
    <x v="538"/>
    <n v="63000.000000000015"/>
    <n v="0.35"/>
    <x v="2"/>
    <x v="7"/>
    <x v="1"/>
    <n v="400.00000000000011"/>
    <n v="140.00000000000003"/>
    <n v="260.00000000000011"/>
    <x v="0"/>
  </r>
  <r>
    <x v="1"/>
    <n v="1197831"/>
    <x v="395"/>
    <x v="1"/>
    <x v="33"/>
    <s v="Little Rock"/>
    <x v="2"/>
    <n v="15.000000000000007"/>
    <n v="350"/>
    <x v="634"/>
    <n v="21000.000000000011"/>
    <n v="0.4"/>
    <x v="2"/>
    <x v="7"/>
    <x v="1"/>
    <n v="150.00000000000006"/>
    <n v="60.000000000000028"/>
    <n v="90.000000000000028"/>
    <x v="0"/>
  </r>
  <r>
    <x v="1"/>
    <n v="1197831"/>
    <x v="395"/>
    <x v="1"/>
    <x v="33"/>
    <s v="Little Rock"/>
    <x v="3"/>
    <n v="15.000000000000007"/>
    <n v="325"/>
    <x v="518"/>
    <n v="19500.000000000011"/>
    <n v="0.4"/>
    <x v="2"/>
    <x v="7"/>
    <x v="1"/>
    <n v="150.00000000000006"/>
    <n v="60.000000000000036"/>
    <n v="90.000000000000028"/>
    <x v="0"/>
  </r>
  <r>
    <x v="1"/>
    <n v="1197831"/>
    <x v="395"/>
    <x v="1"/>
    <x v="33"/>
    <s v="Little Rock"/>
    <x v="4"/>
    <n v="25.000000000000007"/>
    <n v="325"/>
    <x v="501"/>
    <n v="28437.500000000007"/>
    <n v="0.35"/>
    <x v="2"/>
    <x v="7"/>
    <x v="1"/>
    <n v="250.00000000000009"/>
    <n v="87.500000000000028"/>
    <n v="162.50000000000006"/>
    <x v="0"/>
  </r>
  <r>
    <x v="1"/>
    <n v="1197831"/>
    <x v="395"/>
    <x v="1"/>
    <x v="33"/>
    <s v="Little Rock"/>
    <x v="5"/>
    <n v="30.000000000000011"/>
    <n v="425"/>
    <x v="600"/>
    <n v="51000.000000000022"/>
    <n v="0.4"/>
    <x v="2"/>
    <x v="7"/>
    <x v="1"/>
    <n v="300.00000000000011"/>
    <n v="120.00000000000006"/>
    <n v="180.00000000000006"/>
    <x v="0"/>
  </r>
  <r>
    <x v="1"/>
    <n v="1197831"/>
    <x v="427"/>
    <x v="1"/>
    <x v="33"/>
    <s v="Little Rock"/>
    <x v="0"/>
    <n v="30.000000000000011"/>
    <n v="600"/>
    <x v="538"/>
    <n v="72000.000000000029"/>
    <n v="0.4"/>
    <x v="2"/>
    <x v="8"/>
    <x v="1"/>
    <n v="300.00000000000011"/>
    <n v="120.00000000000004"/>
    <n v="180.00000000000006"/>
    <x v="0"/>
  </r>
  <r>
    <x v="1"/>
    <n v="1197831"/>
    <x v="427"/>
    <x v="1"/>
    <x v="33"/>
    <s v="Little Rock"/>
    <x v="1"/>
    <n v="20.000000000000011"/>
    <n v="425"/>
    <x v="635"/>
    <n v="29750.000000000015"/>
    <n v="0.35"/>
    <x v="2"/>
    <x v="8"/>
    <x v="1"/>
    <n v="200.00000000000011"/>
    <n v="70.000000000000028"/>
    <n v="130.00000000000006"/>
    <x v="0"/>
  </r>
  <r>
    <x v="1"/>
    <n v="1197831"/>
    <x v="427"/>
    <x v="1"/>
    <x v="33"/>
    <s v="Little Rock"/>
    <x v="2"/>
    <n v="20.000000000000011"/>
    <n v="300"/>
    <x v="627"/>
    <n v="24000.000000000015"/>
    <n v="0.4"/>
    <x v="2"/>
    <x v="8"/>
    <x v="1"/>
    <n v="200.00000000000009"/>
    <n v="80.000000000000043"/>
    <n v="120.00000000000004"/>
    <x v="0"/>
  </r>
  <r>
    <x v="1"/>
    <n v="1197831"/>
    <x v="427"/>
    <x v="1"/>
    <x v="33"/>
    <s v="Little Rock"/>
    <x v="3"/>
    <n v="20.000000000000011"/>
    <n v="275"/>
    <x v="636"/>
    <n v="22000.000000000015"/>
    <n v="0.4"/>
    <x v="2"/>
    <x v="8"/>
    <x v="1"/>
    <n v="200.00000000000011"/>
    <n v="80.000000000000057"/>
    <n v="120.00000000000006"/>
    <x v="0"/>
  </r>
  <r>
    <x v="1"/>
    <n v="1197831"/>
    <x v="427"/>
    <x v="1"/>
    <x v="33"/>
    <s v="Little Rock"/>
    <x v="4"/>
    <n v="30.000000000000011"/>
    <n v="275"/>
    <x v="637"/>
    <n v="28875.000000000007"/>
    <n v="0.35"/>
    <x v="2"/>
    <x v="8"/>
    <x v="1"/>
    <n v="300.00000000000011"/>
    <n v="105.00000000000003"/>
    <n v="195.00000000000009"/>
    <x v="0"/>
  </r>
  <r>
    <x v="3"/>
    <n v="1197831"/>
    <x v="427"/>
    <x v="1"/>
    <x v="33"/>
    <s v="Little Rock"/>
    <x v="5"/>
    <n v="30.000000000000004"/>
    <n v="400"/>
    <x v="202"/>
    <n v="48000.000000000007"/>
    <n v="0.4"/>
    <x v="2"/>
    <x v="8"/>
    <x v="1"/>
    <n v="300.00000000000006"/>
    <n v="120.00000000000001"/>
    <n v="180"/>
    <x v="0"/>
  </r>
  <r>
    <x v="3"/>
    <n v="1197831"/>
    <x v="457"/>
    <x v="1"/>
    <x v="33"/>
    <s v="Little Rock"/>
    <x v="0"/>
    <n v="25.000000000000011"/>
    <n v="550"/>
    <x v="638"/>
    <n v="55000.000000000029"/>
    <n v="0.4"/>
    <x v="2"/>
    <x v="9"/>
    <x v="1"/>
    <n v="250.00000000000011"/>
    <n v="100.00000000000006"/>
    <n v="150.00000000000006"/>
    <x v="0"/>
  </r>
  <r>
    <x v="3"/>
    <n v="1197831"/>
    <x v="457"/>
    <x v="1"/>
    <x v="33"/>
    <s v="Little Rock"/>
    <x v="1"/>
    <n v="15.000000000000014"/>
    <n v="375"/>
    <x v="639"/>
    <n v="19687.500000000018"/>
    <n v="0.35"/>
    <x v="2"/>
    <x v="9"/>
    <x v="1"/>
    <n v="150.00000000000014"/>
    <n v="52.50000000000005"/>
    <n v="97.500000000000071"/>
    <x v="1"/>
  </r>
  <r>
    <x v="3"/>
    <n v="1197831"/>
    <x v="457"/>
    <x v="1"/>
    <x v="33"/>
    <s v="Little Rock"/>
    <x v="2"/>
    <n v="25.000000000000018"/>
    <n v="320"/>
    <x v="640"/>
    <n v="32000.000000000025"/>
    <n v="0.4"/>
    <x v="2"/>
    <x v="9"/>
    <x v="1"/>
    <n v="250.00000000000017"/>
    <n v="100.00000000000009"/>
    <n v="150.00000000000009"/>
    <x v="0"/>
  </r>
  <r>
    <x v="3"/>
    <n v="1197831"/>
    <x v="457"/>
    <x v="1"/>
    <x v="33"/>
    <s v="Little Rock"/>
    <x v="3"/>
    <n v="55.000000000000014"/>
    <n v="375"/>
    <x v="641"/>
    <n v="82500.000000000029"/>
    <n v="0.4"/>
    <x v="2"/>
    <x v="9"/>
    <x v="1"/>
    <n v="550.00000000000011"/>
    <n v="220.00000000000009"/>
    <n v="330.00000000000006"/>
    <x v="0"/>
  </r>
  <r>
    <x v="3"/>
    <n v="1197831"/>
    <x v="457"/>
    <x v="1"/>
    <x v="33"/>
    <s v="Little Rock"/>
    <x v="4"/>
    <n v="75.000000000000014"/>
    <n v="350"/>
    <x v="418"/>
    <n v="91875.000000000015"/>
    <n v="0.35"/>
    <x v="2"/>
    <x v="9"/>
    <x v="1"/>
    <n v="750.00000000000011"/>
    <n v="262.50000000000006"/>
    <n v="487.50000000000017"/>
    <x v="0"/>
  </r>
  <r>
    <x v="3"/>
    <n v="1197831"/>
    <x v="457"/>
    <x v="1"/>
    <x v="33"/>
    <s v="Little Rock"/>
    <x v="5"/>
    <n v="75"/>
    <n v="450"/>
    <x v="73"/>
    <n v="135000"/>
    <n v="0.4"/>
    <x v="2"/>
    <x v="9"/>
    <x v="1"/>
    <n v="750"/>
    <n v="300"/>
    <n v="450"/>
    <x v="0"/>
  </r>
  <r>
    <x v="3"/>
    <n v="1197831"/>
    <x v="486"/>
    <x v="1"/>
    <x v="33"/>
    <s v="Little Rock"/>
    <x v="0"/>
    <n v="70"/>
    <n v="700"/>
    <x v="109"/>
    <n v="196000"/>
    <n v="0.4"/>
    <x v="2"/>
    <x v="10"/>
    <x v="1"/>
    <n v="700"/>
    <n v="280"/>
    <n v="420"/>
    <x v="0"/>
  </r>
  <r>
    <x v="3"/>
    <n v="1197831"/>
    <x v="486"/>
    <x v="1"/>
    <x v="33"/>
    <s v="Little Rock"/>
    <x v="1"/>
    <n v="60.000000000000007"/>
    <n v="500"/>
    <x v="254"/>
    <n v="105000.00000000001"/>
    <n v="0.35"/>
    <x v="2"/>
    <x v="10"/>
    <x v="1"/>
    <n v="600.00000000000011"/>
    <n v="210.00000000000003"/>
    <n v="390.00000000000011"/>
    <x v="0"/>
  </r>
  <r>
    <x v="3"/>
    <n v="1197831"/>
    <x v="486"/>
    <x v="1"/>
    <x v="33"/>
    <s v="Little Rock"/>
    <x v="2"/>
    <n v="60.000000000000007"/>
    <n v="450"/>
    <x v="219"/>
    <n v="108000.00000000003"/>
    <n v="0.4"/>
    <x v="2"/>
    <x v="10"/>
    <x v="1"/>
    <n v="600.00000000000011"/>
    <n v="240.00000000000006"/>
    <n v="360.00000000000006"/>
    <x v="0"/>
  </r>
  <r>
    <x v="3"/>
    <n v="1197831"/>
    <x v="486"/>
    <x v="1"/>
    <x v="33"/>
    <s v="Little Rock"/>
    <x v="3"/>
    <n v="60.000000000000007"/>
    <n v="400"/>
    <x v="220"/>
    <n v="96000.000000000015"/>
    <n v="0.4"/>
    <x v="2"/>
    <x v="10"/>
    <x v="1"/>
    <n v="600.00000000000011"/>
    <n v="240.00000000000003"/>
    <n v="360"/>
    <x v="0"/>
  </r>
  <r>
    <x v="3"/>
    <n v="1197831"/>
    <x v="486"/>
    <x v="1"/>
    <x v="33"/>
    <s v="Little Rock"/>
    <x v="4"/>
    <n v="70"/>
    <n v="400"/>
    <x v="58"/>
    <n v="98000"/>
    <n v="0.35"/>
    <x v="2"/>
    <x v="10"/>
    <x v="1"/>
    <n v="700"/>
    <n v="245"/>
    <n v="455"/>
    <x v="0"/>
  </r>
  <r>
    <x v="3"/>
    <n v="1197831"/>
    <x v="486"/>
    <x v="1"/>
    <x v="33"/>
    <s v="Little Rock"/>
    <x v="5"/>
    <n v="75"/>
    <n v="500"/>
    <x v="68"/>
    <n v="150000"/>
    <n v="0.4"/>
    <x v="2"/>
    <x v="10"/>
    <x v="1"/>
    <n v="750"/>
    <n v="300"/>
    <n v="450"/>
    <x v="0"/>
  </r>
  <r>
    <x v="3"/>
    <n v="1197831"/>
    <x v="187"/>
    <x v="1"/>
    <x v="33"/>
    <s v="Little Rock"/>
    <x v="0"/>
    <n v="25.000000000000007"/>
    <n v="575"/>
    <x v="337"/>
    <n v="57500.000000000015"/>
    <n v="0.4"/>
    <x v="2"/>
    <x v="0"/>
    <x v="1"/>
    <n v="250.00000000000006"/>
    <n v="100.00000000000003"/>
    <n v="150.00000000000003"/>
    <x v="0"/>
  </r>
  <r>
    <x v="3"/>
    <n v="1197831"/>
    <x v="187"/>
    <x v="1"/>
    <x v="33"/>
    <s v="Little Rock"/>
    <x v="1"/>
    <n v="25.000000000000007"/>
    <n v="375"/>
    <x v="498"/>
    <n v="32812.500000000007"/>
    <n v="0.35"/>
    <x v="2"/>
    <x v="0"/>
    <x v="1"/>
    <n v="250.00000000000009"/>
    <n v="87.500000000000014"/>
    <n v="162.50000000000006"/>
    <x v="0"/>
  </r>
  <r>
    <x v="3"/>
    <n v="1197831"/>
    <x v="187"/>
    <x v="1"/>
    <x v="33"/>
    <s v="Little Rock"/>
    <x v="2"/>
    <n v="15.000000000000007"/>
    <n v="375"/>
    <x v="642"/>
    <n v="22500.000000000015"/>
    <n v="0.4"/>
    <x v="2"/>
    <x v="0"/>
    <x v="1"/>
    <n v="150.00000000000009"/>
    <n v="60.000000000000036"/>
    <n v="90.000000000000043"/>
    <x v="0"/>
  </r>
  <r>
    <x v="3"/>
    <n v="1197831"/>
    <x v="187"/>
    <x v="1"/>
    <x v="33"/>
    <s v="Little Rock"/>
    <x v="3"/>
    <n v="20"/>
    <n v="225"/>
    <x v="187"/>
    <n v="18000"/>
    <n v="0.4"/>
    <x v="2"/>
    <x v="0"/>
    <x v="1"/>
    <n v="200"/>
    <n v="80"/>
    <n v="120"/>
    <x v="0"/>
  </r>
  <r>
    <x v="3"/>
    <n v="1197831"/>
    <x v="187"/>
    <x v="1"/>
    <x v="33"/>
    <s v="Little Rock"/>
    <x v="4"/>
    <n v="35"/>
    <n v="275"/>
    <x v="119"/>
    <n v="33687.5"/>
    <n v="0.35"/>
    <x v="2"/>
    <x v="0"/>
    <x v="1"/>
    <n v="350"/>
    <n v="122.5"/>
    <n v="227.5"/>
    <x v="0"/>
  </r>
  <r>
    <x v="3"/>
    <n v="1197831"/>
    <x v="187"/>
    <x v="1"/>
    <x v="33"/>
    <s v="Little Rock"/>
    <x v="5"/>
    <n v="25.000000000000007"/>
    <n v="375"/>
    <x v="498"/>
    <n v="37500.000000000015"/>
    <n v="0.4"/>
    <x v="2"/>
    <x v="0"/>
    <x v="1"/>
    <n v="250.00000000000009"/>
    <n v="100.00000000000004"/>
    <n v="150.00000000000003"/>
    <x v="0"/>
  </r>
  <r>
    <x v="3"/>
    <n v="1197831"/>
    <x v="695"/>
    <x v="1"/>
    <x v="33"/>
    <s v="Little Rock"/>
    <x v="0"/>
    <n v="25.000000000000007"/>
    <n v="625"/>
    <x v="643"/>
    <n v="62500.000000000029"/>
    <n v="0.4"/>
    <x v="2"/>
    <x v="1"/>
    <x v="1"/>
    <n v="250.00000000000009"/>
    <n v="100.00000000000004"/>
    <n v="150.00000000000006"/>
    <x v="0"/>
  </r>
  <r>
    <x v="3"/>
    <n v="1197831"/>
    <x v="695"/>
    <x v="1"/>
    <x v="33"/>
    <s v="Little Rock"/>
    <x v="1"/>
    <n v="25.000000000000007"/>
    <n v="275"/>
    <x v="392"/>
    <n v="24062.500000000004"/>
    <n v="0.35"/>
    <x v="2"/>
    <x v="1"/>
    <x v="1"/>
    <n v="250.00000000000006"/>
    <n v="87.500000000000014"/>
    <n v="162.50000000000006"/>
    <x v="0"/>
  </r>
  <r>
    <x v="3"/>
    <n v="1197831"/>
    <x v="695"/>
    <x v="1"/>
    <x v="33"/>
    <s v="Little Rock"/>
    <x v="2"/>
    <n v="15.000000000000007"/>
    <n v="325"/>
    <x v="518"/>
    <n v="19500.000000000011"/>
    <n v="0.4"/>
    <x v="2"/>
    <x v="1"/>
    <x v="1"/>
    <n v="150.00000000000006"/>
    <n v="60.000000000000036"/>
    <n v="90.000000000000028"/>
    <x v="0"/>
  </r>
  <r>
    <x v="3"/>
    <n v="1197831"/>
    <x v="695"/>
    <x v="1"/>
    <x v="34"/>
    <s v="Oklahoma City"/>
    <x v="3"/>
    <n v="20"/>
    <n v="175"/>
    <x v="319"/>
    <n v="14000"/>
    <n v="0.4"/>
    <x v="2"/>
    <x v="1"/>
    <x v="1"/>
    <n v="200"/>
    <n v="80"/>
    <n v="120"/>
    <x v="0"/>
  </r>
  <r>
    <x v="3"/>
    <n v="1197831"/>
    <x v="695"/>
    <x v="1"/>
    <x v="34"/>
    <s v="Oklahoma City"/>
    <x v="4"/>
    <n v="35"/>
    <n v="250"/>
    <x v="132"/>
    <n v="30624.999999999996"/>
    <n v="0.35"/>
    <x v="2"/>
    <x v="1"/>
    <x v="1"/>
    <n v="350"/>
    <n v="122.49999999999999"/>
    <n v="227.5"/>
    <x v="0"/>
  </r>
  <r>
    <x v="3"/>
    <n v="1197831"/>
    <x v="695"/>
    <x v="1"/>
    <x v="34"/>
    <s v="Oklahoma City"/>
    <x v="5"/>
    <n v="20"/>
    <n v="350"/>
    <x v="136"/>
    <n v="28000"/>
    <n v="0.4"/>
    <x v="2"/>
    <x v="1"/>
    <x v="1"/>
    <n v="200"/>
    <n v="80"/>
    <n v="120"/>
    <x v="0"/>
  </r>
  <r>
    <x v="3"/>
    <n v="1197831"/>
    <x v="224"/>
    <x v="1"/>
    <x v="34"/>
    <s v="Oklahoma City"/>
    <x v="0"/>
    <n v="20"/>
    <n v="570"/>
    <x v="644"/>
    <n v="45600"/>
    <n v="0.4"/>
    <x v="2"/>
    <x v="2"/>
    <x v="1"/>
    <n v="200"/>
    <n v="80"/>
    <n v="120"/>
    <x v="0"/>
  </r>
  <r>
    <x v="3"/>
    <n v="1197831"/>
    <x v="224"/>
    <x v="1"/>
    <x v="34"/>
    <s v="Oklahoma City"/>
    <x v="1"/>
    <n v="20"/>
    <n v="250"/>
    <x v="120"/>
    <n v="17500"/>
    <n v="0.35"/>
    <x v="2"/>
    <x v="2"/>
    <x v="1"/>
    <n v="200"/>
    <n v="70"/>
    <n v="130"/>
    <x v="0"/>
  </r>
  <r>
    <x v="3"/>
    <n v="1197831"/>
    <x v="224"/>
    <x v="1"/>
    <x v="34"/>
    <s v="Oklahoma City"/>
    <x v="2"/>
    <n v="10.000000000000002"/>
    <n v="275"/>
    <x v="645"/>
    <n v="11000.000000000002"/>
    <n v="0.4"/>
    <x v="2"/>
    <x v="2"/>
    <x v="1"/>
    <n v="100.00000000000001"/>
    <n v="40.000000000000007"/>
    <n v="60"/>
    <x v="1"/>
  </r>
  <r>
    <x v="3"/>
    <n v="1197831"/>
    <x v="224"/>
    <x v="1"/>
    <x v="34"/>
    <s v="Oklahoma City"/>
    <x v="3"/>
    <n v="19.999999999999996"/>
    <n v="125"/>
    <x v="359"/>
    <n v="10000"/>
    <n v="0.4"/>
    <x v="2"/>
    <x v="2"/>
    <x v="1"/>
    <n v="199.99999999999997"/>
    <n v="80"/>
    <n v="119.99999999999997"/>
    <x v="0"/>
  </r>
  <r>
    <x v="3"/>
    <n v="1197831"/>
    <x v="224"/>
    <x v="1"/>
    <x v="34"/>
    <s v="Oklahoma City"/>
    <x v="4"/>
    <n v="35.000000000000007"/>
    <n v="175"/>
    <x v="646"/>
    <n v="21437.500000000004"/>
    <n v="0.35"/>
    <x v="2"/>
    <x v="2"/>
    <x v="1"/>
    <n v="350.00000000000006"/>
    <n v="122.50000000000001"/>
    <n v="227.50000000000009"/>
    <x v="0"/>
  </r>
  <r>
    <x v="3"/>
    <n v="1197831"/>
    <x v="224"/>
    <x v="1"/>
    <x v="34"/>
    <s v="Oklahoma City"/>
    <x v="5"/>
    <n v="25"/>
    <n v="275"/>
    <x v="376"/>
    <n v="27500"/>
    <n v="0.4"/>
    <x v="2"/>
    <x v="2"/>
    <x v="1"/>
    <n v="250"/>
    <n v="100"/>
    <n v="150"/>
    <x v="0"/>
  </r>
  <r>
    <x v="3"/>
    <n v="1197831"/>
    <x v="243"/>
    <x v="1"/>
    <x v="34"/>
    <s v="Oklahoma City"/>
    <x v="0"/>
    <n v="25"/>
    <n v="525"/>
    <x v="333"/>
    <n v="52500"/>
    <n v="0.4"/>
    <x v="2"/>
    <x v="3"/>
    <x v="1"/>
    <n v="250"/>
    <n v="100"/>
    <n v="150"/>
    <x v="0"/>
  </r>
  <r>
    <x v="3"/>
    <n v="1197831"/>
    <x v="243"/>
    <x v="1"/>
    <x v="34"/>
    <s v="Oklahoma City"/>
    <x v="1"/>
    <n v="25"/>
    <n v="225"/>
    <x v="182"/>
    <n v="19687.5"/>
    <n v="0.35"/>
    <x v="2"/>
    <x v="3"/>
    <x v="1"/>
    <n v="250"/>
    <n v="87.5"/>
    <n v="162.5"/>
    <x v="0"/>
  </r>
  <r>
    <x v="3"/>
    <n v="1197831"/>
    <x v="243"/>
    <x v="1"/>
    <x v="34"/>
    <s v="Oklahoma City"/>
    <x v="2"/>
    <n v="15.000000000000002"/>
    <n v="225"/>
    <x v="647"/>
    <n v="13500.000000000004"/>
    <n v="0.4"/>
    <x v="2"/>
    <x v="3"/>
    <x v="1"/>
    <n v="150.00000000000003"/>
    <n v="60.000000000000014"/>
    <n v="90.000000000000014"/>
    <x v="0"/>
  </r>
  <r>
    <x v="3"/>
    <n v="1197831"/>
    <x v="243"/>
    <x v="1"/>
    <x v="34"/>
    <s v="Oklahoma City"/>
    <x v="3"/>
    <n v="19.999999999999996"/>
    <n v="150"/>
    <x v="648"/>
    <n v="12000"/>
    <n v="0.4"/>
    <x v="2"/>
    <x v="3"/>
    <x v="1"/>
    <n v="199.99999999999997"/>
    <n v="80"/>
    <n v="119.99999999999997"/>
    <x v="0"/>
  </r>
  <r>
    <x v="3"/>
    <n v="1197831"/>
    <x v="243"/>
    <x v="1"/>
    <x v="34"/>
    <s v="Oklahoma City"/>
    <x v="4"/>
    <n v="40"/>
    <n v="175"/>
    <x v="136"/>
    <n v="24500"/>
    <n v="0.35"/>
    <x v="2"/>
    <x v="3"/>
    <x v="1"/>
    <n v="400"/>
    <n v="140"/>
    <n v="260"/>
    <x v="0"/>
  </r>
  <r>
    <x v="3"/>
    <n v="1197831"/>
    <x v="243"/>
    <x v="1"/>
    <x v="34"/>
    <s v="Oklahoma City"/>
    <x v="5"/>
    <n v="30.000000000000004"/>
    <n v="325"/>
    <x v="404"/>
    <n v="39000.000000000007"/>
    <n v="0.4"/>
    <x v="2"/>
    <x v="3"/>
    <x v="1"/>
    <n v="300.00000000000006"/>
    <n v="120.00000000000003"/>
    <n v="180.00000000000003"/>
    <x v="0"/>
  </r>
  <r>
    <x v="3"/>
    <n v="1197831"/>
    <x v="272"/>
    <x v="1"/>
    <x v="34"/>
    <s v="Oklahoma City"/>
    <x v="0"/>
    <n v="40"/>
    <n v="595"/>
    <x v="649"/>
    <n v="95200"/>
    <n v="0.4"/>
    <x v="2"/>
    <x v="4"/>
    <x v="1"/>
    <n v="400"/>
    <n v="160"/>
    <n v="240"/>
    <x v="0"/>
  </r>
  <r>
    <x v="3"/>
    <n v="1197831"/>
    <x v="272"/>
    <x v="1"/>
    <x v="34"/>
    <s v="Oklahoma City"/>
    <x v="1"/>
    <n v="40"/>
    <n v="300"/>
    <x v="150"/>
    <n v="42000"/>
    <n v="0.35"/>
    <x v="2"/>
    <x v="4"/>
    <x v="1"/>
    <n v="400"/>
    <n v="140"/>
    <n v="260"/>
    <x v="0"/>
  </r>
  <r>
    <x v="3"/>
    <n v="1197831"/>
    <x v="272"/>
    <x v="1"/>
    <x v="34"/>
    <s v="Oklahoma City"/>
    <x v="2"/>
    <n v="35"/>
    <n v="275"/>
    <x v="119"/>
    <n v="38500"/>
    <n v="0.4"/>
    <x v="2"/>
    <x v="4"/>
    <x v="1"/>
    <n v="350"/>
    <n v="140"/>
    <n v="210"/>
    <x v="0"/>
  </r>
  <r>
    <x v="3"/>
    <n v="1197831"/>
    <x v="272"/>
    <x v="1"/>
    <x v="34"/>
    <s v="Oklahoma City"/>
    <x v="3"/>
    <n v="35"/>
    <n v="225"/>
    <x v="122"/>
    <n v="31500"/>
    <n v="0.4"/>
    <x v="2"/>
    <x v="4"/>
    <x v="1"/>
    <n v="350"/>
    <n v="140"/>
    <n v="210"/>
    <x v="0"/>
  </r>
  <r>
    <x v="3"/>
    <n v="1197831"/>
    <x v="272"/>
    <x v="1"/>
    <x v="34"/>
    <s v="Oklahoma City"/>
    <x v="4"/>
    <n v="44.999999999999993"/>
    <n v="250"/>
    <x v="469"/>
    <n v="39374.999999999993"/>
    <n v="0.35"/>
    <x v="2"/>
    <x v="4"/>
    <x v="1"/>
    <n v="449.99999999999994"/>
    <n v="157.49999999999997"/>
    <n v="292.5"/>
    <x v="0"/>
  </r>
  <r>
    <x v="3"/>
    <n v="1197831"/>
    <x v="272"/>
    <x v="1"/>
    <x v="34"/>
    <s v="Oklahoma City"/>
    <x v="5"/>
    <n v="44.999999999999993"/>
    <n v="350"/>
    <x v="508"/>
    <n v="62999.999999999993"/>
    <n v="0.4"/>
    <x v="2"/>
    <x v="4"/>
    <x v="1"/>
    <n v="449.99999999999994"/>
    <n v="179.99999999999997"/>
    <n v="269.99999999999994"/>
    <x v="0"/>
  </r>
  <r>
    <x v="3"/>
    <n v="1197831"/>
    <x v="305"/>
    <x v="1"/>
    <x v="34"/>
    <s v="Oklahoma City"/>
    <x v="0"/>
    <n v="40"/>
    <n v="600"/>
    <x v="49"/>
    <n v="96000"/>
    <n v="0.4"/>
    <x v="2"/>
    <x v="11"/>
    <x v="1"/>
    <n v="400"/>
    <n v="160"/>
    <n v="240"/>
    <x v="0"/>
  </r>
  <r>
    <x v="3"/>
    <n v="1197831"/>
    <x v="305"/>
    <x v="1"/>
    <x v="34"/>
    <s v="Oklahoma City"/>
    <x v="1"/>
    <n v="35"/>
    <n v="350"/>
    <x v="208"/>
    <n v="42875"/>
    <n v="0.35"/>
    <x v="2"/>
    <x v="11"/>
    <x v="1"/>
    <n v="350"/>
    <n v="122.5"/>
    <n v="227.5"/>
    <x v="0"/>
  </r>
  <r>
    <x v="3"/>
    <n v="1197831"/>
    <x v="305"/>
    <x v="1"/>
    <x v="34"/>
    <s v="Oklahoma City"/>
    <x v="2"/>
    <n v="40"/>
    <n v="325"/>
    <x v="197"/>
    <n v="52000"/>
    <n v="0.4"/>
    <x v="2"/>
    <x v="11"/>
    <x v="1"/>
    <n v="400"/>
    <n v="160"/>
    <n v="240"/>
    <x v="0"/>
  </r>
  <r>
    <x v="3"/>
    <n v="1197831"/>
    <x v="305"/>
    <x v="1"/>
    <x v="34"/>
    <s v="Oklahoma City"/>
    <x v="3"/>
    <n v="40"/>
    <n v="300"/>
    <x v="150"/>
    <n v="48000"/>
    <n v="0.4"/>
    <x v="2"/>
    <x v="11"/>
    <x v="1"/>
    <n v="400"/>
    <n v="160"/>
    <n v="240"/>
    <x v="0"/>
  </r>
  <r>
    <x v="3"/>
    <n v="1197831"/>
    <x v="305"/>
    <x v="1"/>
    <x v="34"/>
    <s v="Oklahoma City"/>
    <x v="4"/>
    <n v="54.999999999999993"/>
    <n v="300"/>
    <x v="212"/>
    <n v="57749.999999999985"/>
    <n v="0.35"/>
    <x v="2"/>
    <x v="11"/>
    <x v="1"/>
    <n v="549.99999999999989"/>
    <n v="192.49999999999994"/>
    <n v="357.49999999999994"/>
    <x v="0"/>
  </r>
  <r>
    <x v="3"/>
    <n v="1197831"/>
    <x v="305"/>
    <x v="1"/>
    <x v="34"/>
    <s v="Oklahoma City"/>
    <x v="5"/>
    <n v="60"/>
    <n v="475"/>
    <x v="177"/>
    <n v="114000"/>
    <n v="0.4"/>
    <x v="2"/>
    <x v="11"/>
    <x v="1"/>
    <n v="600"/>
    <n v="240"/>
    <n v="360"/>
    <x v="0"/>
  </r>
  <r>
    <x v="3"/>
    <n v="1197831"/>
    <x v="333"/>
    <x v="1"/>
    <x v="34"/>
    <s v="Oklahoma City"/>
    <x v="0"/>
    <n v="54.999999999999993"/>
    <n v="700"/>
    <x v="564"/>
    <n v="153999.99999999997"/>
    <n v="0.4"/>
    <x v="2"/>
    <x v="5"/>
    <x v="1"/>
    <n v="549.99999999999989"/>
    <n v="219.99999999999997"/>
    <n v="329.99999999999994"/>
    <x v="0"/>
  </r>
  <r>
    <x v="3"/>
    <n v="1197831"/>
    <x v="333"/>
    <x v="1"/>
    <x v="34"/>
    <s v="Oklahoma City"/>
    <x v="1"/>
    <n v="50"/>
    <n v="450"/>
    <x v="38"/>
    <n v="78750"/>
    <n v="0.35"/>
    <x v="2"/>
    <x v="5"/>
    <x v="1"/>
    <n v="500"/>
    <n v="175"/>
    <n v="325"/>
    <x v="0"/>
  </r>
  <r>
    <x v="3"/>
    <n v="1197831"/>
    <x v="333"/>
    <x v="1"/>
    <x v="34"/>
    <s v="Oklahoma City"/>
    <x v="2"/>
    <n v="45"/>
    <n v="375"/>
    <x v="156"/>
    <n v="67500"/>
    <n v="0.4"/>
    <x v="2"/>
    <x v="5"/>
    <x v="1"/>
    <n v="450"/>
    <n v="180"/>
    <n v="270"/>
    <x v="0"/>
  </r>
  <r>
    <x v="3"/>
    <n v="1197831"/>
    <x v="333"/>
    <x v="1"/>
    <x v="34"/>
    <s v="Oklahoma City"/>
    <x v="3"/>
    <n v="45"/>
    <n v="325"/>
    <x v="326"/>
    <n v="58500"/>
    <n v="0.4"/>
    <x v="2"/>
    <x v="5"/>
    <x v="1"/>
    <n v="450"/>
    <n v="180"/>
    <n v="270"/>
    <x v="0"/>
  </r>
  <r>
    <x v="3"/>
    <n v="1197831"/>
    <x v="333"/>
    <x v="1"/>
    <x v="34"/>
    <s v="Oklahoma City"/>
    <x v="4"/>
    <n v="60"/>
    <n v="350"/>
    <x v="195"/>
    <n v="73500"/>
    <n v="0.35"/>
    <x v="2"/>
    <x v="5"/>
    <x v="1"/>
    <n v="600"/>
    <n v="210"/>
    <n v="390"/>
    <x v="0"/>
  </r>
  <r>
    <x v="3"/>
    <n v="1197831"/>
    <x v="333"/>
    <x v="1"/>
    <x v="34"/>
    <s v="Oklahoma City"/>
    <x v="5"/>
    <n v="65"/>
    <n v="525"/>
    <x v="85"/>
    <n v="136500"/>
    <n v="0.4"/>
    <x v="2"/>
    <x v="5"/>
    <x v="1"/>
    <n v="650"/>
    <n v="260"/>
    <n v="390"/>
    <x v="0"/>
  </r>
  <r>
    <x v="3"/>
    <n v="1197831"/>
    <x v="365"/>
    <x v="1"/>
    <x v="34"/>
    <s v="Oklahoma City"/>
    <x v="0"/>
    <n v="60"/>
    <n v="675"/>
    <x v="71"/>
    <n v="162000"/>
    <n v="0.4"/>
    <x v="2"/>
    <x v="6"/>
    <x v="1"/>
    <n v="600"/>
    <n v="240"/>
    <n v="360"/>
    <x v="0"/>
  </r>
  <r>
    <x v="3"/>
    <n v="1197831"/>
    <x v="365"/>
    <x v="1"/>
    <x v="34"/>
    <s v="Oklahoma City"/>
    <x v="1"/>
    <n v="55.000000000000007"/>
    <n v="450"/>
    <x v="173"/>
    <n v="86625"/>
    <n v="0.35"/>
    <x v="2"/>
    <x v="6"/>
    <x v="1"/>
    <n v="550.00000000000011"/>
    <n v="192.5"/>
    <n v="357.50000000000006"/>
    <x v="0"/>
  </r>
  <r>
    <x v="3"/>
    <n v="1197831"/>
    <x v="365"/>
    <x v="1"/>
    <x v="34"/>
    <s v="Oklahoma City"/>
    <x v="2"/>
    <n v="50"/>
    <n v="375"/>
    <x v="205"/>
    <n v="75000"/>
    <n v="0.4"/>
    <x v="2"/>
    <x v="6"/>
    <x v="1"/>
    <n v="500"/>
    <n v="200"/>
    <n v="300"/>
    <x v="0"/>
  </r>
  <r>
    <x v="3"/>
    <n v="1197831"/>
    <x v="365"/>
    <x v="1"/>
    <x v="34"/>
    <s v="Oklahoma City"/>
    <x v="3"/>
    <n v="40"/>
    <n v="325"/>
    <x v="197"/>
    <n v="52000"/>
    <n v="0.4"/>
    <x v="2"/>
    <x v="6"/>
    <x v="1"/>
    <n v="400"/>
    <n v="160"/>
    <n v="240"/>
    <x v="0"/>
  </r>
  <r>
    <x v="3"/>
    <n v="1197831"/>
    <x v="365"/>
    <x v="1"/>
    <x v="34"/>
    <s v="Oklahoma City"/>
    <x v="4"/>
    <n v="50"/>
    <n v="300"/>
    <x v="149"/>
    <n v="52500"/>
    <n v="0.35"/>
    <x v="2"/>
    <x v="6"/>
    <x v="1"/>
    <n v="500"/>
    <n v="175"/>
    <n v="325"/>
    <x v="0"/>
  </r>
  <r>
    <x v="3"/>
    <n v="1197831"/>
    <x v="365"/>
    <x v="1"/>
    <x v="34"/>
    <s v="Oklahoma City"/>
    <x v="5"/>
    <n v="55.000000000000007"/>
    <n v="475"/>
    <x v="347"/>
    <n v="104500.00000000001"/>
    <n v="0.4"/>
    <x v="2"/>
    <x v="6"/>
    <x v="1"/>
    <n v="550.00000000000011"/>
    <n v="220.00000000000003"/>
    <n v="330"/>
    <x v="0"/>
  </r>
  <r>
    <x v="3"/>
    <n v="1197831"/>
    <x v="395"/>
    <x v="1"/>
    <x v="34"/>
    <s v="Oklahoma City"/>
    <x v="0"/>
    <n v="50"/>
    <n v="575"/>
    <x v="79"/>
    <n v="115000"/>
    <n v="0.4"/>
    <x v="2"/>
    <x v="7"/>
    <x v="1"/>
    <n v="500"/>
    <n v="200"/>
    <n v="300"/>
    <x v="0"/>
  </r>
  <r>
    <x v="3"/>
    <n v="1197831"/>
    <x v="395"/>
    <x v="1"/>
    <x v="34"/>
    <s v="Oklahoma City"/>
    <x v="1"/>
    <n v="40.000000000000014"/>
    <n v="375"/>
    <x v="650"/>
    <n v="52500.000000000015"/>
    <n v="0.35"/>
    <x v="2"/>
    <x v="7"/>
    <x v="1"/>
    <n v="400.00000000000017"/>
    <n v="140.00000000000003"/>
    <n v="260.00000000000011"/>
    <x v="0"/>
  </r>
  <r>
    <x v="3"/>
    <n v="1197831"/>
    <x v="395"/>
    <x v="1"/>
    <x v="34"/>
    <s v="Oklahoma City"/>
    <x v="2"/>
    <n v="15.000000000000007"/>
    <n v="275"/>
    <x v="651"/>
    <n v="16500.000000000011"/>
    <n v="0.4"/>
    <x v="2"/>
    <x v="7"/>
    <x v="1"/>
    <n v="150.00000000000009"/>
    <n v="60.000000000000043"/>
    <n v="90.000000000000043"/>
    <x v="0"/>
  </r>
  <r>
    <x v="3"/>
    <n v="1197831"/>
    <x v="395"/>
    <x v="1"/>
    <x v="34"/>
    <s v="Oklahoma City"/>
    <x v="3"/>
    <n v="15.000000000000007"/>
    <n v="250"/>
    <x v="652"/>
    <n v="15000.000000000007"/>
    <n v="0.4"/>
    <x v="2"/>
    <x v="7"/>
    <x v="1"/>
    <n v="150.00000000000006"/>
    <n v="60.000000000000028"/>
    <n v="90.000000000000028"/>
    <x v="0"/>
  </r>
  <r>
    <x v="3"/>
    <n v="1197831"/>
    <x v="395"/>
    <x v="1"/>
    <x v="34"/>
    <s v="Oklahoma City"/>
    <x v="4"/>
    <n v="25.000000000000007"/>
    <n v="250"/>
    <x v="459"/>
    <n v="21875.000000000004"/>
    <n v="0.35"/>
    <x v="2"/>
    <x v="7"/>
    <x v="1"/>
    <n v="250.00000000000006"/>
    <n v="87.500000000000014"/>
    <n v="162.50000000000006"/>
    <x v="0"/>
  </r>
  <r>
    <x v="3"/>
    <n v="1197831"/>
    <x v="395"/>
    <x v="1"/>
    <x v="34"/>
    <s v="Oklahoma City"/>
    <x v="5"/>
    <n v="30.000000000000011"/>
    <n v="350"/>
    <x v="497"/>
    <n v="42000.000000000022"/>
    <n v="0.4"/>
    <x v="2"/>
    <x v="7"/>
    <x v="1"/>
    <n v="300.00000000000011"/>
    <n v="120.00000000000006"/>
    <n v="180.00000000000006"/>
    <x v="0"/>
  </r>
  <r>
    <x v="3"/>
    <n v="1197831"/>
    <x v="427"/>
    <x v="1"/>
    <x v="34"/>
    <s v="Oklahoma City"/>
    <x v="0"/>
    <n v="30.000000000000011"/>
    <n v="525"/>
    <x v="558"/>
    <n v="63000.000000000029"/>
    <n v="0.4"/>
    <x v="2"/>
    <x v="8"/>
    <x v="1"/>
    <n v="300.00000000000011"/>
    <n v="120.00000000000006"/>
    <n v="180.00000000000006"/>
    <x v="0"/>
  </r>
  <r>
    <x v="3"/>
    <n v="1197831"/>
    <x v="427"/>
    <x v="1"/>
    <x v="34"/>
    <s v="Oklahoma City"/>
    <x v="1"/>
    <n v="20.000000000000011"/>
    <n v="350"/>
    <x v="653"/>
    <n v="24500.000000000015"/>
    <n v="0.35"/>
    <x v="2"/>
    <x v="8"/>
    <x v="1"/>
    <n v="200.00000000000011"/>
    <n v="70.000000000000043"/>
    <n v="130.00000000000009"/>
    <x v="0"/>
  </r>
  <r>
    <x v="3"/>
    <n v="1197831"/>
    <x v="427"/>
    <x v="1"/>
    <x v="34"/>
    <s v="Oklahoma City"/>
    <x v="2"/>
    <n v="20.000000000000011"/>
    <n v="225"/>
    <x v="654"/>
    <n v="18000.000000000011"/>
    <n v="0.4"/>
    <x v="2"/>
    <x v="8"/>
    <x v="1"/>
    <n v="200.00000000000009"/>
    <n v="80.000000000000043"/>
    <n v="120.00000000000004"/>
    <x v="0"/>
  </r>
  <r>
    <x v="3"/>
    <n v="1197831"/>
    <x v="427"/>
    <x v="1"/>
    <x v="34"/>
    <s v="Oklahoma City"/>
    <x v="3"/>
    <n v="20.000000000000011"/>
    <n v="200"/>
    <x v="655"/>
    <n v="16000.000000000009"/>
    <n v="0.4"/>
    <x v="2"/>
    <x v="8"/>
    <x v="1"/>
    <n v="200.00000000000011"/>
    <n v="80.000000000000043"/>
    <n v="120.00000000000007"/>
    <x v="0"/>
  </r>
  <r>
    <x v="3"/>
    <n v="1197831"/>
    <x v="427"/>
    <x v="1"/>
    <x v="34"/>
    <s v="Oklahoma City"/>
    <x v="4"/>
    <n v="30.000000000000011"/>
    <n v="200"/>
    <x v="514"/>
    <n v="21000.000000000007"/>
    <n v="0.35"/>
    <x v="2"/>
    <x v="8"/>
    <x v="1"/>
    <n v="300.00000000000011"/>
    <n v="105.00000000000004"/>
    <n v="195.00000000000009"/>
    <x v="0"/>
  </r>
  <r>
    <x v="4"/>
    <n v="1197831"/>
    <x v="427"/>
    <x v="1"/>
    <x v="34"/>
    <s v="Oklahoma City"/>
    <x v="5"/>
    <n v="30.000000000000004"/>
    <n v="325"/>
    <x v="404"/>
    <n v="39000.000000000007"/>
    <n v="0.4"/>
    <x v="2"/>
    <x v="8"/>
    <x v="1"/>
    <n v="300.00000000000006"/>
    <n v="120.00000000000003"/>
    <n v="180.00000000000003"/>
    <x v="0"/>
  </r>
  <r>
    <x v="4"/>
    <n v="1197831"/>
    <x v="457"/>
    <x v="1"/>
    <x v="34"/>
    <s v="Oklahoma City"/>
    <x v="0"/>
    <n v="25.000000000000011"/>
    <n v="475"/>
    <x v="656"/>
    <n v="47500.000000000022"/>
    <n v="0.4"/>
    <x v="2"/>
    <x v="9"/>
    <x v="1"/>
    <n v="250.00000000000009"/>
    <n v="100.00000000000004"/>
    <n v="150.00000000000006"/>
    <x v="0"/>
  </r>
  <r>
    <x v="4"/>
    <n v="1197831"/>
    <x v="457"/>
    <x v="1"/>
    <x v="34"/>
    <s v="Oklahoma City"/>
    <x v="1"/>
    <n v="15.000000000000014"/>
    <n v="300"/>
    <x v="657"/>
    <n v="15750.000000000015"/>
    <n v="0.35"/>
    <x v="2"/>
    <x v="9"/>
    <x v="1"/>
    <n v="150.00000000000014"/>
    <n v="52.50000000000005"/>
    <n v="97.500000000000099"/>
    <x v="1"/>
  </r>
  <r>
    <x v="4"/>
    <n v="1197831"/>
    <x v="457"/>
    <x v="1"/>
    <x v="34"/>
    <s v="Oklahoma City"/>
    <x v="2"/>
    <n v="25.000000000000018"/>
    <n v="245"/>
    <x v="658"/>
    <n v="24500.000000000018"/>
    <n v="0.4"/>
    <x v="2"/>
    <x v="9"/>
    <x v="1"/>
    <n v="250.00000000000017"/>
    <n v="100.00000000000007"/>
    <n v="150.00000000000011"/>
    <x v="0"/>
  </r>
  <r>
    <x v="4"/>
    <n v="1197831"/>
    <x v="457"/>
    <x v="1"/>
    <x v="34"/>
    <s v="Oklahoma City"/>
    <x v="3"/>
    <n v="55.000000000000014"/>
    <n v="300"/>
    <x v="207"/>
    <n v="66000.000000000015"/>
    <n v="0.4"/>
    <x v="2"/>
    <x v="9"/>
    <x v="1"/>
    <n v="550.00000000000011"/>
    <n v="220.00000000000006"/>
    <n v="330.00000000000006"/>
    <x v="0"/>
  </r>
  <r>
    <x v="4"/>
    <n v="1197831"/>
    <x v="457"/>
    <x v="1"/>
    <x v="34"/>
    <s v="Oklahoma City"/>
    <x v="4"/>
    <n v="75.000000000000014"/>
    <n v="275"/>
    <x v="141"/>
    <n v="72187.5"/>
    <n v="0.35"/>
    <x v="2"/>
    <x v="9"/>
    <x v="1"/>
    <n v="750.00000000000011"/>
    <n v="262.5"/>
    <n v="487.50000000000011"/>
    <x v="0"/>
  </r>
  <r>
    <x v="4"/>
    <n v="1197831"/>
    <x v="457"/>
    <x v="1"/>
    <x v="34"/>
    <s v="Oklahoma City"/>
    <x v="5"/>
    <n v="75"/>
    <n v="375"/>
    <x v="66"/>
    <n v="112500"/>
    <n v="0.4"/>
    <x v="2"/>
    <x v="9"/>
    <x v="1"/>
    <n v="750"/>
    <n v="300"/>
    <n v="450"/>
    <x v="0"/>
  </r>
  <r>
    <x v="4"/>
    <n v="1197831"/>
    <x v="486"/>
    <x v="1"/>
    <x v="34"/>
    <s v="Oklahoma City"/>
    <x v="0"/>
    <n v="70"/>
    <n v="625"/>
    <x v="244"/>
    <n v="175000"/>
    <n v="0.4"/>
    <x v="2"/>
    <x v="10"/>
    <x v="1"/>
    <n v="700"/>
    <n v="280"/>
    <n v="420"/>
    <x v="0"/>
  </r>
  <r>
    <x v="4"/>
    <n v="1197831"/>
    <x v="486"/>
    <x v="1"/>
    <x v="34"/>
    <s v="Oklahoma City"/>
    <x v="1"/>
    <n v="60.000000000000007"/>
    <n v="425"/>
    <x v="228"/>
    <n v="89250"/>
    <n v="0.35"/>
    <x v="2"/>
    <x v="10"/>
    <x v="1"/>
    <n v="600.00000000000011"/>
    <n v="210"/>
    <n v="390.00000000000006"/>
    <x v="0"/>
  </r>
  <r>
    <x v="4"/>
    <n v="1197831"/>
    <x v="486"/>
    <x v="1"/>
    <x v="34"/>
    <s v="Oklahoma City"/>
    <x v="2"/>
    <n v="60.000000000000007"/>
    <n v="375"/>
    <x v="224"/>
    <n v="90000.000000000015"/>
    <n v="0.4"/>
    <x v="2"/>
    <x v="10"/>
    <x v="1"/>
    <n v="600.00000000000011"/>
    <n v="240.00000000000003"/>
    <n v="360"/>
    <x v="0"/>
  </r>
  <r>
    <x v="4"/>
    <n v="1197831"/>
    <x v="486"/>
    <x v="1"/>
    <x v="34"/>
    <s v="Oklahoma City"/>
    <x v="3"/>
    <n v="60.000000000000007"/>
    <n v="325"/>
    <x v="403"/>
    <n v="78000.000000000015"/>
    <n v="0.4"/>
    <x v="2"/>
    <x v="10"/>
    <x v="1"/>
    <n v="600.00000000000011"/>
    <n v="240.00000000000006"/>
    <n v="360.00000000000006"/>
    <x v="0"/>
  </r>
  <r>
    <x v="4"/>
    <n v="1197831"/>
    <x v="486"/>
    <x v="1"/>
    <x v="34"/>
    <s v="Oklahoma City"/>
    <x v="4"/>
    <n v="70"/>
    <n v="325"/>
    <x v="157"/>
    <n v="79625"/>
    <n v="0.35"/>
    <x v="2"/>
    <x v="10"/>
    <x v="1"/>
    <n v="700"/>
    <n v="245"/>
    <n v="455"/>
    <x v="0"/>
  </r>
  <r>
    <x v="4"/>
    <n v="1197831"/>
    <x v="486"/>
    <x v="1"/>
    <x v="34"/>
    <s v="Oklahoma City"/>
    <x v="5"/>
    <n v="75"/>
    <n v="425"/>
    <x v="659"/>
    <n v="127500"/>
    <n v="0.4"/>
    <x v="2"/>
    <x v="10"/>
    <x v="1"/>
    <n v="750"/>
    <n v="300"/>
    <n v="450"/>
    <x v="0"/>
  </r>
  <r>
    <x v="4"/>
    <n v="1197831"/>
    <x v="180"/>
    <x v="1"/>
    <x v="34"/>
    <s v="Oklahoma City"/>
    <x v="0"/>
    <n v="25.000000000000007"/>
    <n v="550"/>
    <x v="143"/>
    <n v="48125.000000000007"/>
    <n v="0.35"/>
    <x v="2"/>
    <x v="0"/>
    <x v="1"/>
    <n v="250.00000000000006"/>
    <n v="87.500000000000014"/>
    <n v="162.50000000000006"/>
    <x v="0"/>
  </r>
  <r>
    <x v="4"/>
    <n v="1197831"/>
    <x v="180"/>
    <x v="1"/>
    <x v="34"/>
    <s v="Oklahoma City"/>
    <x v="1"/>
    <n v="25.000000000000007"/>
    <n v="350"/>
    <x v="493"/>
    <n v="30625.000000000007"/>
    <n v="0.35"/>
    <x v="2"/>
    <x v="0"/>
    <x v="1"/>
    <n v="250.00000000000009"/>
    <n v="87.500000000000014"/>
    <n v="162.50000000000006"/>
    <x v="0"/>
  </r>
  <r>
    <x v="4"/>
    <n v="1197831"/>
    <x v="180"/>
    <x v="1"/>
    <x v="34"/>
    <s v="Oklahoma City"/>
    <x v="2"/>
    <n v="15.000000000000007"/>
    <n v="350"/>
    <x v="634"/>
    <n v="18375.000000000007"/>
    <n v="0.35"/>
    <x v="2"/>
    <x v="0"/>
    <x v="1"/>
    <n v="150.00000000000006"/>
    <n v="52.500000000000021"/>
    <n v="97.500000000000043"/>
    <x v="1"/>
  </r>
  <r>
    <x v="4"/>
    <n v="1197831"/>
    <x v="180"/>
    <x v="1"/>
    <x v="34"/>
    <s v="Oklahoma City"/>
    <x v="3"/>
    <n v="20"/>
    <n v="200"/>
    <x v="123"/>
    <n v="14000"/>
    <n v="0.35"/>
    <x v="2"/>
    <x v="0"/>
    <x v="1"/>
    <n v="200"/>
    <n v="70"/>
    <n v="130"/>
    <x v="0"/>
  </r>
  <r>
    <x v="4"/>
    <n v="1197831"/>
    <x v="180"/>
    <x v="1"/>
    <x v="34"/>
    <s v="Oklahoma City"/>
    <x v="4"/>
    <n v="35"/>
    <n v="250"/>
    <x v="132"/>
    <n v="30624.999999999996"/>
    <n v="0.35"/>
    <x v="2"/>
    <x v="0"/>
    <x v="1"/>
    <n v="350"/>
    <n v="122.49999999999999"/>
    <n v="227.5"/>
    <x v="0"/>
  </r>
  <r>
    <x v="4"/>
    <n v="1197831"/>
    <x v="180"/>
    <x v="1"/>
    <x v="34"/>
    <s v="Oklahoma City"/>
    <x v="5"/>
    <n v="25.000000000000007"/>
    <n v="350"/>
    <x v="493"/>
    <n v="30625.000000000007"/>
    <n v="0.35"/>
    <x v="2"/>
    <x v="0"/>
    <x v="1"/>
    <n v="250.00000000000009"/>
    <n v="87.500000000000014"/>
    <n v="162.50000000000006"/>
    <x v="0"/>
  </r>
  <r>
    <x v="4"/>
    <n v="1197831"/>
    <x v="209"/>
    <x v="1"/>
    <x v="34"/>
    <s v="Oklahoma City"/>
    <x v="0"/>
    <n v="25.000000000000007"/>
    <n v="600"/>
    <x v="193"/>
    <n v="52500.000000000007"/>
    <n v="0.35"/>
    <x v="2"/>
    <x v="1"/>
    <x v="1"/>
    <n v="250.00000000000006"/>
    <n v="87.500000000000014"/>
    <n v="162.50000000000006"/>
    <x v="0"/>
  </r>
  <r>
    <x v="4"/>
    <n v="1197831"/>
    <x v="209"/>
    <x v="1"/>
    <x v="34"/>
    <s v="Oklahoma City"/>
    <x v="1"/>
    <n v="25.000000000000007"/>
    <n v="250"/>
    <x v="459"/>
    <n v="21875.000000000004"/>
    <n v="0.35"/>
    <x v="2"/>
    <x v="1"/>
    <x v="1"/>
    <n v="250.00000000000006"/>
    <n v="87.500000000000014"/>
    <n v="162.50000000000006"/>
    <x v="0"/>
  </r>
  <r>
    <x v="4"/>
    <n v="1197831"/>
    <x v="209"/>
    <x v="1"/>
    <x v="34"/>
    <s v="Oklahoma City"/>
    <x v="2"/>
    <n v="15.000000000000007"/>
    <n v="300"/>
    <x v="654"/>
    <n v="15750.000000000007"/>
    <n v="0.35"/>
    <x v="2"/>
    <x v="1"/>
    <x v="1"/>
    <n v="150.00000000000009"/>
    <n v="52.500000000000021"/>
    <n v="97.500000000000043"/>
    <x v="1"/>
  </r>
  <r>
    <x v="4"/>
    <n v="1197831"/>
    <x v="209"/>
    <x v="3"/>
    <x v="35"/>
    <s v="Wichita"/>
    <x v="3"/>
    <n v="20"/>
    <n v="150"/>
    <x v="180"/>
    <n v="10500"/>
    <n v="0.35"/>
    <x v="2"/>
    <x v="1"/>
    <x v="1"/>
    <n v="200"/>
    <n v="70"/>
    <n v="130"/>
    <x v="0"/>
  </r>
  <r>
    <x v="4"/>
    <n v="1197831"/>
    <x v="209"/>
    <x v="3"/>
    <x v="35"/>
    <s v="Wichita"/>
    <x v="4"/>
    <n v="35"/>
    <n v="225"/>
    <x v="122"/>
    <n v="27562.5"/>
    <n v="0.35"/>
    <x v="2"/>
    <x v="1"/>
    <x v="1"/>
    <n v="350"/>
    <n v="122.5"/>
    <n v="227.5"/>
    <x v="0"/>
  </r>
  <r>
    <x v="4"/>
    <n v="1197831"/>
    <x v="209"/>
    <x v="3"/>
    <x v="35"/>
    <s v="Wichita"/>
    <x v="5"/>
    <n v="20"/>
    <n v="325"/>
    <x v="393"/>
    <n v="22750"/>
    <n v="0.35"/>
    <x v="2"/>
    <x v="1"/>
    <x v="1"/>
    <n v="200"/>
    <n v="70"/>
    <n v="130"/>
    <x v="0"/>
  </r>
  <r>
    <x v="4"/>
    <n v="1197831"/>
    <x v="217"/>
    <x v="3"/>
    <x v="35"/>
    <s v="Wichita"/>
    <x v="0"/>
    <n v="20"/>
    <n v="545"/>
    <x v="660"/>
    <n v="38150"/>
    <n v="0.35"/>
    <x v="2"/>
    <x v="2"/>
    <x v="1"/>
    <n v="200"/>
    <n v="70"/>
    <n v="130"/>
    <x v="0"/>
  </r>
  <r>
    <x v="4"/>
    <n v="1197831"/>
    <x v="217"/>
    <x v="3"/>
    <x v="35"/>
    <s v="Wichita"/>
    <x v="1"/>
    <n v="20"/>
    <n v="225"/>
    <x v="187"/>
    <n v="15749.999999999998"/>
    <n v="0.35"/>
    <x v="2"/>
    <x v="2"/>
    <x v="1"/>
    <n v="200"/>
    <n v="69.999999999999986"/>
    <n v="130"/>
    <x v="0"/>
  </r>
  <r>
    <x v="4"/>
    <n v="1197831"/>
    <x v="217"/>
    <x v="3"/>
    <x v="35"/>
    <s v="Wichita"/>
    <x v="2"/>
    <n v="10.000000000000002"/>
    <n v="250"/>
    <x v="661"/>
    <n v="8750"/>
    <n v="0.35"/>
    <x v="2"/>
    <x v="2"/>
    <x v="1"/>
    <n v="100.00000000000001"/>
    <n v="35"/>
    <n v="65.000000000000014"/>
    <x v="1"/>
  </r>
  <r>
    <x v="4"/>
    <n v="1197831"/>
    <x v="217"/>
    <x v="3"/>
    <x v="35"/>
    <s v="Wichita"/>
    <x v="3"/>
    <n v="19.999999999999996"/>
    <n v="100"/>
    <x v="662"/>
    <n v="6999.9999999999982"/>
    <n v="0.35"/>
    <x v="2"/>
    <x v="2"/>
    <x v="1"/>
    <n v="199.99999999999997"/>
    <n v="69.999999999999986"/>
    <n v="129.99999999999997"/>
    <x v="0"/>
  </r>
  <r>
    <x v="4"/>
    <n v="1197831"/>
    <x v="217"/>
    <x v="3"/>
    <x v="35"/>
    <s v="Wichita"/>
    <x v="4"/>
    <n v="35.000000000000007"/>
    <n v="150"/>
    <x v="307"/>
    <n v="18375"/>
    <n v="0.35"/>
    <x v="2"/>
    <x v="2"/>
    <x v="1"/>
    <n v="350.00000000000006"/>
    <n v="122.5"/>
    <n v="227.50000000000006"/>
    <x v="0"/>
  </r>
  <r>
    <x v="4"/>
    <n v="1197831"/>
    <x v="217"/>
    <x v="3"/>
    <x v="35"/>
    <s v="Wichita"/>
    <x v="5"/>
    <n v="25"/>
    <n v="250"/>
    <x v="146"/>
    <n v="21875"/>
    <n v="0.35"/>
    <x v="2"/>
    <x v="2"/>
    <x v="1"/>
    <n v="250"/>
    <n v="87.5"/>
    <n v="162.5"/>
    <x v="0"/>
  </r>
  <r>
    <x v="4"/>
    <n v="1197831"/>
    <x v="236"/>
    <x v="3"/>
    <x v="35"/>
    <s v="Wichita"/>
    <x v="0"/>
    <n v="25"/>
    <n v="500"/>
    <x v="145"/>
    <n v="43750"/>
    <n v="0.35"/>
    <x v="2"/>
    <x v="3"/>
    <x v="1"/>
    <n v="250"/>
    <n v="87.5"/>
    <n v="162.5"/>
    <x v="0"/>
  </r>
  <r>
    <x v="4"/>
    <n v="1197831"/>
    <x v="236"/>
    <x v="3"/>
    <x v="35"/>
    <s v="Wichita"/>
    <x v="1"/>
    <n v="25"/>
    <n v="200"/>
    <x v="120"/>
    <n v="17500"/>
    <n v="0.35"/>
    <x v="2"/>
    <x v="3"/>
    <x v="1"/>
    <n v="250"/>
    <n v="87.5"/>
    <n v="162.5"/>
    <x v="0"/>
  </r>
  <r>
    <x v="4"/>
    <n v="1197831"/>
    <x v="236"/>
    <x v="3"/>
    <x v="35"/>
    <s v="Wichita"/>
    <x v="2"/>
    <n v="15.000000000000002"/>
    <n v="200"/>
    <x v="302"/>
    <n v="10500"/>
    <n v="0.35"/>
    <x v="2"/>
    <x v="3"/>
    <x v="1"/>
    <n v="150.00000000000003"/>
    <n v="52.5"/>
    <n v="97.500000000000014"/>
    <x v="1"/>
  </r>
  <r>
    <x v="4"/>
    <n v="1197831"/>
    <x v="236"/>
    <x v="3"/>
    <x v="35"/>
    <s v="Wichita"/>
    <x v="3"/>
    <n v="19.999999999999996"/>
    <n v="125"/>
    <x v="359"/>
    <n v="8749.9999999999982"/>
    <n v="0.35"/>
    <x v="2"/>
    <x v="3"/>
    <x v="1"/>
    <n v="199.99999999999997"/>
    <n v="69.999999999999986"/>
    <n v="129.99999999999997"/>
    <x v="0"/>
  </r>
  <r>
    <x v="4"/>
    <n v="1197831"/>
    <x v="236"/>
    <x v="3"/>
    <x v="35"/>
    <s v="Wichita"/>
    <x v="4"/>
    <n v="40"/>
    <n v="150"/>
    <x v="129"/>
    <n v="21000"/>
    <n v="0.35"/>
    <x v="2"/>
    <x v="3"/>
    <x v="1"/>
    <n v="400"/>
    <n v="140"/>
    <n v="260"/>
    <x v="0"/>
  </r>
  <r>
    <x v="4"/>
    <n v="1197831"/>
    <x v="236"/>
    <x v="3"/>
    <x v="35"/>
    <s v="Wichita"/>
    <x v="5"/>
    <n v="30.000000000000004"/>
    <n v="300"/>
    <x v="381"/>
    <n v="31500.000000000004"/>
    <n v="0.35"/>
    <x v="2"/>
    <x v="3"/>
    <x v="1"/>
    <n v="300.00000000000006"/>
    <n v="105.00000000000001"/>
    <n v="195.00000000000006"/>
    <x v="0"/>
  </r>
  <r>
    <x v="4"/>
    <n v="1197831"/>
    <x v="265"/>
    <x v="3"/>
    <x v="35"/>
    <s v="Wichita"/>
    <x v="0"/>
    <n v="40"/>
    <n v="570"/>
    <x v="663"/>
    <n v="79800"/>
    <n v="0.35"/>
    <x v="2"/>
    <x v="4"/>
    <x v="1"/>
    <n v="400"/>
    <n v="140"/>
    <n v="260"/>
    <x v="0"/>
  </r>
  <r>
    <x v="4"/>
    <n v="1197831"/>
    <x v="265"/>
    <x v="3"/>
    <x v="35"/>
    <s v="Wichita"/>
    <x v="1"/>
    <n v="40"/>
    <n v="275"/>
    <x v="236"/>
    <n v="38500"/>
    <n v="0.35"/>
    <x v="2"/>
    <x v="4"/>
    <x v="1"/>
    <n v="400"/>
    <n v="140"/>
    <n v="260"/>
    <x v="0"/>
  </r>
  <r>
    <x v="4"/>
    <n v="1197831"/>
    <x v="265"/>
    <x v="3"/>
    <x v="35"/>
    <s v="Wichita"/>
    <x v="2"/>
    <n v="35"/>
    <n v="250"/>
    <x v="132"/>
    <n v="30624.999999999996"/>
    <n v="0.35"/>
    <x v="2"/>
    <x v="4"/>
    <x v="1"/>
    <n v="350"/>
    <n v="122.49999999999999"/>
    <n v="227.5"/>
    <x v="0"/>
  </r>
  <r>
    <x v="4"/>
    <n v="1197831"/>
    <x v="265"/>
    <x v="3"/>
    <x v="35"/>
    <s v="Wichita"/>
    <x v="3"/>
    <n v="35"/>
    <n v="200"/>
    <x v="136"/>
    <n v="24500"/>
    <n v="0.35"/>
    <x v="2"/>
    <x v="4"/>
    <x v="1"/>
    <n v="350"/>
    <n v="122.5"/>
    <n v="227.5"/>
    <x v="0"/>
  </r>
  <r>
    <x v="4"/>
    <n v="1197831"/>
    <x v="265"/>
    <x v="3"/>
    <x v="35"/>
    <s v="Wichita"/>
    <x v="4"/>
    <n v="44.999999999999993"/>
    <n v="225"/>
    <x v="664"/>
    <n v="35437.499999999993"/>
    <n v="0.35"/>
    <x v="2"/>
    <x v="4"/>
    <x v="1"/>
    <n v="449.99999999999994"/>
    <n v="157.49999999999997"/>
    <n v="292.5"/>
    <x v="0"/>
  </r>
  <r>
    <x v="4"/>
    <n v="1197831"/>
    <x v="265"/>
    <x v="3"/>
    <x v="35"/>
    <s v="Wichita"/>
    <x v="5"/>
    <n v="44.999999999999993"/>
    <n v="325"/>
    <x v="201"/>
    <n v="51187.499999999985"/>
    <n v="0.35"/>
    <x v="2"/>
    <x v="4"/>
    <x v="1"/>
    <n v="449.99999999999989"/>
    <n v="157.49999999999994"/>
    <n v="292.49999999999994"/>
    <x v="0"/>
  </r>
  <r>
    <x v="4"/>
    <n v="1197831"/>
    <x v="298"/>
    <x v="3"/>
    <x v="35"/>
    <s v="Wichita"/>
    <x v="0"/>
    <n v="40"/>
    <n v="575"/>
    <x v="328"/>
    <n v="80500"/>
    <n v="0.35"/>
    <x v="2"/>
    <x v="11"/>
    <x v="1"/>
    <n v="400"/>
    <n v="140"/>
    <n v="260"/>
    <x v="0"/>
  </r>
  <r>
    <x v="4"/>
    <n v="1197831"/>
    <x v="298"/>
    <x v="3"/>
    <x v="35"/>
    <s v="Wichita"/>
    <x v="1"/>
    <n v="35"/>
    <n v="325"/>
    <x v="166"/>
    <n v="39812.5"/>
    <n v="0.35"/>
    <x v="2"/>
    <x v="11"/>
    <x v="1"/>
    <n v="350"/>
    <n v="122.5"/>
    <n v="227.5"/>
    <x v="0"/>
  </r>
  <r>
    <x v="4"/>
    <n v="1197831"/>
    <x v="298"/>
    <x v="3"/>
    <x v="35"/>
    <s v="Wichita"/>
    <x v="2"/>
    <n v="40"/>
    <n v="300"/>
    <x v="150"/>
    <n v="42000"/>
    <n v="0.35"/>
    <x v="2"/>
    <x v="11"/>
    <x v="1"/>
    <n v="400"/>
    <n v="140"/>
    <n v="260"/>
    <x v="0"/>
  </r>
  <r>
    <x v="4"/>
    <n v="1197831"/>
    <x v="298"/>
    <x v="3"/>
    <x v="35"/>
    <s v="Wichita"/>
    <x v="3"/>
    <n v="40"/>
    <n v="275"/>
    <x v="236"/>
    <n v="38500"/>
    <n v="0.35"/>
    <x v="2"/>
    <x v="11"/>
    <x v="1"/>
    <n v="400"/>
    <n v="140"/>
    <n v="260"/>
    <x v="0"/>
  </r>
  <r>
    <x v="4"/>
    <n v="1197831"/>
    <x v="298"/>
    <x v="3"/>
    <x v="35"/>
    <s v="Wichita"/>
    <x v="4"/>
    <n v="54.999999999999993"/>
    <n v="275"/>
    <x v="408"/>
    <n v="52937.499999999985"/>
    <n v="0.35"/>
    <x v="2"/>
    <x v="11"/>
    <x v="1"/>
    <n v="549.99999999999989"/>
    <n v="192.49999999999994"/>
    <n v="357.49999999999994"/>
    <x v="0"/>
  </r>
  <r>
    <x v="4"/>
    <n v="1197831"/>
    <x v="298"/>
    <x v="3"/>
    <x v="35"/>
    <s v="Wichita"/>
    <x v="5"/>
    <n v="60"/>
    <n v="450"/>
    <x v="51"/>
    <n v="94500"/>
    <n v="0.35"/>
    <x v="2"/>
    <x v="11"/>
    <x v="1"/>
    <n v="600"/>
    <n v="210"/>
    <n v="390"/>
    <x v="0"/>
  </r>
  <r>
    <x v="4"/>
    <n v="1197831"/>
    <x v="326"/>
    <x v="3"/>
    <x v="35"/>
    <s v="Wichita"/>
    <x v="0"/>
    <n v="54.999999999999993"/>
    <n v="675"/>
    <x v="345"/>
    <n v="129937.49999999997"/>
    <n v="0.35"/>
    <x v="2"/>
    <x v="5"/>
    <x v="1"/>
    <n v="549.99999999999989"/>
    <n v="192.49999999999994"/>
    <n v="357.49999999999994"/>
    <x v="0"/>
  </r>
  <r>
    <x v="4"/>
    <n v="1197831"/>
    <x v="326"/>
    <x v="3"/>
    <x v="35"/>
    <s v="Wichita"/>
    <x v="1"/>
    <n v="50"/>
    <n v="425"/>
    <x v="42"/>
    <n v="74375"/>
    <n v="0.35"/>
    <x v="2"/>
    <x v="5"/>
    <x v="1"/>
    <n v="500"/>
    <n v="175"/>
    <n v="325"/>
    <x v="0"/>
  </r>
  <r>
    <x v="4"/>
    <n v="1197831"/>
    <x v="326"/>
    <x v="3"/>
    <x v="35"/>
    <s v="Wichita"/>
    <x v="2"/>
    <n v="45"/>
    <n v="350"/>
    <x v="154"/>
    <n v="55125"/>
    <n v="0.35"/>
    <x v="2"/>
    <x v="5"/>
    <x v="1"/>
    <n v="450"/>
    <n v="157.5"/>
    <n v="292.5"/>
    <x v="0"/>
  </r>
  <r>
    <x v="4"/>
    <n v="1197831"/>
    <x v="326"/>
    <x v="3"/>
    <x v="35"/>
    <s v="Wichita"/>
    <x v="3"/>
    <n v="45"/>
    <n v="300"/>
    <x v="200"/>
    <n v="47250"/>
    <n v="0.35"/>
    <x v="2"/>
    <x v="5"/>
    <x v="1"/>
    <n v="450"/>
    <n v="157.5"/>
    <n v="292.5"/>
    <x v="0"/>
  </r>
  <r>
    <x v="4"/>
    <n v="1197831"/>
    <x v="326"/>
    <x v="3"/>
    <x v="35"/>
    <s v="Wichita"/>
    <x v="4"/>
    <n v="60"/>
    <n v="325"/>
    <x v="214"/>
    <n v="68250"/>
    <n v="0.35"/>
    <x v="2"/>
    <x v="5"/>
    <x v="1"/>
    <n v="600"/>
    <n v="210"/>
    <n v="390"/>
    <x v="0"/>
  </r>
  <r>
    <x v="4"/>
    <n v="1197831"/>
    <x v="326"/>
    <x v="3"/>
    <x v="35"/>
    <s v="Wichita"/>
    <x v="5"/>
    <n v="65"/>
    <n v="500"/>
    <x v="82"/>
    <n v="113750"/>
    <n v="0.35"/>
    <x v="2"/>
    <x v="5"/>
    <x v="1"/>
    <n v="650"/>
    <n v="227.5"/>
    <n v="422.5"/>
    <x v="0"/>
  </r>
  <r>
    <x v="4"/>
    <n v="1197831"/>
    <x v="358"/>
    <x v="3"/>
    <x v="35"/>
    <s v="Wichita"/>
    <x v="0"/>
    <n v="60"/>
    <n v="650"/>
    <x v="87"/>
    <n v="136500"/>
    <n v="0.35"/>
    <x v="2"/>
    <x v="6"/>
    <x v="1"/>
    <n v="600"/>
    <n v="210"/>
    <n v="390"/>
    <x v="0"/>
  </r>
  <r>
    <x v="4"/>
    <n v="1197831"/>
    <x v="358"/>
    <x v="3"/>
    <x v="35"/>
    <s v="Wichita"/>
    <x v="1"/>
    <n v="55.000000000000007"/>
    <n v="425"/>
    <x v="257"/>
    <n v="81812.5"/>
    <n v="0.35"/>
    <x v="2"/>
    <x v="6"/>
    <x v="1"/>
    <n v="550.00000000000011"/>
    <n v="192.5"/>
    <n v="357.50000000000006"/>
    <x v="0"/>
  </r>
  <r>
    <x v="4"/>
    <n v="1197831"/>
    <x v="358"/>
    <x v="3"/>
    <x v="35"/>
    <s v="Wichita"/>
    <x v="2"/>
    <n v="50"/>
    <n v="350"/>
    <x v="160"/>
    <n v="61249.999999999993"/>
    <n v="0.35"/>
    <x v="2"/>
    <x v="6"/>
    <x v="1"/>
    <n v="500"/>
    <n v="174.99999999999997"/>
    <n v="325"/>
    <x v="0"/>
  </r>
  <r>
    <x v="4"/>
    <n v="1197831"/>
    <x v="358"/>
    <x v="3"/>
    <x v="35"/>
    <s v="Wichita"/>
    <x v="3"/>
    <n v="40"/>
    <n v="300"/>
    <x v="150"/>
    <n v="42000"/>
    <n v="0.35"/>
    <x v="2"/>
    <x v="6"/>
    <x v="1"/>
    <n v="400"/>
    <n v="140"/>
    <n v="260"/>
    <x v="0"/>
  </r>
  <r>
    <x v="4"/>
    <n v="1197831"/>
    <x v="358"/>
    <x v="3"/>
    <x v="35"/>
    <s v="Wichita"/>
    <x v="4"/>
    <n v="50"/>
    <n v="275"/>
    <x v="199"/>
    <n v="48125"/>
    <n v="0.35"/>
    <x v="2"/>
    <x v="6"/>
    <x v="1"/>
    <n v="500"/>
    <n v="175"/>
    <n v="325"/>
    <x v="0"/>
  </r>
  <r>
    <x v="4"/>
    <n v="1197831"/>
    <x v="358"/>
    <x v="3"/>
    <x v="35"/>
    <s v="Wichita"/>
    <x v="5"/>
    <n v="55.000000000000007"/>
    <n v="450"/>
    <x v="173"/>
    <n v="86625"/>
    <n v="0.35"/>
    <x v="2"/>
    <x v="6"/>
    <x v="1"/>
    <n v="550.00000000000011"/>
    <n v="192.5"/>
    <n v="357.50000000000006"/>
    <x v="0"/>
  </r>
  <r>
    <x v="4"/>
    <n v="1197831"/>
    <x v="388"/>
    <x v="3"/>
    <x v="35"/>
    <s v="Wichita"/>
    <x v="0"/>
    <n v="50"/>
    <n v="550"/>
    <x v="140"/>
    <n v="96250"/>
    <n v="0.35"/>
    <x v="2"/>
    <x v="7"/>
    <x v="1"/>
    <n v="500"/>
    <n v="175"/>
    <n v="325"/>
    <x v="0"/>
  </r>
  <r>
    <x v="4"/>
    <n v="1197831"/>
    <x v="388"/>
    <x v="3"/>
    <x v="35"/>
    <s v="Wichita"/>
    <x v="1"/>
    <n v="40.000000000000014"/>
    <n v="350"/>
    <x v="665"/>
    <n v="49000.000000000015"/>
    <n v="0.35"/>
    <x v="2"/>
    <x v="7"/>
    <x v="1"/>
    <n v="400.00000000000017"/>
    <n v="140.00000000000003"/>
    <n v="260.00000000000011"/>
    <x v="0"/>
  </r>
  <r>
    <x v="4"/>
    <n v="1197831"/>
    <x v="388"/>
    <x v="3"/>
    <x v="35"/>
    <s v="Wichita"/>
    <x v="2"/>
    <n v="15.000000000000007"/>
    <n v="250"/>
    <x v="652"/>
    <n v="13125.000000000004"/>
    <n v="0.35"/>
    <x v="2"/>
    <x v="7"/>
    <x v="1"/>
    <n v="150.00000000000006"/>
    <n v="52.500000000000014"/>
    <n v="97.500000000000043"/>
    <x v="1"/>
  </r>
  <r>
    <x v="4"/>
    <n v="1197831"/>
    <x v="388"/>
    <x v="3"/>
    <x v="35"/>
    <s v="Wichita"/>
    <x v="3"/>
    <n v="15.000000000000007"/>
    <n v="225"/>
    <x v="666"/>
    <n v="11812.500000000004"/>
    <n v="0.35"/>
    <x v="2"/>
    <x v="7"/>
    <x v="1"/>
    <n v="150.00000000000006"/>
    <n v="52.500000000000014"/>
    <n v="97.500000000000043"/>
    <x v="1"/>
  </r>
  <r>
    <x v="4"/>
    <n v="1197831"/>
    <x v="388"/>
    <x v="3"/>
    <x v="35"/>
    <s v="Wichita"/>
    <x v="4"/>
    <n v="25.000000000000007"/>
    <n v="225"/>
    <x v="667"/>
    <n v="19687.500000000004"/>
    <n v="0.35"/>
    <x v="2"/>
    <x v="7"/>
    <x v="1"/>
    <n v="250.00000000000006"/>
    <n v="87.500000000000014"/>
    <n v="162.50000000000006"/>
    <x v="0"/>
  </r>
  <r>
    <x v="4"/>
    <n v="1197831"/>
    <x v="388"/>
    <x v="3"/>
    <x v="35"/>
    <s v="Wichita"/>
    <x v="5"/>
    <n v="30.000000000000011"/>
    <n v="325"/>
    <x v="668"/>
    <n v="34125.000000000007"/>
    <n v="0.35"/>
    <x v="2"/>
    <x v="7"/>
    <x v="1"/>
    <n v="300.00000000000011"/>
    <n v="105.00000000000003"/>
    <n v="195.00000000000006"/>
    <x v="0"/>
  </r>
  <r>
    <x v="4"/>
    <n v="1197831"/>
    <x v="420"/>
    <x v="3"/>
    <x v="35"/>
    <s v="Wichita"/>
    <x v="0"/>
    <n v="30.000000000000011"/>
    <n v="500"/>
    <x v="650"/>
    <n v="52500.000000000015"/>
    <n v="0.35"/>
    <x v="2"/>
    <x v="8"/>
    <x v="1"/>
    <n v="300.00000000000011"/>
    <n v="105.00000000000003"/>
    <n v="195.00000000000009"/>
    <x v="0"/>
  </r>
  <r>
    <x v="4"/>
    <n v="1197831"/>
    <x v="420"/>
    <x v="3"/>
    <x v="35"/>
    <s v="Wichita"/>
    <x v="1"/>
    <n v="20.000000000000011"/>
    <n v="325"/>
    <x v="669"/>
    <n v="22750.000000000011"/>
    <n v="0.35"/>
    <x v="2"/>
    <x v="8"/>
    <x v="1"/>
    <n v="200.00000000000011"/>
    <n v="70.000000000000028"/>
    <n v="130.00000000000009"/>
    <x v="0"/>
  </r>
  <r>
    <x v="4"/>
    <n v="1197831"/>
    <x v="420"/>
    <x v="3"/>
    <x v="35"/>
    <s v="Wichita"/>
    <x v="2"/>
    <n v="20.000000000000011"/>
    <n v="200"/>
    <x v="655"/>
    <n v="14000.000000000007"/>
    <n v="0.35"/>
    <x v="2"/>
    <x v="8"/>
    <x v="1"/>
    <n v="200.00000000000011"/>
    <n v="70.000000000000043"/>
    <n v="130.00000000000009"/>
    <x v="0"/>
  </r>
  <r>
    <x v="4"/>
    <n v="1197831"/>
    <x v="420"/>
    <x v="3"/>
    <x v="35"/>
    <s v="Wichita"/>
    <x v="3"/>
    <n v="20.000000000000011"/>
    <n v="175"/>
    <x v="670"/>
    <n v="12250.000000000007"/>
    <n v="0.35"/>
    <x v="2"/>
    <x v="8"/>
    <x v="1"/>
    <n v="200.00000000000011"/>
    <n v="70.000000000000043"/>
    <n v="130.00000000000009"/>
    <x v="0"/>
  </r>
  <r>
    <x v="4"/>
    <n v="1197831"/>
    <x v="420"/>
    <x v="3"/>
    <x v="35"/>
    <s v="Wichita"/>
    <x v="4"/>
    <n v="30.000000000000011"/>
    <n v="175"/>
    <x v="634"/>
    <n v="18375.000000000007"/>
    <n v="0.35"/>
    <x v="2"/>
    <x v="8"/>
    <x v="1"/>
    <n v="300.00000000000011"/>
    <n v="105.00000000000004"/>
    <n v="195.00000000000009"/>
    <x v="0"/>
  </r>
  <r>
    <x v="0"/>
    <n v="1197831"/>
    <x v="420"/>
    <x v="3"/>
    <x v="35"/>
    <s v="Wichita"/>
    <x v="5"/>
    <n v="30.000000000000004"/>
    <n v="300"/>
    <x v="381"/>
    <n v="31500.000000000004"/>
    <n v="0.35"/>
    <x v="2"/>
    <x v="8"/>
    <x v="1"/>
    <n v="300.00000000000006"/>
    <n v="105.00000000000001"/>
    <n v="195.00000000000006"/>
    <x v="0"/>
  </r>
  <r>
    <x v="0"/>
    <n v="1197831"/>
    <x v="450"/>
    <x v="3"/>
    <x v="35"/>
    <s v="Wichita"/>
    <x v="0"/>
    <n v="25.000000000000011"/>
    <n v="450"/>
    <x v="520"/>
    <n v="39375.000000000015"/>
    <n v="0.35"/>
    <x v="2"/>
    <x v="9"/>
    <x v="1"/>
    <n v="250.00000000000009"/>
    <n v="87.500000000000028"/>
    <n v="162.50000000000006"/>
    <x v="0"/>
  </r>
  <r>
    <x v="0"/>
    <n v="1197831"/>
    <x v="450"/>
    <x v="3"/>
    <x v="35"/>
    <s v="Wichita"/>
    <x v="1"/>
    <n v="15.000000000000014"/>
    <n v="275"/>
    <x v="671"/>
    <n v="14437.500000000011"/>
    <n v="0.35"/>
    <x v="2"/>
    <x v="9"/>
    <x v="1"/>
    <n v="150.00000000000014"/>
    <n v="52.500000000000043"/>
    <n v="97.500000000000099"/>
    <x v="1"/>
  </r>
  <r>
    <x v="0"/>
    <n v="1197831"/>
    <x v="450"/>
    <x v="3"/>
    <x v="35"/>
    <s v="Wichita"/>
    <x v="2"/>
    <n v="25.000000000000018"/>
    <n v="220"/>
    <x v="672"/>
    <n v="19250.000000000011"/>
    <n v="0.35"/>
    <x v="2"/>
    <x v="9"/>
    <x v="1"/>
    <n v="250.00000000000017"/>
    <n v="87.500000000000043"/>
    <n v="162.50000000000014"/>
    <x v="0"/>
  </r>
  <r>
    <x v="0"/>
    <n v="1197831"/>
    <x v="450"/>
    <x v="3"/>
    <x v="35"/>
    <s v="Wichita"/>
    <x v="3"/>
    <n v="55.000000000000014"/>
    <n v="275"/>
    <x v="395"/>
    <n v="52937.500000000007"/>
    <n v="0.35"/>
    <x v="2"/>
    <x v="9"/>
    <x v="1"/>
    <n v="550.00000000000011"/>
    <n v="192.50000000000003"/>
    <n v="357.50000000000011"/>
    <x v="0"/>
  </r>
  <r>
    <x v="0"/>
    <n v="1197831"/>
    <x v="450"/>
    <x v="3"/>
    <x v="35"/>
    <s v="Wichita"/>
    <x v="4"/>
    <n v="75.000000000000014"/>
    <n v="250"/>
    <x v="517"/>
    <n v="65625"/>
    <n v="0.35"/>
    <x v="2"/>
    <x v="9"/>
    <x v="1"/>
    <n v="750.00000000000011"/>
    <n v="262.5"/>
    <n v="487.50000000000011"/>
    <x v="0"/>
  </r>
  <r>
    <x v="0"/>
    <n v="1197831"/>
    <x v="450"/>
    <x v="3"/>
    <x v="35"/>
    <s v="Wichita"/>
    <x v="5"/>
    <n v="75"/>
    <n v="350"/>
    <x v="47"/>
    <n v="91875"/>
    <n v="0.35"/>
    <x v="2"/>
    <x v="9"/>
    <x v="1"/>
    <n v="750"/>
    <n v="262.5"/>
    <n v="487.5"/>
    <x v="0"/>
  </r>
  <r>
    <x v="0"/>
    <n v="1197831"/>
    <x v="479"/>
    <x v="3"/>
    <x v="35"/>
    <s v="Wichita"/>
    <x v="0"/>
    <n v="70"/>
    <n v="600"/>
    <x v="81"/>
    <n v="147000"/>
    <n v="0.35"/>
    <x v="2"/>
    <x v="10"/>
    <x v="1"/>
    <n v="700"/>
    <n v="245"/>
    <n v="455"/>
    <x v="0"/>
  </r>
  <r>
    <x v="0"/>
    <n v="1197831"/>
    <x v="479"/>
    <x v="3"/>
    <x v="35"/>
    <s v="Wichita"/>
    <x v="1"/>
    <n v="60.000000000000007"/>
    <n v="400"/>
    <x v="220"/>
    <n v="84000"/>
    <n v="0.35"/>
    <x v="2"/>
    <x v="10"/>
    <x v="1"/>
    <n v="600.00000000000011"/>
    <n v="210"/>
    <n v="390.00000000000006"/>
    <x v="0"/>
  </r>
  <r>
    <x v="0"/>
    <n v="1197831"/>
    <x v="479"/>
    <x v="3"/>
    <x v="35"/>
    <s v="Wichita"/>
    <x v="2"/>
    <n v="60.000000000000007"/>
    <n v="350"/>
    <x v="163"/>
    <n v="73500"/>
    <n v="0.35"/>
    <x v="2"/>
    <x v="10"/>
    <x v="1"/>
    <n v="600.00000000000011"/>
    <n v="210"/>
    <n v="390.00000000000006"/>
    <x v="0"/>
  </r>
  <r>
    <x v="0"/>
    <n v="1197831"/>
    <x v="479"/>
    <x v="3"/>
    <x v="35"/>
    <s v="Wichita"/>
    <x v="3"/>
    <n v="60.000000000000007"/>
    <n v="300"/>
    <x v="167"/>
    <n v="63000.000000000007"/>
    <n v="0.35"/>
    <x v="2"/>
    <x v="10"/>
    <x v="1"/>
    <n v="600.00000000000011"/>
    <n v="210.00000000000003"/>
    <n v="390.00000000000011"/>
    <x v="0"/>
  </r>
  <r>
    <x v="0"/>
    <n v="1197831"/>
    <x v="479"/>
    <x v="3"/>
    <x v="35"/>
    <s v="Wichita"/>
    <x v="4"/>
    <n v="70"/>
    <n v="300"/>
    <x v="195"/>
    <n v="73500"/>
    <n v="0.35"/>
    <x v="2"/>
    <x v="10"/>
    <x v="1"/>
    <n v="700"/>
    <n v="245"/>
    <n v="455"/>
    <x v="0"/>
  </r>
  <r>
    <x v="0"/>
    <n v="1197831"/>
    <x v="479"/>
    <x v="3"/>
    <x v="35"/>
    <s v="Wichita"/>
    <x v="5"/>
    <n v="75"/>
    <n v="400"/>
    <x v="60"/>
    <n v="105000"/>
    <n v="0.35"/>
    <x v="2"/>
    <x v="10"/>
    <x v="1"/>
    <n v="750"/>
    <n v="262.5"/>
    <n v="487.5"/>
    <x v="0"/>
  </r>
  <r>
    <x v="0"/>
    <n v="1185732"/>
    <x v="176"/>
    <x v="3"/>
    <x v="35"/>
    <s v="Wichita"/>
    <x v="0"/>
    <n v="40"/>
    <n v="475"/>
    <x v="237"/>
    <n v="66500"/>
    <n v="0.35"/>
    <x v="2"/>
    <x v="0"/>
    <x v="1"/>
    <n v="400"/>
    <n v="140"/>
    <n v="260"/>
    <x v="0"/>
  </r>
  <r>
    <x v="0"/>
    <n v="1185732"/>
    <x v="176"/>
    <x v="3"/>
    <x v="35"/>
    <s v="Wichita"/>
    <x v="1"/>
    <n v="40"/>
    <n v="275"/>
    <x v="236"/>
    <n v="33000"/>
    <n v="0.3"/>
    <x v="2"/>
    <x v="0"/>
    <x v="1"/>
    <n v="400"/>
    <n v="120"/>
    <n v="280"/>
    <x v="0"/>
  </r>
  <r>
    <x v="0"/>
    <n v="1185732"/>
    <x v="176"/>
    <x v="3"/>
    <x v="35"/>
    <s v="Wichita"/>
    <x v="2"/>
    <n v="30.000000000000004"/>
    <n v="275"/>
    <x v="190"/>
    <n v="24750.000000000004"/>
    <n v="0.3"/>
    <x v="2"/>
    <x v="0"/>
    <x v="1"/>
    <n v="300.00000000000006"/>
    <n v="90.000000000000014"/>
    <n v="210.00000000000006"/>
    <x v="0"/>
  </r>
  <r>
    <x v="0"/>
    <n v="1185732"/>
    <x v="176"/>
    <x v="3"/>
    <x v="35"/>
    <s v="Wichita"/>
    <x v="3"/>
    <n v="35"/>
    <n v="125"/>
    <x v="317"/>
    <n v="13125"/>
    <n v="0.3"/>
    <x v="2"/>
    <x v="0"/>
    <x v="1"/>
    <n v="350"/>
    <n v="105"/>
    <n v="245"/>
    <x v="0"/>
  </r>
  <r>
    <x v="0"/>
    <n v="1185732"/>
    <x v="176"/>
    <x v="3"/>
    <x v="35"/>
    <s v="Wichita"/>
    <x v="4"/>
    <n v="49.999999999999993"/>
    <n v="175"/>
    <x v="396"/>
    <n v="30624.999999999993"/>
    <n v="0.35"/>
    <x v="2"/>
    <x v="0"/>
    <x v="1"/>
    <n v="499.99999999999994"/>
    <n v="174.99999999999997"/>
    <n v="324.99999999999994"/>
    <x v="0"/>
  </r>
  <r>
    <x v="0"/>
    <n v="1185732"/>
    <x v="176"/>
    <x v="3"/>
    <x v="35"/>
    <s v="Wichita"/>
    <x v="5"/>
    <n v="40"/>
    <n v="275"/>
    <x v="236"/>
    <n v="44000"/>
    <n v="0.4"/>
    <x v="2"/>
    <x v="0"/>
    <x v="1"/>
    <n v="400"/>
    <n v="160"/>
    <n v="240"/>
    <x v="0"/>
  </r>
  <r>
    <x v="0"/>
    <n v="1185732"/>
    <x v="207"/>
    <x v="3"/>
    <x v="35"/>
    <s v="Wichita"/>
    <x v="0"/>
    <n v="40"/>
    <n v="525"/>
    <x v="195"/>
    <n v="73500"/>
    <n v="0.35"/>
    <x v="2"/>
    <x v="1"/>
    <x v="1"/>
    <n v="400"/>
    <n v="140"/>
    <n v="260"/>
    <x v="0"/>
  </r>
  <r>
    <x v="0"/>
    <n v="1185732"/>
    <x v="207"/>
    <x v="3"/>
    <x v="35"/>
    <s v="Wichita"/>
    <x v="1"/>
    <n v="40"/>
    <n v="175"/>
    <x v="136"/>
    <n v="21000"/>
    <n v="0.3"/>
    <x v="2"/>
    <x v="1"/>
    <x v="1"/>
    <n v="400"/>
    <n v="120"/>
    <n v="280"/>
    <x v="0"/>
  </r>
  <r>
    <x v="0"/>
    <n v="1185732"/>
    <x v="207"/>
    <x v="3"/>
    <x v="35"/>
    <s v="Wichita"/>
    <x v="2"/>
    <n v="30.000000000000004"/>
    <n v="225"/>
    <x v="311"/>
    <n v="20250.000000000004"/>
    <n v="0.3"/>
    <x v="2"/>
    <x v="1"/>
    <x v="1"/>
    <n v="300.00000000000006"/>
    <n v="90.000000000000014"/>
    <n v="210.00000000000006"/>
    <x v="0"/>
  </r>
  <r>
    <x v="0"/>
    <n v="1185732"/>
    <x v="207"/>
    <x v="3"/>
    <x v="36"/>
    <s v="Sioux Falls"/>
    <x v="3"/>
    <n v="35"/>
    <n v="100"/>
    <x v="319"/>
    <n v="10500"/>
    <n v="0.3"/>
    <x v="2"/>
    <x v="1"/>
    <x v="1"/>
    <n v="350"/>
    <n v="105"/>
    <n v="245"/>
    <x v="0"/>
  </r>
  <r>
    <x v="0"/>
    <n v="1185732"/>
    <x v="207"/>
    <x v="3"/>
    <x v="36"/>
    <s v="Sioux Falls"/>
    <x v="4"/>
    <n v="49.999999999999993"/>
    <n v="175"/>
    <x v="396"/>
    <n v="30624.999999999993"/>
    <n v="0.35"/>
    <x v="2"/>
    <x v="1"/>
    <x v="1"/>
    <n v="499.99999999999994"/>
    <n v="174.99999999999997"/>
    <n v="324.99999999999994"/>
    <x v="0"/>
  </r>
  <r>
    <x v="0"/>
    <n v="1185732"/>
    <x v="207"/>
    <x v="3"/>
    <x v="36"/>
    <s v="Sioux Falls"/>
    <x v="5"/>
    <n v="35"/>
    <n v="275"/>
    <x v="119"/>
    <n v="38500"/>
    <n v="0.4"/>
    <x v="2"/>
    <x v="1"/>
    <x v="1"/>
    <n v="350"/>
    <n v="140"/>
    <n v="210"/>
    <x v="0"/>
  </r>
  <r>
    <x v="0"/>
    <n v="1185732"/>
    <x v="216"/>
    <x v="3"/>
    <x v="36"/>
    <s v="Sioux Falls"/>
    <x v="0"/>
    <n v="40"/>
    <n v="495"/>
    <x v="673"/>
    <n v="69300"/>
    <n v="0.35"/>
    <x v="2"/>
    <x v="2"/>
    <x v="1"/>
    <n v="400"/>
    <n v="140"/>
    <n v="260"/>
    <x v="0"/>
  </r>
  <r>
    <x v="0"/>
    <n v="1185732"/>
    <x v="216"/>
    <x v="3"/>
    <x v="36"/>
    <s v="Sioux Falls"/>
    <x v="1"/>
    <n v="40"/>
    <n v="200"/>
    <x v="135"/>
    <n v="24000"/>
    <n v="0.3"/>
    <x v="2"/>
    <x v="2"/>
    <x v="1"/>
    <n v="400"/>
    <n v="120"/>
    <n v="280"/>
    <x v="0"/>
  </r>
  <r>
    <x v="0"/>
    <n v="1185732"/>
    <x v="216"/>
    <x v="3"/>
    <x v="36"/>
    <s v="Sioux Falls"/>
    <x v="2"/>
    <n v="30.000000000000004"/>
    <n v="225"/>
    <x v="311"/>
    <n v="20250.000000000004"/>
    <n v="0.3"/>
    <x v="2"/>
    <x v="2"/>
    <x v="1"/>
    <n v="300.00000000000006"/>
    <n v="90.000000000000014"/>
    <n v="210.00000000000006"/>
    <x v="0"/>
  </r>
  <r>
    <x v="0"/>
    <n v="1185732"/>
    <x v="216"/>
    <x v="3"/>
    <x v="36"/>
    <s v="Sioux Falls"/>
    <x v="3"/>
    <n v="35"/>
    <n v="75"/>
    <x v="320"/>
    <n v="7875"/>
    <n v="0.3"/>
    <x v="2"/>
    <x v="2"/>
    <x v="1"/>
    <n v="350"/>
    <n v="105"/>
    <n v="245"/>
    <x v="0"/>
  </r>
  <r>
    <x v="0"/>
    <n v="1185732"/>
    <x v="216"/>
    <x v="3"/>
    <x v="36"/>
    <s v="Sioux Falls"/>
    <x v="4"/>
    <n v="50"/>
    <n v="125"/>
    <x v="146"/>
    <n v="21875"/>
    <n v="0.35"/>
    <x v="2"/>
    <x v="2"/>
    <x v="1"/>
    <n v="500"/>
    <n v="175"/>
    <n v="325"/>
    <x v="0"/>
  </r>
  <r>
    <x v="0"/>
    <n v="1185732"/>
    <x v="216"/>
    <x v="3"/>
    <x v="36"/>
    <s v="Sioux Falls"/>
    <x v="5"/>
    <n v="40"/>
    <n v="225"/>
    <x v="125"/>
    <n v="36000"/>
    <n v="0.4"/>
    <x v="2"/>
    <x v="2"/>
    <x v="1"/>
    <n v="400"/>
    <n v="160"/>
    <n v="240"/>
    <x v="0"/>
  </r>
  <r>
    <x v="0"/>
    <n v="1185732"/>
    <x v="235"/>
    <x v="3"/>
    <x v="36"/>
    <s v="Sioux Falls"/>
    <x v="0"/>
    <n v="40"/>
    <n v="450"/>
    <x v="210"/>
    <n v="62999.999999999993"/>
    <n v="0.35"/>
    <x v="2"/>
    <x v="3"/>
    <x v="1"/>
    <n v="400"/>
    <n v="139.99999999999997"/>
    <n v="260"/>
    <x v="0"/>
  </r>
  <r>
    <x v="0"/>
    <n v="1185732"/>
    <x v="235"/>
    <x v="3"/>
    <x v="36"/>
    <s v="Sioux Falls"/>
    <x v="1"/>
    <n v="40"/>
    <n v="150"/>
    <x v="129"/>
    <n v="18000"/>
    <n v="0.3"/>
    <x v="2"/>
    <x v="3"/>
    <x v="1"/>
    <n v="400"/>
    <n v="120"/>
    <n v="280"/>
    <x v="0"/>
  </r>
  <r>
    <x v="0"/>
    <n v="1185732"/>
    <x v="235"/>
    <x v="3"/>
    <x v="36"/>
    <s v="Sioux Falls"/>
    <x v="2"/>
    <n v="30.000000000000004"/>
    <n v="150"/>
    <x v="354"/>
    <n v="13500.000000000002"/>
    <n v="0.3"/>
    <x v="2"/>
    <x v="3"/>
    <x v="1"/>
    <n v="300.00000000000006"/>
    <n v="90.000000000000014"/>
    <n v="210.00000000000006"/>
    <x v="0"/>
  </r>
  <r>
    <x v="0"/>
    <n v="1185732"/>
    <x v="235"/>
    <x v="3"/>
    <x v="36"/>
    <s v="Sioux Falls"/>
    <x v="3"/>
    <n v="35"/>
    <n v="75"/>
    <x v="320"/>
    <n v="7875"/>
    <n v="0.3"/>
    <x v="2"/>
    <x v="3"/>
    <x v="1"/>
    <n v="350"/>
    <n v="105"/>
    <n v="245"/>
    <x v="0"/>
  </r>
  <r>
    <x v="0"/>
    <n v="1185732"/>
    <x v="235"/>
    <x v="3"/>
    <x v="36"/>
    <s v="Sioux Falls"/>
    <x v="4"/>
    <n v="60"/>
    <n v="100"/>
    <x v="129"/>
    <n v="21000"/>
    <n v="0.35"/>
    <x v="2"/>
    <x v="3"/>
    <x v="1"/>
    <n v="600"/>
    <n v="210"/>
    <n v="390"/>
    <x v="0"/>
  </r>
  <r>
    <x v="0"/>
    <n v="1185732"/>
    <x v="235"/>
    <x v="3"/>
    <x v="36"/>
    <s v="Sioux Falls"/>
    <x v="5"/>
    <n v="50"/>
    <n v="225"/>
    <x v="128"/>
    <n v="45000"/>
    <n v="0.4"/>
    <x v="2"/>
    <x v="3"/>
    <x v="1"/>
    <n v="500"/>
    <n v="200"/>
    <n v="300"/>
    <x v="0"/>
  </r>
  <r>
    <x v="0"/>
    <n v="1185732"/>
    <x v="266"/>
    <x v="3"/>
    <x v="36"/>
    <s v="Sioux Falls"/>
    <x v="0"/>
    <n v="60"/>
    <n v="495"/>
    <x v="130"/>
    <n v="103950"/>
    <n v="0.35"/>
    <x v="2"/>
    <x v="4"/>
    <x v="1"/>
    <n v="600"/>
    <n v="210"/>
    <n v="390"/>
    <x v="0"/>
  </r>
  <r>
    <x v="0"/>
    <n v="1185732"/>
    <x v="266"/>
    <x v="3"/>
    <x v="36"/>
    <s v="Sioux Falls"/>
    <x v="1"/>
    <n v="50"/>
    <n v="200"/>
    <x v="124"/>
    <n v="30000"/>
    <n v="0.3"/>
    <x v="2"/>
    <x v="4"/>
    <x v="1"/>
    <n v="500"/>
    <n v="150"/>
    <n v="350"/>
    <x v="0"/>
  </r>
  <r>
    <x v="0"/>
    <n v="1185732"/>
    <x v="266"/>
    <x v="3"/>
    <x v="36"/>
    <s v="Sioux Falls"/>
    <x v="2"/>
    <n v="45"/>
    <n v="175"/>
    <x v="122"/>
    <n v="23625"/>
    <n v="0.3"/>
    <x v="2"/>
    <x v="4"/>
    <x v="1"/>
    <n v="450"/>
    <n v="135"/>
    <n v="315"/>
    <x v="0"/>
  </r>
  <r>
    <x v="0"/>
    <n v="1185732"/>
    <x v="266"/>
    <x v="3"/>
    <x v="36"/>
    <s v="Sioux Falls"/>
    <x v="3"/>
    <n v="45"/>
    <n v="100"/>
    <x v="187"/>
    <n v="13500"/>
    <n v="0.3"/>
    <x v="2"/>
    <x v="4"/>
    <x v="1"/>
    <n v="450"/>
    <n v="135"/>
    <n v="315"/>
    <x v="0"/>
  </r>
  <r>
    <x v="0"/>
    <n v="1185732"/>
    <x v="266"/>
    <x v="3"/>
    <x v="36"/>
    <s v="Sioux Falls"/>
    <x v="4"/>
    <n v="54.999999999999993"/>
    <n v="125"/>
    <x v="181"/>
    <n v="24062.499999999993"/>
    <n v="0.35"/>
    <x v="2"/>
    <x v="4"/>
    <x v="1"/>
    <n v="549.99999999999989"/>
    <n v="192.49999999999994"/>
    <n v="357.49999999999994"/>
    <x v="0"/>
  </r>
  <r>
    <x v="0"/>
    <n v="1185732"/>
    <x v="266"/>
    <x v="3"/>
    <x v="36"/>
    <s v="Sioux Falls"/>
    <x v="5"/>
    <n v="60"/>
    <n v="250"/>
    <x v="149"/>
    <n v="60000"/>
    <n v="0.4"/>
    <x v="2"/>
    <x v="4"/>
    <x v="1"/>
    <n v="600"/>
    <n v="240"/>
    <n v="360"/>
    <x v="0"/>
  </r>
  <r>
    <x v="0"/>
    <n v="1185732"/>
    <x v="296"/>
    <x v="3"/>
    <x v="36"/>
    <s v="Sioux Falls"/>
    <x v="0"/>
    <n v="45"/>
    <n v="500"/>
    <x v="38"/>
    <n v="78750"/>
    <n v="0.35"/>
    <x v="2"/>
    <x v="11"/>
    <x v="1"/>
    <n v="450"/>
    <n v="157.5"/>
    <n v="292.5"/>
    <x v="0"/>
  </r>
  <r>
    <x v="0"/>
    <n v="1185732"/>
    <x v="296"/>
    <x v="3"/>
    <x v="36"/>
    <s v="Sioux Falls"/>
    <x v="1"/>
    <n v="40.000000000000007"/>
    <n v="250"/>
    <x v="315"/>
    <n v="30000.000000000004"/>
    <n v="0.3"/>
    <x v="2"/>
    <x v="11"/>
    <x v="1"/>
    <n v="400.00000000000006"/>
    <n v="120.00000000000001"/>
    <n v="280.00000000000006"/>
    <x v="0"/>
  </r>
  <r>
    <x v="0"/>
    <n v="1185732"/>
    <x v="296"/>
    <x v="3"/>
    <x v="36"/>
    <s v="Sioux Falls"/>
    <x v="2"/>
    <n v="35"/>
    <n v="200"/>
    <x v="136"/>
    <n v="21000"/>
    <n v="0.3"/>
    <x v="2"/>
    <x v="11"/>
    <x v="1"/>
    <n v="350"/>
    <n v="105"/>
    <n v="245"/>
    <x v="0"/>
  </r>
  <r>
    <x v="0"/>
    <n v="1185732"/>
    <x v="296"/>
    <x v="3"/>
    <x v="36"/>
    <s v="Sioux Falls"/>
    <x v="3"/>
    <n v="35"/>
    <n v="175"/>
    <x v="183"/>
    <n v="18375"/>
    <n v="0.3"/>
    <x v="2"/>
    <x v="11"/>
    <x v="1"/>
    <n v="350"/>
    <n v="105"/>
    <n v="245"/>
    <x v="0"/>
  </r>
  <r>
    <x v="0"/>
    <n v="1185732"/>
    <x v="296"/>
    <x v="3"/>
    <x v="36"/>
    <s v="Sioux Falls"/>
    <x v="4"/>
    <n v="45"/>
    <n v="175"/>
    <x v="122"/>
    <n v="27562.5"/>
    <n v="0.35"/>
    <x v="2"/>
    <x v="11"/>
    <x v="1"/>
    <n v="450"/>
    <n v="157.5"/>
    <n v="292.5"/>
    <x v="0"/>
  </r>
  <r>
    <x v="0"/>
    <n v="1185732"/>
    <x v="296"/>
    <x v="3"/>
    <x v="36"/>
    <s v="Sioux Falls"/>
    <x v="5"/>
    <n v="55.000000000000007"/>
    <n v="325"/>
    <x v="256"/>
    <n v="71500.000000000015"/>
    <n v="0.4"/>
    <x v="2"/>
    <x v="11"/>
    <x v="1"/>
    <n v="550.00000000000011"/>
    <n v="220.00000000000006"/>
    <n v="330.00000000000006"/>
    <x v="0"/>
  </r>
  <r>
    <x v="0"/>
    <n v="1185732"/>
    <x v="325"/>
    <x v="3"/>
    <x v="36"/>
    <s v="Sioux Falls"/>
    <x v="0"/>
    <n v="50"/>
    <n v="550"/>
    <x v="140"/>
    <n v="96250"/>
    <n v="0.35"/>
    <x v="2"/>
    <x v="5"/>
    <x v="1"/>
    <n v="500"/>
    <n v="175"/>
    <n v="325"/>
    <x v="0"/>
  </r>
  <r>
    <x v="0"/>
    <n v="1185732"/>
    <x v="325"/>
    <x v="3"/>
    <x v="36"/>
    <s v="Sioux Falls"/>
    <x v="1"/>
    <n v="45.000000000000007"/>
    <n v="300"/>
    <x v="142"/>
    <n v="40500.000000000007"/>
    <n v="0.3"/>
    <x v="2"/>
    <x v="5"/>
    <x v="1"/>
    <n v="450.00000000000011"/>
    <n v="135.00000000000003"/>
    <n v="315.00000000000011"/>
    <x v="0"/>
  </r>
  <r>
    <x v="0"/>
    <n v="1185732"/>
    <x v="325"/>
    <x v="3"/>
    <x v="36"/>
    <s v="Sioux Falls"/>
    <x v="2"/>
    <n v="40"/>
    <n v="225"/>
    <x v="125"/>
    <n v="27000"/>
    <n v="0.3"/>
    <x v="2"/>
    <x v="5"/>
    <x v="1"/>
    <n v="400"/>
    <n v="120"/>
    <n v="280"/>
    <x v="0"/>
  </r>
  <r>
    <x v="0"/>
    <n v="1185732"/>
    <x v="325"/>
    <x v="3"/>
    <x v="36"/>
    <s v="Sioux Falls"/>
    <x v="3"/>
    <n v="40"/>
    <n v="175"/>
    <x v="136"/>
    <n v="21000"/>
    <n v="0.3"/>
    <x v="2"/>
    <x v="5"/>
    <x v="1"/>
    <n v="400"/>
    <n v="120"/>
    <n v="280"/>
    <x v="0"/>
  </r>
  <r>
    <x v="0"/>
    <n v="1185732"/>
    <x v="325"/>
    <x v="3"/>
    <x v="36"/>
    <s v="Sioux Falls"/>
    <x v="4"/>
    <n v="50"/>
    <n v="200"/>
    <x v="124"/>
    <n v="35000"/>
    <n v="0.35"/>
    <x v="2"/>
    <x v="5"/>
    <x v="1"/>
    <n v="500"/>
    <n v="175"/>
    <n v="325"/>
    <x v="0"/>
  </r>
  <r>
    <x v="0"/>
    <n v="1185732"/>
    <x v="325"/>
    <x v="3"/>
    <x v="36"/>
    <s v="Sioux Falls"/>
    <x v="5"/>
    <n v="55.000000000000007"/>
    <n v="375"/>
    <x v="141"/>
    <n v="82500.000000000015"/>
    <n v="0.4"/>
    <x v="2"/>
    <x v="5"/>
    <x v="1"/>
    <n v="550.00000000000011"/>
    <n v="220.00000000000003"/>
    <n v="330.00000000000006"/>
    <x v="0"/>
  </r>
  <r>
    <x v="0"/>
    <n v="1185732"/>
    <x v="357"/>
    <x v="3"/>
    <x v="36"/>
    <s v="Sioux Falls"/>
    <x v="0"/>
    <n v="50"/>
    <n v="525"/>
    <x v="47"/>
    <n v="91875"/>
    <n v="0.35"/>
    <x v="2"/>
    <x v="6"/>
    <x v="1"/>
    <n v="500"/>
    <n v="175"/>
    <n v="325"/>
    <x v="0"/>
  </r>
  <r>
    <x v="0"/>
    <n v="1185732"/>
    <x v="357"/>
    <x v="3"/>
    <x v="36"/>
    <s v="Sioux Falls"/>
    <x v="1"/>
    <n v="45.000000000000007"/>
    <n v="300"/>
    <x v="142"/>
    <n v="40500.000000000007"/>
    <n v="0.3"/>
    <x v="2"/>
    <x v="6"/>
    <x v="1"/>
    <n v="450.00000000000011"/>
    <n v="135.00000000000003"/>
    <n v="315.00000000000011"/>
    <x v="0"/>
  </r>
  <r>
    <x v="0"/>
    <n v="1185732"/>
    <x v="357"/>
    <x v="3"/>
    <x v="36"/>
    <s v="Sioux Falls"/>
    <x v="2"/>
    <n v="40"/>
    <n v="225"/>
    <x v="125"/>
    <n v="27000"/>
    <n v="0.3"/>
    <x v="2"/>
    <x v="6"/>
    <x v="1"/>
    <n v="400"/>
    <n v="120"/>
    <n v="280"/>
    <x v="0"/>
  </r>
  <r>
    <x v="0"/>
    <n v="1185732"/>
    <x v="357"/>
    <x v="3"/>
    <x v="36"/>
    <s v="Sioux Falls"/>
    <x v="3"/>
    <n v="40"/>
    <n v="200"/>
    <x v="135"/>
    <n v="24000"/>
    <n v="0.3"/>
    <x v="2"/>
    <x v="6"/>
    <x v="1"/>
    <n v="400"/>
    <n v="120"/>
    <n v="280"/>
    <x v="0"/>
  </r>
  <r>
    <x v="0"/>
    <n v="1185732"/>
    <x v="357"/>
    <x v="3"/>
    <x v="36"/>
    <s v="Sioux Falls"/>
    <x v="4"/>
    <n v="50"/>
    <n v="175"/>
    <x v="132"/>
    <n v="30624.999999999996"/>
    <n v="0.35"/>
    <x v="2"/>
    <x v="6"/>
    <x v="1"/>
    <n v="500"/>
    <n v="174.99999999999997"/>
    <n v="325"/>
    <x v="0"/>
  </r>
  <r>
    <x v="0"/>
    <n v="1185732"/>
    <x v="357"/>
    <x v="3"/>
    <x v="36"/>
    <s v="Sioux Falls"/>
    <x v="5"/>
    <n v="55.000000000000007"/>
    <n v="350"/>
    <x v="137"/>
    <n v="77000.000000000015"/>
    <n v="0.4"/>
    <x v="2"/>
    <x v="6"/>
    <x v="1"/>
    <n v="550.00000000000011"/>
    <n v="220.00000000000003"/>
    <n v="330.00000000000006"/>
    <x v="0"/>
  </r>
  <r>
    <x v="0"/>
    <n v="1185732"/>
    <x v="389"/>
    <x v="3"/>
    <x v="36"/>
    <s v="Sioux Falls"/>
    <x v="0"/>
    <n v="45"/>
    <n v="475"/>
    <x v="117"/>
    <n v="74812.5"/>
    <n v="0.35"/>
    <x v="2"/>
    <x v="7"/>
    <x v="1"/>
    <n v="450"/>
    <n v="157.5"/>
    <n v="292.5"/>
    <x v="0"/>
  </r>
  <r>
    <x v="0"/>
    <n v="1185732"/>
    <x v="389"/>
    <x v="3"/>
    <x v="36"/>
    <s v="Sioux Falls"/>
    <x v="1"/>
    <n v="40.000000000000007"/>
    <n v="275"/>
    <x v="131"/>
    <n v="33000"/>
    <n v="0.3"/>
    <x v="2"/>
    <x v="7"/>
    <x v="1"/>
    <n v="400.00000000000006"/>
    <n v="120"/>
    <n v="280.00000000000006"/>
    <x v="0"/>
  </r>
  <r>
    <x v="0"/>
    <n v="1185732"/>
    <x v="389"/>
    <x v="3"/>
    <x v="36"/>
    <s v="Sioux Falls"/>
    <x v="2"/>
    <n v="35"/>
    <n v="175"/>
    <x v="183"/>
    <n v="18375"/>
    <n v="0.3"/>
    <x v="2"/>
    <x v="7"/>
    <x v="1"/>
    <n v="350"/>
    <n v="105"/>
    <n v="245"/>
    <x v="0"/>
  </r>
  <r>
    <x v="0"/>
    <n v="1185732"/>
    <x v="389"/>
    <x v="3"/>
    <x v="36"/>
    <s v="Sioux Falls"/>
    <x v="3"/>
    <n v="35"/>
    <n v="150"/>
    <x v="304"/>
    <n v="15750"/>
    <n v="0.3"/>
    <x v="2"/>
    <x v="7"/>
    <x v="1"/>
    <n v="350"/>
    <n v="105"/>
    <n v="245"/>
    <x v="0"/>
  </r>
  <r>
    <x v="0"/>
    <n v="1185732"/>
    <x v="389"/>
    <x v="3"/>
    <x v="36"/>
    <s v="Sioux Falls"/>
    <x v="4"/>
    <n v="45"/>
    <n v="150"/>
    <x v="314"/>
    <n v="23625"/>
    <n v="0.35"/>
    <x v="2"/>
    <x v="7"/>
    <x v="1"/>
    <n v="450"/>
    <n v="157.5"/>
    <n v="292.5"/>
    <x v="0"/>
  </r>
  <r>
    <x v="0"/>
    <n v="1185732"/>
    <x v="389"/>
    <x v="3"/>
    <x v="36"/>
    <s v="Sioux Falls"/>
    <x v="5"/>
    <n v="50"/>
    <n v="225"/>
    <x v="128"/>
    <n v="45000"/>
    <n v="0.4"/>
    <x v="2"/>
    <x v="7"/>
    <x v="1"/>
    <n v="500"/>
    <n v="200"/>
    <n v="300"/>
    <x v="0"/>
  </r>
  <r>
    <x v="0"/>
    <n v="1185732"/>
    <x v="418"/>
    <x v="3"/>
    <x v="36"/>
    <s v="Sioux Falls"/>
    <x v="0"/>
    <n v="54.999999999999993"/>
    <n v="400"/>
    <x v="211"/>
    <n v="76999.999999999985"/>
    <n v="0.35"/>
    <x v="2"/>
    <x v="8"/>
    <x v="1"/>
    <n v="549.99999999999989"/>
    <n v="192.49999999999997"/>
    <n v="357.5"/>
    <x v="0"/>
  </r>
  <r>
    <x v="0"/>
    <n v="1185732"/>
    <x v="418"/>
    <x v="3"/>
    <x v="36"/>
    <s v="Sioux Falls"/>
    <x v="1"/>
    <n v="45"/>
    <n v="250"/>
    <x v="128"/>
    <n v="33750"/>
    <n v="0.3"/>
    <x v="2"/>
    <x v="8"/>
    <x v="1"/>
    <n v="450"/>
    <n v="135"/>
    <n v="315"/>
    <x v="0"/>
  </r>
  <r>
    <x v="0"/>
    <n v="1185732"/>
    <x v="418"/>
    <x v="3"/>
    <x v="36"/>
    <s v="Sioux Falls"/>
    <x v="2"/>
    <n v="45"/>
    <n v="150"/>
    <x v="314"/>
    <n v="20250"/>
    <n v="0.3"/>
    <x v="2"/>
    <x v="8"/>
    <x v="1"/>
    <n v="450"/>
    <n v="135"/>
    <n v="315"/>
    <x v="0"/>
  </r>
  <r>
    <x v="0"/>
    <n v="1185732"/>
    <x v="418"/>
    <x v="3"/>
    <x v="36"/>
    <s v="Sioux Falls"/>
    <x v="3"/>
    <n v="45"/>
    <n v="125"/>
    <x v="182"/>
    <n v="16875"/>
    <n v="0.3"/>
    <x v="2"/>
    <x v="8"/>
    <x v="1"/>
    <n v="450"/>
    <n v="135"/>
    <n v="315"/>
    <x v="0"/>
  </r>
  <r>
    <x v="0"/>
    <n v="1185732"/>
    <x v="418"/>
    <x v="3"/>
    <x v="36"/>
    <s v="Sioux Falls"/>
    <x v="4"/>
    <n v="54.999999999999993"/>
    <n v="125"/>
    <x v="181"/>
    <n v="24062.499999999993"/>
    <n v="0.35"/>
    <x v="2"/>
    <x v="8"/>
    <x v="1"/>
    <n v="549.99999999999989"/>
    <n v="192.49999999999994"/>
    <n v="357.49999999999994"/>
    <x v="0"/>
  </r>
  <r>
    <x v="2"/>
    <n v="1185732"/>
    <x v="418"/>
    <x v="3"/>
    <x v="36"/>
    <s v="Sioux Falls"/>
    <x v="5"/>
    <n v="59.999999999999986"/>
    <n v="250"/>
    <x v="555"/>
    <n v="59999.999999999993"/>
    <n v="0.4"/>
    <x v="2"/>
    <x v="8"/>
    <x v="1"/>
    <n v="599.99999999999989"/>
    <n v="239.99999999999997"/>
    <n v="359.99999999999989"/>
    <x v="0"/>
  </r>
  <r>
    <x v="2"/>
    <n v="1185732"/>
    <x v="449"/>
    <x v="3"/>
    <x v="36"/>
    <s v="Sioux Falls"/>
    <x v="0"/>
    <n v="54.999999999999993"/>
    <n v="400"/>
    <x v="211"/>
    <n v="76999.999999999985"/>
    <n v="0.35"/>
    <x v="2"/>
    <x v="9"/>
    <x v="1"/>
    <n v="549.99999999999989"/>
    <n v="192.49999999999997"/>
    <n v="357.5"/>
    <x v="0"/>
  </r>
  <r>
    <x v="2"/>
    <n v="1185732"/>
    <x v="449"/>
    <x v="3"/>
    <x v="36"/>
    <s v="Sioux Falls"/>
    <x v="1"/>
    <n v="45"/>
    <n v="250"/>
    <x v="128"/>
    <n v="33750"/>
    <n v="0.3"/>
    <x v="2"/>
    <x v="9"/>
    <x v="1"/>
    <n v="450"/>
    <n v="135"/>
    <n v="315"/>
    <x v="0"/>
  </r>
  <r>
    <x v="2"/>
    <n v="1185732"/>
    <x v="449"/>
    <x v="3"/>
    <x v="36"/>
    <s v="Sioux Falls"/>
    <x v="2"/>
    <n v="45"/>
    <n v="195"/>
    <x v="674"/>
    <n v="26325"/>
    <n v="0.3"/>
    <x v="2"/>
    <x v="9"/>
    <x v="1"/>
    <n v="450"/>
    <n v="135"/>
    <n v="315"/>
    <x v="0"/>
  </r>
  <r>
    <x v="2"/>
    <n v="1185732"/>
    <x v="449"/>
    <x v="3"/>
    <x v="36"/>
    <s v="Sioux Falls"/>
    <x v="3"/>
    <n v="45"/>
    <n v="175"/>
    <x v="122"/>
    <n v="23625"/>
    <n v="0.3"/>
    <x v="2"/>
    <x v="9"/>
    <x v="1"/>
    <n v="450"/>
    <n v="135"/>
    <n v="315"/>
    <x v="0"/>
  </r>
  <r>
    <x v="2"/>
    <n v="1185732"/>
    <x v="449"/>
    <x v="3"/>
    <x v="36"/>
    <s v="Sioux Falls"/>
    <x v="4"/>
    <n v="60"/>
    <n v="150"/>
    <x v="125"/>
    <n v="31499.999999999996"/>
    <n v="0.35"/>
    <x v="2"/>
    <x v="9"/>
    <x v="1"/>
    <n v="600"/>
    <n v="209.99999999999997"/>
    <n v="390"/>
    <x v="0"/>
  </r>
  <r>
    <x v="2"/>
    <n v="1185732"/>
    <x v="449"/>
    <x v="3"/>
    <x v="36"/>
    <s v="Sioux Falls"/>
    <x v="5"/>
    <n v="64.999999999999986"/>
    <n v="250"/>
    <x v="147"/>
    <n v="64999.999999999993"/>
    <n v="0.4"/>
    <x v="2"/>
    <x v="9"/>
    <x v="1"/>
    <n v="649.99999999999989"/>
    <n v="259.99999999999994"/>
    <n v="389.99999999999989"/>
    <x v="0"/>
  </r>
  <r>
    <x v="2"/>
    <n v="1185732"/>
    <x v="478"/>
    <x v="3"/>
    <x v="36"/>
    <s v="Sioux Falls"/>
    <x v="0"/>
    <n v="60"/>
    <n v="500"/>
    <x v="60"/>
    <n v="105000"/>
    <n v="0.35"/>
    <x v="2"/>
    <x v="10"/>
    <x v="1"/>
    <n v="600"/>
    <n v="210"/>
    <n v="390"/>
    <x v="0"/>
  </r>
  <r>
    <x v="2"/>
    <n v="1185732"/>
    <x v="478"/>
    <x v="3"/>
    <x v="36"/>
    <s v="Sioux Falls"/>
    <x v="1"/>
    <n v="50"/>
    <n v="300"/>
    <x v="149"/>
    <n v="45000"/>
    <n v="0.3"/>
    <x v="2"/>
    <x v="10"/>
    <x v="1"/>
    <n v="500"/>
    <n v="150"/>
    <n v="350"/>
    <x v="0"/>
  </r>
  <r>
    <x v="2"/>
    <n v="1185732"/>
    <x v="478"/>
    <x v="3"/>
    <x v="36"/>
    <s v="Sioux Falls"/>
    <x v="2"/>
    <n v="50"/>
    <n v="250"/>
    <x v="145"/>
    <n v="37500"/>
    <n v="0.3"/>
    <x v="2"/>
    <x v="10"/>
    <x v="1"/>
    <n v="500"/>
    <n v="150"/>
    <n v="350"/>
    <x v="0"/>
  </r>
  <r>
    <x v="2"/>
    <n v="1185732"/>
    <x v="478"/>
    <x v="3"/>
    <x v="36"/>
    <s v="Sioux Falls"/>
    <x v="3"/>
    <n v="50"/>
    <n v="200"/>
    <x v="124"/>
    <n v="30000"/>
    <n v="0.3"/>
    <x v="2"/>
    <x v="10"/>
    <x v="1"/>
    <n v="500"/>
    <n v="150"/>
    <n v="350"/>
    <x v="0"/>
  </r>
  <r>
    <x v="2"/>
    <n v="1185732"/>
    <x v="478"/>
    <x v="3"/>
    <x v="36"/>
    <s v="Sioux Falls"/>
    <x v="4"/>
    <n v="60"/>
    <n v="200"/>
    <x v="150"/>
    <n v="42000"/>
    <n v="0.35"/>
    <x v="2"/>
    <x v="10"/>
    <x v="1"/>
    <n v="600"/>
    <n v="210"/>
    <n v="390"/>
    <x v="0"/>
  </r>
  <r>
    <x v="2"/>
    <n v="1185732"/>
    <x v="478"/>
    <x v="3"/>
    <x v="36"/>
    <s v="Sioux Falls"/>
    <x v="5"/>
    <n v="64.999999999999986"/>
    <n v="300"/>
    <x v="151"/>
    <n v="77999.999999999985"/>
    <n v="0.4"/>
    <x v="2"/>
    <x v="10"/>
    <x v="1"/>
    <n v="649.99999999999989"/>
    <n v="259.99999999999994"/>
    <n v="389.99999999999994"/>
    <x v="0"/>
  </r>
  <r>
    <x v="2"/>
    <n v="1185732"/>
    <x v="173"/>
    <x v="3"/>
    <x v="36"/>
    <s v="Sioux Falls"/>
    <x v="0"/>
    <n v="35"/>
    <n v="475"/>
    <x v="158"/>
    <n v="58187.499999999993"/>
    <n v="0.35"/>
    <x v="2"/>
    <x v="0"/>
    <x v="1"/>
    <n v="350"/>
    <n v="122.49999999999999"/>
    <n v="227.5"/>
    <x v="0"/>
  </r>
  <r>
    <x v="2"/>
    <n v="1185732"/>
    <x v="173"/>
    <x v="3"/>
    <x v="36"/>
    <s v="Sioux Falls"/>
    <x v="1"/>
    <n v="35"/>
    <n v="275"/>
    <x v="119"/>
    <n v="28875"/>
    <n v="0.3"/>
    <x v="2"/>
    <x v="0"/>
    <x v="1"/>
    <n v="350"/>
    <n v="105"/>
    <n v="245"/>
    <x v="0"/>
  </r>
  <r>
    <x v="2"/>
    <n v="1185732"/>
    <x v="173"/>
    <x v="3"/>
    <x v="36"/>
    <s v="Sioux Falls"/>
    <x v="2"/>
    <n v="25.000000000000007"/>
    <n v="275"/>
    <x v="392"/>
    <n v="20625.000000000004"/>
    <n v="0.3"/>
    <x v="2"/>
    <x v="0"/>
    <x v="1"/>
    <n v="250.00000000000006"/>
    <n v="75.000000000000014"/>
    <n v="175.00000000000006"/>
    <x v="0"/>
  </r>
  <r>
    <x v="2"/>
    <n v="1185732"/>
    <x v="173"/>
    <x v="3"/>
    <x v="36"/>
    <s v="Sioux Falls"/>
    <x v="3"/>
    <n v="30.000000000000004"/>
    <n v="125"/>
    <x v="361"/>
    <n v="11250.000000000002"/>
    <n v="0.3"/>
    <x v="2"/>
    <x v="0"/>
    <x v="1"/>
    <n v="300.00000000000006"/>
    <n v="90.000000000000014"/>
    <n v="210.00000000000006"/>
    <x v="0"/>
  </r>
  <r>
    <x v="2"/>
    <n v="1185732"/>
    <x v="173"/>
    <x v="3"/>
    <x v="36"/>
    <s v="Sioux Falls"/>
    <x v="4"/>
    <n v="44.999999999999993"/>
    <n v="175"/>
    <x v="460"/>
    <n v="27562.499999999993"/>
    <n v="0.35"/>
    <x v="2"/>
    <x v="0"/>
    <x v="1"/>
    <n v="449.99999999999994"/>
    <n v="157.49999999999997"/>
    <n v="292.49999999999994"/>
    <x v="0"/>
  </r>
  <r>
    <x v="2"/>
    <n v="1185732"/>
    <x v="173"/>
    <x v="3"/>
    <x v="36"/>
    <s v="Sioux Falls"/>
    <x v="5"/>
    <n v="35"/>
    <n v="275"/>
    <x v="119"/>
    <n v="38500"/>
    <n v="0.4"/>
    <x v="2"/>
    <x v="0"/>
    <x v="1"/>
    <n v="350"/>
    <n v="140"/>
    <n v="210"/>
    <x v="0"/>
  </r>
  <r>
    <x v="2"/>
    <n v="1185732"/>
    <x v="204"/>
    <x v="3"/>
    <x v="36"/>
    <s v="Sioux Falls"/>
    <x v="0"/>
    <n v="35"/>
    <n v="525"/>
    <x v="155"/>
    <n v="64312.499999999993"/>
    <n v="0.35"/>
    <x v="2"/>
    <x v="1"/>
    <x v="1"/>
    <n v="350"/>
    <n v="122.49999999999999"/>
    <n v="227.5"/>
    <x v="0"/>
  </r>
  <r>
    <x v="2"/>
    <n v="1185732"/>
    <x v="204"/>
    <x v="3"/>
    <x v="36"/>
    <s v="Sioux Falls"/>
    <x v="1"/>
    <n v="35"/>
    <n v="175"/>
    <x v="183"/>
    <n v="18375"/>
    <n v="0.3"/>
    <x v="2"/>
    <x v="1"/>
    <x v="1"/>
    <n v="350"/>
    <n v="105"/>
    <n v="245"/>
    <x v="0"/>
  </r>
  <r>
    <x v="2"/>
    <n v="1185732"/>
    <x v="204"/>
    <x v="3"/>
    <x v="36"/>
    <s v="Sioux Falls"/>
    <x v="2"/>
    <n v="25.000000000000007"/>
    <n v="225"/>
    <x v="667"/>
    <n v="16875.000000000004"/>
    <n v="0.3"/>
    <x v="2"/>
    <x v="1"/>
    <x v="1"/>
    <n v="250.00000000000006"/>
    <n v="75.000000000000014"/>
    <n v="175.00000000000006"/>
    <x v="0"/>
  </r>
  <r>
    <x v="2"/>
    <n v="1185732"/>
    <x v="204"/>
    <x v="3"/>
    <x v="37"/>
    <s v="Fargo"/>
    <x v="3"/>
    <n v="30.000000000000004"/>
    <n v="100"/>
    <x v="302"/>
    <n v="9000"/>
    <n v="0.3"/>
    <x v="2"/>
    <x v="1"/>
    <x v="1"/>
    <n v="300.00000000000006"/>
    <n v="90"/>
    <n v="210.00000000000003"/>
    <x v="0"/>
  </r>
  <r>
    <x v="2"/>
    <n v="1185732"/>
    <x v="204"/>
    <x v="3"/>
    <x v="37"/>
    <s v="Fargo"/>
    <x v="4"/>
    <n v="44.999999999999993"/>
    <n v="175"/>
    <x v="460"/>
    <n v="27562.499999999993"/>
    <n v="0.35"/>
    <x v="2"/>
    <x v="1"/>
    <x v="1"/>
    <n v="449.99999999999994"/>
    <n v="157.49999999999997"/>
    <n v="292.49999999999994"/>
    <x v="0"/>
  </r>
  <r>
    <x v="2"/>
    <n v="1185732"/>
    <x v="204"/>
    <x v="3"/>
    <x v="37"/>
    <s v="Fargo"/>
    <x v="5"/>
    <n v="24.999999999999996"/>
    <n v="275"/>
    <x v="181"/>
    <n v="27499.999999999996"/>
    <n v="0.4"/>
    <x v="2"/>
    <x v="1"/>
    <x v="1"/>
    <n v="249.99999999999994"/>
    <n v="99.999999999999986"/>
    <n v="149.99999999999994"/>
    <x v="0"/>
  </r>
  <r>
    <x v="2"/>
    <n v="1185732"/>
    <x v="710"/>
    <x v="3"/>
    <x v="37"/>
    <s v="Fargo"/>
    <x v="0"/>
    <n v="30.000000000000004"/>
    <n v="495"/>
    <x v="675"/>
    <n v="51975.000000000007"/>
    <n v="0.35"/>
    <x v="2"/>
    <x v="2"/>
    <x v="1"/>
    <n v="300.00000000000006"/>
    <n v="105.00000000000001"/>
    <n v="195.00000000000006"/>
    <x v="0"/>
  </r>
  <r>
    <x v="2"/>
    <n v="1185732"/>
    <x v="710"/>
    <x v="3"/>
    <x v="37"/>
    <s v="Fargo"/>
    <x v="1"/>
    <n v="30.000000000000004"/>
    <n v="200"/>
    <x v="385"/>
    <n v="18000"/>
    <n v="0.3"/>
    <x v="2"/>
    <x v="2"/>
    <x v="1"/>
    <n v="300.00000000000006"/>
    <n v="90"/>
    <n v="210.00000000000003"/>
    <x v="0"/>
  </r>
  <r>
    <x v="2"/>
    <n v="1185732"/>
    <x v="710"/>
    <x v="3"/>
    <x v="37"/>
    <s v="Fargo"/>
    <x v="2"/>
    <n v="20.000000000000004"/>
    <n v="225"/>
    <x v="354"/>
    <n v="13500.000000000002"/>
    <n v="0.3"/>
    <x v="2"/>
    <x v="2"/>
    <x v="1"/>
    <n v="200.00000000000003"/>
    <n v="60.000000000000007"/>
    <n v="140.00000000000003"/>
    <x v="0"/>
  </r>
  <r>
    <x v="2"/>
    <n v="1185732"/>
    <x v="710"/>
    <x v="3"/>
    <x v="37"/>
    <s v="Fargo"/>
    <x v="3"/>
    <n v="24.999999999999996"/>
    <n v="75"/>
    <x v="676"/>
    <n v="5624.9999999999991"/>
    <n v="0.3"/>
    <x v="2"/>
    <x v="2"/>
    <x v="1"/>
    <n v="249.99999999999994"/>
    <n v="74.999999999999986"/>
    <n v="174.99999999999994"/>
    <x v="0"/>
  </r>
  <r>
    <x v="2"/>
    <n v="1185732"/>
    <x v="710"/>
    <x v="3"/>
    <x v="37"/>
    <s v="Fargo"/>
    <x v="4"/>
    <n v="40"/>
    <n v="125"/>
    <x v="120"/>
    <n v="17500"/>
    <n v="0.35"/>
    <x v="2"/>
    <x v="2"/>
    <x v="1"/>
    <n v="400"/>
    <n v="140"/>
    <n v="260"/>
    <x v="0"/>
  </r>
  <r>
    <x v="2"/>
    <n v="1185732"/>
    <x v="710"/>
    <x v="3"/>
    <x v="37"/>
    <s v="Fargo"/>
    <x v="5"/>
    <n v="30.000000000000004"/>
    <n v="225"/>
    <x v="311"/>
    <n v="27000.000000000007"/>
    <n v="0.4"/>
    <x v="2"/>
    <x v="2"/>
    <x v="1"/>
    <n v="300.00000000000006"/>
    <n v="120.00000000000003"/>
    <n v="180.00000000000003"/>
    <x v="0"/>
  </r>
  <r>
    <x v="2"/>
    <n v="1185732"/>
    <x v="232"/>
    <x v="3"/>
    <x v="37"/>
    <s v="Fargo"/>
    <x v="0"/>
    <n v="30.000000000000004"/>
    <n v="450"/>
    <x v="142"/>
    <n v="47250.000000000007"/>
    <n v="0.35"/>
    <x v="2"/>
    <x v="3"/>
    <x v="1"/>
    <n v="300.00000000000006"/>
    <n v="105.00000000000001"/>
    <n v="195.00000000000006"/>
    <x v="0"/>
  </r>
  <r>
    <x v="2"/>
    <n v="1185732"/>
    <x v="232"/>
    <x v="3"/>
    <x v="37"/>
    <s v="Fargo"/>
    <x v="1"/>
    <n v="30.000000000000004"/>
    <n v="150"/>
    <x v="354"/>
    <n v="13500.000000000002"/>
    <n v="0.3"/>
    <x v="2"/>
    <x v="3"/>
    <x v="1"/>
    <n v="300.00000000000006"/>
    <n v="90.000000000000014"/>
    <n v="210.00000000000006"/>
    <x v="0"/>
  </r>
  <r>
    <x v="2"/>
    <n v="1185732"/>
    <x v="232"/>
    <x v="3"/>
    <x v="37"/>
    <s v="Fargo"/>
    <x v="2"/>
    <n v="20.000000000000004"/>
    <n v="150"/>
    <x v="302"/>
    <n v="9000"/>
    <n v="0.3"/>
    <x v="2"/>
    <x v="3"/>
    <x v="1"/>
    <n v="200.00000000000003"/>
    <n v="60"/>
    <n v="140.00000000000003"/>
    <x v="0"/>
  </r>
  <r>
    <x v="2"/>
    <n v="1185732"/>
    <x v="232"/>
    <x v="3"/>
    <x v="37"/>
    <s v="Fargo"/>
    <x v="3"/>
    <n v="24.999999999999996"/>
    <n v="75"/>
    <x v="676"/>
    <n v="5624.9999999999991"/>
    <n v="0.3"/>
    <x v="2"/>
    <x v="3"/>
    <x v="1"/>
    <n v="249.99999999999994"/>
    <n v="74.999999999999986"/>
    <n v="174.99999999999994"/>
    <x v="0"/>
  </r>
  <r>
    <x v="2"/>
    <n v="1185732"/>
    <x v="232"/>
    <x v="3"/>
    <x v="37"/>
    <s v="Fargo"/>
    <x v="4"/>
    <n v="60"/>
    <n v="100"/>
    <x v="129"/>
    <n v="21000"/>
    <n v="0.35"/>
    <x v="0"/>
    <x v="3"/>
    <x v="1"/>
    <n v="600"/>
    <n v="210"/>
    <n v="390"/>
    <x v="0"/>
  </r>
  <r>
    <x v="2"/>
    <n v="1185732"/>
    <x v="232"/>
    <x v="3"/>
    <x v="37"/>
    <s v="Fargo"/>
    <x v="5"/>
    <n v="50"/>
    <n v="225"/>
    <x v="128"/>
    <n v="45000"/>
    <n v="0.4"/>
    <x v="0"/>
    <x v="3"/>
    <x v="1"/>
    <n v="500"/>
    <n v="200"/>
    <n v="300"/>
    <x v="0"/>
  </r>
  <r>
    <x v="2"/>
    <n v="1185732"/>
    <x v="263"/>
    <x v="3"/>
    <x v="37"/>
    <s v="Fargo"/>
    <x v="0"/>
    <n v="60"/>
    <n v="495"/>
    <x v="130"/>
    <n v="103950"/>
    <n v="0.35"/>
    <x v="0"/>
    <x v="4"/>
    <x v="1"/>
    <n v="600"/>
    <n v="210"/>
    <n v="390"/>
    <x v="0"/>
  </r>
  <r>
    <x v="2"/>
    <n v="1185732"/>
    <x v="263"/>
    <x v="3"/>
    <x v="37"/>
    <s v="Fargo"/>
    <x v="1"/>
    <n v="45"/>
    <n v="200"/>
    <x v="125"/>
    <n v="27000"/>
    <n v="0.3"/>
    <x v="0"/>
    <x v="4"/>
    <x v="1"/>
    <n v="450"/>
    <n v="135"/>
    <n v="315"/>
    <x v="0"/>
  </r>
  <r>
    <x v="2"/>
    <n v="1185732"/>
    <x v="263"/>
    <x v="3"/>
    <x v="37"/>
    <s v="Fargo"/>
    <x v="2"/>
    <n v="40"/>
    <n v="175"/>
    <x v="136"/>
    <n v="21000"/>
    <n v="0.3"/>
    <x v="0"/>
    <x v="4"/>
    <x v="1"/>
    <n v="400"/>
    <n v="120"/>
    <n v="280"/>
    <x v="0"/>
  </r>
  <r>
    <x v="2"/>
    <n v="1185732"/>
    <x v="263"/>
    <x v="3"/>
    <x v="37"/>
    <s v="Fargo"/>
    <x v="3"/>
    <n v="40"/>
    <n v="100"/>
    <x v="123"/>
    <n v="12000"/>
    <n v="0.3"/>
    <x v="0"/>
    <x v="4"/>
    <x v="1"/>
    <n v="400"/>
    <n v="120"/>
    <n v="280"/>
    <x v="0"/>
  </r>
  <r>
    <x v="2"/>
    <n v="1185732"/>
    <x v="263"/>
    <x v="3"/>
    <x v="37"/>
    <s v="Fargo"/>
    <x v="4"/>
    <n v="49.999999999999993"/>
    <n v="125"/>
    <x v="399"/>
    <n v="21874.999999999996"/>
    <n v="0.35"/>
    <x v="0"/>
    <x v="4"/>
    <x v="1"/>
    <n v="499.99999999999994"/>
    <n v="174.99999999999997"/>
    <n v="325"/>
    <x v="0"/>
  </r>
  <r>
    <x v="2"/>
    <n v="1185732"/>
    <x v="263"/>
    <x v="3"/>
    <x v="37"/>
    <s v="Fargo"/>
    <x v="5"/>
    <n v="54.999999999999993"/>
    <n v="250"/>
    <x v="371"/>
    <n v="54999.999999999993"/>
    <n v="0.4"/>
    <x v="0"/>
    <x v="4"/>
    <x v="1"/>
    <n v="549.99999999999989"/>
    <n v="219.99999999999997"/>
    <n v="329.99999999999989"/>
    <x v="0"/>
  </r>
  <r>
    <x v="2"/>
    <n v="1185732"/>
    <x v="293"/>
    <x v="3"/>
    <x v="37"/>
    <s v="Fargo"/>
    <x v="0"/>
    <n v="40"/>
    <n v="500"/>
    <x v="46"/>
    <n v="70000"/>
    <n v="0.35"/>
    <x v="0"/>
    <x v="11"/>
    <x v="1"/>
    <n v="400"/>
    <n v="140"/>
    <n v="260"/>
    <x v="0"/>
  </r>
  <r>
    <x v="2"/>
    <n v="1185732"/>
    <x v="293"/>
    <x v="3"/>
    <x v="37"/>
    <s v="Fargo"/>
    <x v="1"/>
    <n v="35.000000000000007"/>
    <n v="250"/>
    <x v="630"/>
    <n v="26250.000000000004"/>
    <n v="0.3"/>
    <x v="0"/>
    <x v="11"/>
    <x v="1"/>
    <n v="350.00000000000006"/>
    <n v="105.00000000000001"/>
    <n v="245.00000000000006"/>
    <x v="0"/>
  </r>
  <r>
    <x v="2"/>
    <n v="1185732"/>
    <x v="293"/>
    <x v="3"/>
    <x v="37"/>
    <s v="Fargo"/>
    <x v="2"/>
    <n v="30.000000000000004"/>
    <n v="200"/>
    <x v="385"/>
    <n v="18000"/>
    <n v="0.3"/>
    <x v="0"/>
    <x v="11"/>
    <x v="1"/>
    <n v="300.00000000000006"/>
    <n v="90"/>
    <n v="210.00000000000003"/>
    <x v="0"/>
  </r>
  <r>
    <x v="2"/>
    <n v="1185732"/>
    <x v="293"/>
    <x v="3"/>
    <x v="37"/>
    <s v="Fargo"/>
    <x v="3"/>
    <n v="30.000000000000004"/>
    <n v="175"/>
    <x v="307"/>
    <n v="15750.000000000002"/>
    <n v="0.3"/>
    <x v="0"/>
    <x v="11"/>
    <x v="1"/>
    <n v="300.00000000000006"/>
    <n v="90.000000000000014"/>
    <n v="210.00000000000003"/>
    <x v="0"/>
  </r>
  <r>
    <x v="2"/>
    <n v="1185732"/>
    <x v="293"/>
    <x v="3"/>
    <x v="37"/>
    <s v="Fargo"/>
    <x v="4"/>
    <n v="40"/>
    <n v="175"/>
    <x v="136"/>
    <n v="24500"/>
    <n v="0.35"/>
    <x v="0"/>
    <x v="11"/>
    <x v="1"/>
    <n v="400"/>
    <n v="140"/>
    <n v="260"/>
    <x v="0"/>
  </r>
  <r>
    <x v="2"/>
    <n v="1185732"/>
    <x v="293"/>
    <x v="3"/>
    <x v="37"/>
    <s v="Fargo"/>
    <x v="5"/>
    <n v="55.000000000000007"/>
    <n v="325"/>
    <x v="256"/>
    <n v="71500.000000000015"/>
    <n v="0.4"/>
    <x v="0"/>
    <x v="11"/>
    <x v="1"/>
    <n v="550.00000000000011"/>
    <n v="220.00000000000006"/>
    <n v="330.00000000000006"/>
    <x v="0"/>
  </r>
  <r>
    <x v="2"/>
    <n v="1185732"/>
    <x v="322"/>
    <x v="3"/>
    <x v="37"/>
    <s v="Fargo"/>
    <x v="0"/>
    <n v="50"/>
    <n v="550"/>
    <x v="140"/>
    <n v="96250"/>
    <n v="0.35"/>
    <x v="0"/>
    <x v="5"/>
    <x v="1"/>
    <n v="500"/>
    <n v="175"/>
    <n v="325"/>
    <x v="0"/>
  </r>
  <r>
    <x v="2"/>
    <n v="1185732"/>
    <x v="322"/>
    <x v="3"/>
    <x v="37"/>
    <s v="Fargo"/>
    <x v="1"/>
    <n v="45.000000000000007"/>
    <n v="300"/>
    <x v="142"/>
    <n v="40500.000000000007"/>
    <n v="0.3"/>
    <x v="0"/>
    <x v="5"/>
    <x v="1"/>
    <n v="450.00000000000011"/>
    <n v="135.00000000000003"/>
    <n v="315.00000000000011"/>
    <x v="0"/>
  </r>
  <r>
    <x v="2"/>
    <n v="1185732"/>
    <x v="322"/>
    <x v="3"/>
    <x v="37"/>
    <s v="Fargo"/>
    <x v="2"/>
    <n v="40"/>
    <n v="225"/>
    <x v="125"/>
    <n v="27000"/>
    <n v="0.3"/>
    <x v="0"/>
    <x v="5"/>
    <x v="1"/>
    <n v="400"/>
    <n v="120"/>
    <n v="280"/>
    <x v="0"/>
  </r>
  <r>
    <x v="2"/>
    <n v="1185732"/>
    <x v="322"/>
    <x v="3"/>
    <x v="37"/>
    <s v="Fargo"/>
    <x v="3"/>
    <n v="40"/>
    <n v="175"/>
    <x v="136"/>
    <n v="21000"/>
    <n v="0.3"/>
    <x v="0"/>
    <x v="5"/>
    <x v="1"/>
    <n v="400"/>
    <n v="120"/>
    <n v="280"/>
    <x v="0"/>
  </r>
  <r>
    <x v="2"/>
    <n v="1185732"/>
    <x v="322"/>
    <x v="3"/>
    <x v="37"/>
    <s v="Fargo"/>
    <x v="4"/>
    <n v="50"/>
    <n v="200"/>
    <x v="124"/>
    <n v="35000"/>
    <n v="0.35"/>
    <x v="0"/>
    <x v="5"/>
    <x v="1"/>
    <n v="500"/>
    <n v="175"/>
    <n v="325"/>
    <x v="0"/>
  </r>
  <r>
    <x v="2"/>
    <n v="1185732"/>
    <x v="322"/>
    <x v="3"/>
    <x v="37"/>
    <s v="Fargo"/>
    <x v="5"/>
    <n v="55.000000000000007"/>
    <n v="375"/>
    <x v="141"/>
    <n v="82500.000000000015"/>
    <n v="0.4"/>
    <x v="0"/>
    <x v="5"/>
    <x v="1"/>
    <n v="550.00000000000011"/>
    <n v="220.00000000000003"/>
    <n v="330.00000000000006"/>
    <x v="0"/>
  </r>
  <r>
    <x v="2"/>
    <n v="1185732"/>
    <x v="354"/>
    <x v="3"/>
    <x v="37"/>
    <s v="Fargo"/>
    <x v="0"/>
    <n v="50"/>
    <n v="525"/>
    <x v="47"/>
    <n v="91875"/>
    <n v="0.35"/>
    <x v="0"/>
    <x v="6"/>
    <x v="1"/>
    <n v="500"/>
    <n v="175"/>
    <n v="325"/>
    <x v="0"/>
  </r>
  <r>
    <x v="2"/>
    <n v="1185732"/>
    <x v="354"/>
    <x v="3"/>
    <x v="37"/>
    <s v="Fargo"/>
    <x v="1"/>
    <n v="45.000000000000007"/>
    <n v="300"/>
    <x v="142"/>
    <n v="40500.000000000007"/>
    <n v="0.3"/>
    <x v="0"/>
    <x v="6"/>
    <x v="1"/>
    <n v="450.00000000000011"/>
    <n v="135.00000000000003"/>
    <n v="315.00000000000011"/>
    <x v="0"/>
  </r>
  <r>
    <x v="2"/>
    <n v="1185732"/>
    <x v="354"/>
    <x v="3"/>
    <x v="37"/>
    <s v="Fargo"/>
    <x v="2"/>
    <n v="40"/>
    <n v="225"/>
    <x v="125"/>
    <n v="27000"/>
    <n v="0.3"/>
    <x v="0"/>
    <x v="6"/>
    <x v="1"/>
    <n v="400"/>
    <n v="120"/>
    <n v="280"/>
    <x v="0"/>
  </r>
  <r>
    <x v="2"/>
    <n v="1185732"/>
    <x v="354"/>
    <x v="3"/>
    <x v="37"/>
    <s v="Fargo"/>
    <x v="3"/>
    <n v="40"/>
    <n v="200"/>
    <x v="135"/>
    <n v="24000"/>
    <n v="0.3"/>
    <x v="0"/>
    <x v="6"/>
    <x v="1"/>
    <n v="400"/>
    <n v="120"/>
    <n v="280"/>
    <x v="0"/>
  </r>
  <r>
    <x v="2"/>
    <n v="1185732"/>
    <x v="354"/>
    <x v="3"/>
    <x v="37"/>
    <s v="Fargo"/>
    <x v="4"/>
    <n v="50"/>
    <n v="175"/>
    <x v="132"/>
    <n v="30624.999999999996"/>
    <n v="0.35"/>
    <x v="0"/>
    <x v="6"/>
    <x v="1"/>
    <n v="500"/>
    <n v="174.99999999999997"/>
    <n v="325"/>
    <x v="0"/>
  </r>
  <r>
    <x v="2"/>
    <n v="1185732"/>
    <x v="354"/>
    <x v="3"/>
    <x v="37"/>
    <s v="Fargo"/>
    <x v="5"/>
    <n v="55.000000000000007"/>
    <n v="350"/>
    <x v="137"/>
    <n v="77000.000000000015"/>
    <n v="0.4"/>
    <x v="0"/>
    <x v="6"/>
    <x v="1"/>
    <n v="550.00000000000011"/>
    <n v="220.00000000000003"/>
    <n v="330.00000000000006"/>
    <x v="0"/>
  </r>
  <r>
    <x v="2"/>
    <n v="1185732"/>
    <x v="386"/>
    <x v="3"/>
    <x v="37"/>
    <s v="Fargo"/>
    <x v="0"/>
    <n v="40"/>
    <n v="475"/>
    <x v="237"/>
    <n v="66500"/>
    <n v="0.35"/>
    <x v="0"/>
    <x v="7"/>
    <x v="1"/>
    <n v="400"/>
    <n v="140"/>
    <n v="260"/>
    <x v="0"/>
  </r>
  <r>
    <x v="2"/>
    <n v="1185732"/>
    <x v="386"/>
    <x v="3"/>
    <x v="37"/>
    <s v="Fargo"/>
    <x v="1"/>
    <n v="35.000000000000007"/>
    <n v="275"/>
    <x v="194"/>
    <n v="28875.000000000004"/>
    <n v="0.3"/>
    <x v="0"/>
    <x v="7"/>
    <x v="1"/>
    <n v="350.00000000000006"/>
    <n v="105.00000000000001"/>
    <n v="245.00000000000006"/>
    <x v="0"/>
  </r>
  <r>
    <x v="2"/>
    <n v="1185732"/>
    <x v="386"/>
    <x v="3"/>
    <x v="37"/>
    <s v="Fargo"/>
    <x v="2"/>
    <n v="30.000000000000004"/>
    <n v="175"/>
    <x v="307"/>
    <n v="15750.000000000002"/>
    <n v="0.3"/>
    <x v="0"/>
    <x v="7"/>
    <x v="1"/>
    <n v="300.00000000000006"/>
    <n v="90.000000000000014"/>
    <n v="210.00000000000003"/>
    <x v="0"/>
  </r>
  <r>
    <x v="2"/>
    <n v="1185732"/>
    <x v="386"/>
    <x v="3"/>
    <x v="37"/>
    <s v="Fargo"/>
    <x v="3"/>
    <n v="30.000000000000004"/>
    <n v="150"/>
    <x v="354"/>
    <n v="13500.000000000002"/>
    <n v="0.3"/>
    <x v="0"/>
    <x v="7"/>
    <x v="1"/>
    <n v="300.00000000000006"/>
    <n v="90.000000000000014"/>
    <n v="210.00000000000006"/>
    <x v="0"/>
  </r>
  <r>
    <x v="2"/>
    <n v="1185732"/>
    <x v="386"/>
    <x v="3"/>
    <x v="37"/>
    <s v="Fargo"/>
    <x v="4"/>
    <n v="40"/>
    <n v="150"/>
    <x v="129"/>
    <n v="21000"/>
    <n v="0.35"/>
    <x v="0"/>
    <x v="7"/>
    <x v="1"/>
    <n v="400"/>
    <n v="140"/>
    <n v="260"/>
    <x v="0"/>
  </r>
  <r>
    <x v="2"/>
    <n v="1185732"/>
    <x v="386"/>
    <x v="3"/>
    <x v="37"/>
    <s v="Fargo"/>
    <x v="5"/>
    <n v="45"/>
    <n v="225"/>
    <x v="179"/>
    <n v="40500"/>
    <n v="0.4"/>
    <x v="0"/>
    <x v="7"/>
    <x v="1"/>
    <n v="450"/>
    <n v="180"/>
    <n v="270"/>
    <x v="0"/>
  </r>
  <r>
    <x v="2"/>
    <n v="1185732"/>
    <x v="415"/>
    <x v="3"/>
    <x v="37"/>
    <s v="Fargo"/>
    <x v="0"/>
    <n v="49.999999999999993"/>
    <n v="400"/>
    <x v="238"/>
    <n v="69999.999999999985"/>
    <n v="0.35"/>
    <x v="0"/>
    <x v="8"/>
    <x v="1"/>
    <n v="499.99999999999994"/>
    <n v="174.99999999999997"/>
    <n v="324.99999999999994"/>
    <x v="0"/>
  </r>
  <r>
    <x v="2"/>
    <n v="1185732"/>
    <x v="415"/>
    <x v="3"/>
    <x v="37"/>
    <s v="Fargo"/>
    <x v="1"/>
    <n v="40"/>
    <n v="250"/>
    <x v="124"/>
    <n v="30000"/>
    <n v="0.3"/>
    <x v="0"/>
    <x v="8"/>
    <x v="1"/>
    <n v="400"/>
    <n v="120"/>
    <n v="280"/>
    <x v="0"/>
  </r>
  <r>
    <x v="2"/>
    <n v="1185732"/>
    <x v="415"/>
    <x v="3"/>
    <x v="37"/>
    <s v="Fargo"/>
    <x v="2"/>
    <n v="40"/>
    <n v="150"/>
    <x v="129"/>
    <n v="18000"/>
    <n v="0.3"/>
    <x v="0"/>
    <x v="8"/>
    <x v="1"/>
    <n v="400"/>
    <n v="120"/>
    <n v="280"/>
    <x v="0"/>
  </r>
  <r>
    <x v="2"/>
    <n v="1185732"/>
    <x v="415"/>
    <x v="3"/>
    <x v="37"/>
    <s v="Fargo"/>
    <x v="3"/>
    <n v="40"/>
    <n v="125"/>
    <x v="120"/>
    <n v="15000"/>
    <n v="0.3"/>
    <x v="0"/>
    <x v="8"/>
    <x v="1"/>
    <n v="400"/>
    <n v="120"/>
    <n v="280"/>
    <x v="0"/>
  </r>
  <r>
    <x v="2"/>
    <n v="1185732"/>
    <x v="415"/>
    <x v="3"/>
    <x v="37"/>
    <s v="Fargo"/>
    <x v="4"/>
    <n v="49.999999999999993"/>
    <n v="125"/>
    <x v="399"/>
    <n v="21874.999999999996"/>
    <n v="0.35"/>
    <x v="0"/>
    <x v="8"/>
    <x v="1"/>
    <n v="499.99999999999994"/>
    <n v="174.99999999999997"/>
    <n v="325"/>
    <x v="0"/>
  </r>
  <r>
    <x v="0"/>
    <n v="1185732"/>
    <x v="415"/>
    <x v="3"/>
    <x v="37"/>
    <s v="Fargo"/>
    <x v="5"/>
    <n v="54.999999999999986"/>
    <n v="250"/>
    <x v="371"/>
    <n v="54999.999999999993"/>
    <n v="0.4"/>
    <x v="0"/>
    <x v="8"/>
    <x v="1"/>
    <n v="549.99999999999989"/>
    <n v="219.99999999999997"/>
    <n v="329.99999999999989"/>
    <x v="0"/>
  </r>
  <r>
    <x v="0"/>
    <n v="1185732"/>
    <x v="446"/>
    <x v="3"/>
    <x v="37"/>
    <s v="Fargo"/>
    <x v="0"/>
    <n v="49.999999999999993"/>
    <n v="400"/>
    <x v="238"/>
    <n v="69999.999999999985"/>
    <n v="0.35"/>
    <x v="0"/>
    <x v="9"/>
    <x v="1"/>
    <n v="499.99999999999994"/>
    <n v="174.99999999999997"/>
    <n v="324.99999999999994"/>
    <x v="0"/>
  </r>
  <r>
    <x v="0"/>
    <n v="1185732"/>
    <x v="446"/>
    <x v="3"/>
    <x v="37"/>
    <s v="Fargo"/>
    <x v="1"/>
    <n v="40"/>
    <n v="250"/>
    <x v="124"/>
    <n v="30000"/>
    <n v="0.3"/>
    <x v="0"/>
    <x v="9"/>
    <x v="1"/>
    <n v="400"/>
    <n v="120"/>
    <n v="280"/>
    <x v="0"/>
  </r>
  <r>
    <x v="0"/>
    <n v="1185732"/>
    <x v="446"/>
    <x v="3"/>
    <x v="37"/>
    <s v="Fargo"/>
    <x v="2"/>
    <n v="40"/>
    <n v="195"/>
    <x v="677"/>
    <n v="23400"/>
    <n v="0.3"/>
    <x v="0"/>
    <x v="9"/>
    <x v="1"/>
    <n v="400"/>
    <n v="120"/>
    <n v="280"/>
    <x v="0"/>
  </r>
  <r>
    <x v="0"/>
    <n v="1185732"/>
    <x v="446"/>
    <x v="3"/>
    <x v="37"/>
    <s v="Fargo"/>
    <x v="3"/>
    <n v="40"/>
    <n v="175"/>
    <x v="136"/>
    <n v="21000"/>
    <n v="0.3"/>
    <x v="0"/>
    <x v="9"/>
    <x v="1"/>
    <n v="400"/>
    <n v="120"/>
    <n v="280"/>
    <x v="0"/>
  </r>
  <r>
    <x v="0"/>
    <n v="1185732"/>
    <x v="446"/>
    <x v="3"/>
    <x v="37"/>
    <s v="Fargo"/>
    <x v="4"/>
    <n v="60"/>
    <n v="150"/>
    <x v="125"/>
    <n v="31499.999999999996"/>
    <n v="0.35"/>
    <x v="0"/>
    <x v="9"/>
    <x v="1"/>
    <n v="600"/>
    <n v="209.99999999999997"/>
    <n v="390"/>
    <x v="0"/>
  </r>
  <r>
    <x v="0"/>
    <n v="1185732"/>
    <x v="446"/>
    <x v="3"/>
    <x v="37"/>
    <s v="Fargo"/>
    <x v="5"/>
    <n v="64.999999999999986"/>
    <n v="250"/>
    <x v="147"/>
    <n v="64999.999999999993"/>
    <n v="0.4"/>
    <x v="0"/>
    <x v="9"/>
    <x v="1"/>
    <n v="649.99999999999989"/>
    <n v="259.99999999999994"/>
    <n v="389.99999999999989"/>
    <x v="0"/>
  </r>
  <r>
    <x v="0"/>
    <n v="1185732"/>
    <x v="475"/>
    <x v="3"/>
    <x v="37"/>
    <s v="Fargo"/>
    <x v="0"/>
    <n v="60"/>
    <n v="500"/>
    <x v="60"/>
    <n v="105000"/>
    <n v="0.35"/>
    <x v="0"/>
    <x v="10"/>
    <x v="1"/>
    <n v="600"/>
    <n v="210"/>
    <n v="390"/>
    <x v="0"/>
  </r>
  <r>
    <x v="0"/>
    <n v="1185732"/>
    <x v="475"/>
    <x v="3"/>
    <x v="37"/>
    <s v="Fargo"/>
    <x v="1"/>
    <n v="50"/>
    <n v="300"/>
    <x v="149"/>
    <n v="45000"/>
    <n v="0.3"/>
    <x v="0"/>
    <x v="10"/>
    <x v="1"/>
    <n v="500"/>
    <n v="150"/>
    <n v="350"/>
    <x v="0"/>
  </r>
  <r>
    <x v="0"/>
    <n v="1185732"/>
    <x v="475"/>
    <x v="3"/>
    <x v="37"/>
    <s v="Fargo"/>
    <x v="2"/>
    <n v="50"/>
    <n v="250"/>
    <x v="145"/>
    <n v="37500"/>
    <n v="0.3"/>
    <x v="0"/>
    <x v="10"/>
    <x v="1"/>
    <n v="500"/>
    <n v="150"/>
    <n v="350"/>
    <x v="0"/>
  </r>
  <r>
    <x v="0"/>
    <n v="1185732"/>
    <x v="475"/>
    <x v="3"/>
    <x v="37"/>
    <s v="Fargo"/>
    <x v="3"/>
    <n v="50"/>
    <n v="200"/>
    <x v="124"/>
    <n v="30000"/>
    <n v="0.3"/>
    <x v="0"/>
    <x v="10"/>
    <x v="1"/>
    <n v="500"/>
    <n v="150"/>
    <n v="350"/>
    <x v="0"/>
  </r>
  <r>
    <x v="0"/>
    <n v="1185732"/>
    <x v="475"/>
    <x v="3"/>
    <x v="37"/>
    <s v="Fargo"/>
    <x v="4"/>
    <n v="60"/>
    <n v="200"/>
    <x v="150"/>
    <n v="42000"/>
    <n v="0.35"/>
    <x v="0"/>
    <x v="10"/>
    <x v="1"/>
    <n v="600"/>
    <n v="210"/>
    <n v="390"/>
    <x v="0"/>
  </r>
  <r>
    <x v="0"/>
    <n v="1185732"/>
    <x v="475"/>
    <x v="3"/>
    <x v="37"/>
    <s v="Fargo"/>
    <x v="5"/>
    <n v="64.999999999999986"/>
    <n v="300"/>
    <x v="151"/>
    <n v="77999.999999999985"/>
    <n v="0.4"/>
    <x v="0"/>
    <x v="10"/>
    <x v="1"/>
    <n v="649.99999999999989"/>
    <n v="259.99999999999994"/>
    <n v="389.99999999999994"/>
    <x v="0"/>
  </r>
  <r>
    <x v="0"/>
    <n v="1185732"/>
    <x v="170"/>
    <x v="3"/>
    <x v="37"/>
    <s v="Fargo"/>
    <x v="0"/>
    <n v="30.000000000000004"/>
    <n v="450"/>
    <x v="142"/>
    <n v="40500.000000000007"/>
    <n v="0.3"/>
    <x v="0"/>
    <x v="0"/>
    <x v="1"/>
    <n v="300.00000000000006"/>
    <n v="90.000000000000014"/>
    <n v="210.00000000000006"/>
    <x v="0"/>
  </r>
  <r>
    <x v="0"/>
    <n v="1185732"/>
    <x v="170"/>
    <x v="3"/>
    <x v="37"/>
    <s v="Fargo"/>
    <x v="1"/>
    <n v="30.000000000000004"/>
    <n v="250"/>
    <x v="384"/>
    <n v="26250.000000000004"/>
    <n v="0.35"/>
    <x v="0"/>
    <x v="0"/>
    <x v="1"/>
    <n v="300.00000000000006"/>
    <n v="105.00000000000001"/>
    <n v="195.00000000000006"/>
    <x v="0"/>
  </r>
  <r>
    <x v="0"/>
    <n v="1185732"/>
    <x v="170"/>
    <x v="3"/>
    <x v="37"/>
    <s v="Fargo"/>
    <x v="2"/>
    <n v="20.000000000000007"/>
    <n v="250"/>
    <x v="678"/>
    <n v="15000.000000000004"/>
    <n v="0.3"/>
    <x v="0"/>
    <x v="0"/>
    <x v="1"/>
    <n v="200.00000000000006"/>
    <n v="60.000000000000014"/>
    <n v="140.00000000000006"/>
    <x v="0"/>
  </r>
  <r>
    <x v="0"/>
    <n v="1185732"/>
    <x v="170"/>
    <x v="3"/>
    <x v="37"/>
    <s v="Fargo"/>
    <x v="3"/>
    <n v="25.000000000000007"/>
    <n v="100"/>
    <x v="679"/>
    <n v="7500.0000000000018"/>
    <n v="0.3"/>
    <x v="0"/>
    <x v="0"/>
    <x v="1"/>
    <n v="250.00000000000009"/>
    <n v="75.000000000000014"/>
    <n v="175.00000000000009"/>
    <x v="0"/>
  </r>
  <r>
    <x v="0"/>
    <n v="1185732"/>
    <x v="170"/>
    <x v="3"/>
    <x v="37"/>
    <s v="Fargo"/>
    <x v="4"/>
    <n v="40"/>
    <n v="150"/>
    <x v="129"/>
    <n v="30000"/>
    <n v="0.5"/>
    <x v="0"/>
    <x v="0"/>
    <x v="1"/>
    <n v="400"/>
    <n v="200"/>
    <n v="200"/>
    <x v="0"/>
  </r>
  <r>
    <x v="0"/>
    <n v="1185732"/>
    <x v="170"/>
    <x v="3"/>
    <x v="37"/>
    <s v="Fargo"/>
    <x v="5"/>
    <n v="30.000000000000004"/>
    <n v="250"/>
    <x v="384"/>
    <n v="30000.000000000007"/>
    <n v="0.4"/>
    <x v="0"/>
    <x v="0"/>
    <x v="1"/>
    <n v="300.00000000000006"/>
    <n v="120.00000000000003"/>
    <n v="180.00000000000003"/>
    <x v="0"/>
  </r>
  <r>
    <x v="0"/>
    <n v="1185732"/>
    <x v="201"/>
    <x v="3"/>
    <x v="37"/>
    <s v="Fargo"/>
    <x v="0"/>
    <n v="30.000000000000004"/>
    <n v="500"/>
    <x v="193"/>
    <n v="45000.000000000007"/>
    <n v="0.3"/>
    <x v="0"/>
    <x v="1"/>
    <x v="1"/>
    <n v="300.00000000000006"/>
    <n v="90.000000000000014"/>
    <n v="210.00000000000006"/>
    <x v="0"/>
  </r>
  <r>
    <x v="0"/>
    <n v="1185732"/>
    <x v="201"/>
    <x v="3"/>
    <x v="37"/>
    <s v="Fargo"/>
    <x v="1"/>
    <n v="30.000000000000004"/>
    <n v="150"/>
    <x v="354"/>
    <n v="15750.000000000002"/>
    <n v="0.35"/>
    <x v="0"/>
    <x v="1"/>
    <x v="1"/>
    <n v="300.00000000000006"/>
    <n v="105.00000000000001"/>
    <n v="195.00000000000006"/>
    <x v="0"/>
  </r>
  <r>
    <x v="0"/>
    <n v="1185732"/>
    <x v="201"/>
    <x v="3"/>
    <x v="37"/>
    <s v="Fargo"/>
    <x v="2"/>
    <n v="20.000000000000007"/>
    <n v="200"/>
    <x v="680"/>
    <n v="12000.000000000004"/>
    <n v="0.3"/>
    <x v="0"/>
    <x v="1"/>
    <x v="1"/>
    <n v="200.00000000000009"/>
    <n v="60.000000000000021"/>
    <n v="140.00000000000006"/>
    <x v="0"/>
  </r>
  <r>
    <x v="0"/>
    <n v="1185732"/>
    <x v="201"/>
    <x v="3"/>
    <x v="38"/>
    <s v="Des Moines"/>
    <x v="3"/>
    <n v="25.000000000000007"/>
    <n v="75"/>
    <x v="356"/>
    <n v="5625.0000000000009"/>
    <n v="0.3"/>
    <x v="0"/>
    <x v="1"/>
    <x v="1"/>
    <n v="250.00000000000006"/>
    <n v="75.000000000000014"/>
    <n v="175.00000000000006"/>
    <x v="0"/>
  </r>
  <r>
    <x v="0"/>
    <n v="1185732"/>
    <x v="201"/>
    <x v="3"/>
    <x v="38"/>
    <s v="Des Moines"/>
    <x v="4"/>
    <n v="40"/>
    <n v="150"/>
    <x v="129"/>
    <n v="30000"/>
    <n v="0.5"/>
    <x v="0"/>
    <x v="1"/>
    <x v="1"/>
    <n v="400"/>
    <n v="200"/>
    <n v="200"/>
    <x v="0"/>
  </r>
  <r>
    <x v="0"/>
    <n v="1185732"/>
    <x v="201"/>
    <x v="3"/>
    <x v="38"/>
    <s v="Des Moines"/>
    <x v="5"/>
    <n v="14.999999999999996"/>
    <n v="250"/>
    <x v="681"/>
    <n v="14999.999999999998"/>
    <n v="0.4"/>
    <x v="0"/>
    <x v="1"/>
    <x v="1"/>
    <n v="149.99999999999997"/>
    <n v="59.999999999999993"/>
    <n v="89.999999999999972"/>
    <x v="0"/>
  </r>
  <r>
    <x v="0"/>
    <n v="1185732"/>
    <x v="707"/>
    <x v="3"/>
    <x v="38"/>
    <s v="Des Moines"/>
    <x v="0"/>
    <n v="20.000000000000004"/>
    <n v="470"/>
    <x v="682"/>
    <n v="28200.000000000004"/>
    <n v="0.3"/>
    <x v="0"/>
    <x v="2"/>
    <x v="1"/>
    <n v="200.00000000000003"/>
    <n v="60.000000000000007"/>
    <n v="140.00000000000003"/>
    <x v="0"/>
  </r>
  <r>
    <x v="0"/>
    <n v="1185732"/>
    <x v="707"/>
    <x v="3"/>
    <x v="38"/>
    <s v="Des Moines"/>
    <x v="1"/>
    <n v="20.000000000000004"/>
    <n v="175"/>
    <x v="528"/>
    <n v="12250.000000000002"/>
    <n v="0.35"/>
    <x v="0"/>
    <x v="2"/>
    <x v="1"/>
    <n v="200.00000000000003"/>
    <n v="70.000000000000014"/>
    <n v="130.00000000000003"/>
    <x v="0"/>
  </r>
  <r>
    <x v="0"/>
    <n v="1185732"/>
    <x v="707"/>
    <x v="3"/>
    <x v="38"/>
    <s v="Des Moines"/>
    <x v="2"/>
    <n v="10.000000000000004"/>
    <n v="225"/>
    <x v="683"/>
    <n v="6750.0000000000018"/>
    <n v="0.3"/>
    <x v="0"/>
    <x v="2"/>
    <x v="1"/>
    <n v="100.00000000000003"/>
    <n v="30.000000000000007"/>
    <n v="70.000000000000028"/>
    <x v="1"/>
  </r>
  <r>
    <x v="0"/>
    <n v="1185732"/>
    <x v="707"/>
    <x v="3"/>
    <x v="38"/>
    <s v="Des Moines"/>
    <x v="3"/>
    <n v="14.999999999999996"/>
    <n v="100"/>
    <x v="684"/>
    <n v="4499.9999999999991"/>
    <n v="0.3"/>
    <x v="0"/>
    <x v="2"/>
    <x v="1"/>
    <n v="149.99999999999997"/>
    <n v="44.999999999999993"/>
    <n v="104.99999999999996"/>
    <x v="1"/>
  </r>
  <r>
    <x v="0"/>
    <n v="1185732"/>
    <x v="707"/>
    <x v="3"/>
    <x v="38"/>
    <s v="Des Moines"/>
    <x v="4"/>
    <n v="30.000000000000004"/>
    <n v="150"/>
    <x v="354"/>
    <n v="22500.000000000004"/>
    <n v="0.5"/>
    <x v="0"/>
    <x v="2"/>
    <x v="1"/>
    <n v="300.00000000000006"/>
    <n v="150.00000000000003"/>
    <n v="150.00000000000003"/>
    <x v="0"/>
  </r>
  <r>
    <x v="0"/>
    <n v="1185732"/>
    <x v="707"/>
    <x v="3"/>
    <x v="38"/>
    <s v="Des Moines"/>
    <x v="5"/>
    <n v="20.000000000000004"/>
    <n v="250"/>
    <x v="358"/>
    <n v="20000.000000000004"/>
    <n v="0.4"/>
    <x v="0"/>
    <x v="2"/>
    <x v="1"/>
    <n v="200.00000000000003"/>
    <n v="80.000000000000014"/>
    <n v="120.00000000000001"/>
    <x v="0"/>
  </r>
  <r>
    <x v="0"/>
    <n v="1185732"/>
    <x v="229"/>
    <x v="3"/>
    <x v="38"/>
    <s v="Des Moines"/>
    <x v="0"/>
    <n v="20.000000000000004"/>
    <n v="475"/>
    <x v="685"/>
    <n v="28500.000000000004"/>
    <n v="0.3"/>
    <x v="0"/>
    <x v="3"/>
    <x v="1"/>
    <n v="200.00000000000003"/>
    <n v="60.000000000000007"/>
    <n v="140.00000000000003"/>
    <x v="0"/>
  </r>
  <r>
    <x v="0"/>
    <n v="1185732"/>
    <x v="229"/>
    <x v="3"/>
    <x v="38"/>
    <s v="Des Moines"/>
    <x v="1"/>
    <n v="20.000000000000004"/>
    <n v="175"/>
    <x v="528"/>
    <n v="12250.000000000002"/>
    <n v="0.35"/>
    <x v="0"/>
    <x v="3"/>
    <x v="1"/>
    <n v="200.00000000000003"/>
    <n v="70.000000000000014"/>
    <n v="130.00000000000003"/>
    <x v="0"/>
  </r>
  <r>
    <x v="0"/>
    <n v="1185732"/>
    <x v="229"/>
    <x v="3"/>
    <x v="38"/>
    <s v="Des Moines"/>
    <x v="2"/>
    <n v="10.000000000000004"/>
    <n v="175"/>
    <x v="686"/>
    <n v="5250.0000000000018"/>
    <n v="0.3"/>
    <x v="0"/>
    <x v="3"/>
    <x v="1"/>
    <n v="100.00000000000004"/>
    <n v="30.000000000000011"/>
    <n v="70.000000000000028"/>
    <x v="1"/>
  </r>
  <r>
    <x v="0"/>
    <n v="1185732"/>
    <x v="229"/>
    <x v="3"/>
    <x v="38"/>
    <s v="Des Moines"/>
    <x v="3"/>
    <n v="14.999999999999996"/>
    <n v="100"/>
    <x v="684"/>
    <n v="4499.9999999999991"/>
    <n v="0.3"/>
    <x v="0"/>
    <x v="3"/>
    <x v="1"/>
    <n v="149.99999999999997"/>
    <n v="44.999999999999993"/>
    <n v="104.99999999999996"/>
    <x v="1"/>
  </r>
  <r>
    <x v="0"/>
    <n v="1185732"/>
    <x v="229"/>
    <x v="3"/>
    <x v="38"/>
    <s v="Des Moines"/>
    <x v="4"/>
    <n v="60"/>
    <n v="125"/>
    <x v="127"/>
    <n v="37500"/>
    <n v="0.5"/>
    <x v="0"/>
    <x v="3"/>
    <x v="1"/>
    <n v="600"/>
    <n v="300"/>
    <n v="300"/>
    <x v="0"/>
  </r>
  <r>
    <x v="0"/>
    <n v="1185732"/>
    <x v="229"/>
    <x v="3"/>
    <x v="38"/>
    <s v="Des Moines"/>
    <x v="5"/>
    <n v="50"/>
    <n v="250"/>
    <x v="145"/>
    <n v="50000"/>
    <n v="0.4"/>
    <x v="0"/>
    <x v="3"/>
    <x v="1"/>
    <n v="500"/>
    <n v="200"/>
    <n v="300"/>
    <x v="0"/>
  </r>
  <r>
    <x v="0"/>
    <n v="1185732"/>
    <x v="260"/>
    <x v="3"/>
    <x v="38"/>
    <s v="Des Moines"/>
    <x v="0"/>
    <n v="60"/>
    <n v="520"/>
    <x v="687"/>
    <n v="93600"/>
    <n v="0.3"/>
    <x v="0"/>
    <x v="4"/>
    <x v="1"/>
    <n v="600"/>
    <n v="180"/>
    <n v="420"/>
    <x v="0"/>
  </r>
  <r>
    <x v="0"/>
    <n v="1185732"/>
    <x v="260"/>
    <x v="3"/>
    <x v="38"/>
    <s v="Des Moines"/>
    <x v="1"/>
    <n v="40"/>
    <n v="225"/>
    <x v="125"/>
    <n v="31499.999999999996"/>
    <n v="0.35"/>
    <x v="0"/>
    <x v="4"/>
    <x v="1"/>
    <n v="400"/>
    <n v="139.99999999999997"/>
    <n v="260"/>
    <x v="0"/>
  </r>
  <r>
    <x v="0"/>
    <n v="1185732"/>
    <x v="260"/>
    <x v="3"/>
    <x v="38"/>
    <s v="Des Moines"/>
    <x v="2"/>
    <n v="35"/>
    <n v="200"/>
    <x v="136"/>
    <n v="21000"/>
    <n v="0.3"/>
    <x v="0"/>
    <x v="4"/>
    <x v="1"/>
    <n v="350"/>
    <n v="105"/>
    <n v="245"/>
    <x v="0"/>
  </r>
  <r>
    <x v="0"/>
    <n v="1185732"/>
    <x v="260"/>
    <x v="3"/>
    <x v="38"/>
    <s v="Des Moines"/>
    <x v="3"/>
    <n v="35"/>
    <n v="125"/>
    <x v="317"/>
    <n v="13125"/>
    <n v="0.3"/>
    <x v="0"/>
    <x v="4"/>
    <x v="1"/>
    <n v="350"/>
    <n v="105"/>
    <n v="245"/>
    <x v="0"/>
  </r>
  <r>
    <x v="0"/>
    <n v="1185732"/>
    <x v="260"/>
    <x v="3"/>
    <x v="38"/>
    <s v="Des Moines"/>
    <x v="4"/>
    <n v="44.999999999999993"/>
    <n v="150"/>
    <x v="303"/>
    <n v="33749.999999999993"/>
    <n v="0.5"/>
    <x v="0"/>
    <x v="4"/>
    <x v="1"/>
    <n v="449.99999999999989"/>
    <n v="224.99999999999994"/>
    <n v="224.99999999999994"/>
    <x v="0"/>
  </r>
  <r>
    <x v="0"/>
    <n v="1185732"/>
    <x v="260"/>
    <x v="3"/>
    <x v="38"/>
    <s v="Des Moines"/>
    <x v="5"/>
    <n v="49.999999999999993"/>
    <n v="275"/>
    <x v="371"/>
    <n v="54999.999999999993"/>
    <n v="0.4"/>
    <x v="0"/>
    <x v="4"/>
    <x v="1"/>
    <n v="499.99999999999989"/>
    <n v="199.99999999999997"/>
    <n v="299.99999999999989"/>
    <x v="0"/>
  </r>
  <r>
    <x v="0"/>
    <n v="1185732"/>
    <x v="290"/>
    <x v="3"/>
    <x v="38"/>
    <s v="Des Moines"/>
    <x v="0"/>
    <n v="35"/>
    <n v="525"/>
    <x v="155"/>
    <n v="55125"/>
    <n v="0.3"/>
    <x v="0"/>
    <x v="11"/>
    <x v="1"/>
    <n v="350"/>
    <n v="105"/>
    <n v="245"/>
    <x v="0"/>
  </r>
  <r>
    <x v="0"/>
    <n v="1185732"/>
    <x v="290"/>
    <x v="3"/>
    <x v="38"/>
    <s v="Des Moines"/>
    <x v="1"/>
    <n v="30.000000000000011"/>
    <n v="275"/>
    <x v="637"/>
    <n v="28875.000000000007"/>
    <n v="0.35"/>
    <x v="0"/>
    <x v="11"/>
    <x v="1"/>
    <n v="300.00000000000011"/>
    <n v="105.00000000000003"/>
    <n v="195.00000000000009"/>
    <x v="0"/>
  </r>
  <r>
    <x v="0"/>
    <n v="1185732"/>
    <x v="290"/>
    <x v="3"/>
    <x v="38"/>
    <s v="Des Moines"/>
    <x v="2"/>
    <n v="25.000000000000007"/>
    <n v="200"/>
    <x v="678"/>
    <n v="15000.000000000004"/>
    <n v="0.3"/>
    <x v="0"/>
    <x v="11"/>
    <x v="1"/>
    <n v="250.00000000000009"/>
    <n v="75.000000000000014"/>
    <n v="175.00000000000009"/>
    <x v="0"/>
  </r>
  <r>
    <x v="0"/>
    <n v="1185732"/>
    <x v="290"/>
    <x v="3"/>
    <x v="38"/>
    <s v="Des Moines"/>
    <x v="3"/>
    <n v="25.000000000000007"/>
    <n v="175"/>
    <x v="688"/>
    <n v="13125.000000000004"/>
    <n v="0.3"/>
    <x v="0"/>
    <x v="11"/>
    <x v="1"/>
    <n v="250.00000000000009"/>
    <n v="75.000000000000014"/>
    <n v="175.00000000000006"/>
    <x v="0"/>
  </r>
  <r>
    <x v="0"/>
    <n v="1185732"/>
    <x v="290"/>
    <x v="3"/>
    <x v="38"/>
    <s v="Des Moines"/>
    <x v="4"/>
    <n v="35"/>
    <n v="175"/>
    <x v="183"/>
    <n v="30625"/>
    <n v="0.5"/>
    <x v="0"/>
    <x v="11"/>
    <x v="1"/>
    <n v="350"/>
    <n v="175"/>
    <n v="175"/>
    <x v="0"/>
  </r>
  <r>
    <x v="0"/>
    <n v="1185732"/>
    <x v="290"/>
    <x v="3"/>
    <x v="38"/>
    <s v="Des Moines"/>
    <x v="5"/>
    <n v="55.000000000000007"/>
    <n v="325"/>
    <x v="256"/>
    <n v="71500.000000000015"/>
    <n v="0.4"/>
    <x v="0"/>
    <x v="11"/>
    <x v="1"/>
    <n v="550.00000000000011"/>
    <n v="220.00000000000006"/>
    <n v="330.00000000000006"/>
    <x v="0"/>
  </r>
  <r>
    <x v="0"/>
    <n v="1185732"/>
    <x v="319"/>
    <x v="3"/>
    <x v="38"/>
    <s v="Des Moines"/>
    <x v="0"/>
    <n v="50"/>
    <n v="550"/>
    <x v="140"/>
    <n v="82500"/>
    <n v="0.3"/>
    <x v="0"/>
    <x v="5"/>
    <x v="1"/>
    <n v="500"/>
    <n v="150"/>
    <n v="350"/>
    <x v="0"/>
  </r>
  <r>
    <x v="0"/>
    <n v="1185732"/>
    <x v="319"/>
    <x v="3"/>
    <x v="38"/>
    <s v="Des Moines"/>
    <x v="1"/>
    <n v="45.000000000000007"/>
    <n v="300"/>
    <x v="142"/>
    <n v="47250.000000000007"/>
    <n v="0.35"/>
    <x v="0"/>
    <x v="5"/>
    <x v="1"/>
    <n v="450.00000000000011"/>
    <n v="157.50000000000003"/>
    <n v="292.50000000000011"/>
    <x v="0"/>
  </r>
  <r>
    <x v="0"/>
    <n v="1185732"/>
    <x v="319"/>
    <x v="3"/>
    <x v="38"/>
    <s v="Des Moines"/>
    <x v="2"/>
    <n v="40"/>
    <n v="225"/>
    <x v="125"/>
    <n v="27000"/>
    <n v="0.3"/>
    <x v="0"/>
    <x v="5"/>
    <x v="1"/>
    <n v="400"/>
    <n v="120"/>
    <n v="280"/>
    <x v="0"/>
  </r>
  <r>
    <x v="0"/>
    <n v="1185732"/>
    <x v="319"/>
    <x v="3"/>
    <x v="38"/>
    <s v="Des Moines"/>
    <x v="3"/>
    <n v="40"/>
    <n v="175"/>
    <x v="136"/>
    <n v="21000"/>
    <n v="0.3"/>
    <x v="0"/>
    <x v="5"/>
    <x v="1"/>
    <n v="400"/>
    <n v="120"/>
    <n v="280"/>
    <x v="0"/>
  </r>
  <r>
    <x v="0"/>
    <n v="1185732"/>
    <x v="319"/>
    <x v="3"/>
    <x v="38"/>
    <s v="Des Moines"/>
    <x v="4"/>
    <n v="50"/>
    <n v="200"/>
    <x v="124"/>
    <n v="50000"/>
    <n v="0.5"/>
    <x v="0"/>
    <x v="5"/>
    <x v="1"/>
    <n v="500"/>
    <n v="250"/>
    <n v="250"/>
    <x v="0"/>
  </r>
  <r>
    <x v="0"/>
    <n v="1185732"/>
    <x v="319"/>
    <x v="3"/>
    <x v="38"/>
    <s v="Des Moines"/>
    <x v="5"/>
    <n v="55.000000000000007"/>
    <n v="375"/>
    <x v="141"/>
    <n v="82500.000000000015"/>
    <n v="0.4"/>
    <x v="0"/>
    <x v="5"/>
    <x v="1"/>
    <n v="550.00000000000011"/>
    <n v="220.00000000000003"/>
    <n v="330.00000000000006"/>
    <x v="0"/>
  </r>
  <r>
    <x v="0"/>
    <n v="1185732"/>
    <x v="351"/>
    <x v="3"/>
    <x v="38"/>
    <s v="Des Moines"/>
    <x v="0"/>
    <n v="50"/>
    <n v="525"/>
    <x v="47"/>
    <n v="78750"/>
    <n v="0.3"/>
    <x v="0"/>
    <x v="6"/>
    <x v="1"/>
    <n v="500"/>
    <n v="150"/>
    <n v="350"/>
    <x v="0"/>
  </r>
  <r>
    <x v="0"/>
    <n v="1185732"/>
    <x v="351"/>
    <x v="3"/>
    <x v="38"/>
    <s v="Des Moines"/>
    <x v="1"/>
    <n v="45.000000000000007"/>
    <n v="300"/>
    <x v="142"/>
    <n v="47250.000000000007"/>
    <n v="0.35"/>
    <x v="0"/>
    <x v="6"/>
    <x v="1"/>
    <n v="450.00000000000011"/>
    <n v="157.50000000000003"/>
    <n v="292.50000000000011"/>
    <x v="0"/>
  </r>
  <r>
    <x v="0"/>
    <n v="1185732"/>
    <x v="351"/>
    <x v="3"/>
    <x v="38"/>
    <s v="Des Moines"/>
    <x v="2"/>
    <n v="40"/>
    <n v="225"/>
    <x v="125"/>
    <n v="27000"/>
    <n v="0.3"/>
    <x v="0"/>
    <x v="6"/>
    <x v="1"/>
    <n v="400"/>
    <n v="120"/>
    <n v="280"/>
    <x v="0"/>
  </r>
  <r>
    <x v="0"/>
    <n v="1185732"/>
    <x v="351"/>
    <x v="3"/>
    <x v="38"/>
    <s v="Des Moines"/>
    <x v="3"/>
    <n v="40"/>
    <n v="200"/>
    <x v="135"/>
    <n v="24000"/>
    <n v="0.3"/>
    <x v="0"/>
    <x v="6"/>
    <x v="1"/>
    <n v="400"/>
    <n v="120"/>
    <n v="280"/>
    <x v="0"/>
  </r>
  <r>
    <x v="0"/>
    <n v="1185732"/>
    <x v="351"/>
    <x v="3"/>
    <x v="38"/>
    <s v="Des Moines"/>
    <x v="4"/>
    <n v="50"/>
    <n v="175"/>
    <x v="132"/>
    <n v="43750"/>
    <n v="0.5"/>
    <x v="0"/>
    <x v="6"/>
    <x v="1"/>
    <n v="500"/>
    <n v="250"/>
    <n v="250"/>
    <x v="0"/>
  </r>
  <r>
    <x v="0"/>
    <n v="1185732"/>
    <x v="351"/>
    <x v="3"/>
    <x v="38"/>
    <s v="Des Moines"/>
    <x v="5"/>
    <n v="55.000000000000007"/>
    <n v="350"/>
    <x v="137"/>
    <n v="77000.000000000015"/>
    <n v="0.4"/>
    <x v="0"/>
    <x v="6"/>
    <x v="1"/>
    <n v="550.00000000000011"/>
    <n v="220.00000000000003"/>
    <n v="330.00000000000006"/>
    <x v="0"/>
  </r>
  <r>
    <x v="0"/>
    <n v="1185732"/>
    <x v="383"/>
    <x v="3"/>
    <x v="38"/>
    <s v="Des Moines"/>
    <x v="0"/>
    <n v="35"/>
    <n v="475"/>
    <x v="158"/>
    <n v="49875"/>
    <n v="0.3"/>
    <x v="0"/>
    <x v="7"/>
    <x v="1"/>
    <n v="350"/>
    <n v="105"/>
    <n v="245"/>
    <x v="0"/>
  </r>
  <r>
    <x v="0"/>
    <n v="1185732"/>
    <x v="383"/>
    <x v="3"/>
    <x v="38"/>
    <s v="Des Moines"/>
    <x v="1"/>
    <n v="30.000000000000011"/>
    <n v="275"/>
    <x v="637"/>
    <n v="28875.000000000007"/>
    <n v="0.35"/>
    <x v="0"/>
    <x v="7"/>
    <x v="1"/>
    <n v="300.00000000000011"/>
    <n v="105.00000000000003"/>
    <n v="195.00000000000009"/>
    <x v="0"/>
  </r>
  <r>
    <x v="0"/>
    <n v="1185732"/>
    <x v="383"/>
    <x v="3"/>
    <x v="38"/>
    <s v="Des Moines"/>
    <x v="2"/>
    <n v="25.000000000000007"/>
    <n v="175"/>
    <x v="688"/>
    <n v="13125.000000000004"/>
    <n v="0.3"/>
    <x v="0"/>
    <x v="7"/>
    <x v="1"/>
    <n v="250.00000000000009"/>
    <n v="75.000000000000014"/>
    <n v="175.00000000000006"/>
    <x v="0"/>
  </r>
  <r>
    <x v="0"/>
    <n v="1185732"/>
    <x v="383"/>
    <x v="3"/>
    <x v="38"/>
    <s v="Des Moines"/>
    <x v="3"/>
    <n v="25.000000000000007"/>
    <n v="150"/>
    <x v="361"/>
    <n v="11250.000000000002"/>
    <n v="0.3"/>
    <x v="0"/>
    <x v="7"/>
    <x v="1"/>
    <n v="250.00000000000006"/>
    <n v="75.000000000000014"/>
    <n v="175.00000000000006"/>
    <x v="0"/>
  </r>
  <r>
    <x v="0"/>
    <n v="1185732"/>
    <x v="383"/>
    <x v="3"/>
    <x v="38"/>
    <s v="Des Moines"/>
    <x v="4"/>
    <n v="35"/>
    <n v="150"/>
    <x v="304"/>
    <n v="26250"/>
    <n v="0.5"/>
    <x v="0"/>
    <x v="7"/>
    <x v="1"/>
    <n v="350"/>
    <n v="175"/>
    <n v="175"/>
    <x v="0"/>
  </r>
  <r>
    <x v="0"/>
    <n v="1185732"/>
    <x v="383"/>
    <x v="3"/>
    <x v="38"/>
    <s v="Des Moines"/>
    <x v="5"/>
    <n v="40"/>
    <n v="225"/>
    <x v="125"/>
    <n v="36000"/>
    <n v="0.4"/>
    <x v="0"/>
    <x v="7"/>
    <x v="1"/>
    <n v="400"/>
    <n v="160"/>
    <n v="240"/>
    <x v="0"/>
  </r>
  <r>
    <x v="0"/>
    <n v="1185732"/>
    <x v="412"/>
    <x v="3"/>
    <x v="38"/>
    <s v="Des Moines"/>
    <x v="0"/>
    <n v="44.999999999999993"/>
    <n v="400"/>
    <x v="521"/>
    <n v="53999.999999999993"/>
    <n v="0.3"/>
    <x v="0"/>
    <x v="8"/>
    <x v="1"/>
    <n v="449.99999999999994"/>
    <n v="134.99999999999997"/>
    <n v="314.99999999999994"/>
    <x v="0"/>
  </r>
  <r>
    <x v="0"/>
    <n v="1185732"/>
    <x v="412"/>
    <x v="3"/>
    <x v="38"/>
    <s v="Des Moines"/>
    <x v="1"/>
    <n v="35"/>
    <n v="250"/>
    <x v="132"/>
    <n v="30624.999999999996"/>
    <n v="0.35"/>
    <x v="0"/>
    <x v="8"/>
    <x v="1"/>
    <n v="350"/>
    <n v="122.49999999999999"/>
    <n v="227.5"/>
    <x v="0"/>
  </r>
  <r>
    <x v="0"/>
    <n v="1185732"/>
    <x v="412"/>
    <x v="3"/>
    <x v="38"/>
    <s v="Des Moines"/>
    <x v="2"/>
    <n v="35"/>
    <n v="150"/>
    <x v="304"/>
    <n v="15750"/>
    <n v="0.3"/>
    <x v="0"/>
    <x v="8"/>
    <x v="1"/>
    <n v="350"/>
    <n v="105"/>
    <n v="245"/>
    <x v="0"/>
  </r>
  <r>
    <x v="0"/>
    <n v="1185732"/>
    <x v="412"/>
    <x v="3"/>
    <x v="38"/>
    <s v="Des Moines"/>
    <x v="3"/>
    <n v="35"/>
    <n v="125"/>
    <x v="317"/>
    <n v="13125"/>
    <n v="0.3"/>
    <x v="0"/>
    <x v="8"/>
    <x v="1"/>
    <n v="350"/>
    <n v="105"/>
    <n v="245"/>
    <x v="0"/>
  </r>
  <r>
    <x v="0"/>
    <n v="1185732"/>
    <x v="412"/>
    <x v="3"/>
    <x v="38"/>
    <s v="Des Moines"/>
    <x v="4"/>
    <n v="44.999999999999993"/>
    <n v="125"/>
    <x v="351"/>
    <n v="28124.999999999996"/>
    <n v="0.5"/>
    <x v="0"/>
    <x v="8"/>
    <x v="1"/>
    <n v="449.99999999999994"/>
    <n v="224.99999999999997"/>
    <n v="224.99999999999997"/>
    <x v="0"/>
  </r>
  <r>
    <x v="3"/>
    <n v="1185732"/>
    <x v="412"/>
    <x v="3"/>
    <x v="38"/>
    <s v="Des Moines"/>
    <x v="5"/>
    <n v="49.999999999999986"/>
    <n v="250"/>
    <x v="578"/>
    <n v="49999.999999999993"/>
    <n v="0.4"/>
    <x v="0"/>
    <x v="8"/>
    <x v="1"/>
    <n v="499.99999999999989"/>
    <n v="199.99999999999997"/>
    <n v="299.99999999999989"/>
    <x v="0"/>
  </r>
  <r>
    <x v="3"/>
    <n v="1185732"/>
    <x v="443"/>
    <x v="3"/>
    <x v="38"/>
    <s v="Des Moines"/>
    <x v="0"/>
    <n v="44.999999999999993"/>
    <n v="400"/>
    <x v="521"/>
    <n v="53999.999999999993"/>
    <n v="0.3"/>
    <x v="0"/>
    <x v="9"/>
    <x v="1"/>
    <n v="449.99999999999994"/>
    <n v="134.99999999999997"/>
    <n v="314.99999999999994"/>
    <x v="0"/>
  </r>
  <r>
    <x v="3"/>
    <n v="1185732"/>
    <x v="443"/>
    <x v="3"/>
    <x v="38"/>
    <s v="Des Moines"/>
    <x v="1"/>
    <n v="35"/>
    <n v="275"/>
    <x v="119"/>
    <n v="33687.5"/>
    <n v="0.35"/>
    <x v="0"/>
    <x v="9"/>
    <x v="1"/>
    <n v="350"/>
    <n v="122.5"/>
    <n v="227.5"/>
    <x v="0"/>
  </r>
  <r>
    <x v="3"/>
    <n v="1185732"/>
    <x v="443"/>
    <x v="3"/>
    <x v="38"/>
    <s v="Des Moines"/>
    <x v="2"/>
    <n v="35"/>
    <n v="220"/>
    <x v="689"/>
    <n v="23100"/>
    <n v="0.3"/>
    <x v="0"/>
    <x v="9"/>
    <x v="1"/>
    <n v="350"/>
    <n v="105"/>
    <n v="245"/>
    <x v="0"/>
  </r>
  <r>
    <x v="3"/>
    <n v="1185732"/>
    <x v="443"/>
    <x v="3"/>
    <x v="38"/>
    <s v="Des Moines"/>
    <x v="3"/>
    <n v="35"/>
    <n v="200"/>
    <x v="136"/>
    <n v="21000"/>
    <n v="0.3"/>
    <x v="0"/>
    <x v="9"/>
    <x v="1"/>
    <n v="350"/>
    <n v="105"/>
    <n v="245"/>
    <x v="0"/>
  </r>
  <r>
    <x v="3"/>
    <n v="1185732"/>
    <x v="443"/>
    <x v="3"/>
    <x v="38"/>
    <s v="Des Moines"/>
    <x v="4"/>
    <n v="60"/>
    <n v="175"/>
    <x v="204"/>
    <n v="52500"/>
    <n v="0.5"/>
    <x v="0"/>
    <x v="9"/>
    <x v="1"/>
    <n v="600"/>
    <n v="300"/>
    <n v="300"/>
    <x v="0"/>
  </r>
  <r>
    <x v="3"/>
    <n v="1185732"/>
    <x v="443"/>
    <x v="3"/>
    <x v="38"/>
    <s v="Des Moines"/>
    <x v="5"/>
    <n v="64.999999999999986"/>
    <n v="275"/>
    <x v="409"/>
    <n v="71499.999999999985"/>
    <n v="0.4"/>
    <x v="0"/>
    <x v="9"/>
    <x v="1"/>
    <n v="649.99999999999989"/>
    <n v="259.99999999999994"/>
    <n v="389.99999999999994"/>
    <x v="0"/>
  </r>
  <r>
    <x v="3"/>
    <n v="1185732"/>
    <x v="472"/>
    <x v="3"/>
    <x v="38"/>
    <s v="Des Moines"/>
    <x v="0"/>
    <n v="60"/>
    <n v="525"/>
    <x v="39"/>
    <n v="94500"/>
    <n v="0.3"/>
    <x v="0"/>
    <x v="10"/>
    <x v="1"/>
    <n v="600"/>
    <n v="180"/>
    <n v="420"/>
    <x v="0"/>
  </r>
  <r>
    <x v="3"/>
    <n v="1185732"/>
    <x v="472"/>
    <x v="3"/>
    <x v="38"/>
    <s v="Des Moines"/>
    <x v="1"/>
    <n v="50"/>
    <n v="325"/>
    <x v="133"/>
    <n v="56875"/>
    <n v="0.35"/>
    <x v="0"/>
    <x v="10"/>
    <x v="1"/>
    <n v="500"/>
    <n v="175"/>
    <n v="325"/>
    <x v="0"/>
  </r>
  <r>
    <x v="3"/>
    <n v="1185732"/>
    <x v="472"/>
    <x v="3"/>
    <x v="38"/>
    <s v="Des Moines"/>
    <x v="2"/>
    <n v="50"/>
    <n v="275"/>
    <x v="199"/>
    <n v="41250"/>
    <n v="0.3"/>
    <x v="0"/>
    <x v="10"/>
    <x v="1"/>
    <n v="500"/>
    <n v="150"/>
    <n v="350"/>
    <x v="0"/>
  </r>
  <r>
    <x v="3"/>
    <n v="1185732"/>
    <x v="472"/>
    <x v="3"/>
    <x v="38"/>
    <s v="Des Moines"/>
    <x v="3"/>
    <n v="50"/>
    <n v="225"/>
    <x v="128"/>
    <n v="33750"/>
    <n v="0.3"/>
    <x v="0"/>
    <x v="10"/>
    <x v="1"/>
    <n v="500"/>
    <n v="150"/>
    <n v="350"/>
    <x v="0"/>
  </r>
  <r>
    <x v="3"/>
    <n v="1185732"/>
    <x v="472"/>
    <x v="3"/>
    <x v="38"/>
    <s v="Des Moines"/>
    <x v="4"/>
    <n v="60"/>
    <n v="225"/>
    <x v="200"/>
    <n v="67500"/>
    <n v="0.5"/>
    <x v="0"/>
    <x v="10"/>
    <x v="1"/>
    <n v="600"/>
    <n v="300"/>
    <n v="300"/>
    <x v="0"/>
  </r>
  <r>
    <x v="3"/>
    <n v="1185732"/>
    <x v="472"/>
    <x v="3"/>
    <x v="38"/>
    <s v="Des Moines"/>
    <x v="5"/>
    <n v="64.999999999999986"/>
    <n v="325"/>
    <x v="264"/>
    <n v="84499.999999999985"/>
    <n v="0.4"/>
    <x v="0"/>
    <x v="10"/>
    <x v="1"/>
    <n v="649.99999999999977"/>
    <n v="259.99999999999994"/>
    <n v="389.99999999999989"/>
    <x v="0"/>
  </r>
  <r>
    <x v="3"/>
    <n v="1185732"/>
    <x v="167"/>
    <x v="3"/>
    <x v="38"/>
    <s v="Des Moines"/>
    <x v="0"/>
    <n v="30.000000000000004"/>
    <n v="450"/>
    <x v="142"/>
    <n v="40500.000000000007"/>
    <n v="0.3"/>
    <x v="0"/>
    <x v="0"/>
    <x v="1"/>
    <n v="300.00000000000006"/>
    <n v="90.000000000000014"/>
    <n v="210.00000000000006"/>
    <x v="0"/>
  </r>
  <r>
    <x v="3"/>
    <n v="1185732"/>
    <x v="167"/>
    <x v="3"/>
    <x v="38"/>
    <s v="Des Moines"/>
    <x v="1"/>
    <n v="30.000000000000004"/>
    <n v="250"/>
    <x v="384"/>
    <n v="26250.000000000004"/>
    <n v="0.35"/>
    <x v="0"/>
    <x v="0"/>
    <x v="1"/>
    <n v="300.00000000000006"/>
    <n v="105.00000000000001"/>
    <n v="195.00000000000006"/>
    <x v="0"/>
  </r>
  <r>
    <x v="3"/>
    <n v="1185732"/>
    <x v="167"/>
    <x v="3"/>
    <x v="38"/>
    <s v="Des Moines"/>
    <x v="2"/>
    <n v="20.000000000000007"/>
    <n v="250"/>
    <x v="678"/>
    <n v="15000.000000000004"/>
    <n v="0.3"/>
    <x v="0"/>
    <x v="0"/>
    <x v="1"/>
    <n v="200.00000000000006"/>
    <n v="60.000000000000014"/>
    <n v="140.00000000000006"/>
    <x v="0"/>
  </r>
  <r>
    <x v="3"/>
    <n v="1185732"/>
    <x v="167"/>
    <x v="3"/>
    <x v="38"/>
    <s v="Des Moines"/>
    <x v="3"/>
    <n v="25.000000000000007"/>
    <n v="100"/>
    <x v="679"/>
    <n v="7500.0000000000018"/>
    <n v="0.3"/>
    <x v="0"/>
    <x v="0"/>
    <x v="1"/>
    <n v="250.00000000000009"/>
    <n v="75.000000000000014"/>
    <n v="175.00000000000009"/>
    <x v="0"/>
  </r>
  <r>
    <x v="3"/>
    <n v="1185732"/>
    <x v="167"/>
    <x v="3"/>
    <x v="38"/>
    <s v="Des Moines"/>
    <x v="4"/>
    <n v="40"/>
    <n v="150"/>
    <x v="129"/>
    <n v="30000"/>
    <n v="0.5"/>
    <x v="0"/>
    <x v="0"/>
    <x v="1"/>
    <n v="400"/>
    <n v="200"/>
    <n v="200"/>
    <x v="0"/>
  </r>
  <r>
    <x v="3"/>
    <n v="1185732"/>
    <x v="167"/>
    <x v="3"/>
    <x v="38"/>
    <s v="Des Moines"/>
    <x v="5"/>
    <n v="30.000000000000004"/>
    <n v="250"/>
    <x v="384"/>
    <n v="30000.000000000007"/>
    <n v="0.4"/>
    <x v="0"/>
    <x v="0"/>
    <x v="1"/>
    <n v="300.00000000000006"/>
    <n v="120.00000000000003"/>
    <n v="180.00000000000003"/>
    <x v="0"/>
  </r>
  <r>
    <x v="3"/>
    <n v="1185732"/>
    <x v="198"/>
    <x v="3"/>
    <x v="38"/>
    <s v="Des Moines"/>
    <x v="0"/>
    <n v="30.000000000000004"/>
    <n v="500"/>
    <x v="193"/>
    <n v="45000.000000000007"/>
    <n v="0.3"/>
    <x v="0"/>
    <x v="1"/>
    <x v="1"/>
    <n v="300.00000000000006"/>
    <n v="90.000000000000014"/>
    <n v="210.00000000000006"/>
    <x v="0"/>
  </r>
  <r>
    <x v="3"/>
    <n v="1185732"/>
    <x v="198"/>
    <x v="3"/>
    <x v="38"/>
    <s v="Des Moines"/>
    <x v="1"/>
    <n v="30.000000000000004"/>
    <n v="150"/>
    <x v="354"/>
    <n v="15750.000000000002"/>
    <n v="0.35"/>
    <x v="0"/>
    <x v="1"/>
    <x v="1"/>
    <n v="300.00000000000006"/>
    <n v="105.00000000000001"/>
    <n v="195.00000000000006"/>
    <x v="0"/>
  </r>
  <r>
    <x v="3"/>
    <n v="1185732"/>
    <x v="198"/>
    <x v="3"/>
    <x v="38"/>
    <s v="Des Moines"/>
    <x v="2"/>
    <n v="20.000000000000007"/>
    <n v="200"/>
    <x v="680"/>
    <n v="12000.000000000004"/>
    <n v="0.3"/>
    <x v="0"/>
    <x v="1"/>
    <x v="1"/>
    <n v="200.00000000000009"/>
    <n v="60.000000000000021"/>
    <n v="140.00000000000006"/>
    <x v="0"/>
  </r>
  <r>
    <x v="3"/>
    <n v="1185732"/>
    <x v="198"/>
    <x v="3"/>
    <x v="39"/>
    <s v="Milwaukee"/>
    <x v="3"/>
    <n v="25.000000000000007"/>
    <n v="75"/>
    <x v="356"/>
    <n v="5625.0000000000009"/>
    <n v="0.3"/>
    <x v="0"/>
    <x v="1"/>
    <x v="1"/>
    <n v="250.00000000000006"/>
    <n v="75.000000000000014"/>
    <n v="175.00000000000006"/>
    <x v="0"/>
  </r>
  <r>
    <x v="3"/>
    <n v="1185732"/>
    <x v="198"/>
    <x v="3"/>
    <x v="39"/>
    <s v="Milwaukee"/>
    <x v="4"/>
    <n v="40"/>
    <n v="150"/>
    <x v="129"/>
    <n v="30000"/>
    <n v="0.5"/>
    <x v="0"/>
    <x v="1"/>
    <x v="1"/>
    <n v="400"/>
    <n v="200"/>
    <n v="200"/>
    <x v="0"/>
  </r>
  <r>
    <x v="3"/>
    <n v="1185732"/>
    <x v="198"/>
    <x v="3"/>
    <x v="39"/>
    <s v="Milwaukee"/>
    <x v="5"/>
    <n v="14.999999999999996"/>
    <n v="250"/>
    <x v="681"/>
    <n v="14999.999999999998"/>
    <n v="0.4"/>
    <x v="0"/>
    <x v="1"/>
    <x v="1"/>
    <n v="149.99999999999997"/>
    <n v="59.999999999999993"/>
    <n v="89.999999999999972"/>
    <x v="0"/>
  </r>
  <r>
    <x v="3"/>
    <n v="1185732"/>
    <x v="704"/>
    <x v="3"/>
    <x v="39"/>
    <s v="Milwaukee"/>
    <x v="0"/>
    <n v="20.000000000000004"/>
    <n v="470"/>
    <x v="682"/>
    <n v="28200.000000000004"/>
    <n v="0.3"/>
    <x v="0"/>
    <x v="2"/>
    <x v="1"/>
    <n v="200.00000000000003"/>
    <n v="60.000000000000007"/>
    <n v="140.00000000000003"/>
    <x v="0"/>
  </r>
  <r>
    <x v="3"/>
    <n v="1185732"/>
    <x v="704"/>
    <x v="3"/>
    <x v="39"/>
    <s v="Milwaukee"/>
    <x v="1"/>
    <n v="20.000000000000004"/>
    <n v="175"/>
    <x v="528"/>
    <n v="12250.000000000002"/>
    <n v="0.35"/>
    <x v="0"/>
    <x v="2"/>
    <x v="1"/>
    <n v="200.00000000000003"/>
    <n v="70.000000000000014"/>
    <n v="130.00000000000003"/>
    <x v="0"/>
  </r>
  <r>
    <x v="3"/>
    <n v="1185732"/>
    <x v="704"/>
    <x v="3"/>
    <x v="39"/>
    <s v="Milwaukee"/>
    <x v="2"/>
    <n v="10.000000000000004"/>
    <n v="225"/>
    <x v="683"/>
    <n v="6750.0000000000018"/>
    <n v="0.3"/>
    <x v="0"/>
    <x v="2"/>
    <x v="1"/>
    <n v="100.00000000000003"/>
    <n v="30.000000000000007"/>
    <n v="70.000000000000028"/>
    <x v="1"/>
  </r>
  <r>
    <x v="3"/>
    <n v="1185732"/>
    <x v="704"/>
    <x v="3"/>
    <x v="39"/>
    <s v="Milwaukee"/>
    <x v="3"/>
    <n v="14.999999999999996"/>
    <n v="75"/>
    <x v="690"/>
    <n v="3374.9999999999995"/>
    <n v="0.3"/>
    <x v="0"/>
    <x v="2"/>
    <x v="1"/>
    <n v="149.99999999999997"/>
    <n v="44.999999999999993"/>
    <n v="104.99999999999997"/>
    <x v="1"/>
  </r>
  <r>
    <x v="3"/>
    <n v="1185732"/>
    <x v="704"/>
    <x v="3"/>
    <x v="39"/>
    <s v="Milwaukee"/>
    <x v="4"/>
    <n v="30.000000000000004"/>
    <n v="125"/>
    <x v="361"/>
    <n v="18750.000000000004"/>
    <n v="0.5"/>
    <x v="0"/>
    <x v="2"/>
    <x v="1"/>
    <n v="300.00000000000006"/>
    <n v="150.00000000000003"/>
    <n v="150.00000000000003"/>
    <x v="0"/>
  </r>
  <r>
    <x v="3"/>
    <n v="1185732"/>
    <x v="704"/>
    <x v="3"/>
    <x v="39"/>
    <s v="Milwaukee"/>
    <x v="5"/>
    <n v="20.000000000000004"/>
    <n v="225"/>
    <x v="354"/>
    <n v="18000.000000000004"/>
    <n v="0.4"/>
    <x v="0"/>
    <x v="2"/>
    <x v="1"/>
    <n v="200.00000000000003"/>
    <n v="80.000000000000014"/>
    <n v="120.00000000000001"/>
    <x v="0"/>
  </r>
  <r>
    <x v="3"/>
    <n v="1185732"/>
    <x v="721"/>
    <x v="3"/>
    <x v="39"/>
    <s v="Milwaukee"/>
    <x v="0"/>
    <n v="20.000000000000004"/>
    <n v="450"/>
    <x v="381"/>
    <n v="27000.000000000004"/>
    <n v="0.3"/>
    <x v="0"/>
    <x v="3"/>
    <x v="1"/>
    <n v="200.00000000000003"/>
    <n v="60.000000000000007"/>
    <n v="140.00000000000003"/>
    <x v="0"/>
  </r>
  <r>
    <x v="3"/>
    <n v="1185732"/>
    <x v="721"/>
    <x v="3"/>
    <x v="39"/>
    <s v="Milwaukee"/>
    <x v="1"/>
    <n v="20.000000000000004"/>
    <n v="150"/>
    <x v="302"/>
    <n v="10500"/>
    <n v="0.35"/>
    <x v="0"/>
    <x v="3"/>
    <x v="1"/>
    <n v="200.00000000000003"/>
    <n v="70"/>
    <n v="130.00000000000003"/>
    <x v="0"/>
  </r>
  <r>
    <x v="3"/>
    <n v="1185732"/>
    <x v="721"/>
    <x v="3"/>
    <x v="39"/>
    <s v="Milwaukee"/>
    <x v="2"/>
    <n v="10.000000000000004"/>
    <n v="150"/>
    <x v="691"/>
    <n v="4500.0000000000018"/>
    <n v="0.3"/>
    <x v="0"/>
    <x v="3"/>
    <x v="1"/>
    <n v="100.00000000000004"/>
    <n v="30.000000000000011"/>
    <n v="70.000000000000028"/>
    <x v="1"/>
  </r>
  <r>
    <x v="3"/>
    <n v="1185732"/>
    <x v="721"/>
    <x v="3"/>
    <x v="39"/>
    <s v="Milwaukee"/>
    <x v="3"/>
    <n v="14.999999999999996"/>
    <n v="75"/>
    <x v="690"/>
    <n v="3374.9999999999995"/>
    <n v="0.3"/>
    <x v="0"/>
    <x v="3"/>
    <x v="1"/>
    <n v="149.99999999999997"/>
    <n v="44.999999999999993"/>
    <n v="104.99999999999997"/>
    <x v="1"/>
  </r>
  <r>
    <x v="3"/>
    <n v="1185732"/>
    <x v="721"/>
    <x v="3"/>
    <x v="39"/>
    <s v="Milwaukee"/>
    <x v="4"/>
    <n v="60"/>
    <n v="100"/>
    <x v="129"/>
    <n v="30000"/>
    <n v="0.5"/>
    <x v="0"/>
    <x v="3"/>
    <x v="1"/>
    <n v="600"/>
    <n v="300"/>
    <n v="300"/>
    <x v="0"/>
  </r>
  <r>
    <x v="3"/>
    <n v="1185732"/>
    <x v="721"/>
    <x v="3"/>
    <x v="39"/>
    <s v="Milwaukee"/>
    <x v="5"/>
    <n v="50"/>
    <n v="225"/>
    <x v="128"/>
    <n v="45000"/>
    <n v="0.4"/>
    <x v="0"/>
    <x v="3"/>
    <x v="1"/>
    <n v="500"/>
    <n v="200"/>
    <n v="300"/>
    <x v="0"/>
  </r>
  <r>
    <x v="3"/>
    <n v="1185732"/>
    <x v="257"/>
    <x v="3"/>
    <x v="39"/>
    <s v="Milwaukee"/>
    <x v="0"/>
    <n v="60"/>
    <n v="495"/>
    <x v="130"/>
    <n v="89100"/>
    <n v="0.3"/>
    <x v="0"/>
    <x v="4"/>
    <x v="1"/>
    <n v="600"/>
    <n v="180"/>
    <n v="420"/>
    <x v="0"/>
  </r>
  <r>
    <x v="3"/>
    <n v="1185732"/>
    <x v="257"/>
    <x v="3"/>
    <x v="39"/>
    <s v="Milwaukee"/>
    <x v="1"/>
    <n v="40"/>
    <n v="200"/>
    <x v="135"/>
    <n v="28000"/>
    <n v="0.35"/>
    <x v="0"/>
    <x v="4"/>
    <x v="1"/>
    <n v="400"/>
    <n v="140"/>
    <n v="260"/>
    <x v="0"/>
  </r>
  <r>
    <x v="3"/>
    <n v="1185732"/>
    <x v="257"/>
    <x v="3"/>
    <x v="39"/>
    <s v="Milwaukee"/>
    <x v="2"/>
    <n v="35"/>
    <n v="175"/>
    <x v="183"/>
    <n v="18375"/>
    <n v="0.3"/>
    <x v="0"/>
    <x v="4"/>
    <x v="1"/>
    <n v="350"/>
    <n v="105"/>
    <n v="245"/>
    <x v="0"/>
  </r>
  <r>
    <x v="3"/>
    <n v="1185732"/>
    <x v="257"/>
    <x v="3"/>
    <x v="39"/>
    <s v="Milwaukee"/>
    <x v="3"/>
    <n v="35"/>
    <n v="150"/>
    <x v="304"/>
    <n v="15750"/>
    <n v="0.3"/>
    <x v="0"/>
    <x v="4"/>
    <x v="1"/>
    <n v="350"/>
    <n v="105"/>
    <n v="245"/>
    <x v="0"/>
  </r>
  <r>
    <x v="3"/>
    <n v="1185732"/>
    <x v="257"/>
    <x v="3"/>
    <x v="39"/>
    <s v="Milwaukee"/>
    <x v="4"/>
    <n v="44.999999999999993"/>
    <n v="175"/>
    <x v="460"/>
    <n v="39374.999999999993"/>
    <n v="0.5"/>
    <x v="0"/>
    <x v="4"/>
    <x v="1"/>
    <n v="449.99999999999994"/>
    <n v="224.99999999999997"/>
    <n v="224.99999999999997"/>
    <x v="0"/>
  </r>
  <r>
    <x v="3"/>
    <n v="1185732"/>
    <x v="257"/>
    <x v="3"/>
    <x v="39"/>
    <s v="Milwaukee"/>
    <x v="5"/>
    <n v="49.999999999999993"/>
    <n v="300"/>
    <x v="555"/>
    <n v="59999.999999999993"/>
    <n v="0.4"/>
    <x v="0"/>
    <x v="4"/>
    <x v="1"/>
    <n v="499.99999999999989"/>
    <n v="199.99999999999997"/>
    <n v="299.99999999999989"/>
    <x v="0"/>
  </r>
  <r>
    <x v="3"/>
    <n v="1185732"/>
    <x v="287"/>
    <x v="3"/>
    <x v="39"/>
    <s v="Milwaukee"/>
    <x v="0"/>
    <n v="35"/>
    <n v="550"/>
    <x v="170"/>
    <n v="57750"/>
    <n v="0.3"/>
    <x v="0"/>
    <x v="11"/>
    <x v="1"/>
    <n v="350"/>
    <n v="105"/>
    <n v="245"/>
    <x v="0"/>
  </r>
  <r>
    <x v="3"/>
    <n v="1185732"/>
    <x v="287"/>
    <x v="3"/>
    <x v="39"/>
    <s v="Milwaukee"/>
    <x v="1"/>
    <n v="30.000000000000011"/>
    <n v="300"/>
    <x v="692"/>
    <n v="31500.000000000007"/>
    <n v="0.35"/>
    <x v="0"/>
    <x v="11"/>
    <x v="1"/>
    <n v="300.00000000000011"/>
    <n v="105.00000000000003"/>
    <n v="195.00000000000009"/>
    <x v="0"/>
  </r>
  <r>
    <x v="3"/>
    <n v="1185732"/>
    <x v="287"/>
    <x v="3"/>
    <x v="39"/>
    <s v="Milwaukee"/>
    <x v="2"/>
    <n v="25.000000000000007"/>
    <n v="200"/>
    <x v="678"/>
    <n v="15000.000000000004"/>
    <n v="0.3"/>
    <x v="0"/>
    <x v="11"/>
    <x v="1"/>
    <n v="250.00000000000009"/>
    <n v="75.000000000000014"/>
    <n v="175.00000000000009"/>
    <x v="0"/>
  </r>
  <r>
    <x v="3"/>
    <n v="1185732"/>
    <x v="287"/>
    <x v="3"/>
    <x v="39"/>
    <s v="Milwaukee"/>
    <x v="3"/>
    <n v="25.000000000000007"/>
    <n v="175"/>
    <x v="688"/>
    <n v="13125.000000000004"/>
    <n v="0.3"/>
    <x v="0"/>
    <x v="11"/>
    <x v="1"/>
    <n v="250.00000000000009"/>
    <n v="75.000000000000014"/>
    <n v="175.00000000000006"/>
    <x v="0"/>
  </r>
  <r>
    <x v="3"/>
    <n v="1185732"/>
    <x v="287"/>
    <x v="3"/>
    <x v="39"/>
    <s v="Milwaukee"/>
    <x v="4"/>
    <n v="35"/>
    <n v="175"/>
    <x v="183"/>
    <n v="30625"/>
    <n v="0.5"/>
    <x v="0"/>
    <x v="11"/>
    <x v="1"/>
    <n v="350"/>
    <n v="175"/>
    <n v="175"/>
    <x v="0"/>
  </r>
  <r>
    <x v="3"/>
    <n v="1185732"/>
    <x v="287"/>
    <x v="3"/>
    <x v="39"/>
    <s v="Milwaukee"/>
    <x v="5"/>
    <n v="55.000000000000007"/>
    <n v="325"/>
    <x v="256"/>
    <n v="71500.000000000015"/>
    <n v="0.4"/>
    <x v="0"/>
    <x v="11"/>
    <x v="1"/>
    <n v="550.00000000000011"/>
    <n v="220.00000000000006"/>
    <n v="330.00000000000006"/>
    <x v="0"/>
  </r>
  <r>
    <x v="3"/>
    <n v="1185732"/>
    <x v="316"/>
    <x v="3"/>
    <x v="39"/>
    <s v="Milwaukee"/>
    <x v="0"/>
    <n v="50"/>
    <n v="550"/>
    <x v="140"/>
    <n v="82500"/>
    <n v="0.3"/>
    <x v="0"/>
    <x v="5"/>
    <x v="1"/>
    <n v="500"/>
    <n v="150"/>
    <n v="350"/>
    <x v="0"/>
  </r>
  <r>
    <x v="3"/>
    <n v="1185732"/>
    <x v="316"/>
    <x v="3"/>
    <x v="39"/>
    <s v="Milwaukee"/>
    <x v="1"/>
    <n v="45.000000000000007"/>
    <n v="300"/>
    <x v="142"/>
    <n v="47250.000000000007"/>
    <n v="0.35"/>
    <x v="0"/>
    <x v="5"/>
    <x v="1"/>
    <n v="450.00000000000011"/>
    <n v="157.50000000000003"/>
    <n v="292.50000000000011"/>
    <x v="0"/>
  </r>
  <r>
    <x v="3"/>
    <n v="1185732"/>
    <x v="316"/>
    <x v="3"/>
    <x v="39"/>
    <s v="Milwaukee"/>
    <x v="2"/>
    <n v="40"/>
    <n v="225"/>
    <x v="125"/>
    <n v="27000"/>
    <n v="0.3"/>
    <x v="0"/>
    <x v="5"/>
    <x v="1"/>
    <n v="400"/>
    <n v="120"/>
    <n v="280"/>
    <x v="0"/>
  </r>
  <r>
    <x v="3"/>
    <n v="1185732"/>
    <x v="316"/>
    <x v="3"/>
    <x v="39"/>
    <s v="Milwaukee"/>
    <x v="3"/>
    <n v="40"/>
    <n v="175"/>
    <x v="136"/>
    <n v="21000"/>
    <n v="0.3"/>
    <x v="0"/>
    <x v="5"/>
    <x v="1"/>
    <n v="400"/>
    <n v="120"/>
    <n v="280"/>
    <x v="0"/>
  </r>
  <r>
    <x v="3"/>
    <n v="1185732"/>
    <x v="316"/>
    <x v="3"/>
    <x v="39"/>
    <s v="Milwaukee"/>
    <x v="4"/>
    <n v="50"/>
    <n v="200"/>
    <x v="124"/>
    <n v="50000"/>
    <n v="0.5"/>
    <x v="0"/>
    <x v="5"/>
    <x v="1"/>
    <n v="500"/>
    <n v="250"/>
    <n v="250"/>
    <x v="0"/>
  </r>
  <r>
    <x v="3"/>
    <n v="1185732"/>
    <x v="316"/>
    <x v="3"/>
    <x v="39"/>
    <s v="Milwaukee"/>
    <x v="5"/>
    <n v="55.000000000000007"/>
    <n v="375"/>
    <x v="141"/>
    <n v="82500.000000000015"/>
    <n v="0.4"/>
    <x v="0"/>
    <x v="5"/>
    <x v="1"/>
    <n v="550.00000000000011"/>
    <n v="220.00000000000003"/>
    <n v="330.00000000000006"/>
    <x v="0"/>
  </r>
  <r>
    <x v="3"/>
    <n v="1185732"/>
    <x v="348"/>
    <x v="3"/>
    <x v="39"/>
    <s v="Milwaukee"/>
    <x v="0"/>
    <n v="50"/>
    <n v="525"/>
    <x v="47"/>
    <n v="78750"/>
    <n v="0.3"/>
    <x v="0"/>
    <x v="6"/>
    <x v="1"/>
    <n v="500"/>
    <n v="150"/>
    <n v="350"/>
    <x v="0"/>
  </r>
  <r>
    <x v="3"/>
    <n v="1185732"/>
    <x v="348"/>
    <x v="3"/>
    <x v="39"/>
    <s v="Milwaukee"/>
    <x v="1"/>
    <n v="45.000000000000007"/>
    <n v="300"/>
    <x v="142"/>
    <n v="47250.000000000007"/>
    <n v="0.35"/>
    <x v="0"/>
    <x v="6"/>
    <x v="1"/>
    <n v="450.00000000000011"/>
    <n v="157.50000000000003"/>
    <n v="292.50000000000011"/>
    <x v="0"/>
  </r>
  <r>
    <x v="3"/>
    <n v="1185732"/>
    <x v="348"/>
    <x v="3"/>
    <x v="39"/>
    <s v="Milwaukee"/>
    <x v="2"/>
    <n v="40"/>
    <n v="225"/>
    <x v="125"/>
    <n v="27000"/>
    <n v="0.3"/>
    <x v="0"/>
    <x v="6"/>
    <x v="1"/>
    <n v="400"/>
    <n v="120"/>
    <n v="280"/>
    <x v="0"/>
  </r>
  <r>
    <x v="3"/>
    <n v="1185732"/>
    <x v="348"/>
    <x v="3"/>
    <x v="39"/>
    <s v="Milwaukee"/>
    <x v="3"/>
    <n v="40"/>
    <n v="200"/>
    <x v="135"/>
    <n v="24000"/>
    <n v="0.3"/>
    <x v="0"/>
    <x v="6"/>
    <x v="1"/>
    <n v="400"/>
    <n v="120"/>
    <n v="280"/>
    <x v="0"/>
  </r>
  <r>
    <x v="3"/>
    <n v="1185732"/>
    <x v="348"/>
    <x v="3"/>
    <x v="39"/>
    <s v="Milwaukee"/>
    <x v="4"/>
    <n v="50"/>
    <n v="175"/>
    <x v="132"/>
    <n v="43750"/>
    <n v="0.5"/>
    <x v="0"/>
    <x v="6"/>
    <x v="1"/>
    <n v="500"/>
    <n v="250"/>
    <n v="250"/>
    <x v="0"/>
  </r>
  <r>
    <x v="3"/>
    <n v="1185732"/>
    <x v="348"/>
    <x v="3"/>
    <x v="39"/>
    <s v="Milwaukee"/>
    <x v="5"/>
    <n v="55.000000000000007"/>
    <n v="350"/>
    <x v="137"/>
    <n v="77000.000000000015"/>
    <n v="0.4"/>
    <x v="0"/>
    <x v="6"/>
    <x v="1"/>
    <n v="550.00000000000011"/>
    <n v="220.00000000000003"/>
    <n v="330.00000000000006"/>
    <x v="0"/>
  </r>
  <r>
    <x v="3"/>
    <n v="1185732"/>
    <x v="380"/>
    <x v="3"/>
    <x v="39"/>
    <s v="Milwaukee"/>
    <x v="0"/>
    <n v="35"/>
    <n v="475"/>
    <x v="158"/>
    <n v="49875"/>
    <n v="0.3"/>
    <x v="0"/>
    <x v="7"/>
    <x v="1"/>
    <n v="350"/>
    <n v="105"/>
    <n v="245"/>
    <x v="0"/>
  </r>
  <r>
    <x v="3"/>
    <n v="1185732"/>
    <x v="380"/>
    <x v="3"/>
    <x v="39"/>
    <s v="Milwaukee"/>
    <x v="1"/>
    <n v="30.000000000000011"/>
    <n v="250"/>
    <x v="375"/>
    <n v="26250.000000000007"/>
    <n v="0.35"/>
    <x v="0"/>
    <x v="7"/>
    <x v="1"/>
    <n v="300.00000000000011"/>
    <n v="105.00000000000003"/>
    <n v="195.00000000000009"/>
    <x v="0"/>
  </r>
  <r>
    <x v="3"/>
    <n v="1185732"/>
    <x v="380"/>
    <x v="3"/>
    <x v="39"/>
    <s v="Milwaukee"/>
    <x v="2"/>
    <n v="25.000000000000007"/>
    <n v="150"/>
    <x v="361"/>
    <n v="11250.000000000002"/>
    <n v="0.3"/>
    <x v="0"/>
    <x v="7"/>
    <x v="1"/>
    <n v="250.00000000000006"/>
    <n v="75.000000000000014"/>
    <n v="175.00000000000006"/>
    <x v="0"/>
  </r>
  <r>
    <x v="3"/>
    <n v="1185732"/>
    <x v="380"/>
    <x v="3"/>
    <x v="39"/>
    <s v="Milwaukee"/>
    <x v="3"/>
    <n v="25.000000000000007"/>
    <n v="125"/>
    <x v="693"/>
    <n v="9375.0000000000018"/>
    <n v="0.3"/>
    <x v="0"/>
    <x v="7"/>
    <x v="1"/>
    <n v="250.00000000000006"/>
    <n v="75.000000000000014"/>
    <n v="175.00000000000006"/>
    <x v="0"/>
  </r>
  <r>
    <x v="3"/>
    <n v="1185732"/>
    <x v="380"/>
    <x v="3"/>
    <x v="39"/>
    <s v="Milwaukee"/>
    <x v="4"/>
    <n v="35"/>
    <n v="125"/>
    <x v="317"/>
    <n v="21875"/>
    <n v="0.5"/>
    <x v="0"/>
    <x v="7"/>
    <x v="1"/>
    <n v="350"/>
    <n v="175"/>
    <n v="175"/>
    <x v="0"/>
  </r>
  <r>
    <x v="3"/>
    <n v="1185732"/>
    <x v="380"/>
    <x v="3"/>
    <x v="39"/>
    <s v="Milwaukee"/>
    <x v="5"/>
    <n v="40"/>
    <n v="200"/>
    <x v="135"/>
    <n v="32000"/>
    <n v="0.4"/>
    <x v="0"/>
    <x v="7"/>
    <x v="1"/>
    <n v="400"/>
    <n v="160"/>
    <n v="240"/>
    <x v="0"/>
  </r>
  <r>
    <x v="3"/>
    <n v="1185732"/>
    <x v="409"/>
    <x v="3"/>
    <x v="39"/>
    <s v="Milwaukee"/>
    <x v="0"/>
    <n v="44.999999999999993"/>
    <n v="375"/>
    <x v="318"/>
    <n v="50624.999999999993"/>
    <n v="0.3"/>
    <x v="0"/>
    <x v="8"/>
    <x v="1"/>
    <n v="449.99999999999994"/>
    <n v="134.99999999999997"/>
    <n v="314.99999999999994"/>
    <x v="0"/>
  </r>
  <r>
    <x v="3"/>
    <n v="1185732"/>
    <x v="409"/>
    <x v="3"/>
    <x v="39"/>
    <s v="Milwaukee"/>
    <x v="1"/>
    <n v="35"/>
    <n v="225"/>
    <x v="122"/>
    <n v="27562.5"/>
    <n v="0.35"/>
    <x v="0"/>
    <x v="8"/>
    <x v="1"/>
    <n v="350"/>
    <n v="122.5"/>
    <n v="227.5"/>
    <x v="0"/>
  </r>
  <r>
    <x v="3"/>
    <n v="1185732"/>
    <x v="409"/>
    <x v="3"/>
    <x v="39"/>
    <s v="Milwaukee"/>
    <x v="2"/>
    <n v="35"/>
    <n v="125"/>
    <x v="317"/>
    <n v="13125"/>
    <n v="0.3"/>
    <x v="0"/>
    <x v="8"/>
    <x v="1"/>
    <n v="350"/>
    <n v="105"/>
    <n v="245"/>
    <x v="0"/>
  </r>
  <r>
    <x v="3"/>
    <n v="1185732"/>
    <x v="409"/>
    <x v="3"/>
    <x v="39"/>
    <s v="Milwaukee"/>
    <x v="3"/>
    <n v="35"/>
    <n v="125"/>
    <x v="317"/>
    <n v="13125"/>
    <n v="0.3"/>
    <x v="0"/>
    <x v="8"/>
    <x v="1"/>
    <n v="350"/>
    <n v="105"/>
    <n v="245"/>
    <x v="0"/>
  </r>
  <r>
    <x v="3"/>
    <n v="1185732"/>
    <x v="409"/>
    <x v="3"/>
    <x v="39"/>
    <s v="Milwaukee"/>
    <x v="4"/>
    <n v="44.999999999999993"/>
    <n v="125"/>
    <x v="351"/>
    <n v="28124.999999999996"/>
    <n v="0.5"/>
    <x v="0"/>
    <x v="8"/>
    <x v="1"/>
    <n v="449.99999999999994"/>
    <n v="224.99999999999997"/>
    <n v="224.99999999999997"/>
    <x v="0"/>
  </r>
  <r>
    <x v="3"/>
    <n v="1185732"/>
    <x v="409"/>
    <x v="3"/>
    <x v="39"/>
    <s v="Milwaukee"/>
    <x v="5"/>
    <n v="49.999999999999986"/>
    <n v="250"/>
    <x v="578"/>
    <n v="49999.999999999993"/>
    <n v="0.4"/>
    <x v="0"/>
    <x v="8"/>
    <x v="1"/>
    <n v="499.99999999999989"/>
    <n v="199.99999999999997"/>
    <n v="299.99999999999989"/>
    <x v="0"/>
  </r>
  <r>
    <x v="3"/>
    <n v="1185732"/>
    <x v="440"/>
    <x v="3"/>
    <x v="39"/>
    <s v="Milwaukee"/>
    <x v="0"/>
    <n v="44.999999999999993"/>
    <n v="400"/>
    <x v="521"/>
    <n v="53999.999999999993"/>
    <n v="0.3"/>
    <x v="0"/>
    <x v="9"/>
    <x v="1"/>
    <n v="449.99999999999994"/>
    <n v="134.99999999999997"/>
    <n v="314.99999999999994"/>
    <x v="0"/>
  </r>
  <r>
    <x v="3"/>
    <n v="1185732"/>
    <x v="440"/>
    <x v="3"/>
    <x v="39"/>
    <s v="Milwaukee"/>
    <x v="1"/>
    <n v="35"/>
    <n v="300"/>
    <x v="204"/>
    <n v="36750"/>
    <n v="0.35"/>
    <x v="0"/>
    <x v="9"/>
    <x v="1"/>
    <n v="350"/>
    <n v="122.5"/>
    <n v="227.5"/>
    <x v="0"/>
  </r>
  <r>
    <x v="3"/>
    <n v="1185732"/>
    <x v="440"/>
    <x v="3"/>
    <x v="39"/>
    <s v="Milwaukee"/>
    <x v="2"/>
    <n v="35"/>
    <n v="245"/>
    <x v="694"/>
    <n v="25725"/>
    <n v="0.3"/>
    <x v="0"/>
    <x v="9"/>
    <x v="1"/>
    <n v="350"/>
    <n v="105"/>
    <n v="245"/>
    <x v="0"/>
  </r>
  <r>
    <x v="3"/>
    <n v="1185732"/>
    <x v="440"/>
    <x v="3"/>
    <x v="39"/>
    <s v="Milwaukee"/>
    <x v="3"/>
    <n v="35"/>
    <n v="225"/>
    <x v="122"/>
    <n v="23625"/>
    <n v="0.3"/>
    <x v="0"/>
    <x v="9"/>
    <x v="1"/>
    <n v="350"/>
    <n v="105"/>
    <n v="245"/>
    <x v="0"/>
  </r>
  <r>
    <x v="3"/>
    <n v="1185732"/>
    <x v="440"/>
    <x v="3"/>
    <x v="39"/>
    <s v="Milwaukee"/>
    <x v="4"/>
    <n v="60"/>
    <n v="200"/>
    <x v="150"/>
    <n v="60000"/>
    <n v="0.5"/>
    <x v="0"/>
    <x v="9"/>
    <x v="1"/>
    <n v="600"/>
    <n v="300"/>
    <n v="300"/>
    <x v="0"/>
  </r>
  <r>
    <x v="3"/>
    <n v="1185732"/>
    <x v="440"/>
    <x v="3"/>
    <x v="39"/>
    <s v="Milwaukee"/>
    <x v="5"/>
    <n v="64.999999999999986"/>
    <n v="300"/>
    <x v="151"/>
    <n v="77999.999999999985"/>
    <n v="0.4"/>
    <x v="0"/>
    <x v="9"/>
    <x v="1"/>
    <n v="649.99999999999989"/>
    <n v="259.99999999999994"/>
    <n v="389.99999999999994"/>
    <x v="0"/>
  </r>
  <r>
    <x v="3"/>
    <n v="1185732"/>
    <x v="469"/>
    <x v="3"/>
    <x v="39"/>
    <s v="Milwaukee"/>
    <x v="0"/>
    <n v="60"/>
    <n v="550"/>
    <x v="77"/>
    <n v="99000"/>
    <n v="0.3"/>
    <x v="0"/>
    <x v="10"/>
    <x v="1"/>
    <n v="600"/>
    <n v="180"/>
    <n v="420"/>
    <x v="0"/>
  </r>
  <r>
    <x v="3"/>
    <n v="1185732"/>
    <x v="469"/>
    <x v="3"/>
    <x v="39"/>
    <s v="Milwaukee"/>
    <x v="1"/>
    <n v="50"/>
    <n v="350"/>
    <x v="160"/>
    <n v="61249.999999999993"/>
    <n v="0.35"/>
    <x v="0"/>
    <x v="10"/>
    <x v="1"/>
    <n v="500"/>
    <n v="174.99999999999997"/>
    <n v="325"/>
    <x v="0"/>
  </r>
  <r>
    <x v="3"/>
    <n v="1185732"/>
    <x v="469"/>
    <x v="3"/>
    <x v="39"/>
    <s v="Milwaukee"/>
    <x v="2"/>
    <n v="50"/>
    <n v="300"/>
    <x v="149"/>
    <n v="45000"/>
    <n v="0.3"/>
    <x v="0"/>
    <x v="10"/>
    <x v="1"/>
    <n v="500"/>
    <n v="150"/>
    <n v="350"/>
    <x v="0"/>
  </r>
  <r>
    <x v="3"/>
    <n v="1185732"/>
    <x v="469"/>
    <x v="3"/>
    <x v="39"/>
    <s v="Milwaukee"/>
    <x v="3"/>
    <n v="50"/>
    <n v="250"/>
    <x v="145"/>
    <n v="37500"/>
    <n v="0.3"/>
    <x v="0"/>
    <x v="10"/>
    <x v="1"/>
    <n v="500"/>
    <n v="150"/>
    <n v="350"/>
    <x v="0"/>
  </r>
  <r>
    <x v="3"/>
    <n v="1185732"/>
    <x v="469"/>
    <x v="3"/>
    <x v="39"/>
    <s v="Milwaukee"/>
    <x v="4"/>
    <n v="60"/>
    <n v="250"/>
    <x v="149"/>
    <n v="75000"/>
    <n v="0.5"/>
    <x v="0"/>
    <x v="10"/>
    <x v="1"/>
    <n v="600"/>
    <n v="300"/>
    <n v="300"/>
    <x v="0"/>
  </r>
  <r>
    <x v="3"/>
    <n v="1185732"/>
    <x v="469"/>
    <x v="3"/>
    <x v="39"/>
    <s v="Milwaukee"/>
    <x v="5"/>
    <n v="64.999999999999986"/>
    <n v="350"/>
    <x v="695"/>
    <n v="90999.999999999985"/>
    <n v="0.4"/>
    <x v="0"/>
    <x v="10"/>
    <x v="1"/>
    <n v="649.99999999999989"/>
    <n v="259.99999999999994"/>
    <n v="389.99999999999983"/>
    <x v="0"/>
  </r>
  <r>
    <x v="3"/>
    <n v="1185732"/>
    <x v="174"/>
    <x v="3"/>
    <x v="39"/>
    <s v="Milwaukee"/>
    <x v="0"/>
    <n v="35"/>
    <n v="500"/>
    <x v="160"/>
    <n v="70000"/>
    <n v="0.4"/>
    <x v="0"/>
    <x v="0"/>
    <x v="1"/>
    <n v="350"/>
    <n v="140"/>
    <n v="210"/>
    <x v="0"/>
  </r>
  <r>
    <x v="3"/>
    <n v="1185732"/>
    <x v="174"/>
    <x v="3"/>
    <x v="39"/>
    <s v="Milwaukee"/>
    <x v="1"/>
    <n v="35"/>
    <n v="300"/>
    <x v="204"/>
    <n v="42000"/>
    <n v="0.4"/>
    <x v="0"/>
    <x v="0"/>
    <x v="1"/>
    <n v="350"/>
    <n v="140"/>
    <n v="210"/>
    <x v="0"/>
  </r>
  <r>
    <x v="3"/>
    <n v="1185732"/>
    <x v="174"/>
    <x v="3"/>
    <x v="39"/>
    <s v="Milwaukee"/>
    <x v="2"/>
    <n v="25.000000000000007"/>
    <n v="300"/>
    <x v="384"/>
    <n v="26250.000000000004"/>
    <n v="0.35"/>
    <x v="0"/>
    <x v="0"/>
    <x v="1"/>
    <n v="250.00000000000006"/>
    <n v="87.500000000000014"/>
    <n v="162.50000000000006"/>
    <x v="0"/>
  </r>
  <r>
    <x v="3"/>
    <n v="1185732"/>
    <x v="174"/>
    <x v="3"/>
    <x v="39"/>
    <s v="Milwaukee"/>
    <x v="3"/>
    <n v="30.000000000000004"/>
    <n v="150"/>
    <x v="354"/>
    <n v="15750.000000000002"/>
    <n v="0.35"/>
    <x v="0"/>
    <x v="0"/>
    <x v="1"/>
    <n v="300.00000000000006"/>
    <n v="105.00000000000001"/>
    <n v="195.00000000000006"/>
    <x v="0"/>
  </r>
  <r>
    <x v="3"/>
    <n v="1185732"/>
    <x v="174"/>
    <x v="3"/>
    <x v="39"/>
    <s v="Milwaukee"/>
    <x v="4"/>
    <n v="44.999999999999993"/>
    <n v="200"/>
    <x v="696"/>
    <n v="26999.999999999996"/>
    <n v="0.3"/>
    <x v="0"/>
    <x v="0"/>
    <x v="1"/>
    <n v="449.99999999999994"/>
    <n v="134.99999999999997"/>
    <n v="314.99999999999994"/>
    <x v="0"/>
  </r>
  <r>
    <x v="3"/>
    <n v="1185732"/>
    <x v="174"/>
    <x v="3"/>
    <x v="39"/>
    <s v="Milwaukee"/>
    <x v="5"/>
    <n v="35"/>
    <n v="300"/>
    <x v="204"/>
    <n v="42000"/>
    <n v="0.4"/>
    <x v="0"/>
    <x v="0"/>
    <x v="1"/>
    <n v="350"/>
    <n v="140"/>
    <n v="210"/>
    <x v="0"/>
  </r>
  <r>
    <x v="3"/>
    <n v="1185732"/>
    <x v="205"/>
    <x v="3"/>
    <x v="39"/>
    <s v="Milwaukee"/>
    <x v="0"/>
    <n v="35"/>
    <n v="550"/>
    <x v="170"/>
    <n v="77000"/>
    <n v="0.4"/>
    <x v="0"/>
    <x v="1"/>
    <x v="1"/>
    <n v="350"/>
    <n v="140"/>
    <n v="210"/>
    <x v="0"/>
  </r>
  <r>
    <x v="3"/>
    <n v="1185732"/>
    <x v="205"/>
    <x v="3"/>
    <x v="39"/>
    <s v="Milwaukee"/>
    <x v="1"/>
    <n v="35"/>
    <n v="200"/>
    <x v="136"/>
    <n v="28000"/>
    <n v="0.4"/>
    <x v="0"/>
    <x v="1"/>
    <x v="1"/>
    <n v="350"/>
    <n v="140"/>
    <n v="210"/>
    <x v="0"/>
  </r>
  <r>
    <x v="3"/>
    <n v="1185732"/>
    <x v="205"/>
    <x v="3"/>
    <x v="39"/>
    <s v="Milwaukee"/>
    <x v="2"/>
    <n v="25.000000000000007"/>
    <n v="250"/>
    <x v="459"/>
    <n v="21875.000000000004"/>
    <n v="0.35"/>
    <x v="0"/>
    <x v="1"/>
    <x v="1"/>
    <n v="250.00000000000006"/>
    <n v="87.500000000000014"/>
    <n v="162.50000000000006"/>
    <x v="0"/>
  </r>
  <r>
    <x v="3"/>
    <n v="1185732"/>
    <x v="205"/>
    <x v="3"/>
    <x v="40"/>
    <s v="Indianapolis"/>
    <x v="3"/>
    <n v="30.000000000000004"/>
    <n v="125"/>
    <x v="361"/>
    <n v="13125.000000000002"/>
    <n v="0.35"/>
    <x v="0"/>
    <x v="1"/>
    <x v="1"/>
    <n v="300.00000000000006"/>
    <n v="105.00000000000001"/>
    <n v="195.00000000000006"/>
    <x v="0"/>
  </r>
  <r>
    <x v="3"/>
    <n v="1185732"/>
    <x v="205"/>
    <x v="3"/>
    <x v="40"/>
    <s v="Indianapolis"/>
    <x v="4"/>
    <n v="44.999999999999993"/>
    <n v="200"/>
    <x v="696"/>
    <n v="26999.999999999996"/>
    <n v="0.3"/>
    <x v="0"/>
    <x v="1"/>
    <x v="1"/>
    <n v="449.99999999999994"/>
    <n v="134.99999999999997"/>
    <n v="314.99999999999994"/>
    <x v="0"/>
  </r>
  <r>
    <x v="3"/>
    <n v="1185732"/>
    <x v="205"/>
    <x v="3"/>
    <x v="40"/>
    <s v="Indianapolis"/>
    <x v="5"/>
    <n v="19.999999999999996"/>
    <n v="300"/>
    <x v="613"/>
    <n v="24000"/>
    <n v="0.4"/>
    <x v="0"/>
    <x v="1"/>
    <x v="1"/>
    <n v="199.99999999999997"/>
    <n v="80"/>
    <n v="119.99999999999997"/>
    <x v="0"/>
  </r>
  <r>
    <x v="3"/>
    <n v="1185732"/>
    <x v="214"/>
    <x v="3"/>
    <x v="40"/>
    <s v="Indianapolis"/>
    <x v="0"/>
    <n v="25.000000000000007"/>
    <n v="520"/>
    <x v="373"/>
    <n v="52000.000000000022"/>
    <n v="0.4"/>
    <x v="0"/>
    <x v="2"/>
    <x v="1"/>
    <n v="250.00000000000009"/>
    <n v="100.00000000000004"/>
    <n v="150.00000000000006"/>
    <x v="0"/>
  </r>
  <r>
    <x v="3"/>
    <n v="1185732"/>
    <x v="214"/>
    <x v="3"/>
    <x v="40"/>
    <s v="Indianapolis"/>
    <x v="1"/>
    <n v="25.000000000000007"/>
    <n v="225"/>
    <x v="667"/>
    <n v="22500.000000000007"/>
    <n v="0.4"/>
    <x v="0"/>
    <x v="2"/>
    <x v="1"/>
    <n v="250.00000000000006"/>
    <n v="100.00000000000003"/>
    <n v="150.00000000000003"/>
    <x v="0"/>
  </r>
  <r>
    <x v="3"/>
    <n v="1185732"/>
    <x v="214"/>
    <x v="3"/>
    <x v="40"/>
    <s v="Indianapolis"/>
    <x v="2"/>
    <n v="15.000000000000002"/>
    <n v="275"/>
    <x v="503"/>
    <n v="14437.500000000002"/>
    <n v="0.35"/>
    <x v="0"/>
    <x v="2"/>
    <x v="1"/>
    <n v="150.00000000000003"/>
    <n v="52.500000000000007"/>
    <n v="97.500000000000028"/>
    <x v="1"/>
  </r>
  <r>
    <x v="3"/>
    <n v="1185732"/>
    <x v="214"/>
    <x v="3"/>
    <x v="40"/>
    <s v="Indianapolis"/>
    <x v="3"/>
    <n v="19.999999999999996"/>
    <n v="125"/>
    <x v="359"/>
    <n v="8749.9999999999982"/>
    <n v="0.35"/>
    <x v="0"/>
    <x v="2"/>
    <x v="1"/>
    <n v="199.99999999999997"/>
    <n v="69.999999999999986"/>
    <n v="129.99999999999997"/>
    <x v="0"/>
  </r>
  <r>
    <x v="3"/>
    <n v="1185732"/>
    <x v="214"/>
    <x v="3"/>
    <x v="40"/>
    <s v="Indianapolis"/>
    <x v="4"/>
    <n v="35"/>
    <n v="175"/>
    <x v="183"/>
    <n v="18375"/>
    <n v="0.3"/>
    <x v="0"/>
    <x v="2"/>
    <x v="1"/>
    <n v="350"/>
    <n v="105"/>
    <n v="245"/>
    <x v="0"/>
  </r>
  <r>
    <x v="3"/>
    <n v="1185732"/>
    <x v="214"/>
    <x v="3"/>
    <x v="40"/>
    <s v="Indianapolis"/>
    <x v="5"/>
    <n v="25.000000000000007"/>
    <n v="275"/>
    <x v="392"/>
    <n v="27500.000000000007"/>
    <n v="0.4"/>
    <x v="0"/>
    <x v="2"/>
    <x v="1"/>
    <n v="250.00000000000006"/>
    <n v="100.00000000000003"/>
    <n v="150.00000000000003"/>
    <x v="0"/>
  </r>
  <r>
    <x v="3"/>
    <n v="1185732"/>
    <x v="233"/>
    <x v="3"/>
    <x v="40"/>
    <s v="Indianapolis"/>
    <x v="0"/>
    <n v="25.000000000000007"/>
    <n v="500"/>
    <x v="382"/>
    <n v="50000.000000000015"/>
    <n v="0.4"/>
    <x v="0"/>
    <x v="3"/>
    <x v="1"/>
    <n v="250.00000000000006"/>
    <n v="100.00000000000003"/>
    <n v="150.00000000000003"/>
    <x v="0"/>
  </r>
  <r>
    <x v="3"/>
    <n v="1185732"/>
    <x v="233"/>
    <x v="3"/>
    <x v="40"/>
    <s v="Indianapolis"/>
    <x v="1"/>
    <n v="25.000000000000007"/>
    <n v="200"/>
    <x v="678"/>
    <n v="20000.000000000007"/>
    <n v="0.4"/>
    <x v="0"/>
    <x v="3"/>
    <x v="1"/>
    <n v="250.00000000000009"/>
    <n v="100.00000000000004"/>
    <n v="150.00000000000003"/>
    <x v="0"/>
  </r>
  <r>
    <x v="3"/>
    <n v="1185732"/>
    <x v="233"/>
    <x v="3"/>
    <x v="40"/>
    <s v="Indianapolis"/>
    <x v="2"/>
    <n v="15.000000000000002"/>
    <n v="200"/>
    <x v="302"/>
    <n v="10500"/>
    <n v="0.35"/>
    <x v="0"/>
    <x v="3"/>
    <x v="1"/>
    <n v="150.00000000000003"/>
    <n v="52.5"/>
    <n v="97.500000000000014"/>
    <x v="1"/>
  </r>
  <r>
    <x v="3"/>
    <n v="1185732"/>
    <x v="233"/>
    <x v="3"/>
    <x v="40"/>
    <s v="Indianapolis"/>
    <x v="3"/>
    <n v="19.999999999999996"/>
    <n v="125"/>
    <x v="359"/>
    <n v="8749.9999999999982"/>
    <n v="0.35"/>
    <x v="0"/>
    <x v="3"/>
    <x v="1"/>
    <n v="199.99999999999997"/>
    <n v="69.999999999999986"/>
    <n v="129.99999999999997"/>
    <x v="0"/>
  </r>
  <r>
    <x v="3"/>
    <n v="1185732"/>
    <x v="233"/>
    <x v="3"/>
    <x v="40"/>
    <s v="Indianapolis"/>
    <x v="4"/>
    <n v="65"/>
    <n v="150"/>
    <x v="148"/>
    <n v="29250"/>
    <n v="0.3"/>
    <x v="0"/>
    <x v="3"/>
    <x v="1"/>
    <n v="650"/>
    <n v="195"/>
    <n v="455"/>
    <x v="0"/>
  </r>
  <r>
    <x v="3"/>
    <n v="1185732"/>
    <x v="233"/>
    <x v="3"/>
    <x v="40"/>
    <s v="Indianapolis"/>
    <x v="5"/>
    <n v="50"/>
    <n v="275"/>
    <x v="199"/>
    <n v="55000"/>
    <n v="0.4"/>
    <x v="0"/>
    <x v="3"/>
    <x v="1"/>
    <n v="500"/>
    <n v="200"/>
    <n v="300"/>
    <x v="0"/>
  </r>
  <r>
    <x v="3"/>
    <n v="1185732"/>
    <x v="264"/>
    <x v="3"/>
    <x v="40"/>
    <s v="Indianapolis"/>
    <x v="0"/>
    <n v="60"/>
    <n v="545"/>
    <x v="697"/>
    <n v="130800"/>
    <n v="0.4"/>
    <x v="0"/>
    <x v="4"/>
    <x v="1"/>
    <n v="600"/>
    <n v="240"/>
    <n v="360"/>
    <x v="0"/>
  </r>
  <r>
    <x v="3"/>
    <n v="1185732"/>
    <x v="264"/>
    <x v="3"/>
    <x v="40"/>
    <s v="Indianapolis"/>
    <x v="1"/>
    <n v="40"/>
    <n v="250"/>
    <x v="124"/>
    <n v="40000"/>
    <n v="0.4"/>
    <x v="0"/>
    <x v="4"/>
    <x v="1"/>
    <n v="400"/>
    <n v="160"/>
    <n v="240"/>
    <x v="0"/>
  </r>
  <r>
    <x v="3"/>
    <n v="1185732"/>
    <x v="264"/>
    <x v="3"/>
    <x v="40"/>
    <s v="Indianapolis"/>
    <x v="2"/>
    <n v="35"/>
    <n v="225"/>
    <x v="122"/>
    <n v="27562.5"/>
    <n v="0.35"/>
    <x v="0"/>
    <x v="4"/>
    <x v="1"/>
    <n v="350"/>
    <n v="122.5"/>
    <n v="227.5"/>
    <x v="0"/>
  </r>
  <r>
    <x v="3"/>
    <n v="1185732"/>
    <x v="264"/>
    <x v="3"/>
    <x v="40"/>
    <s v="Indianapolis"/>
    <x v="3"/>
    <n v="35"/>
    <n v="175"/>
    <x v="183"/>
    <n v="21437.5"/>
    <n v="0.35"/>
    <x v="0"/>
    <x v="4"/>
    <x v="1"/>
    <n v="350"/>
    <n v="122.5"/>
    <n v="227.5"/>
    <x v="0"/>
  </r>
  <r>
    <x v="3"/>
    <n v="1185732"/>
    <x v="264"/>
    <x v="3"/>
    <x v="40"/>
    <s v="Indianapolis"/>
    <x v="4"/>
    <n v="44.999999999999993"/>
    <n v="200"/>
    <x v="696"/>
    <n v="26999.999999999996"/>
    <n v="0.3"/>
    <x v="0"/>
    <x v="4"/>
    <x v="1"/>
    <n v="449.99999999999994"/>
    <n v="134.99999999999997"/>
    <n v="314.99999999999994"/>
    <x v="0"/>
  </r>
  <r>
    <x v="3"/>
    <n v="1185732"/>
    <x v="264"/>
    <x v="3"/>
    <x v="40"/>
    <s v="Indianapolis"/>
    <x v="5"/>
    <n v="54.999999999999993"/>
    <n v="325"/>
    <x v="409"/>
    <n v="71499.999999999985"/>
    <n v="0.4"/>
    <x v="0"/>
    <x v="4"/>
    <x v="1"/>
    <n v="549.99999999999989"/>
    <n v="219.99999999999994"/>
    <n v="329.99999999999994"/>
    <x v="0"/>
  </r>
  <r>
    <x v="3"/>
    <n v="1185732"/>
    <x v="294"/>
    <x v="3"/>
    <x v="40"/>
    <s v="Indianapolis"/>
    <x v="0"/>
    <n v="40"/>
    <n v="575"/>
    <x v="328"/>
    <n v="92000"/>
    <n v="0.4"/>
    <x v="0"/>
    <x v="11"/>
    <x v="1"/>
    <n v="400"/>
    <n v="160"/>
    <n v="240"/>
    <x v="0"/>
  </r>
  <r>
    <x v="3"/>
    <n v="1185732"/>
    <x v="294"/>
    <x v="3"/>
    <x v="40"/>
    <s v="Indianapolis"/>
    <x v="1"/>
    <n v="35.000000000000007"/>
    <n v="325"/>
    <x v="400"/>
    <n v="45500.000000000015"/>
    <n v="0.4"/>
    <x v="0"/>
    <x v="11"/>
    <x v="1"/>
    <n v="350.00000000000011"/>
    <n v="140.00000000000006"/>
    <n v="210.00000000000006"/>
    <x v="0"/>
  </r>
  <r>
    <x v="3"/>
    <n v="1185732"/>
    <x v="294"/>
    <x v="3"/>
    <x v="40"/>
    <s v="Indianapolis"/>
    <x v="2"/>
    <n v="30.000000000000004"/>
    <n v="200"/>
    <x v="385"/>
    <n v="21000"/>
    <n v="0.35"/>
    <x v="0"/>
    <x v="11"/>
    <x v="1"/>
    <n v="300.00000000000006"/>
    <n v="105"/>
    <n v="195.00000000000003"/>
    <x v="0"/>
  </r>
  <r>
    <x v="3"/>
    <n v="1185732"/>
    <x v="294"/>
    <x v="3"/>
    <x v="40"/>
    <s v="Indianapolis"/>
    <x v="3"/>
    <n v="30.000000000000004"/>
    <n v="175"/>
    <x v="307"/>
    <n v="18375"/>
    <n v="0.35"/>
    <x v="0"/>
    <x v="11"/>
    <x v="1"/>
    <n v="300.00000000000006"/>
    <n v="105"/>
    <n v="195.00000000000003"/>
    <x v="0"/>
  </r>
  <r>
    <x v="3"/>
    <n v="1185732"/>
    <x v="294"/>
    <x v="3"/>
    <x v="40"/>
    <s v="Indianapolis"/>
    <x v="4"/>
    <n v="40"/>
    <n v="175"/>
    <x v="136"/>
    <n v="21000"/>
    <n v="0.3"/>
    <x v="0"/>
    <x v="11"/>
    <x v="1"/>
    <n v="400"/>
    <n v="120"/>
    <n v="280"/>
    <x v="0"/>
  </r>
  <r>
    <x v="3"/>
    <n v="1185732"/>
    <x v="294"/>
    <x v="3"/>
    <x v="40"/>
    <s v="Indianapolis"/>
    <x v="5"/>
    <n v="60.000000000000007"/>
    <n v="325"/>
    <x v="403"/>
    <n v="78000.000000000015"/>
    <n v="0.4"/>
    <x v="0"/>
    <x v="11"/>
    <x v="1"/>
    <n v="600.00000000000011"/>
    <n v="240.00000000000006"/>
    <n v="360.00000000000006"/>
    <x v="0"/>
  </r>
  <r>
    <x v="3"/>
    <n v="1185732"/>
    <x v="323"/>
    <x v="3"/>
    <x v="40"/>
    <s v="Indianapolis"/>
    <x v="0"/>
    <n v="55.000000000000007"/>
    <n v="550"/>
    <x v="440"/>
    <n v="121000.00000000003"/>
    <n v="0.4"/>
    <x v="0"/>
    <x v="5"/>
    <x v="1"/>
    <n v="550.00000000000011"/>
    <n v="220.00000000000006"/>
    <n v="330.00000000000006"/>
    <x v="0"/>
  </r>
  <r>
    <x v="3"/>
    <n v="1185732"/>
    <x v="323"/>
    <x v="3"/>
    <x v="40"/>
    <s v="Indianapolis"/>
    <x v="1"/>
    <n v="50.000000000000014"/>
    <n v="300"/>
    <x v="193"/>
    <n v="60000.000000000015"/>
    <n v="0.4"/>
    <x v="0"/>
    <x v="5"/>
    <x v="1"/>
    <n v="500.00000000000011"/>
    <n v="200.00000000000006"/>
    <n v="300.00000000000006"/>
    <x v="0"/>
  </r>
  <r>
    <x v="3"/>
    <n v="1185732"/>
    <x v="323"/>
    <x v="3"/>
    <x v="40"/>
    <s v="Indianapolis"/>
    <x v="2"/>
    <n v="45"/>
    <n v="225"/>
    <x v="179"/>
    <n v="35437.5"/>
    <n v="0.35"/>
    <x v="0"/>
    <x v="5"/>
    <x v="1"/>
    <n v="450"/>
    <n v="157.5"/>
    <n v="292.5"/>
    <x v="0"/>
  </r>
  <r>
    <x v="3"/>
    <n v="1185732"/>
    <x v="323"/>
    <x v="3"/>
    <x v="40"/>
    <s v="Indianapolis"/>
    <x v="3"/>
    <n v="45"/>
    <n v="175"/>
    <x v="122"/>
    <n v="27562.5"/>
    <n v="0.35"/>
    <x v="0"/>
    <x v="5"/>
    <x v="1"/>
    <n v="450"/>
    <n v="157.5"/>
    <n v="292.5"/>
    <x v="0"/>
  </r>
  <r>
    <x v="3"/>
    <n v="1185732"/>
    <x v="323"/>
    <x v="3"/>
    <x v="40"/>
    <s v="Indianapolis"/>
    <x v="4"/>
    <n v="55.000000000000007"/>
    <n v="200"/>
    <x v="131"/>
    <n v="33000"/>
    <n v="0.3"/>
    <x v="0"/>
    <x v="5"/>
    <x v="1"/>
    <n v="550.00000000000011"/>
    <n v="165"/>
    <n v="385.00000000000006"/>
    <x v="0"/>
  </r>
  <r>
    <x v="3"/>
    <n v="1185732"/>
    <x v="323"/>
    <x v="3"/>
    <x v="40"/>
    <s v="Indianapolis"/>
    <x v="5"/>
    <n v="60.000000000000007"/>
    <n v="375"/>
    <x v="224"/>
    <n v="90000.000000000015"/>
    <n v="0.4"/>
    <x v="0"/>
    <x v="5"/>
    <x v="1"/>
    <n v="600.00000000000011"/>
    <n v="240.00000000000003"/>
    <n v="360"/>
    <x v="0"/>
  </r>
  <r>
    <x v="3"/>
    <n v="1185732"/>
    <x v="355"/>
    <x v="3"/>
    <x v="40"/>
    <s v="Indianapolis"/>
    <x v="0"/>
    <n v="50"/>
    <n v="525"/>
    <x v="47"/>
    <n v="105000"/>
    <n v="0.4"/>
    <x v="0"/>
    <x v="6"/>
    <x v="1"/>
    <n v="500"/>
    <n v="200"/>
    <n v="300"/>
    <x v="0"/>
  </r>
  <r>
    <x v="3"/>
    <n v="1185732"/>
    <x v="355"/>
    <x v="3"/>
    <x v="40"/>
    <s v="Indianapolis"/>
    <x v="1"/>
    <n v="45.000000000000007"/>
    <n v="300"/>
    <x v="142"/>
    <n v="54000.000000000015"/>
    <n v="0.4"/>
    <x v="0"/>
    <x v="6"/>
    <x v="1"/>
    <n v="450.00000000000011"/>
    <n v="180.00000000000006"/>
    <n v="270.00000000000006"/>
    <x v="0"/>
  </r>
  <r>
    <x v="3"/>
    <n v="1185732"/>
    <x v="355"/>
    <x v="3"/>
    <x v="40"/>
    <s v="Indianapolis"/>
    <x v="2"/>
    <n v="40"/>
    <n v="225"/>
    <x v="125"/>
    <n v="31499.999999999996"/>
    <n v="0.35"/>
    <x v="0"/>
    <x v="6"/>
    <x v="1"/>
    <n v="400"/>
    <n v="139.99999999999997"/>
    <n v="260"/>
    <x v="0"/>
  </r>
  <r>
    <x v="3"/>
    <n v="1185732"/>
    <x v="355"/>
    <x v="3"/>
    <x v="40"/>
    <s v="Indianapolis"/>
    <x v="3"/>
    <n v="40"/>
    <n v="200"/>
    <x v="135"/>
    <n v="28000"/>
    <n v="0.35"/>
    <x v="0"/>
    <x v="6"/>
    <x v="1"/>
    <n v="400"/>
    <n v="140"/>
    <n v="260"/>
    <x v="0"/>
  </r>
  <r>
    <x v="3"/>
    <n v="1185732"/>
    <x v="355"/>
    <x v="3"/>
    <x v="40"/>
    <s v="Indianapolis"/>
    <x v="4"/>
    <n v="50"/>
    <n v="175"/>
    <x v="132"/>
    <n v="26250"/>
    <n v="0.3"/>
    <x v="0"/>
    <x v="6"/>
    <x v="1"/>
    <n v="500"/>
    <n v="150"/>
    <n v="350"/>
    <x v="0"/>
  </r>
  <r>
    <x v="3"/>
    <n v="1185732"/>
    <x v="355"/>
    <x v="3"/>
    <x v="40"/>
    <s v="Indianapolis"/>
    <x v="5"/>
    <n v="55.000000000000007"/>
    <n v="350"/>
    <x v="137"/>
    <n v="77000.000000000015"/>
    <n v="0.4"/>
    <x v="0"/>
    <x v="6"/>
    <x v="1"/>
    <n v="550.00000000000011"/>
    <n v="220.00000000000003"/>
    <n v="330.00000000000006"/>
    <x v="0"/>
  </r>
  <r>
    <x v="3"/>
    <n v="1185732"/>
    <x v="387"/>
    <x v="3"/>
    <x v="40"/>
    <s v="Indianapolis"/>
    <x v="0"/>
    <n v="35"/>
    <n v="475"/>
    <x v="158"/>
    <n v="66500"/>
    <n v="0.4"/>
    <x v="0"/>
    <x v="7"/>
    <x v="1"/>
    <n v="350"/>
    <n v="140"/>
    <n v="210"/>
    <x v="0"/>
  </r>
  <r>
    <x v="3"/>
    <n v="1185732"/>
    <x v="387"/>
    <x v="3"/>
    <x v="40"/>
    <s v="Indianapolis"/>
    <x v="1"/>
    <n v="30.000000000000011"/>
    <n v="275"/>
    <x v="637"/>
    <n v="33000.000000000015"/>
    <n v="0.4"/>
    <x v="0"/>
    <x v="7"/>
    <x v="1"/>
    <n v="300.00000000000011"/>
    <n v="120.00000000000006"/>
    <n v="180.00000000000006"/>
    <x v="0"/>
  </r>
  <r>
    <x v="3"/>
    <n v="1185732"/>
    <x v="387"/>
    <x v="3"/>
    <x v="40"/>
    <s v="Indianapolis"/>
    <x v="2"/>
    <n v="25.000000000000007"/>
    <n v="175"/>
    <x v="688"/>
    <n v="15312.500000000004"/>
    <n v="0.35"/>
    <x v="0"/>
    <x v="7"/>
    <x v="1"/>
    <n v="250.00000000000009"/>
    <n v="87.500000000000014"/>
    <n v="162.50000000000006"/>
    <x v="0"/>
  </r>
  <r>
    <x v="3"/>
    <n v="1185732"/>
    <x v="387"/>
    <x v="3"/>
    <x v="40"/>
    <s v="Indianapolis"/>
    <x v="3"/>
    <n v="25.000000000000007"/>
    <n v="150"/>
    <x v="361"/>
    <n v="13125.000000000002"/>
    <n v="0.35"/>
    <x v="0"/>
    <x v="7"/>
    <x v="1"/>
    <n v="250.00000000000006"/>
    <n v="87.500000000000014"/>
    <n v="162.50000000000006"/>
    <x v="0"/>
  </r>
  <r>
    <x v="3"/>
    <n v="1185732"/>
    <x v="387"/>
    <x v="3"/>
    <x v="40"/>
    <s v="Indianapolis"/>
    <x v="4"/>
    <n v="35"/>
    <n v="150"/>
    <x v="304"/>
    <n v="15750"/>
    <n v="0.3"/>
    <x v="0"/>
    <x v="7"/>
    <x v="1"/>
    <n v="350"/>
    <n v="105"/>
    <n v="245"/>
    <x v="0"/>
  </r>
  <r>
    <x v="3"/>
    <n v="1185732"/>
    <x v="387"/>
    <x v="3"/>
    <x v="40"/>
    <s v="Indianapolis"/>
    <x v="5"/>
    <n v="40"/>
    <n v="225"/>
    <x v="125"/>
    <n v="36000"/>
    <n v="0.4"/>
    <x v="0"/>
    <x v="7"/>
    <x v="1"/>
    <n v="400"/>
    <n v="160"/>
    <n v="240"/>
    <x v="0"/>
  </r>
  <r>
    <x v="3"/>
    <n v="1185732"/>
    <x v="416"/>
    <x v="3"/>
    <x v="40"/>
    <s v="Indianapolis"/>
    <x v="0"/>
    <n v="44.999999999999993"/>
    <n v="400"/>
    <x v="521"/>
    <n v="71999.999999999985"/>
    <n v="0.4"/>
    <x v="0"/>
    <x v="8"/>
    <x v="1"/>
    <n v="449.99999999999994"/>
    <n v="179.99999999999997"/>
    <n v="269.99999999999994"/>
    <x v="0"/>
  </r>
  <r>
    <x v="3"/>
    <n v="1185732"/>
    <x v="416"/>
    <x v="3"/>
    <x v="40"/>
    <s v="Indianapolis"/>
    <x v="1"/>
    <n v="35"/>
    <n v="250"/>
    <x v="132"/>
    <n v="35000"/>
    <n v="0.4"/>
    <x v="0"/>
    <x v="8"/>
    <x v="1"/>
    <n v="350"/>
    <n v="140"/>
    <n v="210"/>
    <x v="0"/>
  </r>
  <r>
    <x v="3"/>
    <n v="1185732"/>
    <x v="416"/>
    <x v="3"/>
    <x v="40"/>
    <s v="Indianapolis"/>
    <x v="2"/>
    <n v="35"/>
    <n v="150"/>
    <x v="304"/>
    <n v="18375"/>
    <n v="0.35"/>
    <x v="0"/>
    <x v="8"/>
    <x v="1"/>
    <n v="350"/>
    <n v="122.5"/>
    <n v="227.5"/>
    <x v="0"/>
  </r>
  <r>
    <x v="3"/>
    <n v="1185732"/>
    <x v="416"/>
    <x v="3"/>
    <x v="40"/>
    <s v="Indianapolis"/>
    <x v="3"/>
    <n v="35"/>
    <n v="150"/>
    <x v="304"/>
    <n v="18375"/>
    <n v="0.35"/>
    <x v="0"/>
    <x v="8"/>
    <x v="1"/>
    <n v="350"/>
    <n v="122.5"/>
    <n v="227.5"/>
    <x v="0"/>
  </r>
  <r>
    <x v="3"/>
    <n v="1185732"/>
    <x v="416"/>
    <x v="3"/>
    <x v="40"/>
    <s v="Indianapolis"/>
    <x v="4"/>
    <n v="44.999999999999993"/>
    <n v="150"/>
    <x v="303"/>
    <n v="20249.999999999996"/>
    <n v="0.3"/>
    <x v="0"/>
    <x v="8"/>
    <x v="1"/>
    <n v="449.99999999999989"/>
    <n v="134.99999999999997"/>
    <n v="314.99999999999989"/>
    <x v="0"/>
  </r>
  <r>
    <x v="3"/>
    <n v="1185732"/>
    <x v="416"/>
    <x v="3"/>
    <x v="40"/>
    <s v="Indianapolis"/>
    <x v="5"/>
    <n v="49.999999999999986"/>
    <n v="275"/>
    <x v="371"/>
    <n v="54999.999999999993"/>
    <n v="0.4"/>
    <x v="0"/>
    <x v="8"/>
    <x v="1"/>
    <n v="499.99999999999989"/>
    <n v="199.99999999999997"/>
    <n v="299.99999999999989"/>
    <x v="0"/>
  </r>
  <r>
    <x v="3"/>
    <n v="1185732"/>
    <x v="447"/>
    <x v="3"/>
    <x v="40"/>
    <s v="Indianapolis"/>
    <x v="0"/>
    <n v="44.999999999999993"/>
    <n v="425"/>
    <x v="633"/>
    <n v="76499.999999999985"/>
    <n v="0.4"/>
    <x v="0"/>
    <x v="9"/>
    <x v="1"/>
    <n v="449.99999999999994"/>
    <n v="179.99999999999997"/>
    <n v="269.99999999999994"/>
    <x v="0"/>
  </r>
  <r>
    <x v="3"/>
    <n v="1185732"/>
    <x v="447"/>
    <x v="3"/>
    <x v="40"/>
    <s v="Indianapolis"/>
    <x v="1"/>
    <n v="35"/>
    <n v="325"/>
    <x v="166"/>
    <n v="45500"/>
    <n v="0.4"/>
    <x v="0"/>
    <x v="9"/>
    <x v="1"/>
    <n v="350"/>
    <n v="140"/>
    <n v="210"/>
    <x v="0"/>
  </r>
  <r>
    <x v="3"/>
    <n v="1185732"/>
    <x v="447"/>
    <x v="3"/>
    <x v="40"/>
    <s v="Indianapolis"/>
    <x v="2"/>
    <n v="35"/>
    <n v="270"/>
    <x v="698"/>
    <n v="33075"/>
    <n v="0.35"/>
    <x v="0"/>
    <x v="9"/>
    <x v="1"/>
    <n v="350"/>
    <n v="122.5"/>
    <n v="227.5"/>
    <x v="0"/>
  </r>
  <r>
    <x v="3"/>
    <n v="1185732"/>
    <x v="447"/>
    <x v="3"/>
    <x v="40"/>
    <s v="Indianapolis"/>
    <x v="3"/>
    <n v="35"/>
    <n v="275"/>
    <x v="119"/>
    <n v="33687.5"/>
    <n v="0.35"/>
    <x v="0"/>
    <x v="9"/>
    <x v="1"/>
    <n v="350"/>
    <n v="122.5"/>
    <n v="227.5"/>
    <x v="0"/>
  </r>
  <r>
    <x v="3"/>
    <n v="1185732"/>
    <x v="447"/>
    <x v="3"/>
    <x v="40"/>
    <s v="Indianapolis"/>
    <x v="4"/>
    <n v="60"/>
    <n v="250"/>
    <x v="149"/>
    <n v="45000"/>
    <n v="0.3"/>
    <x v="0"/>
    <x v="9"/>
    <x v="1"/>
    <n v="600"/>
    <n v="180"/>
    <n v="420"/>
    <x v="0"/>
  </r>
  <r>
    <x v="3"/>
    <n v="1185732"/>
    <x v="447"/>
    <x v="3"/>
    <x v="40"/>
    <s v="Indianapolis"/>
    <x v="5"/>
    <n v="64.999999999999986"/>
    <n v="350"/>
    <x v="695"/>
    <n v="90999.999999999985"/>
    <n v="0.4"/>
    <x v="0"/>
    <x v="9"/>
    <x v="1"/>
    <n v="649.99999999999989"/>
    <n v="259.99999999999994"/>
    <n v="389.99999999999983"/>
    <x v="0"/>
  </r>
  <r>
    <x v="3"/>
    <n v="1185732"/>
    <x v="476"/>
    <x v="3"/>
    <x v="40"/>
    <s v="Indianapolis"/>
    <x v="0"/>
    <n v="60"/>
    <n v="600"/>
    <x v="11"/>
    <n v="144000"/>
    <n v="0.4"/>
    <x v="0"/>
    <x v="10"/>
    <x v="1"/>
    <n v="600"/>
    <n v="240"/>
    <n v="360"/>
    <x v="0"/>
  </r>
  <r>
    <x v="3"/>
    <n v="1185732"/>
    <x v="476"/>
    <x v="3"/>
    <x v="40"/>
    <s v="Indianapolis"/>
    <x v="1"/>
    <n v="50"/>
    <n v="400"/>
    <x v="46"/>
    <n v="80000"/>
    <n v="0.4"/>
    <x v="0"/>
    <x v="10"/>
    <x v="1"/>
    <n v="500"/>
    <n v="200"/>
    <n v="300"/>
    <x v="0"/>
  </r>
  <r>
    <x v="3"/>
    <n v="1185732"/>
    <x v="476"/>
    <x v="3"/>
    <x v="40"/>
    <s v="Indianapolis"/>
    <x v="2"/>
    <n v="50"/>
    <n v="350"/>
    <x v="160"/>
    <n v="61249.999999999993"/>
    <n v="0.35"/>
    <x v="0"/>
    <x v="10"/>
    <x v="1"/>
    <n v="500"/>
    <n v="174.99999999999997"/>
    <n v="325"/>
    <x v="0"/>
  </r>
  <r>
    <x v="3"/>
    <n v="1185732"/>
    <x v="476"/>
    <x v="3"/>
    <x v="40"/>
    <s v="Indianapolis"/>
    <x v="3"/>
    <n v="50"/>
    <n v="300"/>
    <x v="149"/>
    <n v="52500"/>
    <n v="0.35"/>
    <x v="0"/>
    <x v="10"/>
    <x v="1"/>
    <n v="500"/>
    <n v="175"/>
    <n v="325"/>
    <x v="0"/>
  </r>
  <r>
    <x v="3"/>
    <n v="1185732"/>
    <x v="476"/>
    <x v="3"/>
    <x v="40"/>
    <s v="Indianapolis"/>
    <x v="4"/>
    <n v="60"/>
    <n v="300"/>
    <x v="210"/>
    <n v="54000"/>
    <n v="0.3"/>
    <x v="0"/>
    <x v="10"/>
    <x v="1"/>
    <n v="600"/>
    <n v="180"/>
    <n v="420"/>
    <x v="0"/>
  </r>
  <r>
    <x v="3"/>
    <n v="1185732"/>
    <x v="476"/>
    <x v="3"/>
    <x v="40"/>
    <s v="Indianapolis"/>
    <x v="5"/>
    <n v="64.999999999999986"/>
    <n v="400"/>
    <x v="699"/>
    <n v="103999.99999999999"/>
    <n v="0.4"/>
    <x v="0"/>
    <x v="10"/>
    <x v="1"/>
    <n v="649.99999999999989"/>
    <n v="259.99999999999994"/>
    <n v="389.99999999999983"/>
    <x v="0"/>
  </r>
  <r>
    <x v="3"/>
    <n v="1185732"/>
    <x v="181"/>
    <x v="3"/>
    <x v="40"/>
    <s v="Indianapolis"/>
    <x v="0"/>
    <n v="35"/>
    <n v="500"/>
    <x v="160"/>
    <n v="70000"/>
    <n v="0.4"/>
    <x v="0"/>
    <x v="0"/>
    <x v="1"/>
    <n v="350"/>
    <n v="140"/>
    <n v="210"/>
    <x v="0"/>
  </r>
  <r>
    <x v="3"/>
    <n v="1185732"/>
    <x v="181"/>
    <x v="3"/>
    <x v="40"/>
    <s v="Indianapolis"/>
    <x v="1"/>
    <n v="35"/>
    <n v="300"/>
    <x v="204"/>
    <n v="42000"/>
    <n v="0.4"/>
    <x v="0"/>
    <x v="0"/>
    <x v="1"/>
    <n v="350"/>
    <n v="140"/>
    <n v="210"/>
    <x v="0"/>
  </r>
  <r>
    <x v="3"/>
    <n v="1185732"/>
    <x v="181"/>
    <x v="3"/>
    <x v="40"/>
    <s v="Indianapolis"/>
    <x v="2"/>
    <n v="25.000000000000007"/>
    <n v="300"/>
    <x v="384"/>
    <n v="30000.000000000007"/>
    <n v="0.4"/>
    <x v="0"/>
    <x v="0"/>
    <x v="1"/>
    <n v="250.00000000000006"/>
    <n v="100.00000000000003"/>
    <n v="150.00000000000003"/>
    <x v="0"/>
  </r>
  <r>
    <x v="3"/>
    <n v="1185732"/>
    <x v="181"/>
    <x v="3"/>
    <x v="40"/>
    <s v="Indianapolis"/>
    <x v="3"/>
    <n v="30.000000000000004"/>
    <n v="150"/>
    <x v="354"/>
    <n v="18000.000000000004"/>
    <n v="0.4"/>
    <x v="0"/>
    <x v="0"/>
    <x v="1"/>
    <n v="300.00000000000006"/>
    <n v="120.00000000000003"/>
    <n v="180.00000000000003"/>
    <x v="0"/>
  </r>
  <r>
    <x v="3"/>
    <n v="1185732"/>
    <x v="181"/>
    <x v="3"/>
    <x v="40"/>
    <s v="Indianapolis"/>
    <x v="4"/>
    <n v="44.999999999999993"/>
    <n v="200"/>
    <x v="696"/>
    <n v="35999.999999999993"/>
    <n v="0.4"/>
    <x v="0"/>
    <x v="0"/>
    <x v="1"/>
    <n v="449.99999999999994"/>
    <n v="179.99999999999997"/>
    <n v="269.99999999999994"/>
    <x v="0"/>
  </r>
  <r>
    <x v="3"/>
    <n v="1185732"/>
    <x v="181"/>
    <x v="3"/>
    <x v="40"/>
    <s v="Indianapolis"/>
    <x v="5"/>
    <n v="35"/>
    <n v="300"/>
    <x v="204"/>
    <n v="42000"/>
    <n v="0.4"/>
    <x v="0"/>
    <x v="0"/>
    <x v="1"/>
    <n v="350"/>
    <n v="140"/>
    <n v="210"/>
    <x v="0"/>
  </r>
  <r>
    <x v="3"/>
    <n v="1185732"/>
    <x v="212"/>
    <x v="3"/>
    <x v="40"/>
    <s v="Indianapolis"/>
    <x v="0"/>
    <n v="35"/>
    <n v="550"/>
    <x v="170"/>
    <n v="77000"/>
    <n v="0.4"/>
    <x v="0"/>
    <x v="1"/>
    <x v="1"/>
    <n v="350"/>
    <n v="140"/>
    <n v="210"/>
    <x v="0"/>
  </r>
  <r>
    <x v="3"/>
    <n v="1185732"/>
    <x v="212"/>
    <x v="3"/>
    <x v="40"/>
    <s v="Indianapolis"/>
    <x v="1"/>
    <n v="40"/>
    <n v="200"/>
    <x v="135"/>
    <n v="32000"/>
    <n v="0.4"/>
    <x v="0"/>
    <x v="1"/>
    <x v="1"/>
    <n v="400"/>
    <n v="160"/>
    <n v="240"/>
    <x v="0"/>
  </r>
  <r>
    <x v="3"/>
    <n v="1185732"/>
    <x v="212"/>
    <x v="3"/>
    <x v="40"/>
    <s v="Indianapolis"/>
    <x v="2"/>
    <n v="30.000000000000004"/>
    <n v="300"/>
    <x v="381"/>
    <n v="36000.000000000007"/>
    <n v="0.4"/>
    <x v="0"/>
    <x v="1"/>
    <x v="1"/>
    <n v="300.00000000000006"/>
    <n v="120.00000000000003"/>
    <n v="180.00000000000003"/>
    <x v="0"/>
  </r>
  <r>
    <x v="3"/>
    <n v="1185732"/>
    <x v="212"/>
    <x v="0"/>
    <x v="41"/>
    <s v="Charleston"/>
    <x v="3"/>
    <n v="35"/>
    <n v="175"/>
    <x v="183"/>
    <n v="24500"/>
    <n v="0.4"/>
    <x v="0"/>
    <x v="1"/>
    <x v="1"/>
    <n v="350"/>
    <n v="140"/>
    <n v="210"/>
    <x v="0"/>
  </r>
  <r>
    <x v="3"/>
    <n v="1185732"/>
    <x v="212"/>
    <x v="0"/>
    <x v="41"/>
    <s v="Charleston"/>
    <x v="4"/>
    <n v="49.999999999999993"/>
    <n v="250"/>
    <x v="700"/>
    <n v="50000"/>
    <n v="0.4"/>
    <x v="0"/>
    <x v="1"/>
    <x v="1"/>
    <n v="499.99999999999994"/>
    <n v="200"/>
    <n v="299.99999999999994"/>
    <x v="0"/>
  </r>
  <r>
    <x v="3"/>
    <n v="1185732"/>
    <x v="212"/>
    <x v="0"/>
    <x v="41"/>
    <s v="Charleston"/>
    <x v="5"/>
    <n v="24.999999999999993"/>
    <n v="350"/>
    <x v="596"/>
    <n v="34999.999999999993"/>
    <n v="0.4"/>
    <x v="0"/>
    <x v="1"/>
    <x v="1"/>
    <n v="249.99999999999991"/>
    <n v="99.999999999999986"/>
    <n v="149.99999999999994"/>
    <x v="0"/>
  </r>
  <r>
    <x v="3"/>
    <n v="1185732"/>
    <x v="221"/>
    <x v="0"/>
    <x v="41"/>
    <s v="Charleston"/>
    <x v="0"/>
    <n v="30.000000000000004"/>
    <n v="570"/>
    <x v="701"/>
    <n v="68400.000000000015"/>
    <n v="0.4"/>
    <x v="0"/>
    <x v="2"/>
    <x v="1"/>
    <n v="300.00000000000006"/>
    <n v="120.00000000000003"/>
    <n v="180.00000000000003"/>
    <x v="0"/>
  </r>
  <r>
    <x v="3"/>
    <n v="1185732"/>
    <x v="221"/>
    <x v="0"/>
    <x v="41"/>
    <s v="Charleston"/>
    <x v="1"/>
    <n v="30.000000000000004"/>
    <n v="275"/>
    <x v="190"/>
    <n v="33000.000000000007"/>
    <n v="0.4"/>
    <x v="0"/>
    <x v="2"/>
    <x v="1"/>
    <n v="300.00000000000006"/>
    <n v="120.00000000000003"/>
    <n v="180.00000000000003"/>
    <x v="0"/>
  </r>
  <r>
    <x v="3"/>
    <n v="1185732"/>
    <x v="221"/>
    <x v="0"/>
    <x v="41"/>
    <s v="Charleston"/>
    <x v="2"/>
    <n v="20"/>
    <n v="325"/>
    <x v="393"/>
    <n v="26000"/>
    <n v="0.4"/>
    <x v="0"/>
    <x v="2"/>
    <x v="1"/>
    <n v="200"/>
    <n v="80"/>
    <n v="120"/>
    <x v="0"/>
  </r>
  <r>
    <x v="3"/>
    <n v="1185732"/>
    <x v="221"/>
    <x v="0"/>
    <x v="41"/>
    <s v="Charleston"/>
    <x v="3"/>
    <n v="24.999999999999993"/>
    <n v="175"/>
    <x v="702"/>
    <n v="17499.999999999996"/>
    <n v="0.4"/>
    <x v="0"/>
    <x v="2"/>
    <x v="1"/>
    <n v="249.99999999999991"/>
    <n v="99.999999999999986"/>
    <n v="149.99999999999994"/>
    <x v="0"/>
  </r>
  <r>
    <x v="3"/>
    <n v="1185732"/>
    <x v="221"/>
    <x v="0"/>
    <x v="41"/>
    <s v="Charleston"/>
    <x v="4"/>
    <n v="40"/>
    <n v="225"/>
    <x v="125"/>
    <n v="36000"/>
    <n v="0.4"/>
    <x v="0"/>
    <x v="2"/>
    <x v="1"/>
    <n v="400"/>
    <n v="160"/>
    <n v="240"/>
    <x v="0"/>
  </r>
  <r>
    <x v="3"/>
    <n v="1185732"/>
    <x v="221"/>
    <x v="0"/>
    <x v="41"/>
    <s v="Charleston"/>
    <x v="5"/>
    <n v="30.000000000000004"/>
    <n v="325"/>
    <x v="404"/>
    <n v="39000.000000000007"/>
    <n v="0.4"/>
    <x v="0"/>
    <x v="2"/>
    <x v="1"/>
    <n v="300.00000000000006"/>
    <n v="120.00000000000003"/>
    <n v="180.00000000000003"/>
    <x v="0"/>
  </r>
  <r>
    <x v="3"/>
    <n v="1185732"/>
    <x v="240"/>
    <x v="0"/>
    <x v="41"/>
    <s v="Charleston"/>
    <x v="0"/>
    <n v="30.000000000000004"/>
    <n v="550"/>
    <x v="207"/>
    <n v="66000.000000000015"/>
    <n v="0.4"/>
    <x v="0"/>
    <x v="3"/>
    <x v="1"/>
    <n v="300.00000000000006"/>
    <n v="120.00000000000003"/>
    <n v="180.00000000000003"/>
    <x v="0"/>
  </r>
  <r>
    <x v="3"/>
    <n v="1185732"/>
    <x v="240"/>
    <x v="0"/>
    <x v="41"/>
    <s v="Charleston"/>
    <x v="1"/>
    <n v="30.000000000000004"/>
    <n v="250"/>
    <x v="384"/>
    <n v="30000.000000000007"/>
    <n v="0.4"/>
    <x v="0"/>
    <x v="3"/>
    <x v="1"/>
    <n v="300.00000000000006"/>
    <n v="120.00000000000003"/>
    <n v="180.00000000000003"/>
    <x v="0"/>
  </r>
  <r>
    <x v="3"/>
    <n v="1185732"/>
    <x v="240"/>
    <x v="0"/>
    <x v="41"/>
    <s v="Charleston"/>
    <x v="2"/>
    <n v="20"/>
    <n v="250"/>
    <x v="120"/>
    <n v="20000"/>
    <n v="0.4"/>
    <x v="0"/>
    <x v="3"/>
    <x v="1"/>
    <n v="200"/>
    <n v="80"/>
    <n v="120"/>
    <x v="0"/>
  </r>
  <r>
    <x v="3"/>
    <n v="1185732"/>
    <x v="240"/>
    <x v="0"/>
    <x v="41"/>
    <s v="Charleston"/>
    <x v="3"/>
    <n v="24.999999999999993"/>
    <n v="175"/>
    <x v="702"/>
    <n v="17499.999999999996"/>
    <n v="0.4"/>
    <x v="0"/>
    <x v="3"/>
    <x v="1"/>
    <n v="249.99999999999991"/>
    <n v="99.999999999999986"/>
    <n v="149.99999999999994"/>
    <x v="0"/>
  </r>
  <r>
    <x v="3"/>
    <n v="1185732"/>
    <x v="240"/>
    <x v="0"/>
    <x v="41"/>
    <s v="Charleston"/>
    <x v="4"/>
    <n v="65"/>
    <n v="200"/>
    <x v="197"/>
    <n v="52000"/>
    <n v="0.4"/>
    <x v="0"/>
    <x v="3"/>
    <x v="1"/>
    <n v="650"/>
    <n v="260"/>
    <n v="390"/>
    <x v="0"/>
  </r>
  <r>
    <x v="3"/>
    <n v="1185732"/>
    <x v="240"/>
    <x v="0"/>
    <x v="41"/>
    <s v="Charleston"/>
    <x v="5"/>
    <n v="50"/>
    <n v="325"/>
    <x v="133"/>
    <n v="65000"/>
    <n v="0.4"/>
    <x v="0"/>
    <x v="3"/>
    <x v="1"/>
    <n v="500"/>
    <n v="200"/>
    <n v="300"/>
    <x v="0"/>
  </r>
  <r>
    <x v="3"/>
    <n v="1185732"/>
    <x v="271"/>
    <x v="0"/>
    <x v="41"/>
    <s v="Charleston"/>
    <x v="0"/>
    <n v="60"/>
    <n v="595"/>
    <x v="561"/>
    <n v="142800"/>
    <n v="0.4"/>
    <x v="0"/>
    <x v="4"/>
    <x v="1"/>
    <n v="600"/>
    <n v="240"/>
    <n v="360"/>
    <x v="0"/>
  </r>
  <r>
    <x v="3"/>
    <n v="1185732"/>
    <x v="271"/>
    <x v="0"/>
    <x v="41"/>
    <s v="Charleston"/>
    <x v="1"/>
    <n v="40"/>
    <n v="300"/>
    <x v="150"/>
    <n v="48000"/>
    <n v="0.4"/>
    <x v="0"/>
    <x v="4"/>
    <x v="1"/>
    <n v="400"/>
    <n v="160"/>
    <n v="240"/>
    <x v="0"/>
  </r>
  <r>
    <x v="3"/>
    <n v="1185732"/>
    <x v="271"/>
    <x v="0"/>
    <x v="41"/>
    <s v="Charleston"/>
    <x v="2"/>
    <n v="35"/>
    <n v="275"/>
    <x v="119"/>
    <n v="38500"/>
    <n v="0.4"/>
    <x v="0"/>
    <x v="4"/>
    <x v="1"/>
    <n v="350"/>
    <n v="140"/>
    <n v="210"/>
    <x v="0"/>
  </r>
  <r>
    <x v="3"/>
    <n v="1185732"/>
    <x v="271"/>
    <x v="0"/>
    <x v="41"/>
    <s v="Charleston"/>
    <x v="3"/>
    <n v="35"/>
    <n v="200"/>
    <x v="136"/>
    <n v="28000"/>
    <n v="0.4"/>
    <x v="0"/>
    <x v="4"/>
    <x v="1"/>
    <n v="350"/>
    <n v="140"/>
    <n v="210"/>
    <x v="0"/>
  </r>
  <r>
    <x v="3"/>
    <n v="1185732"/>
    <x v="271"/>
    <x v="0"/>
    <x v="41"/>
    <s v="Charleston"/>
    <x v="4"/>
    <n v="44.999999999999993"/>
    <n v="225"/>
    <x v="664"/>
    <n v="40500"/>
    <n v="0.4"/>
    <x v="0"/>
    <x v="4"/>
    <x v="1"/>
    <n v="449.99999999999994"/>
    <n v="180"/>
    <n v="269.99999999999994"/>
    <x v="0"/>
  </r>
  <r>
    <x v="3"/>
    <n v="1185732"/>
    <x v="271"/>
    <x v="0"/>
    <x v="41"/>
    <s v="Charleston"/>
    <x v="5"/>
    <n v="54.999999999999993"/>
    <n v="350"/>
    <x v="239"/>
    <n v="76999.999999999985"/>
    <n v="0.4"/>
    <x v="0"/>
    <x v="4"/>
    <x v="1"/>
    <n v="549.99999999999989"/>
    <n v="219.99999999999997"/>
    <n v="329.99999999999994"/>
    <x v="0"/>
  </r>
  <r>
    <x v="3"/>
    <n v="1185732"/>
    <x v="301"/>
    <x v="0"/>
    <x v="41"/>
    <s v="Charleston"/>
    <x v="0"/>
    <n v="45"/>
    <n v="600"/>
    <x v="51"/>
    <n v="108000"/>
    <n v="0.4"/>
    <x v="0"/>
    <x v="11"/>
    <x v="1"/>
    <n v="450"/>
    <n v="180"/>
    <n v="270"/>
    <x v="0"/>
  </r>
  <r>
    <x v="3"/>
    <n v="1185732"/>
    <x v="301"/>
    <x v="0"/>
    <x v="41"/>
    <s v="Charleston"/>
    <x v="1"/>
    <n v="40.000000000000007"/>
    <n v="425"/>
    <x v="703"/>
    <n v="68000.000000000015"/>
    <n v="0.4"/>
    <x v="0"/>
    <x v="11"/>
    <x v="1"/>
    <n v="400.00000000000006"/>
    <n v="160.00000000000003"/>
    <n v="240.00000000000003"/>
    <x v="0"/>
  </r>
  <r>
    <x v="3"/>
    <n v="1185732"/>
    <x v="301"/>
    <x v="0"/>
    <x v="41"/>
    <s v="Charleston"/>
    <x v="2"/>
    <n v="35"/>
    <n v="300"/>
    <x v="204"/>
    <n v="42000"/>
    <n v="0.4"/>
    <x v="0"/>
    <x v="11"/>
    <x v="1"/>
    <n v="350"/>
    <n v="140"/>
    <n v="210"/>
    <x v="0"/>
  </r>
  <r>
    <x v="3"/>
    <n v="1185732"/>
    <x v="301"/>
    <x v="0"/>
    <x v="41"/>
    <s v="Charleston"/>
    <x v="3"/>
    <n v="35"/>
    <n v="275"/>
    <x v="119"/>
    <n v="38500"/>
    <n v="0.4"/>
    <x v="0"/>
    <x v="11"/>
    <x v="1"/>
    <n v="350"/>
    <n v="140"/>
    <n v="210"/>
    <x v="0"/>
  </r>
  <r>
    <x v="3"/>
    <n v="1185732"/>
    <x v="301"/>
    <x v="0"/>
    <x v="41"/>
    <s v="Charleston"/>
    <x v="4"/>
    <n v="45"/>
    <n v="275"/>
    <x v="118"/>
    <n v="49500"/>
    <n v="0.4"/>
    <x v="0"/>
    <x v="11"/>
    <x v="1"/>
    <n v="450"/>
    <n v="180"/>
    <n v="270"/>
    <x v="0"/>
  </r>
  <r>
    <x v="3"/>
    <n v="1185732"/>
    <x v="301"/>
    <x v="0"/>
    <x v="41"/>
    <s v="Charleston"/>
    <x v="5"/>
    <n v="65.000000000000014"/>
    <n v="425"/>
    <x v="704"/>
    <n v="110500.00000000003"/>
    <n v="0.4"/>
    <x v="0"/>
    <x v="11"/>
    <x v="1"/>
    <n v="650.00000000000011"/>
    <n v="260.00000000000006"/>
    <n v="390.00000000000006"/>
    <x v="0"/>
  </r>
  <r>
    <x v="3"/>
    <n v="1185732"/>
    <x v="330"/>
    <x v="0"/>
    <x v="41"/>
    <s v="Charleston"/>
    <x v="0"/>
    <n v="60.000000000000007"/>
    <n v="650"/>
    <x v="218"/>
    <n v="156000.00000000003"/>
    <n v="0.4"/>
    <x v="0"/>
    <x v="5"/>
    <x v="1"/>
    <n v="600.00000000000011"/>
    <n v="240.00000000000006"/>
    <n v="360.00000000000006"/>
    <x v="0"/>
  </r>
  <r>
    <x v="3"/>
    <n v="1185732"/>
    <x v="330"/>
    <x v="0"/>
    <x v="41"/>
    <s v="Charleston"/>
    <x v="1"/>
    <n v="55.000000000000014"/>
    <n v="400"/>
    <x v="705"/>
    <n v="88000.000000000029"/>
    <n v="0.4"/>
    <x v="0"/>
    <x v="5"/>
    <x v="1"/>
    <n v="550.00000000000011"/>
    <n v="220.00000000000009"/>
    <n v="330.00000000000006"/>
    <x v="0"/>
  </r>
  <r>
    <x v="3"/>
    <n v="1185732"/>
    <x v="330"/>
    <x v="0"/>
    <x v="41"/>
    <s v="Charleston"/>
    <x v="2"/>
    <n v="50"/>
    <n v="325"/>
    <x v="133"/>
    <n v="65000"/>
    <n v="0.4"/>
    <x v="0"/>
    <x v="5"/>
    <x v="1"/>
    <n v="500"/>
    <n v="200"/>
    <n v="300"/>
    <x v="0"/>
  </r>
  <r>
    <x v="3"/>
    <n v="1185732"/>
    <x v="330"/>
    <x v="0"/>
    <x v="41"/>
    <s v="Charleston"/>
    <x v="3"/>
    <n v="50"/>
    <n v="275"/>
    <x v="199"/>
    <n v="55000"/>
    <n v="0.4"/>
    <x v="0"/>
    <x v="5"/>
    <x v="1"/>
    <n v="500"/>
    <n v="200"/>
    <n v="300"/>
    <x v="0"/>
  </r>
  <r>
    <x v="3"/>
    <n v="1185732"/>
    <x v="330"/>
    <x v="0"/>
    <x v="41"/>
    <s v="Charleston"/>
    <x v="4"/>
    <n v="60.000000000000007"/>
    <n v="300"/>
    <x v="167"/>
    <n v="72000.000000000015"/>
    <n v="0.4"/>
    <x v="0"/>
    <x v="5"/>
    <x v="1"/>
    <n v="600.00000000000011"/>
    <n v="240.00000000000006"/>
    <n v="360.00000000000006"/>
    <x v="0"/>
  </r>
  <r>
    <x v="3"/>
    <n v="1185732"/>
    <x v="330"/>
    <x v="0"/>
    <x v="41"/>
    <s v="Charleston"/>
    <x v="5"/>
    <n v="65.000000000000014"/>
    <n v="475"/>
    <x v="419"/>
    <n v="123500.00000000003"/>
    <n v="0.4"/>
    <x v="0"/>
    <x v="5"/>
    <x v="1"/>
    <n v="650.00000000000011"/>
    <n v="260.00000000000006"/>
    <n v="390.00000000000006"/>
    <x v="0"/>
  </r>
  <r>
    <x v="3"/>
    <n v="1185732"/>
    <x v="362"/>
    <x v="0"/>
    <x v="41"/>
    <s v="Charleston"/>
    <x v="0"/>
    <n v="50"/>
    <n v="525"/>
    <x v="47"/>
    <n v="105000"/>
    <n v="0.4"/>
    <x v="0"/>
    <x v="6"/>
    <x v="1"/>
    <n v="500"/>
    <n v="200"/>
    <n v="300"/>
    <x v="0"/>
  </r>
  <r>
    <x v="3"/>
    <n v="1185732"/>
    <x v="362"/>
    <x v="0"/>
    <x v="41"/>
    <s v="Charleston"/>
    <x v="1"/>
    <n v="45.000000000000007"/>
    <n v="300"/>
    <x v="142"/>
    <n v="54000.000000000015"/>
    <n v="0.4"/>
    <x v="0"/>
    <x v="6"/>
    <x v="1"/>
    <n v="450.00000000000011"/>
    <n v="180.00000000000006"/>
    <n v="270.00000000000006"/>
    <x v="0"/>
  </r>
  <r>
    <x v="3"/>
    <n v="1185732"/>
    <x v="362"/>
    <x v="0"/>
    <x v="41"/>
    <s v="Charleston"/>
    <x v="2"/>
    <n v="40"/>
    <n v="300"/>
    <x v="150"/>
    <n v="48000"/>
    <n v="0.4"/>
    <x v="0"/>
    <x v="6"/>
    <x v="1"/>
    <n v="400"/>
    <n v="160"/>
    <n v="240"/>
    <x v="0"/>
  </r>
  <r>
    <x v="3"/>
    <n v="1185732"/>
    <x v="362"/>
    <x v="0"/>
    <x v="41"/>
    <s v="Charleston"/>
    <x v="3"/>
    <n v="40"/>
    <n v="275"/>
    <x v="236"/>
    <n v="44000"/>
    <n v="0.4"/>
    <x v="0"/>
    <x v="6"/>
    <x v="1"/>
    <n v="400"/>
    <n v="160"/>
    <n v="240"/>
    <x v="0"/>
  </r>
  <r>
    <x v="3"/>
    <n v="1185732"/>
    <x v="362"/>
    <x v="0"/>
    <x v="41"/>
    <s v="Charleston"/>
    <x v="4"/>
    <n v="50"/>
    <n v="250"/>
    <x v="145"/>
    <n v="50000"/>
    <n v="0.4"/>
    <x v="0"/>
    <x v="6"/>
    <x v="1"/>
    <n v="500"/>
    <n v="200"/>
    <n v="300"/>
    <x v="0"/>
  </r>
  <r>
    <x v="3"/>
    <n v="1185732"/>
    <x v="362"/>
    <x v="0"/>
    <x v="41"/>
    <s v="Charleston"/>
    <x v="5"/>
    <n v="55.000000000000007"/>
    <n v="425"/>
    <x v="257"/>
    <n v="93500.000000000015"/>
    <n v="0.4"/>
    <x v="0"/>
    <x v="6"/>
    <x v="1"/>
    <n v="550.00000000000011"/>
    <n v="220.00000000000003"/>
    <n v="330"/>
    <x v="0"/>
  </r>
  <r>
    <x v="3"/>
    <n v="1185732"/>
    <x v="394"/>
    <x v="0"/>
    <x v="41"/>
    <s v="Charleston"/>
    <x v="0"/>
    <n v="35"/>
    <n v="550"/>
    <x v="170"/>
    <n v="77000"/>
    <n v="0.4"/>
    <x v="0"/>
    <x v="7"/>
    <x v="1"/>
    <n v="350"/>
    <n v="140"/>
    <n v="210"/>
    <x v="0"/>
  </r>
  <r>
    <x v="3"/>
    <n v="1185732"/>
    <x v="394"/>
    <x v="0"/>
    <x v="41"/>
    <s v="Charleston"/>
    <x v="1"/>
    <n v="30.000000000000011"/>
    <n v="350"/>
    <x v="497"/>
    <n v="42000.000000000022"/>
    <n v="0.4"/>
    <x v="0"/>
    <x v="7"/>
    <x v="1"/>
    <n v="300.00000000000011"/>
    <n v="120.00000000000006"/>
    <n v="180.00000000000006"/>
    <x v="0"/>
  </r>
  <r>
    <x v="3"/>
    <n v="1185732"/>
    <x v="394"/>
    <x v="0"/>
    <x v="41"/>
    <s v="Charleston"/>
    <x v="2"/>
    <n v="25.000000000000007"/>
    <n v="250"/>
    <x v="459"/>
    <n v="25000.000000000007"/>
    <n v="0.4"/>
    <x v="0"/>
    <x v="7"/>
    <x v="1"/>
    <n v="250.00000000000006"/>
    <n v="100.00000000000003"/>
    <n v="150.00000000000003"/>
    <x v="0"/>
  </r>
  <r>
    <x v="3"/>
    <n v="1185732"/>
    <x v="394"/>
    <x v="0"/>
    <x v="41"/>
    <s v="Charleston"/>
    <x v="3"/>
    <n v="25.000000000000007"/>
    <n v="225"/>
    <x v="667"/>
    <n v="22500.000000000007"/>
    <n v="0.4"/>
    <x v="0"/>
    <x v="7"/>
    <x v="1"/>
    <n v="250.00000000000006"/>
    <n v="100.00000000000003"/>
    <n v="150.00000000000003"/>
    <x v="0"/>
  </r>
  <r>
    <x v="3"/>
    <n v="1185732"/>
    <x v="394"/>
    <x v="0"/>
    <x v="41"/>
    <s v="Charleston"/>
    <x v="4"/>
    <n v="35"/>
    <n v="225"/>
    <x v="122"/>
    <n v="31500"/>
    <n v="0.4"/>
    <x v="0"/>
    <x v="7"/>
    <x v="1"/>
    <n v="350"/>
    <n v="140"/>
    <n v="210"/>
    <x v="0"/>
  </r>
  <r>
    <x v="3"/>
    <n v="1185732"/>
    <x v="394"/>
    <x v="0"/>
    <x v="41"/>
    <s v="Charleston"/>
    <x v="5"/>
    <n v="40"/>
    <n v="300"/>
    <x v="150"/>
    <n v="48000"/>
    <n v="0.4"/>
    <x v="0"/>
    <x v="7"/>
    <x v="1"/>
    <n v="400"/>
    <n v="160"/>
    <n v="240"/>
    <x v="0"/>
  </r>
  <r>
    <x v="3"/>
    <n v="1185732"/>
    <x v="423"/>
    <x v="0"/>
    <x v="41"/>
    <s v="Charleston"/>
    <x v="0"/>
    <n v="44.999999999999993"/>
    <n v="425"/>
    <x v="633"/>
    <n v="76499.999999999985"/>
    <n v="0.4"/>
    <x v="0"/>
    <x v="8"/>
    <x v="1"/>
    <n v="449.99999999999994"/>
    <n v="179.99999999999997"/>
    <n v="269.99999999999994"/>
    <x v="0"/>
  </r>
  <r>
    <x v="3"/>
    <n v="1185732"/>
    <x v="423"/>
    <x v="0"/>
    <x v="41"/>
    <s v="Charleston"/>
    <x v="1"/>
    <n v="35"/>
    <n v="275"/>
    <x v="119"/>
    <n v="38500"/>
    <n v="0.4"/>
    <x v="0"/>
    <x v="8"/>
    <x v="1"/>
    <n v="350"/>
    <n v="140"/>
    <n v="210"/>
    <x v="0"/>
  </r>
  <r>
    <x v="3"/>
    <n v="1185732"/>
    <x v="423"/>
    <x v="0"/>
    <x v="41"/>
    <s v="Charleston"/>
    <x v="2"/>
    <n v="35"/>
    <n v="175"/>
    <x v="183"/>
    <n v="24500"/>
    <n v="0.4"/>
    <x v="0"/>
    <x v="8"/>
    <x v="1"/>
    <n v="350"/>
    <n v="140"/>
    <n v="210"/>
    <x v="0"/>
  </r>
  <r>
    <x v="3"/>
    <n v="1185732"/>
    <x v="423"/>
    <x v="0"/>
    <x v="41"/>
    <s v="Charleston"/>
    <x v="3"/>
    <n v="35"/>
    <n v="175"/>
    <x v="183"/>
    <n v="24500"/>
    <n v="0.4"/>
    <x v="0"/>
    <x v="8"/>
    <x v="1"/>
    <n v="350"/>
    <n v="140"/>
    <n v="210"/>
    <x v="0"/>
  </r>
  <r>
    <x v="3"/>
    <n v="1185732"/>
    <x v="423"/>
    <x v="0"/>
    <x v="41"/>
    <s v="Charleston"/>
    <x v="4"/>
    <n v="44.999999999999993"/>
    <n v="175"/>
    <x v="460"/>
    <n v="31499.999999999996"/>
    <n v="0.4"/>
    <x v="0"/>
    <x v="8"/>
    <x v="1"/>
    <n v="449.99999999999994"/>
    <n v="179.99999999999997"/>
    <n v="269.99999999999994"/>
    <x v="0"/>
  </r>
  <r>
    <x v="0"/>
    <n v="1185732"/>
    <x v="423"/>
    <x v="0"/>
    <x v="41"/>
    <s v="Charleston"/>
    <x v="5"/>
    <n v="49.999999999999986"/>
    <n v="300"/>
    <x v="555"/>
    <n v="59999.999999999993"/>
    <n v="0.4"/>
    <x v="0"/>
    <x v="8"/>
    <x v="1"/>
    <n v="499.99999999999989"/>
    <n v="199.99999999999997"/>
    <n v="299.99999999999989"/>
    <x v="0"/>
  </r>
  <r>
    <x v="0"/>
    <n v="1185732"/>
    <x v="454"/>
    <x v="0"/>
    <x v="41"/>
    <s v="Charleston"/>
    <x v="0"/>
    <n v="44.999999999999993"/>
    <n v="450"/>
    <x v="706"/>
    <n v="81000"/>
    <n v="0.4"/>
    <x v="0"/>
    <x v="9"/>
    <x v="1"/>
    <n v="449.99999999999994"/>
    <n v="180"/>
    <n v="269.99999999999994"/>
    <x v="0"/>
  </r>
  <r>
    <x v="0"/>
    <n v="1185732"/>
    <x v="454"/>
    <x v="0"/>
    <x v="41"/>
    <s v="Charleston"/>
    <x v="1"/>
    <n v="35"/>
    <n v="350"/>
    <x v="208"/>
    <n v="49000"/>
    <n v="0.4"/>
    <x v="0"/>
    <x v="9"/>
    <x v="1"/>
    <n v="350"/>
    <n v="140"/>
    <n v="210"/>
    <x v="0"/>
  </r>
  <r>
    <x v="0"/>
    <n v="1185732"/>
    <x v="454"/>
    <x v="0"/>
    <x v="41"/>
    <s v="Charleston"/>
    <x v="2"/>
    <n v="35"/>
    <n v="295"/>
    <x v="707"/>
    <n v="41300"/>
    <n v="0.4"/>
    <x v="0"/>
    <x v="9"/>
    <x v="1"/>
    <n v="350"/>
    <n v="140"/>
    <n v="210"/>
    <x v="0"/>
  </r>
  <r>
    <x v="0"/>
    <n v="1185732"/>
    <x v="454"/>
    <x v="0"/>
    <x v="41"/>
    <s v="Charleston"/>
    <x v="3"/>
    <n v="40"/>
    <n v="325"/>
    <x v="197"/>
    <n v="52000"/>
    <n v="0.4"/>
    <x v="0"/>
    <x v="9"/>
    <x v="1"/>
    <n v="400"/>
    <n v="160"/>
    <n v="240"/>
    <x v="0"/>
  </r>
  <r>
    <x v="0"/>
    <n v="1185732"/>
    <x v="454"/>
    <x v="0"/>
    <x v="41"/>
    <s v="Charleston"/>
    <x v="4"/>
    <n v="65"/>
    <n v="300"/>
    <x v="214"/>
    <n v="78000"/>
    <n v="0.4"/>
    <x v="0"/>
    <x v="9"/>
    <x v="1"/>
    <n v="650"/>
    <n v="260"/>
    <n v="390"/>
    <x v="0"/>
  </r>
  <r>
    <x v="0"/>
    <n v="1185732"/>
    <x v="454"/>
    <x v="0"/>
    <x v="41"/>
    <s v="Charleston"/>
    <x v="5"/>
    <n v="70"/>
    <n v="400"/>
    <x v="58"/>
    <n v="112000"/>
    <n v="0.4"/>
    <x v="0"/>
    <x v="9"/>
    <x v="1"/>
    <n v="700"/>
    <n v="280"/>
    <n v="420"/>
    <x v="0"/>
  </r>
  <r>
    <x v="0"/>
    <n v="1185732"/>
    <x v="483"/>
    <x v="0"/>
    <x v="41"/>
    <s v="Charleston"/>
    <x v="0"/>
    <n v="65"/>
    <n v="650"/>
    <x v="108"/>
    <n v="169000"/>
    <n v="0.4"/>
    <x v="0"/>
    <x v="10"/>
    <x v="1"/>
    <n v="650"/>
    <n v="260"/>
    <n v="390"/>
    <x v="0"/>
  </r>
  <r>
    <x v="0"/>
    <n v="1185732"/>
    <x v="483"/>
    <x v="0"/>
    <x v="41"/>
    <s v="Charleston"/>
    <x v="1"/>
    <n v="55.000000000000007"/>
    <n v="450"/>
    <x v="173"/>
    <n v="99000.000000000015"/>
    <n v="0.4"/>
    <x v="0"/>
    <x v="10"/>
    <x v="1"/>
    <n v="550.00000000000011"/>
    <n v="220.00000000000003"/>
    <n v="330"/>
    <x v="0"/>
  </r>
  <r>
    <x v="3"/>
    <n v="1185732"/>
    <x v="483"/>
    <x v="0"/>
    <x v="41"/>
    <s v="Charleston"/>
    <x v="2"/>
    <n v="55.000000000000007"/>
    <n v="400"/>
    <x v="139"/>
    <n v="88000.000000000015"/>
    <n v="0.4"/>
    <x v="0"/>
    <x v="10"/>
    <x v="1"/>
    <n v="550.00000000000011"/>
    <n v="220.00000000000003"/>
    <n v="330"/>
    <x v="0"/>
  </r>
  <r>
    <x v="0"/>
    <n v="1185732"/>
    <x v="483"/>
    <x v="0"/>
    <x v="41"/>
    <s v="Charleston"/>
    <x v="3"/>
    <n v="55.000000000000007"/>
    <n v="350"/>
    <x v="137"/>
    <n v="77000.000000000015"/>
    <n v="0.4"/>
    <x v="0"/>
    <x v="10"/>
    <x v="1"/>
    <n v="550.00000000000011"/>
    <n v="220.00000000000003"/>
    <n v="330.00000000000006"/>
    <x v="0"/>
  </r>
  <r>
    <x v="0"/>
    <n v="1185732"/>
    <x v="483"/>
    <x v="0"/>
    <x v="41"/>
    <s v="Charleston"/>
    <x v="4"/>
    <n v="65"/>
    <n v="350"/>
    <x v="157"/>
    <n v="91000"/>
    <n v="0.4"/>
    <x v="0"/>
    <x v="10"/>
    <x v="1"/>
    <n v="650"/>
    <n v="260"/>
    <n v="390"/>
    <x v="0"/>
  </r>
  <r>
    <x v="0"/>
    <n v="1185732"/>
    <x v="483"/>
    <x v="0"/>
    <x v="41"/>
    <s v="Charleston"/>
    <x v="5"/>
    <n v="70"/>
    <n v="450"/>
    <x v="39"/>
    <n v="126000"/>
    <n v="0.4"/>
    <x v="0"/>
    <x v="10"/>
    <x v="1"/>
    <n v="700"/>
    <n v="280"/>
    <n v="420"/>
    <x v="0"/>
  </r>
  <r>
    <x v="0"/>
    <n v="1185732"/>
    <x v="188"/>
    <x v="0"/>
    <x v="41"/>
    <s v="Charleston"/>
    <x v="0"/>
    <n v="35"/>
    <n v="425"/>
    <x v="159"/>
    <n v="59500"/>
    <n v="0.4"/>
    <x v="0"/>
    <x v="0"/>
    <x v="1"/>
    <n v="350"/>
    <n v="140"/>
    <n v="210"/>
    <x v="0"/>
  </r>
  <r>
    <x v="0"/>
    <n v="1185732"/>
    <x v="188"/>
    <x v="0"/>
    <x v="41"/>
    <s v="Charleston"/>
    <x v="1"/>
    <n v="35"/>
    <n v="225"/>
    <x v="122"/>
    <n v="27562.5"/>
    <n v="0.35"/>
    <x v="0"/>
    <x v="0"/>
    <x v="1"/>
    <n v="350"/>
    <n v="122.5"/>
    <n v="227.5"/>
    <x v="0"/>
  </r>
  <r>
    <x v="0"/>
    <n v="1185732"/>
    <x v="188"/>
    <x v="0"/>
    <x v="41"/>
    <s v="Charleston"/>
    <x v="2"/>
    <n v="25.000000000000007"/>
    <n v="225"/>
    <x v="667"/>
    <n v="19687.500000000004"/>
    <n v="0.35"/>
    <x v="0"/>
    <x v="0"/>
    <x v="1"/>
    <n v="250.00000000000006"/>
    <n v="87.500000000000014"/>
    <n v="162.50000000000006"/>
    <x v="0"/>
  </r>
  <r>
    <x v="0"/>
    <n v="1185732"/>
    <x v="188"/>
    <x v="0"/>
    <x v="41"/>
    <s v="Charleston"/>
    <x v="3"/>
    <n v="30"/>
    <n v="75"/>
    <x v="363"/>
    <n v="7874.9999999999991"/>
    <n v="0.35"/>
    <x v="0"/>
    <x v="0"/>
    <x v="1"/>
    <n v="300"/>
    <n v="104.99999999999999"/>
    <n v="195"/>
    <x v="0"/>
  </r>
  <r>
    <x v="0"/>
    <n v="1185732"/>
    <x v="188"/>
    <x v="0"/>
    <x v="41"/>
    <s v="Charleston"/>
    <x v="4"/>
    <n v="45"/>
    <n v="125"/>
    <x v="182"/>
    <n v="16875"/>
    <n v="0.3"/>
    <x v="0"/>
    <x v="0"/>
    <x v="1"/>
    <n v="450"/>
    <n v="135"/>
    <n v="315"/>
    <x v="0"/>
  </r>
  <r>
    <x v="0"/>
    <n v="1185732"/>
    <x v="188"/>
    <x v="0"/>
    <x v="41"/>
    <s v="Charleston"/>
    <x v="5"/>
    <n v="35"/>
    <n v="225"/>
    <x v="122"/>
    <n v="23625"/>
    <n v="0.3"/>
    <x v="0"/>
    <x v="0"/>
    <x v="1"/>
    <n v="350"/>
    <n v="105"/>
    <n v="245"/>
    <x v="0"/>
  </r>
  <r>
    <x v="0"/>
    <n v="1185732"/>
    <x v="696"/>
    <x v="0"/>
    <x v="41"/>
    <s v="Charleston"/>
    <x v="0"/>
    <n v="35"/>
    <n v="475"/>
    <x v="158"/>
    <n v="66500"/>
    <n v="0.4"/>
    <x v="0"/>
    <x v="1"/>
    <x v="1"/>
    <n v="350"/>
    <n v="140"/>
    <n v="210"/>
    <x v="0"/>
  </r>
  <r>
    <x v="3"/>
    <n v="1185732"/>
    <x v="696"/>
    <x v="0"/>
    <x v="41"/>
    <s v="Charleston"/>
    <x v="1"/>
    <n v="35"/>
    <n v="125"/>
    <x v="317"/>
    <n v="15312.499999999998"/>
    <n v="0.35"/>
    <x v="0"/>
    <x v="1"/>
    <x v="1"/>
    <n v="350"/>
    <n v="122.49999999999999"/>
    <n v="227.5"/>
    <x v="0"/>
  </r>
  <r>
    <x v="3"/>
    <n v="1185732"/>
    <x v="696"/>
    <x v="0"/>
    <x v="41"/>
    <s v="Charleston"/>
    <x v="2"/>
    <n v="25.000000000000007"/>
    <n v="175"/>
    <x v="688"/>
    <n v="15312.500000000004"/>
    <n v="0.35"/>
    <x v="0"/>
    <x v="1"/>
    <x v="1"/>
    <n v="250.00000000000009"/>
    <n v="87.500000000000014"/>
    <n v="162.50000000000006"/>
    <x v="0"/>
  </r>
  <r>
    <x v="3"/>
    <n v="1185732"/>
    <x v="696"/>
    <x v="0"/>
    <x v="42"/>
    <s v="Baltimore"/>
    <x v="3"/>
    <n v="30"/>
    <n v="50"/>
    <x v="362"/>
    <n v="5250"/>
    <n v="0.35"/>
    <x v="0"/>
    <x v="1"/>
    <x v="1"/>
    <n v="300"/>
    <n v="105"/>
    <n v="195"/>
    <x v="0"/>
  </r>
  <r>
    <x v="3"/>
    <n v="1185732"/>
    <x v="696"/>
    <x v="0"/>
    <x v="42"/>
    <s v="Baltimore"/>
    <x v="4"/>
    <n v="45"/>
    <n v="125"/>
    <x v="182"/>
    <n v="16875"/>
    <n v="0.3"/>
    <x v="0"/>
    <x v="1"/>
    <x v="1"/>
    <n v="450"/>
    <n v="135"/>
    <n v="315"/>
    <x v="0"/>
  </r>
  <r>
    <x v="3"/>
    <n v="1185732"/>
    <x v="696"/>
    <x v="0"/>
    <x v="42"/>
    <s v="Baltimore"/>
    <x v="5"/>
    <n v="35"/>
    <n v="225"/>
    <x v="122"/>
    <n v="23625"/>
    <n v="0.3"/>
    <x v="0"/>
    <x v="1"/>
    <x v="1"/>
    <n v="350"/>
    <n v="105"/>
    <n v="245"/>
    <x v="0"/>
  </r>
  <r>
    <x v="3"/>
    <n v="1185732"/>
    <x v="225"/>
    <x v="0"/>
    <x v="42"/>
    <s v="Baltimore"/>
    <x v="0"/>
    <n v="35"/>
    <n v="445"/>
    <x v="708"/>
    <n v="62300"/>
    <n v="0.4"/>
    <x v="0"/>
    <x v="2"/>
    <x v="1"/>
    <n v="350"/>
    <n v="140"/>
    <n v="210"/>
    <x v="0"/>
  </r>
  <r>
    <x v="3"/>
    <n v="1185732"/>
    <x v="225"/>
    <x v="0"/>
    <x v="42"/>
    <s v="Baltimore"/>
    <x v="1"/>
    <n v="35"/>
    <n v="150"/>
    <x v="304"/>
    <n v="18375"/>
    <n v="0.35"/>
    <x v="0"/>
    <x v="2"/>
    <x v="1"/>
    <n v="350"/>
    <n v="122.5"/>
    <n v="227.5"/>
    <x v="0"/>
  </r>
  <r>
    <x v="3"/>
    <n v="1185732"/>
    <x v="225"/>
    <x v="0"/>
    <x v="42"/>
    <s v="Baltimore"/>
    <x v="2"/>
    <n v="25.000000000000007"/>
    <n v="175"/>
    <x v="688"/>
    <n v="15312.500000000004"/>
    <n v="0.35"/>
    <x v="0"/>
    <x v="2"/>
    <x v="1"/>
    <n v="250.00000000000009"/>
    <n v="87.500000000000014"/>
    <n v="162.50000000000006"/>
    <x v="0"/>
  </r>
  <r>
    <x v="3"/>
    <n v="1185732"/>
    <x v="225"/>
    <x v="0"/>
    <x v="42"/>
    <s v="Baltimore"/>
    <x v="3"/>
    <n v="30"/>
    <n v="25"/>
    <x v="364"/>
    <n v="2625"/>
    <n v="0.35"/>
    <x v="0"/>
    <x v="2"/>
    <x v="1"/>
    <n v="300"/>
    <n v="105"/>
    <n v="195"/>
    <x v="0"/>
  </r>
  <r>
    <x v="3"/>
    <n v="1185732"/>
    <x v="225"/>
    <x v="0"/>
    <x v="42"/>
    <s v="Baltimore"/>
    <x v="4"/>
    <n v="45"/>
    <n v="75"/>
    <x v="126"/>
    <n v="10125"/>
    <n v="0.3"/>
    <x v="0"/>
    <x v="2"/>
    <x v="1"/>
    <n v="450"/>
    <n v="135"/>
    <n v="315"/>
    <x v="0"/>
  </r>
  <r>
    <x v="3"/>
    <n v="1185732"/>
    <x v="225"/>
    <x v="0"/>
    <x v="42"/>
    <s v="Baltimore"/>
    <x v="5"/>
    <n v="35"/>
    <n v="175"/>
    <x v="183"/>
    <n v="18375"/>
    <n v="0.3"/>
    <x v="0"/>
    <x v="2"/>
    <x v="1"/>
    <n v="350"/>
    <n v="105"/>
    <n v="245"/>
    <x v="0"/>
  </r>
  <r>
    <x v="3"/>
    <n v="1185732"/>
    <x v="244"/>
    <x v="0"/>
    <x v="42"/>
    <s v="Baltimore"/>
    <x v="0"/>
    <n v="35"/>
    <n v="425"/>
    <x v="159"/>
    <n v="59500"/>
    <n v="0.4"/>
    <x v="0"/>
    <x v="3"/>
    <x v="1"/>
    <n v="350"/>
    <n v="140"/>
    <n v="210"/>
    <x v="0"/>
  </r>
  <r>
    <x v="3"/>
    <n v="1185732"/>
    <x v="244"/>
    <x v="0"/>
    <x v="42"/>
    <s v="Baltimore"/>
    <x v="1"/>
    <n v="35"/>
    <n v="125"/>
    <x v="317"/>
    <n v="15312.499999999998"/>
    <n v="0.35"/>
    <x v="0"/>
    <x v="3"/>
    <x v="1"/>
    <n v="350"/>
    <n v="122.49999999999999"/>
    <n v="227.5"/>
    <x v="0"/>
  </r>
  <r>
    <x v="3"/>
    <n v="1185732"/>
    <x v="244"/>
    <x v="0"/>
    <x v="42"/>
    <s v="Baltimore"/>
    <x v="2"/>
    <n v="25.000000000000007"/>
    <n v="125"/>
    <x v="693"/>
    <n v="10937.500000000002"/>
    <n v="0.35"/>
    <x v="0"/>
    <x v="3"/>
    <x v="1"/>
    <n v="250.00000000000006"/>
    <n v="87.500000000000014"/>
    <n v="162.50000000000006"/>
    <x v="0"/>
  </r>
  <r>
    <x v="3"/>
    <n v="1185732"/>
    <x v="244"/>
    <x v="0"/>
    <x v="42"/>
    <s v="Baltimore"/>
    <x v="3"/>
    <n v="30"/>
    <n v="50"/>
    <x v="362"/>
    <n v="5250"/>
    <n v="0.35"/>
    <x v="0"/>
    <x v="3"/>
    <x v="1"/>
    <n v="300"/>
    <n v="105"/>
    <n v="195"/>
    <x v="0"/>
  </r>
  <r>
    <x v="3"/>
    <n v="1185732"/>
    <x v="244"/>
    <x v="0"/>
    <x v="42"/>
    <s v="Baltimore"/>
    <x v="4"/>
    <n v="45"/>
    <n v="50"/>
    <x v="363"/>
    <n v="6750"/>
    <n v="0.3"/>
    <x v="0"/>
    <x v="3"/>
    <x v="1"/>
    <n v="450"/>
    <n v="135"/>
    <n v="315"/>
    <x v="0"/>
  </r>
  <r>
    <x v="3"/>
    <n v="1185732"/>
    <x v="244"/>
    <x v="0"/>
    <x v="42"/>
    <s v="Baltimore"/>
    <x v="5"/>
    <n v="35"/>
    <n v="200"/>
    <x v="136"/>
    <n v="21000"/>
    <n v="0.3"/>
    <x v="0"/>
    <x v="3"/>
    <x v="1"/>
    <n v="350"/>
    <n v="105"/>
    <n v="245"/>
    <x v="0"/>
  </r>
  <r>
    <x v="3"/>
    <n v="1185732"/>
    <x v="273"/>
    <x v="0"/>
    <x v="42"/>
    <s v="Baltimore"/>
    <x v="0"/>
    <n v="49.999999999999993"/>
    <n v="470"/>
    <x v="709"/>
    <n v="94000"/>
    <n v="0.4"/>
    <x v="0"/>
    <x v="4"/>
    <x v="1"/>
    <n v="499.99999999999994"/>
    <n v="200"/>
    <n v="299.99999999999994"/>
    <x v="0"/>
  </r>
  <r>
    <x v="3"/>
    <n v="1185732"/>
    <x v="273"/>
    <x v="0"/>
    <x v="42"/>
    <s v="Baltimore"/>
    <x v="1"/>
    <n v="45"/>
    <n v="175"/>
    <x v="122"/>
    <n v="27562.5"/>
    <n v="0.35"/>
    <x v="0"/>
    <x v="4"/>
    <x v="1"/>
    <n v="450"/>
    <n v="157.5"/>
    <n v="292.5"/>
    <x v="0"/>
  </r>
  <r>
    <x v="3"/>
    <n v="1185732"/>
    <x v="273"/>
    <x v="0"/>
    <x v="42"/>
    <s v="Baltimore"/>
    <x v="2"/>
    <n v="40"/>
    <n v="150"/>
    <x v="129"/>
    <n v="21000"/>
    <n v="0.35"/>
    <x v="0"/>
    <x v="4"/>
    <x v="1"/>
    <n v="400"/>
    <n v="140"/>
    <n v="260"/>
    <x v="0"/>
  </r>
  <r>
    <x v="3"/>
    <n v="1185732"/>
    <x v="273"/>
    <x v="0"/>
    <x v="42"/>
    <s v="Baltimore"/>
    <x v="3"/>
    <n v="40"/>
    <n v="100"/>
    <x v="123"/>
    <n v="14000"/>
    <n v="0.35"/>
    <x v="0"/>
    <x v="4"/>
    <x v="1"/>
    <n v="400"/>
    <n v="140"/>
    <n v="260"/>
    <x v="0"/>
  </r>
  <r>
    <x v="3"/>
    <n v="1185732"/>
    <x v="273"/>
    <x v="0"/>
    <x v="42"/>
    <s v="Baltimore"/>
    <x v="4"/>
    <n v="49.999999999999993"/>
    <n v="125"/>
    <x v="399"/>
    <n v="18749.999999999996"/>
    <n v="0.3"/>
    <x v="0"/>
    <x v="4"/>
    <x v="1"/>
    <n v="499.99999999999994"/>
    <n v="149.99999999999997"/>
    <n v="350"/>
    <x v="0"/>
  </r>
  <r>
    <x v="3"/>
    <n v="1185732"/>
    <x v="273"/>
    <x v="0"/>
    <x v="42"/>
    <s v="Baltimore"/>
    <x v="5"/>
    <n v="54.999999999999993"/>
    <n v="250"/>
    <x v="371"/>
    <n v="41249.999999999993"/>
    <n v="0.3"/>
    <x v="0"/>
    <x v="4"/>
    <x v="1"/>
    <n v="549.99999999999989"/>
    <n v="164.99999999999997"/>
    <n v="384.99999999999989"/>
    <x v="0"/>
  </r>
  <r>
    <x v="3"/>
    <n v="1185732"/>
    <x v="306"/>
    <x v="0"/>
    <x v="42"/>
    <s v="Baltimore"/>
    <x v="0"/>
    <n v="49.999999999999993"/>
    <n v="500"/>
    <x v="616"/>
    <n v="100000"/>
    <n v="0.4"/>
    <x v="0"/>
    <x v="11"/>
    <x v="1"/>
    <n v="499.99999999999994"/>
    <n v="200"/>
    <n v="299.99999999999994"/>
    <x v="0"/>
  </r>
  <r>
    <x v="3"/>
    <n v="1185732"/>
    <x v="306"/>
    <x v="0"/>
    <x v="42"/>
    <s v="Baltimore"/>
    <x v="1"/>
    <n v="45"/>
    <n v="250"/>
    <x v="128"/>
    <n v="39375"/>
    <n v="0.35"/>
    <x v="0"/>
    <x v="11"/>
    <x v="1"/>
    <n v="450"/>
    <n v="157.5"/>
    <n v="292.5"/>
    <x v="0"/>
  </r>
  <r>
    <x v="0"/>
    <n v="1185732"/>
    <x v="306"/>
    <x v="0"/>
    <x v="42"/>
    <s v="Baltimore"/>
    <x v="2"/>
    <n v="40"/>
    <n v="175"/>
    <x v="136"/>
    <n v="24500"/>
    <n v="0.35"/>
    <x v="0"/>
    <x v="11"/>
    <x v="1"/>
    <n v="400"/>
    <n v="140"/>
    <n v="260"/>
    <x v="0"/>
  </r>
  <r>
    <x v="0"/>
    <n v="1185732"/>
    <x v="306"/>
    <x v="0"/>
    <x v="42"/>
    <s v="Baltimore"/>
    <x v="3"/>
    <n v="40"/>
    <n v="150"/>
    <x v="129"/>
    <n v="21000"/>
    <n v="0.35"/>
    <x v="0"/>
    <x v="11"/>
    <x v="1"/>
    <n v="400"/>
    <n v="140"/>
    <n v="260"/>
    <x v="0"/>
  </r>
  <r>
    <x v="0"/>
    <n v="1185732"/>
    <x v="306"/>
    <x v="0"/>
    <x v="42"/>
    <s v="Baltimore"/>
    <x v="4"/>
    <n v="49.999999999999993"/>
    <n v="150"/>
    <x v="370"/>
    <n v="22499.999999999996"/>
    <n v="0.3"/>
    <x v="0"/>
    <x v="11"/>
    <x v="1"/>
    <n v="499.99999999999989"/>
    <n v="149.99999999999997"/>
    <n v="349.99999999999989"/>
    <x v="0"/>
  </r>
  <r>
    <x v="0"/>
    <n v="1185732"/>
    <x v="306"/>
    <x v="0"/>
    <x v="42"/>
    <s v="Baltimore"/>
    <x v="5"/>
    <n v="54.999999999999993"/>
    <n v="300"/>
    <x v="212"/>
    <n v="49499.999999999993"/>
    <n v="0.3"/>
    <x v="0"/>
    <x v="11"/>
    <x v="1"/>
    <n v="549.99999999999989"/>
    <n v="164.99999999999997"/>
    <n v="384.99999999999989"/>
    <x v="0"/>
  </r>
  <r>
    <x v="0"/>
    <n v="1185732"/>
    <x v="334"/>
    <x v="0"/>
    <x v="42"/>
    <s v="Baltimore"/>
    <x v="0"/>
    <n v="49.999999999999993"/>
    <n v="525"/>
    <x v="710"/>
    <n v="104999.99999999999"/>
    <n v="0.4"/>
    <x v="0"/>
    <x v="5"/>
    <x v="1"/>
    <n v="499.99999999999989"/>
    <n v="199.99999999999997"/>
    <n v="299.99999999999989"/>
    <x v="0"/>
  </r>
  <r>
    <x v="2"/>
    <n v="1185732"/>
    <x v="334"/>
    <x v="0"/>
    <x v="42"/>
    <s v="Baltimore"/>
    <x v="1"/>
    <n v="45"/>
    <n v="275"/>
    <x v="118"/>
    <n v="43312.5"/>
    <n v="0.35"/>
    <x v="0"/>
    <x v="5"/>
    <x v="1"/>
    <n v="450"/>
    <n v="157.5"/>
    <n v="292.5"/>
    <x v="0"/>
  </r>
  <r>
    <x v="2"/>
    <n v="1185732"/>
    <x v="334"/>
    <x v="0"/>
    <x v="42"/>
    <s v="Baltimore"/>
    <x v="2"/>
    <n v="40"/>
    <n v="200"/>
    <x v="135"/>
    <n v="28000"/>
    <n v="0.35"/>
    <x v="0"/>
    <x v="5"/>
    <x v="1"/>
    <n v="400"/>
    <n v="140"/>
    <n v="260"/>
    <x v="0"/>
  </r>
  <r>
    <x v="2"/>
    <n v="1185732"/>
    <x v="334"/>
    <x v="0"/>
    <x v="42"/>
    <s v="Baltimore"/>
    <x v="3"/>
    <n v="40"/>
    <n v="150"/>
    <x v="129"/>
    <n v="21000"/>
    <n v="0.35"/>
    <x v="0"/>
    <x v="5"/>
    <x v="1"/>
    <n v="400"/>
    <n v="140"/>
    <n v="260"/>
    <x v="0"/>
  </r>
  <r>
    <x v="2"/>
    <n v="1185732"/>
    <x v="334"/>
    <x v="0"/>
    <x v="42"/>
    <s v="Baltimore"/>
    <x v="4"/>
    <n v="49.999999999999993"/>
    <n v="175"/>
    <x v="396"/>
    <n v="26249.999999999996"/>
    <n v="0.3"/>
    <x v="0"/>
    <x v="5"/>
    <x v="1"/>
    <n v="499.99999999999994"/>
    <n v="149.99999999999997"/>
    <n v="349.99999999999994"/>
    <x v="0"/>
  </r>
  <r>
    <x v="2"/>
    <n v="1185732"/>
    <x v="334"/>
    <x v="0"/>
    <x v="42"/>
    <s v="Baltimore"/>
    <x v="5"/>
    <n v="54.999999999999993"/>
    <n v="350"/>
    <x v="239"/>
    <n v="57749.999999999993"/>
    <n v="0.3"/>
    <x v="0"/>
    <x v="5"/>
    <x v="1"/>
    <n v="549.99999999999989"/>
    <n v="164.99999999999997"/>
    <n v="384.99999999999994"/>
    <x v="0"/>
  </r>
  <r>
    <x v="2"/>
    <n v="1185732"/>
    <x v="366"/>
    <x v="0"/>
    <x v="42"/>
    <s v="Baltimore"/>
    <x v="0"/>
    <n v="49.999999999999993"/>
    <n v="500"/>
    <x v="616"/>
    <n v="100000"/>
    <n v="0.4"/>
    <x v="0"/>
    <x v="6"/>
    <x v="1"/>
    <n v="499.99999999999994"/>
    <n v="200"/>
    <n v="299.99999999999994"/>
    <x v="0"/>
  </r>
  <r>
    <x v="2"/>
    <n v="1185732"/>
    <x v="366"/>
    <x v="0"/>
    <x v="42"/>
    <s v="Baltimore"/>
    <x v="1"/>
    <n v="45"/>
    <n v="275"/>
    <x v="118"/>
    <n v="43312.5"/>
    <n v="0.35"/>
    <x v="0"/>
    <x v="6"/>
    <x v="1"/>
    <n v="450"/>
    <n v="157.5"/>
    <n v="292.5"/>
    <x v="0"/>
  </r>
  <r>
    <x v="2"/>
    <n v="1185732"/>
    <x v="366"/>
    <x v="0"/>
    <x v="42"/>
    <s v="Baltimore"/>
    <x v="2"/>
    <n v="40"/>
    <n v="200"/>
    <x v="135"/>
    <n v="28000"/>
    <n v="0.35"/>
    <x v="0"/>
    <x v="6"/>
    <x v="1"/>
    <n v="400"/>
    <n v="140"/>
    <n v="260"/>
    <x v="0"/>
  </r>
  <r>
    <x v="2"/>
    <n v="1185732"/>
    <x v="366"/>
    <x v="0"/>
    <x v="42"/>
    <s v="Baltimore"/>
    <x v="3"/>
    <n v="40"/>
    <n v="150"/>
    <x v="129"/>
    <n v="21000"/>
    <n v="0.35"/>
    <x v="0"/>
    <x v="6"/>
    <x v="1"/>
    <n v="400"/>
    <n v="140"/>
    <n v="260"/>
    <x v="0"/>
  </r>
  <r>
    <x v="2"/>
    <n v="1185732"/>
    <x v="366"/>
    <x v="0"/>
    <x v="42"/>
    <s v="Baltimore"/>
    <x v="4"/>
    <n v="49.999999999999993"/>
    <n v="125"/>
    <x v="399"/>
    <n v="18749.999999999996"/>
    <n v="0.3"/>
    <x v="0"/>
    <x v="6"/>
    <x v="1"/>
    <n v="499.99999999999994"/>
    <n v="149.99999999999997"/>
    <n v="350"/>
    <x v="0"/>
  </r>
  <r>
    <x v="2"/>
    <n v="1185732"/>
    <x v="366"/>
    <x v="0"/>
    <x v="42"/>
    <s v="Baltimore"/>
    <x v="5"/>
    <n v="54.999999999999993"/>
    <n v="300"/>
    <x v="212"/>
    <n v="49499.999999999993"/>
    <n v="0.3"/>
    <x v="0"/>
    <x v="6"/>
    <x v="1"/>
    <n v="549.99999999999989"/>
    <n v="164.99999999999997"/>
    <n v="384.99999999999989"/>
    <x v="0"/>
  </r>
  <r>
    <x v="2"/>
    <n v="1185732"/>
    <x v="396"/>
    <x v="0"/>
    <x v="42"/>
    <s v="Baltimore"/>
    <x v="0"/>
    <n v="49.999999999999993"/>
    <n v="425"/>
    <x v="383"/>
    <n v="85000"/>
    <n v="0.4"/>
    <x v="0"/>
    <x v="7"/>
    <x v="1"/>
    <n v="499.99999999999994"/>
    <n v="200"/>
    <n v="299.99999999999994"/>
    <x v="0"/>
  </r>
  <r>
    <x v="2"/>
    <n v="1185732"/>
    <x v="396"/>
    <x v="0"/>
    <x v="42"/>
    <s v="Baltimore"/>
    <x v="1"/>
    <n v="45"/>
    <n v="225"/>
    <x v="179"/>
    <n v="35437.5"/>
    <n v="0.35"/>
    <x v="0"/>
    <x v="7"/>
    <x v="1"/>
    <n v="450"/>
    <n v="157.5"/>
    <n v="292.5"/>
    <x v="0"/>
  </r>
  <r>
    <x v="2"/>
    <n v="1185732"/>
    <x v="396"/>
    <x v="0"/>
    <x v="42"/>
    <s v="Baltimore"/>
    <x v="2"/>
    <n v="40"/>
    <n v="125"/>
    <x v="120"/>
    <n v="17500"/>
    <n v="0.35"/>
    <x v="0"/>
    <x v="7"/>
    <x v="1"/>
    <n v="400"/>
    <n v="140"/>
    <n v="260"/>
    <x v="0"/>
  </r>
  <r>
    <x v="2"/>
    <n v="1185732"/>
    <x v="396"/>
    <x v="0"/>
    <x v="42"/>
    <s v="Baltimore"/>
    <x v="3"/>
    <n v="40"/>
    <n v="100"/>
    <x v="123"/>
    <n v="14000"/>
    <n v="0.35"/>
    <x v="0"/>
    <x v="7"/>
    <x v="1"/>
    <n v="400"/>
    <n v="140"/>
    <n v="260"/>
    <x v="0"/>
  </r>
  <r>
    <x v="2"/>
    <n v="1185732"/>
    <x v="396"/>
    <x v="0"/>
    <x v="42"/>
    <s v="Baltimore"/>
    <x v="4"/>
    <n v="49.999999999999993"/>
    <n v="100"/>
    <x v="367"/>
    <n v="14999.999999999996"/>
    <n v="0.3"/>
    <x v="0"/>
    <x v="7"/>
    <x v="1"/>
    <n v="499.99999999999994"/>
    <n v="149.99999999999997"/>
    <n v="350"/>
    <x v="0"/>
  </r>
  <r>
    <x v="2"/>
    <n v="1185732"/>
    <x v="396"/>
    <x v="0"/>
    <x v="42"/>
    <s v="Baltimore"/>
    <x v="5"/>
    <n v="54.999999999999993"/>
    <n v="200"/>
    <x v="391"/>
    <n v="32999.999999999993"/>
    <n v="0.3"/>
    <x v="0"/>
    <x v="7"/>
    <x v="1"/>
    <n v="549.99999999999989"/>
    <n v="164.99999999999997"/>
    <n v="385"/>
    <x v="0"/>
  </r>
  <r>
    <x v="2"/>
    <n v="1185732"/>
    <x v="428"/>
    <x v="0"/>
    <x v="42"/>
    <s v="Baltimore"/>
    <x v="0"/>
    <n v="54.999999999999993"/>
    <n v="375"/>
    <x v="213"/>
    <n v="82500"/>
    <n v="0.4"/>
    <x v="0"/>
    <x v="8"/>
    <x v="1"/>
    <n v="549.99999999999989"/>
    <n v="220"/>
    <n v="329.99999999999994"/>
    <x v="0"/>
  </r>
  <r>
    <x v="2"/>
    <n v="1185732"/>
    <x v="428"/>
    <x v="0"/>
    <x v="42"/>
    <s v="Baltimore"/>
    <x v="1"/>
    <n v="50"/>
    <n v="200"/>
    <x v="124"/>
    <n v="35000"/>
    <n v="0.35"/>
    <x v="0"/>
    <x v="8"/>
    <x v="1"/>
    <n v="500"/>
    <n v="175"/>
    <n v="325"/>
    <x v="0"/>
  </r>
  <r>
    <x v="2"/>
    <n v="1185732"/>
    <x v="428"/>
    <x v="0"/>
    <x v="42"/>
    <s v="Baltimore"/>
    <x v="2"/>
    <n v="50"/>
    <n v="100"/>
    <x v="120"/>
    <n v="17500"/>
    <n v="0.35"/>
    <x v="0"/>
    <x v="8"/>
    <x v="1"/>
    <n v="500"/>
    <n v="175"/>
    <n v="325"/>
    <x v="0"/>
  </r>
  <r>
    <x v="0"/>
    <n v="1185732"/>
    <x v="428"/>
    <x v="0"/>
    <x v="42"/>
    <s v="Baltimore"/>
    <x v="3"/>
    <n v="50"/>
    <n v="75"/>
    <x v="309"/>
    <n v="13125"/>
    <n v="0.35"/>
    <x v="0"/>
    <x v="8"/>
    <x v="1"/>
    <n v="500"/>
    <n v="175"/>
    <n v="325"/>
    <x v="0"/>
  </r>
  <r>
    <x v="0"/>
    <n v="1185732"/>
    <x v="428"/>
    <x v="0"/>
    <x v="42"/>
    <s v="Baltimore"/>
    <x v="4"/>
    <n v="60"/>
    <n v="75"/>
    <x v="187"/>
    <n v="13500"/>
    <n v="0.3"/>
    <x v="0"/>
    <x v="8"/>
    <x v="1"/>
    <n v="600"/>
    <n v="180"/>
    <n v="420"/>
    <x v="0"/>
  </r>
  <r>
    <x v="0"/>
    <n v="1185732"/>
    <x v="428"/>
    <x v="0"/>
    <x v="42"/>
    <s v="Baltimore"/>
    <x v="5"/>
    <n v="64.999999999999986"/>
    <n v="200"/>
    <x v="711"/>
    <n v="38999.999999999993"/>
    <n v="0.3"/>
    <x v="0"/>
    <x v="8"/>
    <x v="1"/>
    <n v="649.99999999999989"/>
    <n v="194.99999999999997"/>
    <n v="454.99999999999983"/>
    <x v="0"/>
  </r>
  <r>
    <x v="0"/>
    <n v="1185732"/>
    <x v="458"/>
    <x v="0"/>
    <x v="42"/>
    <s v="Baltimore"/>
    <x v="0"/>
    <n v="60"/>
    <n v="350"/>
    <x v="195"/>
    <n v="84000"/>
    <n v="0.4"/>
    <x v="0"/>
    <x v="9"/>
    <x v="1"/>
    <n v="600"/>
    <n v="240"/>
    <n v="360"/>
    <x v="0"/>
  </r>
  <r>
    <x v="0"/>
    <n v="1185732"/>
    <x v="458"/>
    <x v="0"/>
    <x v="42"/>
    <s v="Baltimore"/>
    <x v="1"/>
    <n v="50"/>
    <n v="175"/>
    <x v="132"/>
    <n v="30624.999999999996"/>
    <n v="0.35"/>
    <x v="0"/>
    <x v="9"/>
    <x v="1"/>
    <n v="500"/>
    <n v="174.99999999999997"/>
    <n v="325"/>
    <x v="0"/>
  </r>
  <r>
    <x v="0"/>
    <n v="1185732"/>
    <x v="458"/>
    <x v="0"/>
    <x v="42"/>
    <s v="Baltimore"/>
    <x v="2"/>
    <n v="50"/>
    <n v="170"/>
    <x v="491"/>
    <n v="29749.999999999996"/>
    <n v="0.35"/>
    <x v="0"/>
    <x v="9"/>
    <x v="1"/>
    <n v="500"/>
    <n v="174.99999999999997"/>
    <n v="325"/>
    <x v="0"/>
  </r>
  <r>
    <x v="0"/>
    <n v="1185732"/>
    <x v="458"/>
    <x v="0"/>
    <x v="42"/>
    <s v="Baltimore"/>
    <x v="3"/>
    <n v="50"/>
    <n v="150"/>
    <x v="127"/>
    <n v="26250"/>
    <n v="0.35"/>
    <x v="0"/>
    <x v="9"/>
    <x v="1"/>
    <n v="500"/>
    <n v="175"/>
    <n v="325"/>
    <x v="0"/>
  </r>
  <r>
    <x v="0"/>
    <n v="1185732"/>
    <x v="458"/>
    <x v="0"/>
    <x v="42"/>
    <s v="Baltimore"/>
    <x v="4"/>
    <n v="60"/>
    <n v="125"/>
    <x v="127"/>
    <n v="22500"/>
    <n v="0.3"/>
    <x v="0"/>
    <x v="9"/>
    <x v="1"/>
    <n v="600"/>
    <n v="180"/>
    <n v="420"/>
    <x v="0"/>
  </r>
  <r>
    <x v="0"/>
    <n v="1185732"/>
    <x v="458"/>
    <x v="0"/>
    <x v="42"/>
    <s v="Baltimore"/>
    <x v="5"/>
    <n v="64.999999999999986"/>
    <n v="225"/>
    <x v="201"/>
    <n v="43874.999999999993"/>
    <n v="0.3"/>
    <x v="0"/>
    <x v="9"/>
    <x v="1"/>
    <n v="649.99999999999989"/>
    <n v="194.99999999999997"/>
    <n v="454.99999999999989"/>
    <x v="0"/>
  </r>
  <r>
    <x v="0"/>
    <n v="1185732"/>
    <x v="487"/>
    <x v="0"/>
    <x v="42"/>
    <s v="Baltimore"/>
    <x v="0"/>
    <n v="60"/>
    <n v="450"/>
    <x v="51"/>
    <n v="108000"/>
    <n v="0.4"/>
    <x v="0"/>
    <x v="10"/>
    <x v="1"/>
    <n v="600"/>
    <n v="240"/>
    <n v="360"/>
    <x v="0"/>
  </r>
  <r>
    <x v="0"/>
    <n v="1185732"/>
    <x v="487"/>
    <x v="0"/>
    <x v="42"/>
    <s v="Baltimore"/>
    <x v="1"/>
    <n v="50"/>
    <n v="250"/>
    <x v="145"/>
    <n v="43750"/>
    <n v="0.35"/>
    <x v="0"/>
    <x v="10"/>
    <x v="1"/>
    <n v="500"/>
    <n v="175"/>
    <n v="325"/>
    <x v="0"/>
  </r>
  <r>
    <x v="0"/>
    <n v="1185732"/>
    <x v="487"/>
    <x v="0"/>
    <x v="42"/>
    <s v="Baltimore"/>
    <x v="2"/>
    <n v="50"/>
    <n v="225"/>
    <x v="128"/>
    <n v="39375"/>
    <n v="0.35"/>
    <x v="0"/>
    <x v="10"/>
    <x v="1"/>
    <n v="500"/>
    <n v="175"/>
    <n v="325"/>
    <x v="0"/>
  </r>
  <r>
    <x v="0"/>
    <n v="1185732"/>
    <x v="487"/>
    <x v="0"/>
    <x v="42"/>
    <s v="Baltimore"/>
    <x v="3"/>
    <n v="50"/>
    <n v="175"/>
    <x v="132"/>
    <n v="30624.999999999996"/>
    <n v="0.35"/>
    <x v="0"/>
    <x v="10"/>
    <x v="1"/>
    <n v="500"/>
    <n v="174.99999999999997"/>
    <n v="325"/>
    <x v="0"/>
  </r>
  <r>
    <x v="0"/>
    <n v="1185732"/>
    <x v="487"/>
    <x v="0"/>
    <x v="42"/>
    <s v="Baltimore"/>
    <x v="4"/>
    <n v="60"/>
    <n v="175"/>
    <x v="204"/>
    <n v="31500"/>
    <n v="0.3"/>
    <x v="0"/>
    <x v="10"/>
    <x v="1"/>
    <n v="600"/>
    <n v="180"/>
    <n v="420"/>
    <x v="0"/>
  </r>
  <r>
    <x v="0"/>
    <n v="1185732"/>
    <x v="487"/>
    <x v="0"/>
    <x v="42"/>
    <s v="Baltimore"/>
    <x v="5"/>
    <n v="64.999999999999986"/>
    <n v="275"/>
    <x v="409"/>
    <n v="53624.999999999993"/>
    <n v="0.3"/>
    <x v="0"/>
    <x v="10"/>
    <x v="1"/>
    <n v="649.99999999999989"/>
    <n v="194.99999999999997"/>
    <n v="454.99999999999989"/>
    <x v="0"/>
  </r>
  <r>
    <x v="0"/>
    <n v="1185732"/>
    <x v="181"/>
    <x v="0"/>
    <x v="42"/>
    <s v="Baltimore"/>
    <x v="0"/>
    <n v="40"/>
    <n v="525"/>
    <x v="195"/>
    <n v="73500"/>
    <n v="0.35"/>
    <x v="0"/>
    <x v="0"/>
    <x v="1"/>
    <n v="400"/>
    <n v="140"/>
    <n v="260"/>
    <x v="0"/>
  </r>
  <r>
    <x v="0"/>
    <n v="1185732"/>
    <x v="181"/>
    <x v="0"/>
    <x v="42"/>
    <s v="Baltimore"/>
    <x v="1"/>
    <n v="40"/>
    <n v="325"/>
    <x v="197"/>
    <n v="45500"/>
    <n v="0.35"/>
    <x v="0"/>
    <x v="0"/>
    <x v="1"/>
    <n v="400"/>
    <n v="140"/>
    <n v="260"/>
    <x v="0"/>
  </r>
  <r>
    <x v="0"/>
    <n v="1185732"/>
    <x v="181"/>
    <x v="0"/>
    <x v="42"/>
    <s v="Baltimore"/>
    <x v="2"/>
    <n v="30.000000000000004"/>
    <n v="325"/>
    <x v="404"/>
    <n v="39000.000000000007"/>
    <n v="0.4"/>
    <x v="0"/>
    <x v="0"/>
    <x v="1"/>
    <n v="300.00000000000006"/>
    <n v="120.00000000000003"/>
    <n v="180.00000000000003"/>
    <x v="0"/>
  </r>
  <r>
    <x v="0"/>
    <n v="1185732"/>
    <x v="181"/>
    <x v="0"/>
    <x v="42"/>
    <s v="Baltimore"/>
    <x v="3"/>
    <n v="35"/>
    <n v="175"/>
    <x v="183"/>
    <n v="24500"/>
    <n v="0.4"/>
    <x v="0"/>
    <x v="0"/>
    <x v="1"/>
    <n v="350"/>
    <n v="140"/>
    <n v="210"/>
    <x v="0"/>
  </r>
  <r>
    <x v="0"/>
    <n v="1185732"/>
    <x v="181"/>
    <x v="0"/>
    <x v="42"/>
    <s v="Baltimore"/>
    <x v="4"/>
    <n v="50"/>
    <n v="225"/>
    <x v="128"/>
    <n v="33750"/>
    <n v="0.3"/>
    <x v="0"/>
    <x v="0"/>
    <x v="1"/>
    <n v="500"/>
    <n v="150"/>
    <n v="350"/>
    <x v="0"/>
  </r>
  <r>
    <x v="0"/>
    <n v="1185732"/>
    <x v="181"/>
    <x v="0"/>
    <x v="42"/>
    <s v="Baltimore"/>
    <x v="5"/>
    <n v="40"/>
    <n v="325"/>
    <x v="197"/>
    <n v="52000"/>
    <n v="0.4"/>
    <x v="0"/>
    <x v="0"/>
    <x v="1"/>
    <n v="400"/>
    <n v="160"/>
    <n v="240"/>
    <x v="0"/>
  </r>
  <r>
    <x v="0"/>
    <n v="1185732"/>
    <x v="210"/>
    <x v="0"/>
    <x v="42"/>
    <s v="Baltimore"/>
    <x v="0"/>
    <n v="40"/>
    <n v="575"/>
    <x v="328"/>
    <n v="80500"/>
    <n v="0.35"/>
    <x v="0"/>
    <x v="1"/>
    <x v="1"/>
    <n v="400"/>
    <n v="140"/>
    <n v="260"/>
    <x v="0"/>
  </r>
  <r>
    <x v="0"/>
    <n v="1185732"/>
    <x v="210"/>
    <x v="0"/>
    <x v="42"/>
    <s v="Baltimore"/>
    <x v="1"/>
    <n v="40"/>
    <n v="225"/>
    <x v="125"/>
    <n v="31499.999999999996"/>
    <n v="0.35"/>
    <x v="0"/>
    <x v="1"/>
    <x v="1"/>
    <n v="400"/>
    <n v="139.99999999999997"/>
    <n v="260"/>
    <x v="0"/>
  </r>
  <r>
    <x v="0"/>
    <n v="1185732"/>
    <x v="210"/>
    <x v="0"/>
    <x v="42"/>
    <s v="Baltimore"/>
    <x v="2"/>
    <n v="30.000000000000004"/>
    <n v="275"/>
    <x v="190"/>
    <n v="33000.000000000007"/>
    <n v="0.4"/>
    <x v="0"/>
    <x v="1"/>
    <x v="1"/>
    <n v="300.00000000000006"/>
    <n v="120.00000000000003"/>
    <n v="180.00000000000003"/>
    <x v="0"/>
  </r>
  <r>
    <x v="0"/>
    <n v="1185732"/>
    <x v="210"/>
    <x v="0"/>
    <x v="43"/>
    <s v="Wilmington"/>
    <x v="3"/>
    <n v="35"/>
    <n v="150"/>
    <x v="304"/>
    <n v="21000"/>
    <n v="0.4"/>
    <x v="0"/>
    <x v="1"/>
    <x v="1"/>
    <n v="350"/>
    <n v="140"/>
    <n v="210"/>
    <x v="0"/>
  </r>
  <r>
    <x v="0"/>
    <n v="1185732"/>
    <x v="210"/>
    <x v="0"/>
    <x v="43"/>
    <s v="Wilmington"/>
    <x v="4"/>
    <n v="50"/>
    <n v="225"/>
    <x v="128"/>
    <n v="33750"/>
    <n v="0.3"/>
    <x v="0"/>
    <x v="1"/>
    <x v="1"/>
    <n v="500"/>
    <n v="150"/>
    <n v="350"/>
    <x v="0"/>
  </r>
  <r>
    <x v="0"/>
    <n v="1185732"/>
    <x v="210"/>
    <x v="0"/>
    <x v="43"/>
    <s v="Wilmington"/>
    <x v="5"/>
    <n v="40"/>
    <n v="325"/>
    <x v="197"/>
    <n v="52000"/>
    <n v="0.4"/>
    <x v="0"/>
    <x v="1"/>
    <x v="1"/>
    <n v="400"/>
    <n v="160"/>
    <n v="240"/>
    <x v="0"/>
  </r>
  <r>
    <x v="0"/>
    <n v="1185732"/>
    <x v="218"/>
    <x v="0"/>
    <x v="43"/>
    <s v="Wilmington"/>
    <x v="0"/>
    <n v="40"/>
    <n v="545"/>
    <x v="712"/>
    <n v="76300"/>
    <n v="0.35"/>
    <x v="0"/>
    <x v="2"/>
    <x v="1"/>
    <n v="400"/>
    <n v="140"/>
    <n v="260"/>
    <x v="0"/>
  </r>
  <r>
    <x v="0"/>
    <n v="1185732"/>
    <x v="218"/>
    <x v="0"/>
    <x v="43"/>
    <s v="Wilmington"/>
    <x v="1"/>
    <n v="40"/>
    <n v="250"/>
    <x v="124"/>
    <n v="35000"/>
    <n v="0.35"/>
    <x v="0"/>
    <x v="2"/>
    <x v="1"/>
    <n v="400"/>
    <n v="140"/>
    <n v="260"/>
    <x v="0"/>
  </r>
  <r>
    <x v="0"/>
    <n v="1185732"/>
    <x v="218"/>
    <x v="0"/>
    <x v="43"/>
    <s v="Wilmington"/>
    <x v="2"/>
    <n v="30.000000000000004"/>
    <n v="275"/>
    <x v="190"/>
    <n v="33000.000000000007"/>
    <n v="0.4"/>
    <x v="0"/>
    <x v="2"/>
    <x v="1"/>
    <n v="300.00000000000006"/>
    <n v="120.00000000000003"/>
    <n v="180.00000000000003"/>
    <x v="0"/>
  </r>
  <r>
    <x v="0"/>
    <n v="1185732"/>
    <x v="218"/>
    <x v="0"/>
    <x v="43"/>
    <s v="Wilmington"/>
    <x v="3"/>
    <n v="35"/>
    <n v="125"/>
    <x v="317"/>
    <n v="17500"/>
    <n v="0.4"/>
    <x v="0"/>
    <x v="2"/>
    <x v="1"/>
    <n v="350"/>
    <n v="140"/>
    <n v="210"/>
    <x v="0"/>
  </r>
  <r>
    <x v="0"/>
    <n v="1185732"/>
    <x v="218"/>
    <x v="0"/>
    <x v="43"/>
    <s v="Wilmington"/>
    <x v="4"/>
    <n v="50"/>
    <n v="175"/>
    <x v="132"/>
    <n v="26250"/>
    <n v="0.3"/>
    <x v="0"/>
    <x v="2"/>
    <x v="1"/>
    <n v="500"/>
    <n v="150"/>
    <n v="350"/>
    <x v="0"/>
  </r>
  <r>
    <x v="0"/>
    <n v="1185732"/>
    <x v="218"/>
    <x v="0"/>
    <x v="43"/>
    <s v="Wilmington"/>
    <x v="5"/>
    <n v="40"/>
    <n v="275"/>
    <x v="236"/>
    <n v="44000"/>
    <n v="0.4"/>
    <x v="0"/>
    <x v="2"/>
    <x v="1"/>
    <n v="400"/>
    <n v="160"/>
    <n v="240"/>
    <x v="0"/>
  </r>
  <r>
    <x v="0"/>
    <n v="1185732"/>
    <x v="237"/>
    <x v="0"/>
    <x v="43"/>
    <s v="Wilmington"/>
    <x v="0"/>
    <n v="40"/>
    <n v="525"/>
    <x v="195"/>
    <n v="73500"/>
    <n v="0.35"/>
    <x v="0"/>
    <x v="3"/>
    <x v="1"/>
    <n v="400"/>
    <n v="140"/>
    <n v="260"/>
    <x v="0"/>
  </r>
  <r>
    <x v="0"/>
    <n v="1185732"/>
    <x v="237"/>
    <x v="0"/>
    <x v="43"/>
    <s v="Wilmington"/>
    <x v="1"/>
    <n v="40"/>
    <n v="225"/>
    <x v="125"/>
    <n v="31499.999999999996"/>
    <n v="0.35"/>
    <x v="0"/>
    <x v="3"/>
    <x v="1"/>
    <n v="400"/>
    <n v="139.99999999999997"/>
    <n v="260"/>
    <x v="0"/>
  </r>
  <r>
    <x v="0"/>
    <n v="1185732"/>
    <x v="237"/>
    <x v="0"/>
    <x v="43"/>
    <s v="Wilmington"/>
    <x v="2"/>
    <n v="30.000000000000004"/>
    <n v="225"/>
    <x v="311"/>
    <n v="27000.000000000007"/>
    <n v="0.4"/>
    <x v="0"/>
    <x v="3"/>
    <x v="1"/>
    <n v="300.00000000000006"/>
    <n v="120.00000000000003"/>
    <n v="180.00000000000003"/>
    <x v="0"/>
  </r>
  <r>
    <x v="0"/>
    <n v="1185732"/>
    <x v="237"/>
    <x v="0"/>
    <x v="43"/>
    <s v="Wilmington"/>
    <x v="3"/>
    <n v="35"/>
    <n v="150"/>
    <x v="304"/>
    <n v="21000"/>
    <n v="0.4"/>
    <x v="0"/>
    <x v="3"/>
    <x v="1"/>
    <n v="350"/>
    <n v="140"/>
    <n v="210"/>
    <x v="0"/>
  </r>
  <r>
    <x v="0"/>
    <n v="1185732"/>
    <x v="237"/>
    <x v="0"/>
    <x v="43"/>
    <s v="Wilmington"/>
    <x v="4"/>
    <n v="50"/>
    <n v="150"/>
    <x v="127"/>
    <n v="22500"/>
    <n v="0.3"/>
    <x v="0"/>
    <x v="3"/>
    <x v="1"/>
    <n v="500"/>
    <n v="150"/>
    <n v="350"/>
    <x v="0"/>
  </r>
  <r>
    <x v="0"/>
    <n v="1185732"/>
    <x v="237"/>
    <x v="0"/>
    <x v="43"/>
    <s v="Wilmington"/>
    <x v="5"/>
    <n v="40"/>
    <n v="300"/>
    <x v="150"/>
    <n v="48000"/>
    <n v="0.4"/>
    <x v="0"/>
    <x v="3"/>
    <x v="1"/>
    <n v="400"/>
    <n v="160"/>
    <n v="240"/>
    <x v="0"/>
  </r>
  <r>
    <x v="0"/>
    <n v="1185732"/>
    <x v="266"/>
    <x v="0"/>
    <x v="43"/>
    <s v="Wilmington"/>
    <x v="0"/>
    <n v="54.999999999999993"/>
    <n v="570"/>
    <x v="713"/>
    <n v="109724.99999999997"/>
    <n v="0.35"/>
    <x v="0"/>
    <x v="4"/>
    <x v="1"/>
    <n v="549.99999999999989"/>
    <n v="192.49999999999994"/>
    <n v="357.49999999999994"/>
    <x v="0"/>
  </r>
  <r>
    <x v="0"/>
    <n v="1185732"/>
    <x v="266"/>
    <x v="0"/>
    <x v="43"/>
    <s v="Wilmington"/>
    <x v="1"/>
    <n v="50"/>
    <n v="275"/>
    <x v="199"/>
    <n v="48125"/>
    <n v="0.35"/>
    <x v="0"/>
    <x v="4"/>
    <x v="1"/>
    <n v="500"/>
    <n v="175"/>
    <n v="325"/>
    <x v="0"/>
  </r>
  <r>
    <x v="0"/>
    <n v="1185732"/>
    <x v="266"/>
    <x v="0"/>
    <x v="43"/>
    <s v="Wilmington"/>
    <x v="2"/>
    <n v="45"/>
    <n v="300"/>
    <x v="200"/>
    <n v="54000"/>
    <n v="0.4"/>
    <x v="0"/>
    <x v="4"/>
    <x v="1"/>
    <n v="450"/>
    <n v="180"/>
    <n v="270"/>
    <x v="0"/>
  </r>
  <r>
    <x v="0"/>
    <n v="1185732"/>
    <x v="266"/>
    <x v="0"/>
    <x v="43"/>
    <s v="Wilmington"/>
    <x v="3"/>
    <n v="45"/>
    <n v="250"/>
    <x v="128"/>
    <n v="45000"/>
    <n v="0.4"/>
    <x v="0"/>
    <x v="4"/>
    <x v="1"/>
    <n v="450"/>
    <n v="180"/>
    <n v="270"/>
    <x v="0"/>
  </r>
  <r>
    <x v="0"/>
    <n v="1185732"/>
    <x v="266"/>
    <x v="0"/>
    <x v="43"/>
    <s v="Wilmington"/>
    <x v="4"/>
    <n v="54.999999999999993"/>
    <n v="275"/>
    <x v="408"/>
    <n v="45374.999999999993"/>
    <n v="0.3"/>
    <x v="0"/>
    <x v="4"/>
    <x v="1"/>
    <n v="549.99999999999989"/>
    <n v="164.99999999999997"/>
    <n v="384.99999999999989"/>
    <x v="0"/>
  </r>
  <r>
    <x v="0"/>
    <n v="1185732"/>
    <x v="266"/>
    <x v="0"/>
    <x v="43"/>
    <s v="Wilmington"/>
    <x v="5"/>
    <n v="60"/>
    <n v="400"/>
    <x v="49"/>
    <n v="96000"/>
    <n v="0.4"/>
    <x v="0"/>
    <x v="4"/>
    <x v="1"/>
    <n v="600"/>
    <n v="240"/>
    <n v="360"/>
    <x v="0"/>
  </r>
  <r>
    <x v="0"/>
    <n v="1185732"/>
    <x v="299"/>
    <x v="0"/>
    <x v="43"/>
    <s v="Wilmington"/>
    <x v="0"/>
    <n v="54.999999999999993"/>
    <n v="650"/>
    <x v="714"/>
    <n v="125124.99999999997"/>
    <n v="0.35"/>
    <x v="0"/>
    <x v="11"/>
    <x v="1"/>
    <n v="549.99999999999989"/>
    <n v="192.49999999999994"/>
    <n v="357.49999999999994"/>
    <x v="0"/>
  </r>
  <r>
    <x v="0"/>
    <n v="1185732"/>
    <x v="299"/>
    <x v="0"/>
    <x v="43"/>
    <s v="Wilmington"/>
    <x v="1"/>
    <n v="50"/>
    <n v="400"/>
    <x v="46"/>
    <n v="70000"/>
    <n v="0.35"/>
    <x v="0"/>
    <x v="11"/>
    <x v="1"/>
    <n v="500"/>
    <n v="175"/>
    <n v="325"/>
    <x v="0"/>
  </r>
  <r>
    <x v="0"/>
    <n v="1185732"/>
    <x v="299"/>
    <x v="0"/>
    <x v="43"/>
    <s v="Wilmington"/>
    <x v="2"/>
    <n v="45"/>
    <n v="325"/>
    <x v="326"/>
    <n v="58500"/>
    <n v="0.4"/>
    <x v="0"/>
    <x v="11"/>
    <x v="1"/>
    <n v="450"/>
    <n v="180"/>
    <n v="270"/>
    <x v="0"/>
  </r>
  <r>
    <x v="0"/>
    <n v="1185732"/>
    <x v="299"/>
    <x v="0"/>
    <x v="43"/>
    <s v="Wilmington"/>
    <x v="3"/>
    <n v="45"/>
    <n v="300"/>
    <x v="200"/>
    <n v="54000"/>
    <n v="0.4"/>
    <x v="0"/>
    <x v="11"/>
    <x v="1"/>
    <n v="450"/>
    <n v="180"/>
    <n v="270"/>
    <x v="0"/>
  </r>
  <r>
    <x v="0"/>
    <n v="1185732"/>
    <x v="299"/>
    <x v="0"/>
    <x v="43"/>
    <s v="Wilmington"/>
    <x v="4"/>
    <n v="54.999999999999993"/>
    <n v="300"/>
    <x v="212"/>
    <n v="49499.999999999993"/>
    <n v="0.3"/>
    <x v="0"/>
    <x v="11"/>
    <x v="1"/>
    <n v="549.99999999999989"/>
    <n v="164.99999999999997"/>
    <n v="384.99999999999989"/>
    <x v="0"/>
  </r>
  <r>
    <x v="0"/>
    <n v="1185732"/>
    <x v="299"/>
    <x v="0"/>
    <x v="43"/>
    <s v="Wilmington"/>
    <x v="5"/>
    <n v="60"/>
    <n v="450"/>
    <x v="51"/>
    <n v="108000"/>
    <n v="0.4"/>
    <x v="0"/>
    <x v="11"/>
    <x v="1"/>
    <n v="600"/>
    <n v="240"/>
    <n v="360"/>
    <x v="0"/>
  </r>
  <r>
    <x v="0"/>
    <n v="1185732"/>
    <x v="327"/>
    <x v="0"/>
    <x v="43"/>
    <s v="Wilmington"/>
    <x v="0"/>
    <n v="54.999999999999993"/>
    <n v="675"/>
    <x v="345"/>
    <n v="129937.49999999997"/>
    <n v="0.35"/>
    <x v="0"/>
    <x v="5"/>
    <x v="1"/>
    <n v="549.99999999999989"/>
    <n v="192.49999999999994"/>
    <n v="357.49999999999994"/>
    <x v="0"/>
  </r>
  <r>
    <x v="0"/>
    <n v="1185732"/>
    <x v="327"/>
    <x v="0"/>
    <x v="43"/>
    <s v="Wilmington"/>
    <x v="1"/>
    <n v="50"/>
    <n v="425"/>
    <x v="42"/>
    <n v="74375"/>
    <n v="0.35"/>
    <x v="0"/>
    <x v="5"/>
    <x v="1"/>
    <n v="500"/>
    <n v="175"/>
    <n v="325"/>
    <x v="0"/>
  </r>
  <r>
    <x v="0"/>
    <n v="1185732"/>
    <x v="327"/>
    <x v="0"/>
    <x v="43"/>
    <s v="Wilmington"/>
    <x v="2"/>
    <n v="45"/>
    <n v="350"/>
    <x v="154"/>
    <n v="63000"/>
    <n v="0.4"/>
    <x v="0"/>
    <x v="5"/>
    <x v="1"/>
    <n v="450"/>
    <n v="180"/>
    <n v="270"/>
    <x v="0"/>
  </r>
  <r>
    <x v="0"/>
    <n v="1185732"/>
    <x v="327"/>
    <x v="0"/>
    <x v="43"/>
    <s v="Wilmington"/>
    <x v="3"/>
    <n v="45"/>
    <n v="300"/>
    <x v="200"/>
    <n v="54000"/>
    <n v="0.4"/>
    <x v="0"/>
    <x v="5"/>
    <x v="1"/>
    <n v="450"/>
    <n v="180"/>
    <n v="270"/>
    <x v="0"/>
  </r>
  <r>
    <x v="0"/>
    <n v="1185732"/>
    <x v="327"/>
    <x v="0"/>
    <x v="43"/>
    <s v="Wilmington"/>
    <x v="4"/>
    <n v="54.999999999999993"/>
    <n v="325"/>
    <x v="409"/>
    <n v="53624.999999999993"/>
    <n v="0.3"/>
    <x v="0"/>
    <x v="5"/>
    <x v="1"/>
    <n v="549.99999999999989"/>
    <n v="164.99999999999997"/>
    <n v="384.99999999999989"/>
    <x v="0"/>
  </r>
  <r>
    <x v="0"/>
    <n v="1185732"/>
    <x v="327"/>
    <x v="0"/>
    <x v="43"/>
    <s v="Wilmington"/>
    <x v="5"/>
    <n v="60"/>
    <n v="500"/>
    <x v="60"/>
    <n v="120000"/>
    <n v="0.4"/>
    <x v="0"/>
    <x v="5"/>
    <x v="1"/>
    <n v="600"/>
    <n v="240"/>
    <n v="360"/>
    <x v="0"/>
  </r>
  <r>
    <x v="0"/>
    <n v="1185732"/>
    <x v="359"/>
    <x v="0"/>
    <x v="43"/>
    <s v="Wilmington"/>
    <x v="0"/>
    <n v="54.999999999999993"/>
    <n v="650"/>
    <x v="714"/>
    <n v="125124.99999999997"/>
    <n v="0.35"/>
    <x v="0"/>
    <x v="6"/>
    <x v="1"/>
    <n v="549.99999999999989"/>
    <n v="192.49999999999994"/>
    <n v="357.49999999999994"/>
    <x v="0"/>
  </r>
  <r>
    <x v="0"/>
    <n v="1185732"/>
    <x v="359"/>
    <x v="0"/>
    <x v="43"/>
    <s v="Wilmington"/>
    <x v="1"/>
    <n v="50"/>
    <n v="425"/>
    <x v="42"/>
    <n v="74375"/>
    <n v="0.35"/>
    <x v="0"/>
    <x v="6"/>
    <x v="1"/>
    <n v="500"/>
    <n v="175"/>
    <n v="325"/>
    <x v="0"/>
  </r>
  <r>
    <x v="0"/>
    <n v="1185732"/>
    <x v="359"/>
    <x v="0"/>
    <x v="43"/>
    <s v="Wilmington"/>
    <x v="2"/>
    <n v="45"/>
    <n v="350"/>
    <x v="154"/>
    <n v="63000"/>
    <n v="0.4"/>
    <x v="0"/>
    <x v="6"/>
    <x v="1"/>
    <n v="450"/>
    <n v="180"/>
    <n v="270"/>
    <x v="0"/>
  </r>
  <r>
    <x v="0"/>
    <n v="1185732"/>
    <x v="359"/>
    <x v="0"/>
    <x v="43"/>
    <s v="Wilmington"/>
    <x v="3"/>
    <n v="45"/>
    <n v="250"/>
    <x v="128"/>
    <n v="45000"/>
    <n v="0.4"/>
    <x v="0"/>
    <x v="6"/>
    <x v="1"/>
    <n v="450"/>
    <n v="180"/>
    <n v="270"/>
    <x v="0"/>
  </r>
  <r>
    <x v="0"/>
    <n v="1185732"/>
    <x v="359"/>
    <x v="0"/>
    <x v="43"/>
    <s v="Wilmington"/>
    <x v="4"/>
    <n v="54.999999999999993"/>
    <n v="225"/>
    <x v="424"/>
    <n v="37124.999999999993"/>
    <n v="0.3"/>
    <x v="0"/>
    <x v="6"/>
    <x v="1"/>
    <n v="549.99999999999989"/>
    <n v="164.99999999999997"/>
    <n v="385"/>
    <x v="0"/>
  </r>
  <r>
    <x v="0"/>
    <n v="1185732"/>
    <x v="359"/>
    <x v="0"/>
    <x v="43"/>
    <s v="Wilmington"/>
    <x v="5"/>
    <n v="60"/>
    <n v="400"/>
    <x v="49"/>
    <n v="96000"/>
    <n v="0.4"/>
    <x v="0"/>
    <x v="6"/>
    <x v="1"/>
    <n v="600"/>
    <n v="240"/>
    <n v="360"/>
    <x v="0"/>
  </r>
  <r>
    <x v="0"/>
    <n v="1185732"/>
    <x v="389"/>
    <x v="0"/>
    <x v="43"/>
    <s v="Wilmington"/>
    <x v="0"/>
    <n v="54.999999999999993"/>
    <n v="525"/>
    <x v="389"/>
    <n v="101062.49999999997"/>
    <n v="0.35"/>
    <x v="0"/>
    <x v="7"/>
    <x v="1"/>
    <n v="549.99999999999989"/>
    <n v="192.49999999999994"/>
    <n v="357.49999999999994"/>
    <x v="0"/>
  </r>
  <r>
    <x v="0"/>
    <n v="1185732"/>
    <x v="389"/>
    <x v="0"/>
    <x v="43"/>
    <s v="Wilmington"/>
    <x v="1"/>
    <n v="50"/>
    <n v="325"/>
    <x v="133"/>
    <n v="56875"/>
    <n v="0.35"/>
    <x v="0"/>
    <x v="7"/>
    <x v="1"/>
    <n v="500"/>
    <n v="175"/>
    <n v="325"/>
    <x v="0"/>
  </r>
  <r>
    <x v="0"/>
    <n v="1185732"/>
    <x v="389"/>
    <x v="0"/>
    <x v="43"/>
    <s v="Wilmington"/>
    <x v="2"/>
    <n v="45"/>
    <n v="225"/>
    <x v="179"/>
    <n v="40500"/>
    <n v="0.4"/>
    <x v="0"/>
    <x v="7"/>
    <x v="1"/>
    <n v="450"/>
    <n v="180"/>
    <n v="270"/>
    <x v="0"/>
  </r>
  <r>
    <x v="0"/>
    <n v="1185732"/>
    <x v="389"/>
    <x v="0"/>
    <x v="43"/>
    <s v="Wilmington"/>
    <x v="3"/>
    <n v="45"/>
    <n v="200"/>
    <x v="125"/>
    <n v="36000"/>
    <n v="0.4"/>
    <x v="0"/>
    <x v="7"/>
    <x v="1"/>
    <n v="450"/>
    <n v="180"/>
    <n v="270"/>
    <x v="0"/>
  </r>
  <r>
    <x v="0"/>
    <n v="1185732"/>
    <x v="389"/>
    <x v="0"/>
    <x v="43"/>
    <s v="Wilmington"/>
    <x v="4"/>
    <n v="54.999999999999993"/>
    <n v="200"/>
    <x v="391"/>
    <n v="32999.999999999993"/>
    <n v="0.3"/>
    <x v="0"/>
    <x v="7"/>
    <x v="1"/>
    <n v="549.99999999999989"/>
    <n v="164.99999999999997"/>
    <n v="385"/>
    <x v="0"/>
  </r>
  <r>
    <x v="0"/>
    <n v="1185732"/>
    <x v="389"/>
    <x v="0"/>
    <x v="43"/>
    <s v="Wilmington"/>
    <x v="5"/>
    <n v="60"/>
    <n v="300"/>
    <x v="210"/>
    <n v="72000"/>
    <n v="0.4"/>
    <x v="0"/>
    <x v="7"/>
    <x v="1"/>
    <n v="600"/>
    <n v="240"/>
    <n v="360"/>
    <x v="0"/>
  </r>
  <r>
    <x v="0"/>
    <n v="1185732"/>
    <x v="421"/>
    <x v="0"/>
    <x v="43"/>
    <s v="Wilmington"/>
    <x v="0"/>
    <n v="60"/>
    <n v="475"/>
    <x v="177"/>
    <n v="99750"/>
    <n v="0.35"/>
    <x v="0"/>
    <x v="8"/>
    <x v="1"/>
    <n v="600"/>
    <n v="210"/>
    <n v="390"/>
    <x v="0"/>
  </r>
  <r>
    <x v="0"/>
    <n v="1185732"/>
    <x v="421"/>
    <x v="0"/>
    <x v="43"/>
    <s v="Wilmington"/>
    <x v="1"/>
    <n v="55.000000000000007"/>
    <n v="300"/>
    <x v="207"/>
    <n v="57750.000000000007"/>
    <n v="0.35"/>
    <x v="0"/>
    <x v="8"/>
    <x v="1"/>
    <n v="550.00000000000011"/>
    <n v="192.50000000000003"/>
    <n v="357.50000000000011"/>
    <x v="0"/>
  </r>
  <r>
    <x v="0"/>
    <n v="1185732"/>
    <x v="421"/>
    <x v="0"/>
    <x v="43"/>
    <s v="Wilmington"/>
    <x v="2"/>
    <n v="55.000000000000007"/>
    <n v="200"/>
    <x v="131"/>
    <n v="44000.000000000007"/>
    <n v="0.4"/>
    <x v="0"/>
    <x v="8"/>
    <x v="1"/>
    <n v="550.00000000000011"/>
    <n v="220.00000000000003"/>
    <n v="330"/>
    <x v="0"/>
  </r>
  <r>
    <x v="0"/>
    <n v="1185732"/>
    <x v="421"/>
    <x v="0"/>
    <x v="43"/>
    <s v="Wilmington"/>
    <x v="3"/>
    <n v="55.000000000000007"/>
    <n v="175"/>
    <x v="194"/>
    <n v="38500.000000000007"/>
    <n v="0.4"/>
    <x v="0"/>
    <x v="8"/>
    <x v="1"/>
    <n v="550.00000000000011"/>
    <n v="220.00000000000003"/>
    <n v="330.00000000000006"/>
    <x v="0"/>
  </r>
  <r>
    <x v="0"/>
    <n v="1185732"/>
    <x v="421"/>
    <x v="0"/>
    <x v="43"/>
    <s v="Wilmington"/>
    <x v="4"/>
    <n v="65"/>
    <n v="175"/>
    <x v="166"/>
    <n v="34125"/>
    <n v="0.3"/>
    <x v="0"/>
    <x v="8"/>
    <x v="1"/>
    <n v="650"/>
    <n v="195"/>
    <n v="455"/>
    <x v="0"/>
  </r>
  <r>
    <x v="4"/>
    <n v="1185732"/>
    <x v="421"/>
    <x v="0"/>
    <x v="43"/>
    <s v="Wilmington"/>
    <x v="5"/>
    <n v="70"/>
    <n v="300"/>
    <x v="195"/>
    <n v="84000"/>
    <n v="0.4"/>
    <x v="0"/>
    <x v="8"/>
    <x v="1"/>
    <n v="700"/>
    <n v="280"/>
    <n v="420"/>
    <x v="0"/>
  </r>
  <r>
    <x v="4"/>
    <n v="1185732"/>
    <x v="451"/>
    <x v="0"/>
    <x v="43"/>
    <s v="Wilmington"/>
    <x v="0"/>
    <n v="65"/>
    <n v="450"/>
    <x v="61"/>
    <n v="102375"/>
    <n v="0.35"/>
    <x v="0"/>
    <x v="9"/>
    <x v="1"/>
    <n v="650"/>
    <n v="227.5"/>
    <n v="422.5"/>
    <x v="0"/>
  </r>
  <r>
    <x v="4"/>
    <n v="1185732"/>
    <x v="451"/>
    <x v="0"/>
    <x v="43"/>
    <s v="Wilmington"/>
    <x v="1"/>
    <n v="55.000000000000007"/>
    <n v="325"/>
    <x v="256"/>
    <n v="62562.500000000007"/>
    <n v="0.35"/>
    <x v="0"/>
    <x v="9"/>
    <x v="1"/>
    <n v="550.00000000000011"/>
    <n v="192.50000000000003"/>
    <n v="357.50000000000011"/>
    <x v="0"/>
  </r>
  <r>
    <x v="4"/>
    <n v="1185732"/>
    <x v="451"/>
    <x v="0"/>
    <x v="43"/>
    <s v="Wilmington"/>
    <x v="2"/>
    <n v="55.000000000000007"/>
    <n v="320"/>
    <x v="715"/>
    <n v="70400.000000000015"/>
    <n v="0.4"/>
    <x v="0"/>
    <x v="9"/>
    <x v="1"/>
    <n v="550.00000000000011"/>
    <n v="220.00000000000006"/>
    <n v="330.00000000000006"/>
    <x v="0"/>
  </r>
  <r>
    <x v="4"/>
    <n v="1185732"/>
    <x v="451"/>
    <x v="0"/>
    <x v="43"/>
    <s v="Wilmington"/>
    <x v="3"/>
    <n v="55.000000000000007"/>
    <n v="300"/>
    <x v="207"/>
    <n v="66000.000000000015"/>
    <n v="0.4"/>
    <x v="0"/>
    <x v="9"/>
    <x v="1"/>
    <n v="550.00000000000011"/>
    <n v="220.00000000000006"/>
    <n v="330.00000000000006"/>
    <x v="0"/>
  </r>
  <r>
    <x v="4"/>
    <n v="1185732"/>
    <x v="451"/>
    <x v="0"/>
    <x v="43"/>
    <s v="Wilmington"/>
    <x v="4"/>
    <n v="65"/>
    <n v="275"/>
    <x v="402"/>
    <n v="53625"/>
    <n v="0.3"/>
    <x v="0"/>
    <x v="9"/>
    <x v="1"/>
    <n v="650"/>
    <n v="195"/>
    <n v="455"/>
    <x v="0"/>
  </r>
  <r>
    <x v="4"/>
    <n v="1185732"/>
    <x v="451"/>
    <x v="0"/>
    <x v="43"/>
    <s v="Wilmington"/>
    <x v="5"/>
    <n v="70"/>
    <n v="375"/>
    <x v="47"/>
    <n v="105000"/>
    <n v="0.4"/>
    <x v="0"/>
    <x v="9"/>
    <x v="1"/>
    <n v="700"/>
    <n v="280"/>
    <n v="420"/>
    <x v="0"/>
  </r>
  <r>
    <x v="4"/>
    <n v="1185732"/>
    <x v="480"/>
    <x v="0"/>
    <x v="43"/>
    <s v="Wilmington"/>
    <x v="0"/>
    <n v="65"/>
    <n v="600"/>
    <x v="87"/>
    <n v="136500"/>
    <n v="0.35"/>
    <x v="0"/>
    <x v="10"/>
    <x v="1"/>
    <n v="650"/>
    <n v="227.5"/>
    <n v="422.5"/>
    <x v="0"/>
  </r>
  <r>
    <x v="4"/>
    <n v="1185732"/>
    <x v="480"/>
    <x v="0"/>
    <x v="43"/>
    <s v="Wilmington"/>
    <x v="1"/>
    <n v="55.000000000000007"/>
    <n v="400"/>
    <x v="139"/>
    <n v="77000"/>
    <n v="0.35"/>
    <x v="0"/>
    <x v="10"/>
    <x v="1"/>
    <n v="550.00000000000011"/>
    <n v="192.5"/>
    <n v="357.50000000000006"/>
    <x v="0"/>
  </r>
  <r>
    <x v="4"/>
    <n v="1185732"/>
    <x v="480"/>
    <x v="0"/>
    <x v="43"/>
    <s v="Wilmington"/>
    <x v="2"/>
    <n v="55.000000000000007"/>
    <n v="375"/>
    <x v="141"/>
    <n v="82500.000000000015"/>
    <n v="0.4"/>
    <x v="0"/>
    <x v="10"/>
    <x v="1"/>
    <n v="550.00000000000011"/>
    <n v="220.00000000000003"/>
    <n v="330.00000000000006"/>
    <x v="0"/>
  </r>
  <r>
    <x v="4"/>
    <n v="1185732"/>
    <x v="480"/>
    <x v="0"/>
    <x v="43"/>
    <s v="Wilmington"/>
    <x v="3"/>
    <n v="55.000000000000007"/>
    <n v="325"/>
    <x v="256"/>
    <n v="71500.000000000015"/>
    <n v="0.4"/>
    <x v="0"/>
    <x v="10"/>
    <x v="1"/>
    <n v="550.00000000000011"/>
    <n v="220.00000000000006"/>
    <n v="330.00000000000006"/>
    <x v="0"/>
  </r>
  <r>
    <x v="4"/>
    <n v="1185732"/>
    <x v="480"/>
    <x v="0"/>
    <x v="43"/>
    <s v="Wilmington"/>
    <x v="4"/>
    <n v="65"/>
    <n v="325"/>
    <x v="240"/>
    <n v="63375"/>
    <n v="0.3"/>
    <x v="0"/>
    <x v="10"/>
    <x v="1"/>
    <n v="650"/>
    <n v="195"/>
    <n v="455"/>
    <x v="0"/>
  </r>
  <r>
    <x v="4"/>
    <n v="1185732"/>
    <x v="480"/>
    <x v="0"/>
    <x v="43"/>
    <s v="Wilmington"/>
    <x v="5"/>
    <n v="70"/>
    <n v="425"/>
    <x v="43"/>
    <n v="119000"/>
    <n v="0.4"/>
    <x v="0"/>
    <x v="10"/>
    <x v="1"/>
    <n v="700"/>
    <n v="280"/>
    <n v="420"/>
    <x v="0"/>
  </r>
  <r>
    <x v="4"/>
    <n v="1185732"/>
    <x v="174"/>
    <x v="0"/>
    <x v="43"/>
    <s v="Wilmington"/>
    <x v="0"/>
    <n v="35"/>
    <n v="475"/>
    <x v="158"/>
    <n v="58187.499999999993"/>
    <n v="0.35"/>
    <x v="0"/>
    <x v="0"/>
    <x v="1"/>
    <n v="350"/>
    <n v="122.49999999999999"/>
    <n v="227.5"/>
    <x v="0"/>
  </r>
  <r>
    <x v="4"/>
    <n v="1185732"/>
    <x v="174"/>
    <x v="0"/>
    <x v="43"/>
    <s v="Wilmington"/>
    <x v="1"/>
    <n v="35"/>
    <n v="275"/>
    <x v="119"/>
    <n v="33687.5"/>
    <n v="0.35"/>
    <x v="0"/>
    <x v="0"/>
    <x v="1"/>
    <n v="350"/>
    <n v="122.5"/>
    <n v="227.5"/>
    <x v="0"/>
  </r>
  <r>
    <x v="4"/>
    <n v="1185732"/>
    <x v="174"/>
    <x v="0"/>
    <x v="43"/>
    <s v="Wilmington"/>
    <x v="2"/>
    <n v="25.000000000000007"/>
    <n v="275"/>
    <x v="392"/>
    <n v="27500.000000000007"/>
    <n v="0.4"/>
    <x v="0"/>
    <x v="0"/>
    <x v="1"/>
    <n v="250.00000000000006"/>
    <n v="100.00000000000003"/>
    <n v="150.00000000000003"/>
    <x v="0"/>
  </r>
  <r>
    <x v="4"/>
    <n v="1185732"/>
    <x v="174"/>
    <x v="0"/>
    <x v="43"/>
    <s v="Wilmington"/>
    <x v="3"/>
    <n v="30"/>
    <n v="125"/>
    <x v="309"/>
    <n v="15000"/>
    <n v="0.4"/>
    <x v="0"/>
    <x v="0"/>
    <x v="1"/>
    <n v="300"/>
    <n v="120"/>
    <n v="180"/>
    <x v="0"/>
  </r>
  <r>
    <x v="4"/>
    <n v="1185732"/>
    <x v="174"/>
    <x v="0"/>
    <x v="43"/>
    <s v="Wilmington"/>
    <x v="4"/>
    <n v="45"/>
    <n v="175"/>
    <x v="122"/>
    <n v="23625"/>
    <n v="0.3"/>
    <x v="0"/>
    <x v="0"/>
    <x v="1"/>
    <n v="450"/>
    <n v="135"/>
    <n v="315"/>
    <x v="0"/>
  </r>
  <r>
    <x v="4"/>
    <n v="1185732"/>
    <x v="174"/>
    <x v="0"/>
    <x v="43"/>
    <s v="Wilmington"/>
    <x v="5"/>
    <n v="35"/>
    <n v="275"/>
    <x v="119"/>
    <n v="38500"/>
    <n v="0.4"/>
    <x v="0"/>
    <x v="0"/>
    <x v="1"/>
    <n v="350"/>
    <n v="140"/>
    <n v="210"/>
    <x v="0"/>
  </r>
  <r>
    <x v="4"/>
    <n v="1185732"/>
    <x v="203"/>
    <x v="0"/>
    <x v="43"/>
    <s v="Wilmington"/>
    <x v="0"/>
    <n v="35"/>
    <n v="525"/>
    <x v="155"/>
    <n v="64312.499999999993"/>
    <n v="0.35"/>
    <x v="0"/>
    <x v="1"/>
    <x v="1"/>
    <n v="350"/>
    <n v="122.49999999999999"/>
    <n v="227.5"/>
    <x v="0"/>
  </r>
  <r>
    <x v="4"/>
    <n v="1185732"/>
    <x v="203"/>
    <x v="0"/>
    <x v="43"/>
    <s v="Wilmington"/>
    <x v="1"/>
    <n v="35"/>
    <n v="175"/>
    <x v="183"/>
    <n v="21437.5"/>
    <n v="0.35"/>
    <x v="0"/>
    <x v="1"/>
    <x v="1"/>
    <n v="350"/>
    <n v="122.5"/>
    <n v="227.5"/>
    <x v="0"/>
  </r>
  <r>
    <x v="4"/>
    <n v="1185732"/>
    <x v="203"/>
    <x v="0"/>
    <x v="43"/>
    <s v="Wilmington"/>
    <x v="2"/>
    <n v="25.000000000000007"/>
    <n v="225"/>
    <x v="667"/>
    <n v="22500.000000000007"/>
    <n v="0.4"/>
    <x v="0"/>
    <x v="1"/>
    <x v="1"/>
    <n v="250.00000000000006"/>
    <n v="100.00000000000003"/>
    <n v="150.00000000000003"/>
    <x v="0"/>
  </r>
  <r>
    <x v="4"/>
    <n v="1185732"/>
    <x v="203"/>
    <x v="0"/>
    <x v="44"/>
    <s v="Newark"/>
    <x v="3"/>
    <n v="30"/>
    <n v="100"/>
    <x v="180"/>
    <n v="12000"/>
    <n v="0.4"/>
    <x v="0"/>
    <x v="1"/>
    <x v="1"/>
    <n v="300"/>
    <n v="120"/>
    <n v="180"/>
    <x v="0"/>
  </r>
  <r>
    <x v="4"/>
    <n v="1185732"/>
    <x v="203"/>
    <x v="0"/>
    <x v="44"/>
    <s v="Newark"/>
    <x v="4"/>
    <n v="45"/>
    <n v="175"/>
    <x v="122"/>
    <n v="23625"/>
    <n v="0.3"/>
    <x v="0"/>
    <x v="1"/>
    <x v="1"/>
    <n v="450"/>
    <n v="135"/>
    <n v="315"/>
    <x v="0"/>
  </r>
  <r>
    <x v="4"/>
    <n v="1185732"/>
    <x v="203"/>
    <x v="0"/>
    <x v="44"/>
    <s v="Newark"/>
    <x v="5"/>
    <n v="35"/>
    <n v="275"/>
    <x v="119"/>
    <n v="38500"/>
    <n v="0.4"/>
    <x v="0"/>
    <x v="1"/>
    <x v="1"/>
    <n v="350"/>
    <n v="140"/>
    <n v="210"/>
    <x v="0"/>
  </r>
  <r>
    <x v="4"/>
    <n v="1185732"/>
    <x v="708"/>
    <x v="0"/>
    <x v="44"/>
    <s v="Newark"/>
    <x v="0"/>
    <n v="35"/>
    <n v="495"/>
    <x v="716"/>
    <n v="60637.499999999993"/>
    <n v="0.35"/>
    <x v="0"/>
    <x v="2"/>
    <x v="1"/>
    <n v="350"/>
    <n v="122.49999999999999"/>
    <n v="227.5"/>
    <x v="0"/>
  </r>
  <r>
    <x v="4"/>
    <n v="1185732"/>
    <x v="708"/>
    <x v="0"/>
    <x v="44"/>
    <s v="Newark"/>
    <x v="1"/>
    <n v="35"/>
    <n v="200"/>
    <x v="136"/>
    <n v="24500"/>
    <n v="0.35"/>
    <x v="0"/>
    <x v="2"/>
    <x v="1"/>
    <n v="350"/>
    <n v="122.5"/>
    <n v="227.5"/>
    <x v="0"/>
  </r>
  <r>
    <x v="4"/>
    <n v="1185732"/>
    <x v="708"/>
    <x v="0"/>
    <x v="44"/>
    <s v="Newark"/>
    <x v="2"/>
    <n v="25.000000000000007"/>
    <n v="225"/>
    <x v="667"/>
    <n v="22500.000000000007"/>
    <n v="0.4"/>
    <x v="0"/>
    <x v="2"/>
    <x v="1"/>
    <n v="250.00000000000006"/>
    <n v="100.00000000000003"/>
    <n v="150.00000000000003"/>
    <x v="0"/>
  </r>
  <r>
    <x v="4"/>
    <n v="1185732"/>
    <x v="708"/>
    <x v="0"/>
    <x v="44"/>
    <s v="Newark"/>
    <x v="3"/>
    <n v="30"/>
    <n v="75"/>
    <x v="363"/>
    <n v="9000"/>
    <n v="0.4"/>
    <x v="0"/>
    <x v="2"/>
    <x v="1"/>
    <n v="300"/>
    <n v="120"/>
    <n v="180"/>
    <x v="0"/>
  </r>
  <r>
    <x v="4"/>
    <n v="1185732"/>
    <x v="708"/>
    <x v="0"/>
    <x v="44"/>
    <s v="Newark"/>
    <x v="4"/>
    <n v="45"/>
    <n v="125"/>
    <x v="182"/>
    <n v="16875"/>
    <n v="0.3"/>
    <x v="0"/>
    <x v="2"/>
    <x v="1"/>
    <n v="450"/>
    <n v="135"/>
    <n v="315"/>
    <x v="0"/>
  </r>
  <r>
    <x v="4"/>
    <n v="1185732"/>
    <x v="708"/>
    <x v="0"/>
    <x v="44"/>
    <s v="Newark"/>
    <x v="5"/>
    <n v="35"/>
    <n v="225"/>
    <x v="122"/>
    <n v="31500"/>
    <n v="0.4"/>
    <x v="0"/>
    <x v="2"/>
    <x v="1"/>
    <n v="350"/>
    <n v="140"/>
    <n v="210"/>
    <x v="0"/>
  </r>
  <r>
    <x v="4"/>
    <n v="1185732"/>
    <x v="230"/>
    <x v="0"/>
    <x v="44"/>
    <s v="Newark"/>
    <x v="0"/>
    <n v="35"/>
    <n v="475"/>
    <x v="158"/>
    <n v="58187.499999999993"/>
    <n v="0.35"/>
    <x v="0"/>
    <x v="3"/>
    <x v="1"/>
    <n v="350"/>
    <n v="122.49999999999999"/>
    <n v="227.5"/>
    <x v="0"/>
  </r>
  <r>
    <x v="4"/>
    <n v="1185732"/>
    <x v="230"/>
    <x v="0"/>
    <x v="44"/>
    <s v="Newark"/>
    <x v="1"/>
    <n v="35"/>
    <n v="175"/>
    <x v="183"/>
    <n v="21437.5"/>
    <n v="0.35"/>
    <x v="0"/>
    <x v="3"/>
    <x v="1"/>
    <n v="350"/>
    <n v="122.5"/>
    <n v="227.5"/>
    <x v="0"/>
  </r>
  <r>
    <x v="4"/>
    <n v="1185732"/>
    <x v="230"/>
    <x v="0"/>
    <x v="44"/>
    <s v="Newark"/>
    <x v="2"/>
    <n v="25.000000000000007"/>
    <n v="175"/>
    <x v="688"/>
    <n v="17500.000000000007"/>
    <n v="0.4"/>
    <x v="0"/>
    <x v="3"/>
    <x v="1"/>
    <n v="250.00000000000009"/>
    <n v="100.00000000000004"/>
    <n v="150.00000000000003"/>
    <x v="0"/>
  </r>
  <r>
    <x v="4"/>
    <n v="1185732"/>
    <x v="230"/>
    <x v="0"/>
    <x v="44"/>
    <s v="Newark"/>
    <x v="3"/>
    <n v="30"/>
    <n v="100"/>
    <x v="180"/>
    <n v="12000"/>
    <n v="0.4"/>
    <x v="0"/>
    <x v="3"/>
    <x v="1"/>
    <n v="300"/>
    <n v="120"/>
    <n v="180"/>
    <x v="0"/>
  </r>
  <r>
    <x v="4"/>
    <n v="1185732"/>
    <x v="230"/>
    <x v="0"/>
    <x v="44"/>
    <s v="Newark"/>
    <x v="4"/>
    <n v="45"/>
    <n v="100"/>
    <x v="187"/>
    <n v="13500"/>
    <n v="0.3"/>
    <x v="0"/>
    <x v="3"/>
    <x v="1"/>
    <n v="450"/>
    <n v="135"/>
    <n v="315"/>
    <x v="0"/>
  </r>
  <r>
    <x v="4"/>
    <n v="1185732"/>
    <x v="230"/>
    <x v="0"/>
    <x v="44"/>
    <s v="Newark"/>
    <x v="5"/>
    <n v="35"/>
    <n v="250"/>
    <x v="132"/>
    <n v="35000"/>
    <n v="0.4"/>
    <x v="0"/>
    <x v="3"/>
    <x v="1"/>
    <n v="350"/>
    <n v="140"/>
    <n v="210"/>
    <x v="0"/>
  </r>
  <r>
    <x v="4"/>
    <n v="1185732"/>
    <x v="259"/>
    <x v="0"/>
    <x v="44"/>
    <s v="Newark"/>
    <x v="0"/>
    <n v="49.999999999999993"/>
    <n v="520"/>
    <x v="717"/>
    <n v="90999.999999999985"/>
    <n v="0.35"/>
    <x v="0"/>
    <x v="4"/>
    <x v="1"/>
    <n v="499.99999999999994"/>
    <n v="174.99999999999997"/>
    <n v="325"/>
    <x v="0"/>
  </r>
  <r>
    <x v="4"/>
    <n v="1185732"/>
    <x v="259"/>
    <x v="0"/>
    <x v="44"/>
    <s v="Newark"/>
    <x v="1"/>
    <n v="45"/>
    <n v="225"/>
    <x v="179"/>
    <n v="35437.5"/>
    <n v="0.35"/>
    <x v="0"/>
    <x v="4"/>
    <x v="1"/>
    <n v="450"/>
    <n v="157.5"/>
    <n v="292.5"/>
    <x v="0"/>
  </r>
  <r>
    <x v="4"/>
    <n v="1185732"/>
    <x v="259"/>
    <x v="0"/>
    <x v="44"/>
    <s v="Newark"/>
    <x v="2"/>
    <n v="40"/>
    <n v="250"/>
    <x v="124"/>
    <n v="40000"/>
    <n v="0.4"/>
    <x v="0"/>
    <x v="4"/>
    <x v="1"/>
    <n v="400"/>
    <n v="160"/>
    <n v="240"/>
    <x v="0"/>
  </r>
  <r>
    <x v="4"/>
    <n v="1185732"/>
    <x v="259"/>
    <x v="0"/>
    <x v="44"/>
    <s v="Newark"/>
    <x v="3"/>
    <n v="40"/>
    <n v="200"/>
    <x v="135"/>
    <n v="32000"/>
    <n v="0.4"/>
    <x v="0"/>
    <x v="4"/>
    <x v="1"/>
    <n v="400"/>
    <n v="160"/>
    <n v="240"/>
    <x v="0"/>
  </r>
  <r>
    <x v="4"/>
    <n v="1185732"/>
    <x v="259"/>
    <x v="0"/>
    <x v="44"/>
    <s v="Newark"/>
    <x v="4"/>
    <n v="49.999999999999993"/>
    <n v="225"/>
    <x v="469"/>
    <n v="33749.999999999993"/>
    <n v="0.3"/>
    <x v="0"/>
    <x v="4"/>
    <x v="1"/>
    <n v="499.99999999999994"/>
    <n v="149.99999999999997"/>
    <n v="350"/>
    <x v="0"/>
  </r>
  <r>
    <x v="4"/>
    <n v="1185732"/>
    <x v="259"/>
    <x v="0"/>
    <x v="44"/>
    <s v="Newark"/>
    <x v="5"/>
    <n v="54.999999999999993"/>
    <n v="350"/>
    <x v="239"/>
    <n v="76999.999999999985"/>
    <n v="0.4"/>
    <x v="0"/>
    <x v="4"/>
    <x v="1"/>
    <n v="549.99999999999989"/>
    <n v="219.99999999999997"/>
    <n v="329.99999999999994"/>
    <x v="0"/>
  </r>
  <r>
    <x v="4"/>
    <n v="1185732"/>
    <x v="292"/>
    <x v="0"/>
    <x v="44"/>
    <s v="Newark"/>
    <x v="0"/>
    <n v="49.999999999999993"/>
    <n v="600"/>
    <x v="580"/>
    <n v="104999.99999999997"/>
    <n v="0.35"/>
    <x v="0"/>
    <x v="11"/>
    <x v="1"/>
    <n v="499.99999999999989"/>
    <n v="174.99999999999994"/>
    <n v="324.99999999999994"/>
    <x v="0"/>
  </r>
  <r>
    <x v="4"/>
    <n v="1185732"/>
    <x v="292"/>
    <x v="0"/>
    <x v="44"/>
    <s v="Newark"/>
    <x v="1"/>
    <n v="45"/>
    <n v="350"/>
    <x v="154"/>
    <n v="55125"/>
    <n v="0.35"/>
    <x v="0"/>
    <x v="11"/>
    <x v="1"/>
    <n v="450"/>
    <n v="157.5"/>
    <n v="292.5"/>
    <x v="0"/>
  </r>
  <r>
    <x v="4"/>
    <n v="1185732"/>
    <x v="292"/>
    <x v="0"/>
    <x v="44"/>
    <s v="Newark"/>
    <x v="2"/>
    <n v="40"/>
    <n v="275"/>
    <x v="236"/>
    <n v="44000"/>
    <n v="0.4"/>
    <x v="0"/>
    <x v="11"/>
    <x v="1"/>
    <n v="400"/>
    <n v="160"/>
    <n v="240"/>
    <x v="0"/>
  </r>
  <r>
    <x v="4"/>
    <n v="1185732"/>
    <x v="292"/>
    <x v="0"/>
    <x v="44"/>
    <s v="Newark"/>
    <x v="3"/>
    <n v="40"/>
    <n v="250"/>
    <x v="124"/>
    <n v="40000"/>
    <n v="0.4"/>
    <x v="0"/>
    <x v="11"/>
    <x v="1"/>
    <n v="400"/>
    <n v="160"/>
    <n v="240"/>
    <x v="0"/>
  </r>
  <r>
    <x v="4"/>
    <n v="1185732"/>
    <x v="292"/>
    <x v="0"/>
    <x v="44"/>
    <s v="Newark"/>
    <x v="4"/>
    <n v="49.999999999999993"/>
    <n v="250"/>
    <x v="700"/>
    <n v="37499.999999999993"/>
    <n v="0.3"/>
    <x v="0"/>
    <x v="11"/>
    <x v="1"/>
    <n v="499.99999999999994"/>
    <n v="149.99999999999997"/>
    <n v="350"/>
    <x v="0"/>
  </r>
  <r>
    <x v="4"/>
    <n v="1185732"/>
    <x v="292"/>
    <x v="0"/>
    <x v="44"/>
    <s v="Newark"/>
    <x v="5"/>
    <n v="54.999999999999993"/>
    <n v="400"/>
    <x v="211"/>
    <n v="88000"/>
    <n v="0.4"/>
    <x v="0"/>
    <x v="11"/>
    <x v="1"/>
    <n v="549.99999999999989"/>
    <n v="220"/>
    <n v="329.99999999999994"/>
    <x v="0"/>
  </r>
  <r>
    <x v="4"/>
    <n v="1185732"/>
    <x v="320"/>
    <x v="0"/>
    <x v="44"/>
    <s v="Newark"/>
    <x v="0"/>
    <n v="49.999999999999993"/>
    <n v="625"/>
    <x v="718"/>
    <n v="109374.99999999997"/>
    <n v="0.35"/>
    <x v="0"/>
    <x v="5"/>
    <x v="1"/>
    <n v="499.99999999999989"/>
    <n v="174.99999999999994"/>
    <n v="324.99999999999994"/>
    <x v="0"/>
  </r>
  <r>
    <x v="4"/>
    <n v="1185732"/>
    <x v="320"/>
    <x v="0"/>
    <x v="44"/>
    <s v="Newark"/>
    <x v="1"/>
    <n v="45"/>
    <n v="375"/>
    <x v="156"/>
    <n v="59062.499999999993"/>
    <n v="0.35"/>
    <x v="0"/>
    <x v="5"/>
    <x v="1"/>
    <n v="450"/>
    <n v="157.49999999999997"/>
    <n v="292.5"/>
    <x v="0"/>
  </r>
  <r>
    <x v="4"/>
    <n v="1185732"/>
    <x v="320"/>
    <x v="0"/>
    <x v="44"/>
    <s v="Newark"/>
    <x v="2"/>
    <n v="40"/>
    <n v="300"/>
    <x v="150"/>
    <n v="48000"/>
    <n v="0.4"/>
    <x v="0"/>
    <x v="5"/>
    <x v="1"/>
    <n v="400"/>
    <n v="160"/>
    <n v="240"/>
    <x v="0"/>
  </r>
  <r>
    <x v="4"/>
    <n v="1185732"/>
    <x v="320"/>
    <x v="0"/>
    <x v="44"/>
    <s v="Newark"/>
    <x v="3"/>
    <n v="40"/>
    <n v="250"/>
    <x v="124"/>
    <n v="40000"/>
    <n v="0.4"/>
    <x v="0"/>
    <x v="5"/>
    <x v="1"/>
    <n v="400"/>
    <n v="160"/>
    <n v="240"/>
    <x v="0"/>
  </r>
  <r>
    <x v="4"/>
    <n v="1185732"/>
    <x v="320"/>
    <x v="0"/>
    <x v="44"/>
    <s v="Newark"/>
    <x v="4"/>
    <n v="49.999999999999993"/>
    <n v="275"/>
    <x v="371"/>
    <n v="41249.999999999993"/>
    <n v="0.3"/>
    <x v="0"/>
    <x v="5"/>
    <x v="1"/>
    <n v="499.99999999999989"/>
    <n v="149.99999999999997"/>
    <n v="349.99999999999989"/>
    <x v="0"/>
  </r>
  <r>
    <x v="4"/>
    <n v="1185732"/>
    <x v="320"/>
    <x v="0"/>
    <x v="44"/>
    <s v="Newark"/>
    <x v="5"/>
    <n v="54.999999999999993"/>
    <n v="450"/>
    <x v="348"/>
    <n v="99000"/>
    <n v="0.4"/>
    <x v="0"/>
    <x v="5"/>
    <x v="1"/>
    <n v="549.99999999999989"/>
    <n v="220"/>
    <n v="329.99999999999994"/>
    <x v="0"/>
  </r>
  <r>
    <x v="4"/>
    <n v="1185732"/>
    <x v="352"/>
    <x v="0"/>
    <x v="44"/>
    <s v="Newark"/>
    <x v="0"/>
    <n v="49.999999999999993"/>
    <n v="600"/>
    <x v="580"/>
    <n v="104999.99999999997"/>
    <n v="0.35"/>
    <x v="0"/>
    <x v="6"/>
    <x v="1"/>
    <n v="499.99999999999989"/>
    <n v="174.99999999999994"/>
    <n v="324.99999999999994"/>
    <x v="0"/>
  </r>
  <r>
    <x v="4"/>
    <n v="1185732"/>
    <x v="352"/>
    <x v="0"/>
    <x v="44"/>
    <s v="Newark"/>
    <x v="1"/>
    <n v="45"/>
    <n v="375"/>
    <x v="156"/>
    <n v="59062.499999999993"/>
    <n v="0.35"/>
    <x v="0"/>
    <x v="6"/>
    <x v="1"/>
    <n v="450"/>
    <n v="157.49999999999997"/>
    <n v="292.5"/>
    <x v="0"/>
  </r>
  <r>
    <x v="4"/>
    <n v="1185732"/>
    <x v="352"/>
    <x v="0"/>
    <x v="44"/>
    <s v="Newark"/>
    <x v="2"/>
    <n v="40"/>
    <n v="300"/>
    <x v="150"/>
    <n v="48000"/>
    <n v="0.4"/>
    <x v="0"/>
    <x v="6"/>
    <x v="1"/>
    <n v="400"/>
    <n v="160"/>
    <n v="240"/>
    <x v="0"/>
  </r>
  <r>
    <x v="4"/>
    <n v="1185732"/>
    <x v="352"/>
    <x v="0"/>
    <x v="44"/>
    <s v="Newark"/>
    <x v="3"/>
    <n v="40"/>
    <n v="200"/>
    <x v="135"/>
    <n v="32000"/>
    <n v="0.4"/>
    <x v="0"/>
    <x v="6"/>
    <x v="1"/>
    <n v="400"/>
    <n v="160"/>
    <n v="240"/>
    <x v="0"/>
  </r>
  <r>
    <x v="4"/>
    <n v="1185732"/>
    <x v="352"/>
    <x v="0"/>
    <x v="44"/>
    <s v="Newark"/>
    <x v="4"/>
    <n v="49.999999999999993"/>
    <n v="175"/>
    <x v="396"/>
    <n v="26249.999999999996"/>
    <n v="0.3"/>
    <x v="0"/>
    <x v="6"/>
    <x v="1"/>
    <n v="499.99999999999994"/>
    <n v="149.99999999999997"/>
    <n v="349.99999999999994"/>
    <x v="0"/>
  </r>
  <r>
    <x v="4"/>
    <n v="1185732"/>
    <x v="352"/>
    <x v="0"/>
    <x v="44"/>
    <s v="Newark"/>
    <x v="5"/>
    <n v="54.999999999999993"/>
    <n v="350"/>
    <x v="239"/>
    <n v="76999.999999999985"/>
    <n v="0.4"/>
    <x v="0"/>
    <x v="6"/>
    <x v="1"/>
    <n v="549.99999999999989"/>
    <n v="219.99999999999997"/>
    <n v="329.99999999999994"/>
    <x v="0"/>
  </r>
  <r>
    <x v="4"/>
    <n v="1185732"/>
    <x v="382"/>
    <x v="0"/>
    <x v="44"/>
    <s v="Newark"/>
    <x v="0"/>
    <n v="49.999999999999993"/>
    <n v="475"/>
    <x v="719"/>
    <n v="83124.999999999985"/>
    <n v="0.35"/>
    <x v="0"/>
    <x v="7"/>
    <x v="1"/>
    <n v="499.99999999999994"/>
    <n v="174.99999999999997"/>
    <n v="325"/>
    <x v="0"/>
  </r>
  <r>
    <x v="4"/>
    <n v="1185732"/>
    <x v="382"/>
    <x v="0"/>
    <x v="44"/>
    <s v="Newark"/>
    <x v="1"/>
    <n v="45"/>
    <n v="275"/>
    <x v="118"/>
    <n v="43312.5"/>
    <n v="0.35"/>
    <x v="0"/>
    <x v="7"/>
    <x v="1"/>
    <n v="450"/>
    <n v="157.5"/>
    <n v="292.5"/>
    <x v="0"/>
  </r>
  <r>
    <x v="4"/>
    <n v="1185732"/>
    <x v="382"/>
    <x v="0"/>
    <x v="44"/>
    <s v="Newark"/>
    <x v="2"/>
    <n v="40"/>
    <n v="175"/>
    <x v="136"/>
    <n v="28000"/>
    <n v="0.4"/>
    <x v="0"/>
    <x v="7"/>
    <x v="1"/>
    <n v="400"/>
    <n v="160"/>
    <n v="240"/>
    <x v="0"/>
  </r>
  <r>
    <x v="4"/>
    <n v="1185732"/>
    <x v="382"/>
    <x v="0"/>
    <x v="44"/>
    <s v="Newark"/>
    <x v="3"/>
    <n v="40"/>
    <n v="150"/>
    <x v="129"/>
    <n v="24000"/>
    <n v="0.4"/>
    <x v="0"/>
    <x v="7"/>
    <x v="1"/>
    <n v="400"/>
    <n v="160"/>
    <n v="240"/>
    <x v="0"/>
  </r>
  <r>
    <x v="4"/>
    <n v="1185732"/>
    <x v="382"/>
    <x v="0"/>
    <x v="44"/>
    <s v="Newark"/>
    <x v="4"/>
    <n v="49.999999999999993"/>
    <n v="150"/>
    <x v="370"/>
    <n v="22499.999999999996"/>
    <n v="0.3"/>
    <x v="0"/>
    <x v="7"/>
    <x v="1"/>
    <n v="499.99999999999989"/>
    <n v="149.99999999999997"/>
    <n v="349.99999999999989"/>
    <x v="0"/>
  </r>
  <r>
    <x v="4"/>
    <n v="1185732"/>
    <x v="382"/>
    <x v="0"/>
    <x v="44"/>
    <s v="Newark"/>
    <x v="5"/>
    <n v="54.999999999999993"/>
    <n v="250"/>
    <x v="371"/>
    <n v="54999.999999999993"/>
    <n v="0.4"/>
    <x v="0"/>
    <x v="7"/>
    <x v="1"/>
    <n v="549.99999999999989"/>
    <n v="219.99999999999997"/>
    <n v="329.99999999999989"/>
    <x v="0"/>
  </r>
  <r>
    <x v="4"/>
    <n v="1185732"/>
    <x v="414"/>
    <x v="0"/>
    <x v="44"/>
    <s v="Newark"/>
    <x v="0"/>
    <n v="54.999999999999993"/>
    <n v="425"/>
    <x v="330"/>
    <n v="81812.499999999985"/>
    <n v="0.35"/>
    <x v="0"/>
    <x v="8"/>
    <x v="1"/>
    <n v="549.99999999999989"/>
    <n v="192.49999999999997"/>
    <n v="357.5"/>
    <x v="0"/>
  </r>
  <r>
    <x v="4"/>
    <n v="1185732"/>
    <x v="414"/>
    <x v="0"/>
    <x v="44"/>
    <s v="Newark"/>
    <x v="1"/>
    <n v="50"/>
    <n v="250"/>
    <x v="145"/>
    <n v="43750"/>
    <n v="0.35"/>
    <x v="0"/>
    <x v="8"/>
    <x v="1"/>
    <n v="500"/>
    <n v="175"/>
    <n v="325"/>
    <x v="0"/>
  </r>
  <r>
    <x v="4"/>
    <n v="1185732"/>
    <x v="414"/>
    <x v="0"/>
    <x v="44"/>
    <s v="Newark"/>
    <x v="2"/>
    <n v="50"/>
    <n v="150"/>
    <x v="127"/>
    <n v="30000"/>
    <n v="0.4"/>
    <x v="0"/>
    <x v="8"/>
    <x v="1"/>
    <n v="500"/>
    <n v="200"/>
    <n v="300"/>
    <x v="0"/>
  </r>
  <r>
    <x v="4"/>
    <n v="1185732"/>
    <x v="414"/>
    <x v="0"/>
    <x v="44"/>
    <s v="Newark"/>
    <x v="3"/>
    <n v="50"/>
    <n v="125"/>
    <x v="146"/>
    <n v="25000"/>
    <n v="0.4"/>
    <x v="0"/>
    <x v="8"/>
    <x v="1"/>
    <n v="500"/>
    <n v="200"/>
    <n v="300"/>
    <x v="0"/>
  </r>
  <r>
    <x v="4"/>
    <n v="1185732"/>
    <x v="414"/>
    <x v="0"/>
    <x v="44"/>
    <s v="Newark"/>
    <x v="4"/>
    <n v="60"/>
    <n v="125"/>
    <x v="127"/>
    <n v="22500"/>
    <n v="0.3"/>
    <x v="0"/>
    <x v="8"/>
    <x v="1"/>
    <n v="600"/>
    <n v="180"/>
    <n v="420"/>
    <x v="0"/>
  </r>
  <r>
    <x v="2"/>
    <n v="1185732"/>
    <x v="414"/>
    <x v="0"/>
    <x v="44"/>
    <s v="Newark"/>
    <x v="5"/>
    <n v="64.999999999999986"/>
    <n v="250"/>
    <x v="147"/>
    <n v="64999.999999999993"/>
    <n v="0.4"/>
    <x v="0"/>
    <x v="8"/>
    <x v="1"/>
    <n v="649.99999999999989"/>
    <n v="259.99999999999994"/>
    <n v="389.99999999999989"/>
    <x v="0"/>
  </r>
  <r>
    <x v="2"/>
    <n v="1185732"/>
    <x v="444"/>
    <x v="0"/>
    <x v="44"/>
    <s v="Newark"/>
    <x v="0"/>
    <n v="60"/>
    <n v="400"/>
    <x v="49"/>
    <n v="84000"/>
    <n v="0.35"/>
    <x v="0"/>
    <x v="9"/>
    <x v="1"/>
    <n v="600"/>
    <n v="210"/>
    <n v="390"/>
    <x v="0"/>
  </r>
  <r>
    <x v="2"/>
    <n v="1185732"/>
    <x v="444"/>
    <x v="0"/>
    <x v="44"/>
    <s v="Newark"/>
    <x v="1"/>
    <n v="50"/>
    <n v="275"/>
    <x v="199"/>
    <n v="48125"/>
    <n v="0.35"/>
    <x v="0"/>
    <x v="9"/>
    <x v="1"/>
    <n v="500"/>
    <n v="175"/>
    <n v="325"/>
    <x v="0"/>
  </r>
  <r>
    <x v="2"/>
    <n v="1185732"/>
    <x v="444"/>
    <x v="0"/>
    <x v="44"/>
    <s v="Newark"/>
    <x v="2"/>
    <n v="50"/>
    <n v="270"/>
    <x v="200"/>
    <n v="54000"/>
    <n v="0.4"/>
    <x v="0"/>
    <x v="9"/>
    <x v="1"/>
    <n v="500"/>
    <n v="200"/>
    <n v="300"/>
    <x v="0"/>
  </r>
  <r>
    <x v="2"/>
    <n v="1185732"/>
    <x v="444"/>
    <x v="0"/>
    <x v="44"/>
    <s v="Newark"/>
    <x v="3"/>
    <n v="50"/>
    <n v="250"/>
    <x v="145"/>
    <n v="50000"/>
    <n v="0.4"/>
    <x v="0"/>
    <x v="9"/>
    <x v="1"/>
    <n v="500"/>
    <n v="200"/>
    <n v="300"/>
    <x v="0"/>
  </r>
  <r>
    <x v="2"/>
    <n v="1185732"/>
    <x v="444"/>
    <x v="0"/>
    <x v="44"/>
    <s v="Newark"/>
    <x v="4"/>
    <n v="60"/>
    <n v="225"/>
    <x v="200"/>
    <n v="40500"/>
    <n v="0.3"/>
    <x v="0"/>
    <x v="9"/>
    <x v="1"/>
    <n v="600"/>
    <n v="180"/>
    <n v="420"/>
    <x v="0"/>
  </r>
  <r>
    <x v="2"/>
    <n v="1185732"/>
    <x v="444"/>
    <x v="0"/>
    <x v="44"/>
    <s v="Newark"/>
    <x v="5"/>
    <n v="64.999999999999986"/>
    <n v="325"/>
    <x v="264"/>
    <n v="84499.999999999985"/>
    <n v="0.4"/>
    <x v="0"/>
    <x v="9"/>
    <x v="1"/>
    <n v="649.99999999999977"/>
    <n v="259.99999999999994"/>
    <n v="389.99999999999989"/>
    <x v="0"/>
  </r>
  <r>
    <x v="2"/>
    <n v="1185732"/>
    <x v="473"/>
    <x v="0"/>
    <x v="44"/>
    <s v="Newark"/>
    <x v="0"/>
    <n v="60"/>
    <n v="550"/>
    <x v="77"/>
    <n v="115499.99999999999"/>
    <n v="0.35"/>
    <x v="0"/>
    <x v="10"/>
    <x v="1"/>
    <n v="600"/>
    <n v="209.99999999999997"/>
    <n v="390"/>
    <x v="0"/>
  </r>
  <r>
    <x v="2"/>
    <n v="1185732"/>
    <x v="473"/>
    <x v="0"/>
    <x v="44"/>
    <s v="Newark"/>
    <x v="1"/>
    <n v="50"/>
    <n v="350"/>
    <x v="160"/>
    <n v="61249.999999999993"/>
    <n v="0.35"/>
    <x v="0"/>
    <x v="10"/>
    <x v="1"/>
    <n v="500"/>
    <n v="174.99999999999997"/>
    <n v="325"/>
    <x v="0"/>
  </r>
  <r>
    <x v="2"/>
    <n v="1185732"/>
    <x v="473"/>
    <x v="0"/>
    <x v="44"/>
    <s v="Newark"/>
    <x v="2"/>
    <n v="50"/>
    <n v="325"/>
    <x v="133"/>
    <n v="65000"/>
    <n v="0.4"/>
    <x v="0"/>
    <x v="10"/>
    <x v="1"/>
    <n v="500"/>
    <n v="200"/>
    <n v="300"/>
    <x v="0"/>
  </r>
  <r>
    <x v="2"/>
    <n v="1185732"/>
    <x v="473"/>
    <x v="0"/>
    <x v="44"/>
    <s v="Newark"/>
    <x v="3"/>
    <n v="50"/>
    <n v="275"/>
    <x v="199"/>
    <n v="55000"/>
    <n v="0.4"/>
    <x v="0"/>
    <x v="10"/>
    <x v="1"/>
    <n v="500"/>
    <n v="200"/>
    <n v="300"/>
    <x v="0"/>
  </r>
  <r>
    <x v="2"/>
    <n v="1185732"/>
    <x v="473"/>
    <x v="0"/>
    <x v="44"/>
    <s v="Newark"/>
    <x v="4"/>
    <n v="60"/>
    <n v="275"/>
    <x v="242"/>
    <n v="49500"/>
    <n v="0.3"/>
    <x v="0"/>
    <x v="10"/>
    <x v="1"/>
    <n v="600"/>
    <n v="180"/>
    <n v="420"/>
    <x v="0"/>
  </r>
  <r>
    <x v="2"/>
    <n v="1185732"/>
    <x v="473"/>
    <x v="0"/>
    <x v="44"/>
    <s v="Newark"/>
    <x v="5"/>
    <n v="64.999999999999986"/>
    <n v="375"/>
    <x v="265"/>
    <n v="97499.999999999985"/>
    <n v="0.4"/>
    <x v="0"/>
    <x v="10"/>
    <x v="1"/>
    <n v="649.99999999999989"/>
    <n v="259.99999999999994"/>
    <n v="389.99999999999983"/>
    <x v="0"/>
  </r>
  <r>
    <x v="2"/>
    <n v="1185732"/>
    <x v="171"/>
    <x v="0"/>
    <x v="44"/>
    <s v="Newark"/>
    <x v="0"/>
    <n v="40"/>
    <n v="500"/>
    <x v="46"/>
    <n v="80000"/>
    <n v="0.4"/>
    <x v="0"/>
    <x v="0"/>
    <x v="1"/>
    <n v="400"/>
    <n v="160"/>
    <n v="240"/>
    <x v="0"/>
  </r>
  <r>
    <x v="2"/>
    <n v="1185732"/>
    <x v="171"/>
    <x v="0"/>
    <x v="44"/>
    <s v="Newark"/>
    <x v="1"/>
    <n v="40"/>
    <n v="300"/>
    <x v="150"/>
    <n v="48000"/>
    <n v="0.4"/>
    <x v="0"/>
    <x v="0"/>
    <x v="1"/>
    <n v="400"/>
    <n v="160"/>
    <n v="240"/>
    <x v="0"/>
  </r>
  <r>
    <x v="2"/>
    <n v="1185732"/>
    <x v="171"/>
    <x v="0"/>
    <x v="44"/>
    <s v="Newark"/>
    <x v="2"/>
    <n v="30.000000000000004"/>
    <n v="300"/>
    <x v="381"/>
    <n v="27000.000000000004"/>
    <n v="0.3"/>
    <x v="0"/>
    <x v="0"/>
    <x v="1"/>
    <n v="300.00000000000006"/>
    <n v="90.000000000000014"/>
    <n v="210.00000000000006"/>
    <x v="0"/>
  </r>
  <r>
    <x v="2"/>
    <n v="1185732"/>
    <x v="171"/>
    <x v="0"/>
    <x v="44"/>
    <s v="Newark"/>
    <x v="3"/>
    <n v="35"/>
    <n v="150"/>
    <x v="304"/>
    <n v="15750"/>
    <n v="0.3"/>
    <x v="0"/>
    <x v="0"/>
    <x v="1"/>
    <n v="350"/>
    <n v="105"/>
    <n v="245"/>
    <x v="0"/>
  </r>
  <r>
    <x v="2"/>
    <n v="1185732"/>
    <x v="171"/>
    <x v="0"/>
    <x v="44"/>
    <s v="Newark"/>
    <x v="4"/>
    <n v="50"/>
    <n v="200"/>
    <x v="124"/>
    <n v="30000"/>
    <n v="0.3"/>
    <x v="0"/>
    <x v="0"/>
    <x v="1"/>
    <n v="500"/>
    <n v="150"/>
    <n v="350"/>
    <x v="0"/>
  </r>
  <r>
    <x v="2"/>
    <n v="1185732"/>
    <x v="171"/>
    <x v="0"/>
    <x v="44"/>
    <s v="Newark"/>
    <x v="5"/>
    <n v="40"/>
    <n v="300"/>
    <x v="150"/>
    <n v="42000"/>
    <n v="0.35"/>
    <x v="0"/>
    <x v="0"/>
    <x v="1"/>
    <n v="400"/>
    <n v="140"/>
    <n v="260"/>
    <x v="0"/>
  </r>
  <r>
    <x v="2"/>
    <n v="1185732"/>
    <x v="200"/>
    <x v="0"/>
    <x v="44"/>
    <s v="Newark"/>
    <x v="0"/>
    <n v="40"/>
    <n v="550"/>
    <x v="41"/>
    <n v="88000"/>
    <n v="0.4"/>
    <x v="0"/>
    <x v="1"/>
    <x v="1"/>
    <n v="400"/>
    <n v="160"/>
    <n v="240"/>
    <x v="0"/>
  </r>
  <r>
    <x v="2"/>
    <n v="1185732"/>
    <x v="200"/>
    <x v="0"/>
    <x v="44"/>
    <s v="Newark"/>
    <x v="1"/>
    <n v="40"/>
    <n v="200"/>
    <x v="135"/>
    <n v="32000"/>
    <n v="0.4"/>
    <x v="0"/>
    <x v="1"/>
    <x v="1"/>
    <n v="400"/>
    <n v="160"/>
    <n v="240"/>
    <x v="0"/>
  </r>
  <r>
    <x v="2"/>
    <n v="1185732"/>
    <x v="200"/>
    <x v="0"/>
    <x v="44"/>
    <s v="Newark"/>
    <x v="2"/>
    <n v="30.000000000000004"/>
    <n v="250"/>
    <x v="384"/>
    <n v="22500.000000000004"/>
    <n v="0.3"/>
    <x v="0"/>
    <x v="1"/>
    <x v="1"/>
    <n v="300.00000000000006"/>
    <n v="90.000000000000014"/>
    <n v="210.00000000000006"/>
    <x v="0"/>
  </r>
  <r>
    <x v="2"/>
    <n v="1185732"/>
    <x v="200"/>
    <x v="0"/>
    <x v="45"/>
    <s v="Hartford"/>
    <x v="3"/>
    <n v="35"/>
    <n v="125"/>
    <x v="317"/>
    <n v="13125"/>
    <n v="0.3"/>
    <x v="0"/>
    <x v="1"/>
    <x v="1"/>
    <n v="350"/>
    <n v="105"/>
    <n v="245"/>
    <x v="0"/>
  </r>
  <r>
    <x v="2"/>
    <n v="1185732"/>
    <x v="200"/>
    <x v="0"/>
    <x v="45"/>
    <s v="Hartford"/>
    <x v="4"/>
    <n v="50"/>
    <n v="200"/>
    <x v="124"/>
    <n v="30000"/>
    <n v="0.3"/>
    <x v="0"/>
    <x v="1"/>
    <x v="1"/>
    <n v="500"/>
    <n v="150"/>
    <n v="350"/>
    <x v="0"/>
  </r>
  <r>
    <x v="2"/>
    <n v="1185732"/>
    <x v="200"/>
    <x v="0"/>
    <x v="45"/>
    <s v="Hartford"/>
    <x v="5"/>
    <n v="40"/>
    <n v="300"/>
    <x v="150"/>
    <n v="42000"/>
    <n v="0.35"/>
    <x v="0"/>
    <x v="1"/>
    <x v="1"/>
    <n v="400"/>
    <n v="140"/>
    <n v="260"/>
    <x v="0"/>
  </r>
  <r>
    <x v="2"/>
    <n v="1185732"/>
    <x v="705"/>
    <x v="0"/>
    <x v="45"/>
    <s v="Hartford"/>
    <x v="0"/>
    <n v="40"/>
    <n v="520"/>
    <x v="720"/>
    <n v="83200"/>
    <n v="0.4"/>
    <x v="0"/>
    <x v="2"/>
    <x v="1"/>
    <n v="400"/>
    <n v="160"/>
    <n v="240"/>
    <x v="0"/>
  </r>
  <r>
    <x v="2"/>
    <n v="1185732"/>
    <x v="705"/>
    <x v="0"/>
    <x v="45"/>
    <s v="Hartford"/>
    <x v="1"/>
    <n v="40"/>
    <n v="225"/>
    <x v="125"/>
    <n v="36000"/>
    <n v="0.4"/>
    <x v="0"/>
    <x v="2"/>
    <x v="1"/>
    <n v="400"/>
    <n v="160"/>
    <n v="240"/>
    <x v="0"/>
  </r>
  <r>
    <x v="2"/>
    <n v="1185732"/>
    <x v="705"/>
    <x v="0"/>
    <x v="45"/>
    <s v="Hartford"/>
    <x v="2"/>
    <n v="30.000000000000004"/>
    <n v="250"/>
    <x v="384"/>
    <n v="22500.000000000004"/>
    <n v="0.3"/>
    <x v="0"/>
    <x v="2"/>
    <x v="1"/>
    <n v="300.00000000000006"/>
    <n v="90.000000000000014"/>
    <n v="210.00000000000006"/>
    <x v="0"/>
  </r>
  <r>
    <x v="2"/>
    <n v="1185732"/>
    <x v="705"/>
    <x v="0"/>
    <x v="45"/>
    <s v="Hartford"/>
    <x v="3"/>
    <n v="35"/>
    <n v="100"/>
    <x v="319"/>
    <n v="10500"/>
    <n v="0.3"/>
    <x v="0"/>
    <x v="2"/>
    <x v="1"/>
    <n v="350"/>
    <n v="105"/>
    <n v="245"/>
    <x v="0"/>
  </r>
  <r>
    <x v="2"/>
    <n v="1185732"/>
    <x v="705"/>
    <x v="0"/>
    <x v="45"/>
    <s v="Hartford"/>
    <x v="4"/>
    <n v="50"/>
    <n v="150"/>
    <x v="127"/>
    <n v="22500"/>
    <n v="0.3"/>
    <x v="0"/>
    <x v="2"/>
    <x v="1"/>
    <n v="500"/>
    <n v="150"/>
    <n v="350"/>
    <x v="0"/>
  </r>
  <r>
    <x v="2"/>
    <n v="1185732"/>
    <x v="705"/>
    <x v="0"/>
    <x v="45"/>
    <s v="Hartford"/>
    <x v="5"/>
    <n v="40"/>
    <n v="250"/>
    <x v="124"/>
    <n v="35000"/>
    <n v="0.35"/>
    <x v="0"/>
    <x v="2"/>
    <x v="1"/>
    <n v="400"/>
    <n v="140"/>
    <n v="260"/>
    <x v="0"/>
  </r>
  <r>
    <x v="2"/>
    <n v="1185732"/>
    <x v="722"/>
    <x v="0"/>
    <x v="45"/>
    <s v="Hartford"/>
    <x v="0"/>
    <n v="40"/>
    <n v="500"/>
    <x v="46"/>
    <n v="80000"/>
    <n v="0.4"/>
    <x v="0"/>
    <x v="3"/>
    <x v="1"/>
    <n v="400"/>
    <n v="160"/>
    <n v="240"/>
    <x v="0"/>
  </r>
  <r>
    <x v="2"/>
    <n v="1185732"/>
    <x v="722"/>
    <x v="0"/>
    <x v="45"/>
    <s v="Hartford"/>
    <x v="1"/>
    <n v="40"/>
    <n v="200"/>
    <x v="135"/>
    <n v="32000"/>
    <n v="0.4"/>
    <x v="0"/>
    <x v="3"/>
    <x v="1"/>
    <n v="400"/>
    <n v="160"/>
    <n v="240"/>
    <x v="0"/>
  </r>
  <r>
    <x v="2"/>
    <n v="1185732"/>
    <x v="722"/>
    <x v="0"/>
    <x v="45"/>
    <s v="Hartford"/>
    <x v="2"/>
    <n v="30.000000000000004"/>
    <n v="200"/>
    <x v="385"/>
    <n v="18000"/>
    <n v="0.3"/>
    <x v="0"/>
    <x v="3"/>
    <x v="1"/>
    <n v="300.00000000000006"/>
    <n v="90"/>
    <n v="210.00000000000003"/>
    <x v="0"/>
  </r>
  <r>
    <x v="2"/>
    <n v="1185732"/>
    <x v="722"/>
    <x v="0"/>
    <x v="45"/>
    <s v="Hartford"/>
    <x v="3"/>
    <n v="35"/>
    <n v="125"/>
    <x v="317"/>
    <n v="13125"/>
    <n v="0.3"/>
    <x v="0"/>
    <x v="3"/>
    <x v="1"/>
    <n v="350"/>
    <n v="105"/>
    <n v="245"/>
    <x v="0"/>
  </r>
  <r>
    <x v="2"/>
    <n v="1185732"/>
    <x v="722"/>
    <x v="0"/>
    <x v="45"/>
    <s v="Hartford"/>
    <x v="4"/>
    <n v="50"/>
    <n v="125"/>
    <x v="146"/>
    <n v="18750"/>
    <n v="0.3"/>
    <x v="0"/>
    <x v="3"/>
    <x v="1"/>
    <n v="500"/>
    <n v="150"/>
    <n v="350"/>
    <x v="0"/>
  </r>
  <r>
    <x v="2"/>
    <n v="1185732"/>
    <x v="722"/>
    <x v="0"/>
    <x v="45"/>
    <s v="Hartford"/>
    <x v="5"/>
    <n v="40"/>
    <n v="275"/>
    <x v="236"/>
    <n v="38500"/>
    <n v="0.35"/>
    <x v="0"/>
    <x v="3"/>
    <x v="1"/>
    <n v="400"/>
    <n v="140"/>
    <n v="260"/>
    <x v="0"/>
  </r>
  <r>
    <x v="2"/>
    <n v="1185732"/>
    <x v="256"/>
    <x v="0"/>
    <x v="45"/>
    <s v="Hartford"/>
    <x v="0"/>
    <n v="54.999999999999993"/>
    <n v="545"/>
    <x v="721"/>
    <n v="119899.99999999999"/>
    <n v="0.4"/>
    <x v="0"/>
    <x v="4"/>
    <x v="1"/>
    <n v="549.99999999999989"/>
    <n v="219.99999999999997"/>
    <n v="329.99999999999989"/>
    <x v="0"/>
  </r>
  <r>
    <x v="2"/>
    <n v="1185732"/>
    <x v="256"/>
    <x v="0"/>
    <x v="45"/>
    <s v="Hartford"/>
    <x v="1"/>
    <n v="50"/>
    <n v="250"/>
    <x v="145"/>
    <n v="50000"/>
    <n v="0.4"/>
    <x v="0"/>
    <x v="4"/>
    <x v="1"/>
    <n v="500"/>
    <n v="200"/>
    <n v="300"/>
    <x v="0"/>
  </r>
  <r>
    <x v="2"/>
    <n v="1185732"/>
    <x v="256"/>
    <x v="0"/>
    <x v="45"/>
    <s v="Hartford"/>
    <x v="2"/>
    <n v="45"/>
    <n v="275"/>
    <x v="118"/>
    <n v="37125"/>
    <n v="0.3"/>
    <x v="0"/>
    <x v="4"/>
    <x v="1"/>
    <n v="450"/>
    <n v="135"/>
    <n v="315"/>
    <x v="0"/>
  </r>
  <r>
    <x v="2"/>
    <n v="1185732"/>
    <x v="256"/>
    <x v="0"/>
    <x v="45"/>
    <s v="Hartford"/>
    <x v="3"/>
    <n v="45"/>
    <n v="225"/>
    <x v="179"/>
    <n v="30375"/>
    <n v="0.3"/>
    <x v="0"/>
    <x v="4"/>
    <x v="1"/>
    <n v="450"/>
    <n v="135"/>
    <n v="315"/>
    <x v="0"/>
  </r>
  <r>
    <x v="2"/>
    <n v="1185732"/>
    <x v="256"/>
    <x v="0"/>
    <x v="45"/>
    <s v="Hartford"/>
    <x v="4"/>
    <n v="54.999999999999993"/>
    <n v="250"/>
    <x v="371"/>
    <n v="41249.999999999993"/>
    <n v="0.3"/>
    <x v="0"/>
    <x v="4"/>
    <x v="1"/>
    <n v="549.99999999999989"/>
    <n v="164.99999999999997"/>
    <n v="384.99999999999989"/>
    <x v="0"/>
  </r>
  <r>
    <x v="2"/>
    <n v="1185732"/>
    <x v="256"/>
    <x v="0"/>
    <x v="45"/>
    <s v="Hartford"/>
    <x v="5"/>
    <n v="60"/>
    <n v="375"/>
    <x v="38"/>
    <n v="78750"/>
    <n v="0.35"/>
    <x v="0"/>
    <x v="4"/>
    <x v="1"/>
    <n v="600"/>
    <n v="210"/>
    <n v="390"/>
    <x v="0"/>
  </r>
  <r>
    <x v="2"/>
    <n v="1185732"/>
    <x v="289"/>
    <x v="0"/>
    <x v="45"/>
    <s v="Hartford"/>
    <x v="0"/>
    <n v="54.999999999999993"/>
    <n v="625"/>
    <x v="722"/>
    <n v="137499.99999999997"/>
    <n v="0.4"/>
    <x v="0"/>
    <x v="11"/>
    <x v="1"/>
    <n v="549.99999999999989"/>
    <n v="219.99999999999994"/>
    <n v="329.99999999999994"/>
    <x v="0"/>
  </r>
  <r>
    <x v="2"/>
    <n v="1185732"/>
    <x v="289"/>
    <x v="0"/>
    <x v="45"/>
    <s v="Hartford"/>
    <x v="1"/>
    <n v="50"/>
    <n v="375"/>
    <x v="205"/>
    <n v="75000"/>
    <n v="0.4"/>
    <x v="0"/>
    <x v="11"/>
    <x v="1"/>
    <n v="500"/>
    <n v="200"/>
    <n v="300"/>
    <x v="0"/>
  </r>
  <r>
    <x v="2"/>
    <n v="1185732"/>
    <x v="289"/>
    <x v="0"/>
    <x v="45"/>
    <s v="Hartford"/>
    <x v="2"/>
    <n v="45"/>
    <n v="300"/>
    <x v="200"/>
    <n v="40500"/>
    <n v="0.3"/>
    <x v="0"/>
    <x v="11"/>
    <x v="1"/>
    <n v="450"/>
    <n v="135"/>
    <n v="315"/>
    <x v="0"/>
  </r>
  <r>
    <x v="2"/>
    <n v="1185732"/>
    <x v="289"/>
    <x v="0"/>
    <x v="45"/>
    <s v="Hartford"/>
    <x v="3"/>
    <n v="45"/>
    <n v="275"/>
    <x v="118"/>
    <n v="37125"/>
    <n v="0.3"/>
    <x v="0"/>
    <x v="11"/>
    <x v="1"/>
    <n v="450"/>
    <n v="135"/>
    <n v="315"/>
    <x v="0"/>
  </r>
  <r>
    <x v="2"/>
    <n v="1185732"/>
    <x v="289"/>
    <x v="0"/>
    <x v="45"/>
    <s v="Hartford"/>
    <x v="4"/>
    <n v="54.999999999999993"/>
    <n v="275"/>
    <x v="408"/>
    <n v="45374.999999999993"/>
    <n v="0.3"/>
    <x v="0"/>
    <x v="11"/>
    <x v="1"/>
    <n v="549.99999999999989"/>
    <n v="164.99999999999997"/>
    <n v="384.99999999999989"/>
    <x v="0"/>
  </r>
  <r>
    <x v="2"/>
    <n v="1185732"/>
    <x v="289"/>
    <x v="0"/>
    <x v="45"/>
    <s v="Hartford"/>
    <x v="5"/>
    <n v="60"/>
    <n v="425"/>
    <x v="144"/>
    <n v="89250"/>
    <n v="0.35"/>
    <x v="0"/>
    <x v="11"/>
    <x v="1"/>
    <n v="600"/>
    <n v="210"/>
    <n v="390"/>
    <x v="0"/>
  </r>
  <r>
    <x v="2"/>
    <n v="1185732"/>
    <x v="317"/>
    <x v="0"/>
    <x v="45"/>
    <s v="Hartford"/>
    <x v="0"/>
    <n v="54.999999999999993"/>
    <n v="650"/>
    <x v="714"/>
    <n v="142999.99999999997"/>
    <n v="0.4"/>
    <x v="0"/>
    <x v="5"/>
    <x v="1"/>
    <n v="549.99999999999989"/>
    <n v="219.99999999999994"/>
    <n v="329.99999999999994"/>
    <x v="0"/>
  </r>
  <r>
    <x v="2"/>
    <n v="1185732"/>
    <x v="317"/>
    <x v="0"/>
    <x v="45"/>
    <s v="Hartford"/>
    <x v="1"/>
    <n v="50"/>
    <n v="400"/>
    <x v="46"/>
    <n v="80000"/>
    <n v="0.4"/>
    <x v="0"/>
    <x v="5"/>
    <x v="1"/>
    <n v="500"/>
    <n v="200"/>
    <n v="300"/>
    <x v="0"/>
  </r>
  <r>
    <x v="2"/>
    <n v="1185732"/>
    <x v="317"/>
    <x v="0"/>
    <x v="45"/>
    <s v="Hartford"/>
    <x v="2"/>
    <n v="45"/>
    <n v="325"/>
    <x v="326"/>
    <n v="43875"/>
    <n v="0.3"/>
    <x v="0"/>
    <x v="5"/>
    <x v="1"/>
    <n v="450"/>
    <n v="135"/>
    <n v="315"/>
    <x v="0"/>
  </r>
  <r>
    <x v="2"/>
    <n v="1185732"/>
    <x v="317"/>
    <x v="0"/>
    <x v="45"/>
    <s v="Hartford"/>
    <x v="3"/>
    <n v="45"/>
    <n v="275"/>
    <x v="118"/>
    <n v="37125"/>
    <n v="0.3"/>
    <x v="0"/>
    <x v="5"/>
    <x v="1"/>
    <n v="450"/>
    <n v="135"/>
    <n v="315"/>
    <x v="0"/>
  </r>
  <r>
    <x v="2"/>
    <n v="1185732"/>
    <x v="317"/>
    <x v="0"/>
    <x v="45"/>
    <s v="Hartford"/>
    <x v="4"/>
    <n v="54.999999999999993"/>
    <n v="300"/>
    <x v="212"/>
    <n v="49499.999999999993"/>
    <n v="0.3"/>
    <x v="0"/>
    <x v="5"/>
    <x v="1"/>
    <n v="549.99999999999989"/>
    <n v="164.99999999999997"/>
    <n v="384.99999999999989"/>
    <x v="0"/>
  </r>
  <r>
    <x v="2"/>
    <n v="1185732"/>
    <x v="317"/>
    <x v="0"/>
    <x v="45"/>
    <s v="Hartford"/>
    <x v="5"/>
    <n v="60"/>
    <n v="475"/>
    <x v="177"/>
    <n v="99750"/>
    <n v="0.35"/>
    <x v="0"/>
    <x v="5"/>
    <x v="1"/>
    <n v="600"/>
    <n v="210"/>
    <n v="390"/>
    <x v="0"/>
  </r>
  <r>
    <x v="2"/>
    <n v="1185732"/>
    <x v="349"/>
    <x v="0"/>
    <x v="45"/>
    <s v="Hartford"/>
    <x v="0"/>
    <n v="54.999999999999993"/>
    <n v="625"/>
    <x v="722"/>
    <n v="137499.99999999997"/>
    <n v="0.4"/>
    <x v="0"/>
    <x v="6"/>
    <x v="1"/>
    <n v="549.99999999999989"/>
    <n v="219.99999999999994"/>
    <n v="329.99999999999994"/>
    <x v="0"/>
  </r>
  <r>
    <x v="2"/>
    <n v="1185732"/>
    <x v="349"/>
    <x v="0"/>
    <x v="45"/>
    <s v="Hartford"/>
    <x v="1"/>
    <n v="50"/>
    <n v="400"/>
    <x v="46"/>
    <n v="80000"/>
    <n v="0.4"/>
    <x v="0"/>
    <x v="6"/>
    <x v="1"/>
    <n v="500"/>
    <n v="200"/>
    <n v="300"/>
    <x v="0"/>
  </r>
  <r>
    <x v="2"/>
    <n v="1185732"/>
    <x v="349"/>
    <x v="0"/>
    <x v="45"/>
    <s v="Hartford"/>
    <x v="2"/>
    <n v="45"/>
    <n v="325"/>
    <x v="326"/>
    <n v="43875"/>
    <n v="0.3"/>
    <x v="0"/>
    <x v="6"/>
    <x v="1"/>
    <n v="450"/>
    <n v="135"/>
    <n v="315"/>
    <x v="0"/>
  </r>
  <r>
    <x v="2"/>
    <n v="1185732"/>
    <x v="349"/>
    <x v="0"/>
    <x v="45"/>
    <s v="Hartford"/>
    <x v="3"/>
    <n v="45"/>
    <n v="225"/>
    <x v="179"/>
    <n v="30375"/>
    <n v="0.3"/>
    <x v="0"/>
    <x v="6"/>
    <x v="1"/>
    <n v="450"/>
    <n v="135"/>
    <n v="315"/>
    <x v="0"/>
  </r>
  <r>
    <x v="2"/>
    <n v="1185732"/>
    <x v="349"/>
    <x v="0"/>
    <x v="45"/>
    <s v="Hartford"/>
    <x v="4"/>
    <n v="54.999999999999993"/>
    <n v="200"/>
    <x v="391"/>
    <n v="32999.999999999993"/>
    <n v="0.3"/>
    <x v="0"/>
    <x v="6"/>
    <x v="1"/>
    <n v="549.99999999999989"/>
    <n v="164.99999999999997"/>
    <n v="385"/>
    <x v="0"/>
  </r>
  <r>
    <x v="2"/>
    <n v="1185732"/>
    <x v="349"/>
    <x v="0"/>
    <x v="45"/>
    <s v="Hartford"/>
    <x v="5"/>
    <n v="60"/>
    <n v="375"/>
    <x v="38"/>
    <n v="78750"/>
    <n v="0.35"/>
    <x v="0"/>
    <x v="6"/>
    <x v="1"/>
    <n v="600"/>
    <n v="210"/>
    <n v="390"/>
    <x v="0"/>
  </r>
  <r>
    <x v="2"/>
    <n v="1185732"/>
    <x v="379"/>
    <x v="0"/>
    <x v="45"/>
    <s v="Hartford"/>
    <x v="0"/>
    <n v="54.999999999999993"/>
    <n v="500"/>
    <x v="350"/>
    <n v="109999.99999999999"/>
    <n v="0.4"/>
    <x v="0"/>
    <x v="7"/>
    <x v="1"/>
    <n v="549.99999999999989"/>
    <n v="219.99999999999997"/>
    <n v="329.99999999999989"/>
    <x v="0"/>
  </r>
  <r>
    <x v="2"/>
    <n v="1185732"/>
    <x v="379"/>
    <x v="0"/>
    <x v="45"/>
    <s v="Hartford"/>
    <x v="1"/>
    <n v="50"/>
    <n v="300"/>
    <x v="149"/>
    <n v="60000"/>
    <n v="0.4"/>
    <x v="0"/>
    <x v="7"/>
    <x v="1"/>
    <n v="500"/>
    <n v="200"/>
    <n v="300"/>
    <x v="0"/>
  </r>
  <r>
    <x v="2"/>
    <n v="1185732"/>
    <x v="379"/>
    <x v="0"/>
    <x v="45"/>
    <s v="Hartford"/>
    <x v="2"/>
    <n v="45"/>
    <n v="200"/>
    <x v="125"/>
    <n v="27000"/>
    <n v="0.3"/>
    <x v="0"/>
    <x v="7"/>
    <x v="1"/>
    <n v="450"/>
    <n v="135"/>
    <n v="315"/>
    <x v="0"/>
  </r>
  <r>
    <x v="2"/>
    <n v="1185732"/>
    <x v="379"/>
    <x v="0"/>
    <x v="45"/>
    <s v="Hartford"/>
    <x v="3"/>
    <n v="45"/>
    <n v="175"/>
    <x v="122"/>
    <n v="23625"/>
    <n v="0.3"/>
    <x v="0"/>
    <x v="7"/>
    <x v="1"/>
    <n v="450"/>
    <n v="135"/>
    <n v="315"/>
    <x v="0"/>
  </r>
  <r>
    <x v="2"/>
    <n v="1185732"/>
    <x v="379"/>
    <x v="0"/>
    <x v="45"/>
    <s v="Hartford"/>
    <x v="4"/>
    <n v="54.999999999999993"/>
    <n v="175"/>
    <x v="121"/>
    <n v="28874.999999999996"/>
    <n v="0.3"/>
    <x v="0"/>
    <x v="7"/>
    <x v="1"/>
    <n v="549.99999999999989"/>
    <n v="164.99999999999997"/>
    <n v="384.99999999999994"/>
    <x v="0"/>
  </r>
  <r>
    <x v="2"/>
    <n v="1185732"/>
    <x v="379"/>
    <x v="0"/>
    <x v="45"/>
    <s v="Hartford"/>
    <x v="5"/>
    <n v="60"/>
    <n v="275"/>
    <x v="242"/>
    <n v="57749.999999999993"/>
    <n v="0.35"/>
    <x v="0"/>
    <x v="7"/>
    <x v="1"/>
    <n v="600"/>
    <n v="209.99999999999997"/>
    <n v="390"/>
    <x v="0"/>
  </r>
  <r>
    <x v="2"/>
    <n v="1185732"/>
    <x v="411"/>
    <x v="0"/>
    <x v="45"/>
    <s v="Hartford"/>
    <x v="0"/>
    <n v="60"/>
    <n v="450"/>
    <x v="51"/>
    <n v="108000"/>
    <n v="0.4"/>
    <x v="0"/>
    <x v="8"/>
    <x v="1"/>
    <n v="600"/>
    <n v="240"/>
    <n v="360"/>
    <x v="0"/>
  </r>
  <r>
    <x v="2"/>
    <n v="1185732"/>
    <x v="411"/>
    <x v="0"/>
    <x v="45"/>
    <s v="Hartford"/>
    <x v="1"/>
    <n v="55.000000000000007"/>
    <n v="275"/>
    <x v="395"/>
    <n v="60500.000000000015"/>
    <n v="0.4"/>
    <x v="0"/>
    <x v="8"/>
    <x v="1"/>
    <n v="550.00000000000011"/>
    <n v="220.00000000000006"/>
    <n v="330.00000000000006"/>
    <x v="0"/>
  </r>
  <r>
    <x v="2"/>
    <n v="1185732"/>
    <x v="411"/>
    <x v="0"/>
    <x v="45"/>
    <s v="Hartford"/>
    <x v="2"/>
    <n v="55.000000000000007"/>
    <n v="175"/>
    <x v="194"/>
    <n v="28875.000000000004"/>
    <n v="0.3"/>
    <x v="0"/>
    <x v="8"/>
    <x v="1"/>
    <n v="550.00000000000011"/>
    <n v="165.00000000000003"/>
    <n v="385.00000000000006"/>
    <x v="0"/>
  </r>
  <r>
    <x v="2"/>
    <n v="1185732"/>
    <x v="411"/>
    <x v="0"/>
    <x v="45"/>
    <s v="Hartford"/>
    <x v="3"/>
    <n v="55.000000000000007"/>
    <n v="150"/>
    <x v="190"/>
    <n v="24750.000000000004"/>
    <n v="0.3"/>
    <x v="0"/>
    <x v="8"/>
    <x v="1"/>
    <n v="550.00000000000011"/>
    <n v="165.00000000000003"/>
    <n v="385.00000000000011"/>
    <x v="0"/>
  </r>
  <r>
    <x v="2"/>
    <n v="1185732"/>
    <x v="411"/>
    <x v="0"/>
    <x v="45"/>
    <s v="Hartford"/>
    <x v="4"/>
    <n v="65"/>
    <n v="150"/>
    <x v="148"/>
    <n v="29250"/>
    <n v="0.3"/>
    <x v="0"/>
    <x v="8"/>
    <x v="1"/>
    <n v="650"/>
    <n v="195"/>
    <n v="455"/>
    <x v="0"/>
  </r>
  <r>
    <x v="0"/>
    <n v="1185732"/>
    <x v="411"/>
    <x v="0"/>
    <x v="45"/>
    <s v="Hartford"/>
    <x v="5"/>
    <n v="70"/>
    <n v="275"/>
    <x v="170"/>
    <n v="67375"/>
    <n v="0.35"/>
    <x v="0"/>
    <x v="8"/>
    <x v="1"/>
    <n v="700"/>
    <n v="245"/>
    <n v="455"/>
    <x v="0"/>
  </r>
  <r>
    <x v="0"/>
    <n v="1185732"/>
    <x v="441"/>
    <x v="0"/>
    <x v="45"/>
    <s v="Hartford"/>
    <x v="0"/>
    <n v="65"/>
    <n v="425"/>
    <x v="423"/>
    <n v="110500"/>
    <n v="0.4"/>
    <x v="0"/>
    <x v="9"/>
    <x v="1"/>
    <n v="650"/>
    <n v="260"/>
    <n v="390"/>
    <x v="0"/>
  </r>
  <r>
    <x v="0"/>
    <n v="1185732"/>
    <x v="441"/>
    <x v="0"/>
    <x v="45"/>
    <s v="Hartford"/>
    <x v="1"/>
    <n v="55.000000000000007"/>
    <n v="300"/>
    <x v="207"/>
    <n v="66000.000000000015"/>
    <n v="0.4"/>
    <x v="0"/>
    <x v="9"/>
    <x v="1"/>
    <n v="550.00000000000011"/>
    <n v="220.00000000000006"/>
    <n v="330.00000000000006"/>
    <x v="0"/>
  </r>
  <r>
    <x v="0"/>
    <n v="1185732"/>
    <x v="441"/>
    <x v="0"/>
    <x v="45"/>
    <s v="Hartford"/>
    <x v="2"/>
    <n v="55.000000000000007"/>
    <n v="295"/>
    <x v="723"/>
    <n v="48675.000000000007"/>
    <n v="0.3"/>
    <x v="0"/>
    <x v="9"/>
    <x v="1"/>
    <n v="550.00000000000011"/>
    <n v="165.00000000000003"/>
    <n v="385.00000000000011"/>
    <x v="0"/>
  </r>
  <r>
    <x v="0"/>
    <n v="1185732"/>
    <x v="441"/>
    <x v="0"/>
    <x v="45"/>
    <s v="Hartford"/>
    <x v="3"/>
    <n v="55.000000000000007"/>
    <n v="275"/>
    <x v="395"/>
    <n v="45375.000000000007"/>
    <n v="0.3"/>
    <x v="0"/>
    <x v="9"/>
    <x v="1"/>
    <n v="550.00000000000011"/>
    <n v="165.00000000000003"/>
    <n v="385.00000000000011"/>
    <x v="0"/>
  </r>
  <r>
    <x v="0"/>
    <n v="1185732"/>
    <x v="441"/>
    <x v="0"/>
    <x v="45"/>
    <s v="Hartford"/>
    <x v="4"/>
    <n v="65"/>
    <n v="250"/>
    <x v="133"/>
    <n v="48750"/>
    <n v="0.3"/>
    <x v="0"/>
    <x v="9"/>
    <x v="1"/>
    <n v="650"/>
    <n v="195"/>
    <n v="455"/>
    <x v="0"/>
  </r>
  <r>
    <x v="0"/>
    <n v="1185732"/>
    <x v="441"/>
    <x v="0"/>
    <x v="45"/>
    <s v="Hartford"/>
    <x v="5"/>
    <n v="70"/>
    <n v="350"/>
    <x v="40"/>
    <n v="85750"/>
    <n v="0.35"/>
    <x v="0"/>
    <x v="9"/>
    <x v="1"/>
    <n v="700"/>
    <n v="245"/>
    <n v="455"/>
    <x v="0"/>
  </r>
  <r>
    <x v="0"/>
    <n v="1185732"/>
    <x v="470"/>
    <x v="0"/>
    <x v="45"/>
    <s v="Hartford"/>
    <x v="0"/>
    <n v="65"/>
    <n v="575"/>
    <x v="91"/>
    <n v="149500"/>
    <n v="0.4"/>
    <x v="0"/>
    <x v="10"/>
    <x v="1"/>
    <n v="650"/>
    <n v="260"/>
    <n v="390"/>
    <x v="0"/>
  </r>
  <r>
    <x v="0"/>
    <n v="1185732"/>
    <x v="470"/>
    <x v="0"/>
    <x v="45"/>
    <s v="Hartford"/>
    <x v="1"/>
    <n v="55.000000000000007"/>
    <n v="375"/>
    <x v="141"/>
    <n v="82500.000000000015"/>
    <n v="0.4"/>
    <x v="0"/>
    <x v="10"/>
    <x v="1"/>
    <n v="550.00000000000011"/>
    <n v="220.00000000000003"/>
    <n v="330.00000000000006"/>
    <x v="0"/>
  </r>
  <r>
    <x v="0"/>
    <n v="1185732"/>
    <x v="470"/>
    <x v="0"/>
    <x v="45"/>
    <s v="Hartford"/>
    <x v="2"/>
    <n v="55.000000000000007"/>
    <n v="350"/>
    <x v="137"/>
    <n v="57750.000000000007"/>
    <n v="0.3"/>
    <x v="0"/>
    <x v="10"/>
    <x v="1"/>
    <n v="550.00000000000011"/>
    <n v="165.00000000000003"/>
    <n v="385.00000000000006"/>
    <x v="0"/>
  </r>
  <r>
    <x v="0"/>
    <n v="1185732"/>
    <x v="470"/>
    <x v="0"/>
    <x v="45"/>
    <s v="Hartford"/>
    <x v="3"/>
    <n v="55.000000000000007"/>
    <n v="300"/>
    <x v="207"/>
    <n v="49500.000000000007"/>
    <n v="0.3"/>
    <x v="0"/>
    <x v="10"/>
    <x v="1"/>
    <n v="550.00000000000011"/>
    <n v="165.00000000000003"/>
    <n v="385.00000000000011"/>
    <x v="0"/>
  </r>
  <r>
    <x v="0"/>
    <n v="1185732"/>
    <x v="470"/>
    <x v="0"/>
    <x v="45"/>
    <s v="Hartford"/>
    <x v="4"/>
    <n v="65"/>
    <n v="300"/>
    <x v="214"/>
    <n v="58500"/>
    <n v="0.3"/>
    <x v="0"/>
    <x v="10"/>
    <x v="1"/>
    <n v="650"/>
    <n v="195"/>
    <n v="455"/>
    <x v="0"/>
  </r>
  <r>
    <x v="0"/>
    <n v="1185732"/>
    <x v="470"/>
    <x v="0"/>
    <x v="45"/>
    <s v="Hartford"/>
    <x v="5"/>
    <n v="70"/>
    <n v="400"/>
    <x v="58"/>
    <n v="98000"/>
    <n v="0.35"/>
    <x v="0"/>
    <x v="10"/>
    <x v="1"/>
    <n v="700"/>
    <n v="245"/>
    <n v="455"/>
    <x v="0"/>
  </r>
  <r>
    <x v="0"/>
    <n v="1185732"/>
    <x v="174"/>
    <x v="0"/>
    <x v="45"/>
    <s v="Hartford"/>
    <x v="0"/>
    <n v="35"/>
    <n v="425"/>
    <x v="159"/>
    <n v="52062.5"/>
    <n v="0.35"/>
    <x v="0"/>
    <x v="0"/>
    <x v="1"/>
    <n v="350"/>
    <n v="122.5"/>
    <n v="227.5"/>
    <x v="0"/>
  </r>
  <r>
    <x v="0"/>
    <n v="1185732"/>
    <x v="174"/>
    <x v="0"/>
    <x v="45"/>
    <s v="Hartford"/>
    <x v="1"/>
    <n v="35"/>
    <n v="225"/>
    <x v="122"/>
    <n v="27562.5"/>
    <n v="0.35"/>
    <x v="0"/>
    <x v="0"/>
    <x v="1"/>
    <n v="350"/>
    <n v="122.5"/>
    <n v="227.5"/>
    <x v="0"/>
  </r>
  <r>
    <x v="0"/>
    <n v="1185732"/>
    <x v="174"/>
    <x v="0"/>
    <x v="45"/>
    <s v="Hartford"/>
    <x v="2"/>
    <n v="25.000000000000007"/>
    <n v="225"/>
    <x v="667"/>
    <n v="22500.000000000007"/>
    <n v="0.4"/>
    <x v="0"/>
    <x v="0"/>
    <x v="1"/>
    <n v="250.00000000000006"/>
    <n v="100.00000000000003"/>
    <n v="150.00000000000003"/>
    <x v="0"/>
  </r>
  <r>
    <x v="0"/>
    <n v="1185732"/>
    <x v="174"/>
    <x v="0"/>
    <x v="45"/>
    <s v="Hartford"/>
    <x v="3"/>
    <n v="30"/>
    <n v="75"/>
    <x v="363"/>
    <n v="9000"/>
    <n v="0.4"/>
    <x v="0"/>
    <x v="0"/>
    <x v="1"/>
    <n v="300"/>
    <n v="120"/>
    <n v="180"/>
    <x v="0"/>
  </r>
  <r>
    <x v="0"/>
    <n v="1185732"/>
    <x v="174"/>
    <x v="0"/>
    <x v="45"/>
    <s v="Hartford"/>
    <x v="4"/>
    <n v="45"/>
    <n v="125"/>
    <x v="182"/>
    <n v="16875"/>
    <n v="0.3"/>
    <x v="0"/>
    <x v="0"/>
    <x v="1"/>
    <n v="450"/>
    <n v="135"/>
    <n v="315"/>
    <x v="0"/>
  </r>
  <r>
    <x v="0"/>
    <n v="1185732"/>
    <x v="174"/>
    <x v="0"/>
    <x v="45"/>
    <s v="Hartford"/>
    <x v="5"/>
    <n v="35"/>
    <n v="225"/>
    <x v="122"/>
    <n v="31500"/>
    <n v="0.4"/>
    <x v="0"/>
    <x v="0"/>
    <x v="1"/>
    <n v="350"/>
    <n v="140"/>
    <n v="210"/>
    <x v="0"/>
  </r>
  <r>
    <x v="0"/>
    <n v="1185732"/>
    <x v="203"/>
    <x v="0"/>
    <x v="45"/>
    <s v="Hartford"/>
    <x v="0"/>
    <n v="35"/>
    <n v="475"/>
    <x v="158"/>
    <n v="58187.499999999993"/>
    <n v="0.35"/>
    <x v="0"/>
    <x v="1"/>
    <x v="1"/>
    <n v="350"/>
    <n v="122.49999999999999"/>
    <n v="227.5"/>
    <x v="0"/>
  </r>
  <r>
    <x v="0"/>
    <n v="1185732"/>
    <x v="203"/>
    <x v="0"/>
    <x v="45"/>
    <s v="Hartford"/>
    <x v="1"/>
    <n v="35"/>
    <n v="125"/>
    <x v="317"/>
    <n v="15312.499999999998"/>
    <n v="0.35"/>
    <x v="0"/>
    <x v="1"/>
    <x v="1"/>
    <n v="350"/>
    <n v="122.49999999999999"/>
    <n v="227.5"/>
    <x v="0"/>
  </r>
  <r>
    <x v="0"/>
    <n v="1185732"/>
    <x v="203"/>
    <x v="0"/>
    <x v="45"/>
    <s v="Hartford"/>
    <x v="2"/>
    <n v="25.000000000000007"/>
    <n v="175"/>
    <x v="688"/>
    <n v="17500.000000000007"/>
    <n v="0.4"/>
    <x v="0"/>
    <x v="1"/>
    <x v="1"/>
    <n v="250.00000000000009"/>
    <n v="100.00000000000004"/>
    <n v="150.00000000000003"/>
    <x v="0"/>
  </r>
  <r>
    <x v="0"/>
    <n v="1185732"/>
    <x v="203"/>
    <x v="0"/>
    <x v="46"/>
    <s v="Providence"/>
    <x v="3"/>
    <n v="30"/>
    <n v="50"/>
    <x v="362"/>
    <n v="6000"/>
    <n v="0.4"/>
    <x v="0"/>
    <x v="1"/>
    <x v="1"/>
    <n v="300"/>
    <n v="120"/>
    <n v="180"/>
    <x v="0"/>
  </r>
  <r>
    <x v="0"/>
    <n v="1185732"/>
    <x v="203"/>
    <x v="0"/>
    <x v="46"/>
    <s v="Providence"/>
    <x v="4"/>
    <n v="45"/>
    <n v="125"/>
    <x v="182"/>
    <n v="16875"/>
    <n v="0.3"/>
    <x v="0"/>
    <x v="1"/>
    <x v="1"/>
    <n v="450"/>
    <n v="135"/>
    <n v="315"/>
    <x v="0"/>
  </r>
  <r>
    <x v="0"/>
    <n v="1185732"/>
    <x v="203"/>
    <x v="0"/>
    <x v="46"/>
    <s v="Providence"/>
    <x v="5"/>
    <n v="35"/>
    <n v="225"/>
    <x v="122"/>
    <n v="31500"/>
    <n v="0.4"/>
    <x v="0"/>
    <x v="1"/>
    <x v="1"/>
    <n v="350"/>
    <n v="140"/>
    <n v="210"/>
    <x v="0"/>
  </r>
  <r>
    <x v="0"/>
    <n v="1185732"/>
    <x v="708"/>
    <x v="0"/>
    <x v="46"/>
    <s v="Providence"/>
    <x v="0"/>
    <n v="35"/>
    <n v="445"/>
    <x v="708"/>
    <n v="54512.5"/>
    <n v="0.35"/>
    <x v="0"/>
    <x v="2"/>
    <x v="1"/>
    <n v="350"/>
    <n v="122.5"/>
    <n v="227.5"/>
    <x v="0"/>
  </r>
  <r>
    <x v="0"/>
    <n v="1185732"/>
    <x v="708"/>
    <x v="0"/>
    <x v="46"/>
    <s v="Providence"/>
    <x v="1"/>
    <n v="35"/>
    <n v="150"/>
    <x v="304"/>
    <n v="18375"/>
    <n v="0.35"/>
    <x v="0"/>
    <x v="2"/>
    <x v="1"/>
    <n v="350"/>
    <n v="122.5"/>
    <n v="227.5"/>
    <x v="0"/>
  </r>
  <r>
    <x v="0"/>
    <n v="1185732"/>
    <x v="708"/>
    <x v="0"/>
    <x v="46"/>
    <s v="Providence"/>
    <x v="2"/>
    <n v="25.000000000000007"/>
    <n v="175"/>
    <x v="688"/>
    <n v="17500.000000000007"/>
    <n v="0.4"/>
    <x v="0"/>
    <x v="2"/>
    <x v="1"/>
    <n v="250.00000000000009"/>
    <n v="100.00000000000004"/>
    <n v="150.00000000000003"/>
    <x v="0"/>
  </r>
  <r>
    <x v="0"/>
    <n v="1185732"/>
    <x v="708"/>
    <x v="0"/>
    <x v="46"/>
    <s v="Providence"/>
    <x v="3"/>
    <n v="30"/>
    <n v="25"/>
    <x v="364"/>
    <n v="3000"/>
    <n v="0.4"/>
    <x v="0"/>
    <x v="2"/>
    <x v="1"/>
    <n v="300"/>
    <n v="120"/>
    <n v="180"/>
    <x v="0"/>
  </r>
  <r>
    <x v="0"/>
    <n v="1185732"/>
    <x v="708"/>
    <x v="0"/>
    <x v="46"/>
    <s v="Providence"/>
    <x v="4"/>
    <n v="45"/>
    <n v="75"/>
    <x v="126"/>
    <n v="10125"/>
    <n v="0.3"/>
    <x v="0"/>
    <x v="2"/>
    <x v="1"/>
    <n v="450"/>
    <n v="135"/>
    <n v="315"/>
    <x v="0"/>
  </r>
  <r>
    <x v="0"/>
    <n v="1185732"/>
    <x v="708"/>
    <x v="0"/>
    <x v="46"/>
    <s v="Providence"/>
    <x v="5"/>
    <n v="35"/>
    <n v="175"/>
    <x v="183"/>
    <n v="24500"/>
    <n v="0.4"/>
    <x v="0"/>
    <x v="2"/>
    <x v="1"/>
    <n v="350"/>
    <n v="140"/>
    <n v="210"/>
    <x v="0"/>
  </r>
  <r>
    <x v="0"/>
    <n v="1185732"/>
    <x v="230"/>
    <x v="0"/>
    <x v="46"/>
    <s v="Providence"/>
    <x v="0"/>
    <n v="35"/>
    <n v="425"/>
    <x v="159"/>
    <n v="52062.5"/>
    <n v="0.35"/>
    <x v="0"/>
    <x v="3"/>
    <x v="1"/>
    <n v="350"/>
    <n v="122.5"/>
    <n v="227.5"/>
    <x v="0"/>
  </r>
  <r>
    <x v="0"/>
    <n v="1185732"/>
    <x v="230"/>
    <x v="0"/>
    <x v="46"/>
    <s v="Providence"/>
    <x v="1"/>
    <n v="35"/>
    <n v="125"/>
    <x v="317"/>
    <n v="15312.499999999998"/>
    <n v="0.35"/>
    <x v="0"/>
    <x v="3"/>
    <x v="1"/>
    <n v="350"/>
    <n v="122.49999999999999"/>
    <n v="227.5"/>
    <x v="0"/>
  </r>
  <r>
    <x v="0"/>
    <n v="1185732"/>
    <x v="230"/>
    <x v="0"/>
    <x v="46"/>
    <s v="Providence"/>
    <x v="2"/>
    <n v="25.000000000000007"/>
    <n v="125"/>
    <x v="693"/>
    <n v="12500.000000000004"/>
    <n v="0.4"/>
    <x v="0"/>
    <x v="3"/>
    <x v="1"/>
    <n v="250.00000000000006"/>
    <n v="100.00000000000003"/>
    <n v="150.00000000000003"/>
    <x v="0"/>
  </r>
  <r>
    <x v="0"/>
    <n v="1185732"/>
    <x v="230"/>
    <x v="0"/>
    <x v="46"/>
    <s v="Providence"/>
    <x v="3"/>
    <n v="30"/>
    <n v="50"/>
    <x v="362"/>
    <n v="6000"/>
    <n v="0.4"/>
    <x v="0"/>
    <x v="3"/>
    <x v="1"/>
    <n v="300"/>
    <n v="120"/>
    <n v="180"/>
    <x v="0"/>
  </r>
  <r>
    <x v="0"/>
    <n v="1185732"/>
    <x v="230"/>
    <x v="0"/>
    <x v="46"/>
    <s v="Providence"/>
    <x v="4"/>
    <n v="45"/>
    <n v="50"/>
    <x v="363"/>
    <n v="6750"/>
    <n v="0.3"/>
    <x v="0"/>
    <x v="3"/>
    <x v="1"/>
    <n v="450"/>
    <n v="135"/>
    <n v="315"/>
    <x v="0"/>
  </r>
  <r>
    <x v="0"/>
    <n v="1185732"/>
    <x v="230"/>
    <x v="0"/>
    <x v="46"/>
    <s v="Providence"/>
    <x v="5"/>
    <n v="35"/>
    <n v="200"/>
    <x v="136"/>
    <n v="28000"/>
    <n v="0.4"/>
    <x v="0"/>
    <x v="3"/>
    <x v="1"/>
    <n v="350"/>
    <n v="140"/>
    <n v="210"/>
    <x v="0"/>
  </r>
  <r>
    <x v="0"/>
    <n v="1185732"/>
    <x v="259"/>
    <x v="0"/>
    <x v="46"/>
    <s v="Providence"/>
    <x v="0"/>
    <n v="49.999999999999993"/>
    <n v="470"/>
    <x v="709"/>
    <n v="82249.999999999985"/>
    <n v="0.35"/>
    <x v="0"/>
    <x v="4"/>
    <x v="1"/>
    <n v="499.99999999999994"/>
    <n v="174.99999999999997"/>
    <n v="325"/>
    <x v="0"/>
  </r>
  <r>
    <x v="0"/>
    <n v="1185732"/>
    <x v="259"/>
    <x v="0"/>
    <x v="46"/>
    <s v="Providence"/>
    <x v="1"/>
    <n v="45"/>
    <n v="175"/>
    <x v="122"/>
    <n v="27562.5"/>
    <n v="0.35"/>
    <x v="0"/>
    <x v="4"/>
    <x v="1"/>
    <n v="450"/>
    <n v="157.5"/>
    <n v="292.5"/>
    <x v="0"/>
  </r>
  <r>
    <x v="0"/>
    <n v="1185732"/>
    <x v="259"/>
    <x v="0"/>
    <x v="46"/>
    <s v="Providence"/>
    <x v="2"/>
    <n v="40"/>
    <n v="200"/>
    <x v="135"/>
    <n v="32000"/>
    <n v="0.4"/>
    <x v="0"/>
    <x v="4"/>
    <x v="1"/>
    <n v="400"/>
    <n v="160"/>
    <n v="240"/>
    <x v="0"/>
  </r>
  <r>
    <x v="0"/>
    <n v="1185732"/>
    <x v="259"/>
    <x v="0"/>
    <x v="46"/>
    <s v="Providence"/>
    <x v="3"/>
    <n v="40"/>
    <n v="150"/>
    <x v="129"/>
    <n v="24000"/>
    <n v="0.4"/>
    <x v="0"/>
    <x v="4"/>
    <x v="1"/>
    <n v="400"/>
    <n v="160"/>
    <n v="240"/>
    <x v="0"/>
  </r>
  <r>
    <x v="0"/>
    <n v="1185732"/>
    <x v="259"/>
    <x v="0"/>
    <x v="46"/>
    <s v="Providence"/>
    <x v="4"/>
    <n v="49.999999999999993"/>
    <n v="175"/>
    <x v="396"/>
    <n v="26249.999999999996"/>
    <n v="0.3"/>
    <x v="0"/>
    <x v="4"/>
    <x v="1"/>
    <n v="499.99999999999994"/>
    <n v="149.99999999999997"/>
    <n v="349.99999999999994"/>
    <x v="0"/>
  </r>
  <r>
    <x v="0"/>
    <n v="1185732"/>
    <x v="259"/>
    <x v="0"/>
    <x v="46"/>
    <s v="Providence"/>
    <x v="5"/>
    <n v="54.999999999999993"/>
    <n v="300"/>
    <x v="212"/>
    <n v="65999.999999999985"/>
    <n v="0.4"/>
    <x v="0"/>
    <x v="4"/>
    <x v="1"/>
    <n v="549.99999999999989"/>
    <n v="219.99999999999994"/>
    <n v="329.99999999999994"/>
    <x v="0"/>
  </r>
  <r>
    <x v="0"/>
    <n v="1185732"/>
    <x v="292"/>
    <x v="0"/>
    <x v="46"/>
    <s v="Providence"/>
    <x v="0"/>
    <n v="49.999999999999993"/>
    <n v="550"/>
    <x v="350"/>
    <n v="96249.999999999971"/>
    <n v="0.35"/>
    <x v="0"/>
    <x v="11"/>
    <x v="1"/>
    <n v="499.99999999999989"/>
    <n v="174.99999999999994"/>
    <n v="324.99999999999994"/>
    <x v="0"/>
  </r>
  <r>
    <x v="0"/>
    <n v="1185732"/>
    <x v="292"/>
    <x v="0"/>
    <x v="46"/>
    <s v="Providence"/>
    <x v="1"/>
    <n v="45"/>
    <n v="300"/>
    <x v="200"/>
    <n v="47250"/>
    <n v="0.35"/>
    <x v="0"/>
    <x v="11"/>
    <x v="1"/>
    <n v="450"/>
    <n v="157.5"/>
    <n v="292.5"/>
    <x v="0"/>
  </r>
  <r>
    <x v="0"/>
    <n v="1185732"/>
    <x v="292"/>
    <x v="0"/>
    <x v="46"/>
    <s v="Providence"/>
    <x v="2"/>
    <n v="40"/>
    <n v="225"/>
    <x v="125"/>
    <n v="36000"/>
    <n v="0.4"/>
    <x v="0"/>
    <x v="11"/>
    <x v="1"/>
    <n v="400"/>
    <n v="160"/>
    <n v="240"/>
    <x v="0"/>
  </r>
  <r>
    <x v="0"/>
    <n v="1185732"/>
    <x v="292"/>
    <x v="0"/>
    <x v="46"/>
    <s v="Providence"/>
    <x v="3"/>
    <n v="40"/>
    <n v="200"/>
    <x v="135"/>
    <n v="32000"/>
    <n v="0.4"/>
    <x v="0"/>
    <x v="11"/>
    <x v="1"/>
    <n v="400"/>
    <n v="160"/>
    <n v="240"/>
    <x v="0"/>
  </r>
  <r>
    <x v="0"/>
    <n v="1185732"/>
    <x v="292"/>
    <x v="0"/>
    <x v="46"/>
    <s v="Providence"/>
    <x v="4"/>
    <n v="49.999999999999993"/>
    <n v="200"/>
    <x v="335"/>
    <n v="29999.999999999993"/>
    <n v="0.3"/>
    <x v="0"/>
    <x v="11"/>
    <x v="1"/>
    <n v="499.99999999999994"/>
    <n v="149.99999999999997"/>
    <n v="350"/>
    <x v="0"/>
  </r>
  <r>
    <x v="0"/>
    <n v="1185732"/>
    <x v="292"/>
    <x v="0"/>
    <x v="46"/>
    <s v="Providence"/>
    <x v="5"/>
    <n v="54.999999999999993"/>
    <n v="350"/>
    <x v="239"/>
    <n v="76999.999999999985"/>
    <n v="0.4"/>
    <x v="0"/>
    <x v="11"/>
    <x v="1"/>
    <n v="549.99999999999989"/>
    <n v="219.99999999999997"/>
    <n v="329.99999999999994"/>
    <x v="0"/>
  </r>
  <r>
    <x v="0"/>
    <n v="1185732"/>
    <x v="320"/>
    <x v="0"/>
    <x v="46"/>
    <s v="Providence"/>
    <x v="0"/>
    <n v="49.999999999999993"/>
    <n v="575"/>
    <x v="724"/>
    <n v="100624.99999999997"/>
    <n v="0.35"/>
    <x v="0"/>
    <x v="5"/>
    <x v="1"/>
    <n v="499.99999999999989"/>
    <n v="174.99999999999994"/>
    <n v="324.99999999999994"/>
    <x v="0"/>
  </r>
  <r>
    <x v="0"/>
    <n v="1185732"/>
    <x v="320"/>
    <x v="0"/>
    <x v="46"/>
    <s v="Providence"/>
    <x v="1"/>
    <n v="45"/>
    <n v="325"/>
    <x v="326"/>
    <n v="51187.5"/>
    <n v="0.35"/>
    <x v="0"/>
    <x v="5"/>
    <x v="1"/>
    <n v="450"/>
    <n v="157.5"/>
    <n v="292.5"/>
    <x v="0"/>
  </r>
  <r>
    <x v="0"/>
    <n v="1185732"/>
    <x v="320"/>
    <x v="0"/>
    <x v="46"/>
    <s v="Providence"/>
    <x v="2"/>
    <n v="40"/>
    <n v="250"/>
    <x v="124"/>
    <n v="40000"/>
    <n v="0.4"/>
    <x v="0"/>
    <x v="5"/>
    <x v="1"/>
    <n v="400"/>
    <n v="160"/>
    <n v="240"/>
    <x v="0"/>
  </r>
  <r>
    <x v="0"/>
    <n v="1185732"/>
    <x v="320"/>
    <x v="0"/>
    <x v="46"/>
    <s v="Providence"/>
    <x v="3"/>
    <n v="40"/>
    <n v="200"/>
    <x v="135"/>
    <n v="32000"/>
    <n v="0.4"/>
    <x v="0"/>
    <x v="5"/>
    <x v="1"/>
    <n v="400"/>
    <n v="160"/>
    <n v="240"/>
    <x v="0"/>
  </r>
  <r>
    <x v="0"/>
    <n v="1185732"/>
    <x v="320"/>
    <x v="0"/>
    <x v="46"/>
    <s v="Providence"/>
    <x v="4"/>
    <n v="49.999999999999993"/>
    <n v="225"/>
    <x v="469"/>
    <n v="33749.999999999993"/>
    <n v="0.3"/>
    <x v="0"/>
    <x v="5"/>
    <x v="1"/>
    <n v="499.99999999999994"/>
    <n v="149.99999999999997"/>
    <n v="350"/>
    <x v="0"/>
  </r>
  <r>
    <x v="0"/>
    <n v="1185732"/>
    <x v="320"/>
    <x v="0"/>
    <x v="46"/>
    <s v="Providence"/>
    <x v="5"/>
    <n v="54.999999999999993"/>
    <n v="400"/>
    <x v="211"/>
    <n v="88000"/>
    <n v="0.4"/>
    <x v="0"/>
    <x v="5"/>
    <x v="1"/>
    <n v="549.99999999999989"/>
    <n v="220"/>
    <n v="329.99999999999994"/>
    <x v="0"/>
  </r>
  <r>
    <x v="0"/>
    <n v="1185732"/>
    <x v="352"/>
    <x v="0"/>
    <x v="46"/>
    <s v="Providence"/>
    <x v="0"/>
    <n v="49.999999999999993"/>
    <n v="550"/>
    <x v="350"/>
    <n v="96249.999999999971"/>
    <n v="0.35"/>
    <x v="0"/>
    <x v="6"/>
    <x v="1"/>
    <n v="499.99999999999989"/>
    <n v="174.99999999999994"/>
    <n v="324.99999999999994"/>
    <x v="0"/>
  </r>
  <r>
    <x v="0"/>
    <n v="1185732"/>
    <x v="352"/>
    <x v="0"/>
    <x v="46"/>
    <s v="Providence"/>
    <x v="1"/>
    <n v="45"/>
    <n v="325"/>
    <x v="326"/>
    <n v="51187.5"/>
    <n v="0.35"/>
    <x v="0"/>
    <x v="6"/>
    <x v="1"/>
    <n v="450"/>
    <n v="157.5"/>
    <n v="292.5"/>
    <x v="0"/>
  </r>
  <r>
    <x v="0"/>
    <n v="1185732"/>
    <x v="352"/>
    <x v="0"/>
    <x v="46"/>
    <s v="Providence"/>
    <x v="2"/>
    <n v="40"/>
    <n v="250"/>
    <x v="124"/>
    <n v="40000"/>
    <n v="0.4"/>
    <x v="0"/>
    <x v="6"/>
    <x v="1"/>
    <n v="400"/>
    <n v="160"/>
    <n v="240"/>
    <x v="0"/>
  </r>
  <r>
    <x v="0"/>
    <n v="1185732"/>
    <x v="352"/>
    <x v="0"/>
    <x v="46"/>
    <s v="Providence"/>
    <x v="3"/>
    <n v="40"/>
    <n v="150"/>
    <x v="129"/>
    <n v="24000"/>
    <n v="0.4"/>
    <x v="0"/>
    <x v="6"/>
    <x v="1"/>
    <n v="400"/>
    <n v="160"/>
    <n v="240"/>
    <x v="0"/>
  </r>
  <r>
    <x v="0"/>
    <n v="1185732"/>
    <x v="352"/>
    <x v="0"/>
    <x v="46"/>
    <s v="Providence"/>
    <x v="4"/>
    <n v="49.999999999999993"/>
    <n v="125"/>
    <x v="399"/>
    <n v="18749.999999999996"/>
    <n v="0.3"/>
    <x v="0"/>
    <x v="6"/>
    <x v="1"/>
    <n v="499.99999999999994"/>
    <n v="149.99999999999997"/>
    <n v="350"/>
    <x v="0"/>
  </r>
  <r>
    <x v="0"/>
    <n v="1185732"/>
    <x v="352"/>
    <x v="0"/>
    <x v="46"/>
    <s v="Providence"/>
    <x v="5"/>
    <n v="54.999999999999993"/>
    <n v="300"/>
    <x v="212"/>
    <n v="65999.999999999985"/>
    <n v="0.4"/>
    <x v="0"/>
    <x v="6"/>
    <x v="1"/>
    <n v="549.99999999999989"/>
    <n v="219.99999999999994"/>
    <n v="329.99999999999994"/>
    <x v="0"/>
  </r>
  <r>
    <x v="0"/>
    <n v="1185732"/>
    <x v="382"/>
    <x v="0"/>
    <x v="46"/>
    <s v="Providence"/>
    <x v="0"/>
    <n v="49.999999999999993"/>
    <n v="425"/>
    <x v="383"/>
    <n v="74374.999999999985"/>
    <n v="0.35"/>
    <x v="0"/>
    <x v="7"/>
    <x v="1"/>
    <n v="499.99999999999994"/>
    <n v="174.99999999999997"/>
    <n v="325"/>
    <x v="0"/>
  </r>
  <r>
    <x v="0"/>
    <n v="1185732"/>
    <x v="382"/>
    <x v="0"/>
    <x v="46"/>
    <s v="Providence"/>
    <x v="1"/>
    <n v="45"/>
    <n v="225"/>
    <x v="179"/>
    <n v="35437.5"/>
    <n v="0.35"/>
    <x v="0"/>
    <x v="7"/>
    <x v="1"/>
    <n v="450"/>
    <n v="157.5"/>
    <n v="292.5"/>
    <x v="0"/>
  </r>
  <r>
    <x v="0"/>
    <n v="1185732"/>
    <x v="382"/>
    <x v="0"/>
    <x v="46"/>
    <s v="Providence"/>
    <x v="2"/>
    <n v="40"/>
    <n v="125"/>
    <x v="120"/>
    <n v="20000"/>
    <n v="0.4"/>
    <x v="0"/>
    <x v="7"/>
    <x v="1"/>
    <n v="400"/>
    <n v="160"/>
    <n v="240"/>
    <x v="0"/>
  </r>
  <r>
    <x v="0"/>
    <n v="1185732"/>
    <x v="382"/>
    <x v="0"/>
    <x v="46"/>
    <s v="Providence"/>
    <x v="3"/>
    <n v="40"/>
    <n v="100"/>
    <x v="123"/>
    <n v="16000"/>
    <n v="0.4"/>
    <x v="0"/>
    <x v="7"/>
    <x v="1"/>
    <n v="400"/>
    <n v="160"/>
    <n v="240"/>
    <x v="0"/>
  </r>
  <r>
    <x v="0"/>
    <n v="1185732"/>
    <x v="382"/>
    <x v="0"/>
    <x v="46"/>
    <s v="Providence"/>
    <x v="4"/>
    <n v="49.999999999999993"/>
    <n v="100"/>
    <x v="367"/>
    <n v="14999.999999999996"/>
    <n v="0.3"/>
    <x v="0"/>
    <x v="7"/>
    <x v="1"/>
    <n v="499.99999999999994"/>
    <n v="149.99999999999997"/>
    <n v="350"/>
    <x v="0"/>
  </r>
  <r>
    <x v="0"/>
    <n v="1185732"/>
    <x v="382"/>
    <x v="0"/>
    <x v="46"/>
    <s v="Providence"/>
    <x v="5"/>
    <n v="54.999999999999993"/>
    <n v="200"/>
    <x v="391"/>
    <n v="44000"/>
    <n v="0.4"/>
    <x v="0"/>
    <x v="7"/>
    <x v="1"/>
    <n v="549.99999999999989"/>
    <n v="220"/>
    <n v="329.99999999999994"/>
    <x v="0"/>
  </r>
  <r>
    <x v="0"/>
    <n v="1185732"/>
    <x v="414"/>
    <x v="0"/>
    <x v="46"/>
    <s v="Providence"/>
    <x v="0"/>
    <n v="54.999999999999993"/>
    <n v="375"/>
    <x v="213"/>
    <n v="72187.499999999985"/>
    <n v="0.35"/>
    <x v="0"/>
    <x v="8"/>
    <x v="1"/>
    <n v="549.99999999999989"/>
    <n v="192.49999999999997"/>
    <n v="357.5"/>
    <x v="0"/>
  </r>
  <r>
    <x v="0"/>
    <n v="1185732"/>
    <x v="414"/>
    <x v="0"/>
    <x v="46"/>
    <s v="Providence"/>
    <x v="1"/>
    <n v="50"/>
    <n v="200"/>
    <x v="124"/>
    <n v="35000"/>
    <n v="0.35"/>
    <x v="0"/>
    <x v="8"/>
    <x v="1"/>
    <n v="500"/>
    <n v="175"/>
    <n v="325"/>
    <x v="0"/>
  </r>
  <r>
    <x v="0"/>
    <n v="1185732"/>
    <x v="414"/>
    <x v="0"/>
    <x v="46"/>
    <s v="Providence"/>
    <x v="2"/>
    <n v="50"/>
    <n v="100"/>
    <x v="120"/>
    <n v="20000"/>
    <n v="0.4"/>
    <x v="0"/>
    <x v="8"/>
    <x v="1"/>
    <n v="500"/>
    <n v="200"/>
    <n v="300"/>
    <x v="0"/>
  </r>
  <r>
    <x v="0"/>
    <n v="1185732"/>
    <x v="414"/>
    <x v="0"/>
    <x v="46"/>
    <s v="Providence"/>
    <x v="3"/>
    <n v="50"/>
    <n v="75"/>
    <x v="309"/>
    <n v="15000"/>
    <n v="0.4"/>
    <x v="0"/>
    <x v="8"/>
    <x v="1"/>
    <n v="500"/>
    <n v="200"/>
    <n v="300"/>
    <x v="0"/>
  </r>
  <r>
    <x v="0"/>
    <n v="1185732"/>
    <x v="414"/>
    <x v="0"/>
    <x v="46"/>
    <s v="Providence"/>
    <x v="4"/>
    <n v="60"/>
    <n v="75"/>
    <x v="187"/>
    <n v="13500"/>
    <n v="0.3"/>
    <x v="0"/>
    <x v="8"/>
    <x v="1"/>
    <n v="600"/>
    <n v="180"/>
    <n v="420"/>
    <x v="0"/>
  </r>
  <r>
    <x v="2"/>
    <n v="1185732"/>
    <x v="414"/>
    <x v="0"/>
    <x v="46"/>
    <s v="Providence"/>
    <x v="5"/>
    <n v="64.999999999999986"/>
    <n v="200"/>
    <x v="711"/>
    <n v="51999.999999999993"/>
    <n v="0.4"/>
    <x v="0"/>
    <x v="8"/>
    <x v="1"/>
    <n v="649.99999999999989"/>
    <n v="259.99999999999994"/>
    <n v="389.99999999999983"/>
    <x v="0"/>
  </r>
  <r>
    <x v="2"/>
    <n v="1185732"/>
    <x v="444"/>
    <x v="0"/>
    <x v="46"/>
    <s v="Providence"/>
    <x v="0"/>
    <n v="60"/>
    <n v="350"/>
    <x v="195"/>
    <n v="73500"/>
    <n v="0.35"/>
    <x v="0"/>
    <x v="9"/>
    <x v="1"/>
    <n v="600"/>
    <n v="210"/>
    <n v="390"/>
    <x v="0"/>
  </r>
  <r>
    <x v="2"/>
    <n v="1185732"/>
    <x v="444"/>
    <x v="0"/>
    <x v="46"/>
    <s v="Providence"/>
    <x v="1"/>
    <n v="50"/>
    <n v="225"/>
    <x v="128"/>
    <n v="39375"/>
    <n v="0.35"/>
    <x v="0"/>
    <x v="9"/>
    <x v="1"/>
    <n v="500"/>
    <n v="175"/>
    <n v="325"/>
    <x v="0"/>
  </r>
  <r>
    <x v="2"/>
    <n v="1185732"/>
    <x v="444"/>
    <x v="0"/>
    <x v="46"/>
    <s v="Providence"/>
    <x v="2"/>
    <n v="50"/>
    <n v="220"/>
    <x v="236"/>
    <n v="44000"/>
    <n v="0.4"/>
    <x v="0"/>
    <x v="9"/>
    <x v="1"/>
    <n v="500"/>
    <n v="200"/>
    <n v="300"/>
    <x v="0"/>
  </r>
  <r>
    <x v="2"/>
    <n v="1185732"/>
    <x v="444"/>
    <x v="0"/>
    <x v="46"/>
    <s v="Providence"/>
    <x v="3"/>
    <n v="50"/>
    <n v="200"/>
    <x v="124"/>
    <n v="40000"/>
    <n v="0.4"/>
    <x v="0"/>
    <x v="9"/>
    <x v="1"/>
    <n v="500"/>
    <n v="200"/>
    <n v="300"/>
    <x v="0"/>
  </r>
  <r>
    <x v="2"/>
    <n v="1185732"/>
    <x v="444"/>
    <x v="0"/>
    <x v="46"/>
    <s v="Providence"/>
    <x v="4"/>
    <n v="60"/>
    <n v="175"/>
    <x v="204"/>
    <n v="31500"/>
    <n v="0.3"/>
    <x v="0"/>
    <x v="9"/>
    <x v="1"/>
    <n v="600"/>
    <n v="180"/>
    <n v="420"/>
    <x v="0"/>
  </r>
  <r>
    <x v="2"/>
    <n v="1185732"/>
    <x v="444"/>
    <x v="0"/>
    <x v="46"/>
    <s v="Providence"/>
    <x v="5"/>
    <n v="64.999999999999986"/>
    <n v="275"/>
    <x v="409"/>
    <n v="71499.999999999985"/>
    <n v="0.4"/>
    <x v="0"/>
    <x v="9"/>
    <x v="1"/>
    <n v="649.99999999999989"/>
    <n v="259.99999999999994"/>
    <n v="389.99999999999994"/>
    <x v="0"/>
  </r>
  <r>
    <x v="2"/>
    <n v="1185732"/>
    <x v="473"/>
    <x v="0"/>
    <x v="46"/>
    <s v="Providence"/>
    <x v="0"/>
    <n v="60"/>
    <n v="500"/>
    <x v="60"/>
    <n v="105000"/>
    <n v="0.35"/>
    <x v="0"/>
    <x v="10"/>
    <x v="1"/>
    <n v="600"/>
    <n v="210"/>
    <n v="390"/>
    <x v="0"/>
  </r>
  <r>
    <x v="2"/>
    <n v="1185732"/>
    <x v="473"/>
    <x v="0"/>
    <x v="46"/>
    <s v="Providence"/>
    <x v="1"/>
    <n v="50"/>
    <n v="300"/>
    <x v="149"/>
    <n v="52500"/>
    <n v="0.35"/>
    <x v="0"/>
    <x v="10"/>
    <x v="1"/>
    <n v="500"/>
    <n v="175"/>
    <n v="325"/>
    <x v="0"/>
  </r>
  <r>
    <x v="2"/>
    <n v="1185732"/>
    <x v="473"/>
    <x v="0"/>
    <x v="46"/>
    <s v="Providence"/>
    <x v="2"/>
    <n v="50"/>
    <n v="275"/>
    <x v="199"/>
    <n v="55000"/>
    <n v="0.4"/>
    <x v="0"/>
    <x v="10"/>
    <x v="1"/>
    <n v="500"/>
    <n v="200"/>
    <n v="300"/>
    <x v="0"/>
  </r>
  <r>
    <x v="2"/>
    <n v="1185732"/>
    <x v="473"/>
    <x v="0"/>
    <x v="46"/>
    <s v="Providence"/>
    <x v="3"/>
    <n v="50"/>
    <n v="225"/>
    <x v="128"/>
    <n v="45000"/>
    <n v="0.4"/>
    <x v="0"/>
    <x v="10"/>
    <x v="1"/>
    <n v="500"/>
    <n v="200"/>
    <n v="300"/>
    <x v="0"/>
  </r>
  <r>
    <x v="2"/>
    <n v="1185732"/>
    <x v="473"/>
    <x v="0"/>
    <x v="46"/>
    <s v="Providence"/>
    <x v="4"/>
    <n v="60"/>
    <n v="225"/>
    <x v="200"/>
    <n v="40500"/>
    <n v="0.3"/>
    <x v="0"/>
    <x v="10"/>
    <x v="1"/>
    <n v="600"/>
    <n v="180"/>
    <n v="420"/>
    <x v="0"/>
  </r>
  <r>
    <x v="2"/>
    <n v="1185732"/>
    <x v="473"/>
    <x v="0"/>
    <x v="46"/>
    <s v="Providence"/>
    <x v="5"/>
    <n v="64.999999999999986"/>
    <n v="325"/>
    <x v="264"/>
    <n v="84499.999999999985"/>
    <n v="0.4"/>
    <x v="0"/>
    <x v="10"/>
    <x v="1"/>
    <n v="649.99999999999977"/>
    <n v="259.99999999999994"/>
    <n v="389.99999999999989"/>
    <x v="0"/>
  </r>
  <r>
    <x v="2"/>
    <n v="1185732"/>
    <x v="181"/>
    <x v="0"/>
    <x v="46"/>
    <s v="Providence"/>
    <x v="0"/>
    <n v="40"/>
    <n v="450"/>
    <x v="210"/>
    <n v="54000"/>
    <n v="0.3"/>
    <x v="0"/>
    <x v="0"/>
    <x v="1"/>
    <n v="400"/>
    <n v="120"/>
    <n v="280"/>
    <x v="0"/>
  </r>
  <r>
    <x v="2"/>
    <n v="1185732"/>
    <x v="181"/>
    <x v="0"/>
    <x v="46"/>
    <s v="Providence"/>
    <x v="1"/>
    <n v="40"/>
    <n v="250"/>
    <x v="124"/>
    <n v="30000"/>
    <n v="0.3"/>
    <x v="0"/>
    <x v="0"/>
    <x v="1"/>
    <n v="400"/>
    <n v="120"/>
    <n v="280"/>
    <x v="0"/>
  </r>
  <r>
    <x v="2"/>
    <n v="1185732"/>
    <x v="181"/>
    <x v="0"/>
    <x v="46"/>
    <s v="Providence"/>
    <x v="2"/>
    <n v="30.000000000000004"/>
    <n v="250"/>
    <x v="384"/>
    <n v="18750.000000000004"/>
    <n v="0.25"/>
    <x v="0"/>
    <x v="0"/>
    <x v="1"/>
    <n v="300.00000000000006"/>
    <n v="75.000000000000014"/>
    <n v="225.00000000000006"/>
    <x v="0"/>
  </r>
  <r>
    <x v="2"/>
    <n v="1185732"/>
    <x v="181"/>
    <x v="0"/>
    <x v="46"/>
    <s v="Providence"/>
    <x v="3"/>
    <n v="35"/>
    <n v="100"/>
    <x v="319"/>
    <n v="8750"/>
    <n v="0.25"/>
    <x v="0"/>
    <x v="0"/>
    <x v="1"/>
    <n v="350"/>
    <n v="87.5"/>
    <n v="262.5"/>
    <x v="0"/>
  </r>
  <r>
    <x v="2"/>
    <n v="1185732"/>
    <x v="181"/>
    <x v="0"/>
    <x v="46"/>
    <s v="Providence"/>
    <x v="4"/>
    <n v="50"/>
    <n v="150"/>
    <x v="127"/>
    <n v="18750"/>
    <n v="0.25"/>
    <x v="0"/>
    <x v="0"/>
    <x v="1"/>
    <n v="500"/>
    <n v="125"/>
    <n v="375"/>
    <x v="0"/>
  </r>
  <r>
    <x v="2"/>
    <n v="1185732"/>
    <x v="181"/>
    <x v="0"/>
    <x v="46"/>
    <s v="Providence"/>
    <x v="5"/>
    <n v="40"/>
    <n v="250"/>
    <x v="124"/>
    <n v="30000"/>
    <n v="0.3"/>
    <x v="0"/>
    <x v="0"/>
    <x v="1"/>
    <n v="400"/>
    <n v="120"/>
    <n v="280"/>
    <x v="0"/>
  </r>
  <r>
    <x v="2"/>
    <n v="1185732"/>
    <x v="210"/>
    <x v="0"/>
    <x v="46"/>
    <s v="Providence"/>
    <x v="0"/>
    <n v="40"/>
    <n v="500"/>
    <x v="46"/>
    <n v="60000"/>
    <n v="0.3"/>
    <x v="0"/>
    <x v="1"/>
    <x v="1"/>
    <n v="400"/>
    <n v="120"/>
    <n v="280"/>
    <x v="0"/>
  </r>
  <r>
    <x v="2"/>
    <n v="1185732"/>
    <x v="210"/>
    <x v="0"/>
    <x v="46"/>
    <s v="Providence"/>
    <x v="1"/>
    <n v="40"/>
    <n v="150"/>
    <x v="129"/>
    <n v="18000"/>
    <n v="0.3"/>
    <x v="0"/>
    <x v="1"/>
    <x v="1"/>
    <n v="400"/>
    <n v="120"/>
    <n v="280"/>
    <x v="0"/>
  </r>
  <r>
    <x v="2"/>
    <n v="1185732"/>
    <x v="210"/>
    <x v="0"/>
    <x v="46"/>
    <s v="Providence"/>
    <x v="2"/>
    <n v="30.000000000000004"/>
    <n v="200"/>
    <x v="385"/>
    <n v="15000.000000000002"/>
    <n v="0.25"/>
    <x v="0"/>
    <x v="1"/>
    <x v="1"/>
    <n v="300.00000000000006"/>
    <n v="75.000000000000014"/>
    <n v="225.00000000000003"/>
    <x v="0"/>
  </r>
  <r>
    <x v="2"/>
    <n v="1185732"/>
    <x v="210"/>
    <x v="0"/>
    <x v="47"/>
    <s v="Boston"/>
    <x v="3"/>
    <n v="35"/>
    <n v="250"/>
    <x v="132"/>
    <n v="21875"/>
    <n v="0.25"/>
    <x v="0"/>
    <x v="1"/>
    <x v="1"/>
    <n v="350"/>
    <n v="87.5"/>
    <n v="262.5"/>
    <x v="0"/>
  </r>
  <r>
    <x v="2"/>
    <n v="1185732"/>
    <x v="210"/>
    <x v="0"/>
    <x v="47"/>
    <s v="Boston"/>
    <x v="4"/>
    <n v="50"/>
    <n v="150"/>
    <x v="127"/>
    <n v="18750"/>
    <n v="0.25"/>
    <x v="0"/>
    <x v="1"/>
    <x v="1"/>
    <n v="500"/>
    <n v="125"/>
    <n v="375"/>
    <x v="0"/>
  </r>
  <r>
    <x v="2"/>
    <n v="1185732"/>
    <x v="210"/>
    <x v="0"/>
    <x v="47"/>
    <s v="Boston"/>
    <x v="5"/>
    <n v="40"/>
    <n v="250"/>
    <x v="124"/>
    <n v="30000"/>
    <n v="0.3"/>
    <x v="0"/>
    <x v="1"/>
    <x v="1"/>
    <n v="400"/>
    <n v="120"/>
    <n v="280"/>
    <x v="0"/>
  </r>
  <r>
    <x v="2"/>
    <n v="1185732"/>
    <x v="218"/>
    <x v="0"/>
    <x v="47"/>
    <s v="Boston"/>
    <x v="0"/>
    <n v="40"/>
    <n v="470"/>
    <x v="386"/>
    <n v="56400"/>
    <n v="0.3"/>
    <x v="0"/>
    <x v="2"/>
    <x v="1"/>
    <n v="400"/>
    <n v="120"/>
    <n v="280"/>
    <x v="0"/>
  </r>
  <r>
    <x v="2"/>
    <n v="1185732"/>
    <x v="218"/>
    <x v="0"/>
    <x v="47"/>
    <s v="Boston"/>
    <x v="1"/>
    <n v="40"/>
    <n v="175"/>
    <x v="136"/>
    <n v="21000"/>
    <n v="0.3"/>
    <x v="0"/>
    <x v="2"/>
    <x v="1"/>
    <n v="400"/>
    <n v="120"/>
    <n v="280"/>
    <x v="0"/>
  </r>
  <r>
    <x v="2"/>
    <n v="1185732"/>
    <x v="218"/>
    <x v="0"/>
    <x v="47"/>
    <s v="Boston"/>
    <x v="2"/>
    <n v="30.000000000000004"/>
    <n v="200"/>
    <x v="385"/>
    <n v="15000.000000000002"/>
    <n v="0.25"/>
    <x v="0"/>
    <x v="2"/>
    <x v="1"/>
    <n v="300.00000000000006"/>
    <n v="75.000000000000014"/>
    <n v="225.00000000000003"/>
    <x v="0"/>
  </r>
  <r>
    <x v="2"/>
    <n v="1185732"/>
    <x v="218"/>
    <x v="0"/>
    <x v="47"/>
    <s v="Boston"/>
    <x v="3"/>
    <n v="35"/>
    <n v="300"/>
    <x v="204"/>
    <n v="26250"/>
    <n v="0.25"/>
    <x v="0"/>
    <x v="2"/>
    <x v="1"/>
    <n v="350"/>
    <n v="87.5"/>
    <n v="262.5"/>
    <x v="0"/>
  </r>
  <r>
    <x v="2"/>
    <n v="1185732"/>
    <x v="218"/>
    <x v="0"/>
    <x v="47"/>
    <s v="Boston"/>
    <x v="4"/>
    <n v="50"/>
    <n v="100"/>
    <x v="120"/>
    <n v="12500"/>
    <n v="0.25"/>
    <x v="0"/>
    <x v="2"/>
    <x v="1"/>
    <n v="500"/>
    <n v="125"/>
    <n v="375"/>
    <x v="0"/>
  </r>
  <r>
    <x v="2"/>
    <n v="1185732"/>
    <x v="218"/>
    <x v="0"/>
    <x v="47"/>
    <s v="Boston"/>
    <x v="5"/>
    <n v="40"/>
    <n v="200"/>
    <x v="135"/>
    <n v="24000"/>
    <n v="0.3"/>
    <x v="0"/>
    <x v="2"/>
    <x v="1"/>
    <n v="400"/>
    <n v="120"/>
    <n v="280"/>
    <x v="0"/>
  </r>
  <r>
    <x v="2"/>
    <n v="1185732"/>
    <x v="237"/>
    <x v="0"/>
    <x v="47"/>
    <s v="Boston"/>
    <x v="0"/>
    <n v="40"/>
    <n v="450"/>
    <x v="210"/>
    <n v="54000"/>
    <n v="0.3"/>
    <x v="0"/>
    <x v="3"/>
    <x v="1"/>
    <n v="400"/>
    <n v="120"/>
    <n v="280"/>
    <x v="0"/>
  </r>
  <r>
    <x v="2"/>
    <n v="1185732"/>
    <x v="237"/>
    <x v="0"/>
    <x v="47"/>
    <s v="Boston"/>
    <x v="1"/>
    <n v="40"/>
    <n v="150"/>
    <x v="129"/>
    <n v="18000"/>
    <n v="0.3"/>
    <x v="0"/>
    <x v="3"/>
    <x v="1"/>
    <n v="400"/>
    <n v="120"/>
    <n v="280"/>
    <x v="0"/>
  </r>
  <r>
    <x v="2"/>
    <n v="1185732"/>
    <x v="237"/>
    <x v="0"/>
    <x v="47"/>
    <s v="Boston"/>
    <x v="2"/>
    <n v="30.000000000000004"/>
    <n v="150"/>
    <x v="354"/>
    <n v="11250.000000000002"/>
    <n v="0.25"/>
    <x v="0"/>
    <x v="3"/>
    <x v="1"/>
    <n v="300.00000000000006"/>
    <n v="75.000000000000014"/>
    <n v="225.00000000000006"/>
    <x v="0"/>
  </r>
  <r>
    <x v="2"/>
    <n v="1185732"/>
    <x v="237"/>
    <x v="0"/>
    <x v="47"/>
    <s v="Boston"/>
    <x v="3"/>
    <n v="35"/>
    <n v="125"/>
    <x v="317"/>
    <n v="10937.5"/>
    <n v="0.25"/>
    <x v="0"/>
    <x v="3"/>
    <x v="1"/>
    <n v="350"/>
    <n v="87.5"/>
    <n v="262.5"/>
    <x v="0"/>
  </r>
  <r>
    <x v="2"/>
    <n v="1185732"/>
    <x v="237"/>
    <x v="0"/>
    <x v="47"/>
    <s v="Boston"/>
    <x v="4"/>
    <n v="50"/>
    <n v="125"/>
    <x v="146"/>
    <n v="15625"/>
    <n v="0.25"/>
    <x v="0"/>
    <x v="3"/>
    <x v="1"/>
    <n v="500"/>
    <n v="125"/>
    <n v="375"/>
    <x v="0"/>
  </r>
  <r>
    <x v="2"/>
    <n v="1185732"/>
    <x v="237"/>
    <x v="0"/>
    <x v="47"/>
    <s v="Boston"/>
    <x v="5"/>
    <n v="40"/>
    <n v="275"/>
    <x v="236"/>
    <n v="33000"/>
    <n v="0.3"/>
    <x v="0"/>
    <x v="3"/>
    <x v="1"/>
    <n v="400"/>
    <n v="120"/>
    <n v="280"/>
    <x v="0"/>
  </r>
  <r>
    <x v="2"/>
    <n v="1185732"/>
    <x v="266"/>
    <x v="0"/>
    <x v="47"/>
    <s v="Boston"/>
    <x v="0"/>
    <n v="54.999999999999993"/>
    <n v="495"/>
    <x v="388"/>
    <n v="81674.999999999985"/>
    <n v="0.3"/>
    <x v="0"/>
    <x v="4"/>
    <x v="1"/>
    <n v="549.99999999999989"/>
    <n v="164.99999999999997"/>
    <n v="384.99999999999989"/>
    <x v="0"/>
  </r>
  <r>
    <x v="2"/>
    <n v="1185732"/>
    <x v="266"/>
    <x v="0"/>
    <x v="47"/>
    <s v="Boston"/>
    <x v="1"/>
    <n v="50"/>
    <n v="200"/>
    <x v="124"/>
    <n v="30000"/>
    <n v="0.3"/>
    <x v="0"/>
    <x v="4"/>
    <x v="1"/>
    <n v="500"/>
    <n v="150"/>
    <n v="350"/>
    <x v="0"/>
  </r>
  <r>
    <x v="2"/>
    <n v="1185732"/>
    <x v="266"/>
    <x v="0"/>
    <x v="47"/>
    <s v="Boston"/>
    <x v="2"/>
    <n v="45"/>
    <n v="225"/>
    <x v="179"/>
    <n v="25312.5"/>
    <n v="0.25"/>
    <x v="0"/>
    <x v="4"/>
    <x v="1"/>
    <n v="450"/>
    <n v="112.5"/>
    <n v="337.5"/>
    <x v="0"/>
  </r>
  <r>
    <x v="2"/>
    <n v="1185732"/>
    <x v="266"/>
    <x v="0"/>
    <x v="47"/>
    <s v="Boston"/>
    <x v="3"/>
    <n v="45"/>
    <n v="175"/>
    <x v="122"/>
    <n v="19687.5"/>
    <n v="0.25"/>
    <x v="0"/>
    <x v="4"/>
    <x v="1"/>
    <n v="450"/>
    <n v="112.5"/>
    <n v="337.5"/>
    <x v="0"/>
  </r>
  <r>
    <x v="2"/>
    <n v="1185732"/>
    <x v="266"/>
    <x v="0"/>
    <x v="47"/>
    <s v="Boston"/>
    <x v="4"/>
    <n v="54.999999999999993"/>
    <n v="200"/>
    <x v="391"/>
    <n v="27499.999999999996"/>
    <n v="0.25"/>
    <x v="0"/>
    <x v="4"/>
    <x v="1"/>
    <n v="549.99999999999989"/>
    <n v="137.49999999999997"/>
    <n v="412.49999999999994"/>
    <x v="0"/>
  </r>
  <r>
    <x v="2"/>
    <n v="1185732"/>
    <x v="266"/>
    <x v="0"/>
    <x v="47"/>
    <s v="Boston"/>
    <x v="5"/>
    <n v="60"/>
    <n v="325"/>
    <x v="214"/>
    <n v="58500"/>
    <n v="0.3"/>
    <x v="0"/>
    <x v="4"/>
    <x v="1"/>
    <n v="600"/>
    <n v="180"/>
    <n v="420"/>
    <x v="0"/>
  </r>
  <r>
    <x v="2"/>
    <n v="1185732"/>
    <x v="299"/>
    <x v="0"/>
    <x v="47"/>
    <s v="Boston"/>
    <x v="0"/>
    <n v="54.999999999999993"/>
    <n v="575"/>
    <x v="725"/>
    <n v="94874.999999999985"/>
    <n v="0.3"/>
    <x v="0"/>
    <x v="11"/>
    <x v="1"/>
    <n v="549.99999999999989"/>
    <n v="164.99999999999997"/>
    <n v="384.99999999999989"/>
    <x v="0"/>
  </r>
  <r>
    <x v="2"/>
    <n v="1185732"/>
    <x v="299"/>
    <x v="0"/>
    <x v="47"/>
    <s v="Boston"/>
    <x v="1"/>
    <n v="50"/>
    <n v="325"/>
    <x v="133"/>
    <n v="48750"/>
    <n v="0.3"/>
    <x v="0"/>
    <x v="11"/>
    <x v="1"/>
    <n v="500"/>
    <n v="150"/>
    <n v="350"/>
    <x v="0"/>
  </r>
  <r>
    <x v="2"/>
    <n v="1185732"/>
    <x v="299"/>
    <x v="0"/>
    <x v="47"/>
    <s v="Boston"/>
    <x v="2"/>
    <n v="45"/>
    <n v="250"/>
    <x v="128"/>
    <n v="28125"/>
    <n v="0.25"/>
    <x v="0"/>
    <x v="11"/>
    <x v="1"/>
    <n v="450"/>
    <n v="112.5"/>
    <n v="337.5"/>
    <x v="0"/>
  </r>
  <r>
    <x v="2"/>
    <n v="1185732"/>
    <x v="299"/>
    <x v="0"/>
    <x v="47"/>
    <s v="Boston"/>
    <x v="3"/>
    <n v="45"/>
    <n v="225"/>
    <x v="179"/>
    <n v="25312.5"/>
    <n v="0.25"/>
    <x v="0"/>
    <x v="11"/>
    <x v="1"/>
    <n v="450"/>
    <n v="112.5"/>
    <n v="337.5"/>
    <x v="0"/>
  </r>
  <r>
    <x v="2"/>
    <n v="1185732"/>
    <x v="299"/>
    <x v="0"/>
    <x v="47"/>
    <s v="Boston"/>
    <x v="4"/>
    <n v="54.999999999999993"/>
    <n v="225"/>
    <x v="424"/>
    <n v="30937.499999999996"/>
    <n v="0.25"/>
    <x v="0"/>
    <x v="11"/>
    <x v="1"/>
    <n v="549.99999999999989"/>
    <n v="137.49999999999997"/>
    <n v="412.49999999999994"/>
    <x v="0"/>
  </r>
  <r>
    <x v="2"/>
    <n v="1185732"/>
    <x v="299"/>
    <x v="0"/>
    <x v="47"/>
    <s v="Boston"/>
    <x v="5"/>
    <n v="60"/>
    <n v="375"/>
    <x v="38"/>
    <n v="67500"/>
    <n v="0.3"/>
    <x v="0"/>
    <x v="11"/>
    <x v="1"/>
    <n v="600"/>
    <n v="180"/>
    <n v="420"/>
    <x v="0"/>
  </r>
  <r>
    <x v="2"/>
    <n v="1185732"/>
    <x v="327"/>
    <x v="0"/>
    <x v="47"/>
    <s v="Boston"/>
    <x v="0"/>
    <n v="54.999999999999993"/>
    <n v="600"/>
    <x v="726"/>
    <n v="98999.999999999985"/>
    <n v="0.3"/>
    <x v="0"/>
    <x v="5"/>
    <x v="1"/>
    <n v="549.99999999999989"/>
    <n v="164.99999999999997"/>
    <n v="384.99999999999989"/>
    <x v="0"/>
  </r>
  <r>
    <x v="2"/>
    <n v="1185732"/>
    <x v="327"/>
    <x v="0"/>
    <x v="47"/>
    <s v="Boston"/>
    <x v="1"/>
    <n v="50"/>
    <n v="350"/>
    <x v="160"/>
    <n v="52500"/>
    <n v="0.3"/>
    <x v="0"/>
    <x v="5"/>
    <x v="1"/>
    <n v="500"/>
    <n v="150"/>
    <n v="350"/>
    <x v="0"/>
  </r>
  <r>
    <x v="2"/>
    <n v="1185732"/>
    <x v="327"/>
    <x v="0"/>
    <x v="47"/>
    <s v="Boston"/>
    <x v="2"/>
    <n v="45"/>
    <n v="275"/>
    <x v="118"/>
    <n v="30937.5"/>
    <n v="0.25"/>
    <x v="0"/>
    <x v="5"/>
    <x v="1"/>
    <n v="450"/>
    <n v="112.5"/>
    <n v="337.5"/>
    <x v="0"/>
  </r>
  <r>
    <x v="2"/>
    <n v="1185732"/>
    <x v="327"/>
    <x v="0"/>
    <x v="47"/>
    <s v="Boston"/>
    <x v="3"/>
    <n v="45"/>
    <n v="225"/>
    <x v="179"/>
    <n v="25312.5"/>
    <n v="0.25"/>
    <x v="0"/>
    <x v="5"/>
    <x v="1"/>
    <n v="450"/>
    <n v="112.5"/>
    <n v="337.5"/>
    <x v="0"/>
  </r>
  <r>
    <x v="2"/>
    <n v="1185732"/>
    <x v="327"/>
    <x v="0"/>
    <x v="47"/>
    <s v="Boston"/>
    <x v="4"/>
    <n v="54.999999999999993"/>
    <n v="250"/>
    <x v="371"/>
    <n v="34374.999999999993"/>
    <n v="0.25"/>
    <x v="0"/>
    <x v="5"/>
    <x v="1"/>
    <n v="549.99999999999989"/>
    <n v="137.49999999999997"/>
    <n v="412.49999999999989"/>
    <x v="0"/>
  </r>
  <r>
    <x v="2"/>
    <n v="1185732"/>
    <x v="327"/>
    <x v="0"/>
    <x v="47"/>
    <s v="Boston"/>
    <x v="5"/>
    <n v="60"/>
    <n v="425"/>
    <x v="144"/>
    <n v="76500"/>
    <n v="0.3"/>
    <x v="0"/>
    <x v="5"/>
    <x v="1"/>
    <n v="600"/>
    <n v="180"/>
    <n v="420"/>
    <x v="0"/>
  </r>
  <r>
    <x v="2"/>
    <n v="1185732"/>
    <x v="359"/>
    <x v="0"/>
    <x v="47"/>
    <s v="Boston"/>
    <x v="0"/>
    <n v="54.999999999999993"/>
    <n v="575"/>
    <x v="725"/>
    <n v="94874.999999999985"/>
    <n v="0.3"/>
    <x v="0"/>
    <x v="6"/>
    <x v="1"/>
    <n v="549.99999999999989"/>
    <n v="164.99999999999997"/>
    <n v="384.99999999999989"/>
    <x v="0"/>
  </r>
  <r>
    <x v="2"/>
    <n v="1185732"/>
    <x v="359"/>
    <x v="0"/>
    <x v="47"/>
    <s v="Boston"/>
    <x v="1"/>
    <n v="50"/>
    <n v="350"/>
    <x v="160"/>
    <n v="52500"/>
    <n v="0.3"/>
    <x v="0"/>
    <x v="6"/>
    <x v="1"/>
    <n v="500"/>
    <n v="150"/>
    <n v="350"/>
    <x v="0"/>
  </r>
  <r>
    <x v="2"/>
    <n v="1185732"/>
    <x v="359"/>
    <x v="0"/>
    <x v="47"/>
    <s v="Boston"/>
    <x v="2"/>
    <n v="45"/>
    <n v="275"/>
    <x v="118"/>
    <n v="30937.5"/>
    <n v="0.25"/>
    <x v="0"/>
    <x v="6"/>
    <x v="1"/>
    <n v="450"/>
    <n v="112.5"/>
    <n v="337.5"/>
    <x v="0"/>
  </r>
  <r>
    <x v="2"/>
    <n v="1185732"/>
    <x v="359"/>
    <x v="0"/>
    <x v="47"/>
    <s v="Boston"/>
    <x v="3"/>
    <n v="45"/>
    <n v="175"/>
    <x v="122"/>
    <n v="19687.5"/>
    <n v="0.25"/>
    <x v="0"/>
    <x v="6"/>
    <x v="1"/>
    <n v="450"/>
    <n v="112.5"/>
    <n v="337.5"/>
    <x v="0"/>
  </r>
  <r>
    <x v="2"/>
    <n v="1185732"/>
    <x v="359"/>
    <x v="0"/>
    <x v="47"/>
    <s v="Boston"/>
    <x v="4"/>
    <n v="54.999999999999993"/>
    <n v="150"/>
    <x v="360"/>
    <n v="20624.999999999996"/>
    <n v="0.25"/>
    <x v="0"/>
    <x v="6"/>
    <x v="1"/>
    <n v="549.99999999999989"/>
    <n v="137.49999999999997"/>
    <n v="412.49999999999989"/>
    <x v="0"/>
  </r>
  <r>
    <x v="2"/>
    <n v="1185732"/>
    <x v="359"/>
    <x v="0"/>
    <x v="47"/>
    <s v="Boston"/>
    <x v="5"/>
    <n v="60"/>
    <n v="325"/>
    <x v="214"/>
    <n v="58500"/>
    <n v="0.3"/>
    <x v="0"/>
    <x v="6"/>
    <x v="1"/>
    <n v="600"/>
    <n v="180"/>
    <n v="420"/>
    <x v="0"/>
  </r>
  <r>
    <x v="2"/>
    <n v="1185732"/>
    <x v="389"/>
    <x v="0"/>
    <x v="47"/>
    <s v="Boston"/>
    <x v="0"/>
    <n v="54.999999999999993"/>
    <n v="450"/>
    <x v="348"/>
    <n v="74249.999999999985"/>
    <n v="0.3"/>
    <x v="0"/>
    <x v="7"/>
    <x v="1"/>
    <n v="549.99999999999989"/>
    <n v="164.99999999999997"/>
    <n v="385"/>
    <x v="0"/>
  </r>
  <r>
    <x v="2"/>
    <n v="1185732"/>
    <x v="389"/>
    <x v="0"/>
    <x v="47"/>
    <s v="Boston"/>
    <x v="1"/>
    <n v="50"/>
    <n v="250"/>
    <x v="145"/>
    <n v="37500"/>
    <n v="0.3"/>
    <x v="0"/>
    <x v="7"/>
    <x v="1"/>
    <n v="500"/>
    <n v="150"/>
    <n v="350"/>
    <x v="0"/>
  </r>
  <r>
    <x v="2"/>
    <n v="1185732"/>
    <x v="389"/>
    <x v="0"/>
    <x v="47"/>
    <s v="Boston"/>
    <x v="2"/>
    <n v="45"/>
    <n v="150"/>
    <x v="314"/>
    <n v="16875"/>
    <n v="0.25"/>
    <x v="0"/>
    <x v="7"/>
    <x v="1"/>
    <n v="450"/>
    <n v="112.5"/>
    <n v="337.5"/>
    <x v="0"/>
  </r>
  <r>
    <x v="2"/>
    <n v="1185732"/>
    <x v="389"/>
    <x v="0"/>
    <x v="47"/>
    <s v="Boston"/>
    <x v="3"/>
    <n v="45"/>
    <n v="125"/>
    <x v="182"/>
    <n v="14062.5"/>
    <n v="0.25"/>
    <x v="0"/>
    <x v="7"/>
    <x v="1"/>
    <n v="450"/>
    <n v="112.5"/>
    <n v="337.5"/>
    <x v="0"/>
  </r>
  <r>
    <x v="2"/>
    <n v="1185732"/>
    <x v="389"/>
    <x v="0"/>
    <x v="47"/>
    <s v="Boston"/>
    <x v="4"/>
    <n v="54.999999999999993"/>
    <n v="125"/>
    <x v="181"/>
    <n v="17187.499999999996"/>
    <n v="0.25"/>
    <x v="0"/>
    <x v="7"/>
    <x v="1"/>
    <n v="549.99999999999989"/>
    <n v="137.49999999999997"/>
    <n v="412.49999999999989"/>
    <x v="0"/>
  </r>
  <r>
    <x v="2"/>
    <n v="1185732"/>
    <x v="389"/>
    <x v="0"/>
    <x v="47"/>
    <s v="Boston"/>
    <x v="5"/>
    <n v="60"/>
    <n v="225"/>
    <x v="200"/>
    <n v="40500"/>
    <n v="0.3"/>
    <x v="0"/>
    <x v="7"/>
    <x v="1"/>
    <n v="600"/>
    <n v="180"/>
    <n v="420"/>
    <x v="0"/>
  </r>
  <r>
    <x v="2"/>
    <n v="1185732"/>
    <x v="421"/>
    <x v="0"/>
    <x v="47"/>
    <s v="Boston"/>
    <x v="0"/>
    <n v="60"/>
    <n v="400"/>
    <x v="49"/>
    <n v="72000"/>
    <n v="0.3"/>
    <x v="0"/>
    <x v="8"/>
    <x v="1"/>
    <n v="600"/>
    <n v="180"/>
    <n v="420"/>
    <x v="0"/>
  </r>
  <r>
    <x v="2"/>
    <n v="1185732"/>
    <x v="421"/>
    <x v="0"/>
    <x v="47"/>
    <s v="Boston"/>
    <x v="1"/>
    <n v="55.000000000000007"/>
    <n v="225"/>
    <x v="196"/>
    <n v="37125"/>
    <n v="0.3"/>
    <x v="0"/>
    <x v="8"/>
    <x v="1"/>
    <n v="550.00000000000011"/>
    <n v="165"/>
    <n v="385.00000000000006"/>
    <x v="0"/>
  </r>
  <r>
    <x v="2"/>
    <n v="1185732"/>
    <x v="421"/>
    <x v="0"/>
    <x v="47"/>
    <s v="Boston"/>
    <x v="2"/>
    <n v="55.000000000000007"/>
    <n v="125"/>
    <x v="392"/>
    <n v="17187.500000000004"/>
    <n v="0.25"/>
    <x v="0"/>
    <x v="8"/>
    <x v="1"/>
    <n v="550.00000000000011"/>
    <n v="137.50000000000003"/>
    <n v="412.50000000000011"/>
    <x v="0"/>
  </r>
  <r>
    <x v="2"/>
    <n v="1185732"/>
    <x v="421"/>
    <x v="0"/>
    <x v="47"/>
    <s v="Boston"/>
    <x v="3"/>
    <n v="55.000000000000007"/>
    <n v="100"/>
    <x v="191"/>
    <n v="13750.000000000002"/>
    <n v="0.25"/>
    <x v="0"/>
    <x v="8"/>
    <x v="1"/>
    <n v="550.00000000000011"/>
    <n v="137.50000000000003"/>
    <n v="412.50000000000006"/>
    <x v="0"/>
  </r>
  <r>
    <x v="2"/>
    <n v="1185732"/>
    <x v="421"/>
    <x v="0"/>
    <x v="47"/>
    <s v="Boston"/>
    <x v="4"/>
    <n v="65"/>
    <n v="100"/>
    <x v="393"/>
    <n v="16250"/>
    <n v="0.25"/>
    <x v="0"/>
    <x v="8"/>
    <x v="1"/>
    <n v="650"/>
    <n v="162.5"/>
    <n v="487.5"/>
    <x v="0"/>
  </r>
  <r>
    <x v="5"/>
    <n v="1185732"/>
    <x v="421"/>
    <x v="0"/>
    <x v="47"/>
    <s v="Boston"/>
    <x v="5"/>
    <n v="70"/>
    <n v="225"/>
    <x v="154"/>
    <n v="47250"/>
    <n v="0.3"/>
    <x v="0"/>
    <x v="8"/>
    <x v="1"/>
    <n v="700"/>
    <n v="210"/>
    <n v="490"/>
    <x v="0"/>
  </r>
  <r>
    <x v="5"/>
    <n v="1185732"/>
    <x v="451"/>
    <x v="0"/>
    <x v="47"/>
    <s v="Boston"/>
    <x v="0"/>
    <n v="65"/>
    <n v="375"/>
    <x v="241"/>
    <n v="73125"/>
    <n v="0.3"/>
    <x v="0"/>
    <x v="9"/>
    <x v="1"/>
    <n v="650"/>
    <n v="195"/>
    <n v="455"/>
    <x v="0"/>
  </r>
  <r>
    <x v="5"/>
    <n v="1185732"/>
    <x v="451"/>
    <x v="0"/>
    <x v="47"/>
    <s v="Boston"/>
    <x v="1"/>
    <n v="55.000000000000007"/>
    <n v="300"/>
    <x v="207"/>
    <n v="49500.000000000007"/>
    <n v="0.3"/>
    <x v="0"/>
    <x v="9"/>
    <x v="1"/>
    <n v="550.00000000000011"/>
    <n v="165.00000000000003"/>
    <n v="385.00000000000011"/>
    <x v="0"/>
  </r>
  <r>
    <x v="5"/>
    <n v="1185732"/>
    <x v="451"/>
    <x v="0"/>
    <x v="47"/>
    <s v="Boston"/>
    <x v="2"/>
    <n v="55.000000000000007"/>
    <n v="295"/>
    <x v="723"/>
    <n v="40562.500000000007"/>
    <n v="0.25"/>
    <x v="0"/>
    <x v="9"/>
    <x v="1"/>
    <n v="550.00000000000011"/>
    <n v="137.50000000000003"/>
    <n v="412.50000000000011"/>
    <x v="0"/>
  </r>
  <r>
    <x v="5"/>
    <n v="1185732"/>
    <x v="451"/>
    <x v="0"/>
    <x v="47"/>
    <s v="Boston"/>
    <x v="3"/>
    <n v="55.000000000000007"/>
    <n v="275"/>
    <x v="395"/>
    <n v="37812.500000000007"/>
    <n v="0.25"/>
    <x v="0"/>
    <x v="9"/>
    <x v="1"/>
    <n v="550.00000000000011"/>
    <n v="137.50000000000003"/>
    <n v="412.50000000000011"/>
    <x v="0"/>
  </r>
  <r>
    <x v="5"/>
    <n v="1185732"/>
    <x v="451"/>
    <x v="0"/>
    <x v="47"/>
    <s v="Boston"/>
    <x v="4"/>
    <n v="65"/>
    <n v="250"/>
    <x v="133"/>
    <n v="40625"/>
    <n v="0.25"/>
    <x v="0"/>
    <x v="9"/>
    <x v="1"/>
    <n v="650"/>
    <n v="162.5"/>
    <n v="487.5"/>
    <x v="0"/>
  </r>
  <r>
    <x v="5"/>
    <n v="1185732"/>
    <x v="451"/>
    <x v="0"/>
    <x v="47"/>
    <s v="Boston"/>
    <x v="5"/>
    <n v="70"/>
    <n v="350"/>
    <x v="40"/>
    <n v="73500"/>
    <n v="0.3"/>
    <x v="0"/>
    <x v="9"/>
    <x v="1"/>
    <n v="700"/>
    <n v="210"/>
    <n v="490"/>
    <x v="0"/>
  </r>
  <r>
    <x v="5"/>
    <n v="1185732"/>
    <x v="480"/>
    <x v="0"/>
    <x v="47"/>
    <s v="Boston"/>
    <x v="0"/>
    <n v="65"/>
    <n v="575"/>
    <x v="91"/>
    <n v="112125"/>
    <n v="0.3"/>
    <x v="0"/>
    <x v="10"/>
    <x v="1"/>
    <n v="650"/>
    <n v="195"/>
    <n v="455"/>
    <x v="0"/>
  </r>
  <r>
    <x v="5"/>
    <n v="1185732"/>
    <x v="480"/>
    <x v="0"/>
    <x v="47"/>
    <s v="Boston"/>
    <x v="1"/>
    <n v="55.000000000000007"/>
    <n v="375"/>
    <x v="141"/>
    <n v="61875.000000000007"/>
    <n v="0.3"/>
    <x v="0"/>
    <x v="10"/>
    <x v="1"/>
    <n v="550.00000000000011"/>
    <n v="165.00000000000003"/>
    <n v="385.00000000000006"/>
    <x v="0"/>
  </r>
  <r>
    <x v="5"/>
    <n v="1185732"/>
    <x v="480"/>
    <x v="0"/>
    <x v="47"/>
    <s v="Boston"/>
    <x v="2"/>
    <n v="55.000000000000007"/>
    <n v="350"/>
    <x v="137"/>
    <n v="48125.000000000007"/>
    <n v="0.25"/>
    <x v="0"/>
    <x v="10"/>
    <x v="1"/>
    <n v="550.00000000000011"/>
    <n v="137.50000000000003"/>
    <n v="412.50000000000006"/>
    <x v="0"/>
  </r>
  <r>
    <x v="5"/>
    <n v="1185732"/>
    <x v="480"/>
    <x v="0"/>
    <x v="47"/>
    <s v="Boston"/>
    <x v="3"/>
    <n v="55.000000000000007"/>
    <n v="300"/>
    <x v="207"/>
    <n v="41250.000000000007"/>
    <n v="0.25"/>
    <x v="0"/>
    <x v="10"/>
    <x v="1"/>
    <n v="550.00000000000011"/>
    <n v="137.50000000000003"/>
    <n v="412.50000000000011"/>
    <x v="0"/>
  </r>
  <r>
    <x v="5"/>
    <n v="1185732"/>
    <x v="480"/>
    <x v="0"/>
    <x v="47"/>
    <s v="Boston"/>
    <x v="4"/>
    <n v="65"/>
    <n v="300"/>
    <x v="214"/>
    <n v="48750"/>
    <n v="0.25"/>
    <x v="0"/>
    <x v="10"/>
    <x v="1"/>
    <n v="650"/>
    <n v="162.5"/>
    <n v="487.5"/>
    <x v="0"/>
  </r>
  <r>
    <x v="5"/>
    <n v="1185732"/>
    <x v="480"/>
    <x v="0"/>
    <x v="47"/>
    <s v="Boston"/>
    <x v="5"/>
    <n v="70"/>
    <n v="400"/>
    <x v="58"/>
    <n v="84000"/>
    <n v="0.3"/>
    <x v="0"/>
    <x v="10"/>
    <x v="1"/>
    <n v="700"/>
    <n v="210"/>
    <n v="490"/>
    <x v="0"/>
  </r>
  <r>
    <x v="5"/>
    <n v="1185732"/>
    <x v="178"/>
    <x v="0"/>
    <x v="47"/>
    <s v="Boston"/>
    <x v="0"/>
    <n v="45"/>
    <n v="525"/>
    <x v="44"/>
    <n v="106312.5"/>
    <n v="0.45"/>
    <x v="0"/>
    <x v="0"/>
    <x v="1"/>
    <n v="450"/>
    <n v="202.5"/>
    <n v="247.5"/>
    <x v="0"/>
  </r>
  <r>
    <x v="5"/>
    <n v="1185732"/>
    <x v="178"/>
    <x v="0"/>
    <x v="47"/>
    <s v="Boston"/>
    <x v="1"/>
    <n v="45"/>
    <n v="325"/>
    <x v="326"/>
    <n v="65812.5"/>
    <n v="0.45"/>
    <x v="0"/>
    <x v="0"/>
    <x v="1"/>
    <n v="450"/>
    <n v="202.5"/>
    <n v="247.5"/>
    <x v="0"/>
  </r>
  <r>
    <x v="5"/>
    <n v="1185732"/>
    <x v="178"/>
    <x v="0"/>
    <x v="47"/>
    <s v="Boston"/>
    <x v="2"/>
    <n v="35"/>
    <n v="325"/>
    <x v="166"/>
    <n v="39812.5"/>
    <n v="0.35"/>
    <x v="0"/>
    <x v="0"/>
    <x v="1"/>
    <n v="350"/>
    <n v="122.5"/>
    <n v="227.5"/>
    <x v="0"/>
  </r>
  <r>
    <x v="5"/>
    <n v="1185732"/>
    <x v="178"/>
    <x v="0"/>
    <x v="47"/>
    <s v="Boston"/>
    <x v="3"/>
    <n v="40"/>
    <n v="175"/>
    <x v="136"/>
    <n v="24500"/>
    <n v="0.35"/>
    <x v="0"/>
    <x v="0"/>
    <x v="1"/>
    <n v="400"/>
    <n v="140"/>
    <n v="260"/>
    <x v="0"/>
  </r>
  <r>
    <x v="5"/>
    <n v="1185732"/>
    <x v="178"/>
    <x v="0"/>
    <x v="47"/>
    <s v="Boston"/>
    <x v="4"/>
    <n v="55.000000000000007"/>
    <n v="225"/>
    <x v="196"/>
    <n v="43312.5"/>
    <n v="0.35"/>
    <x v="0"/>
    <x v="0"/>
    <x v="1"/>
    <n v="550.00000000000011"/>
    <n v="192.5"/>
    <n v="357.50000000000006"/>
    <x v="0"/>
  </r>
  <r>
    <x v="5"/>
    <n v="1185732"/>
    <x v="178"/>
    <x v="0"/>
    <x v="47"/>
    <s v="Boston"/>
    <x v="5"/>
    <n v="45"/>
    <n v="325"/>
    <x v="326"/>
    <n v="58499.999999999993"/>
    <n v="0.39999999999999997"/>
    <x v="0"/>
    <x v="0"/>
    <x v="1"/>
    <n v="450"/>
    <n v="179.99999999999997"/>
    <n v="270"/>
    <x v="0"/>
  </r>
  <r>
    <x v="5"/>
    <n v="1185732"/>
    <x v="207"/>
    <x v="0"/>
    <x v="47"/>
    <s v="Boston"/>
    <x v="0"/>
    <n v="45"/>
    <n v="575"/>
    <x v="69"/>
    <n v="116437.5"/>
    <n v="0.45"/>
    <x v="0"/>
    <x v="1"/>
    <x v="1"/>
    <n v="450"/>
    <n v="202.5"/>
    <n v="247.5"/>
    <x v="0"/>
  </r>
  <r>
    <x v="5"/>
    <n v="1185732"/>
    <x v="207"/>
    <x v="0"/>
    <x v="47"/>
    <s v="Boston"/>
    <x v="1"/>
    <n v="45"/>
    <n v="225"/>
    <x v="179"/>
    <n v="45562.5"/>
    <n v="0.45"/>
    <x v="0"/>
    <x v="1"/>
    <x v="1"/>
    <n v="450"/>
    <n v="202.5"/>
    <n v="247.5"/>
    <x v="0"/>
  </r>
  <r>
    <x v="5"/>
    <n v="1185732"/>
    <x v="207"/>
    <x v="0"/>
    <x v="47"/>
    <s v="Boston"/>
    <x v="2"/>
    <n v="35"/>
    <n v="275"/>
    <x v="119"/>
    <n v="33687.5"/>
    <n v="0.35"/>
    <x v="0"/>
    <x v="1"/>
    <x v="1"/>
    <n v="350"/>
    <n v="122.5"/>
    <n v="227.5"/>
    <x v="0"/>
  </r>
  <r>
    <x v="5"/>
    <n v="1185732"/>
    <x v="207"/>
    <x v="0"/>
    <x v="48"/>
    <s v="Burlington"/>
    <x v="3"/>
    <n v="40"/>
    <n v="150"/>
    <x v="129"/>
    <n v="21000"/>
    <n v="0.35"/>
    <x v="0"/>
    <x v="1"/>
    <x v="1"/>
    <n v="400"/>
    <n v="140"/>
    <n v="260"/>
    <x v="0"/>
  </r>
  <r>
    <x v="5"/>
    <n v="1185732"/>
    <x v="207"/>
    <x v="0"/>
    <x v="48"/>
    <s v="Burlington"/>
    <x v="4"/>
    <n v="55.000000000000007"/>
    <n v="225"/>
    <x v="196"/>
    <n v="43312.5"/>
    <n v="0.35"/>
    <x v="0"/>
    <x v="1"/>
    <x v="1"/>
    <n v="550.00000000000011"/>
    <n v="192.5"/>
    <n v="357.50000000000006"/>
    <x v="0"/>
  </r>
  <r>
    <x v="5"/>
    <n v="1185732"/>
    <x v="207"/>
    <x v="0"/>
    <x v="48"/>
    <s v="Burlington"/>
    <x v="5"/>
    <n v="45"/>
    <n v="325"/>
    <x v="326"/>
    <n v="58499.999999999993"/>
    <n v="0.39999999999999997"/>
    <x v="0"/>
    <x v="1"/>
    <x v="1"/>
    <n v="450"/>
    <n v="179.99999999999997"/>
    <n v="270"/>
    <x v="0"/>
  </r>
  <r>
    <x v="5"/>
    <n v="1185732"/>
    <x v="215"/>
    <x v="0"/>
    <x v="48"/>
    <s v="Burlington"/>
    <x v="0"/>
    <n v="45"/>
    <n v="545"/>
    <x v="727"/>
    <n v="110362.5"/>
    <n v="0.45"/>
    <x v="0"/>
    <x v="2"/>
    <x v="1"/>
    <n v="450"/>
    <n v="202.5"/>
    <n v="247.5"/>
    <x v="0"/>
  </r>
  <r>
    <x v="5"/>
    <n v="1185732"/>
    <x v="215"/>
    <x v="0"/>
    <x v="48"/>
    <s v="Burlington"/>
    <x v="1"/>
    <n v="45"/>
    <n v="250"/>
    <x v="128"/>
    <n v="50625"/>
    <n v="0.45"/>
    <x v="0"/>
    <x v="2"/>
    <x v="1"/>
    <n v="450"/>
    <n v="202.5"/>
    <n v="247.5"/>
    <x v="0"/>
  </r>
  <r>
    <x v="5"/>
    <n v="1185732"/>
    <x v="215"/>
    <x v="0"/>
    <x v="48"/>
    <s v="Burlington"/>
    <x v="2"/>
    <n v="35"/>
    <n v="275"/>
    <x v="119"/>
    <n v="33687.5"/>
    <n v="0.35"/>
    <x v="0"/>
    <x v="2"/>
    <x v="1"/>
    <n v="350"/>
    <n v="122.5"/>
    <n v="227.5"/>
    <x v="0"/>
  </r>
  <r>
    <x v="5"/>
    <n v="1185732"/>
    <x v="215"/>
    <x v="0"/>
    <x v="48"/>
    <s v="Burlington"/>
    <x v="3"/>
    <n v="40"/>
    <n v="125"/>
    <x v="120"/>
    <n v="17500"/>
    <n v="0.35"/>
    <x v="0"/>
    <x v="2"/>
    <x v="1"/>
    <n v="400"/>
    <n v="140"/>
    <n v="260"/>
    <x v="0"/>
  </r>
  <r>
    <x v="5"/>
    <n v="1185732"/>
    <x v="215"/>
    <x v="0"/>
    <x v="48"/>
    <s v="Burlington"/>
    <x v="4"/>
    <n v="55.000000000000007"/>
    <n v="175"/>
    <x v="194"/>
    <n v="33687.5"/>
    <n v="0.35"/>
    <x v="0"/>
    <x v="2"/>
    <x v="1"/>
    <n v="550.00000000000011"/>
    <n v="192.5"/>
    <n v="357.50000000000006"/>
    <x v="0"/>
  </r>
  <r>
    <x v="5"/>
    <n v="1185732"/>
    <x v="215"/>
    <x v="0"/>
    <x v="48"/>
    <s v="Burlington"/>
    <x v="5"/>
    <n v="45"/>
    <n v="275"/>
    <x v="118"/>
    <n v="49499.999999999993"/>
    <n v="0.39999999999999997"/>
    <x v="0"/>
    <x v="2"/>
    <x v="1"/>
    <n v="450"/>
    <n v="179.99999999999997"/>
    <n v="270"/>
    <x v="0"/>
  </r>
  <r>
    <x v="5"/>
    <n v="1185732"/>
    <x v="234"/>
    <x v="0"/>
    <x v="48"/>
    <s v="Burlington"/>
    <x v="0"/>
    <n v="45"/>
    <n v="525"/>
    <x v="44"/>
    <n v="106312.5"/>
    <n v="0.45"/>
    <x v="0"/>
    <x v="3"/>
    <x v="1"/>
    <n v="450"/>
    <n v="202.5"/>
    <n v="247.5"/>
    <x v="0"/>
  </r>
  <r>
    <x v="5"/>
    <n v="1185732"/>
    <x v="234"/>
    <x v="0"/>
    <x v="48"/>
    <s v="Burlington"/>
    <x v="1"/>
    <n v="45"/>
    <n v="225"/>
    <x v="179"/>
    <n v="45562.5"/>
    <n v="0.45"/>
    <x v="0"/>
    <x v="3"/>
    <x v="1"/>
    <n v="450"/>
    <n v="202.5"/>
    <n v="247.5"/>
    <x v="0"/>
  </r>
  <r>
    <x v="5"/>
    <n v="1185732"/>
    <x v="234"/>
    <x v="0"/>
    <x v="48"/>
    <s v="Burlington"/>
    <x v="2"/>
    <n v="35"/>
    <n v="225"/>
    <x v="122"/>
    <n v="27562.5"/>
    <n v="0.35"/>
    <x v="0"/>
    <x v="3"/>
    <x v="1"/>
    <n v="350"/>
    <n v="122.5"/>
    <n v="227.5"/>
    <x v="0"/>
  </r>
  <r>
    <x v="5"/>
    <n v="1185732"/>
    <x v="234"/>
    <x v="0"/>
    <x v="48"/>
    <s v="Burlington"/>
    <x v="3"/>
    <n v="40"/>
    <n v="150"/>
    <x v="129"/>
    <n v="21000"/>
    <n v="0.35"/>
    <x v="0"/>
    <x v="3"/>
    <x v="1"/>
    <n v="400"/>
    <n v="140"/>
    <n v="260"/>
    <x v="0"/>
  </r>
  <r>
    <x v="5"/>
    <n v="1185732"/>
    <x v="234"/>
    <x v="0"/>
    <x v="48"/>
    <s v="Burlington"/>
    <x v="4"/>
    <n v="55.000000000000007"/>
    <n v="150"/>
    <x v="190"/>
    <n v="28875.000000000004"/>
    <n v="0.35"/>
    <x v="0"/>
    <x v="3"/>
    <x v="1"/>
    <n v="550.00000000000011"/>
    <n v="192.50000000000003"/>
    <n v="357.50000000000011"/>
    <x v="0"/>
  </r>
  <r>
    <x v="5"/>
    <n v="1185732"/>
    <x v="234"/>
    <x v="0"/>
    <x v="48"/>
    <s v="Burlington"/>
    <x v="5"/>
    <n v="45"/>
    <n v="300"/>
    <x v="200"/>
    <n v="53999.999999999993"/>
    <n v="0.39999999999999997"/>
    <x v="0"/>
    <x v="3"/>
    <x v="1"/>
    <n v="450"/>
    <n v="179.99999999999997"/>
    <n v="270"/>
    <x v="0"/>
  </r>
  <r>
    <x v="5"/>
    <n v="1185732"/>
    <x v="263"/>
    <x v="0"/>
    <x v="48"/>
    <s v="Burlington"/>
    <x v="0"/>
    <n v="60"/>
    <n v="570"/>
    <x v="728"/>
    <n v="153900"/>
    <n v="0.45"/>
    <x v="0"/>
    <x v="4"/>
    <x v="1"/>
    <n v="600"/>
    <n v="270"/>
    <n v="330"/>
    <x v="0"/>
  </r>
  <r>
    <x v="5"/>
    <n v="1185732"/>
    <x v="263"/>
    <x v="0"/>
    <x v="48"/>
    <s v="Burlington"/>
    <x v="1"/>
    <n v="55.000000000000007"/>
    <n v="275"/>
    <x v="395"/>
    <n v="68062.500000000015"/>
    <n v="0.45"/>
    <x v="0"/>
    <x v="4"/>
    <x v="1"/>
    <n v="550.00000000000011"/>
    <n v="247.50000000000006"/>
    <n v="302.50000000000006"/>
    <x v="0"/>
  </r>
  <r>
    <x v="5"/>
    <n v="1185732"/>
    <x v="263"/>
    <x v="0"/>
    <x v="48"/>
    <s v="Burlington"/>
    <x v="2"/>
    <n v="50"/>
    <n v="300"/>
    <x v="149"/>
    <n v="52500"/>
    <n v="0.35"/>
    <x v="0"/>
    <x v="4"/>
    <x v="1"/>
    <n v="500"/>
    <n v="175"/>
    <n v="325"/>
    <x v="0"/>
  </r>
  <r>
    <x v="5"/>
    <n v="1185732"/>
    <x v="263"/>
    <x v="0"/>
    <x v="48"/>
    <s v="Burlington"/>
    <x v="3"/>
    <n v="50"/>
    <n v="250"/>
    <x v="145"/>
    <n v="43750"/>
    <n v="0.35"/>
    <x v="0"/>
    <x v="4"/>
    <x v="1"/>
    <n v="500"/>
    <n v="175"/>
    <n v="325"/>
    <x v="0"/>
  </r>
  <r>
    <x v="5"/>
    <n v="1185732"/>
    <x v="263"/>
    <x v="0"/>
    <x v="48"/>
    <s v="Burlington"/>
    <x v="4"/>
    <n v="60"/>
    <n v="275"/>
    <x v="242"/>
    <n v="57749.999999999993"/>
    <n v="0.35"/>
    <x v="0"/>
    <x v="4"/>
    <x v="1"/>
    <n v="600"/>
    <n v="209.99999999999997"/>
    <n v="390"/>
    <x v="0"/>
  </r>
  <r>
    <x v="5"/>
    <n v="1185732"/>
    <x v="263"/>
    <x v="0"/>
    <x v="48"/>
    <s v="Burlington"/>
    <x v="5"/>
    <n v="65"/>
    <n v="400"/>
    <x v="50"/>
    <n v="103999.99999999999"/>
    <n v="0.39999999999999997"/>
    <x v="0"/>
    <x v="4"/>
    <x v="1"/>
    <n v="650"/>
    <n v="259.99999999999994"/>
    <n v="390"/>
    <x v="0"/>
  </r>
  <r>
    <x v="5"/>
    <n v="1185732"/>
    <x v="296"/>
    <x v="0"/>
    <x v="48"/>
    <s v="Burlington"/>
    <x v="0"/>
    <n v="60"/>
    <n v="650"/>
    <x v="87"/>
    <n v="175500"/>
    <n v="0.45"/>
    <x v="0"/>
    <x v="11"/>
    <x v="1"/>
    <n v="600"/>
    <n v="270"/>
    <n v="330"/>
    <x v="0"/>
  </r>
  <r>
    <x v="5"/>
    <n v="1185732"/>
    <x v="296"/>
    <x v="0"/>
    <x v="48"/>
    <s v="Burlington"/>
    <x v="1"/>
    <n v="55.000000000000007"/>
    <n v="400"/>
    <x v="139"/>
    <n v="99000.000000000015"/>
    <n v="0.45"/>
    <x v="0"/>
    <x v="11"/>
    <x v="1"/>
    <n v="550.00000000000011"/>
    <n v="247.50000000000003"/>
    <n v="302.50000000000006"/>
    <x v="0"/>
  </r>
  <r>
    <x v="5"/>
    <n v="1185732"/>
    <x v="296"/>
    <x v="0"/>
    <x v="48"/>
    <s v="Burlington"/>
    <x v="2"/>
    <n v="50"/>
    <n v="325"/>
    <x v="133"/>
    <n v="56875"/>
    <n v="0.35"/>
    <x v="0"/>
    <x v="11"/>
    <x v="1"/>
    <n v="500"/>
    <n v="175"/>
    <n v="325"/>
    <x v="0"/>
  </r>
  <r>
    <x v="5"/>
    <n v="1185732"/>
    <x v="296"/>
    <x v="0"/>
    <x v="48"/>
    <s v="Burlington"/>
    <x v="3"/>
    <n v="50"/>
    <n v="300"/>
    <x v="149"/>
    <n v="52500"/>
    <n v="0.35"/>
    <x v="0"/>
    <x v="11"/>
    <x v="1"/>
    <n v="500"/>
    <n v="175"/>
    <n v="325"/>
    <x v="0"/>
  </r>
  <r>
    <x v="5"/>
    <n v="1185732"/>
    <x v="296"/>
    <x v="0"/>
    <x v="48"/>
    <s v="Burlington"/>
    <x v="4"/>
    <n v="60"/>
    <n v="300"/>
    <x v="210"/>
    <n v="62999.999999999993"/>
    <n v="0.35"/>
    <x v="0"/>
    <x v="11"/>
    <x v="1"/>
    <n v="600"/>
    <n v="209.99999999999997"/>
    <n v="390"/>
    <x v="0"/>
  </r>
  <r>
    <x v="5"/>
    <n v="1185732"/>
    <x v="296"/>
    <x v="0"/>
    <x v="48"/>
    <s v="Burlington"/>
    <x v="5"/>
    <n v="65"/>
    <n v="450"/>
    <x v="61"/>
    <n v="116999.99999999999"/>
    <n v="0.39999999999999997"/>
    <x v="0"/>
    <x v="11"/>
    <x v="1"/>
    <n v="650"/>
    <n v="259.99999999999994"/>
    <n v="390"/>
    <x v="0"/>
  </r>
  <r>
    <x v="5"/>
    <n v="1185732"/>
    <x v="324"/>
    <x v="0"/>
    <x v="48"/>
    <s v="Burlington"/>
    <x v="0"/>
    <n v="60"/>
    <n v="675"/>
    <x v="71"/>
    <n v="182250"/>
    <n v="0.45"/>
    <x v="0"/>
    <x v="5"/>
    <x v="1"/>
    <n v="600"/>
    <n v="270"/>
    <n v="330"/>
    <x v="0"/>
  </r>
  <r>
    <x v="5"/>
    <n v="1185732"/>
    <x v="324"/>
    <x v="0"/>
    <x v="48"/>
    <s v="Burlington"/>
    <x v="1"/>
    <n v="55.000000000000007"/>
    <n v="425"/>
    <x v="257"/>
    <n v="105187.50000000001"/>
    <n v="0.45"/>
    <x v="0"/>
    <x v="5"/>
    <x v="1"/>
    <n v="550.00000000000011"/>
    <n v="247.50000000000003"/>
    <n v="302.50000000000006"/>
    <x v="0"/>
  </r>
  <r>
    <x v="5"/>
    <n v="1185732"/>
    <x v="324"/>
    <x v="0"/>
    <x v="48"/>
    <s v="Burlington"/>
    <x v="2"/>
    <n v="50"/>
    <n v="350"/>
    <x v="160"/>
    <n v="61249.999999999993"/>
    <n v="0.35"/>
    <x v="0"/>
    <x v="5"/>
    <x v="1"/>
    <n v="500"/>
    <n v="174.99999999999997"/>
    <n v="325"/>
    <x v="0"/>
  </r>
  <r>
    <x v="5"/>
    <n v="1185732"/>
    <x v="324"/>
    <x v="0"/>
    <x v="48"/>
    <s v="Burlington"/>
    <x v="3"/>
    <n v="50"/>
    <n v="300"/>
    <x v="149"/>
    <n v="52500"/>
    <n v="0.35"/>
    <x v="0"/>
    <x v="5"/>
    <x v="1"/>
    <n v="500"/>
    <n v="175"/>
    <n v="325"/>
    <x v="0"/>
  </r>
  <r>
    <x v="5"/>
    <n v="1185732"/>
    <x v="324"/>
    <x v="0"/>
    <x v="48"/>
    <s v="Burlington"/>
    <x v="4"/>
    <n v="60"/>
    <n v="325"/>
    <x v="214"/>
    <n v="68250"/>
    <n v="0.35"/>
    <x v="0"/>
    <x v="5"/>
    <x v="1"/>
    <n v="600"/>
    <n v="210"/>
    <n v="390"/>
    <x v="0"/>
  </r>
  <r>
    <x v="5"/>
    <n v="1185732"/>
    <x v="324"/>
    <x v="0"/>
    <x v="48"/>
    <s v="Burlington"/>
    <x v="5"/>
    <n v="65"/>
    <n v="500"/>
    <x v="82"/>
    <n v="129999.99999999999"/>
    <n v="0.39999999999999997"/>
    <x v="0"/>
    <x v="5"/>
    <x v="1"/>
    <n v="650"/>
    <n v="259.99999999999994"/>
    <n v="390"/>
    <x v="0"/>
  </r>
  <r>
    <x v="5"/>
    <n v="1185732"/>
    <x v="356"/>
    <x v="0"/>
    <x v="48"/>
    <s v="Burlington"/>
    <x v="0"/>
    <n v="60"/>
    <n v="650"/>
    <x v="87"/>
    <n v="175500"/>
    <n v="0.45"/>
    <x v="0"/>
    <x v="6"/>
    <x v="1"/>
    <n v="600"/>
    <n v="270"/>
    <n v="330"/>
    <x v="0"/>
  </r>
  <r>
    <x v="5"/>
    <n v="1185732"/>
    <x v="356"/>
    <x v="0"/>
    <x v="48"/>
    <s v="Burlington"/>
    <x v="1"/>
    <n v="55.000000000000007"/>
    <n v="425"/>
    <x v="257"/>
    <n v="105187.50000000001"/>
    <n v="0.45"/>
    <x v="0"/>
    <x v="6"/>
    <x v="1"/>
    <n v="550.00000000000011"/>
    <n v="247.50000000000003"/>
    <n v="302.50000000000006"/>
    <x v="0"/>
  </r>
  <r>
    <x v="5"/>
    <n v="1185732"/>
    <x v="356"/>
    <x v="0"/>
    <x v="48"/>
    <s v="Burlington"/>
    <x v="2"/>
    <n v="50"/>
    <n v="350"/>
    <x v="160"/>
    <n v="61249.999999999993"/>
    <n v="0.35"/>
    <x v="0"/>
    <x v="6"/>
    <x v="1"/>
    <n v="500"/>
    <n v="174.99999999999997"/>
    <n v="325"/>
    <x v="0"/>
  </r>
  <r>
    <x v="5"/>
    <n v="1185732"/>
    <x v="356"/>
    <x v="0"/>
    <x v="48"/>
    <s v="Burlington"/>
    <x v="3"/>
    <n v="50"/>
    <n v="250"/>
    <x v="145"/>
    <n v="43750"/>
    <n v="0.35"/>
    <x v="0"/>
    <x v="6"/>
    <x v="1"/>
    <n v="500"/>
    <n v="175"/>
    <n v="325"/>
    <x v="0"/>
  </r>
  <r>
    <x v="5"/>
    <n v="1185732"/>
    <x v="356"/>
    <x v="0"/>
    <x v="48"/>
    <s v="Burlington"/>
    <x v="4"/>
    <n v="60"/>
    <n v="225"/>
    <x v="200"/>
    <n v="47250"/>
    <n v="0.35"/>
    <x v="0"/>
    <x v="6"/>
    <x v="1"/>
    <n v="600"/>
    <n v="210"/>
    <n v="390"/>
    <x v="0"/>
  </r>
  <r>
    <x v="5"/>
    <n v="1185732"/>
    <x v="356"/>
    <x v="0"/>
    <x v="48"/>
    <s v="Burlington"/>
    <x v="5"/>
    <n v="65"/>
    <n v="400"/>
    <x v="50"/>
    <n v="103999.99999999999"/>
    <n v="0.39999999999999997"/>
    <x v="0"/>
    <x v="6"/>
    <x v="1"/>
    <n v="650"/>
    <n v="259.99999999999994"/>
    <n v="390"/>
    <x v="0"/>
  </r>
  <r>
    <x v="5"/>
    <n v="1185732"/>
    <x v="386"/>
    <x v="0"/>
    <x v="48"/>
    <s v="Burlington"/>
    <x v="0"/>
    <n v="60"/>
    <n v="525"/>
    <x v="39"/>
    <n v="141750"/>
    <n v="0.45"/>
    <x v="0"/>
    <x v="7"/>
    <x v="1"/>
    <n v="600"/>
    <n v="270"/>
    <n v="330"/>
    <x v="0"/>
  </r>
  <r>
    <x v="5"/>
    <n v="1185732"/>
    <x v="386"/>
    <x v="0"/>
    <x v="48"/>
    <s v="Burlington"/>
    <x v="1"/>
    <n v="55.000000000000007"/>
    <n v="325"/>
    <x v="256"/>
    <n v="80437.500000000015"/>
    <n v="0.45"/>
    <x v="0"/>
    <x v="7"/>
    <x v="1"/>
    <n v="550.00000000000011"/>
    <n v="247.50000000000006"/>
    <n v="302.50000000000006"/>
    <x v="0"/>
  </r>
  <r>
    <x v="5"/>
    <n v="1185732"/>
    <x v="386"/>
    <x v="0"/>
    <x v="48"/>
    <s v="Burlington"/>
    <x v="2"/>
    <n v="50"/>
    <n v="225"/>
    <x v="128"/>
    <n v="39375"/>
    <n v="0.35"/>
    <x v="0"/>
    <x v="7"/>
    <x v="1"/>
    <n v="500"/>
    <n v="175"/>
    <n v="325"/>
    <x v="0"/>
  </r>
  <r>
    <x v="5"/>
    <n v="1185732"/>
    <x v="386"/>
    <x v="0"/>
    <x v="48"/>
    <s v="Burlington"/>
    <x v="3"/>
    <n v="50"/>
    <n v="200"/>
    <x v="124"/>
    <n v="35000"/>
    <n v="0.35"/>
    <x v="0"/>
    <x v="7"/>
    <x v="1"/>
    <n v="500"/>
    <n v="175"/>
    <n v="325"/>
    <x v="0"/>
  </r>
  <r>
    <x v="5"/>
    <n v="1185732"/>
    <x v="386"/>
    <x v="0"/>
    <x v="48"/>
    <s v="Burlington"/>
    <x v="4"/>
    <n v="60"/>
    <n v="200"/>
    <x v="150"/>
    <n v="42000"/>
    <n v="0.35"/>
    <x v="0"/>
    <x v="7"/>
    <x v="1"/>
    <n v="600"/>
    <n v="210"/>
    <n v="390"/>
    <x v="0"/>
  </r>
  <r>
    <x v="5"/>
    <n v="1185732"/>
    <x v="386"/>
    <x v="0"/>
    <x v="48"/>
    <s v="Burlington"/>
    <x v="5"/>
    <n v="65"/>
    <n v="300"/>
    <x v="214"/>
    <n v="78000"/>
    <n v="0.39999999999999997"/>
    <x v="0"/>
    <x v="7"/>
    <x v="1"/>
    <n v="650"/>
    <n v="260"/>
    <n v="390"/>
    <x v="0"/>
  </r>
  <r>
    <x v="5"/>
    <n v="1185732"/>
    <x v="418"/>
    <x v="0"/>
    <x v="48"/>
    <s v="Burlington"/>
    <x v="0"/>
    <n v="65"/>
    <n v="475"/>
    <x v="198"/>
    <n v="138937.5"/>
    <n v="0.45"/>
    <x v="0"/>
    <x v="8"/>
    <x v="1"/>
    <n v="650"/>
    <n v="292.5"/>
    <n v="357.5"/>
    <x v="0"/>
  </r>
  <r>
    <x v="5"/>
    <n v="1185732"/>
    <x v="418"/>
    <x v="0"/>
    <x v="48"/>
    <s v="Burlington"/>
    <x v="1"/>
    <n v="60.000000000000007"/>
    <n v="300"/>
    <x v="167"/>
    <n v="81000.000000000015"/>
    <n v="0.45"/>
    <x v="0"/>
    <x v="8"/>
    <x v="1"/>
    <n v="600.00000000000011"/>
    <n v="270.00000000000006"/>
    <n v="330.00000000000006"/>
    <x v="0"/>
  </r>
  <r>
    <x v="5"/>
    <n v="1185732"/>
    <x v="418"/>
    <x v="0"/>
    <x v="48"/>
    <s v="Burlington"/>
    <x v="2"/>
    <n v="60.000000000000007"/>
    <n v="200"/>
    <x v="202"/>
    <n v="42000"/>
    <n v="0.35"/>
    <x v="0"/>
    <x v="8"/>
    <x v="1"/>
    <n v="600.00000000000011"/>
    <n v="210"/>
    <n v="390.00000000000006"/>
    <x v="0"/>
  </r>
  <r>
    <x v="5"/>
    <n v="1185732"/>
    <x v="418"/>
    <x v="0"/>
    <x v="48"/>
    <s v="Burlington"/>
    <x v="3"/>
    <n v="60.000000000000007"/>
    <n v="175"/>
    <x v="189"/>
    <n v="36750"/>
    <n v="0.35"/>
    <x v="0"/>
    <x v="8"/>
    <x v="1"/>
    <n v="600.00000000000011"/>
    <n v="210"/>
    <n v="390.00000000000006"/>
    <x v="0"/>
  </r>
  <r>
    <x v="5"/>
    <n v="1185732"/>
    <x v="418"/>
    <x v="0"/>
    <x v="48"/>
    <s v="Burlington"/>
    <x v="4"/>
    <n v="70"/>
    <n v="175"/>
    <x v="208"/>
    <n v="42875"/>
    <n v="0.35"/>
    <x v="0"/>
    <x v="8"/>
    <x v="1"/>
    <n v="700"/>
    <n v="245"/>
    <n v="455"/>
    <x v="0"/>
  </r>
  <r>
    <x v="3"/>
    <n v="1185732"/>
    <x v="418"/>
    <x v="0"/>
    <x v="48"/>
    <s v="Burlington"/>
    <x v="5"/>
    <n v="75"/>
    <n v="300"/>
    <x v="38"/>
    <n v="89999.999999999985"/>
    <n v="0.39999999999999997"/>
    <x v="0"/>
    <x v="8"/>
    <x v="1"/>
    <n v="750"/>
    <n v="299.99999999999994"/>
    <n v="450"/>
    <x v="0"/>
  </r>
  <r>
    <x v="3"/>
    <n v="1185732"/>
    <x v="448"/>
    <x v="0"/>
    <x v="48"/>
    <s v="Burlington"/>
    <x v="0"/>
    <n v="70"/>
    <n v="450"/>
    <x v="39"/>
    <n v="141750"/>
    <n v="0.45"/>
    <x v="0"/>
    <x v="9"/>
    <x v="1"/>
    <n v="700"/>
    <n v="315"/>
    <n v="385"/>
    <x v="0"/>
  </r>
  <r>
    <x v="3"/>
    <n v="1185732"/>
    <x v="448"/>
    <x v="0"/>
    <x v="48"/>
    <s v="Burlington"/>
    <x v="1"/>
    <n v="60.000000000000007"/>
    <n v="325"/>
    <x v="403"/>
    <n v="87750.000000000015"/>
    <n v="0.45"/>
    <x v="0"/>
    <x v="9"/>
    <x v="1"/>
    <n v="600.00000000000011"/>
    <n v="270.00000000000006"/>
    <n v="330.00000000000006"/>
    <x v="0"/>
  </r>
  <r>
    <x v="3"/>
    <n v="1185732"/>
    <x v="448"/>
    <x v="0"/>
    <x v="48"/>
    <s v="Burlington"/>
    <x v="2"/>
    <n v="60.000000000000007"/>
    <n v="320"/>
    <x v="729"/>
    <n v="67200"/>
    <n v="0.35"/>
    <x v="0"/>
    <x v="9"/>
    <x v="1"/>
    <n v="600.00000000000011"/>
    <n v="210"/>
    <n v="390.00000000000011"/>
    <x v="0"/>
  </r>
  <r>
    <x v="5"/>
    <n v="1185732"/>
    <x v="448"/>
    <x v="0"/>
    <x v="48"/>
    <s v="Burlington"/>
    <x v="3"/>
    <n v="60.000000000000007"/>
    <n v="300"/>
    <x v="167"/>
    <n v="63000.000000000007"/>
    <n v="0.35"/>
    <x v="0"/>
    <x v="9"/>
    <x v="1"/>
    <n v="600.00000000000011"/>
    <n v="210.00000000000003"/>
    <n v="390.00000000000011"/>
    <x v="0"/>
  </r>
  <r>
    <x v="5"/>
    <n v="1185732"/>
    <x v="448"/>
    <x v="0"/>
    <x v="48"/>
    <s v="Burlington"/>
    <x v="4"/>
    <n v="70"/>
    <n v="275"/>
    <x v="170"/>
    <n v="67375"/>
    <n v="0.35"/>
    <x v="0"/>
    <x v="9"/>
    <x v="1"/>
    <n v="700"/>
    <n v="245"/>
    <n v="455"/>
    <x v="0"/>
  </r>
  <r>
    <x v="5"/>
    <n v="1185732"/>
    <x v="448"/>
    <x v="0"/>
    <x v="48"/>
    <s v="Burlington"/>
    <x v="5"/>
    <n v="75"/>
    <n v="375"/>
    <x v="66"/>
    <n v="112499.99999999999"/>
    <n v="0.39999999999999997"/>
    <x v="0"/>
    <x v="9"/>
    <x v="1"/>
    <n v="750"/>
    <n v="299.99999999999994"/>
    <n v="450"/>
    <x v="0"/>
  </r>
  <r>
    <x v="5"/>
    <n v="1185732"/>
    <x v="477"/>
    <x v="0"/>
    <x v="48"/>
    <s v="Burlington"/>
    <x v="0"/>
    <n v="70"/>
    <n v="600"/>
    <x v="81"/>
    <n v="189000"/>
    <n v="0.45"/>
    <x v="0"/>
    <x v="10"/>
    <x v="1"/>
    <n v="700"/>
    <n v="315"/>
    <n v="385"/>
    <x v="0"/>
  </r>
  <r>
    <x v="5"/>
    <n v="1185732"/>
    <x v="477"/>
    <x v="0"/>
    <x v="48"/>
    <s v="Burlington"/>
    <x v="1"/>
    <n v="60.000000000000007"/>
    <n v="400"/>
    <x v="220"/>
    <n v="108000.00000000001"/>
    <n v="0.45"/>
    <x v="0"/>
    <x v="10"/>
    <x v="1"/>
    <n v="600.00000000000011"/>
    <n v="270.00000000000006"/>
    <n v="330"/>
    <x v="0"/>
  </r>
  <r>
    <x v="5"/>
    <n v="1185732"/>
    <x v="477"/>
    <x v="0"/>
    <x v="48"/>
    <s v="Burlington"/>
    <x v="2"/>
    <n v="60.000000000000007"/>
    <n v="375"/>
    <x v="224"/>
    <n v="78750"/>
    <n v="0.35"/>
    <x v="0"/>
    <x v="10"/>
    <x v="1"/>
    <n v="600.00000000000011"/>
    <n v="210"/>
    <n v="390.00000000000006"/>
    <x v="0"/>
  </r>
  <r>
    <x v="5"/>
    <n v="1185732"/>
    <x v="477"/>
    <x v="0"/>
    <x v="48"/>
    <s v="Burlington"/>
    <x v="3"/>
    <n v="60.000000000000007"/>
    <n v="325"/>
    <x v="403"/>
    <n v="68250"/>
    <n v="0.35"/>
    <x v="0"/>
    <x v="10"/>
    <x v="1"/>
    <n v="600.00000000000011"/>
    <n v="210"/>
    <n v="390.00000000000011"/>
    <x v="0"/>
  </r>
  <r>
    <x v="5"/>
    <n v="1185732"/>
    <x v="477"/>
    <x v="0"/>
    <x v="48"/>
    <s v="Burlington"/>
    <x v="4"/>
    <n v="70"/>
    <n v="325"/>
    <x v="157"/>
    <n v="79625"/>
    <n v="0.35"/>
    <x v="0"/>
    <x v="10"/>
    <x v="1"/>
    <n v="700"/>
    <n v="245"/>
    <n v="455"/>
    <x v="0"/>
  </r>
  <r>
    <x v="5"/>
    <n v="1185732"/>
    <x v="477"/>
    <x v="0"/>
    <x v="48"/>
    <s v="Burlington"/>
    <x v="5"/>
    <n v="75"/>
    <n v="425"/>
    <x v="659"/>
    <n v="127499.99999999999"/>
    <n v="0.39999999999999997"/>
    <x v="0"/>
    <x v="10"/>
    <x v="1"/>
    <n v="750"/>
    <n v="299.99999999999994"/>
    <n v="450"/>
    <x v="0"/>
  </r>
  <r>
    <x v="5"/>
    <n v="1185732"/>
    <x v="185"/>
    <x v="0"/>
    <x v="48"/>
    <s v="Burlington"/>
    <x v="0"/>
    <n v="50"/>
    <n v="525"/>
    <x v="47"/>
    <n v="105000"/>
    <n v="0.4"/>
    <x v="0"/>
    <x v="0"/>
    <x v="1"/>
    <n v="500"/>
    <n v="200"/>
    <n v="300"/>
    <x v="0"/>
  </r>
  <r>
    <x v="5"/>
    <n v="1185732"/>
    <x v="185"/>
    <x v="0"/>
    <x v="48"/>
    <s v="Burlington"/>
    <x v="1"/>
    <n v="50"/>
    <n v="325"/>
    <x v="133"/>
    <n v="65000"/>
    <n v="0.4"/>
    <x v="0"/>
    <x v="0"/>
    <x v="1"/>
    <n v="500"/>
    <n v="200"/>
    <n v="300"/>
    <x v="0"/>
  </r>
  <r>
    <x v="5"/>
    <n v="1185732"/>
    <x v="185"/>
    <x v="0"/>
    <x v="48"/>
    <s v="Burlington"/>
    <x v="2"/>
    <n v="40"/>
    <n v="325"/>
    <x v="197"/>
    <n v="39000"/>
    <n v="0.3"/>
    <x v="0"/>
    <x v="0"/>
    <x v="1"/>
    <n v="400"/>
    <n v="120"/>
    <n v="280"/>
    <x v="0"/>
  </r>
  <r>
    <x v="5"/>
    <n v="1185732"/>
    <x v="185"/>
    <x v="0"/>
    <x v="48"/>
    <s v="Burlington"/>
    <x v="3"/>
    <n v="44.999999999999993"/>
    <n v="175"/>
    <x v="460"/>
    <n v="23624.999999999996"/>
    <n v="0.3"/>
    <x v="0"/>
    <x v="0"/>
    <x v="1"/>
    <n v="449.99999999999994"/>
    <n v="134.99999999999997"/>
    <n v="314.99999999999994"/>
    <x v="0"/>
  </r>
  <r>
    <x v="5"/>
    <n v="1185732"/>
    <x v="185"/>
    <x v="0"/>
    <x v="48"/>
    <s v="Burlington"/>
    <x v="4"/>
    <n v="60.000000000000007"/>
    <n v="225"/>
    <x v="142"/>
    <n v="40500.000000000007"/>
    <n v="0.3"/>
    <x v="0"/>
    <x v="0"/>
    <x v="1"/>
    <n v="600.00000000000011"/>
    <n v="180.00000000000003"/>
    <n v="420.00000000000011"/>
    <x v="0"/>
  </r>
  <r>
    <x v="5"/>
    <n v="1185732"/>
    <x v="185"/>
    <x v="0"/>
    <x v="48"/>
    <s v="Burlington"/>
    <x v="5"/>
    <n v="50"/>
    <n v="325"/>
    <x v="133"/>
    <n v="56875"/>
    <n v="0.35"/>
    <x v="0"/>
    <x v="0"/>
    <x v="1"/>
    <n v="500"/>
    <n v="175"/>
    <n v="325"/>
    <x v="0"/>
  </r>
  <r>
    <x v="5"/>
    <n v="1185732"/>
    <x v="693"/>
    <x v="0"/>
    <x v="48"/>
    <s v="Burlington"/>
    <x v="0"/>
    <n v="50"/>
    <n v="600"/>
    <x v="60"/>
    <n v="120000"/>
    <n v="0.4"/>
    <x v="0"/>
    <x v="1"/>
    <x v="1"/>
    <n v="500"/>
    <n v="200"/>
    <n v="300"/>
    <x v="0"/>
  </r>
  <r>
    <x v="5"/>
    <n v="1185732"/>
    <x v="693"/>
    <x v="0"/>
    <x v="48"/>
    <s v="Burlington"/>
    <x v="1"/>
    <n v="50"/>
    <n v="250"/>
    <x v="145"/>
    <n v="50000"/>
    <n v="0.4"/>
    <x v="0"/>
    <x v="1"/>
    <x v="1"/>
    <n v="500"/>
    <n v="200"/>
    <n v="300"/>
    <x v="0"/>
  </r>
  <r>
    <x v="5"/>
    <n v="1185732"/>
    <x v="693"/>
    <x v="0"/>
    <x v="48"/>
    <s v="Burlington"/>
    <x v="2"/>
    <n v="40"/>
    <n v="300"/>
    <x v="150"/>
    <n v="36000"/>
    <n v="0.3"/>
    <x v="0"/>
    <x v="1"/>
    <x v="1"/>
    <n v="400"/>
    <n v="120"/>
    <n v="280"/>
    <x v="0"/>
  </r>
  <r>
    <x v="5"/>
    <n v="1185732"/>
    <x v="693"/>
    <x v="0"/>
    <x v="49"/>
    <s v="Manchester"/>
    <x v="3"/>
    <n v="44.999999999999993"/>
    <n v="200"/>
    <x v="696"/>
    <n v="26999.999999999996"/>
    <n v="0.3"/>
    <x v="0"/>
    <x v="1"/>
    <x v="1"/>
    <n v="449.99999999999994"/>
    <n v="134.99999999999997"/>
    <n v="314.99999999999994"/>
    <x v="0"/>
  </r>
  <r>
    <x v="5"/>
    <n v="1185732"/>
    <x v="693"/>
    <x v="0"/>
    <x v="49"/>
    <s v="Manchester"/>
    <x v="4"/>
    <n v="60.000000000000007"/>
    <n v="275"/>
    <x v="207"/>
    <n v="49500.000000000007"/>
    <n v="0.3"/>
    <x v="0"/>
    <x v="1"/>
    <x v="1"/>
    <n v="600.00000000000011"/>
    <n v="180.00000000000003"/>
    <n v="420.00000000000011"/>
    <x v="0"/>
  </r>
  <r>
    <x v="5"/>
    <n v="1185732"/>
    <x v="693"/>
    <x v="0"/>
    <x v="49"/>
    <s v="Manchester"/>
    <x v="5"/>
    <n v="50"/>
    <n v="375"/>
    <x v="205"/>
    <n v="65625"/>
    <n v="0.35"/>
    <x v="0"/>
    <x v="1"/>
    <x v="1"/>
    <n v="500"/>
    <n v="175"/>
    <n v="325"/>
    <x v="0"/>
  </r>
  <r>
    <x v="5"/>
    <n v="1185732"/>
    <x v="222"/>
    <x v="0"/>
    <x v="49"/>
    <s v="Manchester"/>
    <x v="0"/>
    <n v="50"/>
    <n v="570"/>
    <x v="177"/>
    <n v="114000"/>
    <n v="0.4"/>
    <x v="0"/>
    <x v="2"/>
    <x v="1"/>
    <n v="500"/>
    <n v="200"/>
    <n v="300"/>
    <x v="0"/>
  </r>
  <r>
    <x v="5"/>
    <n v="1185732"/>
    <x v="222"/>
    <x v="0"/>
    <x v="49"/>
    <s v="Manchester"/>
    <x v="1"/>
    <n v="50"/>
    <n v="275"/>
    <x v="199"/>
    <n v="55000"/>
    <n v="0.4"/>
    <x v="0"/>
    <x v="2"/>
    <x v="1"/>
    <n v="500"/>
    <n v="200"/>
    <n v="300"/>
    <x v="0"/>
  </r>
  <r>
    <x v="5"/>
    <n v="1185732"/>
    <x v="222"/>
    <x v="0"/>
    <x v="49"/>
    <s v="Manchester"/>
    <x v="2"/>
    <n v="40"/>
    <n v="300"/>
    <x v="150"/>
    <n v="36000"/>
    <n v="0.3"/>
    <x v="0"/>
    <x v="2"/>
    <x v="1"/>
    <n v="400"/>
    <n v="120"/>
    <n v="280"/>
    <x v="0"/>
  </r>
  <r>
    <x v="5"/>
    <n v="1185732"/>
    <x v="222"/>
    <x v="0"/>
    <x v="49"/>
    <s v="Manchester"/>
    <x v="3"/>
    <n v="44.999999999999993"/>
    <n v="150"/>
    <x v="303"/>
    <n v="20249.999999999996"/>
    <n v="0.3"/>
    <x v="0"/>
    <x v="2"/>
    <x v="1"/>
    <n v="449.99999999999989"/>
    <n v="134.99999999999997"/>
    <n v="314.99999999999989"/>
    <x v="0"/>
  </r>
  <r>
    <x v="5"/>
    <n v="1185732"/>
    <x v="222"/>
    <x v="0"/>
    <x v="49"/>
    <s v="Manchester"/>
    <x v="4"/>
    <n v="60.000000000000007"/>
    <n v="200"/>
    <x v="202"/>
    <n v="36000"/>
    <n v="0.3"/>
    <x v="0"/>
    <x v="2"/>
    <x v="1"/>
    <n v="600.00000000000011"/>
    <n v="180"/>
    <n v="420.00000000000006"/>
    <x v="0"/>
  </r>
  <r>
    <x v="5"/>
    <n v="1185732"/>
    <x v="222"/>
    <x v="0"/>
    <x v="49"/>
    <s v="Manchester"/>
    <x v="5"/>
    <n v="50"/>
    <n v="300"/>
    <x v="149"/>
    <n v="52500"/>
    <n v="0.35"/>
    <x v="0"/>
    <x v="2"/>
    <x v="1"/>
    <n v="500"/>
    <n v="175"/>
    <n v="325"/>
    <x v="0"/>
  </r>
  <r>
    <x v="5"/>
    <n v="1185732"/>
    <x v="241"/>
    <x v="0"/>
    <x v="49"/>
    <s v="Manchester"/>
    <x v="0"/>
    <n v="50"/>
    <n v="550"/>
    <x v="140"/>
    <n v="110000"/>
    <n v="0.4"/>
    <x v="0"/>
    <x v="3"/>
    <x v="1"/>
    <n v="500"/>
    <n v="200"/>
    <n v="300"/>
    <x v="0"/>
  </r>
  <r>
    <x v="5"/>
    <n v="1185732"/>
    <x v="241"/>
    <x v="0"/>
    <x v="49"/>
    <s v="Manchester"/>
    <x v="1"/>
    <n v="50"/>
    <n v="250"/>
    <x v="145"/>
    <n v="50000"/>
    <n v="0.4"/>
    <x v="0"/>
    <x v="3"/>
    <x v="1"/>
    <n v="500"/>
    <n v="200"/>
    <n v="300"/>
    <x v="0"/>
  </r>
  <r>
    <x v="5"/>
    <n v="1185732"/>
    <x v="241"/>
    <x v="0"/>
    <x v="49"/>
    <s v="Manchester"/>
    <x v="2"/>
    <n v="40"/>
    <n v="250"/>
    <x v="124"/>
    <n v="30000"/>
    <n v="0.3"/>
    <x v="0"/>
    <x v="3"/>
    <x v="1"/>
    <n v="400"/>
    <n v="120"/>
    <n v="280"/>
    <x v="0"/>
  </r>
  <r>
    <x v="5"/>
    <n v="1185732"/>
    <x v="241"/>
    <x v="0"/>
    <x v="49"/>
    <s v="Manchester"/>
    <x v="3"/>
    <n v="44.999999999999993"/>
    <n v="175"/>
    <x v="460"/>
    <n v="23624.999999999996"/>
    <n v="0.3"/>
    <x v="0"/>
    <x v="3"/>
    <x v="1"/>
    <n v="449.99999999999994"/>
    <n v="134.99999999999997"/>
    <n v="314.99999999999994"/>
    <x v="0"/>
  </r>
  <r>
    <x v="5"/>
    <n v="1185732"/>
    <x v="241"/>
    <x v="0"/>
    <x v="49"/>
    <s v="Manchester"/>
    <x v="4"/>
    <n v="60.000000000000007"/>
    <n v="175"/>
    <x v="189"/>
    <n v="31500.000000000004"/>
    <n v="0.3"/>
    <x v="0"/>
    <x v="3"/>
    <x v="1"/>
    <n v="600.00000000000011"/>
    <n v="180.00000000000003"/>
    <n v="420.00000000000006"/>
    <x v="0"/>
  </r>
  <r>
    <x v="5"/>
    <n v="1185732"/>
    <x v="241"/>
    <x v="0"/>
    <x v="49"/>
    <s v="Manchester"/>
    <x v="5"/>
    <n v="50"/>
    <n v="325"/>
    <x v="133"/>
    <n v="56875"/>
    <n v="0.35"/>
    <x v="0"/>
    <x v="3"/>
    <x v="1"/>
    <n v="500"/>
    <n v="175"/>
    <n v="325"/>
    <x v="0"/>
  </r>
  <r>
    <x v="5"/>
    <n v="1185732"/>
    <x v="270"/>
    <x v="0"/>
    <x v="49"/>
    <s v="Manchester"/>
    <x v="0"/>
    <n v="65"/>
    <n v="595"/>
    <x v="730"/>
    <n v="154700"/>
    <n v="0.4"/>
    <x v="0"/>
    <x v="4"/>
    <x v="1"/>
    <n v="650"/>
    <n v="260"/>
    <n v="390"/>
    <x v="0"/>
  </r>
  <r>
    <x v="5"/>
    <n v="1185732"/>
    <x v="270"/>
    <x v="0"/>
    <x v="49"/>
    <s v="Manchester"/>
    <x v="1"/>
    <n v="60.000000000000007"/>
    <n v="300"/>
    <x v="167"/>
    <n v="72000.000000000015"/>
    <n v="0.4"/>
    <x v="0"/>
    <x v="4"/>
    <x v="1"/>
    <n v="600.00000000000011"/>
    <n v="240.00000000000006"/>
    <n v="360.00000000000006"/>
    <x v="0"/>
  </r>
  <r>
    <x v="5"/>
    <n v="1185732"/>
    <x v="270"/>
    <x v="0"/>
    <x v="49"/>
    <s v="Manchester"/>
    <x v="2"/>
    <n v="55.000000000000007"/>
    <n v="325"/>
    <x v="256"/>
    <n v="53625.000000000007"/>
    <n v="0.3"/>
    <x v="0"/>
    <x v="4"/>
    <x v="1"/>
    <n v="550.00000000000011"/>
    <n v="165.00000000000003"/>
    <n v="385.00000000000011"/>
    <x v="0"/>
  </r>
  <r>
    <x v="5"/>
    <n v="1185732"/>
    <x v="270"/>
    <x v="0"/>
    <x v="49"/>
    <s v="Manchester"/>
    <x v="3"/>
    <n v="55.000000000000007"/>
    <n v="275"/>
    <x v="395"/>
    <n v="45375.000000000007"/>
    <n v="0.3"/>
    <x v="0"/>
    <x v="4"/>
    <x v="1"/>
    <n v="550.00000000000011"/>
    <n v="165.00000000000003"/>
    <n v="385.00000000000011"/>
    <x v="0"/>
  </r>
  <r>
    <x v="5"/>
    <n v="1185732"/>
    <x v="270"/>
    <x v="0"/>
    <x v="49"/>
    <s v="Manchester"/>
    <x v="4"/>
    <n v="65"/>
    <n v="300"/>
    <x v="214"/>
    <n v="58500"/>
    <n v="0.3"/>
    <x v="0"/>
    <x v="4"/>
    <x v="1"/>
    <n v="650"/>
    <n v="195"/>
    <n v="455"/>
    <x v="0"/>
  </r>
  <r>
    <x v="5"/>
    <n v="1185732"/>
    <x v="270"/>
    <x v="0"/>
    <x v="49"/>
    <s v="Manchester"/>
    <x v="5"/>
    <n v="70"/>
    <n v="425"/>
    <x v="43"/>
    <n v="104125"/>
    <n v="0.35"/>
    <x v="0"/>
    <x v="4"/>
    <x v="1"/>
    <n v="700"/>
    <n v="245"/>
    <n v="455"/>
    <x v="0"/>
  </r>
  <r>
    <x v="5"/>
    <n v="1185732"/>
    <x v="303"/>
    <x v="0"/>
    <x v="49"/>
    <s v="Manchester"/>
    <x v="0"/>
    <n v="65"/>
    <n v="675"/>
    <x v="83"/>
    <n v="175500"/>
    <n v="0.4"/>
    <x v="0"/>
    <x v="11"/>
    <x v="1"/>
    <n v="650"/>
    <n v="260"/>
    <n v="390"/>
    <x v="0"/>
  </r>
  <r>
    <x v="5"/>
    <n v="1185732"/>
    <x v="303"/>
    <x v="0"/>
    <x v="49"/>
    <s v="Manchester"/>
    <x v="1"/>
    <n v="60.000000000000007"/>
    <n v="425"/>
    <x v="228"/>
    <n v="102000.00000000001"/>
    <n v="0.4"/>
    <x v="0"/>
    <x v="11"/>
    <x v="1"/>
    <n v="600.00000000000011"/>
    <n v="240.00000000000003"/>
    <n v="360"/>
    <x v="0"/>
  </r>
  <r>
    <x v="5"/>
    <n v="1185732"/>
    <x v="303"/>
    <x v="0"/>
    <x v="49"/>
    <s v="Manchester"/>
    <x v="2"/>
    <n v="55.000000000000007"/>
    <n v="350"/>
    <x v="137"/>
    <n v="57750.000000000007"/>
    <n v="0.3"/>
    <x v="0"/>
    <x v="11"/>
    <x v="1"/>
    <n v="550.00000000000011"/>
    <n v="165.00000000000003"/>
    <n v="385.00000000000006"/>
    <x v="0"/>
  </r>
  <r>
    <x v="5"/>
    <n v="1185732"/>
    <x v="303"/>
    <x v="0"/>
    <x v="49"/>
    <s v="Manchester"/>
    <x v="3"/>
    <n v="55.000000000000007"/>
    <n v="325"/>
    <x v="256"/>
    <n v="53625.000000000007"/>
    <n v="0.3"/>
    <x v="0"/>
    <x v="11"/>
    <x v="1"/>
    <n v="550.00000000000011"/>
    <n v="165.00000000000003"/>
    <n v="385.00000000000011"/>
    <x v="0"/>
  </r>
  <r>
    <x v="5"/>
    <n v="1185732"/>
    <x v="303"/>
    <x v="0"/>
    <x v="49"/>
    <s v="Manchester"/>
    <x v="4"/>
    <n v="65"/>
    <n v="325"/>
    <x v="240"/>
    <n v="63375"/>
    <n v="0.3"/>
    <x v="0"/>
    <x v="11"/>
    <x v="1"/>
    <n v="650"/>
    <n v="195"/>
    <n v="455"/>
    <x v="0"/>
  </r>
  <r>
    <x v="5"/>
    <n v="1185732"/>
    <x v="303"/>
    <x v="0"/>
    <x v="49"/>
    <s v="Manchester"/>
    <x v="5"/>
    <n v="70"/>
    <n v="475"/>
    <x v="206"/>
    <n v="116374.99999999999"/>
    <n v="0.35"/>
    <x v="0"/>
    <x v="11"/>
    <x v="1"/>
    <n v="700"/>
    <n v="244.99999999999997"/>
    <n v="455"/>
    <x v="0"/>
  </r>
  <r>
    <x v="5"/>
    <n v="1185732"/>
    <x v="331"/>
    <x v="0"/>
    <x v="49"/>
    <s v="Manchester"/>
    <x v="0"/>
    <n v="65"/>
    <n v="700"/>
    <x v="111"/>
    <n v="182000"/>
    <n v="0.4"/>
    <x v="0"/>
    <x v="5"/>
    <x v="1"/>
    <n v="650"/>
    <n v="260"/>
    <n v="390"/>
    <x v="0"/>
  </r>
  <r>
    <x v="5"/>
    <n v="1185732"/>
    <x v="331"/>
    <x v="0"/>
    <x v="49"/>
    <s v="Manchester"/>
    <x v="1"/>
    <n v="60.000000000000007"/>
    <n v="450"/>
    <x v="219"/>
    <n v="108000.00000000003"/>
    <n v="0.4"/>
    <x v="1"/>
    <x v="5"/>
    <x v="1"/>
    <n v="600.00000000000011"/>
    <n v="240.00000000000006"/>
    <n v="360.00000000000006"/>
    <x v="0"/>
  </r>
  <r>
    <x v="5"/>
    <n v="1185732"/>
    <x v="331"/>
    <x v="0"/>
    <x v="49"/>
    <s v="Manchester"/>
    <x v="2"/>
    <n v="55.000000000000007"/>
    <n v="375"/>
    <x v="141"/>
    <n v="61875.000000000007"/>
    <n v="0.3"/>
    <x v="1"/>
    <x v="5"/>
    <x v="1"/>
    <n v="550.00000000000011"/>
    <n v="165.00000000000003"/>
    <n v="385.00000000000006"/>
    <x v="0"/>
  </r>
  <r>
    <x v="5"/>
    <n v="1185732"/>
    <x v="331"/>
    <x v="0"/>
    <x v="49"/>
    <s v="Manchester"/>
    <x v="3"/>
    <n v="55.000000000000007"/>
    <n v="325"/>
    <x v="256"/>
    <n v="53625.000000000007"/>
    <n v="0.3"/>
    <x v="1"/>
    <x v="5"/>
    <x v="1"/>
    <n v="550.00000000000011"/>
    <n v="165.00000000000003"/>
    <n v="385.00000000000011"/>
    <x v="0"/>
  </r>
  <r>
    <x v="5"/>
    <n v="1185732"/>
    <x v="331"/>
    <x v="0"/>
    <x v="49"/>
    <s v="Manchester"/>
    <x v="4"/>
    <n v="65"/>
    <n v="350"/>
    <x v="157"/>
    <n v="68250"/>
    <n v="0.3"/>
    <x v="1"/>
    <x v="5"/>
    <x v="1"/>
    <n v="650"/>
    <n v="195"/>
    <n v="455"/>
    <x v="0"/>
  </r>
  <r>
    <x v="5"/>
    <n v="1185732"/>
    <x v="331"/>
    <x v="0"/>
    <x v="49"/>
    <s v="Manchester"/>
    <x v="5"/>
    <n v="70"/>
    <n v="525"/>
    <x v="246"/>
    <n v="128624.99999999999"/>
    <n v="0.35"/>
    <x v="1"/>
    <x v="5"/>
    <x v="1"/>
    <n v="700"/>
    <n v="244.99999999999997"/>
    <n v="455"/>
    <x v="0"/>
  </r>
  <r>
    <x v="5"/>
    <n v="1185732"/>
    <x v="363"/>
    <x v="0"/>
    <x v="49"/>
    <s v="Manchester"/>
    <x v="0"/>
    <n v="65"/>
    <n v="675"/>
    <x v="83"/>
    <n v="175500"/>
    <n v="0.4"/>
    <x v="1"/>
    <x v="6"/>
    <x v="1"/>
    <n v="650"/>
    <n v="260"/>
    <n v="390"/>
    <x v="0"/>
  </r>
  <r>
    <x v="5"/>
    <n v="1185732"/>
    <x v="363"/>
    <x v="0"/>
    <x v="49"/>
    <s v="Manchester"/>
    <x v="1"/>
    <n v="60.000000000000007"/>
    <n v="450"/>
    <x v="219"/>
    <n v="108000.00000000003"/>
    <n v="0.4"/>
    <x v="1"/>
    <x v="6"/>
    <x v="1"/>
    <n v="600.00000000000011"/>
    <n v="240.00000000000006"/>
    <n v="360.00000000000006"/>
    <x v="0"/>
  </r>
  <r>
    <x v="5"/>
    <n v="1185732"/>
    <x v="363"/>
    <x v="0"/>
    <x v="49"/>
    <s v="Manchester"/>
    <x v="2"/>
    <n v="55.000000000000007"/>
    <n v="375"/>
    <x v="141"/>
    <n v="61875.000000000007"/>
    <n v="0.3"/>
    <x v="1"/>
    <x v="6"/>
    <x v="1"/>
    <n v="550.00000000000011"/>
    <n v="165.00000000000003"/>
    <n v="385.00000000000006"/>
    <x v="0"/>
  </r>
  <r>
    <x v="5"/>
    <n v="1185732"/>
    <x v="363"/>
    <x v="0"/>
    <x v="49"/>
    <s v="Manchester"/>
    <x v="3"/>
    <n v="55.000000000000007"/>
    <n v="275"/>
    <x v="395"/>
    <n v="45375.000000000007"/>
    <n v="0.3"/>
    <x v="1"/>
    <x v="6"/>
    <x v="1"/>
    <n v="550.00000000000011"/>
    <n v="165.00000000000003"/>
    <n v="385.00000000000011"/>
    <x v="0"/>
  </r>
  <r>
    <x v="5"/>
    <n v="1185732"/>
    <x v="363"/>
    <x v="0"/>
    <x v="49"/>
    <s v="Manchester"/>
    <x v="4"/>
    <n v="65"/>
    <n v="250"/>
    <x v="133"/>
    <n v="48750"/>
    <n v="0.3"/>
    <x v="1"/>
    <x v="6"/>
    <x v="1"/>
    <n v="650"/>
    <n v="195"/>
    <n v="455"/>
    <x v="0"/>
  </r>
  <r>
    <x v="5"/>
    <n v="1185732"/>
    <x v="363"/>
    <x v="0"/>
    <x v="49"/>
    <s v="Manchester"/>
    <x v="5"/>
    <n v="70"/>
    <n v="425"/>
    <x v="43"/>
    <n v="104125"/>
    <n v="0.35"/>
    <x v="1"/>
    <x v="6"/>
    <x v="1"/>
    <n v="700"/>
    <n v="245"/>
    <n v="455"/>
    <x v="0"/>
  </r>
  <r>
    <x v="5"/>
    <n v="1185732"/>
    <x v="393"/>
    <x v="0"/>
    <x v="49"/>
    <s v="Manchester"/>
    <x v="0"/>
    <n v="65"/>
    <n v="550"/>
    <x v="88"/>
    <n v="143000"/>
    <n v="0.4"/>
    <x v="1"/>
    <x v="7"/>
    <x v="1"/>
    <n v="650"/>
    <n v="260"/>
    <n v="390"/>
    <x v="0"/>
  </r>
  <r>
    <x v="5"/>
    <n v="1185732"/>
    <x v="393"/>
    <x v="0"/>
    <x v="49"/>
    <s v="Manchester"/>
    <x v="1"/>
    <n v="60.000000000000007"/>
    <n v="350"/>
    <x v="163"/>
    <n v="84000.000000000015"/>
    <n v="0.4"/>
    <x v="1"/>
    <x v="7"/>
    <x v="1"/>
    <n v="600.00000000000011"/>
    <n v="240.00000000000003"/>
    <n v="360.00000000000006"/>
    <x v="0"/>
  </r>
  <r>
    <x v="5"/>
    <n v="1185732"/>
    <x v="393"/>
    <x v="0"/>
    <x v="49"/>
    <s v="Manchester"/>
    <x v="2"/>
    <n v="55.000000000000007"/>
    <n v="250"/>
    <x v="143"/>
    <n v="41250.000000000007"/>
    <n v="0.3"/>
    <x v="1"/>
    <x v="7"/>
    <x v="1"/>
    <n v="550.00000000000011"/>
    <n v="165.00000000000003"/>
    <n v="385.00000000000011"/>
    <x v="0"/>
  </r>
  <r>
    <x v="5"/>
    <n v="1185732"/>
    <x v="393"/>
    <x v="0"/>
    <x v="49"/>
    <s v="Manchester"/>
    <x v="3"/>
    <n v="55.000000000000007"/>
    <n v="225"/>
    <x v="196"/>
    <n v="37125"/>
    <n v="0.3"/>
    <x v="1"/>
    <x v="7"/>
    <x v="1"/>
    <n v="550.00000000000011"/>
    <n v="165"/>
    <n v="385.00000000000006"/>
    <x v="0"/>
  </r>
  <r>
    <x v="5"/>
    <n v="1185732"/>
    <x v="393"/>
    <x v="0"/>
    <x v="49"/>
    <s v="Manchester"/>
    <x v="4"/>
    <n v="65"/>
    <n v="225"/>
    <x v="326"/>
    <n v="43875"/>
    <n v="0.3"/>
    <x v="1"/>
    <x v="7"/>
    <x v="1"/>
    <n v="650"/>
    <n v="195"/>
    <n v="455"/>
    <x v="0"/>
  </r>
  <r>
    <x v="5"/>
    <n v="1185732"/>
    <x v="393"/>
    <x v="0"/>
    <x v="49"/>
    <s v="Manchester"/>
    <x v="5"/>
    <n v="70"/>
    <n v="325"/>
    <x v="157"/>
    <n v="79625"/>
    <n v="0.35"/>
    <x v="1"/>
    <x v="7"/>
    <x v="1"/>
    <n v="700"/>
    <n v="245"/>
    <n v="455"/>
    <x v="0"/>
  </r>
  <r>
    <x v="0"/>
    <n v="1185732"/>
    <x v="425"/>
    <x v="0"/>
    <x v="49"/>
    <s v="Manchester"/>
    <x v="0"/>
    <n v="70"/>
    <n v="475"/>
    <x v="206"/>
    <n v="133000"/>
    <n v="0.4"/>
    <x v="1"/>
    <x v="8"/>
    <x v="1"/>
    <n v="700"/>
    <n v="280"/>
    <n v="420"/>
    <x v="0"/>
  </r>
  <r>
    <x v="0"/>
    <n v="1185732"/>
    <x v="425"/>
    <x v="0"/>
    <x v="49"/>
    <s v="Manchester"/>
    <x v="1"/>
    <n v="65.000000000000014"/>
    <n v="300"/>
    <x v="403"/>
    <n v="78000.000000000015"/>
    <n v="0.4"/>
    <x v="1"/>
    <x v="8"/>
    <x v="1"/>
    <n v="650.00000000000011"/>
    <n v="260.00000000000006"/>
    <n v="390.00000000000006"/>
    <x v="0"/>
  </r>
  <r>
    <x v="0"/>
    <n v="1185732"/>
    <x v="425"/>
    <x v="0"/>
    <x v="49"/>
    <s v="Manchester"/>
    <x v="2"/>
    <n v="65.000000000000014"/>
    <n v="200"/>
    <x v="731"/>
    <n v="39000.000000000007"/>
    <n v="0.3"/>
    <x v="1"/>
    <x v="8"/>
    <x v="1"/>
    <n v="650.00000000000011"/>
    <n v="195.00000000000003"/>
    <n v="455.00000000000017"/>
    <x v="0"/>
  </r>
  <r>
    <x v="0"/>
    <n v="1185732"/>
    <x v="425"/>
    <x v="0"/>
    <x v="49"/>
    <s v="Manchester"/>
    <x v="3"/>
    <n v="65.000000000000014"/>
    <n v="175"/>
    <x v="400"/>
    <n v="34125.000000000007"/>
    <n v="0.3"/>
    <x v="1"/>
    <x v="8"/>
    <x v="1"/>
    <n v="650.00000000000011"/>
    <n v="195.00000000000003"/>
    <n v="455.00000000000017"/>
    <x v="0"/>
  </r>
  <r>
    <x v="0"/>
    <n v="1185732"/>
    <x v="425"/>
    <x v="0"/>
    <x v="49"/>
    <s v="Manchester"/>
    <x v="4"/>
    <n v="75.000000000000014"/>
    <n v="175"/>
    <x v="592"/>
    <n v="39375.000000000007"/>
    <n v="0.3"/>
    <x v="1"/>
    <x v="8"/>
    <x v="1"/>
    <n v="750.00000000000011"/>
    <n v="225.00000000000003"/>
    <n v="525.00000000000011"/>
    <x v="0"/>
  </r>
  <r>
    <x v="0"/>
    <n v="1185732"/>
    <x v="425"/>
    <x v="0"/>
    <x v="49"/>
    <s v="Manchester"/>
    <x v="5"/>
    <n v="80"/>
    <n v="300"/>
    <x v="49"/>
    <n v="84000"/>
    <n v="0.35"/>
    <x v="1"/>
    <x v="8"/>
    <x v="1"/>
    <n v="800"/>
    <n v="280"/>
    <n v="520"/>
    <x v="0"/>
  </r>
  <r>
    <x v="0"/>
    <n v="1185732"/>
    <x v="455"/>
    <x v="0"/>
    <x v="49"/>
    <s v="Manchester"/>
    <x v="0"/>
    <n v="75.000000000000014"/>
    <n v="450"/>
    <x v="221"/>
    <n v="135000.00000000003"/>
    <n v="0.4"/>
    <x v="1"/>
    <x v="9"/>
    <x v="1"/>
    <n v="750.00000000000011"/>
    <n v="300.00000000000006"/>
    <n v="450.00000000000006"/>
    <x v="0"/>
  </r>
  <r>
    <x v="0"/>
    <n v="1185732"/>
    <x v="455"/>
    <x v="0"/>
    <x v="49"/>
    <s v="Manchester"/>
    <x v="1"/>
    <n v="65.000000000000014"/>
    <n v="325"/>
    <x v="417"/>
    <n v="84500.000000000029"/>
    <n v="0.4"/>
    <x v="1"/>
    <x v="9"/>
    <x v="1"/>
    <n v="650.00000000000023"/>
    <n v="260.00000000000011"/>
    <n v="390.00000000000011"/>
    <x v="0"/>
  </r>
  <r>
    <x v="0"/>
    <n v="1185732"/>
    <x v="455"/>
    <x v="0"/>
    <x v="49"/>
    <s v="Manchester"/>
    <x v="2"/>
    <n v="65.000000000000014"/>
    <n v="345"/>
    <x v="732"/>
    <n v="67275.000000000015"/>
    <n v="0.3"/>
    <x v="1"/>
    <x v="9"/>
    <x v="1"/>
    <n v="650.00000000000011"/>
    <n v="195.00000000000003"/>
    <n v="455.00000000000017"/>
    <x v="0"/>
  </r>
  <r>
    <x v="0"/>
    <n v="1185732"/>
    <x v="455"/>
    <x v="0"/>
    <x v="49"/>
    <s v="Manchester"/>
    <x v="3"/>
    <n v="65.000000000000014"/>
    <n v="325"/>
    <x v="417"/>
    <n v="63375.000000000015"/>
    <n v="0.3"/>
    <x v="1"/>
    <x v="9"/>
    <x v="1"/>
    <n v="650.00000000000023"/>
    <n v="195.00000000000006"/>
    <n v="455.00000000000017"/>
    <x v="0"/>
  </r>
  <r>
    <x v="0"/>
    <n v="1185732"/>
    <x v="455"/>
    <x v="0"/>
    <x v="49"/>
    <s v="Manchester"/>
    <x v="4"/>
    <n v="75.000000000000014"/>
    <n v="300"/>
    <x v="224"/>
    <n v="67500"/>
    <n v="0.3"/>
    <x v="1"/>
    <x v="9"/>
    <x v="1"/>
    <n v="750.00000000000011"/>
    <n v="225"/>
    <n v="525.00000000000011"/>
    <x v="0"/>
  </r>
  <r>
    <x v="0"/>
    <n v="1185732"/>
    <x v="455"/>
    <x v="0"/>
    <x v="49"/>
    <s v="Manchester"/>
    <x v="5"/>
    <n v="80"/>
    <n v="400"/>
    <x v="54"/>
    <n v="112000"/>
    <n v="0.35"/>
    <x v="1"/>
    <x v="9"/>
    <x v="1"/>
    <n v="800"/>
    <n v="280"/>
    <n v="520"/>
    <x v="0"/>
  </r>
  <r>
    <x v="0"/>
    <n v="1185732"/>
    <x v="484"/>
    <x v="0"/>
    <x v="49"/>
    <s v="Manchester"/>
    <x v="0"/>
    <n v="75.000000000000014"/>
    <n v="625"/>
    <x v="273"/>
    <n v="187500.00000000006"/>
    <n v="0.4"/>
    <x v="1"/>
    <x v="10"/>
    <x v="1"/>
    <n v="750.00000000000023"/>
    <n v="300.00000000000011"/>
    <n v="450.00000000000011"/>
    <x v="0"/>
  </r>
  <r>
    <x v="0"/>
    <n v="1185732"/>
    <x v="484"/>
    <x v="0"/>
    <x v="49"/>
    <s v="Manchester"/>
    <x v="1"/>
    <n v="65.000000000000014"/>
    <n v="425"/>
    <x v="704"/>
    <n v="110500.00000000003"/>
    <n v="0.4"/>
    <x v="1"/>
    <x v="10"/>
    <x v="1"/>
    <n v="650.00000000000011"/>
    <n v="260.00000000000006"/>
    <n v="390.00000000000006"/>
    <x v="0"/>
  </r>
  <r>
    <x v="0"/>
    <n v="1185732"/>
    <x v="484"/>
    <x v="0"/>
    <x v="49"/>
    <s v="Manchester"/>
    <x v="2"/>
    <n v="65.000000000000014"/>
    <n v="400"/>
    <x v="253"/>
    <n v="78000.000000000015"/>
    <n v="0.3"/>
    <x v="1"/>
    <x v="10"/>
    <x v="1"/>
    <n v="650.00000000000011"/>
    <n v="195.00000000000003"/>
    <n v="455.00000000000017"/>
    <x v="0"/>
  </r>
  <r>
    <x v="0"/>
    <n v="1185732"/>
    <x v="484"/>
    <x v="0"/>
    <x v="49"/>
    <s v="Manchester"/>
    <x v="3"/>
    <n v="65.000000000000014"/>
    <n v="350"/>
    <x v="586"/>
    <n v="68250.000000000015"/>
    <n v="0.3"/>
    <x v="1"/>
    <x v="10"/>
    <x v="1"/>
    <n v="650.00000000000011"/>
    <n v="195.00000000000003"/>
    <n v="455.00000000000017"/>
    <x v="0"/>
  </r>
  <r>
    <x v="0"/>
    <n v="1185732"/>
    <x v="484"/>
    <x v="0"/>
    <x v="49"/>
    <s v="Manchester"/>
    <x v="4"/>
    <n v="75.000000000000014"/>
    <n v="350"/>
    <x v="418"/>
    <n v="78750.000000000015"/>
    <n v="0.3"/>
    <x v="1"/>
    <x v="10"/>
    <x v="1"/>
    <n v="750.00000000000011"/>
    <n v="225.00000000000003"/>
    <n v="525.00000000000011"/>
    <x v="0"/>
  </r>
  <r>
    <x v="0"/>
    <n v="1185732"/>
    <x v="484"/>
    <x v="0"/>
    <x v="49"/>
    <s v="Manchester"/>
    <x v="5"/>
    <n v="80"/>
    <n v="450"/>
    <x v="11"/>
    <n v="125999.99999999999"/>
    <n v="0.35"/>
    <x v="1"/>
    <x v="10"/>
    <x v="1"/>
    <n v="800"/>
    <n v="279.99999999999994"/>
    <n v="520"/>
    <x v="0"/>
  </r>
  <r>
    <x v="0"/>
    <n v="1185732"/>
    <x v="188"/>
    <x v="0"/>
    <x v="49"/>
    <s v="Manchester"/>
    <x v="0"/>
    <n v="55.000000000000007"/>
    <n v="500"/>
    <x v="80"/>
    <n v="96250.000000000029"/>
    <n v="0.35000000000000003"/>
    <x v="1"/>
    <x v="0"/>
    <x v="1"/>
    <n v="550.00000000000011"/>
    <n v="192.50000000000006"/>
    <n v="357.50000000000006"/>
    <x v="0"/>
  </r>
  <r>
    <x v="0"/>
    <n v="1185732"/>
    <x v="188"/>
    <x v="0"/>
    <x v="49"/>
    <s v="Manchester"/>
    <x v="1"/>
    <n v="55.000000000000007"/>
    <n v="300"/>
    <x v="207"/>
    <n v="57750.000000000015"/>
    <n v="0.35000000000000003"/>
    <x v="1"/>
    <x v="0"/>
    <x v="1"/>
    <n v="550.00000000000011"/>
    <n v="192.50000000000006"/>
    <n v="357.50000000000006"/>
    <x v="0"/>
  </r>
  <r>
    <x v="0"/>
    <n v="1185732"/>
    <x v="188"/>
    <x v="0"/>
    <x v="49"/>
    <s v="Manchester"/>
    <x v="2"/>
    <n v="45"/>
    <n v="300"/>
    <x v="200"/>
    <n v="33750"/>
    <n v="0.25"/>
    <x v="1"/>
    <x v="0"/>
    <x v="1"/>
    <n v="450"/>
    <n v="112.5"/>
    <n v="337.5"/>
    <x v="0"/>
  </r>
  <r>
    <x v="0"/>
    <n v="1185732"/>
    <x v="188"/>
    <x v="0"/>
    <x v="49"/>
    <s v="Manchester"/>
    <x v="3"/>
    <n v="49.999999999999993"/>
    <n v="150"/>
    <x v="370"/>
    <n v="18749.999999999996"/>
    <n v="0.25"/>
    <x v="1"/>
    <x v="0"/>
    <x v="1"/>
    <n v="499.99999999999989"/>
    <n v="124.99999999999997"/>
    <n v="374.99999999999989"/>
    <x v="0"/>
  </r>
  <r>
    <x v="0"/>
    <n v="1185732"/>
    <x v="188"/>
    <x v="0"/>
    <x v="49"/>
    <s v="Manchester"/>
    <x v="4"/>
    <n v="65.000000000000014"/>
    <n v="200"/>
    <x v="731"/>
    <n v="32500.000000000007"/>
    <n v="0.25"/>
    <x v="1"/>
    <x v="0"/>
    <x v="1"/>
    <n v="650.00000000000011"/>
    <n v="162.50000000000003"/>
    <n v="487.50000000000017"/>
    <x v="0"/>
  </r>
  <r>
    <x v="0"/>
    <n v="1185732"/>
    <x v="188"/>
    <x v="0"/>
    <x v="49"/>
    <s v="Manchester"/>
    <x v="5"/>
    <n v="55.000000000000007"/>
    <n v="300"/>
    <x v="207"/>
    <n v="49500.000000000007"/>
    <n v="0.3"/>
    <x v="1"/>
    <x v="0"/>
    <x v="1"/>
    <n v="550.00000000000011"/>
    <n v="165.00000000000003"/>
    <n v="385.00000000000011"/>
    <x v="0"/>
  </r>
  <r>
    <x v="0"/>
    <n v="1185732"/>
    <x v="696"/>
    <x v="0"/>
    <x v="49"/>
    <s v="Manchester"/>
    <x v="0"/>
    <n v="55.000000000000007"/>
    <n v="575"/>
    <x v="76"/>
    <n v="110687.50000000003"/>
    <n v="0.35000000000000003"/>
    <x v="1"/>
    <x v="1"/>
    <x v="1"/>
    <n v="550.00000000000011"/>
    <n v="192.50000000000006"/>
    <n v="357.50000000000006"/>
    <x v="0"/>
  </r>
  <r>
    <x v="0"/>
    <n v="1185732"/>
    <x v="696"/>
    <x v="0"/>
    <x v="49"/>
    <s v="Manchester"/>
    <x v="1"/>
    <n v="55.000000000000007"/>
    <n v="225"/>
    <x v="196"/>
    <n v="43312.500000000007"/>
    <n v="0.35000000000000003"/>
    <x v="1"/>
    <x v="1"/>
    <x v="1"/>
    <n v="550.00000000000011"/>
    <n v="192.50000000000003"/>
    <n v="357.5"/>
    <x v="0"/>
  </r>
  <r>
    <x v="0"/>
    <n v="1185732"/>
    <x v="696"/>
    <x v="0"/>
    <x v="49"/>
    <s v="Manchester"/>
    <x v="2"/>
    <n v="45"/>
    <n v="275"/>
    <x v="118"/>
    <n v="30937.5"/>
    <n v="0.25"/>
    <x v="1"/>
    <x v="1"/>
    <x v="1"/>
    <n v="450"/>
    <n v="112.5"/>
    <n v="337.5"/>
    <x v="0"/>
  </r>
  <r>
    <x v="0"/>
    <n v="1185732"/>
    <x v="0"/>
    <x v="0"/>
    <x v="0"/>
    <s v="New York"/>
    <x v="0"/>
    <n v="47"/>
    <n v="336"/>
    <x v="733"/>
    <n v="9633.119999999999"/>
    <n v="0.61"/>
    <x v="2"/>
    <x v="0"/>
    <x v="0"/>
    <n v="47"/>
    <n v="28.669999999999998"/>
    <n v="18.330000000000002"/>
    <x v="1"/>
  </r>
  <r>
    <x v="0"/>
    <n v="1185732"/>
    <x v="1"/>
    <x v="0"/>
    <x v="0"/>
    <s v="New York"/>
    <x v="1"/>
    <n v="47"/>
    <n v="260"/>
    <x v="734"/>
    <n v="5132.3999999999996"/>
    <n v="0.42"/>
    <x v="2"/>
    <x v="0"/>
    <x v="0"/>
    <n v="47"/>
    <n v="19.739999999999998"/>
    <n v="27.26"/>
    <x v="1"/>
  </r>
  <r>
    <x v="0"/>
    <n v="1185732"/>
    <x v="2"/>
    <x v="0"/>
    <x v="0"/>
    <s v="New York"/>
    <x v="2"/>
    <n v="36"/>
    <n v="250"/>
    <x v="735"/>
    <n v="4140"/>
    <n v="0.45999999999999996"/>
    <x v="2"/>
    <x v="0"/>
    <x v="0"/>
    <n v="36"/>
    <n v="16.559999999999999"/>
    <n v="19.440000000000001"/>
    <x v="1"/>
  </r>
  <r>
    <x v="0"/>
    <n v="1185732"/>
    <x v="3"/>
    <x v="0"/>
    <x v="0"/>
    <s v="New York"/>
    <x v="3"/>
    <n v="41"/>
    <n v="247"/>
    <x v="736"/>
    <n v="4658.42"/>
    <n v="0.45999999999999996"/>
    <x v="2"/>
    <x v="0"/>
    <x v="0"/>
    <n v="41"/>
    <n v="18.86"/>
    <n v="22.14"/>
    <x v="1"/>
  </r>
  <r>
    <x v="0"/>
    <n v="1185732"/>
    <x v="4"/>
    <x v="0"/>
    <x v="0"/>
    <s v="New York"/>
    <x v="4"/>
    <n v="55"/>
    <n v="234"/>
    <x v="737"/>
    <n v="5148"/>
    <n v="0.4"/>
    <x v="2"/>
    <x v="0"/>
    <x v="0"/>
    <n v="55"/>
    <n v="22"/>
    <n v="33"/>
    <x v="1"/>
  </r>
  <r>
    <x v="0"/>
    <n v="1185732"/>
    <x v="5"/>
    <x v="0"/>
    <x v="0"/>
    <s v="New York"/>
    <x v="5"/>
    <n v="46"/>
    <n v="260"/>
    <x v="738"/>
    <n v="4425.2"/>
    <n v="0.37"/>
    <x v="2"/>
    <x v="0"/>
    <x v="0"/>
    <n v="46"/>
    <n v="17.02"/>
    <n v="28.98"/>
    <x v="1"/>
  </r>
  <r>
    <x v="0"/>
    <n v="1185732"/>
    <x v="6"/>
    <x v="0"/>
    <x v="0"/>
    <s v="New York"/>
    <x v="0"/>
    <n v="46"/>
    <n v="313"/>
    <x v="739"/>
    <n v="8926.76"/>
    <n v="0.62"/>
    <x v="2"/>
    <x v="0"/>
    <x v="0"/>
    <n v="46"/>
    <n v="28.52"/>
    <n v="17.48"/>
    <x v="1"/>
  </r>
  <r>
    <x v="0"/>
    <n v="1185732"/>
    <x v="7"/>
    <x v="0"/>
    <x v="0"/>
    <s v="New York"/>
    <x v="1"/>
    <n v="46"/>
    <n v="261"/>
    <x v="740"/>
    <n v="5282.64"/>
    <n v="0.44"/>
    <x v="2"/>
    <x v="0"/>
    <x v="0"/>
    <n v="46"/>
    <n v="20.240000000000002"/>
    <n v="25.759999999999998"/>
    <x v="1"/>
  </r>
  <r>
    <x v="0"/>
    <n v="1185732"/>
    <x v="8"/>
    <x v="0"/>
    <x v="0"/>
    <s v="New York"/>
    <x v="2"/>
    <n v="36"/>
    <n v="276"/>
    <x v="741"/>
    <n v="4669.92"/>
    <n v="0.47"/>
    <x v="2"/>
    <x v="0"/>
    <x v="0"/>
    <n v="36"/>
    <n v="16.920000000000002"/>
    <n v="19.079999999999998"/>
    <x v="1"/>
  </r>
  <r>
    <x v="0"/>
    <n v="1185732"/>
    <x v="9"/>
    <x v="0"/>
    <x v="0"/>
    <s v="New York"/>
    <x v="3"/>
    <n v="44"/>
    <n v="206"/>
    <x v="742"/>
    <n v="4441.3599999999997"/>
    <n v="0.49"/>
    <x v="2"/>
    <x v="0"/>
    <x v="0"/>
    <n v="44"/>
    <n v="21.56"/>
    <n v="22.44"/>
    <x v="1"/>
  </r>
  <r>
    <x v="0"/>
    <n v="1185732"/>
    <x v="10"/>
    <x v="0"/>
    <x v="0"/>
    <s v="New York"/>
    <x v="4"/>
    <n v="58"/>
    <n v="243"/>
    <x v="743"/>
    <n v="6060.42"/>
    <n v="0.43"/>
    <x v="2"/>
    <x v="0"/>
    <x v="0"/>
    <n v="58"/>
    <n v="24.94"/>
    <n v="33.06"/>
    <x v="1"/>
  </r>
  <r>
    <x v="0"/>
    <n v="1185732"/>
    <x v="11"/>
    <x v="0"/>
    <x v="0"/>
    <s v="New York"/>
    <x v="5"/>
    <n v="48"/>
    <n v="290"/>
    <x v="744"/>
    <n v="5289.6"/>
    <n v="0.38"/>
    <x v="2"/>
    <x v="0"/>
    <x v="0"/>
    <n v="48"/>
    <n v="18.240000000000002"/>
    <n v="29.759999999999998"/>
    <x v="1"/>
  </r>
  <r>
    <x v="0"/>
    <n v="1185732"/>
    <x v="12"/>
    <x v="0"/>
    <x v="0"/>
    <s v="New York"/>
    <x v="0"/>
    <n v="46"/>
    <n v="354"/>
    <x v="745"/>
    <n v="10258.92"/>
    <n v="0.63"/>
    <x v="2"/>
    <x v="0"/>
    <x v="0"/>
    <n v="46"/>
    <n v="28.98"/>
    <n v="17.02"/>
    <x v="1"/>
  </r>
  <r>
    <x v="0"/>
    <n v="1185732"/>
    <x v="13"/>
    <x v="0"/>
    <x v="0"/>
    <s v="New York"/>
    <x v="1"/>
    <n v="48"/>
    <n v="259"/>
    <x v="746"/>
    <n v="5345.76"/>
    <n v="0.43"/>
    <x v="2"/>
    <x v="0"/>
    <x v="0"/>
    <n v="48"/>
    <n v="20.64"/>
    <n v="27.36"/>
    <x v="1"/>
  </r>
  <r>
    <x v="0"/>
    <n v="1185732"/>
    <x v="14"/>
    <x v="0"/>
    <x v="0"/>
    <s v="New York"/>
    <x v="2"/>
    <n v="39"/>
    <n v="247"/>
    <x v="747"/>
    <n v="4720.17"/>
    <n v="0.49"/>
    <x v="2"/>
    <x v="0"/>
    <x v="0"/>
    <n v="39"/>
    <n v="19.11"/>
    <n v="19.89"/>
    <x v="1"/>
  </r>
  <r>
    <x v="0"/>
    <n v="1185732"/>
    <x v="15"/>
    <x v="0"/>
    <x v="0"/>
    <s v="New York"/>
    <x v="3"/>
    <n v="43"/>
    <n v="216"/>
    <x v="748"/>
    <n v="4644"/>
    <n v="0.5"/>
    <x v="2"/>
    <x v="0"/>
    <x v="0"/>
    <n v="43"/>
    <n v="21.5"/>
    <n v="21.5"/>
    <x v="1"/>
  </r>
  <r>
    <x v="0"/>
    <n v="1185732"/>
    <x v="16"/>
    <x v="0"/>
    <x v="0"/>
    <s v="New York"/>
    <x v="4"/>
    <n v="59"/>
    <n v="230"/>
    <x v="749"/>
    <n v="5699.4"/>
    <n v="0.42"/>
    <x v="2"/>
    <x v="0"/>
    <x v="0"/>
    <n v="59"/>
    <n v="24.779999999999998"/>
    <n v="34.22"/>
    <x v="1"/>
  </r>
  <r>
    <x v="0"/>
    <n v="1185732"/>
    <x v="17"/>
    <x v="0"/>
    <x v="0"/>
    <s v="New York"/>
    <x v="5"/>
    <n v="45"/>
    <n v="238"/>
    <x v="750"/>
    <n v="3748.4999999999995"/>
    <n v="0.35"/>
    <x v="2"/>
    <x v="0"/>
    <x v="0"/>
    <n v="45"/>
    <n v="15.749999999999998"/>
    <n v="29.25"/>
    <x v="1"/>
  </r>
  <r>
    <x v="0"/>
    <n v="1185732"/>
    <x v="18"/>
    <x v="0"/>
    <x v="0"/>
    <s v="New York"/>
    <x v="0"/>
    <n v="45"/>
    <n v="300"/>
    <x v="751"/>
    <n v="8370"/>
    <n v="0.62"/>
    <x v="2"/>
    <x v="0"/>
    <x v="0"/>
    <n v="45"/>
    <n v="27.9"/>
    <n v="17.100000000000001"/>
    <x v="1"/>
  </r>
  <r>
    <x v="0"/>
    <n v="1185732"/>
    <x v="19"/>
    <x v="0"/>
    <x v="0"/>
    <s v="New York"/>
    <x v="1"/>
    <n v="47"/>
    <n v="234"/>
    <x v="752"/>
    <n v="4509.1799999999994"/>
    <n v="0.41"/>
    <x v="2"/>
    <x v="1"/>
    <x v="0"/>
    <n v="47"/>
    <n v="19.269999999999996"/>
    <n v="27.730000000000004"/>
    <x v="1"/>
  </r>
  <r>
    <x v="0"/>
    <n v="1185732"/>
    <x v="20"/>
    <x v="0"/>
    <x v="0"/>
    <s v="New York"/>
    <x v="2"/>
    <n v="39"/>
    <n v="252"/>
    <x v="753"/>
    <n v="4914"/>
    <n v="0.5"/>
    <x v="2"/>
    <x v="1"/>
    <x v="0"/>
    <n v="39"/>
    <n v="19.5"/>
    <n v="19.5"/>
    <x v="1"/>
  </r>
  <r>
    <x v="0"/>
    <n v="1185732"/>
    <x v="21"/>
    <x v="0"/>
    <x v="0"/>
    <s v="New York"/>
    <x v="3"/>
    <n v="41"/>
    <n v="239"/>
    <x v="754"/>
    <n v="4801.51"/>
    <n v="0.49"/>
    <x v="2"/>
    <x v="1"/>
    <x v="0"/>
    <n v="41"/>
    <n v="20.09"/>
    <n v="20.91"/>
    <x v="1"/>
  </r>
  <r>
    <x v="0"/>
    <n v="1185732"/>
    <x v="22"/>
    <x v="0"/>
    <x v="0"/>
    <s v="New York"/>
    <x v="4"/>
    <n v="56"/>
    <n v="215"/>
    <x v="755"/>
    <n v="5056.8"/>
    <n v="0.42"/>
    <x v="2"/>
    <x v="1"/>
    <x v="0"/>
    <n v="56"/>
    <n v="23.52"/>
    <n v="32.479999999999997"/>
    <x v="1"/>
  </r>
  <r>
    <x v="0"/>
    <n v="1185732"/>
    <x v="23"/>
    <x v="0"/>
    <x v="0"/>
    <s v="New York"/>
    <x v="5"/>
    <n v="49"/>
    <n v="238"/>
    <x v="756"/>
    <n v="4314.9399999999996"/>
    <n v="0.37"/>
    <x v="2"/>
    <x v="1"/>
    <x v="0"/>
    <n v="49"/>
    <n v="18.13"/>
    <n v="30.87"/>
    <x v="1"/>
  </r>
  <r>
    <x v="0"/>
    <n v="1185732"/>
    <x v="24"/>
    <x v="0"/>
    <x v="0"/>
    <s v="New York"/>
    <x v="0"/>
    <n v="54"/>
    <n v="317"/>
    <x v="757"/>
    <n v="10955.52"/>
    <n v="0.64"/>
    <x v="2"/>
    <x v="1"/>
    <x v="0"/>
    <n v="54"/>
    <n v="34.56"/>
    <n v="19.439999999999998"/>
    <x v="1"/>
  </r>
  <r>
    <x v="0"/>
    <n v="1185732"/>
    <x v="25"/>
    <x v="0"/>
    <x v="0"/>
    <s v="New York"/>
    <x v="1"/>
    <n v="50"/>
    <n v="259"/>
    <x v="758"/>
    <n v="5180"/>
    <n v="0.4"/>
    <x v="2"/>
    <x v="1"/>
    <x v="0"/>
    <n v="50"/>
    <n v="20"/>
    <n v="30"/>
    <x v="1"/>
  </r>
  <r>
    <x v="0"/>
    <n v="1185732"/>
    <x v="26"/>
    <x v="0"/>
    <x v="0"/>
    <s v="New York"/>
    <x v="2"/>
    <n v="46"/>
    <n v="261"/>
    <x v="740"/>
    <n v="5642.82"/>
    <n v="0.47"/>
    <x v="2"/>
    <x v="1"/>
    <x v="0"/>
    <n v="46"/>
    <n v="21.619999999999997"/>
    <n v="24.380000000000003"/>
    <x v="1"/>
  </r>
  <r>
    <x v="0"/>
    <n v="1185732"/>
    <x v="27"/>
    <x v="0"/>
    <x v="0"/>
    <s v="New York"/>
    <x v="3"/>
    <n v="46"/>
    <n v="230"/>
    <x v="759"/>
    <n v="5078.3999999999996"/>
    <n v="0.48"/>
    <x v="2"/>
    <x v="1"/>
    <x v="0"/>
    <n v="46"/>
    <n v="22.08"/>
    <n v="23.92"/>
    <x v="1"/>
  </r>
  <r>
    <x v="0"/>
    <n v="1185732"/>
    <x v="28"/>
    <x v="0"/>
    <x v="0"/>
    <s v="New York"/>
    <x v="4"/>
    <n v="59"/>
    <n v="245"/>
    <x v="760"/>
    <n v="6504.7499999999991"/>
    <n v="0.44999999999999996"/>
    <x v="2"/>
    <x v="1"/>
    <x v="0"/>
    <n v="59"/>
    <n v="26.549999999999997"/>
    <n v="32.450000000000003"/>
    <x v="1"/>
  </r>
  <r>
    <x v="0"/>
    <n v="1185732"/>
    <x v="29"/>
    <x v="0"/>
    <x v="0"/>
    <s v="New York"/>
    <x v="5"/>
    <n v="59"/>
    <n v="290"/>
    <x v="761"/>
    <n v="6159.5999999999995"/>
    <n v="0.36"/>
    <x v="2"/>
    <x v="2"/>
    <x v="0"/>
    <n v="59"/>
    <n v="21.24"/>
    <n v="37.760000000000005"/>
    <x v="1"/>
  </r>
  <r>
    <x v="0"/>
    <n v="1185732"/>
    <x v="30"/>
    <x v="0"/>
    <x v="0"/>
    <s v="New York"/>
    <x v="0"/>
    <n v="55"/>
    <n v="313"/>
    <x v="762"/>
    <n v="10501.15"/>
    <n v="0.61"/>
    <x v="2"/>
    <x v="2"/>
    <x v="0"/>
    <n v="55"/>
    <n v="33.549999999999997"/>
    <n v="21.450000000000003"/>
    <x v="1"/>
  </r>
  <r>
    <x v="0"/>
    <n v="1185732"/>
    <x v="31"/>
    <x v="0"/>
    <x v="0"/>
    <s v="New York"/>
    <x v="1"/>
    <n v="54"/>
    <n v="270"/>
    <x v="763"/>
    <n v="5977.7999999999993"/>
    <n v="0.41"/>
    <x v="2"/>
    <x v="2"/>
    <x v="0"/>
    <n v="54"/>
    <n v="22.139999999999997"/>
    <n v="31.860000000000003"/>
    <x v="1"/>
  </r>
  <r>
    <x v="0"/>
    <n v="1185732"/>
    <x v="32"/>
    <x v="0"/>
    <x v="0"/>
    <s v="New York"/>
    <x v="2"/>
    <n v="46"/>
    <n v="278"/>
    <x v="764"/>
    <n v="6138.24"/>
    <n v="0.48"/>
    <x v="2"/>
    <x v="2"/>
    <x v="0"/>
    <n v="46"/>
    <n v="22.08"/>
    <n v="23.92"/>
    <x v="1"/>
  </r>
  <r>
    <x v="0"/>
    <n v="1185732"/>
    <x v="33"/>
    <x v="0"/>
    <x v="0"/>
    <s v="New York"/>
    <x v="3"/>
    <n v="47"/>
    <n v="261"/>
    <x v="765"/>
    <n v="5520.15"/>
    <n v="0.44999999999999996"/>
    <x v="2"/>
    <x v="2"/>
    <x v="0"/>
    <n v="47"/>
    <n v="21.15"/>
    <n v="25.85"/>
    <x v="1"/>
  </r>
  <r>
    <x v="0"/>
    <n v="1185732"/>
    <x v="34"/>
    <x v="0"/>
    <x v="0"/>
    <s v="New York"/>
    <x v="4"/>
    <n v="55"/>
    <n v="252"/>
    <x v="766"/>
    <n v="6236.9999999999991"/>
    <n v="0.44999999999999996"/>
    <x v="2"/>
    <x v="2"/>
    <x v="0"/>
    <n v="55"/>
    <n v="24.749999999999996"/>
    <n v="30.250000000000004"/>
    <x v="1"/>
  </r>
  <r>
    <x v="0"/>
    <n v="1185732"/>
    <x v="35"/>
    <x v="0"/>
    <x v="0"/>
    <s v="New York"/>
    <x v="5"/>
    <n v="64"/>
    <n v="305"/>
    <x v="767"/>
    <n v="7612.8"/>
    <n v="0.39"/>
    <x v="2"/>
    <x v="2"/>
    <x v="0"/>
    <n v="64"/>
    <n v="24.96"/>
    <n v="39.04"/>
    <x v="1"/>
  </r>
  <r>
    <x v="0"/>
    <n v="1185732"/>
    <x v="36"/>
    <x v="0"/>
    <x v="0"/>
    <s v="New York"/>
    <x v="0"/>
    <n v="59"/>
    <n v="319"/>
    <x v="768"/>
    <n v="11292.6"/>
    <n v="0.6"/>
    <x v="2"/>
    <x v="2"/>
    <x v="0"/>
    <n v="59"/>
    <n v="35.4"/>
    <n v="23.599999999999998"/>
    <x v="1"/>
  </r>
  <r>
    <x v="0"/>
    <n v="1185732"/>
    <x v="37"/>
    <x v="0"/>
    <x v="0"/>
    <s v="New York"/>
    <x v="1"/>
    <n v="53"/>
    <n v="267"/>
    <x v="769"/>
    <n v="5943.42"/>
    <n v="0.42"/>
    <x v="2"/>
    <x v="2"/>
    <x v="0"/>
    <n v="53"/>
    <n v="22.26"/>
    <n v="30.74"/>
    <x v="1"/>
  </r>
  <r>
    <x v="0"/>
    <n v="1185732"/>
    <x v="38"/>
    <x v="0"/>
    <x v="0"/>
    <s v="New York"/>
    <x v="2"/>
    <n v="46"/>
    <n v="247"/>
    <x v="770"/>
    <n v="5112.8999999999996"/>
    <n v="0.44999999999999996"/>
    <x v="2"/>
    <x v="2"/>
    <x v="0"/>
    <n v="46"/>
    <n v="20.7"/>
    <n v="25.3"/>
    <x v="1"/>
  </r>
  <r>
    <x v="0"/>
    <n v="1185732"/>
    <x v="39"/>
    <x v="0"/>
    <x v="0"/>
    <s v="New York"/>
    <x v="3"/>
    <n v="46"/>
    <n v="243"/>
    <x v="771"/>
    <n v="5141.8799999999992"/>
    <n v="0.45999999999999996"/>
    <x v="2"/>
    <x v="2"/>
    <x v="0"/>
    <n v="46"/>
    <n v="21.159999999999997"/>
    <n v="24.840000000000003"/>
    <x v="1"/>
  </r>
  <r>
    <x v="0"/>
    <n v="1185732"/>
    <x v="40"/>
    <x v="0"/>
    <x v="0"/>
    <s v="New York"/>
    <x v="4"/>
    <n v="58"/>
    <n v="231"/>
    <x v="772"/>
    <n v="5761.14"/>
    <n v="0.43"/>
    <x v="2"/>
    <x v="2"/>
    <x v="0"/>
    <n v="58"/>
    <n v="24.94"/>
    <n v="33.059999999999995"/>
    <x v="1"/>
  </r>
  <r>
    <x v="0"/>
    <n v="1185732"/>
    <x v="41"/>
    <x v="0"/>
    <x v="0"/>
    <s v="New York"/>
    <x v="5"/>
    <n v="61"/>
    <n v="286"/>
    <x v="773"/>
    <n v="6978.4000000000005"/>
    <n v="0.4"/>
    <x v="2"/>
    <x v="2"/>
    <x v="0"/>
    <n v="61"/>
    <n v="24.400000000000002"/>
    <n v="36.599999999999994"/>
    <x v="1"/>
  </r>
  <r>
    <x v="0"/>
    <n v="1185732"/>
    <x v="42"/>
    <x v="0"/>
    <x v="0"/>
    <s v="New York"/>
    <x v="0"/>
    <n v="58"/>
    <n v="325"/>
    <x v="774"/>
    <n v="11498.5"/>
    <n v="0.61"/>
    <x v="2"/>
    <x v="2"/>
    <x v="0"/>
    <n v="58"/>
    <n v="35.380000000000003"/>
    <n v="22.62"/>
    <x v="1"/>
  </r>
  <r>
    <x v="0"/>
    <n v="1185732"/>
    <x v="43"/>
    <x v="0"/>
    <x v="0"/>
    <s v="New York"/>
    <x v="1"/>
    <n v="53"/>
    <n v="308"/>
    <x v="775"/>
    <n v="6692.8399999999992"/>
    <n v="0.41"/>
    <x v="2"/>
    <x v="2"/>
    <x v="0"/>
    <n v="53"/>
    <n v="21.729999999999997"/>
    <n v="31.27"/>
    <x v="1"/>
  </r>
  <r>
    <x v="0"/>
    <n v="1185732"/>
    <x v="44"/>
    <x v="0"/>
    <x v="0"/>
    <s v="New York"/>
    <x v="2"/>
    <n v="45"/>
    <n v="257"/>
    <x v="776"/>
    <n v="5319.9"/>
    <n v="0.45999999999999996"/>
    <x v="2"/>
    <x v="2"/>
    <x v="0"/>
    <n v="45"/>
    <n v="20.7"/>
    <n v="24.3"/>
    <x v="1"/>
  </r>
  <r>
    <x v="0"/>
    <n v="1185732"/>
    <x v="45"/>
    <x v="0"/>
    <x v="0"/>
    <s v="New York"/>
    <x v="3"/>
    <n v="47"/>
    <n v="241"/>
    <x v="777"/>
    <n v="5323.69"/>
    <n v="0.47"/>
    <x v="2"/>
    <x v="2"/>
    <x v="0"/>
    <n v="47"/>
    <n v="22.09"/>
    <n v="24.91"/>
    <x v="1"/>
  </r>
  <r>
    <x v="1"/>
    <n v="1185732"/>
    <x v="46"/>
    <x v="0"/>
    <x v="0"/>
    <s v="New York"/>
    <x v="4"/>
    <n v="54"/>
    <n v="270"/>
    <x v="763"/>
    <n v="6560.9999999999991"/>
    <n v="0.44999999999999996"/>
    <x v="2"/>
    <x v="3"/>
    <x v="0"/>
    <n v="54"/>
    <n v="24.299999999999997"/>
    <n v="29.700000000000003"/>
    <x v="1"/>
  </r>
  <r>
    <x v="1"/>
    <n v="1185732"/>
    <x v="47"/>
    <x v="0"/>
    <x v="0"/>
    <s v="New York"/>
    <x v="5"/>
    <n v="62"/>
    <n v="290"/>
    <x v="778"/>
    <n v="6652.6"/>
    <n v="0.37"/>
    <x v="2"/>
    <x v="3"/>
    <x v="0"/>
    <n v="62"/>
    <n v="22.94"/>
    <n v="39.06"/>
    <x v="1"/>
  </r>
  <r>
    <x v="1"/>
    <n v="1185732"/>
    <x v="48"/>
    <x v="0"/>
    <x v="0"/>
    <s v="New York"/>
    <x v="0"/>
    <n v="56"/>
    <n v="360"/>
    <x v="779"/>
    <n v="12499.2"/>
    <n v="0.62"/>
    <x v="2"/>
    <x v="3"/>
    <x v="0"/>
    <n v="56"/>
    <n v="34.72"/>
    <n v="21.279999999999998"/>
    <x v="1"/>
  </r>
  <r>
    <x v="1"/>
    <n v="1185732"/>
    <x v="49"/>
    <x v="0"/>
    <x v="0"/>
    <s v="New York"/>
    <x v="1"/>
    <n v="50"/>
    <n v="270"/>
    <x v="751"/>
    <n v="5940"/>
    <n v="0.44"/>
    <x v="2"/>
    <x v="3"/>
    <x v="0"/>
    <n v="50"/>
    <n v="22"/>
    <n v="28"/>
    <x v="1"/>
  </r>
  <r>
    <x v="1"/>
    <n v="1185732"/>
    <x v="50"/>
    <x v="0"/>
    <x v="0"/>
    <s v="New York"/>
    <x v="2"/>
    <n v="47"/>
    <n v="268"/>
    <x v="780"/>
    <n v="5920.12"/>
    <n v="0.47"/>
    <x v="2"/>
    <x v="3"/>
    <x v="0"/>
    <n v="47"/>
    <n v="22.09"/>
    <n v="24.91"/>
    <x v="1"/>
  </r>
  <r>
    <x v="1"/>
    <n v="1185732"/>
    <x v="51"/>
    <x v="0"/>
    <x v="0"/>
    <s v="New York"/>
    <x v="3"/>
    <n v="47"/>
    <n v="252"/>
    <x v="781"/>
    <n v="5448.24"/>
    <n v="0.45999999999999996"/>
    <x v="2"/>
    <x v="3"/>
    <x v="0"/>
    <n v="47"/>
    <n v="21.619999999999997"/>
    <n v="25.380000000000003"/>
    <x v="1"/>
  </r>
  <r>
    <x v="1"/>
    <n v="1185732"/>
    <x v="52"/>
    <x v="0"/>
    <x v="0"/>
    <s v="New York"/>
    <x v="4"/>
    <n v="58"/>
    <n v="252"/>
    <x v="782"/>
    <n v="5846.4000000000005"/>
    <n v="0.4"/>
    <x v="2"/>
    <x v="3"/>
    <x v="0"/>
    <n v="58"/>
    <n v="23.200000000000003"/>
    <n v="34.799999999999997"/>
    <x v="1"/>
  </r>
  <r>
    <x v="1"/>
    <n v="1185732"/>
    <x v="53"/>
    <x v="0"/>
    <x v="0"/>
    <s v="New York"/>
    <x v="5"/>
    <n v="59"/>
    <n v="280"/>
    <x v="783"/>
    <n v="6608"/>
    <n v="0.4"/>
    <x v="2"/>
    <x v="3"/>
    <x v="0"/>
    <n v="59"/>
    <n v="23.6"/>
    <n v="35.4"/>
    <x v="1"/>
  </r>
  <r>
    <x v="1"/>
    <n v="1185732"/>
    <x v="54"/>
    <x v="0"/>
    <x v="0"/>
    <s v="New York"/>
    <x v="4"/>
    <n v="64"/>
    <n v="236"/>
    <x v="784"/>
    <n v="6343.6799999999994"/>
    <n v="0.42"/>
    <x v="2"/>
    <x v="3"/>
    <x v="0"/>
    <n v="64"/>
    <n v="26.88"/>
    <n v="37.119999999999997"/>
    <x v="1"/>
  </r>
  <r>
    <x v="1"/>
    <n v="1185732"/>
    <x v="55"/>
    <x v="0"/>
    <x v="0"/>
    <s v="New York"/>
    <x v="5"/>
    <n v="68"/>
    <n v="290"/>
    <x v="785"/>
    <n v="7493.6"/>
    <n v="0.38"/>
    <x v="2"/>
    <x v="3"/>
    <x v="0"/>
    <n v="68"/>
    <n v="25.84"/>
    <n v="42.16"/>
    <x v="1"/>
  </r>
  <r>
    <x v="1"/>
    <n v="1185732"/>
    <x v="56"/>
    <x v="0"/>
    <x v="0"/>
    <s v="New York"/>
    <x v="0"/>
    <n v="60"/>
    <n v="299"/>
    <x v="786"/>
    <n v="10764"/>
    <n v="0.6"/>
    <x v="2"/>
    <x v="3"/>
    <x v="0"/>
    <n v="60"/>
    <n v="36"/>
    <n v="24"/>
    <x v="1"/>
  </r>
  <r>
    <x v="1"/>
    <n v="1185732"/>
    <x v="57"/>
    <x v="0"/>
    <x v="0"/>
    <s v="New York"/>
    <x v="1"/>
    <n v="53"/>
    <n v="273"/>
    <x v="787"/>
    <n v="6221.67"/>
    <n v="0.43"/>
    <x v="2"/>
    <x v="3"/>
    <x v="0"/>
    <n v="53"/>
    <n v="22.79"/>
    <n v="30.21"/>
    <x v="1"/>
  </r>
  <r>
    <x v="1"/>
    <n v="1185732"/>
    <x v="58"/>
    <x v="0"/>
    <x v="0"/>
    <s v="New York"/>
    <x v="2"/>
    <n v="52"/>
    <n v="258"/>
    <x v="788"/>
    <n v="6439.6799999999994"/>
    <n v="0.48"/>
    <x v="2"/>
    <x v="3"/>
    <x v="0"/>
    <n v="52"/>
    <n v="24.959999999999997"/>
    <n v="27.040000000000003"/>
    <x v="1"/>
  </r>
  <r>
    <x v="1"/>
    <n v="1185732"/>
    <x v="59"/>
    <x v="0"/>
    <x v="0"/>
    <s v="New York"/>
    <x v="3"/>
    <n v="50"/>
    <n v="252"/>
    <x v="789"/>
    <n v="6174"/>
    <n v="0.49"/>
    <x v="2"/>
    <x v="3"/>
    <x v="0"/>
    <n v="50"/>
    <n v="24.5"/>
    <n v="25.5"/>
    <x v="1"/>
  </r>
  <r>
    <x v="1"/>
    <n v="1185732"/>
    <x v="60"/>
    <x v="0"/>
    <x v="0"/>
    <s v="New York"/>
    <x v="4"/>
    <n v="64"/>
    <n v="254"/>
    <x v="790"/>
    <n v="6827.5199999999995"/>
    <n v="0.42"/>
    <x v="2"/>
    <x v="4"/>
    <x v="0"/>
    <n v="64"/>
    <n v="26.88"/>
    <n v="37.119999999999997"/>
    <x v="1"/>
  </r>
  <r>
    <x v="1"/>
    <n v="1185732"/>
    <x v="61"/>
    <x v="0"/>
    <x v="0"/>
    <s v="New York"/>
    <x v="5"/>
    <n v="66"/>
    <n v="263"/>
    <x v="791"/>
    <n v="6422.46"/>
    <n v="0.37"/>
    <x v="2"/>
    <x v="4"/>
    <x v="0"/>
    <n v="66"/>
    <n v="24.42"/>
    <n v="41.580000000000005"/>
    <x v="1"/>
  </r>
  <r>
    <x v="1"/>
    <n v="1185732"/>
    <x v="62"/>
    <x v="0"/>
    <x v="0"/>
    <s v="New York"/>
    <x v="0"/>
    <n v="62"/>
    <n v="312"/>
    <x v="792"/>
    <n v="12380.16"/>
    <n v="0.64"/>
    <x v="2"/>
    <x v="4"/>
    <x v="0"/>
    <n v="62"/>
    <n v="39.68"/>
    <n v="22.32"/>
    <x v="1"/>
  </r>
  <r>
    <x v="1"/>
    <n v="1185732"/>
    <x v="63"/>
    <x v="0"/>
    <x v="0"/>
    <s v="New York"/>
    <x v="1"/>
    <n v="51"/>
    <n v="300"/>
    <x v="793"/>
    <n v="6426"/>
    <n v="0.42"/>
    <x v="2"/>
    <x v="4"/>
    <x v="0"/>
    <n v="51"/>
    <n v="21.42"/>
    <n v="29.58"/>
    <x v="1"/>
  </r>
  <r>
    <x v="1"/>
    <n v="1185732"/>
    <x v="64"/>
    <x v="0"/>
    <x v="0"/>
    <s v="New York"/>
    <x v="2"/>
    <n v="54"/>
    <n v="285"/>
    <x v="794"/>
    <n v="7233.2999999999993"/>
    <n v="0.47"/>
    <x v="2"/>
    <x v="4"/>
    <x v="0"/>
    <n v="54"/>
    <n v="25.38"/>
    <n v="28.62"/>
    <x v="1"/>
  </r>
  <r>
    <x v="1"/>
    <n v="1185732"/>
    <x v="65"/>
    <x v="0"/>
    <x v="0"/>
    <s v="New York"/>
    <x v="3"/>
    <n v="54"/>
    <n v="225"/>
    <x v="795"/>
    <n v="5589"/>
    <n v="0.45999999999999996"/>
    <x v="2"/>
    <x v="4"/>
    <x v="0"/>
    <n v="54"/>
    <n v="24.84"/>
    <n v="29.16"/>
    <x v="1"/>
  </r>
  <r>
    <x v="1"/>
    <n v="1185732"/>
    <x v="66"/>
    <x v="0"/>
    <x v="0"/>
    <s v="New York"/>
    <x v="4"/>
    <n v="60"/>
    <n v="261"/>
    <x v="796"/>
    <n v="6733.8"/>
    <n v="0.43"/>
    <x v="2"/>
    <x v="4"/>
    <x v="0"/>
    <n v="60"/>
    <n v="25.8"/>
    <n v="34.200000000000003"/>
    <x v="1"/>
  </r>
  <r>
    <x v="1"/>
    <n v="1185732"/>
    <x v="67"/>
    <x v="0"/>
    <x v="0"/>
    <s v="New York"/>
    <x v="5"/>
    <n v="68"/>
    <n v="290"/>
    <x v="785"/>
    <n v="6902"/>
    <n v="0.35"/>
    <x v="2"/>
    <x v="5"/>
    <x v="0"/>
    <n v="68"/>
    <n v="23.8"/>
    <n v="44.2"/>
    <x v="1"/>
  </r>
  <r>
    <x v="2"/>
    <n v="1197831"/>
    <x v="68"/>
    <x v="0"/>
    <x v="0"/>
    <s v="New York"/>
    <x v="0"/>
    <n v="24"/>
    <n v="234"/>
    <x v="797"/>
    <n v="2639.52"/>
    <n v="0.47"/>
    <x v="2"/>
    <x v="5"/>
    <x v="0"/>
    <n v="24"/>
    <n v="11.28"/>
    <n v="12.72"/>
    <x v="1"/>
  </r>
  <r>
    <x v="2"/>
    <n v="1197831"/>
    <x v="69"/>
    <x v="0"/>
    <x v="0"/>
    <s v="New York"/>
    <x v="1"/>
    <n v="34"/>
    <n v="225"/>
    <x v="798"/>
    <n v="3748.5"/>
    <n v="0.49"/>
    <x v="2"/>
    <x v="5"/>
    <x v="0"/>
    <n v="34"/>
    <n v="16.66"/>
    <n v="17.34"/>
    <x v="1"/>
  </r>
  <r>
    <x v="2"/>
    <n v="1197831"/>
    <x v="70"/>
    <x v="0"/>
    <x v="0"/>
    <s v="New York"/>
    <x v="2"/>
    <n v="33"/>
    <n v="210"/>
    <x v="799"/>
    <n v="3187.7999999999997"/>
    <n v="0.45999999999999996"/>
    <x v="2"/>
    <x v="5"/>
    <x v="0"/>
    <n v="33"/>
    <n v="15.179999999999998"/>
    <n v="17.82"/>
    <x v="1"/>
  </r>
  <r>
    <x v="2"/>
    <n v="1197831"/>
    <x v="71"/>
    <x v="0"/>
    <x v="0"/>
    <s v="New York"/>
    <x v="3"/>
    <n v="34"/>
    <n v="175"/>
    <x v="800"/>
    <n v="3272.5000000000005"/>
    <n v="0.55000000000000004"/>
    <x v="2"/>
    <x v="5"/>
    <x v="0"/>
    <n v="34"/>
    <n v="18.700000000000003"/>
    <n v="15.299999999999997"/>
    <x v="1"/>
  </r>
  <r>
    <x v="2"/>
    <n v="1197831"/>
    <x v="72"/>
    <x v="1"/>
    <x v="1"/>
    <s v="Houston"/>
    <x v="4"/>
    <n v="36"/>
    <n v="154"/>
    <x v="801"/>
    <n v="2383.92"/>
    <n v="0.43"/>
    <x v="2"/>
    <x v="5"/>
    <x v="0"/>
    <n v="36"/>
    <n v="15.48"/>
    <n v="20.52"/>
    <x v="1"/>
  </r>
  <r>
    <x v="2"/>
    <n v="1197831"/>
    <x v="73"/>
    <x v="1"/>
    <x v="1"/>
    <s v="Houston"/>
    <x v="5"/>
    <n v="34"/>
    <n v="203"/>
    <x v="802"/>
    <n v="4417.28"/>
    <n v="0.64"/>
    <x v="2"/>
    <x v="5"/>
    <x v="0"/>
    <n v="34"/>
    <n v="21.759999999999998"/>
    <n v="12.240000000000002"/>
    <x v="1"/>
  </r>
  <r>
    <x v="2"/>
    <n v="1197831"/>
    <x v="74"/>
    <x v="1"/>
    <x v="1"/>
    <s v="Houston"/>
    <x v="0"/>
    <n v="23"/>
    <n v="213"/>
    <x v="803"/>
    <n v="2449.5"/>
    <n v="0.5"/>
    <x v="2"/>
    <x v="5"/>
    <x v="0"/>
    <n v="23"/>
    <n v="11.5"/>
    <n v="11.5"/>
    <x v="1"/>
  </r>
  <r>
    <x v="2"/>
    <n v="1197831"/>
    <x v="75"/>
    <x v="1"/>
    <x v="1"/>
    <s v="Houston"/>
    <x v="1"/>
    <n v="33"/>
    <n v="255"/>
    <x v="804"/>
    <n v="3786.7499999999995"/>
    <n v="0.44999999999999996"/>
    <x v="2"/>
    <x v="5"/>
    <x v="0"/>
    <n v="33"/>
    <n v="14.849999999999998"/>
    <n v="18.149999999999999"/>
    <x v="1"/>
  </r>
  <r>
    <x v="2"/>
    <n v="1197831"/>
    <x v="76"/>
    <x v="1"/>
    <x v="1"/>
    <s v="Houston"/>
    <x v="2"/>
    <n v="32"/>
    <n v="176"/>
    <x v="805"/>
    <n v="2534.3999999999996"/>
    <n v="0.44999999999999996"/>
    <x v="2"/>
    <x v="5"/>
    <x v="0"/>
    <n v="32"/>
    <n v="14.399999999999999"/>
    <n v="17.600000000000001"/>
    <x v="1"/>
  </r>
  <r>
    <x v="2"/>
    <n v="1197831"/>
    <x v="77"/>
    <x v="1"/>
    <x v="1"/>
    <s v="Houston"/>
    <x v="3"/>
    <n v="34"/>
    <n v="175"/>
    <x v="800"/>
    <n v="3570"/>
    <n v="0.6"/>
    <x v="2"/>
    <x v="5"/>
    <x v="0"/>
    <n v="34"/>
    <n v="20.399999999999999"/>
    <n v="13.6"/>
    <x v="1"/>
  </r>
  <r>
    <x v="2"/>
    <n v="1197831"/>
    <x v="78"/>
    <x v="1"/>
    <x v="1"/>
    <s v="Houston"/>
    <x v="4"/>
    <n v="38"/>
    <n v="125"/>
    <x v="806"/>
    <n v="2137.5"/>
    <n v="0.44999999999999996"/>
    <x v="2"/>
    <x v="5"/>
    <x v="0"/>
    <n v="38"/>
    <n v="17.100000000000001"/>
    <n v="20.9"/>
    <x v="1"/>
  </r>
  <r>
    <x v="2"/>
    <n v="1197831"/>
    <x v="79"/>
    <x v="1"/>
    <x v="1"/>
    <s v="Houston"/>
    <x v="5"/>
    <n v="34"/>
    <n v="196"/>
    <x v="807"/>
    <n v="4198.32"/>
    <n v="0.63"/>
    <x v="2"/>
    <x v="5"/>
    <x v="0"/>
    <n v="34"/>
    <n v="21.419999999999998"/>
    <n v="12.580000000000002"/>
    <x v="1"/>
  </r>
  <r>
    <x v="2"/>
    <n v="1197831"/>
    <x v="80"/>
    <x v="1"/>
    <x v="1"/>
    <s v="Houston"/>
    <x v="0"/>
    <n v="29"/>
    <n v="254"/>
    <x v="808"/>
    <n v="3314.7"/>
    <n v="0.44999999999999996"/>
    <x v="2"/>
    <x v="5"/>
    <x v="0"/>
    <n v="29"/>
    <n v="13.049999999999999"/>
    <n v="15.950000000000001"/>
    <x v="1"/>
  </r>
  <r>
    <x v="2"/>
    <n v="1197831"/>
    <x v="81"/>
    <x v="1"/>
    <x v="1"/>
    <s v="Houston"/>
    <x v="1"/>
    <n v="39"/>
    <n v="236"/>
    <x v="809"/>
    <n v="4141.7999999999993"/>
    <n v="0.44999999999999996"/>
    <x v="2"/>
    <x v="6"/>
    <x v="0"/>
    <n v="39"/>
    <n v="17.549999999999997"/>
    <n v="21.450000000000003"/>
    <x v="1"/>
  </r>
  <r>
    <x v="2"/>
    <n v="1197831"/>
    <x v="82"/>
    <x v="1"/>
    <x v="1"/>
    <s v="Houston"/>
    <x v="2"/>
    <n v="32"/>
    <n v="182"/>
    <x v="810"/>
    <n v="2853.7599999999998"/>
    <n v="0.49"/>
    <x v="2"/>
    <x v="6"/>
    <x v="0"/>
    <n v="32"/>
    <n v="15.679999999999998"/>
    <n v="16.32"/>
    <x v="1"/>
  </r>
  <r>
    <x v="2"/>
    <n v="1197831"/>
    <x v="83"/>
    <x v="1"/>
    <x v="1"/>
    <s v="Houston"/>
    <x v="3"/>
    <n v="37"/>
    <n v="174"/>
    <x v="811"/>
    <n v="3734.0400000000004"/>
    <n v="0.58000000000000007"/>
    <x v="2"/>
    <x v="6"/>
    <x v="0"/>
    <n v="37"/>
    <n v="21.46"/>
    <n v="15.539999999999997"/>
    <x v="1"/>
  </r>
  <r>
    <x v="2"/>
    <n v="1197831"/>
    <x v="84"/>
    <x v="1"/>
    <x v="1"/>
    <s v="Houston"/>
    <x v="4"/>
    <n v="41"/>
    <n v="125"/>
    <x v="812"/>
    <n v="2050"/>
    <n v="0.4"/>
    <x v="2"/>
    <x v="6"/>
    <x v="0"/>
    <n v="41"/>
    <n v="16.399999999999999"/>
    <n v="24.6"/>
    <x v="1"/>
  </r>
  <r>
    <x v="2"/>
    <n v="1197831"/>
    <x v="85"/>
    <x v="1"/>
    <x v="1"/>
    <s v="Houston"/>
    <x v="5"/>
    <n v="39"/>
    <n v="189"/>
    <x v="813"/>
    <n v="4422.5999999999995"/>
    <n v="0.6"/>
    <x v="2"/>
    <x v="6"/>
    <x v="0"/>
    <n v="39"/>
    <n v="23.4"/>
    <n v="15.600000000000003"/>
    <x v="1"/>
  </r>
  <r>
    <x v="2"/>
    <n v="1197831"/>
    <x v="86"/>
    <x v="1"/>
    <x v="1"/>
    <s v="Houston"/>
    <x v="0"/>
    <n v="27"/>
    <n v="234"/>
    <x v="814"/>
    <n v="3032.64"/>
    <n v="0.48"/>
    <x v="2"/>
    <x v="6"/>
    <x v="0"/>
    <n v="27"/>
    <n v="12.959999999999999"/>
    <n v="14.040000000000001"/>
    <x v="1"/>
  </r>
  <r>
    <x v="2"/>
    <n v="1197831"/>
    <x v="87"/>
    <x v="1"/>
    <x v="1"/>
    <s v="Houston"/>
    <x v="1"/>
    <n v="38"/>
    <n v="225"/>
    <x v="815"/>
    <n v="3847.4999999999995"/>
    <n v="0.44999999999999996"/>
    <x v="2"/>
    <x v="6"/>
    <x v="0"/>
    <n v="38"/>
    <n v="17.099999999999998"/>
    <n v="20.9"/>
    <x v="1"/>
  </r>
  <r>
    <x v="2"/>
    <n v="1197831"/>
    <x v="88"/>
    <x v="1"/>
    <x v="1"/>
    <s v="Houston"/>
    <x v="2"/>
    <n v="34"/>
    <n v="203"/>
    <x v="802"/>
    <n v="3174.9199999999996"/>
    <n v="0.45999999999999996"/>
    <x v="2"/>
    <x v="6"/>
    <x v="0"/>
    <n v="34"/>
    <n v="15.639999999999999"/>
    <n v="18.360000000000003"/>
    <x v="1"/>
  </r>
  <r>
    <x v="2"/>
    <n v="1197831"/>
    <x v="89"/>
    <x v="1"/>
    <x v="1"/>
    <s v="Houston"/>
    <x v="3"/>
    <n v="36"/>
    <n v="163"/>
    <x v="816"/>
    <n v="3462.1200000000003"/>
    <n v="0.59000000000000008"/>
    <x v="2"/>
    <x v="6"/>
    <x v="0"/>
    <n v="36"/>
    <n v="21.240000000000002"/>
    <n v="14.759999999999998"/>
    <x v="1"/>
  </r>
  <r>
    <x v="1"/>
    <n v="1197831"/>
    <x v="90"/>
    <x v="1"/>
    <x v="1"/>
    <s v="Houston"/>
    <x v="4"/>
    <n v="42"/>
    <n v="147"/>
    <x v="817"/>
    <n v="2593.08"/>
    <n v="0.42"/>
    <x v="2"/>
    <x v="6"/>
    <x v="0"/>
    <n v="42"/>
    <n v="17.64"/>
    <n v="24.36"/>
    <x v="1"/>
  </r>
  <r>
    <x v="1"/>
    <n v="1197831"/>
    <x v="91"/>
    <x v="1"/>
    <x v="1"/>
    <s v="Houston"/>
    <x v="5"/>
    <n v="39"/>
    <n v="232"/>
    <x v="818"/>
    <n v="5519.28"/>
    <n v="0.61"/>
    <x v="2"/>
    <x v="6"/>
    <x v="0"/>
    <n v="39"/>
    <n v="23.79"/>
    <n v="15.21"/>
    <x v="1"/>
  </r>
  <r>
    <x v="1"/>
    <n v="1197831"/>
    <x v="92"/>
    <x v="1"/>
    <x v="1"/>
    <s v="Houston"/>
    <x v="0"/>
    <n v="29"/>
    <n v="268"/>
    <x v="819"/>
    <n v="3730.56"/>
    <n v="0.48"/>
    <x v="2"/>
    <x v="6"/>
    <x v="0"/>
    <n v="29"/>
    <n v="13.92"/>
    <n v="15.08"/>
    <x v="1"/>
  </r>
  <r>
    <x v="1"/>
    <n v="1197831"/>
    <x v="93"/>
    <x v="1"/>
    <x v="1"/>
    <s v="Houston"/>
    <x v="1"/>
    <n v="38"/>
    <n v="259"/>
    <x v="820"/>
    <n v="4527.32"/>
    <n v="0.45999999999999996"/>
    <x v="2"/>
    <x v="6"/>
    <x v="0"/>
    <n v="38"/>
    <n v="17.48"/>
    <n v="20.52"/>
    <x v="1"/>
  </r>
  <r>
    <x v="1"/>
    <n v="1197831"/>
    <x v="94"/>
    <x v="1"/>
    <x v="1"/>
    <s v="Houston"/>
    <x v="2"/>
    <n v="33"/>
    <n v="225"/>
    <x v="821"/>
    <n v="3564"/>
    <n v="0.48"/>
    <x v="2"/>
    <x v="6"/>
    <x v="0"/>
    <n v="33"/>
    <n v="15.84"/>
    <n v="17.16"/>
    <x v="1"/>
  </r>
  <r>
    <x v="1"/>
    <n v="1197831"/>
    <x v="95"/>
    <x v="1"/>
    <x v="1"/>
    <s v="Houston"/>
    <x v="3"/>
    <n v="39"/>
    <n v="189"/>
    <x v="813"/>
    <n v="4275.18"/>
    <n v="0.58000000000000007"/>
    <x v="2"/>
    <x v="6"/>
    <x v="0"/>
    <n v="39"/>
    <n v="22.62"/>
    <n v="16.38"/>
    <x v="1"/>
  </r>
  <r>
    <x v="1"/>
    <n v="1197831"/>
    <x v="96"/>
    <x v="1"/>
    <x v="1"/>
    <s v="Houston"/>
    <x v="4"/>
    <n v="42"/>
    <n v="168"/>
    <x v="822"/>
    <n v="2822.4"/>
    <n v="0.4"/>
    <x v="2"/>
    <x v="6"/>
    <x v="0"/>
    <n v="42"/>
    <n v="16.8"/>
    <n v="25.200000000000003"/>
    <x v="1"/>
  </r>
  <r>
    <x v="1"/>
    <n v="1197831"/>
    <x v="97"/>
    <x v="1"/>
    <x v="1"/>
    <s v="Houston"/>
    <x v="5"/>
    <n v="37"/>
    <n v="276"/>
    <x v="823"/>
    <n v="6433.56"/>
    <n v="0.63"/>
    <x v="2"/>
    <x v="6"/>
    <x v="0"/>
    <n v="37"/>
    <n v="23.310000000000002"/>
    <n v="13.689999999999998"/>
    <x v="1"/>
  </r>
  <r>
    <x v="1"/>
    <n v="1197831"/>
    <x v="98"/>
    <x v="1"/>
    <x v="1"/>
    <s v="Houston"/>
    <x v="0"/>
    <n v="39"/>
    <n v="238"/>
    <x v="824"/>
    <n v="4362.54"/>
    <n v="0.47"/>
    <x v="2"/>
    <x v="6"/>
    <x v="0"/>
    <n v="39"/>
    <n v="18.329999999999998"/>
    <n v="20.67"/>
    <x v="1"/>
  </r>
  <r>
    <x v="1"/>
    <n v="1197831"/>
    <x v="99"/>
    <x v="1"/>
    <x v="1"/>
    <s v="Houston"/>
    <x v="1"/>
    <n v="42"/>
    <n v="238"/>
    <x v="825"/>
    <n v="4498.2"/>
    <n v="0.44999999999999996"/>
    <x v="2"/>
    <x v="6"/>
    <x v="0"/>
    <n v="42"/>
    <n v="18.899999999999999"/>
    <n v="23.1"/>
    <x v="1"/>
  </r>
  <r>
    <x v="1"/>
    <n v="1197831"/>
    <x v="100"/>
    <x v="1"/>
    <x v="1"/>
    <s v="Houston"/>
    <x v="2"/>
    <n v="37"/>
    <n v="232"/>
    <x v="826"/>
    <n v="4206.16"/>
    <n v="0.49"/>
    <x v="2"/>
    <x v="6"/>
    <x v="0"/>
    <n v="37"/>
    <n v="18.13"/>
    <n v="18.87"/>
    <x v="1"/>
  </r>
  <r>
    <x v="1"/>
    <n v="1197831"/>
    <x v="101"/>
    <x v="1"/>
    <x v="1"/>
    <s v="Houston"/>
    <x v="3"/>
    <n v="38"/>
    <n v="203"/>
    <x v="827"/>
    <n v="4396.9800000000005"/>
    <n v="0.57000000000000006"/>
    <x v="2"/>
    <x v="6"/>
    <x v="0"/>
    <n v="38"/>
    <n v="21.660000000000004"/>
    <n v="16.339999999999996"/>
    <x v="1"/>
  </r>
  <r>
    <x v="1"/>
    <n v="1197831"/>
    <x v="102"/>
    <x v="1"/>
    <x v="1"/>
    <s v="Houston"/>
    <x v="4"/>
    <n v="41"/>
    <n v="169"/>
    <x v="828"/>
    <n v="3118.0499999999997"/>
    <n v="0.44999999999999996"/>
    <x v="2"/>
    <x v="6"/>
    <x v="0"/>
    <n v="41"/>
    <n v="18.45"/>
    <n v="22.55"/>
    <x v="1"/>
  </r>
  <r>
    <x v="1"/>
    <n v="1197831"/>
    <x v="103"/>
    <x v="1"/>
    <x v="1"/>
    <s v="Houston"/>
    <x v="5"/>
    <n v="47"/>
    <n v="250"/>
    <x v="829"/>
    <n v="7520"/>
    <n v="0.64"/>
    <x v="2"/>
    <x v="6"/>
    <x v="0"/>
    <n v="47"/>
    <n v="30.08"/>
    <n v="16.920000000000002"/>
    <x v="1"/>
  </r>
  <r>
    <x v="1"/>
    <n v="1197831"/>
    <x v="104"/>
    <x v="1"/>
    <x v="1"/>
    <s v="Houston"/>
    <x v="0"/>
    <n v="37"/>
    <n v="238"/>
    <x v="830"/>
    <n v="3962.7"/>
    <n v="0.44999999999999996"/>
    <x v="2"/>
    <x v="6"/>
    <x v="0"/>
    <n v="37"/>
    <n v="16.649999999999999"/>
    <n v="20.350000000000001"/>
    <x v="1"/>
  </r>
  <r>
    <x v="1"/>
    <n v="1197831"/>
    <x v="105"/>
    <x v="1"/>
    <x v="1"/>
    <s v="Houston"/>
    <x v="1"/>
    <n v="42"/>
    <n v="238"/>
    <x v="825"/>
    <n v="4598.16"/>
    <n v="0.45999999999999996"/>
    <x v="2"/>
    <x v="6"/>
    <x v="0"/>
    <n v="42"/>
    <n v="19.32"/>
    <n v="22.68"/>
    <x v="1"/>
  </r>
  <r>
    <x v="1"/>
    <n v="1197831"/>
    <x v="106"/>
    <x v="1"/>
    <x v="1"/>
    <s v="Houston"/>
    <x v="2"/>
    <n v="37"/>
    <n v="319"/>
    <x v="831"/>
    <n v="5311.3499999999995"/>
    <n v="0.44999999999999996"/>
    <x v="2"/>
    <x v="6"/>
    <x v="0"/>
    <n v="37"/>
    <n v="16.649999999999999"/>
    <n v="20.350000000000001"/>
    <x v="1"/>
  </r>
  <r>
    <x v="1"/>
    <n v="1197831"/>
    <x v="107"/>
    <x v="1"/>
    <x v="1"/>
    <s v="Houston"/>
    <x v="3"/>
    <n v="36"/>
    <n v="210"/>
    <x v="832"/>
    <n v="4536"/>
    <n v="0.6"/>
    <x v="2"/>
    <x v="6"/>
    <x v="0"/>
    <n v="36"/>
    <n v="21.6"/>
    <n v="14.4"/>
    <x v="1"/>
  </r>
  <r>
    <x v="1"/>
    <n v="1197831"/>
    <x v="108"/>
    <x v="1"/>
    <x v="1"/>
    <s v="Houston"/>
    <x v="4"/>
    <n v="41"/>
    <n v="196"/>
    <x v="833"/>
    <n v="3214.4"/>
    <n v="0.4"/>
    <x v="2"/>
    <x v="6"/>
    <x v="0"/>
    <n v="41"/>
    <n v="16.400000000000002"/>
    <n v="24.6"/>
    <x v="1"/>
  </r>
  <r>
    <x v="1"/>
    <n v="1197831"/>
    <x v="109"/>
    <x v="1"/>
    <x v="1"/>
    <s v="Houston"/>
    <x v="5"/>
    <n v="47"/>
    <n v="293"/>
    <x v="834"/>
    <n v="8675.73"/>
    <n v="0.63"/>
    <x v="2"/>
    <x v="6"/>
    <x v="0"/>
    <n v="47"/>
    <n v="29.61"/>
    <n v="17.39"/>
    <x v="1"/>
  </r>
  <r>
    <x v="1"/>
    <n v="1197831"/>
    <x v="110"/>
    <x v="1"/>
    <x v="1"/>
    <s v="Houston"/>
    <x v="0"/>
    <n v="37"/>
    <n v="268"/>
    <x v="835"/>
    <n v="4858.84"/>
    <n v="0.49"/>
    <x v="2"/>
    <x v="6"/>
    <x v="0"/>
    <n v="37"/>
    <n v="18.13"/>
    <n v="18.87"/>
    <x v="1"/>
  </r>
  <r>
    <x v="1"/>
    <n v="1197831"/>
    <x v="111"/>
    <x v="1"/>
    <x v="1"/>
    <s v="Houston"/>
    <x v="1"/>
    <n v="41"/>
    <n v="259"/>
    <x v="836"/>
    <n v="4778.5499999999993"/>
    <n v="0.44999999999999996"/>
    <x v="2"/>
    <x v="6"/>
    <x v="0"/>
    <n v="41"/>
    <n v="18.449999999999996"/>
    <n v="22.550000000000004"/>
    <x v="1"/>
  </r>
  <r>
    <x v="1"/>
    <n v="1197831"/>
    <x v="112"/>
    <x v="1"/>
    <x v="1"/>
    <s v="Houston"/>
    <x v="2"/>
    <n v="39"/>
    <n v="297"/>
    <x v="837"/>
    <n v="5328.1799999999994"/>
    <n v="0.45999999999999996"/>
    <x v="2"/>
    <x v="7"/>
    <x v="0"/>
    <n v="39"/>
    <n v="17.939999999999998"/>
    <n v="21.060000000000002"/>
    <x v="1"/>
  </r>
  <r>
    <x v="1"/>
    <n v="1197831"/>
    <x v="113"/>
    <x v="1"/>
    <x v="1"/>
    <s v="Houston"/>
    <x v="3"/>
    <n v="38"/>
    <n v="189"/>
    <x v="838"/>
    <n v="4237.380000000001"/>
    <n v="0.59000000000000008"/>
    <x v="2"/>
    <x v="7"/>
    <x v="0"/>
    <n v="38"/>
    <n v="22.420000000000005"/>
    <n v="15.579999999999995"/>
    <x v="1"/>
  </r>
  <r>
    <x v="1"/>
    <n v="1197831"/>
    <x v="114"/>
    <x v="1"/>
    <x v="1"/>
    <s v="Houston"/>
    <x v="4"/>
    <n v="41"/>
    <n v="169"/>
    <x v="828"/>
    <n v="2771.6000000000004"/>
    <n v="0.4"/>
    <x v="2"/>
    <x v="7"/>
    <x v="0"/>
    <n v="41"/>
    <n v="16.400000000000002"/>
    <n v="24.599999999999998"/>
    <x v="1"/>
  </r>
  <r>
    <x v="1"/>
    <n v="1197831"/>
    <x v="115"/>
    <x v="1"/>
    <x v="1"/>
    <s v="Houston"/>
    <x v="5"/>
    <n v="46"/>
    <n v="225"/>
    <x v="839"/>
    <n v="6727.5"/>
    <n v="0.65"/>
    <x v="2"/>
    <x v="7"/>
    <x v="0"/>
    <n v="46"/>
    <n v="29.9"/>
    <n v="16.100000000000001"/>
    <x v="1"/>
  </r>
  <r>
    <x v="1"/>
    <n v="1197831"/>
    <x v="116"/>
    <x v="1"/>
    <x v="1"/>
    <s v="Houston"/>
    <x v="0"/>
    <n v="44"/>
    <n v="255"/>
    <x v="840"/>
    <n v="5385.5999999999995"/>
    <n v="0.48"/>
    <x v="2"/>
    <x v="7"/>
    <x v="0"/>
    <n v="44"/>
    <n v="21.119999999999997"/>
    <n v="22.880000000000003"/>
    <x v="1"/>
  </r>
  <r>
    <x v="1"/>
    <n v="1197831"/>
    <x v="117"/>
    <x v="1"/>
    <x v="1"/>
    <s v="Houston"/>
    <x v="1"/>
    <n v="41"/>
    <n v="213"/>
    <x v="841"/>
    <n v="4017.18"/>
    <n v="0.45999999999999996"/>
    <x v="2"/>
    <x v="7"/>
    <x v="0"/>
    <n v="41"/>
    <n v="18.86"/>
    <n v="22.139999999999997"/>
    <x v="1"/>
  </r>
  <r>
    <x v="1"/>
    <n v="1197831"/>
    <x v="118"/>
    <x v="1"/>
    <x v="1"/>
    <s v="Houston"/>
    <x v="2"/>
    <n v="46"/>
    <n v="234"/>
    <x v="842"/>
    <n v="5274.36"/>
    <n v="0.49"/>
    <x v="2"/>
    <x v="7"/>
    <x v="0"/>
    <n v="46"/>
    <n v="22.54"/>
    <n v="23.46"/>
    <x v="1"/>
  </r>
  <r>
    <x v="1"/>
    <n v="1197831"/>
    <x v="119"/>
    <x v="1"/>
    <x v="1"/>
    <s v="Houston"/>
    <x v="3"/>
    <n v="47"/>
    <n v="181"/>
    <x v="843"/>
    <n v="4678.8500000000004"/>
    <n v="0.55000000000000004"/>
    <x v="2"/>
    <x v="7"/>
    <x v="0"/>
    <n v="47"/>
    <n v="25.85"/>
    <n v="21.15"/>
    <x v="1"/>
  </r>
  <r>
    <x v="1"/>
    <n v="1197831"/>
    <x v="120"/>
    <x v="1"/>
    <x v="1"/>
    <s v="Houston"/>
    <x v="4"/>
    <n v="44"/>
    <n v="175"/>
    <x v="844"/>
    <n v="3311"/>
    <n v="0.43"/>
    <x v="2"/>
    <x v="7"/>
    <x v="0"/>
    <n v="44"/>
    <n v="18.920000000000002"/>
    <n v="25.08"/>
    <x v="1"/>
  </r>
  <r>
    <x v="1"/>
    <n v="1197831"/>
    <x v="121"/>
    <x v="1"/>
    <x v="1"/>
    <s v="Houston"/>
    <x v="5"/>
    <n v="50"/>
    <n v="213"/>
    <x v="845"/>
    <n v="6816"/>
    <n v="0.64"/>
    <x v="2"/>
    <x v="7"/>
    <x v="0"/>
    <n v="50"/>
    <n v="32"/>
    <n v="18"/>
    <x v="1"/>
  </r>
  <r>
    <x v="1"/>
    <n v="1197831"/>
    <x v="122"/>
    <x v="1"/>
    <x v="1"/>
    <s v="Houston"/>
    <x v="0"/>
    <n v="44"/>
    <n v="240"/>
    <x v="846"/>
    <n v="5280"/>
    <n v="0.5"/>
    <x v="2"/>
    <x v="7"/>
    <x v="0"/>
    <n v="44"/>
    <n v="22"/>
    <n v="22"/>
    <x v="1"/>
  </r>
  <r>
    <x v="1"/>
    <n v="1197831"/>
    <x v="123"/>
    <x v="1"/>
    <x v="1"/>
    <s v="Houston"/>
    <x v="1"/>
    <n v="43"/>
    <n v="216"/>
    <x v="748"/>
    <n v="4365.3599999999997"/>
    <n v="0.47"/>
    <x v="2"/>
    <x v="7"/>
    <x v="0"/>
    <n v="43"/>
    <n v="20.209999999999997"/>
    <n v="22.790000000000003"/>
    <x v="1"/>
  </r>
  <r>
    <x v="1"/>
    <n v="1197831"/>
    <x v="124"/>
    <x v="1"/>
    <x v="1"/>
    <s v="Houston"/>
    <x v="2"/>
    <n v="48"/>
    <n v="188"/>
    <x v="847"/>
    <n v="4241.28"/>
    <n v="0.47"/>
    <x v="2"/>
    <x v="7"/>
    <x v="0"/>
    <n v="48"/>
    <n v="22.56"/>
    <n v="25.44"/>
    <x v="1"/>
  </r>
  <r>
    <x v="1"/>
    <n v="1197831"/>
    <x v="125"/>
    <x v="1"/>
    <x v="1"/>
    <s v="Houston"/>
    <x v="3"/>
    <n v="45"/>
    <n v="168"/>
    <x v="832"/>
    <n v="4384.8"/>
    <n v="0.58000000000000007"/>
    <x v="2"/>
    <x v="7"/>
    <x v="0"/>
    <n v="45"/>
    <n v="26.1"/>
    <n v="18.899999999999999"/>
    <x v="1"/>
  </r>
  <r>
    <x v="1"/>
    <n v="1197831"/>
    <x v="126"/>
    <x v="1"/>
    <x v="1"/>
    <s v="Houston"/>
    <x v="4"/>
    <n v="42"/>
    <n v="150"/>
    <x v="848"/>
    <n v="2583"/>
    <n v="0.41"/>
    <x v="2"/>
    <x v="7"/>
    <x v="0"/>
    <n v="42"/>
    <n v="17.22"/>
    <n v="24.78"/>
    <x v="1"/>
  </r>
  <r>
    <x v="1"/>
    <n v="1197831"/>
    <x v="127"/>
    <x v="1"/>
    <x v="1"/>
    <s v="Houston"/>
    <x v="5"/>
    <n v="53"/>
    <n v="210"/>
    <x v="849"/>
    <n v="6900.6"/>
    <n v="0.62"/>
    <x v="2"/>
    <x v="7"/>
    <x v="0"/>
    <n v="53"/>
    <n v="32.86"/>
    <n v="20.139999999999997"/>
    <x v="1"/>
  </r>
  <r>
    <x v="1"/>
    <n v="1197831"/>
    <x v="128"/>
    <x v="1"/>
    <x v="1"/>
    <s v="Houston"/>
    <x v="0"/>
    <n v="43"/>
    <n v="234"/>
    <x v="850"/>
    <n v="4930.38"/>
    <n v="0.49"/>
    <x v="2"/>
    <x v="8"/>
    <x v="0"/>
    <n v="43"/>
    <n v="21.07"/>
    <n v="21.93"/>
    <x v="1"/>
  </r>
  <r>
    <x v="1"/>
    <n v="1197831"/>
    <x v="129"/>
    <x v="1"/>
    <x v="1"/>
    <s v="Houston"/>
    <x v="1"/>
    <n v="43"/>
    <n v="243"/>
    <x v="851"/>
    <n v="5120.01"/>
    <n v="0.49"/>
    <x v="2"/>
    <x v="8"/>
    <x v="0"/>
    <n v="43"/>
    <n v="21.07"/>
    <n v="21.93"/>
    <x v="1"/>
  </r>
  <r>
    <x v="1"/>
    <n v="1197831"/>
    <x v="130"/>
    <x v="1"/>
    <x v="1"/>
    <s v="Houston"/>
    <x v="2"/>
    <n v="47"/>
    <n v="206"/>
    <x v="852"/>
    <n v="4647.3599999999997"/>
    <n v="0.48"/>
    <x v="2"/>
    <x v="8"/>
    <x v="0"/>
    <n v="47"/>
    <n v="22.56"/>
    <n v="24.44"/>
    <x v="1"/>
  </r>
  <r>
    <x v="1"/>
    <n v="1197831"/>
    <x v="131"/>
    <x v="1"/>
    <x v="1"/>
    <s v="Houston"/>
    <x v="3"/>
    <n v="48"/>
    <n v="203"/>
    <x v="853"/>
    <n v="5359.2000000000007"/>
    <n v="0.55000000000000004"/>
    <x v="2"/>
    <x v="8"/>
    <x v="0"/>
    <n v="48"/>
    <n v="26.400000000000002"/>
    <n v="21.599999999999998"/>
    <x v="1"/>
  </r>
  <r>
    <x v="1"/>
    <n v="1197831"/>
    <x v="132"/>
    <x v="1"/>
    <x v="1"/>
    <s v="Houston"/>
    <x v="4"/>
    <n v="42"/>
    <n v="195"/>
    <x v="854"/>
    <n v="3685.4999999999995"/>
    <n v="0.44999999999999996"/>
    <x v="2"/>
    <x v="8"/>
    <x v="0"/>
    <n v="42"/>
    <n v="18.899999999999999"/>
    <n v="23.1"/>
    <x v="1"/>
  </r>
  <r>
    <x v="1"/>
    <n v="1197831"/>
    <x v="133"/>
    <x v="1"/>
    <x v="1"/>
    <s v="Houston"/>
    <x v="5"/>
    <n v="51"/>
    <n v="247"/>
    <x v="855"/>
    <n v="7810.14"/>
    <n v="0.62"/>
    <x v="2"/>
    <x v="8"/>
    <x v="0"/>
    <n v="51"/>
    <n v="31.62"/>
    <n v="19.38"/>
    <x v="1"/>
  </r>
  <r>
    <x v="1"/>
    <n v="1197831"/>
    <x v="134"/>
    <x v="1"/>
    <x v="1"/>
    <s v="Houston"/>
    <x v="0"/>
    <n v="41"/>
    <n v="238"/>
    <x v="856"/>
    <n v="4683.84"/>
    <n v="0.48"/>
    <x v="2"/>
    <x v="8"/>
    <x v="0"/>
    <n v="41"/>
    <n v="19.68"/>
    <n v="21.32"/>
    <x v="1"/>
  </r>
  <r>
    <x v="1"/>
    <n v="1197831"/>
    <x v="135"/>
    <x v="1"/>
    <x v="1"/>
    <s v="Houston"/>
    <x v="1"/>
    <n v="44"/>
    <n v="285"/>
    <x v="857"/>
    <n v="6019.2"/>
    <n v="0.48"/>
    <x v="2"/>
    <x v="8"/>
    <x v="0"/>
    <n v="44"/>
    <n v="21.12"/>
    <n v="22.88"/>
    <x v="1"/>
  </r>
  <r>
    <x v="1"/>
    <n v="1197831"/>
    <x v="136"/>
    <x v="1"/>
    <x v="1"/>
    <s v="Houston"/>
    <x v="2"/>
    <n v="47"/>
    <n v="255"/>
    <x v="858"/>
    <n v="5872.65"/>
    <n v="0.49"/>
    <x v="2"/>
    <x v="8"/>
    <x v="0"/>
    <n v="47"/>
    <n v="23.029999999999998"/>
    <n v="23.970000000000002"/>
    <x v="1"/>
  </r>
  <r>
    <x v="1"/>
    <n v="1197831"/>
    <x v="137"/>
    <x v="1"/>
    <x v="1"/>
    <s v="Houston"/>
    <x v="3"/>
    <n v="47"/>
    <n v="182"/>
    <x v="859"/>
    <n v="4961.3200000000006"/>
    <n v="0.58000000000000007"/>
    <x v="2"/>
    <x v="8"/>
    <x v="0"/>
    <n v="47"/>
    <n v="27.260000000000005"/>
    <n v="19.739999999999995"/>
    <x v="1"/>
  </r>
  <r>
    <x v="1"/>
    <n v="1197831"/>
    <x v="138"/>
    <x v="1"/>
    <x v="1"/>
    <s v="Houston"/>
    <x v="4"/>
    <n v="42"/>
    <n v="169"/>
    <x v="860"/>
    <n v="3194.1"/>
    <n v="0.44999999999999996"/>
    <x v="2"/>
    <x v="8"/>
    <x v="0"/>
    <n v="42"/>
    <n v="18.899999999999999"/>
    <n v="23.1"/>
    <x v="1"/>
  </r>
  <r>
    <x v="1"/>
    <n v="1197831"/>
    <x v="139"/>
    <x v="1"/>
    <x v="1"/>
    <s v="Houston"/>
    <x v="5"/>
    <n v="53"/>
    <n v="261"/>
    <x v="861"/>
    <n v="8576.4599999999991"/>
    <n v="0.62"/>
    <x v="2"/>
    <x v="8"/>
    <x v="0"/>
    <n v="53"/>
    <n v="32.86"/>
    <n v="20.140000000000004"/>
    <x v="1"/>
  </r>
  <r>
    <x v="3"/>
    <n v="1128299"/>
    <x v="140"/>
    <x v="1"/>
    <x v="1"/>
    <s v="Houston"/>
    <x v="0"/>
    <n v="37"/>
    <n v="209"/>
    <x v="862"/>
    <n v="3479.8500000000004"/>
    <n v="0.45000000000000007"/>
    <x v="2"/>
    <x v="9"/>
    <x v="0"/>
    <n v="37"/>
    <n v="16.650000000000002"/>
    <n v="20.349999999999998"/>
    <x v="1"/>
  </r>
  <r>
    <x v="3"/>
    <n v="1128299"/>
    <x v="141"/>
    <x v="1"/>
    <x v="1"/>
    <s v="Houston"/>
    <x v="1"/>
    <n v="49"/>
    <n v="194"/>
    <x v="863"/>
    <n v="2946.86"/>
    <n v="0.31"/>
    <x v="2"/>
    <x v="9"/>
    <x v="0"/>
    <n v="49"/>
    <n v="15.190000000000001"/>
    <n v="33.809999999999995"/>
    <x v="1"/>
  </r>
  <r>
    <x v="3"/>
    <n v="1128299"/>
    <x v="142"/>
    <x v="1"/>
    <x v="1"/>
    <s v="Houston"/>
    <x v="2"/>
    <n v="46"/>
    <n v="217"/>
    <x v="864"/>
    <n v="4491.9000000000005"/>
    <n v="0.45000000000000007"/>
    <x v="2"/>
    <x v="9"/>
    <x v="0"/>
    <n v="46"/>
    <n v="20.700000000000003"/>
    <n v="25.299999999999997"/>
    <x v="1"/>
  </r>
  <r>
    <x v="3"/>
    <n v="1128299"/>
    <x v="143"/>
    <x v="1"/>
    <x v="1"/>
    <s v="Houston"/>
    <x v="3"/>
    <n v="48"/>
    <n v="175"/>
    <x v="865"/>
    <n v="3360"/>
    <n v="0.4"/>
    <x v="2"/>
    <x v="9"/>
    <x v="0"/>
    <n v="48"/>
    <n v="19.2"/>
    <n v="28.8"/>
    <x v="1"/>
  </r>
  <r>
    <x v="3"/>
    <n v="1128299"/>
    <x v="144"/>
    <x v="2"/>
    <x v="2"/>
    <s v="San Francisco"/>
    <x v="4"/>
    <n v="51"/>
    <n v="161"/>
    <x v="866"/>
    <n v="5172.93"/>
    <n v="0.63"/>
    <x v="2"/>
    <x v="9"/>
    <x v="0"/>
    <n v="51"/>
    <n v="32.130000000000003"/>
    <n v="18.869999999999997"/>
    <x v="1"/>
  </r>
  <r>
    <x v="3"/>
    <n v="1128299"/>
    <x v="145"/>
    <x v="2"/>
    <x v="2"/>
    <s v="San Francisco"/>
    <x v="5"/>
    <n v="49"/>
    <n v="233"/>
    <x v="867"/>
    <n v="2854.25"/>
    <n v="0.25"/>
    <x v="2"/>
    <x v="9"/>
    <x v="0"/>
    <n v="49"/>
    <n v="12.25"/>
    <n v="36.75"/>
    <x v="1"/>
  </r>
  <r>
    <x v="3"/>
    <n v="1128299"/>
    <x v="146"/>
    <x v="2"/>
    <x v="2"/>
    <s v="San Francisco"/>
    <x v="0"/>
    <n v="37"/>
    <n v="223"/>
    <x v="868"/>
    <n v="4125.5"/>
    <n v="0.5"/>
    <x v="2"/>
    <x v="9"/>
    <x v="0"/>
    <n v="37"/>
    <n v="18.5"/>
    <n v="18.5"/>
    <x v="1"/>
  </r>
  <r>
    <x v="3"/>
    <n v="1128299"/>
    <x v="147"/>
    <x v="2"/>
    <x v="2"/>
    <s v="San Francisco"/>
    <x v="1"/>
    <n v="49"/>
    <n v="210"/>
    <x v="869"/>
    <n v="3189.9"/>
    <n v="0.31"/>
    <x v="2"/>
    <x v="9"/>
    <x v="0"/>
    <n v="49"/>
    <n v="15.190000000000001"/>
    <n v="33.81"/>
    <x v="1"/>
  </r>
  <r>
    <x v="3"/>
    <n v="1128299"/>
    <x v="148"/>
    <x v="2"/>
    <x v="2"/>
    <s v="San Francisco"/>
    <x v="2"/>
    <n v="49"/>
    <n v="196"/>
    <x v="870"/>
    <n v="4705.96"/>
    <n v="0.49000000000000005"/>
    <x v="2"/>
    <x v="9"/>
    <x v="0"/>
    <n v="49"/>
    <n v="24.01"/>
    <n v="24.99"/>
    <x v="1"/>
  </r>
  <r>
    <x v="3"/>
    <n v="1128299"/>
    <x v="149"/>
    <x v="2"/>
    <x v="2"/>
    <s v="San Francisco"/>
    <x v="3"/>
    <n v="47"/>
    <n v="150"/>
    <x v="871"/>
    <n v="2961"/>
    <n v="0.42"/>
    <x v="2"/>
    <x v="9"/>
    <x v="0"/>
    <n v="47"/>
    <n v="19.739999999999998"/>
    <n v="27.26"/>
    <x v="1"/>
  </r>
  <r>
    <x v="3"/>
    <n v="1128299"/>
    <x v="150"/>
    <x v="2"/>
    <x v="2"/>
    <s v="San Francisco"/>
    <x v="4"/>
    <n v="50"/>
    <n v="140"/>
    <x v="872"/>
    <n v="4270"/>
    <n v="0.61"/>
    <x v="2"/>
    <x v="9"/>
    <x v="0"/>
    <n v="50"/>
    <n v="30.5"/>
    <n v="19.5"/>
    <x v="1"/>
  </r>
  <r>
    <x v="3"/>
    <n v="1128299"/>
    <x v="151"/>
    <x v="2"/>
    <x v="2"/>
    <s v="San Francisco"/>
    <x v="5"/>
    <n v="46"/>
    <n v="182"/>
    <x v="873"/>
    <n v="2344.1600000000003"/>
    <n v="0.28000000000000003"/>
    <x v="2"/>
    <x v="9"/>
    <x v="0"/>
    <n v="46"/>
    <n v="12.880000000000003"/>
    <n v="33.119999999999997"/>
    <x v="1"/>
  </r>
  <r>
    <x v="3"/>
    <n v="1128299"/>
    <x v="152"/>
    <x v="2"/>
    <x v="2"/>
    <s v="San Francisco"/>
    <x v="0"/>
    <n v="49"/>
    <n v="230"/>
    <x v="874"/>
    <n v="5071.5000000000009"/>
    <n v="0.45000000000000007"/>
    <x v="2"/>
    <x v="9"/>
    <x v="0"/>
    <n v="49"/>
    <n v="22.050000000000004"/>
    <n v="26.949999999999996"/>
    <x v="1"/>
  </r>
  <r>
    <x v="3"/>
    <n v="1128299"/>
    <x v="153"/>
    <x v="2"/>
    <x v="2"/>
    <s v="San Francisco"/>
    <x v="1"/>
    <n v="58"/>
    <n v="175"/>
    <x v="875"/>
    <n v="3045.0000000000005"/>
    <n v="0.30000000000000004"/>
    <x v="2"/>
    <x v="9"/>
    <x v="0"/>
    <n v="58"/>
    <n v="17.400000000000002"/>
    <n v="40.6"/>
    <x v="1"/>
  </r>
  <r>
    <x v="3"/>
    <n v="1128299"/>
    <x v="154"/>
    <x v="2"/>
    <x v="2"/>
    <s v="San Francisco"/>
    <x v="2"/>
    <n v="55"/>
    <n v="203"/>
    <x v="876"/>
    <n v="5247.55"/>
    <n v="0.47000000000000003"/>
    <x v="2"/>
    <x v="9"/>
    <x v="0"/>
    <n v="55"/>
    <n v="25.85"/>
    <n v="29.15"/>
    <x v="1"/>
  </r>
  <r>
    <x v="3"/>
    <n v="1128299"/>
    <x v="155"/>
    <x v="2"/>
    <x v="2"/>
    <s v="San Francisco"/>
    <x v="3"/>
    <n v="58"/>
    <n v="174"/>
    <x v="877"/>
    <n v="4339.5599999999995"/>
    <n v="0.43"/>
    <x v="2"/>
    <x v="10"/>
    <x v="0"/>
    <n v="58"/>
    <n v="24.939999999999998"/>
    <n v="33.06"/>
    <x v="1"/>
  </r>
  <r>
    <x v="3"/>
    <n v="1128299"/>
    <x v="156"/>
    <x v="2"/>
    <x v="2"/>
    <s v="San Francisco"/>
    <x v="4"/>
    <n v="62"/>
    <n v="145"/>
    <x v="878"/>
    <n v="5663.7"/>
    <n v="0.63"/>
    <x v="2"/>
    <x v="10"/>
    <x v="0"/>
    <n v="62"/>
    <n v="39.06"/>
    <n v="22.94"/>
    <x v="1"/>
  </r>
  <r>
    <x v="3"/>
    <n v="1128299"/>
    <x v="157"/>
    <x v="2"/>
    <x v="2"/>
    <s v="San Francisco"/>
    <x v="5"/>
    <n v="54"/>
    <n v="210"/>
    <x v="879"/>
    <n v="3061.8"/>
    <n v="0.27"/>
    <x v="2"/>
    <x v="10"/>
    <x v="0"/>
    <n v="54"/>
    <n v="14.58"/>
    <n v="39.42"/>
    <x v="1"/>
  </r>
  <r>
    <x v="3"/>
    <n v="1128299"/>
    <x v="158"/>
    <x v="2"/>
    <x v="2"/>
    <s v="San Francisco"/>
    <x v="0"/>
    <n v="56"/>
    <n v="228"/>
    <x v="880"/>
    <n v="6000.96"/>
    <n v="0.47000000000000003"/>
    <x v="2"/>
    <x v="10"/>
    <x v="0"/>
    <n v="56"/>
    <n v="26.32"/>
    <n v="29.68"/>
    <x v="1"/>
  </r>
  <r>
    <x v="3"/>
    <n v="1128299"/>
    <x v="159"/>
    <x v="2"/>
    <x v="2"/>
    <s v="San Francisco"/>
    <x v="1"/>
    <n v="62"/>
    <n v="203"/>
    <x v="881"/>
    <n v="3775.8000000000006"/>
    <n v="0.30000000000000004"/>
    <x v="2"/>
    <x v="10"/>
    <x v="0"/>
    <n v="62"/>
    <n v="18.600000000000001"/>
    <n v="43.399999999999991"/>
    <x v="1"/>
  </r>
  <r>
    <x v="3"/>
    <n v="1128299"/>
    <x v="160"/>
    <x v="2"/>
    <x v="2"/>
    <s v="San Francisco"/>
    <x v="2"/>
    <n v="64"/>
    <n v="210"/>
    <x v="882"/>
    <n v="6720"/>
    <n v="0.5"/>
    <x v="2"/>
    <x v="10"/>
    <x v="0"/>
    <n v="64"/>
    <n v="32"/>
    <n v="32"/>
    <x v="1"/>
  </r>
  <r>
    <x v="3"/>
    <n v="1128299"/>
    <x v="161"/>
    <x v="2"/>
    <x v="2"/>
    <s v="San Francisco"/>
    <x v="3"/>
    <n v="54"/>
    <n v="188"/>
    <x v="883"/>
    <n v="4162.32"/>
    <n v="0.41"/>
    <x v="2"/>
    <x v="10"/>
    <x v="0"/>
    <n v="54"/>
    <n v="22.139999999999997"/>
    <n v="31.860000000000003"/>
    <x v="1"/>
  </r>
  <r>
    <x v="3"/>
    <n v="1128299"/>
    <x v="162"/>
    <x v="2"/>
    <x v="2"/>
    <s v="San Francisco"/>
    <x v="4"/>
    <n v="59"/>
    <n v="152"/>
    <x v="884"/>
    <n v="5829.2"/>
    <n v="0.65"/>
    <x v="2"/>
    <x v="10"/>
    <x v="0"/>
    <n v="59"/>
    <n v="38.35"/>
    <n v="20.650000000000002"/>
    <x v="1"/>
  </r>
  <r>
    <x v="3"/>
    <n v="1128299"/>
    <x v="163"/>
    <x v="2"/>
    <x v="2"/>
    <s v="San Francisco"/>
    <x v="5"/>
    <n v="72"/>
    <n v="203"/>
    <x v="782"/>
    <n v="3946.32"/>
    <n v="0.27"/>
    <x v="2"/>
    <x v="10"/>
    <x v="0"/>
    <n v="72"/>
    <n v="19.440000000000001"/>
    <n v="52.56"/>
    <x v="1"/>
  </r>
  <r>
    <x v="3"/>
    <n v="1128299"/>
    <x v="164"/>
    <x v="2"/>
    <x v="2"/>
    <s v="San Francisco"/>
    <x v="0"/>
    <n v="56"/>
    <n v="252"/>
    <x v="885"/>
    <n v="7056"/>
    <n v="0.5"/>
    <x v="2"/>
    <x v="10"/>
    <x v="0"/>
    <n v="56"/>
    <n v="28"/>
    <n v="28"/>
    <x v="1"/>
  </r>
  <r>
    <x v="3"/>
    <n v="1128299"/>
    <x v="165"/>
    <x v="2"/>
    <x v="2"/>
    <s v="San Francisco"/>
    <x v="1"/>
    <n v="64"/>
    <n v="225"/>
    <x v="886"/>
    <n v="5184"/>
    <n v="0.36"/>
    <x v="2"/>
    <x v="0"/>
    <x v="1"/>
    <n v="64"/>
    <n v="23.04"/>
    <n v="40.96"/>
    <x v="1"/>
  </r>
  <r>
    <x v="3"/>
    <n v="1128299"/>
    <x v="166"/>
    <x v="2"/>
    <x v="2"/>
    <s v="San Francisco"/>
    <x v="2"/>
    <n v="60"/>
    <n v="218"/>
    <x v="887"/>
    <n v="6670.8"/>
    <n v="0.51"/>
    <x v="2"/>
    <x v="0"/>
    <x v="1"/>
    <n v="60"/>
    <n v="30.6"/>
    <n v="29.4"/>
    <x v="1"/>
  </r>
  <r>
    <x v="3"/>
    <n v="1128299"/>
    <x v="167"/>
    <x v="2"/>
    <x v="2"/>
    <s v="San Francisco"/>
    <x v="3"/>
    <n v="56"/>
    <n v="182"/>
    <x v="888"/>
    <n v="4586.3999999999996"/>
    <n v="0.44999999999999996"/>
    <x v="2"/>
    <x v="0"/>
    <x v="1"/>
    <n v="56"/>
    <n v="25.2"/>
    <n v="30.8"/>
    <x v="1"/>
  </r>
  <r>
    <x v="3"/>
    <n v="1128299"/>
    <x v="168"/>
    <x v="2"/>
    <x v="2"/>
    <s v="San Francisco"/>
    <x v="4"/>
    <n v="60"/>
    <n v="154"/>
    <x v="889"/>
    <n v="6098.4000000000005"/>
    <n v="0.66"/>
    <x v="2"/>
    <x v="0"/>
    <x v="1"/>
    <n v="60"/>
    <n v="39.6"/>
    <n v="20.399999999999995"/>
    <x v="1"/>
  </r>
  <r>
    <x v="3"/>
    <n v="1128299"/>
    <x v="169"/>
    <x v="2"/>
    <x v="2"/>
    <s v="San Francisco"/>
    <x v="5"/>
    <n v="72"/>
    <n v="189"/>
    <x v="890"/>
    <n v="4490.6400000000003"/>
    <n v="0.33"/>
    <x v="2"/>
    <x v="0"/>
    <x v="1"/>
    <n v="72"/>
    <n v="23.76"/>
    <n v="48.24"/>
    <x v="1"/>
  </r>
  <r>
    <x v="3"/>
    <n v="1128299"/>
    <x v="170"/>
    <x v="2"/>
    <x v="2"/>
    <s v="San Francisco"/>
    <x v="0"/>
    <n v="56"/>
    <n v="273"/>
    <x v="891"/>
    <n v="7644"/>
    <n v="0.5"/>
    <x v="2"/>
    <x v="0"/>
    <x v="1"/>
    <n v="56"/>
    <n v="28"/>
    <n v="28"/>
    <x v="1"/>
  </r>
  <r>
    <x v="3"/>
    <n v="1128299"/>
    <x v="171"/>
    <x v="2"/>
    <x v="2"/>
    <s v="San Francisco"/>
    <x v="1"/>
    <n v="63"/>
    <n v="248"/>
    <x v="892"/>
    <n v="5780.88"/>
    <n v="0.37"/>
    <x v="2"/>
    <x v="0"/>
    <x v="1"/>
    <n v="63"/>
    <n v="23.31"/>
    <n v="39.69"/>
    <x v="1"/>
  </r>
  <r>
    <x v="3"/>
    <n v="1128299"/>
    <x v="172"/>
    <x v="2"/>
    <x v="2"/>
    <s v="San Francisco"/>
    <x v="2"/>
    <n v="64"/>
    <n v="206"/>
    <x v="893"/>
    <n v="7251.2000000000007"/>
    <n v="0.55000000000000004"/>
    <x v="2"/>
    <x v="0"/>
    <x v="1"/>
    <n v="64"/>
    <n v="35.200000000000003"/>
    <n v="28.799999999999997"/>
    <x v="1"/>
  </r>
  <r>
    <x v="3"/>
    <n v="1128299"/>
    <x v="173"/>
    <x v="2"/>
    <x v="2"/>
    <s v="San Francisco"/>
    <x v="3"/>
    <n v="59"/>
    <n v="210"/>
    <x v="894"/>
    <n v="6071.0999999999995"/>
    <n v="0.49"/>
    <x v="2"/>
    <x v="0"/>
    <x v="1"/>
    <n v="59"/>
    <n v="28.909999999999997"/>
    <n v="30.090000000000003"/>
    <x v="1"/>
  </r>
  <r>
    <x v="3"/>
    <n v="1128299"/>
    <x v="174"/>
    <x v="2"/>
    <x v="2"/>
    <s v="San Francisco"/>
    <x v="4"/>
    <n v="62"/>
    <n v="155"/>
    <x v="895"/>
    <n v="6342.6"/>
    <n v="0.66"/>
    <x v="2"/>
    <x v="0"/>
    <x v="1"/>
    <n v="62"/>
    <n v="40.92"/>
    <n v="21.08"/>
    <x v="1"/>
  </r>
  <r>
    <x v="3"/>
    <n v="1128299"/>
    <x v="175"/>
    <x v="2"/>
    <x v="2"/>
    <s v="San Francisco"/>
    <x v="5"/>
    <n v="72"/>
    <n v="219"/>
    <x v="896"/>
    <n v="5518.7999999999993"/>
    <n v="0.35"/>
    <x v="2"/>
    <x v="0"/>
    <x v="1"/>
    <n v="72"/>
    <n v="25.199999999999996"/>
    <n v="46.800000000000004"/>
    <x v="1"/>
  </r>
  <r>
    <x v="3"/>
    <n v="1128299"/>
    <x v="176"/>
    <x v="2"/>
    <x v="2"/>
    <s v="San Francisco"/>
    <x v="0"/>
    <n v="56"/>
    <n v="277"/>
    <x v="897"/>
    <n v="6980.4000000000015"/>
    <n v="0.45000000000000007"/>
    <x v="2"/>
    <x v="0"/>
    <x v="1"/>
    <n v="56"/>
    <n v="25.200000000000006"/>
    <n v="30.799999999999994"/>
    <x v="1"/>
  </r>
  <r>
    <x v="3"/>
    <n v="1128299"/>
    <x v="177"/>
    <x v="2"/>
    <x v="2"/>
    <s v="San Francisco"/>
    <x v="1"/>
    <n v="59"/>
    <n v="245"/>
    <x v="760"/>
    <n v="4914.7000000000007"/>
    <n v="0.34"/>
    <x v="2"/>
    <x v="0"/>
    <x v="1"/>
    <n v="59"/>
    <n v="20.060000000000002"/>
    <n v="38.94"/>
    <x v="1"/>
  </r>
  <r>
    <x v="3"/>
    <n v="1128299"/>
    <x v="178"/>
    <x v="2"/>
    <x v="2"/>
    <s v="San Francisco"/>
    <x v="2"/>
    <n v="62"/>
    <n v="248"/>
    <x v="898"/>
    <n v="7072.96"/>
    <n v="0.46"/>
    <x v="2"/>
    <x v="0"/>
    <x v="1"/>
    <n v="62"/>
    <n v="28.52"/>
    <n v="33.480000000000004"/>
    <x v="1"/>
  </r>
  <r>
    <x v="3"/>
    <n v="1128299"/>
    <x v="179"/>
    <x v="2"/>
    <x v="2"/>
    <s v="San Francisco"/>
    <x v="3"/>
    <n v="55"/>
    <n v="218"/>
    <x v="899"/>
    <n v="4796"/>
    <n v="0.4"/>
    <x v="2"/>
    <x v="0"/>
    <x v="1"/>
    <n v="55"/>
    <n v="22"/>
    <n v="33"/>
    <x v="1"/>
  </r>
  <r>
    <x v="3"/>
    <n v="1128299"/>
    <x v="180"/>
    <x v="2"/>
    <x v="2"/>
    <s v="San Francisco"/>
    <x v="4"/>
    <n v="64"/>
    <n v="233"/>
    <x v="900"/>
    <n v="9543.68"/>
    <n v="0.64"/>
    <x v="2"/>
    <x v="0"/>
    <x v="1"/>
    <n v="64"/>
    <n v="40.96"/>
    <n v="23.04"/>
    <x v="1"/>
  </r>
  <r>
    <x v="3"/>
    <n v="1128299"/>
    <x v="181"/>
    <x v="2"/>
    <x v="2"/>
    <s v="San Francisco"/>
    <x v="5"/>
    <n v="72"/>
    <n v="233"/>
    <x v="901"/>
    <n v="4865.0400000000009"/>
    <n v="0.29000000000000004"/>
    <x v="2"/>
    <x v="0"/>
    <x v="1"/>
    <n v="72"/>
    <n v="20.880000000000003"/>
    <n v="51.12"/>
    <x v="1"/>
  </r>
  <r>
    <x v="3"/>
    <n v="1128299"/>
    <x v="182"/>
    <x v="2"/>
    <x v="2"/>
    <s v="San Francisco"/>
    <x v="0"/>
    <n v="62"/>
    <n v="273"/>
    <x v="902"/>
    <n v="7785.96"/>
    <n v="0.46"/>
    <x v="2"/>
    <x v="0"/>
    <x v="1"/>
    <n v="62"/>
    <n v="28.52"/>
    <n v="33.480000000000004"/>
    <x v="1"/>
  </r>
  <r>
    <x v="3"/>
    <n v="1128299"/>
    <x v="183"/>
    <x v="2"/>
    <x v="2"/>
    <s v="San Francisco"/>
    <x v="1"/>
    <n v="66"/>
    <n v="259"/>
    <x v="903"/>
    <n v="5128.2000000000007"/>
    <n v="0.30000000000000004"/>
    <x v="2"/>
    <x v="0"/>
    <x v="1"/>
    <n v="66"/>
    <n v="19.800000000000004"/>
    <n v="46.199999999999996"/>
    <x v="1"/>
  </r>
  <r>
    <x v="3"/>
    <n v="1128299"/>
    <x v="184"/>
    <x v="2"/>
    <x v="2"/>
    <s v="San Francisco"/>
    <x v="2"/>
    <n v="60"/>
    <n v="200"/>
    <x v="904"/>
    <n v="5640"/>
    <n v="0.47000000000000003"/>
    <x v="2"/>
    <x v="0"/>
    <x v="1"/>
    <n v="60"/>
    <n v="28.2"/>
    <n v="31.8"/>
    <x v="1"/>
  </r>
  <r>
    <x v="3"/>
    <n v="1128299"/>
    <x v="185"/>
    <x v="2"/>
    <x v="2"/>
    <s v="San Francisco"/>
    <x v="3"/>
    <n v="59"/>
    <n v="188"/>
    <x v="905"/>
    <n v="4547.7199999999993"/>
    <n v="0.41"/>
    <x v="2"/>
    <x v="0"/>
    <x v="1"/>
    <n v="59"/>
    <n v="24.189999999999998"/>
    <n v="34.81"/>
    <x v="1"/>
  </r>
  <r>
    <x v="3"/>
    <n v="1128299"/>
    <x v="186"/>
    <x v="2"/>
    <x v="2"/>
    <s v="San Francisco"/>
    <x v="4"/>
    <n v="69"/>
    <n v="188"/>
    <x v="906"/>
    <n v="7912.92"/>
    <n v="0.61"/>
    <x v="2"/>
    <x v="0"/>
    <x v="1"/>
    <n v="69"/>
    <n v="42.09"/>
    <n v="26.91"/>
    <x v="1"/>
  </r>
  <r>
    <x v="3"/>
    <n v="1128299"/>
    <x v="187"/>
    <x v="2"/>
    <x v="2"/>
    <s v="San Francisco"/>
    <x v="5"/>
    <n v="76"/>
    <n v="181"/>
    <x v="907"/>
    <n v="3439"/>
    <n v="0.25"/>
    <x v="2"/>
    <x v="0"/>
    <x v="1"/>
    <n v="76"/>
    <n v="19"/>
    <n v="57"/>
    <x v="1"/>
  </r>
  <r>
    <x v="3"/>
    <n v="1128299"/>
    <x v="188"/>
    <x v="2"/>
    <x v="2"/>
    <s v="San Francisco"/>
    <x v="0"/>
    <n v="51"/>
    <n v="241"/>
    <x v="908"/>
    <n v="5162.22"/>
    <n v="0.42000000000000004"/>
    <x v="2"/>
    <x v="0"/>
    <x v="1"/>
    <n v="51"/>
    <n v="21.42"/>
    <n v="29.58"/>
    <x v="1"/>
  </r>
  <r>
    <x v="3"/>
    <n v="1128299"/>
    <x v="189"/>
    <x v="2"/>
    <x v="2"/>
    <s v="San Francisco"/>
    <x v="1"/>
    <n v="56"/>
    <n v="268"/>
    <x v="909"/>
    <n v="4202.2400000000007"/>
    <n v="0.28000000000000003"/>
    <x v="2"/>
    <x v="0"/>
    <x v="1"/>
    <n v="56"/>
    <n v="15.680000000000003"/>
    <n v="40.319999999999993"/>
    <x v="1"/>
  </r>
  <r>
    <x v="3"/>
    <n v="1128299"/>
    <x v="190"/>
    <x v="2"/>
    <x v="2"/>
    <s v="San Francisco"/>
    <x v="2"/>
    <n v="52"/>
    <n v="225"/>
    <x v="910"/>
    <n v="4680"/>
    <n v="0.4"/>
    <x v="2"/>
    <x v="0"/>
    <x v="1"/>
    <n v="52"/>
    <n v="20.8"/>
    <n v="31.2"/>
    <x v="1"/>
  </r>
  <r>
    <x v="3"/>
    <n v="1128299"/>
    <x v="191"/>
    <x v="2"/>
    <x v="2"/>
    <s v="San Francisco"/>
    <x v="3"/>
    <n v="53"/>
    <n v="203"/>
    <x v="911"/>
    <n v="3765.6499999999996"/>
    <n v="0.35"/>
    <x v="2"/>
    <x v="0"/>
    <x v="1"/>
    <n v="53"/>
    <n v="18.549999999999997"/>
    <n v="34.450000000000003"/>
    <x v="1"/>
  </r>
  <r>
    <x v="3"/>
    <n v="1128299"/>
    <x v="192"/>
    <x v="2"/>
    <x v="2"/>
    <s v="San Francisco"/>
    <x v="4"/>
    <n v="63"/>
    <n v="218"/>
    <x v="912"/>
    <n v="7965.7200000000012"/>
    <n v="0.58000000000000007"/>
    <x v="2"/>
    <x v="0"/>
    <x v="1"/>
    <n v="63"/>
    <n v="36.540000000000006"/>
    <n v="26.459999999999994"/>
    <x v="1"/>
  </r>
  <r>
    <x v="3"/>
    <n v="1128299"/>
    <x v="193"/>
    <x v="2"/>
    <x v="2"/>
    <s v="San Francisco"/>
    <x v="5"/>
    <n v="65"/>
    <n v="217"/>
    <x v="913"/>
    <n v="3385.2000000000003"/>
    <n v="0.24000000000000002"/>
    <x v="2"/>
    <x v="0"/>
    <x v="1"/>
    <n v="65"/>
    <n v="15.600000000000001"/>
    <n v="49.4"/>
    <x v="1"/>
  </r>
  <r>
    <x v="3"/>
    <n v="1128299"/>
    <x v="194"/>
    <x v="2"/>
    <x v="2"/>
    <s v="San Francisco"/>
    <x v="0"/>
    <n v="51"/>
    <n v="236"/>
    <x v="914"/>
    <n v="5416.2000000000007"/>
    <n v="0.45000000000000007"/>
    <x v="2"/>
    <x v="0"/>
    <x v="1"/>
    <n v="51"/>
    <n v="22.950000000000003"/>
    <n v="28.049999999999997"/>
    <x v="1"/>
  </r>
  <r>
    <x v="3"/>
    <n v="1128299"/>
    <x v="195"/>
    <x v="2"/>
    <x v="2"/>
    <s v="San Francisco"/>
    <x v="1"/>
    <n v="59"/>
    <n v="219"/>
    <x v="915"/>
    <n v="3747.0900000000006"/>
    <n v="0.29000000000000004"/>
    <x v="2"/>
    <x v="0"/>
    <x v="1"/>
    <n v="59"/>
    <n v="17.110000000000003"/>
    <n v="41.89"/>
    <x v="1"/>
  </r>
  <r>
    <x v="3"/>
    <n v="1128299"/>
    <x v="196"/>
    <x v="2"/>
    <x v="2"/>
    <s v="San Francisco"/>
    <x v="2"/>
    <n v="50"/>
    <n v="182"/>
    <x v="916"/>
    <n v="3822.0000000000005"/>
    <n v="0.42000000000000004"/>
    <x v="2"/>
    <x v="1"/>
    <x v="1"/>
    <n v="50"/>
    <n v="21.000000000000004"/>
    <n v="29"/>
    <x v="1"/>
  </r>
  <r>
    <x v="3"/>
    <n v="1128299"/>
    <x v="197"/>
    <x v="2"/>
    <x v="2"/>
    <s v="San Francisco"/>
    <x v="3"/>
    <n v="51"/>
    <n v="203"/>
    <x v="917"/>
    <n v="3727.08"/>
    <n v="0.36"/>
    <x v="2"/>
    <x v="1"/>
    <x v="1"/>
    <n v="51"/>
    <n v="18.36"/>
    <n v="32.64"/>
    <x v="1"/>
  </r>
  <r>
    <x v="3"/>
    <n v="1128299"/>
    <x v="198"/>
    <x v="2"/>
    <x v="2"/>
    <s v="San Francisco"/>
    <x v="4"/>
    <n v="59"/>
    <n v="182"/>
    <x v="918"/>
    <n v="6228.0400000000009"/>
    <n v="0.58000000000000007"/>
    <x v="2"/>
    <x v="1"/>
    <x v="1"/>
    <n v="59"/>
    <n v="34.220000000000006"/>
    <n v="24.779999999999994"/>
    <x v="1"/>
  </r>
  <r>
    <x v="3"/>
    <n v="1128299"/>
    <x v="199"/>
    <x v="2"/>
    <x v="2"/>
    <s v="San Francisco"/>
    <x v="5"/>
    <n v="63"/>
    <n v="196"/>
    <x v="919"/>
    <n v="2840.04"/>
    <n v="0.23"/>
    <x v="2"/>
    <x v="1"/>
    <x v="1"/>
    <n v="63"/>
    <n v="14.49"/>
    <n v="48.51"/>
    <x v="1"/>
  </r>
  <r>
    <x v="3"/>
    <n v="1128299"/>
    <x v="200"/>
    <x v="2"/>
    <x v="2"/>
    <s v="San Francisco"/>
    <x v="0"/>
    <n v="52"/>
    <n v="263"/>
    <x v="920"/>
    <n v="6017.4400000000005"/>
    <n v="0.44000000000000006"/>
    <x v="2"/>
    <x v="1"/>
    <x v="1"/>
    <n v="52"/>
    <n v="22.880000000000003"/>
    <n v="29.119999999999997"/>
    <x v="1"/>
  </r>
  <r>
    <x v="3"/>
    <n v="1128299"/>
    <x v="201"/>
    <x v="2"/>
    <x v="2"/>
    <s v="San Francisco"/>
    <x v="1"/>
    <n v="58"/>
    <n v="236"/>
    <x v="921"/>
    <n v="3422"/>
    <n v="0.25"/>
    <x v="2"/>
    <x v="1"/>
    <x v="1"/>
    <n v="58"/>
    <n v="14.5"/>
    <n v="43.5"/>
    <x v="1"/>
  </r>
  <r>
    <x v="3"/>
    <n v="1128299"/>
    <x v="202"/>
    <x v="2"/>
    <x v="2"/>
    <s v="San Francisco"/>
    <x v="2"/>
    <n v="50"/>
    <n v="210"/>
    <x v="922"/>
    <n v="4200"/>
    <n v="0.4"/>
    <x v="2"/>
    <x v="1"/>
    <x v="1"/>
    <n v="50"/>
    <n v="20"/>
    <n v="30"/>
    <x v="1"/>
  </r>
  <r>
    <x v="3"/>
    <n v="1128299"/>
    <x v="203"/>
    <x v="2"/>
    <x v="2"/>
    <s v="San Francisco"/>
    <x v="3"/>
    <n v="53"/>
    <n v="210"/>
    <x v="849"/>
    <n v="4452"/>
    <n v="0.39999999999999997"/>
    <x v="2"/>
    <x v="1"/>
    <x v="1"/>
    <n v="53"/>
    <n v="21.2"/>
    <n v="31.8"/>
    <x v="1"/>
  </r>
  <r>
    <x v="3"/>
    <n v="1128299"/>
    <x v="204"/>
    <x v="2"/>
    <x v="2"/>
    <s v="San Francisco"/>
    <x v="4"/>
    <n v="63"/>
    <n v="163"/>
    <x v="923"/>
    <n v="5853.3300000000008"/>
    <n v="0.57000000000000006"/>
    <x v="2"/>
    <x v="1"/>
    <x v="1"/>
    <n v="63"/>
    <n v="35.910000000000004"/>
    <n v="27.089999999999996"/>
    <x v="1"/>
  </r>
  <r>
    <x v="3"/>
    <n v="1128299"/>
    <x v="205"/>
    <x v="2"/>
    <x v="2"/>
    <s v="San Francisco"/>
    <x v="5"/>
    <n v="67"/>
    <n v="202"/>
    <x v="924"/>
    <n v="2842.1400000000003"/>
    <n v="0.21000000000000002"/>
    <x v="2"/>
    <x v="1"/>
    <x v="1"/>
    <n v="67"/>
    <n v="14.070000000000002"/>
    <n v="52.93"/>
    <x v="1"/>
  </r>
  <r>
    <x v="3"/>
    <n v="1128299"/>
    <x v="206"/>
    <x v="2"/>
    <x v="2"/>
    <s v="San Francisco"/>
    <x v="0"/>
    <n v="51"/>
    <n v="293"/>
    <x v="925"/>
    <n v="5977.2000000000007"/>
    <n v="0.4"/>
    <x v="2"/>
    <x v="1"/>
    <x v="1"/>
    <n v="51"/>
    <n v="20.400000000000002"/>
    <n v="30.599999999999998"/>
    <x v="1"/>
  </r>
  <r>
    <x v="3"/>
    <n v="1128299"/>
    <x v="207"/>
    <x v="2"/>
    <x v="2"/>
    <s v="San Francisco"/>
    <x v="1"/>
    <n v="58"/>
    <n v="273"/>
    <x v="926"/>
    <n v="4275.18"/>
    <n v="0.27"/>
    <x v="2"/>
    <x v="1"/>
    <x v="1"/>
    <n v="58"/>
    <n v="15.660000000000002"/>
    <n v="42.339999999999996"/>
    <x v="1"/>
  </r>
  <r>
    <x v="3"/>
    <n v="1128299"/>
    <x v="208"/>
    <x v="2"/>
    <x v="2"/>
    <s v="San Francisco"/>
    <x v="2"/>
    <n v="52"/>
    <n v="233"/>
    <x v="927"/>
    <n v="4846.4000000000005"/>
    <n v="0.4"/>
    <x v="2"/>
    <x v="1"/>
    <x v="1"/>
    <n v="52"/>
    <n v="20.8"/>
    <n v="31.2"/>
    <x v="1"/>
  </r>
  <r>
    <x v="3"/>
    <n v="1128299"/>
    <x v="209"/>
    <x v="2"/>
    <x v="2"/>
    <s v="San Francisco"/>
    <x v="3"/>
    <n v="51"/>
    <n v="194"/>
    <x v="928"/>
    <n v="3957.5999999999995"/>
    <n v="0.39999999999999997"/>
    <x v="2"/>
    <x v="1"/>
    <x v="1"/>
    <n v="51"/>
    <n v="20.399999999999999"/>
    <n v="30.6"/>
    <x v="1"/>
  </r>
  <r>
    <x v="3"/>
    <n v="1128299"/>
    <x v="210"/>
    <x v="2"/>
    <x v="2"/>
    <s v="San Francisco"/>
    <x v="4"/>
    <n v="59"/>
    <n v="175"/>
    <x v="929"/>
    <n v="6195.0000000000009"/>
    <n v="0.60000000000000009"/>
    <x v="2"/>
    <x v="1"/>
    <x v="1"/>
    <n v="59"/>
    <n v="35.400000000000006"/>
    <n v="23.599999999999994"/>
    <x v="1"/>
  </r>
  <r>
    <x v="3"/>
    <n v="1128299"/>
    <x v="211"/>
    <x v="2"/>
    <x v="2"/>
    <s v="San Francisco"/>
    <x v="5"/>
    <n v="67"/>
    <n v="208"/>
    <x v="930"/>
    <n v="3205.28"/>
    <n v="0.23"/>
    <x v="2"/>
    <x v="1"/>
    <x v="1"/>
    <n v="67"/>
    <n v="15.41"/>
    <n v="51.589999999999996"/>
    <x v="1"/>
  </r>
  <r>
    <x v="4"/>
    <n v="1189833"/>
    <x v="212"/>
    <x v="2"/>
    <x v="2"/>
    <s v="San Francisco"/>
    <x v="0"/>
    <n v="32"/>
    <n v="203"/>
    <x v="931"/>
    <n v="3312.96"/>
    <n v="0.51"/>
    <x v="2"/>
    <x v="1"/>
    <x v="1"/>
    <n v="32"/>
    <n v="16.32"/>
    <n v="15.68"/>
    <x v="1"/>
  </r>
  <r>
    <x v="4"/>
    <n v="1189833"/>
    <x v="213"/>
    <x v="2"/>
    <x v="2"/>
    <s v="San Francisco"/>
    <x v="1"/>
    <n v="41"/>
    <n v="196"/>
    <x v="833"/>
    <n v="2892.96"/>
    <n v="0.36"/>
    <x v="2"/>
    <x v="1"/>
    <x v="1"/>
    <n v="41"/>
    <n v="14.76"/>
    <n v="26.24"/>
    <x v="1"/>
  </r>
  <r>
    <x v="4"/>
    <n v="1189833"/>
    <x v="214"/>
    <x v="2"/>
    <x v="2"/>
    <s v="San Francisco"/>
    <x v="2"/>
    <n v="41"/>
    <n v="189"/>
    <x v="932"/>
    <n v="4029.48"/>
    <n v="0.52"/>
    <x v="2"/>
    <x v="2"/>
    <x v="1"/>
    <n v="41"/>
    <n v="21.32"/>
    <n v="19.68"/>
    <x v="1"/>
  </r>
  <r>
    <x v="4"/>
    <n v="1189833"/>
    <x v="215"/>
    <x v="2"/>
    <x v="2"/>
    <s v="San Francisco"/>
    <x v="3"/>
    <n v="41"/>
    <n v="160"/>
    <x v="933"/>
    <n v="3214.4"/>
    <n v="0.49"/>
    <x v="2"/>
    <x v="2"/>
    <x v="1"/>
    <n v="41"/>
    <n v="20.09"/>
    <n v="20.91"/>
    <x v="1"/>
  </r>
  <r>
    <x v="4"/>
    <n v="1189833"/>
    <x v="216"/>
    <x v="2"/>
    <x v="2"/>
    <s v="Los Angeles"/>
    <x v="4"/>
    <n v="49"/>
    <n v="145"/>
    <x v="934"/>
    <n v="4689.3"/>
    <n v="0.66"/>
    <x v="2"/>
    <x v="2"/>
    <x v="1"/>
    <n v="49"/>
    <n v="32.340000000000003"/>
    <n v="16.66"/>
    <x v="1"/>
  </r>
  <r>
    <x v="4"/>
    <n v="1189833"/>
    <x v="217"/>
    <x v="2"/>
    <x v="2"/>
    <s v="Los Angeles"/>
    <x v="5"/>
    <n v="41"/>
    <n v="182"/>
    <x v="935"/>
    <n v="2313.2199999999998"/>
    <n v="0.31"/>
    <x v="2"/>
    <x v="2"/>
    <x v="1"/>
    <n v="41"/>
    <n v="12.709999999999999"/>
    <n v="28.290000000000003"/>
    <x v="1"/>
  </r>
  <r>
    <x v="4"/>
    <n v="1189833"/>
    <x v="218"/>
    <x v="2"/>
    <x v="2"/>
    <s v="Los Angeles"/>
    <x v="0"/>
    <n v="34"/>
    <n v="225"/>
    <x v="798"/>
    <n v="4054.5"/>
    <n v="0.53"/>
    <x v="2"/>
    <x v="2"/>
    <x v="1"/>
    <n v="34"/>
    <n v="18.02"/>
    <n v="15.98"/>
    <x v="1"/>
  </r>
  <r>
    <x v="4"/>
    <n v="1189833"/>
    <x v="219"/>
    <x v="2"/>
    <x v="2"/>
    <s v="Los Angeles"/>
    <x v="1"/>
    <n v="43"/>
    <n v="195"/>
    <x v="936"/>
    <n v="3354"/>
    <n v="0.4"/>
    <x v="2"/>
    <x v="2"/>
    <x v="1"/>
    <n v="43"/>
    <n v="17.2"/>
    <n v="25.8"/>
    <x v="1"/>
  </r>
  <r>
    <x v="4"/>
    <n v="1189833"/>
    <x v="220"/>
    <x v="2"/>
    <x v="2"/>
    <s v="Los Angeles"/>
    <x v="2"/>
    <n v="44"/>
    <n v="169"/>
    <x v="937"/>
    <n v="3718"/>
    <n v="0.5"/>
    <x v="2"/>
    <x v="2"/>
    <x v="1"/>
    <n v="44"/>
    <n v="22"/>
    <n v="22"/>
    <x v="1"/>
  </r>
  <r>
    <x v="4"/>
    <n v="1189833"/>
    <x v="221"/>
    <x v="2"/>
    <x v="2"/>
    <s v="Los Angeles"/>
    <x v="3"/>
    <n v="41"/>
    <n v="152"/>
    <x v="938"/>
    <n v="3053.68"/>
    <n v="0.49"/>
    <x v="2"/>
    <x v="2"/>
    <x v="1"/>
    <n v="41"/>
    <n v="20.09"/>
    <n v="20.91"/>
    <x v="1"/>
  </r>
  <r>
    <x v="4"/>
    <n v="1189833"/>
    <x v="222"/>
    <x v="2"/>
    <x v="2"/>
    <s v="Los Angeles"/>
    <x v="4"/>
    <n v="46"/>
    <n v="113"/>
    <x v="939"/>
    <n v="3534.6400000000003"/>
    <n v="0.68"/>
    <x v="2"/>
    <x v="2"/>
    <x v="1"/>
    <n v="46"/>
    <n v="31.28"/>
    <n v="14.719999999999997"/>
    <x v="1"/>
  </r>
  <r>
    <x v="4"/>
    <n v="1189833"/>
    <x v="223"/>
    <x v="2"/>
    <x v="2"/>
    <s v="Los Angeles"/>
    <x v="5"/>
    <n v="41"/>
    <n v="176"/>
    <x v="940"/>
    <n v="2164.8000000000002"/>
    <n v="0.30000000000000004"/>
    <x v="2"/>
    <x v="2"/>
    <x v="1"/>
    <n v="41"/>
    <n v="12.3"/>
    <n v="28.7"/>
    <x v="1"/>
  </r>
  <r>
    <x v="4"/>
    <n v="1189833"/>
    <x v="224"/>
    <x v="2"/>
    <x v="2"/>
    <s v="Los Angeles"/>
    <x v="0"/>
    <n v="32"/>
    <n v="216"/>
    <x v="941"/>
    <n v="3456"/>
    <n v="0.5"/>
    <x v="2"/>
    <x v="2"/>
    <x v="1"/>
    <n v="32"/>
    <n v="16"/>
    <n v="16"/>
    <x v="1"/>
  </r>
  <r>
    <x v="4"/>
    <n v="1189833"/>
    <x v="225"/>
    <x v="2"/>
    <x v="2"/>
    <s v="Los Angeles"/>
    <x v="1"/>
    <n v="41"/>
    <n v="195"/>
    <x v="942"/>
    <n v="2798.25"/>
    <n v="0.35"/>
    <x v="2"/>
    <x v="2"/>
    <x v="1"/>
    <n v="41"/>
    <n v="14.35"/>
    <n v="26.65"/>
    <x v="1"/>
  </r>
  <r>
    <x v="4"/>
    <n v="1189833"/>
    <x v="226"/>
    <x v="2"/>
    <x v="2"/>
    <s v="Los Angeles"/>
    <x v="2"/>
    <n v="42"/>
    <n v="169"/>
    <x v="860"/>
    <n v="3903.9"/>
    <n v="0.55000000000000004"/>
    <x v="2"/>
    <x v="2"/>
    <x v="1"/>
    <n v="42"/>
    <n v="23.1"/>
    <n v="18.899999999999999"/>
    <x v="1"/>
  </r>
  <r>
    <x v="4"/>
    <n v="1189833"/>
    <x v="227"/>
    <x v="2"/>
    <x v="2"/>
    <s v="Los Angeles"/>
    <x v="3"/>
    <n v="41"/>
    <n v="154"/>
    <x v="943"/>
    <n v="2841.2999999999997"/>
    <n v="0.44999999999999996"/>
    <x v="2"/>
    <x v="2"/>
    <x v="1"/>
    <n v="41"/>
    <n v="18.45"/>
    <n v="22.55"/>
    <x v="1"/>
  </r>
  <r>
    <x v="4"/>
    <n v="1189833"/>
    <x v="228"/>
    <x v="2"/>
    <x v="2"/>
    <s v="Los Angeles"/>
    <x v="4"/>
    <n v="46"/>
    <n v="106"/>
    <x v="944"/>
    <n v="3315.6800000000003"/>
    <n v="0.68"/>
    <x v="2"/>
    <x v="2"/>
    <x v="1"/>
    <n v="46"/>
    <n v="31.28"/>
    <n v="14.719999999999997"/>
    <x v="1"/>
  </r>
  <r>
    <x v="4"/>
    <n v="1189833"/>
    <x v="229"/>
    <x v="2"/>
    <x v="2"/>
    <s v="Los Angeles"/>
    <x v="5"/>
    <n v="41"/>
    <n v="188"/>
    <x v="945"/>
    <n v="2697.7999999999997"/>
    <n v="0.35"/>
    <x v="2"/>
    <x v="3"/>
    <x v="1"/>
    <n v="41"/>
    <n v="14.349999999999998"/>
    <n v="26.650000000000002"/>
    <x v="1"/>
  </r>
  <r>
    <x v="4"/>
    <n v="1189833"/>
    <x v="230"/>
    <x v="2"/>
    <x v="2"/>
    <s v="Los Angeles"/>
    <x v="0"/>
    <n v="43"/>
    <n v="240"/>
    <x v="946"/>
    <n v="5160"/>
    <n v="0.5"/>
    <x v="2"/>
    <x v="3"/>
    <x v="1"/>
    <n v="43"/>
    <n v="21.5"/>
    <n v="21.5"/>
    <x v="1"/>
  </r>
  <r>
    <x v="4"/>
    <n v="1189833"/>
    <x v="231"/>
    <x v="2"/>
    <x v="2"/>
    <s v="Los Angeles"/>
    <x v="1"/>
    <n v="49"/>
    <n v="156"/>
    <x v="947"/>
    <n v="2751.8399999999997"/>
    <n v="0.36"/>
    <x v="2"/>
    <x v="3"/>
    <x v="1"/>
    <n v="49"/>
    <n v="17.639999999999997"/>
    <n v="31.36"/>
    <x v="1"/>
  </r>
  <r>
    <x v="4"/>
    <n v="1189833"/>
    <x v="232"/>
    <x v="2"/>
    <x v="2"/>
    <s v="Los Angeles"/>
    <x v="2"/>
    <n v="49"/>
    <n v="175"/>
    <x v="948"/>
    <n v="4716.25"/>
    <n v="0.55000000000000004"/>
    <x v="2"/>
    <x v="3"/>
    <x v="1"/>
    <n v="49"/>
    <n v="26.95"/>
    <n v="22.05"/>
    <x v="1"/>
  </r>
  <r>
    <x v="4"/>
    <n v="1189833"/>
    <x v="233"/>
    <x v="2"/>
    <x v="2"/>
    <s v="Los Angeles"/>
    <x v="3"/>
    <n v="43"/>
    <n v="152"/>
    <x v="949"/>
    <n v="3202.64"/>
    <n v="0.49"/>
    <x v="2"/>
    <x v="3"/>
    <x v="1"/>
    <n v="43"/>
    <n v="21.07"/>
    <n v="21.93"/>
    <x v="1"/>
  </r>
  <r>
    <x v="4"/>
    <n v="1189833"/>
    <x v="234"/>
    <x v="2"/>
    <x v="2"/>
    <s v="Los Angeles"/>
    <x v="4"/>
    <n v="49"/>
    <n v="119"/>
    <x v="950"/>
    <n v="3848.46"/>
    <n v="0.66"/>
    <x v="2"/>
    <x v="3"/>
    <x v="1"/>
    <n v="49"/>
    <n v="32.340000000000003"/>
    <n v="16.66"/>
    <x v="1"/>
  </r>
  <r>
    <x v="4"/>
    <n v="1189833"/>
    <x v="235"/>
    <x v="2"/>
    <x v="2"/>
    <s v="Los Angeles"/>
    <x v="5"/>
    <n v="62"/>
    <n v="174"/>
    <x v="951"/>
    <n v="3560.04"/>
    <n v="0.33"/>
    <x v="2"/>
    <x v="3"/>
    <x v="1"/>
    <n v="62"/>
    <n v="20.46"/>
    <n v="41.54"/>
    <x v="1"/>
  </r>
  <r>
    <x v="4"/>
    <n v="1189833"/>
    <x v="236"/>
    <x v="2"/>
    <x v="2"/>
    <s v="Los Angeles"/>
    <x v="0"/>
    <n v="41"/>
    <n v="208"/>
    <x v="952"/>
    <n v="4434.5600000000004"/>
    <n v="0.52"/>
    <x v="2"/>
    <x v="3"/>
    <x v="1"/>
    <n v="41"/>
    <n v="21.32"/>
    <n v="19.68"/>
    <x v="1"/>
  </r>
  <r>
    <x v="4"/>
    <n v="1189833"/>
    <x v="237"/>
    <x v="2"/>
    <x v="2"/>
    <s v="Los Angeles"/>
    <x v="1"/>
    <n v="47"/>
    <n v="169"/>
    <x v="953"/>
    <n v="2780.0499999999997"/>
    <n v="0.35"/>
    <x v="2"/>
    <x v="3"/>
    <x v="1"/>
    <n v="47"/>
    <n v="16.45"/>
    <n v="30.550000000000004"/>
    <x v="1"/>
  </r>
  <r>
    <x v="4"/>
    <n v="1189833"/>
    <x v="238"/>
    <x v="2"/>
    <x v="2"/>
    <s v="Los Angeles"/>
    <x v="2"/>
    <n v="45"/>
    <n v="163"/>
    <x v="954"/>
    <n v="3814.2000000000003"/>
    <n v="0.52"/>
    <x v="2"/>
    <x v="3"/>
    <x v="1"/>
    <n v="45"/>
    <n v="23.400000000000002"/>
    <n v="21.599999999999998"/>
    <x v="1"/>
  </r>
  <r>
    <x v="4"/>
    <n v="1189833"/>
    <x v="239"/>
    <x v="2"/>
    <x v="2"/>
    <s v="Los Angeles"/>
    <x v="3"/>
    <n v="41"/>
    <n v="154"/>
    <x v="943"/>
    <n v="3030.72"/>
    <n v="0.48"/>
    <x v="2"/>
    <x v="3"/>
    <x v="1"/>
    <n v="41"/>
    <n v="19.68"/>
    <n v="21.32"/>
    <x v="1"/>
  </r>
  <r>
    <x v="4"/>
    <n v="1189833"/>
    <x v="240"/>
    <x v="2"/>
    <x v="2"/>
    <s v="Los Angeles"/>
    <x v="4"/>
    <n v="45"/>
    <n v="131"/>
    <x v="955"/>
    <n v="3831.75"/>
    <n v="0.65"/>
    <x v="2"/>
    <x v="3"/>
    <x v="1"/>
    <n v="45"/>
    <n v="29.25"/>
    <n v="15.75"/>
    <x v="1"/>
  </r>
  <r>
    <x v="4"/>
    <n v="1189833"/>
    <x v="241"/>
    <x v="2"/>
    <x v="2"/>
    <s v="Los Angeles"/>
    <x v="5"/>
    <n v="64"/>
    <n v="181"/>
    <x v="956"/>
    <n v="3591.04"/>
    <n v="0.31"/>
    <x v="2"/>
    <x v="3"/>
    <x v="1"/>
    <n v="64"/>
    <n v="19.84"/>
    <n v="44.160000000000004"/>
    <x v="1"/>
  </r>
  <r>
    <x v="4"/>
    <n v="1189833"/>
    <x v="242"/>
    <x v="2"/>
    <x v="2"/>
    <s v="Los Angeles"/>
    <x v="0"/>
    <n v="44"/>
    <n v="270"/>
    <x v="957"/>
    <n v="6534.0000000000009"/>
    <n v="0.55000000000000004"/>
    <x v="2"/>
    <x v="3"/>
    <x v="1"/>
    <n v="44"/>
    <n v="24.200000000000003"/>
    <n v="19.799999999999997"/>
    <x v="1"/>
  </r>
  <r>
    <x v="4"/>
    <n v="1189833"/>
    <x v="243"/>
    <x v="2"/>
    <x v="2"/>
    <s v="Los Angeles"/>
    <x v="1"/>
    <n v="47"/>
    <n v="225"/>
    <x v="958"/>
    <n v="3701.2499999999995"/>
    <n v="0.35"/>
    <x v="2"/>
    <x v="3"/>
    <x v="1"/>
    <n v="47"/>
    <n v="16.45"/>
    <n v="30.55"/>
    <x v="1"/>
  </r>
  <r>
    <x v="4"/>
    <n v="1189833"/>
    <x v="244"/>
    <x v="2"/>
    <x v="2"/>
    <s v="Los Angeles"/>
    <x v="2"/>
    <n v="48"/>
    <n v="203"/>
    <x v="853"/>
    <n v="5359.2000000000007"/>
    <n v="0.55000000000000004"/>
    <x v="2"/>
    <x v="3"/>
    <x v="1"/>
    <n v="48"/>
    <n v="26.400000000000002"/>
    <n v="21.599999999999998"/>
    <x v="1"/>
  </r>
  <r>
    <x v="4"/>
    <n v="1189833"/>
    <x v="245"/>
    <x v="2"/>
    <x v="2"/>
    <s v="Los Angeles"/>
    <x v="3"/>
    <n v="44"/>
    <n v="175"/>
    <x v="844"/>
    <n v="3696"/>
    <n v="0.48"/>
    <x v="2"/>
    <x v="3"/>
    <x v="1"/>
    <n v="44"/>
    <n v="21.12"/>
    <n v="22.88"/>
    <x v="1"/>
  </r>
  <r>
    <x v="4"/>
    <n v="1189833"/>
    <x v="246"/>
    <x v="2"/>
    <x v="2"/>
    <s v="Los Angeles"/>
    <x v="4"/>
    <n v="45"/>
    <n v="125"/>
    <x v="959"/>
    <n v="3881.2500000000005"/>
    <n v="0.69000000000000006"/>
    <x v="2"/>
    <x v="3"/>
    <x v="1"/>
    <n v="45"/>
    <n v="31.050000000000004"/>
    <n v="13.949999999999996"/>
    <x v="1"/>
  </r>
  <r>
    <x v="4"/>
    <n v="1189833"/>
    <x v="247"/>
    <x v="2"/>
    <x v="2"/>
    <s v="Los Angeles"/>
    <x v="5"/>
    <n v="60"/>
    <n v="200"/>
    <x v="904"/>
    <n v="3720"/>
    <n v="0.31"/>
    <x v="2"/>
    <x v="3"/>
    <x v="1"/>
    <n v="60"/>
    <n v="18.600000000000001"/>
    <n v="41.4"/>
    <x v="1"/>
  </r>
  <r>
    <x v="4"/>
    <n v="1189833"/>
    <x v="248"/>
    <x v="2"/>
    <x v="2"/>
    <s v="Los Angeles"/>
    <x v="0"/>
    <n v="41"/>
    <n v="238"/>
    <x v="856"/>
    <n v="4976.58"/>
    <n v="0.51"/>
    <x v="2"/>
    <x v="3"/>
    <x v="1"/>
    <n v="41"/>
    <n v="20.91"/>
    <n v="20.09"/>
    <x v="1"/>
  </r>
  <r>
    <x v="4"/>
    <n v="1189833"/>
    <x v="249"/>
    <x v="2"/>
    <x v="2"/>
    <s v="Los Angeles"/>
    <x v="1"/>
    <n v="46"/>
    <n v="216"/>
    <x v="741"/>
    <n v="3775.68"/>
    <n v="0.38"/>
    <x v="2"/>
    <x v="3"/>
    <x v="1"/>
    <n v="46"/>
    <n v="17.48"/>
    <n v="28.52"/>
    <x v="1"/>
  </r>
  <r>
    <x v="4"/>
    <n v="1189833"/>
    <x v="250"/>
    <x v="2"/>
    <x v="2"/>
    <s v="Los Angeles"/>
    <x v="2"/>
    <n v="47"/>
    <n v="218"/>
    <x v="960"/>
    <n v="5327.92"/>
    <n v="0.52"/>
    <x v="2"/>
    <x v="3"/>
    <x v="1"/>
    <n v="47"/>
    <n v="24.44"/>
    <n v="22.56"/>
    <x v="1"/>
  </r>
  <r>
    <x v="4"/>
    <n v="1189833"/>
    <x v="251"/>
    <x v="2"/>
    <x v="2"/>
    <s v="Los Angeles"/>
    <x v="3"/>
    <n v="44"/>
    <n v="189"/>
    <x v="961"/>
    <n v="3991.68"/>
    <n v="0.48"/>
    <x v="2"/>
    <x v="3"/>
    <x v="1"/>
    <n v="44"/>
    <n v="21.119999999999997"/>
    <n v="22.88"/>
    <x v="1"/>
  </r>
  <r>
    <x v="4"/>
    <n v="1189833"/>
    <x v="252"/>
    <x v="2"/>
    <x v="2"/>
    <s v="Los Angeles"/>
    <x v="4"/>
    <n v="46"/>
    <n v="189"/>
    <x v="962"/>
    <n v="5738.04"/>
    <n v="0.66"/>
    <x v="2"/>
    <x v="3"/>
    <x v="1"/>
    <n v="46"/>
    <n v="30.36"/>
    <n v="15.64"/>
    <x v="1"/>
  </r>
  <r>
    <x v="4"/>
    <n v="1189833"/>
    <x v="253"/>
    <x v="2"/>
    <x v="2"/>
    <s v="Los Angeles"/>
    <x v="5"/>
    <n v="59"/>
    <n v="203"/>
    <x v="963"/>
    <n v="3593.1000000000004"/>
    <n v="0.30000000000000004"/>
    <x v="2"/>
    <x v="3"/>
    <x v="1"/>
    <n v="59"/>
    <n v="17.700000000000003"/>
    <n v="41.3"/>
    <x v="1"/>
  </r>
  <r>
    <x v="4"/>
    <n v="1189833"/>
    <x v="254"/>
    <x v="2"/>
    <x v="2"/>
    <s v="Los Angeles"/>
    <x v="0"/>
    <n v="47"/>
    <n v="252"/>
    <x v="781"/>
    <n v="6158.88"/>
    <n v="0.52"/>
    <x v="2"/>
    <x v="4"/>
    <x v="1"/>
    <n v="47"/>
    <n v="24.44"/>
    <n v="22.56"/>
    <x v="1"/>
  </r>
  <r>
    <x v="4"/>
    <n v="1189833"/>
    <x v="255"/>
    <x v="2"/>
    <x v="2"/>
    <s v="Los Angeles"/>
    <x v="1"/>
    <n v="51"/>
    <n v="221"/>
    <x v="964"/>
    <n v="4508.4000000000005"/>
    <n v="0.4"/>
    <x v="2"/>
    <x v="4"/>
    <x v="1"/>
    <n v="51"/>
    <n v="20.400000000000002"/>
    <n v="30.599999999999998"/>
    <x v="1"/>
  </r>
  <r>
    <x v="4"/>
    <n v="1189833"/>
    <x v="256"/>
    <x v="2"/>
    <x v="2"/>
    <s v="Los Angeles"/>
    <x v="2"/>
    <n v="48"/>
    <n v="218"/>
    <x v="965"/>
    <n v="5336.64"/>
    <n v="0.51"/>
    <x v="2"/>
    <x v="4"/>
    <x v="1"/>
    <n v="48"/>
    <n v="24.48"/>
    <n v="23.52"/>
    <x v="1"/>
  </r>
  <r>
    <x v="4"/>
    <n v="1189833"/>
    <x v="257"/>
    <x v="2"/>
    <x v="2"/>
    <s v="Los Angeles"/>
    <x v="3"/>
    <n v="47"/>
    <n v="169"/>
    <x v="953"/>
    <n v="3812.64"/>
    <n v="0.48"/>
    <x v="2"/>
    <x v="4"/>
    <x v="1"/>
    <n v="47"/>
    <n v="22.56"/>
    <n v="24.440000000000005"/>
    <x v="1"/>
  </r>
  <r>
    <x v="4"/>
    <n v="1189833"/>
    <x v="258"/>
    <x v="2"/>
    <x v="2"/>
    <s v="Los Angeles"/>
    <x v="4"/>
    <n v="58"/>
    <n v="182"/>
    <x v="966"/>
    <n v="7072.52"/>
    <n v="0.67"/>
    <x v="2"/>
    <x v="4"/>
    <x v="1"/>
    <n v="58"/>
    <n v="38.86"/>
    <n v="19.139999999999997"/>
    <x v="1"/>
  </r>
  <r>
    <x v="4"/>
    <n v="1189833"/>
    <x v="259"/>
    <x v="2"/>
    <x v="2"/>
    <s v="Los Angeles"/>
    <x v="5"/>
    <n v="61"/>
    <n v="189"/>
    <x v="967"/>
    <n v="4035.1499999999996"/>
    <n v="0.35"/>
    <x v="2"/>
    <x v="4"/>
    <x v="1"/>
    <n v="61"/>
    <n v="21.349999999999998"/>
    <n v="39.65"/>
    <x v="1"/>
  </r>
  <r>
    <x v="4"/>
    <n v="1189833"/>
    <x v="260"/>
    <x v="2"/>
    <x v="2"/>
    <s v="Los Angeles"/>
    <x v="0"/>
    <n v="47"/>
    <n v="213"/>
    <x v="968"/>
    <n v="5405.9400000000005"/>
    <n v="0.54"/>
    <x v="2"/>
    <x v="4"/>
    <x v="1"/>
    <n v="47"/>
    <n v="25.380000000000003"/>
    <n v="21.619999999999997"/>
    <x v="1"/>
  </r>
  <r>
    <x v="4"/>
    <n v="1189833"/>
    <x v="261"/>
    <x v="2"/>
    <x v="2"/>
    <s v="Los Angeles"/>
    <x v="1"/>
    <n v="50"/>
    <n v="247"/>
    <x v="969"/>
    <n v="4569.5"/>
    <n v="0.37"/>
    <x v="2"/>
    <x v="4"/>
    <x v="1"/>
    <n v="50"/>
    <n v="18.5"/>
    <n v="31.5"/>
    <x v="1"/>
  </r>
  <r>
    <x v="4"/>
    <n v="1189833"/>
    <x v="262"/>
    <x v="2"/>
    <x v="2"/>
    <s v="Los Angeles"/>
    <x v="2"/>
    <n v="46"/>
    <n v="196"/>
    <x v="970"/>
    <n v="4508"/>
    <n v="0.5"/>
    <x v="2"/>
    <x v="4"/>
    <x v="1"/>
    <n v="46"/>
    <n v="23"/>
    <n v="23"/>
    <x v="1"/>
  </r>
  <r>
    <x v="4"/>
    <n v="1189833"/>
    <x v="263"/>
    <x v="2"/>
    <x v="2"/>
    <s v="Los Angeles"/>
    <x v="3"/>
    <n v="46"/>
    <n v="176"/>
    <x v="971"/>
    <n v="4048"/>
    <n v="0.5"/>
    <x v="2"/>
    <x v="4"/>
    <x v="1"/>
    <n v="46"/>
    <n v="23"/>
    <n v="23"/>
    <x v="1"/>
  </r>
  <r>
    <x v="4"/>
    <n v="1189833"/>
    <x v="264"/>
    <x v="2"/>
    <x v="2"/>
    <s v="Los Angeles"/>
    <x v="4"/>
    <n v="58"/>
    <n v="163"/>
    <x v="972"/>
    <n v="6334.18"/>
    <n v="0.67"/>
    <x v="2"/>
    <x v="4"/>
    <x v="1"/>
    <n v="58"/>
    <n v="38.86"/>
    <n v="19.139999999999997"/>
    <x v="1"/>
  </r>
  <r>
    <x v="4"/>
    <n v="1189833"/>
    <x v="265"/>
    <x v="2"/>
    <x v="2"/>
    <s v="Los Angeles"/>
    <x v="5"/>
    <n v="59"/>
    <n v="189"/>
    <x v="973"/>
    <n v="3456.81"/>
    <n v="0.31"/>
    <x v="2"/>
    <x v="4"/>
    <x v="1"/>
    <n v="59"/>
    <n v="18.29"/>
    <n v="40.71"/>
    <x v="1"/>
  </r>
  <r>
    <x v="4"/>
    <n v="1189833"/>
    <x v="266"/>
    <x v="2"/>
    <x v="2"/>
    <s v="Los Angeles"/>
    <x v="0"/>
    <n v="49"/>
    <n v="224"/>
    <x v="974"/>
    <n v="5488"/>
    <n v="0.5"/>
    <x v="2"/>
    <x v="4"/>
    <x v="1"/>
    <n v="49"/>
    <n v="24.5"/>
    <n v="24.5"/>
    <x v="1"/>
  </r>
  <r>
    <x v="4"/>
    <n v="1189833"/>
    <x v="267"/>
    <x v="2"/>
    <x v="2"/>
    <s v="Los Angeles"/>
    <x v="1"/>
    <n v="51"/>
    <n v="232"/>
    <x v="975"/>
    <n v="4259.5199999999995"/>
    <n v="0.36"/>
    <x v="2"/>
    <x v="4"/>
    <x v="1"/>
    <n v="51"/>
    <n v="18.36"/>
    <n v="32.64"/>
    <x v="1"/>
  </r>
  <r>
    <x v="4"/>
    <n v="1189833"/>
    <x v="268"/>
    <x v="2"/>
    <x v="2"/>
    <s v="Los Angeles"/>
    <x v="2"/>
    <n v="49"/>
    <n v="176"/>
    <x v="976"/>
    <n v="4398.24"/>
    <n v="0.51"/>
    <x v="2"/>
    <x v="4"/>
    <x v="1"/>
    <n v="49"/>
    <n v="24.99"/>
    <n v="24.01"/>
    <x v="1"/>
  </r>
  <r>
    <x v="4"/>
    <n v="1189833"/>
    <x v="269"/>
    <x v="2"/>
    <x v="2"/>
    <s v="Los Angeles"/>
    <x v="3"/>
    <n v="48"/>
    <n v="175"/>
    <x v="865"/>
    <n v="3779.9999999999995"/>
    <n v="0.44999999999999996"/>
    <x v="2"/>
    <x v="4"/>
    <x v="1"/>
    <n v="48"/>
    <n v="21.599999999999998"/>
    <n v="26.4"/>
    <x v="1"/>
  </r>
  <r>
    <x v="4"/>
    <n v="1189833"/>
    <x v="270"/>
    <x v="2"/>
    <x v="2"/>
    <s v="Los Angeles"/>
    <x v="4"/>
    <n v="56"/>
    <n v="174"/>
    <x v="853"/>
    <n v="6625.92"/>
    <n v="0.68"/>
    <x v="2"/>
    <x v="4"/>
    <x v="1"/>
    <n v="56"/>
    <n v="38.08"/>
    <n v="17.919999999999998"/>
    <x v="1"/>
  </r>
  <r>
    <x v="4"/>
    <n v="1189833"/>
    <x v="271"/>
    <x v="2"/>
    <x v="2"/>
    <s v="Los Angeles"/>
    <x v="5"/>
    <n v="62"/>
    <n v="176"/>
    <x v="977"/>
    <n v="3819.2"/>
    <n v="0.35"/>
    <x v="2"/>
    <x v="4"/>
    <x v="1"/>
    <n v="62"/>
    <n v="21.7"/>
    <n v="40.300000000000004"/>
    <x v="1"/>
  </r>
  <r>
    <x v="4"/>
    <n v="1189833"/>
    <x v="272"/>
    <x v="2"/>
    <x v="2"/>
    <s v="Los Angeles"/>
    <x v="0"/>
    <n v="49"/>
    <n v="231"/>
    <x v="978"/>
    <n v="5659.5"/>
    <n v="0.5"/>
    <x v="2"/>
    <x v="4"/>
    <x v="1"/>
    <n v="49"/>
    <n v="24.5"/>
    <n v="24.5"/>
    <x v="1"/>
  </r>
  <r>
    <x v="4"/>
    <n v="1189833"/>
    <x v="273"/>
    <x v="2"/>
    <x v="2"/>
    <s v="Los Angeles"/>
    <x v="1"/>
    <n v="54"/>
    <n v="215"/>
    <x v="979"/>
    <n v="4411.8"/>
    <n v="0.38"/>
    <x v="2"/>
    <x v="4"/>
    <x v="1"/>
    <n v="54"/>
    <n v="20.52"/>
    <n v="33.479999999999997"/>
    <x v="1"/>
  </r>
  <r>
    <x v="4"/>
    <n v="1189833"/>
    <x v="274"/>
    <x v="2"/>
    <x v="2"/>
    <s v="Los Angeles"/>
    <x v="2"/>
    <n v="47"/>
    <n v="169"/>
    <x v="953"/>
    <n v="3971.5"/>
    <n v="0.5"/>
    <x v="2"/>
    <x v="4"/>
    <x v="1"/>
    <n v="47"/>
    <n v="23.5"/>
    <n v="23.5"/>
    <x v="1"/>
  </r>
  <r>
    <x v="4"/>
    <n v="1189833"/>
    <x v="275"/>
    <x v="2"/>
    <x v="2"/>
    <s v="Los Angeles"/>
    <x v="3"/>
    <n v="47"/>
    <n v="176"/>
    <x v="980"/>
    <n v="3722.3999999999996"/>
    <n v="0.44999999999999996"/>
    <x v="2"/>
    <x v="4"/>
    <x v="1"/>
    <n v="47"/>
    <n v="21.15"/>
    <n v="25.85"/>
    <x v="1"/>
  </r>
  <r>
    <x v="4"/>
    <n v="1189833"/>
    <x v="276"/>
    <x v="2"/>
    <x v="2"/>
    <s v="Los Angeles"/>
    <x v="4"/>
    <n v="55"/>
    <n v="174"/>
    <x v="981"/>
    <n v="6603.3"/>
    <n v="0.69000000000000006"/>
    <x v="2"/>
    <x v="4"/>
    <x v="1"/>
    <n v="55"/>
    <n v="37.950000000000003"/>
    <n v="17.05"/>
    <x v="1"/>
  </r>
  <r>
    <x v="4"/>
    <n v="1189833"/>
    <x v="277"/>
    <x v="2"/>
    <x v="2"/>
    <s v="Los Angeles"/>
    <x v="5"/>
    <n v="59"/>
    <n v="189"/>
    <x v="973"/>
    <n v="3791.34"/>
    <n v="0.34"/>
    <x v="2"/>
    <x v="4"/>
    <x v="1"/>
    <n v="59"/>
    <n v="20.060000000000002"/>
    <n v="38.94"/>
    <x v="1"/>
  </r>
  <r>
    <x v="4"/>
    <n v="1189833"/>
    <x v="278"/>
    <x v="2"/>
    <x v="2"/>
    <s v="Los Angeles"/>
    <x v="0"/>
    <n v="49"/>
    <n v="225"/>
    <x v="982"/>
    <n v="5622.75"/>
    <n v="0.51"/>
    <x v="2"/>
    <x v="4"/>
    <x v="1"/>
    <n v="49"/>
    <n v="24.99"/>
    <n v="24.01"/>
    <x v="1"/>
  </r>
  <r>
    <x v="4"/>
    <n v="1189833"/>
    <x v="279"/>
    <x v="2"/>
    <x v="2"/>
    <s v="Los Angeles"/>
    <x v="1"/>
    <n v="50"/>
    <n v="243"/>
    <x v="795"/>
    <n v="4617"/>
    <n v="0.38"/>
    <x v="2"/>
    <x v="4"/>
    <x v="1"/>
    <n v="50"/>
    <n v="19"/>
    <n v="31"/>
    <x v="1"/>
  </r>
  <r>
    <x v="4"/>
    <n v="1189833"/>
    <x v="280"/>
    <x v="2"/>
    <x v="2"/>
    <s v="Los Angeles"/>
    <x v="2"/>
    <n v="46"/>
    <n v="182"/>
    <x v="873"/>
    <n v="4520.88"/>
    <n v="0.54"/>
    <x v="2"/>
    <x v="4"/>
    <x v="1"/>
    <n v="46"/>
    <n v="24.84"/>
    <n v="21.16"/>
    <x v="1"/>
  </r>
  <r>
    <x v="4"/>
    <n v="1189833"/>
    <x v="281"/>
    <x v="2"/>
    <x v="2"/>
    <s v="Los Angeles"/>
    <x v="3"/>
    <n v="49"/>
    <n v="210"/>
    <x v="869"/>
    <n v="5145"/>
    <n v="0.5"/>
    <x v="2"/>
    <x v="4"/>
    <x v="1"/>
    <n v="49"/>
    <n v="24.5"/>
    <n v="24.5"/>
    <x v="1"/>
  </r>
  <r>
    <x v="4"/>
    <n v="1189833"/>
    <x v="282"/>
    <x v="2"/>
    <x v="2"/>
    <s v="Los Angeles"/>
    <x v="4"/>
    <n v="55"/>
    <n v="156"/>
    <x v="983"/>
    <n v="5577"/>
    <n v="0.65"/>
    <x v="2"/>
    <x v="4"/>
    <x v="1"/>
    <n v="55"/>
    <n v="35.75"/>
    <n v="19.25"/>
    <x v="1"/>
  </r>
  <r>
    <x v="4"/>
    <n v="1189833"/>
    <x v="283"/>
    <x v="2"/>
    <x v="2"/>
    <s v="Los Angeles"/>
    <x v="5"/>
    <n v="59"/>
    <n v="196"/>
    <x v="984"/>
    <n v="4047.3999999999996"/>
    <n v="0.35"/>
    <x v="2"/>
    <x v="4"/>
    <x v="1"/>
    <n v="59"/>
    <n v="20.65"/>
    <n v="38.35"/>
    <x v="1"/>
  </r>
  <r>
    <x v="0"/>
    <n v="1185732"/>
    <x v="284"/>
    <x v="2"/>
    <x v="2"/>
    <s v="Los Angeles"/>
    <x v="0"/>
    <n v="44"/>
    <n v="124"/>
    <x v="985"/>
    <n v="2837.12"/>
    <n v="0.52"/>
    <x v="2"/>
    <x v="4"/>
    <x v="1"/>
    <n v="44"/>
    <n v="22.88"/>
    <n v="21.12"/>
    <x v="1"/>
  </r>
  <r>
    <x v="0"/>
    <n v="1185732"/>
    <x v="285"/>
    <x v="2"/>
    <x v="2"/>
    <s v="Los Angeles"/>
    <x v="1"/>
    <n v="41"/>
    <n v="77"/>
    <x v="986"/>
    <n v="1452.2199999999998"/>
    <n v="0.45999999999999996"/>
    <x v="2"/>
    <x v="11"/>
    <x v="1"/>
    <n v="41"/>
    <n v="18.859999999999996"/>
    <n v="22.140000000000004"/>
    <x v="1"/>
  </r>
  <r>
    <x v="0"/>
    <n v="1185732"/>
    <x v="286"/>
    <x v="2"/>
    <x v="2"/>
    <s v="Los Angeles"/>
    <x v="2"/>
    <n v="32"/>
    <n v="83"/>
    <x v="987"/>
    <n v="1248.32"/>
    <n v="0.47"/>
    <x v="2"/>
    <x v="11"/>
    <x v="1"/>
    <n v="32"/>
    <n v="15.04"/>
    <n v="16.96"/>
    <x v="1"/>
  </r>
  <r>
    <x v="0"/>
    <n v="1185732"/>
    <x v="287"/>
    <x v="2"/>
    <x v="2"/>
    <s v="Los Angeles"/>
    <x v="3"/>
    <n v="37"/>
    <n v="34"/>
    <x v="988"/>
    <n v="654.16"/>
    <n v="0.52"/>
    <x v="2"/>
    <x v="11"/>
    <x v="1"/>
    <n v="37"/>
    <n v="19.239999999999998"/>
    <n v="17.760000000000002"/>
    <x v="1"/>
  </r>
  <r>
    <x v="0"/>
    <n v="1185732"/>
    <x v="288"/>
    <x v="3"/>
    <x v="3"/>
    <s v="Chicago"/>
    <x v="4"/>
    <n v="53"/>
    <n v="47"/>
    <x v="989"/>
    <n v="1220.5899999999999"/>
    <n v="0.49"/>
    <x v="2"/>
    <x v="11"/>
    <x v="1"/>
    <n v="53"/>
    <n v="25.97"/>
    <n v="27.03"/>
    <x v="1"/>
  </r>
  <r>
    <x v="0"/>
    <n v="1185732"/>
    <x v="289"/>
    <x v="3"/>
    <x v="3"/>
    <s v="Chicago"/>
    <x v="5"/>
    <n v="41"/>
    <n v="69"/>
    <x v="990"/>
    <n v="1697.3999999999999"/>
    <n v="0.6"/>
    <x v="2"/>
    <x v="11"/>
    <x v="1"/>
    <n v="41"/>
    <n v="24.599999999999998"/>
    <n v="16.400000000000002"/>
    <x v="1"/>
  </r>
  <r>
    <x v="0"/>
    <n v="1185732"/>
    <x v="290"/>
    <x v="3"/>
    <x v="3"/>
    <s v="Chicago"/>
    <x v="0"/>
    <n v="44"/>
    <n v="158"/>
    <x v="991"/>
    <n v="3545.52"/>
    <n v="0.51"/>
    <x v="2"/>
    <x v="11"/>
    <x v="1"/>
    <n v="44"/>
    <n v="22.44"/>
    <n v="21.56"/>
    <x v="1"/>
  </r>
  <r>
    <x v="0"/>
    <n v="1185732"/>
    <x v="291"/>
    <x v="3"/>
    <x v="3"/>
    <s v="Chicago"/>
    <x v="1"/>
    <n v="43"/>
    <n v="51"/>
    <x v="992"/>
    <n v="1030.71"/>
    <n v="0.47"/>
    <x v="2"/>
    <x v="11"/>
    <x v="1"/>
    <n v="43"/>
    <n v="20.21"/>
    <n v="22.79"/>
    <x v="1"/>
  </r>
  <r>
    <x v="0"/>
    <n v="1185732"/>
    <x v="292"/>
    <x v="3"/>
    <x v="3"/>
    <s v="Chicago"/>
    <x v="2"/>
    <n v="32"/>
    <n v="61"/>
    <x v="993"/>
    <n v="897.92"/>
    <n v="0.45999999999999996"/>
    <x v="2"/>
    <x v="11"/>
    <x v="1"/>
    <n v="32"/>
    <n v="14.719999999999999"/>
    <n v="17.279999999999998"/>
    <x v="1"/>
  </r>
  <r>
    <x v="0"/>
    <n v="1185732"/>
    <x v="293"/>
    <x v="3"/>
    <x v="3"/>
    <s v="Chicago"/>
    <x v="3"/>
    <n v="39"/>
    <n v="28"/>
    <x v="994"/>
    <n v="578.76"/>
    <n v="0.53"/>
    <x v="2"/>
    <x v="11"/>
    <x v="1"/>
    <n v="39"/>
    <n v="20.669999999999998"/>
    <n v="18.330000000000002"/>
    <x v="1"/>
  </r>
  <r>
    <x v="0"/>
    <n v="1185732"/>
    <x v="294"/>
    <x v="3"/>
    <x v="3"/>
    <s v="Chicago"/>
    <x v="4"/>
    <n v="50"/>
    <n v="44"/>
    <x v="995"/>
    <n v="1034"/>
    <n v="0.47"/>
    <x v="2"/>
    <x v="11"/>
    <x v="1"/>
    <n v="50"/>
    <n v="23.5"/>
    <n v="26.5"/>
    <x v="1"/>
  </r>
  <r>
    <x v="0"/>
    <n v="1185732"/>
    <x v="295"/>
    <x v="3"/>
    <x v="3"/>
    <s v="Chicago"/>
    <x v="5"/>
    <n v="43"/>
    <n v="77"/>
    <x v="996"/>
    <n v="2152.15"/>
    <n v="0.65"/>
    <x v="2"/>
    <x v="11"/>
    <x v="1"/>
    <n v="43"/>
    <n v="27.950000000000003"/>
    <n v="15.049999999999999"/>
    <x v="1"/>
  </r>
  <r>
    <x v="0"/>
    <n v="1185732"/>
    <x v="296"/>
    <x v="3"/>
    <x v="3"/>
    <s v="Chicago"/>
    <x v="0"/>
    <n v="47"/>
    <n v="144"/>
    <x v="997"/>
    <n v="3722.4"/>
    <n v="0.55000000000000004"/>
    <x v="2"/>
    <x v="11"/>
    <x v="1"/>
    <n v="47"/>
    <n v="25.85"/>
    <n v="21.15"/>
    <x v="1"/>
  </r>
  <r>
    <x v="0"/>
    <n v="1185732"/>
    <x v="297"/>
    <x v="3"/>
    <x v="3"/>
    <s v="Chicago"/>
    <x v="1"/>
    <n v="46"/>
    <n v="60"/>
    <x v="998"/>
    <n v="1324.8"/>
    <n v="0.48"/>
    <x v="2"/>
    <x v="11"/>
    <x v="1"/>
    <n v="46"/>
    <n v="22.08"/>
    <n v="23.92"/>
    <x v="1"/>
  </r>
  <r>
    <x v="0"/>
    <n v="1185732"/>
    <x v="298"/>
    <x v="3"/>
    <x v="3"/>
    <s v="Chicago"/>
    <x v="2"/>
    <n v="37"/>
    <n v="68"/>
    <x v="999"/>
    <n v="1132.1999999999998"/>
    <n v="0.44999999999999996"/>
    <x v="2"/>
    <x v="11"/>
    <x v="1"/>
    <n v="37"/>
    <n v="16.649999999999999"/>
    <n v="20.350000000000001"/>
    <x v="1"/>
  </r>
  <r>
    <x v="0"/>
    <n v="1185732"/>
    <x v="299"/>
    <x v="3"/>
    <x v="3"/>
    <s v="Chicago"/>
    <x v="3"/>
    <n v="41"/>
    <n v="19"/>
    <x v="1000"/>
    <n v="412.87"/>
    <n v="0.53"/>
    <x v="2"/>
    <x v="11"/>
    <x v="1"/>
    <n v="41"/>
    <n v="21.73"/>
    <n v="19.27"/>
    <x v="1"/>
  </r>
  <r>
    <x v="0"/>
    <n v="1185732"/>
    <x v="300"/>
    <x v="3"/>
    <x v="3"/>
    <s v="Chicago"/>
    <x v="4"/>
    <n v="56"/>
    <n v="38"/>
    <x v="1001"/>
    <n v="1000.16"/>
    <n v="0.47"/>
    <x v="2"/>
    <x v="11"/>
    <x v="1"/>
    <n v="56"/>
    <n v="26.32"/>
    <n v="29.680000000000003"/>
    <x v="1"/>
  </r>
  <r>
    <x v="0"/>
    <n v="1185732"/>
    <x v="301"/>
    <x v="3"/>
    <x v="3"/>
    <s v="Chicago"/>
    <x v="5"/>
    <n v="45"/>
    <n v="63"/>
    <x v="1002"/>
    <n v="1786.05"/>
    <n v="0.63"/>
    <x v="2"/>
    <x v="11"/>
    <x v="1"/>
    <n v="45"/>
    <n v="28.349999999999998"/>
    <n v="16.650000000000002"/>
    <x v="1"/>
  </r>
  <r>
    <x v="0"/>
    <n v="1185732"/>
    <x v="302"/>
    <x v="3"/>
    <x v="3"/>
    <s v="Chicago"/>
    <x v="0"/>
    <n v="48"/>
    <n v="122"/>
    <x v="1003"/>
    <n v="3045.12"/>
    <n v="0.52"/>
    <x v="2"/>
    <x v="11"/>
    <x v="1"/>
    <n v="48"/>
    <n v="24.96"/>
    <n v="23.04"/>
    <x v="1"/>
  </r>
  <r>
    <x v="0"/>
    <n v="1185732"/>
    <x v="303"/>
    <x v="3"/>
    <x v="3"/>
    <s v="Chicago"/>
    <x v="1"/>
    <n v="48"/>
    <n v="44"/>
    <x v="1004"/>
    <n v="971.52"/>
    <n v="0.45999999999999996"/>
    <x v="2"/>
    <x v="11"/>
    <x v="1"/>
    <n v="48"/>
    <n v="22.08"/>
    <n v="25.92"/>
    <x v="1"/>
  </r>
  <r>
    <x v="0"/>
    <n v="1185732"/>
    <x v="304"/>
    <x v="3"/>
    <x v="3"/>
    <s v="Chicago"/>
    <x v="2"/>
    <n v="36"/>
    <n v="42"/>
    <x v="1005"/>
    <n v="725.76"/>
    <n v="0.48"/>
    <x v="2"/>
    <x v="11"/>
    <x v="1"/>
    <n v="36"/>
    <n v="17.28"/>
    <n v="18.72"/>
    <x v="1"/>
  </r>
  <r>
    <x v="0"/>
    <n v="1185732"/>
    <x v="305"/>
    <x v="3"/>
    <x v="3"/>
    <s v="Chicago"/>
    <x v="3"/>
    <n v="44"/>
    <n v="20"/>
    <x v="1006"/>
    <n v="440"/>
    <n v="0.5"/>
    <x v="2"/>
    <x v="11"/>
    <x v="1"/>
    <n v="44"/>
    <n v="22"/>
    <n v="22"/>
    <x v="1"/>
  </r>
  <r>
    <x v="0"/>
    <n v="1185732"/>
    <x v="306"/>
    <x v="3"/>
    <x v="3"/>
    <s v="Chicago"/>
    <x v="4"/>
    <n v="54"/>
    <n v="28"/>
    <x v="1005"/>
    <n v="710.64"/>
    <n v="0.47"/>
    <x v="2"/>
    <x v="11"/>
    <x v="1"/>
    <n v="54"/>
    <n v="25.38"/>
    <n v="28.62"/>
    <x v="1"/>
  </r>
  <r>
    <x v="0"/>
    <n v="1185732"/>
    <x v="307"/>
    <x v="3"/>
    <x v="3"/>
    <s v="Chicago"/>
    <x v="5"/>
    <n v="49"/>
    <n v="65"/>
    <x v="1007"/>
    <n v="1911"/>
    <n v="0.6"/>
    <x v="2"/>
    <x v="11"/>
    <x v="1"/>
    <n v="49"/>
    <n v="29.4"/>
    <n v="19.600000000000001"/>
    <x v="1"/>
  </r>
  <r>
    <x v="0"/>
    <n v="1185732"/>
    <x v="308"/>
    <x v="3"/>
    <x v="3"/>
    <s v="Chicago"/>
    <x v="0"/>
    <n v="58"/>
    <n v="134"/>
    <x v="819"/>
    <n v="4196.88"/>
    <n v="0.54"/>
    <x v="2"/>
    <x v="11"/>
    <x v="1"/>
    <n v="58"/>
    <n v="31.32"/>
    <n v="26.68"/>
    <x v="1"/>
  </r>
  <r>
    <x v="0"/>
    <n v="1185732"/>
    <x v="309"/>
    <x v="3"/>
    <x v="3"/>
    <s v="Chicago"/>
    <x v="1"/>
    <n v="53"/>
    <n v="54"/>
    <x v="1008"/>
    <n v="1287.8999999999999"/>
    <n v="0.44999999999999996"/>
    <x v="2"/>
    <x v="11"/>
    <x v="1"/>
    <n v="53"/>
    <n v="23.849999999999998"/>
    <n v="29.150000000000002"/>
    <x v="1"/>
  </r>
  <r>
    <x v="0"/>
    <n v="1185732"/>
    <x v="310"/>
    <x v="3"/>
    <x v="3"/>
    <s v="Chicago"/>
    <x v="2"/>
    <n v="49"/>
    <n v="44"/>
    <x v="1009"/>
    <n v="991.75999999999988"/>
    <n v="0.45999999999999996"/>
    <x v="2"/>
    <x v="11"/>
    <x v="1"/>
    <n v="49"/>
    <n v="22.539999999999996"/>
    <n v="26.460000000000004"/>
    <x v="1"/>
  </r>
  <r>
    <x v="0"/>
    <n v="1185732"/>
    <x v="311"/>
    <x v="3"/>
    <x v="3"/>
    <s v="Chicago"/>
    <x v="3"/>
    <n v="48"/>
    <n v="28"/>
    <x v="1010"/>
    <n v="712.32"/>
    <n v="0.53"/>
    <x v="2"/>
    <x v="11"/>
    <x v="1"/>
    <n v="48"/>
    <n v="25.44"/>
    <n v="22.56"/>
    <x v="1"/>
  </r>
  <r>
    <x v="0"/>
    <n v="1185732"/>
    <x v="312"/>
    <x v="3"/>
    <x v="3"/>
    <s v="Chicago"/>
    <x v="4"/>
    <n v="59"/>
    <n v="35"/>
    <x v="1011"/>
    <n v="949.9"/>
    <n v="0.45999999999999996"/>
    <x v="2"/>
    <x v="11"/>
    <x v="1"/>
    <n v="59"/>
    <n v="27.14"/>
    <n v="31.859999999999996"/>
    <x v="1"/>
  </r>
  <r>
    <x v="0"/>
    <n v="1185732"/>
    <x v="313"/>
    <x v="3"/>
    <x v="3"/>
    <s v="Chicago"/>
    <x v="5"/>
    <n v="64"/>
    <n v="63"/>
    <x v="1012"/>
    <n v="2419.1999999999998"/>
    <n v="0.6"/>
    <x v="2"/>
    <x v="11"/>
    <x v="1"/>
    <n v="64"/>
    <n v="38.4"/>
    <n v="25.6"/>
    <x v="1"/>
  </r>
  <r>
    <x v="0"/>
    <n v="1185732"/>
    <x v="314"/>
    <x v="3"/>
    <x v="3"/>
    <s v="Chicago"/>
    <x v="0"/>
    <n v="46"/>
    <n v="135"/>
    <x v="1013"/>
    <n v="3415.5000000000005"/>
    <n v="0.55000000000000004"/>
    <x v="2"/>
    <x v="11"/>
    <x v="1"/>
    <n v="46"/>
    <n v="25.300000000000004"/>
    <n v="20.699999999999996"/>
    <x v="1"/>
  </r>
  <r>
    <x v="0"/>
    <n v="1185732"/>
    <x v="315"/>
    <x v="3"/>
    <x v="3"/>
    <s v="Chicago"/>
    <x v="1"/>
    <n v="43"/>
    <n v="63"/>
    <x v="1014"/>
    <n v="1219.05"/>
    <n v="0.44999999999999996"/>
    <x v="2"/>
    <x v="5"/>
    <x v="1"/>
    <n v="43"/>
    <n v="19.349999999999998"/>
    <n v="23.650000000000002"/>
    <x v="1"/>
  </r>
  <r>
    <x v="0"/>
    <n v="1185732"/>
    <x v="316"/>
    <x v="3"/>
    <x v="3"/>
    <s v="Chicago"/>
    <x v="2"/>
    <n v="39"/>
    <n v="54"/>
    <x v="1015"/>
    <n v="947.69999999999993"/>
    <n v="0.44999999999999996"/>
    <x v="2"/>
    <x v="5"/>
    <x v="1"/>
    <n v="39"/>
    <n v="17.549999999999997"/>
    <n v="21.450000000000003"/>
    <x v="1"/>
  </r>
  <r>
    <x v="0"/>
    <n v="1185732"/>
    <x v="317"/>
    <x v="3"/>
    <x v="3"/>
    <s v="Chicago"/>
    <x v="3"/>
    <n v="38"/>
    <n v="47"/>
    <x v="1016"/>
    <n v="946.58"/>
    <n v="0.53"/>
    <x v="2"/>
    <x v="5"/>
    <x v="1"/>
    <n v="38"/>
    <n v="20.14"/>
    <n v="17.86"/>
    <x v="1"/>
  </r>
  <r>
    <x v="0"/>
    <n v="1185732"/>
    <x v="318"/>
    <x v="3"/>
    <x v="3"/>
    <s v="Chicago"/>
    <x v="4"/>
    <n v="46"/>
    <n v="51"/>
    <x v="1017"/>
    <n v="1173"/>
    <n v="0.5"/>
    <x v="2"/>
    <x v="5"/>
    <x v="1"/>
    <n v="46"/>
    <n v="23"/>
    <n v="23"/>
    <x v="1"/>
  </r>
  <r>
    <x v="0"/>
    <n v="1185732"/>
    <x v="319"/>
    <x v="3"/>
    <x v="3"/>
    <s v="Chicago"/>
    <x v="5"/>
    <n v="51"/>
    <n v="105"/>
    <x v="1018"/>
    <n v="3373.65"/>
    <n v="0.63"/>
    <x v="2"/>
    <x v="5"/>
    <x v="1"/>
    <n v="51"/>
    <n v="32.130000000000003"/>
    <n v="18.869999999999997"/>
    <x v="1"/>
  </r>
  <r>
    <x v="0"/>
    <n v="1185732"/>
    <x v="320"/>
    <x v="3"/>
    <x v="3"/>
    <s v="Chicago"/>
    <x v="0"/>
    <n v="47"/>
    <n v="161"/>
    <x v="1019"/>
    <n v="3934.84"/>
    <n v="0.52"/>
    <x v="2"/>
    <x v="5"/>
    <x v="1"/>
    <n v="47"/>
    <n v="24.44"/>
    <n v="22.56"/>
    <x v="1"/>
  </r>
  <r>
    <x v="0"/>
    <n v="1185732"/>
    <x v="321"/>
    <x v="3"/>
    <x v="3"/>
    <s v="Chicago"/>
    <x v="1"/>
    <n v="43"/>
    <n v="81"/>
    <x v="1020"/>
    <n v="1567.35"/>
    <n v="0.44999999999999996"/>
    <x v="2"/>
    <x v="5"/>
    <x v="1"/>
    <n v="43"/>
    <n v="19.349999999999998"/>
    <n v="23.650000000000002"/>
    <x v="1"/>
  </r>
  <r>
    <x v="0"/>
    <n v="1185732"/>
    <x v="322"/>
    <x v="3"/>
    <x v="3"/>
    <s v="Chicago"/>
    <x v="2"/>
    <n v="36"/>
    <n v="65"/>
    <x v="1021"/>
    <n v="1053"/>
    <n v="0.44999999999999996"/>
    <x v="2"/>
    <x v="5"/>
    <x v="1"/>
    <n v="36"/>
    <n v="16.2"/>
    <n v="19.8"/>
    <x v="1"/>
  </r>
  <r>
    <x v="0"/>
    <n v="1185732"/>
    <x v="323"/>
    <x v="3"/>
    <x v="3"/>
    <s v="Chicago"/>
    <x v="3"/>
    <n v="39"/>
    <n v="50"/>
    <x v="1022"/>
    <n v="1053"/>
    <n v="0.54"/>
    <x v="2"/>
    <x v="5"/>
    <x v="1"/>
    <n v="39"/>
    <n v="21.06"/>
    <n v="17.940000000000001"/>
    <x v="1"/>
  </r>
  <r>
    <x v="0"/>
    <n v="1185732"/>
    <x v="324"/>
    <x v="3"/>
    <x v="3"/>
    <s v="Chicago"/>
    <x v="4"/>
    <n v="47"/>
    <n v="56"/>
    <x v="1023"/>
    <n v="1210.7199999999998"/>
    <n v="0.45999999999999996"/>
    <x v="2"/>
    <x v="5"/>
    <x v="1"/>
    <n v="47"/>
    <n v="21.619999999999997"/>
    <n v="25.380000000000003"/>
    <x v="1"/>
  </r>
  <r>
    <x v="0"/>
    <n v="1185732"/>
    <x v="325"/>
    <x v="3"/>
    <x v="3"/>
    <s v="Chicago"/>
    <x v="5"/>
    <n v="54"/>
    <n v="120"/>
    <x v="1024"/>
    <n v="3952.7999999999997"/>
    <n v="0.61"/>
    <x v="2"/>
    <x v="5"/>
    <x v="1"/>
    <n v="54"/>
    <n v="32.94"/>
    <n v="21.060000000000002"/>
    <x v="1"/>
  </r>
  <r>
    <x v="0"/>
    <n v="1185732"/>
    <x v="326"/>
    <x v="3"/>
    <x v="3"/>
    <s v="Chicago"/>
    <x v="0"/>
    <n v="49"/>
    <n v="149"/>
    <x v="1025"/>
    <n v="3723.51"/>
    <n v="0.51"/>
    <x v="2"/>
    <x v="5"/>
    <x v="1"/>
    <n v="49"/>
    <n v="24.990000000000002"/>
    <n v="24.009999999999998"/>
    <x v="1"/>
  </r>
  <r>
    <x v="0"/>
    <n v="1185732"/>
    <x v="327"/>
    <x v="3"/>
    <x v="3"/>
    <s v="Chicago"/>
    <x v="1"/>
    <n v="41"/>
    <n v="94"/>
    <x v="1026"/>
    <n v="1772.84"/>
    <n v="0.45999999999999996"/>
    <x v="2"/>
    <x v="5"/>
    <x v="1"/>
    <n v="41"/>
    <n v="18.86"/>
    <n v="22.139999999999997"/>
    <x v="1"/>
  </r>
  <r>
    <x v="0"/>
    <n v="1185732"/>
    <x v="328"/>
    <x v="3"/>
    <x v="3"/>
    <s v="Chicago"/>
    <x v="2"/>
    <n v="38"/>
    <n v="75"/>
    <x v="1027"/>
    <n v="1396.5"/>
    <n v="0.49"/>
    <x v="2"/>
    <x v="5"/>
    <x v="1"/>
    <n v="38"/>
    <n v="18.62"/>
    <n v="19.38"/>
    <x v="1"/>
  </r>
  <r>
    <x v="0"/>
    <n v="1185732"/>
    <x v="329"/>
    <x v="3"/>
    <x v="3"/>
    <s v="Chicago"/>
    <x v="3"/>
    <n v="37"/>
    <n v="63"/>
    <x v="1028"/>
    <n v="1165.5"/>
    <n v="0.5"/>
    <x v="2"/>
    <x v="5"/>
    <x v="1"/>
    <n v="37"/>
    <n v="18.5"/>
    <n v="18.5"/>
    <x v="1"/>
  </r>
  <r>
    <x v="0"/>
    <n v="1185732"/>
    <x v="330"/>
    <x v="3"/>
    <x v="3"/>
    <s v="Chicago"/>
    <x v="4"/>
    <n v="49"/>
    <n v="50"/>
    <x v="1029"/>
    <n v="1225"/>
    <n v="0.5"/>
    <x v="2"/>
    <x v="5"/>
    <x v="1"/>
    <n v="49"/>
    <n v="24.5"/>
    <n v="24.5"/>
    <x v="1"/>
  </r>
  <r>
    <x v="0"/>
    <n v="1185732"/>
    <x v="331"/>
    <x v="3"/>
    <x v="3"/>
    <s v="Chicago"/>
    <x v="5"/>
    <n v="50"/>
    <n v="94"/>
    <x v="1030"/>
    <n v="3055"/>
    <n v="0.65"/>
    <x v="2"/>
    <x v="5"/>
    <x v="1"/>
    <n v="50"/>
    <n v="32.5"/>
    <n v="17.5"/>
    <x v="1"/>
  </r>
  <r>
    <x v="0"/>
    <n v="1185732"/>
    <x v="332"/>
    <x v="3"/>
    <x v="3"/>
    <s v="Chicago"/>
    <x v="0"/>
    <n v="47"/>
    <n v="135"/>
    <x v="1031"/>
    <n v="3172.5"/>
    <n v="0.5"/>
    <x v="2"/>
    <x v="5"/>
    <x v="1"/>
    <n v="47"/>
    <n v="23.5"/>
    <n v="23.5"/>
    <x v="1"/>
  </r>
  <r>
    <x v="0"/>
    <n v="1185732"/>
    <x v="333"/>
    <x v="3"/>
    <x v="3"/>
    <s v="Chicago"/>
    <x v="1"/>
    <n v="41"/>
    <n v="84"/>
    <x v="1032"/>
    <n v="1687.56"/>
    <n v="0.49"/>
    <x v="2"/>
    <x v="5"/>
    <x v="1"/>
    <n v="41"/>
    <n v="20.09"/>
    <n v="20.91"/>
    <x v="1"/>
  </r>
  <r>
    <x v="0"/>
    <n v="1185732"/>
    <x v="334"/>
    <x v="3"/>
    <x v="3"/>
    <s v="Chicago"/>
    <x v="2"/>
    <n v="36"/>
    <n v="60"/>
    <x v="1033"/>
    <n v="1015.1999999999999"/>
    <n v="0.47"/>
    <x v="2"/>
    <x v="5"/>
    <x v="1"/>
    <n v="36"/>
    <n v="16.919999999999998"/>
    <n v="19.080000000000002"/>
    <x v="1"/>
  </r>
  <r>
    <x v="0"/>
    <n v="1185732"/>
    <x v="335"/>
    <x v="3"/>
    <x v="3"/>
    <s v="Chicago"/>
    <x v="3"/>
    <n v="36"/>
    <n v="44"/>
    <x v="1034"/>
    <n v="839.5200000000001"/>
    <n v="0.53"/>
    <x v="2"/>
    <x v="5"/>
    <x v="1"/>
    <n v="36"/>
    <n v="19.080000000000002"/>
    <n v="16.919999999999998"/>
    <x v="1"/>
  </r>
  <r>
    <x v="0"/>
    <n v="1185732"/>
    <x v="336"/>
    <x v="3"/>
    <x v="3"/>
    <s v="Chicago"/>
    <x v="4"/>
    <n v="49"/>
    <n v="49"/>
    <x v="1035"/>
    <n v="1104.4599999999998"/>
    <n v="0.45999999999999996"/>
    <x v="2"/>
    <x v="5"/>
    <x v="1"/>
    <n v="49"/>
    <n v="22.539999999999996"/>
    <n v="26.460000000000004"/>
    <x v="1"/>
  </r>
  <r>
    <x v="0"/>
    <n v="1185732"/>
    <x v="337"/>
    <x v="3"/>
    <x v="3"/>
    <s v="Chicago"/>
    <x v="5"/>
    <n v="53"/>
    <n v="73"/>
    <x v="1036"/>
    <n v="2476.16"/>
    <n v="0.64"/>
    <x v="2"/>
    <x v="5"/>
    <x v="1"/>
    <n v="53"/>
    <n v="33.919999999999995"/>
    <n v="19.080000000000002"/>
    <x v="1"/>
  </r>
  <r>
    <x v="0"/>
    <n v="1185732"/>
    <x v="338"/>
    <x v="3"/>
    <x v="3"/>
    <s v="Chicago"/>
    <x v="0"/>
    <n v="56"/>
    <n v="115"/>
    <x v="1037"/>
    <n v="3542.0000000000005"/>
    <n v="0.55000000000000004"/>
    <x v="2"/>
    <x v="5"/>
    <x v="1"/>
    <n v="56"/>
    <n v="30.800000000000004"/>
    <n v="25.199999999999996"/>
    <x v="1"/>
  </r>
  <r>
    <x v="0"/>
    <n v="1185732"/>
    <x v="339"/>
    <x v="3"/>
    <x v="3"/>
    <s v="Chicago"/>
    <x v="1"/>
    <n v="49"/>
    <n v="75"/>
    <x v="1038"/>
    <n v="1800.75"/>
    <n v="0.49"/>
    <x v="2"/>
    <x v="5"/>
    <x v="1"/>
    <n v="49"/>
    <n v="24.01"/>
    <n v="24.99"/>
    <x v="1"/>
  </r>
  <r>
    <x v="0"/>
    <n v="1185732"/>
    <x v="340"/>
    <x v="3"/>
    <x v="3"/>
    <s v="Chicago"/>
    <x v="2"/>
    <n v="48"/>
    <n v="39"/>
    <x v="1039"/>
    <n v="842.39999999999986"/>
    <n v="0.44999999999999996"/>
    <x v="2"/>
    <x v="5"/>
    <x v="1"/>
    <n v="48"/>
    <n v="21.599999999999998"/>
    <n v="26.400000000000002"/>
    <x v="1"/>
  </r>
  <r>
    <x v="0"/>
    <n v="1185732"/>
    <x v="341"/>
    <x v="3"/>
    <x v="3"/>
    <s v="Chicago"/>
    <x v="3"/>
    <n v="47"/>
    <n v="33"/>
    <x v="1040"/>
    <n v="791.01"/>
    <n v="0.51"/>
    <x v="2"/>
    <x v="5"/>
    <x v="1"/>
    <n v="47"/>
    <n v="23.97"/>
    <n v="23.03"/>
    <x v="1"/>
  </r>
  <r>
    <x v="0"/>
    <n v="1185732"/>
    <x v="342"/>
    <x v="3"/>
    <x v="3"/>
    <s v="Chicago"/>
    <x v="4"/>
    <n v="56"/>
    <n v="33"/>
    <x v="1041"/>
    <n v="868.56"/>
    <n v="0.47"/>
    <x v="2"/>
    <x v="5"/>
    <x v="1"/>
    <n v="56"/>
    <n v="26.319999999999997"/>
    <n v="29.680000000000003"/>
    <x v="1"/>
  </r>
  <r>
    <x v="0"/>
    <n v="1185732"/>
    <x v="343"/>
    <x v="3"/>
    <x v="3"/>
    <s v="Chicago"/>
    <x v="5"/>
    <n v="60"/>
    <n v="65"/>
    <x v="1042"/>
    <n v="2340"/>
    <n v="0.6"/>
    <x v="2"/>
    <x v="5"/>
    <x v="1"/>
    <n v="60"/>
    <n v="36"/>
    <n v="24"/>
    <x v="1"/>
  </r>
  <r>
    <x v="0"/>
    <n v="1185732"/>
    <x v="344"/>
    <x v="3"/>
    <x v="3"/>
    <s v="Chicago"/>
    <x v="0"/>
    <n v="55"/>
    <n v="112"/>
    <x v="1043"/>
    <n v="3326.4"/>
    <n v="0.54"/>
    <x v="2"/>
    <x v="5"/>
    <x v="1"/>
    <n v="55"/>
    <n v="29.7"/>
    <n v="25.3"/>
    <x v="1"/>
  </r>
  <r>
    <x v="0"/>
    <n v="1185732"/>
    <x v="345"/>
    <x v="3"/>
    <x v="3"/>
    <s v="Chicago"/>
    <x v="1"/>
    <n v="46"/>
    <n v="65"/>
    <x v="1044"/>
    <n v="1405.3"/>
    <n v="0.47"/>
    <x v="2"/>
    <x v="5"/>
    <x v="1"/>
    <n v="46"/>
    <n v="21.62"/>
    <n v="24.38"/>
    <x v="1"/>
  </r>
  <r>
    <x v="0"/>
    <n v="1185732"/>
    <x v="346"/>
    <x v="3"/>
    <x v="3"/>
    <s v="Chicago"/>
    <x v="2"/>
    <n v="48"/>
    <n v="49"/>
    <x v="1045"/>
    <n v="1105.4399999999998"/>
    <n v="0.47"/>
    <x v="2"/>
    <x v="6"/>
    <x v="1"/>
    <n v="48"/>
    <n v="22.559999999999995"/>
    <n v="25.440000000000005"/>
    <x v="1"/>
  </r>
  <r>
    <x v="0"/>
    <n v="1185732"/>
    <x v="347"/>
    <x v="3"/>
    <x v="3"/>
    <s v="Chicago"/>
    <x v="3"/>
    <n v="46"/>
    <n v="53"/>
    <x v="1046"/>
    <n v="1292.1400000000001"/>
    <n v="0.53"/>
    <x v="2"/>
    <x v="6"/>
    <x v="1"/>
    <n v="46"/>
    <n v="24.380000000000003"/>
    <n v="21.619999999999997"/>
    <x v="1"/>
  </r>
  <r>
    <x v="0"/>
    <n v="1185732"/>
    <x v="348"/>
    <x v="3"/>
    <x v="3"/>
    <s v="Chicago"/>
    <x v="4"/>
    <n v="56"/>
    <n v="41"/>
    <x v="1047"/>
    <n v="1148"/>
    <n v="0.5"/>
    <x v="2"/>
    <x v="6"/>
    <x v="1"/>
    <n v="56"/>
    <n v="28"/>
    <n v="28"/>
    <x v="1"/>
  </r>
  <r>
    <x v="0"/>
    <n v="1185732"/>
    <x v="349"/>
    <x v="3"/>
    <x v="3"/>
    <s v="Chicago"/>
    <x v="5"/>
    <n v="61"/>
    <n v="65"/>
    <x v="1048"/>
    <n v="2379"/>
    <n v="0.6"/>
    <x v="2"/>
    <x v="6"/>
    <x v="1"/>
    <n v="61"/>
    <n v="36.6"/>
    <n v="24.4"/>
    <x v="1"/>
  </r>
  <r>
    <x v="0"/>
    <n v="1185732"/>
    <x v="350"/>
    <x v="3"/>
    <x v="3"/>
    <s v="Chicago"/>
    <x v="0"/>
    <n v="57"/>
    <n v="150"/>
    <x v="815"/>
    <n v="4702.5"/>
    <n v="0.55000000000000004"/>
    <x v="2"/>
    <x v="6"/>
    <x v="1"/>
    <n v="57"/>
    <n v="31.35"/>
    <n v="25.65"/>
    <x v="1"/>
  </r>
  <r>
    <x v="0"/>
    <n v="1185732"/>
    <x v="351"/>
    <x v="3"/>
    <x v="3"/>
    <s v="Chicago"/>
    <x v="1"/>
    <n v="46"/>
    <n v="75"/>
    <x v="1049"/>
    <n v="1656"/>
    <n v="0.48"/>
    <x v="2"/>
    <x v="6"/>
    <x v="1"/>
    <n v="46"/>
    <n v="22.08"/>
    <n v="23.92"/>
    <x v="1"/>
  </r>
  <r>
    <x v="0"/>
    <n v="1185732"/>
    <x v="352"/>
    <x v="3"/>
    <x v="3"/>
    <s v="Chicago"/>
    <x v="2"/>
    <n v="46"/>
    <n v="75"/>
    <x v="1049"/>
    <n v="1690.5"/>
    <n v="0.49"/>
    <x v="2"/>
    <x v="6"/>
    <x v="1"/>
    <n v="46"/>
    <n v="22.54"/>
    <n v="23.46"/>
    <x v="1"/>
  </r>
  <r>
    <x v="0"/>
    <n v="1185732"/>
    <x v="353"/>
    <x v="3"/>
    <x v="3"/>
    <s v="Chicago"/>
    <x v="3"/>
    <n v="49"/>
    <n v="54"/>
    <x v="1050"/>
    <n v="1402.38"/>
    <n v="0.53"/>
    <x v="2"/>
    <x v="6"/>
    <x v="1"/>
    <n v="49"/>
    <n v="25.970000000000002"/>
    <n v="23.029999999999998"/>
    <x v="1"/>
  </r>
  <r>
    <x v="0"/>
    <n v="1185732"/>
    <x v="354"/>
    <x v="3"/>
    <x v="3"/>
    <s v="Chicago"/>
    <x v="4"/>
    <n v="59"/>
    <n v="58"/>
    <x v="1051"/>
    <n v="1539.8999999999999"/>
    <n v="0.44999999999999996"/>
    <x v="2"/>
    <x v="6"/>
    <x v="1"/>
    <n v="59"/>
    <n v="26.549999999999997"/>
    <n v="32.450000000000003"/>
    <x v="1"/>
  </r>
  <r>
    <x v="0"/>
    <n v="1185732"/>
    <x v="355"/>
    <x v="3"/>
    <x v="3"/>
    <s v="Chicago"/>
    <x v="5"/>
    <n v="64"/>
    <n v="81"/>
    <x v="1052"/>
    <n v="3265.92"/>
    <n v="0.63"/>
    <x v="2"/>
    <x v="6"/>
    <x v="1"/>
    <n v="64"/>
    <n v="40.32"/>
    <n v="23.68"/>
    <x v="1"/>
  </r>
  <r>
    <x v="2"/>
    <n v="1197831"/>
    <x v="356"/>
    <x v="3"/>
    <x v="3"/>
    <s v="Chicago"/>
    <x v="0"/>
    <n v="20"/>
    <n v="189"/>
    <x v="1053"/>
    <n v="1512"/>
    <n v="0.4"/>
    <x v="2"/>
    <x v="6"/>
    <x v="1"/>
    <n v="20"/>
    <n v="8"/>
    <n v="12"/>
    <x v="1"/>
  </r>
  <r>
    <x v="2"/>
    <n v="1197831"/>
    <x v="357"/>
    <x v="3"/>
    <x v="3"/>
    <s v="Chicago"/>
    <x v="1"/>
    <n v="28"/>
    <n v="196"/>
    <x v="1054"/>
    <n v="2195.2000000000003"/>
    <n v="0.4"/>
    <x v="2"/>
    <x v="6"/>
    <x v="1"/>
    <n v="28"/>
    <n v="11.200000000000001"/>
    <n v="16.799999999999997"/>
    <x v="1"/>
  </r>
  <r>
    <x v="2"/>
    <n v="1197831"/>
    <x v="358"/>
    <x v="3"/>
    <x v="3"/>
    <s v="Chicago"/>
    <x v="2"/>
    <n v="27"/>
    <n v="158"/>
    <x v="1055"/>
    <n v="1749.06"/>
    <n v="0.41"/>
    <x v="2"/>
    <x v="6"/>
    <x v="1"/>
    <n v="27"/>
    <n v="11.07"/>
    <n v="15.93"/>
    <x v="1"/>
  </r>
  <r>
    <x v="2"/>
    <n v="1197831"/>
    <x v="359"/>
    <x v="3"/>
    <x v="3"/>
    <s v="Chicago"/>
    <x v="3"/>
    <n v="34"/>
    <n v="152"/>
    <x v="1056"/>
    <n v="2635.68"/>
    <n v="0.51"/>
    <x v="2"/>
    <x v="6"/>
    <x v="1"/>
    <n v="34"/>
    <n v="17.34"/>
    <n v="16.66"/>
    <x v="1"/>
  </r>
  <r>
    <x v="2"/>
    <n v="1197831"/>
    <x v="360"/>
    <x v="1"/>
    <x v="1"/>
    <s v="Dallas"/>
    <x v="4"/>
    <n v="37"/>
    <n v="94"/>
    <x v="1057"/>
    <n v="1217.3"/>
    <n v="0.35"/>
    <x v="2"/>
    <x v="6"/>
    <x v="1"/>
    <n v="37"/>
    <n v="12.95"/>
    <n v="24.049999999999997"/>
    <x v="1"/>
  </r>
  <r>
    <x v="2"/>
    <n v="1197831"/>
    <x v="361"/>
    <x v="1"/>
    <x v="1"/>
    <s v="Dallas"/>
    <x v="5"/>
    <n v="33"/>
    <n v="147"/>
    <x v="1058"/>
    <n v="2668.05"/>
    <n v="0.55000000000000004"/>
    <x v="2"/>
    <x v="6"/>
    <x v="1"/>
    <n v="33"/>
    <n v="18.150000000000002"/>
    <n v="14.85"/>
    <x v="1"/>
  </r>
  <r>
    <x v="2"/>
    <n v="1197831"/>
    <x v="362"/>
    <x v="1"/>
    <x v="1"/>
    <s v="Dallas"/>
    <x v="0"/>
    <n v="23"/>
    <n v="176"/>
    <x v="1059"/>
    <n v="1740.6399999999999"/>
    <n v="0.43"/>
    <x v="2"/>
    <x v="6"/>
    <x v="1"/>
    <n v="23"/>
    <n v="9.8899999999999988"/>
    <n v="13.110000000000001"/>
    <x v="1"/>
  </r>
  <r>
    <x v="2"/>
    <n v="1197831"/>
    <x v="363"/>
    <x v="1"/>
    <x v="1"/>
    <s v="Dallas"/>
    <x v="1"/>
    <n v="32"/>
    <n v="163"/>
    <x v="1060"/>
    <n v="2086.4"/>
    <n v="0.4"/>
    <x v="2"/>
    <x v="6"/>
    <x v="1"/>
    <n v="32"/>
    <n v="12.8"/>
    <n v="19.2"/>
    <x v="1"/>
  </r>
  <r>
    <x v="2"/>
    <n v="1197831"/>
    <x v="364"/>
    <x v="1"/>
    <x v="1"/>
    <s v="Dallas"/>
    <x v="2"/>
    <n v="34"/>
    <n v="119"/>
    <x v="1061"/>
    <n v="1739.78"/>
    <n v="0.43"/>
    <x v="2"/>
    <x v="6"/>
    <x v="1"/>
    <n v="34"/>
    <n v="14.62"/>
    <n v="19.380000000000003"/>
    <x v="1"/>
  </r>
  <r>
    <x v="2"/>
    <n v="1197831"/>
    <x v="365"/>
    <x v="1"/>
    <x v="1"/>
    <s v="Dallas"/>
    <x v="3"/>
    <n v="32"/>
    <n v="128"/>
    <x v="1062"/>
    <n v="2170.88"/>
    <n v="0.53"/>
    <x v="2"/>
    <x v="6"/>
    <x v="1"/>
    <n v="32"/>
    <n v="16.96"/>
    <n v="15.04"/>
    <x v="1"/>
  </r>
  <r>
    <x v="2"/>
    <n v="1197831"/>
    <x v="366"/>
    <x v="1"/>
    <x v="1"/>
    <s v="Dallas"/>
    <x v="4"/>
    <n v="38"/>
    <n v="75"/>
    <x v="1027"/>
    <n v="997.49999999999989"/>
    <n v="0.35"/>
    <x v="2"/>
    <x v="6"/>
    <x v="1"/>
    <n v="38"/>
    <n v="13.299999999999999"/>
    <n v="24.7"/>
    <x v="1"/>
  </r>
  <r>
    <x v="2"/>
    <n v="1197831"/>
    <x v="367"/>
    <x v="1"/>
    <x v="1"/>
    <s v="Dallas"/>
    <x v="5"/>
    <n v="32"/>
    <n v="140"/>
    <x v="1063"/>
    <n v="2508.8000000000002"/>
    <n v="0.56000000000000005"/>
    <x v="2"/>
    <x v="6"/>
    <x v="1"/>
    <n v="32"/>
    <n v="17.920000000000002"/>
    <n v="14.079999999999998"/>
    <x v="1"/>
  </r>
  <r>
    <x v="2"/>
    <n v="1197831"/>
    <x v="368"/>
    <x v="1"/>
    <x v="1"/>
    <s v="Dallas"/>
    <x v="0"/>
    <n v="29"/>
    <n v="182"/>
    <x v="1064"/>
    <n v="2639"/>
    <n v="0.5"/>
    <x v="2"/>
    <x v="6"/>
    <x v="1"/>
    <n v="29"/>
    <n v="14.5"/>
    <n v="14.5"/>
    <x v="1"/>
  </r>
  <r>
    <x v="2"/>
    <n v="1197831"/>
    <x v="369"/>
    <x v="1"/>
    <x v="1"/>
    <s v="Dallas"/>
    <x v="1"/>
    <n v="39"/>
    <n v="169"/>
    <x v="1065"/>
    <n v="3295.5"/>
    <n v="0.5"/>
    <x v="2"/>
    <x v="6"/>
    <x v="1"/>
    <n v="39"/>
    <n v="19.5"/>
    <n v="19.5"/>
    <x v="1"/>
  </r>
  <r>
    <x v="2"/>
    <n v="1197831"/>
    <x v="370"/>
    <x v="1"/>
    <x v="1"/>
    <s v="Dallas"/>
    <x v="2"/>
    <n v="28"/>
    <n v="145"/>
    <x v="1066"/>
    <n v="1908.1999999999998"/>
    <n v="0.47"/>
    <x v="2"/>
    <x v="6"/>
    <x v="1"/>
    <n v="28"/>
    <n v="13.159999999999998"/>
    <n v="14.840000000000002"/>
    <x v="1"/>
  </r>
  <r>
    <x v="2"/>
    <n v="1197831"/>
    <x v="371"/>
    <x v="1"/>
    <x v="1"/>
    <s v="Dallas"/>
    <x v="3"/>
    <n v="32"/>
    <n v="116"/>
    <x v="1067"/>
    <n v="2115.84"/>
    <n v="0.57000000000000006"/>
    <x v="2"/>
    <x v="6"/>
    <x v="1"/>
    <n v="32"/>
    <n v="18.240000000000002"/>
    <n v="13.759999999999998"/>
    <x v="1"/>
  </r>
  <r>
    <x v="2"/>
    <n v="1197831"/>
    <x v="372"/>
    <x v="1"/>
    <x v="1"/>
    <s v="Dallas"/>
    <x v="4"/>
    <n v="38"/>
    <n v="81"/>
    <x v="1068"/>
    <n v="1385.1"/>
    <n v="0.44999999999999996"/>
    <x v="2"/>
    <x v="6"/>
    <x v="1"/>
    <n v="38"/>
    <n v="17.099999999999998"/>
    <n v="20.900000000000002"/>
    <x v="1"/>
  </r>
  <r>
    <x v="2"/>
    <n v="1197831"/>
    <x v="373"/>
    <x v="1"/>
    <x v="1"/>
    <s v="Dallas"/>
    <x v="5"/>
    <n v="32"/>
    <n v="135"/>
    <x v="1069"/>
    <n v="2721.6"/>
    <n v="0.63"/>
    <x v="2"/>
    <x v="6"/>
    <x v="1"/>
    <n v="32"/>
    <n v="20.16"/>
    <n v="11.84"/>
    <x v="1"/>
  </r>
  <r>
    <x v="2"/>
    <n v="1197831"/>
    <x v="374"/>
    <x v="1"/>
    <x v="1"/>
    <s v="Dallas"/>
    <x v="0"/>
    <n v="18"/>
    <n v="182"/>
    <x v="1070"/>
    <n v="1474.1999999999998"/>
    <n v="0.44999999999999996"/>
    <x v="2"/>
    <x v="6"/>
    <x v="1"/>
    <n v="18"/>
    <n v="8.1"/>
    <n v="9.9"/>
    <x v="1"/>
  </r>
  <r>
    <x v="2"/>
    <n v="1197831"/>
    <x v="375"/>
    <x v="1"/>
    <x v="1"/>
    <s v="Dallas"/>
    <x v="1"/>
    <n v="28"/>
    <n v="175"/>
    <x v="1071"/>
    <n v="2352"/>
    <n v="0.48"/>
    <x v="2"/>
    <x v="6"/>
    <x v="1"/>
    <n v="28"/>
    <n v="13.44"/>
    <n v="14.56"/>
    <x v="1"/>
  </r>
  <r>
    <x v="2"/>
    <n v="1197831"/>
    <x v="376"/>
    <x v="1"/>
    <x v="1"/>
    <s v="Dallas"/>
    <x v="2"/>
    <n v="25"/>
    <n v="152"/>
    <x v="1072"/>
    <n v="1862"/>
    <n v="0.49"/>
    <x v="2"/>
    <x v="6"/>
    <x v="1"/>
    <n v="25"/>
    <n v="12.25"/>
    <n v="12.75"/>
    <x v="1"/>
  </r>
  <r>
    <x v="2"/>
    <n v="1197831"/>
    <x v="377"/>
    <x v="1"/>
    <x v="1"/>
    <s v="Dallas"/>
    <x v="3"/>
    <n v="29"/>
    <n v="128"/>
    <x v="1067"/>
    <n v="2190.0800000000004"/>
    <n v="0.59000000000000008"/>
    <x v="2"/>
    <x v="7"/>
    <x v="1"/>
    <n v="29"/>
    <n v="17.110000000000003"/>
    <n v="11.889999999999997"/>
    <x v="1"/>
  </r>
  <r>
    <x v="2"/>
    <n v="1197831"/>
    <x v="378"/>
    <x v="1"/>
    <x v="1"/>
    <s v="Dallas"/>
    <x v="4"/>
    <n v="34"/>
    <n v="85"/>
    <x v="1073"/>
    <n v="1156"/>
    <n v="0.4"/>
    <x v="2"/>
    <x v="7"/>
    <x v="1"/>
    <n v="34"/>
    <n v="13.6"/>
    <n v="20.399999999999999"/>
    <x v="1"/>
  </r>
  <r>
    <x v="2"/>
    <n v="1197831"/>
    <x v="379"/>
    <x v="1"/>
    <x v="1"/>
    <s v="Dallas"/>
    <x v="5"/>
    <n v="29"/>
    <n v="156"/>
    <x v="1074"/>
    <n v="2804.88"/>
    <n v="0.62"/>
    <x v="2"/>
    <x v="7"/>
    <x v="1"/>
    <n v="29"/>
    <n v="17.98"/>
    <n v="11.02"/>
    <x v="1"/>
  </r>
  <r>
    <x v="2"/>
    <n v="1197831"/>
    <x v="380"/>
    <x v="1"/>
    <x v="1"/>
    <s v="Dallas"/>
    <x v="0"/>
    <n v="19"/>
    <n v="195"/>
    <x v="1075"/>
    <n v="1852.5"/>
    <n v="0.5"/>
    <x v="2"/>
    <x v="7"/>
    <x v="1"/>
    <n v="19"/>
    <n v="9.5"/>
    <n v="9.5"/>
    <x v="1"/>
  </r>
  <r>
    <x v="2"/>
    <n v="1197831"/>
    <x v="381"/>
    <x v="1"/>
    <x v="1"/>
    <s v="Dallas"/>
    <x v="1"/>
    <n v="29"/>
    <n v="194"/>
    <x v="1076"/>
    <n v="2756.74"/>
    <n v="0.49"/>
    <x v="2"/>
    <x v="7"/>
    <x v="1"/>
    <n v="29"/>
    <n v="14.209999999999999"/>
    <n v="14.790000000000001"/>
    <x v="1"/>
  </r>
  <r>
    <x v="2"/>
    <n v="1197831"/>
    <x v="382"/>
    <x v="1"/>
    <x v="1"/>
    <s v="Dallas"/>
    <x v="2"/>
    <n v="24"/>
    <n v="175"/>
    <x v="1077"/>
    <n v="1974"/>
    <n v="0.47"/>
    <x v="2"/>
    <x v="7"/>
    <x v="1"/>
    <n v="24"/>
    <n v="11.28"/>
    <n v="12.72"/>
    <x v="1"/>
  </r>
  <r>
    <x v="2"/>
    <n v="1197831"/>
    <x v="383"/>
    <x v="1"/>
    <x v="1"/>
    <s v="Dallas"/>
    <x v="3"/>
    <n v="34"/>
    <n v="154"/>
    <x v="1078"/>
    <n v="3141.6"/>
    <n v="0.6"/>
    <x v="2"/>
    <x v="7"/>
    <x v="1"/>
    <n v="34"/>
    <n v="20.399999999999999"/>
    <n v="13.600000000000001"/>
    <x v="1"/>
  </r>
  <r>
    <x v="2"/>
    <n v="1197831"/>
    <x v="384"/>
    <x v="1"/>
    <x v="1"/>
    <s v="Dallas"/>
    <x v="4"/>
    <n v="49"/>
    <n v="131"/>
    <x v="1079"/>
    <n v="2888.5499999999997"/>
    <n v="0.44999999999999996"/>
    <x v="2"/>
    <x v="7"/>
    <x v="1"/>
    <n v="49"/>
    <n v="22.049999999999997"/>
    <n v="26.950000000000003"/>
    <x v="1"/>
  </r>
  <r>
    <x v="2"/>
    <n v="1197831"/>
    <x v="385"/>
    <x v="1"/>
    <x v="1"/>
    <s v="Dallas"/>
    <x v="5"/>
    <n v="43"/>
    <n v="224"/>
    <x v="1080"/>
    <n v="6260.8"/>
    <n v="0.65"/>
    <x v="2"/>
    <x v="7"/>
    <x v="1"/>
    <n v="43"/>
    <n v="27.95"/>
    <n v="15.049999999999999"/>
    <x v="1"/>
  </r>
  <r>
    <x v="2"/>
    <n v="1197831"/>
    <x v="386"/>
    <x v="1"/>
    <x v="1"/>
    <s v="Dallas"/>
    <x v="0"/>
    <n v="41"/>
    <n v="224"/>
    <x v="1081"/>
    <n v="4132.7999999999993"/>
    <n v="0.44999999999999996"/>
    <x v="2"/>
    <x v="7"/>
    <x v="1"/>
    <n v="41"/>
    <n v="18.449999999999996"/>
    <n v="22.550000000000004"/>
    <x v="1"/>
  </r>
  <r>
    <x v="2"/>
    <n v="1197831"/>
    <x v="387"/>
    <x v="1"/>
    <x v="1"/>
    <s v="Dallas"/>
    <x v="1"/>
    <n v="49"/>
    <n v="200"/>
    <x v="1082"/>
    <n v="4704"/>
    <n v="0.48"/>
    <x v="2"/>
    <x v="7"/>
    <x v="1"/>
    <n v="49"/>
    <n v="23.52"/>
    <n v="25.48"/>
    <x v="1"/>
  </r>
  <r>
    <x v="2"/>
    <n v="1197831"/>
    <x v="388"/>
    <x v="1"/>
    <x v="1"/>
    <s v="Dallas"/>
    <x v="2"/>
    <n v="44"/>
    <n v="176"/>
    <x v="1083"/>
    <n v="3639.68"/>
    <n v="0.47"/>
    <x v="2"/>
    <x v="7"/>
    <x v="1"/>
    <n v="44"/>
    <n v="20.68"/>
    <n v="23.319999999999997"/>
    <x v="1"/>
  </r>
  <r>
    <x v="2"/>
    <n v="1197831"/>
    <x v="389"/>
    <x v="1"/>
    <x v="1"/>
    <s v="Dallas"/>
    <x v="3"/>
    <n v="43"/>
    <n v="174"/>
    <x v="1084"/>
    <n v="4115.1000000000004"/>
    <n v="0.55000000000000004"/>
    <x v="2"/>
    <x v="7"/>
    <x v="1"/>
    <n v="43"/>
    <n v="23.650000000000002"/>
    <n v="19.349999999999998"/>
    <x v="1"/>
  </r>
  <r>
    <x v="2"/>
    <n v="1197831"/>
    <x v="390"/>
    <x v="1"/>
    <x v="1"/>
    <s v="Dallas"/>
    <x v="4"/>
    <n v="45"/>
    <n v="145"/>
    <x v="1085"/>
    <n v="2805.75"/>
    <n v="0.43"/>
    <x v="2"/>
    <x v="7"/>
    <x v="1"/>
    <n v="45"/>
    <n v="19.350000000000001"/>
    <n v="25.65"/>
    <x v="1"/>
  </r>
  <r>
    <x v="2"/>
    <n v="1197831"/>
    <x v="391"/>
    <x v="1"/>
    <x v="1"/>
    <s v="Dallas"/>
    <x v="5"/>
    <n v="53"/>
    <n v="263"/>
    <x v="1086"/>
    <n v="8781.57"/>
    <n v="0.63"/>
    <x v="2"/>
    <x v="7"/>
    <x v="1"/>
    <n v="53"/>
    <n v="33.39"/>
    <n v="19.61"/>
    <x v="1"/>
  </r>
  <r>
    <x v="2"/>
    <n v="1197831"/>
    <x v="392"/>
    <x v="1"/>
    <x v="1"/>
    <s v="Dallas"/>
    <x v="0"/>
    <n v="41"/>
    <n v="231"/>
    <x v="1087"/>
    <n v="4924.92"/>
    <n v="0.52"/>
    <x v="2"/>
    <x v="7"/>
    <x v="1"/>
    <n v="41"/>
    <n v="21.32"/>
    <n v="19.68"/>
    <x v="1"/>
  </r>
  <r>
    <x v="2"/>
    <n v="1197831"/>
    <x v="393"/>
    <x v="1"/>
    <x v="1"/>
    <s v="Dallas"/>
    <x v="1"/>
    <n v="48"/>
    <n v="215"/>
    <x v="946"/>
    <n v="5572.8"/>
    <n v="0.54"/>
    <x v="2"/>
    <x v="7"/>
    <x v="1"/>
    <n v="48"/>
    <n v="25.92"/>
    <n v="22.08"/>
    <x v="1"/>
  </r>
  <r>
    <x v="2"/>
    <n v="1197831"/>
    <x v="394"/>
    <x v="1"/>
    <x v="1"/>
    <s v="Dallas"/>
    <x v="2"/>
    <n v="44"/>
    <n v="254"/>
    <x v="1088"/>
    <n v="6146.7999999999993"/>
    <n v="0.54999999999999993"/>
    <x v="2"/>
    <x v="7"/>
    <x v="1"/>
    <n v="44"/>
    <n v="24.199999999999996"/>
    <n v="19.800000000000004"/>
    <x v="1"/>
  </r>
  <r>
    <x v="2"/>
    <n v="1197831"/>
    <x v="395"/>
    <x v="1"/>
    <x v="1"/>
    <s v="Dallas"/>
    <x v="3"/>
    <n v="43"/>
    <n v="150"/>
    <x v="1089"/>
    <n v="3934.5"/>
    <n v="0.61"/>
    <x v="2"/>
    <x v="7"/>
    <x v="1"/>
    <n v="43"/>
    <n v="26.23"/>
    <n v="16.77"/>
    <x v="1"/>
  </r>
  <r>
    <x v="2"/>
    <n v="1197831"/>
    <x v="396"/>
    <x v="1"/>
    <x v="1"/>
    <s v="Dallas"/>
    <x v="4"/>
    <n v="47"/>
    <n v="167"/>
    <x v="1090"/>
    <n v="3610.5399999999995"/>
    <n v="0.45999999999999996"/>
    <x v="2"/>
    <x v="7"/>
    <x v="1"/>
    <n v="47"/>
    <n v="21.619999999999997"/>
    <n v="25.380000000000006"/>
    <x v="1"/>
  </r>
  <r>
    <x v="2"/>
    <n v="1197831"/>
    <x v="397"/>
    <x v="1"/>
    <x v="1"/>
    <s v="Dallas"/>
    <x v="5"/>
    <n v="54"/>
    <n v="255"/>
    <x v="1091"/>
    <n v="9225.9000000000015"/>
    <n v="0.67"/>
    <x v="2"/>
    <x v="7"/>
    <x v="1"/>
    <n v="54"/>
    <n v="36.180000000000007"/>
    <n v="17.819999999999993"/>
    <x v="1"/>
  </r>
  <r>
    <x v="2"/>
    <n v="1197831"/>
    <x v="398"/>
    <x v="1"/>
    <x v="1"/>
    <s v="Dallas"/>
    <x v="0"/>
    <n v="49"/>
    <n v="208"/>
    <x v="888"/>
    <n v="5197.92"/>
    <n v="0.51"/>
    <x v="2"/>
    <x v="7"/>
    <x v="1"/>
    <n v="49"/>
    <n v="24.990000000000002"/>
    <n v="24.009999999999998"/>
    <x v="1"/>
  </r>
  <r>
    <x v="2"/>
    <n v="1197831"/>
    <x v="399"/>
    <x v="1"/>
    <x v="1"/>
    <s v="Dallas"/>
    <x v="1"/>
    <n v="53"/>
    <n v="208"/>
    <x v="1092"/>
    <n v="5512"/>
    <n v="0.5"/>
    <x v="2"/>
    <x v="7"/>
    <x v="1"/>
    <n v="53"/>
    <n v="26.5"/>
    <n v="26.5"/>
    <x v="1"/>
  </r>
  <r>
    <x v="2"/>
    <n v="1197831"/>
    <x v="400"/>
    <x v="1"/>
    <x v="1"/>
    <s v="Dallas"/>
    <x v="2"/>
    <n v="46"/>
    <n v="273"/>
    <x v="1093"/>
    <n v="6906.8999999999987"/>
    <n v="0.54999999999999993"/>
    <x v="2"/>
    <x v="7"/>
    <x v="1"/>
    <n v="46"/>
    <n v="25.299999999999994"/>
    <n v="20.700000000000006"/>
    <x v="1"/>
  </r>
  <r>
    <x v="2"/>
    <n v="1197831"/>
    <x v="401"/>
    <x v="1"/>
    <x v="1"/>
    <s v="Dallas"/>
    <x v="3"/>
    <n v="47"/>
    <n v="147"/>
    <x v="1094"/>
    <n v="4490.8500000000004"/>
    <n v="0.65"/>
    <x v="2"/>
    <x v="7"/>
    <x v="1"/>
    <n v="47"/>
    <n v="30.55"/>
    <n v="16.45"/>
    <x v="1"/>
  </r>
  <r>
    <x v="2"/>
    <n v="1197831"/>
    <x v="402"/>
    <x v="1"/>
    <x v="1"/>
    <s v="Dallas"/>
    <x v="4"/>
    <n v="53"/>
    <n v="142"/>
    <x v="1095"/>
    <n v="3612.48"/>
    <n v="0.48"/>
    <x v="2"/>
    <x v="7"/>
    <x v="1"/>
    <n v="53"/>
    <n v="25.44"/>
    <n v="27.56"/>
    <x v="1"/>
  </r>
  <r>
    <x v="2"/>
    <n v="1197831"/>
    <x v="403"/>
    <x v="1"/>
    <x v="1"/>
    <s v="Dallas"/>
    <x v="5"/>
    <n v="56"/>
    <n v="233"/>
    <x v="1096"/>
    <n v="9133.6"/>
    <n v="0.70000000000000007"/>
    <x v="2"/>
    <x v="7"/>
    <x v="1"/>
    <n v="56"/>
    <n v="39.200000000000003"/>
    <n v="16.799999999999997"/>
    <x v="1"/>
  </r>
  <r>
    <x v="2"/>
    <n v="1197831"/>
    <x v="404"/>
    <x v="1"/>
    <x v="1"/>
    <s v="Dallas"/>
    <x v="0"/>
    <n v="53"/>
    <n v="181"/>
    <x v="1097"/>
    <n v="5276.15"/>
    <n v="0.54999999999999993"/>
    <x v="2"/>
    <x v="7"/>
    <x v="1"/>
    <n v="53"/>
    <n v="29.15"/>
    <n v="23.85"/>
    <x v="1"/>
  </r>
  <r>
    <x v="2"/>
    <n v="1197831"/>
    <x v="405"/>
    <x v="1"/>
    <x v="1"/>
    <s v="Dallas"/>
    <x v="1"/>
    <n v="54"/>
    <n v="176"/>
    <x v="1098"/>
    <n v="4847.04"/>
    <n v="0.51"/>
    <x v="2"/>
    <x v="7"/>
    <x v="1"/>
    <n v="54"/>
    <n v="27.54"/>
    <n v="26.46"/>
    <x v="1"/>
  </r>
  <r>
    <x v="2"/>
    <n v="1197831"/>
    <x v="406"/>
    <x v="1"/>
    <x v="1"/>
    <s v="Dallas"/>
    <x v="2"/>
    <n v="59"/>
    <n v="203"/>
    <x v="963"/>
    <n v="6347.81"/>
    <n v="0.53"/>
    <x v="2"/>
    <x v="7"/>
    <x v="1"/>
    <n v="59"/>
    <n v="31.270000000000003"/>
    <n v="27.729999999999997"/>
    <x v="1"/>
  </r>
  <r>
    <x v="2"/>
    <n v="1197831"/>
    <x v="407"/>
    <x v="1"/>
    <x v="1"/>
    <s v="Dallas"/>
    <x v="3"/>
    <n v="56"/>
    <n v="126"/>
    <x v="822"/>
    <n v="4586.4000000000005"/>
    <n v="0.65"/>
    <x v="2"/>
    <x v="8"/>
    <x v="1"/>
    <n v="56"/>
    <n v="36.400000000000006"/>
    <n v="19.599999999999994"/>
    <x v="1"/>
  </r>
  <r>
    <x v="2"/>
    <n v="1197831"/>
    <x v="408"/>
    <x v="1"/>
    <x v="1"/>
    <s v="Dallas"/>
    <x v="4"/>
    <n v="53"/>
    <n v="135"/>
    <x v="1099"/>
    <n v="3505.95"/>
    <n v="0.49"/>
    <x v="2"/>
    <x v="8"/>
    <x v="1"/>
    <n v="53"/>
    <n v="25.97"/>
    <n v="27.03"/>
    <x v="1"/>
  </r>
  <r>
    <x v="2"/>
    <n v="1197831"/>
    <x v="409"/>
    <x v="1"/>
    <x v="1"/>
    <s v="Dallas"/>
    <x v="5"/>
    <n v="48"/>
    <n v="203"/>
    <x v="853"/>
    <n v="6820.8000000000011"/>
    <n v="0.70000000000000007"/>
    <x v="2"/>
    <x v="8"/>
    <x v="1"/>
    <n v="48"/>
    <n v="33.600000000000009"/>
    <n v="14.399999999999995"/>
    <x v="1"/>
  </r>
  <r>
    <x v="2"/>
    <n v="1197831"/>
    <x v="410"/>
    <x v="1"/>
    <x v="1"/>
    <s v="Dallas"/>
    <x v="0"/>
    <n v="39"/>
    <n v="156"/>
    <x v="1100"/>
    <n v="3042"/>
    <n v="0.5"/>
    <x v="2"/>
    <x v="8"/>
    <x v="1"/>
    <n v="39"/>
    <n v="19.5"/>
    <n v="19.5"/>
    <x v="1"/>
  </r>
  <r>
    <x v="2"/>
    <n v="1197831"/>
    <x v="411"/>
    <x v="1"/>
    <x v="1"/>
    <s v="Dallas"/>
    <x v="1"/>
    <n v="38"/>
    <n v="169"/>
    <x v="1101"/>
    <n v="3275.2200000000003"/>
    <n v="0.51"/>
    <x v="2"/>
    <x v="8"/>
    <x v="1"/>
    <n v="38"/>
    <n v="19.380000000000003"/>
    <n v="18.619999999999997"/>
    <x v="1"/>
  </r>
  <r>
    <x v="2"/>
    <n v="1197831"/>
    <x v="412"/>
    <x v="1"/>
    <x v="1"/>
    <s v="Dallas"/>
    <x v="2"/>
    <n v="41"/>
    <n v="144"/>
    <x v="1102"/>
    <n v="3070.08"/>
    <n v="0.52"/>
    <x v="2"/>
    <x v="8"/>
    <x v="1"/>
    <n v="41"/>
    <n v="21.32"/>
    <n v="19.68"/>
    <x v="1"/>
  </r>
  <r>
    <x v="2"/>
    <n v="1197831"/>
    <x v="413"/>
    <x v="1"/>
    <x v="1"/>
    <s v="Dallas"/>
    <x v="3"/>
    <n v="41"/>
    <n v="111"/>
    <x v="1103"/>
    <n v="2730.6"/>
    <n v="0.6"/>
    <x v="2"/>
    <x v="8"/>
    <x v="1"/>
    <n v="41"/>
    <n v="24.599999999999998"/>
    <n v="16.400000000000002"/>
    <x v="1"/>
  </r>
  <r>
    <x v="2"/>
    <n v="1197831"/>
    <x v="414"/>
    <x v="1"/>
    <x v="1"/>
    <s v="Dallas"/>
    <x v="4"/>
    <n v="36"/>
    <n v="100"/>
    <x v="1104"/>
    <n v="1619.9999999999998"/>
    <n v="0.44999999999999996"/>
    <x v="2"/>
    <x v="8"/>
    <x v="1"/>
    <n v="36"/>
    <n v="16.2"/>
    <n v="19.8"/>
    <x v="1"/>
  </r>
  <r>
    <x v="2"/>
    <n v="1197831"/>
    <x v="415"/>
    <x v="1"/>
    <x v="1"/>
    <s v="Dallas"/>
    <x v="5"/>
    <n v="45"/>
    <n v="161"/>
    <x v="1105"/>
    <n v="5071.5000000000009"/>
    <n v="0.70000000000000007"/>
    <x v="2"/>
    <x v="8"/>
    <x v="1"/>
    <n v="45"/>
    <n v="31.500000000000007"/>
    <n v="13.499999999999995"/>
    <x v="1"/>
  </r>
  <r>
    <x v="2"/>
    <n v="1197831"/>
    <x v="416"/>
    <x v="1"/>
    <x v="1"/>
    <s v="Dallas"/>
    <x v="0"/>
    <n v="38"/>
    <n v="181"/>
    <x v="1106"/>
    <n v="3782.8999999999996"/>
    <n v="0.54999999999999993"/>
    <x v="2"/>
    <x v="8"/>
    <x v="1"/>
    <n v="38"/>
    <n v="20.9"/>
    <n v="17.100000000000001"/>
    <x v="1"/>
  </r>
  <r>
    <x v="2"/>
    <n v="1197831"/>
    <x v="417"/>
    <x v="1"/>
    <x v="1"/>
    <s v="Dallas"/>
    <x v="1"/>
    <n v="37"/>
    <n v="218"/>
    <x v="1107"/>
    <n v="4033"/>
    <n v="0.5"/>
    <x v="2"/>
    <x v="8"/>
    <x v="1"/>
    <n v="37"/>
    <n v="18.5"/>
    <n v="18.5"/>
    <x v="1"/>
  </r>
  <r>
    <x v="2"/>
    <n v="1197831"/>
    <x v="418"/>
    <x v="1"/>
    <x v="1"/>
    <s v="Dallas"/>
    <x v="2"/>
    <n v="63"/>
    <n v="176"/>
    <x v="1108"/>
    <n v="6098.4"/>
    <n v="0.54999999999999993"/>
    <x v="2"/>
    <x v="8"/>
    <x v="1"/>
    <n v="63"/>
    <n v="34.65"/>
    <n v="28.35"/>
    <x v="1"/>
  </r>
  <r>
    <x v="2"/>
    <n v="1197831"/>
    <x v="419"/>
    <x v="1"/>
    <x v="1"/>
    <s v="Dallas"/>
    <x v="3"/>
    <n v="59"/>
    <n v="145"/>
    <x v="1109"/>
    <n v="5304.1"/>
    <n v="0.62"/>
    <x v="2"/>
    <x v="8"/>
    <x v="1"/>
    <n v="59"/>
    <n v="36.580000000000005"/>
    <n v="22.419999999999998"/>
    <x v="1"/>
  </r>
  <r>
    <x v="2"/>
    <n v="1197831"/>
    <x v="420"/>
    <x v="1"/>
    <x v="1"/>
    <s v="Dallas"/>
    <x v="4"/>
    <n v="56"/>
    <n v="138"/>
    <x v="1110"/>
    <n v="3709.44"/>
    <n v="0.48"/>
    <x v="2"/>
    <x v="8"/>
    <x v="1"/>
    <n v="56"/>
    <n v="26.88"/>
    <n v="29.12"/>
    <x v="1"/>
  </r>
  <r>
    <x v="2"/>
    <n v="1197831"/>
    <x v="421"/>
    <x v="1"/>
    <x v="1"/>
    <s v="Dallas"/>
    <x v="5"/>
    <n v="67"/>
    <n v="176"/>
    <x v="1111"/>
    <n v="7664.8"/>
    <n v="0.65"/>
    <x v="2"/>
    <x v="8"/>
    <x v="1"/>
    <n v="67"/>
    <n v="43.550000000000004"/>
    <n v="23.45"/>
    <x v="1"/>
  </r>
  <r>
    <x v="2"/>
    <n v="1197831"/>
    <x v="422"/>
    <x v="1"/>
    <x v="1"/>
    <s v="Dallas"/>
    <x v="0"/>
    <n v="59"/>
    <n v="223"/>
    <x v="1112"/>
    <n v="7104.7800000000007"/>
    <n v="0.54"/>
    <x v="2"/>
    <x v="8"/>
    <x v="1"/>
    <n v="59"/>
    <n v="31.860000000000003"/>
    <n v="27.139999999999997"/>
    <x v="1"/>
  </r>
  <r>
    <x v="2"/>
    <n v="1197831"/>
    <x v="423"/>
    <x v="1"/>
    <x v="1"/>
    <s v="Dallas"/>
    <x v="1"/>
    <n v="56"/>
    <n v="231"/>
    <x v="1113"/>
    <n v="6726.72"/>
    <n v="0.52"/>
    <x v="2"/>
    <x v="8"/>
    <x v="1"/>
    <n v="56"/>
    <n v="29.12"/>
    <n v="26.88"/>
    <x v="1"/>
  </r>
  <r>
    <x v="2"/>
    <n v="1197831"/>
    <x v="424"/>
    <x v="1"/>
    <x v="1"/>
    <s v="Dallas"/>
    <x v="2"/>
    <n v="62"/>
    <n v="189"/>
    <x v="1114"/>
    <n v="6327.72"/>
    <n v="0.54"/>
    <x v="2"/>
    <x v="8"/>
    <x v="1"/>
    <n v="62"/>
    <n v="33.480000000000004"/>
    <n v="28.52"/>
    <x v="1"/>
  </r>
  <r>
    <x v="2"/>
    <n v="1197831"/>
    <x v="425"/>
    <x v="1"/>
    <x v="1"/>
    <s v="Dallas"/>
    <x v="3"/>
    <n v="59"/>
    <n v="173"/>
    <x v="1115"/>
    <n v="6328.34"/>
    <n v="0.62"/>
    <x v="2"/>
    <x v="8"/>
    <x v="1"/>
    <n v="59"/>
    <n v="36.58"/>
    <n v="22.419999999999998"/>
    <x v="1"/>
  </r>
  <r>
    <x v="2"/>
    <n v="1197831"/>
    <x v="426"/>
    <x v="1"/>
    <x v="1"/>
    <s v="Dallas"/>
    <x v="4"/>
    <n v="58"/>
    <n v="158"/>
    <x v="1116"/>
    <n v="4582"/>
    <n v="0.5"/>
    <x v="2"/>
    <x v="8"/>
    <x v="1"/>
    <n v="58"/>
    <n v="29"/>
    <n v="29"/>
    <x v="1"/>
  </r>
  <r>
    <x v="2"/>
    <n v="1197831"/>
    <x v="427"/>
    <x v="1"/>
    <x v="1"/>
    <s v="Dallas"/>
    <x v="5"/>
    <n v="65"/>
    <n v="233"/>
    <x v="1117"/>
    <n v="9995.7000000000007"/>
    <n v="0.66"/>
    <x v="2"/>
    <x v="8"/>
    <x v="1"/>
    <n v="65"/>
    <n v="42.900000000000006"/>
    <n v="22.099999999999998"/>
    <x v="1"/>
  </r>
  <r>
    <x v="0"/>
    <n v="1185732"/>
    <x v="428"/>
    <x v="1"/>
    <x v="1"/>
    <s v="Dallas"/>
    <x v="0"/>
    <n v="44"/>
    <n v="111"/>
    <x v="1118"/>
    <n v="3418.8"/>
    <n v="0.70000000000000007"/>
    <x v="2"/>
    <x v="8"/>
    <x v="1"/>
    <n v="44"/>
    <n v="30.8"/>
    <n v="13.199999999999998"/>
    <x v="1"/>
  </r>
  <r>
    <x v="0"/>
    <n v="1185732"/>
    <x v="429"/>
    <x v="1"/>
    <x v="1"/>
    <s v="Dallas"/>
    <x v="1"/>
    <n v="41"/>
    <n v="68"/>
    <x v="1119"/>
    <n v="1310.3599999999999"/>
    <n v="0.47"/>
    <x v="2"/>
    <x v="8"/>
    <x v="1"/>
    <n v="41"/>
    <n v="19.27"/>
    <n v="21.73"/>
    <x v="1"/>
  </r>
  <r>
    <x v="0"/>
    <n v="1185732"/>
    <x v="430"/>
    <x v="1"/>
    <x v="1"/>
    <s v="Dallas"/>
    <x v="2"/>
    <n v="33"/>
    <n v="56"/>
    <x v="1041"/>
    <n v="942.48"/>
    <n v="0.51"/>
    <x v="2"/>
    <x v="8"/>
    <x v="1"/>
    <n v="33"/>
    <n v="16.830000000000002"/>
    <n v="16.169999999999998"/>
    <x v="1"/>
  </r>
  <r>
    <x v="0"/>
    <n v="1185732"/>
    <x v="431"/>
    <x v="1"/>
    <x v="1"/>
    <s v="Dallas"/>
    <x v="3"/>
    <n v="38"/>
    <n v="19"/>
    <x v="1120"/>
    <n v="368.22"/>
    <n v="0.51"/>
    <x v="2"/>
    <x v="8"/>
    <x v="1"/>
    <n v="38"/>
    <n v="19.380000000000003"/>
    <n v="18.619999999999997"/>
    <x v="1"/>
  </r>
  <r>
    <x v="0"/>
    <n v="1185732"/>
    <x v="432"/>
    <x v="0"/>
    <x v="4"/>
    <s v="Philadelphia"/>
    <x v="4"/>
    <n v="54"/>
    <n v="36"/>
    <x v="1121"/>
    <n v="874.8"/>
    <n v="0.44999999999999996"/>
    <x v="2"/>
    <x v="8"/>
    <x v="1"/>
    <n v="54"/>
    <n v="24.299999999999997"/>
    <n v="29.700000000000003"/>
    <x v="1"/>
  </r>
  <r>
    <x v="0"/>
    <n v="1185732"/>
    <x v="433"/>
    <x v="0"/>
    <x v="4"/>
    <s v="Philadelphia"/>
    <x v="5"/>
    <n v="43"/>
    <n v="61"/>
    <x v="1122"/>
    <n v="1154.1200000000001"/>
    <n v="0.44"/>
    <x v="2"/>
    <x v="8"/>
    <x v="1"/>
    <n v="43"/>
    <n v="18.920000000000002"/>
    <n v="24.08"/>
    <x v="1"/>
  </r>
  <r>
    <x v="0"/>
    <n v="1185732"/>
    <x v="434"/>
    <x v="0"/>
    <x v="4"/>
    <s v="Philadelphia"/>
    <x v="0"/>
    <n v="42"/>
    <n v="119"/>
    <x v="1123"/>
    <n v="3348.6600000000003"/>
    <n v="0.67"/>
    <x v="2"/>
    <x v="8"/>
    <x v="1"/>
    <n v="42"/>
    <n v="28.140000000000004"/>
    <n v="13.859999999999998"/>
    <x v="1"/>
  </r>
  <r>
    <x v="0"/>
    <n v="1185732"/>
    <x v="435"/>
    <x v="0"/>
    <x v="4"/>
    <s v="Philadelphia"/>
    <x v="1"/>
    <n v="44"/>
    <n v="35"/>
    <x v="1124"/>
    <n v="739.19999999999993"/>
    <n v="0.48"/>
    <x v="2"/>
    <x v="8"/>
    <x v="1"/>
    <n v="44"/>
    <n v="21.119999999999997"/>
    <n v="22.880000000000003"/>
    <x v="1"/>
  </r>
  <r>
    <x v="0"/>
    <n v="1185732"/>
    <x v="436"/>
    <x v="0"/>
    <x v="4"/>
    <s v="Philadelphia"/>
    <x v="2"/>
    <n v="34"/>
    <n v="46"/>
    <x v="1125"/>
    <n v="813.28"/>
    <n v="0.52"/>
    <x v="2"/>
    <x v="8"/>
    <x v="1"/>
    <n v="34"/>
    <n v="17.68"/>
    <n v="16.32"/>
    <x v="1"/>
  </r>
  <r>
    <x v="0"/>
    <n v="1185732"/>
    <x v="437"/>
    <x v="0"/>
    <x v="4"/>
    <s v="Philadelphia"/>
    <x v="3"/>
    <n v="39"/>
    <n v="13"/>
    <x v="1126"/>
    <n v="263.64"/>
    <n v="0.52"/>
    <x v="2"/>
    <x v="8"/>
    <x v="1"/>
    <n v="39"/>
    <n v="20.279999999999998"/>
    <n v="18.720000000000002"/>
    <x v="1"/>
  </r>
  <r>
    <x v="0"/>
    <n v="1185732"/>
    <x v="438"/>
    <x v="0"/>
    <x v="4"/>
    <s v="Philadelphia"/>
    <x v="4"/>
    <n v="51"/>
    <n v="36"/>
    <x v="1127"/>
    <n v="844.56"/>
    <n v="0.45999999999999996"/>
    <x v="2"/>
    <x v="9"/>
    <x v="1"/>
    <n v="51"/>
    <n v="23.459999999999997"/>
    <n v="27.540000000000003"/>
    <x v="1"/>
  </r>
  <r>
    <x v="0"/>
    <n v="1185732"/>
    <x v="439"/>
    <x v="0"/>
    <x v="4"/>
    <s v="Philadelphia"/>
    <x v="5"/>
    <n v="44"/>
    <n v="68"/>
    <x v="1128"/>
    <n v="1346.3999999999999"/>
    <n v="0.44999999999999996"/>
    <x v="2"/>
    <x v="9"/>
    <x v="1"/>
    <n v="44"/>
    <n v="19.799999999999997"/>
    <n v="24.200000000000003"/>
    <x v="1"/>
  </r>
  <r>
    <x v="0"/>
    <n v="1185732"/>
    <x v="440"/>
    <x v="0"/>
    <x v="4"/>
    <s v="Philadelphia"/>
    <x v="0"/>
    <n v="49"/>
    <n v="120"/>
    <x v="1129"/>
    <n v="4116"/>
    <n v="0.70000000000000007"/>
    <x v="2"/>
    <x v="9"/>
    <x v="1"/>
    <n v="49"/>
    <n v="34.299999999999997"/>
    <n v="14.7"/>
    <x v="1"/>
  </r>
  <r>
    <x v="0"/>
    <n v="1185732"/>
    <x v="441"/>
    <x v="0"/>
    <x v="4"/>
    <s v="Philadelphia"/>
    <x v="1"/>
    <n v="47"/>
    <n v="38"/>
    <x v="1016"/>
    <n v="875.14"/>
    <n v="0.49"/>
    <x v="2"/>
    <x v="9"/>
    <x v="1"/>
    <n v="47"/>
    <n v="23.03"/>
    <n v="23.97"/>
    <x v="1"/>
  </r>
  <r>
    <x v="0"/>
    <n v="1185732"/>
    <x v="442"/>
    <x v="0"/>
    <x v="4"/>
    <s v="Philadelphia"/>
    <x v="2"/>
    <n v="36"/>
    <n v="51"/>
    <x v="1127"/>
    <n v="991.44"/>
    <n v="0.54"/>
    <x v="2"/>
    <x v="9"/>
    <x v="1"/>
    <n v="36"/>
    <n v="19.440000000000001"/>
    <n v="16.559999999999999"/>
    <x v="1"/>
  </r>
  <r>
    <x v="0"/>
    <n v="1185732"/>
    <x v="443"/>
    <x v="0"/>
    <x v="4"/>
    <s v="Philadelphia"/>
    <x v="3"/>
    <n v="43"/>
    <n v="8"/>
    <x v="1130"/>
    <n v="175.44"/>
    <n v="0.51"/>
    <x v="2"/>
    <x v="9"/>
    <x v="1"/>
    <n v="43"/>
    <n v="21.93"/>
    <n v="21.07"/>
    <x v="1"/>
  </r>
  <r>
    <x v="0"/>
    <n v="1185732"/>
    <x v="444"/>
    <x v="0"/>
    <x v="4"/>
    <s v="Philadelphia"/>
    <x v="4"/>
    <n v="58"/>
    <n v="20"/>
    <x v="1131"/>
    <n v="464"/>
    <n v="0.4"/>
    <x v="2"/>
    <x v="9"/>
    <x v="1"/>
    <n v="58"/>
    <n v="23.2"/>
    <n v="34.799999999999997"/>
    <x v="1"/>
  </r>
  <r>
    <x v="0"/>
    <n v="1185732"/>
    <x v="445"/>
    <x v="0"/>
    <x v="4"/>
    <s v="Philadelphia"/>
    <x v="5"/>
    <n v="47"/>
    <n v="44"/>
    <x v="1132"/>
    <n v="723.8"/>
    <n v="0.35"/>
    <x v="2"/>
    <x v="9"/>
    <x v="1"/>
    <n v="47"/>
    <n v="16.45"/>
    <n v="30.55"/>
    <x v="1"/>
  </r>
  <r>
    <x v="0"/>
    <n v="1185732"/>
    <x v="446"/>
    <x v="0"/>
    <x v="4"/>
    <s v="Philadelphia"/>
    <x v="0"/>
    <n v="46"/>
    <n v="122"/>
    <x v="1133"/>
    <n v="3535.56"/>
    <n v="0.63"/>
    <x v="2"/>
    <x v="9"/>
    <x v="1"/>
    <n v="46"/>
    <n v="28.98"/>
    <n v="17.02"/>
    <x v="1"/>
  </r>
  <r>
    <x v="0"/>
    <n v="1185732"/>
    <x v="447"/>
    <x v="0"/>
    <x v="4"/>
    <s v="Philadelphia"/>
    <x v="1"/>
    <n v="45"/>
    <n v="45"/>
    <x v="1134"/>
    <n v="850.5"/>
    <n v="0.42"/>
    <x v="2"/>
    <x v="9"/>
    <x v="1"/>
    <n v="45"/>
    <n v="18.899999999999999"/>
    <n v="26.1"/>
    <x v="1"/>
  </r>
  <r>
    <x v="0"/>
    <n v="1185732"/>
    <x v="448"/>
    <x v="0"/>
    <x v="4"/>
    <s v="Philadelphia"/>
    <x v="2"/>
    <n v="38"/>
    <n v="38"/>
    <x v="1135"/>
    <n v="664.2399999999999"/>
    <n v="0.45999999999999996"/>
    <x v="2"/>
    <x v="9"/>
    <x v="1"/>
    <n v="38"/>
    <n v="17.479999999999997"/>
    <n v="20.520000000000003"/>
    <x v="1"/>
  </r>
  <r>
    <x v="0"/>
    <n v="1185732"/>
    <x v="449"/>
    <x v="0"/>
    <x v="4"/>
    <s v="Philadelphia"/>
    <x v="3"/>
    <n v="42"/>
    <n v="20"/>
    <x v="1136"/>
    <n v="386.4"/>
    <n v="0.45999999999999996"/>
    <x v="2"/>
    <x v="9"/>
    <x v="1"/>
    <n v="42"/>
    <n v="19.32"/>
    <n v="22.68"/>
    <x v="1"/>
  </r>
  <r>
    <x v="0"/>
    <n v="1185732"/>
    <x v="450"/>
    <x v="0"/>
    <x v="4"/>
    <s v="Philadelphia"/>
    <x v="4"/>
    <n v="55"/>
    <n v="22"/>
    <x v="1137"/>
    <n v="508.2"/>
    <n v="0.42"/>
    <x v="2"/>
    <x v="9"/>
    <x v="1"/>
    <n v="55"/>
    <n v="23.099999999999998"/>
    <n v="31.9"/>
    <x v="1"/>
  </r>
  <r>
    <x v="0"/>
    <n v="1185732"/>
    <x v="451"/>
    <x v="0"/>
    <x v="4"/>
    <s v="Philadelphia"/>
    <x v="5"/>
    <n v="48"/>
    <n v="54"/>
    <x v="1138"/>
    <n v="933.12"/>
    <n v="0.36"/>
    <x v="2"/>
    <x v="9"/>
    <x v="1"/>
    <n v="48"/>
    <n v="17.28"/>
    <n v="30.720000000000002"/>
    <x v="1"/>
  </r>
  <r>
    <x v="0"/>
    <n v="1185732"/>
    <x v="452"/>
    <x v="0"/>
    <x v="4"/>
    <s v="Philadelphia"/>
    <x v="0"/>
    <n v="58"/>
    <n v="136"/>
    <x v="1139"/>
    <n v="4969.4399999999996"/>
    <n v="0.63"/>
    <x v="2"/>
    <x v="9"/>
    <x v="1"/>
    <n v="58"/>
    <n v="36.54"/>
    <n v="21.460000000000004"/>
    <x v="1"/>
  </r>
  <r>
    <x v="0"/>
    <n v="1185732"/>
    <x v="453"/>
    <x v="0"/>
    <x v="4"/>
    <s v="Philadelphia"/>
    <x v="1"/>
    <n v="54"/>
    <n v="53"/>
    <x v="1008"/>
    <n v="1144.8"/>
    <n v="0.4"/>
    <x v="2"/>
    <x v="9"/>
    <x v="1"/>
    <n v="54"/>
    <n v="21.599999999999998"/>
    <n v="32.4"/>
    <x v="1"/>
  </r>
  <r>
    <x v="0"/>
    <n v="1185732"/>
    <x v="454"/>
    <x v="0"/>
    <x v="4"/>
    <s v="Philadelphia"/>
    <x v="2"/>
    <n v="52"/>
    <n v="42"/>
    <x v="1140"/>
    <n v="1004.6399999999999"/>
    <n v="0.45999999999999996"/>
    <x v="2"/>
    <x v="9"/>
    <x v="1"/>
    <n v="52"/>
    <n v="23.919999999999998"/>
    <n v="28.080000000000002"/>
    <x v="1"/>
  </r>
  <r>
    <x v="0"/>
    <n v="1185732"/>
    <x v="455"/>
    <x v="0"/>
    <x v="4"/>
    <s v="Philadelphia"/>
    <x v="3"/>
    <n v="51"/>
    <n v="29"/>
    <x v="1141"/>
    <n v="695.13"/>
    <n v="0.47"/>
    <x v="2"/>
    <x v="9"/>
    <x v="1"/>
    <n v="51"/>
    <n v="23.97"/>
    <n v="27.03"/>
    <x v="1"/>
  </r>
  <r>
    <x v="0"/>
    <n v="1185732"/>
    <x v="456"/>
    <x v="0"/>
    <x v="4"/>
    <s v="Philadelphia"/>
    <x v="4"/>
    <n v="59"/>
    <n v="31"/>
    <x v="1142"/>
    <n v="768.18"/>
    <n v="0.42"/>
    <x v="2"/>
    <x v="9"/>
    <x v="1"/>
    <n v="59"/>
    <n v="24.779999999999998"/>
    <n v="34.220000000000006"/>
    <x v="1"/>
  </r>
  <r>
    <x v="0"/>
    <n v="1185732"/>
    <x v="457"/>
    <x v="0"/>
    <x v="4"/>
    <s v="Philadelphia"/>
    <x v="5"/>
    <n v="64"/>
    <n v="63"/>
    <x v="1012"/>
    <n v="1814.3999999999999"/>
    <n v="0.44999999999999996"/>
    <x v="2"/>
    <x v="9"/>
    <x v="1"/>
    <n v="64"/>
    <n v="28.799999999999997"/>
    <n v="35.200000000000003"/>
    <x v="1"/>
  </r>
  <r>
    <x v="0"/>
    <n v="1185732"/>
    <x v="458"/>
    <x v="0"/>
    <x v="4"/>
    <s v="Philadelphia"/>
    <x v="0"/>
    <n v="64"/>
    <n v="135"/>
    <x v="1143"/>
    <n v="5616"/>
    <n v="0.65"/>
    <x v="2"/>
    <x v="9"/>
    <x v="1"/>
    <n v="64"/>
    <n v="41.6"/>
    <n v="22.4"/>
    <x v="1"/>
  </r>
  <r>
    <x v="0"/>
    <n v="1185732"/>
    <x v="459"/>
    <x v="0"/>
    <x v="4"/>
    <s v="Philadelphia"/>
    <x v="1"/>
    <n v="59"/>
    <n v="70"/>
    <x v="1144"/>
    <n v="1899.8"/>
    <n v="0.45999999999999996"/>
    <x v="2"/>
    <x v="9"/>
    <x v="1"/>
    <n v="59"/>
    <n v="27.14"/>
    <n v="31.859999999999996"/>
    <x v="1"/>
  </r>
  <r>
    <x v="0"/>
    <n v="1185732"/>
    <x v="460"/>
    <x v="0"/>
    <x v="4"/>
    <s v="Philadelphia"/>
    <x v="2"/>
    <n v="52"/>
    <n v="44"/>
    <x v="1145"/>
    <n v="1144"/>
    <n v="0.5"/>
    <x v="2"/>
    <x v="9"/>
    <x v="1"/>
    <n v="52"/>
    <n v="26"/>
    <n v="26"/>
    <x v="1"/>
  </r>
  <r>
    <x v="0"/>
    <n v="1185732"/>
    <x v="461"/>
    <x v="0"/>
    <x v="4"/>
    <s v="Philadelphia"/>
    <x v="3"/>
    <n v="52"/>
    <n v="39"/>
    <x v="1146"/>
    <n v="1074.8400000000001"/>
    <n v="0.53"/>
    <x v="2"/>
    <x v="9"/>
    <x v="1"/>
    <n v="52"/>
    <n v="27.560000000000002"/>
    <n v="24.439999999999998"/>
    <x v="1"/>
  </r>
  <r>
    <x v="0"/>
    <n v="1185732"/>
    <x v="462"/>
    <x v="0"/>
    <x v="4"/>
    <s v="Philadelphia"/>
    <x v="4"/>
    <n v="60"/>
    <n v="45"/>
    <x v="1147"/>
    <n v="1242"/>
    <n v="0.45999999999999996"/>
    <x v="2"/>
    <x v="9"/>
    <x v="1"/>
    <n v="60"/>
    <n v="27.6"/>
    <n v="32.4"/>
    <x v="1"/>
  </r>
  <r>
    <x v="0"/>
    <n v="1185732"/>
    <x v="463"/>
    <x v="0"/>
    <x v="4"/>
    <s v="Philadelphia"/>
    <x v="5"/>
    <n v="65"/>
    <n v="81"/>
    <x v="1148"/>
    <n v="2211.2999999999997"/>
    <n v="0.42"/>
    <x v="2"/>
    <x v="9"/>
    <x v="1"/>
    <n v="65"/>
    <n v="27.299999999999997"/>
    <n v="37.700000000000003"/>
    <x v="1"/>
  </r>
  <r>
    <x v="0"/>
    <n v="1185732"/>
    <x v="464"/>
    <x v="0"/>
    <x v="4"/>
    <s v="Philadelphia"/>
    <x v="0"/>
    <n v="60"/>
    <n v="145"/>
    <x v="1149"/>
    <n v="5829"/>
    <n v="0.67"/>
    <x v="2"/>
    <x v="9"/>
    <x v="1"/>
    <n v="60"/>
    <n v="40.200000000000003"/>
    <n v="19.8"/>
    <x v="1"/>
  </r>
  <r>
    <x v="0"/>
    <n v="1185732"/>
    <x v="465"/>
    <x v="0"/>
    <x v="4"/>
    <s v="Philadelphia"/>
    <x v="1"/>
    <n v="55"/>
    <n v="90"/>
    <x v="1150"/>
    <n v="2475"/>
    <n v="0.5"/>
    <x v="2"/>
    <x v="9"/>
    <x v="1"/>
    <n v="55"/>
    <n v="27.5"/>
    <n v="27.5"/>
    <x v="1"/>
  </r>
  <r>
    <x v="0"/>
    <n v="1185732"/>
    <x v="466"/>
    <x v="0"/>
    <x v="4"/>
    <s v="Philadelphia"/>
    <x v="2"/>
    <n v="51"/>
    <n v="59"/>
    <x v="1151"/>
    <n v="1504.5"/>
    <n v="0.5"/>
    <x v="2"/>
    <x v="9"/>
    <x v="1"/>
    <n v="51"/>
    <n v="25.5"/>
    <n v="25.5"/>
    <x v="1"/>
  </r>
  <r>
    <x v="0"/>
    <n v="1185732"/>
    <x v="467"/>
    <x v="0"/>
    <x v="4"/>
    <s v="Philadelphia"/>
    <x v="3"/>
    <n v="51"/>
    <n v="44"/>
    <x v="1152"/>
    <n v="1189.3200000000002"/>
    <n v="0.53"/>
    <x v="2"/>
    <x v="9"/>
    <x v="1"/>
    <n v="51"/>
    <n v="27.030000000000005"/>
    <n v="23.969999999999995"/>
    <x v="1"/>
  </r>
  <r>
    <x v="0"/>
    <n v="1185732"/>
    <x v="468"/>
    <x v="0"/>
    <x v="4"/>
    <s v="Philadelphia"/>
    <x v="4"/>
    <n v="64"/>
    <n v="60"/>
    <x v="1153"/>
    <n v="1843.1999999999998"/>
    <n v="0.48"/>
    <x v="2"/>
    <x v="10"/>
    <x v="1"/>
    <n v="64"/>
    <n v="30.719999999999995"/>
    <n v="33.28"/>
    <x v="1"/>
  </r>
  <r>
    <x v="0"/>
    <n v="1185732"/>
    <x v="469"/>
    <x v="0"/>
    <x v="4"/>
    <s v="Philadelphia"/>
    <x v="5"/>
    <n v="64"/>
    <n v="98"/>
    <x v="1154"/>
    <n v="2634.24"/>
    <n v="0.42"/>
    <x v="2"/>
    <x v="10"/>
    <x v="1"/>
    <n v="64"/>
    <n v="26.88"/>
    <n v="37.120000000000005"/>
    <x v="1"/>
  </r>
  <r>
    <x v="0"/>
    <n v="1185732"/>
    <x v="470"/>
    <x v="0"/>
    <x v="4"/>
    <s v="Philadelphia"/>
    <x v="0"/>
    <n v="60"/>
    <n v="158"/>
    <x v="1155"/>
    <n v="6256.8"/>
    <n v="0.66"/>
    <x v="2"/>
    <x v="10"/>
    <x v="1"/>
    <n v="60"/>
    <n v="39.6"/>
    <n v="20.399999999999999"/>
    <x v="1"/>
  </r>
  <r>
    <x v="0"/>
    <n v="1185732"/>
    <x v="471"/>
    <x v="0"/>
    <x v="4"/>
    <s v="Philadelphia"/>
    <x v="1"/>
    <n v="54"/>
    <n v="75"/>
    <x v="1156"/>
    <n v="1903.5"/>
    <n v="0.47"/>
    <x v="2"/>
    <x v="10"/>
    <x v="1"/>
    <n v="54"/>
    <n v="25.38"/>
    <n v="28.62"/>
    <x v="1"/>
  </r>
  <r>
    <x v="0"/>
    <n v="1185732"/>
    <x v="472"/>
    <x v="0"/>
    <x v="4"/>
    <s v="Philadelphia"/>
    <x v="2"/>
    <n v="54"/>
    <n v="61"/>
    <x v="1157"/>
    <n v="1811.6999999999998"/>
    <n v="0.54999999999999993"/>
    <x v="2"/>
    <x v="10"/>
    <x v="1"/>
    <n v="54"/>
    <n v="29.699999999999996"/>
    <n v="24.300000000000004"/>
    <x v="1"/>
  </r>
  <r>
    <x v="0"/>
    <n v="1185732"/>
    <x v="473"/>
    <x v="0"/>
    <x v="4"/>
    <s v="Philadelphia"/>
    <x v="3"/>
    <n v="53"/>
    <n v="58"/>
    <x v="1158"/>
    <n v="1659.96"/>
    <n v="0.54"/>
    <x v="2"/>
    <x v="10"/>
    <x v="1"/>
    <n v="53"/>
    <n v="28.62"/>
    <n v="24.38"/>
    <x v="1"/>
  </r>
  <r>
    <x v="0"/>
    <n v="1185732"/>
    <x v="474"/>
    <x v="0"/>
    <x v="4"/>
    <s v="Philadelphia"/>
    <x v="4"/>
    <n v="61"/>
    <n v="46"/>
    <x v="1159"/>
    <n v="1290.76"/>
    <n v="0.45999999999999996"/>
    <x v="2"/>
    <x v="10"/>
    <x v="1"/>
    <n v="61"/>
    <n v="28.06"/>
    <n v="32.94"/>
    <x v="1"/>
  </r>
  <r>
    <x v="0"/>
    <n v="1185732"/>
    <x v="475"/>
    <x v="0"/>
    <x v="4"/>
    <s v="Philadelphia"/>
    <x v="5"/>
    <n v="64"/>
    <n v="95"/>
    <x v="1160"/>
    <n v="2614.4"/>
    <n v="0.43"/>
    <x v="2"/>
    <x v="10"/>
    <x v="1"/>
    <n v="64"/>
    <n v="27.52"/>
    <n v="36.479999999999997"/>
    <x v="1"/>
  </r>
  <r>
    <x v="0"/>
    <n v="1185732"/>
    <x v="476"/>
    <x v="0"/>
    <x v="4"/>
    <s v="Philadelphia"/>
    <x v="0"/>
    <n v="62"/>
    <n v="143"/>
    <x v="1161"/>
    <n v="5319.5999999999995"/>
    <n v="0.6"/>
    <x v="2"/>
    <x v="10"/>
    <x v="1"/>
    <n v="62"/>
    <n v="37.199999999999996"/>
    <n v="24.800000000000004"/>
    <x v="1"/>
  </r>
  <r>
    <x v="0"/>
    <n v="1185732"/>
    <x v="477"/>
    <x v="0"/>
    <x v="4"/>
    <s v="Philadelphia"/>
    <x v="1"/>
    <n v="48"/>
    <n v="80"/>
    <x v="1153"/>
    <n v="1536"/>
    <n v="0.4"/>
    <x v="2"/>
    <x v="10"/>
    <x v="1"/>
    <n v="48"/>
    <n v="19.2"/>
    <n v="28.8"/>
    <x v="1"/>
  </r>
  <r>
    <x v="0"/>
    <n v="1185732"/>
    <x v="478"/>
    <x v="0"/>
    <x v="4"/>
    <s v="Philadelphia"/>
    <x v="2"/>
    <n v="41"/>
    <n v="50"/>
    <x v="1162"/>
    <n v="922.49999999999989"/>
    <n v="0.44999999999999996"/>
    <x v="2"/>
    <x v="10"/>
    <x v="1"/>
    <n v="41"/>
    <n v="18.45"/>
    <n v="22.55"/>
    <x v="1"/>
  </r>
  <r>
    <x v="0"/>
    <n v="1185732"/>
    <x v="479"/>
    <x v="0"/>
    <x v="4"/>
    <s v="Philadelphia"/>
    <x v="3"/>
    <n v="41"/>
    <n v="53"/>
    <x v="1163"/>
    <n v="1021.31"/>
    <n v="0.47"/>
    <x v="2"/>
    <x v="10"/>
    <x v="1"/>
    <n v="41"/>
    <n v="19.27"/>
    <n v="21.73"/>
    <x v="1"/>
  </r>
  <r>
    <x v="0"/>
    <n v="1185732"/>
    <x v="480"/>
    <x v="0"/>
    <x v="4"/>
    <s v="Philadelphia"/>
    <x v="4"/>
    <n v="50"/>
    <n v="36"/>
    <x v="1164"/>
    <n v="809.99999999999989"/>
    <n v="0.44999999999999996"/>
    <x v="2"/>
    <x v="10"/>
    <x v="1"/>
    <n v="50"/>
    <n v="22.499999999999996"/>
    <n v="27.500000000000004"/>
    <x v="1"/>
  </r>
  <r>
    <x v="0"/>
    <n v="1185732"/>
    <x v="481"/>
    <x v="0"/>
    <x v="4"/>
    <s v="Philadelphia"/>
    <x v="5"/>
    <n v="55"/>
    <n v="61"/>
    <x v="1165"/>
    <n v="1342"/>
    <n v="0.4"/>
    <x v="2"/>
    <x v="10"/>
    <x v="1"/>
    <n v="55"/>
    <n v="22"/>
    <n v="33"/>
    <x v="1"/>
  </r>
  <r>
    <x v="0"/>
    <n v="1185732"/>
    <x v="482"/>
    <x v="0"/>
    <x v="4"/>
    <s v="Philadelphia"/>
    <x v="0"/>
    <n v="55"/>
    <n v="104"/>
    <x v="1166"/>
    <n v="3546.4"/>
    <n v="0.62"/>
    <x v="2"/>
    <x v="10"/>
    <x v="1"/>
    <n v="55"/>
    <n v="34.1"/>
    <n v="20.9"/>
    <x v="1"/>
  </r>
  <r>
    <x v="0"/>
    <n v="1185732"/>
    <x v="483"/>
    <x v="0"/>
    <x v="4"/>
    <s v="Philadelphia"/>
    <x v="1"/>
    <n v="47"/>
    <n v="63"/>
    <x v="1167"/>
    <n v="1243.6199999999999"/>
    <n v="0.42"/>
    <x v="2"/>
    <x v="10"/>
    <x v="1"/>
    <n v="47"/>
    <n v="19.739999999999998"/>
    <n v="27.26"/>
    <x v="1"/>
  </r>
  <r>
    <x v="0"/>
    <n v="1185732"/>
    <x v="484"/>
    <x v="0"/>
    <x v="4"/>
    <s v="Philadelphia"/>
    <x v="2"/>
    <n v="48"/>
    <n v="34"/>
    <x v="1168"/>
    <n v="734.4"/>
    <n v="0.44999999999999996"/>
    <x v="2"/>
    <x v="10"/>
    <x v="1"/>
    <n v="48"/>
    <n v="21.599999999999998"/>
    <n v="26.400000000000002"/>
    <x v="1"/>
  </r>
  <r>
    <x v="0"/>
    <n v="1185732"/>
    <x v="485"/>
    <x v="0"/>
    <x v="4"/>
    <s v="Philadelphia"/>
    <x v="3"/>
    <n v="48"/>
    <n v="29"/>
    <x v="1169"/>
    <n v="626.4"/>
    <n v="0.44999999999999996"/>
    <x v="2"/>
    <x v="10"/>
    <x v="1"/>
    <n v="48"/>
    <n v="21.599999999999998"/>
    <n v="26.400000000000002"/>
    <x v="1"/>
  </r>
  <r>
    <x v="0"/>
    <n v="1185732"/>
    <x v="486"/>
    <x v="0"/>
    <x v="4"/>
    <s v="Philadelphia"/>
    <x v="4"/>
    <n v="56"/>
    <n v="27"/>
    <x v="1005"/>
    <n v="650.16"/>
    <n v="0.43"/>
    <x v="2"/>
    <x v="10"/>
    <x v="1"/>
    <n v="56"/>
    <n v="24.08"/>
    <n v="31.92"/>
    <x v="1"/>
  </r>
  <r>
    <x v="0"/>
    <n v="1185732"/>
    <x v="487"/>
    <x v="0"/>
    <x v="4"/>
    <s v="Philadelphia"/>
    <x v="5"/>
    <n v="60"/>
    <n v="63"/>
    <x v="1053"/>
    <n v="1474.2"/>
    <n v="0.39"/>
    <x v="2"/>
    <x v="10"/>
    <x v="1"/>
    <n v="60"/>
    <n v="23.400000000000002"/>
    <n v="36.6"/>
    <x v="1"/>
  </r>
  <r>
    <x v="0"/>
    <n v="1185732"/>
    <x v="488"/>
    <x v="0"/>
    <x v="4"/>
    <s v="Philadelphia"/>
    <x v="0"/>
    <n v="66"/>
    <n v="113"/>
    <x v="1170"/>
    <n v="4847.7"/>
    <n v="0.65"/>
    <x v="2"/>
    <x v="10"/>
    <x v="1"/>
    <n v="66"/>
    <n v="42.9"/>
    <n v="23.1"/>
    <x v="1"/>
  </r>
  <r>
    <x v="0"/>
    <n v="1185732"/>
    <x v="489"/>
    <x v="0"/>
    <x v="4"/>
    <s v="Philadelphia"/>
    <x v="1"/>
    <n v="55"/>
    <n v="60"/>
    <x v="1171"/>
    <n v="1551"/>
    <n v="0.47"/>
    <x v="2"/>
    <x v="10"/>
    <x v="1"/>
    <n v="55"/>
    <n v="25.85"/>
    <n v="29.15"/>
    <x v="1"/>
  </r>
  <r>
    <x v="0"/>
    <n v="1185732"/>
    <x v="490"/>
    <x v="0"/>
    <x v="4"/>
    <s v="Philadelphia"/>
    <x v="2"/>
    <n v="55"/>
    <n v="55"/>
    <x v="1172"/>
    <n v="1603.25"/>
    <n v="0.53"/>
    <x v="2"/>
    <x v="10"/>
    <x v="1"/>
    <n v="55"/>
    <n v="29.15"/>
    <n v="25.85"/>
    <x v="1"/>
  </r>
  <r>
    <x v="0"/>
    <n v="1185732"/>
    <x v="491"/>
    <x v="0"/>
    <x v="4"/>
    <s v="Philadelphia"/>
    <x v="3"/>
    <n v="56"/>
    <n v="44"/>
    <x v="1173"/>
    <n v="1256.6400000000001"/>
    <n v="0.51"/>
    <x v="2"/>
    <x v="10"/>
    <x v="1"/>
    <n v="56"/>
    <n v="28.560000000000002"/>
    <n v="27.439999999999998"/>
    <x v="1"/>
  </r>
  <r>
    <x v="0"/>
    <n v="1185732"/>
    <x v="492"/>
    <x v="0"/>
    <x v="4"/>
    <s v="Philadelphia"/>
    <x v="4"/>
    <n v="64"/>
    <n v="42"/>
    <x v="1174"/>
    <n v="1290.24"/>
    <n v="0.48"/>
    <x v="2"/>
    <x v="10"/>
    <x v="1"/>
    <n v="64"/>
    <n v="30.72"/>
    <n v="33.28"/>
    <x v="1"/>
  </r>
  <r>
    <x v="0"/>
    <n v="1185732"/>
    <x v="493"/>
    <x v="0"/>
    <x v="4"/>
    <s v="Philadelphia"/>
    <x v="5"/>
    <n v="71"/>
    <n v="65"/>
    <x v="1175"/>
    <n v="2030.6"/>
    <n v="0.44"/>
    <x v="2"/>
    <x v="10"/>
    <x v="1"/>
    <n v="71"/>
    <n v="31.24"/>
    <n v="39.76"/>
    <x v="1"/>
  </r>
  <r>
    <x v="0"/>
    <n v="1185732"/>
    <x v="494"/>
    <x v="0"/>
    <x v="4"/>
    <s v="Philadelphia"/>
    <x v="0"/>
    <n v="67"/>
    <n v="124"/>
    <x v="1176"/>
    <n v="5732.52"/>
    <n v="0.69000000000000006"/>
    <x v="2"/>
    <x v="10"/>
    <x v="1"/>
    <n v="67"/>
    <n v="46.230000000000004"/>
    <n v="20.769999999999996"/>
    <x v="1"/>
  </r>
  <r>
    <x v="0"/>
    <n v="1185732"/>
    <x v="495"/>
    <x v="0"/>
    <x v="4"/>
    <s v="Philadelphia"/>
    <x v="1"/>
    <n v="55"/>
    <n v="69"/>
    <x v="1177"/>
    <n v="1707.7499999999998"/>
    <n v="0.44999999999999996"/>
    <x v="2"/>
    <x v="10"/>
    <x v="1"/>
    <n v="55"/>
    <n v="24.749999999999996"/>
    <n v="30.25"/>
    <x v="1"/>
  </r>
  <r>
    <x v="0"/>
    <n v="1185732"/>
    <x v="496"/>
    <x v="0"/>
    <x v="4"/>
    <s v="Philadelphia"/>
    <x v="2"/>
    <n v="55"/>
    <n v="65"/>
    <x v="1178"/>
    <n v="1894.75"/>
    <n v="0.53"/>
    <x v="2"/>
    <x v="10"/>
    <x v="1"/>
    <n v="55"/>
    <n v="29.15"/>
    <n v="25.85"/>
    <x v="1"/>
  </r>
  <r>
    <x v="0"/>
    <n v="1185732"/>
    <x v="497"/>
    <x v="0"/>
    <x v="4"/>
    <s v="Philadelphia"/>
    <x v="3"/>
    <n v="57"/>
    <n v="53"/>
    <x v="1179"/>
    <n v="1601.13"/>
    <n v="0.53"/>
    <x v="2"/>
    <x v="10"/>
    <x v="1"/>
    <n v="57"/>
    <n v="30.21"/>
    <n v="26.79"/>
    <x v="1"/>
  </r>
  <r>
    <x v="0"/>
    <n v="1185732"/>
    <x v="498"/>
    <x v="0"/>
    <x v="4"/>
    <s v="Philadelphia"/>
    <x v="4"/>
    <n v="63"/>
    <n v="47"/>
    <x v="1167"/>
    <n v="1362.06"/>
    <n v="0.45999999999999996"/>
    <x v="2"/>
    <x v="10"/>
    <x v="1"/>
    <n v="63"/>
    <n v="28.98"/>
    <n v="34.020000000000003"/>
    <x v="1"/>
  </r>
  <r>
    <x v="0"/>
    <n v="1185732"/>
    <x v="0"/>
    <x v="0"/>
    <x v="4"/>
    <s v="Philadelphia"/>
    <x v="5"/>
    <n v="68"/>
    <n v="83"/>
    <x v="1180"/>
    <n v="2426.92"/>
    <n v="0.43"/>
    <x v="2"/>
    <x v="0"/>
    <x v="0"/>
    <n v="68"/>
    <n v="29.240000000000002"/>
    <n v="38.76"/>
    <x v="1"/>
  </r>
  <r>
    <x v="3"/>
    <n v="1128299"/>
    <x v="1"/>
    <x v="0"/>
    <x v="4"/>
    <s v="Philadelphia"/>
    <x v="0"/>
    <n v="32"/>
    <n v="122"/>
    <x v="1181"/>
    <n v="1991.04"/>
    <n v="0.51"/>
    <x v="2"/>
    <x v="0"/>
    <x v="0"/>
    <n v="32"/>
    <n v="16.32"/>
    <n v="15.68"/>
    <x v="1"/>
  </r>
  <r>
    <x v="3"/>
    <n v="1128299"/>
    <x v="2"/>
    <x v="0"/>
    <x v="4"/>
    <s v="Philadelphia"/>
    <x v="1"/>
    <n v="44"/>
    <n v="117"/>
    <x v="1182"/>
    <n v="1904.76"/>
    <n v="0.37"/>
    <x v="2"/>
    <x v="0"/>
    <x v="0"/>
    <n v="44"/>
    <n v="16.28"/>
    <n v="27.72"/>
    <x v="1"/>
  </r>
  <r>
    <x v="3"/>
    <n v="1128299"/>
    <x v="3"/>
    <x v="0"/>
    <x v="4"/>
    <s v="Philadelphia"/>
    <x v="2"/>
    <n v="41"/>
    <n v="117"/>
    <x v="1183"/>
    <n v="2590.38"/>
    <n v="0.54"/>
    <x v="2"/>
    <x v="0"/>
    <x v="0"/>
    <n v="41"/>
    <n v="22.14"/>
    <n v="18.86"/>
    <x v="1"/>
  </r>
  <r>
    <x v="3"/>
    <n v="1128299"/>
    <x v="4"/>
    <x v="0"/>
    <x v="4"/>
    <s v="Philadelphia"/>
    <x v="3"/>
    <n v="43"/>
    <n v="87"/>
    <x v="1184"/>
    <n v="1870.5"/>
    <n v="0.5"/>
    <x v="2"/>
    <x v="0"/>
    <x v="0"/>
    <n v="43"/>
    <n v="21.5"/>
    <n v="21.5"/>
    <x v="1"/>
  </r>
  <r>
    <x v="3"/>
    <n v="1128299"/>
    <x v="5"/>
    <x v="2"/>
    <x v="5"/>
    <s v="Las Vegas"/>
    <x v="4"/>
    <n v="47"/>
    <n v="70"/>
    <x v="1185"/>
    <n v="2138.5"/>
    <n v="0.65"/>
    <x v="2"/>
    <x v="0"/>
    <x v="0"/>
    <n v="47"/>
    <n v="30.55"/>
    <n v="16.45"/>
    <x v="1"/>
  </r>
  <r>
    <x v="3"/>
    <n v="1128299"/>
    <x v="6"/>
    <x v="2"/>
    <x v="5"/>
    <s v="Las Vegas"/>
    <x v="5"/>
    <n v="41"/>
    <n v="128"/>
    <x v="1186"/>
    <n v="1574.4000000000003"/>
    <n v="0.30000000000000004"/>
    <x v="2"/>
    <x v="0"/>
    <x v="0"/>
    <n v="41"/>
    <n v="12.300000000000002"/>
    <n v="28.699999999999996"/>
    <x v="1"/>
  </r>
  <r>
    <x v="3"/>
    <n v="1128299"/>
    <x v="7"/>
    <x v="2"/>
    <x v="5"/>
    <s v="Las Vegas"/>
    <x v="0"/>
    <n v="34"/>
    <n v="158"/>
    <x v="1187"/>
    <n v="2686"/>
    <n v="0.5"/>
    <x v="2"/>
    <x v="0"/>
    <x v="0"/>
    <n v="34"/>
    <n v="17"/>
    <n v="17"/>
    <x v="1"/>
  </r>
  <r>
    <x v="3"/>
    <n v="1128299"/>
    <x v="499"/>
    <x v="2"/>
    <x v="5"/>
    <s v="Las Vegas"/>
    <x v="1"/>
    <n v="43"/>
    <n v="128"/>
    <x v="1188"/>
    <n v="2201.6"/>
    <n v="0.4"/>
    <x v="2"/>
    <x v="0"/>
    <x v="0"/>
    <n v="43"/>
    <n v="17.2"/>
    <n v="25.8"/>
    <x v="1"/>
  </r>
  <r>
    <x v="3"/>
    <n v="1128299"/>
    <x v="500"/>
    <x v="2"/>
    <x v="5"/>
    <s v="Las Vegas"/>
    <x v="2"/>
    <n v="41"/>
    <n v="119"/>
    <x v="1189"/>
    <n v="2585.8700000000003"/>
    <n v="0.53"/>
    <x v="2"/>
    <x v="0"/>
    <x v="0"/>
    <n v="41"/>
    <n v="21.730000000000004"/>
    <n v="19.269999999999996"/>
    <x v="1"/>
  </r>
  <r>
    <x v="3"/>
    <n v="1128299"/>
    <x v="501"/>
    <x v="2"/>
    <x v="5"/>
    <s v="Las Vegas"/>
    <x v="3"/>
    <n v="44"/>
    <n v="74"/>
    <x v="1190"/>
    <n v="1497.76"/>
    <n v="0.45999999999999996"/>
    <x v="2"/>
    <x v="0"/>
    <x v="0"/>
    <n v="44"/>
    <n v="20.239999999999998"/>
    <n v="23.76"/>
    <x v="1"/>
  </r>
  <r>
    <x v="3"/>
    <n v="1128299"/>
    <x v="502"/>
    <x v="2"/>
    <x v="5"/>
    <s v="Las Vegas"/>
    <x v="4"/>
    <n v="46"/>
    <n v="52"/>
    <x v="1191"/>
    <n v="1674.4"/>
    <n v="0.70000000000000007"/>
    <x v="2"/>
    <x v="0"/>
    <x v="0"/>
    <n v="46"/>
    <n v="32.200000000000003"/>
    <n v="13.799999999999999"/>
    <x v="1"/>
  </r>
  <r>
    <x v="3"/>
    <n v="1128299"/>
    <x v="503"/>
    <x v="2"/>
    <x v="5"/>
    <s v="Las Vegas"/>
    <x v="5"/>
    <n v="41"/>
    <n v="116"/>
    <x v="1192"/>
    <n v="1617.0400000000002"/>
    <n v="0.34"/>
    <x v="2"/>
    <x v="0"/>
    <x v="0"/>
    <n v="41"/>
    <n v="13.940000000000001"/>
    <n v="27.06"/>
    <x v="1"/>
  </r>
  <r>
    <x v="3"/>
    <n v="1128299"/>
    <x v="504"/>
    <x v="2"/>
    <x v="5"/>
    <s v="Las Vegas"/>
    <x v="0"/>
    <n v="43"/>
    <n v="160"/>
    <x v="1193"/>
    <n v="3784.0000000000005"/>
    <n v="0.55000000000000004"/>
    <x v="2"/>
    <x v="0"/>
    <x v="0"/>
    <n v="43"/>
    <n v="23.650000000000002"/>
    <n v="19.349999999999998"/>
    <x v="1"/>
  </r>
  <r>
    <x v="3"/>
    <n v="1128299"/>
    <x v="505"/>
    <x v="2"/>
    <x v="5"/>
    <s v="Las Vegas"/>
    <x v="1"/>
    <n v="50"/>
    <n v="120"/>
    <x v="1194"/>
    <n v="2400"/>
    <n v="0.4"/>
    <x v="2"/>
    <x v="0"/>
    <x v="0"/>
    <n v="50"/>
    <n v="20"/>
    <n v="30"/>
    <x v="1"/>
  </r>
  <r>
    <x v="3"/>
    <n v="1128299"/>
    <x v="506"/>
    <x v="2"/>
    <x v="5"/>
    <s v="Las Vegas"/>
    <x v="2"/>
    <n v="52"/>
    <n v="104"/>
    <x v="1195"/>
    <n v="2866.2400000000002"/>
    <n v="0.53"/>
    <x v="2"/>
    <x v="0"/>
    <x v="0"/>
    <n v="52"/>
    <n v="27.560000000000002"/>
    <n v="24.439999999999998"/>
    <x v="1"/>
  </r>
  <r>
    <x v="3"/>
    <n v="1128299"/>
    <x v="507"/>
    <x v="2"/>
    <x v="5"/>
    <s v="Las Vegas"/>
    <x v="3"/>
    <n v="50"/>
    <n v="84"/>
    <x v="1077"/>
    <n v="1974"/>
    <n v="0.47"/>
    <x v="2"/>
    <x v="0"/>
    <x v="0"/>
    <n v="50"/>
    <n v="23.5"/>
    <n v="26.5"/>
    <x v="1"/>
  </r>
  <r>
    <x v="3"/>
    <n v="1128299"/>
    <x v="508"/>
    <x v="2"/>
    <x v="5"/>
    <s v="Las Vegas"/>
    <x v="4"/>
    <n v="55"/>
    <n v="47"/>
    <x v="1196"/>
    <n v="1809.5000000000002"/>
    <n v="0.70000000000000007"/>
    <x v="2"/>
    <x v="0"/>
    <x v="0"/>
    <n v="55"/>
    <n v="38.500000000000007"/>
    <n v="16.499999999999996"/>
    <x v="1"/>
  </r>
  <r>
    <x v="3"/>
    <n v="1128299"/>
    <x v="509"/>
    <x v="2"/>
    <x v="5"/>
    <s v="Las Vegas"/>
    <x v="5"/>
    <n v="54"/>
    <n v="94"/>
    <x v="1197"/>
    <n v="1725.8400000000001"/>
    <n v="0.34"/>
    <x v="2"/>
    <x v="0"/>
    <x v="0"/>
    <n v="54"/>
    <n v="18.360000000000003"/>
    <n v="35.64"/>
    <x v="1"/>
  </r>
  <r>
    <x v="3"/>
    <n v="1128299"/>
    <x v="510"/>
    <x v="2"/>
    <x v="5"/>
    <s v="Las Vegas"/>
    <x v="0"/>
    <n v="58"/>
    <n v="143"/>
    <x v="1198"/>
    <n v="4229.9400000000005"/>
    <n v="0.51"/>
    <x v="2"/>
    <x v="0"/>
    <x v="0"/>
    <n v="58"/>
    <n v="29.580000000000002"/>
    <n v="28.419999999999998"/>
    <x v="1"/>
  </r>
  <r>
    <x v="3"/>
    <n v="1128299"/>
    <x v="8"/>
    <x v="2"/>
    <x v="5"/>
    <s v="Las Vegas"/>
    <x v="1"/>
    <n v="62"/>
    <n v="102"/>
    <x v="1199"/>
    <n v="2403.12"/>
    <n v="0.38"/>
    <x v="2"/>
    <x v="0"/>
    <x v="0"/>
    <n v="62"/>
    <n v="23.56"/>
    <n v="38.44"/>
    <x v="1"/>
  </r>
  <r>
    <x v="3"/>
    <n v="1128299"/>
    <x v="9"/>
    <x v="2"/>
    <x v="5"/>
    <s v="Las Vegas"/>
    <x v="2"/>
    <n v="61"/>
    <n v="120"/>
    <x v="1200"/>
    <n v="3879.6000000000004"/>
    <n v="0.53"/>
    <x v="2"/>
    <x v="0"/>
    <x v="0"/>
    <n v="61"/>
    <n v="32.330000000000005"/>
    <n v="28.669999999999998"/>
    <x v="1"/>
  </r>
  <r>
    <x v="3"/>
    <n v="1128299"/>
    <x v="10"/>
    <x v="2"/>
    <x v="5"/>
    <s v="Las Vegas"/>
    <x v="3"/>
    <n v="59"/>
    <n v="75"/>
    <x v="1201"/>
    <n v="2035.4999999999998"/>
    <n v="0.45999999999999996"/>
    <x v="2"/>
    <x v="0"/>
    <x v="0"/>
    <n v="59"/>
    <n v="27.139999999999997"/>
    <n v="31.86"/>
    <x v="1"/>
  </r>
  <r>
    <x v="3"/>
    <n v="1128299"/>
    <x v="11"/>
    <x v="2"/>
    <x v="5"/>
    <s v="Las Vegas"/>
    <x v="4"/>
    <n v="63"/>
    <n v="52"/>
    <x v="1070"/>
    <n v="2162.1600000000003"/>
    <n v="0.66"/>
    <x v="2"/>
    <x v="0"/>
    <x v="0"/>
    <n v="63"/>
    <n v="41.580000000000005"/>
    <n v="21.419999999999995"/>
    <x v="1"/>
  </r>
  <r>
    <x v="3"/>
    <n v="1128299"/>
    <x v="12"/>
    <x v="2"/>
    <x v="5"/>
    <s v="Las Vegas"/>
    <x v="5"/>
    <n v="78"/>
    <n v="95"/>
    <x v="1202"/>
    <n v="2519.4"/>
    <n v="0.34"/>
    <x v="2"/>
    <x v="0"/>
    <x v="0"/>
    <n v="78"/>
    <n v="26.52"/>
    <n v="51.480000000000004"/>
    <x v="1"/>
  </r>
  <r>
    <x v="3"/>
    <n v="1128299"/>
    <x v="13"/>
    <x v="2"/>
    <x v="5"/>
    <s v="Las Vegas"/>
    <x v="0"/>
    <n v="58"/>
    <n v="149"/>
    <x v="1203"/>
    <n v="5012.3600000000006"/>
    <n v="0.58000000000000007"/>
    <x v="2"/>
    <x v="0"/>
    <x v="0"/>
    <n v="58"/>
    <n v="33.64"/>
    <n v="24.359999999999996"/>
    <x v="1"/>
  </r>
  <r>
    <x v="3"/>
    <n v="1128299"/>
    <x v="14"/>
    <x v="2"/>
    <x v="5"/>
    <s v="Las Vegas"/>
    <x v="1"/>
    <n v="60"/>
    <n v="104"/>
    <x v="1204"/>
    <n v="2683.2"/>
    <n v="0.43"/>
    <x v="2"/>
    <x v="0"/>
    <x v="0"/>
    <n v="60"/>
    <n v="25.799999999999997"/>
    <n v="34.200000000000003"/>
    <x v="1"/>
  </r>
  <r>
    <x v="3"/>
    <n v="1128299"/>
    <x v="15"/>
    <x v="2"/>
    <x v="5"/>
    <s v="Las Vegas"/>
    <x v="2"/>
    <n v="63"/>
    <n v="116"/>
    <x v="1205"/>
    <n v="4165.5600000000004"/>
    <n v="0.57000000000000006"/>
    <x v="2"/>
    <x v="0"/>
    <x v="0"/>
    <n v="63"/>
    <n v="35.910000000000004"/>
    <n v="27.089999999999996"/>
    <x v="1"/>
  </r>
  <r>
    <x v="3"/>
    <n v="1128299"/>
    <x v="16"/>
    <x v="2"/>
    <x v="5"/>
    <s v="Las Vegas"/>
    <x v="3"/>
    <n v="57"/>
    <n v="90"/>
    <x v="1206"/>
    <n v="2565"/>
    <n v="0.5"/>
    <x v="2"/>
    <x v="0"/>
    <x v="0"/>
    <n v="57"/>
    <n v="28.5"/>
    <n v="28.5"/>
    <x v="1"/>
  </r>
  <r>
    <x v="3"/>
    <n v="1128299"/>
    <x v="17"/>
    <x v="2"/>
    <x v="5"/>
    <s v="Las Vegas"/>
    <x v="4"/>
    <n v="60"/>
    <n v="60"/>
    <x v="1104"/>
    <n v="2520.0000000000005"/>
    <n v="0.70000000000000007"/>
    <x v="2"/>
    <x v="0"/>
    <x v="0"/>
    <n v="60"/>
    <n v="42.000000000000007"/>
    <n v="17.999999999999993"/>
    <x v="1"/>
  </r>
  <r>
    <x v="3"/>
    <n v="1128299"/>
    <x v="18"/>
    <x v="2"/>
    <x v="5"/>
    <s v="Las Vegas"/>
    <x v="5"/>
    <n v="78"/>
    <n v="131"/>
    <x v="1207"/>
    <n v="3576.2999999999997"/>
    <n v="0.35"/>
    <x v="2"/>
    <x v="0"/>
    <x v="0"/>
    <n v="78"/>
    <n v="27.299999999999997"/>
    <n v="50.7"/>
    <x v="1"/>
  </r>
  <r>
    <x v="3"/>
    <n v="1128299"/>
    <x v="19"/>
    <x v="2"/>
    <x v="5"/>
    <s v="Las Vegas"/>
    <x v="0"/>
    <n v="56"/>
    <n v="189"/>
    <x v="1208"/>
    <n v="6032.880000000001"/>
    <n v="0.57000000000000006"/>
    <x v="2"/>
    <x v="1"/>
    <x v="0"/>
    <n v="56"/>
    <n v="31.920000000000005"/>
    <n v="24.079999999999995"/>
    <x v="1"/>
  </r>
  <r>
    <x v="3"/>
    <n v="1128299"/>
    <x v="20"/>
    <x v="2"/>
    <x v="5"/>
    <s v="Las Vegas"/>
    <x v="1"/>
    <n v="62"/>
    <n v="165"/>
    <x v="1209"/>
    <n v="4194.3"/>
    <n v="0.41"/>
    <x v="2"/>
    <x v="1"/>
    <x v="0"/>
    <n v="62"/>
    <n v="25.42"/>
    <n v="36.58"/>
    <x v="1"/>
  </r>
  <r>
    <x v="3"/>
    <n v="1128299"/>
    <x v="21"/>
    <x v="2"/>
    <x v="5"/>
    <s v="Las Vegas"/>
    <x v="2"/>
    <n v="62"/>
    <n v="165"/>
    <x v="1209"/>
    <n v="6035.7000000000007"/>
    <n v="0.59000000000000008"/>
    <x v="2"/>
    <x v="1"/>
    <x v="0"/>
    <n v="62"/>
    <n v="36.580000000000005"/>
    <n v="25.419999999999995"/>
    <x v="1"/>
  </r>
  <r>
    <x v="3"/>
    <n v="1128299"/>
    <x v="22"/>
    <x v="2"/>
    <x v="5"/>
    <s v="Las Vegas"/>
    <x v="3"/>
    <n v="58"/>
    <n v="111"/>
    <x v="811"/>
    <n v="3283.38"/>
    <n v="0.51"/>
    <x v="2"/>
    <x v="1"/>
    <x v="0"/>
    <n v="58"/>
    <n v="29.580000000000002"/>
    <n v="28.419999999999998"/>
    <x v="1"/>
  </r>
  <r>
    <x v="3"/>
    <n v="1128299"/>
    <x v="23"/>
    <x v="2"/>
    <x v="5"/>
    <s v="Las Vegas"/>
    <x v="4"/>
    <n v="59"/>
    <n v="81"/>
    <x v="1210"/>
    <n v="3536.4600000000005"/>
    <n v="0.7400000000000001"/>
    <x v="2"/>
    <x v="1"/>
    <x v="0"/>
    <n v="59"/>
    <n v="43.660000000000004"/>
    <n v="15.339999999999995"/>
    <x v="1"/>
  </r>
  <r>
    <x v="3"/>
    <n v="1128299"/>
    <x v="24"/>
    <x v="2"/>
    <x v="5"/>
    <s v="Las Vegas"/>
    <x v="5"/>
    <n v="73"/>
    <n v="174"/>
    <x v="1211"/>
    <n v="5080.8"/>
    <n v="0.4"/>
    <x v="2"/>
    <x v="1"/>
    <x v="0"/>
    <n v="73"/>
    <n v="29.2"/>
    <n v="43.8"/>
    <x v="1"/>
  </r>
  <r>
    <x v="3"/>
    <n v="1128299"/>
    <x v="25"/>
    <x v="2"/>
    <x v="5"/>
    <s v="Las Vegas"/>
    <x v="0"/>
    <n v="58"/>
    <n v="218"/>
    <x v="1212"/>
    <n v="6701.3200000000006"/>
    <n v="0.53"/>
    <x v="2"/>
    <x v="1"/>
    <x v="0"/>
    <n v="58"/>
    <n v="30.740000000000002"/>
    <n v="27.259999999999998"/>
    <x v="1"/>
  </r>
  <r>
    <x v="3"/>
    <n v="1128299"/>
    <x v="26"/>
    <x v="2"/>
    <x v="5"/>
    <s v="Las Vegas"/>
    <x v="1"/>
    <n v="61"/>
    <n v="174"/>
    <x v="1213"/>
    <n v="3821.04"/>
    <n v="0.36"/>
    <x v="2"/>
    <x v="1"/>
    <x v="0"/>
    <n v="61"/>
    <n v="21.96"/>
    <n v="39.04"/>
    <x v="1"/>
  </r>
  <r>
    <x v="3"/>
    <n v="1128299"/>
    <x v="27"/>
    <x v="2"/>
    <x v="5"/>
    <s v="Las Vegas"/>
    <x v="2"/>
    <n v="61"/>
    <n v="143"/>
    <x v="1214"/>
    <n v="4623.1900000000005"/>
    <n v="0.53"/>
    <x v="2"/>
    <x v="1"/>
    <x v="0"/>
    <n v="61"/>
    <n v="32.330000000000005"/>
    <n v="28.669999999999998"/>
    <x v="1"/>
  </r>
  <r>
    <x v="3"/>
    <n v="1128299"/>
    <x v="28"/>
    <x v="2"/>
    <x v="5"/>
    <s v="Las Vegas"/>
    <x v="3"/>
    <n v="55"/>
    <n v="117"/>
    <x v="1215"/>
    <n v="3153.15"/>
    <n v="0.49"/>
    <x v="2"/>
    <x v="1"/>
    <x v="0"/>
    <n v="55"/>
    <n v="26.95"/>
    <n v="28.05"/>
    <x v="1"/>
  </r>
  <r>
    <x v="3"/>
    <n v="1128299"/>
    <x v="511"/>
    <x v="2"/>
    <x v="5"/>
    <s v="Las Vegas"/>
    <x v="4"/>
    <n v="60"/>
    <n v="130"/>
    <x v="1216"/>
    <n v="5460.0000000000009"/>
    <n v="0.70000000000000007"/>
    <x v="2"/>
    <x v="1"/>
    <x v="0"/>
    <n v="60"/>
    <n v="42.000000000000007"/>
    <n v="17.999999999999993"/>
    <x v="1"/>
  </r>
  <r>
    <x v="3"/>
    <n v="1128299"/>
    <x v="512"/>
    <x v="2"/>
    <x v="5"/>
    <s v="Las Vegas"/>
    <x v="5"/>
    <n v="78"/>
    <n v="145"/>
    <x v="1217"/>
    <n v="3393.0000000000005"/>
    <n v="0.30000000000000004"/>
    <x v="2"/>
    <x v="1"/>
    <x v="0"/>
    <n v="78"/>
    <n v="23.400000000000002"/>
    <n v="54.6"/>
    <x v="1"/>
  </r>
  <r>
    <x v="3"/>
    <n v="1128299"/>
    <x v="513"/>
    <x v="2"/>
    <x v="5"/>
    <s v="Las Vegas"/>
    <x v="0"/>
    <n v="62"/>
    <n v="210"/>
    <x v="1218"/>
    <n v="6900.6"/>
    <n v="0.53"/>
    <x v="2"/>
    <x v="1"/>
    <x v="0"/>
    <n v="62"/>
    <n v="32.86"/>
    <n v="29.139999999999997"/>
    <x v="1"/>
  </r>
  <r>
    <x v="3"/>
    <n v="1128299"/>
    <x v="514"/>
    <x v="2"/>
    <x v="5"/>
    <s v="Las Vegas"/>
    <x v="1"/>
    <n v="64"/>
    <n v="182"/>
    <x v="1219"/>
    <n v="4542.72"/>
    <n v="0.39"/>
    <x v="2"/>
    <x v="1"/>
    <x v="0"/>
    <n v="64"/>
    <n v="24.96"/>
    <n v="39.04"/>
    <x v="1"/>
  </r>
  <r>
    <x v="3"/>
    <n v="1128299"/>
    <x v="515"/>
    <x v="2"/>
    <x v="5"/>
    <s v="Las Vegas"/>
    <x v="2"/>
    <n v="60"/>
    <n v="152"/>
    <x v="1220"/>
    <n v="4742.4000000000005"/>
    <n v="0.52"/>
    <x v="2"/>
    <x v="1"/>
    <x v="0"/>
    <n v="60"/>
    <n v="31.200000000000003"/>
    <n v="28.799999999999997"/>
    <x v="1"/>
  </r>
  <r>
    <x v="3"/>
    <n v="1128299"/>
    <x v="516"/>
    <x v="2"/>
    <x v="5"/>
    <s v="Las Vegas"/>
    <x v="3"/>
    <n v="64"/>
    <n v="124"/>
    <x v="1221"/>
    <n v="3729.9199999999996"/>
    <n v="0.47"/>
    <x v="2"/>
    <x v="1"/>
    <x v="0"/>
    <n v="64"/>
    <n v="30.08"/>
    <n v="33.92"/>
    <x v="1"/>
  </r>
  <r>
    <x v="3"/>
    <n v="1128299"/>
    <x v="517"/>
    <x v="2"/>
    <x v="5"/>
    <s v="Las Vegas"/>
    <x v="4"/>
    <n v="68"/>
    <n v="138"/>
    <x v="1222"/>
    <n v="6381.1200000000008"/>
    <n v="0.68"/>
    <x v="2"/>
    <x v="1"/>
    <x v="0"/>
    <n v="68"/>
    <n v="46.240000000000009"/>
    <n v="21.759999999999994"/>
    <x v="1"/>
  </r>
  <r>
    <x v="3"/>
    <n v="1128299"/>
    <x v="518"/>
    <x v="2"/>
    <x v="5"/>
    <s v="Las Vegas"/>
    <x v="5"/>
    <n v="78"/>
    <n v="108"/>
    <x v="1223"/>
    <n v="2864.1600000000003"/>
    <n v="0.34"/>
    <x v="2"/>
    <x v="1"/>
    <x v="0"/>
    <n v="78"/>
    <n v="26.520000000000003"/>
    <n v="51.480000000000004"/>
    <x v="1"/>
  </r>
  <r>
    <x v="3"/>
    <n v="1128299"/>
    <x v="519"/>
    <x v="2"/>
    <x v="5"/>
    <s v="Las Vegas"/>
    <x v="0"/>
    <n v="56"/>
    <n v="174"/>
    <x v="853"/>
    <n v="4677.1200000000008"/>
    <n v="0.48000000000000004"/>
    <x v="2"/>
    <x v="1"/>
    <x v="0"/>
    <n v="56"/>
    <n v="26.880000000000006"/>
    <n v="29.119999999999994"/>
    <x v="1"/>
  </r>
  <r>
    <x v="3"/>
    <n v="1128299"/>
    <x v="520"/>
    <x v="2"/>
    <x v="5"/>
    <s v="Las Vegas"/>
    <x v="1"/>
    <n v="61"/>
    <n v="162"/>
    <x v="1224"/>
    <n v="3359.88"/>
    <n v="0.34"/>
    <x v="2"/>
    <x v="1"/>
    <x v="0"/>
    <n v="61"/>
    <n v="20.740000000000002"/>
    <n v="40.26"/>
    <x v="1"/>
  </r>
  <r>
    <x v="3"/>
    <n v="1128299"/>
    <x v="521"/>
    <x v="2"/>
    <x v="5"/>
    <s v="Las Vegas"/>
    <x v="2"/>
    <n v="57"/>
    <n v="117"/>
    <x v="1225"/>
    <n v="3334.5"/>
    <n v="0.5"/>
    <x v="2"/>
    <x v="1"/>
    <x v="0"/>
    <n v="57"/>
    <n v="28.5"/>
    <n v="28.5"/>
    <x v="1"/>
  </r>
  <r>
    <x v="3"/>
    <n v="1128299"/>
    <x v="522"/>
    <x v="2"/>
    <x v="5"/>
    <s v="Las Vegas"/>
    <x v="3"/>
    <n v="58"/>
    <n v="112"/>
    <x v="931"/>
    <n v="2858.2400000000002"/>
    <n v="0.44"/>
    <x v="2"/>
    <x v="1"/>
    <x v="0"/>
    <n v="58"/>
    <n v="25.520000000000003"/>
    <n v="32.479999999999997"/>
    <x v="1"/>
  </r>
  <r>
    <x v="3"/>
    <n v="1128299"/>
    <x v="523"/>
    <x v="2"/>
    <x v="5"/>
    <s v="Las Vegas"/>
    <x v="4"/>
    <n v="67"/>
    <n v="120"/>
    <x v="1226"/>
    <n v="4904.4000000000005"/>
    <n v="0.6100000000000001"/>
    <x v="2"/>
    <x v="1"/>
    <x v="0"/>
    <n v="67"/>
    <n v="40.870000000000005"/>
    <n v="26.129999999999995"/>
    <x v="1"/>
  </r>
  <r>
    <x v="3"/>
    <n v="1128299"/>
    <x v="524"/>
    <x v="2"/>
    <x v="5"/>
    <s v="Las Vegas"/>
    <x v="5"/>
    <n v="74"/>
    <n v="113"/>
    <x v="1227"/>
    <n v="2508.6000000000004"/>
    <n v="0.30000000000000004"/>
    <x v="2"/>
    <x v="1"/>
    <x v="0"/>
    <n v="74"/>
    <n v="22.200000000000003"/>
    <n v="51.8"/>
    <x v="1"/>
  </r>
  <r>
    <x v="3"/>
    <n v="1128299"/>
    <x v="525"/>
    <x v="2"/>
    <x v="5"/>
    <s v="Las Vegas"/>
    <x v="0"/>
    <n v="56"/>
    <n v="138"/>
    <x v="1110"/>
    <n v="3786.7200000000003"/>
    <n v="0.49000000000000005"/>
    <x v="2"/>
    <x v="1"/>
    <x v="0"/>
    <n v="56"/>
    <n v="27.44"/>
    <n v="28.56"/>
    <x v="1"/>
  </r>
  <r>
    <x v="3"/>
    <n v="1128299"/>
    <x v="526"/>
    <x v="2"/>
    <x v="5"/>
    <s v="Las Vegas"/>
    <x v="1"/>
    <n v="59"/>
    <n v="165"/>
    <x v="1228"/>
    <n v="3407.25"/>
    <n v="0.35"/>
    <x v="2"/>
    <x v="1"/>
    <x v="0"/>
    <n v="59"/>
    <n v="20.65"/>
    <n v="38.35"/>
    <x v="1"/>
  </r>
  <r>
    <x v="3"/>
    <n v="1128299"/>
    <x v="527"/>
    <x v="2"/>
    <x v="5"/>
    <s v="Las Vegas"/>
    <x v="2"/>
    <n v="54"/>
    <n v="109"/>
    <x v="1229"/>
    <n v="2648.7000000000003"/>
    <n v="0.45000000000000007"/>
    <x v="2"/>
    <x v="1"/>
    <x v="0"/>
    <n v="54"/>
    <n v="24.300000000000004"/>
    <n v="29.699999999999996"/>
    <x v="1"/>
  </r>
  <r>
    <x v="3"/>
    <n v="1128299"/>
    <x v="528"/>
    <x v="2"/>
    <x v="5"/>
    <s v="Las Vegas"/>
    <x v="3"/>
    <n v="54"/>
    <n v="105"/>
    <x v="1230"/>
    <n v="2381.4"/>
    <n v="0.42"/>
    <x v="2"/>
    <x v="1"/>
    <x v="0"/>
    <n v="54"/>
    <n v="22.68"/>
    <n v="31.32"/>
    <x v="1"/>
  </r>
  <r>
    <x v="3"/>
    <n v="1128299"/>
    <x v="529"/>
    <x v="2"/>
    <x v="5"/>
    <s v="Las Vegas"/>
    <x v="4"/>
    <n v="63"/>
    <n v="81"/>
    <x v="1231"/>
    <n v="3112.8300000000004"/>
    <n v="0.6100000000000001"/>
    <x v="2"/>
    <x v="2"/>
    <x v="0"/>
    <n v="63"/>
    <n v="38.430000000000007"/>
    <n v="24.569999999999997"/>
    <x v="1"/>
  </r>
  <r>
    <x v="3"/>
    <n v="1128299"/>
    <x v="530"/>
    <x v="2"/>
    <x v="5"/>
    <s v="Las Vegas"/>
    <x v="5"/>
    <n v="68"/>
    <n v="94"/>
    <x v="1232"/>
    <n v="1598"/>
    <n v="0.25"/>
    <x v="2"/>
    <x v="2"/>
    <x v="0"/>
    <n v="68"/>
    <n v="17"/>
    <n v="51"/>
    <x v="1"/>
  </r>
  <r>
    <x v="3"/>
    <n v="1128299"/>
    <x v="29"/>
    <x v="2"/>
    <x v="5"/>
    <s v="Las Vegas"/>
    <x v="0"/>
    <n v="57"/>
    <n v="155"/>
    <x v="1233"/>
    <n v="4240.8"/>
    <n v="0.48000000000000004"/>
    <x v="2"/>
    <x v="2"/>
    <x v="0"/>
    <n v="57"/>
    <n v="27.36"/>
    <n v="29.64"/>
    <x v="1"/>
  </r>
  <r>
    <x v="3"/>
    <n v="1128299"/>
    <x v="30"/>
    <x v="2"/>
    <x v="5"/>
    <s v="Las Vegas"/>
    <x v="1"/>
    <n v="64"/>
    <n v="150"/>
    <x v="1234"/>
    <n v="3264.0000000000005"/>
    <n v="0.34"/>
    <x v="2"/>
    <x v="2"/>
    <x v="0"/>
    <n v="64"/>
    <n v="21.76"/>
    <n v="42.24"/>
    <x v="1"/>
  </r>
  <r>
    <x v="3"/>
    <n v="1128299"/>
    <x v="31"/>
    <x v="2"/>
    <x v="5"/>
    <s v="Las Vegas"/>
    <x v="2"/>
    <n v="55"/>
    <n v="106"/>
    <x v="1235"/>
    <n v="2681.8"/>
    <n v="0.46"/>
    <x v="2"/>
    <x v="2"/>
    <x v="0"/>
    <n v="55"/>
    <n v="25.3"/>
    <n v="29.7"/>
    <x v="1"/>
  </r>
  <r>
    <x v="3"/>
    <n v="1128299"/>
    <x v="32"/>
    <x v="2"/>
    <x v="5"/>
    <s v="Las Vegas"/>
    <x v="3"/>
    <n v="56"/>
    <n v="108"/>
    <x v="1236"/>
    <n v="2479.6799999999998"/>
    <n v="0.41"/>
    <x v="2"/>
    <x v="2"/>
    <x v="0"/>
    <n v="56"/>
    <n v="22.959999999999997"/>
    <n v="33.04"/>
    <x v="1"/>
  </r>
  <r>
    <x v="3"/>
    <n v="1128299"/>
    <x v="33"/>
    <x v="2"/>
    <x v="5"/>
    <s v="Las Vegas"/>
    <x v="4"/>
    <n v="64"/>
    <n v="88"/>
    <x v="805"/>
    <n v="3604.4800000000005"/>
    <n v="0.64000000000000012"/>
    <x v="2"/>
    <x v="2"/>
    <x v="0"/>
    <n v="64"/>
    <n v="40.960000000000008"/>
    <n v="23.039999999999996"/>
    <x v="1"/>
  </r>
  <r>
    <x v="3"/>
    <n v="1128299"/>
    <x v="34"/>
    <x v="2"/>
    <x v="5"/>
    <s v="Las Vegas"/>
    <x v="5"/>
    <n v="68"/>
    <n v="133"/>
    <x v="1237"/>
    <n v="2351.44"/>
    <n v="0.26"/>
    <x v="2"/>
    <x v="2"/>
    <x v="0"/>
    <n v="68"/>
    <n v="17.68"/>
    <n v="50.319999999999993"/>
    <x v="1"/>
  </r>
  <r>
    <x v="3"/>
    <n v="1128299"/>
    <x v="35"/>
    <x v="2"/>
    <x v="5"/>
    <s v="Las Vegas"/>
    <x v="0"/>
    <n v="58"/>
    <n v="196"/>
    <x v="1238"/>
    <n v="5342.96"/>
    <n v="0.47000000000000003"/>
    <x v="2"/>
    <x v="2"/>
    <x v="0"/>
    <n v="58"/>
    <n v="27.26"/>
    <n v="30.74"/>
    <x v="1"/>
  </r>
  <r>
    <x v="3"/>
    <n v="1128299"/>
    <x v="36"/>
    <x v="2"/>
    <x v="5"/>
    <s v="Las Vegas"/>
    <x v="1"/>
    <n v="62"/>
    <n v="189"/>
    <x v="1114"/>
    <n v="3984.1200000000003"/>
    <n v="0.34"/>
    <x v="2"/>
    <x v="2"/>
    <x v="0"/>
    <n v="62"/>
    <n v="21.080000000000002"/>
    <n v="40.919999999999995"/>
    <x v="1"/>
  </r>
  <r>
    <x v="3"/>
    <n v="1128299"/>
    <x v="37"/>
    <x v="2"/>
    <x v="5"/>
    <s v="Las Vegas"/>
    <x v="2"/>
    <n v="59"/>
    <n v="119"/>
    <x v="1239"/>
    <n v="3299.8700000000003"/>
    <n v="0.47000000000000003"/>
    <x v="2"/>
    <x v="2"/>
    <x v="0"/>
    <n v="59"/>
    <n v="27.730000000000004"/>
    <n v="31.269999999999996"/>
    <x v="1"/>
  </r>
  <r>
    <x v="3"/>
    <n v="1128299"/>
    <x v="38"/>
    <x v="2"/>
    <x v="5"/>
    <s v="Las Vegas"/>
    <x v="3"/>
    <n v="57"/>
    <n v="133"/>
    <x v="1240"/>
    <n v="3335.64"/>
    <n v="0.44"/>
    <x v="2"/>
    <x v="2"/>
    <x v="0"/>
    <n v="57"/>
    <n v="25.08"/>
    <n v="31.920000000000005"/>
    <x v="1"/>
  </r>
  <r>
    <x v="3"/>
    <n v="1128299"/>
    <x v="39"/>
    <x v="2"/>
    <x v="5"/>
    <s v="Las Vegas"/>
    <x v="4"/>
    <n v="69"/>
    <n v="112"/>
    <x v="1110"/>
    <n v="4636.8000000000011"/>
    <n v="0.60000000000000009"/>
    <x v="2"/>
    <x v="2"/>
    <x v="0"/>
    <n v="69"/>
    <n v="41.400000000000013"/>
    <n v="27.599999999999991"/>
    <x v="1"/>
  </r>
  <r>
    <x v="3"/>
    <n v="1128299"/>
    <x v="40"/>
    <x v="2"/>
    <x v="5"/>
    <s v="Las Vegas"/>
    <x v="5"/>
    <n v="74"/>
    <n v="150"/>
    <x v="1241"/>
    <n v="2997"/>
    <n v="0.27"/>
    <x v="2"/>
    <x v="2"/>
    <x v="0"/>
    <n v="74"/>
    <n v="19.98"/>
    <n v="54.02"/>
    <x v="1"/>
  </r>
  <r>
    <x v="3"/>
    <n v="1128299"/>
    <x v="41"/>
    <x v="2"/>
    <x v="5"/>
    <s v="Las Vegas"/>
    <x v="0"/>
    <n v="28"/>
    <n v="123"/>
    <x v="1032"/>
    <n v="1722"/>
    <n v="0.5"/>
    <x v="2"/>
    <x v="2"/>
    <x v="0"/>
    <n v="28"/>
    <n v="14"/>
    <n v="14"/>
    <x v="1"/>
  </r>
  <r>
    <x v="3"/>
    <n v="1128299"/>
    <x v="42"/>
    <x v="2"/>
    <x v="5"/>
    <s v="Las Vegas"/>
    <x v="1"/>
    <n v="38"/>
    <n v="123"/>
    <x v="1242"/>
    <n v="1542.42"/>
    <n v="0.33"/>
    <x v="2"/>
    <x v="2"/>
    <x v="0"/>
    <n v="38"/>
    <n v="12.540000000000001"/>
    <n v="25.46"/>
    <x v="1"/>
  </r>
  <r>
    <x v="3"/>
    <n v="1128299"/>
    <x v="43"/>
    <x v="2"/>
    <x v="5"/>
    <s v="Las Vegas"/>
    <x v="2"/>
    <n v="39"/>
    <n v="115"/>
    <x v="1243"/>
    <n v="2063.1"/>
    <n v="0.46"/>
    <x v="2"/>
    <x v="2"/>
    <x v="0"/>
    <n v="39"/>
    <n v="17.939999999999998"/>
    <n v="21.060000000000002"/>
    <x v="1"/>
  </r>
  <r>
    <x v="3"/>
    <n v="1128299"/>
    <x v="44"/>
    <x v="2"/>
    <x v="5"/>
    <s v="Las Vegas"/>
    <x v="3"/>
    <n v="38"/>
    <n v="72"/>
    <x v="1244"/>
    <n v="1231.1999999999998"/>
    <n v="0.44999999999999996"/>
    <x v="2"/>
    <x v="2"/>
    <x v="0"/>
    <n v="38"/>
    <n v="17.099999999999998"/>
    <n v="20.900000000000002"/>
    <x v="1"/>
  </r>
  <r>
    <x v="3"/>
    <n v="1128299"/>
    <x v="531"/>
    <x v="2"/>
    <x v="6"/>
    <s v="Denver"/>
    <x v="4"/>
    <n v="41"/>
    <n v="56"/>
    <x v="1047"/>
    <n v="1469.44"/>
    <n v="0.64"/>
    <x v="2"/>
    <x v="2"/>
    <x v="0"/>
    <n v="41"/>
    <n v="26.240000000000002"/>
    <n v="14.76"/>
    <x v="1"/>
  </r>
  <r>
    <x v="3"/>
    <n v="1128299"/>
    <x v="532"/>
    <x v="2"/>
    <x v="6"/>
    <s v="Denver"/>
    <x v="5"/>
    <n v="37"/>
    <n v="128"/>
    <x v="1245"/>
    <n v="1231.3600000000001"/>
    <n v="0.26"/>
    <x v="2"/>
    <x v="2"/>
    <x v="0"/>
    <n v="37"/>
    <n v="9.620000000000001"/>
    <n v="27.38"/>
    <x v="1"/>
  </r>
  <r>
    <x v="3"/>
    <n v="1128299"/>
    <x v="533"/>
    <x v="2"/>
    <x v="6"/>
    <s v="Denver"/>
    <x v="0"/>
    <n v="27"/>
    <n v="131"/>
    <x v="1246"/>
    <n v="1697.7600000000002"/>
    <n v="0.48000000000000004"/>
    <x v="2"/>
    <x v="2"/>
    <x v="0"/>
    <n v="27"/>
    <n v="12.96"/>
    <n v="14.04"/>
    <x v="1"/>
  </r>
  <r>
    <x v="3"/>
    <n v="1128299"/>
    <x v="534"/>
    <x v="2"/>
    <x v="6"/>
    <s v="Denver"/>
    <x v="1"/>
    <n v="38"/>
    <n v="111"/>
    <x v="1247"/>
    <n v="1265.4000000000001"/>
    <n v="0.30000000000000004"/>
    <x v="2"/>
    <x v="2"/>
    <x v="0"/>
    <n v="38"/>
    <n v="11.4"/>
    <n v="26.599999999999998"/>
    <x v="1"/>
  </r>
  <r>
    <x v="3"/>
    <n v="1128299"/>
    <x v="535"/>
    <x v="2"/>
    <x v="6"/>
    <s v="Denver"/>
    <x v="2"/>
    <n v="38"/>
    <n v="123"/>
    <x v="1242"/>
    <n v="2337"/>
    <n v="0.5"/>
    <x v="2"/>
    <x v="2"/>
    <x v="0"/>
    <n v="38"/>
    <n v="19"/>
    <n v="19"/>
    <x v="1"/>
  </r>
  <r>
    <x v="3"/>
    <n v="1128299"/>
    <x v="536"/>
    <x v="2"/>
    <x v="6"/>
    <s v="Denver"/>
    <x v="3"/>
    <n v="36"/>
    <n v="72"/>
    <x v="1138"/>
    <n v="1166.3999999999999"/>
    <n v="0.44999999999999996"/>
    <x v="2"/>
    <x v="2"/>
    <x v="0"/>
    <n v="36"/>
    <n v="16.2"/>
    <n v="19.8"/>
    <x v="1"/>
  </r>
  <r>
    <x v="3"/>
    <n v="1128299"/>
    <x v="537"/>
    <x v="2"/>
    <x v="6"/>
    <s v="Denver"/>
    <x v="4"/>
    <n v="43"/>
    <n v="58"/>
    <x v="1248"/>
    <n v="1546.28"/>
    <n v="0.62"/>
    <x v="2"/>
    <x v="2"/>
    <x v="0"/>
    <n v="43"/>
    <n v="26.66"/>
    <n v="16.34"/>
    <x v="1"/>
  </r>
  <r>
    <x v="3"/>
    <n v="1128299"/>
    <x v="538"/>
    <x v="2"/>
    <x v="6"/>
    <s v="Denver"/>
    <x v="5"/>
    <n v="37"/>
    <n v="116"/>
    <x v="1249"/>
    <n v="1158.8400000000001"/>
    <n v="0.27"/>
    <x v="2"/>
    <x v="2"/>
    <x v="0"/>
    <n v="37"/>
    <n v="9.990000000000002"/>
    <n v="27.009999999999998"/>
    <x v="1"/>
  </r>
  <r>
    <x v="3"/>
    <n v="1128299"/>
    <x v="539"/>
    <x v="2"/>
    <x v="6"/>
    <s v="Denver"/>
    <x v="0"/>
    <n v="37"/>
    <n v="165"/>
    <x v="1250"/>
    <n v="2930.4"/>
    <n v="0.48000000000000004"/>
    <x v="2"/>
    <x v="2"/>
    <x v="0"/>
    <n v="37"/>
    <n v="17.760000000000002"/>
    <n v="19.239999999999998"/>
    <x v="1"/>
  </r>
  <r>
    <x v="3"/>
    <n v="1128299"/>
    <x v="540"/>
    <x v="2"/>
    <x v="6"/>
    <s v="Denver"/>
    <x v="1"/>
    <n v="48"/>
    <n v="112"/>
    <x v="1251"/>
    <n v="1827.8400000000001"/>
    <n v="0.34"/>
    <x v="2"/>
    <x v="2"/>
    <x v="0"/>
    <n v="48"/>
    <n v="16.32"/>
    <n v="31.68"/>
    <x v="1"/>
  </r>
  <r>
    <x v="3"/>
    <n v="1128299"/>
    <x v="541"/>
    <x v="2"/>
    <x v="6"/>
    <s v="Denver"/>
    <x v="2"/>
    <n v="51"/>
    <n v="116"/>
    <x v="1252"/>
    <n v="2898.84"/>
    <n v="0.49000000000000005"/>
    <x v="2"/>
    <x v="2"/>
    <x v="0"/>
    <n v="51"/>
    <n v="24.990000000000002"/>
    <n v="26.009999999999998"/>
    <x v="1"/>
  </r>
  <r>
    <x v="3"/>
    <n v="1128299"/>
    <x v="542"/>
    <x v="2"/>
    <x v="6"/>
    <s v="Denver"/>
    <x v="3"/>
    <n v="51"/>
    <n v="90"/>
    <x v="1253"/>
    <n v="1973.7"/>
    <n v="0.43"/>
    <x v="2"/>
    <x v="2"/>
    <x v="0"/>
    <n v="51"/>
    <n v="21.93"/>
    <n v="29.07"/>
    <x v="1"/>
  </r>
  <r>
    <x v="3"/>
    <n v="1128299"/>
    <x v="45"/>
    <x v="2"/>
    <x v="6"/>
    <s v="Denver"/>
    <x v="4"/>
    <n v="56"/>
    <n v="39"/>
    <x v="1140"/>
    <n v="1310.3999999999999"/>
    <n v="0.6"/>
    <x v="2"/>
    <x v="2"/>
    <x v="0"/>
    <n v="56"/>
    <n v="33.599999999999994"/>
    <n v="22.400000000000002"/>
    <x v="1"/>
  </r>
  <r>
    <x v="3"/>
    <n v="1128299"/>
    <x v="543"/>
    <x v="2"/>
    <x v="6"/>
    <s v="Denver"/>
    <x v="5"/>
    <n v="52"/>
    <n v="95"/>
    <x v="1254"/>
    <n v="1432.6000000000001"/>
    <n v="0.29000000000000004"/>
    <x v="2"/>
    <x v="3"/>
    <x v="0"/>
    <n v="52"/>
    <n v="15.080000000000002"/>
    <n v="36.919999999999995"/>
    <x v="1"/>
  </r>
  <r>
    <x v="3"/>
    <n v="1128299"/>
    <x v="544"/>
    <x v="2"/>
    <x v="6"/>
    <s v="Denver"/>
    <x v="0"/>
    <n v="55"/>
    <n v="131"/>
    <x v="1255"/>
    <n v="3386.3500000000004"/>
    <n v="0.47000000000000003"/>
    <x v="2"/>
    <x v="3"/>
    <x v="0"/>
    <n v="55"/>
    <n v="25.85"/>
    <n v="29.15"/>
    <x v="1"/>
  </r>
  <r>
    <x v="3"/>
    <n v="1128299"/>
    <x v="545"/>
    <x v="2"/>
    <x v="6"/>
    <s v="Denver"/>
    <x v="1"/>
    <n v="59"/>
    <n v="94"/>
    <x v="1256"/>
    <n v="1941.1"/>
    <n v="0.35"/>
    <x v="2"/>
    <x v="3"/>
    <x v="0"/>
    <n v="59"/>
    <n v="20.65"/>
    <n v="38.35"/>
    <x v="1"/>
  </r>
  <r>
    <x v="3"/>
    <n v="1128299"/>
    <x v="546"/>
    <x v="2"/>
    <x v="6"/>
    <s v="Denver"/>
    <x v="2"/>
    <n v="61"/>
    <n v="113"/>
    <x v="1257"/>
    <n v="3446.5"/>
    <n v="0.5"/>
    <x v="2"/>
    <x v="3"/>
    <x v="0"/>
    <n v="61"/>
    <n v="30.5"/>
    <n v="30.5"/>
    <x v="1"/>
  </r>
  <r>
    <x v="3"/>
    <n v="1128299"/>
    <x v="547"/>
    <x v="2"/>
    <x v="6"/>
    <s v="Denver"/>
    <x v="3"/>
    <n v="56"/>
    <n v="74"/>
    <x v="1258"/>
    <n v="1781.92"/>
    <n v="0.43"/>
    <x v="2"/>
    <x v="3"/>
    <x v="0"/>
    <n v="56"/>
    <n v="24.080000000000002"/>
    <n v="31.919999999999998"/>
    <x v="1"/>
  </r>
  <r>
    <x v="3"/>
    <n v="1128299"/>
    <x v="548"/>
    <x v="2"/>
    <x v="6"/>
    <s v="Denver"/>
    <x v="4"/>
    <n v="62"/>
    <n v="44"/>
    <x v="1259"/>
    <n v="1664.08"/>
    <n v="0.61"/>
    <x v="2"/>
    <x v="3"/>
    <x v="0"/>
    <n v="62"/>
    <n v="37.82"/>
    <n v="24.180000000000003"/>
    <x v="1"/>
  </r>
  <r>
    <x v="3"/>
    <n v="1128299"/>
    <x v="549"/>
    <x v="2"/>
    <x v="6"/>
    <s v="Denver"/>
    <x v="5"/>
    <n v="72"/>
    <n v="98"/>
    <x v="822"/>
    <n v="1764"/>
    <n v="0.25"/>
    <x v="2"/>
    <x v="3"/>
    <x v="0"/>
    <n v="72"/>
    <n v="18"/>
    <n v="54"/>
    <x v="1"/>
  </r>
  <r>
    <x v="3"/>
    <n v="1128299"/>
    <x v="550"/>
    <x v="2"/>
    <x v="6"/>
    <s v="Denver"/>
    <x v="0"/>
    <n v="55"/>
    <n v="131"/>
    <x v="1255"/>
    <n v="4395.05"/>
    <n v="0.61"/>
    <x v="2"/>
    <x v="3"/>
    <x v="0"/>
    <n v="55"/>
    <n v="33.550000000000004"/>
    <n v="21.45"/>
    <x v="1"/>
  </r>
  <r>
    <x v="3"/>
    <n v="1128299"/>
    <x v="551"/>
    <x v="2"/>
    <x v="6"/>
    <s v="Denver"/>
    <x v="1"/>
    <n v="60"/>
    <n v="105"/>
    <x v="848"/>
    <n v="2898"/>
    <n v="0.45999999999999996"/>
    <x v="2"/>
    <x v="3"/>
    <x v="0"/>
    <n v="60"/>
    <n v="27.6"/>
    <n v="32.4"/>
    <x v="1"/>
  </r>
  <r>
    <x v="3"/>
    <n v="1128299"/>
    <x v="552"/>
    <x v="2"/>
    <x v="6"/>
    <s v="Denver"/>
    <x v="2"/>
    <n v="59"/>
    <n v="98"/>
    <x v="1260"/>
    <n v="3469.2"/>
    <n v="0.6"/>
    <x v="2"/>
    <x v="3"/>
    <x v="0"/>
    <n v="59"/>
    <n v="35.4"/>
    <n v="23.6"/>
    <x v="1"/>
  </r>
  <r>
    <x v="3"/>
    <n v="1128299"/>
    <x v="553"/>
    <x v="2"/>
    <x v="6"/>
    <s v="Denver"/>
    <x v="3"/>
    <n v="58"/>
    <n v="69"/>
    <x v="1261"/>
    <n v="2361.1799999999998"/>
    <n v="0.59"/>
    <x v="2"/>
    <x v="3"/>
    <x v="0"/>
    <n v="58"/>
    <n v="34.22"/>
    <n v="23.78"/>
    <x v="1"/>
  </r>
  <r>
    <x v="3"/>
    <n v="1128299"/>
    <x v="554"/>
    <x v="2"/>
    <x v="6"/>
    <s v="Denver"/>
    <x v="4"/>
    <n v="63"/>
    <n v="44"/>
    <x v="1262"/>
    <n v="2106.7200000000003"/>
    <n v="0.76000000000000012"/>
    <x v="2"/>
    <x v="3"/>
    <x v="0"/>
    <n v="63"/>
    <n v="47.88"/>
    <n v="15.119999999999994"/>
    <x v="1"/>
  </r>
  <r>
    <x v="3"/>
    <n v="1128299"/>
    <x v="555"/>
    <x v="2"/>
    <x v="6"/>
    <s v="Denver"/>
    <x v="5"/>
    <n v="74"/>
    <n v="133"/>
    <x v="820"/>
    <n v="4232.0599999999995"/>
    <n v="0.43"/>
    <x v="2"/>
    <x v="3"/>
    <x v="0"/>
    <n v="74"/>
    <n v="31.819999999999997"/>
    <n v="42.180000000000007"/>
    <x v="1"/>
  </r>
  <r>
    <x v="3"/>
    <n v="1128299"/>
    <x v="556"/>
    <x v="2"/>
    <x v="6"/>
    <s v="Denver"/>
    <x v="0"/>
    <n v="54"/>
    <n v="189"/>
    <x v="1263"/>
    <n v="6531.84"/>
    <n v="0.64"/>
    <x v="2"/>
    <x v="3"/>
    <x v="0"/>
    <n v="54"/>
    <n v="34.56"/>
    <n v="19.439999999999998"/>
    <x v="1"/>
  </r>
  <r>
    <x v="3"/>
    <n v="1128299"/>
    <x v="557"/>
    <x v="2"/>
    <x v="6"/>
    <s v="Denver"/>
    <x v="1"/>
    <n v="59"/>
    <n v="144"/>
    <x v="1264"/>
    <n v="4248"/>
    <n v="0.5"/>
    <x v="2"/>
    <x v="3"/>
    <x v="0"/>
    <n v="59"/>
    <n v="29.5"/>
    <n v="29.5"/>
    <x v="1"/>
  </r>
  <r>
    <x v="3"/>
    <n v="1128299"/>
    <x v="558"/>
    <x v="2"/>
    <x v="6"/>
    <s v="Denver"/>
    <x v="2"/>
    <n v="64"/>
    <n v="150"/>
    <x v="1234"/>
    <n v="6144"/>
    <n v="0.64"/>
    <x v="2"/>
    <x v="3"/>
    <x v="0"/>
    <n v="64"/>
    <n v="40.96"/>
    <n v="23.04"/>
    <x v="1"/>
  </r>
  <r>
    <x v="3"/>
    <n v="1128299"/>
    <x v="46"/>
    <x v="2"/>
    <x v="6"/>
    <s v="Denver"/>
    <x v="3"/>
    <n v="62"/>
    <n v="135"/>
    <x v="1265"/>
    <n v="5022"/>
    <n v="0.6"/>
    <x v="2"/>
    <x v="3"/>
    <x v="0"/>
    <n v="62"/>
    <n v="37.200000000000003"/>
    <n v="24.8"/>
    <x v="1"/>
  </r>
  <r>
    <x v="3"/>
    <n v="1128299"/>
    <x v="47"/>
    <x v="2"/>
    <x v="6"/>
    <s v="Denver"/>
    <x v="4"/>
    <n v="66"/>
    <n v="91"/>
    <x v="1266"/>
    <n v="4624.6200000000008"/>
    <n v="0.77000000000000013"/>
    <x v="2"/>
    <x v="3"/>
    <x v="0"/>
    <n v="66"/>
    <n v="50.820000000000007"/>
    <n v="15.179999999999991"/>
    <x v="1"/>
  </r>
  <r>
    <x v="3"/>
    <n v="1128299"/>
    <x v="48"/>
    <x v="2"/>
    <x v="6"/>
    <s v="Denver"/>
    <x v="5"/>
    <n v="83"/>
    <n v="181"/>
    <x v="1267"/>
    <n v="6459.89"/>
    <n v="0.43"/>
    <x v="2"/>
    <x v="3"/>
    <x v="0"/>
    <n v="83"/>
    <n v="35.690000000000005"/>
    <n v="47.31"/>
    <x v="1"/>
  </r>
  <r>
    <x v="3"/>
    <n v="1128299"/>
    <x v="49"/>
    <x v="2"/>
    <x v="6"/>
    <s v="Denver"/>
    <x v="0"/>
    <n v="64"/>
    <n v="202"/>
    <x v="1268"/>
    <n v="7756.7999999999993"/>
    <n v="0.6"/>
    <x v="2"/>
    <x v="3"/>
    <x v="0"/>
    <n v="64"/>
    <n v="38.4"/>
    <n v="25.600000000000005"/>
    <x v="1"/>
  </r>
  <r>
    <x v="3"/>
    <n v="1128299"/>
    <x v="50"/>
    <x v="2"/>
    <x v="6"/>
    <s v="Denver"/>
    <x v="1"/>
    <n v="67"/>
    <n v="188"/>
    <x v="780"/>
    <n v="5038.4000000000005"/>
    <n v="0.4"/>
    <x v="2"/>
    <x v="3"/>
    <x v="0"/>
    <n v="67"/>
    <n v="26.800000000000004"/>
    <n v="40.199999999999996"/>
    <x v="1"/>
  </r>
  <r>
    <x v="3"/>
    <n v="1128299"/>
    <x v="51"/>
    <x v="2"/>
    <x v="6"/>
    <s v="Denver"/>
    <x v="2"/>
    <n v="67"/>
    <n v="161"/>
    <x v="1269"/>
    <n v="5932.85"/>
    <n v="0.55000000000000004"/>
    <x v="2"/>
    <x v="3"/>
    <x v="0"/>
    <n v="67"/>
    <n v="36.85"/>
    <n v="30.15"/>
    <x v="1"/>
  </r>
  <r>
    <x v="3"/>
    <n v="1128299"/>
    <x v="52"/>
    <x v="2"/>
    <x v="6"/>
    <s v="Denver"/>
    <x v="3"/>
    <n v="61"/>
    <n v="143"/>
    <x v="1214"/>
    <n v="4535.96"/>
    <n v="0.52"/>
    <x v="2"/>
    <x v="3"/>
    <x v="0"/>
    <n v="61"/>
    <n v="31.72"/>
    <n v="29.28"/>
    <x v="1"/>
  </r>
  <r>
    <x v="3"/>
    <n v="1128299"/>
    <x v="53"/>
    <x v="2"/>
    <x v="6"/>
    <s v="Denver"/>
    <x v="4"/>
    <n v="67"/>
    <n v="131"/>
    <x v="1270"/>
    <n v="6143.9000000000005"/>
    <n v="0.70000000000000007"/>
    <x v="2"/>
    <x v="3"/>
    <x v="0"/>
    <n v="67"/>
    <n v="46.900000000000006"/>
    <n v="20.099999999999994"/>
    <x v="1"/>
  </r>
  <r>
    <x v="3"/>
    <n v="1128299"/>
    <x v="54"/>
    <x v="2"/>
    <x v="6"/>
    <s v="Denver"/>
    <x v="5"/>
    <n v="78"/>
    <n v="137"/>
    <x v="1271"/>
    <n v="4274.4000000000005"/>
    <n v="0.4"/>
    <x v="2"/>
    <x v="3"/>
    <x v="0"/>
    <n v="78"/>
    <n v="31.200000000000003"/>
    <n v="46.8"/>
    <x v="1"/>
  </r>
  <r>
    <x v="3"/>
    <n v="1128299"/>
    <x v="55"/>
    <x v="2"/>
    <x v="6"/>
    <s v="Denver"/>
    <x v="0"/>
    <n v="63"/>
    <n v="196"/>
    <x v="919"/>
    <n v="7285.3200000000006"/>
    <n v="0.59000000000000008"/>
    <x v="2"/>
    <x v="3"/>
    <x v="0"/>
    <n v="63"/>
    <n v="37.17"/>
    <n v="25.83"/>
    <x v="1"/>
  </r>
  <r>
    <x v="3"/>
    <n v="1128299"/>
    <x v="56"/>
    <x v="2"/>
    <x v="6"/>
    <s v="Denver"/>
    <x v="1"/>
    <n v="73"/>
    <n v="189"/>
    <x v="1272"/>
    <n v="5794.74"/>
    <n v="0.42"/>
    <x v="2"/>
    <x v="3"/>
    <x v="0"/>
    <n v="73"/>
    <n v="30.66"/>
    <n v="42.34"/>
    <x v="1"/>
  </r>
  <r>
    <x v="3"/>
    <n v="1128299"/>
    <x v="57"/>
    <x v="2"/>
    <x v="6"/>
    <s v="Denver"/>
    <x v="2"/>
    <n v="67"/>
    <n v="143"/>
    <x v="1273"/>
    <n v="5461.170000000001"/>
    <n v="0.57000000000000006"/>
    <x v="2"/>
    <x v="3"/>
    <x v="0"/>
    <n v="67"/>
    <n v="38.190000000000005"/>
    <n v="28.809999999999992"/>
    <x v="1"/>
  </r>
  <r>
    <x v="3"/>
    <n v="1128299"/>
    <x v="58"/>
    <x v="2"/>
    <x v="6"/>
    <s v="Denver"/>
    <x v="3"/>
    <n v="63"/>
    <n v="135"/>
    <x v="1274"/>
    <n v="4592.7000000000007"/>
    <n v="0.54"/>
    <x v="2"/>
    <x v="3"/>
    <x v="0"/>
    <n v="63"/>
    <n v="34.020000000000003"/>
    <n v="28.979999999999993"/>
    <x v="1"/>
  </r>
  <r>
    <x v="3"/>
    <n v="1128299"/>
    <x v="59"/>
    <x v="2"/>
    <x v="6"/>
    <s v="Denver"/>
    <x v="4"/>
    <n v="74"/>
    <n v="140"/>
    <x v="1275"/>
    <n v="7562.8000000000011"/>
    <n v="0.73000000000000009"/>
    <x v="2"/>
    <x v="3"/>
    <x v="0"/>
    <n v="74"/>
    <n v="54.02000000000001"/>
    <n v="19.979999999999993"/>
    <x v="1"/>
  </r>
  <r>
    <x v="3"/>
    <n v="1128299"/>
    <x v="60"/>
    <x v="2"/>
    <x v="6"/>
    <s v="Denver"/>
    <x v="5"/>
    <n v="74"/>
    <n v="100"/>
    <x v="1276"/>
    <n v="2590"/>
    <n v="0.35"/>
    <x v="2"/>
    <x v="4"/>
    <x v="0"/>
    <n v="74"/>
    <n v="25.9"/>
    <n v="48.1"/>
    <x v="1"/>
  </r>
  <r>
    <x v="3"/>
    <n v="1128299"/>
    <x v="61"/>
    <x v="2"/>
    <x v="6"/>
    <s v="Denver"/>
    <x v="0"/>
    <n v="59"/>
    <n v="162"/>
    <x v="1277"/>
    <n v="5065.7400000000007"/>
    <n v="0.53"/>
    <x v="2"/>
    <x v="4"/>
    <x v="0"/>
    <n v="59"/>
    <n v="31.270000000000003"/>
    <n v="27.729999999999997"/>
    <x v="1"/>
  </r>
  <r>
    <x v="3"/>
    <n v="1128299"/>
    <x v="62"/>
    <x v="2"/>
    <x v="6"/>
    <s v="Denver"/>
    <x v="1"/>
    <n v="69"/>
    <n v="168"/>
    <x v="1278"/>
    <n v="4173.12"/>
    <n v="0.36"/>
    <x v="2"/>
    <x v="4"/>
    <x v="0"/>
    <n v="69"/>
    <n v="24.84"/>
    <n v="44.160000000000004"/>
    <x v="1"/>
  </r>
  <r>
    <x v="3"/>
    <n v="1128299"/>
    <x v="63"/>
    <x v="2"/>
    <x v="6"/>
    <s v="Denver"/>
    <x v="2"/>
    <n v="60"/>
    <n v="113"/>
    <x v="1279"/>
    <n v="3390"/>
    <n v="0.5"/>
    <x v="2"/>
    <x v="4"/>
    <x v="0"/>
    <n v="60"/>
    <n v="30"/>
    <n v="30"/>
    <x v="1"/>
  </r>
  <r>
    <x v="3"/>
    <n v="1128299"/>
    <x v="64"/>
    <x v="2"/>
    <x v="6"/>
    <s v="Denver"/>
    <x v="3"/>
    <n v="59"/>
    <n v="100"/>
    <x v="1280"/>
    <n v="2832"/>
    <n v="0.48"/>
    <x v="2"/>
    <x v="4"/>
    <x v="0"/>
    <n v="59"/>
    <n v="28.32"/>
    <n v="30.68"/>
    <x v="1"/>
  </r>
  <r>
    <x v="3"/>
    <n v="1128299"/>
    <x v="65"/>
    <x v="2"/>
    <x v="6"/>
    <s v="Denver"/>
    <x v="4"/>
    <n v="74"/>
    <n v="120"/>
    <x v="1281"/>
    <n v="6127.2000000000016"/>
    <n v="0.69000000000000017"/>
    <x v="2"/>
    <x v="4"/>
    <x v="0"/>
    <n v="74"/>
    <n v="51.060000000000016"/>
    <n v="22.939999999999987"/>
    <x v="1"/>
  </r>
  <r>
    <x v="3"/>
    <n v="1128299"/>
    <x v="66"/>
    <x v="2"/>
    <x v="6"/>
    <s v="Denver"/>
    <x v="5"/>
    <n v="65"/>
    <n v="106"/>
    <x v="1282"/>
    <n v="2135.9"/>
    <n v="0.31"/>
    <x v="2"/>
    <x v="4"/>
    <x v="0"/>
    <n v="65"/>
    <n v="20.150000000000002"/>
    <n v="44.85"/>
    <x v="1"/>
  </r>
  <r>
    <x v="3"/>
    <n v="1128299"/>
    <x v="559"/>
    <x v="2"/>
    <x v="6"/>
    <s v="Denver"/>
    <x v="0"/>
    <n v="51"/>
    <n v="137"/>
    <x v="1283"/>
    <n v="3493.5"/>
    <n v="0.5"/>
    <x v="2"/>
    <x v="4"/>
    <x v="0"/>
    <n v="51"/>
    <n v="25.5"/>
    <n v="25.5"/>
    <x v="1"/>
  </r>
  <r>
    <x v="3"/>
    <n v="1128299"/>
    <x v="560"/>
    <x v="2"/>
    <x v="6"/>
    <s v="Denver"/>
    <x v="1"/>
    <n v="54"/>
    <n v="152"/>
    <x v="1284"/>
    <n v="2872.7999999999997"/>
    <n v="0.35"/>
    <x v="2"/>
    <x v="4"/>
    <x v="0"/>
    <n v="54"/>
    <n v="18.899999999999999"/>
    <n v="35.1"/>
    <x v="1"/>
  </r>
  <r>
    <x v="3"/>
    <n v="1128299"/>
    <x v="561"/>
    <x v="2"/>
    <x v="6"/>
    <s v="Denver"/>
    <x v="2"/>
    <n v="51"/>
    <n v="102"/>
    <x v="1285"/>
    <n v="2601"/>
    <n v="0.5"/>
    <x v="2"/>
    <x v="4"/>
    <x v="0"/>
    <n v="51"/>
    <n v="25.5"/>
    <n v="25.5"/>
    <x v="1"/>
  </r>
  <r>
    <x v="3"/>
    <n v="1128299"/>
    <x v="562"/>
    <x v="2"/>
    <x v="6"/>
    <s v="Denver"/>
    <x v="3"/>
    <n v="53"/>
    <n v="85"/>
    <x v="1286"/>
    <n v="2072.2999999999997"/>
    <n v="0.45999999999999996"/>
    <x v="2"/>
    <x v="4"/>
    <x v="0"/>
    <n v="53"/>
    <n v="24.379999999999995"/>
    <n v="28.620000000000005"/>
    <x v="1"/>
  </r>
  <r>
    <x v="3"/>
    <n v="1128299"/>
    <x v="563"/>
    <x v="2"/>
    <x v="6"/>
    <s v="Denver"/>
    <x v="4"/>
    <n v="64"/>
    <n v="75"/>
    <x v="1287"/>
    <n v="3168.0000000000009"/>
    <n v="0.66000000000000014"/>
    <x v="2"/>
    <x v="4"/>
    <x v="0"/>
    <n v="64"/>
    <n v="42.240000000000009"/>
    <n v="21.759999999999987"/>
    <x v="1"/>
  </r>
  <r>
    <x v="3"/>
    <n v="1128299"/>
    <x v="564"/>
    <x v="2"/>
    <x v="6"/>
    <s v="Denver"/>
    <x v="5"/>
    <n v="65"/>
    <n v="105"/>
    <x v="1288"/>
    <n v="2047.5000000000002"/>
    <n v="0.30000000000000004"/>
    <x v="2"/>
    <x v="4"/>
    <x v="0"/>
    <n v="65"/>
    <n v="19.500000000000004"/>
    <n v="45.5"/>
    <x v="1"/>
  </r>
  <r>
    <x v="3"/>
    <n v="1128299"/>
    <x v="565"/>
    <x v="2"/>
    <x v="6"/>
    <s v="Denver"/>
    <x v="0"/>
    <n v="52"/>
    <n v="150"/>
    <x v="1216"/>
    <n v="4290"/>
    <n v="0.55000000000000004"/>
    <x v="2"/>
    <x v="4"/>
    <x v="0"/>
    <n v="52"/>
    <n v="28.6"/>
    <n v="23.4"/>
    <x v="1"/>
  </r>
  <r>
    <x v="3"/>
    <n v="1128299"/>
    <x v="566"/>
    <x v="2"/>
    <x v="6"/>
    <s v="Denver"/>
    <x v="1"/>
    <n v="55"/>
    <n v="150"/>
    <x v="1289"/>
    <n v="3052.5"/>
    <n v="0.37"/>
    <x v="2"/>
    <x v="4"/>
    <x v="0"/>
    <n v="55"/>
    <n v="20.350000000000001"/>
    <n v="34.65"/>
    <x v="1"/>
  </r>
  <r>
    <x v="3"/>
    <n v="1128299"/>
    <x v="567"/>
    <x v="2"/>
    <x v="6"/>
    <s v="Denver"/>
    <x v="2"/>
    <n v="51"/>
    <n v="128"/>
    <x v="1290"/>
    <n v="3459.84"/>
    <n v="0.53"/>
    <x v="2"/>
    <x v="4"/>
    <x v="0"/>
    <n v="51"/>
    <n v="27.03"/>
    <n v="23.97"/>
    <x v="1"/>
  </r>
  <r>
    <x v="3"/>
    <n v="1128299"/>
    <x v="568"/>
    <x v="2"/>
    <x v="6"/>
    <s v="Denver"/>
    <x v="3"/>
    <n v="60"/>
    <n v="116"/>
    <x v="1291"/>
    <n v="3340.7999999999997"/>
    <n v="0.48"/>
    <x v="2"/>
    <x v="4"/>
    <x v="0"/>
    <n v="60"/>
    <n v="28.799999999999997"/>
    <n v="31.200000000000003"/>
    <x v="1"/>
  </r>
  <r>
    <x v="3"/>
    <n v="1128299"/>
    <x v="569"/>
    <x v="2"/>
    <x v="6"/>
    <s v="Denver"/>
    <x v="4"/>
    <n v="68"/>
    <n v="105"/>
    <x v="1292"/>
    <n v="4926.6000000000013"/>
    <n v="0.69000000000000017"/>
    <x v="2"/>
    <x v="4"/>
    <x v="0"/>
    <n v="68"/>
    <n v="46.920000000000009"/>
    <n v="21.079999999999988"/>
    <x v="1"/>
  </r>
  <r>
    <x v="3"/>
    <n v="1128299"/>
    <x v="570"/>
    <x v="2"/>
    <x v="6"/>
    <s v="Denver"/>
    <x v="5"/>
    <n v="73"/>
    <n v="130"/>
    <x v="1293"/>
    <n v="2941.9"/>
    <n v="0.31"/>
    <x v="2"/>
    <x v="4"/>
    <x v="0"/>
    <n v="73"/>
    <n v="22.63"/>
    <n v="50.370000000000005"/>
    <x v="1"/>
  </r>
  <r>
    <x v="3"/>
    <n v="1128299"/>
    <x v="571"/>
    <x v="2"/>
    <x v="6"/>
    <s v="Denver"/>
    <x v="0"/>
    <n v="59"/>
    <n v="203"/>
    <x v="963"/>
    <n v="6228.04"/>
    <n v="0.52"/>
    <x v="2"/>
    <x v="4"/>
    <x v="0"/>
    <n v="59"/>
    <n v="30.68"/>
    <n v="28.32"/>
    <x v="1"/>
  </r>
  <r>
    <x v="3"/>
    <n v="1128299"/>
    <x v="572"/>
    <x v="2"/>
    <x v="6"/>
    <s v="Denver"/>
    <x v="1"/>
    <n v="64"/>
    <n v="182"/>
    <x v="1219"/>
    <n v="4426.24"/>
    <n v="0.38"/>
    <x v="2"/>
    <x v="4"/>
    <x v="0"/>
    <n v="64"/>
    <n v="24.32"/>
    <n v="39.68"/>
    <x v="1"/>
  </r>
  <r>
    <x v="3"/>
    <n v="1128299"/>
    <x v="573"/>
    <x v="2"/>
    <x v="6"/>
    <s v="Denver"/>
    <x v="2"/>
    <n v="60"/>
    <n v="125"/>
    <x v="364"/>
    <n v="4125"/>
    <n v="0.55000000000000004"/>
    <x v="2"/>
    <x v="4"/>
    <x v="0"/>
    <n v="60"/>
    <n v="33"/>
    <n v="27"/>
    <x v="1"/>
  </r>
  <r>
    <x v="3"/>
    <n v="1128299"/>
    <x v="574"/>
    <x v="2"/>
    <x v="6"/>
    <s v="Denver"/>
    <x v="3"/>
    <n v="63"/>
    <n v="125"/>
    <x v="1294"/>
    <n v="3543.7499999999995"/>
    <n v="0.44999999999999996"/>
    <x v="2"/>
    <x v="4"/>
    <x v="0"/>
    <n v="63"/>
    <n v="28.349999999999998"/>
    <n v="34.65"/>
    <x v="1"/>
  </r>
  <r>
    <x v="3"/>
    <n v="1128299"/>
    <x v="575"/>
    <x v="2"/>
    <x v="6"/>
    <s v="Denver"/>
    <x v="4"/>
    <n v="68"/>
    <n v="115"/>
    <x v="1295"/>
    <n v="5239.4000000000015"/>
    <n v="0.67000000000000015"/>
    <x v="2"/>
    <x v="4"/>
    <x v="0"/>
    <n v="68"/>
    <n v="45.560000000000009"/>
    <n v="22.439999999999987"/>
    <x v="1"/>
  </r>
  <r>
    <x v="3"/>
    <n v="1128299"/>
    <x v="576"/>
    <x v="2"/>
    <x v="6"/>
    <s v="Denver"/>
    <x v="5"/>
    <n v="75"/>
    <n v="137"/>
    <x v="1296"/>
    <n v="3390.75"/>
    <n v="0.33"/>
    <x v="2"/>
    <x v="4"/>
    <x v="0"/>
    <n v="75"/>
    <n v="24.75"/>
    <n v="50.25"/>
    <x v="1"/>
  </r>
  <r>
    <x v="3"/>
    <n v="1128299"/>
    <x v="577"/>
    <x v="2"/>
    <x v="6"/>
    <s v="Denver"/>
    <x v="0"/>
    <n v="36"/>
    <n v="117"/>
    <x v="1297"/>
    <n v="1726.9199999999998"/>
    <n v="0.41"/>
    <x v="2"/>
    <x v="4"/>
    <x v="0"/>
    <n v="36"/>
    <n v="14.759999999999998"/>
    <n v="21.24"/>
    <x v="1"/>
  </r>
  <r>
    <x v="3"/>
    <n v="1128299"/>
    <x v="578"/>
    <x v="2"/>
    <x v="6"/>
    <s v="Denver"/>
    <x v="1"/>
    <n v="48"/>
    <n v="131"/>
    <x v="1298"/>
    <n v="2515.2000000000003"/>
    <n v="0.4"/>
    <x v="2"/>
    <x v="4"/>
    <x v="0"/>
    <n v="48"/>
    <n v="19.200000000000003"/>
    <n v="28.799999999999997"/>
    <x v="1"/>
  </r>
  <r>
    <x v="3"/>
    <n v="1128299"/>
    <x v="579"/>
    <x v="2"/>
    <x v="6"/>
    <s v="Denver"/>
    <x v="2"/>
    <n v="46"/>
    <n v="135"/>
    <x v="1013"/>
    <n v="2173.5"/>
    <n v="0.35"/>
    <x v="2"/>
    <x v="4"/>
    <x v="0"/>
    <n v="46"/>
    <n v="16.100000000000001"/>
    <n v="29.9"/>
    <x v="1"/>
  </r>
  <r>
    <x v="3"/>
    <n v="1128299"/>
    <x v="580"/>
    <x v="2"/>
    <x v="6"/>
    <s v="Denver"/>
    <x v="3"/>
    <n v="49"/>
    <n v="78"/>
    <x v="1299"/>
    <n v="1567.02"/>
    <n v="0.41"/>
    <x v="2"/>
    <x v="4"/>
    <x v="0"/>
    <n v="49"/>
    <n v="20.09"/>
    <n v="28.91"/>
    <x v="1"/>
  </r>
  <r>
    <x v="3"/>
    <n v="1128299"/>
    <x v="581"/>
    <x v="2"/>
    <x v="7"/>
    <s v="Seattle"/>
    <x v="4"/>
    <n v="51"/>
    <n v="73"/>
    <x v="1300"/>
    <n v="1451.97"/>
    <n v="0.39"/>
    <x v="2"/>
    <x v="4"/>
    <x v="0"/>
    <n v="51"/>
    <n v="19.89"/>
    <n v="31.109999999999996"/>
    <x v="1"/>
  </r>
  <r>
    <x v="3"/>
    <n v="1128299"/>
    <x v="582"/>
    <x v="2"/>
    <x v="7"/>
    <s v="Seattle"/>
    <x v="5"/>
    <n v="46"/>
    <n v="125"/>
    <x v="1301"/>
    <n v="1782.5"/>
    <n v="0.31"/>
    <x v="2"/>
    <x v="4"/>
    <x v="0"/>
    <n v="46"/>
    <n v="14.26"/>
    <n v="31.74"/>
    <x v="1"/>
  </r>
  <r>
    <x v="3"/>
    <n v="1128299"/>
    <x v="583"/>
    <x v="2"/>
    <x v="7"/>
    <s v="Seattle"/>
    <x v="0"/>
    <n v="36"/>
    <n v="138"/>
    <x v="1302"/>
    <n v="2136.2399999999998"/>
    <n v="0.43"/>
    <x v="2"/>
    <x v="11"/>
    <x v="0"/>
    <n v="36"/>
    <n v="15.479999999999999"/>
    <n v="20.520000000000003"/>
    <x v="1"/>
  </r>
  <r>
    <x v="3"/>
    <n v="1128299"/>
    <x v="584"/>
    <x v="2"/>
    <x v="7"/>
    <s v="Seattle"/>
    <x v="1"/>
    <n v="47"/>
    <n v="131"/>
    <x v="1303"/>
    <n v="2401.23"/>
    <n v="0.39"/>
    <x v="2"/>
    <x v="11"/>
    <x v="0"/>
    <n v="47"/>
    <n v="18.330000000000002"/>
    <n v="28.669999999999998"/>
    <x v="1"/>
  </r>
  <r>
    <x v="3"/>
    <n v="1128299"/>
    <x v="585"/>
    <x v="2"/>
    <x v="7"/>
    <s v="Seattle"/>
    <x v="2"/>
    <n v="47"/>
    <n v="122"/>
    <x v="1304"/>
    <n v="2236.2600000000002"/>
    <n v="0.39"/>
    <x v="2"/>
    <x v="11"/>
    <x v="0"/>
    <n v="47"/>
    <n v="18.330000000000002"/>
    <n v="28.669999999999998"/>
    <x v="1"/>
  </r>
  <r>
    <x v="3"/>
    <n v="1128299"/>
    <x v="586"/>
    <x v="2"/>
    <x v="7"/>
    <s v="Seattle"/>
    <x v="3"/>
    <n v="48"/>
    <n v="87"/>
    <x v="1305"/>
    <n v="1753.9199999999998"/>
    <n v="0.42"/>
    <x v="2"/>
    <x v="11"/>
    <x v="0"/>
    <n v="48"/>
    <n v="20.159999999999997"/>
    <n v="27.84"/>
    <x v="1"/>
  </r>
  <r>
    <x v="3"/>
    <n v="1128299"/>
    <x v="587"/>
    <x v="2"/>
    <x v="7"/>
    <s v="Seattle"/>
    <x v="4"/>
    <n v="52"/>
    <n v="65"/>
    <x v="1306"/>
    <n v="1352"/>
    <n v="0.4"/>
    <x v="2"/>
    <x v="11"/>
    <x v="0"/>
    <n v="52"/>
    <n v="20.8"/>
    <n v="31.2"/>
    <x v="1"/>
  </r>
  <r>
    <x v="3"/>
    <n v="1128299"/>
    <x v="588"/>
    <x v="2"/>
    <x v="7"/>
    <s v="Seattle"/>
    <x v="5"/>
    <n v="46"/>
    <n v="123"/>
    <x v="1307"/>
    <n v="1753.98"/>
    <n v="0.31"/>
    <x v="2"/>
    <x v="11"/>
    <x v="0"/>
    <n v="46"/>
    <n v="14.26"/>
    <n v="31.74"/>
    <x v="1"/>
  </r>
  <r>
    <x v="3"/>
    <n v="1128299"/>
    <x v="589"/>
    <x v="2"/>
    <x v="7"/>
    <s v="Seattle"/>
    <x v="0"/>
    <n v="46"/>
    <n v="167"/>
    <x v="1308"/>
    <n v="3456.8999999999996"/>
    <n v="0.44999999999999996"/>
    <x v="2"/>
    <x v="11"/>
    <x v="0"/>
    <n v="46"/>
    <n v="20.7"/>
    <n v="25.3"/>
    <x v="1"/>
  </r>
  <r>
    <x v="3"/>
    <n v="1128299"/>
    <x v="590"/>
    <x v="2"/>
    <x v="7"/>
    <s v="Seattle"/>
    <x v="1"/>
    <n v="58"/>
    <n v="115"/>
    <x v="1309"/>
    <n v="2401.1999999999998"/>
    <n v="0.36"/>
    <x v="2"/>
    <x v="11"/>
    <x v="0"/>
    <n v="58"/>
    <n v="20.88"/>
    <n v="37.120000000000005"/>
    <x v="1"/>
  </r>
  <r>
    <x v="3"/>
    <n v="1128299"/>
    <x v="591"/>
    <x v="2"/>
    <x v="7"/>
    <s v="Seattle"/>
    <x v="2"/>
    <n v="60"/>
    <n v="115"/>
    <x v="1310"/>
    <n v="2760"/>
    <n v="0.4"/>
    <x v="2"/>
    <x v="11"/>
    <x v="0"/>
    <n v="60"/>
    <n v="24"/>
    <n v="36"/>
    <x v="1"/>
  </r>
  <r>
    <x v="3"/>
    <n v="1128299"/>
    <x v="592"/>
    <x v="2"/>
    <x v="7"/>
    <s v="Seattle"/>
    <x v="3"/>
    <n v="64"/>
    <n v="85"/>
    <x v="1311"/>
    <n v="2284.7999999999997"/>
    <n v="0.42"/>
    <x v="2"/>
    <x v="11"/>
    <x v="0"/>
    <n v="64"/>
    <n v="26.879999999999995"/>
    <n v="37.120000000000005"/>
    <x v="1"/>
  </r>
  <r>
    <x v="3"/>
    <n v="1128299"/>
    <x v="593"/>
    <x v="2"/>
    <x v="7"/>
    <s v="Seattle"/>
    <x v="4"/>
    <n v="69"/>
    <n v="46"/>
    <x v="1312"/>
    <n v="1206.1200000000001"/>
    <n v="0.38"/>
    <x v="2"/>
    <x v="11"/>
    <x v="0"/>
    <n v="69"/>
    <n v="26.220000000000002"/>
    <n v="42.779999999999994"/>
    <x v="1"/>
  </r>
  <r>
    <x v="3"/>
    <n v="1128299"/>
    <x v="594"/>
    <x v="2"/>
    <x v="7"/>
    <s v="Seattle"/>
    <x v="5"/>
    <n v="62"/>
    <n v="105"/>
    <x v="1313"/>
    <n v="2213.4"/>
    <n v="0.34"/>
    <x v="2"/>
    <x v="11"/>
    <x v="0"/>
    <n v="62"/>
    <n v="21.080000000000002"/>
    <n v="40.92"/>
    <x v="1"/>
  </r>
  <r>
    <x v="3"/>
    <n v="1128299"/>
    <x v="595"/>
    <x v="2"/>
    <x v="7"/>
    <s v="Seattle"/>
    <x v="0"/>
    <n v="68"/>
    <n v="160"/>
    <x v="1314"/>
    <n v="4787.2"/>
    <n v="0.44"/>
    <x v="2"/>
    <x v="11"/>
    <x v="0"/>
    <n v="68"/>
    <n v="29.919999999999998"/>
    <n v="38.08"/>
    <x v="1"/>
  </r>
  <r>
    <x v="3"/>
    <n v="1128299"/>
    <x v="596"/>
    <x v="2"/>
    <x v="7"/>
    <s v="Seattle"/>
    <x v="1"/>
    <n v="71"/>
    <n v="88"/>
    <x v="1315"/>
    <n v="2436.7200000000003"/>
    <n v="0.39"/>
    <x v="2"/>
    <x v="11"/>
    <x v="0"/>
    <n v="71"/>
    <n v="27.69"/>
    <n v="43.309999999999995"/>
    <x v="1"/>
  </r>
  <r>
    <x v="3"/>
    <n v="1128299"/>
    <x v="597"/>
    <x v="2"/>
    <x v="7"/>
    <s v="Seattle"/>
    <x v="2"/>
    <n v="74"/>
    <n v="120"/>
    <x v="1281"/>
    <n v="3463.2000000000003"/>
    <n v="0.39"/>
    <x v="2"/>
    <x v="11"/>
    <x v="0"/>
    <n v="74"/>
    <n v="28.860000000000003"/>
    <n v="45.139999999999993"/>
    <x v="1"/>
  </r>
  <r>
    <x v="3"/>
    <n v="1128299"/>
    <x v="598"/>
    <x v="2"/>
    <x v="7"/>
    <s v="Seattle"/>
    <x v="3"/>
    <n v="55"/>
    <n v="90"/>
    <x v="1150"/>
    <n v="2079"/>
    <n v="0.42"/>
    <x v="2"/>
    <x v="11"/>
    <x v="0"/>
    <n v="55"/>
    <n v="23.1"/>
    <n v="31.9"/>
    <x v="1"/>
  </r>
  <r>
    <x v="3"/>
    <n v="1128299"/>
    <x v="599"/>
    <x v="2"/>
    <x v="7"/>
    <s v="Seattle"/>
    <x v="4"/>
    <n v="59"/>
    <n v="56"/>
    <x v="1316"/>
    <n v="1321.6000000000001"/>
    <n v="0.4"/>
    <x v="2"/>
    <x v="11"/>
    <x v="0"/>
    <n v="59"/>
    <n v="23.6"/>
    <n v="35.4"/>
    <x v="1"/>
  </r>
  <r>
    <x v="3"/>
    <n v="1128299"/>
    <x v="600"/>
    <x v="2"/>
    <x v="7"/>
    <s v="Seattle"/>
    <x v="5"/>
    <n v="78"/>
    <n v="88"/>
    <x v="1317"/>
    <n v="2196.48"/>
    <n v="0.32"/>
    <x v="2"/>
    <x v="11"/>
    <x v="0"/>
    <n v="78"/>
    <n v="24.96"/>
    <n v="53.040000000000006"/>
    <x v="1"/>
  </r>
  <r>
    <x v="3"/>
    <n v="1128299"/>
    <x v="601"/>
    <x v="2"/>
    <x v="7"/>
    <s v="Seattle"/>
    <x v="0"/>
    <n v="55"/>
    <n v="165"/>
    <x v="1318"/>
    <n v="3720.75"/>
    <n v="0.41"/>
    <x v="2"/>
    <x v="11"/>
    <x v="0"/>
    <n v="55"/>
    <n v="22.55"/>
    <n v="32.450000000000003"/>
    <x v="1"/>
  </r>
  <r>
    <x v="3"/>
    <n v="1128299"/>
    <x v="602"/>
    <x v="2"/>
    <x v="7"/>
    <s v="Seattle"/>
    <x v="1"/>
    <n v="60"/>
    <n v="108"/>
    <x v="1024"/>
    <n v="2462.4"/>
    <n v="0.38"/>
    <x v="2"/>
    <x v="11"/>
    <x v="0"/>
    <n v="60"/>
    <n v="22.8"/>
    <n v="37.199999999999996"/>
    <x v="1"/>
  </r>
  <r>
    <x v="3"/>
    <n v="1128299"/>
    <x v="603"/>
    <x v="2"/>
    <x v="7"/>
    <s v="Seattle"/>
    <x v="2"/>
    <n v="61"/>
    <n v="120"/>
    <x v="1200"/>
    <n v="2781.6"/>
    <n v="0.38"/>
    <x v="2"/>
    <x v="11"/>
    <x v="0"/>
    <n v="61"/>
    <n v="23.18"/>
    <n v="37.82"/>
    <x v="1"/>
  </r>
  <r>
    <x v="3"/>
    <n v="1128299"/>
    <x v="604"/>
    <x v="2"/>
    <x v="7"/>
    <s v="Seattle"/>
    <x v="3"/>
    <n v="59"/>
    <n v="90"/>
    <x v="1319"/>
    <n v="2336.4"/>
    <n v="0.44"/>
    <x v="2"/>
    <x v="11"/>
    <x v="0"/>
    <n v="59"/>
    <n v="25.96"/>
    <n v="33.04"/>
    <x v="1"/>
  </r>
  <r>
    <x v="3"/>
    <n v="1128299"/>
    <x v="605"/>
    <x v="2"/>
    <x v="7"/>
    <s v="Seattle"/>
    <x v="4"/>
    <n v="60"/>
    <n v="52"/>
    <x v="1320"/>
    <n v="1185.5999999999999"/>
    <n v="0.38"/>
    <x v="2"/>
    <x v="11"/>
    <x v="0"/>
    <n v="60"/>
    <n v="22.799999999999997"/>
    <n v="37.200000000000003"/>
    <x v="1"/>
  </r>
  <r>
    <x v="3"/>
    <n v="1128299"/>
    <x v="606"/>
    <x v="2"/>
    <x v="7"/>
    <s v="Seattle"/>
    <x v="5"/>
    <n v="75"/>
    <n v="125"/>
    <x v="1321"/>
    <n v="3093.75"/>
    <n v="0.33"/>
    <x v="2"/>
    <x v="11"/>
    <x v="0"/>
    <n v="75"/>
    <n v="24.75"/>
    <n v="50.25"/>
    <x v="1"/>
  </r>
  <r>
    <x v="3"/>
    <n v="1128299"/>
    <x v="607"/>
    <x v="2"/>
    <x v="7"/>
    <s v="Seattle"/>
    <x v="0"/>
    <n v="71"/>
    <n v="195"/>
    <x v="1322"/>
    <n v="5814.9"/>
    <n v="0.42"/>
    <x v="2"/>
    <x v="11"/>
    <x v="0"/>
    <n v="71"/>
    <n v="29.819999999999997"/>
    <n v="41.18"/>
    <x v="1"/>
  </r>
  <r>
    <x v="3"/>
    <n v="1128299"/>
    <x v="608"/>
    <x v="2"/>
    <x v="7"/>
    <s v="Seattle"/>
    <x v="1"/>
    <n v="74"/>
    <n v="188"/>
    <x v="1323"/>
    <n v="5147.4399999999996"/>
    <n v="0.37"/>
    <x v="2"/>
    <x v="11"/>
    <x v="0"/>
    <n v="74"/>
    <n v="27.38"/>
    <n v="46.620000000000005"/>
    <x v="1"/>
  </r>
  <r>
    <x v="3"/>
    <n v="1128299"/>
    <x v="609"/>
    <x v="2"/>
    <x v="7"/>
    <s v="Seattle"/>
    <x v="2"/>
    <n v="72"/>
    <n v="163"/>
    <x v="1324"/>
    <n v="4459.68"/>
    <n v="0.38"/>
    <x v="2"/>
    <x v="11"/>
    <x v="0"/>
    <n v="72"/>
    <n v="27.360000000000003"/>
    <n v="44.64"/>
    <x v="1"/>
  </r>
  <r>
    <x v="3"/>
    <n v="1128299"/>
    <x v="610"/>
    <x v="2"/>
    <x v="7"/>
    <s v="Seattle"/>
    <x v="3"/>
    <n v="75"/>
    <n v="125"/>
    <x v="1321"/>
    <n v="3750"/>
    <n v="0.4"/>
    <x v="2"/>
    <x v="11"/>
    <x v="0"/>
    <n v="75"/>
    <n v="30"/>
    <n v="45"/>
    <x v="1"/>
  </r>
  <r>
    <x v="3"/>
    <n v="1128299"/>
    <x v="611"/>
    <x v="2"/>
    <x v="7"/>
    <s v="Seattle"/>
    <x v="4"/>
    <n v="82"/>
    <n v="105"/>
    <x v="1325"/>
    <n v="3357.9"/>
    <n v="0.39"/>
    <x v="2"/>
    <x v="11"/>
    <x v="0"/>
    <n v="82"/>
    <n v="31.98"/>
    <n v="50.02"/>
    <x v="1"/>
  </r>
  <r>
    <x v="3"/>
    <n v="1128299"/>
    <x v="612"/>
    <x v="2"/>
    <x v="7"/>
    <s v="Seattle"/>
    <x v="5"/>
    <n v="98"/>
    <n v="182"/>
    <x v="1326"/>
    <n v="6064.2400000000007"/>
    <n v="0.34"/>
    <x v="2"/>
    <x v="11"/>
    <x v="0"/>
    <n v="98"/>
    <n v="33.32"/>
    <n v="64.679999999999993"/>
    <x v="1"/>
  </r>
  <r>
    <x v="3"/>
    <n v="1128299"/>
    <x v="613"/>
    <x v="2"/>
    <x v="7"/>
    <s v="Seattle"/>
    <x v="0"/>
    <n v="73"/>
    <n v="239"/>
    <x v="1327"/>
    <n v="6978.8"/>
    <n v="0.4"/>
    <x v="2"/>
    <x v="5"/>
    <x v="0"/>
    <n v="73"/>
    <n v="29.2"/>
    <n v="43.800000000000004"/>
    <x v="1"/>
  </r>
  <r>
    <x v="3"/>
    <n v="1128299"/>
    <x v="614"/>
    <x v="2"/>
    <x v="7"/>
    <s v="Seattle"/>
    <x v="1"/>
    <n v="82"/>
    <n v="182"/>
    <x v="1328"/>
    <n v="5372.6399999999994"/>
    <n v="0.36"/>
    <x v="2"/>
    <x v="5"/>
    <x v="0"/>
    <n v="82"/>
    <n v="29.519999999999996"/>
    <n v="52.480000000000004"/>
    <x v="1"/>
  </r>
  <r>
    <x v="3"/>
    <n v="1128299"/>
    <x v="615"/>
    <x v="2"/>
    <x v="7"/>
    <s v="Seattle"/>
    <x v="2"/>
    <n v="78"/>
    <n v="175"/>
    <x v="1329"/>
    <n v="4777.5"/>
    <n v="0.35"/>
    <x v="2"/>
    <x v="5"/>
    <x v="0"/>
    <n v="78"/>
    <n v="27.3"/>
    <n v="50.7"/>
    <x v="1"/>
  </r>
  <r>
    <x v="3"/>
    <n v="1128299"/>
    <x v="616"/>
    <x v="2"/>
    <x v="7"/>
    <s v="Seattle"/>
    <x v="3"/>
    <n v="78"/>
    <n v="137"/>
    <x v="1271"/>
    <n v="4381.2599999999993"/>
    <n v="0.41"/>
    <x v="2"/>
    <x v="5"/>
    <x v="0"/>
    <n v="78"/>
    <n v="31.979999999999993"/>
    <n v="46.02"/>
    <x v="1"/>
  </r>
  <r>
    <x v="3"/>
    <n v="1128299"/>
    <x v="617"/>
    <x v="2"/>
    <x v="7"/>
    <s v="Seattle"/>
    <x v="4"/>
    <n v="77"/>
    <n v="144"/>
    <x v="1108"/>
    <n v="3880.7999999999997"/>
    <n v="0.35"/>
    <x v="2"/>
    <x v="5"/>
    <x v="0"/>
    <n v="77"/>
    <n v="26.95"/>
    <n v="50.050000000000004"/>
    <x v="1"/>
  </r>
  <r>
    <x v="3"/>
    <n v="1128299"/>
    <x v="618"/>
    <x v="2"/>
    <x v="7"/>
    <s v="Seattle"/>
    <x v="5"/>
    <n v="95"/>
    <n v="155"/>
    <x v="1330"/>
    <n v="5153.75"/>
    <n v="0.35"/>
    <x v="2"/>
    <x v="5"/>
    <x v="0"/>
    <n v="95"/>
    <n v="33.25"/>
    <n v="61.75"/>
    <x v="1"/>
  </r>
  <r>
    <x v="3"/>
    <n v="1128299"/>
    <x v="619"/>
    <x v="2"/>
    <x v="7"/>
    <s v="Seattle"/>
    <x v="0"/>
    <n v="80"/>
    <n v="217"/>
    <x v="1331"/>
    <n v="7811.9999999999991"/>
    <n v="0.44999999999999996"/>
    <x v="2"/>
    <x v="5"/>
    <x v="0"/>
    <n v="80"/>
    <n v="35.999999999999993"/>
    <n v="44"/>
    <x v="1"/>
  </r>
  <r>
    <x v="3"/>
    <n v="1128299"/>
    <x v="620"/>
    <x v="2"/>
    <x v="7"/>
    <s v="Seattle"/>
    <x v="1"/>
    <n v="77"/>
    <n v="210"/>
    <x v="1332"/>
    <n v="6306.3"/>
    <n v="0.39"/>
    <x v="2"/>
    <x v="5"/>
    <x v="0"/>
    <n v="77"/>
    <n v="30.03"/>
    <n v="46.970000000000006"/>
    <x v="1"/>
  </r>
  <r>
    <x v="3"/>
    <n v="1128299"/>
    <x v="621"/>
    <x v="2"/>
    <x v="7"/>
    <s v="Seattle"/>
    <x v="2"/>
    <n v="73"/>
    <n v="163"/>
    <x v="1333"/>
    <n v="4164.6499999999996"/>
    <n v="0.35"/>
    <x v="2"/>
    <x v="5"/>
    <x v="0"/>
    <n v="73"/>
    <n v="25.549999999999997"/>
    <n v="47.45"/>
    <x v="1"/>
  </r>
  <r>
    <x v="3"/>
    <n v="1128299"/>
    <x v="622"/>
    <x v="2"/>
    <x v="7"/>
    <s v="Seattle"/>
    <x v="3"/>
    <n v="74"/>
    <n v="155"/>
    <x v="1334"/>
    <n v="5046.8"/>
    <n v="0.44"/>
    <x v="2"/>
    <x v="5"/>
    <x v="0"/>
    <n v="74"/>
    <n v="32.56"/>
    <n v="41.44"/>
    <x v="1"/>
  </r>
  <r>
    <x v="3"/>
    <n v="1128299"/>
    <x v="623"/>
    <x v="2"/>
    <x v="7"/>
    <s v="Seattle"/>
    <x v="4"/>
    <n v="71"/>
    <n v="155"/>
    <x v="1335"/>
    <n v="4291.95"/>
    <n v="0.39"/>
    <x v="2"/>
    <x v="5"/>
    <x v="0"/>
    <n v="71"/>
    <n v="27.689999999999998"/>
    <n v="43.31"/>
    <x v="1"/>
  </r>
  <r>
    <x v="3"/>
    <n v="1128299"/>
    <x v="624"/>
    <x v="2"/>
    <x v="7"/>
    <s v="Seattle"/>
    <x v="5"/>
    <n v="76"/>
    <n v="108"/>
    <x v="1284"/>
    <n v="2708.6400000000003"/>
    <n v="0.33"/>
    <x v="2"/>
    <x v="5"/>
    <x v="0"/>
    <n v="76"/>
    <n v="25.080000000000002"/>
    <n v="50.919999999999995"/>
    <x v="1"/>
  </r>
  <r>
    <x v="3"/>
    <n v="1128299"/>
    <x v="625"/>
    <x v="2"/>
    <x v="7"/>
    <s v="Seattle"/>
    <x v="0"/>
    <n v="64"/>
    <n v="156"/>
    <x v="1336"/>
    <n v="4093.4399999999996"/>
    <n v="0.41"/>
    <x v="2"/>
    <x v="5"/>
    <x v="0"/>
    <n v="64"/>
    <n v="26.24"/>
    <n v="37.760000000000005"/>
    <x v="1"/>
  </r>
  <r>
    <x v="3"/>
    <n v="1128299"/>
    <x v="626"/>
    <x v="2"/>
    <x v="7"/>
    <s v="Seattle"/>
    <x v="1"/>
    <n v="71"/>
    <n v="174"/>
    <x v="1337"/>
    <n v="4323.8999999999996"/>
    <n v="0.35"/>
    <x v="2"/>
    <x v="5"/>
    <x v="0"/>
    <n v="71"/>
    <n v="24.849999999999998"/>
    <n v="46.15"/>
    <x v="1"/>
  </r>
  <r>
    <x v="3"/>
    <n v="1128299"/>
    <x v="627"/>
    <x v="2"/>
    <x v="7"/>
    <s v="Seattle"/>
    <x v="2"/>
    <n v="63"/>
    <n v="135"/>
    <x v="1274"/>
    <n v="3146.85"/>
    <n v="0.37"/>
    <x v="2"/>
    <x v="5"/>
    <x v="0"/>
    <n v="63"/>
    <n v="23.31"/>
    <n v="39.69"/>
    <x v="1"/>
  </r>
  <r>
    <x v="3"/>
    <n v="1128299"/>
    <x v="628"/>
    <x v="2"/>
    <x v="7"/>
    <s v="Seattle"/>
    <x v="3"/>
    <n v="67"/>
    <n v="112"/>
    <x v="1338"/>
    <n v="3001.6000000000004"/>
    <n v="0.4"/>
    <x v="2"/>
    <x v="5"/>
    <x v="0"/>
    <n v="67"/>
    <n v="26.800000000000004"/>
    <n v="40.199999999999996"/>
    <x v="1"/>
  </r>
  <r>
    <x v="3"/>
    <n v="1128299"/>
    <x v="629"/>
    <x v="2"/>
    <x v="7"/>
    <s v="Seattle"/>
    <x v="4"/>
    <n v="72"/>
    <n v="111"/>
    <x v="1339"/>
    <n v="3196.8"/>
    <n v="0.4"/>
    <x v="2"/>
    <x v="5"/>
    <x v="0"/>
    <n v="72"/>
    <n v="28.8"/>
    <n v="43.199999999999996"/>
    <x v="1"/>
  </r>
  <r>
    <x v="3"/>
    <n v="1128299"/>
    <x v="67"/>
    <x v="2"/>
    <x v="7"/>
    <s v="Seattle"/>
    <x v="5"/>
    <n v="62"/>
    <n v="113"/>
    <x v="1340"/>
    <n v="2452.1"/>
    <n v="0.35"/>
    <x v="2"/>
    <x v="5"/>
    <x v="0"/>
    <n v="62"/>
    <n v="21.7"/>
    <n v="40.299999999999997"/>
    <x v="1"/>
  </r>
  <r>
    <x v="3"/>
    <n v="1128299"/>
    <x v="68"/>
    <x v="2"/>
    <x v="7"/>
    <s v="Seattle"/>
    <x v="0"/>
    <n v="58"/>
    <n v="149"/>
    <x v="1203"/>
    <n v="3456.8"/>
    <n v="0.4"/>
    <x v="2"/>
    <x v="5"/>
    <x v="0"/>
    <n v="58"/>
    <n v="23.200000000000003"/>
    <n v="34.799999999999997"/>
    <x v="1"/>
  </r>
  <r>
    <x v="3"/>
    <n v="1128299"/>
    <x v="69"/>
    <x v="2"/>
    <x v="7"/>
    <s v="Seattle"/>
    <x v="1"/>
    <n v="64"/>
    <n v="138"/>
    <x v="1341"/>
    <n v="3267.84"/>
    <n v="0.37"/>
    <x v="2"/>
    <x v="5"/>
    <x v="0"/>
    <n v="64"/>
    <n v="23.68"/>
    <n v="40.32"/>
    <x v="1"/>
  </r>
  <r>
    <x v="3"/>
    <n v="1128299"/>
    <x v="70"/>
    <x v="2"/>
    <x v="7"/>
    <s v="Seattle"/>
    <x v="2"/>
    <n v="56"/>
    <n v="113"/>
    <x v="1342"/>
    <n v="2278.08"/>
    <n v="0.36"/>
    <x v="2"/>
    <x v="5"/>
    <x v="0"/>
    <n v="56"/>
    <n v="20.16"/>
    <n v="35.840000000000003"/>
    <x v="1"/>
  </r>
  <r>
    <x v="3"/>
    <n v="1128299"/>
    <x v="71"/>
    <x v="2"/>
    <x v="7"/>
    <s v="Seattle"/>
    <x v="3"/>
    <n v="58"/>
    <n v="98"/>
    <x v="1343"/>
    <n v="2500.96"/>
    <n v="0.44"/>
    <x v="2"/>
    <x v="5"/>
    <x v="0"/>
    <n v="58"/>
    <n v="25.52"/>
    <n v="32.479999999999997"/>
    <x v="1"/>
  </r>
  <r>
    <x v="3"/>
    <n v="1128299"/>
    <x v="72"/>
    <x v="2"/>
    <x v="7"/>
    <s v="Seattle"/>
    <x v="4"/>
    <n v="69"/>
    <n v="94"/>
    <x v="1344"/>
    <n v="2270.1"/>
    <n v="0.35"/>
    <x v="2"/>
    <x v="5"/>
    <x v="0"/>
    <n v="69"/>
    <n v="24.15"/>
    <n v="44.849999999999994"/>
    <x v="1"/>
  </r>
  <r>
    <x v="3"/>
    <n v="1128299"/>
    <x v="73"/>
    <x v="2"/>
    <x v="7"/>
    <s v="Seattle"/>
    <x v="5"/>
    <n v="71"/>
    <n v="101"/>
    <x v="1345"/>
    <n v="2509.85"/>
    <n v="0.35"/>
    <x v="2"/>
    <x v="5"/>
    <x v="0"/>
    <n v="71"/>
    <n v="24.849999999999998"/>
    <n v="46.15"/>
    <x v="1"/>
  </r>
  <r>
    <x v="3"/>
    <n v="1128299"/>
    <x v="74"/>
    <x v="2"/>
    <x v="7"/>
    <s v="Seattle"/>
    <x v="0"/>
    <n v="54"/>
    <n v="162"/>
    <x v="1346"/>
    <n v="3849.12"/>
    <n v="0.44"/>
    <x v="2"/>
    <x v="5"/>
    <x v="0"/>
    <n v="54"/>
    <n v="23.759999999999998"/>
    <n v="30.240000000000002"/>
    <x v="1"/>
  </r>
  <r>
    <x v="3"/>
    <n v="1128299"/>
    <x v="75"/>
    <x v="2"/>
    <x v="7"/>
    <s v="Seattle"/>
    <x v="1"/>
    <n v="60"/>
    <n v="188"/>
    <x v="1347"/>
    <n v="4173.6000000000004"/>
    <n v="0.37"/>
    <x v="2"/>
    <x v="5"/>
    <x v="0"/>
    <n v="60"/>
    <n v="22.200000000000003"/>
    <n v="37.799999999999997"/>
    <x v="1"/>
  </r>
  <r>
    <x v="3"/>
    <n v="1128299"/>
    <x v="76"/>
    <x v="2"/>
    <x v="7"/>
    <s v="Seattle"/>
    <x v="2"/>
    <n v="54"/>
    <n v="124"/>
    <x v="1348"/>
    <n v="2477.52"/>
    <n v="0.37"/>
    <x v="2"/>
    <x v="5"/>
    <x v="0"/>
    <n v="54"/>
    <n v="19.98"/>
    <n v="34.019999999999996"/>
    <x v="1"/>
  </r>
  <r>
    <x v="3"/>
    <n v="1128299"/>
    <x v="77"/>
    <x v="2"/>
    <x v="7"/>
    <s v="Seattle"/>
    <x v="3"/>
    <n v="69"/>
    <n v="117"/>
    <x v="1349"/>
    <n v="3471.39"/>
    <n v="0.43"/>
    <x v="2"/>
    <x v="5"/>
    <x v="0"/>
    <n v="69"/>
    <n v="29.669999999999998"/>
    <n v="39.330000000000005"/>
    <x v="1"/>
  </r>
  <r>
    <x v="3"/>
    <n v="1128299"/>
    <x v="78"/>
    <x v="2"/>
    <x v="7"/>
    <s v="Seattle"/>
    <x v="4"/>
    <n v="85"/>
    <n v="115"/>
    <x v="1350"/>
    <n v="3910"/>
    <n v="0.4"/>
    <x v="2"/>
    <x v="5"/>
    <x v="0"/>
    <n v="85"/>
    <n v="34"/>
    <n v="51"/>
    <x v="1"/>
  </r>
  <r>
    <x v="3"/>
    <n v="1128299"/>
    <x v="79"/>
    <x v="2"/>
    <x v="7"/>
    <s v="Seattle"/>
    <x v="5"/>
    <n v="88"/>
    <n v="138"/>
    <x v="1351"/>
    <n v="3764.64"/>
    <n v="0.31"/>
    <x v="2"/>
    <x v="5"/>
    <x v="0"/>
    <n v="88"/>
    <n v="27.279999999999998"/>
    <n v="60.720000000000006"/>
    <x v="1"/>
  </r>
  <r>
    <x v="3"/>
    <n v="1128299"/>
    <x v="80"/>
    <x v="2"/>
    <x v="7"/>
    <s v="Seattle"/>
    <x v="0"/>
    <n v="78"/>
    <n v="188"/>
    <x v="1352"/>
    <n v="5865.6"/>
    <n v="0.4"/>
    <x v="2"/>
    <x v="5"/>
    <x v="0"/>
    <n v="78"/>
    <n v="31.200000000000003"/>
    <n v="46.8"/>
    <x v="1"/>
  </r>
  <r>
    <x v="3"/>
    <n v="1128299"/>
    <x v="81"/>
    <x v="2"/>
    <x v="7"/>
    <s v="Seattle"/>
    <x v="1"/>
    <n v="77"/>
    <n v="195"/>
    <x v="1353"/>
    <n v="5705.7"/>
    <n v="0.38"/>
    <x v="2"/>
    <x v="6"/>
    <x v="0"/>
    <n v="77"/>
    <n v="29.259999999999998"/>
    <n v="47.739999999999995"/>
    <x v="1"/>
  </r>
  <r>
    <x v="3"/>
    <n v="1128299"/>
    <x v="82"/>
    <x v="2"/>
    <x v="7"/>
    <s v="Seattle"/>
    <x v="2"/>
    <n v="73"/>
    <n v="138"/>
    <x v="1354"/>
    <n v="3928.86"/>
    <n v="0.39"/>
    <x v="2"/>
    <x v="6"/>
    <x v="0"/>
    <n v="73"/>
    <n v="28.470000000000002"/>
    <n v="44.529999999999994"/>
    <x v="1"/>
  </r>
  <r>
    <x v="3"/>
    <n v="1128299"/>
    <x v="83"/>
    <x v="2"/>
    <x v="7"/>
    <s v="Seattle"/>
    <x v="3"/>
    <n v="76"/>
    <n v="138"/>
    <x v="1355"/>
    <n v="4509.84"/>
    <n v="0.43"/>
    <x v="2"/>
    <x v="6"/>
    <x v="0"/>
    <n v="76"/>
    <n v="32.68"/>
    <n v="43.32"/>
    <x v="1"/>
  </r>
  <r>
    <x v="3"/>
    <n v="1128299"/>
    <x v="84"/>
    <x v="2"/>
    <x v="7"/>
    <s v="Seattle"/>
    <x v="4"/>
    <n v="82"/>
    <n v="133"/>
    <x v="1356"/>
    <n v="4144.28"/>
    <n v="0.38"/>
    <x v="2"/>
    <x v="6"/>
    <x v="0"/>
    <n v="82"/>
    <n v="31.159999999999997"/>
    <n v="50.84"/>
    <x v="1"/>
  </r>
  <r>
    <x v="3"/>
    <n v="1128299"/>
    <x v="85"/>
    <x v="2"/>
    <x v="7"/>
    <s v="Seattle"/>
    <x v="5"/>
    <n v="86"/>
    <n v="150"/>
    <x v="1357"/>
    <n v="4386"/>
    <n v="0.34"/>
    <x v="2"/>
    <x v="6"/>
    <x v="0"/>
    <n v="86"/>
    <n v="29.24"/>
    <n v="56.76"/>
    <x v="1"/>
  </r>
  <r>
    <x v="0"/>
    <n v="1185732"/>
    <x v="86"/>
    <x v="2"/>
    <x v="7"/>
    <s v="Seattle"/>
    <x v="0"/>
    <n v="44"/>
    <n v="273"/>
    <x v="1358"/>
    <n v="6606.6"/>
    <n v="0.55000000000000004"/>
    <x v="2"/>
    <x v="6"/>
    <x v="0"/>
    <n v="44"/>
    <n v="24.200000000000003"/>
    <n v="19.799999999999997"/>
    <x v="1"/>
  </r>
  <r>
    <x v="0"/>
    <n v="1185732"/>
    <x v="87"/>
    <x v="2"/>
    <x v="7"/>
    <s v="Seattle"/>
    <x v="1"/>
    <n v="41"/>
    <n v="221"/>
    <x v="1359"/>
    <n v="4439.8900000000003"/>
    <n v="0.49"/>
    <x v="2"/>
    <x v="6"/>
    <x v="0"/>
    <n v="41"/>
    <n v="20.09"/>
    <n v="20.91"/>
    <x v="1"/>
  </r>
  <r>
    <x v="0"/>
    <n v="1185732"/>
    <x v="88"/>
    <x v="2"/>
    <x v="7"/>
    <s v="Seattle"/>
    <x v="2"/>
    <n v="34"/>
    <n v="230"/>
    <x v="1295"/>
    <n v="3049.8"/>
    <n v="0.39"/>
    <x v="2"/>
    <x v="6"/>
    <x v="0"/>
    <n v="34"/>
    <n v="13.260000000000002"/>
    <n v="20.74"/>
    <x v="1"/>
  </r>
  <r>
    <x v="0"/>
    <n v="1185732"/>
    <x v="89"/>
    <x v="2"/>
    <x v="7"/>
    <s v="Seattle"/>
    <x v="3"/>
    <n v="38"/>
    <n v="175"/>
    <x v="1360"/>
    <n v="2660"/>
    <n v="0.4"/>
    <x v="2"/>
    <x v="6"/>
    <x v="0"/>
    <n v="38"/>
    <n v="15.2"/>
    <n v="22.8"/>
    <x v="1"/>
  </r>
  <r>
    <x v="0"/>
    <n v="1185732"/>
    <x v="90"/>
    <x v="4"/>
    <x v="8"/>
    <s v="Miami"/>
    <x v="4"/>
    <n v="50"/>
    <n v="195"/>
    <x v="1361"/>
    <n v="4875"/>
    <n v="0.5"/>
    <x v="2"/>
    <x v="6"/>
    <x v="0"/>
    <n v="50"/>
    <n v="25"/>
    <n v="25"/>
    <x v="1"/>
  </r>
  <r>
    <x v="0"/>
    <n v="1185732"/>
    <x v="91"/>
    <x v="4"/>
    <x v="8"/>
    <s v="Miami"/>
    <x v="5"/>
    <n v="41"/>
    <n v="247"/>
    <x v="736"/>
    <n v="6278.74"/>
    <n v="0.62"/>
    <x v="2"/>
    <x v="6"/>
    <x v="0"/>
    <n v="41"/>
    <n v="25.419999999999998"/>
    <n v="15.58"/>
    <x v="1"/>
  </r>
  <r>
    <x v="0"/>
    <n v="1185732"/>
    <x v="92"/>
    <x v="4"/>
    <x v="8"/>
    <s v="Miami"/>
    <x v="0"/>
    <n v="43"/>
    <n v="319"/>
    <x v="1362"/>
    <n v="7818.6900000000005"/>
    <n v="0.57000000000000006"/>
    <x v="2"/>
    <x v="6"/>
    <x v="0"/>
    <n v="43"/>
    <n v="24.51"/>
    <n v="18.489999999999998"/>
    <x v="1"/>
  </r>
  <r>
    <x v="0"/>
    <n v="1185732"/>
    <x v="93"/>
    <x v="4"/>
    <x v="8"/>
    <s v="Miami"/>
    <x v="1"/>
    <n v="43"/>
    <n v="195"/>
    <x v="936"/>
    <n v="4108.6499999999996"/>
    <n v="0.49"/>
    <x v="2"/>
    <x v="6"/>
    <x v="0"/>
    <n v="43"/>
    <n v="21.069999999999997"/>
    <n v="21.930000000000003"/>
    <x v="1"/>
  </r>
  <r>
    <x v="0"/>
    <n v="1185732"/>
    <x v="94"/>
    <x v="4"/>
    <x v="8"/>
    <s v="Miami"/>
    <x v="2"/>
    <n v="32"/>
    <n v="240"/>
    <x v="1363"/>
    <n v="2918.4"/>
    <n v="0.38"/>
    <x v="2"/>
    <x v="6"/>
    <x v="0"/>
    <n v="32"/>
    <n v="12.16"/>
    <n v="19.84"/>
    <x v="1"/>
  </r>
  <r>
    <x v="3"/>
    <n v="1185732"/>
    <x v="95"/>
    <x v="4"/>
    <x v="8"/>
    <s v="Miami"/>
    <x v="3"/>
    <n v="38"/>
    <n v="169"/>
    <x v="1101"/>
    <n v="2825.68"/>
    <n v="0.44"/>
    <x v="2"/>
    <x v="6"/>
    <x v="0"/>
    <n v="38"/>
    <n v="16.72"/>
    <n v="21.28"/>
    <x v="1"/>
  </r>
  <r>
    <x v="0"/>
    <n v="1185732"/>
    <x v="96"/>
    <x v="4"/>
    <x v="8"/>
    <s v="Miami"/>
    <x v="4"/>
    <n v="53"/>
    <n v="218"/>
    <x v="1364"/>
    <n v="5545.92"/>
    <n v="0.48"/>
    <x v="2"/>
    <x v="6"/>
    <x v="0"/>
    <n v="53"/>
    <n v="25.44"/>
    <n v="27.56"/>
    <x v="1"/>
  </r>
  <r>
    <x v="0"/>
    <n v="1185732"/>
    <x v="97"/>
    <x v="4"/>
    <x v="8"/>
    <s v="Miami"/>
    <x v="5"/>
    <n v="41"/>
    <n v="221"/>
    <x v="1359"/>
    <n v="5889.6500000000005"/>
    <n v="0.65"/>
    <x v="2"/>
    <x v="6"/>
    <x v="0"/>
    <n v="41"/>
    <n v="26.650000000000002"/>
    <n v="14.349999999999998"/>
    <x v="1"/>
  </r>
  <r>
    <x v="0"/>
    <n v="1185732"/>
    <x v="98"/>
    <x v="4"/>
    <x v="8"/>
    <s v="Miami"/>
    <x v="0"/>
    <n v="41"/>
    <n v="268"/>
    <x v="1365"/>
    <n v="6592.8"/>
    <n v="0.6"/>
    <x v="2"/>
    <x v="6"/>
    <x v="0"/>
    <n v="41"/>
    <n v="24.6"/>
    <n v="16.399999999999999"/>
    <x v="1"/>
  </r>
  <r>
    <x v="0"/>
    <n v="1185732"/>
    <x v="99"/>
    <x v="4"/>
    <x v="8"/>
    <s v="Miami"/>
    <x v="1"/>
    <n v="42"/>
    <n v="225"/>
    <x v="1366"/>
    <n v="4536"/>
    <n v="0.48"/>
    <x v="2"/>
    <x v="6"/>
    <x v="0"/>
    <n v="42"/>
    <n v="20.16"/>
    <n v="21.84"/>
    <x v="1"/>
  </r>
  <r>
    <x v="0"/>
    <n v="1185732"/>
    <x v="100"/>
    <x v="4"/>
    <x v="8"/>
    <s v="Miami"/>
    <x v="2"/>
    <n v="32"/>
    <n v="217"/>
    <x v="1367"/>
    <n v="2430.3999999999996"/>
    <n v="0.35"/>
    <x v="2"/>
    <x v="6"/>
    <x v="0"/>
    <n v="32"/>
    <n v="11.199999999999998"/>
    <n v="20.8"/>
    <x v="1"/>
  </r>
  <r>
    <x v="0"/>
    <n v="1185732"/>
    <x v="101"/>
    <x v="4"/>
    <x v="8"/>
    <s v="Miami"/>
    <x v="3"/>
    <n v="36"/>
    <n v="175"/>
    <x v="848"/>
    <n v="2520"/>
    <n v="0.4"/>
    <x v="2"/>
    <x v="6"/>
    <x v="0"/>
    <n v="36"/>
    <n v="14.4"/>
    <n v="21.6"/>
    <x v="1"/>
  </r>
  <r>
    <x v="0"/>
    <n v="1185732"/>
    <x v="102"/>
    <x v="4"/>
    <x v="8"/>
    <s v="Miami"/>
    <x v="4"/>
    <n v="53"/>
    <n v="182"/>
    <x v="1368"/>
    <n v="4437.16"/>
    <n v="0.45999999999999996"/>
    <x v="2"/>
    <x v="6"/>
    <x v="0"/>
    <n v="53"/>
    <n v="24.38"/>
    <n v="28.62"/>
    <x v="1"/>
  </r>
  <r>
    <x v="0"/>
    <n v="1185732"/>
    <x v="103"/>
    <x v="4"/>
    <x v="8"/>
    <s v="Miami"/>
    <x v="5"/>
    <n v="42"/>
    <n v="225"/>
    <x v="1366"/>
    <n v="6048"/>
    <n v="0.64"/>
    <x v="2"/>
    <x v="6"/>
    <x v="0"/>
    <n v="42"/>
    <n v="26.88"/>
    <n v="15.12"/>
    <x v="1"/>
  </r>
  <r>
    <x v="0"/>
    <n v="1185732"/>
    <x v="53"/>
    <x v="4"/>
    <x v="8"/>
    <s v="Miami"/>
    <x v="0"/>
    <n v="42"/>
    <n v="256"/>
    <x v="1369"/>
    <n v="6236.1600000000008"/>
    <n v="0.58000000000000007"/>
    <x v="2"/>
    <x v="3"/>
    <x v="0"/>
    <n v="42"/>
    <n v="24.360000000000003"/>
    <n v="17.639999999999997"/>
    <x v="1"/>
  </r>
  <r>
    <x v="0"/>
    <n v="1185732"/>
    <x v="53"/>
    <x v="4"/>
    <x v="8"/>
    <s v="Miami"/>
    <x v="1"/>
    <n v="41"/>
    <n v="210"/>
    <x v="1325"/>
    <n v="4305"/>
    <n v="0.5"/>
    <x v="2"/>
    <x v="3"/>
    <x v="0"/>
    <n v="41"/>
    <n v="20.5"/>
    <n v="20.5"/>
    <x v="1"/>
  </r>
  <r>
    <x v="3"/>
    <n v="1185732"/>
    <x v="53"/>
    <x v="4"/>
    <x v="8"/>
    <s v="Miami"/>
    <x v="2"/>
    <n v="32"/>
    <n v="203"/>
    <x v="931"/>
    <n v="2598.4"/>
    <n v="0.4"/>
    <x v="2"/>
    <x v="3"/>
    <x v="0"/>
    <n v="32"/>
    <n v="12.8"/>
    <n v="19.2"/>
    <x v="1"/>
  </r>
  <r>
    <x v="3"/>
    <n v="1185732"/>
    <x v="53"/>
    <x v="4"/>
    <x v="8"/>
    <s v="Miami"/>
    <x v="3"/>
    <n v="38"/>
    <n v="189"/>
    <x v="838"/>
    <n v="3231.8999999999996"/>
    <n v="0.44999999999999996"/>
    <x v="2"/>
    <x v="3"/>
    <x v="0"/>
    <n v="38"/>
    <n v="17.099999999999998"/>
    <n v="20.900000000000002"/>
    <x v="1"/>
  </r>
  <r>
    <x v="3"/>
    <n v="1185732"/>
    <x v="53"/>
    <x v="4"/>
    <x v="8"/>
    <s v="Miami"/>
    <x v="4"/>
    <n v="52"/>
    <n v="196"/>
    <x v="888"/>
    <n v="4586.3999999999996"/>
    <n v="0.44999999999999996"/>
    <x v="2"/>
    <x v="3"/>
    <x v="0"/>
    <n v="52"/>
    <n v="23.4"/>
    <n v="28.6"/>
    <x v="1"/>
  </r>
  <r>
    <x v="3"/>
    <n v="1185732"/>
    <x v="53"/>
    <x v="4"/>
    <x v="8"/>
    <s v="Miami"/>
    <x v="5"/>
    <n v="44"/>
    <n v="208"/>
    <x v="1370"/>
    <n v="5491.2"/>
    <n v="0.6"/>
    <x v="2"/>
    <x v="3"/>
    <x v="0"/>
    <n v="44"/>
    <n v="26.4"/>
    <n v="17.600000000000001"/>
    <x v="1"/>
  </r>
  <r>
    <x v="3"/>
    <n v="1185732"/>
    <x v="53"/>
    <x v="4"/>
    <x v="8"/>
    <s v="Miami"/>
    <x v="0"/>
    <n v="52"/>
    <n v="300"/>
    <x v="1371"/>
    <n v="8736"/>
    <n v="0.56000000000000005"/>
    <x v="2"/>
    <x v="3"/>
    <x v="0"/>
    <n v="52"/>
    <n v="29.12"/>
    <n v="22.88"/>
    <x v="1"/>
  </r>
  <r>
    <x v="3"/>
    <n v="1185732"/>
    <x v="53"/>
    <x v="4"/>
    <x v="8"/>
    <s v="Miami"/>
    <x v="1"/>
    <n v="54"/>
    <n v="194"/>
    <x v="1372"/>
    <n v="5238"/>
    <n v="0.5"/>
    <x v="2"/>
    <x v="3"/>
    <x v="0"/>
    <n v="54"/>
    <n v="27"/>
    <n v="27"/>
    <x v="1"/>
  </r>
  <r>
    <x v="3"/>
    <n v="1185732"/>
    <x v="53"/>
    <x v="4"/>
    <x v="8"/>
    <s v="Miami"/>
    <x v="2"/>
    <n v="47"/>
    <n v="188"/>
    <x v="1373"/>
    <n v="3269.32"/>
    <n v="0.37"/>
    <x v="2"/>
    <x v="3"/>
    <x v="0"/>
    <n v="47"/>
    <n v="17.39"/>
    <n v="29.610000000000003"/>
    <x v="1"/>
  </r>
  <r>
    <x v="3"/>
    <n v="1185732"/>
    <x v="53"/>
    <x v="4"/>
    <x v="8"/>
    <s v="Miami"/>
    <x v="3"/>
    <n v="49"/>
    <n v="175"/>
    <x v="948"/>
    <n v="3687.25"/>
    <n v="0.43"/>
    <x v="2"/>
    <x v="3"/>
    <x v="0"/>
    <n v="49"/>
    <n v="21.07"/>
    <n v="27.93"/>
    <x v="1"/>
  </r>
  <r>
    <x v="3"/>
    <n v="1185732"/>
    <x v="53"/>
    <x v="4"/>
    <x v="8"/>
    <s v="Miami"/>
    <x v="4"/>
    <n v="58"/>
    <n v="196"/>
    <x v="1238"/>
    <n v="5342.96"/>
    <n v="0.47"/>
    <x v="2"/>
    <x v="3"/>
    <x v="0"/>
    <n v="58"/>
    <n v="27.26"/>
    <n v="30.74"/>
    <x v="1"/>
  </r>
  <r>
    <x v="3"/>
    <n v="1185732"/>
    <x v="53"/>
    <x v="4"/>
    <x v="8"/>
    <s v="Miami"/>
    <x v="5"/>
    <n v="64"/>
    <n v="248"/>
    <x v="1374"/>
    <n v="10158.08"/>
    <n v="0.64"/>
    <x v="2"/>
    <x v="3"/>
    <x v="0"/>
    <n v="64"/>
    <n v="40.96"/>
    <n v="23.04"/>
    <x v="1"/>
  </r>
  <r>
    <x v="3"/>
    <n v="1185732"/>
    <x v="53"/>
    <x v="4"/>
    <x v="8"/>
    <s v="Miami"/>
    <x v="0"/>
    <n v="55"/>
    <n v="290"/>
    <x v="1375"/>
    <n v="9410.5000000000018"/>
    <n v="0.59000000000000008"/>
    <x v="2"/>
    <x v="3"/>
    <x v="0"/>
    <n v="55"/>
    <n v="32.450000000000003"/>
    <n v="22.549999999999994"/>
    <x v="1"/>
  </r>
  <r>
    <x v="3"/>
    <n v="1185732"/>
    <x v="53"/>
    <x v="4"/>
    <x v="8"/>
    <s v="Miami"/>
    <x v="1"/>
    <n v="54"/>
    <n v="206"/>
    <x v="1376"/>
    <n v="5450.76"/>
    <n v="0.49"/>
    <x v="2"/>
    <x v="3"/>
    <x v="0"/>
    <n v="54"/>
    <n v="26.46"/>
    <n v="27.54"/>
    <x v="1"/>
  </r>
  <r>
    <x v="3"/>
    <n v="1185732"/>
    <x v="118"/>
    <x v="4"/>
    <x v="8"/>
    <s v="Miami"/>
    <x v="2"/>
    <n v="49"/>
    <n v="208"/>
    <x v="888"/>
    <n v="3567.2"/>
    <n v="0.35"/>
    <x v="2"/>
    <x v="7"/>
    <x v="0"/>
    <n v="49"/>
    <n v="17.149999999999999"/>
    <n v="31.85"/>
    <x v="1"/>
  </r>
  <r>
    <x v="3"/>
    <n v="1185732"/>
    <x v="119"/>
    <x v="4"/>
    <x v="8"/>
    <s v="Miami"/>
    <x v="3"/>
    <n v="47"/>
    <n v="217"/>
    <x v="1377"/>
    <n v="4079.6000000000004"/>
    <n v="0.4"/>
    <x v="2"/>
    <x v="7"/>
    <x v="0"/>
    <n v="47"/>
    <n v="18.8"/>
    <n v="28.2"/>
    <x v="1"/>
  </r>
  <r>
    <x v="3"/>
    <n v="1185732"/>
    <x v="120"/>
    <x v="4"/>
    <x v="8"/>
    <s v="Miami"/>
    <x v="4"/>
    <n v="62"/>
    <n v="233"/>
    <x v="1378"/>
    <n v="7078.54"/>
    <n v="0.49"/>
    <x v="2"/>
    <x v="7"/>
    <x v="0"/>
    <n v="62"/>
    <n v="30.38"/>
    <n v="31.62"/>
    <x v="1"/>
  </r>
  <r>
    <x v="3"/>
    <n v="1185732"/>
    <x v="121"/>
    <x v="4"/>
    <x v="8"/>
    <s v="Miami"/>
    <x v="5"/>
    <n v="63"/>
    <n v="259"/>
    <x v="1379"/>
    <n v="10606.050000000001"/>
    <n v="0.65"/>
    <x v="2"/>
    <x v="7"/>
    <x v="0"/>
    <n v="63"/>
    <n v="40.950000000000003"/>
    <n v="22.049999999999997"/>
    <x v="1"/>
  </r>
  <r>
    <x v="3"/>
    <n v="1185732"/>
    <x v="122"/>
    <x v="4"/>
    <x v="8"/>
    <s v="Miami"/>
    <x v="0"/>
    <n v="60"/>
    <n v="299"/>
    <x v="786"/>
    <n v="10764"/>
    <n v="0.6"/>
    <x v="2"/>
    <x v="7"/>
    <x v="0"/>
    <n v="60"/>
    <n v="36"/>
    <n v="24"/>
    <x v="1"/>
  </r>
  <r>
    <x v="3"/>
    <n v="1185732"/>
    <x v="123"/>
    <x v="4"/>
    <x v="8"/>
    <s v="Miami"/>
    <x v="1"/>
    <n v="57"/>
    <n v="225"/>
    <x v="1380"/>
    <n v="5899.4999999999991"/>
    <n v="0.45999999999999996"/>
    <x v="2"/>
    <x v="7"/>
    <x v="0"/>
    <n v="57"/>
    <n v="26.219999999999995"/>
    <n v="30.780000000000005"/>
    <x v="1"/>
  </r>
  <r>
    <x v="3"/>
    <n v="1185732"/>
    <x v="124"/>
    <x v="4"/>
    <x v="8"/>
    <s v="Miami"/>
    <x v="2"/>
    <n v="50"/>
    <n v="215"/>
    <x v="1381"/>
    <n v="3977.5"/>
    <n v="0.37"/>
    <x v="2"/>
    <x v="7"/>
    <x v="0"/>
    <n v="50"/>
    <n v="18.5"/>
    <n v="31.5"/>
    <x v="1"/>
  </r>
  <r>
    <x v="3"/>
    <n v="1185732"/>
    <x v="125"/>
    <x v="4"/>
    <x v="8"/>
    <s v="Miami"/>
    <x v="3"/>
    <n v="53"/>
    <n v="233"/>
    <x v="1382"/>
    <n v="5310.07"/>
    <n v="0.43"/>
    <x v="2"/>
    <x v="7"/>
    <x v="0"/>
    <n v="53"/>
    <n v="22.79"/>
    <n v="30.21"/>
    <x v="1"/>
  </r>
  <r>
    <x v="3"/>
    <n v="1185732"/>
    <x v="126"/>
    <x v="4"/>
    <x v="8"/>
    <s v="Miami"/>
    <x v="4"/>
    <n v="61"/>
    <n v="208"/>
    <x v="1383"/>
    <n v="6217.12"/>
    <n v="0.49"/>
    <x v="2"/>
    <x v="7"/>
    <x v="0"/>
    <n v="61"/>
    <n v="29.89"/>
    <n v="31.11"/>
    <x v="1"/>
  </r>
  <r>
    <x v="3"/>
    <n v="1185732"/>
    <x v="127"/>
    <x v="4"/>
    <x v="8"/>
    <s v="Miami"/>
    <x v="5"/>
    <n v="67"/>
    <n v="244"/>
    <x v="1384"/>
    <n v="10626.2"/>
    <n v="0.65"/>
    <x v="2"/>
    <x v="7"/>
    <x v="0"/>
    <n v="67"/>
    <n v="43.550000000000004"/>
    <n v="23.449999999999996"/>
    <x v="1"/>
  </r>
  <r>
    <x v="3"/>
    <n v="1185732"/>
    <x v="630"/>
    <x v="4"/>
    <x v="8"/>
    <s v="Miami"/>
    <x v="0"/>
    <n v="60"/>
    <n v="304"/>
    <x v="1385"/>
    <n v="10396.800000000001"/>
    <n v="0.57000000000000006"/>
    <x v="2"/>
    <x v="7"/>
    <x v="0"/>
    <n v="60"/>
    <n v="34.200000000000003"/>
    <n v="25.799999999999997"/>
    <x v="1"/>
  </r>
  <r>
    <x v="3"/>
    <n v="1185732"/>
    <x v="631"/>
    <x v="4"/>
    <x v="8"/>
    <s v="Miami"/>
    <x v="1"/>
    <n v="55"/>
    <n v="252"/>
    <x v="766"/>
    <n v="6236.9999999999991"/>
    <n v="0.44999999999999996"/>
    <x v="2"/>
    <x v="7"/>
    <x v="0"/>
    <n v="55"/>
    <n v="24.749999999999996"/>
    <n v="30.250000000000004"/>
    <x v="1"/>
  </r>
  <r>
    <x v="3"/>
    <n v="1185732"/>
    <x v="632"/>
    <x v="4"/>
    <x v="8"/>
    <s v="Miami"/>
    <x v="2"/>
    <n v="53"/>
    <n v="231"/>
    <x v="1386"/>
    <n v="4529.91"/>
    <n v="0.37"/>
    <x v="2"/>
    <x v="7"/>
    <x v="0"/>
    <n v="53"/>
    <n v="19.61"/>
    <n v="33.39"/>
    <x v="1"/>
  </r>
  <r>
    <x v="0"/>
    <n v="1185732"/>
    <x v="633"/>
    <x v="4"/>
    <x v="8"/>
    <s v="Miami"/>
    <x v="3"/>
    <n v="44"/>
    <n v="233"/>
    <x v="1387"/>
    <n v="4100.8"/>
    <n v="0.4"/>
    <x v="2"/>
    <x v="7"/>
    <x v="0"/>
    <n v="44"/>
    <n v="17.600000000000001"/>
    <n v="26.4"/>
    <x v="1"/>
  </r>
  <r>
    <x v="0"/>
    <n v="1185732"/>
    <x v="634"/>
    <x v="4"/>
    <x v="8"/>
    <s v="Miami"/>
    <x v="4"/>
    <n v="52"/>
    <n v="225"/>
    <x v="910"/>
    <n v="5264.9999999999991"/>
    <n v="0.44999999999999996"/>
    <x v="2"/>
    <x v="7"/>
    <x v="0"/>
    <n v="52"/>
    <n v="23.399999999999995"/>
    <n v="28.600000000000005"/>
    <x v="1"/>
  </r>
  <r>
    <x v="0"/>
    <n v="1185732"/>
    <x v="635"/>
    <x v="4"/>
    <x v="8"/>
    <s v="Miami"/>
    <x v="5"/>
    <n v="56"/>
    <n v="278"/>
    <x v="1388"/>
    <n v="9496.48"/>
    <n v="0.61"/>
    <x v="2"/>
    <x v="7"/>
    <x v="0"/>
    <n v="56"/>
    <n v="34.159999999999997"/>
    <n v="21.84"/>
    <x v="1"/>
  </r>
  <r>
    <x v="0"/>
    <n v="1185732"/>
    <x v="636"/>
    <x v="4"/>
    <x v="8"/>
    <s v="Miami"/>
    <x v="0"/>
    <n v="53"/>
    <n v="284"/>
    <x v="1389"/>
    <n v="8278.6"/>
    <n v="0.55000000000000004"/>
    <x v="2"/>
    <x v="7"/>
    <x v="0"/>
    <n v="53"/>
    <n v="29.150000000000002"/>
    <n v="23.849999999999998"/>
    <x v="1"/>
  </r>
  <r>
    <x v="0"/>
    <n v="1185732"/>
    <x v="637"/>
    <x v="4"/>
    <x v="8"/>
    <s v="Miami"/>
    <x v="1"/>
    <n v="46"/>
    <n v="255"/>
    <x v="1390"/>
    <n v="5278.4999999999991"/>
    <n v="0.44999999999999996"/>
    <x v="2"/>
    <x v="7"/>
    <x v="0"/>
    <n v="46"/>
    <n v="20.699999999999996"/>
    <n v="25.300000000000004"/>
    <x v="1"/>
  </r>
  <r>
    <x v="2"/>
    <n v="1185732"/>
    <x v="638"/>
    <x v="4"/>
    <x v="8"/>
    <s v="Miami"/>
    <x v="2"/>
    <n v="41"/>
    <n v="225"/>
    <x v="1391"/>
    <n v="3413.25"/>
    <n v="0.37"/>
    <x v="2"/>
    <x v="7"/>
    <x v="0"/>
    <n v="41"/>
    <n v="15.17"/>
    <n v="25.83"/>
    <x v="1"/>
  </r>
  <r>
    <x v="2"/>
    <n v="1185732"/>
    <x v="639"/>
    <x v="4"/>
    <x v="8"/>
    <s v="Miami"/>
    <x v="3"/>
    <n v="42"/>
    <n v="210"/>
    <x v="1392"/>
    <n v="3792.6"/>
    <n v="0.43"/>
    <x v="2"/>
    <x v="7"/>
    <x v="0"/>
    <n v="42"/>
    <n v="18.059999999999999"/>
    <n v="23.939999999999998"/>
    <x v="1"/>
  </r>
  <r>
    <x v="2"/>
    <n v="1185732"/>
    <x v="640"/>
    <x v="4"/>
    <x v="8"/>
    <s v="Miami"/>
    <x v="4"/>
    <n v="50"/>
    <n v="210"/>
    <x v="922"/>
    <n v="5250"/>
    <n v="0.5"/>
    <x v="2"/>
    <x v="7"/>
    <x v="0"/>
    <n v="50"/>
    <n v="25"/>
    <n v="25"/>
    <x v="1"/>
  </r>
  <r>
    <x v="2"/>
    <n v="1185732"/>
    <x v="641"/>
    <x v="4"/>
    <x v="8"/>
    <s v="Miami"/>
    <x v="5"/>
    <n v="55"/>
    <n v="223"/>
    <x v="1393"/>
    <n v="7726.95"/>
    <n v="0.63"/>
    <x v="2"/>
    <x v="7"/>
    <x v="0"/>
    <n v="55"/>
    <n v="34.65"/>
    <n v="20.350000000000001"/>
    <x v="1"/>
  </r>
  <r>
    <x v="2"/>
    <n v="1185732"/>
    <x v="642"/>
    <x v="4"/>
    <x v="8"/>
    <s v="Miami"/>
    <x v="0"/>
    <n v="56"/>
    <n v="270"/>
    <x v="1394"/>
    <n v="9072"/>
    <n v="0.6"/>
    <x v="2"/>
    <x v="7"/>
    <x v="0"/>
    <n v="56"/>
    <n v="33.6"/>
    <n v="22.4"/>
    <x v="1"/>
  </r>
  <r>
    <x v="2"/>
    <n v="1185732"/>
    <x v="643"/>
    <x v="4"/>
    <x v="8"/>
    <s v="Miami"/>
    <x v="1"/>
    <n v="47"/>
    <n v="215"/>
    <x v="1395"/>
    <n v="4547.25"/>
    <n v="0.44999999999999996"/>
    <x v="2"/>
    <x v="7"/>
    <x v="0"/>
    <n v="47"/>
    <n v="21.15"/>
    <n v="25.85"/>
    <x v="1"/>
  </r>
  <r>
    <x v="2"/>
    <n v="1185732"/>
    <x v="644"/>
    <x v="4"/>
    <x v="8"/>
    <s v="Miami"/>
    <x v="2"/>
    <n v="47"/>
    <n v="203"/>
    <x v="1396"/>
    <n v="3720.9900000000002"/>
    <n v="0.39"/>
    <x v="2"/>
    <x v="8"/>
    <x v="0"/>
    <n v="47"/>
    <n v="18.330000000000002"/>
    <n v="28.67"/>
    <x v="1"/>
  </r>
  <r>
    <x v="2"/>
    <n v="1185732"/>
    <x v="645"/>
    <x v="4"/>
    <x v="8"/>
    <s v="Miami"/>
    <x v="3"/>
    <n v="45"/>
    <n v="182"/>
    <x v="854"/>
    <n v="3603.6"/>
    <n v="0.44"/>
    <x v="2"/>
    <x v="8"/>
    <x v="0"/>
    <n v="45"/>
    <n v="19.8"/>
    <n v="25.2"/>
    <x v="1"/>
  </r>
  <r>
    <x v="2"/>
    <n v="1185732"/>
    <x v="646"/>
    <x v="4"/>
    <x v="8"/>
    <s v="Miami"/>
    <x v="4"/>
    <n v="57"/>
    <n v="189"/>
    <x v="1397"/>
    <n v="5386.5"/>
    <n v="0.5"/>
    <x v="2"/>
    <x v="8"/>
    <x v="0"/>
    <n v="57"/>
    <n v="28.5"/>
    <n v="28.5"/>
    <x v="1"/>
  </r>
  <r>
    <x v="2"/>
    <n v="1185732"/>
    <x v="647"/>
    <x v="4"/>
    <x v="8"/>
    <s v="Miami"/>
    <x v="5"/>
    <n v="59"/>
    <n v="223"/>
    <x v="1112"/>
    <n v="8552.0500000000011"/>
    <n v="0.65"/>
    <x v="2"/>
    <x v="8"/>
    <x v="0"/>
    <n v="59"/>
    <n v="38.35"/>
    <n v="20.649999999999995"/>
    <x v="1"/>
  </r>
  <r>
    <x v="2"/>
    <n v="1185732"/>
    <x v="648"/>
    <x v="4"/>
    <x v="8"/>
    <s v="Miami"/>
    <x v="0"/>
    <n v="56"/>
    <n v="244"/>
    <x v="1398"/>
    <n v="7925.1200000000008"/>
    <n v="0.58000000000000007"/>
    <x v="2"/>
    <x v="8"/>
    <x v="0"/>
    <n v="56"/>
    <n v="32.480000000000004"/>
    <n v="23.519999999999996"/>
    <x v="1"/>
  </r>
  <r>
    <x v="2"/>
    <n v="1185732"/>
    <x v="649"/>
    <x v="4"/>
    <x v="8"/>
    <s v="Miami"/>
    <x v="1"/>
    <n v="49"/>
    <n v="224"/>
    <x v="974"/>
    <n v="5268.48"/>
    <n v="0.48"/>
    <x v="2"/>
    <x v="8"/>
    <x v="0"/>
    <n v="49"/>
    <n v="23.52"/>
    <n v="25.48"/>
    <x v="1"/>
  </r>
  <r>
    <x v="2"/>
    <n v="1185732"/>
    <x v="650"/>
    <x v="4"/>
    <x v="8"/>
    <s v="Miami"/>
    <x v="2"/>
    <n v="46"/>
    <n v="224"/>
    <x v="1399"/>
    <n v="3812.48"/>
    <n v="0.37"/>
    <x v="2"/>
    <x v="8"/>
    <x v="0"/>
    <n v="46"/>
    <n v="17.02"/>
    <n v="28.98"/>
    <x v="1"/>
  </r>
  <r>
    <x v="2"/>
    <n v="1185732"/>
    <x v="651"/>
    <x v="4"/>
    <x v="8"/>
    <s v="Miami"/>
    <x v="3"/>
    <n v="49"/>
    <n v="202"/>
    <x v="1400"/>
    <n v="4355.12"/>
    <n v="0.44"/>
    <x v="2"/>
    <x v="8"/>
    <x v="0"/>
    <n v="49"/>
    <n v="21.56"/>
    <n v="27.44"/>
    <x v="1"/>
  </r>
  <r>
    <x v="2"/>
    <n v="1185732"/>
    <x v="652"/>
    <x v="4"/>
    <x v="8"/>
    <s v="Miami"/>
    <x v="4"/>
    <n v="64"/>
    <n v="195"/>
    <x v="1401"/>
    <n v="6240"/>
    <n v="0.5"/>
    <x v="2"/>
    <x v="8"/>
    <x v="0"/>
    <n v="64"/>
    <n v="32"/>
    <n v="32"/>
    <x v="1"/>
  </r>
  <r>
    <x v="2"/>
    <n v="1185732"/>
    <x v="653"/>
    <x v="4"/>
    <x v="8"/>
    <s v="Miami"/>
    <x v="5"/>
    <n v="64"/>
    <n v="213"/>
    <x v="1402"/>
    <n v="8179.2"/>
    <n v="0.6"/>
    <x v="2"/>
    <x v="8"/>
    <x v="0"/>
    <n v="64"/>
    <n v="38.4"/>
    <n v="25.6"/>
    <x v="1"/>
  </r>
  <r>
    <x v="2"/>
    <n v="1185732"/>
    <x v="575"/>
    <x v="4"/>
    <x v="8"/>
    <s v="Miami"/>
    <x v="0"/>
    <n v="63"/>
    <n v="323"/>
    <x v="1403"/>
    <n v="11395.44"/>
    <n v="0.56000000000000005"/>
    <x v="2"/>
    <x v="4"/>
    <x v="0"/>
    <n v="63"/>
    <n v="35.28"/>
    <n v="27.72"/>
    <x v="1"/>
  </r>
  <r>
    <x v="2"/>
    <n v="1185732"/>
    <x v="575"/>
    <x v="4"/>
    <x v="8"/>
    <s v="Miami"/>
    <x v="1"/>
    <n v="51"/>
    <n v="254"/>
    <x v="1404"/>
    <n v="6088.38"/>
    <n v="0.47"/>
    <x v="2"/>
    <x v="4"/>
    <x v="0"/>
    <n v="51"/>
    <n v="23.97"/>
    <n v="27.03"/>
    <x v="1"/>
  </r>
  <r>
    <x v="2"/>
    <n v="1185732"/>
    <x v="575"/>
    <x v="4"/>
    <x v="8"/>
    <s v="Miami"/>
    <x v="2"/>
    <n v="52"/>
    <n v="248"/>
    <x v="1405"/>
    <n v="4771.5199999999995"/>
    <n v="0.37"/>
    <x v="2"/>
    <x v="4"/>
    <x v="0"/>
    <n v="52"/>
    <n v="19.239999999999998"/>
    <n v="32.760000000000005"/>
    <x v="1"/>
  </r>
  <r>
    <x v="2"/>
    <n v="1185732"/>
    <x v="575"/>
    <x v="4"/>
    <x v="8"/>
    <s v="Miami"/>
    <x v="3"/>
    <n v="54"/>
    <n v="209"/>
    <x v="1406"/>
    <n v="4852.9799999999996"/>
    <n v="0.43"/>
    <x v="2"/>
    <x v="4"/>
    <x v="0"/>
    <n v="54"/>
    <n v="23.22"/>
    <n v="30.78"/>
    <x v="1"/>
  </r>
  <r>
    <x v="0"/>
    <n v="1185732"/>
    <x v="575"/>
    <x v="4"/>
    <x v="8"/>
    <s v="Miami"/>
    <x v="4"/>
    <n v="60"/>
    <n v="202"/>
    <x v="1407"/>
    <n v="5938.8"/>
    <n v="0.49"/>
    <x v="2"/>
    <x v="4"/>
    <x v="0"/>
    <n v="60"/>
    <n v="29.400000000000002"/>
    <n v="30.599999999999998"/>
    <x v="1"/>
  </r>
  <r>
    <x v="0"/>
    <n v="1185732"/>
    <x v="575"/>
    <x v="4"/>
    <x v="8"/>
    <s v="Miami"/>
    <x v="5"/>
    <n v="64"/>
    <n v="219"/>
    <x v="1408"/>
    <n v="8830.08"/>
    <n v="0.63"/>
    <x v="2"/>
    <x v="4"/>
    <x v="0"/>
    <n v="64"/>
    <n v="40.32"/>
    <n v="23.68"/>
    <x v="1"/>
  </r>
  <r>
    <x v="0"/>
    <n v="1185732"/>
    <x v="654"/>
    <x v="4"/>
    <x v="8"/>
    <s v="Miami"/>
    <x v="0"/>
    <n v="33"/>
    <n v="131"/>
    <x v="1409"/>
    <n v="1945.3500000000004"/>
    <n v="0.45000000000000007"/>
    <x v="2"/>
    <x v="8"/>
    <x v="0"/>
    <n v="33"/>
    <n v="14.850000000000003"/>
    <n v="18.149999999999999"/>
    <x v="1"/>
  </r>
  <r>
    <x v="0"/>
    <n v="1185732"/>
    <x v="655"/>
    <x v="4"/>
    <x v="8"/>
    <s v="Miami"/>
    <x v="1"/>
    <n v="33"/>
    <n v="65"/>
    <x v="1410"/>
    <n v="858"/>
    <n v="0.4"/>
    <x v="2"/>
    <x v="8"/>
    <x v="0"/>
    <n v="33"/>
    <n v="13.2"/>
    <n v="19.8"/>
    <x v="1"/>
  </r>
  <r>
    <x v="0"/>
    <n v="1185732"/>
    <x v="656"/>
    <x v="4"/>
    <x v="8"/>
    <s v="Miami"/>
    <x v="2"/>
    <n v="24"/>
    <n v="63"/>
    <x v="1005"/>
    <n v="665.28"/>
    <n v="0.44"/>
    <x v="2"/>
    <x v="8"/>
    <x v="0"/>
    <n v="24"/>
    <n v="10.559999999999999"/>
    <n v="13.440000000000001"/>
    <x v="1"/>
  </r>
  <r>
    <x v="0"/>
    <n v="1185732"/>
    <x v="128"/>
    <x v="4"/>
    <x v="8"/>
    <s v="Miami"/>
    <x v="3"/>
    <n v="29"/>
    <n v="26"/>
    <x v="1411"/>
    <n v="339.30000000000007"/>
    <n v="0.45000000000000007"/>
    <x v="2"/>
    <x v="8"/>
    <x v="0"/>
    <n v="29"/>
    <n v="13.050000000000002"/>
    <n v="15.949999999999998"/>
    <x v="1"/>
  </r>
  <r>
    <x v="0"/>
    <n v="1185732"/>
    <x v="129"/>
    <x v="3"/>
    <x v="9"/>
    <s v="Minneapolis"/>
    <x v="4"/>
    <n v="43"/>
    <n v="39"/>
    <x v="1412"/>
    <n v="754.65"/>
    <n v="0.44999999999999996"/>
    <x v="2"/>
    <x v="8"/>
    <x v="0"/>
    <n v="43"/>
    <n v="19.349999999999998"/>
    <n v="23.650000000000002"/>
    <x v="1"/>
  </r>
  <r>
    <x v="0"/>
    <n v="1185732"/>
    <x v="130"/>
    <x v="3"/>
    <x v="9"/>
    <s v="Minneapolis"/>
    <x v="5"/>
    <n v="32"/>
    <n v="65"/>
    <x v="1413"/>
    <n v="1164.8000000000002"/>
    <n v="0.56000000000000005"/>
    <x v="2"/>
    <x v="8"/>
    <x v="0"/>
    <n v="32"/>
    <n v="17.920000000000002"/>
    <n v="14.079999999999997"/>
    <x v="1"/>
  </r>
  <r>
    <x v="0"/>
    <n v="1185732"/>
    <x v="131"/>
    <x v="3"/>
    <x v="9"/>
    <s v="Minneapolis"/>
    <x v="0"/>
    <n v="32"/>
    <n v="135"/>
    <x v="1069"/>
    <n v="1944.0000000000002"/>
    <n v="0.45000000000000007"/>
    <x v="2"/>
    <x v="8"/>
    <x v="0"/>
    <n v="32"/>
    <n v="14.400000000000002"/>
    <n v="17.600000000000001"/>
    <x v="1"/>
  </r>
  <r>
    <x v="0"/>
    <n v="1185732"/>
    <x v="132"/>
    <x v="3"/>
    <x v="9"/>
    <s v="Minneapolis"/>
    <x v="1"/>
    <n v="34"/>
    <n v="38"/>
    <x v="1414"/>
    <n v="581.4"/>
    <n v="0.44999999999999996"/>
    <x v="2"/>
    <x v="8"/>
    <x v="0"/>
    <n v="34"/>
    <n v="15.299999999999999"/>
    <n v="18.7"/>
    <x v="1"/>
  </r>
  <r>
    <x v="0"/>
    <n v="1185732"/>
    <x v="133"/>
    <x v="3"/>
    <x v="9"/>
    <s v="Minneapolis"/>
    <x v="2"/>
    <n v="25"/>
    <n v="56"/>
    <x v="1415"/>
    <n v="588"/>
    <n v="0.42"/>
    <x v="2"/>
    <x v="8"/>
    <x v="0"/>
    <n v="25"/>
    <n v="10.5"/>
    <n v="14.5"/>
    <x v="1"/>
  </r>
  <r>
    <x v="0"/>
    <n v="1185732"/>
    <x v="134"/>
    <x v="3"/>
    <x v="9"/>
    <s v="Minneapolis"/>
    <x v="3"/>
    <n v="27"/>
    <n v="20"/>
    <x v="1416"/>
    <n v="253.8"/>
    <n v="0.47000000000000003"/>
    <x v="2"/>
    <x v="8"/>
    <x v="0"/>
    <n v="27"/>
    <n v="12.690000000000001"/>
    <n v="14.309999999999999"/>
    <x v="1"/>
  </r>
  <r>
    <x v="0"/>
    <n v="1185732"/>
    <x v="135"/>
    <x v="3"/>
    <x v="9"/>
    <s v="Minneapolis"/>
    <x v="4"/>
    <n v="41"/>
    <n v="44"/>
    <x v="1417"/>
    <n v="739.64"/>
    <n v="0.41"/>
    <x v="2"/>
    <x v="8"/>
    <x v="0"/>
    <n v="41"/>
    <n v="16.809999999999999"/>
    <n v="24.19"/>
    <x v="1"/>
  </r>
  <r>
    <x v="0"/>
    <n v="1185732"/>
    <x v="136"/>
    <x v="3"/>
    <x v="9"/>
    <s v="Minneapolis"/>
    <x v="5"/>
    <n v="34"/>
    <n v="65"/>
    <x v="1418"/>
    <n v="1215.5"/>
    <n v="0.55000000000000004"/>
    <x v="2"/>
    <x v="8"/>
    <x v="0"/>
    <n v="34"/>
    <n v="18.7"/>
    <n v="15.3"/>
    <x v="1"/>
  </r>
  <r>
    <x v="0"/>
    <n v="1185732"/>
    <x v="137"/>
    <x v="3"/>
    <x v="9"/>
    <s v="Minneapolis"/>
    <x v="0"/>
    <n v="39"/>
    <n v="116"/>
    <x v="1074"/>
    <n v="2262"/>
    <n v="0.5"/>
    <x v="2"/>
    <x v="8"/>
    <x v="0"/>
    <n v="39"/>
    <n v="19.5"/>
    <n v="19.5"/>
    <x v="1"/>
  </r>
  <r>
    <x v="0"/>
    <n v="1185732"/>
    <x v="138"/>
    <x v="3"/>
    <x v="9"/>
    <s v="Minneapolis"/>
    <x v="1"/>
    <n v="38"/>
    <n v="35"/>
    <x v="1419"/>
    <n v="532"/>
    <n v="0.4"/>
    <x v="2"/>
    <x v="8"/>
    <x v="0"/>
    <n v="38"/>
    <n v="15.2"/>
    <n v="22.8"/>
    <x v="1"/>
  </r>
  <r>
    <x v="0"/>
    <n v="1185732"/>
    <x v="139"/>
    <x v="3"/>
    <x v="9"/>
    <s v="Minneapolis"/>
    <x v="2"/>
    <n v="29"/>
    <n v="53"/>
    <x v="1420"/>
    <n v="691.65"/>
    <n v="0.44999999999999996"/>
    <x v="2"/>
    <x v="8"/>
    <x v="0"/>
    <n v="29"/>
    <n v="13.049999999999999"/>
    <n v="15.950000000000001"/>
    <x v="1"/>
  </r>
  <r>
    <x v="0"/>
    <n v="1185732"/>
    <x v="140"/>
    <x v="3"/>
    <x v="9"/>
    <s v="Minneapolis"/>
    <x v="3"/>
    <n v="32"/>
    <n v="7"/>
    <x v="1421"/>
    <n v="112"/>
    <n v="0.5"/>
    <x v="2"/>
    <x v="9"/>
    <x v="0"/>
    <n v="32"/>
    <n v="16"/>
    <n v="16"/>
    <x v="1"/>
  </r>
  <r>
    <x v="0"/>
    <n v="1185732"/>
    <x v="141"/>
    <x v="3"/>
    <x v="9"/>
    <s v="Minneapolis"/>
    <x v="4"/>
    <n v="47"/>
    <n v="19"/>
    <x v="1422"/>
    <n v="375.06"/>
    <n v="0.42"/>
    <x v="2"/>
    <x v="9"/>
    <x v="0"/>
    <n v="47"/>
    <n v="19.739999999999998"/>
    <n v="27.26"/>
    <x v="1"/>
  </r>
  <r>
    <x v="0"/>
    <n v="1185732"/>
    <x v="142"/>
    <x v="3"/>
    <x v="9"/>
    <s v="Minneapolis"/>
    <x v="5"/>
    <n v="38"/>
    <n v="47"/>
    <x v="1016"/>
    <n v="982.30000000000007"/>
    <n v="0.55000000000000004"/>
    <x v="2"/>
    <x v="9"/>
    <x v="0"/>
    <n v="38"/>
    <n v="20.900000000000002"/>
    <n v="17.099999999999998"/>
    <x v="1"/>
  </r>
  <r>
    <x v="0"/>
    <n v="1185732"/>
    <x v="143"/>
    <x v="3"/>
    <x v="9"/>
    <s v="Minneapolis"/>
    <x v="0"/>
    <n v="36"/>
    <n v="120"/>
    <x v="1069"/>
    <n v="2030.4"/>
    <n v="0.47000000000000003"/>
    <x v="2"/>
    <x v="9"/>
    <x v="0"/>
    <n v="36"/>
    <n v="16.920000000000002"/>
    <n v="19.079999999999998"/>
    <x v="1"/>
  </r>
  <r>
    <x v="0"/>
    <n v="1185732"/>
    <x v="144"/>
    <x v="3"/>
    <x v="9"/>
    <s v="Minneapolis"/>
    <x v="1"/>
    <n v="38"/>
    <n v="28"/>
    <x v="1423"/>
    <n v="446.88"/>
    <n v="0.42"/>
    <x v="2"/>
    <x v="9"/>
    <x v="0"/>
    <n v="38"/>
    <n v="15.959999999999999"/>
    <n v="22.04"/>
    <x v="1"/>
  </r>
  <r>
    <x v="0"/>
    <n v="1185732"/>
    <x v="145"/>
    <x v="3"/>
    <x v="9"/>
    <s v="Minneapolis"/>
    <x v="2"/>
    <n v="29"/>
    <n v="26"/>
    <x v="1411"/>
    <n v="331.76"/>
    <n v="0.44"/>
    <x v="2"/>
    <x v="9"/>
    <x v="0"/>
    <n v="29"/>
    <n v="12.76"/>
    <n v="16.240000000000002"/>
    <x v="1"/>
  </r>
  <r>
    <x v="0"/>
    <n v="1185732"/>
    <x v="146"/>
    <x v="3"/>
    <x v="9"/>
    <s v="Minneapolis"/>
    <x v="3"/>
    <n v="32"/>
    <n v="7"/>
    <x v="1421"/>
    <n v="112"/>
    <n v="0.5"/>
    <x v="2"/>
    <x v="9"/>
    <x v="0"/>
    <n v="32"/>
    <n v="16"/>
    <n v="16"/>
    <x v="1"/>
  </r>
  <r>
    <x v="0"/>
    <n v="1185732"/>
    <x v="147"/>
    <x v="3"/>
    <x v="9"/>
    <s v="Minneapolis"/>
    <x v="4"/>
    <n v="47"/>
    <n v="14"/>
    <x v="1424"/>
    <n v="263.2"/>
    <n v="0.4"/>
    <x v="2"/>
    <x v="9"/>
    <x v="0"/>
    <n v="47"/>
    <n v="18.8"/>
    <n v="28.2"/>
    <x v="1"/>
  </r>
  <r>
    <x v="0"/>
    <n v="1185732"/>
    <x v="148"/>
    <x v="3"/>
    <x v="9"/>
    <s v="Minneapolis"/>
    <x v="5"/>
    <n v="36"/>
    <n v="53"/>
    <x v="1425"/>
    <n v="1144.8"/>
    <n v="0.6"/>
    <x v="2"/>
    <x v="9"/>
    <x v="0"/>
    <n v="36"/>
    <n v="21.599999999999998"/>
    <n v="14.4"/>
    <x v="1"/>
  </r>
  <r>
    <x v="0"/>
    <n v="1185732"/>
    <x v="149"/>
    <x v="3"/>
    <x v="9"/>
    <s v="Minneapolis"/>
    <x v="0"/>
    <n v="48"/>
    <n v="116"/>
    <x v="1426"/>
    <n v="2616.96"/>
    <n v="0.47000000000000003"/>
    <x v="2"/>
    <x v="9"/>
    <x v="0"/>
    <n v="48"/>
    <n v="22.56"/>
    <n v="25.44"/>
    <x v="1"/>
  </r>
  <r>
    <x v="0"/>
    <n v="1185732"/>
    <x v="150"/>
    <x v="3"/>
    <x v="9"/>
    <s v="Minneapolis"/>
    <x v="1"/>
    <n v="44"/>
    <n v="44"/>
    <x v="1427"/>
    <n v="793.76"/>
    <n v="0.41"/>
    <x v="2"/>
    <x v="9"/>
    <x v="0"/>
    <n v="44"/>
    <n v="18.04"/>
    <n v="25.96"/>
    <x v="1"/>
  </r>
  <r>
    <x v="0"/>
    <n v="1185732"/>
    <x v="151"/>
    <x v="3"/>
    <x v="9"/>
    <s v="Minneapolis"/>
    <x v="2"/>
    <n v="37"/>
    <n v="38"/>
    <x v="1428"/>
    <n v="618.64"/>
    <n v="0.44"/>
    <x v="2"/>
    <x v="9"/>
    <x v="0"/>
    <n v="37"/>
    <n v="16.28"/>
    <n v="20.72"/>
    <x v="1"/>
  </r>
  <r>
    <x v="0"/>
    <n v="1185732"/>
    <x v="152"/>
    <x v="3"/>
    <x v="9"/>
    <s v="Minneapolis"/>
    <x v="3"/>
    <n v="36"/>
    <n v="13"/>
    <x v="1429"/>
    <n v="229.32000000000002"/>
    <n v="0.49000000000000005"/>
    <x v="2"/>
    <x v="9"/>
    <x v="0"/>
    <n v="36"/>
    <n v="17.64"/>
    <n v="18.36"/>
    <x v="1"/>
  </r>
  <r>
    <x v="0"/>
    <n v="1185732"/>
    <x v="153"/>
    <x v="3"/>
    <x v="9"/>
    <s v="Minneapolis"/>
    <x v="4"/>
    <n v="50"/>
    <n v="20"/>
    <x v="1430"/>
    <n v="410"/>
    <n v="0.41"/>
    <x v="2"/>
    <x v="9"/>
    <x v="0"/>
    <n v="50"/>
    <n v="20.5"/>
    <n v="29.5"/>
    <x v="1"/>
  </r>
  <r>
    <x v="0"/>
    <n v="1185732"/>
    <x v="154"/>
    <x v="3"/>
    <x v="9"/>
    <s v="Minneapolis"/>
    <x v="5"/>
    <n v="58"/>
    <n v="51"/>
    <x v="1431"/>
    <n v="1745.2200000000003"/>
    <n v="0.59000000000000008"/>
    <x v="2"/>
    <x v="9"/>
    <x v="0"/>
    <n v="58"/>
    <n v="34.220000000000006"/>
    <n v="23.779999999999994"/>
    <x v="1"/>
  </r>
  <r>
    <x v="0"/>
    <n v="1185732"/>
    <x v="657"/>
    <x v="3"/>
    <x v="9"/>
    <s v="Minneapolis"/>
    <x v="0"/>
    <n v="44"/>
    <n v="106"/>
    <x v="1432"/>
    <n v="2285.36"/>
    <n v="0.49000000000000005"/>
    <x v="2"/>
    <x v="9"/>
    <x v="0"/>
    <n v="44"/>
    <n v="21.560000000000002"/>
    <n v="22.439999999999998"/>
    <x v="1"/>
  </r>
  <r>
    <x v="0"/>
    <n v="1185732"/>
    <x v="658"/>
    <x v="3"/>
    <x v="9"/>
    <s v="Minneapolis"/>
    <x v="1"/>
    <n v="38"/>
    <n v="49"/>
    <x v="1433"/>
    <n v="763.42"/>
    <n v="0.41"/>
    <x v="2"/>
    <x v="9"/>
    <x v="0"/>
    <n v="38"/>
    <n v="15.579999999999998"/>
    <n v="22.419999999999998"/>
    <x v="1"/>
  </r>
  <r>
    <x v="0"/>
    <n v="1185732"/>
    <x v="659"/>
    <x v="3"/>
    <x v="9"/>
    <s v="Minneapolis"/>
    <x v="2"/>
    <n v="33"/>
    <n v="47"/>
    <x v="1040"/>
    <n v="697.94999999999993"/>
    <n v="0.44999999999999996"/>
    <x v="2"/>
    <x v="9"/>
    <x v="0"/>
    <n v="33"/>
    <n v="14.849999999999998"/>
    <n v="18.150000000000002"/>
    <x v="1"/>
  </r>
  <r>
    <x v="0"/>
    <n v="1185732"/>
    <x v="660"/>
    <x v="3"/>
    <x v="9"/>
    <s v="Minneapolis"/>
    <x v="3"/>
    <n v="32"/>
    <n v="45"/>
    <x v="1434"/>
    <n v="676.80000000000007"/>
    <n v="0.47000000000000003"/>
    <x v="2"/>
    <x v="9"/>
    <x v="0"/>
    <n v="32"/>
    <n v="15.040000000000001"/>
    <n v="16.959999999999997"/>
    <x v="1"/>
  </r>
  <r>
    <x v="0"/>
    <n v="1185732"/>
    <x v="661"/>
    <x v="3"/>
    <x v="9"/>
    <s v="Minneapolis"/>
    <x v="4"/>
    <n v="49"/>
    <n v="45"/>
    <x v="1435"/>
    <n v="926.09999999999991"/>
    <n v="0.42"/>
    <x v="2"/>
    <x v="9"/>
    <x v="0"/>
    <n v="49"/>
    <n v="20.58"/>
    <n v="28.42"/>
    <x v="1"/>
  </r>
  <r>
    <x v="0"/>
    <n v="1185732"/>
    <x v="662"/>
    <x v="3"/>
    <x v="9"/>
    <s v="Minneapolis"/>
    <x v="5"/>
    <n v="53"/>
    <n v="81"/>
    <x v="1436"/>
    <n v="2404.0800000000004"/>
    <n v="0.56000000000000005"/>
    <x v="2"/>
    <x v="9"/>
    <x v="0"/>
    <n v="53"/>
    <n v="29.680000000000003"/>
    <n v="23.319999999999997"/>
    <x v="1"/>
  </r>
  <r>
    <x v="0"/>
    <n v="1185732"/>
    <x v="663"/>
    <x v="3"/>
    <x v="9"/>
    <s v="Minneapolis"/>
    <x v="0"/>
    <n v="49"/>
    <n v="160"/>
    <x v="1437"/>
    <n v="3684.8"/>
    <n v="0.47000000000000003"/>
    <x v="2"/>
    <x v="9"/>
    <x v="0"/>
    <n v="49"/>
    <n v="23.03"/>
    <n v="25.97"/>
    <x v="1"/>
  </r>
  <r>
    <x v="0"/>
    <n v="1185732"/>
    <x v="664"/>
    <x v="3"/>
    <x v="9"/>
    <s v="Minneapolis"/>
    <x v="1"/>
    <n v="42"/>
    <n v="75"/>
    <x v="1438"/>
    <n v="1417.4999999999998"/>
    <n v="0.44999999999999996"/>
    <x v="2"/>
    <x v="9"/>
    <x v="0"/>
    <n v="42"/>
    <n v="18.899999999999999"/>
    <n v="23.1"/>
    <x v="1"/>
  </r>
  <r>
    <x v="0"/>
    <n v="1185732"/>
    <x v="665"/>
    <x v="3"/>
    <x v="9"/>
    <s v="Minneapolis"/>
    <x v="2"/>
    <n v="36"/>
    <n v="63"/>
    <x v="1439"/>
    <n v="952.56"/>
    <n v="0.42"/>
    <x v="2"/>
    <x v="9"/>
    <x v="0"/>
    <n v="36"/>
    <n v="15.12"/>
    <n v="20.880000000000003"/>
    <x v="1"/>
  </r>
  <r>
    <x v="0"/>
    <n v="1185732"/>
    <x v="666"/>
    <x v="3"/>
    <x v="9"/>
    <s v="Minneapolis"/>
    <x v="3"/>
    <n v="38"/>
    <n v="51"/>
    <x v="1440"/>
    <n v="930.24000000000012"/>
    <n v="0.48000000000000004"/>
    <x v="2"/>
    <x v="9"/>
    <x v="0"/>
    <n v="38"/>
    <n v="18.240000000000002"/>
    <n v="19.759999999999998"/>
    <x v="1"/>
  </r>
  <r>
    <x v="0"/>
    <n v="1185732"/>
    <x v="667"/>
    <x v="3"/>
    <x v="9"/>
    <s v="Minneapolis"/>
    <x v="4"/>
    <n v="49"/>
    <n v="58"/>
    <x v="1441"/>
    <n v="1165.22"/>
    <n v="0.41"/>
    <x v="2"/>
    <x v="9"/>
    <x v="0"/>
    <n v="49"/>
    <n v="20.09"/>
    <n v="28.91"/>
    <x v="1"/>
  </r>
  <r>
    <x v="0"/>
    <n v="1185732"/>
    <x v="668"/>
    <x v="3"/>
    <x v="9"/>
    <s v="Minneapolis"/>
    <x v="5"/>
    <n v="54"/>
    <n v="98"/>
    <x v="1442"/>
    <n v="2910.6000000000004"/>
    <n v="0.55000000000000004"/>
    <x v="2"/>
    <x v="9"/>
    <x v="0"/>
    <n v="54"/>
    <n v="29.700000000000003"/>
    <n v="24.299999999999997"/>
    <x v="1"/>
  </r>
  <r>
    <x v="0"/>
    <n v="1185732"/>
    <x v="669"/>
    <x v="3"/>
    <x v="9"/>
    <s v="Minneapolis"/>
    <x v="0"/>
    <n v="47"/>
    <n v="137"/>
    <x v="1443"/>
    <n v="3026.3300000000004"/>
    <n v="0.47000000000000003"/>
    <x v="2"/>
    <x v="9"/>
    <x v="0"/>
    <n v="47"/>
    <n v="22.090000000000003"/>
    <n v="24.909999999999997"/>
    <x v="1"/>
  </r>
  <r>
    <x v="0"/>
    <n v="1185732"/>
    <x v="670"/>
    <x v="3"/>
    <x v="9"/>
    <s v="Minneapolis"/>
    <x v="1"/>
    <n v="43"/>
    <n v="87"/>
    <x v="1184"/>
    <n v="1533.81"/>
    <n v="0.41"/>
    <x v="2"/>
    <x v="9"/>
    <x v="0"/>
    <n v="43"/>
    <n v="17.63"/>
    <n v="25.37"/>
    <x v="1"/>
  </r>
  <r>
    <x v="0"/>
    <n v="1185732"/>
    <x v="671"/>
    <x v="3"/>
    <x v="9"/>
    <s v="Minneapolis"/>
    <x v="2"/>
    <n v="37"/>
    <n v="68"/>
    <x v="999"/>
    <n v="1006.4000000000001"/>
    <n v="0.4"/>
    <x v="2"/>
    <x v="9"/>
    <x v="0"/>
    <n v="37"/>
    <n v="14.8"/>
    <n v="22.2"/>
    <x v="1"/>
  </r>
  <r>
    <x v="0"/>
    <n v="1185732"/>
    <x v="672"/>
    <x v="3"/>
    <x v="9"/>
    <s v="Minneapolis"/>
    <x v="3"/>
    <n v="33"/>
    <n v="47"/>
    <x v="1040"/>
    <n v="759.99000000000012"/>
    <n v="0.49000000000000005"/>
    <x v="2"/>
    <x v="10"/>
    <x v="0"/>
    <n v="33"/>
    <n v="16.170000000000002"/>
    <n v="16.829999999999998"/>
    <x v="1"/>
  </r>
  <r>
    <x v="0"/>
    <n v="1185732"/>
    <x v="673"/>
    <x v="3"/>
    <x v="9"/>
    <s v="Minneapolis"/>
    <x v="4"/>
    <n v="42"/>
    <n v="42"/>
    <x v="1444"/>
    <n v="723.24"/>
    <n v="0.41"/>
    <x v="2"/>
    <x v="10"/>
    <x v="0"/>
    <n v="42"/>
    <n v="17.22"/>
    <n v="24.78"/>
    <x v="1"/>
  </r>
  <r>
    <x v="0"/>
    <n v="1185732"/>
    <x v="674"/>
    <x v="3"/>
    <x v="9"/>
    <s v="Minneapolis"/>
    <x v="5"/>
    <n v="46"/>
    <n v="88"/>
    <x v="1059"/>
    <n v="2307.36"/>
    <n v="0.57000000000000006"/>
    <x v="2"/>
    <x v="10"/>
    <x v="0"/>
    <n v="46"/>
    <n v="26.220000000000002"/>
    <n v="19.779999999999998"/>
    <x v="1"/>
  </r>
  <r>
    <x v="0"/>
    <n v="1185732"/>
    <x v="675"/>
    <x v="3"/>
    <x v="9"/>
    <s v="Minneapolis"/>
    <x v="0"/>
    <n v="43"/>
    <n v="113"/>
    <x v="1445"/>
    <n v="2332.3200000000002"/>
    <n v="0.48000000000000004"/>
    <x v="2"/>
    <x v="10"/>
    <x v="0"/>
    <n v="43"/>
    <n v="20.64"/>
    <n v="22.36"/>
    <x v="1"/>
  </r>
  <r>
    <x v="0"/>
    <n v="1185732"/>
    <x v="676"/>
    <x v="3"/>
    <x v="9"/>
    <s v="Minneapolis"/>
    <x v="1"/>
    <n v="37"/>
    <n v="73"/>
    <x v="1446"/>
    <n v="1215.4499999999998"/>
    <n v="0.44999999999999996"/>
    <x v="2"/>
    <x v="10"/>
    <x v="0"/>
    <n v="37"/>
    <n v="16.649999999999999"/>
    <n v="20.350000000000001"/>
    <x v="1"/>
  </r>
  <r>
    <x v="0"/>
    <n v="1185732"/>
    <x v="677"/>
    <x v="3"/>
    <x v="9"/>
    <s v="Minneapolis"/>
    <x v="2"/>
    <n v="24"/>
    <n v="41"/>
    <x v="1447"/>
    <n v="393.6"/>
    <n v="0.4"/>
    <x v="2"/>
    <x v="10"/>
    <x v="0"/>
    <n v="24"/>
    <n v="9.6000000000000014"/>
    <n v="14.399999999999999"/>
    <x v="1"/>
  </r>
  <r>
    <x v="0"/>
    <n v="1185732"/>
    <x v="678"/>
    <x v="3"/>
    <x v="9"/>
    <s v="Minneapolis"/>
    <x v="3"/>
    <n v="24"/>
    <n v="31"/>
    <x v="1448"/>
    <n v="342.24"/>
    <n v="0.46"/>
    <x v="2"/>
    <x v="10"/>
    <x v="0"/>
    <n v="24"/>
    <n v="11.040000000000001"/>
    <n v="12.959999999999999"/>
    <x v="1"/>
  </r>
  <r>
    <x v="0"/>
    <n v="1185732"/>
    <x v="679"/>
    <x v="3"/>
    <x v="9"/>
    <s v="Minneapolis"/>
    <x v="4"/>
    <n v="32"/>
    <n v="34"/>
    <x v="1449"/>
    <n v="478.72"/>
    <n v="0.44"/>
    <x v="2"/>
    <x v="10"/>
    <x v="0"/>
    <n v="32"/>
    <n v="14.08"/>
    <n v="17.919999999999998"/>
    <x v="1"/>
  </r>
  <r>
    <x v="0"/>
    <n v="1185732"/>
    <x v="680"/>
    <x v="3"/>
    <x v="9"/>
    <s v="Minneapolis"/>
    <x v="5"/>
    <n v="39"/>
    <n v="52"/>
    <x v="1146"/>
    <n v="1155.96"/>
    <n v="0.57000000000000006"/>
    <x v="2"/>
    <x v="10"/>
    <x v="0"/>
    <n v="39"/>
    <n v="22.23"/>
    <n v="16.77"/>
    <x v="1"/>
  </r>
  <r>
    <x v="0"/>
    <n v="1185732"/>
    <x v="681"/>
    <x v="3"/>
    <x v="9"/>
    <s v="Minneapolis"/>
    <x v="0"/>
    <n v="41"/>
    <n v="98"/>
    <x v="1450"/>
    <n v="1888.46"/>
    <n v="0.47000000000000003"/>
    <x v="2"/>
    <x v="10"/>
    <x v="0"/>
    <n v="41"/>
    <n v="19.27"/>
    <n v="21.73"/>
    <x v="1"/>
  </r>
  <r>
    <x v="0"/>
    <n v="1185732"/>
    <x v="682"/>
    <x v="3"/>
    <x v="9"/>
    <s v="Minneapolis"/>
    <x v="1"/>
    <n v="34"/>
    <n v="58"/>
    <x v="1451"/>
    <n v="847.96"/>
    <n v="0.43"/>
    <x v="2"/>
    <x v="10"/>
    <x v="0"/>
    <n v="34"/>
    <n v="14.620000000000001"/>
    <n v="19.38"/>
    <x v="1"/>
  </r>
  <r>
    <x v="0"/>
    <n v="1185732"/>
    <x v="683"/>
    <x v="3"/>
    <x v="9"/>
    <s v="Minneapolis"/>
    <x v="2"/>
    <n v="32"/>
    <n v="25"/>
    <x v="1452"/>
    <n v="336"/>
    <n v="0.42"/>
    <x v="2"/>
    <x v="10"/>
    <x v="0"/>
    <n v="32"/>
    <n v="13.44"/>
    <n v="18.559999999999999"/>
    <x v="1"/>
  </r>
  <r>
    <x v="0"/>
    <n v="1185732"/>
    <x v="684"/>
    <x v="3"/>
    <x v="9"/>
    <s v="Minneapolis"/>
    <x v="3"/>
    <n v="32"/>
    <n v="21"/>
    <x v="1453"/>
    <n v="309.12"/>
    <n v="0.46"/>
    <x v="2"/>
    <x v="10"/>
    <x v="0"/>
    <n v="32"/>
    <n v="14.72"/>
    <n v="17.28"/>
    <x v="1"/>
  </r>
  <r>
    <x v="0"/>
    <n v="1185732"/>
    <x v="685"/>
    <x v="3"/>
    <x v="9"/>
    <s v="Minneapolis"/>
    <x v="4"/>
    <n v="41"/>
    <n v="19"/>
    <x v="1000"/>
    <n v="327.18"/>
    <n v="0.42"/>
    <x v="2"/>
    <x v="10"/>
    <x v="0"/>
    <n v="41"/>
    <n v="17.22"/>
    <n v="23.78"/>
    <x v="1"/>
  </r>
  <r>
    <x v="0"/>
    <n v="1185732"/>
    <x v="686"/>
    <x v="3"/>
    <x v="9"/>
    <s v="Minneapolis"/>
    <x v="5"/>
    <n v="49"/>
    <n v="60"/>
    <x v="1454"/>
    <n v="1764"/>
    <n v="0.6"/>
    <x v="2"/>
    <x v="10"/>
    <x v="0"/>
    <n v="49"/>
    <n v="29.4"/>
    <n v="19.600000000000001"/>
    <x v="1"/>
  </r>
  <r>
    <x v="0"/>
    <n v="1185732"/>
    <x v="687"/>
    <x v="3"/>
    <x v="9"/>
    <s v="Minneapolis"/>
    <x v="0"/>
    <n v="46"/>
    <n v="91"/>
    <x v="1455"/>
    <n v="1967.42"/>
    <n v="0.47000000000000003"/>
    <x v="2"/>
    <x v="10"/>
    <x v="0"/>
    <n v="46"/>
    <n v="21.62"/>
    <n v="24.38"/>
    <x v="1"/>
  </r>
  <r>
    <x v="0"/>
    <n v="1185732"/>
    <x v="688"/>
    <x v="3"/>
    <x v="9"/>
    <s v="Minneapolis"/>
    <x v="1"/>
    <n v="38"/>
    <n v="52"/>
    <x v="1456"/>
    <n v="790.40000000000009"/>
    <n v="0.4"/>
    <x v="2"/>
    <x v="10"/>
    <x v="0"/>
    <n v="38"/>
    <n v="15.200000000000001"/>
    <n v="22.799999999999997"/>
    <x v="1"/>
  </r>
  <r>
    <x v="0"/>
    <n v="1185732"/>
    <x v="689"/>
    <x v="3"/>
    <x v="9"/>
    <s v="Minneapolis"/>
    <x v="2"/>
    <n v="36"/>
    <n v="38"/>
    <x v="1457"/>
    <n v="547.20000000000005"/>
    <n v="0.4"/>
    <x v="2"/>
    <x v="10"/>
    <x v="0"/>
    <n v="36"/>
    <n v="14.4"/>
    <n v="21.599999999999998"/>
    <x v="1"/>
  </r>
  <r>
    <x v="0"/>
    <n v="1185732"/>
    <x v="690"/>
    <x v="3"/>
    <x v="9"/>
    <s v="Minneapolis"/>
    <x v="3"/>
    <n v="38"/>
    <n v="45"/>
    <x v="1458"/>
    <n v="837.90000000000009"/>
    <n v="0.49000000000000005"/>
    <x v="2"/>
    <x v="10"/>
    <x v="0"/>
    <n v="38"/>
    <n v="18.62"/>
    <n v="19.38"/>
    <x v="1"/>
  </r>
  <r>
    <x v="0"/>
    <n v="1185732"/>
    <x v="691"/>
    <x v="3"/>
    <x v="9"/>
    <s v="Minneapolis"/>
    <x v="4"/>
    <n v="52"/>
    <n v="34"/>
    <x v="1459"/>
    <n v="742.56"/>
    <n v="0.42"/>
    <x v="2"/>
    <x v="10"/>
    <x v="0"/>
    <n v="52"/>
    <n v="21.84"/>
    <n v="30.16"/>
    <x v="1"/>
  </r>
  <r>
    <x v="0"/>
    <n v="1185732"/>
    <x v="692"/>
    <x v="3"/>
    <x v="9"/>
    <s v="Minneapolis"/>
    <x v="5"/>
    <n v="59"/>
    <n v="61"/>
    <x v="1460"/>
    <n v="2159.4"/>
    <n v="0.6"/>
    <x v="2"/>
    <x v="10"/>
    <x v="0"/>
    <n v="59"/>
    <n v="35.4"/>
    <n v="23.599999999999998"/>
    <x v="1"/>
  </r>
  <r>
    <x v="0"/>
    <n v="1185732"/>
    <x v="155"/>
    <x v="3"/>
    <x v="9"/>
    <s v="Minneapolis"/>
    <x v="0"/>
    <n v="50"/>
    <n v="124"/>
    <x v="1461"/>
    <n v="3100"/>
    <n v="0.5"/>
    <x v="2"/>
    <x v="10"/>
    <x v="0"/>
    <n v="50"/>
    <n v="25"/>
    <n v="25"/>
    <x v="1"/>
  </r>
  <r>
    <x v="0"/>
    <n v="1185732"/>
    <x v="156"/>
    <x v="3"/>
    <x v="9"/>
    <s v="Minneapolis"/>
    <x v="1"/>
    <n v="42"/>
    <n v="77"/>
    <x v="1462"/>
    <n v="1455.3"/>
    <n v="0.44999999999999996"/>
    <x v="2"/>
    <x v="10"/>
    <x v="0"/>
    <n v="42"/>
    <n v="18.899999999999999"/>
    <n v="23.1"/>
    <x v="1"/>
  </r>
  <r>
    <x v="0"/>
    <n v="1185732"/>
    <x v="157"/>
    <x v="3"/>
    <x v="9"/>
    <s v="Minneapolis"/>
    <x v="2"/>
    <n v="44"/>
    <n v="56"/>
    <x v="1173"/>
    <n v="1010.2399999999999"/>
    <n v="0.41"/>
    <x v="2"/>
    <x v="10"/>
    <x v="0"/>
    <n v="44"/>
    <n v="18.04"/>
    <n v="25.960000000000004"/>
    <x v="1"/>
  </r>
  <r>
    <x v="0"/>
    <n v="1185732"/>
    <x v="158"/>
    <x v="3"/>
    <x v="9"/>
    <s v="Minneapolis"/>
    <x v="3"/>
    <n v="44"/>
    <n v="49"/>
    <x v="1009"/>
    <n v="1056.44"/>
    <n v="0.49000000000000005"/>
    <x v="2"/>
    <x v="10"/>
    <x v="0"/>
    <n v="44"/>
    <n v="21.560000000000002"/>
    <n v="22.439999999999998"/>
    <x v="1"/>
  </r>
  <r>
    <x v="0"/>
    <n v="1185732"/>
    <x v="159"/>
    <x v="3"/>
    <x v="9"/>
    <s v="Minneapolis"/>
    <x v="4"/>
    <n v="54"/>
    <n v="44"/>
    <x v="1463"/>
    <n v="974.16"/>
    <n v="0.41"/>
    <x v="2"/>
    <x v="10"/>
    <x v="0"/>
    <n v="54"/>
    <n v="22.14"/>
    <n v="31.860000000000003"/>
    <x v="1"/>
  </r>
  <r>
    <x v="0"/>
    <n v="1185732"/>
    <x v="160"/>
    <x v="3"/>
    <x v="9"/>
    <s v="Minneapolis"/>
    <x v="5"/>
    <n v="54"/>
    <n v="77"/>
    <x v="1464"/>
    <n v="2370.0600000000004"/>
    <n v="0.57000000000000006"/>
    <x v="2"/>
    <x v="10"/>
    <x v="0"/>
    <n v="54"/>
    <n v="30.780000000000005"/>
    <n v="23.219999999999995"/>
    <x v="1"/>
  </r>
  <r>
    <x v="4"/>
    <n v="1189833"/>
    <x v="161"/>
    <x v="3"/>
    <x v="9"/>
    <s v="Minneapolis"/>
    <x v="0"/>
    <n v="32"/>
    <n v="119"/>
    <x v="1465"/>
    <n v="2208.6400000000003"/>
    <n v="0.58000000000000007"/>
    <x v="2"/>
    <x v="10"/>
    <x v="0"/>
    <n v="32"/>
    <n v="18.560000000000002"/>
    <n v="13.439999999999998"/>
    <x v="1"/>
  </r>
  <r>
    <x v="4"/>
    <n v="1189833"/>
    <x v="162"/>
    <x v="3"/>
    <x v="9"/>
    <s v="Minneapolis"/>
    <x v="1"/>
    <n v="43"/>
    <n v="128"/>
    <x v="1188"/>
    <n v="2311.6799999999998"/>
    <n v="0.42"/>
    <x v="2"/>
    <x v="10"/>
    <x v="0"/>
    <n v="43"/>
    <n v="18.059999999999999"/>
    <n v="24.94"/>
    <x v="1"/>
  </r>
  <r>
    <x v="4"/>
    <n v="1189833"/>
    <x v="163"/>
    <x v="3"/>
    <x v="9"/>
    <s v="Minneapolis"/>
    <x v="2"/>
    <n v="41"/>
    <n v="119"/>
    <x v="1189"/>
    <n v="2878.6100000000006"/>
    <n v="0.59000000000000008"/>
    <x v="2"/>
    <x v="10"/>
    <x v="0"/>
    <n v="41"/>
    <n v="24.190000000000005"/>
    <n v="16.809999999999995"/>
    <x v="1"/>
  </r>
  <r>
    <x v="4"/>
    <n v="1189833"/>
    <x v="164"/>
    <x v="3"/>
    <x v="9"/>
    <s v="Minneapolis"/>
    <x v="3"/>
    <n v="44"/>
    <n v="98"/>
    <x v="1466"/>
    <n v="2242.2400000000002"/>
    <n v="0.52"/>
    <x v="2"/>
    <x v="10"/>
    <x v="0"/>
    <n v="44"/>
    <n v="22.880000000000003"/>
    <n v="21.119999999999997"/>
    <x v="1"/>
  </r>
  <r>
    <x v="4"/>
    <n v="1189833"/>
    <x v="165"/>
    <x v="3"/>
    <x v="10"/>
    <s v="Billings"/>
    <x v="4"/>
    <n v="47"/>
    <n v="77"/>
    <x v="1467"/>
    <n v="2714.2500000000005"/>
    <n v="0.75000000000000011"/>
    <x v="2"/>
    <x v="0"/>
    <x v="1"/>
    <n v="47"/>
    <n v="35.250000000000007"/>
    <n v="11.749999999999995"/>
    <x v="1"/>
  </r>
  <r>
    <x v="4"/>
    <n v="1189833"/>
    <x v="166"/>
    <x v="3"/>
    <x v="10"/>
    <s v="Billings"/>
    <x v="5"/>
    <n v="43"/>
    <n v="138"/>
    <x v="1468"/>
    <n v="2314.2600000000002"/>
    <n v="0.39"/>
    <x v="2"/>
    <x v="0"/>
    <x v="1"/>
    <n v="43"/>
    <n v="16.770000000000003"/>
    <n v="26.229999999999997"/>
    <x v="1"/>
  </r>
  <r>
    <x v="4"/>
    <n v="1189833"/>
    <x v="167"/>
    <x v="3"/>
    <x v="10"/>
    <s v="Billings"/>
    <x v="0"/>
    <n v="34"/>
    <n v="158"/>
    <x v="1187"/>
    <n v="3062.0400000000004"/>
    <n v="0.57000000000000006"/>
    <x v="2"/>
    <x v="0"/>
    <x v="1"/>
    <n v="34"/>
    <n v="19.380000000000003"/>
    <n v="14.619999999999997"/>
    <x v="1"/>
  </r>
  <r>
    <x v="4"/>
    <n v="1189833"/>
    <x v="168"/>
    <x v="3"/>
    <x v="10"/>
    <s v="Billings"/>
    <x v="1"/>
    <n v="42"/>
    <n v="123"/>
    <x v="1469"/>
    <n v="2324.6999999999998"/>
    <n v="0.44999999999999996"/>
    <x v="2"/>
    <x v="0"/>
    <x v="1"/>
    <n v="42"/>
    <n v="18.899999999999999"/>
    <n v="23.1"/>
    <x v="1"/>
  </r>
  <r>
    <x v="4"/>
    <n v="1189833"/>
    <x v="169"/>
    <x v="3"/>
    <x v="10"/>
    <s v="Billings"/>
    <x v="2"/>
    <n v="43"/>
    <n v="122"/>
    <x v="1470"/>
    <n v="2990.2200000000003"/>
    <n v="0.57000000000000006"/>
    <x v="2"/>
    <x v="0"/>
    <x v="1"/>
    <n v="43"/>
    <n v="24.51"/>
    <n v="18.489999999999998"/>
    <x v="1"/>
  </r>
  <r>
    <x v="4"/>
    <n v="1189833"/>
    <x v="170"/>
    <x v="3"/>
    <x v="10"/>
    <s v="Billings"/>
    <x v="3"/>
    <n v="44"/>
    <n v="81"/>
    <x v="1471"/>
    <n v="1960.1999999999998"/>
    <n v="0.54999999999999993"/>
    <x v="2"/>
    <x v="0"/>
    <x v="1"/>
    <n v="44"/>
    <n v="24.2"/>
    <n v="19.8"/>
    <x v="1"/>
  </r>
  <r>
    <x v="4"/>
    <n v="1189833"/>
    <x v="171"/>
    <x v="3"/>
    <x v="10"/>
    <s v="Billings"/>
    <x v="4"/>
    <n v="48"/>
    <n v="59"/>
    <x v="1472"/>
    <n v="2039.0400000000002"/>
    <n v="0.72000000000000008"/>
    <x v="2"/>
    <x v="0"/>
    <x v="1"/>
    <n v="48"/>
    <n v="34.56"/>
    <n v="13.439999999999996"/>
    <x v="1"/>
  </r>
  <r>
    <x v="4"/>
    <n v="1189833"/>
    <x v="172"/>
    <x v="3"/>
    <x v="10"/>
    <s v="Billings"/>
    <x v="5"/>
    <n v="43"/>
    <n v="119"/>
    <x v="1473"/>
    <n v="1893.29"/>
    <n v="0.37"/>
    <x v="2"/>
    <x v="0"/>
    <x v="1"/>
    <n v="43"/>
    <n v="15.91"/>
    <n v="27.09"/>
    <x v="1"/>
  </r>
  <r>
    <x v="4"/>
    <n v="1189833"/>
    <x v="173"/>
    <x v="3"/>
    <x v="10"/>
    <s v="Billings"/>
    <x v="0"/>
    <n v="32"/>
    <n v="173"/>
    <x v="1474"/>
    <n v="3044.8"/>
    <n v="0.55000000000000004"/>
    <x v="2"/>
    <x v="0"/>
    <x v="1"/>
    <n v="32"/>
    <n v="17.600000000000001"/>
    <n v="14.399999999999999"/>
    <x v="1"/>
  </r>
  <r>
    <x v="4"/>
    <n v="1189833"/>
    <x v="174"/>
    <x v="3"/>
    <x v="10"/>
    <s v="Billings"/>
    <x v="1"/>
    <n v="41"/>
    <n v="115"/>
    <x v="1475"/>
    <n v="1933.1499999999999"/>
    <n v="0.41"/>
    <x v="2"/>
    <x v="0"/>
    <x v="1"/>
    <n v="41"/>
    <n v="16.809999999999999"/>
    <n v="24.190000000000005"/>
    <x v="1"/>
  </r>
  <r>
    <x v="4"/>
    <n v="1189833"/>
    <x v="175"/>
    <x v="3"/>
    <x v="10"/>
    <s v="Billings"/>
    <x v="2"/>
    <n v="42"/>
    <n v="128"/>
    <x v="1251"/>
    <n v="3064.32"/>
    <n v="0.57000000000000006"/>
    <x v="2"/>
    <x v="0"/>
    <x v="1"/>
    <n v="42"/>
    <n v="23.94"/>
    <n v="18.059999999999999"/>
    <x v="1"/>
  </r>
  <r>
    <x v="4"/>
    <n v="1189833"/>
    <x v="176"/>
    <x v="3"/>
    <x v="10"/>
    <s v="Billings"/>
    <x v="3"/>
    <n v="44"/>
    <n v="91"/>
    <x v="1476"/>
    <n v="2122.12"/>
    <n v="0.53"/>
    <x v="2"/>
    <x v="0"/>
    <x v="1"/>
    <n v="44"/>
    <n v="23.32"/>
    <n v="20.68"/>
    <x v="1"/>
  </r>
  <r>
    <x v="4"/>
    <n v="1189833"/>
    <x v="177"/>
    <x v="3"/>
    <x v="10"/>
    <s v="Billings"/>
    <x v="4"/>
    <n v="48"/>
    <n v="60"/>
    <x v="1477"/>
    <n v="2044.8000000000002"/>
    <n v="0.71000000000000008"/>
    <x v="2"/>
    <x v="0"/>
    <x v="1"/>
    <n v="48"/>
    <n v="34.080000000000005"/>
    <n v="13.919999999999996"/>
    <x v="1"/>
  </r>
  <r>
    <x v="4"/>
    <n v="1189833"/>
    <x v="178"/>
    <x v="3"/>
    <x v="10"/>
    <s v="Billings"/>
    <x v="5"/>
    <n v="42"/>
    <n v="112"/>
    <x v="1478"/>
    <n v="1834.5600000000002"/>
    <n v="0.39"/>
    <x v="2"/>
    <x v="0"/>
    <x v="1"/>
    <n v="42"/>
    <n v="16.380000000000003"/>
    <n v="25.619999999999997"/>
    <x v="1"/>
  </r>
  <r>
    <x v="4"/>
    <n v="1189833"/>
    <x v="179"/>
    <x v="3"/>
    <x v="10"/>
    <s v="Billings"/>
    <x v="0"/>
    <n v="44"/>
    <n v="161"/>
    <x v="1479"/>
    <n v="4179.5600000000004"/>
    <n v="0.59000000000000008"/>
    <x v="2"/>
    <x v="0"/>
    <x v="1"/>
    <n v="44"/>
    <n v="25.96"/>
    <n v="18.04"/>
    <x v="1"/>
  </r>
  <r>
    <x v="4"/>
    <n v="1189833"/>
    <x v="180"/>
    <x v="3"/>
    <x v="10"/>
    <s v="Billings"/>
    <x v="1"/>
    <n v="43"/>
    <n v="101"/>
    <x v="1480"/>
    <n v="1954.35"/>
    <n v="0.44999999999999996"/>
    <x v="2"/>
    <x v="0"/>
    <x v="1"/>
    <n v="43"/>
    <n v="19.349999999999998"/>
    <n v="23.650000000000002"/>
    <x v="1"/>
  </r>
  <r>
    <x v="4"/>
    <n v="1189833"/>
    <x v="181"/>
    <x v="3"/>
    <x v="10"/>
    <s v="Billings"/>
    <x v="2"/>
    <n v="44"/>
    <n v="120"/>
    <x v="1481"/>
    <n v="3168"/>
    <n v="0.6"/>
    <x v="2"/>
    <x v="0"/>
    <x v="1"/>
    <n v="44"/>
    <n v="26.4"/>
    <n v="17.600000000000001"/>
    <x v="1"/>
  </r>
  <r>
    <x v="4"/>
    <n v="1189833"/>
    <x v="182"/>
    <x v="3"/>
    <x v="10"/>
    <s v="Billings"/>
    <x v="3"/>
    <n v="36"/>
    <n v="78"/>
    <x v="1482"/>
    <n v="1404"/>
    <n v="0.5"/>
    <x v="2"/>
    <x v="0"/>
    <x v="1"/>
    <n v="36"/>
    <n v="18"/>
    <n v="18"/>
    <x v="1"/>
  </r>
  <r>
    <x v="4"/>
    <n v="1189833"/>
    <x v="183"/>
    <x v="3"/>
    <x v="10"/>
    <s v="Billings"/>
    <x v="4"/>
    <n v="44"/>
    <n v="56"/>
    <x v="1173"/>
    <n v="1823.3600000000004"/>
    <n v="0.7400000000000001"/>
    <x v="2"/>
    <x v="0"/>
    <x v="1"/>
    <n v="44"/>
    <n v="32.560000000000009"/>
    <n v="11.439999999999994"/>
    <x v="1"/>
  </r>
  <r>
    <x v="4"/>
    <n v="1189833"/>
    <x v="184"/>
    <x v="3"/>
    <x v="10"/>
    <s v="Billings"/>
    <x v="5"/>
    <n v="55"/>
    <n v="101"/>
    <x v="1483"/>
    <n v="2166.4500000000003"/>
    <n v="0.39"/>
    <x v="2"/>
    <x v="0"/>
    <x v="1"/>
    <n v="55"/>
    <n v="21.450000000000003"/>
    <n v="33.549999999999997"/>
    <x v="1"/>
  </r>
  <r>
    <x v="4"/>
    <n v="1189833"/>
    <x v="185"/>
    <x v="3"/>
    <x v="10"/>
    <s v="Billings"/>
    <x v="0"/>
    <n v="39"/>
    <n v="150"/>
    <x v="1484"/>
    <n v="3334.5000000000005"/>
    <n v="0.57000000000000006"/>
    <x v="2"/>
    <x v="0"/>
    <x v="1"/>
    <n v="39"/>
    <n v="22.230000000000004"/>
    <n v="16.769999999999996"/>
    <x v="1"/>
  </r>
  <r>
    <x v="4"/>
    <n v="1189833"/>
    <x v="186"/>
    <x v="3"/>
    <x v="10"/>
    <s v="Billings"/>
    <x v="1"/>
    <n v="41"/>
    <n v="106"/>
    <x v="1485"/>
    <n v="1912.24"/>
    <n v="0.44"/>
    <x v="2"/>
    <x v="0"/>
    <x v="1"/>
    <n v="41"/>
    <n v="18.04"/>
    <n v="22.96"/>
    <x v="1"/>
  </r>
  <r>
    <x v="4"/>
    <n v="1189833"/>
    <x v="187"/>
    <x v="3"/>
    <x v="10"/>
    <s v="Billings"/>
    <x v="2"/>
    <n v="44"/>
    <n v="111"/>
    <x v="1118"/>
    <n v="2686.2000000000003"/>
    <n v="0.55000000000000004"/>
    <x v="2"/>
    <x v="0"/>
    <x v="1"/>
    <n v="44"/>
    <n v="24.200000000000003"/>
    <n v="19.799999999999997"/>
    <x v="1"/>
  </r>
  <r>
    <x v="4"/>
    <n v="1189833"/>
    <x v="188"/>
    <x v="3"/>
    <x v="10"/>
    <s v="Billings"/>
    <x v="3"/>
    <n v="38"/>
    <n v="88"/>
    <x v="1486"/>
    <n v="1772.3200000000002"/>
    <n v="0.53"/>
    <x v="2"/>
    <x v="0"/>
    <x v="1"/>
    <n v="38"/>
    <n v="20.14"/>
    <n v="17.86"/>
    <x v="1"/>
  </r>
  <r>
    <x v="4"/>
    <n v="1189833"/>
    <x v="189"/>
    <x v="3"/>
    <x v="10"/>
    <s v="Billings"/>
    <x v="4"/>
    <n v="41"/>
    <n v="61"/>
    <x v="1487"/>
    <n v="1850.7400000000002"/>
    <n v="0.7400000000000001"/>
    <x v="2"/>
    <x v="0"/>
    <x v="1"/>
    <n v="41"/>
    <n v="30.340000000000003"/>
    <n v="10.659999999999997"/>
    <x v="1"/>
  </r>
  <r>
    <x v="4"/>
    <n v="1189833"/>
    <x v="190"/>
    <x v="3"/>
    <x v="10"/>
    <s v="Billings"/>
    <x v="5"/>
    <n v="59"/>
    <n v="108"/>
    <x v="1488"/>
    <n v="2421.36"/>
    <n v="0.38"/>
    <x v="2"/>
    <x v="0"/>
    <x v="1"/>
    <n v="59"/>
    <n v="22.42"/>
    <n v="36.58"/>
    <x v="1"/>
  </r>
  <r>
    <x v="4"/>
    <n v="1189833"/>
    <x v="191"/>
    <x v="3"/>
    <x v="10"/>
    <s v="Billings"/>
    <x v="0"/>
    <n v="36"/>
    <n v="169"/>
    <x v="1100"/>
    <n v="3589.5600000000004"/>
    <n v="0.59000000000000008"/>
    <x v="2"/>
    <x v="0"/>
    <x v="1"/>
    <n v="36"/>
    <n v="21.240000000000002"/>
    <n v="14.759999999999998"/>
    <x v="1"/>
  </r>
  <r>
    <x v="4"/>
    <n v="1189833"/>
    <x v="192"/>
    <x v="3"/>
    <x v="10"/>
    <s v="Billings"/>
    <x v="1"/>
    <n v="42"/>
    <n v="147"/>
    <x v="817"/>
    <n v="2531.3399999999997"/>
    <n v="0.41"/>
    <x v="2"/>
    <x v="0"/>
    <x v="1"/>
    <n v="42"/>
    <n v="17.22"/>
    <n v="24.78"/>
    <x v="1"/>
  </r>
  <r>
    <x v="4"/>
    <n v="1189833"/>
    <x v="193"/>
    <x v="3"/>
    <x v="10"/>
    <s v="Billings"/>
    <x v="2"/>
    <n v="44"/>
    <n v="165"/>
    <x v="1489"/>
    <n v="3993.0000000000005"/>
    <n v="0.55000000000000004"/>
    <x v="2"/>
    <x v="0"/>
    <x v="1"/>
    <n v="44"/>
    <n v="24.200000000000003"/>
    <n v="19.799999999999997"/>
    <x v="1"/>
  </r>
  <r>
    <x v="4"/>
    <n v="1189833"/>
    <x v="194"/>
    <x v="3"/>
    <x v="10"/>
    <s v="Billings"/>
    <x v="3"/>
    <n v="38"/>
    <n v="106"/>
    <x v="1490"/>
    <n v="2134.84"/>
    <n v="0.53"/>
    <x v="2"/>
    <x v="0"/>
    <x v="1"/>
    <n v="38"/>
    <n v="20.14"/>
    <n v="17.86"/>
    <x v="1"/>
  </r>
  <r>
    <x v="4"/>
    <n v="1189833"/>
    <x v="195"/>
    <x v="3"/>
    <x v="10"/>
    <s v="Billings"/>
    <x v="4"/>
    <n v="41"/>
    <n v="75"/>
    <x v="1491"/>
    <n v="2275.5000000000005"/>
    <n v="0.7400000000000001"/>
    <x v="2"/>
    <x v="0"/>
    <x v="1"/>
    <n v="41"/>
    <n v="30.340000000000007"/>
    <n v="10.659999999999995"/>
    <x v="1"/>
  </r>
  <r>
    <x v="4"/>
    <n v="1189833"/>
    <x v="196"/>
    <x v="3"/>
    <x v="10"/>
    <s v="Billings"/>
    <x v="5"/>
    <n v="55"/>
    <n v="150"/>
    <x v="1289"/>
    <n v="2970"/>
    <n v="0.36"/>
    <x v="2"/>
    <x v="1"/>
    <x v="1"/>
    <n v="55"/>
    <n v="19.8"/>
    <n v="35.200000000000003"/>
    <x v="1"/>
  </r>
  <r>
    <x v="4"/>
    <n v="1189833"/>
    <x v="197"/>
    <x v="3"/>
    <x v="10"/>
    <s v="Billings"/>
    <x v="0"/>
    <n v="37"/>
    <n v="203"/>
    <x v="1492"/>
    <n v="4431.4900000000007"/>
    <n v="0.59000000000000008"/>
    <x v="2"/>
    <x v="1"/>
    <x v="1"/>
    <n v="37"/>
    <n v="21.830000000000002"/>
    <n v="15.169999999999996"/>
    <x v="1"/>
  </r>
  <r>
    <x v="4"/>
    <n v="1189833"/>
    <x v="198"/>
    <x v="3"/>
    <x v="10"/>
    <s v="Billings"/>
    <x v="1"/>
    <n v="41"/>
    <n v="156"/>
    <x v="1493"/>
    <n v="2750.2799999999997"/>
    <n v="0.43"/>
    <x v="2"/>
    <x v="1"/>
    <x v="1"/>
    <n v="41"/>
    <n v="17.63"/>
    <n v="23.37"/>
    <x v="1"/>
  </r>
  <r>
    <x v="4"/>
    <n v="1189833"/>
    <x v="199"/>
    <x v="3"/>
    <x v="10"/>
    <s v="Billings"/>
    <x v="2"/>
    <n v="44"/>
    <n v="143"/>
    <x v="1494"/>
    <n v="3712.2800000000007"/>
    <n v="0.59000000000000008"/>
    <x v="2"/>
    <x v="1"/>
    <x v="1"/>
    <n v="44"/>
    <n v="25.960000000000004"/>
    <n v="18.039999999999996"/>
    <x v="1"/>
  </r>
  <r>
    <x v="4"/>
    <n v="1189833"/>
    <x v="200"/>
    <x v="3"/>
    <x v="10"/>
    <s v="Billings"/>
    <x v="3"/>
    <n v="36"/>
    <n v="113"/>
    <x v="1495"/>
    <n v="2156.04"/>
    <n v="0.53"/>
    <x v="2"/>
    <x v="1"/>
    <x v="1"/>
    <n v="36"/>
    <n v="19.079999999999998"/>
    <n v="16.920000000000002"/>
    <x v="1"/>
  </r>
  <r>
    <x v="4"/>
    <n v="1189833"/>
    <x v="201"/>
    <x v="3"/>
    <x v="10"/>
    <s v="Billings"/>
    <x v="4"/>
    <n v="42"/>
    <n v="124"/>
    <x v="1496"/>
    <n v="3645.6000000000004"/>
    <n v="0.70000000000000007"/>
    <x v="2"/>
    <x v="1"/>
    <x v="1"/>
    <n v="42"/>
    <n v="29.400000000000002"/>
    <n v="12.599999999999998"/>
    <x v="1"/>
  </r>
  <r>
    <x v="4"/>
    <n v="1189833"/>
    <x v="202"/>
    <x v="3"/>
    <x v="10"/>
    <s v="Billings"/>
    <x v="5"/>
    <n v="58"/>
    <n v="143"/>
    <x v="1198"/>
    <n v="2902.8999999999996"/>
    <n v="0.35"/>
    <x v="2"/>
    <x v="1"/>
    <x v="1"/>
    <n v="58"/>
    <n v="20.299999999999997"/>
    <n v="37.700000000000003"/>
    <x v="1"/>
  </r>
  <r>
    <x v="4"/>
    <n v="1189833"/>
    <x v="203"/>
    <x v="3"/>
    <x v="10"/>
    <s v="Billings"/>
    <x v="0"/>
    <n v="42"/>
    <n v="203"/>
    <x v="1497"/>
    <n v="4945.0800000000008"/>
    <n v="0.58000000000000007"/>
    <x v="2"/>
    <x v="1"/>
    <x v="1"/>
    <n v="42"/>
    <n v="24.360000000000003"/>
    <n v="17.639999999999997"/>
    <x v="1"/>
  </r>
  <r>
    <x v="4"/>
    <n v="1189833"/>
    <x v="204"/>
    <x v="3"/>
    <x v="10"/>
    <s v="Billings"/>
    <x v="1"/>
    <n v="54"/>
    <n v="188"/>
    <x v="883"/>
    <n v="4365.3599999999997"/>
    <n v="0.43"/>
    <x v="2"/>
    <x v="1"/>
    <x v="1"/>
    <n v="54"/>
    <n v="23.22"/>
    <n v="30.78"/>
    <x v="1"/>
  </r>
  <r>
    <x v="4"/>
    <n v="1189833"/>
    <x v="205"/>
    <x v="3"/>
    <x v="10"/>
    <s v="Billings"/>
    <x v="2"/>
    <n v="49"/>
    <n v="130"/>
    <x v="1498"/>
    <n v="3758.3000000000006"/>
    <n v="0.59000000000000008"/>
    <x v="2"/>
    <x v="1"/>
    <x v="1"/>
    <n v="49"/>
    <n v="28.910000000000004"/>
    <n v="20.089999999999996"/>
    <x v="1"/>
  </r>
  <r>
    <x v="4"/>
    <n v="1189833"/>
    <x v="206"/>
    <x v="3"/>
    <x v="10"/>
    <s v="Billings"/>
    <x v="3"/>
    <n v="41"/>
    <n v="106"/>
    <x v="1485"/>
    <n v="2346.84"/>
    <n v="0.54"/>
    <x v="2"/>
    <x v="1"/>
    <x v="1"/>
    <n v="41"/>
    <n v="22.14"/>
    <n v="18.86"/>
    <x v="1"/>
  </r>
  <r>
    <x v="4"/>
    <n v="1189833"/>
    <x v="207"/>
    <x v="3"/>
    <x v="10"/>
    <s v="Billings"/>
    <x v="4"/>
    <n v="52"/>
    <n v="106"/>
    <x v="1499"/>
    <n v="3858.4000000000005"/>
    <n v="0.70000000000000007"/>
    <x v="2"/>
    <x v="1"/>
    <x v="1"/>
    <n v="52"/>
    <n v="36.400000000000006"/>
    <n v="15.599999999999994"/>
    <x v="1"/>
  </r>
  <r>
    <x v="4"/>
    <n v="1189833"/>
    <x v="208"/>
    <x v="3"/>
    <x v="10"/>
    <s v="Billings"/>
    <x v="5"/>
    <n v="56"/>
    <n v="112"/>
    <x v="1154"/>
    <n v="2383.36"/>
    <n v="0.38"/>
    <x v="2"/>
    <x v="1"/>
    <x v="1"/>
    <n v="56"/>
    <n v="21.28"/>
    <n v="34.72"/>
    <x v="1"/>
  </r>
  <r>
    <x v="4"/>
    <n v="1189833"/>
    <x v="209"/>
    <x v="3"/>
    <x v="10"/>
    <s v="Billings"/>
    <x v="0"/>
    <n v="41"/>
    <n v="180"/>
    <x v="1500"/>
    <n v="4280.4000000000005"/>
    <n v="0.58000000000000007"/>
    <x v="2"/>
    <x v="1"/>
    <x v="1"/>
    <n v="41"/>
    <n v="23.780000000000005"/>
    <n v="17.219999999999995"/>
    <x v="1"/>
  </r>
  <r>
    <x v="4"/>
    <n v="1189833"/>
    <x v="210"/>
    <x v="3"/>
    <x v="10"/>
    <s v="Billings"/>
    <x v="1"/>
    <n v="48"/>
    <n v="156"/>
    <x v="1501"/>
    <n v="3294.72"/>
    <n v="0.44"/>
    <x v="2"/>
    <x v="1"/>
    <x v="1"/>
    <n v="48"/>
    <n v="21.119999999999997"/>
    <n v="26.880000000000003"/>
    <x v="1"/>
  </r>
  <r>
    <x v="4"/>
    <n v="1189833"/>
    <x v="211"/>
    <x v="3"/>
    <x v="10"/>
    <s v="Billings"/>
    <x v="2"/>
    <n v="42"/>
    <n v="117"/>
    <x v="1502"/>
    <n v="2751.84"/>
    <n v="0.56000000000000005"/>
    <x v="2"/>
    <x v="1"/>
    <x v="1"/>
    <n v="42"/>
    <n v="23.52"/>
    <n v="18.48"/>
    <x v="1"/>
  </r>
  <r>
    <x v="4"/>
    <n v="1189833"/>
    <x v="212"/>
    <x v="3"/>
    <x v="10"/>
    <s v="Billings"/>
    <x v="3"/>
    <n v="41"/>
    <n v="116"/>
    <x v="1192"/>
    <n v="2615.7999999999997"/>
    <n v="0.54999999999999993"/>
    <x v="2"/>
    <x v="1"/>
    <x v="1"/>
    <n v="41"/>
    <n v="22.549999999999997"/>
    <n v="18.450000000000003"/>
    <x v="1"/>
  </r>
  <r>
    <x v="4"/>
    <n v="1189833"/>
    <x v="213"/>
    <x v="3"/>
    <x v="10"/>
    <s v="Billings"/>
    <x v="4"/>
    <n v="50"/>
    <n v="100"/>
    <x v="1503"/>
    <n v="3650.0000000000005"/>
    <n v="0.73000000000000009"/>
    <x v="2"/>
    <x v="1"/>
    <x v="1"/>
    <n v="50"/>
    <n v="36.500000000000007"/>
    <n v="13.499999999999995"/>
    <x v="1"/>
  </r>
  <r>
    <x v="4"/>
    <n v="1189833"/>
    <x v="693"/>
    <x v="3"/>
    <x v="10"/>
    <s v="Billings"/>
    <x v="5"/>
    <n v="59"/>
    <n v="122"/>
    <x v="1504"/>
    <n v="2879.2000000000003"/>
    <n v="0.4"/>
    <x v="2"/>
    <x v="1"/>
    <x v="1"/>
    <n v="59"/>
    <n v="23.6"/>
    <n v="35.399999999999991"/>
    <x v="1"/>
  </r>
  <r>
    <x v="4"/>
    <n v="1189833"/>
    <x v="694"/>
    <x v="3"/>
    <x v="10"/>
    <s v="Billings"/>
    <x v="0"/>
    <n v="44"/>
    <n v="160"/>
    <x v="1505"/>
    <n v="3942.4000000000005"/>
    <n v="0.56000000000000005"/>
    <x v="2"/>
    <x v="1"/>
    <x v="1"/>
    <n v="44"/>
    <n v="24.640000000000004"/>
    <n v="19.359999999999996"/>
    <x v="1"/>
  </r>
  <r>
    <x v="4"/>
    <n v="1189833"/>
    <x v="695"/>
    <x v="3"/>
    <x v="10"/>
    <s v="Billings"/>
    <x v="1"/>
    <n v="49"/>
    <n v="160"/>
    <x v="1437"/>
    <n v="3371.2"/>
    <n v="0.43"/>
    <x v="2"/>
    <x v="1"/>
    <x v="1"/>
    <n v="49"/>
    <n v="21.07"/>
    <n v="27.93"/>
    <x v="1"/>
  </r>
  <r>
    <x v="4"/>
    <n v="1189833"/>
    <x v="696"/>
    <x v="3"/>
    <x v="10"/>
    <s v="Billings"/>
    <x v="2"/>
    <n v="41"/>
    <n v="116"/>
    <x v="1192"/>
    <n v="2710.92"/>
    <n v="0.57000000000000006"/>
    <x v="2"/>
    <x v="1"/>
    <x v="1"/>
    <n v="41"/>
    <n v="23.37"/>
    <n v="17.63"/>
    <x v="1"/>
  </r>
  <r>
    <x v="4"/>
    <n v="1189833"/>
    <x v="697"/>
    <x v="3"/>
    <x v="10"/>
    <s v="Billings"/>
    <x v="3"/>
    <n v="44"/>
    <n v="105"/>
    <x v="1506"/>
    <n v="2402.4"/>
    <n v="0.52"/>
    <x v="2"/>
    <x v="1"/>
    <x v="1"/>
    <n v="44"/>
    <n v="22.880000000000003"/>
    <n v="21.119999999999997"/>
    <x v="1"/>
  </r>
  <r>
    <x v="4"/>
    <n v="1189833"/>
    <x v="698"/>
    <x v="3"/>
    <x v="10"/>
    <s v="Billings"/>
    <x v="4"/>
    <n v="54"/>
    <n v="98"/>
    <x v="1442"/>
    <n v="3969.0000000000005"/>
    <n v="0.75000000000000011"/>
    <x v="2"/>
    <x v="1"/>
    <x v="1"/>
    <n v="54"/>
    <n v="40.500000000000007"/>
    <n v="13.499999999999995"/>
    <x v="1"/>
  </r>
  <r>
    <x v="4"/>
    <n v="1189833"/>
    <x v="699"/>
    <x v="3"/>
    <x v="10"/>
    <s v="Billings"/>
    <x v="5"/>
    <n v="58"/>
    <n v="108"/>
    <x v="1507"/>
    <n v="2442.96"/>
    <n v="0.39"/>
    <x v="2"/>
    <x v="1"/>
    <x v="1"/>
    <n v="58"/>
    <n v="22.62"/>
    <n v="35.380000000000003"/>
    <x v="1"/>
  </r>
  <r>
    <x v="4"/>
    <n v="1189833"/>
    <x v="700"/>
    <x v="3"/>
    <x v="10"/>
    <s v="Billings"/>
    <x v="0"/>
    <n v="38"/>
    <n v="167"/>
    <x v="1508"/>
    <n v="3744.1400000000003"/>
    <n v="0.59000000000000008"/>
    <x v="2"/>
    <x v="1"/>
    <x v="1"/>
    <n v="38"/>
    <n v="22.42"/>
    <n v="15.579999999999998"/>
    <x v="1"/>
  </r>
  <r>
    <x v="4"/>
    <n v="1189833"/>
    <x v="701"/>
    <x v="3"/>
    <x v="10"/>
    <s v="Billings"/>
    <x v="1"/>
    <n v="42"/>
    <n v="173"/>
    <x v="1509"/>
    <n v="2979.06"/>
    <n v="0.41"/>
    <x v="2"/>
    <x v="1"/>
    <x v="1"/>
    <n v="42"/>
    <n v="17.22"/>
    <n v="24.780000000000005"/>
    <x v="1"/>
  </r>
  <r>
    <x v="4"/>
    <n v="1189833"/>
    <x v="702"/>
    <x v="3"/>
    <x v="10"/>
    <s v="Billings"/>
    <x v="2"/>
    <n v="37"/>
    <n v="123"/>
    <x v="1103"/>
    <n v="2594.0700000000002"/>
    <n v="0.57000000000000006"/>
    <x v="2"/>
    <x v="1"/>
    <x v="1"/>
    <n v="37"/>
    <n v="21.09"/>
    <n v="15.909999999999998"/>
    <x v="1"/>
  </r>
  <r>
    <x v="4"/>
    <n v="1189833"/>
    <x v="703"/>
    <x v="3"/>
    <x v="10"/>
    <s v="Billings"/>
    <x v="3"/>
    <n v="39"/>
    <n v="119"/>
    <x v="1510"/>
    <n v="2552.5499999999997"/>
    <n v="0.54999999999999993"/>
    <x v="2"/>
    <x v="2"/>
    <x v="1"/>
    <n v="39"/>
    <n v="21.45"/>
    <n v="17.55"/>
    <x v="1"/>
  </r>
  <r>
    <x v="4"/>
    <n v="1189833"/>
    <x v="704"/>
    <x v="3"/>
    <x v="10"/>
    <s v="Billings"/>
    <x v="4"/>
    <n v="51"/>
    <n v="113"/>
    <x v="1511"/>
    <n v="4264.6200000000008"/>
    <n v="0.7400000000000001"/>
    <x v="2"/>
    <x v="2"/>
    <x v="1"/>
    <n v="51"/>
    <n v="37.740000000000009"/>
    <n v="13.259999999999993"/>
    <x v="1"/>
  </r>
  <r>
    <x v="4"/>
    <n v="1189833"/>
    <x v="705"/>
    <x v="3"/>
    <x v="10"/>
    <s v="Billings"/>
    <x v="5"/>
    <n v="56"/>
    <n v="133"/>
    <x v="1512"/>
    <n v="2830.2400000000002"/>
    <n v="0.38"/>
    <x v="2"/>
    <x v="2"/>
    <x v="1"/>
    <n v="56"/>
    <n v="21.28"/>
    <n v="34.72"/>
    <x v="1"/>
  </r>
  <r>
    <x v="4"/>
    <n v="1189833"/>
    <x v="706"/>
    <x v="3"/>
    <x v="10"/>
    <s v="Billings"/>
    <x v="0"/>
    <n v="41"/>
    <n v="196"/>
    <x v="833"/>
    <n v="4500.1600000000008"/>
    <n v="0.56000000000000005"/>
    <x v="2"/>
    <x v="2"/>
    <x v="1"/>
    <n v="41"/>
    <n v="22.960000000000004"/>
    <n v="18.039999999999996"/>
    <x v="1"/>
  </r>
  <r>
    <x v="4"/>
    <n v="1189833"/>
    <x v="707"/>
    <x v="3"/>
    <x v="10"/>
    <s v="Billings"/>
    <x v="1"/>
    <n v="45"/>
    <n v="182"/>
    <x v="854"/>
    <n v="3521.7"/>
    <n v="0.43"/>
    <x v="2"/>
    <x v="2"/>
    <x v="1"/>
    <n v="45"/>
    <n v="19.349999999999998"/>
    <n v="25.650000000000002"/>
    <x v="1"/>
  </r>
  <r>
    <x v="4"/>
    <n v="1189833"/>
    <x v="708"/>
    <x v="3"/>
    <x v="10"/>
    <s v="Billings"/>
    <x v="2"/>
    <n v="42"/>
    <n v="133"/>
    <x v="1513"/>
    <n v="3351.6"/>
    <n v="0.6"/>
    <x v="2"/>
    <x v="2"/>
    <x v="1"/>
    <n v="42"/>
    <n v="25.2"/>
    <n v="16.8"/>
    <x v="1"/>
  </r>
  <r>
    <x v="4"/>
    <n v="1189833"/>
    <x v="709"/>
    <x v="3"/>
    <x v="10"/>
    <s v="Billings"/>
    <x v="3"/>
    <n v="43"/>
    <n v="143"/>
    <x v="1514"/>
    <n v="3135.9900000000002"/>
    <n v="0.51"/>
    <x v="2"/>
    <x v="2"/>
    <x v="1"/>
    <n v="43"/>
    <n v="21.930000000000003"/>
    <n v="21.069999999999997"/>
    <x v="1"/>
  </r>
  <r>
    <x v="4"/>
    <n v="1189833"/>
    <x v="710"/>
    <x v="3"/>
    <x v="10"/>
    <s v="Billings"/>
    <x v="4"/>
    <n v="53"/>
    <n v="120"/>
    <x v="1515"/>
    <n v="4642.8"/>
    <n v="0.73000000000000009"/>
    <x v="2"/>
    <x v="2"/>
    <x v="1"/>
    <n v="53"/>
    <n v="38.690000000000005"/>
    <n v="14.309999999999999"/>
    <x v="1"/>
  </r>
  <r>
    <x v="4"/>
    <n v="1189833"/>
    <x v="214"/>
    <x v="3"/>
    <x v="10"/>
    <s v="Billings"/>
    <x v="5"/>
    <n v="55"/>
    <n v="130"/>
    <x v="1516"/>
    <n v="2860"/>
    <n v="0.4"/>
    <x v="2"/>
    <x v="2"/>
    <x v="1"/>
    <n v="55"/>
    <n v="22"/>
    <n v="33"/>
    <x v="1"/>
  </r>
  <r>
    <x v="2"/>
    <n v="1197831"/>
    <x v="215"/>
    <x v="3"/>
    <x v="10"/>
    <s v="Billings"/>
    <x v="0"/>
    <n v="18"/>
    <n v="210"/>
    <x v="1053"/>
    <n v="1890"/>
    <n v="0.5"/>
    <x v="2"/>
    <x v="2"/>
    <x v="1"/>
    <n v="18"/>
    <n v="9"/>
    <n v="9"/>
    <x v="1"/>
  </r>
  <r>
    <x v="2"/>
    <n v="1197831"/>
    <x v="216"/>
    <x v="3"/>
    <x v="10"/>
    <s v="Billings"/>
    <x v="1"/>
    <n v="29"/>
    <n v="182"/>
    <x v="1064"/>
    <n v="2427.8799999999997"/>
    <n v="0.45999999999999996"/>
    <x v="2"/>
    <x v="2"/>
    <x v="1"/>
    <n v="29"/>
    <n v="13.339999999999998"/>
    <n v="15.660000000000002"/>
    <x v="1"/>
  </r>
  <r>
    <x v="2"/>
    <n v="1197831"/>
    <x v="217"/>
    <x v="3"/>
    <x v="10"/>
    <s v="Billings"/>
    <x v="2"/>
    <n v="27"/>
    <n v="130"/>
    <x v="1517"/>
    <n v="1579.4999999999998"/>
    <n v="0.44999999999999996"/>
    <x v="2"/>
    <x v="2"/>
    <x v="1"/>
    <n v="27"/>
    <n v="12.149999999999999"/>
    <n v="14.850000000000001"/>
    <x v="1"/>
  </r>
  <r>
    <x v="2"/>
    <n v="1197831"/>
    <x v="218"/>
    <x v="3"/>
    <x v="10"/>
    <s v="Billings"/>
    <x v="3"/>
    <n v="32"/>
    <n v="135"/>
    <x v="1069"/>
    <n v="2462.4"/>
    <n v="0.57000000000000006"/>
    <x v="2"/>
    <x v="2"/>
    <x v="1"/>
    <n v="32"/>
    <n v="18.240000000000002"/>
    <n v="13.76"/>
    <x v="1"/>
  </r>
  <r>
    <x v="2"/>
    <n v="1197831"/>
    <x v="219"/>
    <x v="1"/>
    <x v="11"/>
    <s v="Knoxville"/>
    <x v="4"/>
    <n v="39"/>
    <n v="95"/>
    <x v="1075"/>
    <n v="1482"/>
    <n v="0.4"/>
    <x v="2"/>
    <x v="2"/>
    <x v="1"/>
    <n v="39"/>
    <n v="15.6"/>
    <n v="23.4"/>
    <x v="1"/>
  </r>
  <r>
    <x v="2"/>
    <n v="1197831"/>
    <x v="220"/>
    <x v="1"/>
    <x v="11"/>
    <s v="Knoxville"/>
    <x v="5"/>
    <n v="33"/>
    <n v="125"/>
    <x v="1518"/>
    <n v="2681.25"/>
    <n v="0.65"/>
    <x v="2"/>
    <x v="2"/>
    <x v="1"/>
    <n v="33"/>
    <n v="21.45"/>
    <n v="11.55"/>
    <x v="1"/>
  </r>
  <r>
    <x v="2"/>
    <n v="1197831"/>
    <x v="221"/>
    <x v="1"/>
    <x v="11"/>
    <s v="Knoxville"/>
    <x v="0"/>
    <n v="24"/>
    <n v="169"/>
    <x v="1519"/>
    <n v="2028"/>
    <n v="0.5"/>
    <x v="2"/>
    <x v="2"/>
    <x v="1"/>
    <n v="24"/>
    <n v="12"/>
    <n v="12"/>
    <x v="1"/>
  </r>
  <r>
    <x v="2"/>
    <n v="1197831"/>
    <x v="222"/>
    <x v="1"/>
    <x v="11"/>
    <s v="Knoxville"/>
    <x v="1"/>
    <n v="33"/>
    <n v="181"/>
    <x v="1520"/>
    <n v="2867.04"/>
    <n v="0.48"/>
    <x v="2"/>
    <x v="2"/>
    <x v="1"/>
    <n v="33"/>
    <n v="15.84"/>
    <n v="17.16"/>
    <x v="1"/>
  </r>
  <r>
    <x v="2"/>
    <n v="1197831"/>
    <x v="223"/>
    <x v="1"/>
    <x v="11"/>
    <s v="Knoxville"/>
    <x v="2"/>
    <n v="32"/>
    <n v="122"/>
    <x v="1181"/>
    <n v="1873.9199999999998"/>
    <n v="0.48"/>
    <x v="2"/>
    <x v="2"/>
    <x v="1"/>
    <n v="32"/>
    <n v="15.36"/>
    <n v="16.64"/>
    <x v="1"/>
  </r>
  <r>
    <x v="2"/>
    <n v="1197831"/>
    <x v="224"/>
    <x v="1"/>
    <x v="11"/>
    <s v="Knoxville"/>
    <x v="3"/>
    <n v="33"/>
    <n v="108"/>
    <x v="1471"/>
    <n v="2138.4"/>
    <n v="0.6"/>
    <x v="2"/>
    <x v="2"/>
    <x v="1"/>
    <n v="33"/>
    <n v="19.8"/>
    <n v="13.2"/>
    <x v="1"/>
  </r>
  <r>
    <x v="2"/>
    <n v="1197831"/>
    <x v="225"/>
    <x v="1"/>
    <x v="11"/>
    <s v="Knoxville"/>
    <x v="4"/>
    <n v="37"/>
    <n v="83"/>
    <x v="1521"/>
    <n v="1259.1099999999999"/>
    <n v="0.41"/>
    <x v="2"/>
    <x v="2"/>
    <x v="1"/>
    <n v="37"/>
    <n v="15.169999999999998"/>
    <n v="21.830000000000002"/>
    <x v="1"/>
  </r>
  <r>
    <x v="2"/>
    <n v="1197831"/>
    <x v="226"/>
    <x v="1"/>
    <x v="11"/>
    <s v="Knoxville"/>
    <x v="5"/>
    <n v="32"/>
    <n v="133"/>
    <x v="1522"/>
    <n v="2723.84"/>
    <n v="0.64"/>
    <x v="2"/>
    <x v="2"/>
    <x v="1"/>
    <n v="32"/>
    <n v="20.48"/>
    <n v="11.52"/>
    <x v="1"/>
  </r>
  <r>
    <x v="2"/>
    <n v="1197831"/>
    <x v="227"/>
    <x v="1"/>
    <x v="11"/>
    <s v="Knoxville"/>
    <x v="0"/>
    <n v="27"/>
    <n v="189"/>
    <x v="1231"/>
    <n v="2602.5300000000002"/>
    <n v="0.51"/>
    <x v="2"/>
    <x v="2"/>
    <x v="1"/>
    <n v="27"/>
    <n v="13.770000000000001"/>
    <n v="13.229999999999999"/>
    <x v="1"/>
  </r>
  <r>
    <x v="2"/>
    <n v="1197831"/>
    <x v="228"/>
    <x v="1"/>
    <x v="11"/>
    <s v="Knoxville"/>
    <x v="1"/>
    <n v="37"/>
    <n v="163"/>
    <x v="1523"/>
    <n v="3136.12"/>
    <n v="0.52"/>
    <x v="2"/>
    <x v="2"/>
    <x v="1"/>
    <n v="37"/>
    <n v="19.239999999999998"/>
    <n v="17.760000000000002"/>
    <x v="1"/>
  </r>
  <r>
    <x v="2"/>
    <n v="1197831"/>
    <x v="711"/>
    <x v="1"/>
    <x v="11"/>
    <s v="Knoxville"/>
    <x v="2"/>
    <n v="28"/>
    <n v="124"/>
    <x v="1524"/>
    <n v="1909.5999999999997"/>
    <n v="0.54999999999999993"/>
    <x v="2"/>
    <x v="2"/>
    <x v="1"/>
    <n v="28"/>
    <n v="15.399999999999997"/>
    <n v="12.600000000000003"/>
    <x v="1"/>
  </r>
  <r>
    <x v="2"/>
    <n v="1197831"/>
    <x v="712"/>
    <x v="1"/>
    <x v="11"/>
    <s v="Knoxville"/>
    <x v="3"/>
    <n v="33"/>
    <n v="101"/>
    <x v="1525"/>
    <n v="2133.12"/>
    <n v="0.64"/>
    <x v="2"/>
    <x v="2"/>
    <x v="1"/>
    <n v="33"/>
    <n v="21.119999999999997"/>
    <n v="11.88"/>
    <x v="1"/>
  </r>
  <r>
    <x v="2"/>
    <n v="1197831"/>
    <x v="713"/>
    <x v="1"/>
    <x v="11"/>
    <s v="Knoxville"/>
    <x v="4"/>
    <n v="39"/>
    <n v="69"/>
    <x v="1526"/>
    <n v="1264.77"/>
    <n v="0.47"/>
    <x v="2"/>
    <x v="2"/>
    <x v="1"/>
    <n v="39"/>
    <n v="18.329999999999998"/>
    <n v="20.67"/>
    <x v="1"/>
  </r>
  <r>
    <x v="2"/>
    <n v="1197831"/>
    <x v="714"/>
    <x v="1"/>
    <x v="11"/>
    <s v="Knoxville"/>
    <x v="5"/>
    <n v="33"/>
    <n v="111"/>
    <x v="1527"/>
    <n v="2417.58"/>
    <n v="0.66"/>
    <x v="2"/>
    <x v="2"/>
    <x v="1"/>
    <n v="33"/>
    <n v="21.779999999999998"/>
    <n v="11.22"/>
    <x v="1"/>
  </r>
  <r>
    <x v="2"/>
    <n v="1197831"/>
    <x v="715"/>
    <x v="1"/>
    <x v="11"/>
    <s v="Knoxville"/>
    <x v="0"/>
    <n v="19"/>
    <n v="169"/>
    <x v="1528"/>
    <n v="1605.5"/>
    <n v="0.5"/>
    <x v="2"/>
    <x v="2"/>
    <x v="1"/>
    <n v="19"/>
    <n v="9.5"/>
    <n v="9.5"/>
    <x v="1"/>
  </r>
  <r>
    <x v="2"/>
    <n v="1197831"/>
    <x v="716"/>
    <x v="1"/>
    <x v="11"/>
    <s v="Knoxville"/>
    <x v="1"/>
    <n v="24"/>
    <n v="176"/>
    <x v="1529"/>
    <n v="2154.2400000000002"/>
    <n v="0.51"/>
    <x v="2"/>
    <x v="2"/>
    <x v="1"/>
    <n v="24"/>
    <n v="12.240000000000002"/>
    <n v="11.759999999999998"/>
    <x v="1"/>
  </r>
  <r>
    <x v="2"/>
    <n v="1197831"/>
    <x v="717"/>
    <x v="1"/>
    <x v="11"/>
    <s v="Knoxville"/>
    <x v="2"/>
    <n v="19"/>
    <n v="135"/>
    <x v="1530"/>
    <n v="1410.7499999999998"/>
    <n v="0.54999999999999993"/>
    <x v="2"/>
    <x v="2"/>
    <x v="1"/>
    <n v="19"/>
    <n v="10.449999999999998"/>
    <n v="8.5500000000000025"/>
    <x v="1"/>
  </r>
  <r>
    <x v="2"/>
    <n v="1197831"/>
    <x v="718"/>
    <x v="1"/>
    <x v="11"/>
    <s v="Knoxville"/>
    <x v="3"/>
    <n v="23"/>
    <n v="112"/>
    <x v="1531"/>
    <n v="1674.4"/>
    <n v="0.65"/>
    <x v="2"/>
    <x v="2"/>
    <x v="1"/>
    <n v="23"/>
    <n v="14.950000000000001"/>
    <n v="8.0499999999999989"/>
    <x v="1"/>
  </r>
  <r>
    <x v="2"/>
    <n v="1197831"/>
    <x v="719"/>
    <x v="1"/>
    <x v="11"/>
    <s v="Knoxville"/>
    <x v="4"/>
    <n v="28"/>
    <n v="84"/>
    <x v="1045"/>
    <n v="1058.3999999999999"/>
    <n v="0.44999999999999996"/>
    <x v="2"/>
    <x v="3"/>
    <x v="1"/>
    <n v="28"/>
    <n v="12.599999999999998"/>
    <n v="15.400000000000002"/>
    <x v="1"/>
  </r>
  <r>
    <x v="2"/>
    <n v="1197831"/>
    <x v="720"/>
    <x v="1"/>
    <x v="11"/>
    <s v="Knoxville"/>
    <x v="5"/>
    <n v="24"/>
    <n v="161"/>
    <x v="1532"/>
    <n v="2627.52"/>
    <n v="0.68"/>
    <x v="2"/>
    <x v="3"/>
    <x v="1"/>
    <n v="24"/>
    <n v="16.32"/>
    <n v="7.68"/>
    <x v="1"/>
  </r>
  <r>
    <x v="2"/>
    <n v="1197831"/>
    <x v="721"/>
    <x v="1"/>
    <x v="11"/>
    <s v="Knoxville"/>
    <x v="0"/>
    <n v="14"/>
    <n v="189"/>
    <x v="1050"/>
    <n v="1323"/>
    <n v="0.5"/>
    <x v="2"/>
    <x v="3"/>
    <x v="1"/>
    <n v="14"/>
    <n v="7"/>
    <n v="7"/>
    <x v="1"/>
  </r>
  <r>
    <x v="2"/>
    <n v="1197831"/>
    <x v="722"/>
    <x v="1"/>
    <x v="11"/>
    <s v="Knoxville"/>
    <x v="1"/>
    <n v="23"/>
    <n v="218"/>
    <x v="1533"/>
    <n v="2507"/>
    <n v="0.5"/>
    <x v="2"/>
    <x v="3"/>
    <x v="1"/>
    <n v="23"/>
    <n v="11.5"/>
    <n v="11.5"/>
    <x v="1"/>
  </r>
  <r>
    <x v="2"/>
    <n v="1197831"/>
    <x v="723"/>
    <x v="1"/>
    <x v="11"/>
    <s v="Knoxville"/>
    <x v="2"/>
    <n v="19"/>
    <n v="180"/>
    <x v="1534"/>
    <n v="1846.8000000000002"/>
    <n v="0.54"/>
    <x v="2"/>
    <x v="3"/>
    <x v="1"/>
    <n v="19"/>
    <n v="10.260000000000002"/>
    <n v="8.7399999999999984"/>
    <x v="1"/>
  </r>
  <r>
    <x v="2"/>
    <n v="1197831"/>
    <x v="229"/>
    <x v="1"/>
    <x v="11"/>
    <s v="Knoxville"/>
    <x v="3"/>
    <n v="27"/>
    <n v="142"/>
    <x v="1535"/>
    <n v="2300.4"/>
    <n v="0.6"/>
    <x v="2"/>
    <x v="3"/>
    <x v="1"/>
    <n v="27"/>
    <n v="16.2"/>
    <n v="10.799999999999999"/>
    <x v="1"/>
  </r>
  <r>
    <x v="2"/>
    <n v="1197831"/>
    <x v="230"/>
    <x v="1"/>
    <x v="11"/>
    <s v="Knoxville"/>
    <x v="4"/>
    <n v="41"/>
    <n v="106"/>
    <x v="1485"/>
    <n v="2129.54"/>
    <n v="0.49"/>
    <x v="2"/>
    <x v="3"/>
    <x v="1"/>
    <n v="41"/>
    <n v="20.09"/>
    <n v="20.91"/>
    <x v="1"/>
  </r>
  <r>
    <x v="2"/>
    <n v="1197831"/>
    <x v="231"/>
    <x v="1"/>
    <x v="11"/>
    <s v="Knoxville"/>
    <x v="5"/>
    <n v="38"/>
    <n v="202"/>
    <x v="1536"/>
    <n v="5142.92"/>
    <n v="0.67"/>
    <x v="2"/>
    <x v="3"/>
    <x v="1"/>
    <n v="38"/>
    <n v="25.46"/>
    <n v="12.54"/>
    <x v="1"/>
  </r>
  <r>
    <x v="2"/>
    <n v="1197831"/>
    <x v="232"/>
    <x v="1"/>
    <x v="11"/>
    <s v="Knoxville"/>
    <x v="0"/>
    <n v="36"/>
    <n v="217"/>
    <x v="1537"/>
    <n v="3984.12"/>
    <n v="0.51"/>
    <x v="2"/>
    <x v="3"/>
    <x v="1"/>
    <n v="36"/>
    <n v="18.36"/>
    <n v="17.64"/>
    <x v="1"/>
  </r>
  <r>
    <x v="2"/>
    <n v="1197831"/>
    <x v="233"/>
    <x v="1"/>
    <x v="11"/>
    <s v="Knoxville"/>
    <x v="1"/>
    <n v="42"/>
    <n v="202"/>
    <x v="1538"/>
    <n v="4326.84"/>
    <n v="0.51"/>
    <x v="2"/>
    <x v="3"/>
    <x v="1"/>
    <n v="42"/>
    <n v="21.42"/>
    <n v="20.58"/>
    <x v="1"/>
  </r>
  <r>
    <x v="2"/>
    <n v="1197831"/>
    <x v="234"/>
    <x v="1"/>
    <x v="11"/>
    <s v="Knoxville"/>
    <x v="2"/>
    <n v="36"/>
    <n v="169"/>
    <x v="1100"/>
    <n v="3102.84"/>
    <n v="0.51"/>
    <x v="2"/>
    <x v="3"/>
    <x v="1"/>
    <n v="36"/>
    <n v="18.36"/>
    <n v="17.64"/>
    <x v="1"/>
  </r>
  <r>
    <x v="2"/>
    <n v="1197831"/>
    <x v="235"/>
    <x v="1"/>
    <x v="11"/>
    <s v="Knoxville"/>
    <x v="3"/>
    <n v="36"/>
    <n v="174"/>
    <x v="1507"/>
    <n v="3821.04"/>
    <n v="0.61"/>
    <x v="2"/>
    <x v="3"/>
    <x v="1"/>
    <n v="36"/>
    <n v="21.96"/>
    <n v="14.040000000000001"/>
    <x v="1"/>
  </r>
  <r>
    <x v="2"/>
    <n v="1197831"/>
    <x v="236"/>
    <x v="1"/>
    <x v="11"/>
    <s v="Knoxville"/>
    <x v="4"/>
    <n v="43"/>
    <n v="145"/>
    <x v="1539"/>
    <n v="2992.7999999999997"/>
    <n v="0.48"/>
    <x v="2"/>
    <x v="3"/>
    <x v="1"/>
    <n v="43"/>
    <n v="20.639999999999997"/>
    <n v="22.360000000000003"/>
    <x v="1"/>
  </r>
  <r>
    <x v="2"/>
    <n v="1197831"/>
    <x v="237"/>
    <x v="1"/>
    <x v="11"/>
    <s v="Knoxville"/>
    <x v="5"/>
    <n v="49"/>
    <n v="236"/>
    <x v="984"/>
    <n v="7516.6"/>
    <n v="0.65"/>
    <x v="2"/>
    <x v="3"/>
    <x v="1"/>
    <n v="49"/>
    <n v="31.85"/>
    <n v="17.149999999999999"/>
    <x v="1"/>
  </r>
  <r>
    <x v="2"/>
    <n v="1197831"/>
    <x v="238"/>
    <x v="1"/>
    <x v="11"/>
    <s v="Knoxville"/>
    <x v="0"/>
    <n v="36"/>
    <n v="215"/>
    <x v="1540"/>
    <n v="4411.7999999999993"/>
    <n v="0.56999999999999995"/>
    <x v="2"/>
    <x v="3"/>
    <x v="1"/>
    <n v="36"/>
    <n v="20.519999999999996"/>
    <n v="15.480000000000004"/>
    <x v="1"/>
  </r>
  <r>
    <x v="2"/>
    <n v="1197831"/>
    <x v="239"/>
    <x v="1"/>
    <x v="11"/>
    <s v="Knoxville"/>
    <x v="1"/>
    <n v="43"/>
    <n v="206"/>
    <x v="1541"/>
    <n v="5137.6399999999994"/>
    <n v="0.57999999999999996"/>
    <x v="2"/>
    <x v="3"/>
    <x v="1"/>
    <n v="43"/>
    <n v="24.939999999999998"/>
    <n v="18.060000000000002"/>
    <x v="1"/>
  </r>
  <r>
    <x v="2"/>
    <n v="1197831"/>
    <x v="240"/>
    <x v="1"/>
    <x v="11"/>
    <s v="Knoxville"/>
    <x v="2"/>
    <n v="36"/>
    <n v="263"/>
    <x v="1542"/>
    <n v="5680.8"/>
    <n v="0.6"/>
    <x v="2"/>
    <x v="3"/>
    <x v="1"/>
    <n v="36"/>
    <n v="21.6"/>
    <n v="14.399999999999999"/>
    <x v="1"/>
  </r>
  <r>
    <x v="2"/>
    <n v="1197831"/>
    <x v="241"/>
    <x v="1"/>
    <x v="11"/>
    <s v="Knoxville"/>
    <x v="3"/>
    <n v="37"/>
    <n v="161"/>
    <x v="1543"/>
    <n v="3872.05"/>
    <n v="0.65"/>
    <x v="2"/>
    <x v="3"/>
    <x v="1"/>
    <n v="37"/>
    <n v="24.05"/>
    <n v="12.95"/>
    <x v="1"/>
  </r>
  <r>
    <x v="2"/>
    <n v="1197831"/>
    <x v="242"/>
    <x v="1"/>
    <x v="11"/>
    <s v="Knoxville"/>
    <x v="4"/>
    <n v="43"/>
    <n v="165"/>
    <x v="1544"/>
    <n v="3760.3500000000004"/>
    <n v="0.53"/>
    <x v="2"/>
    <x v="3"/>
    <x v="1"/>
    <n v="43"/>
    <n v="22.790000000000003"/>
    <n v="20.209999999999997"/>
    <x v="1"/>
  </r>
  <r>
    <x v="2"/>
    <n v="1197831"/>
    <x v="243"/>
    <x v="1"/>
    <x v="11"/>
    <s v="Knoxville"/>
    <x v="5"/>
    <n v="52"/>
    <n v="223"/>
    <x v="1545"/>
    <n v="8117.2000000000007"/>
    <n v="0.70000000000000007"/>
    <x v="2"/>
    <x v="3"/>
    <x v="1"/>
    <n v="52"/>
    <n v="36.400000000000006"/>
    <n v="15.599999999999996"/>
    <x v="1"/>
  </r>
  <r>
    <x v="2"/>
    <n v="1197831"/>
    <x v="244"/>
    <x v="1"/>
    <x v="11"/>
    <s v="Knoxville"/>
    <x v="0"/>
    <n v="41"/>
    <n v="233"/>
    <x v="1546"/>
    <n v="5445.2099999999991"/>
    <n v="0.56999999999999995"/>
    <x v="2"/>
    <x v="3"/>
    <x v="1"/>
    <n v="41"/>
    <n v="23.369999999999997"/>
    <n v="17.630000000000003"/>
    <x v="1"/>
  </r>
  <r>
    <x v="2"/>
    <n v="1197831"/>
    <x v="245"/>
    <x v="1"/>
    <x v="11"/>
    <s v="Knoxville"/>
    <x v="1"/>
    <n v="54"/>
    <n v="233"/>
    <x v="1547"/>
    <n v="7171.74"/>
    <n v="0.56999999999999995"/>
    <x v="2"/>
    <x v="3"/>
    <x v="1"/>
    <n v="54"/>
    <n v="30.779999999999998"/>
    <n v="23.220000000000002"/>
    <x v="1"/>
  </r>
  <r>
    <x v="2"/>
    <n v="1197831"/>
    <x v="246"/>
    <x v="1"/>
    <x v="11"/>
    <s v="Knoxville"/>
    <x v="2"/>
    <n v="46"/>
    <n v="285"/>
    <x v="1548"/>
    <n v="7866"/>
    <n v="0.6"/>
    <x v="2"/>
    <x v="3"/>
    <x v="1"/>
    <n v="46"/>
    <n v="27.6"/>
    <n v="18.399999999999999"/>
    <x v="1"/>
  </r>
  <r>
    <x v="2"/>
    <n v="1197831"/>
    <x v="247"/>
    <x v="1"/>
    <x v="11"/>
    <s v="Knoxville"/>
    <x v="3"/>
    <n v="42"/>
    <n v="133"/>
    <x v="1513"/>
    <n v="3854.34"/>
    <n v="0.69000000000000006"/>
    <x v="2"/>
    <x v="3"/>
    <x v="1"/>
    <n v="42"/>
    <n v="28.98"/>
    <n v="13.02"/>
    <x v="1"/>
  </r>
  <r>
    <x v="2"/>
    <n v="1197831"/>
    <x v="248"/>
    <x v="1"/>
    <x v="11"/>
    <s v="Knoxville"/>
    <x v="4"/>
    <n v="49"/>
    <n v="133"/>
    <x v="1549"/>
    <n v="3454.01"/>
    <n v="0.53"/>
    <x v="2"/>
    <x v="3"/>
    <x v="1"/>
    <n v="49"/>
    <n v="25.970000000000002"/>
    <n v="23.029999999999998"/>
    <x v="1"/>
  </r>
  <r>
    <x v="2"/>
    <n v="1197831"/>
    <x v="249"/>
    <x v="1"/>
    <x v="11"/>
    <s v="Knoxville"/>
    <x v="5"/>
    <n v="53"/>
    <n v="181"/>
    <x v="1097"/>
    <n v="6811.0300000000007"/>
    <n v="0.71000000000000008"/>
    <x v="2"/>
    <x v="3"/>
    <x v="1"/>
    <n v="53"/>
    <n v="37.630000000000003"/>
    <n v="15.369999999999996"/>
    <x v="1"/>
  </r>
  <r>
    <x v="2"/>
    <n v="1197831"/>
    <x v="250"/>
    <x v="1"/>
    <x v="11"/>
    <s v="Knoxville"/>
    <x v="0"/>
    <n v="49"/>
    <n v="182"/>
    <x v="1550"/>
    <n v="5350.8"/>
    <n v="0.6"/>
    <x v="2"/>
    <x v="3"/>
    <x v="1"/>
    <n v="49"/>
    <n v="29.400000000000002"/>
    <n v="19.599999999999998"/>
    <x v="1"/>
  </r>
  <r>
    <x v="2"/>
    <n v="1197831"/>
    <x v="251"/>
    <x v="1"/>
    <x v="11"/>
    <s v="Knoxville"/>
    <x v="1"/>
    <n v="47"/>
    <n v="169"/>
    <x v="953"/>
    <n v="4765.8"/>
    <n v="0.6"/>
    <x v="2"/>
    <x v="3"/>
    <x v="1"/>
    <n v="47"/>
    <n v="28.200000000000003"/>
    <n v="18.799999999999997"/>
    <x v="1"/>
  </r>
  <r>
    <x v="2"/>
    <n v="1197831"/>
    <x v="252"/>
    <x v="1"/>
    <x v="11"/>
    <s v="Knoxville"/>
    <x v="2"/>
    <n v="54"/>
    <n v="182"/>
    <x v="753"/>
    <n v="5798.5199999999995"/>
    <n v="0.59"/>
    <x v="2"/>
    <x v="3"/>
    <x v="1"/>
    <n v="54"/>
    <n v="31.859999999999996"/>
    <n v="22.140000000000004"/>
    <x v="1"/>
  </r>
  <r>
    <x v="2"/>
    <n v="1197831"/>
    <x v="253"/>
    <x v="1"/>
    <x v="11"/>
    <s v="Knoxville"/>
    <x v="3"/>
    <n v="53"/>
    <n v="100"/>
    <x v="1551"/>
    <n v="3710.0000000000005"/>
    <n v="0.70000000000000007"/>
    <x v="2"/>
    <x v="3"/>
    <x v="1"/>
    <n v="53"/>
    <n v="37.1"/>
    <n v="15.899999999999995"/>
    <x v="1"/>
  </r>
  <r>
    <x v="2"/>
    <n v="1197831"/>
    <x v="254"/>
    <x v="1"/>
    <x v="11"/>
    <s v="Knoxville"/>
    <x v="4"/>
    <n v="47"/>
    <n v="120"/>
    <x v="1552"/>
    <n v="2876.4"/>
    <n v="0.51"/>
    <x v="2"/>
    <x v="4"/>
    <x v="1"/>
    <n v="47"/>
    <n v="23.970000000000002"/>
    <n v="23.029999999999998"/>
    <x v="1"/>
  </r>
  <r>
    <x v="2"/>
    <n v="1197831"/>
    <x v="255"/>
    <x v="1"/>
    <x v="11"/>
    <s v="Knoxville"/>
    <x v="5"/>
    <n v="42"/>
    <n v="163"/>
    <x v="1553"/>
    <n v="5066.0400000000009"/>
    <n v="0.7400000000000001"/>
    <x v="2"/>
    <x v="4"/>
    <x v="1"/>
    <n v="42"/>
    <n v="31.080000000000005"/>
    <n v="10.919999999999995"/>
    <x v="1"/>
  </r>
  <r>
    <x v="2"/>
    <n v="1197831"/>
    <x v="256"/>
    <x v="1"/>
    <x v="11"/>
    <s v="Knoxville"/>
    <x v="0"/>
    <n v="33"/>
    <n v="173"/>
    <x v="1554"/>
    <n v="3254.1299999999997"/>
    <n v="0.56999999999999995"/>
    <x v="2"/>
    <x v="4"/>
    <x v="1"/>
    <n v="33"/>
    <n v="18.809999999999999"/>
    <n v="14.190000000000001"/>
    <x v="1"/>
  </r>
  <r>
    <x v="2"/>
    <n v="1197831"/>
    <x v="257"/>
    <x v="1"/>
    <x v="11"/>
    <s v="Knoxville"/>
    <x v="1"/>
    <n v="32"/>
    <n v="150"/>
    <x v="1287"/>
    <n v="2880"/>
    <n v="0.6"/>
    <x v="2"/>
    <x v="4"/>
    <x v="1"/>
    <n v="32"/>
    <n v="19.2"/>
    <n v="12.8"/>
    <x v="1"/>
  </r>
  <r>
    <x v="2"/>
    <n v="1197831"/>
    <x v="258"/>
    <x v="1"/>
    <x v="11"/>
    <s v="Knoxville"/>
    <x v="2"/>
    <n v="36"/>
    <n v="147"/>
    <x v="1442"/>
    <n v="3069.3599999999997"/>
    <n v="0.57999999999999996"/>
    <x v="2"/>
    <x v="4"/>
    <x v="1"/>
    <n v="36"/>
    <n v="20.88"/>
    <n v="15.120000000000003"/>
    <x v="1"/>
  </r>
  <r>
    <x v="2"/>
    <n v="1197831"/>
    <x v="259"/>
    <x v="1"/>
    <x v="11"/>
    <s v="Knoxville"/>
    <x v="3"/>
    <n v="38"/>
    <n v="98"/>
    <x v="1555"/>
    <n v="2606.8000000000002"/>
    <n v="0.70000000000000007"/>
    <x v="2"/>
    <x v="4"/>
    <x v="1"/>
    <n v="38"/>
    <n v="26.6"/>
    <n v="11.399999999999999"/>
    <x v="1"/>
  </r>
  <r>
    <x v="2"/>
    <n v="1197831"/>
    <x v="260"/>
    <x v="1"/>
    <x v="11"/>
    <s v="Knoxville"/>
    <x v="4"/>
    <n v="32"/>
    <n v="88"/>
    <x v="1556"/>
    <n v="1436.16"/>
    <n v="0.51"/>
    <x v="2"/>
    <x v="4"/>
    <x v="1"/>
    <n v="32"/>
    <n v="16.32"/>
    <n v="15.68"/>
    <x v="1"/>
  </r>
  <r>
    <x v="2"/>
    <n v="1197831"/>
    <x v="261"/>
    <x v="1"/>
    <x v="11"/>
    <s v="Knoxville"/>
    <x v="5"/>
    <n v="43"/>
    <n v="131"/>
    <x v="1557"/>
    <n v="3999.4300000000003"/>
    <n v="0.71000000000000008"/>
    <x v="2"/>
    <x v="4"/>
    <x v="1"/>
    <n v="43"/>
    <n v="30.53"/>
    <n v="12.469999999999997"/>
    <x v="1"/>
  </r>
  <r>
    <x v="2"/>
    <n v="1197831"/>
    <x v="262"/>
    <x v="1"/>
    <x v="11"/>
    <s v="Knoxville"/>
    <x v="0"/>
    <n v="29"/>
    <n v="196"/>
    <x v="1343"/>
    <n v="3183.0399999999995"/>
    <n v="0.55999999999999994"/>
    <x v="2"/>
    <x v="4"/>
    <x v="1"/>
    <n v="29"/>
    <n v="16.239999999999998"/>
    <n v="12.760000000000003"/>
    <x v="1"/>
  </r>
  <r>
    <x v="2"/>
    <n v="1197831"/>
    <x v="263"/>
    <x v="1"/>
    <x v="11"/>
    <s v="Knoxville"/>
    <x v="1"/>
    <n v="29"/>
    <n v="189"/>
    <x v="1558"/>
    <n v="3069.3599999999997"/>
    <n v="0.55999999999999994"/>
    <x v="2"/>
    <x v="4"/>
    <x v="1"/>
    <n v="29"/>
    <n v="16.239999999999998"/>
    <n v="12.760000000000002"/>
    <x v="1"/>
  </r>
  <r>
    <x v="2"/>
    <n v="1197831"/>
    <x v="264"/>
    <x v="1"/>
    <x v="11"/>
    <s v="Knoxville"/>
    <x v="2"/>
    <n v="50"/>
    <n v="174"/>
    <x v="1149"/>
    <n v="4871.9999999999991"/>
    <n v="0.55999999999999994"/>
    <x v="2"/>
    <x v="4"/>
    <x v="1"/>
    <n v="50"/>
    <n v="27.999999999999996"/>
    <n v="22.000000000000004"/>
    <x v="1"/>
  </r>
  <r>
    <x v="2"/>
    <n v="1197831"/>
    <x v="265"/>
    <x v="1"/>
    <x v="11"/>
    <s v="Knoxville"/>
    <x v="3"/>
    <n v="52"/>
    <n v="133"/>
    <x v="1559"/>
    <n v="4772.04"/>
    <n v="0.69000000000000006"/>
    <x v="2"/>
    <x v="4"/>
    <x v="1"/>
    <n v="52"/>
    <n v="35.880000000000003"/>
    <n v="16.12"/>
    <x v="1"/>
  </r>
  <r>
    <x v="2"/>
    <n v="1197831"/>
    <x v="266"/>
    <x v="1"/>
    <x v="11"/>
    <s v="Knoxville"/>
    <x v="4"/>
    <n v="51"/>
    <n v="113"/>
    <x v="1511"/>
    <n v="3054.3900000000003"/>
    <n v="0.53"/>
    <x v="2"/>
    <x v="4"/>
    <x v="1"/>
    <n v="51"/>
    <n v="27.03"/>
    <n v="23.97"/>
    <x v="1"/>
  </r>
  <r>
    <x v="2"/>
    <n v="1197831"/>
    <x v="267"/>
    <x v="1"/>
    <x v="11"/>
    <s v="Knoxville"/>
    <x v="5"/>
    <n v="59"/>
    <n v="169"/>
    <x v="1560"/>
    <n v="7079.4100000000008"/>
    <n v="0.71000000000000008"/>
    <x v="2"/>
    <x v="4"/>
    <x v="1"/>
    <n v="59"/>
    <n v="41.890000000000008"/>
    <n v="17.109999999999996"/>
    <x v="1"/>
  </r>
  <r>
    <x v="2"/>
    <n v="1197831"/>
    <x v="268"/>
    <x v="1"/>
    <x v="11"/>
    <s v="Knoxville"/>
    <x v="0"/>
    <n v="53"/>
    <n v="200"/>
    <x v="1561"/>
    <n v="6148"/>
    <n v="0.57999999999999996"/>
    <x v="2"/>
    <x v="4"/>
    <x v="1"/>
    <n v="53"/>
    <n v="30.74"/>
    <n v="22.26"/>
    <x v="1"/>
  </r>
  <r>
    <x v="2"/>
    <n v="1197831"/>
    <x v="269"/>
    <x v="1"/>
    <x v="11"/>
    <s v="Knoxville"/>
    <x v="1"/>
    <n v="51"/>
    <n v="240"/>
    <x v="1562"/>
    <n v="6731.9999999999991"/>
    <n v="0.54999999999999993"/>
    <x v="2"/>
    <x v="4"/>
    <x v="1"/>
    <n v="51"/>
    <n v="28.049999999999997"/>
    <n v="22.950000000000003"/>
    <x v="1"/>
  </r>
  <r>
    <x v="2"/>
    <n v="1197831"/>
    <x v="270"/>
    <x v="1"/>
    <x v="11"/>
    <s v="Knoxville"/>
    <x v="2"/>
    <n v="54"/>
    <n v="210"/>
    <x v="879"/>
    <n v="6236.9999999999991"/>
    <n v="0.54999999999999993"/>
    <x v="2"/>
    <x v="4"/>
    <x v="1"/>
    <n v="54"/>
    <n v="29.699999999999996"/>
    <n v="24.300000000000004"/>
    <x v="1"/>
  </r>
  <r>
    <x v="2"/>
    <n v="1197831"/>
    <x v="271"/>
    <x v="1"/>
    <x v="11"/>
    <s v="Knoxville"/>
    <x v="3"/>
    <n v="54"/>
    <n v="149"/>
    <x v="1563"/>
    <n v="5551.7400000000007"/>
    <n v="0.69000000000000006"/>
    <x v="2"/>
    <x v="4"/>
    <x v="1"/>
    <n v="54"/>
    <n v="37.260000000000005"/>
    <n v="16.739999999999995"/>
    <x v="1"/>
  </r>
  <r>
    <x v="2"/>
    <n v="1197831"/>
    <x v="272"/>
    <x v="1"/>
    <x v="11"/>
    <s v="Knoxville"/>
    <x v="4"/>
    <n v="50"/>
    <n v="140"/>
    <x v="872"/>
    <n v="3500"/>
    <n v="0.5"/>
    <x v="2"/>
    <x v="4"/>
    <x v="1"/>
    <n v="50"/>
    <n v="25"/>
    <n v="25"/>
    <x v="1"/>
  </r>
  <r>
    <x v="2"/>
    <n v="1197831"/>
    <x v="273"/>
    <x v="1"/>
    <x v="11"/>
    <s v="Knoxville"/>
    <x v="5"/>
    <n v="61"/>
    <n v="225"/>
    <x v="1564"/>
    <n v="10156.500000000002"/>
    <n v="0.7400000000000001"/>
    <x v="2"/>
    <x v="4"/>
    <x v="1"/>
    <n v="61"/>
    <n v="45.140000000000008"/>
    <n v="15.859999999999992"/>
    <x v="1"/>
  </r>
  <r>
    <x v="0"/>
    <n v="1185732"/>
    <x v="274"/>
    <x v="1"/>
    <x v="11"/>
    <s v="Knoxville"/>
    <x v="0"/>
    <n v="32"/>
    <n v="119"/>
    <x v="1465"/>
    <n v="1904"/>
    <n v="0.5"/>
    <x v="2"/>
    <x v="4"/>
    <x v="1"/>
    <n v="32"/>
    <n v="16"/>
    <n v="16"/>
    <x v="1"/>
  </r>
  <r>
    <x v="0"/>
    <n v="1185732"/>
    <x v="275"/>
    <x v="1"/>
    <x v="11"/>
    <s v="Knoxville"/>
    <x v="1"/>
    <n v="32"/>
    <n v="56"/>
    <x v="1565"/>
    <n v="878.07999999999993"/>
    <n v="0.49"/>
    <x v="2"/>
    <x v="4"/>
    <x v="1"/>
    <n v="32"/>
    <n v="15.679999999999998"/>
    <n v="16.32"/>
    <x v="1"/>
  </r>
  <r>
    <x v="0"/>
    <n v="1185732"/>
    <x v="276"/>
    <x v="1"/>
    <x v="11"/>
    <s v="Knoxville"/>
    <x v="2"/>
    <n v="24"/>
    <n v="65"/>
    <x v="1566"/>
    <n v="748.8"/>
    <n v="0.48"/>
    <x v="2"/>
    <x v="4"/>
    <x v="1"/>
    <n v="24"/>
    <n v="11.52"/>
    <n v="12.48"/>
    <x v="1"/>
  </r>
  <r>
    <x v="0"/>
    <n v="1185732"/>
    <x v="277"/>
    <x v="1"/>
    <x v="11"/>
    <s v="Knoxville"/>
    <x v="3"/>
    <n v="27"/>
    <n v="19"/>
    <x v="1567"/>
    <n v="271.89"/>
    <n v="0.53"/>
    <x v="2"/>
    <x v="4"/>
    <x v="1"/>
    <n v="27"/>
    <n v="14.309999999999999"/>
    <n v="12.690000000000001"/>
    <x v="1"/>
  </r>
  <r>
    <x v="0"/>
    <n v="1185732"/>
    <x v="278"/>
    <x v="3"/>
    <x v="12"/>
    <s v="Omaha"/>
    <x v="4"/>
    <n v="43"/>
    <n v="35"/>
    <x v="1568"/>
    <n v="677.24999999999989"/>
    <n v="0.44999999999999996"/>
    <x v="2"/>
    <x v="4"/>
    <x v="1"/>
    <n v="43"/>
    <n v="19.349999999999998"/>
    <n v="23.650000000000002"/>
    <x v="1"/>
  </r>
  <r>
    <x v="0"/>
    <n v="1185732"/>
    <x v="279"/>
    <x v="3"/>
    <x v="12"/>
    <s v="Omaha"/>
    <x v="5"/>
    <n v="32"/>
    <n v="68"/>
    <x v="1569"/>
    <n v="1327.36"/>
    <n v="0.61"/>
    <x v="2"/>
    <x v="4"/>
    <x v="1"/>
    <n v="32"/>
    <n v="19.52"/>
    <n v="12.480000000000002"/>
    <x v="1"/>
  </r>
  <r>
    <x v="0"/>
    <n v="1185732"/>
    <x v="280"/>
    <x v="3"/>
    <x v="12"/>
    <s v="Omaha"/>
    <x v="0"/>
    <n v="32"/>
    <n v="119"/>
    <x v="1465"/>
    <n v="2056.3200000000002"/>
    <n v="0.54"/>
    <x v="2"/>
    <x v="4"/>
    <x v="1"/>
    <n v="32"/>
    <n v="17.28"/>
    <n v="14.719999999999999"/>
    <x v="1"/>
  </r>
  <r>
    <x v="0"/>
    <n v="1185732"/>
    <x v="281"/>
    <x v="3"/>
    <x v="12"/>
    <s v="Omaha"/>
    <x v="1"/>
    <n v="33"/>
    <n v="38"/>
    <x v="1570"/>
    <n v="627"/>
    <n v="0.5"/>
    <x v="2"/>
    <x v="4"/>
    <x v="1"/>
    <n v="33"/>
    <n v="16.5"/>
    <n v="16.5"/>
    <x v="1"/>
  </r>
  <r>
    <x v="0"/>
    <n v="1185732"/>
    <x v="282"/>
    <x v="3"/>
    <x v="12"/>
    <s v="Omaha"/>
    <x v="2"/>
    <n v="23"/>
    <n v="47"/>
    <x v="1571"/>
    <n v="540.5"/>
    <n v="0.5"/>
    <x v="2"/>
    <x v="4"/>
    <x v="1"/>
    <n v="23"/>
    <n v="11.5"/>
    <n v="11.5"/>
    <x v="1"/>
  </r>
  <r>
    <x v="0"/>
    <n v="1185732"/>
    <x v="283"/>
    <x v="3"/>
    <x v="12"/>
    <s v="Omaha"/>
    <x v="3"/>
    <n v="29"/>
    <n v="14"/>
    <x v="1572"/>
    <n v="203"/>
    <n v="0.5"/>
    <x v="2"/>
    <x v="4"/>
    <x v="1"/>
    <n v="29"/>
    <n v="14.5"/>
    <n v="14.5"/>
    <x v="1"/>
  </r>
  <r>
    <x v="0"/>
    <n v="1185732"/>
    <x v="284"/>
    <x v="3"/>
    <x v="12"/>
    <s v="Omaha"/>
    <x v="4"/>
    <n v="41"/>
    <n v="31"/>
    <x v="1573"/>
    <n v="622.79"/>
    <n v="0.49"/>
    <x v="2"/>
    <x v="4"/>
    <x v="1"/>
    <n v="41"/>
    <n v="20.09"/>
    <n v="20.91"/>
    <x v="1"/>
  </r>
  <r>
    <x v="0"/>
    <n v="1185732"/>
    <x v="285"/>
    <x v="3"/>
    <x v="12"/>
    <s v="Omaha"/>
    <x v="5"/>
    <n v="32"/>
    <n v="60"/>
    <x v="1574"/>
    <n v="1190.4000000000001"/>
    <n v="0.62"/>
    <x v="2"/>
    <x v="11"/>
    <x v="1"/>
    <n v="32"/>
    <n v="19.84"/>
    <n v="12.159999999999998"/>
    <x v="1"/>
  </r>
  <r>
    <x v="0"/>
    <n v="1185732"/>
    <x v="286"/>
    <x v="3"/>
    <x v="12"/>
    <s v="Omaha"/>
    <x v="0"/>
    <n v="38"/>
    <n v="122"/>
    <x v="1575"/>
    <n v="2503.44"/>
    <n v="0.54"/>
    <x v="2"/>
    <x v="11"/>
    <x v="1"/>
    <n v="38"/>
    <n v="20.52"/>
    <n v="17.48"/>
    <x v="1"/>
  </r>
  <r>
    <x v="0"/>
    <n v="1185732"/>
    <x v="287"/>
    <x v="3"/>
    <x v="12"/>
    <s v="Omaha"/>
    <x v="1"/>
    <n v="39"/>
    <n v="26"/>
    <x v="1576"/>
    <n v="466.43999999999994"/>
    <n v="0.45999999999999996"/>
    <x v="2"/>
    <x v="11"/>
    <x v="1"/>
    <n v="39"/>
    <n v="17.939999999999998"/>
    <n v="21.060000000000002"/>
    <x v="1"/>
  </r>
  <r>
    <x v="0"/>
    <n v="1185732"/>
    <x v="288"/>
    <x v="3"/>
    <x v="12"/>
    <s v="Omaha"/>
    <x v="2"/>
    <n v="29"/>
    <n v="39"/>
    <x v="1577"/>
    <n v="565.5"/>
    <n v="0.5"/>
    <x v="2"/>
    <x v="11"/>
    <x v="1"/>
    <n v="29"/>
    <n v="14.5"/>
    <n v="14.5"/>
    <x v="1"/>
  </r>
  <r>
    <x v="0"/>
    <n v="1185732"/>
    <x v="289"/>
    <x v="3"/>
    <x v="12"/>
    <s v="Omaha"/>
    <x v="3"/>
    <n v="33"/>
    <n v="0"/>
    <x v="355"/>
    <n v="0"/>
    <n v="0.55000000000000004"/>
    <x v="2"/>
    <x v="11"/>
    <x v="1"/>
    <n v="4"/>
    <n v="0"/>
    <n v="0"/>
    <x v="1"/>
  </r>
  <r>
    <x v="0"/>
    <n v="1185732"/>
    <x v="290"/>
    <x v="3"/>
    <x v="12"/>
    <s v="Omaha"/>
    <x v="4"/>
    <n v="45"/>
    <n v="13"/>
    <x v="1578"/>
    <n v="274.95"/>
    <n v="0.47"/>
    <x v="2"/>
    <x v="11"/>
    <x v="1"/>
    <n v="45"/>
    <n v="21.15"/>
    <n v="23.85"/>
    <x v="1"/>
  </r>
  <r>
    <x v="0"/>
    <n v="1185732"/>
    <x v="291"/>
    <x v="3"/>
    <x v="12"/>
    <s v="Omaha"/>
    <x v="5"/>
    <n v="37"/>
    <n v="38"/>
    <x v="1428"/>
    <n v="857.66"/>
    <n v="0.61"/>
    <x v="2"/>
    <x v="11"/>
    <x v="1"/>
    <n v="37"/>
    <n v="22.57"/>
    <n v="14.430000000000001"/>
    <x v="1"/>
  </r>
  <r>
    <x v="0"/>
    <n v="1185732"/>
    <x v="292"/>
    <x v="3"/>
    <x v="12"/>
    <s v="Omaha"/>
    <x v="0"/>
    <n v="38"/>
    <n v="105"/>
    <x v="1579"/>
    <n v="2114.7000000000003"/>
    <n v="0.53"/>
    <x v="2"/>
    <x v="11"/>
    <x v="1"/>
    <n v="38"/>
    <n v="20.140000000000004"/>
    <n v="17.859999999999996"/>
    <x v="1"/>
  </r>
  <r>
    <x v="0"/>
    <n v="1185732"/>
    <x v="293"/>
    <x v="3"/>
    <x v="12"/>
    <s v="Omaha"/>
    <x v="1"/>
    <n v="32"/>
    <n v="23"/>
    <x v="1580"/>
    <n v="331.2"/>
    <n v="0.44999999999999996"/>
    <x v="2"/>
    <x v="11"/>
    <x v="1"/>
    <n v="32"/>
    <n v="14.4"/>
    <n v="17.600000000000001"/>
    <x v="1"/>
  </r>
  <r>
    <x v="0"/>
    <n v="1185732"/>
    <x v="294"/>
    <x v="3"/>
    <x v="12"/>
    <s v="Omaha"/>
    <x v="2"/>
    <n v="23"/>
    <n v="21"/>
    <x v="1581"/>
    <n v="217.34999999999997"/>
    <n v="0.44999999999999996"/>
    <x v="2"/>
    <x v="11"/>
    <x v="1"/>
    <n v="23"/>
    <n v="10.349999999999998"/>
    <n v="12.650000000000002"/>
    <x v="1"/>
  </r>
  <r>
    <x v="0"/>
    <n v="1185732"/>
    <x v="295"/>
    <x v="3"/>
    <x v="12"/>
    <s v="Omaha"/>
    <x v="3"/>
    <n v="27"/>
    <n v="0"/>
    <x v="355"/>
    <n v="0"/>
    <n v="0.53"/>
    <x v="2"/>
    <x v="11"/>
    <x v="1"/>
    <n v="4"/>
    <n v="0"/>
    <n v="0"/>
    <x v="1"/>
  </r>
  <r>
    <x v="0"/>
    <n v="1185732"/>
    <x v="296"/>
    <x v="3"/>
    <x v="12"/>
    <s v="Omaha"/>
    <x v="4"/>
    <n v="42"/>
    <n v="6"/>
    <x v="1582"/>
    <n v="120.96"/>
    <n v="0.48"/>
    <x v="2"/>
    <x v="11"/>
    <x v="1"/>
    <n v="42"/>
    <n v="20.16"/>
    <n v="21.840000000000003"/>
    <x v="1"/>
  </r>
  <r>
    <x v="0"/>
    <n v="1185732"/>
    <x v="297"/>
    <x v="3"/>
    <x v="12"/>
    <s v="Omaha"/>
    <x v="5"/>
    <n v="34"/>
    <n v="39"/>
    <x v="1583"/>
    <n v="822.12"/>
    <n v="0.62"/>
    <x v="2"/>
    <x v="11"/>
    <x v="1"/>
    <n v="34"/>
    <n v="21.080000000000002"/>
    <n v="12.92"/>
    <x v="1"/>
  </r>
  <r>
    <x v="0"/>
    <n v="1185732"/>
    <x v="298"/>
    <x v="3"/>
    <x v="12"/>
    <s v="Omaha"/>
    <x v="0"/>
    <n v="44"/>
    <n v="118"/>
    <x v="1584"/>
    <n v="2803.6800000000003"/>
    <n v="0.54"/>
    <x v="2"/>
    <x v="11"/>
    <x v="1"/>
    <n v="44"/>
    <n v="23.76"/>
    <n v="20.239999999999998"/>
    <x v="1"/>
  </r>
  <r>
    <x v="0"/>
    <n v="1185732"/>
    <x v="299"/>
    <x v="3"/>
    <x v="12"/>
    <s v="Omaha"/>
    <x v="1"/>
    <n v="38"/>
    <n v="33"/>
    <x v="1570"/>
    <n v="627"/>
    <n v="0.5"/>
    <x v="2"/>
    <x v="11"/>
    <x v="1"/>
    <n v="38"/>
    <n v="19"/>
    <n v="19"/>
    <x v="1"/>
  </r>
  <r>
    <x v="0"/>
    <n v="1185732"/>
    <x v="300"/>
    <x v="3"/>
    <x v="12"/>
    <s v="Omaha"/>
    <x v="2"/>
    <n v="32"/>
    <n v="30"/>
    <x v="1585"/>
    <n v="460.79999999999995"/>
    <n v="0.48"/>
    <x v="2"/>
    <x v="11"/>
    <x v="1"/>
    <n v="32"/>
    <n v="15.359999999999998"/>
    <n v="16.64"/>
    <x v="1"/>
  </r>
  <r>
    <x v="0"/>
    <n v="1185732"/>
    <x v="301"/>
    <x v="3"/>
    <x v="12"/>
    <s v="Omaha"/>
    <x v="3"/>
    <n v="34"/>
    <n v="7"/>
    <x v="1586"/>
    <n v="126.14"/>
    <n v="0.53"/>
    <x v="2"/>
    <x v="11"/>
    <x v="1"/>
    <n v="34"/>
    <n v="18.02"/>
    <n v="15.98"/>
    <x v="1"/>
  </r>
  <r>
    <x v="0"/>
    <n v="1185732"/>
    <x v="302"/>
    <x v="3"/>
    <x v="12"/>
    <s v="Omaha"/>
    <x v="4"/>
    <n v="46"/>
    <n v="13"/>
    <x v="1587"/>
    <n v="275.08"/>
    <n v="0.45999999999999996"/>
    <x v="2"/>
    <x v="11"/>
    <x v="1"/>
    <n v="46"/>
    <n v="21.16"/>
    <n v="24.84"/>
    <x v="1"/>
  </r>
  <r>
    <x v="0"/>
    <n v="1185732"/>
    <x v="303"/>
    <x v="3"/>
    <x v="12"/>
    <s v="Omaha"/>
    <x v="5"/>
    <n v="51"/>
    <n v="41"/>
    <x v="1588"/>
    <n v="1296.42"/>
    <n v="0.62"/>
    <x v="2"/>
    <x v="11"/>
    <x v="1"/>
    <n v="51"/>
    <n v="31.62"/>
    <n v="19.38"/>
    <x v="1"/>
  </r>
  <r>
    <x v="0"/>
    <n v="1185732"/>
    <x v="304"/>
    <x v="3"/>
    <x v="12"/>
    <s v="Omaha"/>
    <x v="0"/>
    <n v="36"/>
    <n v="120"/>
    <x v="1069"/>
    <n v="2289.6"/>
    <n v="0.53"/>
    <x v="2"/>
    <x v="11"/>
    <x v="1"/>
    <n v="36"/>
    <n v="19.079999999999998"/>
    <n v="16.920000000000002"/>
    <x v="1"/>
  </r>
  <r>
    <x v="0"/>
    <n v="1185732"/>
    <x v="305"/>
    <x v="3"/>
    <x v="12"/>
    <s v="Omaha"/>
    <x v="1"/>
    <n v="32"/>
    <n v="45"/>
    <x v="1434"/>
    <n v="720"/>
    <n v="0.5"/>
    <x v="2"/>
    <x v="11"/>
    <x v="1"/>
    <n v="32"/>
    <n v="16"/>
    <n v="16"/>
    <x v="1"/>
  </r>
  <r>
    <x v="0"/>
    <n v="1185732"/>
    <x v="306"/>
    <x v="3"/>
    <x v="12"/>
    <s v="Omaha"/>
    <x v="2"/>
    <n v="27"/>
    <n v="46"/>
    <x v="1589"/>
    <n v="558.9"/>
    <n v="0.44999999999999996"/>
    <x v="2"/>
    <x v="11"/>
    <x v="1"/>
    <n v="27"/>
    <n v="12.15"/>
    <n v="14.85"/>
    <x v="1"/>
  </r>
  <r>
    <x v="0"/>
    <n v="1185732"/>
    <x v="307"/>
    <x v="3"/>
    <x v="12"/>
    <s v="Omaha"/>
    <x v="3"/>
    <n v="27"/>
    <n v="39"/>
    <x v="1590"/>
    <n v="568.62"/>
    <n v="0.54"/>
    <x v="2"/>
    <x v="11"/>
    <x v="1"/>
    <n v="27"/>
    <n v="14.58"/>
    <n v="12.42"/>
    <x v="1"/>
  </r>
  <r>
    <x v="0"/>
    <n v="1185732"/>
    <x v="308"/>
    <x v="3"/>
    <x v="12"/>
    <s v="Omaha"/>
    <x v="4"/>
    <n v="42"/>
    <n v="42"/>
    <x v="1444"/>
    <n v="882"/>
    <n v="0.5"/>
    <x v="2"/>
    <x v="11"/>
    <x v="1"/>
    <n v="42"/>
    <n v="21"/>
    <n v="21"/>
    <x v="1"/>
  </r>
  <r>
    <x v="0"/>
    <n v="1185732"/>
    <x v="309"/>
    <x v="3"/>
    <x v="12"/>
    <s v="Omaha"/>
    <x v="5"/>
    <n v="49"/>
    <n v="85"/>
    <x v="1591"/>
    <n v="2582.3000000000002"/>
    <n v="0.62"/>
    <x v="2"/>
    <x v="11"/>
    <x v="1"/>
    <n v="49"/>
    <n v="30.380000000000003"/>
    <n v="18.619999999999997"/>
    <x v="1"/>
  </r>
  <r>
    <x v="0"/>
    <n v="1185732"/>
    <x v="310"/>
    <x v="3"/>
    <x v="12"/>
    <s v="Omaha"/>
    <x v="0"/>
    <n v="43"/>
    <n v="165"/>
    <x v="1544"/>
    <n v="3618.4500000000003"/>
    <n v="0.51"/>
    <x v="2"/>
    <x v="11"/>
    <x v="1"/>
    <n v="43"/>
    <n v="21.930000000000003"/>
    <n v="21.069999999999997"/>
    <x v="1"/>
  </r>
  <r>
    <x v="0"/>
    <n v="1185732"/>
    <x v="311"/>
    <x v="3"/>
    <x v="12"/>
    <s v="Omaha"/>
    <x v="1"/>
    <n v="37"/>
    <n v="81"/>
    <x v="1592"/>
    <n v="1348.6499999999999"/>
    <n v="0.44999999999999996"/>
    <x v="2"/>
    <x v="11"/>
    <x v="1"/>
    <n v="37"/>
    <n v="16.649999999999999"/>
    <n v="20.350000000000001"/>
    <x v="1"/>
  </r>
  <r>
    <x v="0"/>
    <n v="1185732"/>
    <x v="312"/>
    <x v="3"/>
    <x v="12"/>
    <s v="Omaha"/>
    <x v="2"/>
    <n v="34"/>
    <n v="63"/>
    <x v="1593"/>
    <n v="963.89999999999986"/>
    <n v="0.44999999999999996"/>
    <x v="2"/>
    <x v="11"/>
    <x v="1"/>
    <n v="34"/>
    <n v="15.299999999999997"/>
    <n v="18.700000000000003"/>
    <x v="1"/>
  </r>
  <r>
    <x v="0"/>
    <n v="1185732"/>
    <x v="313"/>
    <x v="3"/>
    <x v="12"/>
    <s v="Omaha"/>
    <x v="3"/>
    <n v="33"/>
    <n v="46"/>
    <x v="1594"/>
    <n v="789.36"/>
    <n v="0.52"/>
    <x v="2"/>
    <x v="11"/>
    <x v="1"/>
    <n v="33"/>
    <n v="17.16"/>
    <n v="15.84"/>
    <x v="1"/>
  </r>
  <r>
    <x v="0"/>
    <n v="1185732"/>
    <x v="314"/>
    <x v="3"/>
    <x v="12"/>
    <s v="Omaha"/>
    <x v="4"/>
    <n v="41"/>
    <n v="44"/>
    <x v="1417"/>
    <n v="883.96"/>
    <n v="0.49"/>
    <x v="2"/>
    <x v="11"/>
    <x v="1"/>
    <n v="41"/>
    <n v="20.09"/>
    <n v="20.91"/>
    <x v="1"/>
  </r>
  <r>
    <x v="0"/>
    <n v="1185732"/>
    <x v="315"/>
    <x v="3"/>
    <x v="12"/>
    <s v="Omaha"/>
    <x v="5"/>
    <n v="49"/>
    <n v="91"/>
    <x v="1595"/>
    <n v="2809.17"/>
    <n v="0.63"/>
    <x v="2"/>
    <x v="5"/>
    <x v="1"/>
    <n v="49"/>
    <n v="30.87"/>
    <n v="18.13"/>
    <x v="1"/>
  </r>
  <r>
    <x v="0"/>
    <n v="1185732"/>
    <x v="316"/>
    <x v="3"/>
    <x v="12"/>
    <s v="Omaha"/>
    <x v="0"/>
    <n v="41"/>
    <n v="145"/>
    <x v="1596"/>
    <n v="3150.8500000000004"/>
    <n v="0.53"/>
    <x v="2"/>
    <x v="5"/>
    <x v="1"/>
    <n v="41"/>
    <n v="21.730000000000004"/>
    <n v="19.269999999999996"/>
    <x v="1"/>
  </r>
  <r>
    <x v="0"/>
    <n v="1185732"/>
    <x v="317"/>
    <x v="3"/>
    <x v="12"/>
    <s v="Omaha"/>
    <x v="1"/>
    <n v="42"/>
    <n v="80"/>
    <x v="1597"/>
    <n v="1646.3999999999999"/>
    <n v="0.49"/>
    <x v="2"/>
    <x v="5"/>
    <x v="1"/>
    <n v="42"/>
    <n v="20.58"/>
    <n v="21.42"/>
    <x v="1"/>
  </r>
  <r>
    <x v="0"/>
    <n v="1185732"/>
    <x v="318"/>
    <x v="3"/>
    <x v="12"/>
    <s v="Omaha"/>
    <x v="2"/>
    <n v="36"/>
    <n v="52"/>
    <x v="1039"/>
    <n v="898.56"/>
    <n v="0.48"/>
    <x v="2"/>
    <x v="5"/>
    <x v="1"/>
    <n v="36"/>
    <n v="17.279999999999998"/>
    <n v="18.720000000000002"/>
    <x v="1"/>
  </r>
  <r>
    <x v="0"/>
    <n v="1185732"/>
    <x v="319"/>
    <x v="3"/>
    <x v="12"/>
    <s v="Omaha"/>
    <x v="3"/>
    <n v="29"/>
    <n v="38"/>
    <x v="1598"/>
    <n v="562.02"/>
    <n v="0.51"/>
    <x v="2"/>
    <x v="5"/>
    <x v="1"/>
    <n v="29"/>
    <n v="14.79"/>
    <n v="14.21"/>
    <x v="1"/>
  </r>
  <r>
    <x v="0"/>
    <n v="1185732"/>
    <x v="320"/>
    <x v="3"/>
    <x v="12"/>
    <s v="Omaha"/>
    <x v="4"/>
    <n v="37"/>
    <n v="27"/>
    <x v="1599"/>
    <n v="479.52"/>
    <n v="0.48"/>
    <x v="2"/>
    <x v="5"/>
    <x v="1"/>
    <n v="37"/>
    <n v="17.759999999999998"/>
    <n v="19.240000000000002"/>
    <x v="1"/>
  </r>
  <r>
    <x v="0"/>
    <n v="1185732"/>
    <x v="321"/>
    <x v="3"/>
    <x v="12"/>
    <s v="Omaha"/>
    <x v="5"/>
    <n v="44"/>
    <n v="69"/>
    <x v="1600"/>
    <n v="1821.6"/>
    <n v="0.6"/>
    <x v="2"/>
    <x v="5"/>
    <x v="1"/>
    <n v="44"/>
    <n v="26.4"/>
    <n v="17.600000000000001"/>
    <x v="1"/>
  </r>
  <r>
    <x v="0"/>
    <n v="1185732"/>
    <x v="322"/>
    <x v="3"/>
    <x v="12"/>
    <s v="Omaha"/>
    <x v="0"/>
    <n v="38"/>
    <n v="112"/>
    <x v="1522"/>
    <n v="2298.2400000000002"/>
    <n v="0.54"/>
    <x v="2"/>
    <x v="5"/>
    <x v="1"/>
    <n v="38"/>
    <n v="20.520000000000003"/>
    <n v="17.479999999999997"/>
    <x v="1"/>
  </r>
  <r>
    <x v="0"/>
    <n v="1185732"/>
    <x v="323"/>
    <x v="3"/>
    <x v="12"/>
    <s v="Omaha"/>
    <x v="1"/>
    <n v="33"/>
    <n v="56"/>
    <x v="1041"/>
    <n v="850.07999999999993"/>
    <n v="0.45999999999999996"/>
    <x v="2"/>
    <x v="5"/>
    <x v="1"/>
    <n v="33"/>
    <n v="15.179999999999998"/>
    <n v="17.82"/>
    <x v="1"/>
  </r>
  <r>
    <x v="0"/>
    <n v="1185732"/>
    <x v="324"/>
    <x v="3"/>
    <x v="12"/>
    <s v="Omaha"/>
    <x v="2"/>
    <n v="18"/>
    <n v="25"/>
    <x v="1601"/>
    <n v="216"/>
    <n v="0.48"/>
    <x v="2"/>
    <x v="5"/>
    <x v="1"/>
    <n v="18"/>
    <n v="8.64"/>
    <n v="9.36"/>
    <x v="1"/>
  </r>
  <r>
    <x v="0"/>
    <n v="1185732"/>
    <x v="325"/>
    <x v="3"/>
    <x v="12"/>
    <s v="Omaha"/>
    <x v="3"/>
    <n v="19"/>
    <n v="23"/>
    <x v="1602"/>
    <n v="227.24"/>
    <n v="0.52"/>
    <x v="2"/>
    <x v="5"/>
    <x v="1"/>
    <n v="19"/>
    <n v="9.8800000000000008"/>
    <n v="9.1199999999999992"/>
    <x v="1"/>
  </r>
  <r>
    <x v="0"/>
    <n v="1185732"/>
    <x v="326"/>
    <x v="3"/>
    <x v="12"/>
    <s v="Omaha"/>
    <x v="4"/>
    <n v="29"/>
    <n v="21"/>
    <x v="1603"/>
    <n v="292.32"/>
    <n v="0.48"/>
    <x v="2"/>
    <x v="5"/>
    <x v="1"/>
    <n v="29"/>
    <n v="13.92"/>
    <n v="15.08"/>
    <x v="1"/>
  </r>
  <r>
    <x v="0"/>
    <n v="1185732"/>
    <x v="327"/>
    <x v="3"/>
    <x v="12"/>
    <s v="Omaha"/>
    <x v="5"/>
    <n v="34"/>
    <n v="39"/>
    <x v="1583"/>
    <n v="822.12"/>
    <n v="0.62"/>
    <x v="2"/>
    <x v="5"/>
    <x v="1"/>
    <n v="34"/>
    <n v="21.080000000000002"/>
    <n v="12.92"/>
    <x v="1"/>
  </r>
  <r>
    <x v="0"/>
    <n v="1185732"/>
    <x v="328"/>
    <x v="3"/>
    <x v="12"/>
    <s v="Omaha"/>
    <x v="0"/>
    <n v="36"/>
    <n v="94"/>
    <x v="1604"/>
    <n v="1827.3600000000001"/>
    <n v="0.54"/>
    <x v="2"/>
    <x v="5"/>
    <x v="1"/>
    <n v="36"/>
    <n v="19.440000000000001"/>
    <n v="16.559999999999999"/>
    <x v="1"/>
  </r>
  <r>
    <x v="0"/>
    <n v="1185732"/>
    <x v="329"/>
    <x v="3"/>
    <x v="12"/>
    <s v="Omaha"/>
    <x v="1"/>
    <n v="29"/>
    <n v="41"/>
    <x v="1605"/>
    <n v="546.93999999999994"/>
    <n v="0.45999999999999996"/>
    <x v="2"/>
    <x v="5"/>
    <x v="1"/>
    <n v="29"/>
    <n v="13.339999999999998"/>
    <n v="15.660000000000002"/>
    <x v="1"/>
  </r>
  <r>
    <x v="0"/>
    <n v="1185732"/>
    <x v="330"/>
    <x v="3"/>
    <x v="12"/>
    <s v="Omaha"/>
    <x v="2"/>
    <n v="29"/>
    <n v="14"/>
    <x v="1572"/>
    <n v="203"/>
    <n v="0.5"/>
    <x v="2"/>
    <x v="5"/>
    <x v="1"/>
    <n v="29"/>
    <n v="14.5"/>
    <n v="14.5"/>
    <x v="1"/>
  </r>
  <r>
    <x v="0"/>
    <n v="1185732"/>
    <x v="331"/>
    <x v="3"/>
    <x v="12"/>
    <s v="Omaha"/>
    <x v="3"/>
    <n v="29"/>
    <n v="7"/>
    <x v="1606"/>
    <n v="107.59"/>
    <n v="0.53"/>
    <x v="2"/>
    <x v="5"/>
    <x v="1"/>
    <n v="29"/>
    <n v="15.370000000000001"/>
    <n v="13.629999999999999"/>
    <x v="1"/>
  </r>
  <r>
    <x v="0"/>
    <n v="1185732"/>
    <x v="332"/>
    <x v="3"/>
    <x v="12"/>
    <s v="Omaha"/>
    <x v="4"/>
    <n v="37"/>
    <n v="7"/>
    <x v="1607"/>
    <n v="124.32"/>
    <n v="0.48"/>
    <x v="2"/>
    <x v="5"/>
    <x v="1"/>
    <n v="37"/>
    <n v="17.759999999999998"/>
    <n v="19.240000000000002"/>
    <x v="1"/>
  </r>
  <r>
    <x v="0"/>
    <n v="1185732"/>
    <x v="333"/>
    <x v="3"/>
    <x v="12"/>
    <s v="Omaha"/>
    <x v="5"/>
    <n v="44"/>
    <n v="38"/>
    <x v="1608"/>
    <n v="1053.3599999999999"/>
    <n v="0.63"/>
    <x v="2"/>
    <x v="5"/>
    <x v="1"/>
    <n v="44"/>
    <n v="27.72"/>
    <n v="16.28"/>
    <x v="1"/>
  </r>
  <r>
    <x v="0"/>
    <n v="1185732"/>
    <x v="334"/>
    <x v="3"/>
    <x v="12"/>
    <s v="Omaha"/>
    <x v="0"/>
    <n v="37"/>
    <n v="84"/>
    <x v="1609"/>
    <n v="1678.3200000000002"/>
    <n v="0.54"/>
    <x v="2"/>
    <x v="5"/>
    <x v="1"/>
    <n v="37"/>
    <n v="19.98"/>
    <n v="17.02"/>
    <x v="1"/>
  </r>
  <r>
    <x v="0"/>
    <n v="1185732"/>
    <x v="335"/>
    <x v="3"/>
    <x v="12"/>
    <s v="Omaha"/>
    <x v="1"/>
    <n v="29"/>
    <n v="41"/>
    <x v="1605"/>
    <n v="546.93999999999994"/>
    <n v="0.45999999999999996"/>
    <x v="2"/>
    <x v="5"/>
    <x v="1"/>
    <n v="29"/>
    <n v="13.339999999999998"/>
    <n v="15.660000000000002"/>
    <x v="1"/>
  </r>
  <r>
    <x v="0"/>
    <n v="1185732"/>
    <x v="336"/>
    <x v="3"/>
    <x v="12"/>
    <s v="Omaha"/>
    <x v="2"/>
    <n v="29"/>
    <n v="25"/>
    <x v="1610"/>
    <n v="340.75"/>
    <n v="0.47"/>
    <x v="2"/>
    <x v="5"/>
    <x v="1"/>
    <n v="29"/>
    <n v="13.63"/>
    <n v="15.37"/>
    <x v="1"/>
  </r>
  <r>
    <x v="0"/>
    <n v="1185732"/>
    <x v="337"/>
    <x v="3"/>
    <x v="12"/>
    <s v="Omaha"/>
    <x v="3"/>
    <n v="27"/>
    <n v="36"/>
    <x v="1611"/>
    <n v="534.6"/>
    <n v="0.55000000000000004"/>
    <x v="2"/>
    <x v="5"/>
    <x v="1"/>
    <n v="27"/>
    <n v="14.850000000000001"/>
    <n v="12.149999999999999"/>
    <x v="1"/>
  </r>
  <r>
    <x v="0"/>
    <n v="1185732"/>
    <x v="338"/>
    <x v="3"/>
    <x v="12"/>
    <s v="Omaha"/>
    <x v="4"/>
    <n v="48"/>
    <n v="27"/>
    <x v="1612"/>
    <n v="583.19999999999993"/>
    <n v="0.44999999999999996"/>
    <x v="2"/>
    <x v="5"/>
    <x v="1"/>
    <n v="48"/>
    <n v="21.599999999999998"/>
    <n v="26.400000000000002"/>
    <x v="1"/>
  </r>
  <r>
    <x v="0"/>
    <n v="1185732"/>
    <x v="339"/>
    <x v="3"/>
    <x v="12"/>
    <s v="Omaha"/>
    <x v="5"/>
    <n v="53"/>
    <n v="58"/>
    <x v="1158"/>
    <n v="1905.8799999999999"/>
    <n v="0.62"/>
    <x v="2"/>
    <x v="5"/>
    <x v="1"/>
    <n v="53"/>
    <n v="32.86"/>
    <n v="20.14"/>
    <x v="1"/>
  </r>
  <r>
    <x v="0"/>
    <n v="1185732"/>
    <x v="340"/>
    <x v="3"/>
    <x v="12"/>
    <s v="Omaha"/>
    <x v="0"/>
    <n v="49"/>
    <n v="117"/>
    <x v="1613"/>
    <n v="2866.5"/>
    <n v="0.5"/>
    <x v="2"/>
    <x v="5"/>
    <x v="1"/>
    <n v="49"/>
    <n v="24.5"/>
    <n v="24.5"/>
    <x v="1"/>
  </r>
  <r>
    <x v="0"/>
    <n v="1185732"/>
    <x v="341"/>
    <x v="3"/>
    <x v="12"/>
    <s v="Omaha"/>
    <x v="1"/>
    <n v="36"/>
    <n v="63"/>
    <x v="1439"/>
    <n v="1134"/>
    <n v="0.5"/>
    <x v="2"/>
    <x v="5"/>
    <x v="1"/>
    <n v="36"/>
    <n v="18"/>
    <n v="18"/>
    <x v="1"/>
  </r>
  <r>
    <x v="0"/>
    <n v="1185732"/>
    <x v="342"/>
    <x v="3"/>
    <x v="12"/>
    <s v="Omaha"/>
    <x v="2"/>
    <n v="39"/>
    <n v="60"/>
    <x v="1021"/>
    <n v="1146.5999999999999"/>
    <n v="0.49"/>
    <x v="2"/>
    <x v="5"/>
    <x v="1"/>
    <n v="39"/>
    <n v="19.11"/>
    <n v="19.89"/>
    <x v="1"/>
  </r>
  <r>
    <x v="0"/>
    <n v="1185732"/>
    <x v="343"/>
    <x v="3"/>
    <x v="12"/>
    <s v="Omaha"/>
    <x v="3"/>
    <n v="38"/>
    <n v="38"/>
    <x v="1135"/>
    <n v="794.2"/>
    <n v="0.55000000000000004"/>
    <x v="2"/>
    <x v="5"/>
    <x v="1"/>
    <n v="38"/>
    <n v="20.900000000000002"/>
    <n v="17.099999999999998"/>
    <x v="1"/>
  </r>
  <r>
    <x v="0"/>
    <n v="1185732"/>
    <x v="344"/>
    <x v="3"/>
    <x v="12"/>
    <s v="Omaha"/>
    <x v="4"/>
    <n v="45"/>
    <n v="39"/>
    <x v="1614"/>
    <n v="842.4"/>
    <n v="0.48"/>
    <x v="2"/>
    <x v="5"/>
    <x v="1"/>
    <n v="45"/>
    <n v="21.599999999999998"/>
    <n v="23.400000000000002"/>
    <x v="1"/>
  </r>
  <r>
    <x v="0"/>
    <n v="1185732"/>
    <x v="345"/>
    <x v="3"/>
    <x v="12"/>
    <s v="Omaha"/>
    <x v="5"/>
    <n v="54"/>
    <n v="65"/>
    <x v="1517"/>
    <n v="2176.1999999999998"/>
    <n v="0.62"/>
    <x v="2"/>
    <x v="5"/>
    <x v="1"/>
    <n v="54"/>
    <n v="33.479999999999997"/>
    <n v="20.520000000000003"/>
    <x v="1"/>
  </r>
  <r>
    <x v="2"/>
    <n v="1197831"/>
    <x v="346"/>
    <x v="3"/>
    <x v="12"/>
    <s v="Omaha"/>
    <x v="0"/>
    <n v="19"/>
    <n v="203"/>
    <x v="1615"/>
    <n v="2044.21"/>
    <n v="0.53"/>
    <x v="2"/>
    <x v="6"/>
    <x v="1"/>
    <n v="19"/>
    <n v="10.07"/>
    <n v="8.93"/>
    <x v="1"/>
  </r>
  <r>
    <x v="2"/>
    <n v="1197831"/>
    <x v="347"/>
    <x v="3"/>
    <x v="12"/>
    <s v="Omaha"/>
    <x v="1"/>
    <n v="29"/>
    <n v="196"/>
    <x v="1343"/>
    <n v="3069.36"/>
    <n v="0.54"/>
    <x v="2"/>
    <x v="6"/>
    <x v="1"/>
    <n v="29"/>
    <n v="15.66"/>
    <n v="13.34"/>
    <x v="1"/>
  </r>
  <r>
    <x v="2"/>
    <n v="1197831"/>
    <x v="348"/>
    <x v="3"/>
    <x v="12"/>
    <s v="Omaha"/>
    <x v="2"/>
    <n v="28"/>
    <n v="138"/>
    <x v="1532"/>
    <n v="2125.1999999999998"/>
    <n v="0.54999999999999993"/>
    <x v="2"/>
    <x v="6"/>
    <x v="1"/>
    <n v="28"/>
    <n v="15.399999999999999"/>
    <n v="12.600000000000001"/>
    <x v="1"/>
  </r>
  <r>
    <x v="2"/>
    <n v="1197831"/>
    <x v="349"/>
    <x v="3"/>
    <x v="12"/>
    <s v="Omaha"/>
    <x v="3"/>
    <n v="33"/>
    <n v="138"/>
    <x v="1616"/>
    <n v="2914.56"/>
    <n v="0.64"/>
    <x v="2"/>
    <x v="6"/>
    <x v="1"/>
    <n v="33"/>
    <n v="21.12"/>
    <n v="11.88"/>
    <x v="1"/>
  </r>
  <r>
    <x v="2"/>
    <n v="1197831"/>
    <x v="350"/>
    <x v="1"/>
    <x v="13"/>
    <s v="Birmingham"/>
    <x v="4"/>
    <n v="37"/>
    <n v="88"/>
    <x v="1190"/>
    <n v="1562.8799999999999"/>
    <n v="0.48"/>
    <x v="2"/>
    <x v="6"/>
    <x v="1"/>
    <n v="37"/>
    <n v="17.759999999999998"/>
    <n v="19.240000000000002"/>
    <x v="1"/>
  </r>
  <r>
    <x v="2"/>
    <n v="1197831"/>
    <x v="351"/>
    <x v="1"/>
    <x v="13"/>
    <s v="Birmingham"/>
    <x v="5"/>
    <n v="32"/>
    <n v="138"/>
    <x v="1617"/>
    <n v="3091.2000000000003"/>
    <n v="0.70000000000000007"/>
    <x v="2"/>
    <x v="6"/>
    <x v="1"/>
    <n v="32"/>
    <n v="22.400000000000002"/>
    <n v="9.5999999999999979"/>
    <x v="1"/>
  </r>
  <r>
    <x v="2"/>
    <n v="1197831"/>
    <x v="352"/>
    <x v="1"/>
    <x v="13"/>
    <s v="Birmingham"/>
    <x v="0"/>
    <n v="24"/>
    <n v="156"/>
    <x v="1618"/>
    <n v="2021.7600000000002"/>
    <n v="0.54"/>
    <x v="2"/>
    <x v="6"/>
    <x v="1"/>
    <n v="24"/>
    <n v="12.96"/>
    <n v="11.04"/>
    <x v="1"/>
  </r>
  <r>
    <x v="2"/>
    <n v="1197831"/>
    <x v="353"/>
    <x v="1"/>
    <x v="13"/>
    <s v="Birmingham"/>
    <x v="1"/>
    <n v="33"/>
    <n v="174"/>
    <x v="1619"/>
    <n v="3100.6800000000003"/>
    <n v="0.54"/>
    <x v="2"/>
    <x v="6"/>
    <x v="1"/>
    <n v="33"/>
    <n v="17.82"/>
    <n v="15.179999999999998"/>
    <x v="1"/>
  </r>
  <r>
    <x v="2"/>
    <n v="1197831"/>
    <x v="354"/>
    <x v="1"/>
    <x v="13"/>
    <s v="Birmingham"/>
    <x v="2"/>
    <n v="32"/>
    <n v="128"/>
    <x v="1062"/>
    <n v="2129.92"/>
    <n v="0.52"/>
    <x v="2"/>
    <x v="6"/>
    <x v="1"/>
    <n v="32"/>
    <n v="16.64"/>
    <n v="15.36"/>
    <x v="1"/>
  </r>
  <r>
    <x v="2"/>
    <n v="1197831"/>
    <x v="355"/>
    <x v="1"/>
    <x v="13"/>
    <s v="Birmingham"/>
    <x v="3"/>
    <n v="32"/>
    <n v="98"/>
    <x v="1620"/>
    <n v="1944.32"/>
    <n v="0.62"/>
    <x v="2"/>
    <x v="6"/>
    <x v="1"/>
    <n v="32"/>
    <n v="19.84"/>
    <n v="12.16"/>
    <x v="1"/>
  </r>
  <r>
    <x v="2"/>
    <n v="1197831"/>
    <x v="356"/>
    <x v="1"/>
    <x v="13"/>
    <s v="Birmingham"/>
    <x v="4"/>
    <n v="38"/>
    <n v="68"/>
    <x v="1621"/>
    <n v="1240.32"/>
    <n v="0.48"/>
    <x v="2"/>
    <x v="6"/>
    <x v="1"/>
    <n v="38"/>
    <n v="18.239999999999998"/>
    <n v="19.760000000000002"/>
    <x v="1"/>
  </r>
  <r>
    <x v="2"/>
    <n v="1197831"/>
    <x v="357"/>
    <x v="1"/>
    <x v="13"/>
    <s v="Birmingham"/>
    <x v="5"/>
    <n v="33"/>
    <n v="126"/>
    <x v="1464"/>
    <n v="2785.86"/>
    <n v="0.67"/>
    <x v="2"/>
    <x v="6"/>
    <x v="1"/>
    <n v="33"/>
    <n v="22.11"/>
    <n v="10.889999999999999"/>
    <x v="1"/>
  </r>
  <r>
    <x v="2"/>
    <n v="1197831"/>
    <x v="358"/>
    <x v="1"/>
    <x v="13"/>
    <s v="Birmingham"/>
    <x v="0"/>
    <n v="28"/>
    <n v="163"/>
    <x v="1622"/>
    <n v="2510.1999999999998"/>
    <n v="0.54999999999999993"/>
    <x v="2"/>
    <x v="6"/>
    <x v="1"/>
    <n v="28"/>
    <n v="15.399999999999999"/>
    <n v="12.600000000000001"/>
    <x v="1"/>
  </r>
  <r>
    <x v="2"/>
    <n v="1197831"/>
    <x v="359"/>
    <x v="1"/>
    <x v="13"/>
    <s v="Birmingham"/>
    <x v="1"/>
    <n v="36"/>
    <n v="188"/>
    <x v="997"/>
    <n v="3722.3999999999996"/>
    <n v="0.54999999999999993"/>
    <x v="2"/>
    <x v="6"/>
    <x v="1"/>
    <n v="36"/>
    <n v="19.799999999999997"/>
    <n v="16.200000000000003"/>
    <x v="1"/>
  </r>
  <r>
    <x v="2"/>
    <n v="1197831"/>
    <x v="360"/>
    <x v="1"/>
    <x v="13"/>
    <s v="Birmingham"/>
    <x v="2"/>
    <n v="27"/>
    <n v="117"/>
    <x v="1623"/>
    <n v="1832.2199999999998"/>
    <n v="0.57999999999999996"/>
    <x v="2"/>
    <x v="6"/>
    <x v="1"/>
    <n v="27"/>
    <n v="15.659999999999998"/>
    <n v="11.340000000000002"/>
    <x v="1"/>
  </r>
  <r>
    <x v="2"/>
    <n v="1197831"/>
    <x v="361"/>
    <x v="1"/>
    <x v="13"/>
    <s v="Birmingham"/>
    <x v="3"/>
    <n v="33"/>
    <n v="105"/>
    <x v="1624"/>
    <n v="2356.2000000000003"/>
    <n v="0.68"/>
    <x v="2"/>
    <x v="6"/>
    <x v="1"/>
    <n v="33"/>
    <n v="22.44"/>
    <n v="10.559999999999997"/>
    <x v="1"/>
  </r>
  <r>
    <x v="2"/>
    <n v="1197831"/>
    <x v="362"/>
    <x v="1"/>
    <x v="13"/>
    <s v="Birmingham"/>
    <x v="4"/>
    <n v="37"/>
    <n v="73"/>
    <x v="1446"/>
    <n v="1350.5"/>
    <n v="0.5"/>
    <x v="2"/>
    <x v="6"/>
    <x v="1"/>
    <n v="37"/>
    <n v="18.5"/>
    <n v="18.5"/>
    <x v="1"/>
  </r>
  <r>
    <x v="2"/>
    <n v="1197831"/>
    <x v="363"/>
    <x v="1"/>
    <x v="13"/>
    <s v="Birmingham"/>
    <x v="5"/>
    <n v="34"/>
    <n v="104"/>
    <x v="1625"/>
    <n v="2652.0000000000005"/>
    <n v="0.75000000000000011"/>
    <x v="2"/>
    <x v="6"/>
    <x v="1"/>
    <n v="34"/>
    <n v="25.500000000000004"/>
    <n v="8.4999999999999964"/>
    <x v="1"/>
  </r>
  <r>
    <x v="2"/>
    <n v="1197831"/>
    <x v="364"/>
    <x v="1"/>
    <x v="13"/>
    <s v="Birmingham"/>
    <x v="0"/>
    <n v="19"/>
    <n v="195"/>
    <x v="1075"/>
    <n v="2148.8999999999996"/>
    <n v="0.57999999999999996"/>
    <x v="2"/>
    <x v="6"/>
    <x v="1"/>
    <n v="19"/>
    <n v="11.019999999999998"/>
    <n v="7.9800000000000022"/>
    <x v="1"/>
  </r>
  <r>
    <x v="2"/>
    <n v="1197831"/>
    <x v="365"/>
    <x v="1"/>
    <x v="13"/>
    <s v="Birmingham"/>
    <x v="1"/>
    <n v="19"/>
    <n v="189"/>
    <x v="1626"/>
    <n v="2082.7799999999997"/>
    <n v="0.57999999999999996"/>
    <x v="2"/>
    <x v="6"/>
    <x v="1"/>
    <n v="19"/>
    <n v="11.019999999999998"/>
    <n v="7.9800000000000013"/>
    <x v="1"/>
  </r>
  <r>
    <x v="2"/>
    <n v="1197831"/>
    <x v="366"/>
    <x v="1"/>
    <x v="13"/>
    <s v="Birmingham"/>
    <x v="2"/>
    <n v="14"/>
    <n v="119"/>
    <x v="1627"/>
    <n v="982.93999999999994"/>
    <n v="0.59"/>
    <x v="2"/>
    <x v="6"/>
    <x v="1"/>
    <n v="14"/>
    <n v="8.26"/>
    <n v="5.74"/>
    <x v="1"/>
  </r>
  <r>
    <x v="2"/>
    <n v="1197831"/>
    <x v="367"/>
    <x v="1"/>
    <x v="13"/>
    <s v="Birmingham"/>
    <x v="3"/>
    <n v="18"/>
    <n v="113"/>
    <x v="1628"/>
    <n v="1342.44"/>
    <n v="0.66"/>
    <x v="2"/>
    <x v="6"/>
    <x v="1"/>
    <n v="18"/>
    <n v="11.88"/>
    <n v="6.1199999999999992"/>
    <x v="1"/>
  </r>
  <r>
    <x v="2"/>
    <n v="1197831"/>
    <x v="368"/>
    <x v="1"/>
    <x v="13"/>
    <s v="Birmingham"/>
    <x v="4"/>
    <n v="23"/>
    <n v="74"/>
    <x v="1629"/>
    <n v="902.06000000000006"/>
    <n v="0.53"/>
    <x v="2"/>
    <x v="6"/>
    <x v="1"/>
    <n v="23"/>
    <n v="12.190000000000001"/>
    <n v="10.809999999999999"/>
    <x v="1"/>
  </r>
  <r>
    <x v="2"/>
    <n v="1197831"/>
    <x v="369"/>
    <x v="1"/>
    <x v="13"/>
    <s v="Birmingham"/>
    <x v="5"/>
    <n v="20"/>
    <n v="149"/>
    <x v="1630"/>
    <n v="2235.0000000000005"/>
    <n v="0.75000000000000011"/>
    <x v="2"/>
    <x v="6"/>
    <x v="1"/>
    <n v="20"/>
    <n v="15.000000000000004"/>
    <n v="4.9999999999999973"/>
    <x v="1"/>
  </r>
  <r>
    <x v="2"/>
    <n v="1197831"/>
    <x v="370"/>
    <x v="1"/>
    <x v="13"/>
    <s v="Birmingham"/>
    <x v="0"/>
    <n v="9"/>
    <n v="203"/>
    <x v="1631"/>
    <n v="1077.9299999999998"/>
    <n v="0.59"/>
    <x v="2"/>
    <x v="6"/>
    <x v="1"/>
    <n v="9"/>
    <n v="5.31"/>
    <n v="3.6900000000000008"/>
    <x v="1"/>
  </r>
  <r>
    <x v="2"/>
    <n v="1197831"/>
    <x v="371"/>
    <x v="1"/>
    <x v="13"/>
    <s v="Birmingham"/>
    <x v="1"/>
    <n v="19"/>
    <n v="189"/>
    <x v="1626"/>
    <n v="2118.69"/>
    <n v="0.59"/>
    <x v="2"/>
    <x v="6"/>
    <x v="1"/>
    <n v="19"/>
    <n v="11.21"/>
    <n v="7.79"/>
    <x v="1"/>
  </r>
  <r>
    <x v="2"/>
    <n v="1197831"/>
    <x v="372"/>
    <x v="1"/>
    <x v="13"/>
    <s v="Birmingham"/>
    <x v="2"/>
    <n v="15"/>
    <n v="173"/>
    <x v="1632"/>
    <n v="1453.1999999999998"/>
    <n v="0.55999999999999994"/>
    <x v="2"/>
    <x v="6"/>
    <x v="1"/>
    <n v="15"/>
    <n v="8.3999999999999986"/>
    <n v="6.6000000000000014"/>
    <x v="1"/>
  </r>
  <r>
    <x v="2"/>
    <n v="1197831"/>
    <x v="373"/>
    <x v="1"/>
    <x v="13"/>
    <s v="Birmingham"/>
    <x v="3"/>
    <n v="34"/>
    <n v="135"/>
    <x v="1253"/>
    <n v="3121.2000000000003"/>
    <n v="0.68"/>
    <x v="2"/>
    <x v="6"/>
    <x v="1"/>
    <n v="34"/>
    <n v="23.12"/>
    <n v="10.879999999999997"/>
    <x v="1"/>
  </r>
  <r>
    <x v="2"/>
    <n v="1197831"/>
    <x v="374"/>
    <x v="1"/>
    <x v="13"/>
    <s v="Birmingham"/>
    <x v="4"/>
    <n v="49"/>
    <n v="120"/>
    <x v="1129"/>
    <n v="3175.2000000000003"/>
    <n v="0.54"/>
    <x v="2"/>
    <x v="6"/>
    <x v="1"/>
    <n v="49"/>
    <n v="26.46"/>
    <n v="22.54"/>
    <x v="1"/>
  </r>
  <r>
    <x v="2"/>
    <n v="1197831"/>
    <x v="375"/>
    <x v="1"/>
    <x v="13"/>
    <s v="Birmingham"/>
    <x v="5"/>
    <n v="43"/>
    <n v="203"/>
    <x v="1633"/>
    <n v="6284.880000000001"/>
    <n v="0.72000000000000008"/>
    <x v="2"/>
    <x v="6"/>
    <x v="1"/>
    <n v="43"/>
    <n v="30.960000000000004"/>
    <n v="12.039999999999996"/>
    <x v="1"/>
  </r>
  <r>
    <x v="2"/>
    <n v="1197831"/>
    <x v="376"/>
    <x v="1"/>
    <x v="13"/>
    <s v="Birmingham"/>
    <x v="0"/>
    <n v="43"/>
    <n v="203"/>
    <x v="1633"/>
    <n v="4800.95"/>
    <n v="0.54999999999999993"/>
    <x v="2"/>
    <x v="6"/>
    <x v="1"/>
    <n v="43"/>
    <n v="23.65"/>
    <n v="19.350000000000001"/>
    <x v="1"/>
  </r>
  <r>
    <x v="2"/>
    <n v="1197831"/>
    <x v="377"/>
    <x v="1"/>
    <x v="13"/>
    <s v="Birmingham"/>
    <x v="1"/>
    <n v="49"/>
    <n v="203"/>
    <x v="1634"/>
    <n v="5570.32"/>
    <n v="0.55999999999999994"/>
    <x v="2"/>
    <x v="7"/>
    <x v="1"/>
    <n v="49"/>
    <n v="27.439999999999998"/>
    <n v="21.560000000000002"/>
    <x v="1"/>
  </r>
  <r>
    <x v="2"/>
    <n v="1197831"/>
    <x v="378"/>
    <x v="1"/>
    <x v="13"/>
    <s v="Birmingham"/>
    <x v="2"/>
    <n v="44"/>
    <n v="189"/>
    <x v="961"/>
    <n v="4906.4399999999996"/>
    <n v="0.59"/>
    <x v="2"/>
    <x v="7"/>
    <x v="1"/>
    <n v="44"/>
    <n v="25.959999999999997"/>
    <n v="18.040000000000003"/>
    <x v="1"/>
  </r>
  <r>
    <x v="2"/>
    <n v="1197831"/>
    <x v="379"/>
    <x v="1"/>
    <x v="13"/>
    <s v="Birmingham"/>
    <x v="3"/>
    <n v="41"/>
    <n v="180"/>
    <x v="1500"/>
    <n v="5092.2000000000007"/>
    <n v="0.69000000000000006"/>
    <x v="2"/>
    <x v="7"/>
    <x v="1"/>
    <n v="41"/>
    <n v="28.290000000000003"/>
    <n v="12.709999999999996"/>
    <x v="1"/>
  </r>
  <r>
    <x v="2"/>
    <n v="1197831"/>
    <x v="380"/>
    <x v="1"/>
    <x v="13"/>
    <s v="Birmingham"/>
    <x v="4"/>
    <n v="49"/>
    <n v="145"/>
    <x v="934"/>
    <n v="3907.7499999999995"/>
    <n v="0.54999999999999993"/>
    <x v="2"/>
    <x v="7"/>
    <x v="1"/>
    <n v="49"/>
    <n v="26.949999999999996"/>
    <n v="22.050000000000004"/>
    <x v="1"/>
  </r>
  <r>
    <x v="2"/>
    <n v="1197831"/>
    <x v="381"/>
    <x v="1"/>
    <x v="13"/>
    <s v="Birmingham"/>
    <x v="5"/>
    <n v="50"/>
    <n v="245"/>
    <x v="1635"/>
    <n v="8820.0000000000018"/>
    <n v="0.72000000000000008"/>
    <x v="2"/>
    <x v="7"/>
    <x v="1"/>
    <n v="50"/>
    <n v="36.000000000000007"/>
    <n v="13.999999999999993"/>
    <x v="1"/>
  </r>
  <r>
    <x v="2"/>
    <n v="1197831"/>
    <x v="382"/>
    <x v="1"/>
    <x v="13"/>
    <s v="Birmingham"/>
    <x v="0"/>
    <n v="44"/>
    <n v="206"/>
    <x v="742"/>
    <n v="5800.9599999999991"/>
    <n v="0.6399999999999999"/>
    <x v="2"/>
    <x v="7"/>
    <x v="1"/>
    <n v="44"/>
    <n v="28.159999999999997"/>
    <n v="15.840000000000003"/>
    <x v="1"/>
  </r>
  <r>
    <x v="2"/>
    <n v="1197831"/>
    <x v="383"/>
    <x v="1"/>
    <x v="13"/>
    <s v="Birmingham"/>
    <x v="1"/>
    <n v="49"/>
    <n v="215"/>
    <x v="1636"/>
    <n v="6742.3999999999987"/>
    <n v="0.6399999999999999"/>
    <x v="2"/>
    <x v="7"/>
    <x v="1"/>
    <n v="49"/>
    <n v="31.359999999999992"/>
    <n v="17.640000000000008"/>
    <x v="1"/>
  </r>
  <r>
    <x v="2"/>
    <n v="1197831"/>
    <x v="384"/>
    <x v="1"/>
    <x v="13"/>
    <s v="Birmingham"/>
    <x v="2"/>
    <n v="41"/>
    <n v="254"/>
    <x v="1637"/>
    <n v="6560.8199999999988"/>
    <n v="0.62999999999999989"/>
    <x v="2"/>
    <x v="7"/>
    <x v="1"/>
    <n v="41"/>
    <n v="25.829999999999995"/>
    <n v="15.170000000000005"/>
    <x v="1"/>
  </r>
  <r>
    <x v="2"/>
    <n v="1197831"/>
    <x v="385"/>
    <x v="1"/>
    <x v="13"/>
    <s v="Birmingham"/>
    <x v="3"/>
    <n v="44"/>
    <n v="173"/>
    <x v="1638"/>
    <n v="5632.880000000001"/>
    <n v="0.7400000000000001"/>
    <x v="2"/>
    <x v="7"/>
    <x v="1"/>
    <n v="44"/>
    <n v="32.560000000000009"/>
    <n v="11.439999999999994"/>
    <x v="1"/>
  </r>
  <r>
    <x v="2"/>
    <n v="1197831"/>
    <x v="386"/>
    <x v="1"/>
    <x v="13"/>
    <s v="Birmingham"/>
    <x v="4"/>
    <n v="45"/>
    <n v="131"/>
    <x v="955"/>
    <n v="3419.1"/>
    <n v="0.57999999999999996"/>
    <x v="2"/>
    <x v="7"/>
    <x v="1"/>
    <n v="45"/>
    <n v="26.099999999999998"/>
    <n v="18.900000000000002"/>
    <x v="1"/>
  </r>
  <r>
    <x v="2"/>
    <n v="1197831"/>
    <x v="387"/>
    <x v="1"/>
    <x v="13"/>
    <s v="Birmingham"/>
    <x v="5"/>
    <n v="56"/>
    <n v="240"/>
    <x v="882"/>
    <n v="10752.000000000002"/>
    <n v="0.80000000000000016"/>
    <x v="2"/>
    <x v="7"/>
    <x v="1"/>
    <n v="56"/>
    <n v="44.800000000000004"/>
    <n v="11.199999999999992"/>
    <x v="1"/>
  </r>
  <r>
    <x v="2"/>
    <n v="1197831"/>
    <x v="388"/>
    <x v="1"/>
    <x v="13"/>
    <s v="Birmingham"/>
    <x v="0"/>
    <n v="38"/>
    <n v="225"/>
    <x v="815"/>
    <n v="5215.5"/>
    <n v="0.61"/>
    <x v="2"/>
    <x v="7"/>
    <x v="1"/>
    <n v="38"/>
    <n v="23.18"/>
    <n v="14.82"/>
    <x v="1"/>
  </r>
  <r>
    <x v="2"/>
    <n v="1197831"/>
    <x v="389"/>
    <x v="1"/>
    <x v="13"/>
    <s v="Birmingham"/>
    <x v="1"/>
    <n v="52"/>
    <n v="210"/>
    <x v="1639"/>
    <n v="7097.9999999999991"/>
    <n v="0.64999999999999991"/>
    <x v="2"/>
    <x v="7"/>
    <x v="1"/>
    <n v="52"/>
    <n v="33.799999999999997"/>
    <n v="18.200000000000003"/>
    <x v="1"/>
  </r>
  <r>
    <x v="2"/>
    <n v="1197831"/>
    <x v="390"/>
    <x v="1"/>
    <x v="13"/>
    <s v="Birmingham"/>
    <x v="2"/>
    <n v="51"/>
    <n v="268"/>
    <x v="1640"/>
    <n v="8200.7999999999993"/>
    <n v="0.6"/>
    <x v="2"/>
    <x v="7"/>
    <x v="1"/>
    <n v="51"/>
    <n v="30.599999999999998"/>
    <n v="20.400000000000002"/>
    <x v="1"/>
  </r>
  <r>
    <x v="2"/>
    <n v="1197831"/>
    <x v="391"/>
    <x v="1"/>
    <x v="13"/>
    <s v="Birmingham"/>
    <x v="3"/>
    <n v="46"/>
    <n v="119"/>
    <x v="1641"/>
    <n v="3886.5400000000004"/>
    <n v="0.71000000000000008"/>
    <x v="2"/>
    <x v="7"/>
    <x v="1"/>
    <n v="46"/>
    <n v="32.660000000000004"/>
    <n v="13.339999999999996"/>
    <x v="1"/>
  </r>
  <r>
    <x v="2"/>
    <n v="1197831"/>
    <x v="392"/>
    <x v="1"/>
    <x v="13"/>
    <s v="Birmingham"/>
    <x v="4"/>
    <n v="50"/>
    <n v="123"/>
    <x v="1642"/>
    <n v="3628.5"/>
    <n v="0.59"/>
    <x v="2"/>
    <x v="7"/>
    <x v="1"/>
    <n v="50"/>
    <n v="29.5"/>
    <n v="20.5"/>
    <x v="1"/>
  </r>
  <r>
    <x v="2"/>
    <n v="1197831"/>
    <x v="393"/>
    <x v="1"/>
    <x v="13"/>
    <s v="Birmingham"/>
    <x v="5"/>
    <n v="59"/>
    <n v="182"/>
    <x v="918"/>
    <n v="8268.260000000002"/>
    <n v="0.77000000000000013"/>
    <x v="2"/>
    <x v="7"/>
    <x v="1"/>
    <n v="59"/>
    <n v="45.430000000000014"/>
    <n v="13.56999999999999"/>
    <x v="1"/>
  </r>
  <r>
    <x v="2"/>
    <n v="1197831"/>
    <x v="394"/>
    <x v="1"/>
    <x v="13"/>
    <s v="Birmingham"/>
    <x v="0"/>
    <n v="51"/>
    <n v="175"/>
    <x v="1643"/>
    <n v="5355"/>
    <n v="0.6"/>
    <x v="2"/>
    <x v="7"/>
    <x v="1"/>
    <n v="51"/>
    <n v="30.6"/>
    <n v="20.399999999999999"/>
    <x v="1"/>
  </r>
  <r>
    <x v="2"/>
    <n v="1197831"/>
    <x v="395"/>
    <x v="1"/>
    <x v="13"/>
    <s v="Birmingham"/>
    <x v="1"/>
    <n v="50"/>
    <n v="144"/>
    <x v="1644"/>
    <n v="4535.9999999999991"/>
    <n v="0.62999999999999989"/>
    <x v="2"/>
    <x v="7"/>
    <x v="1"/>
    <n v="50"/>
    <n v="31.499999999999993"/>
    <n v="18.500000000000007"/>
    <x v="1"/>
  </r>
  <r>
    <x v="2"/>
    <n v="1197831"/>
    <x v="396"/>
    <x v="1"/>
    <x v="13"/>
    <s v="Birmingham"/>
    <x v="2"/>
    <n v="59"/>
    <n v="188"/>
    <x v="905"/>
    <n v="6987.9599999999991"/>
    <n v="0.62999999999999989"/>
    <x v="2"/>
    <x v="7"/>
    <x v="1"/>
    <n v="59"/>
    <n v="37.169999999999995"/>
    <n v="21.830000000000005"/>
    <x v="1"/>
  </r>
  <r>
    <x v="2"/>
    <n v="1197831"/>
    <x v="397"/>
    <x v="1"/>
    <x v="13"/>
    <s v="Birmingham"/>
    <x v="3"/>
    <n v="58"/>
    <n v="95"/>
    <x v="1645"/>
    <n v="3912.1000000000004"/>
    <n v="0.71000000000000008"/>
    <x v="2"/>
    <x v="7"/>
    <x v="1"/>
    <n v="58"/>
    <n v="41.180000000000007"/>
    <n v="16.819999999999997"/>
    <x v="1"/>
  </r>
  <r>
    <x v="2"/>
    <n v="1197831"/>
    <x v="398"/>
    <x v="1"/>
    <x v="13"/>
    <s v="Birmingham"/>
    <x v="4"/>
    <n v="41"/>
    <n v="88"/>
    <x v="1646"/>
    <n v="2056.56"/>
    <n v="0.56999999999999995"/>
    <x v="2"/>
    <x v="7"/>
    <x v="1"/>
    <n v="41"/>
    <n v="23.37"/>
    <n v="17.63"/>
    <x v="1"/>
  </r>
  <r>
    <x v="2"/>
    <n v="1197831"/>
    <x v="399"/>
    <x v="1"/>
    <x v="13"/>
    <s v="Birmingham"/>
    <x v="5"/>
    <n v="37"/>
    <n v="150"/>
    <x v="1647"/>
    <n v="4273.5000000000009"/>
    <n v="0.77000000000000013"/>
    <x v="2"/>
    <x v="7"/>
    <x v="1"/>
    <n v="37"/>
    <n v="28.490000000000006"/>
    <n v="8.5099999999999945"/>
    <x v="1"/>
  </r>
  <r>
    <x v="2"/>
    <n v="1197831"/>
    <x v="400"/>
    <x v="1"/>
    <x v="13"/>
    <s v="Birmingham"/>
    <x v="0"/>
    <n v="29"/>
    <n v="131"/>
    <x v="1648"/>
    <n v="2279.4"/>
    <n v="0.6"/>
    <x v="2"/>
    <x v="7"/>
    <x v="1"/>
    <n v="29"/>
    <n v="17.400000000000002"/>
    <n v="11.6"/>
    <x v="1"/>
  </r>
  <r>
    <x v="2"/>
    <n v="1197831"/>
    <x v="401"/>
    <x v="1"/>
    <x v="13"/>
    <s v="Birmingham"/>
    <x v="1"/>
    <n v="29"/>
    <n v="158"/>
    <x v="1649"/>
    <n v="2886.6599999999994"/>
    <n v="0.62999999999999989"/>
    <x v="2"/>
    <x v="7"/>
    <x v="1"/>
    <n v="29"/>
    <n v="18.269999999999996"/>
    <n v="10.730000000000004"/>
    <x v="1"/>
  </r>
  <r>
    <x v="2"/>
    <n v="1197831"/>
    <x v="402"/>
    <x v="1"/>
    <x v="13"/>
    <s v="Birmingham"/>
    <x v="2"/>
    <n v="32"/>
    <n v="124"/>
    <x v="1650"/>
    <n v="2380.7999999999997"/>
    <n v="0.6"/>
    <x v="2"/>
    <x v="7"/>
    <x v="1"/>
    <n v="32"/>
    <n v="19.2"/>
    <n v="12.800000000000002"/>
    <x v="1"/>
  </r>
  <r>
    <x v="2"/>
    <n v="1197831"/>
    <x v="403"/>
    <x v="1"/>
    <x v="13"/>
    <s v="Birmingham"/>
    <x v="3"/>
    <n v="32"/>
    <n v="91"/>
    <x v="1651"/>
    <n v="2125.7600000000002"/>
    <n v="0.73000000000000009"/>
    <x v="2"/>
    <x v="7"/>
    <x v="1"/>
    <n v="32"/>
    <n v="23.360000000000003"/>
    <n v="8.639999999999997"/>
    <x v="1"/>
  </r>
  <r>
    <x v="2"/>
    <n v="1197831"/>
    <x v="404"/>
    <x v="1"/>
    <x v="13"/>
    <s v="Birmingham"/>
    <x v="4"/>
    <n v="29"/>
    <n v="78"/>
    <x v="1652"/>
    <n v="1357.2"/>
    <n v="0.6"/>
    <x v="2"/>
    <x v="7"/>
    <x v="1"/>
    <n v="29"/>
    <n v="17.400000000000002"/>
    <n v="11.6"/>
    <x v="1"/>
  </r>
  <r>
    <x v="2"/>
    <n v="1197831"/>
    <x v="405"/>
    <x v="1"/>
    <x v="13"/>
    <s v="Birmingham"/>
    <x v="5"/>
    <n v="36"/>
    <n v="143"/>
    <x v="1182"/>
    <n v="3861.0000000000005"/>
    <n v="0.75000000000000011"/>
    <x v="2"/>
    <x v="7"/>
    <x v="1"/>
    <n v="36"/>
    <n v="27.000000000000004"/>
    <n v="8.9999999999999964"/>
    <x v="1"/>
  </r>
  <r>
    <x v="2"/>
    <n v="1197831"/>
    <x v="406"/>
    <x v="1"/>
    <x v="13"/>
    <s v="Birmingham"/>
    <x v="0"/>
    <n v="18"/>
    <n v="169"/>
    <x v="1653"/>
    <n v="1946.8799999999997"/>
    <n v="0.6399999999999999"/>
    <x v="2"/>
    <x v="7"/>
    <x v="1"/>
    <n v="18"/>
    <n v="11.519999999999998"/>
    <n v="6.4800000000000022"/>
    <x v="1"/>
  </r>
  <r>
    <x v="2"/>
    <n v="1197831"/>
    <x v="407"/>
    <x v="1"/>
    <x v="13"/>
    <s v="Birmingham"/>
    <x v="1"/>
    <n v="19"/>
    <n v="169"/>
    <x v="1528"/>
    <n v="1958.71"/>
    <n v="0.61"/>
    <x v="2"/>
    <x v="8"/>
    <x v="1"/>
    <n v="19"/>
    <n v="11.59"/>
    <n v="7.41"/>
    <x v="1"/>
  </r>
  <r>
    <x v="2"/>
    <n v="1197831"/>
    <x v="408"/>
    <x v="1"/>
    <x v="13"/>
    <s v="Birmingham"/>
    <x v="2"/>
    <n v="43"/>
    <n v="144"/>
    <x v="1654"/>
    <n v="3962.8799999999992"/>
    <n v="0.6399999999999999"/>
    <x v="2"/>
    <x v="8"/>
    <x v="1"/>
    <n v="43"/>
    <n v="27.519999999999996"/>
    <n v="15.480000000000006"/>
    <x v="1"/>
  </r>
  <r>
    <x v="2"/>
    <n v="1197831"/>
    <x v="409"/>
    <x v="1"/>
    <x v="13"/>
    <s v="Birmingham"/>
    <x v="3"/>
    <n v="44"/>
    <n v="131"/>
    <x v="1655"/>
    <n v="4207.72"/>
    <n v="0.73000000000000009"/>
    <x v="2"/>
    <x v="8"/>
    <x v="1"/>
    <n v="44"/>
    <n v="32.120000000000005"/>
    <n v="11.879999999999997"/>
    <x v="1"/>
  </r>
  <r>
    <x v="2"/>
    <n v="1197831"/>
    <x v="410"/>
    <x v="1"/>
    <x v="13"/>
    <s v="Birmingham"/>
    <x v="4"/>
    <n v="48"/>
    <n v="111"/>
    <x v="1656"/>
    <n v="3143.52"/>
    <n v="0.59"/>
    <x v="2"/>
    <x v="8"/>
    <x v="1"/>
    <n v="48"/>
    <n v="28.32"/>
    <n v="19.68"/>
    <x v="1"/>
  </r>
  <r>
    <x v="2"/>
    <n v="1197831"/>
    <x v="411"/>
    <x v="1"/>
    <x v="13"/>
    <s v="Birmingham"/>
    <x v="5"/>
    <n v="56"/>
    <n v="188"/>
    <x v="1657"/>
    <n v="8317.1200000000008"/>
    <n v="0.79000000000000015"/>
    <x v="2"/>
    <x v="8"/>
    <x v="1"/>
    <n v="56"/>
    <n v="44.24"/>
    <n v="11.759999999999996"/>
    <x v="1"/>
  </r>
  <r>
    <x v="2"/>
    <n v="1197831"/>
    <x v="412"/>
    <x v="1"/>
    <x v="13"/>
    <s v="Birmingham"/>
    <x v="0"/>
    <n v="56"/>
    <n v="233"/>
    <x v="1096"/>
    <n v="8220.239999999998"/>
    <n v="0.62999999999999989"/>
    <x v="2"/>
    <x v="8"/>
    <x v="1"/>
    <n v="56"/>
    <n v="35.279999999999994"/>
    <n v="20.72000000000001"/>
    <x v="1"/>
  </r>
  <r>
    <x v="2"/>
    <n v="1197831"/>
    <x v="413"/>
    <x v="1"/>
    <x v="13"/>
    <s v="Birmingham"/>
    <x v="1"/>
    <n v="58"/>
    <n v="225"/>
    <x v="1658"/>
    <n v="8351.9999999999982"/>
    <n v="0.6399999999999999"/>
    <x v="2"/>
    <x v="8"/>
    <x v="1"/>
    <n v="58"/>
    <n v="37.11999999999999"/>
    <n v="20.88000000000001"/>
    <x v="1"/>
  </r>
  <r>
    <x v="2"/>
    <n v="1197831"/>
    <x v="414"/>
    <x v="1"/>
    <x v="13"/>
    <s v="Birmingham"/>
    <x v="2"/>
    <n v="64"/>
    <n v="175"/>
    <x v="1659"/>
    <n v="6943.9999999999991"/>
    <n v="0.61999999999999988"/>
    <x v="2"/>
    <x v="8"/>
    <x v="1"/>
    <n v="64"/>
    <n v="39.679999999999993"/>
    <n v="24.320000000000004"/>
    <x v="1"/>
  </r>
  <r>
    <x v="2"/>
    <n v="1197831"/>
    <x v="415"/>
    <x v="1"/>
    <x v="13"/>
    <s v="Birmingham"/>
    <x v="3"/>
    <n v="63"/>
    <n v="143"/>
    <x v="1660"/>
    <n v="6756.7500000000009"/>
    <n v="0.75000000000000011"/>
    <x v="2"/>
    <x v="8"/>
    <x v="1"/>
    <n v="63"/>
    <n v="47.250000000000007"/>
    <n v="15.749999999999993"/>
    <x v="1"/>
  </r>
  <r>
    <x v="2"/>
    <n v="1197831"/>
    <x v="416"/>
    <x v="1"/>
    <x v="13"/>
    <s v="Birmingham"/>
    <x v="4"/>
    <n v="58"/>
    <n v="145"/>
    <x v="1661"/>
    <n v="4709.5999999999995"/>
    <n v="0.55999999999999994"/>
    <x v="2"/>
    <x v="8"/>
    <x v="1"/>
    <n v="58"/>
    <n v="32.479999999999997"/>
    <n v="25.520000000000003"/>
    <x v="1"/>
  </r>
  <r>
    <x v="2"/>
    <n v="1197831"/>
    <x v="417"/>
    <x v="1"/>
    <x v="13"/>
    <s v="Birmingham"/>
    <x v="5"/>
    <n v="68"/>
    <n v="203"/>
    <x v="1662"/>
    <n v="11043.200000000003"/>
    <n v="0.80000000000000016"/>
    <x v="2"/>
    <x v="8"/>
    <x v="1"/>
    <n v="68"/>
    <n v="54.400000000000013"/>
    <n v="13.599999999999987"/>
    <x v="1"/>
  </r>
  <r>
    <x v="5"/>
    <n v="1185732"/>
    <x v="418"/>
    <x v="1"/>
    <x v="13"/>
    <s v="Birmingham"/>
    <x v="0"/>
    <n v="38"/>
    <n v="117"/>
    <x v="1663"/>
    <n v="2223"/>
    <n v="0.5"/>
    <x v="2"/>
    <x v="8"/>
    <x v="1"/>
    <n v="38"/>
    <n v="19"/>
    <n v="19"/>
    <x v="1"/>
  </r>
  <r>
    <x v="5"/>
    <n v="1185732"/>
    <x v="419"/>
    <x v="1"/>
    <x v="13"/>
    <s v="Birmingham"/>
    <x v="1"/>
    <n v="38"/>
    <n v="75"/>
    <x v="1027"/>
    <n v="1311"/>
    <n v="0.45999999999999996"/>
    <x v="2"/>
    <x v="8"/>
    <x v="1"/>
    <n v="38"/>
    <n v="17.48"/>
    <n v="20.52"/>
    <x v="1"/>
  </r>
  <r>
    <x v="5"/>
    <n v="1185732"/>
    <x v="420"/>
    <x v="1"/>
    <x v="13"/>
    <s v="Birmingham"/>
    <x v="2"/>
    <n v="28"/>
    <n v="63"/>
    <x v="1444"/>
    <n v="917.28000000000009"/>
    <n v="0.52"/>
    <x v="2"/>
    <x v="8"/>
    <x v="1"/>
    <n v="28"/>
    <n v="14.56"/>
    <n v="13.44"/>
    <x v="1"/>
  </r>
  <r>
    <x v="5"/>
    <n v="1185732"/>
    <x v="421"/>
    <x v="1"/>
    <x v="13"/>
    <s v="Birmingham"/>
    <x v="3"/>
    <n v="34"/>
    <n v="28"/>
    <x v="1664"/>
    <n v="390.32"/>
    <n v="0.41"/>
    <x v="2"/>
    <x v="8"/>
    <x v="1"/>
    <n v="34"/>
    <n v="13.94"/>
    <n v="20.060000000000002"/>
    <x v="1"/>
  </r>
  <r>
    <x v="5"/>
    <n v="1185732"/>
    <x v="422"/>
    <x v="0"/>
    <x v="14"/>
    <s v="Portland"/>
    <x v="4"/>
    <n v="47"/>
    <n v="42"/>
    <x v="1665"/>
    <n v="769.86"/>
    <n v="0.39"/>
    <x v="2"/>
    <x v="8"/>
    <x v="1"/>
    <n v="47"/>
    <n v="18.330000000000002"/>
    <n v="28.669999999999998"/>
    <x v="1"/>
  </r>
  <r>
    <x v="5"/>
    <n v="1185732"/>
    <x v="423"/>
    <x v="0"/>
    <x v="14"/>
    <s v="Portland"/>
    <x v="5"/>
    <n v="38"/>
    <n v="68"/>
    <x v="1621"/>
    <n v="1343.68"/>
    <n v="0.52"/>
    <x v="2"/>
    <x v="8"/>
    <x v="1"/>
    <n v="38"/>
    <n v="19.760000000000002"/>
    <n v="18.239999999999998"/>
    <x v="1"/>
  </r>
  <r>
    <x v="5"/>
    <n v="1185732"/>
    <x v="424"/>
    <x v="0"/>
    <x v="14"/>
    <s v="Portland"/>
    <x v="0"/>
    <n v="38"/>
    <n v="140"/>
    <x v="1666"/>
    <n v="2606.7999999999997"/>
    <n v="0.49"/>
    <x v="2"/>
    <x v="8"/>
    <x v="1"/>
    <n v="38"/>
    <n v="18.619999999999997"/>
    <n v="19.380000000000003"/>
    <x v="1"/>
  </r>
  <r>
    <x v="5"/>
    <n v="1185732"/>
    <x v="425"/>
    <x v="0"/>
    <x v="14"/>
    <s v="Portland"/>
    <x v="1"/>
    <n v="38"/>
    <n v="45"/>
    <x v="1458"/>
    <n v="803.69999999999993"/>
    <n v="0.47"/>
    <x v="2"/>
    <x v="8"/>
    <x v="1"/>
    <n v="38"/>
    <n v="17.86"/>
    <n v="20.14"/>
    <x v="1"/>
  </r>
  <r>
    <x v="5"/>
    <n v="1185732"/>
    <x v="426"/>
    <x v="0"/>
    <x v="14"/>
    <s v="Portland"/>
    <x v="2"/>
    <n v="29"/>
    <n v="60"/>
    <x v="1667"/>
    <n v="922.2"/>
    <n v="0.53"/>
    <x v="2"/>
    <x v="8"/>
    <x v="1"/>
    <n v="29"/>
    <n v="15.370000000000001"/>
    <n v="13.629999999999999"/>
    <x v="1"/>
  </r>
  <r>
    <x v="5"/>
    <n v="1185732"/>
    <x v="427"/>
    <x v="0"/>
    <x v="14"/>
    <s v="Portland"/>
    <x v="3"/>
    <n v="34"/>
    <n v="19"/>
    <x v="1668"/>
    <n v="271.32"/>
    <n v="0.42"/>
    <x v="2"/>
    <x v="8"/>
    <x v="1"/>
    <n v="34"/>
    <n v="14.28"/>
    <n v="19.72"/>
    <x v="1"/>
  </r>
  <r>
    <x v="5"/>
    <n v="1185732"/>
    <x v="428"/>
    <x v="0"/>
    <x v="14"/>
    <s v="Portland"/>
    <x v="4"/>
    <n v="46"/>
    <n v="45"/>
    <x v="1669"/>
    <n v="807.30000000000007"/>
    <n v="0.39"/>
    <x v="2"/>
    <x v="8"/>
    <x v="1"/>
    <n v="46"/>
    <n v="17.940000000000001"/>
    <n v="28.059999999999995"/>
    <x v="1"/>
  </r>
  <r>
    <x v="5"/>
    <n v="1185732"/>
    <x v="429"/>
    <x v="0"/>
    <x v="14"/>
    <s v="Portland"/>
    <x v="5"/>
    <n v="37"/>
    <n v="63"/>
    <x v="1028"/>
    <n v="1188.81"/>
    <n v="0.51"/>
    <x v="2"/>
    <x v="8"/>
    <x v="1"/>
    <n v="37"/>
    <n v="18.869999999999997"/>
    <n v="18.130000000000003"/>
    <x v="1"/>
  </r>
  <r>
    <x v="5"/>
    <n v="1185732"/>
    <x v="430"/>
    <x v="0"/>
    <x v="14"/>
    <s v="Portland"/>
    <x v="0"/>
    <n v="39"/>
    <n v="127"/>
    <x v="1670"/>
    <n v="2426.9699999999998"/>
    <n v="0.49"/>
    <x v="2"/>
    <x v="8"/>
    <x v="1"/>
    <n v="39"/>
    <n v="19.11"/>
    <n v="19.89"/>
    <x v="1"/>
  </r>
  <r>
    <x v="5"/>
    <n v="1185732"/>
    <x v="431"/>
    <x v="0"/>
    <x v="14"/>
    <s v="Portland"/>
    <x v="1"/>
    <n v="39"/>
    <n v="46"/>
    <x v="1671"/>
    <n v="879.06"/>
    <n v="0.49"/>
    <x v="2"/>
    <x v="8"/>
    <x v="1"/>
    <n v="39"/>
    <n v="19.11"/>
    <n v="19.89"/>
    <x v="1"/>
  </r>
  <r>
    <x v="5"/>
    <n v="1185732"/>
    <x v="432"/>
    <x v="0"/>
    <x v="14"/>
    <s v="Portland"/>
    <x v="2"/>
    <n v="27"/>
    <n v="52"/>
    <x v="1672"/>
    <n v="772.19999999999993"/>
    <n v="0.54999999999999993"/>
    <x v="2"/>
    <x v="8"/>
    <x v="1"/>
    <n v="27"/>
    <n v="14.849999999999998"/>
    <n v="12.150000000000002"/>
    <x v="1"/>
  </r>
  <r>
    <x v="5"/>
    <n v="1185732"/>
    <x v="433"/>
    <x v="0"/>
    <x v="14"/>
    <s v="Portland"/>
    <x v="3"/>
    <n v="32"/>
    <n v="13"/>
    <x v="1673"/>
    <n v="166.4"/>
    <n v="0.4"/>
    <x v="2"/>
    <x v="8"/>
    <x v="1"/>
    <n v="32"/>
    <n v="12.8"/>
    <n v="19.2"/>
    <x v="1"/>
  </r>
  <r>
    <x v="5"/>
    <n v="1185732"/>
    <x v="434"/>
    <x v="0"/>
    <x v="14"/>
    <s v="Portland"/>
    <x v="4"/>
    <n v="49"/>
    <n v="29"/>
    <x v="1674"/>
    <n v="511.56"/>
    <n v="0.36"/>
    <x v="2"/>
    <x v="8"/>
    <x v="1"/>
    <n v="49"/>
    <n v="17.64"/>
    <n v="31.360000000000003"/>
    <x v="1"/>
  </r>
  <r>
    <x v="5"/>
    <n v="1185732"/>
    <x v="435"/>
    <x v="0"/>
    <x v="14"/>
    <s v="Portland"/>
    <x v="5"/>
    <n v="36"/>
    <n v="50"/>
    <x v="1164"/>
    <n v="990.00000000000011"/>
    <n v="0.55000000000000004"/>
    <x v="2"/>
    <x v="8"/>
    <x v="1"/>
    <n v="36"/>
    <n v="19.8"/>
    <n v="16.2"/>
    <x v="1"/>
  </r>
  <r>
    <x v="5"/>
    <n v="1185732"/>
    <x v="436"/>
    <x v="0"/>
    <x v="14"/>
    <s v="Portland"/>
    <x v="0"/>
    <n v="37"/>
    <n v="122"/>
    <x v="1675"/>
    <n v="2166.7199999999998"/>
    <n v="0.48"/>
    <x v="2"/>
    <x v="8"/>
    <x v="1"/>
    <n v="37"/>
    <n v="17.759999999999998"/>
    <n v="19.240000000000002"/>
    <x v="1"/>
  </r>
  <r>
    <x v="5"/>
    <n v="1185732"/>
    <x v="437"/>
    <x v="0"/>
    <x v="14"/>
    <s v="Portland"/>
    <x v="1"/>
    <n v="37"/>
    <n v="44"/>
    <x v="1676"/>
    <n v="765.16"/>
    <n v="0.47"/>
    <x v="2"/>
    <x v="8"/>
    <x v="1"/>
    <n v="37"/>
    <n v="17.39"/>
    <n v="19.61"/>
    <x v="1"/>
  </r>
  <r>
    <x v="5"/>
    <n v="1185732"/>
    <x v="438"/>
    <x v="0"/>
    <x v="14"/>
    <s v="Portland"/>
    <x v="2"/>
    <n v="27"/>
    <n v="44"/>
    <x v="1677"/>
    <n v="641.5200000000001"/>
    <n v="0.54"/>
    <x v="2"/>
    <x v="9"/>
    <x v="1"/>
    <n v="27"/>
    <n v="14.580000000000002"/>
    <n v="12.419999999999998"/>
    <x v="1"/>
  </r>
  <r>
    <x v="5"/>
    <n v="1185732"/>
    <x v="439"/>
    <x v="0"/>
    <x v="14"/>
    <s v="Portland"/>
    <x v="3"/>
    <n v="33"/>
    <n v="21"/>
    <x v="1678"/>
    <n v="277.2"/>
    <n v="0.4"/>
    <x v="2"/>
    <x v="9"/>
    <x v="1"/>
    <n v="33"/>
    <n v="13.2"/>
    <n v="19.8"/>
    <x v="1"/>
  </r>
  <r>
    <x v="5"/>
    <n v="1185732"/>
    <x v="440"/>
    <x v="0"/>
    <x v="14"/>
    <s v="Portland"/>
    <x v="4"/>
    <n v="47"/>
    <n v="20"/>
    <x v="1679"/>
    <n v="357.2"/>
    <n v="0.38"/>
    <x v="2"/>
    <x v="9"/>
    <x v="1"/>
    <n v="47"/>
    <n v="17.86"/>
    <n v="29.139999999999997"/>
    <x v="1"/>
  </r>
  <r>
    <x v="5"/>
    <n v="1185732"/>
    <x v="441"/>
    <x v="0"/>
    <x v="14"/>
    <s v="Portland"/>
    <x v="5"/>
    <n v="39"/>
    <n v="63"/>
    <x v="1680"/>
    <n v="1253.07"/>
    <n v="0.51"/>
    <x v="2"/>
    <x v="9"/>
    <x v="1"/>
    <n v="39"/>
    <n v="19.89"/>
    <n v="19.11"/>
    <x v="1"/>
  </r>
  <r>
    <x v="5"/>
    <n v="1185732"/>
    <x v="442"/>
    <x v="0"/>
    <x v="14"/>
    <s v="Portland"/>
    <x v="0"/>
    <n v="52"/>
    <n v="144"/>
    <x v="1501"/>
    <n v="3369.5999999999995"/>
    <n v="0.44999999999999996"/>
    <x v="2"/>
    <x v="9"/>
    <x v="1"/>
    <n v="52"/>
    <n v="23.399999999999995"/>
    <n v="28.600000000000005"/>
    <x v="1"/>
  </r>
  <r>
    <x v="5"/>
    <n v="1185732"/>
    <x v="443"/>
    <x v="0"/>
    <x v="14"/>
    <s v="Portland"/>
    <x v="1"/>
    <n v="48"/>
    <n v="60"/>
    <x v="1477"/>
    <n v="1440"/>
    <n v="0.5"/>
    <x v="2"/>
    <x v="9"/>
    <x v="1"/>
    <n v="48"/>
    <n v="24"/>
    <n v="24"/>
    <x v="1"/>
  </r>
  <r>
    <x v="5"/>
    <n v="1185732"/>
    <x v="444"/>
    <x v="0"/>
    <x v="14"/>
    <s v="Portland"/>
    <x v="2"/>
    <n v="42"/>
    <n v="47"/>
    <x v="1665"/>
    <n v="1065.96"/>
    <n v="0.54"/>
    <x v="2"/>
    <x v="9"/>
    <x v="1"/>
    <n v="42"/>
    <n v="22.68"/>
    <n v="19.32"/>
    <x v="1"/>
  </r>
  <r>
    <x v="5"/>
    <n v="1185732"/>
    <x v="445"/>
    <x v="0"/>
    <x v="14"/>
    <s v="Portland"/>
    <x v="3"/>
    <n v="41"/>
    <n v="34"/>
    <x v="1681"/>
    <n v="557.6"/>
    <n v="0.4"/>
    <x v="2"/>
    <x v="9"/>
    <x v="1"/>
    <n v="41"/>
    <n v="16.400000000000002"/>
    <n v="24.599999999999998"/>
    <x v="1"/>
  </r>
  <r>
    <x v="5"/>
    <n v="1185732"/>
    <x v="446"/>
    <x v="0"/>
    <x v="14"/>
    <s v="Portland"/>
    <x v="4"/>
    <n v="51"/>
    <n v="42"/>
    <x v="1593"/>
    <n v="792.54"/>
    <n v="0.37"/>
    <x v="2"/>
    <x v="9"/>
    <x v="1"/>
    <n v="51"/>
    <n v="18.869999999999997"/>
    <n v="32.130000000000003"/>
    <x v="1"/>
  </r>
  <r>
    <x v="5"/>
    <n v="1185732"/>
    <x v="447"/>
    <x v="0"/>
    <x v="14"/>
    <s v="Portland"/>
    <x v="5"/>
    <n v="56"/>
    <n v="72"/>
    <x v="1012"/>
    <n v="2136.96"/>
    <n v="0.53"/>
    <x v="2"/>
    <x v="9"/>
    <x v="1"/>
    <n v="56"/>
    <n v="29.68"/>
    <n v="26.32"/>
    <x v="1"/>
  </r>
  <r>
    <x v="5"/>
    <n v="1185732"/>
    <x v="448"/>
    <x v="0"/>
    <x v="14"/>
    <s v="Portland"/>
    <x v="0"/>
    <n v="54"/>
    <n v="158"/>
    <x v="1682"/>
    <n v="4010.04"/>
    <n v="0.47"/>
    <x v="2"/>
    <x v="9"/>
    <x v="1"/>
    <n v="54"/>
    <n v="25.38"/>
    <n v="28.62"/>
    <x v="1"/>
  </r>
  <r>
    <x v="5"/>
    <n v="1185732"/>
    <x v="449"/>
    <x v="0"/>
    <x v="14"/>
    <s v="Portland"/>
    <x v="1"/>
    <n v="48"/>
    <n v="77"/>
    <x v="1683"/>
    <n v="1811.04"/>
    <n v="0.49"/>
    <x v="2"/>
    <x v="9"/>
    <x v="1"/>
    <n v="48"/>
    <n v="23.52"/>
    <n v="24.48"/>
    <x v="1"/>
  </r>
  <r>
    <x v="5"/>
    <n v="1185732"/>
    <x v="450"/>
    <x v="0"/>
    <x v="14"/>
    <s v="Portland"/>
    <x v="2"/>
    <n v="42"/>
    <n v="58"/>
    <x v="1684"/>
    <n v="1242.3600000000001"/>
    <n v="0.51"/>
    <x v="2"/>
    <x v="9"/>
    <x v="1"/>
    <n v="42"/>
    <n v="21.42"/>
    <n v="20.58"/>
    <x v="1"/>
  </r>
  <r>
    <x v="5"/>
    <n v="1185732"/>
    <x v="451"/>
    <x v="0"/>
    <x v="14"/>
    <s v="Portland"/>
    <x v="3"/>
    <n v="41"/>
    <n v="51"/>
    <x v="1588"/>
    <n v="878.21999999999991"/>
    <n v="0.42"/>
    <x v="2"/>
    <x v="9"/>
    <x v="1"/>
    <n v="41"/>
    <n v="17.22"/>
    <n v="23.780000000000005"/>
    <x v="1"/>
  </r>
  <r>
    <x v="5"/>
    <n v="1185732"/>
    <x v="452"/>
    <x v="0"/>
    <x v="14"/>
    <s v="Portland"/>
    <x v="4"/>
    <n v="50"/>
    <n v="53"/>
    <x v="1685"/>
    <n v="954"/>
    <n v="0.36"/>
    <x v="2"/>
    <x v="9"/>
    <x v="1"/>
    <n v="50"/>
    <n v="18"/>
    <n v="32"/>
    <x v="1"/>
  </r>
  <r>
    <x v="5"/>
    <n v="1185732"/>
    <x v="453"/>
    <x v="0"/>
    <x v="14"/>
    <s v="Portland"/>
    <x v="5"/>
    <n v="56"/>
    <n v="85"/>
    <x v="1686"/>
    <n v="2427.6"/>
    <n v="0.51"/>
    <x v="2"/>
    <x v="9"/>
    <x v="1"/>
    <n v="56"/>
    <n v="28.56"/>
    <n v="27.44"/>
    <x v="1"/>
  </r>
  <r>
    <x v="5"/>
    <n v="1185732"/>
    <x v="454"/>
    <x v="0"/>
    <x v="14"/>
    <s v="Portland"/>
    <x v="0"/>
    <n v="51"/>
    <n v="143"/>
    <x v="1687"/>
    <n v="3573.5699999999997"/>
    <n v="0.49"/>
    <x v="2"/>
    <x v="9"/>
    <x v="1"/>
    <n v="51"/>
    <n v="24.99"/>
    <n v="26.01"/>
    <x v="1"/>
  </r>
  <r>
    <x v="5"/>
    <n v="1185732"/>
    <x v="455"/>
    <x v="0"/>
    <x v="14"/>
    <s v="Portland"/>
    <x v="1"/>
    <n v="46"/>
    <n v="84"/>
    <x v="1532"/>
    <n v="1854.72"/>
    <n v="0.48"/>
    <x v="2"/>
    <x v="9"/>
    <x v="1"/>
    <n v="46"/>
    <n v="22.080000000000002"/>
    <n v="23.919999999999998"/>
    <x v="1"/>
  </r>
  <r>
    <x v="5"/>
    <n v="1185732"/>
    <x v="456"/>
    <x v="0"/>
    <x v="14"/>
    <s v="Portland"/>
    <x v="2"/>
    <n v="43"/>
    <n v="63"/>
    <x v="1014"/>
    <n v="1489.9499999999998"/>
    <n v="0.54999999999999993"/>
    <x v="2"/>
    <x v="9"/>
    <x v="1"/>
    <n v="43"/>
    <n v="23.65"/>
    <n v="19.350000000000001"/>
    <x v="1"/>
  </r>
  <r>
    <x v="5"/>
    <n v="1185732"/>
    <x v="457"/>
    <x v="0"/>
    <x v="14"/>
    <s v="Portland"/>
    <x v="3"/>
    <n v="43"/>
    <n v="44"/>
    <x v="1688"/>
    <n v="775.71999999999991"/>
    <n v="0.41"/>
    <x v="2"/>
    <x v="9"/>
    <x v="1"/>
    <n v="43"/>
    <n v="17.63"/>
    <n v="25.370000000000005"/>
    <x v="1"/>
  </r>
  <r>
    <x v="5"/>
    <n v="1185732"/>
    <x v="458"/>
    <x v="0"/>
    <x v="14"/>
    <s v="Portland"/>
    <x v="4"/>
    <n v="53"/>
    <n v="60"/>
    <x v="1689"/>
    <n v="1208.4000000000001"/>
    <n v="0.38"/>
    <x v="2"/>
    <x v="9"/>
    <x v="1"/>
    <n v="53"/>
    <n v="20.14"/>
    <n v="32.86"/>
    <x v="1"/>
  </r>
  <r>
    <x v="5"/>
    <n v="1185732"/>
    <x v="487"/>
    <x v="0"/>
    <x v="14"/>
    <s v="Portland"/>
    <x v="5"/>
    <n v="58"/>
    <n v="113"/>
    <x v="1690"/>
    <n v="3539.1600000000003"/>
    <n v="0.54"/>
    <x v="2"/>
    <x v="10"/>
    <x v="1"/>
    <n v="58"/>
    <n v="31.320000000000004"/>
    <n v="26.679999999999996"/>
    <x v="1"/>
  </r>
  <r>
    <x v="5"/>
    <n v="1185732"/>
    <x v="488"/>
    <x v="0"/>
    <x v="14"/>
    <s v="Portland"/>
    <x v="0"/>
    <n v="50"/>
    <n v="147"/>
    <x v="1691"/>
    <n v="3380.9999999999995"/>
    <n v="0.45999999999999996"/>
    <x v="2"/>
    <x v="10"/>
    <x v="1"/>
    <n v="50"/>
    <n v="22.999999999999996"/>
    <n v="27.000000000000004"/>
    <x v="1"/>
  </r>
  <r>
    <x v="5"/>
    <n v="1185732"/>
    <x v="489"/>
    <x v="0"/>
    <x v="14"/>
    <s v="Portland"/>
    <x v="1"/>
    <n v="49"/>
    <n v="90"/>
    <x v="1692"/>
    <n v="2072.6999999999998"/>
    <n v="0.47"/>
    <x v="2"/>
    <x v="10"/>
    <x v="1"/>
    <n v="49"/>
    <n v="23.029999999999998"/>
    <n v="25.970000000000002"/>
    <x v="1"/>
  </r>
  <r>
    <x v="5"/>
    <n v="1185732"/>
    <x v="490"/>
    <x v="0"/>
    <x v="14"/>
    <s v="Portland"/>
    <x v="2"/>
    <n v="41"/>
    <n v="68"/>
    <x v="1119"/>
    <n v="1394"/>
    <n v="0.5"/>
    <x v="2"/>
    <x v="10"/>
    <x v="1"/>
    <n v="41"/>
    <n v="20.5"/>
    <n v="20.5"/>
    <x v="1"/>
  </r>
  <r>
    <x v="5"/>
    <n v="1185732"/>
    <x v="491"/>
    <x v="0"/>
    <x v="14"/>
    <s v="Portland"/>
    <x v="3"/>
    <n v="41"/>
    <n v="51"/>
    <x v="1588"/>
    <n v="857.31"/>
    <n v="0.41"/>
    <x v="2"/>
    <x v="10"/>
    <x v="1"/>
    <n v="41"/>
    <n v="16.809999999999999"/>
    <n v="24.19"/>
    <x v="1"/>
  </r>
  <r>
    <x v="5"/>
    <n v="1185732"/>
    <x v="492"/>
    <x v="0"/>
    <x v="14"/>
    <s v="Portland"/>
    <x v="4"/>
    <n v="54"/>
    <n v="41"/>
    <x v="1693"/>
    <n v="819.18"/>
    <n v="0.37"/>
    <x v="2"/>
    <x v="10"/>
    <x v="1"/>
    <n v="54"/>
    <n v="19.98"/>
    <n v="34.020000000000003"/>
    <x v="1"/>
  </r>
  <r>
    <x v="5"/>
    <n v="1185732"/>
    <x v="493"/>
    <x v="0"/>
    <x v="14"/>
    <s v="Portland"/>
    <x v="5"/>
    <n v="54"/>
    <n v="91"/>
    <x v="1502"/>
    <n v="2653.5600000000004"/>
    <n v="0.54"/>
    <x v="2"/>
    <x v="10"/>
    <x v="1"/>
    <n v="54"/>
    <n v="29.160000000000004"/>
    <n v="24.839999999999996"/>
    <x v="1"/>
  </r>
  <r>
    <x v="5"/>
    <n v="1185732"/>
    <x v="494"/>
    <x v="0"/>
    <x v="14"/>
    <s v="Portland"/>
    <x v="0"/>
    <n v="53"/>
    <n v="122"/>
    <x v="1694"/>
    <n v="3103.68"/>
    <n v="0.48"/>
    <x v="2"/>
    <x v="10"/>
    <x v="1"/>
    <n v="53"/>
    <n v="25.439999999999998"/>
    <n v="27.560000000000002"/>
    <x v="1"/>
  </r>
  <r>
    <x v="5"/>
    <n v="1185732"/>
    <x v="495"/>
    <x v="0"/>
    <x v="14"/>
    <s v="Portland"/>
    <x v="1"/>
    <n v="46"/>
    <n v="70"/>
    <x v="1695"/>
    <n v="1513.3999999999999"/>
    <n v="0.47"/>
    <x v="2"/>
    <x v="10"/>
    <x v="1"/>
    <n v="46"/>
    <n v="21.619999999999997"/>
    <n v="24.380000000000003"/>
    <x v="1"/>
  </r>
  <r>
    <x v="5"/>
    <n v="1185732"/>
    <x v="496"/>
    <x v="0"/>
    <x v="14"/>
    <s v="Portland"/>
    <x v="2"/>
    <n v="41"/>
    <n v="38"/>
    <x v="1696"/>
    <n v="856.89999999999986"/>
    <n v="0.54999999999999993"/>
    <x v="2"/>
    <x v="10"/>
    <x v="1"/>
    <n v="41"/>
    <n v="22.549999999999997"/>
    <n v="18.450000000000003"/>
    <x v="1"/>
  </r>
  <r>
    <x v="5"/>
    <n v="1185732"/>
    <x v="497"/>
    <x v="0"/>
    <x v="14"/>
    <s v="Portland"/>
    <x v="3"/>
    <n v="42"/>
    <n v="36"/>
    <x v="1005"/>
    <n v="680.4"/>
    <n v="0.44999999999999996"/>
    <x v="2"/>
    <x v="10"/>
    <x v="1"/>
    <n v="42"/>
    <n v="18.899999999999999"/>
    <n v="23.1"/>
    <x v="1"/>
  </r>
  <r>
    <x v="5"/>
    <n v="1185732"/>
    <x v="498"/>
    <x v="0"/>
    <x v="14"/>
    <s v="Portland"/>
    <x v="4"/>
    <n v="52"/>
    <n v="36"/>
    <x v="1039"/>
    <n v="692.64"/>
    <n v="0.37"/>
    <x v="2"/>
    <x v="10"/>
    <x v="1"/>
    <n v="52"/>
    <n v="19.239999999999998"/>
    <n v="32.760000000000005"/>
    <x v="1"/>
  </r>
  <r>
    <x v="5"/>
    <n v="1185732"/>
    <x v="393"/>
    <x v="0"/>
    <x v="14"/>
    <s v="Portland"/>
    <x v="5"/>
    <n v="57"/>
    <n v="59"/>
    <x v="1697"/>
    <n v="1748.76"/>
    <n v="0.52"/>
    <x v="2"/>
    <x v="7"/>
    <x v="1"/>
    <n v="57"/>
    <n v="29.64"/>
    <n v="27.36"/>
    <x v="1"/>
  </r>
  <r>
    <x v="5"/>
    <n v="1185732"/>
    <x v="425"/>
    <x v="0"/>
    <x v="14"/>
    <s v="Portland"/>
    <x v="0"/>
    <n v="55"/>
    <n v="120"/>
    <x v="1698"/>
    <n v="3300"/>
    <n v="0.5"/>
    <x v="2"/>
    <x v="8"/>
    <x v="1"/>
    <n v="55"/>
    <n v="27.5"/>
    <n v="27.5"/>
    <x v="1"/>
  </r>
  <r>
    <x v="5"/>
    <n v="1185732"/>
    <x v="425"/>
    <x v="0"/>
    <x v="14"/>
    <s v="Portland"/>
    <x v="1"/>
    <n v="54"/>
    <n v="59"/>
    <x v="1699"/>
    <n v="1561.1399999999999"/>
    <n v="0.49"/>
    <x v="2"/>
    <x v="8"/>
    <x v="1"/>
    <n v="54"/>
    <n v="26.459999999999997"/>
    <n v="27.540000000000003"/>
    <x v="1"/>
  </r>
  <r>
    <x v="5"/>
    <n v="1185732"/>
    <x v="425"/>
    <x v="0"/>
    <x v="14"/>
    <s v="Portland"/>
    <x v="2"/>
    <n v="52"/>
    <n v="31"/>
    <x v="1700"/>
    <n v="886.59999999999991"/>
    <n v="0.54999999999999993"/>
    <x v="2"/>
    <x v="8"/>
    <x v="1"/>
    <n v="52"/>
    <n v="28.599999999999998"/>
    <n v="23.400000000000002"/>
    <x v="1"/>
  </r>
  <r>
    <x v="5"/>
    <n v="1185732"/>
    <x v="425"/>
    <x v="0"/>
    <x v="14"/>
    <s v="Portland"/>
    <x v="3"/>
    <n v="50"/>
    <n v="26"/>
    <x v="1701"/>
    <n v="520"/>
    <n v="0.4"/>
    <x v="2"/>
    <x v="8"/>
    <x v="1"/>
    <n v="50"/>
    <n v="20"/>
    <n v="30"/>
    <x v="1"/>
  </r>
  <r>
    <x v="5"/>
    <n v="1185732"/>
    <x v="425"/>
    <x v="0"/>
    <x v="14"/>
    <s v="Portland"/>
    <x v="4"/>
    <n v="61"/>
    <n v="27"/>
    <x v="1702"/>
    <n v="625.86"/>
    <n v="0.38"/>
    <x v="2"/>
    <x v="8"/>
    <x v="1"/>
    <n v="61"/>
    <n v="23.18"/>
    <n v="37.82"/>
    <x v="1"/>
  </r>
  <r>
    <x v="5"/>
    <n v="1185732"/>
    <x v="425"/>
    <x v="0"/>
    <x v="14"/>
    <s v="Portland"/>
    <x v="5"/>
    <n v="68"/>
    <n v="56"/>
    <x v="1465"/>
    <n v="2018.24"/>
    <n v="0.53"/>
    <x v="2"/>
    <x v="8"/>
    <x v="1"/>
    <n v="68"/>
    <n v="36.04"/>
    <n v="31.96"/>
    <x v="1"/>
  </r>
  <r>
    <x v="5"/>
    <n v="1185732"/>
    <x v="455"/>
    <x v="0"/>
    <x v="14"/>
    <s v="Portland"/>
    <x v="0"/>
    <n v="62"/>
    <n v="98"/>
    <x v="1703"/>
    <n v="2977.24"/>
    <n v="0.49"/>
    <x v="2"/>
    <x v="9"/>
    <x v="1"/>
    <n v="62"/>
    <n v="30.38"/>
    <n v="31.62"/>
    <x v="1"/>
  </r>
  <r>
    <x v="5"/>
    <n v="1185732"/>
    <x v="455"/>
    <x v="0"/>
    <x v="14"/>
    <s v="Portland"/>
    <x v="1"/>
    <n v="52"/>
    <n v="52"/>
    <x v="1704"/>
    <n v="1352"/>
    <n v="0.5"/>
    <x v="2"/>
    <x v="9"/>
    <x v="1"/>
    <n v="52"/>
    <n v="26"/>
    <n v="26"/>
    <x v="1"/>
  </r>
  <r>
    <x v="5"/>
    <n v="1185732"/>
    <x v="455"/>
    <x v="0"/>
    <x v="14"/>
    <s v="Portland"/>
    <x v="2"/>
    <n v="52"/>
    <n v="55"/>
    <x v="1705"/>
    <n v="1487.2"/>
    <n v="0.52"/>
    <x v="2"/>
    <x v="9"/>
    <x v="1"/>
    <n v="52"/>
    <n v="27.04"/>
    <n v="24.96"/>
    <x v="1"/>
  </r>
  <r>
    <x v="5"/>
    <n v="1185732"/>
    <x v="455"/>
    <x v="0"/>
    <x v="14"/>
    <s v="Portland"/>
    <x v="3"/>
    <n v="54"/>
    <n v="46"/>
    <x v="1706"/>
    <n v="1068.1199999999999"/>
    <n v="0.43"/>
    <x v="2"/>
    <x v="9"/>
    <x v="1"/>
    <n v="54"/>
    <n v="23.22"/>
    <n v="30.78"/>
    <x v="1"/>
  </r>
  <r>
    <x v="5"/>
    <n v="1185732"/>
    <x v="455"/>
    <x v="0"/>
    <x v="14"/>
    <s v="Portland"/>
    <x v="4"/>
    <n v="60"/>
    <n v="41"/>
    <x v="1707"/>
    <n v="885.6"/>
    <n v="0.36"/>
    <x v="2"/>
    <x v="9"/>
    <x v="1"/>
    <n v="60"/>
    <n v="21.6"/>
    <n v="38.400000000000006"/>
    <x v="1"/>
  </r>
  <r>
    <x v="5"/>
    <n v="1185732"/>
    <x v="455"/>
    <x v="0"/>
    <x v="14"/>
    <s v="Portland"/>
    <x v="5"/>
    <n v="67"/>
    <n v="63"/>
    <x v="1708"/>
    <n v="2279.34"/>
    <n v="0.54"/>
    <x v="2"/>
    <x v="9"/>
    <x v="1"/>
    <n v="67"/>
    <n v="36.18"/>
    <n v="30.819999999999997"/>
    <x v="1"/>
  </r>
  <r>
    <x v="5"/>
    <n v="1185732"/>
    <x v="484"/>
    <x v="0"/>
    <x v="14"/>
    <s v="Portland"/>
    <x v="0"/>
    <n v="62"/>
    <n v="138"/>
    <x v="1709"/>
    <n v="4106.88"/>
    <n v="0.48"/>
    <x v="2"/>
    <x v="10"/>
    <x v="1"/>
    <n v="62"/>
    <n v="29.76"/>
    <n v="32.24"/>
    <x v="1"/>
  </r>
  <r>
    <x v="5"/>
    <n v="1185732"/>
    <x v="484"/>
    <x v="0"/>
    <x v="14"/>
    <s v="Portland"/>
    <x v="1"/>
    <n v="53"/>
    <n v="74"/>
    <x v="1710"/>
    <n v="1961"/>
    <n v="0.5"/>
    <x v="2"/>
    <x v="10"/>
    <x v="1"/>
    <n v="53"/>
    <n v="26.5"/>
    <n v="26.5"/>
    <x v="1"/>
  </r>
  <r>
    <x v="5"/>
    <n v="1185732"/>
    <x v="484"/>
    <x v="0"/>
    <x v="14"/>
    <s v="Portland"/>
    <x v="2"/>
    <n v="52"/>
    <n v="68"/>
    <x v="1625"/>
    <n v="1768"/>
    <n v="0.5"/>
    <x v="2"/>
    <x v="10"/>
    <x v="1"/>
    <n v="52"/>
    <n v="26"/>
    <n v="26"/>
    <x v="1"/>
  </r>
  <r>
    <x v="5"/>
    <n v="1185732"/>
    <x v="484"/>
    <x v="0"/>
    <x v="14"/>
    <s v="Portland"/>
    <x v="3"/>
    <n v="52"/>
    <n v="50"/>
    <x v="1711"/>
    <n v="1118"/>
    <n v="0.43"/>
    <x v="2"/>
    <x v="10"/>
    <x v="1"/>
    <n v="52"/>
    <n v="22.36"/>
    <n v="29.64"/>
    <x v="1"/>
  </r>
  <r>
    <x v="5"/>
    <n v="1185732"/>
    <x v="484"/>
    <x v="0"/>
    <x v="14"/>
    <s v="Portland"/>
    <x v="4"/>
    <n v="60"/>
    <n v="54"/>
    <x v="1712"/>
    <n v="1166.3999999999999"/>
    <n v="0.36"/>
    <x v="2"/>
    <x v="10"/>
    <x v="1"/>
    <n v="60"/>
    <n v="21.599999999999998"/>
    <n v="38.400000000000006"/>
    <x v="1"/>
  </r>
  <r>
    <x v="5"/>
    <n v="1185732"/>
    <x v="484"/>
    <x v="0"/>
    <x v="14"/>
    <s v="Portland"/>
    <x v="5"/>
    <n v="69"/>
    <n v="75"/>
    <x v="1713"/>
    <n v="2742.75"/>
    <n v="0.53"/>
    <x v="2"/>
    <x v="10"/>
    <x v="1"/>
    <n v="69"/>
    <n v="36.57"/>
    <n v="32.43"/>
    <x v="1"/>
  </r>
  <r>
    <x v="3"/>
    <n v="1128299"/>
    <x v="174"/>
    <x v="0"/>
    <x v="14"/>
    <s v="Portland"/>
    <x v="0"/>
    <n v="33"/>
    <n v="98"/>
    <x v="1462"/>
    <n v="1131.8999999999999"/>
    <n v="0.35"/>
    <x v="2"/>
    <x v="0"/>
    <x v="1"/>
    <n v="33"/>
    <n v="11.549999999999999"/>
    <n v="21.450000000000003"/>
    <x v="1"/>
  </r>
  <r>
    <x v="3"/>
    <n v="1128299"/>
    <x v="174"/>
    <x v="0"/>
    <x v="14"/>
    <s v="Portland"/>
    <x v="1"/>
    <n v="41"/>
    <n v="109"/>
    <x v="1714"/>
    <n v="1474.77"/>
    <n v="0.33"/>
    <x v="2"/>
    <x v="0"/>
    <x v="1"/>
    <n v="41"/>
    <n v="13.53"/>
    <n v="27.47"/>
    <x v="1"/>
  </r>
  <r>
    <x v="3"/>
    <n v="1128299"/>
    <x v="174"/>
    <x v="0"/>
    <x v="14"/>
    <s v="Portland"/>
    <x v="2"/>
    <n v="43"/>
    <n v="101"/>
    <x v="1480"/>
    <n v="1737.2"/>
    <n v="0.4"/>
    <x v="2"/>
    <x v="0"/>
    <x v="1"/>
    <n v="43"/>
    <n v="17.2"/>
    <n v="25.8"/>
    <x v="1"/>
  </r>
  <r>
    <x v="3"/>
    <n v="1128299"/>
    <x v="174"/>
    <x v="0"/>
    <x v="14"/>
    <s v="Portland"/>
    <x v="3"/>
    <n v="43"/>
    <n v="59"/>
    <x v="1715"/>
    <n v="989.43000000000006"/>
    <n v="0.39"/>
    <x v="2"/>
    <x v="0"/>
    <x v="1"/>
    <n v="43"/>
    <n v="16.77"/>
    <n v="26.23"/>
    <x v="1"/>
  </r>
  <r>
    <x v="5"/>
    <n v="1185732"/>
    <x v="188"/>
    <x v="2"/>
    <x v="15"/>
    <s v="Anchorage"/>
    <x v="5"/>
    <n v="52"/>
    <n v="84"/>
    <x v="1716"/>
    <n v="1790.8799999999999"/>
    <n v="0.41"/>
    <x v="2"/>
    <x v="0"/>
    <x v="1"/>
    <n v="52"/>
    <n v="21.32"/>
    <n v="30.68"/>
    <x v="1"/>
  </r>
  <r>
    <x v="5"/>
    <n v="1185732"/>
    <x v="696"/>
    <x v="2"/>
    <x v="15"/>
    <s v="Anchorage"/>
    <x v="0"/>
    <n v="51"/>
    <n v="173"/>
    <x v="1717"/>
    <n v="4146.8100000000004"/>
    <n v="0.47000000000000003"/>
    <x v="2"/>
    <x v="1"/>
    <x v="1"/>
    <n v="51"/>
    <n v="23.970000000000002"/>
    <n v="27.029999999999998"/>
    <x v="1"/>
  </r>
  <r>
    <x v="5"/>
    <n v="1185732"/>
    <x v="696"/>
    <x v="2"/>
    <x v="15"/>
    <s v="Anchorage"/>
    <x v="1"/>
    <n v="53"/>
    <n v="65"/>
    <x v="1718"/>
    <n v="1653.6000000000001"/>
    <n v="0.48000000000000004"/>
    <x v="2"/>
    <x v="1"/>
    <x v="1"/>
    <n v="53"/>
    <n v="25.44"/>
    <n v="27.56"/>
    <x v="1"/>
  </r>
  <r>
    <x v="5"/>
    <n v="1185732"/>
    <x v="696"/>
    <x v="2"/>
    <x v="15"/>
    <s v="Anchorage"/>
    <x v="2"/>
    <n v="43"/>
    <n v="77"/>
    <x v="996"/>
    <n v="1225.07"/>
    <n v="0.37"/>
    <x v="2"/>
    <x v="1"/>
    <x v="1"/>
    <n v="43"/>
    <n v="15.909999999999998"/>
    <n v="27.090000000000003"/>
    <x v="1"/>
  </r>
  <r>
    <x v="5"/>
    <n v="1185732"/>
    <x v="696"/>
    <x v="2"/>
    <x v="15"/>
    <s v="Anchorage"/>
    <x v="3"/>
    <n v="49"/>
    <n v="46"/>
    <x v="1719"/>
    <n v="879.06000000000006"/>
    <n v="0.39"/>
    <x v="2"/>
    <x v="1"/>
    <x v="1"/>
    <n v="49"/>
    <n v="19.110000000000003"/>
    <n v="29.89"/>
    <x v="1"/>
  </r>
  <r>
    <x v="5"/>
    <n v="1185732"/>
    <x v="696"/>
    <x v="2"/>
    <x v="15"/>
    <s v="Anchorage"/>
    <x v="4"/>
    <n v="60"/>
    <n v="75"/>
    <x v="1720"/>
    <n v="1710"/>
    <n v="0.38"/>
    <x v="2"/>
    <x v="1"/>
    <x v="1"/>
    <n v="60"/>
    <n v="22.8"/>
    <n v="37.200000000000003"/>
    <x v="1"/>
  </r>
  <r>
    <x v="5"/>
    <n v="1185732"/>
    <x v="696"/>
    <x v="2"/>
    <x v="15"/>
    <s v="Anchorage"/>
    <x v="5"/>
    <n v="52"/>
    <n v="102"/>
    <x v="1721"/>
    <n v="2333.7600000000002"/>
    <n v="0.44"/>
    <x v="2"/>
    <x v="1"/>
    <x v="1"/>
    <n v="52"/>
    <n v="22.880000000000003"/>
    <n v="29.119999999999997"/>
    <x v="1"/>
  </r>
  <r>
    <x v="5"/>
    <n v="1185732"/>
    <x v="225"/>
    <x v="2"/>
    <x v="15"/>
    <s v="Anchorage"/>
    <x v="0"/>
    <n v="53"/>
    <n v="153"/>
    <x v="1722"/>
    <n v="3973.4100000000003"/>
    <n v="0.49000000000000005"/>
    <x v="2"/>
    <x v="2"/>
    <x v="1"/>
    <n v="53"/>
    <n v="25.970000000000002"/>
    <n v="27.03"/>
    <x v="1"/>
  </r>
  <r>
    <x v="5"/>
    <n v="1185732"/>
    <x v="225"/>
    <x v="2"/>
    <x v="15"/>
    <s v="Anchorage"/>
    <x v="1"/>
    <n v="52"/>
    <n v="65"/>
    <x v="1306"/>
    <n v="1690"/>
    <n v="0.5"/>
    <x v="2"/>
    <x v="2"/>
    <x v="1"/>
    <n v="52"/>
    <n v="26"/>
    <n v="26"/>
    <x v="1"/>
  </r>
  <r>
    <x v="5"/>
    <n v="1185732"/>
    <x v="225"/>
    <x v="2"/>
    <x v="15"/>
    <s v="Anchorage"/>
    <x v="2"/>
    <n v="41"/>
    <n v="69"/>
    <x v="990"/>
    <n v="1046.73"/>
    <n v="0.37"/>
    <x v="2"/>
    <x v="2"/>
    <x v="1"/>
    <n v="41"/>
    <n v="15.17"/>
    <n v="25.83"/>
    <x v="1"/>
  </r>
  <r>
    <x v="5"/>
    <n v="1185732"/>
    <x v="225"/>
    <x v="2"/>
    <x v="15"/>
    <s v="Anchorage"/>
    <x v="3"/>
    <n v="49"/>
    <n v="36"/>
    <x v="1444"/>
    <n v="670.32"/>
    <n v="0.38"/>
    <x v="2"/>
    <x v="2"/>
    <x v="1"/>
    <n v="49"/>
    <n v="18.62"/>
    <n v="30.379999999999995"/>
    <x v="1"/>
  </r>
  <r>
    <x v="5"/>
    <n v="1185732"/>
    <x v="225"/>
    <x v="2"/>
    <x v="15"/>
    <s v="Anchorage"/>
    <x v="4"/>
    <n v="64"/>
    <n v="53"/>
    <x v="1723"/>
    <n v="1322.88"/>
    <n v="0.39"/>
    <x v="2"/>
    <x v="2"/>
    <x v="1"/>
    <n v="64"/>
    <n v="24.96"/>
    <n v="39.04"/>
    <x v="1"/>
  </r>
  <r>
    <x v="5"/>
    <n v="1185732"/>
    <x v="225"/>
    <x v="2"/>
    <x v="15"/>
    <s v="Anchorage"/>
    <x v="5"/>
    <n v="53"/>
    <n v="72"/>
    <x v="1724"/>
    <n v="1526.4"/>
    <n v="0.4"/>
    <x v="2"/>
    <x v="2"/>
    <x v="1"/>
    <n v="53"/>
    <n v="21.200000000000003"/>
    <n v="31.799999999999997"/>
    <x v="1"/>
  </r>
  <r>
    <x v="5"/>
    <n v="1185732"/>
    <x v="244"/>
    <x v="2"/>
    <x v="15"/>
    <s v="Anchorage"/>
    <x v="0"/>
    <n v="54"/>
    <n v="131"/>
    <x v="1725"/>
    <n v="3254.04"/>
    <n v="0.46"/>
    <x v="2"/>
    <x v="3"/>
    <x v="1"/>
    <n v="54"/>
    <n v="24.84"/>
    <n v="29.16"/>
    <x v="1"/>
  </r>
  <r>
    <x v="5"/>
    <n v="1185732"/>
    <x v="244"/>
    <x v="2"/>
    <x v="15"/>
    <s v="Anchorage"/>
    <x v="1"/>
    <n v="50"/>
    <n v="61"/>
    <x v="1726"/>
    <n v="1525"/>
    <n v="0.5"/>
    <x v="2"/>
    <x v="3"/>
    <x v="1"/>
    <n v="50"/>
    <n v="25"/>
    <n v="25"/>
    <x v="1"/>
  </r>
  <r>
    <x v="5"/>
    <n v="1185732"/>
    <x v="244"/>
    <x v="2"/>
    <x v="15"/>
    <s v="Anchorage"/>
    <x v="2"/>
    <n v="44"/>
    <n v="61"/>
    <x v="1727"/>
    <n v="1073.6000000000001"/>
    <n v="0.4"/>
    <x v="2"/>
    <x v="3"/>
    <x v="1"/>
    <n v="44"/>
    <n v="17.600000000000001"/>
    <n v="26.4"/>
    <x v="1"/>
  </r>
  <r>
    <x v="5"/>
    <n v="1185732"/>
    <x v="244"/>
    <x v="2"/>
    <x v="15"/>
    <s v="Anchorage"/>
    <x v="3"/>
    <n v="47"/>
    <n v="44"/>
    <x v="1132"/>
    <n v="765.16"/>
    <n v="0.37"/>
    <x v="2"/>
    <x v="3"/>
    <x v="1"/>
    <n v="47"/>
    <n v="17.39"/>
    <n v="29.610000000000003"/>
    <x v="1"/>
  </r>
  <r>
    <x v="5"/>
    <n v="1185732"/>
    <x v="244"/>
    <x v="2"/>
    <x v="15"/>
    <s v="Anchorage"/>
    <x v="4"/>
    <n v="56"/>
    <n v="41"/>
    <x v="1047"/>
    <n v="849.52"/>
    <n v="0.37"/>
    <x v="2"/>
    <x v="3"/>
    <x v="1"/>
    <n v="56"/>
    <n v="20.72"/>
    <n v="35.28"/>
    <x v="1"/>
  </r>
  <r>
    <x v="5"/>
    <n v="1185732"/>
    <x v="244"/>
    <x v="2"/>
    <x v="15"/>
    <s v="Anchorage"/>
    <x v="5"/>
    <n v="49"/>
    <n v="84"/>
    <x v="1728"/>
    <n v="1811.04"/>
    <n v="0.44"/>
    <x v="2"/>
    <x v="3"/>
    <x v="1"/>
    <n v="49"/>
    <n v="21.56"/>
    <n v="27.44"/>
    <x v="1"/>
  </r>
  <r>
    <x v="5"/>
    <n v="1185732"/>
    <x v="273"/>
    <x v="2"/>
    <x v="15"/>
    <s v="Anchorage"/>
    <x v="0"/>
    <n v="59"/>
    <n v="160"/>
    <x v="1729"/>
    <n v="4720"/>
    <n v="0.5"/>
    <x v="2"/>
    <x v="4"/>
    <x v="1"/>
    <n v="59"/>
    <n v="29.5"/>
    <n v="29.5"/>
    <x v="1"/>
  </r>
  <r>
    <x v="5"/>
    <n v="1185732"/>
    <x v="273"/>
    <x v="2"/>
    <x v="15"/>
    <s v="Anchorage"/>
    <x v="1"/>
    <n v="56"/>
    <n v="72"/>
    <x v="1012"/>
    <n v="1814.4000000000003"/>
    <n v="0.45000000000000007"/>
    <x v="2"/>
    <x v="4"/>
    <x v="1"/>
    <n v="56"/>
    <n v="25.200000000000003"/>
    <n v="30.799999999999994"/>
    <x v="1"/>
  </r>
  <r>
    <x v="5"/>
    <n v="1185732"/>
    <x v="273"/>
    <x v="2"/>
    <x v="15"/>
    <s v="Anchorage"/>
    <x v="2"/>
    <n v="53"/>
    <n v="84"/>
    <x v="1730"/>
    <n v="1780.8000000000002"/>
    <n v="0.4"/>
    <x v="2"/>
    <x v="4"/>
    <x v="1"/>
    <n v="53"/>
    <n v="21.200000000000003"/>
    <n v="31.799999999999997"/>
    <x v="1"/>
  </r>
  <r>
    <x v="5"/>
    <n v="1185732"/>
    <x v="273"/>
    <x v="2"/>
    <x v="15"/>
    <s v="Anchorage"/>
    <x v="3"/>
    <n v="51"/>
    <n v="63"/>
    <x v="1731"/>
    <n v="1220.94"/>
    <n v="0.38"/>
    <x v="2"/>
    <x v="4"/>
    <x v="1"/>
    <n v="51"/>
    <n v="19.380000000000003"/>
    <n v="31.619999999999997"/>
    <x v="1"/>
  </r>
  <r>
    <x v="5"/>
    <n v="1185732"/>
    <x v="273"/>
    <x v="2"/>
    <x v="15"/>
    <s v="Anchorage"/>
    <x v="4"/>
    <n v="62"/>
    <n v="69"/>
    <x v="1732"/>
    <n v="1625.64"/>
    <n v="0.38"/>
    <x v="2"/>
    <x v="4"/>
    <x v="1"/>
    <n v="62"/>
    <n v="23.560000000000002"/>
    <n v="38.44"/>
    <x v="1"/>
  </r>
  <r>
    <x v="5"/>
    <n v="1185732"/>
    <x v="273"/>
    <x v="2"/>
    <x v="15"/>
    <s v="Anchorage"/>
    <x v="5"/>
    <n v="67"/>
    <n v="100"/>
    <x v="1733"/>
    <n v="2747"/>
    <n v="0.41"/>
    <x v="2"/>
    <x v="4"/>
    <x v="1"/>
    <n v="67"/>
    <n v="27.47"/>
    <n v="39.53"/>
    <x v="1"/>
  </r>
  <r>
    <x v="5"/>
    <n v="1185732"/>
    <x v="306"/>
    <x v="2"/>
    <x v="15"/>
    <s v="Anchorage"/>
    <x v="0"/>
    <n v="59"/>
    <n v="189"/>
    <x v="973"/>
    <n v="5129.46"/>
    <n v="0.46"/>
    <x v="2"/>
    <x v="11"/>
    <x v="1"/>
    <n v="59"/>
    <n v="27.14"/>
    <n v="31.86"/>
    <x v="1"/>
  </r>
  <r>
    <x v="5"/>
    <n v="1185732"/>
    <x v="306"/>
    <x v="2"/>
    <x v="15"/>
    <s v="Anchorage"/>
    <x v="1"/>
    <n v="55"/>
    <n v="112"/>
    <x v="1043"/>
    <n v="3080"/>
    <n v="0.5"/>
    <x v="2"/>
    <x v="11"/>
    <x v="1"/>
    <n v="55"/>
    <n v="27.5"/>
    <n v="27.5"/>
    <x v="1"/>
  </r>
  <r>
    <x v="5"/>
    <n v="1185732"/>
    <x v="306"/>
    <x v="2"/>
    <x v="15"/>
    <s v="Anchorage"/>
    <x v="2"/>
    <n v="53"/>
    <n v="81"/>
    <x v="1436"/>
    <n v="1545.48"/>
    <n v="0.36"/>
    <x v="2"/>
    <x v="11"/>
    <x v="1"/>
    <n v="53"/>
    <n v="19.080000000000002"/>
    <n v="33.92"/>
    <x v="1"/>
  </r>
  <r>
    <x v="5"/>
    <n v="1185732"/>
    <x v="306"/>
    <x v="2"/>
    <x v="15"/>
    <s v="Anchorage"/>
    <x v="3"/>
    <n v="53"/>
    <n v="90"/>
    <x v="1734"/>
    <n v="1717.2"/>
    <n v="0.36"/>
    <x v="2"/>
    <x v="11"/>
    <x v="1"/>
    <n v="53"/>
    <n v="19.080000000000002"/>
    <n v="33.92"/>
    <x v="1"/>
  </r>
  <r>
    <x v="5"/>
    <n v="1185732"/>
    <x v="306"/>
    <x v="2"/>
    <x v="15"/>
    <s v="Anchorage"/>
    <x v="4"/>
    <n v="60"/>
    <n v="84"/>
    <x v="1735"/>
    <n v="1814.3999999999999"/>
    <n v="0.36"/>
    <x v="2"/>
    <x v="11"/>
    <x v="1"/>
    <n v="60"/>
    <n v="21.599999999999998"/>
    <n v="38.400000000000006"/>
    <x v="1"/>
  </r>
  <r>
    <x v="5"/>
    <n v="1185732"/>
    <x v="306"/>
    <x v="2"/>
    <x v="15"/>
    <s v="Anchorage"/>
    <x v="5"/>
    <n v="67"/>
    <n v="126"/>
    <x v="1736"/>
    <n v="3545.64"/>
    <n v="0.42"/>
    <x v="2"/>
    <x v="11"/>
    <x v="1"/>
    <n v="67"/>
    <n v="28.14"/>
    <n v="38.860000000000007"/>
    <x v="1"/>
  </r>
  <r>
    <x v="5"/>
    <n v="1185732"/>
    <x v="334"/>
    <x v="2"/>
    <x v="15"/>
    <s v="Anchorage"/>
    <x v="0"/>
    <n v="63"/>
    <n v="182"/>
    <x v="1737"/>
    <n v="5274.3600000000006"/>
    <n v="0.46"/>
    <x v="2"/>
    <x v="5"/>
    <x v="1"/>
    <n v="63"/>
    <n v="28.980000000000004"/>
    <n v="34.019999999999996"/>
    <x v="1"/>
  </r>
  <r>
    <x v="5"/>
    <n v="1185732"/>
    <x v="334"/>
    <x v="2"/>
    <x v="15"/>
    <s v="Anchorage"/>
    <x v="1"/>
    <n v="59"/>
    <n v="111"/>
    <x v="1738"/>
    <n v="3078.03"/>
    <n v="0.47000000000000003"/>
    <x v="2"/>
    <x v="5"/>
    <x v="1"/>
    <n v="59"/>
    <n v="27.73"/>
    <n v="31.27"/>
    <x v="1"/>
  </r>
  <r>
    <x v="5"/>
    <n v="1185732"/>
    <x v="334"/>
    <x v="2"/>
    <x v="15"/>
    <s v="Anchorage"/>
    <x v="2"/>
    <n v="53"/>
    <n v="102"/>
    <x v="1739"/>
    <n v="1946.1599999999999"/>
    <n v="0.36"/>
    <x v="2"/>
    <x v="5"/>
    <x v="1"/>
    <n v="53"/>
    <n v="19.079999999999998"/>
    <n v="33.92"/>
    <x v="1"/>
  </r>
  <r>
    <x v="5"/>
    <n v="1185732"/>
    <x v="334"/>
    <x v="2"/>
    <x v="15"/>
    <s v="Anchorage"/>
    <x v="3"/>
    <n v="51"/>
    <n v="75"/>
    <x v="1740"/>
    <n v="1453.5"/>
    <n v="0.38"/>
    <x v="2"/>
    <x v="5"/>
    <x v="1"/>
    <n v="51"/>
    <n v="19.38"/>
    <n v="31.62"/>
    <x v="1"/>
  </r>
  <r>
    <x v="5"/>
    <n v="1185732"/>
    <x v="334"/>
    <x v="2"/>
    <x v="15"/>
    <s v="Anchorage"/>
    <x v="4"/>
    <n v="61"/>
    <n v="91"/>
    <x v="1741"/>
    <n v="2164.89"/>
    <n v="0.39"/>
    <x v="2"/>
    <x v="5"/>
    <x v="1"/>
    <n v="61"/>
    <n v="23.79"/>
    <n v="37.21"/>
    <x v="1"/>
  </r>
  <r>
    <x v="5"/>
    <n v="1185732"/>
    <x v="334"/>
    <x v="2"/>
    <x v="15"/>
    <s v="Anchorage"/>
    <x v="5"/>
    <n v="67"/>
    <n v="130"/>
    <x v="1742"/>
    <n v="3919.4999999999995"/>
    <n v="0.44999999999999996"/>
    <x v="2"/>
    <x v="5"/>
    <x v="1"/>
    <n v="67"/>
    <n v="30.149999999999995"/>
    <n v="36.85"/>
    <x v="1"/>
  </r>
  <r>
    <x v="5"/>
    <n v="1185732"/>
    <x v="366"/>
    <x v="2"/>
    <x v="15"/>
    <s v="Anchorage"/>
    <x v="0"/>
    <n v="59"/>
    <n v="163"/>
    <x v="1743"/>
    <n v="4327.6500000000005"/>
    <n v="0.45000000000000007"/>
    <x v="2"/>
    <x v="6"/>
    <x v="1"/>
    <n v="59"/>
    <n v="26.550000000000004"/>
    <n v="32.449999999999996"/>
    <x v="1"/>
  </r>
  <r>
    <x v="5"/>
    <n v="1185732"/>
    <x v="366"/>
    <x v="2"/>
    <x v="15"/>
    <s v="Anchorage"/>
    <x v="1"/>
    <n v="56"/>
    <n v="106"/>
    <x v="1744"/>
    <n v="2671.2000000000003"/>
    <n v="0.45000000000000007"/>
    <x v="2"/>
    <x v="6"/>
    <x v="1"/>
    <n v="56"/>
    <n v="25.200000000000003"/>
    <n v="30.799999999999997"/>
    <x v="1"/>
  </r>
  <r>
    <x v="5"/>
    <n v="1185732"/>
    <x v="366"/>
    <x v="2"/>
    <x v="15"/>
    <s v="Anchorage"/>
    <x v="2"/>
    <n v="54"/>
    <n v="102"/>
    <x v="1745"/>
    <n v="1982.8799999999999"/>
    <n v="0.36"/>
    <x v="2"/>
    <x v="6"/>
    <x v="1"/>
    <n v="54"/>
    <n v="19.439999999999998"/>
    <n v="34.56"/>
    <x v="1"/>
  </r>
  <r>
    <x v="5"/>
    <n v="1185732"/>
    <x v="366"/>
    <x v="2"/>
    <x v="15"/>
    <s v="Anchorage"/>
    <x v="3"/>
    <n v="53"/>
    <n v="68"/>
    <x v="1746"/>
    <n v="1441.6000000000001"/>
    <n v="0.4"/>
    <x v="2"/>
    <x v="6"/>
    <x v="1"/>
    <n v="53"/>
    <n v="21.200000000000003"/>
    <n v="31.799999999999994"/>
    <x v="1"/>
  </r>
  <r>
    <x v="5"/>
    <n v="1185732"/>
    <x v="366"/>
    <x v="2"/>
    <x v="15"/>
    <s v="Anchorage"/>
    <x v="4"/>
    <n v="62"/>
    <n v="65"/>
    <x v="1747"/>
    <n v="1531.4"/>
    <n v="0.38"/>
    <x v="2"/>
    <x v="6"/>
    <x v="1"/>
    <n v="62"/>
    <n v="23.560000000000002"/>
    <n v="38.44"/>
    <x v="1"/>
  </r>
  <r>
    <x v="5"/>
    <n v="1185732"/>
    <x v="366"/>
    <x v="2"/>
    <x v="15"/>
    <s v="Anchorage"/>
    <x v="5"/>
    <n v="67"/>
    <n v="104"/>
    <x v="1748"/>
    <n v="2926.56"/>
    <n v="0.42"/>
    <x v="2"/>
    <x v="6"/>
    <x v="1"/>
    <n v="67"/>
    <n v="28.14"/>
    <n v="38.86"/>
    <x v="1"/>
  </r>
  <r>
    <x v="5"/>
    <n v="1185732"/>
    <x v="396"/>
    <x v="2"/>
    <x v="15"/>
    <s v="Anchorage"/>
    <x v="0"/>
    <n v="64"/>
    <n v="131"/>
    <x v="1749"/>
    <n v="4024.32"/>
    <n v="0.48000000000000004"/>
    <x v="2"/>
    <x v="7"/>
    <x v="1"/>
    <n v="64"/>
    <n v="30.720000000000002"/>
    <n v="33.28"/>
    <x v="1"/>
  </r>
  <r>
    <x v="5"/>
    <n v="1185732"/>
    <x v="396"/>
    <x v="2"/>
    <x v="15"/>
    <s v="Anchorage"/>
    <x v="1"/>
    <n v="55"/>
    <n v="91"/>
    <x v="1750"/>
    <n v="2402.4"/>
    <n v="0.48000000000000004"/>
    <x v="2"/>
    <x v="7"/>
    <x v="1"/>
    <n v="55"/>
    <n v="26.400000000000002"/>
    <n v="28.599999999999998"/>
    <x v="1"/>
  </r>
  <r>
    <x v="5"/>
    <n v="1185732"/>
    <x v="396"/>
    <x v="2"/>
    <x v="15"/>
    <s v="Anchorage"/>
    <x v="2"/>
    <n v="50"/>
    <n v="59"/>
    <x v="1751"/>
    <n v="1121"/>
    <n v="0.38"/>
    <x v="2"/>
    <x v="7"/>
    <x v="1"/>
    <n v="50"/>
    <n v="19"/>
    <n v="31"/>
    <x v="1"/>
  </r>
  <r>
    <x v="5"/>
    <n v="1185732"/>
    <x v="396"/>
    <x v="2"/>
    <x v="15"/>
    <s v="Anchorage"/>
    <x v="3"/>
    <n v="50"/>
    <n v="56"/>
    <x v="1752"/>
    <n v="1092"/>
    <n v="0.39"/>
    <x v="2"/>
    <x v="7"/>
    <x v="1"/>
    <n v="50"/>
    <n v="19.5"/>
    <n v="30.5"/>
    <x v="1"/>
  </r>
  <r>
    <x v="5"/>
    <n v="1185732"/>
    <x v="396"/>
    <x v="2"/>
    <x v="15"/>
    <s v="Anchorage"/>
    <x v="4"/>
    <n v="62"/>
    <n v="60"/>
    <x v="1753"/>
    <n v="1488"/>
    <n v="0.4"/>
    <x v="2"/>
    <x v="7"/>
    <x v="1"/>
    <n v="62"/>
    <n v="24.8"/>
    <n v="37.200000000000003"/>
    <x v="1"/>
  </r>
  <r>
    <x v="5"/>
    <n v="1185732"/>
    <x v="396"/>
    <x v="2"/>
    <x v="15"/>
    <s v="Anchorage"/>
    <x v="5"/>
    <n v="64"/>
    <n v="84"/>
    <x v="1251"/>
    <n v="2204.16"/>
    <n v="0.41"/>
    <x v="2"/>
    <x v="7"/>
    <x v="1"/>
    <n v="64"/>
    <n v="26.24"/>
    <n v="37.760000000000005"/>
    <x v="1"/>
  </r>
  <r>
    <x v="5"/>
    <n v="1185732"/>
    <x v="428"/>
    <x v="2"/>
    <x v="15"/>
    <s v="Anchorage"/>
    <x v="0"/>
    <n v="68"/>
    <n v="113"/>
    <x v="1754"/>
    <n v="3611.48"/>
    <n v="0.47000000000000003"/>
    <x v="2"/>
    <x v="8"/>
    <x v="1"/>
    <n v="68"/>
    <n v="31.96"/>
    <n v="36.04"/>
    <x v="1"/>
  </r>
  <r>
    <x v="5"/>
    <n v="1185732"/>
    <x v="428"/>
    <x v="2"/>
    <x v="15"/>
    <s v="Anchorage"/>
    <x v="1"/>
    <n v="60"/>
    <n v="77"/>
    <x v="1506"/>
    <n v="2217.6000000000004"/>
    <n v="0.48000000000000004"/>
    <x v="2"/>
    <x v="8"/>
    <x v="1"/>
    <n v="60"/>
    <n v="28.800000000000004"/>
    <n v="31.199999999999996"/>
    <x v="1"/>
  </r>
  <r>
    <x v="5"/>
    <n v="1185732"/>
    <x v="428"/>
    <x v="2"/>
    <x v="15"/>
    <s v="Anchorage"/>
    <x v="2"/>
    <n v="59"/>
    <n v="46"/>
    <x v="1755"/>
    <n v="1085.6000000000001"/>
    <n v="0.4"/>
    <x v="2"/>
    <x v="8"/>
    <x v="1"/>
    <n v="59"/>
    <n v="23.6"/>
    <n v="35.4"/>
    <x v="1"/>
  </r>
  <r>
    <x v="5"/>
    <n v="1185732"/>
    <x v="428"/>
    <x v="2"/>
    <x v="15"/>
    <s v="Anchorage"/>
    <x v="3"/>
    <n v="59"/>
    <n v="42"/>
    <x v="1756"/>
    <n v="892.07999999999993"/>
    <n v="0.36"/>
    <x v="2"/>
    <x v="8"/>
    <x v="1"/>
    <n v="59"/>
    <n v="21.24"/>
    <n v="37.760000000000005"/>
    <x v="1"/>
  </r>
  <r>
    <x v="5"/>
    <n v="1185732"/>
    <x v="428"/>
    <x v="2"/>
    <x v="15"/>
    <s v="Anchorage"/>
    <x v="4"/>
    <n v="71"/>
    <n v="44"/>
    <x v="1757"/>
    <n v="1093.3999999999999"/>
    <n v="0.35"/>
    <x v="2"/>
    <x v="8"/>
    <x v="1"/>
    <n v="71"/>
    <n v="24.849999999999998"/>
    <n v="46.150000000000006"/>
    <x v="1"/>
  </r>
  <r>
    <x v="5"/>
    <n v="1185732"/>
    <x v="428"/>
    <x v="2"/>
    <x v="15"/>
    <s v="Anchorage"/>
    <x v="5"/>
    <n v="73"/>
    <n v="83"/>
    <x v="1758"/>
    <n v="2423.6"/>
    <n v="0.4"/>
    <x v="2"/>
    <x v="8"/>
    <x v="1"/>
    <n v="73"/>
    <n v="29.2"/>
    <n v="43.800000000000004"/>
    <x v="1"/>
  </r>
  <r>
    <x v="5"/>
    <n v="1185732"/>
    <x v="458"/>
    <x v="2"/>
    <x v="15"/>
    <s v="Anchorage"/>
    <x v="0"/>
    <n v="68"/>
    <n v="123"/>
    <x v="1759"/>
    <n v="4014.7200000000003"/>
    <n v="0.48000000000000004"/>
    <x v="2"/>
    <x v="9"/>
    <x v="1"/>
    <n v="68"/>
    <n v="32.64"/>
    <n v="35.36"/>
    <x v="1"/>
  </r>
  <r>
    <x v="5"/>
    <n v="1185732"/>
    <x v="458"/>
    <x v="2"/>
    <x v="15"/>
    <s v="Anchorage"/>
    <x v="1"/>
    <n v="59"/>
    <n v="81"/>
    <x v="1210"/>
    <n v="2198.34"/>
    <n v="0.46"/>
    <x v="2"/>
    <x v="9"/>
    <x v="1"/>
    <n v="59"/>
    <n v="27.14"/>
    <n v="31.86"/>
    <x v="1"/>
  </r>
  <r>
    <x v="5"/>
    <n v="1185732"/>
    <x v="458"/>
    <x v="2"/>
    <x v="15"/>
    <s v="Anchorage"/>
    <x v="2"/>
    <n v="59"/>
    <n v="93"/>
    <x v="1760"/>
    <n v="2139.9300000000003"/>
    <n v="0.39"/>
    <x v="2"/>
    <x v="9"/>
    <x v="1"/>
    <n v="59"/>
    <n v="23.01"/>
    <n v="35.989999999999995"/>
    <x v="1"/>
  </r>
  <r>
    <x v="5"/>
    <n v="1185732"/>
    <x v="458"/>
    <x v="2"/>
    <x v="15"/>
    <s v="Anchorage"/>
    <x v="3"/>
    <n v="62"/>
    <n v="90"/>
    <x v="1761"/>
    <n v="2120.4"/>
    <n v="0.38"/>
    <x v="2"/>
    <x v="9"/>
    <x v="1"/>
    <n v="62"/>
    <n v="23.560000000000002"/>
    <n v="38.44"/>
    <x v="1"/>
  </r>
  <r>
    <x v="5"/>
    <n v="1185732"/>
    <x v="458"/>
    <x v="2"/>
    <x v="15"/>
    <s v="Anchorage"/>
    <x v="4"/>
    <n v="69"/>
    <n v="83"/>
    <x v="1762"/>
    <n v="2004.4499999999998"/>
    <n v="0.35"/>
    <x v="2"/>
    <x v="9"/>
    <x v="1"/>
    <n v="69"/>
    <n v="24.15"/>
    <n v="44.85"/>
    <x v="1"/>
  </r>
  <r>
    <x v="5"/>
    <n v="1185732"/>
    <x v="458"/>
    <x v="2"/>
    <x v="15"/>
    <s v="Anchorage"/>
    <x v="5"/>
    <n v="74"/>
    <n v="101"/>
    <x v="1763"/>
    <n v="3139.08"/>
    <n v="0.42"/>
    <x v="2"/>
    <x v="9"/>
    <x v="1"/>
    <n v="74"/>
    <n v="31.08"/>
    <n v="42.92"/>
    <x v="1"/>
  </r>
  <r>
    <x v="5"/>
    <n v="1185732"/>
    <x v="487"/>
    <x v="2"/>
    <x v="15"/>
    <s v="Anchorage"/>
    <x v="0"/>
    <n v="69"/>
    <n v="174"/>
    <x v="740"/>
    <n v="5642.8200000000006"/>
    <n v="0.47000000000000003"/>
    <x v="2"/>
    <x v="10"/>
    <x v="1"/>
    <n v="69"/>
    <n v="32.430000000000007"/>
    <n v="36.569999999999993"/>
    <x v="1"/>
  </r>
  <r>
    <x v="5"/>
    <n v="1185732"/>
    <x v="487"/>
    <x v="2"/>
    <x v="15"/>
    <s v="Anchorage"/>
    <x v="1"/>
    <n v="60"/>
    <n v="112"/>
    <x v="1764"/>
    <n v="3158.4"/>
    <n v="0.47000000000000003"/>
    <x v="2"/>
    <x v="10"/>
    <x v="1"/>
    <n v="60"/>
    <n v="28.2"/>
    <n v="31.8"/>
    <x v="1"/>
  </r>
  <r>
    <x v="0"/>
    <n v="1128299"/>
    <x v="174"/>
    <x v="2"/>
    <x v="15"/>
    <s v="Anchorage"/>
    <x v="0"/>
    <n v="33"/>
    <n v="109"/>
    <x v="1765"/>
    <n v="1366.8600000000001"/>
    <n v="0.38"/>
    <x v="2"/>
    <x v="0"/>
    <x v="1"/>
    <n v="33"/>
    <n v="12.540000000000001"/>
    <n v="20.459999999999997"/>
    <x v="1"/>
  </r>
  <r>
    <x v="0"/>
    <n v="1128299"/>
    <x v="174"/>
    <x v="2"/>
    <x v="15"/>
    <s v="Anchorage"/>
    <x v="1"/>
    <n v="43"/>
    <n v="109"/>
    <x v="1766"/>
    <n v="1546.71"/>
    <n v="0.33"/>
    <x v="2"/>
    <x v="0"/>
    <x v="1"/>
    <n v="43"/>
    <n v="14.19"/>
    <n v="28.81"/>
    <x v="1"/>
  </r>
  <r>
    <x v="0"/>
    <n v="1128299"/>
    <x v="174"/>
    <x v="2"/>
    <x v="15"/>
    <s v="Anchorage"/>
    <x v="2"/>
    <n v="41"/>
    <n v="113"/>
    <x v="1767"/>
    <n v="1667.8799999999999"/>
    <n v="0.36"/>
    <x v="2"/>
    <x v="0"/>
    <x v="1"/>
    <n v="41"/>
    <n v="14.76"/>
    <n v="26.24"/>
    <x v="1"/>
  </r>
  <r>
    <x v="0"/>
    <n v="1128299"/>
    <x v="174"/>
    <x v="2"/>
    <x v="15"/>
    <s v="Anchorage"/>
    <x v="3"/>
    <n v="43"/>
    <n v="56"/>
    <x v="1768"/>
    <n v="842.8"/>
    <n v="0.35"/>
    <x v="2"/>
    <x v="0"/>
    <x v="1"/>
    <n v="43"/>
    <n v="15.049999999999999"/>
    <n v="27.95"/>
    <x v="1"/>
  </r>
  <r>
    <x v="0"/>
    <n v="1128299"/>
    <x v="174"/>
    <x v="2"/>
    <x v="15"/>
    <s v="Anchorage"/>
    <x v="4"/>
    <n v="46"/>
    <n v="46"/>
    <x v="1769"/>
    <n v="634.79999999999995"/>
    <n v="0.3"/>
    <x v="2"/>
    <x v="0"/>
    <x v="1"/>
    <n v="46"/>
    <n v="13.799999999999999"/>
    <n v="32.200000000000003"/>
    <x v="1"/>
  </r>
  <r>
    <x v="0"/>
    <n v="1128299"/>
    <x v="174"/>
    <x v="2"/>
    <x v="15"/>
    <s v="Anchorage"/>
    <x v="5"/>
    <n v="42"/>
    <n v="123"/>
    <x v="1469"/>
    <n v="2789.6400000000003"/>
    <n v="0.54"/>
    <x v="2"/>
    <x v="0"/>
    <x v="1"/>
    <n v="42"/>
    <n v="22.680000000000003"/>
    <n v="19.319999999999997"/>
    <x v="1"/>
  </r>
  <r>
    <x v="0"/>
    <n v="1128299"/>
    <x v="205"/>
    <x v="2"/>
    <x v="15"/>
    <s v="Anchorage"/>
    <x v="0"/>
    <n v="33"/>
    <n v="143"/>
    <x v="1770"/>
    <n v="1698.84"/>
    <n v="0.36"/>
    <x v="2"/>
    <x v="1"/>
    <x v="1"/>
    <n v="33"/>
    <n v="11.879999999999999"/>
    <n v="21.119999999999997"/>
    <x v="1"/>
  </r>
  <r>
    <x v="0"/>
    <n v="1128299"/>
    <x v="205"/>
    <x v="2"/>
    <x v="15"/>
    <s v="Anchorage"/>
    <x v="1"/>
    <n v="42"/>
    <n v="98"/>
    <x v="1728"/>
    <n v="1317.1200000000001"/>
    <n v="0.32"/>
    <x v="2"/>
    <x v="1"/>
    <x v="1"/>
    <n v="42"/>
    <n v="13.440000000000001"/>
    <n v="28.560000000000002"/>
    <x v="1"/>
  </r>
  <r>
    <x v="0"/>
    <n v="1128299"/>
    <x v="205"/>
    <x v="2"/>
    <x v="15"/>
    <s v="Anchorage"/>
    <x v="2"/>
    <n v="44"/>
    <n v="94"/>
    <x v="1771"/>
    <n v="1488.96"/>
    <n v="0.36"/>
    <x v="2"/>
    <x v="1"/>
    <x v="1"/>
    <n v="44"/>
    <n v="15.84"/>
    <n v="28.16"/>
    <x v="1"/>
  </r>
  <r>
    <x v="0"/>
    <n v="1128299"/>
    <x v="205"/>
    <x v="2"/>
    <x v="16"/>
    <s v="Honolulu"/>
    <x v="3"/>
    <n v="41"/>
    <n v="56"/>
    <x v="1047"/>
    <n v="895.44"/>
    <n v="0.39"/>
    <x v="2"/>
    <x v="1"/>
    <x v="1"/>
    <n v="41"/>
    <n v="15.99"/>
    <n v="25.009999999999998"/>
    <x v="1"/>
  </r>
  <r>
    <x v="0"/>
    <n v="1128299"/>
    <x v="205"/>
    <x v="2"/>
    <x v="16"/>
    <s v="Honolulu"/>
    <x v="4"/>
    <n v="47"/>
    <n v="38"/>
    <x v="1016"/>
    <n v="535.79999999999995"/>
    <n v="0.3"/>
    <x v="2"/>
    <x v="1"/>
    <x v="1"/>
    <n v="47"/>
    <n v="14.1"/>
    <n v="32.9"/>
    <x v="1"/>
  </r>
  <r>
    <x v="0"/>
    <n v="1128299"/>
    <x v="205"/>
    <x v="2"/>
    <x v="16"/>
    <s v="Honolulu"/>
    <x v="5"/>
    <n v="44"/>
    <n v="102"/>
    <x v="1772"/>
    <n v="2468.4"/>
    <n v="0.55000000000000004"/>
    <x v="2"/>
    <x v="1"/>
    <x v="1"/>
    <n v="44"/>
    <n v="24.2"/>
    <n v="19.8"/>
    <x v="1"/>
  </r>
  <r>
    <x v="0"/>
    <n v="1128299"/>
    <x v="214"/>
    <x v="2"/>
    <x v="16"/>
    <s v="Honolulu"/>
    <x v="0"/>
    <n v="44"/>
    <n v="135"/>
    <x v="1773"/>
    <n v="2376"/>
    <n v="0.4"/>
    <x v="2"/>
    <x v="2"/>
    <x v="1"/>
    <n v="44"/>
    <n v="17.600000000000001"/>
    <n v="26.4"/>
    <x v="1"/>
  </r>
  <r>
    <x v="0"/>
    <n v="1128299"/>
    <x v="214"/>
    <x v="2"/>
    <x v="16"/>
    <s v="Honolulu"/>
    <x v="1"/>
    <n v="54"/>
    <n v="91"/>
    <x v="1502"/>
    <n v="1523.34"/>
    <n v="0.31"/>
    <x v="2"/>
    <x v="2"/>
    <x v="1"/>
    <n v="54"/>
    <n v="16.739999999999998"/>
    <n v="37.26"/>
    <x v="1"/>
  </r>
  <r>
    <x v="0"/>
    <n v="1128299"/>
    <x v="214"/>
    <x v="2"/>
    <x v="16"/>
    <s v="Honolulu"/>
    <x v="2"/>
    <n v="57"/>
    <n v="101"/>
    <x v="1774"/>
    <n v="2245.23"/>
    <n v="0.39"/>
    <x v="2"/>
    <x v="2"/>
    <x v="1"/>
    <n v="57"/>
    <n v="22.23"/>
    <n v="34.770000000000003"/>
    <x v="1"/>
  </r>
  <r>
    <x v="0"/>
    <n v="1128299"/>
    <x v="214"/>
    <x v="2"/>
    <x v="16"/>
    <s v="Honolulu"/>
    <x v="3"/>
    <n v="52"/>
    <n v="69"/>
    <x v="1775"/>
    <n v="1291.68"/>
    <n v="0.36"/>
    <x v="2"/>
    <x v="2"/>
    <x v="1"/>
    <n v="52"/>
    <n v="18.720000000000002"/>
    <n v="33.279999999999994"/>
    <x v="1"/>
  </r>
  <r>
    <x v="0"/>
    <n v="1128299"/>
    <x v="214"/>
    <x v="2"/>
    <x v="16"/>
    <s v="Honolulu"/>
    <x v="4"/>
    <n v="55"/>
    <n v="36"/>
    <x v="1776"/>
    <n v="514.80000000000007"/>
    <n v="0.26"/>
    <x v="2"/>
    <x v="2"/>
    <x v="1"/>
    <n v="55"/>
    <n v="14.300000000000002"/>
    <n v="40.699999999999996"/>
    <x v="1"/>
  </r>
  <r>
    <x v="0"/>
    <n v="1128299"/>
    <x v="214"/>
    <x v="2"/>
    <x v="16"/>
    <s v="Honolulu"/>
    <x v="5"/>
    <n v="50"/>
    <n v="85"/>
    <x v="1777"/>
    <n v="2337.5"/>
    <n v="0.55000000000000004"/>
    <x v="2"/>
    <x v="2"/>
    <x v="1"/>
    <n v="50"/>
    <n v="27.5"/>
    <n v="22.5"/>
    <x v="1"/>
  </r>
  <r>
    <x v="0"/>
    <n v="1128299"/>
    <x v="233"/>
    <x v="2"/>
    <x v="16"/>
    <s v="Honolulu"/>
    <x v="0"/>
    <n v="59"/>
    <n v="130"/>
    <x v="1778"/>
    <n v="2761.2"/>
    <n v="0.36"/>
    <x v="2"/>
    <x v="3"/>
    <x v="1"/>
    <n v="59"/>
    <n v="21.24"/>
    <n v="37.76"/>
    <x v="1"/>
  </r>
  <r>
    <x v="0"/>
    <n v="1128299"/>
    <x v="233"/>
    <x v="2"/>
    <x v="16"/>
    <s v="Honolulu"/>
    <x v="1"/>
    <n v="61"/>
    <n v="81"/>
    <x v="1779"/>
    <n v="1729.35"/>
    <n v="0.35"/>
    <x v="2"/>
    <x v="3"/>
    <x v="1"/>
    <n v="61"/>
    <n v="21.349999999999998"/>
    <n v="39.65"/>
    <x v="1"/>
  </r>
  <r>
    <x v="0"/>
    <n v="1128299"/>
    <x v="233"/>
    <x v="2"/>
    <x v="16"/>
    <s v="Honolulu"/>
    <x v="2"/>
    <n v="60"/>
    <n v="91"/>
    <x v="1780"/>
    <n v="2074.8000000000002"/>
    <n v="0.38"/>
    <x v="2"/>
    <x v="3"/>
    <x v="1"/>
    <n v="60"/>
    <n v="22.8"/>
    <n v="37.199999999999996"/>
    <x v="1"/>
  </r>
  <r>
    <x v="0"/>
    <n v="1128299"/>
    <x v="233"/>
    <x v="2"/>
    <x v="16"/>
    <s v="Honolulu"/>
    <x v="3"/>
    <n v="48"/>
    <n v="73"/>
    <x v="1781"/>
    <n v="1226.3999999999999"/>
    <n v="0.35"/>
    <x v="2"/>
    <x v="3"/>
    <x v="1"/>
    <n v="48"/>
    <n v="16.799999999999997"/>
    <n v="31.200000000000006"/>
    <x v="1"/>
  </r>
  <r>
    <x v="0"/>
    <n v="1128299"/>
    <x v="233"/>
    <x v="2"/>
    <x v="16"/>
    <s v="Honolulu"/>
    <x v="4"/>
    <n v="52"/>
    <n v="42"/>
    <x v="1140"/>
    <n v="589.68000000000006"/>
    <n v="0.27"/>
    <x v="2"/>
    <x v="3"/>
    <x v="1"/>
    <n v="52"/>
    <n v="14.040000000000001"/>
    <n v="37.96"/>
    <x v="1"/>
  </r>
  <r>
    <x v="0"/>
    <n v="1128299"/>
    <x v="233"/>
    <x v="2"/>
    <x v="16"/>
    <s v="Honolulu"/>
    <x v="5"/>
    <n v="66"/>
    <n v="94"/>
    <x v="1782"/>
    <n v="3102"/>
    <n v="0.5"/>
    <x v="2"/>
    <x v="3"/>
    <x v="1"/>
    <n v="66"/>
    <n v="33"/>
    <n v="33"/>
    <x v="1"/>
  </r>
  <r>
    <x v="0"/>
    <n v="1128299"/>
    <x v="264"/>
    <x v="2"/>
    <x v="16"/>
    <s v="Honolulu"/>
    <x v="0"/>
    <n v="51"/>
    <n v="158"/>
    <x v="1783"/>
    <n v="2981.46"/>
    <n v="0.37"/>
    <x v="2"/>
    <x v="4"/>
    <x v="1"/>
    <n v="51"/>
    <n v="18.87"/>
    <n v="32.130000000000003"/>
    <x v="1"/>
  </r>
  <r>
    <x v="0"/>
    <n v="1128299"/>
    <x v="264"/>
    <x v="2"/>
    <x v="16"/>
    <s v="Honolulu"/>
    <x v="1"/>
    <n v="58"/>
    <n v="98"/>
    <x v="1343"/>
    <n v="1875.72"/>
    <n v="0.33"/>
    <x v="2"/>
    <x v="4"/>
    <x v="1"/>
    <n v="58"/>
    <n v="19.14"/>
    <n v="38.86"/>
    <x v="1"/>
  </r>
  <r>
    <x v="0"/>
    <n v="1128299"/>
    <x v="264"/>
    <x v="2"/>
    <x v="16"/>
    <s v="Honolulu"/>
    <x v="2"/>
    <n v="56"/>
    <n v="98"/>
    <x v="1054"/>
    <n v="2195.2000000000003"/>
    <n v="0.4"/>
    <x v="2"/>
    <x v="4"/>
    <x v="1"/>
    <n v="56"/>
    <n v="22.400000000000002"/>
    <n v="33.599999999999994"/>
    <x v="1"/>
  </r>
  <r>
    <x v="0"/>
    <n v="1128299"/>
    <x v="264"/>
    <x v="2"/>
    <x v="16"/>
    <s v="Honolulu"/>
    <x v="3"/>
    <n v="52"/>
    <n v="80"/>
    <x v="1784"/>
    <n v="1664"/>
    <n v="0.4"/>
    <x v="2"/>
    <x v="4"/>
    <x v="1"/>
    <n v="52"/>
    <n v="20.8"/>
    <n v="31.2"/>
    <x v="1"/>
  </r>
  <r>
    <x v="0"/>
    <n v="1128299"/>
    <x v="264"/>
    <x v="2"/>
    <x v="16"/>
    <s v="Honolulu"/>
    <x v="4"/>
    <n v="55"/>
    <n v="46"/>
    <x v="1785"/>
    <n v="708.40000000000009"/>
    <n v="0.28000000000000003"/>
    <x v="2"/>
    <x v="4"/>
    <x v="1"/>
    <n v="55"/>
    <n v="15.400000000000002"/>
    <n v="39.6"/>
    <x v="1"/>
  </r>
  <r>
    <x v="0"/>
    <n v="1128299"/>
    <x v="264"/>
    <x v="2"/>
    <x v="16"/>
    <s v="Honolulu"/>
    <x v="5"/>
    <n v="69"/>
    <n v="143"/>
    <x v="1786"/>
    <n v="5426.85"/>
    <n v="0.55000000000000004"/>
    <x v="2"/>
    <x v="4"/>
    <x v="1"/>
    <n v="69"/>
    <n v="37.950000000000003"/>
    <n v="31.049999999999997"/>
    <x v="1"/>
  </r>
  <r>
    <x v="0"/>
    <n v="1128299"/>
    <x v="294"/>
    <x v="2"/>
    <x v="16"/>
    <s v="Honolulu"/>
    <x v="0"/>
    <n v="67"/>
    <n v="210"/>
    <x v="1787"/>
    <n v="5628"/>
    <n v="0.4"/>
    <x v="2"/>
    <x v="11"/>
    <x v="1"/>
    <n v="67"/>
    <n v="26.8"/>
    <n v="40.200000000000003"/>
    <x v="1"/>
  </r>
  <r>
    <x v="0"/>
    <n v="1128299"/>
    <x v="294"/>
    <x v="2"/>
    <x v="16"/>
    <s v="Honolulu"/>
    <x v="1"/>
    <n v="72"/>
    <n v="156"/>
    <x v="1788"/>
    <n v="3481.92"/>
    <n v="0.31"/>
    <x v="2"/>
    <x v="11"/>
    <x v="1"/>
    <n v="72"/>
    <n v="22.32"/>
    <n v="49.68"/>
    <x v="1"/>
  </r>
  <r>
    <x v="0"/>
    <n v="1128299"/>
    <x v="294"/>
    <x v="2"/>
    <x v="16"/>
    <s v="Honolulu"/>
    <x v="2"/>
    <n v="71"/>
    <n v="180"/>
    <x v="1789"/>
    <n v="4600.8"/>
    <n v="0.36"/>
    <x v="2"/>
    <x v="11"/>
    <x v="1"/>
    <n v="71"/>
    <n v="25.560000000000002"/>
    <n v="45.44"/>
    <x v="1"/>
  </r>
  <r>
    <x v="0"/>
    <n v="1128299"/>
    <x v="294"/>
    <x v="2"/>
    <x v="16"/>
    <s v="Honolulu"/>
    <x v="3"/>
    <n v="74"/>
    <n v="133"/>
    <x v="820"/>
    <n v="3739.96"/>
    <n v="0.38"/>
    <x v="2"/>
    <x v="11"/>
    <x v="1"/>
    <n v="74"/>
    <n v="28.12"/>
    <n v="45.88"/>
    <x v="1"/>
  </r>
  <r>
    <x v="0"/>
    <n v="1128299"/>
    <x v="294"/>
    <x v="2"/>
    <x v="16"/>
    <s v="Honolulu"/>
    <x v="4"/>
    <n v="83"/>
    <n v="88"/>
    <x v="1790"/>
    <n v="2191.1999999999998"/>
    <n v="0.3"/>
    <x v="2"/>
    <x v="11"/>
    <x v="1"/>
    <n v="83"/>
    <n v="24.9"/>
    <n v="58.1"/>
    <x v="1"/>
  </r>
  <r>
    <x v="0"/>
    <n v="1128299"/>
    <x v="294"/>
    <x v="2"/>
    <x v="16"/>
    <s v="Honolulu"/>
    <x v="5"/>
    <n v="97"/>
    <n v="169"/>
    <x v="1791"/>
    <n v="8524.36"/>
    <n v="0.52"/>
    <x v="2"/>
    <x v="11"/>
    <x v="1"/>
    <n v="97"/>
    <n v="50.440000000000005"/>
    <n v="46.559999999999995"/>
    <x v="1"/>
  </r>
  <r>
    <x v="0"/>
    <n v="1128299"/>
    <x v="323"/>
    <x v="2"/>
    <x v="16"/>
    <s v="Honolulu"/>
    <x v="0"/>
    <n v="74"/>
    <n v="208"/>
    <x v="1792"/>
    <n v="5695.04"/>
    <n v="0.37"/>
    <x v="2"/>
    <x v="5"/>
    <x v="1"/>
    <n v="74"/>
    <n v="27.38"/>
    <n v="46.62"/>
    <x v="1"/>
  </r>
  <r>
    <x v="0"/>
    <n v="1128299"/>
    <x v="323"/>
    <x v="2"/>
    <x v="16"/>
    <s v="Honolulu"/>
    <x v="1"/>
    <n v="81"/>
    <n v="182"/>
    <x v="1793"/>
    <n v="5012.2800000000007"/>
    <n v="0.34"/>
    <x v="2"/>
    <x v="5"/>
    <x v="1"/>
    <n v="81"/>
    <n v="27.540000000000003"/>
    <n v="53.459999999999994"/>
    <x v="1"/>
  </r>
  <r>
    <x v="0"/>
    <n v="1128299"/>
    <x v="323"/>
    <x v="2"/>
    <x v="16"/>
    <s v="Honolulu"/>
    <x v="2"/>
    <n v="79"/>
    <n v="150"/>
    <x v="1794"/>
    <n v="4266"/>
    <n v="0.36"/>
    <x v="2"/>
    <x v="5"/>
    <x v="1"/>
    <n v="79"/>
    <n v="28.44"/>
    <n v="50.56"/>
    <x v="1"/>
  </r>
  <r>
    <x v="0"/>
    <n v="1128299"/>
    <x v="323"/>
    <x v="2"/>
    <x v="16"/>
    <s v="Honolulu"/>
    <x v="3"/>
    <n v="73"/>
    <n v="130"/>
    <x v="1293"/>
    <n v="3796"/>
    <n v="0.4"/>
    <x v="2"/>
    <x v="5"/>
    <x v="1"/>
    <n v="73"/>
    <n v="29.2"/>
    <n v="43.8"/>
    <x v="1"/>
  </r>
  <r>
    <x v="0"/>
    <n v="1128299"/>
    <x v="323"/>
    <x v="2"/>
    <x v="16"/>
    <s v="Honolulu"/>
    <x v="4"/>
    <n v="80"/>
    <n v="149"/>
    <x v="1795"/>
    <n v="3576"/>
    <n v="0.3"/>
    <x v="2"/>
    <x v="5"/>
    <x v="1"/>
    <n v="80"/>
    <n v="24"/>
    <n v="56"/>
    <x v="1"/>
  </r>
  <r>
    <x v="0"/>
    <n v="1128299"/>
    <x v="323"/>
    <x v="2"/>
    <x v="16"/>
    <s v="Honolulu"/>
    <x v="5"/>
    <n v="96"/>
    <n v="154"/>
    <x v="1796"/>
    <n v="7687.68"/>
    <n v="0.52"/>
    <x v="2"/>
    <x v="5"/>
    <x v="1"/>
    <n v="96"/>
    <n v="49.92"/>
    <n v="46.08"/>
    <x v="1"/>
  </r>
  <r>
    <x v="0"/>
    <n v="1128299"/>
    <x v="355"/>
    <x v="2"/>
    <x v="16"/>
    <s v="Honolulu"/>
    <x v="0"/>
    <n v="79"/>
    <n v="210"/>
    <x v="1797"/>
    <n v="6138.3"/>
    <n v="0.37"/>
    <x v="2"/>
    <x v="6"/>
    <x v="1"/>
    <n v="79"/>
    <n v="29.23"/>
    <n v="49.77"/>
    <x v="1"/>
  </r>
  <r>
    <x v="0"/>
    <n v="1128299"/>
    <x v="355"/>
    <x v="2"/>
    <x v="16"/>
    <s v="Honolulu"/>
    <x v="1"/>
    <n v="71"/>
    <n v="218"/>
    <x v="1798"/>
    <n v="5262.52"/>
    <n v="0.34"/>
    <x v="2"/>
    <x v="6"/>
    <x v="1"/>
    <n v="71"/>
    <n v="24.14"/>
    <n v="46.86"/>
    <x v="1"/>
  </r>
  <r>
    <x v="0"/>
    <n v="1128299"/>
    <x v="355"/>
    <x v="2"/>
    <x v="16"/>
    <s v="Honolulu"/>
    <x v="2"/>
    <n v="64"/>
    <n v="162"/>
    <x v="1799"/>
    <n v="4043.52"/>
    <n v="0.39"/>
    <x v="2"/>
    <x v="6"/>
    <x v="1"/>
    <n v="64"/>
    <n v="24.96"/>
    <n v="39.04"/>
    <x v="1"/>
  </r>
  <r>
    <x v="0"/>
    <n v="1128299"/>
    <x v="355"/>
    <x v="2"/>
    <x v="16"/>
    <s v="Honolulu"/>
    <x v="3"/>
    <n v="67"/>
    <n v="142"/>
    <x v="1800"/>
    <n v="3615.32"/>
    <n v="0.38"/>
    <x v="2"/>
    <x v="6"/>
    <x v="1"/>
    <n v="67"/>
    <n v="25.46"/>
    <n v="41.54"/>
    <x v="1"/>
  </r>
  <r>
    <x v="1"/>
    <n v="1128299"/>
    <x v="355"/>
    <x v="2"/>
    <x v="16"/>
    <s v="Honolulu"/>
    <x v="4"/>
    <n v="69"/>
    <n v="147"/>
    <x v="1801"/>
    <n v="2738.61"/>
    <n v="0.27"/>
    <x v="2"/>
    <x v="6"/>
    <x v="1"/>
    <n v="69"/>
    <n v="18.630000000000003"/>
    <n v="50.37"/>
    <x v="1"/>
  </r>
  <r>
    <x v="1"/>
    <n v="1128299"/>
    <x v="355"/>
    <x v="2"/>
    <x v="16"/>
    <s v="Honolulu"/>
    <x v="5"/>
    <n v="72"/>
    <n v="88"/>
    <x v="1802"/>
    <n v="3358.0800000000004"/>
    <n v="0.53"/>
    <x v="2"/>
    <x v="6"/>
    <x v="1"/>
    <n v="72"/>
    <n v="38.160000000000004"/>
    <n v="33.839999999999996"/>
    <x v="1"/>
  </r>
  <r>
    <x v="1"/>
    <n v="1128299"/>
    <x v="387"/>
    <x v="2"/>
    <x v="16"/>
    <s v="Honolulu"/>
    <x v="0"/>
    <n v="62"/>
    <n v="149"/>
    <x v="1803"/>
    <n v="3325.68"/>
    <n v="0.36"/>
    <x v="2"/>
    <x v="7"/>
    <x v="1"/>
    <n v="62"/>
    <n v="22.32"/>
    <n v="39.68"/>
    <x v="1"/>
  </r>
  <r>
    <x v="1"/>
    <n v="1128299"/>
    <x v="387"/>
    <x v="2"/>
    <x v="16"/>
    <s v="Honolulu"/>
    <x v="1"/>
    <n v="69"/>
    <n v="149"/>
    <x v="1804"/>
    <n v="3392.73"/>
    <n v="0.33"/>
    <x v="2"/>
    <x v="7"/>
    <x v="1"/>
    <n v="69"/>
    <n v="22.77"/>
    <n v="46.230000000000004"/>
    <x v="1"/>
  </r>
  <r>
    <x v="1"/>
    <n v="1128299"/>
    <x v="387"/>
    <x v="2"/>
    <x v="16"/>
    <s v="Honolulu"/>
    <x v="2"/>
    <n v="64"/>
    <n v="105"/>
    <x v="1764"/>
    <n v="2620.8000000000002"/>
    <n v="0.39"/>
    <x v="2"/>
    <x v="7"/>
    <x v="1"/>
    <n v="64"/>
    <n v="24.96"/>
    <n v="39.04"/>
    <x v="1"/>
  </r>
  <r>
    <x v="1"/>
    <n v="1128299"/>
    <x v="387"/>
    <x v="2"/>
    <x v="16"/>
    <s v="Honolulu"/>
    <x v="3"/>
    <n v="62"/>
    <n v="85"/>
    <x v="1805"/>
    <n v="2108"/>
    <n v="0.4"/>
    <x v="2"/>
    <x v="7"/>
    <x v="1"/>
    <n v="62"/>
    <n v="24.8"/>
    <n v="37.200000000000003"/>
    <x v="1"/>
  </r>
  <r>
    <x v="1"/>
    <n v="1128299"/>
    <x v="387"/>
    <x v="2"/>
    <x v="16"/>
    <s v="Honolulu"/>
    <x v="4"/>
    <n v="71"/>
    <n v="91"/>
    <x v="1806"/>
    <n v="1938.3"/>
    <n v="0.3"/>
    <x v="2"/>
    <x v="7"/>
    <x v="1"/>
    <n v="71"/>
    <n v="21.3"/>
    <n v="49.699999999999996"/>
    <x v="1"/>
  </r>
  <r>
    <x v="1"/>
    <n v="1128299"/>
    <x v="387"/>
    <x v="2"/>
    <x v="16"/>
    <s v="Honolulu"/>
    <x v="5"/>
    <n v="56"/>
    <n v="105"/>
    <x v="1129"/>
    <n v="3116.4"/>
    <n v="0.53"/>
    <x v="2"/>
    <x v="7"/>
    <x v="1"/>
    <n v="56"/>
    <n v="29.68"/>
    <n v="26.32"/>
    <x v="1"/>
  </r>
  <r>
    <x v="1"/>
    <n v="1128299"/>
    <x v="416"/>
    <x v="2"/>
    <x v="16"/>
    <s v="Honolulu"/>
    <x v="0"/>
    <n v="52"/>
    <n v="124"/>
    <x v="1807"/>
    <n v="2579.2000000000003"/>
    <n v="0.4"/>
    <x v="2"/>
    <x v="8"/>
    <x v="1"/>
    <n v="52"/>
    <n v="20.8"/>
    <n v="31.2"/>
    <x v="1"/>
  </r>
  <r>
    <x v="1"/>
    <n v="1128299"/>
    <x v="416"/>
    <x v="2"/>
    <x v="16"/>
    <s v="Honolulu"/>
    <x v="1"/>
    <n v="61"/>
    <n v="138"/>
    <x v="1808"/>
    <n v="2525.4000000000005"/>
    <n v="0.30000000000000004"/>
    <x v="2"/>
    <x v="8"/>
    <x v="1"/>
    <n v="61"/>
    <n v="18.300000000000004"/>
    <n v="42.699999999999996"/>
    <x v="1"/>
  </r>
  <r>
    <x v="1"/>
    <n v="1128299"/>
    <x v="416"/>
    <x v="2"/>
    <x v="16"/>
    <s v="Honolulu"/>
    <x v="2"/>
    <n v="56"/>
    <n v="87"/>
    <x v="1809"/>
    <n v="1705.1999999999998"/>
    <n v="0.35"/>
    <x v="2"/>
    <x v="8"/>
    <x v="1"/>
    <n v="56"/>
    <n v="19.599999999999998"/>
    <n v="36.4"/>
    <x v="1"/>
  </r>
  <r>
    <x v="1"/>
    <n v="1128299"/>
    <x v="416"/>
    <x v="2"/>
    <x v="16"/>
    <s v="Honolulu"/>
    <x v="3"/>
    <n v="50"/>
    <n v="83"/>
    <x v="1810"/>
    <n v="1535.5"/>
    <n v="0.37"/>
    <x v="2"/>
    <x v="8"/>
    <x v="1"/>
    <n v="50"/>
    <n v="18.5"/>
    <n v="31.5"/>
    <x v="1"/>
  </r>
  <r>
    <x v="1"/>
    <n v="1128299"/>
    <x v="416"/>
    <x v="2"/>
    <x v="16"/>
    <s v="Honolulu"/>
    <x v="4"/>
    <n v="63"/>
    <n v="70"/>
    <x v="1692"/>
    <n v="1234.8000000000002"/>
    <n v="0.28000000000000003"/>
    <x v="2"/>
    <x v="8"/>
    <x v="1"/>
    <n v="63"/>
    <n v="17.640000000000004"/>
    <n v="45.36"/>
    <x v="1"/>
  </r>
  <r>
    <x v="1"/>
    <n v="1128299"/>
    <x v="416"/>
    <x v="2"/>
    <x v="16"/>
    <s v="Honolulu"/>
    <x v="5"/>
    <n v="64"/>
    <n v="75"/>
    <x v="1287"/>
    <n v="2448"/>
    <n v="0.51"/>
    <x v="2"/>
    <x v="8"/>
    <x v="1"/>
    <n v="64"/>
    <n v="32.64"/>
    <n v="31.36"/>
    <x v="1"/>
  </r>
  <r>
    <x v="1"/>
    <n v="1128299"/>
    <x v="447"/>
    <x v="2"/>
    <x v="16"/>
    <s v="Honolulu"/>
    <x v="0"/>
    <n v="51"/>
    <n v="158"/>
    <x v="1783"/>
    <n v="2981.46"/>
    <n v="0.37"/>
    <x v="2"/>
    <x v="9"/>
    <x v="1"/>
    <n v="51"/>
    <n v="18.87"/>
    <n v="32.130000000000003"/>
    <x v="1"/>
  </r>
  <r>
    <x v="1"/>
    <n v="1128299"/>
    <x v="447"/>
    <x v="2"/>
    <x v="16"/>
    <s v="Honolulu"/>
    <x v="1"/>
    <n v="56"/>
    <n v="168"/>
    <x v="1811"/>
    <n v="3010.56"/>
    <n v="0.32"/>
    <x v="2"/>
    <x v="9"/>
    <x v="1"/>
    <n v="56"/>
    <n v="17.919999999999998"/>
    <n v="38.080000000000005"/>
    <x v="1"/>
  </r>
  <r>
    <x v="1"/>
    <n v="1128299"/>
    <x v="447"/>
    <x v="2"/>
    <x v="16"/>
    <s v="Honolulu"/>
    <x v="2"/>
    <n v="50"/>
    <n v="123"/>
    <x v="1642"/>
    <n v="2460"/>
    <n v="0.4"/>
    <x v="2"/>
    <x v="9"/>
    <x v="1"/>
    <n v="50"/>
    <n v="20"/>
    <n v="30"/>
    <x v="1"/>
  </r>
  <r>
    <x v="1"/>
    <n v="1128299"/>
    <x v="447"/>
    <x v="2"/>
    <x v="16"/>
    <s v="Honolulu"/>
    <x v="3"/>
    <n v="60"/>
    <n v="104"/>
    <x v="1204"/>
    <n v="2433.6"/>
    <n v="0.39"/>
    <x v="2"/>
    <x v="9"/>
    <x v="1"/>
    <n v="60"/>
    <n v="23.4"/>
    <n v="36.6"/>
    <x v="1"/>
  </r>
  <r>
    <x v="1"/>
    <n v="1128299"/>
    <x v="447"/>
    <x v="2"/>
    <x v="16"/>
    <s v="Honolulu"/>
    <x v="4"/>
    <n v="83"/>
    <n v="113"/>
    <x v="1812"/>
    <n v="2813.7"/>
    <n v="0.3"/>
    <x v="2"/>
    <x v="9"/>
    <x v="1"/>
    <n v="83"/>
    <n v="24.9"/>
    <n v="58.1"/>
    <x v="1"/>
  </r>
  <r>
    <x v="1"/>
    <n v="1128299"/>
    <x v="447"/>
    <x v="2"/>
    <x v="16"/>
    <s v="Honolulu"/>
    <x v="5"/>
    <n v="82"/>
    <n v="140"/>
    <x v="1813"/>
    <n v="5969.6"/>
    <n v="0.52"/>
    <x v="2"/>
    <x v="9"/>
    <x v="1"/>
    <n v="82"/>
    <n v="42.64"/>
    <n v="39.36"/>
    <x v="1"/>
  </r>
  <r>
    <x v="1"/>
    <n v="1128299"/>
    <x v="476"/>
    <x v="2"/>
    <x v="16"/>
    <s v="Honolulu"/>
    <x v="0"/>
    <n v="68"/>
    <n v="189"/>
    <x v="1814"/>
    <n v="5140.8"/>
    <n v="0.4"/>
    <x v="2"/>
    <x v="10"/>
    <x v="1"/>
    <n v="68"/>
    <n v="27.2"/>
    <n v="40.799999999999997"/>
    <x v="1"/>
  </r>
  <r>
    <x v="1"/>
    <n v="1128299"/>
    <x v="476"/>
    <x v="2"/>
    <x v="16"/>
    <s v="Honolulu"/>
    <x v="1"/>
    <n v="77"/>
    <n v="182"/>
    <x v="1815"/>
    <n v="4204.2000000000007"/>
    <n v="0.30000000000000004"/>
    <x v="2"/>
    <x v="10"/>
    <x v="1"/>
    <n v="77"/>
    <n v="23.100000000000005"/>
    <n v="53.9"/>
    <x v="1"/>
  </r>
  <r>
    <x v="2"/>
    <n v="1128299"/>
    <x v="476"/>
    <x v="2"/>
    <x v="16"/>
    <s v="Honolulu"/>
    <x v="2"/>
    <n v="74"/>
    <n v="135"/>
    <x v="1816"/>
    <n v="3496.5"/>
    <n v="0.35"/>
    <x v="2"/>
    <x v="10"/>
    <x v="1"/>
    <n v="74"/>
    <n v="25.9"/>
    <n v="48.1"/>
    <x v="1"/>
  </r>
  <r>
    <x v="2"/>
    <n v="1128299"/>
    <x v="476"/>
    <x v="2"/>
    <x v="16"/>
    <s v="Honolulu"/>
    <x v="3"/>
    <n v="73"/>
    <n v="145"/>
    <x v="1817"/>
    <n v="3704.7499999999995"/>
    <n v="0.35"/>
    <x v="2"/>
    <x v="10"/>
    <x v="1"/>
    <n v="73"/>
    <n v="25.549999999999997"/>
    <n v="47.45"/>
    <x v="1"/>
  </r>
  <r>
    <x v="2"/>
    <n v="1128299"/>
    <x v="476"/>
    <x v="2"/>
    <x v="16"/>
    <s v="Honolulu"/>
    <x v="4"/>
    <n v="84"/>
    <n v="128"/>
    <x v="1369"/>
    <n v="2795.52"/>
    <n v="0.26"/>
    <x v="2"/>
    <x v="10"/>
    <x v="1"/>
    <n v="84"/>
    <n v="21.84"/>
    <n v="62.16"/>
    <x v="1"/>
  </r>
  <r>
    <x v="2"/>
    <n v="1128299"/>
    <x v="476"/>
    <x v="2"/>
    <x v="16"/>
    <s v="Honolulu"/>
    <x v="5"/>
    <n v="89"/>
    <n v="142"/>
    <x v="1818"/>
    <n v="6319"/>
    <n v="0.5"/>
    <x v="2"/>
    <x v="10"/>
    <x v="1"/>
    <n v="89"/>
    <n v="44.5"/>
    <n v="44.5"/>
    <x v="1"/>
  </r>
  <r>
    <x v="2"/>
    <n v="1128299"/>
    <x v="181"/>
    <x v="2"/>
    <x v="16"/>
    <s v="Honolulu"/>
    <x v="0"/>
    <n v="38"/>
    <n v="115"/>
    <x v="1819"/>
    <n v="1879.1"/>
    <n v="0.43"/>
    <x v="2"/>
    <x v="0"/>
    <x v="1"/>
    <n v="38"/>
    <n v="16.34"/>
    <n v="21.66"/>
    <x v="1"/>
  </r>
  <r>
    <x v="2"/>
    <n v="1128299"/>
    <x v="181"/>
    <x v="2"/>
    <x v="16"/>
    <s v="Honolulu"/>
    <x v="1"/>
    <n v="48"/>
    <n v="123"/>
    <x v="1102"/>
    <n v="2066.4"/>
    <n v="0.35"/>
    <x v="2"/>
    <x v="0"/>
    <x v="1"/>
    <n v="48"/>
    <n v="16.8"/>
    <n v="31.2"/>
    <x v="1"/>
  </r>
  <r>
    <x v="2"/>
    <n v="1128299"/>
    <x v="181"/>
    <x v="2"/>
    <x v="16"/>
    <s v="Honolulu"/>
    <x v="2"/>
    <n v="45"/>
    <n v="123"/>
    <x v="1820"/>
    <n v="2269.35"/>
    <n v="0.41"/>
    <x v="2"/>
    <x v="0"/>
    <x v="1"/>
    <n v="45"/>
    <n v="18.45"/>
    <n v="26.55"/>
    <x v="1"/>
  </r>
  <r>
    <x v="2"/>
    <n v="1128299"/>
    <x v="181"/>
    <x v="2"/>
    <x v="16"/>
    <s v="Honolulu"/>
    <x v="3"/>
    <n v="47"/>
    <n v="77"/>
    <x v="1467"/>
    <n v="1628.5499999999997"/>
    <n v="0.44999999999999996"/>
    <x v="2"/>
    <x v="0"/>
    <x v="1"/>
    <n v="47"/>
    <n v="21.149999999999995"/>
    <n v="25.850000000000005"/>
    <x v="1"/>
  </r>
  <r>
    <x v="2"/>
    <n v="1128299"/>
    <x v="181"/>
    <x v="2"/>
    <x v="16"/>
    <s v="Honolulu"/>
    <x v="4"/>
    <n v="54"/>
    <n v="68"/>
    <x v="1821"/>
    <n v="1101.6000000000001"/>
    <n v="0.30000000000000004"/>
    <x v="2"/>
    <x v="0"/>
    <x v="1"/>
    <n v="54"/>
    <n v="16.200000000000003"/>
    <n v="37.799999999999997"/>
    <x v="1"/>
  </r>
  <r>
    <x v="2"/>
    <n v="1128299"/>
    <x v="181"/>
    <x v="2"/>
    <x v="16"/>
    <s v="Honolulu"/>
    <x v="5"/>
    <n v="49"/>
    <n v="124"/>
    <x v="1703"/>
    <n v="3584.8400000000006"/>
    <n v="0.59000000000000008"/>
    <x v="2"/>
    <x v="0"/>
    <x v="1"/>
    <n v="49"/>
    <n v="28.910000000000004"/>
    <n v="20.089999999999996"/>
    <x v="1"/>
  </r>
  <r>
    <x v="2"/>
    <n v="1128299"/>
    <x v="212"/>
    <x v="2"/>
    <x v="16"/>
    <s v="Honolulu"/>
    <x v="0"/>
    <n v="36"/>
    <n v="137"/>
    <x v="1822"/>
    <n v="2071.44"/>
    <n v="0.42"/>
    <x v="2"/>
    <x v="1"/>
    <x v="1"/>
    <n v="36"/>
    <n v="15.120000000000001"/>
    <n v="20.88"/>
    <x v="1"/>
  </r>
  <r>
    <x v="2"/>
    <n v="1128299"/>
    <x v="212"/>
    <x v="2"/>
    <x v="16"/>
    <s v="Honolulu"/>
    <x v="1"/>
    <n v="49"/>
    <n v="111"/>
    <x v="1823"/>
    <n v="1903.6499999999999"/>
    <n v="0.35"/>
    <x v="2"/>
    <x v="1"/>
    <x v="1"/>
    <n v="49"/>
    <n v="17.149999999999999"/>
    <n v="31.850000000000005"/>
    <x v="1"/>
  </r>
  <r>
    <x v="2"/>
    <n v="1128299"/>
    <x v="212"/>
    <x v="2"/>
    <x v="16"/>
    <s v="Honolulu"/>
    <x v="2"/>
    <n v="49"/>
    <n v="111"/>
    <x v="1823"/>
    <n v="2175.6"/>
    <n v="0.4"/>
    <x v="2"/>
    <x v="1"/>
    <x v="1"/>
    <n v="49"/>
    <n v="19.599999999999998"/>
    <n v="29.400000000000002"/>
    <x v="1"/>
  </r>
  <r>
    <x v="2"/>
    <n v="1128299"/>
    <x v="212"/>
    <x v="4"/>
    <x v="8"/>
    <s v="Orlando"/>
    <x v="3"/>
    <n v="45"/>
    <n v="74"/>
    <x v="1824"/>
    <n v="1465.2"/>
    <n v="0.44"/>
    <x v="2"/>
    <x v="1"/>
    <x v="1"/>
    <n v="45"/>
    <n v="19.8"/>
    <n v="25.2"/>
    <x v="1"/>
  </r>
  <r>
    <x v="2"/>
    <n v="1128299"/>
    <x v="212"/>
    <x v="4"/>
    <x v="8"/>
    <s v="Orlando"/>
    <x v="4"/>
    <n v="52"/>
    <n v="60"/>
    <x v="1320"/>
    <n v="998.4"/>
    <n v="0.32"/>
    <x v="2"/>
    <x v="1"/>
    <x v="1"/>
    <n v="52"/>
    <n v="16.64"/>
    <n v="35.36"/>
    <x v="1"/>
  </r>
  <r>
    <x v="2"/>
    <n v="1128299"/>
    <x v="212"/>
    <x v="4"/>
    <x v="8"/>
    <s v="Orlando"/>
    <x v="5"/>
    <n v="47"/>
    <n v="108"/>
    <x v="1197"/>
    <n v="2944.0800000000004"/>
    <n v="0.58000000000000007"/>
    <x v="2"/>
    <x v="1"/>
    <x v="1"/>
    <n v="47"/>
    <n v="27.260000000000005"/>
    <n v="19.739999999999995"/>
    <x v="1"/>
  </r>
  <r>
    <x v="2"/>
    <n v="1128299"/>
    <x v="221"/>
    <x v="4"/>
    <x v="8"/>
    <s v="Orlando"/>
    <x v="0"/>
    <n v="46"/>
    <n v="160"/>
    <x v="1825"/>
    <n v="3017.6"/>
    <n v="0.41"/>
    <x v="2"/>
    <x v="2"/>
    <x v="1"/>
    <n v="46"/>
    <n v="18.86"/>
    <n v="27.139999999999997"/>
    <x v="1"/>
  </r>
  <r>
    <x v="2"/>
    <n v="1128299"/>
    <x v="221"/>
    <x v="4"/>
    <x v="8"/>
    <s v="Orlando"/>
    <x v="1"/>
    <n v="58"/>
    <n v="100"/>
    <x v="1826"/>
    <n v="2204"/>
    <n v="0.38"/>
    <x v="2"/>
    <x v="2"/>
    <x v="1"/>
    <n v="58"/>
    <n v="22.04"/>
    <n v="35.96"/>
    <x v="1"/>
  </r>
  <r>
    <x v="2"/>
    <n v="1128299"/>
    <x v="221"/>
    <x v="4"/>
    <x v="8"/>
    <s v="Orlando"/>
    <x v="2"/>
    <n v="59"/>
    <n v="115"/>
    <x v="1827"/>
    <n v="2917.55"/>
    <n v="0.43"/>
    <x v="2"/>
    <x v="2"/>
    <x v="1"/>
    <n v="59"/>
    <n v="25.37"/>
    <n v="33.629999999999995"/>
    <x v="1"/>
  </r>
  <r>
    <x v="2"/>
    <n v="1128299"/>
    <x v="221"/>
    <x v="4"/>
    <x v="8"/>
    <s v="Orlando"/>
    <x v="3"/>
    <n v="58"/>
    <n v="91"/>
    <x v="1064"/>
    <n v="2216.7599999999998"/>
    <n v="0.42"/>
    <x v="2"/>
    <x v="2"/>
    <x v="1"/>
    <n v="58"/>
    <n v="24.359999999999996"/>
    <n v="33.64"/>
    <x v="1"/>
  </r>
  <r>
    <x v="2"/>
    <n v="1128299"/>
    <x v="221"/>
    <x v="4"/>
    <x v="8"/>
    <s v="Orlando"/>
    <x v="4"/>
    <n v="61"/>
    <n v="44"/>
    <x v="1727"/>
    <n v="885.72"/>
    <n v="0.33"/>
    <x v="2"/>
    <x v="2"/>
    <x v="1"/>
    <n v="61"/>
    <n v="20.13"/>
    <n v="40.869999999999997"/>
    <x v="1"/>
  </r>
  <r>
    <x v="2"/>
    <n v="1128299"/>
    <x v="221"/>
    <x v="4"/>
    <x v="8"/>
    <s v="Orlando"/>
    <x v="5"/>
    <n v="54"/>
    <n v="101"/>
    <x v="1828"/>
    <n v="3272.4"/>
    <n v="0.6"/>
    <x v="2"/>
    <x v="2"/>
    <x v="1"/>
    <n v="54"/>
    <n v="32.4"/>
    <n v="21.599999999999998"/>
    <x v="1"/>
  </r>
  <r>
    <x v="1"/>
    <n v="1128299"/>
    <x v="240"/>
    <x v="4"/>
    <x v="8"/>
    <s v="Orlando"/>
    <x v="0"/>
    <n v="62"/>
    <n v="138"/>
    <x v="1709"/>
    <n v="3593.52"/>
    <n v="0.42"/>
    <x v="2"/>
    <x v="3"/>
    <x v="1"/>
    <n v="62"/>
    <n v="26.04"/>
    <n v="35.959999999999994"/>
    <x v="1"/>
  </r>
  <r>
    <x v="1"/>
    <n v="1128299"/>
    <x v="240"/>
    <x v="4"/>
    <x v="8"/>
    <s v="Orlando"/>
    <x v="1"/>
    <n v="66"/>
    <n v="98"/>
    <x v="1829"/>
    <n v="2263.7999999999997"/>
    <n v="0.35"/>
    <x v="2"/>
    <x v="3"/>
    <x v="1"/>
    <n v="66"/>
    <n v="23.099999999999998"/>
    <n v="42.900000000000006"/>
    <x v="1"/>
  </r>
  <r>
    <x v="1"/>
    <n v="1128299"/>
    <x v="240"/>
    <x v="4"/>
    <x v="8"/>
    <s v="Orlando"/>
    <x v="2"/>
    <n v="66"/>
    <n v="120"/>
    <x v="1830"/>
    <n v="3247.2"/>
    <n v="0.41"/>
    <x v="2"/>
    <x v="3"/>
    <x v="1"/>
    <n v="66"/>
    <n v="27.06"/>
    <n v="38.940000000000005"/>
    <x v="1"/>
  </r>
  <r>
    <x v="1"/>
    <n v="1128299"/>
    <x v="240"/>
    <x v="4"/>
    <x v="8"/>
    <s v="Orlando"/>
    <x v="3"/>
    <n v="52"/>
    <n v="84"/>
    <x v="1716"/>
    <n v="1965.6"/>
    <n v="0.44999999999999996"/>
    <x v="2"/>
    <x v="3"/>
    <x v="1"/>
    <n v="52"/>
    <n v="23.4"/>
    <n v="28.6"/>
    <x v="1"/>
  </r>
  <r>
    <x v="1"/>
    <n v="1128299"/>
    <x v="240"/>
    <x v="4"/>
    <x v="8"/>
    <s v="Orlando"/>
    <x v="4"/>
    <n v="59"/>
    <n v="58"/>
    <x v="1051"/>
    <n v="1197.6999999999998"/>
    <n v="0.35"/>
    <x v="2"/>
    <x v="3"/>
    <x v="1"/>
    <n v="59"/>
    <n v="20.65"/>
    <n v="38.35"/>
    <x v="1"/>
  </r>
  <r>
    <x v="1"/>
    <n v="1128299"/>
    <x v="240"/>
    <x v="4"/>
    <x v="8"/>
    <s v="Orlando"/>
    <x v="5"/>
    <n v="72"/>
    <n v="109"/>
    <x v="1831"/>
    <n v="4708.8"/>
    <n v="0.6"/>
    <x v="2"/>
    <x v="3"/>
    <x v="1"/>
    <n v="72"/>
    <n v="43.2"/>
    <n v="28.799999999999997"/>
    <x v="1"/>
  </r>
  <r>
    <x v="1"/>
    <n v="1128299"/>
    <x v="271"/>
    <x v="4"/>
    <x v="8"/>
    <s v="Orlando"/>
    <x v="0"/>
    <n v="58"/>
    <n v="155"/>
    <x v="878"/>
    <n v="3865.7"/>
    <n v="0.43"/>
    <x v="2"/>
    <x v="4"/>
    <x v="1"/>
    <n v="58"/>
    <n v="24.939999999999998"/>
    <n v="33.06"/>
    <x v="1"/>
  </r>
  <r>
    <x v="1"/>
    <n v="1128299"/>
    <x v="271"/>
    <x v="4"/>
    <x v="8"/>
    <s v="Orlando"/>
    <x v="1"/>
    <n v="60"/>
    <n v="128"/>
    <x v="1363"/>
    <n v="3072"/>
    <n v="0.4"/>
    <x v="2"/>
    <x v="4"/>
    <x v="1"/>
    <n v="60"/>
    <n v="24"/>
    <n v="36"/>
    <x v="1"/>
  </r>
  <r>
    <x v="1"/>
    <n v="1128299"/>
    <x v="271"/>
    <x v="4"/>
    <x v="8"/>
    <s v="Orlando"/>
    <x v="2"/>
    <n v="59"/>
    <n v="119"/>
    <x v="1239"/>
    <n v="3159.45"/>
    <n v="0.44999999999999996"/>
    <x v="2"/>
    <x v="4"/>
    <x v="1"/>
    <n v="59"/>
    <n v="26.549999999999997"/>
    <n v="32.450000000000003"/>
    <x v="1"/>
  </r>
  <r>
    <x v="1"/>
    <n v="1128299"/>
    <x v="271"/>
    <x v="4"/>
    <x v="8"/>
    <s v="Orlando"/>
    <x v="3"/>
    <n v="59"/>
    <n v="88"/>
    <x v="1584"/>
    <n v="2232.56"/>
    <n v="0.43"/>
    <x v="2"/>
    <x v="4"/>
    <x v="1"/>
    <n v="59"/>
    <n v="25.37"/>
    <n v="33.630000000000003"/>
    <x v="1"/>
  </r>
  <r>
    <x v="1"/>
    <n v="1128299"/>
    <x v="271"/>
    <x v="4"/>
    <x v="8"/>
    <s v="Orlando"/>
    <x v="4"/>
    <n v="52"/>
    <n v="68"/>
    <x v="1625"/>
    <n v="1131.52"/>
    <n v="0.32"/>
    <x v="2"/>
    <x v="4"/>
    <x v="1"/>
    <n v="52"/>
    <n v="16.64"/>
    <n v="35.36"/>
    <x v="1"/>
  </r>
  <r>
    <x v="1"/>
    <n v="1128299"/>
    <x v="271"/>
    <x v="4"/>
    <x v="8"/>
    <s v="Orlando"/>
    <x v="5"/>
    <n v="67"/>
    <n v="173"/>
    <x v="1832"/>
    <n v="6722.7800000000007"/>
    <n v="0.58000000000000007"/>
    <x v="2"/>
    <x v="4"/>
    <x v="1"/>
    <n v="67"/>
    <n v="38.860000000000007"/>
    <n v="28.139999999999997"/>
    <x v="1"/>
  </r>
  <r>
    <x v="1"/>
    <n v="1128299"/>
    <x v="301"/>
    <x v="4"/>
    <x v="8"/>
    <s v="Orlando"/>
    <x v="0"/>
    <n v="61"/>
    <n v="223"/>
    <x v="1833"/>
    <n v="6121.3499999999995"/>
    <n v="0.44999999999999996"/>
    <x v="2"/>
    <x v="11"/>
    <x v="1"/>
    <n v="61"/>
    <n v="27.45"/>
    <n v="33.550000000000004"/>
    <x v="1"/>
  </r>
  <r>
    <x v="1"/>
    <n v="1128299"/>
    <x v="301"/>
    <x v="4"/>
    <x v="8"/>
    <s v="Orlando"/>
    <x v="1"/>
    <n v="64"/>
    <n v="203"/>
    <x v="1834"/>
    <n v="4547.2"/>
    <n v="0.35"/>
    <x v="2"/>
    <x v="11"/>
    <x v="1"/>
    <n v="64"/>
    <n v="22.4"/>
    <n v="41.599999999999994"/>
    <x v="1"/>
  </r>
  <r>
    <x v="1"/>
    <n v="1128299"/>
    <x v="301"/>
    <x v="4"/>
    <x v="8"/>
    <s v="Orlando"/>
    <x v="2"/>
    <n v="80"/>
    <n v="210"/>
    <x v="1835"/>
    <n v="7224"/>
    <n v="0.43"/>
    <x v="2"/>
    <x v="11"/>
    <x v="1"/>
    <n v="80"/>
    <n v="34.4"/>
    <n v="45.6"/>
    <x v="1"/>
  </r>
  <r>
    <x v="1"/>
    <n v="1128299"/>
    <x v="301"/>
    <x v="4"/>
    <x v="8"/>
    <s v="Orlando"/>
    <x v="3"/>
    <n v="77"/>
    <n v="155"/>
    <x v="1836"/>
    <n v="5012.7"/>
    <n v="0.42"/>
    <x v="2"/>
    <x v="11"/>
    <x v="1"/>
    <n v="77"/>
    <n v="32.339999999999996"/>
    <n v="44.660000000000004"/>
    <x v="1"/>
  </r>
  <r>
    <x v="1"/>
    <n v="1128299"/>
    <x v="301"/>
    <x v="4"/>
    <x v="8"/>
    <s v="Orlando"/>
    <x v="4"/>
    <n v="89"/>
    <n v="126"/>
    <x v="1837"/>
    <n v="3588.48"/>
    <n v="0.32"/>
    <x v="2"/>
    <x v="11"/>
    <x v="1"/>
    <n v="89"/>
    <n v="28.48"/>
    <n v="60.52"/>
    <x v="1"/>
  </r>
  <r>
    <x v="1"/>
    <n v="1128299"/>
    <x v="301"/>
    <x v="4"/>
    <x v="8"/>
    <s v="Orlando"/>
    <x v="5"/>
    <n v="103"/>
    <n v="218"/>
    <x v="1838"/>
    <n v="12574.240000000002"/>
    <n v="0.56000000000000005"/>
    <x v="2"/>
    <x v="11"/>
    <x v="1"/>
    <n v="103"/>
    <n v="57.680000000000007"/>
    <n v="45.319999999999993"/>
    <x v="0"/>
  </r>
  <r>
    <x v="1"/>
    <n v="1128299"/>
    <x v="330"/>
    <x v="4"/>
    <x v="8"/>
    <s v="Orlando"/>
    <x v="0"/>
    <n v="83"/>
    <n v="261"/>
    <x v="1839"/>
    <n v="9531.7199999999993"/>
    <n v="0.44"/>
    <x v="2"/>
    <x v="5"/>
    <x v="1"/>
    <n v="83"/>
    <n v="36.519999999999996"/>
    <n v="46.480000000000004"/>
    <x v="1"/>
  </r>
  <r>
    <x v="1"/>
    <n v="1128299"/>
    <x v="330"/>
    <x v="4"/>
    <x v="8"/>
    <s v="Orlando"/>
    <x v="1"/>
    <n v="88"/>
    <n v="225"/>
    <x v="1840"/>
    <n v="7920"/>
    <n v="0.4"/>
    <x v="2"/>
    <x v="5"/>
    <x v="1"/>
    <n v="88"/>
    <n v="35.200000000000003"/>
    <n v="52.8"/>
    <x v="1"/>
  </r>
  <r>
    <x v="1"/>
    <n v="1128299"/>
    <x v="330"/>
    <x v="4"/>
    <x v="8"/>
    <s v="Orlando"/>
    <x v="2"/>
    <n v="86"/>
    <n v="189"/>
    <x v="1841"/>
    <n v="7151.76"/>
    <n v="0.44"/>
    <x v="2"/>
    <x v="5"/>
    <x v="1"/>
    <n v="86"/>
    <n v="37.840000000000003"/>
    <n v="48.16"/>
    <x v="1"/>
  </r>
  <r>
    <x v="1"/>
    <n v="1128299"/>
    <x v="330"/>
    <x v="4"/>
    <x v="8"/>
    <s v="Orlando"/>
    <x v="3"/>
    <n v="82"/>
    <n v="180"/>
    <x v="1842"/>
    <n v="6346.8"/>
    <n v="0.43"/>
    <x v="2"/>
    <x v="5"/>
    <x v="1"/>
    <n v="82"/>
    <n v="35.26"/>
    <n v="46.74"/>
    <x v="1"/>
  </r>
  <r>
    <x v="1"/>
    <n v="1128299"/>
    <x v="330"/>
    <x v="4"/>
    <x v="8"/>
    <s v="Orlando"/>
    <x v="4"/>
    <n v="89"/>
    <n v="195"/>
    <x v="1843"/>
    <n v="5553.6"/>
    <n v="0.32"/>
    <x v="2"/>
    <x v="5"/>
    <x v="1"/>
    <n v="89"/>
    <n v="28.48"/>
    <n v="60.519999999999996"/>
    <x v="1"/>
  </r>
  <r>
    <x v="1"/>
    <n v="1128299"/>
    <x v="330"/>
    <x v="4"/>
    <x v="8"/>
    <s v="Orlando"/>
    <x v="5"/>
    <n v="101"/>
    <n v="163"/>
    <x v="1844"/>
    <n v="9383.9100000000017"/>
    <n v="0.57000000000000006"/>
    <x v="2"/>
    <x v="5"/>
    <x v="1"/>
    <n v="101"/>
    <n v="57.570000000000007"/>
    <n v="43.429999999999993"/>
    <x v="0"/>
  </r>
  <r>
    <x v="1"/>
    <n v="1128299"/>
    <x v="362"/>
    <x v="4"/>
    <x v="8"/>
    <s v="Orlando"/>
    <x v="0"/>
    <n v="87"/>
    <n v="213"/>
    <x v="1845"/>
    <n v="7597.7099999999991"/>
    <n v="0.41"/>
    <x v="2"/>
    <x v="6"/>
    <x v="1"/>
    <n v="87"/>
    <n v="35.669999999999995"/>
    <n v="51.330000000000005"/>
    <x v="1"/>
  </r>
  <r>
    <x v="1"/>
    <n v="1128299"/>
    <x v="362"/>
    <x v="4"/>
    <x v="8"/>
    <s v="Orlando"/>
    <x v="1"/>
    <n v="77"/>
    <n v="206"/>
    <x v="1846"/>
    <n v="5551.7"/>
    <n v="0.35"/>
    <x v="2"/>
    <x v="6"/>
    <x v="1"/>
    <n v="77"/>
    <n v="26.95"/>
    <n v="50.05"/>
    <x v="1"/>
  </r>
  <r>
    <x v="1"/>
    <n v="1128299"/>
    <x v="362"/>
    <x v="4"/>
    <x v="8"/>
    <s v="Orlando"/>
    <x v="2"/>
    <n v="78"/>
    <n v="189"/>
    <x v="1793"/>
    <n v="6339.0599999999995"/>
    <n v="0.43"/>
    <x v="2"/>
    <x v="6"/>
    <x v="1"/>
    <n v="78"/>
    <n v="33.54"/>
    <n v="44.46"/>
    <x v="1"/>
  </r>
  <r>
    <x v="1"/>
    <n v="1128299"/>
    <x v="362"/>
    <x v="4"/>
    <x v="8"/>
    <s v="Orlando"/>
    <x v="3"/>
    <n v="77"/>
    <n v="143"/>
    <x v="1847"/>
    <n v="4624.62"/>
    <n v="0.42"/>
    <x v="2"/>
    <x v="6"/>
    <x v="1"/>
    <n v="77"/>
    <n v="32.339999999999996"/>
    <n v="44.660000000000004"/>
    <x v="1"/>
  </r>
  <r>
    <x v="1"/>
    <n v="1128299"/>
    <x v="362"/>
    <x v="4"/>
    <x v="8"/>
    <s v="Orlando"/>
    <x v="4"/>
    <n v="74"/>
    <n v="143"/>
    <x v="1848"/>
    <n v="3280.42"/>
    <n v="0.31"/>
    <x v="2"/>
    <x v="6"/>
    <x v="1"/>
    <n v="74"/>
    <n v="22.94"/>
    <n v="51.06"/>
    <x v="1"/>
  </r>
  <r>
    <x v="1"/>
    <n v="1128299"/>
    <x v="362"/>
    <x v="4"/>
    <x v="8"/>
    <s v="Orlando"/>
    <x v="5"/>
    <n v="81"/>
    <n v="87"/>
    <x v="1849"/>
    <n v="4087.2600000000007"/>
    <n v="0.58000000000000007"/>
    <x v="2"/>
    <x v="6"/>
    <x v="1"/>
    <n v="81"/>
    <n v="46.980000000000011"/>
    <n v="34.019999999999989"/>
    <x v="1"/>
  </r>
  <r>
    <x v="1"/>
    <n v="1128299"/>
    <x v="394"/>
    <x v="4"/>
    <x v="8"/>
    <s v="Orlando"/>
    <x v="0"/>
    <n v="58"/>
    <n v="140"/>
    <x v="1850"/>
    <n v="3248"/>
    <n v="0.4"/>
    <x v="2"/>
    <x v="7"/>
    <x v="1"/>
    <n v="58"/>
    <n v="23.2"/>
    <n v="34.799999999999997"/>
    <x v="1"/>
  </r>
  <r>
    <x v="1"/>
    <n v="1128299"/>
    <x v="394"/>
    <x v="4"/>
    <x v="8"/>
    <s v="Orlando"/>
    <x v="1"/>
    <n v="60"/>
    <n v="135"/>
    <x v="1851"/>
    <n v="2997"/>
    <n v="0.37"/>
    <x v="2"/>
    <x v="7"/>
    <x v="1"/>
    <n v="60"/>
    <n v="22.2"/>
    <n v="37.799999999999997"/>
    <x v="1"/>
  </r>
  <r>
    <x v="1"/>
    <n v="1128299"/>
    <x v="394"/>
    <x v="4"/>
    <x v="8"/>
    <s v="Orlando"/>
    <x v="2"/>
    <n v="54"/>
    <n v="75"/>
    <x v="1156"/>
    <n v="1822.4999999999998"/>
    <n v="0.44999999999999996"/>
    <x v="2"/>
    <x v="7"/>
    <x v="1"/>
    <n v="54"/>
    <n v="24.299999999999997"/>
    <n v="29.7"/>
    <x v="1"/>
  </r>
  <r>
    <x v="1"/>
    <n v="1128299"/>
    <x v="394"/>
    <x v="4"/>
    <x v="8"/>
    <s v="Orlando"/>
    <x v="3"/>
    <n v="54"/>
    <n v="65"/>
    <x v="1517"/>
    <n v="1544.4"/>
    <n v="0.44"/>
    <x v="2"/>
    <x v="7"/>
    <x v="1"/>
    <n v="54"/>
    <n v="23.76"/>
    <n v="30.24"/>
    <x v="1"/>
  </r>
  <r>
    <x v="1"/>
    <n v="1128299"/>
    <x v="394"/>
    <x v="4"/>
    <x v="8"/>
    <s v="Orlando"/>
    <x v="4"/>
    <n v="64"/>
    <n v="74"/>
    <x v="1245"/>
    <n v="1468.16"/>
    <n v="0.31"/>
    <x v="2"/>
    <x v="7"/>
    <x v="1"/>
    <n v="64"/>
    <n v="19.84"/>
    <n v="44.160000000000004"/>
    <x v="1"/>
  </r>
  <r>
    <x v="1"/>
    <n v="1128299"/>
    <x v="394"/>
    <x v="4"/>
    <x v="8"/>
    <s v="Orlando"/>
    <x v="5"/>
    <n v="51"/>
    <n v="75"/>
    <x v="1740"/>
    <n v="2103.75"/>
    <n v="0.55000000000000004"/>
    <x v="2"/>
    <x v="7"/>
    <x v="1"/>
    <n v="51"/>
    <n v="28.05"/>
    <n v="22.95"/>
    <x v="1"/>
  </r>
  <r>
    <x v="1"/>
    <n v="1128299"/>
    <x v="423"/>
    <x v="4"/>
    <x v="8"/>
    <s v="Orlando"/>
    <x v="0"/>
    <n v="47"/>
    <n v="100"/>
    <x v="1030"/>
    <n v="2068"/>
    <n v="0.44"/>
    <x v="2"/>
    <x v="8"/>
    <x v="1"/>
    <n v="47"/>
    <n v="20.68"/>
    <n v="26.32"/>
    <x v="1"/>
  </r>
  <r>
    <x v="1"/>
    <n v="1128299"/>
    <x v="423"/>
    <x v="4"/>
    <x v="8"/>
    <s v="Orlando"/>
    <x v="1"/>
    <n v="59"/>
    <n v="144"/>
    <x v="1264"/>
    <n v="3228.48"/>
    <n v="0.38"/>
    <x v="2"/>
    <x v="8"/>
    <x v="1"/>
    <n v="59"/>
    <n v="22.42"/>
    <n v="36.580000000000005"/>
    <x v="1"/>
  </r>
  <r>
    <x v="1"/>
    <n v="1128299"/>
    <x v="423"/>
    <x v="4"/>
    <x v="8"/>
    <s v="Orlando"/>
    <x v="2"/>
    <n v="55"/>
    <n v="112"/>
    <x v="1043"/>
    <n v="2525.6"/>
    <n v="0.41"/>
    <x v="2"/>
    <x v="8"/>
    <x v="1"/>
    <n v="55"/>
    <n v="22.55"/>
    <n v="32.450000000000003"/>
    <x v="1"/>
  </r>
  <r>
    <x v="1"/>
    <n v="1128299"/>
    <x v="423"/>
    <x v="4"/>
    <x v="8"/>
    <s v="Orlando"/>
    <x v="3"/>
    <n v="51"/>
    <n v="113"/>
    <x v="1511"/>
    <n v="2362.83"/>
    <n v="0.41"/>
    <x v="2"/>
    <x v="8"/>
    <x v="1"/>
    <n v="51"/>
    <n v="20.91"/>
    <n v="30.09"/>
    <x v="1"/>
  </r>
  <r>
    <x v="1"/>
    <n v="1128299"/>
    <x v="423"/>
    <x v="4"/>
    <x v="8"/>
    <s v="Orlando"/>
    <x v="4"/>
    <n v="59"/>
    <n v="98"/>
    <x v="1260"/>
    <n v="1792.42"/>
    <n v="0.31"/>
    <x v="2"/>
    <x v="8"/>
    <x v="1"/>
    <n v="59"/>
    <n v="18.29"/>
    <n v="40.71"/>
    <x v="1"/>
  </r>
  <r>
    <x v="1"/>
    <n v="1128299"/>
    <x v="423"/>
    <x v="4"/>
    <x v="8"/>
    <s v="Orlando"/>
    <x v="5"/>
    <n v="65"/>
    <n v="104"/>
    <x v="1852"/>
    <n v="3920.8000000000006"/>
    <n v="0.58000000000000007"/>
    <x v="2"/>
    <x v="8"/>
    <x v="1"/>
    <n v="65"/>
    <n v="37.700000000000003"/>
    <n v="27.299999999999994"/>
    <x v="1"/>
  </r>
  <r>
    <x v="1"/>
    <n v="1128299"/>
    <x v="454"/>
    <x v="4"/>
    <x v="8"/>
    <s v="Orlando"/>
    <x v="0"/>
    <n v="52"/>
    <n v="169"/>
    <x v="1853"/>
    <n v="3515.2000000000003"/>
    <n v="0.4"/>
    <x v="2"/>
    <x v="9"/>
    <x v="1"/>
    <n v="52"/>
    <n v="20.8"/>
    <n v="31.199999999999996"/>
    <x v="1"/>
  </r>
  <r>
    <x v="1"/>
    <n v="1128299"/>
    <x v="454"/>
    <x v="4"/>
    <x v="8"/>
    <s v="Orlando"/>
    <x v="1"/>
    <n v="54"/>
    <n v="175"/>
    <x v="1366"/>
    <n v="3591"/>
    <n v="0.38"/>
    <x v="2"/>
    <x v="9"/>
    <x v="1"/>
    <n v="54"/>
    <n v="20.52"/>
    <n v="33.479999999999997"/>
    <x v="1"/>
  </r>
  <r>
    <x v="1"/>
    <n v="1128299"/>
    <x v="454"/>
    <x v="4"/>
    <x v="8"/>
    <s v="Orlando"/>
    <x v="2"/>
    <n v="53"/>
    <n v="147"/>
    <x v="1854"/>
    <n v="3194.31"/>
    <n v="0.41"/>
    <x v="2"/>
    <x v="9"/>
    <x v="1"/>
    <n v="53"/>
    <n v="21.73"/>
    <n v="31.270000000000003"/>
    <x v="1"/>
  </r>
  <r>
    <x v="1"/>
    <n v="1128299"/>
    <x v="454"/>
    <x v="4"/>
    <x v="8"/>
    <s v="Orlando"/>
    <x v="3"/>
    <n v="64"/>
    <n v="150"/>
    <x v="1234"/>
    <n v="4128"/>
    <n v="0.43"/>
    <x v="2"/>
    <x v="9"/>
    <x v="1"/>
    <n v="64"/>
    <n v="27.52"/>
    <n v="36.479999999999997"/>
    <x v="1"/>
  </r>
  <r>
    <x v="1"/>
    <n v="1128299"/>
    <x v="454"/>
    <x v="4"/>
    <x v="8"/>
    <s v="Orlando"/>
    <x v="4"/>
    <n v="77"/>
    <n v="124"/>
    <x v="1855"/>
    <n v="2864.4000000000005"/>
    <n v="0.30000000000000004"/>
    <x v="2"/>
    <x v="9"/>
    <x v="1"/>
    <n v="77"/>
    <n v="23.100000000000005"/>
    <n v="53.9"/>
    <x v="1"/>
  </r>
  <r>
    <x v="1"/>
    <n v="1128299"/>
    <x v="454"/>
    <x v="4"/>
    <x v="8"/>
    <s v="Orlando"/>
    <x v="5"/>
    <n v="86"/>
    <n v="162"/>
    <x v="1856"/>
    <n v="8219.880000000001"/>
    <n v="0.59000000000000008"/>
    <x v="2"/>
    <x v="9"/>
    <x v="1"/>
    <n v="86"/>
    <n v="50.740000000000009"/>
    <n v="35.259999999999991"/>
    <x v="1"/>
  </r>
  <r>
    <x v="1"/>
    <n v="1128299"/>
    <x v="483"/>
    <x v="4"/>
    <x v="8"/>
    <s v="Orlando"/>
    <x v="0"/>
    <n v="72"/>
    <n v="216"/>
    <x v="1857"/>
    <n v="6220.8"/>
    <n v="0.4"/>
    <x v="2"/>
    <x v="10"/>
    <x v="1"/>
    <n v="72"/>
    <n v="28.8"/>
    <n v="43.2"/>
    <x v="1"/>
  </r>
  <r>
    <x v="1"/>
    <n v="1128299"/>
    <x v="483"/>
    <x v="4"/>
    <x v="8"/>
    <s v="Orlando"/>
    <x v="1"/>
    <n v="82"/>
    <n v="200"/>
    <x v="1858"/>
    <n v="5740"/>
    <n v="0.35"/>
    <x v="2"/>
    <x v="10"/>
    <x v="1"/>
    <n v="82"/>
    <n v="28.7"/>
    <n v="53.3"/>
    <x v="1"/>
  </r>
  <r>
    <x v="3"/>
    <n v="1128299"/>
    <x v="483"/>
    <x v="4"/>
    <x v="8"/>
    <s v="Orlando"/>
    <x v="2"/>
    <n v="75"/>
    <n v="174"/>
    <x v="1658"/>
    <n v="5220"/>
    <n v="0.4"/>
    <x v="2"/>
    <x v="10"/>
    <x v="1"/>
    <n v="75"/>
    <n v="30"/>
    <n v="45"/>
    <x v="1"/>
  </r>
  <r>
    <x v="3"/>
    <n v="1128299"/>
    <x v="483"/>
    <x v="4"/>
    <x v="8"/>
    <s v="Orlando"/>
    <x v="3"/>
    <n v="78"/>
    <n v="180"/>
    <x v="1859"/>
    <n v="5756.4"/>
    <n v="0.41"/>
    <x v="2"/>
    <x v="10"/>
    <x v="1"/>
    <n v="78"/>
    <n v="31.979999999999997"/>
    <n v="46.02"/>
    <x v="1"/>
  </r>
  <r>
    <x v="3"/>
    <n v="1128299"/>
    <x v="483"/>
    <x v="4"/>
    <x v="8"/>
    <s v="Orlando"/>
    <x v="4"/>
    <n v="86"/>
    <n v="147"/>
    <x v="1860"/>
    <n v="4424.7"/>
    <n v="0.35"/>
    <x v="2"/>
    <x v="10"/>
    <x v="1"/>
    <n v="86"/>
    <n v="30.099999999999998"/>
    <n v="55.9"/>
    <x v="1"/>
  </r>
  <r>
    <x v="3"/>
    <n v="1128299"/>
    <x v="483"/>
    <x v="4"/>
    <x v="8"/>
    <s v="Orlando"/>
    <x v="5"/>
    <n v="87"/>
    <n v="156"/>
    <x v="1861"/>
    <n v="7464.6"/>
    <n v="0.55000000000000004"/>
    <x v="2"/>
    <x v="10"/>
    <x v="1"/>
    <n v="87"/>
    <n v="47.85"/>
    <n v="39.15"/>
    <x v="1"/>
  </r>
  <r>
    <x v="3"/>
    <n v="1185732"/>
    <x v="176"/>
    <x v="4"/>
    <x v="8"/>
    <s v="Orlando"/>
    <x v="0"/>
    <n v="41"/>
    <n v="255"/>
    <x v="1862"/>
    <n v="5750.2500000000009"/>
    <n v="0.55000000000000004"/>
    <x v="2"/>
    <x v="0"/>
    <x v="1"/>
    <n v="41"/>
    <n v="22.550000000000004"/>
    <n v="18.449999999999996"/>
    <x v="1"/>
  </r>
  <r>
    <x v="3"/>
    <n v="1185732"/>
    <x v="176"/>
    <x v="4"/>
    <x v="8"/>
    <s v="Orlando"/>
    <x v="1"/>
    <n v="44"/>
    <n v="189"/>
    <x v="961"/>
    <n v="3908.52"/>
    <n v="0.47"/>
    <x v="2"/>
    <x v="0"/>
    <x v="1"/>
    <n v="44"/>
    <n v="20.68"/>
    <n v="23.319999999999997"/>
    <x v="1"/>
  </r>
  <r>
    <x v="3"/>
    <n v="1185732"/>
    <x v="176"/>
    <x v="4"/>
    <x v="8"/>
    <s v="Orlando"/>
    <x v="2"/>
    <n v="32"/>
    <n v="169"/>
    <x v="1195"/>
    <n v="2055.04"/>
    <n v="0.38"/>
    <x v="2"/>
    <x v="0"/>
    <x v="1"/>
    <n v="32"/>
    <n v="12.16"/>
    <n v="19.84"/>
    <x v="1"/>
  </r>
  <r>
    <x v="3"/>
    <n v="1185732"/>
    <x v="176"/>
    <x v="4"/>
    <x v="8"/>
    <s v="Orlando"/>
    <x v="3"/>
    <n v="37"/>
    <n v="145"/>
    <x v="1863"/>
    <n v="2199.65"/>
    <n v="0.41"/>
    <x v="2"/>
    <x v="0"/>
    <x v="1"/>
    <n v="37"/>
    <n v="15.17"/>
    <n v="21.83"/>
    <x v="1"/>
  </r>
  <r>
    <x v="3"/>
    <n v="1185732"/>
    <x v="176"/>
    <x v="4"/>
    <x v="8"/>
    <s v="Orlando"/>
    <x v="4"/>
    <n v="51"/>
    <n v="165"/>
    <x v="804"/>
    <n v="3786.7499999999995"/>
    <n v="0.44999999999999996"/>
    <x v="2"/>
    <x v="0"/>
    <x v="1"/>
    <n v="51"/>
    <n v="22.949999999999996"/>
    <n v="28.05"/>
    <x v="1"/>
  </r>
  <r>
    <x v="3"/>
    <n v="1185732"/>
    <x v="176"/>
    <x v="4"/>
    <x v="8"/>
    <s v="Orlando"/>
    <x v="5"/>
    <n v="44"/>
    <n v="176"/>
    <x v="1083"/>
    <n v="5033.6000000000004"/>
    <n v="0.65"/>
    <x v="2"/>
    <x v="0"/>
    <x v="1"/>
    <n v="44"/>
    <n v="28.6"/>
    <n v="15.399999999999999"/>
    <x v="1"/>
  </r>
  <r>
    <x v="3"/>
    <n v="1185732"/>
    <x v="205"/>
    <x v="4"/>
    <x v="8"/>
    <s v="Orlando"/>
    <x v="0"/>
    <n v="44"/>
    <n v="234"/>
    <x v="1864"/>
    <n v="5662.8"/>
    <n v="0.55000000000000004"/>
    <x v="2"/>
    <x v="1"/>
    <x v="1"/>
    <n v="44"/>
    <n v="24.2"/>
    <n v="19.8"/>
    <x v="1"/>
  </r>
  <r>
    <x v="3"/>
    <n v="1185732"/>
    <x v="205"/>
    <x v="4"/>
    <x v="8"/>
    <s v="Orlando"/>
    <x v="1"/>
    <n v="42"/>
    <n v="138"/>
    <x v="1865"/>
    <n v="2840.04"/>
    <n v="0.49"/>
    <x v="2"/>
    <x v="1"/>
    <x v="1"/>
    <n v="42"/>
    <n v="20.58"/>
    <n v="21.42"/>
    <x v="1"/>
  </r>
  <r>
    <x v="3"/>
    <n v="1185732"/>
    <x v="205"/>
    <x v="4"/>
    <x v="8"/>
    <s v="Orlando"/>
    <x v="2"/>
    <n v="33"/>
    <n v="174"/>
    <x v="1619"/>
    <n v="2124.54"/>
    <n v="0.37"/>
    <x v="2"/>
    <x v="1"/>
    <x v="1"/>
    <n v="33"/>
    <n v="12.209999999999999"/>
    <n v="20.79"/>
    <x v="1"/>
  </r>
  <r>
    <x v="3"/>
    <n v="1185732"/>
    <x v="205"/>
    <x v="0"/>
    <x v="0"/>
    <s v="Albany"/>
    <x v="3"/>
    <n v="37"/>
    <n v="133"/>
    <x v="1866"/>
    <n v="2066.8199999999997"/>
    <n v="0.42"/>
    <x v="2"/>
    <x v="1"/>
    <x v="1"/>
    <n v="37"/>
    <n v="15.539999999999997"/>
    <n v="21.46"/>
    <x v="1"/>
  </r>
  <r>
    <x v="3"/>
    <n v="1185732"/>
    <x v="205"/>
    <x v="0"/>
    <x v="0"/>
    <s v="Albany"/>
    <x v="4"/>
    <n v="50"/>
    <n v="154"/>
    <x v="844"/>
    <n v="3541.9999999999995"/>
    <n v="0.45999999999999996"/>
    <x v="2"/>
    <x v="1"/>
    <x v="1"/>
    <n v="50"/>
    <n v="22.999999999999996"/>
    <n v="27"/>
    <x v="1"/>
  </r>
  <r>
    <x v="3"/>
    <n v="1185732"/>
    <x v="205"/>
    <x v="0"/>
    <x v="0"/>
    <s v="Albany"/>
    <x v="5"/>
    <n v="42"/>
    <n v="182"/>
    <x v="947"/>
    <n v="4892.16"/>
    <n v="0.64"/>
    <x v="2"/>
    <x v="1"/>
    <x v="1"/>
    <n v="42"/>
    <n v="26.88"/>
    <n v="15.120000000000001"/>
    <x v="1"/>
  </r>
  <r>
    <x v="3"/>
    <n v="1185732"/>
    <x v="710"/>
    <x v="0"/>
    <x v="0"/>
    <s v="Albany"/>
    <x v="0"/>
    <n v="44"/>
    <n v="252"/>
    <x v="1108"/>
    <n v="6541.920000000001"/>
    <n v="0.59000000000000008"/>
    <x v="2"/>
    <x v="2"/>
    <x v="1"/>
    <n v="44"/>
    <n v="25.960000000000004"/>
    <n v="18.039999999999996"/>
    <x v="1"/>
  </r>
  <r>
    <x v="3"/>
    <n v="1185732"/>
    <x v="710"/>
    <x v="0"/>
    <x v="0"/>
    <s v="Albany"/>
    <x v="1"/>
    <n v="44"/>
    <n v="165"/>
    <x v="1489"/>
    <n v="3339.6"/>
    <n v="0.45999999999999996"/>
    <x v="2"/>
    <x v="2"/>
    <x v="1"/>
    <n v="44"/>
    <n v="20.239999999999998"/>
    <n v="23.76"/>
    <x v="1"/>
  </r>
  <r>
    <x v="3"/>
    <n v="1185732"/>
    <x v="710"/>
    <x v="0"/>
    <x v="0"/>
    <s v="Albany"/>
    <x v="2"/>
    <n v="33"/>
    <n v="161"/>
    <x v="1867"/>
    <n v="1912.6799999999998"/>
    <n v="0.36"/>
    <x v="2"/>
    <x v="2"/>
    <x v="1"/>
    <n v="33"/>
    <n v="11.879999999999999"/>
    <n v="21.12"/>
    <x v="1"/>
  </r>
  <r>
    <x v="3"/>
    <n v="1185732"/>
    <x v="710"/>
    <x v="0"/>
    <x v="0"/>
    <s v="Albany"/>
    <x v="3"/>
    <n v="39"/>
    <n v="106"/>
    <x v="1868"/>
    <n v="1694.9399999999998"/>
    <n v="0.41"/>
    <x v="2"/>
    <x v="2"/>
    <x v="1"/>
    <n v="39"/>
    <n v="15.989999999999998"/>
    <n v="23.010000000000005"/>
    <x v="1"/>
  </r>
  <r>
    <x v="3"/>
    <n v="1185732"/>
    <x v="710"/>
    <x v="0"/>
    <x v="0"/>
    <s v="Albany"/>
    <x v="4"/>
    <n v="51"/>
    <n v="133"/>
    <x v="1869"/>
    <n v="3323.67"/>
    <n v="0.49"/>
    <x v="2"/>
    <x v="2"/>
    <x v="1"/>
    <n v="51"/>
    <n v="24.990000000000002"/>
    <n v="26.009999999999998"/>
    <x v="1"/>
  </r>
  <r>
    <x v="3"/>
    <n v="1185732"/>
    <x v="710"/>
    <x v="0"/>
    <x v="0"/>
    <s v="Albany"/>
    <x v="5"/>
    <n v="43"/>
    <n v="161"/>
    <x v="1870"/>
    <n v="4153.8"/>
    <n v="0.6"/>
    <x v="2"/>
    <x v="2"/>
    <x v="1"/>
    <n v="43"/>
    <n v="25.8"/>
    <n v="17.2"/>
    <x v="1"/>
  </r>
  <r>
    <x v="3"/>
    <n v="1185732"/>
    <x v="232"/>
    <x v="0"/>
    <x v="0"/>
    <s v="Albany"/>
    <x v="0"/>
    <n v="42"/>
    <n v="248"/>
    <x v="1871"/>
    <n v="5832.9600000000009"/>
    <n v="0.56000000000000005"/>
    <x v="2"/>
    <x v="3"/>
    <x v="1"/>
    <n v="42"/>
    <n v="23.520000000000003"/>
    <n v="18.479999999999997"/>
    <x v="1"/>
  </r>
  <r>
    <x v="3"/>
    <n v="1185732"/>
    <x v="232"/>
    <x v="0"/>
    <x v="0"/>
    <s v="Albany"/>
    <x v="1"/>
    <n v="43"/>
    <n v="147"/>
    <x v="1872"/>
    <n v="2844.45"/>
    <n v="0.44999999999999996"/>
    <x v="2"/>
    <x v="3"/>
    <x v="1"/>
    <n v="43"/>
    <n v="19.349999999999998"/>
    <n v="23.650000000000002"/>
    <x v="1"/>
  </r>
  <r>
    <x v="3"/>
    <n v="1185732"/>
    <x v="232"/>
    <x v="0"/>
    <x v="0"/>
    <s v="Albany"/>
    <x v="2"/>
    <n v="34"/>
    <n v="152"/>
    <x v="1056"/>
    <n v="1860.48"/>
    <n v="0.36"/>
    <x v="2"/>
    <x v="3"/>
    <x v="1"/>
    <n v="34"/>
    <n v="12.24"/>
    <n v="21.76"/>
    <x v="1"/>
  </r>
  <r>
    <x v="3"/>
    <n v="1185732"/>
    <x v="232"/>
    <x v="0"/>
    <x v="0"/>
    <s v="Albany"/>
    <x v="3"/>
    <n v="37"/>
    <n v="135"/>
    <x v="1873"/>
    <n v="2047.9499999999998"/>
    <n v="0.41"/>
    <x v="2"/>
    <x v="3"/>
    <x v="1"/>
    <n v="37"/>
    <n v="15.169999999999998"/>
    <n v="21.830000000000002"/>
    <x v="1"/>
  </r>
  <r>
    <x v="3"/>
    <n v="1185732"/>
    <x v="232"/>
    <x v="0"/>
    <x v="0"/>
    <s v="Albany"/>
    <x v="4"/>
    <n v="50"/>
    <n v="124"/>
    <x v="1461"/>
    <n v="2914"/>
    <n v="0.47"/>
    <x v="2"/>
    <x v="3"/>
    <x v="1"/>
    <n v="50"/>
    <n v="23.5"/>
    <n v="26.5"/>
    <x v="1"/>
  </r>
  <r>
    <x v="3"/>
    <n v="1185732"/>
    <x v="232"/>
    <x v="0"/>
    <x v="0"/>
    <s v="Albany"/>
    <x v="5"/>
    <n v="41"/>
    <n v="156"/>
    <x v="1493"/>
    <n v="4157.4000000000005"/>
    <n v="0.65"/>
    <x v="2"/>
    <x v="3"/>
    <x v="1"/>
    <n v="41"/>
    <n v="26.650000000000002"/>
    <n v="14.349999999999996"/>
    <x v="1"/>
  </r>
  <r>
    <x v="3"/>
    <n v="1185732"/>
    <x v="261"/>
    <x v="0"/>
    <x v="0"/>
    <s v="Albany"/>
    <x v="0"/>
    <n v="50"/>
    <n v="261"/>
    <x v="1658"/>
    <n v="7830"/>
    <n v="0.6"/>
    <x v="2"/>
    <x v="4"/>
    <x v="1"/>
    <n v="50"/>
    <n v="30"/>
    <n v="20"/>
    <x v="1"/>
  </r>
  <r>
    <x v="3"/>
    <n v="1185732"/>
    <x v="261"/>
    <x v="0"/>
    <x v="0"/>
    <s v="Albany"/>
    <x v="1"/>
    <n v="53"/>
    <n v="161"/>
    <x v="1874"/>
    <n v="4010.5099999999998"/>
    <n v="0.47"/>
    <x v="2"/>
    <x v="4"/>
    <x v="1"/>
    <n v="53"/>
    <n v="24.91"/>
    <n v="28.09"/>
    <x v="1"/>
  </r>
  <r>
    <x v="3"/>
    <n v="1185732"/>
    <x v="261"/>
    <x v="0"/>
    <x v="0"/>
    <s v="Albany"/>
    <x v="2"/>
    <n v="49"/>
    <n v="160"/>
    <x v="1437"/>
    <n v="2822.4"/>
    <n v="0.36"/>
    <x v="2"/>
    <x v="4"/>
    <x v="1"/>
    <n v="49"/>
    <n v="17.64"/>
    <n v="31.360000000000003"/>
    <x v="1"/>
  </r>
  <r>
    <x v="3"/>
    <n v="1185732"/>
    <x v="261"/>
    <x v="0"/>
    <x v="0"/>
    <s v="Albany"/>
    <x v="3"/>
    <n v="47"/>
    <n v="130"/>
    <x v="1875"/>
    <n v="2444"/>
    <n v="0.4"/>
    <x v="2"/>
    <x v="4"/>
    <x v="1"/>
    <n v="47"/>
    <n v="18.8"/>
    <n v="28.2"/>
    <x v="1"/>
  </r>
  <r>
    <x v="3"/>
    <n v="1185732"/>
    <x v="261"/>
    <x v="0"/>
    <x v="0"/>
    <s v="Albany"/>
    <x v="4"/>
    <n v="56"/>
    <n v="137"/>
    <x v="1876"/>
    <n v="3759.2799999999997"/>
    <n v="0.49"/>
    <x v="2"/>
    <x v="4"/>
    <x v="1"/>
    <n v="56"/>
    <n v="27.439999999999998"/>
    <n v="28.560000000000002"/>
    <x v="1"/>
  </r>
  <r>
    <x v="3"/>
    <n v="1185732"/>
    <x v="261"/>
    <x v="0"/>
    <x v="0"/>
    <s v="Albany"/>
    <x v="5"/>
    <n v="59"/>
    <n v="169"/>
    <x v="1560"/>
    <n v="6281.7300000000005"/>
    <n v="0.63"/>
    <x v="2"/>
    <x v="4"/>
    <x v="1"/>
    <n v="59"/>
    <n v="37.17"/>
    <n v="21.83"/>
    <x v="1"/>
  </r>
  <r>
    <x v="3"/>
    <n v="1185732"/>
    <x v="294"/>
    <x v="0"/>
    <x v="0"/>
    <s v="Albany"/>
    <x v="0"/>
    <n v="59"/>
    <n v="263"/>
    <x v="1877"/>
    <n v="8689.52"/>
    <n v="0.56000000000000005"/>
    <x v="2"/>
    <x v="11"/>
    <x v="1"/>
    <n v="59"/>
    <n v="33.04"/>
    <n v="25.959999999999997"/>
    <x v="1"/>
  </r>
  <r>
    <x v="3"/>
    <n v="1185732"/>
    <x v="294"/>
    <x v="0"/>
    <x v="0"/>
    <s v="Albany"/>
    <x v="1"/>
    <n v="54"/>
    <n v="175"/>
    <x v="1366"/>
    <n v="4536"/>
    <n v="0.48"/>
    <x v="2"/>
    <x v="11"/>
    <x v="1"/>
    <n v="54"/>
    <n v="25.92"/>
    <n v="28.08"/>
    <x v="1"/>
  </r>
  <r>
    <x v="3"/>
    <n v="1185732"/>
    <x v="294"/>
    <x v="0"/>
    <x v="0"/>
    <s v="Albany"/>
    <x v="2"/>
    <n v="48"/>
    <n v="150"/>
    <x v="1644"/>
    <n v="2736"/>
    <n v="0.38"/>
    <x v="2"/>
    <x v="11"/>
    <x v="1"/>
    <n v="48"/>
    <n v="18.239999999999998"/>
    <n v="29.76"/>
    <x v="1"/>
  </r>
  <r>
    <x v="3"/>
    <n v="1185732"/>
    <x v="294"/>
    <x v="0"/>
    <x v="0"/>
    <s v="Albany"/>
    <x v="3"/>
    <n v="49"/>
    <n v="144"/>
    <x v="822"/>
    <n v="2892.96"/>
    <n v="0.41"/>
    <x v="2"/>
    <x v="11"/>
    <x v="1"/>
    <n v="49"/>
    <n v="20.09"/>
    <n v="28.91"/>
    <x v="1"/>
  </r>
  <r>
    <x v="3"/>
    <n v="1185732"/>
    <x v="294"/>
    <x v="0"/>
    <x v="0"/>
    <s v="Albany"/>
    <x v="4"/>
    <n v="62"/>
    <n v="150"/>
    <x v="1878"/>
    <n v="4557"/>
    <n v="0.49"/>
    <x v="2"/>
    <x v="11"/>
    <x v="1"/>
    <n v="62"/>
    <n v="30.38"/>
    <n v="31.62"/>
    <x v="1"/>
  </r>
  <r>
    <x v="3"/>
    <n v="1185732"/>
    <x v="294"/>
    <x v="0"/>
    <x v="0"/>
    <s v="Albany"/>
    <x v="5"/>
    <n v="69"/>
    <n v="181"/>
    <x v="1879"/>
    <n v="7743.18"/>
    <n v="0.62"/>
    <x v="2"/>
    <x v="11"/>
    <x v="1"/>
    <n v="69"/>
    <n v="42.78"/>
    <n v="26.22"/>
    <x v="1"/>
  </r>
  <r>
    <x v="3"/>
    <n v="1185732"/>
    <x v="322"/>
    <x v="0"/>
    <x v="0"/>
    <s v="Albany"/>
    <x v="0"/>
    <n v="59"/>
    <n v="247"/>
    <x v="1880"/>
    <n v="8015.1500000000005"/>
    <n v="0.55000000000000004"/>
    <x v="2"/>
    <x v="5"/>
    <x v="1"/>
    <n v="59"/>
    <n v="32.450000000000003"/>
    <n v="26.549999999999997"/>
    <x v="1"/>
  </r>
  <r>
    <x v="3"/>
    <n v="1185732"/>
    <x v="322"/>
    <x v="0"/>
    <x v="0"/>
    <s v="Albany"/>
    <x v="1"/>
    <n v="56"/>
    <n v="196"/>
    <x v="974"/>
    <n v="4939.2"/>
    <n v="0.44999999999999996"/>
    <x v="2"/>
    <x v="5"/>
    <x v="1"/>
    <n v="56"/>
    <n v="25.2"/>
    <n v="30.8"/>
    <x v="1"/>
  </r>
  <r>
    <x v="3"/>
    <n v="1185732"/>
    <x v="322"/>
    <x v="0"/>
    <x v="0"/>
    <s v="Albany"/>
    <x v="2"/>
    <n v="51"/>
    <n v="169"/>
    <x v="1881"/>
    <n v="3016.6499999999996"/>
    <n v="0.35"/>
    <x v="2"/>
    <x v="5"/>
    <x v="1"/>
    <n v="51"/>
    <n v="17.849999999999998"/>
    <n v="33.150000000000006"/>
    <x v="1"/>
  </r>
  <r>
    <x v="3"/>
    <n v="1185732"/>
    <x v="322"/>
    <x v="0"/>
    <x v="0"/>
    <s v="Albany"/>
    <x v="3"/>
    <n v="53"/>
    <n v="150"/>
    <x v="1882"/>
    <n v="3418.5"/>
    <n v="0.43"/>
    <x v="2"/>
    <x v="5"/>
    <x v="1"/>
    <n v="53"/>
    <n v="22.79"/>
    <n v="30.21"/>
    <x v="1"/>
  </r>
  <r>
    <x v="3"/>
    <n v="1185732"/>
    <x v="322"/>
    <x v="0"/>
    <x v="0"/>
    <s v="Albany"/>
    <x v="4"/>
    <n v="62"/>
    <n v="168"/>
    <x v="1871"/>
    <n v="4791.3599999999997"/>
    <n v="0.45999999999999996"/>
    <x v="2"/>
    <x v="5"/>
    <x v="1"/>
    <n v="62"/>
    <n v="28.52"/>
    <n v="33.480000000000004"/>
    <x v="1"/>
  </r>
  <r>
    <x v="3"/>
    <n v="1185732"/>
    <x v="322"/>
    <x v="0"/>
    <x v="0"/>
    <s v="Albany"/>
    <x v="5"/>
    <n v="66"/>
    <n v="194"/>
    <x v="1883"/>
    <n v="8322.6"/>
    <n v="0.65"/>
    <x v="2"/>
    <x v="5"/>
    <x v="1"/>
    <n v="66"/>
    <n v="42.9"/>
    <n v="23.099999999999998"/>
    <x v="1"/>
  </r>
  <r>
    <x v="3"/>
    <n v="1185732"/>
    <x v="354"/>
    <x v="0"/>
    <x v="0"/>
    <s v="Albany"/>
    <x v="0"/>
    <n v="62"/>
    <n v="250"/>
    <x v="1884"/>
    <n v="8680"/>
    <n v="0.56000000000000005"/>
    <x v="2"/>
    <x v="6"/>
    <x v="1"/>
    <n v="62"/>
    <n v="34.72"/>
    <n v="27.28"/>
    <x v="1"/>
  </r>
  <r>
    <x v="3"/>
    <n v="1185732"/>
    <x v="354"/>
    <x v="0"/>
    <x v="0"/>
    <s v="Albany"/>
    <x v="1"/>
    <n v="55"/>
    <n v="210"/>
    <x v="1885"/>
    <n v="5197.4999999999991"/>
    <n v="0.44999999999999996"/>
    <x v="2"/>
    <x v="6"/>
    <x v="1"/>
    <n v="55"/>
    <n v="24.749999999999996"/>
    <n v="30.250000000000004"/>
    <x v="1"/>
  </r>
  <r>
    <x v="3"/>
    <n v="1185732"/>
    <x v="354"/>
    <x v="0"/>
    <x v="0"/>
    <s v="Albany"/>
    <x v="2"/>
    <n v="51"/>
    <n v="188"/>
    <x v="1886"/>
    <n v="3451.68"/>
    <n v="0.36"/>
    <x v="2"/>
    <x v="6"/>
    <x v="1"/>
    <n v="51"/>
    <n v="18.36"/>
    <n v="32.64"/>
    <x v="1"/>
  </r>
  <r>
    <x v="3"/>
    <n v="1185732"/>
    <x v="354"/>
    <x v="0"/>
    <x v="0"/>
    <s v="Albany"/>
    <x v="3"/>
    <n v="41"/>
    <n v="150"/>
    <x v="1642"/>
    <n v="2460"/>
    <n v="0.4"/>
    <x v="2"/>
    <x v="6"/>
    <x v="1"/>
    <n v="41"/>
    <n v="16.399999999999999"/>
    <n v="24.6"/>
    <x v="1"/>
  </r>
  <r>
    <x v="3"/>
    <n v="1185732"/>
    <x v="354"/>
    <x v="0"/>
    <x v="0"/>
    <s v="Albany"/>
    <x v="4"/>
    <n v="52"/>
    <n v="149"/>
    <x v="1887"/>
    <n v="3719.04"/>
    <n v="0.48"/>
    <x v="2"/>
    <x v="6"/>
    <x v="1"/>
    <n v="52"/>
    <n v="24.96"/>
    <n v="27.04"/>
    <x v="1"/>
  </r>
  <r>
    <x v="3"/>
    <n v="1185732"/>
    <x v="354"/>
    <x v="0"/>
    <x v="0"/>
    <s v="Albany"/>
    <x v="5"/>
    <n v="55"/>
    <n v="218"/>
    <x v="899"/>
    <n v="7194"/>
    <n v="0.6"/>
    <x v="2"/>
    <x v="6"/>
    <x v="1"/>
    <n v="55"/>
    <n v="33"/>
    <n v="22"/>
    <x v="1"/>
  </r>
  <r>
    <x v="3"/>
    <n v="1185732"/>
    <x v="384"/>
    <x v="0"/>
    <x v="0"/>
    <s v="Albany"/>
    <x v="0"/>
    <n v="50"/>
    <n v="238"/>
    <x v="1888"/>
    <n v="7021.0000000000009"/>
    <n v="0.59000000000000008"/>
    <x v="2"/>
    <x v="7"/>
    <x v="1"/>
    <n v="50"/>
    <n v="29.500000000000004"/>
    <n v="20.499999999999996"/>
    <x v="1"/>
  </r>
  <r>
    <x v="3"/>
    <n v="1185732"/>
    <x v="384"/>
    <x v="0"/>
    <x v="0"/>
    <s v="Albany"/>
    <x v="1"/>
    <n v="48"/>
    <n v="163"/>
    <x v="1889"/>
    <n v="3520.7999999999997"/>
    <n v="0.44999999999999996"/>
    <x v="2"/>
    <x v="7"/>
    <x v="1"/>
    <n v="48"/>
    <n v="21.599999999999998"/>
    <n v="26.400000000000006"/>
    <x v="1"/>
  </r>
  <r>
    <x v="3"/>
    <n v="1185732"/>
    <x v="384"/>
    <x v="0"/>
    <x v="0"/>
    <s v="Albany"/>
    <x v="2"/>
    <n v="41"/>
    <n v="138"/>
    <x v="1307"/>
    <n v="1980.3"/>
    <n v="0.35"/>
    <x v="2"/>
    <x v="7"/>
    <x v="1"/>
    <n v="41"/>
    <n v="14.35"/>
    <n v="26.65"/>
    <x v="1"/>
  </r>
  <r>
    <x v="3"/>
    <n v="1185732"/>
    <x v="384"/>
    <x v="0"/>
    <x v="0"/>
    <s v="Albany"/>
    <x v="3"/>
    <n v="44"/>
    <n v="137"/>
    <x v="1890"/>
    <n v="2471.48"/>
    <n v="0.41"/>
    <x v="2"/>
    <x v="7"/>
    <x v="1"/>
    <n v="44"/>
    <n v="18.04"/>
    <n v="25.96"/>
    <x v="1"/>
  </r>
  <r>
    <x v="3"/>
    <n v="1185732"/>
    <x v="384"/>
    <x v="0"/>
    <x v="0"/>
    <s v="Albany"/>
    <x v="4"/>
    <n v="51"/>
    <n v="131"/>
    <x v="1891"/>
    <n v="3206.8799999999997"/>
    <n v="0.48"/>
    <x v="2"/>
    <x v="7"/>
    <x v="1"/>
    <n v="51"/>
    <n v="24.479999999999997"/>
    <n v="26.520000000000003"/>
    <x v="1"/>
  </r>
  <r>
    <x v="3"/>
    <n v="1185732"/>
    <x v="384"/>
    <x v="0"/>
    <x v="0"/>
    <s v="Albany"/>
    <x v="5"/>
    <n v="59"/>
    <n v="156"/>
    <x v="809"/>
    <n v="5522.4"/>
    <n v="0.6"/>
    <x v="2"/>
    <x v="7"/>
    <x v="1"/>
    <n v="59"/>
    <n v="35.4"/>
    <n v="23.6"/>
    <x v="1"/>
  </r>
  <r>
    <x v="3"/>
    <n v="1185732"/>
    <x v="416"/>
    <x v="0"/>
    <x v="0"/>
    <s v="Albany"/>
    <x v="0"/>
    <n v="57"/>
    <n v="208"/>
    <x v="1892"/>
    <n v="6757.920000000001"/>
    <n v="0.57000000000000006"/>
    <x v="2"/>
    <x v="8"/>
    <x v="1"/>
    <n v="57"/>
    <n v="32.49"/>
    <n v="24.509999999999994"/>
    <x v="1"/>
  </r>
  <r>
    <x v="3"/>
    <n v="1185732"/>
    <x v="416"/>
    <x v="0"/>
    <x v="0"/>
    <s v="Albany"/>
    <x v="1"/>
    <n v="46"/>
    <n v="156"/>
    <x v="1893"/>
    <n v="3300.9599999999996"/>
    <n v="0.45999999999999996"/>
    <x v="2"/>
    <x v="8"/>
    <x v="1"/>
    <n v="46"/>
    <n v="21.159999999999997"/>
    <n v="24.840000000000003"/>
    <x v="1"/>
  </r>
  <r>
    <x v="3"/>
    <n v="1185732"/>
    <x v="416"/>
    <x v="0"/>
    <x v="0"/>
    <s v="Albany"/>
    <x v="2"/>
    <n v="46"/>
    <n v="137"/>
    <x v="1894"/>
    <n v="2520.8000000000002"/>
    <n v="0.4"/>
    <x v="2"/>
    <x v="8"/>
    <x v="1"/>
    <n v="46"/>
    <n v="18.400000000000002"/>
    <n v="27.599999999999998"/>
    <x v="1"/>
  </r>
  <r>
    <x v="3"/>
    <n v="1185732"/>
    <x v="416"/>
    <x v="0"/>
    <x v="0"/>
    <s v="Albany"/>
    <x v="3"/>
    <n v="45"/>
    <n v="135"/>
    <x v="1895"/>
    <n v="2490.75"/>
    <n v="0.41"/>
    <x v="2"/>
    <x v="8"/>
    <x v="1"/>
    <n v="45"/>
    <n v="18.45"/>
    <n v="26.55"/>
    <x v="1"/>
  </r>
  <r>
    <x v="3"/>
    <n v="1185732"/>
    <x v="416"/>
    <x v="0"/>
    <x v="0"/>
    <s v="Albany"/>
    <x v="4"/>
    <n v="59"/>
    <n v="150"/>
    <x v="1896"/>
    <n v="4159.5"/>
    <n v="0.47"/>
    <x v="2"/>
    <x v="8"/>
    <x v="1"/>
    <n v="59"/>
    <n v="27.73"/>
    <n v="31.27"/>
    <x v="1"/>
  </r>
  <r>
    <x v="3"/>
    <n v="1185732"/>
    <x v="416"/>
    <x v="0"/>
    <x v="0"/>
    <s v="Albany"/>
    <x v="5"/>
    <n v="64"/>
    <n v="156"/>
    <x v="1336"/>
    <n v="6190.08"/>
    <n v="0.62"/>
    <x v="2"/>
    <x v="8"/>
    <x v="1"/>
    <n v="64"/>
    <n v="39.68"/>
    <n v="24.32"/>
    <x v="1"/>
  </r>
  <r>
    <x v="3"/>
    <n v="1185732"/>
    <x v="446"/>
    <x v="0"/>
    <x v="0"/>
    <s v="Albany"/>
    <x v="0"/>
    <n v="56"/>
    <n v="217"/>
    <x v="1897"/>
    <n v="6683.6"/>
    <n v="0.55000000000000004"/>
    <x v="2"/>
    <x v="9"/>
    <x v="1"/>
    <n v="56"/>
    <n v="30.8"/>
    <n v="25.2"/>
    <x v="1"/>
  </r>
  <r>
    <x v="3"/>
    <n v="1185732"/>
    <x v="446"/>
    <x v="0"/>
    <x v="0"/>
    <s v="Albany"/>
    <x v="1"/>
    <n v="49"/>
    <n v="162"/>
    <x v="1898"/>
    <n v="3889.62"/>
    <n v="0.49"/>
    <x v="2"/>
    <x v="9"/>
    <x v="1"/>
    <n v="49"/>
    <n v="24.009999999999998"/>
    <n v="24.990000000000002"/>
    <x v="1"/>
  </r>
  <r>
    <x v="3"/>
    <n v="1185732"/>
    <x v="446"/>
    <x v="0"/>
    <x v="0"/>
    <s v="Albany"/>
    <x v="2"/>
    <n v="45"/>
    <n v="147"/>
    <x v="1899"/>
    <n v="2381.4"/>
    <n v="0.36"/>
    <x v="2"/>
    <x v="9"/>
    <x v="1"/>
    <n v="45"/>
    <n v="16.2"/>
    <n v="28.8"/>
    <x v="1"/>
  </r>
  <r>
    <x v="3"/>
    <n v="1185732"/>
    <x v="446"/>
    <x v="0"/>
    <x v="0"/>
    <s v="Albany"/>
    <x v="3"/>
    <n v="47"/>
    <n v="144"/>
    <x v="997"/>
    <n v="2707.2000000000003"/>
    <n v="0.4"/>
    <x v="2"/>
    <x v="9"/>
    <x v="1"/>
    <n v="47"/>
    <n v="18.8"/>
    <n v="28.2"/>
    <x v="1"/>
  </r>
  <r>
    <x v="3"/>
    <n v="1185732"/>
    <x v="446"/>
    <x v="0"/>
    <x v="0"/>
    <s v="Albany"/>
    <x v="4"/>
    <n v="62"/>
    <n v="154"/>
    <x v="1855"/>
    <n v="4296.5999999999995"/>
    <n v="0.44999999999999996"/>
    <x v="2"/>
    <x v="9"/>
    <x v="1"/>
    <n v="62"/>
    <n v="27.899999999999995"/>
    <n v="34.1"/>
    <x v="1"/>
  </r>
  <r>
    <x v="3"/>
    <n v="1185732"/>
    <x v="446"/>
    <x v="0"/>
    <x v="0"/>
    <s v="Albany"/>
    <x v="5"/>
    <n v="68"/>
    <n v="176"/>
    <x v="1900"/>
    <n v="7659.52"/>
    <n v="0.64"/>
    <x v="2"/>
    <x v="9"/>
    <x v="1"/>
    <n v="68"/>
    <n v="43.52"/>
    <n v="24.479999999999997"/>
    <x v="1"/>
  </r>
  <r>
    <x v="3"/>
    <n v="1185732"/>
    <x v="475"/>
    <x v="0"/>
    <x v="0"/>
    <s v="Albany"/>
    <x v="0"/>
    <n v="59"/>
    <n v="245"/>
    <x v="760"/>
    <n v="8383.9000000000015"/>
    <n v="0.58000000000000007"/>
    <x v="2"/>
    <x v="10"/>
    <x v="1"/>
    <n v="59"/>
    <n v="34.220000000000006"/>
    <n v="24.779999999999994"/>
    <x v="1"/>
  </r>
  <r>
    <x v="3"/>
    <n v="1185732"/>
    <x v="475"/>
    <x v="0"/>
    <x v="0"/>
    <s v="Albany"/>
    <x v="1"/>
    <n v="51"/>
    <n v="169"/>
    <x v="1881"/>
    <n v="4309.5"/>
    <n v="0.5"/>
    <x v="2"/>
    <x v="10"/>
    <x v="1"/>
    <n v="51"/>
    <n v="25.5"/>
    <n v="25.5"/>
    <x v="1"/>
  </r>
  <r>
    <x v="4"/>
    <n v="1185732"/>
    <x v="475"/>
    <x v="0"/>
    <x v="0"/>
    <s v="Albany"/>
    <x v="2"/>
    <n v="52"/>
    <n v="163"/>
    <x v="1901"/>
    <n v="3305.6400000000003"/>
    <n v="0.39"/>
    <x v="2"/>
    <x v="10"/>
    <x v="1"/>
    <n v="52"/>
    <n v="20.28"/>
    <n v="31.72"/>
    <x v="1"/>
  </r>
  <r>
    <x v="4"/>
    <n v="1185732"/>
    <x v="475"/>
    <x v="0"/>
    <x v="0"/>
    <s v="Albany"/>
    <x v="3"/>
    <n v="54"/>
    <n v="155"/>
    <x v="1265"/>
    <n v="3431.7"/>
    <n v="0.41"/>
    <x v="2"/>
    <x v="10"/>
    <x v="1"/>
    <n v="54"/>
    <n v="22.14"/>
    <n v="31.86"/>
    <x v="1"/>
  </r>
  <r>
    <x v="4"/>
    <n v="1185732"/>
    <x v="475"/>
    <x v="0"/>
    <x v="0"/>
    <s v="Albany"/>
    <x v="4"/>
    <n v="60"/>
    <n v="155"/>
    <x v="1878"/>
    <n v="4278"/>
    <n v="0.45999999999999996"/>
    <x v="2"/>
    <x v="10"/>
    <x v="1"/>
    <n v="60"/>
    <n v="27.6"/>
    <n v="32.4"/>
    <x v="1"/>
  </r>
  <r>
    <x v="4"/>
    <n v="1185732"/>
    <x v="475"/>
    <x v="0"/>
    <x v="0"/>
    <s v="Albany"/>
    <x v="5"/>
    <n v="69"/>
    <n v="182"/>
    <x v="1093"/>
    <n v="8037.12"/>
    <n v="0.64"/>
    <x v="2"/>
    <x v="10"/>
    <x v="1"/>
    <n v="69"/>
    <n v="44.16"/>
    <n v="24.84"/>
    <x v="1"/>
  </r>
  <r>
    <x v="4"/>
    <n v="1185732"/>
    <x v="178"/>
    <x v="0"/>
    <x v="0"/>
    <s v="Albany"/>
    <x v="0"/>
    <n v="39"/>
    <n v="216"/>
    <x v="1223"/>
    <n v="5307.12"/>
    <n v="0.63"/>
    <x v="2"/>
    <x v="0"/>
    <x v="1"/>
    <n v="39"/>
    <n v="24.57"/>
    <n v="14.43"/>
    <x v="1"/>
  </r>
  <r>
    <x v="4"/>
    <n v="1185732"/>
    <x v="178"/>
    <x v="0"/>
    <x v="0"/>
    <s v="Albany"/>
    <x v="1"/>
    <n v="39"/>
    <n v="156"/>
    <x v="1100"/>
    <n v="2737.7999999999997"/>
    <n v="0.44999999999999996"/>
    <x v="2"/>
    <x v="0"/>
    <x v="1"/>
    <n v="39"/>
    <n v="17.549999999999997"/>
    <n v="21.450000000000003"/>
    <x v="1"/>
  </r>
  <r>
    <x v="4"/>
    <n v="1185732"/>
    <x v="178"/>
    <x v="0"/>
    <x v="0"/>
    <s v="Albany"/>
    <x v="2"/>
    <n v="29"/>
    <n v="168"/>
    <x v="1809"/>
    <n v="2338.56"/>
    <n v="0.48"/>
    <x v="2"/>
    <x v="0"/>
    <x v="1"/>
    <n v="29"/>
    <n v="13.92"/>
    <n v="15.08"/>
    <x v="1"/>
  </r>
  <r>
    <x v="4"/>
    <n v="1185732"/>
    <x v="178"/>
    <x v="0"/>
    <x v="0"/>
    <s v="Albany"/>
    <x v="3"/>
    <n v="34"/>
    <n v="131"/>
    <x v="1902"/>
    <n v="2093.3799999999997"/>
    <n v="0.47"/>
    <x v="2"/>
    <x v="0"/>
    <x v="1"/>
    <n v="34"/>
    <n v="15.979999999999997"/>
    <n v="18.020000000000003"/>
    <x v="1"/>
  </r>
  <r>
    <x v="4"/>
    <n v="1185732"/>
    <x v="178"/>
    <x v="0"/>
    <x v="0"/>
    <s v="Albany"/>
    <x v="4"/>
    <n v="49"/>
    <n v="145"/>
    <x v="934"/>
    <n v="3197.2499999999995"/>
    <n v="0.44999999999999996"/>
    <x v="2"/>
    <x v="0"/>
    <x v="1"/>
    <n v="49"/>
    <n v="22.049999999999997"/>
    <n v="26.950000000000003"/>
    <x v="1"/>
  </r>
  <r>
    <x v="4"/>
    <n v="1185732"/>
    <x v="178"/>
    <x v="0"/>
    <x v="0"/>
    <s v="Albany"/>
    <x v="5"/>
    <n v="38"/>
    <n v="156"/>
    <x v="1903"/>
    <n v="2371.2000000000003"/>
    <n v="0.4"/>
    <x v="2"/>
    <x v="0"/>
    <x v="1"/>
    <n v="38"/>
    <n v="15.200000000000001"/>
    <n v="22.799999999999997"/>
    <x v="1"/>
  </r>
  <r>
    <x v="4"/>
    <n v="1185732"/>
    <x v="207"/>
    <x v="0"/>
    <x v="0"/>
    <s v="Albany"/>
    <x v="0"/>
    <n v="37"/>
    <n v="238"/>
    <x v="830"/>
    <n v="5371.66"/>
    <n v="0.61"/>
    <x v="2"/>
    <x v="1"/>
    <x v="1"/>
    <n v="37"/>
    <n v="22.57"/>
    <n v="14.430000000000001"/>
    <x v="1"/>
  </r>
  <r>
    <x v="4"/>
    <n v="1185732"/>
    <x v="207"/>
    <x v="0"/>
    <x v="0"/>
    <s v="Albany"/>
    <x v="1"/>
    <n v="37"/>
    <n v="145"/>
    <x v="1863"/>
    <n v="2199.65"/>
    <n v="0.41"/>
    <x v="2"/>
    <x v="1"/>
    <x v="1"/>
    <n v="37"/>
    <n v="15.17"/>
    <n v="21.83"/>
    <x v="1"/>
  </r>
  <r>
    <x v="4"/>
    <n v="1185732"/>
    <x v="207"/>
    <x v="0"/>
    <x v="0"/>
    <s v="Albany"/>
    <x v="2"/>
    <n v="29"/>
    <n v="143"/>
    <x v="1904"/>
    <n v="2032.03"/>
    <n v="0.49"/>
    <x v="2"/>
    <x v="1"/>
    <x v="1"/>
    <n v="29"/>
    <n v="14.209999999999999"/>
    <n v="14.790000000000001"/>
    <x v="1"/>
  </r>
  <r>
    <x v="4"/>
    <n v="1185732"/>
    <x v="207"/>
    <x v="2"/>
    <x v="17"/>
    <s v="Cheyenne"/>
    <x v="3"/>
    <n v="32"/>
    <n v="123"/>
    <x v="1905"/>
    <n v="1889.28"/>
    <n v="0.48"/>
    <x v="2"/>
    <x v="1"/>
    <x v="1"/>
    <n v="32"/>
    <n v="15.36"/>
    <n v="16.64"/>
    <x v="1"/>
  </r>
  <r>
    <x v="4"/>
    <n v="1185732"/>
    <x v="207"/>
    <x v="2"/>
    <x v="17"/>
    <s v="Cheyenne"/>
    <x v="4"/>
    <n v="47"/>
    <n v="145"/>
    <x v="1906"/>
    <n v="2794.1499999999996"/>
    <n v="0.41"/>
    <x v="2"/>
    <x v="1"/>
    <x v="1"/>
    <n v="47"/>
    <n v="19.269999999999996"/>
    <n v="27.730000000000004"/>
    <x v="1"/>
  </r>
  <r>
    <x v="4"/>
    <n v="1185732"/>
    <x v="207"/>
    <x v="2"/>
    <x v="17"/>
    <s v="Cheyenne"/>
    <x v="5"/>
    <n v="38"/>
    <n v="174"/>
    <x v="1907"/>
    <n v="2578.6800000000003"/>
    <n v="0.39"/>
    <x v="2"/>
    <x v="1"/>
    <x v="1"/>
    <n v="38"/>
    <n v="14.820000000000002"/>
    <n v="23.18"/>
    <x v="1"/>
  </r>
  <r>
    <x v="4"/>
    <n v="1185732"/>
    <x v="215"/>
    <x v="2"/>
    <x v="17"/>
    <s v="Cheyenne"/>
    <x v="0"/>
    <n v="38"/>
    <n v="246"/>
    <x v="1908"/>
    <n v="5608.8"/>
    <n v="0.6"/>
    <x v="2"/>
    <x v="2"/>
    <x v="1"/>
    <n v="38"/>
    <n v="22.8"/>
    <n v="15.2"/>
    <x v="1"/>
  </r>
  <r>
    <x v="4"/>
    <n v="1185732"/>
    <x v="215"/>
    <x v="2"/>
    <x v="17"/>
    <s v="Cheyenne"/>
    <x v="1"/>
    <n v="37"/>
    <n v="131"/>
    <x v="1909"/>
    <n v="2132.6799999999998"/>
    <n v="0.44"/>
    <x v="2"/>
    <x v="2"/>
    <x v="1"/>
    <n v="37"/>
    <n v="16.279999999999998"/>
    <n v="20.720000000000002"/>
    <x v="1"/>
  </r>
  <r>
    <x v="4"/>
    <n v="1185732"/>
    <x v="215"/>
    <x v="2"/>
    <x v="17"/>
    <s v="Cheyenne"/>
    <x v="2"/>
    <n v="27"/>
    <n v="149"/>
    <x v="1910"/>
    <n v="1810.35"/>
    <n v="0.44999999999999996"/>
    <x v="2"/>
    <x v="2"/>
    <x v="1"/>
    <n v="27"/>
    <n v="12.149999999999999"/>
    <n v="14.850000000000001"/>
    <x v="1"/>
  </r>
  <r>
    <x v="4"/>
    <n v="1185732"/>
    <x v="215"/>
    <x v="2"/>
    <x v="17"/>
    <s v="Cheyenne"/>
    <x v="3"/>
    <n v="33"/>
    <n v="112"/>
    <x v="1683"/>
    <n v="1737.12"/>
    <n v="0.47"/>
    <x v="2"/>
    <x v="2"/>
    <x v="1"/>
    <n v="33"/>
    <n v="15.51"/>
    <n v="17.490000000000002"/>
    <x v="1"/>
  </r>
  <r>
    <x v="4"/>
    <n v="1185732"/>
    <x v="215"/>
    <x v="2"/>
    <x v="17"/>
    <s v="Cheyenne"/>
    <x v="4"/>
    <n v="47"/>
    <n v="126"/>
    <x v="1911"/>
    <n v="2664.8999999999996"/>
    <n v="0.44999999999999996"/>
    <x v="2"/>
    <x v="2"/>
    <x v="1"/>
    <n v="47"/>
    <n v="21.15"/>
    <n v="25.85"/>
    <x v="1"/>
  </r>
  <r>
    <x v="4"/>
    <n v="1185732"/>
    <x v="215"/>
    <x v="2"/>
    <x v="17"/>
    <s v="Cheyenne"/>
    <x v="5"/>
    <n v="37"/>
    <n v="165"/>
    <x v="1250"/>
    <n v="2258.85"/>
    <n v="0.37"/>
    <x v="2"/>
    <x v="2"/>
    <x v="1"/>
    <n v="37"/>
    <n v="13.69"/>
    <n v="23.310000000000002"/>
    <x v="1"/>
  </r>
  <r>
    <x v="4"/>
    <n v="1185732"/>
    <x v="234"/>
    <x v="2"/>
    <x v="17"/>
    <s v="Cheyenne"/>
    <x v="0"/>
    <n v="39"/>
    <n v="208"/>
    <x v="1912"/>
    <n v="5029.4399999999996"/>
    <n v="0.62"/>
    <x v="2"/>
    <x v="3"/>
    <x v="1"/>
    <n v="39"/>
    <n v="24.18"/>
    <n v="14.820000000000002"/>
    <x v="1"/>
  </r>
  <r>
    <x v="4"/>
    <n v="1185732"/>
    <x v="234"/>
    <x v="2"/>
    <x v="17"/>
    <s v="Cheyenne"/>
    <x v="1"/>
    <n v="39"/>
    <n v="140"/>
    <x v="1780"/>
    <n v="2456.9999999999995"/>
    <n v="0.44999999999999996"/>
    <x v="2"/>
    <x v="3"/>
    <x v="1"/>
    <n v="39"/>
    <n v="17.549999999999997"/>
    <n v="21.450000000000003"/>
    <x v="1"/>
  </r>
  <r>
    <x v="4"/>
    <n v="1185732"/>
    <x v="234"/>
    <x v="2"/>
    <x v="17"/>
    <s v="Cheyenne"/>
    <x v="2"/>
    <n v="28"/>
    <n v="145"/>
    <x v="1066"/>
    <n v="1867.6"/>
    <n v="0.45999999999999996"/>
    <x v="2"/>
    <x v="3"/>
    <x v="1"/>
    <n v="28"/>
    <n v="12.879999999999999"/>
    <n v="15.120000000000001"/>
    <x v="1"/>
  </r>
  <r>
    <x v="4"/>
    <n v="1185732"/>
    <x v="234"/>
    <x v="2"/>
    <x v="17"/>
    <s v="Cheyenne"/>
    <x v="3"/>
    <n v="33"/>
    <n v="119"/>
    <x v="1913"/>
    <n v="1845.6899999999998"/>
    <n v="0.47"/>
    <x v="2"/>
    <x v="3"/>
    <x v="1"/>
    <n v="33"/>
    <n v="15.509999999999998"/>
    <n v="17.490000000000002"/>
    <x v="1"/>
  </r>
  <r>
    <x v="4"/>
    <n v="1185732"/>
    <x v="234"/>
    <x v="2"/>
    <x v="17"/>
    <s v="Cheyenne"/>
    <x v="4"/>
    <n v="47"/>
    <n v="106"/>
    <x v="1914"/>
    <n v="2092.44"/>
    <n v="0.42"/>
    <x v="2"/>
    <x v="3"/>
    <x v="1"/>
    <n v="47"/>
    <n v="19.740000000000002"/>
    <n v="27.259999999999998"/>
    <x v="1"/>
  </r>
  <r>
    <x v="4"/>
    <n v="1185732"/>
    <x v="234"/>
    <x v="2"/>
    <x v="17"/>
    <s v="Cheyenne"/>
    <x v="5"/>
    <n v="36"/>
    <n v="149"/>
    <x v="1915"/>
    <n v="1877.3999999999999"/>
    <n v="0.35"/>
    <x v="2"/>
    <x v="3"/>
    <x v="1"/>
    <n v="36"/>
    <n v="12.6"/>
    <n v="23.400000000000002"/>
    <x v="1"/>
  </r>
  <r>
    <x v="4"/>
    <n v="1185732"/>
    <x v="263"/>
    <x v="2"/>
    <x v="17"/>
    <s v="Cheyenne"/>
    <x v="0"/>
    <n v="45"/>
    <n v="246"/>
    <x v="1916"/>
    <n v="7195.5"/>
    <n v="0.65"/>
    <x v="2"/>
    <x v="4"/>
    <x v="1"/>
    <n v="45"/>
    <n v="29.25"/>
    <n v="15.75"/>
    <x v="1"/>
  </r>
  <r>
    <x v="4"/>
    <n v="1185732"/>
    <x v="263"/>
    <x v="2"/>
    <x v="17"/>
    <s v="Cheyenne"/>
    <x v="1"/>
    <n v="41"/>
    <n v="152"/>
    <x v="938"/>
    <n v="2492.8000000000002"/>
    <n v="0.4"/>
    <x v="2"/>
    <x v="4"/>
    <x v="1"/>
    <n v="41"/>
    <n v="16.400000000000002"/>
    <n v="24.599999999999998"/>
    <x v="1"/>
  </r>
  <r>
    <x v="4"/>
    <n v="1185732"/>
    <x v="263"/>
    <x v="2"/>
    <x v="17"/>
    <s v="Cheyenne"/>
    <x v="2"/>
    <n v="39"/>
    <n v="145"/>
    <x v="1917"/>
    <n v="2770.95"/>
    <n v="0.49"/>
    <x v="2"/>
    <x v="4"/>
    <x v="1"/>
    <n v="39"/>
    <n v="19.11"/>
    <n v="19.89"/>
    <x v="1"/>
  </r>
  <r>
    <x v="4"/>
    <n v="1185732"/>
    <x v="263"/>
    <x v="2"/>
    <x v="17"/>
    <s v="Cheyenne"/>
    <x v="3"/>
    <n v="39"/>
    <n v="131"/>
    <x v="1918"/>
    <n v="2554.5"/>
    <n v="0.5"/>
    <x v="2"/>
    <x v="4"/>
    <x v="1"/>
    <n v="39"/>
    <n v="19.5"/>
    <n v="19.5"/>
    <x v="1"/>
  </r>
  <r>
    <x v="4"/>
    <n v="1185732"/>
    <x v="263"/>
    <x v="2"/>
    <x v="17"/>
    <s v="Cheyenne"/>
    <x v="4"/>
    <n v="45"/>
    <n v="133"/>
    <x v="1919"/>
    <n v="2513.6999999999998"/>
    <n v="0.42"/>
    <x v="2"/>
    <x v="4"/>
    <x v="1"/>
    <n v="45"/>
    <n v="18.899999999999999"/>
    <n v="26.1"/>
    <x v="1"/>
  </r>
  <r>
    <x v="4"/>
    <n v="1185732"/>
    <x v="263"/>
    <x v="2"/>
    <x v="17"/>
    <s v="Cheyenne"/>
    <x v="5"/>
    <n v="52"/>
    <n v="156"/>
    <x v="1912"/>
    <n v="3244.8"/>
    <n v="0.4"/>
    <x v="2"/>
    <x v="4"/>
    <x v="1"/>
    <n v="52"/>
    <n v="20.8"/>
    <n v="31.2"/>
    <x v="1"/>
  </r>
  <r>
    <x v="4"/>
    <n v="1185732"/>
    <x v="296"/>
    <x v="2"/>
    <x v="17"/>
    <s v="Cheyenne"/>
    <x v="0"/>
    <n v="46"/>
    <n v="247"/>
    <x v="770"/>
    <n v="7158.06"/>
    <n v="0.63"/>
    <x v="2"/>
    <x v="11"/>
    <x v="1"/>
    <n v="46"/>
    <n v="28.98"/>
    <n v="17.02"/>
    <x v="1"/>
  </r>
  <r>
    <x v="4"/>
    <n v="1185732"/>
    <x v="296"/>
    <x v="2"/>
    <x v="17"/>
    <s v="Cheyenne"/>
    <x v="1"/>
    <n v="42"/>
    <n v="168"/>
    <x v="822"/>
    <n v="2892.96"/>
    <n v="0.41"/>
    <x v="2"/>
    <x v="11"/>
    <x v="1"/>
    <n v="42"/>
    <n v="17.22"/>
    <n v="24.78"/>
    <x v="1"/>
  </r>
  <r>
    <x v="4"/>
    <n v="1185732"/>
    <x v="296"/>
    <x v="2"/>
    <x v="17"/>
    <s v="Cheyenne"/>
    <x v="2"/>
    <n v="38"/>
    <n v="131"/>
    <x v="1920"/>
    <n v="2240.1"/>
    <n v="0.44999999999999996"/>
    <x v="2"/>
    <x v="11"/>
    <x v="1"/>
    <n v="38"/>
    <n v="17.099999999999998"/>
    <n v="20.900000000000002"/>
    <x v="1"/>
  </r>
  <r>
    <x v="4"/>
    <n v="1185732"/>
    <x v="296"/>
    <x v="2"/>
    <x v="17"/>
    <s v="Cheyenne"/>
    <x v="3"/>
    <n v="38"/>
    <n v="140"/>
    <x v="1666"/>
    <n v="2500.3999999999996"/>
    <n v="0.47"/>
    <x v="2"/>
    <x v="11"/>
    <x v="1"/>
    <n v="38"/>
    <n v="17.859999999999996"/>
    <n v="20.140000000000004"/>
    <x v="1"/>
  </r>
  <r>
    <x v="4"/>
    <n v="1185732"/>
    <x v="296"/>
    <x v="2"/>
    <x v="17"/>
    <s v="Cheyenne"/>
    <x v="4"/>
    <n v="49"/>
    <n v="135"/>
    <x v="1899"/>
    <n v="2910.6"/>
    <n v="0.44"/>
    <x v="2"/>
    <x v="11"/>
    <x v="1"/>
    <n v="49"/>
    <n v="21.56"/>
    <n v="27.44"/>
    <x v="1"/>
  </r>
  <r>
    <x v="4"/>
    <n v="1185732"/>
    <x v="296"/>
    <x v="2"/>
    <x v="17"/>
    <s v="Cheyenne"/>
    <x v="5"/>
    <n v="50"/>
    <n v="163"/>
    <x v="1921"/>
    <n v="3015.5"/>
    <n v="0.37"/>
    <x v="2"/>
    <x v="11"/>
    <x v="1"/>
    <n v="50"/>
    <n v="18.5"/>
    <n v="31.5"/>
    <x v="1"/>
  </r>
  <r>
    <x v="4"/>
    <n v="1185732"/>
    <x v="324"/>
    <x v="2"/>
    <x v="17"/>
    <s v="Cheyenne"/>
    <x v="0"/>
    <n v="48"/>
    <n v="228"/>
    <x v="1922"/>
    <n v="7004.16"/>
    <n v="0.64"/>
    <x v="2"/>
    <x v="5"/>
    <x v="1"/>
    <n v="48"/>
    <n v="30.72"/>
    <n v="17.28"/>
    <x v="1"/>
  </r>
  <r>
    <x v="4"/>
    <n v="1185732"/>
    <x v="324"/>
    <x v="2"/>
    <x v="17"/>
    <s v="Cheyenne"/>
    <x v="1"/>
    <n v="44"/>
    <n v="163"/>
    <x v="1923"/>
    <n v="3083.96"/>
    <n v="0.43"/>
    <x v="2"/>
    <x v="5"/>
    <x v="1"/>
    <n v="44"/>
    <n v="18.920000000000002"/>
    <n v="25.08"/>
    <x v="1"/>
  </r>
  <r>
    <x v="4"/>
    <n v="1185732"/>
    <x v="324"/>
    <x v="2"/>
    <x v="17"/>
    <s v="Cheyenne"/>
    <x v="2"/>
    <n v="38"/>
    <n v="149"/>
    <x v="1924"/>
    <n v="2717.7599999999998"/>
    <n v="0.48"/>
    <x v="2"/>
    <x v="5"/>
    <x v="1"/>
    <n v="38"/>
    <n v="18.239999999999998"/>
    <n v="19.760000000000002"/>
    <x v="1"/>
  </r>
  <r>
    <x v="4"/>
    <n v="1185732"/>
    <x v="324"/>
    <x v="2"/>
    <x v="17"/>
    <s v="Cheyenne"/>
    <x v="3"/>
    <n v="39"/>
    <n v="150"/>
    <x v="1484"/>
    <n v="2749.5"/>
    <n v="0.47"/>
    <x v="2"/>
    <x v="5"/>
    <x v="1"/>
    <n v="39"/>
    <n v="18.329999999999998"/>
    <n v="20.67"/>
    <x v="1"/>
  </r>
  <r>
    <x v="4"/>
    <n v="1185732"/>
    <x v="324"/>
    <x v="2"/>
    <x v="17"/>
    <s v="Cheyenne"/>
    <x v="4"/>
    <n v="48"/>
    <n v="137"/>
    <x v="1925"/>
    <n v="2761.92"/>
    <n v="0.42"/>
    <x v="2"/>
    <x v="5"/>
    <x v="1"/>
    <n v="48"/>
    <n v="20.16"/>
    <n v="27.84"/>
    <x v="1"/>
  </r>
  <r>
    <x v="4"/>
    <n v="1185732"/>
    <x v="324"/>
    <x v="2"/>
    <x v="17"/>
    <s v="Cheyenne"/>
    <x v="5"/>
    <n v="51"/>
    <n v="196"/>
    <x v="825"/>
    <n v="3598.56"/>
    <n v="0.36"/>
    <x v="2"/>
    <x v="5"/>
    <x v="1"/>
    <n v="51"/>
    <n v="18.36"/>
    <n v="32.64"/>
    <x v="1"/>
  </r>
  <r>
    <x v="4"/>
    <n v="1185732"/>
    <x v="356"/>
    <x v="2"/>
    <x v="17"/>
    <s v="Cheyenne"/>
    <x v="0"/>
    <n v="47"/>
    <n v="255"/>
    <x v="858"/>
    <n v="7670.4000000000005"/>
    <n v="0.64"/>
    <x v="2"/>
    <x v="6"/>
    <x v="1"/>
    <n v="47"/>
    <n v="30.080000000000002"/>
    <n v="16.919999999999998"/>
    <x v="1"/>
  </r>
  <r>
    <x v="4"/>
    <n v="1185732"/>
    <x v="356"/>
    <x v="2"/>
    <x v="17"/>
    <s v="Cheyenne"/>
    <x v="1"/>
    <n v="43"/>
    <n v="163"/>
    <x v="1926"/>
    <n v="2873.69"/>
    <n v="0.41"/>
    <x v="2"/>
    <x v="6"/>
    <x v="1"/>
    <n v="43"/>
    <n v="17.63"/>
    <n v="25.369999999999997"/>
    <x v="1"/>
  </r>
  <r>
    <x v="4"/>
    <n v="1185732"/>
    <x v="356"/>
    <x v="2"/>
    <x v="17"/>
    <s v="Cheyenne"/>
    <x v="2"/>
    <n v="38"/>
    <n v="143"/>
    <x v="1927"/>
    <n v="2445.2999999999997"/>
    <n v="0.44999999999999996"/>
    <x v="2"/>
    <x v="6"/>
    <x v="1"/>
    <n v="38"/>
    <n v="17.099999999999998"/>
    <n v="20.900000000000002"/>
    <x v="1"/>
  </r>
  <r>
    <x v="4"/>
    <n v="1185732"/>
    <x v="356"/>
    <x v="2"/>
    <x v="17"/>
    <s v="Cheyenne"/>
    <x v="3"/>
    <n v="38"/>
    <n v="147"/>
    <x v="1513"/>
    <n v="2737.14"/>
    <n v="0.49"/>
    <x v="2"/>
    <x v="6"/>
    <x v="1"/>
    <n v="38"/>
    <n v="18.619999999999997"/>
    <n v="19.380000000000003"/>
    <x v="1"/>
  </r>
  <r>
    <x v="4"/>
    <n v="1185732"/>
    <x v="356"/>
    <x v="2"/>
    <x v="17"/>
    <s v="Cheyenne"/>
    <x v="4"/>
    <n v="47"/>
    <n v="140"/>
    <x v="1928"/>
    <n v="2697.7999999999997"/>
    <n v="0.41"/>
    <x v="2"/>
    <x v="6"/>
    <x v="1"/>
    <n v="47"/>
    <n v="19.27"/>
    <n v="27.73"/>
    <x v="1"/>
  </r>
  <r>
    <x v="4"/>
    <n v="1185732"/>
    <x v="356"/>
    <x v="2"/>
    <x v="17"/>
    <s v="Cheyenne"/>
    <x v="5"/>
    <n v="52"/>
    <n v="196"/>
    <x v="888"/>
    <n v="4076.8"/>
    <n v="0.4"/>
    <x v="2"/>
    <x v="6"/>
    <x v="1"/>
    <n v="52"/>
    <n v="20.8"/>
    <n v="31.2"/>
    <x v="1"/>
  </r>
  <r>
    <x v="4"/>
    <n v="1185732"/>
    <x v="386"/>
    <x v="2"/>
    <x v="17"/>
    <s v="Cheyenne"/>
    <x v="0"/>
    <n v="48"/>
    <n v="208"/>
    <x v="1336"/>
    <n v="6389.76"/>
    <n v="0.64"/>
    <x v="2"/>
    <x v="7"/>
    <x v="1"/>
    <n v="48"/>
    <n v="30.720000000000002"/>
    <n v="17.279999999999998"/>
    <x v="1"/>
  </r>
  <r>
    <x v="4"/>
    <n v="1185732"/>
    <x v="386"/>
    <x v="2"/>
    <x v="17"/>
    <s v="Cheyenne"/>
    <x v="1"/>
    <n v="44"/>
    <n v="150"/>
    <x v="1698"/>
    <n v="2838"/>
    <n v="0.43"/>
    <x v="2"/>
    <x v="7"/>
    <x v="1"/>
    <n v="44"/>
    <n v="18.920000000000002"/>
    <n v="25.08"/>
    <x v="1"/>
  </r>
  <r>
    <x v="4"/>
    <n v="1185732"/>
    <x v="386"/>
    <x v="2"/>
    <x v="17"/>
    <s v="Cheyenne"/>
    <x v="2"/>
    <n v="38"/>
    <n v="137"/>
    <x v="1929"/>
    <n v="2394.7599999999998"/>
    <n v="0.45999999999999996"/>
    <x v="2"/>
    <x v="7"/>
    <x v="1"/>
    <n v="38"/>
    <n v="17.479999999999997"/>
    <n v="20.520000000000003"/>
    <x v="1"/>
  </r>
  <r>
    <x v="4"/>
    <n v="1185732"/>
    <x v="386"/>
    <x v="2"/>
    <x v="17"/>
    <s v="Cheyenne"/>
    <x v="3"/>
    <n v="38"/>
    <n v="135"/>
    <x v="1206"/>
    <n v="2513.6999999999998"/>
    <n v="0.49"/>
    <x v="2"/>
    <x v="7"/>
    <x v="1"/>
    <n v="38"/>
    <n v="18.619999999999997"/>
    <n v="19.380000000000003"/>
    <x v="1"/>
  </r>
  <r>
    <x v="4"/>
    <n v="1185732"/>
    <x v="386"/>
    <x v="2"/>
    <x v="17"/>
    <s v="Cheyenne"/>
    <x v="4"/>
    <n v="48"/>
    <n v="125"/>
    <x v="1194"/>
    <n v="2580"/>
    <n v="0.43"/>
    <x v="2"/>
    <x v="7"/>
    <x v="1"/>
    <n v="48"/>
    <n v="20.64"/>
    <n v="27.36"/>
    <x v="1"/>
  </r>
  <r>
    <x v="4"/>
    <n v="1185732"/>
    <x v="386"/>
    <x v="2"/>
    <x v="17"/>
    <s v="Cheyenne"/>
    <x v="5"/>
    <n v="52"/>
    <n v="174"/>
    <x v="818"/>
    <n v="3619.2000000000003"/>
    <n v="0.4"/>
    <x v="2"/>
    <x v="7"/>
    <x v="1"/>
    <n v="52"/>
    <n v="20.8"/>
    <n v="31.199999999999996"/>
    <x v="1"/>
  </r>
  <r>
    <x v="4"/>
    <n v="1185732"/>
    <x v="418"/>
    <x v="2"/>
    <x v="17"/>
    <s v="Cheyenne"/>
    <x v="0"/>
    <n v="50"/>
    <n v="202"/>
    <x v="1930"/>
    <n v="6464"/>
    <n v="0.64"/>
    <x v="2"/>
    <x v="8"/>
    <x v="1"/>
    <n v="50"/>
    <n v="32"/>
    <n v="18"/>
    <x v="1"/>
  </r>
  <r>
    <x v="4"/>
    <n v="1185732"/>
    <x v="418"/>
    <x v="2"/>
    <x v="17"/>
    <s v="Cheyenne"/>
    <x v="1"/>
    <n v="44"/>
    <n v="174"/>
    <x v="1931"/>
    <n v="3062.4"/>
    <n v="0.4"/>
    <x v="2"/>
    <x v="8"/>
    <x v="1"/>
    <n v="44"/>
    <n v="17.600000000000001"/>
    <n v="26.400000000000002"/>
    <x v="1"/>
  </r>
  <r>
    <x v="4"/>
    <n v="1185732"/>
    <x v="418"/>
    <x v="2"/>
    <x v="17"/>
    <s v="Cheyenne"/>
    <x v="2"/>
    <n v="42"/>
    <n v="125"/>
    <x v="1932"/>
    <n v="2415"/>
    <n v="0.45999999999999996"/>
    <x v="2"/>
    <x v="8"/>
    <x v="1"/>
    <n v="42"/>
    <n v="19.32"/>
    <n v="22.68"/>
    <x v="1"/>
  </r>
  <r>
    <x v="4"/>
    <n v="1185732"/>
    <x v="418"/>
    <x v="2"/>
    <x v="17"/>
    <s v="Cheyenne"/>
    <x v="3"/>
    <n v="41"/>
    <n v="119"/>
    <x v="1189"/>
    <n v="2244.3399999999997"/>
    <n v="0.45999999999999996"/>
    <x v="2"/>
    <x v="8"/>
    <x v="1"/>
    <n v="41"/>
    <n v="18.859999999999996"/>
    <n v="22.140000000000004"/>
    <x v="1"/>
  </r>
  <r>
    <x v="4"/>
    <n v="1185732"/>
    <x v="418"/>
    <x v="2"/>
    <x v="17"/>
    <s v="Cheyenne"/>
    <x v="4"/>
    <n v="54"/>
    <n v="128"/>
    <x v="941"/>
    <n v="3041.28"/>
    <n v="0.44"/>
    <x v="2"/>
    <x v="8"/>
    <x v="1"/>
    <n v="54"/>
    <n v="23.76"/>
    <n v="30.24"/>
    <x v="1"/>
  </r>
  <r>
    <x v="4"/>
    <n v="1185732"/>
    <x v="418"/>
    <x v="2"/>
    <x v="17"/>
    <s v="Cheyenne"/>
    <x v="5"/>
    <n v="55"/>
    <n v="150"/>
    <x v="1289"/>
    <n v="3052.5"/>
    <n v="0.37"/>
    <x v="2"/>
    <x v="8"/>
    <x v="1"/>
    <n v="55"/>
    <n v="20.350000000000001"/>
    <n v="34.65"/>
    <x v="1"/>
  </r>
  <r>
    <x v="4"/>
    <n v="1185732"/>
    <x v="448"/>
    <x v="2"/>
    <x v="17"/>
    <s v="Cheyenne"/>
    <x v="0"/>
    <n v="53"/>
    <n v="218"/>
    <x v="1364"/>
    <n v="7047.94"/>
    <n v="0.61"/>
    <x v="2"/>
    <x v="9"/>
    <x v="1"/>
    <n v="53"/>
    <n v="32.33"/>
    <n v="20.67"/>
    <x v="1"/>
  </r>
  <r>
    <x v="4"/>
    <n v="1185732"/>
    <x v="448"/>
    <x v="2"/>
    <x v="17"/>
    <s v="Cheyenne"/>
    <x v="1"/>
    <n v="42"/>
    <n v="167"/>
    <x v="1933"/>
    <n v="3016.02"/>
    <n v="0.43"/>
    <x v="2"/>
    <x v="9"/>
    <x v="1"/>
    <n v="42"/>
    <n v="18.059999999999999"/>
    <n v="23.94"/>
    <x v="1"/>
  </r>
  <r>
    <x v="4"/>
    <n v="1185732"/>
    <x v="448"/>
    <x v="2"/>
    <x v="17"/>
    <s v="Cheyenne"/>
    <x v="2"/>
    <n v="42"/>
    <n v="146"/>
    <x v="1934"/>
    <n v="3066"/>
    <n v="0.5"/>
    <x v="2"/>
    <x v="9"/>
    <x v="1"/>
    <n v="42"/>
    <n v="21"/>
    <n v="21"/>
    <x v="1"/>
  </r>
  <r>
    <x v="4"/>
    <n v="1185732"/>
    <x v="448"/>
    <x v="2"/>
    <x v="17"/>
    <s v="Cheyenne"/>
    <x v="3"/>
    <n v="42"/>
    <n v="135"/>
    <x v="1230"/>
    <n v="2778.2999999999997"/>
    <n v="0.49"/>
    <x v="2"/>
    <x v="9"/>
    <x v="1"/>
    <n v="42"/>
    <n v="20.58"/>
    <n v="21.42"/>
    <x v="1"/>
  </r>
  <r>
    <x v="4"/>
    <n v="1185732"/>
    <x v="448"/>
    <x v="2"/>
    <x v="17"/>
    <s v="Cheyenne"/>
    <x v="4"/>
    <n v="51"/>
    <n v="143"/>
    <x v="1687"/>
    <n v="2990.1299999999997"/>
    <n v="0.41"/>
    <x v="2"/>
    <x v="9"/>
    <x v="1"/>
    <n v="51"/>
    <n v="20.909999999999997"/>
    <n v="30.090000000000007"/>
    <x v="1"/>
  </r>
  <r>
    <x v="4"/>
    <n v="1185732"/>
    <x v="448"/>
    <x v="2"/>
    <x v="17"/>
    <s v="Cheyenne"/>
    <x v="5"/>
    <n v="55"/>
    <n v="161"/>
    <x v="1935"/>
    <n v="3453.4500000000003"/>
    <n v="0.39"/>
    <x v="2"/>
    <x v="9"/>
    <x v="1"/>
    <n v="55"/>
    <n v="21.450000000000003"/>
    <n v="33.549999999999997"/>
    <x v="1"/>
  </r>
  <r>
    <x v="4"/>
    <n v="1185732"/>
    <x v="477"/>
    <x v="2"/>
    <x v="17"/>
    <s v="Cheyenne"/>
    <x v="0"/>
    <n v="52"/>
    <n v="224"/>
    <x v="1219"/>
    <n v="7105.28"/>
    <n v="0.61"/>
    <x v="2"/>
    <x v="10"/>
    <x v="1"/>
    <n v="52"/>
    <n v="31.72"/>
    <n v="20.28"/>
    <x v="1"/>
  </r>
  <r>
    <x v="4"/>
    <n v="1185732"/>
    <x v="477"/>
    <x v="2"/>
    <x v="17"/>
    <s v="Cheyenne"/>
    <x v="1"/>
    <n v="44"/>
    <n v="168"/>
    <x v="1936"/>
    <n v="3030.72"/>
    <n v="0.41"/>
    <x v="2"/>
    <x v="10"/>
    <x v="1"/>
    <n v="44"/>
    <n v="18.04"/>
    <n v="25.960000000000004"/>
    <x v="1"/>
  </r>
  <r>
    <x v="0"/>
    <n v="1185732"/>
    <x v="477"/>
    <x v="2"/>
    <x v="17"/>
    <s v="Cheyenne"/>
    <x v="2"/>
    <n v="44"/>
    <n v="165"/>
    <x v="1489"/>
    <n v="3339.6"/>
    <n v="0.45999999999999996"/>
    <x v="2"/>
    <x v="10"/>
    <x v="1"/>
    <n v="44"/>
    <n v="20.239999999999998"/>
    <n v="23.76"/>
    <x v="1"/>
  </r>
  <r>
    <x v="0"/>
    <n v="1185732"/>
    <x v="477"/>
    <x v="2"/>
    <x v="17"/>
    <s v="Cheyenne"/>
    <x v="3"/>
    <n v="44"/>
    <n v="135"/>
    <x v="1773"/>
    <n v="2910.6"/>
    <n v="0.49"/>
    <x v="2"/>
    <x v="10"/>
    <x v="1"/>
    <n v="44"/>
    <n v="21.56"/>
    <n v="22.44"/>
    <x v="1"/>
  </r>
  <r>
    <x v="0"/>
    <n v="1185732"/>
    <x v="477"/>
    <x v="2"/>
    <x v="17"/>
    <s v="Cheyenne"/>
    <x v="4"/>
    <n v="54"/>
    <n v="145"/>
    <x v="1937"/>
    <n v="3523.4999999999995"/>
    <n v="0.44999999999999996"/>
    <x v="2"/>
    <x v="10"/>
    <x v="1"/>
    <n v="54"/>
    <n v="24.299999999999997"/>
    <n v="29.7"/>
    <x v="1"/>
  </r>
  <r>
    <x v="0"/>
    <n v="1185732"/>
    <x v="477"/>
    <x v="2"/>
    <x v="17"/>
    <s v="Cheyenne"/>
    <x v="5"/>
    <n v="56"/>
    <n v="174"/>
    <x v="853"/>
    <n v="3507.8399999999997"/>
    <n v="0.36"/>
    <x v="2"/>
    <x v="10"/>
    <x v="1"/>
    <n v="56"/>
    <n v="20.159999999999997"/>
    <n v="35.839999999999996"/>
    <x v="1"/>
  </r>
  <r>
    <x v="0"/>
    <n v="1128299"/>
    <x v="188"/>
    <x v="2"/>
    <x v="17"/>
    <s v="Cheyenne"/>
    <x v="0"/>
    <n v="29"/>
    <n v="91"/>
    <x v="1938"/>
    <n v="1213.9399999999998"/>
    <n v="0.45999999999999996"/>
    <x v="2"/>
    <x v="0"/>
    <x v="1"/>
    <n v="29"/>
    <n v="13.339999999999998"/>
    <n v="15.660000000000002"/>
    <x v="1"/>
  </r>
  <r>
    <x v="0"/>
    <n v="1128299"/>
    <x v="188"/>
    <x v="2"/>
    <x v="17"/>
    <s v="Cheyenne"/>
    <x v="1"/>
    <n v="36"/>
    <n v="105"/>
    <x v="1053"/>
    <n v="1738.8"/>
    <n v="0.45999999999999996"/>
    <x v="2"/>
    <x v="0"/>
    <x v="1"/>
    <n v="36"/>
    <n v="16.559999999999999"/>
    <n v="19.440000000000001"/>
    <x v="1"/>
  </r>
  <r>
    <x v="0"/>
    <n v="1128299"/>
    <x v="188"/>
    <x v="2"/>
    <x v="17"/>
    <s v="Cheyenne"/>
    <x v="2"/>
    <n v="39"/>
    <n v="91"/>
    <x v="1939"/>
    <n v="1597.05"/>
    <n v="0.44999999999999996"/>
    <x v="2"/>
    <x v="0"/>
    <x v="1"/>
    <n v="39"/>
    <n v="17.55"/>
    <n v="21.45"/>
    <x v="1"/>
  </r>
  <r>
    <x v="0"/>
    <n v="1128299"/>
    <x v="188"/>
    <x v="2"/>
    <x v="17"/>
    <s v="Cheyenne"/>
    <x v="3"/>
    <n v="38"/>
    <n v="54"/>
    <x v="1940"/>
    <n v="964.43999999999994"/>
    <n v="0.47"/>
    <x v="2"/>
    <x v="0"/>
    <x v="1"/>
    <n v="38"/>
    <n v="17.86"/>
    <n v="20.14"/>
    <x v="1"/>
  </r>
  <r>
    <x v="0"/>
    <n v="1128299"/>
    <x v="188"/>
    <x v="2"/>
    <x v="17"/>
    <s v="Cheyenne"/>
    <x v="4"/>
    <n v="42"/>
    <n v="45"/>
    <x v="1941"/>
    <n v="963.9"/>
    <n v="0.51"/>
    <x v="2"/>
    <x v="0"/>
    <x v="1"/>
    <n v="42"/>
    <n v="21.419999999999998"/>
    <n v="20.580000000000002"/>
    <x v="1"/>
  </r>
  <r>
    <x v="0"/>
    <n v="1128299"/>
    <x v="188"/>
    <x v="2"/>
    <x v="17"/>
    <s v="Cheyenne"/>
    <x v="5"/>
    <n v="38"/>
    <n v="116"/>
    <x v="1942"/>
    <n v="1983.6"/>
    <n v="0.44999999999999996"/>
    <x v="2"/>
    <x v="0"/>
    <x v="1"/>
    <n v="38"/>
    <n v="17.099999999999998"/>
    <n v="20.900000000000002"/>
    <x v="1"/>
  </r>
  <r>
    <x v="0"/>
    <n v="1128299"/>
    <x v="698"/>
    <x v="2"/>
    <x v="17"/>
    <s v="Cheyenne"/>
    <x v="0"/>
    <n v="27"/>
    <n v="113"/>
    <x v="1943"/>
    <n v="1403.4599999999998"/>
    <n v="0.45999999999999996"/>
    <x v="2"/>
    <x v="1"/>
    <x v="1"/>
    <n v="27"/>
    <n v="12.419999999999998"/>
    <n v="14.580000000000002"/>
    <x v="1"/>
  </r>
  <r>
    <x v="0"/>
    <n v="1128299"/>
    <x v="698"/>
    <x v="2"/>
    <x v="17"/>
    <s v="Cheyenne"/>
    <x v="1"/>
    <n v="36"/>
    <n v="105"/>
    <x v="1053"/>
    <n v="1700.9999999999998"/>
    <n v="0.44999999999999996"/>
    <x v="2"/>
    <x v="1"/>
    <x v="1"/>
    <n v="36"/>
    <n v="16.2"/>
    <n v="19.8"/>
    <x v="1"/>
  </r>
  <r>
    <x v="0"/>
    <n v="1128299"/>
    <x v="698"/>
    <x v="2"/>
    <x v="17"/>
    <s v="Cheyenne"/>
    <x v="2"/>
    <n v="39"/>
    <n v="88"/>
    <x v="1944"/>
    <n v="1544.3999999999999"/>
    <n v="0.44999999999999996"/>
    <x v="2"/>
    <x v="1"/>
    <x v="1"/>
    <n v="39"/>
    <n v="17.549999999999997"/>
    <n v="21.450000000000003"/>
    <x v="1"/>
  </r>
  <r>
    <x v="0"/>
    <n v="1128299"/>
    <x v="698"/>
    <x v="4"/>
    <x v="18"/>
    <s v="Richmond"/>
    <x v="3"/>
    <n v="38"/>
    <n v="58"/>
    <x v="1945"/>
    <n v="1102"/>
    <n v="0.5"/>
    <x v="2"/>
    <x v="1"/>
    <x v="1"/>
    <n v="38"/>
    <n v="19"/>
    <n v="19"/>
    <x v="1"/>
  </r>
  <r>
    <x v="0"/>
    <n v="1128299"/>
    <x v="698"/>
    <x v="4"/>
    <x v="18"/>
    <s v="Richmond"/>
    <x v="4"/>
    <n v="42"/>
    <n v="38"/>
    <x v="1946"/>
    <n v="877.80000000000007"/>
    <n v="0.55000000000000004"/>
    <x v="2"/>
    <x v="1"/>
    <x v="1"/>
    <n v="42"/>
    <n v="23.1"/>
    <n v="18.899999999999999"/>
    <x v="1"/>
  </r>
  <r>
    <x v="0"/>
    <n v="1128299"/>
    <x v="698"/>
    <x v="4"/>
    <x v="18"/>
    <s v="Richmond"/>
    <x v="5"/>
    <n v="38"/>
    <n v="81"/>
    <x v="1068"/>
    <n v="1323.54"/>
    <n v="0.43"/>
    <x v="2"/>
    <x v="1"/>
    <x v="1"/>
    <n v="38"/>
    <n v="16.34"/>
    <n v="21.66"/>
    <x v="1"/>
  </r>
  <r>
    <x v="0"/>
    <n v="1128299"/>
    <x v="228"/>
    <x v="4"/>
    <x v="18"/>
    <s v="Richmond"/>
    <x v="0"/>
    <n v="38"/>
    <n v="143"/>
    <x v="1927"/>
    <n v="2553.98"/>
    <n v="0.47"/>
    <x v="2"/>
    <x v="2"/>
    <x v="1"/>
    <n v="38"/>
    <n v="17.86"/>
    <n v="20.14"/>
    <x v="1"/>
  </r>
  <r>
    <x v="0"/>
    <n v="1128299"/>
    <x v="228"/>
    <x v="4"/>
    <x v="18"/>
    <s v="Richmond"/>
    <x v="1"/>
    <n v="45"/>
    <n v="85"/>
    <x v="1740"/>
    <n v="1797.75"/>
    <n v="0.47"/>
    <x v="2"/>
    <x v="2"/>
    <x v="1"/>
    <n v="45"/>
    <n v="21.15"/>
    <n v="23.85"/>
    <x v="1"/>
  </r>
  <r>
    <x v="0"/>
    <n v="1128299"/>
    <x v="228"/>
    <x v="4"/>
    <x v="18"/>
    <s v="Richmond"/>
    <x v="2"/>
    <n v="52"/>
    <n v="91"/>
    <x v="1947"/>
    <n v="2271.36"/>
    <n v="0.48"/>
    <x v="2"/>
    <x v="2"/>
    <x v="1"/>
    <n v="52"/>
    <n v="24.96"/>
    <n v="27.04"/>
    <x v="1"/>
  </r>
  <r>
    <x v="0"/>
    <n v="1128299"/>
    <x v="228"/>
    <x v="4"/>
    <x v="18"/>
    <s v="Richmond"/>
    <x v="3"/>
    <n v="48"/>
    <n v="65"/>
    <x v="1320"/>
    <n v="1435.1999999999998"/>
    <n v="0.45999999999999996"/>
    <x v="2"/>
    <x v="2"/>
    <x v="1"/>
    <n v="48"/>
    <n v="22.08"/>
    <n v="25.92"/>
    <x v="1"/>
  </r>
  <r>
    <x v="0"/>
    <n v="1128299"/>
    <x v="228"/>
    <x v="4"/>
    <x v="18"/>
    <s v="Richmond"/>
    <x v="4"/>
    <n v="51"/>
    <n v="30"/>
    <x v="1948"/>
    <n v="795.6"/>
    <n v="0.52"/>
    <x v="2"/>
    <x v="2"/>
    <x v="1"/>
    <n v="51"/>
    <n v="26.52"/>
    <n v="24.48"/>
    <x v="1"/>
  </r>
  <r>
    <x v="0"/>
    <n v="1128299"/>
    <x v="228"/>
    <x v="4"/>
    <x v="18"/>
    <s v="Richmond"/>
    <x v="5"/>
    <n v="49"/>
    <n v="78"/>
    <x v="1299"/>
    <n v="1605.24"/>
    <n v="0.42"/>
    <x v="2"/>
    <x v="2"/>
    <x v="1"/>
    <n v="49"/>
    <n v="20.580000000000002"/>
    <n v="28.42"/>
    <x v="1"/>
  </r>
  <r>
    <x v="0"/>
    <n v="1128299"/>
    <x v="247"/>
    <x v="4"/>
    <x v="18"/>
    <s v="Richmond"/>
    <x v="0"/>
    <n v="52"/>
    <n v="124"/>
    <x v="1807"/>
    <n v="3095.04"/>
    <n v="0.48"/>
    <x v="2"/>
    <x v="3"/>
    <x v="1"/>
    <n v="52"/>
    <n v="24.96"/>
    <n v="27.04"/>
    <x v="1"/>
  </r>
  <r>
    <x v="0"/>
    <n v="1128299"/>
    <x v="247"/>
    <x v="4"/>
    <x v="18"/>
    <s v="Richmond"/>
    <x v="1"/>
    <n v="59"/>
    <n v="69"/>
    <x v="1949"/>
    <n v="1954.08"/>
    <n v="0.48"/>
    <x v="2"/>
    <x v="3"/>
    <x v="1"/>
    <n v="59"/>
    <n v="28.32"/>
    <n v="30.68"/>
    <x v="1"/>
  </r>
  <r>
    <x v="0"/>
    <n v="1128299"/>
    <x v="247"/>
    <x v="4"/>
    <x v="18"/>
    <s v="Richmond"/>
    <x v="2"/>
    <n v="57"/>
    <n v="85"/>
    <x v="1950"/>
    <n v="2374.0500000000002"/>
    <n v="0.49"/>
    <x v="2"/>
    <x v="3"/>
    <x v="1"/>
    <n v="57"/>
    <n v="27.930000000000003"/>
    <n v="29.069999999999997"/>
    <x v="1"/>
  </r>
  <r>
    <x v="0"/>
    <n v="1128299"/>
    <x v="247"/>
    <x v="4"/>
    <x v="18"/>
    <s v="Richmond"/>
    <x v="3"/>
    <n v="42"/>
    <n v="56"/>
    <x v="1045"/>
    <n v="1105.4399999999998"/>
    <n v="0.47"/>
    <x v="2"/>
    <x v="3"/>
    <x v="1"/>
    <n v="42"/>
    <n v="19.739999999999998"/>
    <n v="22.26"/>
    <x v="1"/>
  </r>
  <r>
    <x v="0"/>
    <n v="1128299"/>
    <x v="247"/>
    <x v="4"/>
    <x v="18"/>
    <s v="Richmond"/>
    <x v="4"/>
    <n v="49"/>
    <n v="35"/>
    <x v="1951"/>
    <n v="874.65"/>
    <n v="0.51"/>
    <x v="2"/>
    <x v="3"/>
    <x v="1"/>
    <n v="49"/>
    <n v="24.99"/>
    <n v="24.01"/>
    <x v="1"/>
  </r>
  <r>
    <x v="0"/>
    <n v="1128299"/>
    <x v="247"/>
    <x v="4"/>
    <x v="18"/>
    <s v="Richmond"/>
    <x v="5"/>
    <n v="64"/>
    <n v="78"/>
    <x v="1952"/>
    <n v="2196.48"/>
    <n v="0.44"/>
    <x v="2"/>
    <x v="3"/>
    <x v="1"/>
    <n v="64"/>
    <n v="28.16"/>
    <n v="35.839999999999996"/>
    <x v="1"/>
  </r>
  <r>
    <x v="0"/>
    <n v="1128299"/>
    <x v="278"/>
    <x v="4"/>
    <x v="18"/>
    <s v="Richmond"/>
    <x v="0"/>
    <n v="46"/>
    <n v="125"/>
    <x v="1301"/>
    <n v="2645"/>
    <n v="0.45999999999999996"/>
    <x v="2"/>
    <x v="4"/>
    <x v="1"/>
    <n v="46"/>
    <n v="21.16"/>
    <n v="24.84"/>
    <x v="1"/>
  </r>
  <r>
    <x v="0"/>
    <n v="1128299"/>
    <x v="278"/>
    <x v="4"/>
    <x v="18"/>
    <s v="Richmond"/>
    <x v="1"/>
    <n v="51"/>
    <n v="98"/>
    <x v="1123"/>
    <n v="2249.1"/>
    <n v="0.44999999999999996"/>
    <x v="2"/>
    <x v="4"/>
    <x v="1"/>
    <n v="51"/>
    <n v="22.95"/>
    <n v="28.05"/>
    <x v="1"/>
  </r>
  <r>
    <x v="0"/>
    <n v="1128299"/>
    <x v="278"/>
    <x v="4"/>
    <x v="18"/>
    <s v="Richmond"/>
    <x v="2"/>
    <n v="50"/>
    <n v="88"/>
    <x v="1953"/>
    <n v="2200"/>
    <n v="0.5"/>
    <x v="2"/>
    <x v="4"/>
    <x v="1"/>
    <n v="50"/>
    <n v="25"/>
    <n v="25"/>
    <x v="1"/>
  </r>
  <r>
    <x v="0"/>
    <n v="1128299"/>
    <x v="278"/>
    <x v="4"/>
    <x v="18"/>
    <s v="Richmond"/>
    <x v="3"/>
    <n v="47"/>
    <n v="69"/>
    <x v="1954"/>
    <n v="1621.5"/>
    <n v="0.5"/>
    <x v="2"/>
    <x v="4"/>
    <x v="1"/>
    <n v="47"/>
    <n v="23.5"/>
    <n v="23.5"/>
    <x v="1"/>
  </r>
  <r>
    <x v="0"/>
    <n v="1128299"/>
    <x v="278"/>
    <x v="4"/>
    <x v="18"/>
    <s v="Richmond"/>
    <x v="4"/>
    <n v="44"/>
    <n v="49"/>
    <x v="1009"/>
    <n v="1164.24"/>
    <n v="0.54"/>
    <x v="2"/>
    <x v="4"/>
    <x v="1"/>
    <n v="44"/>
    <n v="23.76"/>
    <n v="20.239999999999998"/>
    <x v="1"/>
  </r>
  <r>
    <x v="0"/>
    <n v="1128299"/>
    <x v="278"/>
    <x v="4"/>
    <x v="18"/>
    <s v="Richmond"/>
    <x v="5"/>
    <n v="56"/>
    <n v="152"/>
    <x v="1955"/>
    <n v="3660.16"/>
    <n v="0.43"/>
    <x v="2"/>
    <x v="4"/>
    <x v="1"/>
    <n v="56"/>
    <n v="24.08"/>
    <n v="31.92"/>
    <x v="1"/>
  </r>
  <r>
    <x v="0"/>
    <n v="1128299"/>
    <x v="308"/>
    <x v="4"/>
    <x v="18"/>
    <s v="Richmond"/>
    <x v="0"/>
    <n v="53"/>
    <n v="233"/>
    <x v="1382"/>
    <n v="5804.03"/>
    <n v="0.47"/>
    <x v="2"/>
    <x v="11"/>
    <x v="1"/>
    <n v="53"/>
    <n v="24.91"/>
    <n v="28.09"/>
    <x v="1"/>
  </r>
  <r>
    <x v="0"/>
    <n v="1128299"/>
    <x v="308"/>
    <x v="4"/>
    <x v="18"/>
    <s v="Richmond"/>
    <x v="1"/>
    <n v="62"/>
    <n v="176"/>
    <x v="977"/>
    <n v="5019.5199999999995"/>
    <n v="0.45999999999999996"/>
    <x v="2"/>
    <x v="11"/>
    <x v="1"/>
    <n v="62"/>
    <n v="28.519999999999996"/>
    <n v="33.480000000000004"/>
    <x v="1"/>
  </r>
  <r>
    <x v="0"/>
    <n v="1128299"/>
    <x v="308"/>
    <x v="4"/>
    <x v="18"/>
    <s v="Richmond"/>
    <x v="2"/>
    <n v="73"/>
    <n v="195"/>
    <x v="1956"/>
    <n v="6832.8"/>
    <n v="0.48"/>
    <x v="2"/>
    <x v="11"/>
    <x v="1"/>
    <n v="73"/>
    <n v="35.04"/>
    <n v="37.96"/>
    <x v="1"/>
  </r>
  <r>
    <x v="0"/>
    <n v="1128299"/>
    <x v="308"/>
    <x v="4"/>
    <x v="18"/>
    <s v="Richmond"/>
    <x v="3"/>
    <n v="72"/>
    <n v="142"/>
    <x v="1957"/>
    <n v="5009.76"/>
    <n v="0.49"/>
    <x v="2"/>
    <x v="11"/>
    <x v="1"/>
    <n v="72"/>
    <n v="35.28"/>
    <n v="36.72"/>
    <x v="1"/>
  </r>
  <r>
    <x v="0"/>
    <n v="1128299"/>
    <x v="308"/>
    <x v="4"/>
    <x v="18"/>
    <s v="Richmond"/>
    <x v="4"/>
    <n v="81"/>
    <n v="104"/>
    <x v="1223"/>
    <n v="4296.24"/>
    <n v="0.51"/>
    <x v="2"/>
    <x v="11"/>
    <x v="1"/>
    <n v="81"/>
    <n v="41.309999999999995"/>
    <n v="39.690000000000005"/>
    <x v="1"/>
  </r>
  <r>
    <x v="0"/>
    <n v="1128299"/>
    <x v="308"/>
    <x v="4"/>
    <x v="18"/>
    <s v="Richmond"/>
    <x v="5"/>
    <n v="96"/>
    <n v="182"/>
    <x v="1958"/>
    <n v="6988.8"/>
    <n v="0.4"/>
    <x v="2"/>
    <x v="11"/>
    <x v="1"/>
    <n v="96"/>
    <n v="38.4"/>
    <n v="57.6"/>
    <x v="1"/>
  </r>
  <r>
    <x v="0"/>
    <n v="1128299"/>
    <x v="337"/>
    <x v="4"/>
    <x v="18"/>
    <s v="Richmond"/>
    <x v="0"/>
    <n v="79"/>
    <n v="255"/>
    <x v="1959"/>
    <n v="10072.5"/>
    <n v="0.5"/>
    <x v="2"/>
    <x v="5"/>
    <x v="1"/>
    <n v="79"/>
    <n v="39.5"/>
    <n v="39.5"/>
    <x v="1"/>
  </r>
  <r>
    <x v="0"/>
    <n v="1128299"/>
    <x v="337"/>
    <x v="4"/>
    <x v="18"/>
    <s v="Richmond"/>
    <x v="1"/>
    <n v="81"/>
    <n v="203"/>
    <x v="1960"/>
    <n v="8221.5"/>
    <n v="0.5"/>
    <x v="2"/>
    <x v="5"/>
    <x v="1"/>
    <n v="81"/>
    <n v="40.5"/>
    <n v="40.5"/>
    <x v="1"/>
  </r>
  <r>
    <x v="0"/>
    <n v="1128299"/>
    <x v="337"/>
    <x v="4"/>
    <x v="18"/>
    <s v="Richmond"/>
    <x v="2"/>
    <n v="86"/>
    <n v="182"/>
    <x v="1961"/>
    <n v="7043.4"/>
    <n v="0.44999999999999996"/>
    <x v="2"/>
    <x v="5"/>
    <x v="1"/>
    <n v="86"/>
    <n v="38.699999999999996"/>
    <n v="47.300000000000004"/>
    <x v="1"/>
  </r>
  <r>
    <x v="0"/>
    <n v="1128299"/>
    <x v="337"/>
    <x v="4"/>
    <x v="18"/>
    <s v="Richmond"/>
    <x v="3"/>
    <n v="82"/>
    <n v="149"/>
    <x v="1962"/>
    <n v="5620.28"/>
    <n v="0.45999999999999996"/>
    <x v="2"/>
    <x v="5"/>
    <x v="1"/>
    <n v="82"/>
    <n v="37.72"/>
    <n v="44.28"/>
    <x v="1"/>
  </r>
  <r>
    <x v="0"/>
    <n v="1128299"/>
    <x v="337"/>
    <x v="4"/>
    <x v="18"/>
    <s v="Richmond"/>
    <x v="4"/>
    <n v="85"/>
    <n v="162"/>
    <x v="1091"/>
    <n v="7573.5000000000009"/>
    <n v="0.55000000000000004"/>
    <x v="2"/>
    <x v="5"/>
    <x v="1"/>
    <n v="85"/>
    <n v="46.750000000000007"/>
    <n v="38.249999999999993"/>
    <x v="1"/>
  </r>
  <r>
    <x v="0"/>
    <n v="1128299"/>
    <x v="337"/>
    <x v="4"/>
    <x v="18"/>
    <s v="Richmond"/>
    <x v="5"/>
    <n v="96"/>
    <n v="180"/>
    <x v="1963"/>
    <n v="6912"/>
    <n v="0.4"/>
    <x v="2"/>
    <x v="5"/>
    <x v="1"/>
    <n v="96"/>
    <n v="38.4"/>
    <n v="57.6"/>
    <x v="1"/>
  </r>
  <r>
    <x v="0"/>
    <n v="1128299"/>
    <x v="369"/>
    <x v="4"/>
    <x v="18"/>
    <s v="Richmond"/>
    <x v="0"/>
    <n v="83"/>
    <n v="240"/>
    <x v="1964"/>
    <n v="8964"/>
    <n v="0.44999999999999996"/>
    <x v="2"/>
    <x v="6"/>
    <x v="1"/>
    <n v="83"/>
    <n v="37.35"/>
    <n v="45.65"/>
    <x v="1"/>
  </r>
  <r>
    <x v="0"/>
    <n v="1128299"/>
    <x v="369"/>
    <x v="4"/>
    <x v="18"/>
    <s v="Richmond"/>
    <x v="1"/>
    <n v="76"/>
    <n v="202"/>
    <x v="1965"/>
    <n v="7368.96"/>
    <n v="0.48"/>
    <x v="2"/>
    <x v="6"/>
    <x v="1"/>
    <n v="76"/>
    <n v="36.479999999999997"/>
    <n v="39.520000000000003"/>
    <x v="1"/>
  </r>
  <r>
    <x v="0"/>
    <n v="1128299"/>
    <x v="369"/>
    <x v="4"/>
    <x v="18"/>
    <s v="Richmond"/>
    <x v="2"/>
    <n v="69"/>
    <n v="189"/>
    <x v="1966"/>
    <n v="6259.6799999999994"/>
    <n v="0.48"/>
    <x v="2"/>
    <x v="6"/>
    <x v="1"/>
    <n v="69"/>
    <n v="33.119999999999997"/>
    <n v="35.880000000000003"/>
    <x v="1"/>
  </r>
  <r>
    <x v="0"/>
    <n v="1128299"/>
    <x v="369"/>
    <x v="4"/>
    <x v="18"/>
    <s v="Richmond"/>
    <x v="3"/>
    <n v="66"/>
    <n v="111"/>
    <x v="1967"/>
    <n v="3589.74"/>
    <n v="0.49"/>
    <x v="2"/>
    <x v="6"/>
    <x v="1"/>
    <n v="66"/>
    <n v="32.339999999999996"/>
    <n v="33.660000000000004"/>
    <x v="1"/>
  </r>
  <r>
    <x v="0"/>
    <n v="1128299"/>
    <x v="369"/>
    <x v="4"/>
    <x v="18"/>
    <s v="Richmond"/>
    <x v="4"/>
    <n v="64"/>
    <n v="106"/>
    <x v="1968"/>
    <n v="3459.84"/>
    <n v="0.51"/>
    <x v="2"/>
    <x v="6"/>
    <x v="1"/>
    <n v="64"/>
    <n v="32.64"/>
    <n v="31.36"/>
    <x v="1"/>
  </r>
  <r>
    <x v="0"/>
    <n v="1128299"/>
    <x v="369"/>
    <x v="4"/>
    <x v="18"/>
    <s v="Richmond"/>
    <x v="5"/>
    <n v="73"/>
    <n v="75"/>
    <x v="1969"/>
    <n v="2299.5"/>
    <n v="0.42"/>
    <x v="2"/>
    <x v="6"/>
    <x v="1"/>
    <n v="73"/>
    <n v="30.66"/>
    <n v="42.34"/>
    <x v="1"/>
  </r>
  <r>
    <x v="0"/>
    <n v="1128299"/>
    <x v="401"/>
    <x v="4"/>
    <x v="18"/>
    <s v="Richmond"/>
    <x v="0"/>
    <n v="46"/>
    <n v="113"/>
    <x v="939"/>
    <n v="2599"/>
    <n v="0.5"/>
    <x v="2"/>
    <x v="7"/>
    <x v="1"/>
    <n v="46"/>
    <n v="23"/>
    <n v="23"/>
    <x v="1"/>
  </r>
  <r>
    <x v="0"/>
    <n v="1128299"/>
    <x v="401"/>
    <x v="4"/>
    <x v="18"/>
    <s v="Richmond"/>
    <x v="1"/>
    <n v="52"/>
    <n v="113"/>
    <x v="1970"/>
    <n v="2702.9599999999996"/>
    <n v="0.45999999999999996"/>
    <x v="2"/>
    <x v="7"/>
    <x v="1"/>
    <n v="52"/>
    <n v="23.919999999999995"/>
    <n v="28.080000000000005"/>
    <x v="1"/>
  </r>
  <r>
    <x v="0"/>
    <n v="1128299"/>
    <x v="401"/>
    <x v="4"/>
    <x v="18"/>
    <s v="Richmond"/>
    <x v="2"/>
    <n v="47"/>
    <n v="65"/>
    <x v="1971"/>
    <n v="1435.85"/>
    <n v="0.47"/>
    <x v="2"/>
    <x v="7"/>
    <x v="1"/>
    <n v="47"/>
    <n v="22.09"/>
    <n v="24.91"/>
    <x v="1"/>
  </r>
  <r>
    <x v="0"/>
    <n v="1128299"/>
    <x v="401"/>
    <x v="4"/>
    <x v="18"/>
    <s v="Richmond"/>
    <x v="3"/>
    <n v="45"/>
    <n v="54"/>
    <x v="1972"/>
    <n v="1190.7"/>
    <n v="0.49"/>
    <x v="2"/>
    <x v="7"/>
    <x v="1"/>
    <n v="45"/>
    <n v="22.05"/>
    <n v="22.95"/>
    <x v="1"/>
  </r>
  <r>
    <x v="0"/>
    <n v="1128299"/>
    <x v="401"/>
    <x v="4"/>
    <x v="18"/>
    <s v="Richmond"/>
    <x v="4"/>
    <n v="58"/>
    <n v="56"/>
    <x v="1973"/>
    <n v="1624"/>
    <n v="0.5"/>
    <x v="2"/>
    <x v="7"/>
    <x v="1"/>
    <n v="58"/>
    <n v="29"/>
    <n v="29"/>
    <x v="1"/>
  </r>
  <r>
    <x v="0"/>
    <n v="1128299"/>
    <x v="401"/>
    <x v="4"/>
    <x v="18"/>
    <s v="Richmond"/>
    <x v="5"/>
    <n v="42"/>
    <n v="70"/>
    <x v="1454"/>
    <n v="1264.2"/>
    <n v="0.43"/>
    <x v="2"/>
    <x v="7"/>
    <x v="1"/>
    <n v="42"/>
    <n v="18.060000000000002"/>
    <n v="23.939999999999998"/>
    <x v="1"/>
  </r>
  <r>
    <x v="0"/>
    <n v="1128299"/>
    <x v="430"/>
    <x v="4"/>
    <x v="18"/>
    <s v="Richmond"/>
    <x v="0"/>
    <n v="38"/>
    <n v="102"/>
    <x v="1974"/>
    <n v="1744.1999999999998"/>
    <n v="0.44999999999999996"/>
    <x v="2"/>
    <x v="8"/>
    <x v="1"/>
    <n v="38"/>
    <n v="17.099999999999998"/>
    <n v="20.900000000000002"/>
    <x v="1"/>
  </r>
  <r>
    <x v="0"/>
    <n v="1128299"/>
    <x v="430"/>
    <x v="4"/>
    <x v="18"/>
    <s v="Richmond"/>
    <x v="1"/>
    <n v="51"/>
    <n v="142"/>
    <x v="1975"/>
    <n v="3548.58"/>
    <n v="0.49"/>
    <x v="2"/>
    <x v="8"/>
    <x v="1"/>
    <n v="51"/>
    <n v="24.99"/>
    <n v="26.01"/>
    <x v="1"/>
  </r>
  <r>
    <x v="0"/>
    <n v="1128299"/>
    <x v="430"/>
    <x v="4"/>
    <x v="18"/>
    <s v="Richmond"/>
    <x v="2"/>
    <n v="46"/>
    <n v="95"/>
    <x v="1819"/>
    <n v="2010.1999999999998"/>
    <n v="0.45999999999999996"/>
    <x v="2"/>
    <x v="8"/>
    <x v="1"/>
    <n v="46"/>
    <n v="21.159999999999997"/>
    <n v="24.840000000000003"/>
    <x v="1"/>
  </r>
  <r>
    <x v="0"/>
    <n v="1128299"/>
    <x v="430"/>
    <x v="4"/>
    <x v="18"/>
    <s v="Richmond"/>
    <x v="3"/>
    <n v="41"/>
    <n v="98"/>
    <x v="1450"/>
    <n v="1968.82"/>
    <n v="0.49"/>
    <x v="2"/>
    <x v="8"/>
    <x v="1"/>
    <n v="41"/>
    <n v="20.09"/>
    <n v="20.910000000000004"/>
    <x v="1"/>
  </r>
  <r>
    <x v="0"/>
    <n v="1128299"/>
    <x v="430"/>
    <x v="4"/>
    <x v="18"/>
    <s v="Richmond"/>
    <x v="4"/>
    <n v="53"/>
    <n v="87"/>
    <x v="1976"/>
    <n v="2489.94"/>
    <n v="0.54"/>
    <x v="2"/>
    <x v="8"/>
    <x v="1"/>
    <n v="53"/>
    <n v="28.62"/>
    <n v="24.38"/>
    <x v="1"/>
  </r>
  <r>
    <x v="0"/>
    <n v="1128299"/>
    <x v="430"/>
    <x v="4"/>
    <x v="18"/>
    <s v="Richmond"/>
    <x v="5"/>
    <n v="59"/>
    <n v="102"/>
    <x v="1977"/>
    <n v="2647.92"/>
    <n v="0.44"/>
    <x v="2"/>
    <x v="8"/>
    <x v="1"/>
    <n v="59"/>
    <n v="25.96"/>
    <n v="33.04"/>
    <x v="1"/>
  </r>
  <r>
    <x v="0"/>
    <n v="1128299"/>
    <x v="461"/>
    <x v="4"/>
    <x v="18"/>
    <s v="Richmond"/>
    <x v="0"/>
    <n v="42"/>
    <n v="155"/>
    <x v="1313"/>
    <n v="3059.7"/>
    <n v="0.47"/>
    <x v="2"/>
    <x v="9"/>
    <x v="1"/>
    <n v="42"/>
    <n v="19.739999999999998"/>
    <n v="22.26"/>
    <x v="1"/>
  </r>
  <r>
    <x v="0"/>
    <n v="1128299"/>
    <x v="461"/>
    <x v="4"/>
    <x v="18"/>
    <s v="Richmond"/>
    <x v="1"/>
    <n v="47"/>
    <n v="169"/>
    <x v="953"/>
    <n v="3892.0699999999997"/>
    <n v="0.49"/>
    <x v="2"/>
    <x v="9"/>
    <x v="1"/>
    <n v="47"/>
    <n v="23.029999999999998"/>
    <n v="23.970000000000002"/>
    <x v="1"/>
  </r>
  <r>
    <x v="0"/>
    <n v="1128299"/>
    <x v="461"/>
    <x v="4"/>
    <x v="18"/>
    <s v="Richmond"/>
    <x v="2"/>
    <n v="43"/>
    <n v="138"/>
    <x v="1468"/>
    <n v="2848.3199999999997"/>
    <n v="0.48"/>
    <x v="2"/>
    <x v="9"/>
    <x v="1"/>
    <n v="43"/>
    <n v="20.639999999999997"/>
    <n v="22.360000000000003"/>
    <x v="1"/>
  </r>
  <r>
    <x v="0"/>
    <n v="1128299"/>
    <x v="461"/>
    <x v="4"/>
    <x v="18"/>
    <s v="Richmond"/>
    <x v="3"/>
    <n v="52"/>
    <n v="113"/>
    <x v="1970"/>
    <n v="2820.48"/>
    <n v="0.48"/>
    <x v="2"/>
    <x v="9"/>
    <x v="1"/>
    <n v="52"/>
    <n v="24.96"/>
    <n v="27.04"/>
    <x v="1"/>
  </r>
  <r>
    <x v="0"/>
    <n v="1128299"/>
    <x v="461"/>
    <x v="4"/>
    <x v="18"/>
    <s v="Richmond"/>
    <x v="4"/>
    <n v="73"/>
    <n v="111"/>
    <x v="1978"/>
    <n v="4456.6500000000005"/>
    <n v="0.55000000000000004"/>
    <x v="2"/>
    <x v="9"/>
    <x v="1"/>
    <n v="73"/>
    <n v="40.150000000000006"/>
    <n v="32.849999999999994"/>
    <x v="1"/>
  </r>
  <r>
    <x v="0"/>
    <n v="1128299"/>
    <x v="461"/>
    <x v="4"/>
    <x v="18"/>
    <s v="Richmond"/>
    <x v="5"/>
    <n v="74"/>
    <n v="149"/>
    <x v="1979"/>
    <n v="4410.4000000000005"/>
    <n v="0.4"/>
    <x v="2"/>
    <x v="9"/>
    <x v="1"/>
    <n v="74"/>
    <n v="29.600000000000005"/>
    <n v="44.4"/>
    <x v="1"/>
  </r>
  <r>
    <x v="0"/>
    <n v="1128299"/>
    <x v="490"/>
    <x v="4"/>
    <x v="18"/>
    <s v="Richmond"/>
    <x v="0"/>
    <n v="60"/>
    <n v="225"/>
    <x v="751"/>
    <n v="6345"/>
    <n v="0.47"/>
    <x v="2"/>
    <x v="10"/>
    <x v="1"/>
    <n v="60"/>
    <n v="28.2"/>
    <n v="31.8"/>
    <x v="1"/>
  </r>
  <r>
    <x v="0"/>
    <n v="1128299"/>
    <x v="490"/>
    <x v="4"/>
    <x v="18"/>
    <s v="Richmond"/>
    <x v="1"/>
    <n v="74"/>
    <n v="225"/>
    <x v="1980"/>
    <n v="7492.4999999999991"/>
    <n v="0.44999999999999996"/>
    <x v="2"/>
    <x v="10"/>
    <x v="1"/>
    <n v="74"/>
    <n v="33.299999999999997"/>
    <n v="40.700000000000003"/>
    <x v="1"/>
  </r>
  <r>
    <x v="2"/>
    <n v="1128299"/>
    <x v="490"/>
    <x v="4"/>
    <x v="18"/>
    <s v="Richmond"/>
    <x v="2"/>
    <n v="64"/>
    <n v="154"/>
    <x v="1981"/>
    <n v="4730.88"/>
    <n v="0.48"/>
    <x v="2"/>
    <x v="10"/>
    <x v="1"/>
    <n v="64"/>
    <n v="30.720000000000002"/>
    <n v="33.28"/>
    <x v="1"/>
  </r>
  <r>
    <x v="2"/>
    <n v="1128299"/>
    <x v="490"/>
    <x v="4"/>
    <x v="18"/>
    <s v="Richmond"/>
    <x v="3"/>
    <n v="67"/>
    <n v="160"/>
    <x v="1982"/>
    <n v="5360"/>
    <n v="0.5"/>
    <x v="2"/>
    <x v="10"/>
    <x v="1"/>
    <n v="67"/>
    <n v="33.5"/>
    <n v="33.5"/>
    <x v="1"/>
  </r>
  <r>
    <x v="2"/>
    <n v="1128299"/>
    <x v="490"/>
    <x v="4"/>
    <x v="18"/>
    <s v="Richmond"/>
    <x v="4"/>
    <n v="72"/>
    <n v="133"/>
    <x v="1983"/>
    <n v="4883.76"/>
    <n v="0.51"/>
    <x v="2"/>
    <x v="10"/>
    <x v="1"/>
    <n v="72"/>
    <n v="36.72"/>
    <n v="35.28"/>
    <x v="1"/>
  </r>
  <r>
    <x v="2"/>
    <n v="1128299"/>
    <x v="490"/>
    <x v="4"/>
    <x v="18"/>
    <s v="Richmond"/>
    <x v="5"/>
    <n v="82"/>
    <n v="150"/>
    <x v="1984"/>
    <n v="5289"/>
    <n v="0.43"/>
    <x v="2"/>
    <x v="10"/>
    <x v="1"/>
    <n v="82"/>
    <n v="35.26"/>
    <n v="46.74"/>
    <x v="1"/>
  </r>
  <r>
    <x v="2"/>
    <n v="1185732"/>
    <x v="183"/>
    <x v="4"/>
    <x v="18"/>
    <s v="Richmond"/>
    <x v="0"/>
    <n v="34"/>
    <n v="203"/>
    <x v="802"/>
    <n v="4210.22"/>
    <n v="0.61"/>
    <x v="2"/>
    <x v="0"/>
    <x v="1"/>
    <n v="34"/>
    <n v="20.740000000000002"/>
    <n v="13.259999999999998"/>
    <x v="1"/>
  </r>
  <r>
    <x v="2"/>
    <n v="1185732"/>
    <x v="183"/>
    <x v="4"/>
    <x v="18"/>
    <s v="Richmond"/>
    <x v="1"/>
    <n v="34"/>
    <n v="154"/>
    <x v="1078"/>
    <n v="2670.36"/>
    <n v="0.51"/>
    <x v="2"/>
    <x v="0"/>
    <x v="1"/>
    <n v="34"/>
    <n v="17.34"/>
    <n v="16.66"/>
    <x v="1"/>
  </r>
  <r>
    <x v="2"/>
    <n v="1185732"/>
    <x v="183"/>
    <x v="4"/>
    <x v="18"/>
    <s v="Richmond"/>
    <x v="2"/>
    <n v="23"/>
    <n v="149"/>
    <x v="1985"/>
    <n v="1370.8000000000002"/>
    <n v="0.4"/>
    <x v="2"/>
    <x v="0"/>
    <x v="1"/>
    <n v="23"/>
    <n v="9.2000000000000011"/>
    <n v="13.799999999999999"/>
    <x v="1"/>
  </r>
  <r>
    <x v="2"/>
    <n v="1185732"/>
    <x v="183"/>
    <x v="4"/>
    <x v="18"/>
    <s v="Richmond"/>
    <x v="3"/>
    <n v="29"/>
    <n v="116"/>
    <x v="1986"/>
    <n v="1682"/>
    <n v="0.5"/>
    <x v="2"/>
    <x v="0"/>
    <x v="1"/>
    <n v="29"/>
    <n v="14.5"/>
    <n v="14.5"/>
    <x v="1"/>
  </r>
  <r>
    <x v="2"/>
    <n v="1185732"/>
    <x v="183"/>
    <x v="4"/>
    <x v="18"/>
    <s v="Richmond"/>
    <x v="4"/>
    <n v="43"/>
    <n v="122"/>
    <x v="1470"/>
    <n v="2727.92"/>
    <n v="0.52"/>
    <x v="2"/>
    <x v="0"/>
    <x v="1"/>
    <n v="43"/>
    <n v="22.36"/>
    <n v="20.64"/>
    <x v="1"/>
  </r>
  <r>
    <x v="2"/>
    <n v="1185732"/>
    <x v="183"/>
    <x v="4"/>
    <x v="18"/>
    <s v="Richmond"/>
    <x v="5"/>
    <n v="33"/>
    <n v="138"/>
    <x v="1616"/>
    <n v="3096.7200000000003"/>
    <n v="0.68"/>
    <x v="2"/>
    <x v="0"/>
    <x v="1"/>
    <n v="33"/>
    <n v="22.44"/>
    <n v="10.559999999999999"/>
    <x v="1"/>
  </r>
  <r>
    <x v="2"/>
    <n v="1185732"/>
    <x v="212"/>
    <x v="4"/>
    <x v="18"/>
    <s v="Richmond"/>
    <x v="0"/>
    <n v="34"/>
    <n v="200"/>
    <x v="1987"/>
    <n v="4284"/>
    <n v="0.63"/>
    <x v="2"/>
    <x v="1"/>
    <x v="1"/>
    <n v="34"/>
    <n v="21.42"/>
    <n v="12.58"/>
    <x v="1"/>
  </r>
  <r>
    <x v="2"/>
    <n v="1185732"/>
    <x v="212"/>
    <x v="4"/>
    <x v="18"/>
    <s v="Richmond"/>
    <x v="1"/>
    <n v="33"/>
    <n v="117"/>
    <x v="1988"/>
    <n v="2007.72"/>
    <n v="0.52"/>
    <x v="2"/>
    <x v="1"/>
    <x v="1"/>
    <n v="33"/>
    <n v="17.16"/>
    <n v="15.84"/>
    <x v="1"/>
  </r>
  <r>
    <x v="2"/>
    <n v="1185732"/>
    <x v="212"/>
    <x v="4"/>
    <x v="18"/>
    <s v="Richmond"/>
    <x v="2"/>
    <n v="23"/>
    <n v="150"/>
    <x v="1049"/>
    <n v="1483.5"/>
    <n v="0.43"/>
    <x v="2"/>
    <x v="1"/>
    <x v="1"/>
    <n v="23"/>
    <n v="9.89"/>
    <n v="13.11"/>
    <x v="1"/>
  </r>
  <r>
    <x v="2"/>
    <n v="1185732"/>
    <x v="212"/>
    <x v="3"/>
    <x v="19"/>
    <s v="Detroit"/>
    <x v="3"/>
    <n v="28"/>
    <n v="109"/>
    <x v="1989"/>
    <n v="1495.48"/>
    <n v="0.49"/>
    <x v="2"/>
    <x v="1"/>
    <x v="1"/>
    <n v="28"/>
    <n v="13.72"/>
    <n v="14.28"/>
    <x v="1"/>
  </r>
  <r>
    <x v="2"/>
    <n v="1185732"/>
    <x v="212"/>
    <x v="3"/>
    <x v="19"/>
    <s v="Detroit"/>
    <x v="4"/>
    <n v="41"/>
    <n v="126"/>
    <x v="1469"/>
    <n v="2841.2999999999997"/>
    <n v="0.54999999999999993"/>
    <x v="2"/>
    <x v="1"/>
    <x v="1"/>
    <n v="41"/>
    <n v="22.549999999999997"/>
    <n v="18.450000000000003"/>
    <x v="1"/>
  </r>
  <r>
    <x v="2"/>
    <n v="1185732"/>
    <x v="212"/>
    <x v="3"/>
    <x v="19"/>
    <s v="Detroit"/>
    <x v="5"/>
    <n v="33"/>
    <n v="138"/>
    <x v="1616"/>
    <n v="3051.1800000000003"/>
    <n v="0.67"/>
    <x v="2"/>
    <x v="1"/>
    <x v="1"/>
    <n v="33"/>
    <n v="22.110000000000003"/>
    <n v="10.889999999999997"/>
    <x v="1"/>
  </r>
  <r>
    <x v="2"/>
    <n v="1185732"/>
    <x v="220"/>
    <x v="3"/>
    <x v="19"/>
    <s v="Detroit"/>
    <x v="0"/>
    <n v="34"/>
    <n v="216"/>
    <x v="1990"/>
    <n v="4479.84"/>
    <n v="0.61"/>
    <x v="2"/>
    <x v="2"/>
    <x v="1"/>
    <n v="34"/>
    <n v="20.740000000000002"/>
    <n v="13.26"/>
    <x v="1"/>
  </r>
  <r>
    <x v="2"/>
    <n v="1185732"/>
    <x v="220"/>
    <x v="3"/>
    <x v="19"/>
    <s v="Detroit"/>
    <x v="1"/>
    <n v="32"/>
    <n v="126"/>
    <x v="1012"/>
    <n v="2177.2800000000002"/>
    <n v="0.54"/>
    <x v="2"/>
    <x v="2"/>
    <x v="1"/>
    <n v="32"/>
    <n v="17.28"/>
    <n v="14.719999999999999"/>
    <x v="1"/>
  </r>
  <r>
    <x v="2"/>
    <n v="1185732"/>
    <x v="220"/>
    <x v="3"/>
    <x v="19"/>
    <s v="Detroit"/>
    <x v="2"/>
    <n v="25"/>
    <n v="124"/>
    <x v="1991"/>
    <n v="1240"/>
    <n v="0.4"/>
    <x v="2"/>
    <x v="2"/>
    <x v="1"/>
    <n v="25"/>
    <n v="10"/>
    <n v="15"/>
    <x v="1"/>
  </r>
  <r>
    <x v="2"/>
    <n v="1185732"/>
    <x v="220"/>
    <x v="3"/>
    <x v="19"/>
    <s v="Detroit"/>
    <x v="3"/>
    <n v="29"/>
    <n v="91"/>
    <x v="1938"/>
    <n v="1266.72"/>
    <n v="0.48"/>
    <x v="2"/>
    <x v="2"/>
    <x v="1"/>
    <n v="29"/>
    <n v="13.92"/>
    <n v="15.08"/>
    <x v="1"/>
  </r>
  <r>
    <x v="2"/>
    <n v="1185732"/>
    <x v="220"/>
    <x v="3"/>
    <x v="19"/>
    <s v="Detroit"/>
    <x v="4"/>
    <n v="43"/>
    <n v="94"/>
    <x v="1992"/>
    <n v="2101.84"/>
    <n v="0.52"/>
    <x v="2"/>
    <x v="2"/>
    <x v="1"/>
    <n v="43"/>
    <n v="22.360000000000003"/>
    <n v="20.639999999999997"/>
    <x v="1"/>
  </r>
  <r>
    <x v="2"/>
    <n v="1185732"/>
    <x v="220"/>
    <x v="3"/>
    <x v="19"/>
    <s v="Detroit"/>
    <x v="5"/>
    <n v="33"/>
    <n v="143"/>
    <x v="1770"/>
    <n v="3256.11"/>
    <n v="0.69000000000000006"/>
    <x v="2"/>
    <x v="2"/>
    <x v="1"/>
    <n v="33"/>
    <n v="22.77"/>
    <n v="10.229999999999999"/>
    <x v="1"/>
  </r>
  <r>
    <x v="2"/>
    <n v="1185732"/>
    <x v="239"/>
    <x v="3"/>
    <x v="19"/>
    <s v="Detroit"/>
    <x v="0"/>
    <n v="32"/>
    <n v="181"/>
    <x v="1993"/>
    <n v="3475.2"/>
    <n v="0.6"/>
    <x v="2"/>
    <x v="3"/>
    <x v="1"/>
    <n v="32"/>
    <n v="19.2"/>
    <n v="12.8"/>
    <x v="1"/>
  </r>
  <r>
    <x v="2"/>
    <n v="1185732"/>
    <x v="239"/>
    <x v="3"/>
    <x v="19"/>
    <s v="Detroit"/>
    <x v="1"/>
    <n v="38"/>
    <n v="111"/>
    <x v="1247"/>
    <n v="2235.54"/>
    <n v="0.53"/>
    <x v="2"/>
    <x v="3"/>
    <x v="1"/>
    <n v="38"/>
    <n v="20.14"/>
    <n v="17.86"/>
    <x v="1"/>
  </r>
  <r>
    <x v="2"/>
    <n v="1185732"/>
    <x v="239"/>
    <x v="3"/>
    <x v="19"/>
    <s v="Detroit"/>
    <x v="2"/>
    <n v="27"/>
    <n v="135"/>
    <x v="1994"/>
    <n v="1530.8999999999999"/>
    <n v="0.42"/>
    <x v="2"/>
    <x v="3"/>
    <x v="1"/>
    <n v="27"/>
    <n v="11.34"/>
    <n v="15.660000000000002"/>
    <x v="1"/>
  </r>
  <r>
    <x v="2"/>
    <n v="1185732"/>
    <x v="239"/>
    <x v="3"/>
    <x v="19"/>
    <s v="Detroit"/>
    <x v="3"/>
    <n v="32"/>
    <n v="109"/>
    <x v="1995"/>
    <n v="1604.4799999999998"/>
    <n v="0.45999999999999996"/>
    <x v="2"/>
    <x v="3"/>
    <x v="1"/>
    <n v="32"/>
    <n v="14.719999999999999"/>
    <n v="17.28"/>
    <x v="1"/>
  </r>
  <r>
    <x v="2"/>
    <n v="1185732"/>
    <x v="239"/>
    <x v="3"/>
    <x v="19"/>
    <s v="Detroit"/>
    <x v="4"/>
    <n v="45"/>
    <n v="120"/>
    <x v="1996"/>
    <n v="2700"/>
    <n v="0.5"/>
    <x v="2"/>
    <x v="3"/>
    <x v="1"/>
    <n v="45"/>
    <n v="22.5"/>
    <n v="22.5"/>
    <x v="1"/>
  </r>
  <r>
    <x v="2"/>
    <n v="1185732"/>
    <x v="239"/>
    <x v="3"/>
    <x v="19"/>
    <s v="Detroit"/>
    <x v="5"/>
    <n v="37"/>
    <n v="152"/>
    <x v="1997"/>
    <n v="3880.5600000000004"/>
    <n v="0.69000000000000006"/>
    <x v="2"/>
    <x v="3"/>
    <x v="1"/>
    <n v="37"/>
    <n v="25.53"/>
    <n v="11.469999999999997"/>
    <x v="1"/>
  </r>
  <r>
    <x v="2"/>
    <n v="1185732"/>
    <x v="268"/>
    <x v="3"/>
    <x v="19"/>
    <s v="Detroit"/>
    <x v="0"/>
    <n v="48"/>
    <n v="207"/>
    <x v="741"/>
    <n v="6060.96"/>
    <n v="0.61"/>
    <x v="2"/>
    <x v="4"/>
    <x v="1"/>
    <n v="48"/>
    <n v="29.28"/>
    <n v="18.72"/>
    <x v="1"/>
  </r>
  <r>
    <x v="2"/>
    <n v="1185732"/>
    <x v="268"/>
    <x v="3"/>
    <x v="19"/>
    <s v="Detroit"/>
    <x v="1"/>
    <n v="47"/>
    <n v="150"/>
    <x v="871"/>
    <n v="3877.4999999999995"/>
    <n v="0.54999999999999993"/>
    <x v="2"/>
    <x v="4"/>
    <x v="1"/>
    <n v="47"/>
    <n v="25.849999999999998"/>
    <n v="21.150000000000002"/>
    <x v="1"/>
  </r>
  <r>
    <x v="2"/>
    <n v="1185732"/>
    <x v="268"/>
    <x v="3"/>
    <x v="19"/>
    <s v="Detroit"/>
    <x v="2"/>
    <n v="44"/>
    <n v="133"/>
    <x v="1998"/>
    <n v="2340.8000000000002"/>
    <n v="0.4"/>
    <x v="2"/>
    <x v="4"/>
    <x v="1"/>
    <n v="44"/>
    <n v="17.600000000000001"/>
    <n v="26.4"/>
    <x v="1"/>
  </r>
  <r>
    <x v="2"/>
    <n v="1185732"/>
    <x v="268"/>
    <x v="3"/>
    <x v="19"/>
    <s v="Detroit"/>
    <x v="3"/>
    <n v="42"/>
    <n v="126"/>
    <x v="1442"/>
    <n v="2646"/>
    <n v="0.5"/>
    <x v="2"/>
    <x v="4"/>
    <x v="1"/>
    <n v="42"/>
    <n v="21"/>
    <n v="21"/>
    <x v="1"/>
  </r>
  <r>
    <x v="2"/>
    <n v="1185732"/>
    <x v="268"/>
    <x v="3"/>
    <x v="19"/>
    <s v="Detroit"/>
    <x v="4"/>
    <n v="52"/>
    <n v="124"/>
    <x v="1807"/>
    <n v="3417.44"/>
    <n v="0.53"/>
    <x v="2"/>
    <x v="4"/>
    <x v="1"/>
    <n v="52"/>
    <n v="27.56"/>
    <n v="24.44"/>
    <x v="1"/>
  </r>
  <r>
    <x v="2"/>
    <n v="1185732"/>
    <x v="268"/>
    <x v="3"/>
    <x v="19"/>
    <s v="Detroit"/>
    <x v="5"/>
    <n v="55"/>
    <n v="150"/>
    <x v="1289"/>
    <n v="5775.0000000000009"/>
    <n v="0.70000000000000007"/>
    <x v="2"/>
    <x v="4"/>
    <x v="1"/>
    <n v="55"/>
    <n v="38.500000000000007"/>
    <n v="16.499999999999993"/>
    <x v="1"/>
  </r>
  <r>
    <x v="2"/>
    <n v="1185732"/>
    <x v="301"/>
    <x v="3"/>
    <x v="19"/>
    <s v="Detroit"/>
    <x v="0"/>
    <n v="52"/>
    <n v="206"/>
    <x v="1999"/>
    <n v="6641.44"/>
    <n v="0.62"/>
    <x v="2"/>
    <x v="11"/>
    <x v="1"/>
    <n v="52"/>
    <n v="32.239999999999995"/>
    <n v="19.760000000000002"/>
    <x v="1"/>
  </r>
  <r>
    <x v="2"/>
    <n v="1185732"/>
    <x v="301"/>
    <x v="3"/>
    <x v="19"/>
    <s v="Detroit"/>
    <x v="1"/>
    <n v="46"/>
    <n v="167"/>
    <x v="1308"/>
    <n v="4148.2800000000007"/>
    <n v="0.54"/>
    <x v="2"/>
    <x v="11"/>
    <x v="1"/>
    <n v="46"/>
    <n v="24.840000000000003"/>
    <n v="21.159999999999997"/>
    <x v="1"/>
  </r>
  <r>
    <x v="2"/>
    <n v="1185732"/>
    <x v="301"/>
    <x v="3"/>
    <x v="19"/>
    <s v="Detroit"/>
    <x v="2"/>
    <n v="41"/>
    <n v="138"/>
    <x v="1307"/>
    <n v="2489.52"/>
    <n v="0.44"/>
    <x v="2"/>
    <x v="11"/>
    <x v="1"/>
    <n v="41"/>
    <n v="18.04"/>
    <n v="22.96"/>
    <x v="1"/>
  </r>
  <r>
    <x v="2"/>
    <n v="1185732"/>
    <x v="301"/>
    <x v="3"/>
    <x v="19"/>
    <s v="Detroit"/>
    <x v="3"/>
    <n v="43"/>
    <n v="158"/>
    <x v="2000"/>
    <n v="3261.12"/>
    <n v="0.48"/>
    <x v="2"/>
    <x v="11"/>
    <x v="1"/>
    <n v="43"/>
    <n v="20.64"/>
    <n v="22.36"/>
    <x v="1"/>
  </r>
  <r>
    <x v="2"/>
    <n v="1185732"/>
    <x v="301"/>
    <x v="3"/>
    <x v="19"/>
    <s v="Detroit"/>
    <x v="4"/>
    <n v="57"/>
    <n v="152"/>
    <x v="2001"/>
    <n v="4765.2"/>
    <n v="0.54999999999999993"/>
    <x v="2"/>
    <x v="11"/>
    <x v="1"/>
    <n v="57"/>
    <n v="31.349999999999998"/>
    <n v="25.650000000000002"/>
    <x v="1"/>
  </r>
  <r>
    <x v="2"/>
    <n v="1185732"/>
    <x v="301"/>
    <x v="3"/>
    <x v="19"/>
    <s v="Detroit"/>
    <x v="5"/>
    <n v="60"/>
    <n v="169"/>
    <x v="2002"/>
    <n v="6591"/>
    <n v="0.65"/>
    <x v="2"/>
    <x v="11"/>
    <x v="1"/>
    <n v="60"/>
    <n v="39"/>
    <n v="21"/>
    <x v="1"/>
  </r>
  <r>
    <x v="2"/>
    <n v="1185732"/>
    <x v="329"/>
    <x v="3"/>
    <x v="19"/>
    <s v="Detroit"/>
    <x v="0"/>
    <n v="57"/>
    <n v="225"/>
    <x v="1380"/>
    <n v="7695"/>
    <n v="0.6"/>
    <x v="2"/>
    <x v="5"/>
    <x v="1"/>
    <n v="57"/>
    <n v="34.200000000000003"/>
    <n v="22.8"/>
    <x v="1"/>
  </r>
  <r>
    <x v="2"/>
    <n v="1185732"/>
    <x v="329"/>
    <x v="3"/>
    <x v="19"/>
    <s v="Detroit"/>
    <x v="1"/>
    <n v="53"/>
    <n v="189"/>
    <x v="2003"/>
    <n v="5108.67"/>
    <n v="0.51"/>
    <x v="2"/>
    <x v="5"/>
    <x v="1"/>
    <n v="53"/>
    <n v="27.03"/>
    <n v="25.97"/>
    <x v="1"/>
  </r>
  <r>
    <x v="2"/>
    <n v="1185732"/>
    <x v="329"/>
    <x v="3"/>
    <x v="19"/>
    <s v="Detroit"/>
    <x v="2"/>
    <n v="46"/>
    <n v="173"/>
    <x v="2004"/>
    <n v="3581.0999999999995"/>
    <n v="0.44999999999999996"/>
    <x v="2"/>
    <x v="5"/>
    <x v="1"/>
    <n v="46"/>
    <n v="20.699999999999996"/>
    <n v="25.300000000000004"/>
    <x v="1"/>
  </r>
  <r>
    <x v="2"/>
    <n v="1185732"/>
    <x v="329"/>
    <x v="3"/>
    <x v="19"/>
    <s v="Detroit"/>
    <x v="3"/>
    <n v="47"/>
    <n v="158"/>
    <x v="2005"/>
    <n v="3341.7"/>
    <n v="0.44999999999999996"/>
    <x v="2"/>
    <x v="5"/>
    <x v="1"/>
    <n v="47"/>
    <n v="21.15"/>
    <n v="25.85"/>
    <x v="1"/>
  </r>
  <r>
    <x v="2"/>
    <n v="1185732"/>
    <x v="329"/>
    <x v="3"/>
    <x v="19"/>
    <s v="Detroit"/>
    <x v="4"/>
    <n v="54"/>
    <n v="143"/>
    <x v="2006"/>
    <n v="3938.2200000000003"/>
    <n v="0.51"/>
    <x v="2"/>
    <x v="5"/>
    <x v="1"/>
    <n v="54"/>
    <n v="27.540000000000003"/>
    <n v="26.459999999999997"/>
    <x v="1"/>
  </r>
  <r>
    <x v="2"/>
    <n v="1185732"/>
    <x v="329"/>
    <x v="3"/>
    <x v="19"/>
    <s v="Detroit"/>
    <x v="5"/>
    <n v="62"/>
    <n v="210"/>
    <x v="1218"/>
    <n v="8983.8000000000011"/>
    <n v="0.69000000000000006"/>
    <x v="2"/>
    <x v="5"/>
    <x v="1"/>
    <n v="62"/>
    <n v="42.780000000000008"/>
    <n v="19.219999999999995"/>
    <x v="1"/>
  </r>
  <r>
    <x v="2"/>
    <n v="1185732"/>
    <x v="361"/>
    <x v="3"/>
    <x v="19"/>
    <s v="Detroit"/>
    <x v="0"/>
    <n v="55"/>
    <n v="263"/>
    <x v="2007"/>
    <n v="9257.6"/>
    <n v="0.64"/>
    <x v="2"/>
    <x v="6"/>
    <x v="1"/>
    <n v="55"/>
    <n v="35.200000000000003"/>
    <n v="19.799999999999997"/>
    <x v="1"/>
  </r>
  <r>
    <x v="2"/>
    <n v="1185732"/>
    <x v="361"/>
    <x v="3"/>
    <x v="19"/>
    <s v="Detroit"/>
    <x v="1"/>
    <n v="50"/>
    <n v="195"/>
    <x v="1361"/>
    <n v="4875"/>
    <n v="0.5"/>
    <x v="2"/>
    <x v="6"/>
    <x v="1"/>
    <n v="50"/>
    <n v="25"/>
    <n v="25"/>
    <x v="1"/>
  </r>
  <r>
    <x v="2"/>
    <n v="1185732"/>
    <x v="361"/>
    <x v="3"/>
    <x v="19"/>
    <s v="Detroit"/>
    <x v="2"/>
    <n v="42"/>
    <n v="144"/>
    <x v="1236"/>
    <n v="2540.16"/>
    <n v="0.42"/>
    <x v="2"/>
    <x v="6"/>
    <x v="1"/>
    <n v="42"/>
    <n v="17.64"/>
    <n v="24.36"/>
    <x v="1"/>
  </r>
  <r>
    <x v="2"/>
    <n v="1185732"/>
    <x v="361"/>
    <x v="3"/>
    <x v="19"/>
    <s v="Detroit"/>
    <x v="3"/>
    <n v="34"/>
    <n v="142"/>
    <x v="2008"/>
    <n v="2172.6"/>
    <n v="0.44999999999999996"/>
    <x v="2"/>
    <x v="6"/>
    <x v="1"/>
    <n v="34"/>
    <n v="15.299999999999999"/>
    <n v="18.7"/>
    <x v="1"/>
  </r>
  <r>
    <x v="2"/>
    <n v="1185732"/>
    <x v="361"/>
    <x v="3"/>
    <x v="19"/>
    <s v="Detroit"/>
    <x v="4"/>
    <n v="42"/>
    <n v="135"/>
    <x v="1230"/>
    <n v="3005.1000000000004"/>
    <n v="0.53"/>
    <x v="2"/>
    <x v="6"/>
    <x v="1"/>
    <n v="42"/>
    <n v="22.26"/>
    <n v="19.739999999999998"/>
    <x v="1"/>
  </r>
  <r>
    <x v="2"/>
    <n v="1185732"/>
    <x v="361"/>
    <x v="3"/>
    <x v="19"/>
    <s v="Detroit"/>
    <x v="5"/>
    <n v="45"/>
    <n v="176"/>
    <x v="1830"/>
    <n v="5385.6"/>
    <n v="0.68"/>
    <x v="2"/>
    <x v="6"/>
    <x v="1"/>
    <n v="45"/>
    <n v="30.6"/>
    <n v="14.399999999999999"/>
    <x v="1"/>
  </r>
  <r>
    <x v="2"/>
    <n v="1185732"/>
    <x v="391"/>
    <x v="3"/>
    <x v="19"/>
    <s v="Detroit"/>
    <x v="0"/>
    <n v="42"/>
    <n v="232"/>
    <x v="853"/>
    <n v="6138.72"/>
    <n v="0.63"/>
    <x v="2"/>
    <x v="7"/>
    <x v="1"/>
    <n v="42"/>
    <n v="26.46"/>
    <n v="15.54"/>
    <x v="1"/>
  </r>
  <r>
    <x v="2"/>
    <n v="1185732"/>
    <x v="391"/>
    <x v="3"/>
    <x v="19"/>
    <s v="Detroit"/>
    <x v="1"/>
    <n v="37"/>
    <n v="174"/>
    <x v="811"/>
    <n v="3283.38"/>
    <n v="0.51"/>
    <x v="2"/>
    <x v="7"/>
    <x v="1"/>
    <n v="37"/>
    <n v="18.87"/>
    <n v="18.13"/>
    <x v="1"/>
  </r>
  <r>
    <x v="2"/>
    <n v="1185732"/>
    <x v="391"/>
    <x v="3"/>
    <x v="19"/>
    <s v="Detroit"/>
    <x v="2"/>
    <n v="34"/>
    <n v="145"/>
    <x v="2009"/>
    <n v="2070.6"/>
    <n v="0.42"/>
    <x v="2"/>
    <x v="7"/>
    <x v="1"/>
    <n v="34"/>
    <n v="14.28"/>
    <n v="19.72"/>
    <x v="1"/>
  </r>
  <r>
    <x v="2"/>
    <n v="1185732"/>
    <x v="391"/>
    <x v="3"/>
    <x v="19"/>
    <s v="Detroit"/>
    <x v="3"/>
    <n v="34"/>
    <n v="119"/>
    <x v="1061"/>
    <n v="1820.6999999999998"/>
    <n v="0.44999999999999996"/>
    <x v="2"/>
    <x v="7"/>
    <x v="1"/>
    <n v="34"/>
    <n v="15.299999999999999"/>
    <n v="18.700000000000003"/>
    <x v="1"/>
  </r>
  <r>
    <x v="2"/>
    <n v="1185732"/>
    <x v="391"/>
    <x v="3"/>
    <x v="19"/>
    <s v="Detroit"/>
    <x v="4"/>
    <n v="41"/>
    <n v="128"/>
    <x v="1186"/>
    <n v="2624"/>
    <n v="0.5"/>
    <x v="2"/>
    <x v="7"/>
    <x v="1"/>
    <n v="41"/>
    <n v="20.5"/>
    <n v="20.5"/>
    <x v="1"/>
  </r>
  <r>
    <x v="2"/>
    <n v="1185732"/>
    <x v="391"/>
    <x v="3"/>
    <x v="19"/>
    <s v="Detroit"/>
    <x v="5"/>
    <n v="48"/>
    <n v="173"/>
    <x v="2010"/>
    <n v="5397.6"/>
    <n v="0.65"/>
    <x v="2"/>
    <x v="7"/>
    <x v="1"/>
    <n v="48"/>
    <n v="31.200000000000003"/>
    <n v="16.799999999999997"/>
    <x v="1"/>
  </r>
  <r>
    <x v="2"/>
    <n v="1185732"/>
    <x v="423"/>
    <x v="3"/>
    <x v="19"/>
    <s v="Detroit"/>
    <x v="0"/>
    <n v="49"/>
    <n v="225"/>
    <x v="982"/>
    <n v="6725.25"/>
    <n v="0.61"/>
    <x v="2"/>
    <x v="8"/>
    <x v="1"/>
    <n v="49"/>
    <n v="29.89"/>
    <n v="19.11"/>
    <x v="1"/>
  </r>
  <r>
    <x v="2"/>
    <n v="1185732"/>
    <x v="423"/>
    <x v="3"/>
    <x v="19"/>
    <s v="Detroit"/>
    <x v="1"/>
    <n v="37"/>
    <n v="167"/>
    <x v="2011"/>
    <n v="3151.29"/>
    <n v="0.51"/>
    <x v="2"/>
    <x v="8"/>
    <x v="1"/>
    <n v="37"/>
    <n v="18.87"/>
    <n v="18.13"/>
    <x v="1"/>
  </r>
  <r>
    <x v="2"/>
    <n v="1185732"/>
    <x v="423"/>
    <x v="3"/>
    <x v="19"/>
    <s v="Detroit"/>
    <x v="2"/>
    <n v="37"/>
    <n v="123"/>
    <x v="1103"/>
    <n v="2047.9499999999998"/>
    <n v="0.44999999999999996"/>
    <x v="2"/>
    <x v="8"/>
    <x v="1"/>
    <n v="37"/>
    <n v="16.649999999999999"/>
    <n v="20.350000000000001"/>
    <x v="1"/>
  </r>
  <r>
    <x v="2"/>
    <n v="1185732"/>
    <x v="423"/>
    <x v="3"/>
    <x v="19"/>
    <s v="Detroit"/>
    <x v="3"/>
    <n v="38"/>
    <n v="116"/>
    <x v="1942"/>
    <n v="2204"/>
    <n v="0.5"/>
    <x v="2"/>
    <x v="8"/>
    <x v="1"/>
    <n v="38"/>
    <n v="19"/>
    <n v="19"/>
    <x v="1"/>
  </r>
  <r>
    <x v="2"/>
    <n v="1185732"/>
    <x v="423"/>
    <x v="3"/>
    <x v="19"/>
    <s v="Detroit"/>
    <x v="4"/>
    <n v="48"/>
    <n v="112"/>
    <x v="1251"/>
    <n v="2956.7999999999997"/>
    <n v="0.54999999999999993"/>
    <x v="2"/>
    <x v="8"/>
    <x v="1"/>
    <n v="48"/>
    <n v="26.4"/>
    <n v="21.6"/>
    <x v="1"/>
  </r>
  <r>
    <x v="2"/>
    <n v="1185732"/>
    <x v="423"/>
    <x v="3"/>
    <x v="19"/>
    <s v="Detroit"/>
    <x v="5"/>
    <n v="52"/>
    <n v="137"/>
    <x v="2012"/>
    <n v="4986.8"/>
    <n v="0.70000000000000007"/>
    <x v="2"/>
    <x v="8"/>
    <x v="1"/>
    <n v="52"/>
    <n v="36.4"/>
    <n v="15.599999999999998"/>
    <x v="1"/>
  </r>
  <r>
    <x v="2"/>
    <n v="1185732"/>
    <x v="453"/>
    <x v="3"/>
    <x v="19"/>
    <s v="Detroit"/>
    <x v="0"/>
    <n v="49"/>
    <n v="196"/>
    <x v="870"/>
    <n v="6050.52"/>
    <n v="0.63"/>
    <x v="2"/>
    <x v="9"/>
    <x v="1"/>
    <n v="49"/>
    <n v="30.87"/>
    <n v="18.13"/>
    <x v="1"/>
  </r>
  <r>
    <x v="2"/>
    <n v="1185732"/>
    <x v="453"/>
    <x v="3"/>
    <x v="19"/>
    <s v="Detroit"/>
    <x v="1"/>
    <n v="42"/>
    <n v="145"/>
    <x v="2013"/>
    <n v="3349.4999999999995"/>
    <n v="0.54999999999999993"/>
    <x v="2"/>
    <x v="9"/>
    <x v="1"/>
    <n v="42"/>
    <n v="23.099999999999998"/>
    <n v="18.900000000000002"/>
    <x v="1"/>
  </r>
  <r>
    <x v="2"/>
    <n v="1185732"/>
    <x v="453"/>
    <x v="3"/>
    <x v="19"/>
    <s v="Detroit"/>
    <x v="2"/>
    <n v="43"/>
    <n v="120"/>
    <x v="2014"/>
    <n v="2321.9999999999995"/>
    <n v="0.44999999999999996"/>
    <x v="2"/>
    <x v="9"/>
    <x v="1"/>
    <n v="43"/>
    <n v="19.349999999999998"/>
    <n v="23.650000000000002"/>
    <x v="1"/>
  </r>
  <r>
    <x v="2"/>
    <n v="1185732"/>
    <x v="453"/>
    <x v="3"/>
    <x v="19"/>
    <s v="Detroit"/>
    <x v="3"/>
    <n v="41"/>
    <n v="138"/>
    <x v="1307"/>
    <n v="2772.42"/>
    <n v="0.49"/>
    <x v="2"/>
    <x v="9"/>
    <x v="1"/>
    <n v="41"/>
    <n v="20.09"/>
    <n v="20.91"/>
    <x v="1"/>
  </r>
  <r>
    <x v="2"/>
    <n v="1185732"/>
    <x v="453"/>
    <x v="3"/>
    <x v="19"/>
    <s v="Detroit"/>
    <x v="4"/>
    <n v="59"/>
    <n v="126"/>
    <x v="2015"/>
    <n v="4088.6999999999994"/>
    <n v="0.54999999999999993"/>
    <x v="2"/>
    <x v="9"/>
    <x v="1"/>
    <n v="59"/>
    <n v="32.449999999999996"/>
    <n v="26.550000000000004"/>
    <x v="1"/>
  </r>
  <r>
    <x v="2"/>
    <n v="1185732"/>
    <x v="453"/>
    <x v="3"/>
    <x v="19"/>
    <s v="Detroit"/>
    <x v="5"/>
    <n v="59"/>
    <n v="169"/>
    <x v="1560"/>
    <n v="6879.9900000000007"/>
    <n v="0.69000000000000006"/>
    <x v="2"/>
    <x v="9"/>
    <x v="1"/>
    <n v="59"/>
    <n v="40.71"/>
    <n v="18.289999999999996"/>
    <x v="1"/>
  </r>
  <r>
    <x v="2"/>
    <n v="1185732"/>
    <x v="482"/>
    <x v="3"/>
    <x v="19"/>
    <s v="Detroit"/>
    <x v="0"/>
    <n v="55"/>
    <n v="255"/>
    <x v="2016"/>
    <n v="8555.25"/>
    <n v="0.61"/>
    <x v="2"/>
    <x v="10"/>
    <x v="1"/>
    <n v="55"/>
    <n v="33.549999999999997"/>
    <n v="21.45"/>
    <x v="1"/>
  </r>
  <r>
    <x v="2"/>
    <n v="1185732"/>
    <x v="482"/>
    <x v="3"/>
    <x v="19"/>
    <s v="Detroit"/>
    <x v="1"/>
    <n v="46"/>
    <n v="176"/>
    <x v="971"/>
    <n v="4290.88"/>
    <n v="0.53"/>
    <x v="2"/>
    <x v="10"/>
    <x v="1"/>
    <n v="46"/>
    <n v="24.38"/>
    <n v="21.62"/>
    <x v="1"/>
  </r>
  <r>
    <x v="0"/>
    <n v="1185732"/>
    <x v="482"/>
    <x v="3"/>
    <x v="19"/>
    <s v="Detroit"/>
    <x v="2"/>
    <n v="48"/>
    <n v="168"/>
    <x v="2017"/>
    <n v="3628.7999999999997"/>
    <n v="0.44999999999999996"/>
    <x v="2"/>
    <x v="10"/>
    <x v="1"/>
    <n v="48"/>
    <n v="21.599999999999998"/>
    <n v="26.400000000000006"/>
    <x v="1"/>
  </r>
  <r>
    <x v="0"/>
    <n v="1185732"/>
    <x v="482"/>
    <x v="3"/>
    <x v="19"/>
    <s v="Detroit"/>
    <x v="3"/>
    <n v="48"/>
    <n v="138"/>
    <x v="2018"/>
    <n v="3179.52"/>
    <n v="0.48"/>
    <x v="2"/>
    <x v="10"/>
    <x v="1"/>
    <n v="48"/>
    <n v="23.04"/>
    <n v="24.96"/>
    <x v="1"/>
  </r>
  <r>
    <x v="0"/>
    <n v="1185732"/>
    <x v="482"/>
    <x v="3"/>
    <x v="19"/>
    <s v="Detroit"/>
    <x v="4"/>
    <n v="55"/>
    <n v="143"/>
    <x v="2019"/>
    <n v="4089.8"/>
    <n v="0.52"/>
    <x v="2"/>
    <x v="10"/>
    <x v="1"/>
    <n v="55"/>
    <n v="28.6"/>
    <n v="26.4"/>
    <x v="1"/>
  </r>
  <r>
    <x v="0"/>
    <n v="1185732"/>
    <x v="482"/>
    <x v="3"/>
    <x v="19"/>
    <s v="Detroit"/>
    <x v="5"/>
    <n v="59"/>
    <n v="163"/>
    <x v="1743"/>
    <n v="6251.05"/>
    <n v="0.65"/>
    <x v="2"/>
    <x v="10"/>
    <x v="1"/>
    <n v="59"/>
    <n v="38.35"/>
    <n v="20.65"/>
    <x v="1"/>
  </r>
  <r>
    <x v="0"/>
    <n v="1185732"/>
    <x v="182"/>
    <x v="3"/>
    <x v="19"/>
    <s v="Detroit"/>
    <x v="0"/>
    <n v="27"/>
    <n v="156"/>
    <x v="1297"/>
    <n v="2106"/>
    <n v="0.5"/>
    <x v="2"/>
    <x v="0"/>
    <x v="1"/>
    <n v="27"/>
    <n v="13.5"/>
    <n v="13.5"/>
    <x v="1"/>
  </r>
  <r>
    <x v="0"/>
    <n v="1185732"/>
    <x v="182"/>
    <x v="3"/>
    <x v="19"/>
    <s v="Detroit"/>
    <x v="1"/>
    <n v="29"/>
    <n v="123"/>
    <x v="2020"/>
    <n v="1676.49"/>
    <n v="0.47"/>
    <x v="2"/>
    <x v="0"/>
    <x v="1"/>
    <n v="29"/>
    <n v="13.63"/>
    <n v="15.37"/>
    <x v="1"/>
  </r>
  <r>
    <x v="0"/>
    <n v="1185732"/>
    <x v="182"/>
    <x v="3"/>
    <x v="19"/>
    <s v="Detroit"/>
    <x v="2"/>
    <n v="19"/>
    <n v="123"/>
    <x v="2021"/>
    <n v="1051.6499999999999"/>
    <n v="0.44999999999999996"/>
    <x v="2"/>
    <x v="0"/>
    <x v="1"/>
    <n v="19"/>
    <n v="8.5499999999999989"/>
    <n v="10.450000000000001"/>
    <x v="1"/>
  </r>
  <r>
    <x v="0"/>
    <n v="1185732"/>
    <x v="182"/>
    <x v="3"/>
    <x v="19"/>
    <s v="Detroit"/>
    <x v="3"/>
    <n v="24"/>
    <n v="77"/>
    <x v="1041"/>
    <n v="960.96"/>
    <n v="0.52"/>
    <x v="2"/>
    <x v="0"/>
    <x v="1"/>
    <n v="24"/>
    <n v="12.48"/>
    <n v="11.52"/>
    <x v="1"/>
  </r>
  <r>
    <x v="0"/>
    <n v="1185732"/>
    <x v="182"/>
    <x v="3"/>
    <x v="19"/>
    <s v="Detroit"/>
    <x v="4"/>
    <n v="39"/>
    <n v="98"/>
    <x v="1299"/>
    <n v="1872.78"/>
    <n v="0.49"/>
    <x v="2"/>
    <x v="0"/>
    <x v="1"/>
    <n v="39"/>
    <n v="19.11"/>
    <n v="19.89"/>
    <x v="1"/>
  </r>
  <r>
    <x v="0"/>
    <n v="1185732"/>
    <x v="182"/>
    <x v="3"/>
    <x v="19"/>
    <s v="Detroit"/>
    <x v="5"/>
    <n v="29"/>
    <n v="123"/>
    <x v="2020"/>
    <n v="2247.21"/>
    <n v="0.63"/>
    <x v="2"/>
    <x v="0"/>
    <x v="1"/>
    <n v="29"/>
    <n v="18.27"/>
    <n v="10.73"/>
    <x v="1"/>
  </r>
  <r>
    <x v="0"/>
    <n v="1185732"/>
    <x v="213"/>
    <x v="3"/>
    <x v="19"/>
    <s v="Detroit"/>
    <x v="0"/>
    <n v="29"/>
    <n v="182"/>
    <x v="1064"/>
    <n v="2797.34"/>
    <n v="0.53"/>
    <x v="2"/>
    <x v="1"/>
    <x v="1"/>
    <n v="29"/>
    <n v="15.370000000000001"/>
    <n v="13.629999999999999"/>
    <x v="1"/>
  </r>
  <r>
    <x v="0"/>
    <n v="1185732"/>
    <x v="213"/>
    <x v="3"/>
    <x v="19"/>
    <s v="Detroit"/>
    <x v="1"/>
    <n v="28"/>
    <n v="94"/>
    <x v="1023"/>
    <n v="1289.68"/>
    <n v="0.49"/>
    <x v="2"/>
    <x v="1"/>
    <x v="1"/>
    <n v="28"/>
    <n v="13.72"/>
    <n v="14.28"/>
    <x v="1"/>
  </r>
  <r>
    <x v="0"/>
    <n v="1185732"/>
    <x v="213"/>
    <x v="3"/>
    <x v="19"/>
    <s v="Detroit"/>
    <x v="2"/>
    <n v="19"/>
    <n v="113"/>
    <x v="2022"/>
    <n v="966.14999999999986"/>
    <n v="0.44999999999999996"/>
    <x v="2"/>
    <x v="1"/>
    <x v="1"/>
    <n v="19"/>
    <n v="8.5499999999999989"/>
    <n v="10.450000000000001"/>
    <x v="1"/>
  </r>
  <r>
    <x v="0"/>
    <n v="1185732"/>
    <x v="213"/>
    <x v="3"/>
    <x v="20"/>
    <s v="St. Louis"/>
    <x v="3"/>
    <n v="24"/>
    <n v="70"/>
    <x v="2023"/>
    <n v="873.6"/>
    <n v="0.52"/>
    <x v="2"/>
    <x v="1"/>
    <x v="1"/>
    <n v="24"/>
    <n v="12.48"/>
    <n v="11.52"/>
    <x v="1"/>
  </r>
  <r>
    <x v="0"/>
    <n v="1185732"/>
    <x v="213"/>
    <x v="3"/>
    <x v="20"/>
    <s v="St. Louis"/>
    <x v="4"/>
    <n v="38"/>
    <n v="88"/>
    <x v="1486"/>
    <n v="1504.8"/>
    <n v="0.44999999999999996"/>
    <x v="2"/>
    <x v="1"/>
    <x v="1"/>
    <n v="38"/>
    <n v="17.099999999999998"/>
    <n v="20.900000000000002"/>
    <x v="1"/>
  </r>
  <r>
    <x v="0"/>
    <n v="1185732"/>
    <x v="213"/>
    <x v="3"/>
    <x v="20"/>
    <s v="St. Louis"/>
    <x v="5"/>
    <n v="28"/>
    <n v="120"/>
    <x v="1597"/>
    <n v="2116.8000000000002"/>
    <n v="0.63"/>
    <x v="2"/>
    <x v="1"/>
    <x v="1"/>
    <n v="28"/>
    <n v="17.64"/>
    <n v="10.359999999999998"/>
    <x v="1"/>
  </r>
  <r>
    <x v="0"/>
    <n v="1185732"/>
    <x v="222"/>
    <x v="3"/>
    <x v="20"/>
    <s v="St. Louis"/>
    <x v="0"/>
    <n v="34"/>
    <n v="186"/>
    <x v="1199"/>
    <n v="3225.2400000000002"/>
    <n v="0.51"/>
    <x v="2"/>
    <x v="2"/>
    <x v="1"/>
    <n v="34"/>
    <n v="17.34"/>
    <n v="16.66"/>
    <x v="1"/>
  </r>
  <r>
    <x v="0"/>
    <n v="1185732"/>
    <x v="222"/>
    <x v="3"/>
    <x v="20"/>
    <s v="St. Louis"/>
    <x v="1"/>
    <n v="34"/>
    <n v="87"/>
    <x v="1431"/>
    <n v="1331.1"/>
    <n v="0.44999999999999996"/>
    <x v="2"/>
    <x v="2"/>
    <x v="1"/>
    <n v="34"/>
    <n v="15.299999999999999"/>
    <n v="18.7"/>
    <x v="1"/>
  </r>
  <r>
    <x v="0"/>
    <n v="1185732"/>
    <x v="222"/>
    <x v="3"/>
    <x v="20"/>
    <s v="St. Louis"/>
    <x v="2"/>
    <n v="23"/>
    <n v="95"/>
    <x v="2024"/>
    <n v="1005.0999999999999"/>
    <n v="0.45999999999999996"/>
    <x v="2"/>
    <x v="2"/>
    <x v="1"/>
    <n v="23"/>
    <n v="10.579999999999998"/>
    <n v="12.420000000000002"/>
    <x v="1"/>
  </r>
  <r>
    <x v="0"/>
    <n v="1185732"/>
    <x v="222"/>
    <x v="3"/>
    <x v="20"/>
    <s v="St. Louis"/>
    <x v="3"/>
    <n v="28"/>
    <n v="54"/>
    <x v="1005"/>
    <n v="771.12"/>
    <n v="0.51"/>
    <x v="2"/>
    <x v="2"/>
    <x v="1"/>
    <n v="28"/>
    <n v="14.28"/>
    <n v="13.72"/>
    <x v="1"/>
  </r>
  <r>
    <x v="0"/>
    <n v="1185732"/>
    <x v="222"/>
    <x v="3"/>
    <x v="20"/>
    <s v="St. Louis"/>
    <x v="4"/>
    <n v="41"/>
    <n v="75"/>
    <x v="1491"/>
    <n v="1506.75"/>
    <n v="0.49"/>
    <x v="2"/>
    <x v="2"/>
    <x v="1"/>
    <n v="41"/>
    <n v="20.09"/>
    <n v="20.91"/>
    <x v="1"/>
  </r>
  <r>
    <x v="0"/>
    <n v="1185732"/>
    <x v="222"/>
    <x v="3"/>
    <x v="20"/>
    <s v="St. Louis"/>
    <x v="5"/>
    <n v="34"/>
    <n v="102"/>
    <x v="2025"/>
    <n v="2254.2000000000003"/>
    <n v="0.65"/>
    <x v="2"/>
    <x v="2"/>
    <x v="1"/>
    <n v="34"/>
    <n v="22.1"/>
    <n v="11.899999999999997"/>
    <x v="1"/>
  </r>
  <r>
    <x v="0"/>
    <n v="1185732"/>
    <x v="241"/>
    <x v="3"/>
    <x v="20"/>
    <s v="St. Louis"/>
    <x v="0"/>
    <n v="33"/>
    <n v="144"/>
    <x v="2026"/>
    <n v="2471.04"/>
    <n v="0.52"/>
    <x v="2"/>
    <x v="3"/>
    <x v="1"/>
    <n v="33"/>
    <n v="17.16"/>
    <n v="15.84"/>
    <x v="1"/>
  </r>
  <r>
    <x v="0"/>
    <n v="1185732"/>
    <x v="241"/>
    <x v="3"/>
    <x v="20"/>
    <s v="St. Louis"/>
    <x v="1"/>
    <n v="27"/>
    <n v="72"/>
    <x v="1121"/>
    <n v="952.56"/>
    <n v="0.49"/>
    <x v="2"/>
    <x v="3"/>
    <x v="1"/>
    <n v="27"/>
    <n v="13.229999999999999"/>
    <n v="13.770000000000001"/>
    <x v="1"/>
  </r>
  <r>
    <x v="0"/>
    <n v="1185732"/>
    <x v="241"/>
    <x v="3"/>
    <x v="20"/>
    <s v="St. Louis"/>
    <x v="2"/>
    <n v="18"/>
    <n v="83"/>
    <x v="2027"/>
    <n v="732.06"/>
    <n v="0.49"/>
    <x v="2"/>
    <x v="3"/>
    <x v="1"/>
    <n v="18"/>
    <n v="8.8199999999999985"/>
    <n v="9.1800000000000015"/>
    <x v="1"/>
  </r>
  <r>
    <x v="0"/>
    <n v="1185732"/>
    <x v="241"/>
    <x v="3"/>
    <x v="20"/>
    <s v="St. Louis"/>
    <x v="3"/>
    <n v="23"/>
    <n v="52"/>
    <x v="2028"/>
    <n v="621.92000000000007"/>
    <n v="0.52"/>
    <x v="2"/>
    <x v="3"/>
    <x v="1"/>
    <n v="23"/>
    <n v="11.96"/>
    <n v="11.04"/>
    <x v="1"/>
  </r>
  <r>
    <x v="0"/>
    <n v="1185732"/>
    <x v="241"/>
    <x v="3"/>
    <x v="20"/>
    <s v="St. Louis"/>
    <x v="4"/>
    <n v="36"/>
    <n v="65"/>
    <x v="1021"/>
    <n v="1053"/>
    <n v="0.44999999999999996"/>
    <x v="2"/>
    <x v="3"/>
    <x v="1"/>
    <n v="36"/>
    <n v="16.2"/>
    <n v="19.8"/>
    <x v="1"/>
  </r>
  <r>
    <x v="0"/>
    <n v="1185732"/>
    <x v="241"/>
    <x v="3"/>
    <x v="20"/>
    <s v="St. Louis"/>
    <x v="5"/>
    <n v="28"/>
    <n v="105"/>
    <x v="1454"/>
    <n v="1793.3999999999999"/>
    <n v="0.61"/>
    <x v="2"/>
    <x v="3"/>
    <x v="1"/>
    <n v="28"/>
    <n v="17.079999999999998"/>
    <n v="10.920000000000002"/>
    <x v="1"/>
  </r>
  <r>
    <x v="0"/>
    <n v="1185732"/>
    <x v="272"/>
    <x v="3"/>
    <x v="20"/>
    <s v="St. Louis"/>
    <x v="0"/>
    <n v="39"/>
    <n v="180"/>
    <x v="2029"/>
    <n v="3580.2000000000003"/>
    <n v="0.51"/>
    <x v="2"/>
    <x v="4"/>
    <x v="1"/>
    <n v="39"/>
    <n v="19.89"/>
    <n v="19.11"/>
    <x v="1"/>
  </r>
  <r>
    <x v="0"/>
    <n v="1185732"/>
    <x v="272"/>
    <x v="3"/>
    <x v="20"/>
    <s v="St. Louis"/>
    <x v="1"/>
    <n v="34"/>
    <n v="88"/>
    <x v="1128"/>
    <n v="1406.24"/>
    <n v="0.47"/>
    <x v="2"/>
    <x v="4"/>
    <x v="1"/>
    <n v="34"/>
    <n v="15.98"/>
    <n v="18.02"/>
    <x v="1"/>
  </r>
  <r>
    <x v="0"/>
    <n v="1185732"/>
    <x v="272"/>
    <x v="3"/>
    <x v="20"/>
    <s v="St. Louis"/>
    <x v="2"/>
    <n v="29"/>
    <n v="87"/>
    <x v="2030"/>
    <n v="1160.58"/>
    <n v="0.45999999999999996"/>
    <x v="2"/>
    <x v="4"/>
    <x v="1"/>
    <n v="29"/>
    <n v="13.34"/>
    <n v="15.66"/>
    <x v="1"/>
  </r>
  <r>
    <x v="0"/>
    <n v="1185732"/>
    <x v="272"/>
    <x v="3"/>
    <x v="20"/>
    <s v="St. Louis"/>
    <x v="3"/>
    <n v="29"/>
    <n v="65"/>
    <x v="2031"/>
    <n v="1036.75"/>
    <n v="0.55000000000000004"/>
    <x v="2"/>
    <x v="4"/>
    <x v="1"/>
    <n v="29"/>
    <n v="15.95"/>
    <n v="13.05"/>
    <x v="1"/>
  </r>
  <r>
    <x v="0"/>
    <n v="1185732"/>
    <x v="272"/>
    <x v="3"/>
    <x v="20"/>
    <s v="St. Louis"/>
    <x v="4"/>
    <n v="44"/>
    <n v="70"/>
    <x v="2032"/>
    <n v="1478.3999999999999"/>
    <n v="0.48"/>
    <x v="2"/>
    <x v="4"/>
    <x v="1"/>
    <n v="44"/>
    <n v="21.119999999999997"/>
    <n v="22.880000000000003"/>
    <x v="1"/>
  </r>
  <r>
    <x v="0"/>
    <n v="1185732"/>
    <x v="272"/>
    <x v="3"/>
    <x v="20"/>
    <s v="St. Louis"/>
    <x v="5"/>
    <n v="45"/>
    <n v="105"/>
    <x v="2033"/>
    <n v="2835"/>
    <n v="0.6"/>
    <x v="2"/>
    <x v="4"/>
    <x v="1"/>
    <n v="45"/>
    <n v="27"/>
    <n v="18"/>
    <x v="1"/>
  </r>
  <r>
    <x v="0"/>
    <n v="1185732"/>
    <x v="302"/>
    <x v="3"/>
    <x v="20"/>
    <s v="St. Louis"/>
    <x v="0"/>
    <n v="32"/>
    <n v="168"/>
    <x v="1251"/>
    <n v="2903.04"/>
    <n v="0.54"/>
    <x v="2"/>
    <x v="11"/>
    <x v="1"/>
    <n v="32"/>
    <n v="17.28"/>
    <n v="14.72"/>
    <x v="1"/>
  </r>
  <r>
    <x v="0"/>
    <n v="1185732"/>
    <x v="302"/>
    <x v="3"/>
    <x v="20"/>
    <s v="St. Louis"/>
    <x v="1"/>
    <n v="27"/>
    <n v="91"/>
    <x v="1680"/>
    <n v="1130.2199999999998"/>
    <n v="0.45999999999999996"/>
    <x v="2"/>
    <x v="11"/>
    <x v="1"/>
    <n v="27"/>
    <n v="12.419999999999998"/>
    <n v="14.580000000000002"/>
    <x v="1"/>
  </r>
  <r>
    <x v="0"/>
    <n v="1185732"/>
    <x v="302"/>
    <x v="3"/>
    <x v="20"/>
    <s v="St. Louis"/>
    <x v="2"/>
    <n v="23"/>
    <n v="113"/>
    <x v="2034"/>
    <n v="1273.51"/>
    <n v="0.49"/>
    <x v="2"/>
    <x v="11"/>
    <x v="1"/>
    <n v="23"/>
    <n v="11.27"/>
    <n v="11.73"/>
    <x v="1"/>
  </r>
  <r>
    <x v="0"/>
    <n v="1185732"/>
    <x v="302"/>
    <x v="3"/>
    <x v="20"/>
    <s v="St. Louis"/>
    <x v="3"/>
    <n v="23"/>
    <n v="91"/>
    <x v="2035"/>
    <n v="1046.5"/>
    <n v="0.5"/>
    <x v="2"/>
    <x v="11"/>
    <x v="1"/>
    <n v="23"/>
    <n v="11.5"/>
    <n v="11.5"/>
    <x v="1"/>
  </r>
  <r>
    <x v="0"/>
    <n v="1185732"/>
    <x v="302"/>
    <x v="3"/>
    <x v="20"/>
    <s v="St. Louis"/>
    <x v="4"/>
    <n v="38"/>
    <n v="102"/>
    <x v="1974"/>
    <n v="1744.1999999999998"/>
    <n v="0.44999999999999996"/>
    <x v="2"/>
    <x v="11"/>
    <x v="1"/>
    <n v="38"/>
    <n v="17.099999999999998"/>
    <n v="20.900000000000002"/>
    <x v="1"/>
  </r>
  <r>
    <x v="0"/>
    <n v="1185732"/>
    <x v="302"/>
    <x v="3"/>
    <x v="20"/>
    <s v="St. Louis"/>
    <x v="5"/>
    <n v="42"/>
    <n v="142"/>
    <x v="2036"/>
    <n v="3876.6"/>
    <n v="0.65"/>
    <x v="2"/>
    <x v="11"/>
    <x v="1"/>
    <n v="42"/>
    <n v="27.3"/>
    <n v="14.700000000000001"/>
    <x v="1"/>
  </r>
  <r>
    <x v="0"/>
    <n v="1185732"/>
    <x v="331"/>
    <x v="3"/>
    <x v="20"/>
    <s v="St. Louis"/>
    <x v="0"/>
    <n v="36"/>
    <n v="203"/>
    <x v="1205"/>
    <n v="4019.4000000000005"/>
    <n v="0.55000000000000004"/>
    <x v="2"/>
    <x v="5"/>
    <x v="1"/>
    <n v="36"/>
    <n v="19.800000000000004"/>
    <n v="16.199999999999996"/>
    <x v="1"/>
  </r>
  <r>
    <x v="0"/>
    <n v="1185732"/>
    <x v="331"/>
    <x v="3"/>
    <x v="20"/>
    <s v="St. Louis"/>
    <x v="1"/>
    <n v="33"/>
    <n v="130"/>
    <x v="2037"/>
    <n v="2016.3"/>
    <n v="0.47"/>
    <x v="2"/>
    <x v="5"/>
    <x v="1"/>
    <n v="33"/>
    <n v="15.51"/>
    <n v="17.489999999999998"/>
    <x v="1"/>
  </r>
  <r>
    <x v="0"/>
    <n v="1185732"/>
    <x v="331"/>
    <x v="3"/>
    <x v="20"/>
    <s v="St. Louis"/>
    <x v="2"/>
    <n v="29"/>
    <n v="128"/>
    <x v="1067"/>
    <n v="1707.52"/>
    <n v="0.45999999999999996"/>
    <x v="2"/>
    <x v="5"/>
    <x v="1"/>
    <n v="29"/>
    <n v="13.34"/>
    <n v="15.66"/>
    <x v="1"/>
  </r>
  <r>
    <x v="0"/>
    <n v="1185732"/>
    <x v="331"/>
    <x v="3"/>
    <x v="20"/>
    <s v="St. Louis"/>
    <x v="3"/>
    <n v="29"/>
    <n v="101"/>
    <x v="2038"/>
    <n v="1552.3700000000001"/>
    <n v="0.53"/>
    <x v="2"/>
    <x v="5"/>
    <x v="1"/>
    <n v="29"/>
    <n v="15.370000000000001"/>
    <n v="13.629999999999999"/>
    <x v="1"/>
  </r>
  <r>
    <x v="0"/>
    <n v="1185732"/>
    <x v="331"/>
    <x v="3"/>
    <x v="20"/>
    <s v="St. Louis"/>
    <x v="4"/>
    <n v="37"/>
    <n v="94"/>
    <x v="1057"/>
    <n v="1704.22"/>
    <n v="0.49"/>
    <x v="2"/>
    <x v="5"/>
    <x v="1"/>
    <n v="37"/>
    <n v="18.13"/>
    <n v="18.87"/>
    <x v="1"/>
  </r>
  <r>
    <x v="0"/>
    <n v="1185732"/>
    <x v="331"/>
    <x v="3"/>
    <x v="20"/>
    <s v="St. Louis"/>
    <x v="5"/>
    <n v="41"/>
    <n v="160"/>
    <x v="933"/>
    <n v="4001.6"/>
    <n v="0.61"/>
    <x v="2"/>
    <x v="5"/>
    <x v="1"/>
    <n v="41"/>
    <n v="25.009999999999998"/>
    <n v="15.99"/>
    <x v="1"/>
  </r>
  <r>
    <x v="0"/>
    <n v="1185732"/>
    <x v="363"/>
    <x v="3"/>
    <x v="20"/>
    <s v="St. Louis"/>
    <x v="0"/>
    <n v="38"/>
    <n v="203"/>
    <x v="827"/>
    <n v="3857"/>
    <n v="0.5"/>
    <x v="2"/>
    <x v="6"/>
    <x v="1"/>
    <n v="38"/>
    <n v="19"/>
    <n v="19"/>
    <x v="1"/>
  </r>
  <r>
    <x v="0"/>
    <n v="1185732"/>
    <x v="363"/>
    <x v="3"/>
    <x v="20"/>
    <s v="St. Louis"/>
    <x v="1"/>
    <n v="38"/>
    <n v="143"/>
    <x v="1927"/>
    <n v="2499.64"/>
    <n v="0.45999999999999996"/>
    <x v="2"/>
    <x v="6"/>
    <x v="1"/>
    <n v="38"/>
    <n v="17.48"/>
    <n v="20.52"/>
    <x v="1"/>
  </r>
  <r>
    <x v="0"/>
    <n v="1185732"/>
    <x v="363"/>
    <x v="3"/>
    <x v="20"/>
    <s v="St. Louis"/>
    <x v="2"/>
    <n v="32"/>
    <n v="120"/>
    <x v="1153"/>
    <n v="1766.3999999999999"/>
    <n v="0.45999999999999996"/>
    <x v="2"/>
    <x v="6"/>
    <x v="1"/>
    <n v="32"/>
    <n v="14.719999999999999"/>
    <n v="17.280000000000005"/>
    <x v="1"/>
  </r>
  <r>
    <x v="0"/>
    <n v="1185732"/>
    <x v="363"/>
    <x v="3"/>
    <x v="20"/>
    <s v="St. Louis"/>
    <x v="3"/>
    <n v="24"/>
    <n v="91"/>
    <x v="1140"/>
    <n v="1201.2"/>
    <n v="0.55000000000000004"/>
    <x v="2"/>
    <x v="6"/>
    <x v="1"/>
    <n v="24"/>
    <n v="13.200000000000001"/>
    <n v="10.799999999999999"/>
    <x v="1"/>
  </r>
  <r>
    <x v="0"/>
    <n v="1185732"/>
    <x v="363"/>
    <x v="3"/>
    <x v="20"/>
    <s v="St. Louis"/>
    <x v="4"/>
    <n v="34"/>
    <n v="81"/>
    <x v="2039"/>
    <n v="1294.3799999999999"/>
    <n v="0.47"/>
    <x v="2"/>
    <x v="6"/>
    <x v="1"/>
    <n v="34"/>
    <n v="15.979999999999999"/>
    <n v="18.020000000000003"/>
    <x v="1"/>
  </r>
  <r>
    <x v="0"/>
    <n v="1185732"/>
    <x v="363"/>
    <x v="3"/>
    <x v="20"/>
    <s v="St. Louis"/>
    <x v="5"/>
    <n v="36"/>
    <n v="128"/>
    <x v="2040"/>
    <n v="2995.2000000000003"/>
    <n v="0.65"/>
    <x v="2"/>
    <x v="6"/>
    <x v="1"/>
    <n v="36"/>
    <n v="23.400000000000002"/>
    <n v="12.599999999999998"/>
    <x v="1"/>
  </r>
  <r>
    <x v="0"/>
    <n v="1185732"/>
    <x v="395"/>
    <x v="3"/>
    <x v="20"/>
    <s v="St. Louis"/>
    <x v="0"/>
    <n v="32"/>
    <n v="174"/>
    <x v="1426"/>
    <n v="2784"/>
    <n v="0.5"/>
    <x v="2"/>
    <x v="7"/>
    <x v="1"/>
    <n v="32"/>
    <n v="16"/>
    <n v="16"/>
    <x v="1"/>
  </r>
  <r>
    <x v="0"/>
    <n v="1185732"/>
    <x v="395"/>
    <x v="3"/>
    <x v="20"/>
    <s v="St. Louis"/>
    <x v="1"/>
    <n v="28"/>
    <n v="100"/>
    <x v="1752"/>
    <n v="1316"/>
    <n v="0.47"/>
    <x v="2"/>
    <x v="7"/>
    <x v="1"/>
    <n v="28"/>
    <n v="13.16"/>
    <n v="14.84"/>
    <x v="1"/>
  </r>
  <r>
    <x v="0"/>
    <n v="1185732"/>
    <x v="395"/>
    <x v="3"/>
    <x v="20"/>
    <s v="St. Louis"/>
    <x v="2"/>
    <n v="14"/>
    <n v="75"/>
    <x v="2041"/>
    <n v="514.5"/>
    <n v="0.49"/>
    <x v="2"/>
    <x v="7"/>
    <x v="1"/>
    <n v="14"/>
    <n v="6.86"/>
    <n v="7.14"/>
    <x v="1"/>
  </r>
  <r>
    <x v="0"/>
    <n v="1185732"/>
    <x v="395"/>
    <x v="3"/>
    <x v="20"/>
    <s v="St. Louis"/>
    <x v="3"/>
    <n v="14"/>
    <n v="83"/>
    <x v="2042"/>
    <n v="615.86"/>
    <n v="0.53"/>
    <x v="2"/>
    <x v="7"/>
    <x v="1"/>
    <n v="14"/>
    <n v="7.42"/>
    <n v="6.58"/>
    <x v="1"/>
  </r>
  <r>
    <x v="0"/>
    <n v="1185732"/>
    <x v="395"/>
    <x v="3"/>
    <x v="20"/>
    <s v="St. Louis"/>
    <x v="4"/>
    <n v="23"/>
    <n v="77"/>
    <x v="2043"/>
    <n v="832.37"/>
    <n v="0.47"/>
    <x v="2"/>
    <x v="7"/>
    <x v="1"/>
    <n v="23"/>
    <n v="10.81"/>
    <n v="12.19"/>
    <x v="1"/>
  </r>
  <r>
    <x v="0"/>
    <n v="1185732"/>
    <x v="395"/>
    <x v="3"/>
    <x v="20"/>
    <s v="St. Louis"/>
    <x v="5"/>
    <n v="28"/>
    <n v="95"/>
    <x v="2044"/>
    <n v="1702.4"/>
    <n v="0.64"/>
    <x v="2"/>
    <x v="7"/>
    <x v="1"/>
    <n v="28"/>
    <n v="17.920000000000002"/>
    <n v="10.079999999999998"/>
    <x v="1"/>
  </r>
  <r>
    <x v="0"/>
    <n v="1185732"/>
    <x v="424"/>
    <x v="3"/>
    <x v="20"/>
    <s v="St. Louis"/>
    <x v="0"/>
    <n v="34"/>
    <n v="131"/>
    <x v="1902"/>
    <n v="2271.54"/>
    <n v="0.51"/>
    <x v="2"/>
    <x v="8"/>
    <x v="1"/>
    <n v="34"/>
    <n v="17.34"/>
    <n v="16.66"/>
    <x v="1"/>
  </r>
  <r>
    <x v="0"/>
    <n v="1185732"/>
    <x v="424"/>
    <x v="3"/>
    <x v="20"/>
    <s v="St. Louis"/>
    <x v="1"/>
    <n v="24"/>
    <n v="91"/>
    <x v="1140"/>
    <n v="1092"/>
    <n v="0.5"/>
    <x v="2"/>
    <x v="8"/>
    <x v="1"/>
    <n v="24"/>
    <n v="12"/>
    <n v="12"/>
    <x v="1"/>
  </r>
  <r>
    <x v="0"/>
    <n v="1185732"/>
    <x v="424"/>
    <x v="3"/>
    <x v="20"/>
    <s v="St. Louis"/>
    <x v="2"/>
    <n v="23"/>
    <n v="73"/>
    <x v="2045"/>
    <n v="805.92"/>
    <n v="0.48"/>
    <x v="2"/>
    <x v="8"/>
    <x v="1"/>
    <n v="23"/>
    <n v="11.04"/>
    <n v="11.96"/>
    <x v="1"/>
  </r>
  <r>
    <x v="0"/>
    <n v="1185732"/>
    <x v="424"/>
    <x v="3"/>
    <x v="20"/>
    <s v="St. Louis"/>
    <x v="3"/>
    <n v="23"/>
    <n v="59"/>
    <x v="2046"/>
    <n v="678.5"/>
    <n v="0.5"/>
    <x v="2"/>
    <x v="8"/>
    <x v="1"/>
    <n v="23"/>
    <n v="11.5"/>
    <n v="11.5"/>
    <x v="1"/>
  </r>
  <r>
    <x v="0"/>
    <n v="1185732"/>
    <x v="424"/>
    <x v="3"/>
    <x v="20"/>
    <s v="St. Louis"/>
    <x v="4"/>
    <n v="32"/>
    <n v="68"/>
    <x v="1569"/>
    <n v="1022.7199999999999"/>
    <n v="0.47"/>
    <x v="2"/>
    <x v="8"/>
    <x v="1"/>
    <n v="32"/>
    <n v="15.04"/>
    <n v="16.960000000000004"/>
    <x v="1"/>
  </r>
  <r>
    <x v="0"/>
    <n v="1185732"/>
    <x v="424"/>
    <x v="3"/>
    <x v="20"/>
    <s v="St. Louis"/>
    <x v="5"/>
    <n v="38"/>
    <n v="88"/>
    <x v="1486"/>
    <n v="2140.16"/>
    <n v="0.64"/>
    <x v="2"/>
    <x v="8"/>
    <x v="1"/>
    <n v="38"/>
    <n v="24.319999999999997"/>
    <n v="13.680000000000001"/>
    <x v="1"/>
  </r>
  <r>
    <x v="0"/>
    <n v="1185732"/>
    <x v="455"/>
    <x v="3"/>
    <x v="20"/>
    <s v="St. Louis"/>
    <x v="0"/>
    <n v="34"/>
    <n v="150"/>
    <x v="2047"/>
    <n v="2601"/>
    <n v="0.51"/>
    <x v="2"/>
    <x v="9"/>
    <x v="1"/>
    <n v="34"/>
    <n v="17.34"/>
    <n v="16.66"/>
    <x v="1"/>
  </r>
  <r>
    <x v="0"/>
    <n v="1185732"/>
    <x v="455"/>
    <x v="3"/>
    <x v="20"/>
    <s v="St. Louis"/>
    <x v="1"/>
    <n v="23"/>
    <n v="88"/>
    <x v="2048"/>
    <n v="910.8"/>
    <n v="0.44999999999999996"/>
    <x v="2"/>
    <x v="9"/>
    <x v="1"/>
    <n v="23"/>
    <n v="10.35"/>
    <n v="12.65"/>
    <x v="1"/>
  </r>
  <r>
    <x v="0"/>
    <n v="1185732"/>
    <x v="455"/>
    <x v="3"/>
    <x v="20"/>
    <s v="St. Louis"/>
    <x v="2"/>
    <n v="23"/>
    <n v="80"/>
    <x v="2049"/>
    <n v="901.6"/>
    <n v="0.49"/>
    <x v="2"/>
    <x v="9"/>
    <x v="1"/>
    <n v="23"/>
    <n v="11.27"/>
    <n v="11.73"/>
    <x v="1"/>
  </r>
  <r>
    <x v="0"/>
    <n v="1185732"/>
    <x v="455"/>
    <x v="3"/>
    <x v="20"/>
    <s v="St. Louis"/>
    <x v="3"/>
    <n v="23"/>
    <n v="88"/>
    <x v="2048"/>
    <n v="1052.48"/>
    <n v="0.52"/>
    <x v="2"/>
    <x v="9"/>
    <x v="1"/>
    <n v="23"/>
    <n v="11.96"/>
    <n v="11.04"/>
    <x v="1"/>
  </r>
  <r>
    <x v="0"/>
    <n v="1185732"/>
    <x v="455"/>
    <x v="3"/>
    <x v="20"/>
    <s v="St. Louis"/>
    <x v="4"/>
    <n v="43"/>
    <n v="81"/>
    <x v="1020"/>
    <n v="1671.84"/>
    <n v="0.48"/>
    <x v="2"/>
    <x v="9"/>
    <x v="1"/>
    <n v="43"/>
    <n v="20.64"/>
    <n v="22.36"/>
    <x v="1"/>
  </r>
  <r>
    <x v="0"/>
    <n v="1185732"/>
    <x v="455"/>
    <x v="3"/>
    <x v="20"/>
    <s v="St. Louis"/>
    <x v="5"/>
    <n v="48"/>
    <n v="108"/>
    <x v="1052"/>
    <n v="3265.92"/>
    <n v="0.63"/>
    <x v="2"/>
    <x v="9"/>
    <x v="1"/>
    <n v="48"/>
    <n v="30.240000000000002"/>
    <n v="17.759999999999998"/>
    <x v="1"/>
  </r>
  <r>
    <x v="0"/>
    <n v="1185732"/>
    <x v="484"/>
    <x v="3"/>
    <x v="20"/>
    <s v="St. Louis"/>
    <x v="0"/>
    <n v="41"/>
    <n v="163"/>
    <x v="2050"/>
    <n v="3475.1600000000003"/>
    <n v="0.52"/>
    <x v="2"/>
    <x v="10"/>
    <x v="1"/>
    <n v="41"/>
    <n v="21.32"/>
    <n v="19.68"/>
    <x v="1"/>
  </r>
  <r>
    <x v="0"/>
    <n v="1185732"/>
    <x v="484"/>
    <x v="3"/>
    <x v="20"/>
    <s v="St. Louis"/>
    <x v="1"/>
    <n v="32"/>
    <n v="113"/>
    <x v="2051"/>
    <n v="1735.6799999999998"/>
    <n v="0.48"/>
    <x v="2"/>
    <x v="10"/>
    <x v="1"/>
    <n v="32"/>
    <n v="15.36"/>
    <n v="16.64"/>
    <x v="1"/>
  </r>
  <r>
    <x v="3"/>
    <n v="1185732"/>
    <x v="484"/>
    <x v="3"/>
    <x v="20"/>
    <s v="St. Louis"/>
    <x v="2"/>
    <n v="32"/>
    <n v="120"/>
    <x v="1153"/>
    <n v="1804.8"/>
    <n v="0.47"/>
    <x v="2"/>
    <x v="10"/>
    <x v="1"/>
    <n v="32"/>
    <n v="15.04"/>
    <n v="16.96"/>
    <x v="1"/>
  </r>
  <r>
    <x v="3"/>
    <n v="1185732"/>
    <x v="484"/>
    <x v="3"/>
    <x v="20"/>
    <s v="St. Louis"/>
    <x v="3"/>
    <n v="34"/>
    <n v="88"/>
    <x v="1128"/>
    <n v="1555.8400000000001"/>
    <n v="0.52"/>
    <x v="2"/>
    <x v="10"/>
    <x v="1"/>
    <n v="34"/>
    <n v="17.680000000000003"/>
    <n v="16.319999999999997"/>
    <x v="1"/>
  </r>
  <r>
    <x v="3"/>
    <n v="1185732"/>
    <x v="484"/>
    <x v="3"/>
    <x v="20"/>
    <s v="St. Louis"/>
    <x v="4"/>
    <n v="42"/>
    <n v="88"/>
    <x v="1683"/>
    <n v="1848"/>
    <n v="0.5"/>
    <x v="2"/>
    <x v="10"/>
    <x v="1"/>
    <n v="42"/>
    <n v="21"/>
    <n v="21"/>
    <x v="1"/>
  </r>
  <r>
    <x v="3"/>
    <n v="1185732"/>
    <x v="484"/>
    <x v="3"/>
    <x v="20"/>
    <s v="St. Louis"/>
    <x v="5"/>
    <n v="47"/>
    <n v="126"/>
    <x v="1911"/>
    <n v="3612.42"/>
    <n v="0.61"/>
    <x v="2"/>
    <x v="10"/>
    <x v="1"/>
    <n v="47"/>
    <n v="28.67"/>
    <n v="18.329999999999998"/>
    <x v="1"/>
  </r>
  <r>
    <x v="3"/>
    <n v="1185732"/>
    <x v="175"/>
    <x v="3"/>
    <x v="20"/>
    <s v="St. Louis"/>
    <x v="0"/>
    <n v="23"/>
    <n v="196"/>
    <x v="2052"/>
    <n v="2479.4"/>
    <n v="0.55000000000000004"/>
    <x v="2"/>
    <x v="0"/>
    <x v="1"/>
    <n v="23"/>
    <n v="12.65"/>
    <n v="10.35"/>
    <x v="1"/>
  </r>
  <r>
    <x v="3"/>
    <n v="1185732"/>
    <x v="175"/>
    <x v="3"/>
    <x v="20"/>
    <s v="St. Louis"/>
    <x v="1"/>
    <n v="23"/>
    <n v="133"/>
    <x v="2053"/>
    <n v="1437.73"/>
    <n v="0.47"/>
    <x v="2"/>
    <x v="0"/>
    <x v="1"/>
    <n v="23"/>
    <n v="10.81"/>
    <n v="12.19"/>
    <x v="1"/>
  </r>
  <r>
    <x v="3"/>
    <n v="1185732"/>
    <x v="175"/>
    <x v="3"/>
    <x v="20"/>
    <s v="St. Louis"/>
    <x v="2"/>
    <n v="14"/>
    <n v="143"/>
    <x v="2054"/>
    <n v="940.93999999999994"/>
    <n v="0.47"/>
    <x v="2"/>
    <x v="0"/>
    <x v="1"/>
    <n v="14"/>
    <n v="6.5799999999999992"/>
    <n v="7.42"/>
    <x v="1"/>
  </r>
  <r>
    <x v="3"/>
    <n v="1185732"/>
    <x v="175"/>
    <x v="3"/>
    <x v="20"/>
    <s v="St. Louis"/>
    <x v="3"/>
    <n v="18"/>
    <n v="88"/>
    <x v="1034"/>
    <n v="823.68000000000006"/>
    <n v="0.52"/>
    <x v="2"/>
    <x v="0"/>
    <x v="1"/>
    <n v="18"/>
    <n v="9.3600000000000012"/>
    <n v="8.6399999999999988"/>
    <x v="1"/>
  </r>
  <r>
    <x v="3"/>
    <n v="1185732"/>
    <x v="175"/>
    <x v="3"/>
    <x v="20"/>
    <s v="St. Louis"/>
    <x v="4"/>
    <n v="33"/>
    <n v="98"/>
    <x v="1462"/>
    <n v="1519.98"/>
    <n v="0.47"/>
    <x v="2"/>
    <x v="0"/>
    <x v="1"/>
    <n v="33"/>
    <n v="15.51"/>
    <n v="17.489999999999998"/>
    <x v="1"/>
  </r>
  <r>
    <x v="3"/>
    <n v="1185732"/>
    <x v="175"/>
    <x v="3"/>
    <x v="20"/>
    <s v="St. Louis"/>
    <x v="5"/>
    <n v="24"/>
    <n v="138"/>
    <x v="2055"/>
    <n v="2119.6799999999998"/>
    <n v="0.64"/>
    <x v="2"/>
    <x v="0"/>
    <x v="1"/>
    <n v="24"/>
    <n v="15.36"/>
    <n v="8.64"/>
    <x v="1"/>
  </r>
  <r>
    <x v="3"/>
    <n v="1185732"/>
    <x v="206"/>
    <x v="3"/>
    <x v="20"/>
    <s v="St. Louis"/>
    <x v="0"/>
    <n v="25"/>
    <n v="218"/>
    <x v="2056"/>
    <n v="2888.5"/>
    <n v="0.53"/>
    <x v="2"/>
    <x v="1"/>
    <x v="1"/>
    <n v="25"/>
    <n v="13.25"/>
    <n v="11.75"/>
    <x v="1"/>
  </r>
  <r>
    <x v="3"/>
    <n v="1185732"/>
    <x v="206"/>
    <x v="3"/>
    <x v="20"/>
    <s v="St. Louis"/>
    <x v="1"/>
    <n v="24"/>
    <n v="101"/>
    <x v="2057"/>
    <n v="1139.28"/>
    <n v="0.47"/>
    <x v="2"/>
    <x v="1"/>
    <x v="1"/>
    <n v="24"/>
    <n v="11.28"/>
    <n v="12.72"/>
    <x v="1"/>
  </r>
  <r>
    <x v="3"/>
    <n v="1185732"/>
    <x v="206"/>
    <x v="3"/>
    <x v="20"/>
    <s v="St. Louis"/>
    <x v="2"/>
    <n v="14"/>
    <n v="115"/>
    <x v="2058"/>
    <n v="724.49999999999989"/>
    <n v="0.44999999999999996"/>
    <x v="2"/>
    <x v="1"/>
    <x v="1"/>
    <n v="14"/>
    <n v="6.2999999999999989"/>
    <n v="7.7000000000000011"/>
    <x v="1"/>
  </r>
  <r>
    <x v="3"/>
    <n v="1185732"/>
    <x v="206"/>
    <x v="2"/>
    <x v="21"/>
    <s v="Salt Lake City"/>
    <x v="3"/>
    <n v="19"/>
    <n v="87"/>
    <x v="2059"/>
    <n v="826.5"/>
    <n v="0.5"/>
    <x v="2"/>
    <x v="1"/>
    <x v="1"/>
    <n v="19"/>
    <n v="9.5"/>
    <n v="9.5"/>
    <x v="1"/>
  </r>
  <r>
    <x v="3"/>
    <n v="1185732"/>
    <x v="206"/>
    <x v="2"/>
    <x v="21"/>
    <s v="Salt Lake City"/>
    <x v="4"/>
    <n v="32"/>
    <n v="101"/>
    <x v="2060"/>
    <n v="1454.3999999999999"/>
    <n v="0.44999999999999996"/>
    <x v="2"/>
    <x v="1"/>
    <x v="1"/>
    <n v="32"/>
    <n v="14.399999999999999"/>
    <n v="17.600000000000001"/>
    <x v="1"/>
  </r>
  <r>
    <x v="3"/>
    <n v="1185732"/>
    <x v="206"/>
    <x v="2"/>
    <x v="21"/>
    <s v="Salt Lake City"/>
    <x v="5"/>
    <n v="24"/>
    <n v="131"/>
    <x v="2061"/>
    <n v="1949.28"/>
    <n v="0.62"/>
    <x v="2"/>
    <x v="1"/>
    <x v="1"/>
    <n v="24"/>
    <n v="14.879999999999999"/>
    <n v="9.120000000000001"/>
    <x v="1"/>
  </r>
  <r>
    <x v="3"/>
    <n v="1185732"/>
    <x v="215"/>
    <x v="2"/>
    <x v="21"/>
    <s v="Salt Lake City"/>
    <x v="0"/>
    <n v="29"/>
    <n v="168"/>
    <x v="1809"/>
    <n v="2533.44"/>
    <n v="0.52"/>
    <x v="2"/>
    <x v="2"/>
    <x v="1"/>
    <n v="29"/>
    <n v="15.08"/>
    <n v="13.92"/>
    <x v="1"/>
  </r>
  <r>
    <x v="3"/>
    <n v="1185732"/>
    <x v="215"/>
    <x v="2"/>
    <x v="21"/>
    <s v="Salt Lake City"/>
    <x v="1"/>
    <n v="28"/>
    <n v="102"/>
    <x v="2062"/>
    <n v="1428"/>
    <n v="0.5"/>
    <x v="2"/>
    <x v="2"/>
    <x v="1"/>
    <n v="28"/>
    <n v="14"/>
    <n v="14"/>
    <x v="1"/>
  </r>
  <r>
    <x v="3"/>
    <n v="1185732"/>
    <x v="215"/>
    <x v="2"/>
    <x v="21"/>
    <s v="Salt Lake City"/>
    <x v="2"/>
    <n v="18"/>
    <n v="112"/>
    <x v="2063"/>
    <n v="1008"/>
    <n v="0.5"/>
    <x v="2"/>
    <x v="2"/>
    <x v="1"/>
    <n v="18"/>
    <n v="9"/>
    <n v="9"/>
    <x v="1"/>
  </r>
  <r>
    <x v="3"/>
    <n v="1185732"/>
    <x v="215"/>
    <x v="2"/>
    <x v="21"/>
    <s v="Salt Lake City"/>
    <x v="3"/>
    <n v="23"/>
    <n v="73"/>
    <x v="2045"/>
    <n v="889.87"/>
    <n v="0.53"/>
    <x v="2"/>
    <x v="2"/>
    <x v="1"/>
    <n v="23"/>
    <n v="12.19"/>
    <n v="10.81"/>
    <x v="1"/>
  </r>
  <r>
    <x v="3"/>
    <n v="1185732"/>
    <x v="215"/>
    <x v="2"/>
    <x v="21"/>
    <s v="Salt Lake City"/>
    <x v="4"/>
    <n v="38"/>
    <n v="75"/>
    <x v="1027"/>
    <n v="1425"/>
    <n v="0.5"/>
    <x v="2"/>
    <x v="2"/>
    <x v="1"/>
    <n v="38"/>
    <n v="19"/>
    <n v="19"/>
    <x v="1"/>
  </r>
  <r>
    <x v="3"/>
    <n v="1185732"/>
    <x v="215"/>
    <x v="2"/>
    <x v="21"/>
    <s v="Salt Lake City"/>
    <x v="5"/>
    <n v="29"/>
    <n v="100"/>
    <x v="2064"/>
    <n v="1856"/>
    <n v="0.64"/>
    <x v="2"/>
    <x v="2"/>
    <x v="1"/>
    <n v="29"/>
    <n v="18.559999999999999"/>
    <n v="10.44"/>
    <x v="1"/>
  </r>
  <r>
    <x v="3"/>
    <n v="1185732"/>
    <x v="234"/>
    <x v="2"/>
    <x v="21"/>
    <s v="Salt Lake City"/>
    <x v="0"/>
    <n v="27"/>
    <n v="181"/>
    <x v="2065"/>
    <n v="2443.5"/>
    <n v="0.5"/>
    <x v="2"/>
    <x v="3"/>
    <x v="1"/>
    <n v="27"/>
    <n v="13.5"/>
    <n v="13.5"/>
    <x v="1"/>
  </r>
  <r>
    <x v="3"/>
    <n v="1185732"/>
    <x v="234"/>
    <x v="2"/>
    <x v="21"/>
    <s v="Salt Lake City"/>
    <x v="1"/>
    <n v="25"/>
    <n v="94"/>
    <x v="2066"/>
    <n v="1057.5"/>
    <n v="0.44999999999999996"/>
    <x v="2"/>
    <x v="3"/>
    <x v="1"/>
    <n v="25"/>
    <n v="11.25"/>
    <n v="13.75"/>
    <x v="1"/>
  </r>
  <r>
    <x v="3"/>
    <n v="1185732"/>
    <x v="234"/>
    <x v="2"/>
    <x v="21"/>
    <s v="Salt Lake City"/>
    <x v="2"/>
    <n v="14"/>
    <n v="98"/>
    <x v="2067"/>
    <n v="631.12"/>
    <n v="0.45999999999999996"/>
    <x v="2"/>
    <x v="3"/>
    <x v="1"/>
    <n v="14"/>
    <n v="6.44"/>
    <n v="7.56"/>
    <x v="1"/>
  </r>
  <r>
    <x v="3"/>
    <n v="1185732"/>
    <x v="234"/>
    <x v="2"/>
    <x v="21"/>
    <s v="Salt Lake City"/>
    <x v="3"/>
    <n v="18"/>
    <n v="70"/>
    <x v="2068"/>
    <n v="667.80000000000007"/>
    <n v="0.53"/>
    <x v="2"/>
    <x v="3"/>
    <x v="1"/>
    <n v="18"/>
    <n v="9.5400000000000009"/>
    <n v="8.4599999999999991"/>
    <x v="1"/>
  </r>
  <r>
    <x v="3"/>
    <n v="1185732"/>
    <x v="234"/>
    <x v="2"/>
    <x v="21"/>
    <s v="Salt Lake City"/>
    <x v="4"/>
    <n v="33"/>
    <n v="74"/>
    <x v="2069"/>
    <n v="1123.32"/>
    <n v="0.45999999999999996"/>
    <x v="2"/>
    <x v="3"/>
    <x v="1"/>
    <n v="33"/>
    <n v="15.18"/>
    <n v="17.82"/>
    <x v="1"/>
  </r>
  <r>
    <x v="3"/>
    <n v="1185732"/>
    <x v="234"/>
    <x v="2"/>
    <x v="21"/>
    <s v="Salt Lake City"/>
    <x v="5"/>
    <n v="24"/>
    <n v="112"/>
    <x v="1174"/>
    <n v="1612.8"/>
    <n v="0.6"/>
    <x v="2"/>
    <x v="3"/>
    <x v="1"/>
    <n v="24"/>
    <n v="14.4"/>
    <n v="9.6"/>
    <x v="1"/>
  </r>
  <r>
    <x v="3"/>
    <n v="1185732"/>
    <x v="265"/>
    <x v="2"/>
    <x v="21"/>
    <s v="Salt Lake City"/>
    <x v="0"/>
    <n v="32"/>
    <n v="174"/>
    <x v="1426"/>
    <n v="2839.68"/>
    <n v="0.51"/>
    <x v="2"/>
    <x v="4"/>
    <x v="1"/>
    <n v="32"/>
    <n v="16.32"/>
    <n v="15.680000000000001"/>
    <x v="1"/>
  </r>
  <r>
    <x v="3"/>
    <n v="1185732"/>
    <x v="265"/>
    <x v="2"/>
    <x v="21"/>
    <s v="Salt Lake City"/>
    <x v="1"/>
    <n v="29"/>
    <n v="101"/>
    <x v="2038"/>
    <n v="1435.21"/>
    <n v="0.49"/>
    <x v="2"/>
    <x v="4"/>
    <x v="1"/>
    <n v="29"/>
    <n v="14.21"/>
    <n v="14.79"/>
    <x v="1"/>
  </r>
  <r>
    <x v="3"/>
    <n v="1185732"/>
    <x v="265"/>
    <x v="2"/>
    <x v="21"/>
    <s v="Salt Lake City"/>
    <x v="2"/>
    <n v="25"/>
    <n v="98"/>
    <x v="1029"/>
    <n v="1225"/>
    <n v="0.5"/>
    <x v="2"/>
    <x v="4"/>
    <x v="1"/>
    <n v="25"/>
    <n v="12.5"/>
    <n v="12.5"/>
    <x v="1"/>
  </r>
  <r>
    <x v="3"/>
    <n v="1185732"/>
    <x v="265"/>
    <x v="2"/>
    <x v="21"/>
    <s v="Salt Lake City"/>
    <x v="3"/>
    <n v="23"/>
    <n v="72"/>
    <x v="2070"/>
    <n v="910.80000000000007"/>
    <n v="0.55000000000000004"/>
    <x v="2"/>
    <x v="4"/>
    <x v="1"/>
    <n v="23"/>
    <n v="12.65"/>
    <n v="10.35"/>
    <x v="1"/>
  </r>
  <r>
    <x v="3"/>
    <n v="1185732"/>
    <x v="265"/>
    <x v="2"/>
    <x v="21"/>
    <s v="Salt Lake City"/>
    <x v="4"/>
    <n v="39"/>
    <n v="75"/>
    <x v="2071"/>
    <n v="1462.5"/>
    <n v="0.5"/>
    <x v="2"/>
    <x v="4"/>
    <x v="1"/>
    <n v="39"/>
    <n v="19.5"/>
    <n v="19.5"/>
    <x v="1"/>
  </r>
  <r>
    <x v="3"/>
    <n v="1185732"/>
    <x v="265"/>
    <x v="2"/>
    <x v="21"/>
    <s v="Salt Lake City"/>
    <x v="5"/>
    <n v="44"/>
    <n v="120"/>
    <x v="1481"/>
    <n v="3432"/>
    <n v="0.65"/>
    <x v="2"/>
    <x v="4"/>
    <x v="1"/>
    <n v="44"/>
    <n v="28.6"/>
    <n v="15.4"/>
    <x v="1"/>
  </r>
  <r>
    <x v="3"/>
    <n v="1185732"/>
    <x v="295"/>
    <x v="2"/>
    <x v="21"/>
    <s v="Salt Lake City"/>
    <x v="0"/>
    <n v="28"/>
    <n v="182"/>
    <x v="2072"/>
    <n v="2598.96"/>
    <n v="0.51"/>
    <x v="2"/>
    <x v="11"/>
    <x v="1"/>
    <n v="28"/>
    <n v="14.28"/>
    <n v="13.72"/>
    <x v="1"/>
  </r>
  <r>
    <x v="3"/>
    <n v="1185732"/>
    <x v="295"/>
    <x v="2"/>
    <x v="21"/>
    <s v="Salt Lake City"/>
    <x v="1"/>
    <n v="24"/>
    <n v="112"/>
    <x v="1174"/>
    <n v="1317.12"/>
    <n v="0.49"/>
    <x v="2"/>
    <x v="11"/>
    <x v="1"/>
    <n v="24"/>
    <n v="11.76"/>
    <n v="12.24"/>
    <x v="1"/>
  </r>
  <r>
    <x v="3"/>
    <n v="1185732"/>
    <x v="295"/>
    <x v="2"/>
    <x v="21"/>
    <s v="Salt Lake City"/>
    <x v="2"/>
    <n v="19"/>
    <n v="115"/>
    <x v="2024"/>
    <n v="1070.6500000000001"/>
    <n v="0.49"/>
    <x v="2"/>
    <x v="11"/>
    <x v="1"/>
    <n v="19"/>
    <n v="9.31"/>
    <n v="9.69"/>
    <x v="1"/>
  </r>
  <r>
    <x v="3"/>
    <n v="1185732"/>
    <x v="295"/>
    <x v="2"/>
    <x v="21"/>
    <s v="Salt Lake City"/>
    <x v="3"/>
    <n v="19"/>
    <n v="108"/>
    <x v="1940"/>
    <n v="1046.52"/>
    <n v="0.51"/>
    <x v="2"/>
    <x v="11"/>
    <x v="1"/>
    <n v="19"/>
    <n v="9.69"/>
    <n v="9.31"/>
    <x v="1"/>
  </r>
  <r>
    <x v="3"/>
    <n v="1185732"/>
    <x v="295"/>
    <x v="2"/>
    <x v="21"/>
    <s v="Salt Lake City"/>
    <x v="4"/>
    <n v="34"/>
    <n v="108"/>
    <x v="1821"/>
    <n v="1652.3999999999999"/>
    <n v="0.44999999999999996"/>
    <x v="2"/>
    <x v="11"/>
    <x v="1"/>
    <n v="34"/>
    <n v="15.299999999999999"/>
    <n v="18.700000000000003"/>
    <x v="1"/>
  </r>
  <r>
    <x v="3"/>
    <n v="1185732"/>
    <x v="295"/>
    <x v="2"/>
    <x v="21"/>
    <s v="Salt Lake City"/>
    <x v="5"/>
    <n v="38"/>
    <n v="150"/>
    <x v="2073"/>
    <n v="3420"/>
    <n v="0.6"/>
    <x v="2"/>
    <x v="11"/>
    <x v="1"/>
    <n v="38"/>
    <n v="22.8"/>
    <n v="15.2"/>
    <x v="1"/>
  </r>
  <r>
    <x v="3"/>
    <n v="1185732"/>
    <x v="324"/>
    <x v="2"/>
    <x v="21"/>
    <s v="Salt Lake City"/>
    <x v="0"/>
    <n v="34"/>
    <n v="224"/>
    <x v="2074"/>
    <n v="3960.32"/>
    <n v="0.52"/>
    <x v="2"/>
    <x v="5"/>
    <x v="1"/>
    <n v="34"/>
    <n v="17.68"/>
    <n v="16.32"/>
    <x v="1"/>
  </r>
  <r>
    <x v="3"/>
    <n v="1185732"/>
    <x v="324"/>
    <x v="2"/>
    <x v="21"/>
    <s v="Salt Lake City"/>
    <x v="1"/>
    <n v="29"/>
    <n v="160"/>
    <x v="2075"/>
    <n v="2227.1999999999998"/>
    <n v="0.48"/>
    <x v="2"/>
    <x v="5"/>
    <x v="1"/>
    <n v="29"/>
    <n v="13.919999999999998"/>
    <n v="15.080000000000002"/>
    <x v="1"/>
  </r>
  <r>
    <x v="3"/>
    <n v="1185732"/>
    <x v="324"/>
    <x v="2"/>
    <x v="21"/>
    <s v="Salt Lake City"/>
    <x v="2"/>
    <n v="24"/>
    <n v="138"/>
    <x v="2055"/>
    <n v="1589.76"/>
    <n v="0.48"/>
    <x v="2"/>
    <x v="5"/>
    <x v="1"/>
    <n v="24"/>
    <n v="11.52"/>
    <n v="12.48"/>
    <x v="1"/>
  </r>
  <r>
    <x v="3"/>
    <n v="1185732"/>
    <x v="324"/>
    <x v="2"/>
    <x v="21"/>
    <s v="Salt Lake City"/>
    <x v="3"/>
    <n v="23"/>
    <n v="115"/>
    <x v="2076"/>
    <n v="1322.5"/>
    <n v="0.5"/>
    <x v="2"/>
    <x v="5"/>
    <x v="1"/>
    <n v="23"/>
    <n v="11.5"/>
    <n v="11.5"/>
    <x v="1"/>
  </r>
  <r>
    <x v="3"/>
    <n v="1185732"/>
    <x v="324"/>
    <x v="2"/>
    <x v="21"/>
    <s v="Salt Lake City"/>
    <x v="4"/>
    <n v="32"/>
    <n v="128"/>
    <x v="1062"/>
    <n v="1884.1599999999999"/>
    <n v="0.45999999999999996"/>
    <x v="2"/>
    <x v="5"/>
    <x v="1"/>
    <n v="32"/>
    <n v="14.719999999999999"/>
    <n v="17.28"/>
    <x v="1"/>
  </r>
  <r>
    <x v="3"/>
    <n v="1185732"/>
    <x v="324"/>
    <x v="2"/>
    <x v="21"/>
    <s v="Salt Lake City"/>
    <x v="5"/>
    <n v="38"/>
    <n v="150"/>
    <x v="2073"/>
    <n v="3705"/>
    <n v="0.65"/>
    <x v="2"/>
    <x v="5"/>
    <x v="1"/>
    <n v="38"/>
    <n v="24.7"/>
    <n v="13.3"/>
    <x v="1"/>
  </r>
  <r>
    <x v="3"/>
    <n v="1185732"/>
    <x v="356"/>
    <x v="2"/>
    <x v="21"/>
    <s v="Salt Lake City"/>
    <x v="0"/>
    <n v="33"/>
    <n v="203"/>
    <x v="2077"/>
    <n v="3349.5"/>
    <n v="0.5"/>
    <x v="2"/>
    <x v="6"/>
    <x v="1"/>
    <n v="33"/>
    <n v="16.5"/>
    <n v="16.5"/>
    <x v="1"/>
  </r>
  <r>
    <x v="3"/>
    <n v="1185732"/>
    <x v="356"/>
    <x v="2"/>
    <x v="21"/>
    <s v="Salt Lake City"/>
    <x v="1"/>
    <n v="34"/>
    <n v="131"/>
    <x v="1902"/>
    <n v="2093.3799999999997"/>
    <n v="0.47"/>
    <x v="2"/>
    <x v="6"/>
    <x v="1"/>
    <n v="34"/>
    <n v="15.979999999999997"/>
    <n v="18.020000000000003"/>
    <x v="1"/>
  </r>
  <r>
    <x v="3"/>
    <n v="1185732"/>
    <x v="356"/>
    <x v="2"/>
    <x v="21"/>
    <s v="Salt Lake City"/>
    <x v="2"/>
    <n v="29"/>
    <n v="113"/>
    <x v="2078"/>
    <n v="1605.73"/>
    <n v="0.49"/>
    <x v="2"/>
    <x v="6"/>
    <x v="1"/>
    <n v="29"/>
    <n v="14.21"/>
    <n v="14.79"/>
    <x v="1"/>
  </r>
  <r>
    <x v="3"/>
    <n v="1185732"/>
    <x v="356"/>
    <x v="2"/>
    <x v="21"/>
    <s v="Salt Lake City"/>
    <x v="3"/>
    <n v="19"/>
    <n v="101"/>
    <x v="2079"/>
    <n v="1017.07"/>
    <n v="0.53"/>
    <x v="2"/>
    <x v="6"/>
    <x v="1"/>
    <n v="19"/>
    <n v="10.07"/>
    <n v="8.93"/>
    <x v="1"/>
  </r>
  <r>
    <x v="3"/>
    <n v="1185732"/>
    <x v="356"/>
    <x v="2"/>
    <x v="21"/>
    <s v="Salt Lake City"/>
    <x v="4"/>
    <n v="29"/>
    <n v="105"/>
    <x v="2080"/>
    <n v="1400.6999999999998"/>
    <n v="0.45999999999999996"/>
    <x v="2"/>
    <x v="6"/>
    <x v="1"/>
    <n v="29"/>
    <n v="13.339999999999998"/>
    <n v="15.660000000000002"/>
    <x v="1"/>
  </r>
  <r>
    <x v="3"/>
    <n v="1185732"/>
    <x v="356"/>
    <x v="2"/>
    <x v="21"/>
    <s v="Salt Lake City"/>
    <x v="5"/>
    <n v="32"/>
    <n v="152"/>
    <x v="2081"/>
    <n v="2918.4"/>
    <n v="0.6"/>
    <x v="2"/>
    <x v="6"/>
    <x v="1"/>
    <n v="32"/>
    <n v="19.2"/>
    <n v="12.799999999999999"/>
    <x v="1"/>
  </r>
  <r>
    <x v="3"/>
    <n v="1185732"/>
    <x v="388"/>
    <x v="2"/>
    <x v="21"/>
    <s v="Salt Lake City"/>
    <x v="0"/>
    <n v="29"/>
    <n v="169"/>
    <x v="2082"/>
    <n v="2548.52"/>
    <n v="0.52"/>
    <x v="2"/>
    <x v="7"/>
    <x v="1"/>
    <n v="29"/>
    <n v="15.08"/>
    <n v="13.92"/>
    <x v="1"/>
  </r>
  <r>
    <x v="3"/>
    <n v="1185732"/>
    <x v="388"/>
    <x v="2"/>
    <x v="21"/>
    <s v="Salt Lake City"/>
    <x v="1"/>
    <n v="23"/>
    <n v="122"/>
    <x v="1159"/>
    <n v="1262.6999999999998"/>
    <n v="0.44999999999999996"/>
    <x v="2"/>
    <x v="7"/>
    <x v="1"/>
    <n v="23"/>
    <n v="10.349999999999998"/>
    <n v="12.650000000000002"/>
    <x v="1"/>
  </r>
  <r>
    <x v="3"/>
    <n v="1185732"/>
    <x v="388"/>
    <x v="2"/>
    <x v="21"/>
    <s v="Salt Lake City"/>
    <x v="2"/>
    <n v="9"/>
    <n v="91"/>
    <x v="2083"/>
    <n v="409.5"/>
    <n v="0.5"/>
    <x v="2"/>
    <x v="7"/>
    <x v="1"/>
    <n v="9"/>
    <n v="4.5"/>
    <n v="4.5"/>
    <x v="1"/>
  </r>
  <r>
    <x v="3"/>
    <n v="1185732"/>
    <x v="388"/>
    <x v="2"/>
    <x v="21"/>
    <s v="Salt Lake City"/>
    <x v="3"/>
    <n v="10"/>
    <n v="88"/>
    <x v="1006"/>
    <n v="448.8"/>
    <n v="0.51"/>
    <x v="2"/>
    <x v="7"/>
    <x v="1"/>
    <n v="10"/>
    <n v="5.1000000000000005"/>
    <n v="4.8999999999999995"/>
    <x v="1"/>
  </r>
  <r>
    <x v="3"/>
    <n v="1185732"/>
    <x v="388"/>
    <x v="2"/>
    <x v="21"/>
    <s v="Salt Lake City"/>
    <x v="4"/>
    <n v="19"/>
    <n v="88"/>
    <x v="1608"/>
    <n v="836"/>
    <n v="0.5"/>
    <x v="2"/>
    <x v="7"/>
    <x v="1"/>
    <n v="19"/>
    <n v="9.5"/>
    <n v="9.5"/>
    <x v="1"/>
  </r>
  <r>
    <x v="3"/>
    <n v="1185732"/>
    <x v="388"/>
    <x v="2"/>
    <x v="21"/>
    <s v="Salt Lake City"/>
    <x v="5"/>
    <n v="24"/>
    <n v="120"/>
    <x v="1477"/>
    <n v="1843.2"/>
    <n v="0.64"/>
    <x v="2"/>
    <x v="7"/>
    <x v="1"/>
    <n v="24"/>
    <n v="15.360000000000001"/>
    <n v="8.6399999999999988"/>
    <x v="1"/>
  </r>
  <r>
    <x v="3"/>
    <n v="1185732"/>
    <x v="417"/>
    <x v="2"/>
    <x v="21"/>
    <s v="Salt Lake City"/>
    <x v="0"/>
    <n v="28"/>
    <n v="173"/>
    <x v="2084"/>
    <n v="2470.44"/>
    <n v="0.51"/>
    <x v="2"/>
    <x v="8"/>
    <x v="1"/>
    <n v="28"/>
    <n v="14.280000000000001"/>
    <n v="13.719999999999999"/>
    <x v="1"/>
  </r>
  <r>
    <x v="3"/>
    <n v="1185732"/>
    <x v="417"/>
    <x v="2"/>
    <x v="21"/>
    <s v="Salt Lake City"/>
    <x v="1"/>
    <n v="19"/>
    <n v="100"/>
    <x v="2085"/>
    <n v="950"/>
    <n v="0.5"/>
    <x v="2"/>
    <x v="8"/>
    <x v="1"/>
    <n v="19"/>
    <n v="9.5"/>
    <n v="9.5"/>
    <x v="1"/>
  </r>
  <r>
    <x v="3"/>
    <n v="1185732"/>
    <x v="417"/>
    <x v="2"/>
    <x v="21"/>
    <s v="Salt Lake City"/>
    <x v="2"/>
    <n v="19"/>
    <n v="87"/>
    <x v="2059"/>
    <n v="809.97"/>
    <n v="0.49"/>
    <x v="2"/>
    <x v="8"/>
    <x v="1"/>
    <n v="19"/>
    <n v="9.31"/>
    <n v="9.69"/>
    <x v="1"/>
  </r>
  <r>
    <x v="3"/>
    <n v="1185732"/>
    <x v="417"/>
    <x v="2"/>
    <x v="21"/>
    <s v="Salt Lake City"/>
    <x v="3"/>
    <n v="19"/>
    <n v="72"/>
    <x v="1457"/>
    <n v="752.40000000000009"/>
    <n v="0.55000000000000004"/>
    <x v="2"/>
    <x v="8"/>
    <x v="1"/>
    <n v="19"/>
    <n v="10.450000000000001"/>
    <n v="8.5499999999999989"/>
    <x v="1"/>
  </r>
  <r>
    <x v="3"/>
    <n v="1185732"/>
    <x v="417"/>
    <x v="2"/>
    <x v="21"/>
    <s v="Salt Lake City"/>
    <x v="4"/>
    <n v="29"/>
    <n v="83"/>
    <x v="2086"/>
    <n v="1203.5"/>
    <n v="0.5"/>
    <x v="2"/>
    <x v="8"/>
    <x v="1"/>
    <n v="29"/>
    <n v="14.5"/>
    <n v="14.5"/>
    <x v="1"/>
  </r>
  <r>
    <x v="3"/>
    <n v="1185732"/>
    <x v="417"/>
    <x v="2"/>
    <x v="21"/>
    <s v="Salt Lake City"/>
    <x v="5"/>
    <n v="32"/>
    <n v="104"/>
    <x v="2087"/>
    <n v="2063.36"/>
    <n v="0.62"/>
    <x v="2"/>
    <x v="8"/>
    <x v="1"/>
    <n v="32"/>
    <n v="19.84"/>
    <n v="12.159999999999998"/>
    <x v="1"/>
  </r>
  <r>
    <x v="3"/>
    <n v="1185732"/>
    <x v="448"/>
    <x v="2"/>
    <x v="21"/>
    <s v="Salt Lake City"/>
    <x v="0"/>
    <n v="29"/>
    <n v="149"/>
    <x v="2088"/>
    <n v="2160.5"/>
    <n v="0.5"/>
    <x v="2"/>
    <x v="9"/>
    <x v="1"/>
    <n v="29"/>
    <n v="14.5"/>
    <n v="14.5"/>
    <x v="1"/>
  </r>
  <r>
    <x v="3"/>
    <n v="1185732"/>
    <x v="448"/>
    <x v="2"/>
    <x v="21"/>
    <s v="Salt Lake City"/>
    <x v="1"/>
    <n v="20"/>
    <n v="108"/>
    <x v="1033"/>
    <n v="993.59999999999991"/>
    <n v="0.45999999999999996"/>
    <x v="2"/>
    <x v="9"/>
    <x v="1"/>
    <n v="20"/>
    <n v="9.1999999999999993"/>
    <n v="10.8"/>
    <x v="1"/>
  </r>
  <r>
    <x v="3"/>
    <n v="1185732"/>
    <x v="448"/>
    <x v="2"/>
    <x v="21"/>
    <s v="Salt Lake City"/>
    <x v="2"/>
    <n v="19"/>
    <n v="93"/>
    <x v="2089"/>
    <n v="848.16"/>
    <n v="0.48"/>
    <x v="2"/>
    <x v="9"/>
    <x v="1"/>
    <n v="19"/>
    <n v="9.1199999999999992"/>
    <n v="9.8800000000000008"/>
    <x v="1"/>
  </r>
  <r>
    <x v="3"/>
    <n v="1185732"/>
    <x v="448"/>
    <x v="2"/>
    <x v="21"/>
    <s v="Salt Lake City"/>
    <x v="3"/>
    <n v="19"/>
    <n v="113"/>
    <x v="2022"/>
    <n v="1094.97"/>
    <n v="0.51"/>
    <x v="2"/>
    <x v="9"/>
    <x v="1"/>
    <n v="19"/>
    <n v="9.69"/>
    <n v="9.31"/>
    <x v="1"/>
  </r>
  <r>
    <x v="3"/>
    <n v="1185732"/>
    <x v="448"/>
    <x v="2"/>
    <x v="21"/>
    <s v="Salt Lake City"/>
    <x v="4"/>
    <n v="39"/>
    <n v="91"/>
    <x v="1939"/>
    <n v="1739.01"/>
    <n v="0.49"/>
    <x v="2"/>
    <x v="9"/>
    <x v="1"/>
    <n v="39"/>
    <n v="19.11"/>
    <n v="19.89"/>
    <x v="1"/>
  </r>
  <r>
    <x v="3"/>
    <n v="1185732"/>
    <x v="448"/>
    <x v="2"/>
    <x v="21"/>
    <s v="Salt Lake City"/>
    <x v="5"/>
    <n v="43"/>
    <n v="113"/>
    <x v="1445"/>
    <n v="3158.35"/>
    <n v="0.65"/>
    <x v="2"/>
    <x v="9"/>
    <x v="1"/>
    <n v="43"/>
    <n v="27.95"/>
    <n v="15.05"/>
    <x v="1"/>
  </r>
  <r>
    <x v="3"/>
    <n v="1185732"/>
    <x v="477"/>
    <x v="2"/>
    <x v="21"/>
    <s v="Salt Lake City"/>
    <x v="0"/>
    <n v="39"/>
    <n v="203"/>
    <x v="2090"/>
    <n v="4354.3500000000004"/>
    <n v="0.55000000000000004"/>
    <x v="2"/>
    <x v="10"/>
    <x v="1"/>
    <n v="39"/>
    <n v="21.450000000000003"/>
    <n v="17.549999999999997"/>
    <x v="1"/>
  </r>
  <r>
    <x v="3"/>
    <n v="1185732"/>
    <x v="477"/>
    <x v="2"/>
    <x v="21"/>
    <s v="Salt Lake City"/>
    <x v="1"/>
    <n v="28"/>
    <n v="145"/>
    <x v="1066"/>
    <n v="1989.3999999999999"/>
    <n v="0.49"/>
    <x v="2"/>
    <x v="10"/>
    <x v="1"/>
    <n v="28"/>
    <n v="13.719999999999999"/>
    <n v="14.280000000000003"/>
    <x v="1"/>
  </r>
  <r>
    <x v="3"/>
    <n v="1185732"/>
    <x v="477"/>
    <x v="2"/>
    <x v="21"/>
    <s v="Salt Lake City"/>
    <x v="2"/>
    <n v="29"/>
    <n v="113"/>
    <x v="2078"/>
    <n v="1540.1899999999998"/>
    <n v="0.47"/>
    <x v="2"/>
    <x v="10"/>
    <x v="1"/>
    <n v="29"/>
    <n v="13.629999999999999"/>
    <n v="15.370000000000001"/>
    <x v="1"/>
  </r>
  <r>
    <x v="3"/>
    <n v="1185732"/>
    <x v="477"/>
    <x v="2"/>
    <x v="21"/>
    <s v="Salt Lake City"/>
    <x v="3"/>
    <n v="27"/>
    <n v="112"/>
    <x v="2091"/>
    <n v="1542.24"/>
    <n v="0.51"/>
    <x v="2"/>
    <x v="10"/>
    <x v="1"/>
    <n v="27"/>
    <n v="13.77"/>
    <n v="13.23"/>
    <x v="1"/>
  </r>
  <r>
    <x v="3"/>
    <n v="1185732"/>
    <x v="477"/>
    <x v="2"/>
    <x v="21"/>
    <s v="Salt Lake City"/>
    <x v="4"/>
    <n v="38"/>
    <n v="112"/>
    <x v="1522"/>
    <n v="2128"/>
    <n v="0.5"/>
    <x v="2"/>
    <x v="10"/>
    <x v="1"/>
    <n v="38"/>
    <n v="19"/>
    <n v="19"/>
    <x v="1"/>
  </r>
  <r>
    <x v="3"/>
    <n v="1185732"/>
    <x v="477"/>
    <x v="2"/>
    <x v="21"/>
    <s v="Salt Lake City"/>
    <x v="5"/>
    <n v="42"/>
    <n v="125"/>
    <x v="1932"/>
    <n v="3202.5"/>
    <n v="0.61"/>
    <x v="2"/>
    <x v="10"/>
    <x v="1"/>
    <n v="42"/>
    <n v="25.62"/>
    <n v="16.38"/>
    <x v="1"/>
  </r>
  <r>
    <x v="3"/>
    <n v="1128299"/>
    <x v="188"/>
    <x v="2"/>
    <x v="21"/>
    <s v="Salt Lake City"/>
    <x v="0"/>
    <n v="27"/>
    <n v="98"/>
    <x v="1050"/>
    <n v="1270.08"/>
    <n v="0.48"/>
    <x v="2"/>
    <x v="0"/>
    <x v="1"/>
    <n v="27"/>
    <n v="12.959999999999999"/>
    <n v="14.040000000000001"/>
    <x v="1"/>
  </r>
  <r>
    <x v="3"/>
    <n v="1128299"/>
    <x v="188"/>
    <x v="2"/>
    <x v="21"/>
    <s v="Salt Lake City"/>
    <x v="1"/>
    <n v="39"/>
    <n v="105"/>
    <x v="2092"/>
    <n v="2006.55"/>
    <n v="0.49"/>
    <x v="2"/>
    <x v="0"/>
    <x v="1"/>
    <n v="39"/>
    <n v="19.11"/>
    <n v="19.889999999999997"/>
    <x v="1"/>
  </r>
  <r>
    <x v="3"/>
    <n v="1128299"/>
    <x v="188"/>
    <x v="2"/>
    <x v="21"/>
    <s v="Salt Lake City"/>
    <x v="2"/>
    <n v="39"/>
    <n v="105"/>
    <x v="2092"/>
    <n v="1965.6"/>
    <n v="0.48"/>
    <x v="2"/>
    <x v="0"/>
    <x v="1"/>
    <n v="39"/>
    <n v="18.72"/>
    <n v="20.28"/>
    <x v="1"/>
  </r>
  <r>
    <x v="3"/>
    <n v="1128299"/>
    <x v="188"/>
    <x v="2"/>
    <x v="21"/>
    <s v="Salt Lake City"/>
    <x v="3"/>
    <n v="39"/>
    <n v="58"/>
    <x v="1652"/>
    <n v="1040.52"/>
    <n v="0.45999999999999996"/>
    <x v="2"/>
    <x v="0"/>
    <x v="1"/>
    <n v="39"/>
    <n v="17.940000000000001"/>
    <n v="21.06"/>
    <x v="1"/>
  </r>
  <r>
    <x v="3"/>
    <n v="1128299"/>
    <x v="188"/>
    <x v="2"/>
    <x v="21"/>
    <s v="Salt Lake City"/>
    <x v="4"/>
    <n v="42"/>
    <n v="44"/>
    <x v="1041"/>
    <n v="1016.4000000000001"/>
    <n v="0.55000000000000004"/>
    <x v="2"/>
    <x v="0"/>
    <x v="1"/>
    <n v="42"/>
    <n v="23.1"/>
    <n v="18.899999999999999"/>
    <x v="1"/>
  </r>
  <r>
    <x v="3"/>
    <n v="1128299"/>
    <x v="188"/>
    <x v="2"/>
    <x v="21"/>
    <s v="Salt Lake City"/>
    <x v="5"/>
    <n v="39"/>
    <n v="108"/>
    <x v="1297"/>
    <n v="1811.16"/>
    <n v="0.43"/>
    <x v="2"/>
    <x v="0"/>
    <x v="1"/>
    <n v="39"/>
    <n v="16.77"/>
    <n v="22.23"/>
    <x v="1"/>
  </r>
  <r>
    <x v="3"/>
    <n v="1128299"/>
    <x v="698"/>
    <x v="2"/>
    <x v="21"/>
    <s v="Salt Lake City"/>
    <x v="0"/>
    <n v="29"/>
    <n v="117"/>
    <x v="2093"/>
    <n v="1526.85"/>
    <n v="0.44999999999999996"/>
    <x v="2"/>
    <x v="1"/>
    <x v="1"/>
    <n v="29"/>
    <n v="13.049999999999999"/>
    <n v="15.950000000000001"/>
    <x v="1"/>
  </r>
  <r>
    <x v="3"/>
    <n v="1128299"/>
    <x v="698"/>
    <x v="2"/>
    <x v="21"/>
    <s v="Salt Lake City"/>
    <x v="1"/>
    <n v="39"/>
    <n v="91"/>
    <x v="1939"/>
    <n v="1703.52"/>
    <n v="0.48"/>
    <x v="2"/>
    <x v="1"/>
    <x v="1"/>
    <n v="39"/>
    <n v="18.72"/>
    <n v="20.28"/>
    <x v="1"/>
  </r>
  <r>
    <x v="3"/>
    <n v="1128299"/>
    <x v="698"/>
    <x v="2"/>
    <x v="21"/>
    <s v="Salt Lake City"/>
    <x v="2"/>
    <n v="36"/>
    <n v="88"/>
    <x v="2094"/>
    <n v="1425.6"/>
    <n v="0.44999999999999996"/>
    <x v="2"/>
    <x v="1"/>
    <x v="1"/>
    <n v="36"/>
    <n v="16.2"/>
    <n v="19.8"/>
    <x v="1"/>
  </r>
  <r>
    <x v="3"/>
    <n v="1128299"/>
    <x v="698"/>
    <x v="2"/>
    <x v="22"/>
    <s v="Portland"/>
    <x v="3"/>
    <n v="39"/>
    <n v="58"/>
    <x v="1652"/>
    <n v="1085.76"/>
    <n v="0.48"/>
    <x v="2"/>
    <x v="1"/>
    <x v="1"/>
    <n v="39"/>
    <n v="18.72"/>
    <n v="20.28"/>
    <x v="1"/>
  </r>
  <r>
    <x v="3"/>
    <n v="1128299"/>
    <x v="698"/>
    <x v="2"/>
    <x v="22"/>
    <s v="Portland"/>
    <x v="4"/>
    <n v="42"/>
    <n v="38"/>
    <x v="1946"/>
    <n v="829.92000000000007"/>
    <n v="0.52"/>
    <x v="2"/>
    <x v="1"/>
    <x v="1"/>
    <n v="42"/>
    <n v="21.840000000000003"/>
    <n v="20.159999999999997"/>
    <x v="1"/>
  </r>
  <r>
    <x v="3"/>
    <n v="1128299"/>
    <x v="698"/>
    <x v="2"/>
    <x v="22"/>
    <s v="Portland"/>
    <x v="5"/>
    <n v="37"/>
    <n v="85"/>
    <x v="2095"/>
    <n v="1258"/>
    <n v="0.4"/>
    <x v="2"/>
    <x v="1"/>
    <x v="1"/>
    <n v="37"/>
    <n v="14.8"/>
    <n v="22.2"/>
    <x v="1"/>
  </r>
  <r>
    <x v="3"/>
    <n v="1128299"/>
    <x v="228"/>
    <x v="2"/>
    <x v="22"/>
    <s v="Portland"/>
    <x v="0"/>
    <n v="38"/>
    <n v="128"/>
    <x v="2081"/>
    <n v="2383.36"/>
    <n v="0.49"/>
    <x v="2"/>
    <x v="2"/>
    <x v="1"/>
    <n v="38"/>
    <n v="18.62"/>
    <n v="19.38"/>
    <x v="1"/>
  </r>
  <r>
    <x v="3"/>
    <n v="1128299"/>
    <x v="228"/>
    <x v="2"/>
    <x v="22"/>
    <s v="Portland"/>
    <x v="1"/>
    <n v="45"/>
    <n v="85"/>
    <x v="1740"/>
    <n v="1836"/>
    <n v="0.48"/>
    <x v="2"/>
    <x v="2"/>
    <x v="1"/>
    <n v="45"/>
    <n v="21.6"/>
    <n v="23.4"/>
    <x v="1"/>
  </r>
  <r>
    <x v="3"/>
    <n v="1128299"/>
    <x v="228"/>
    <x v="2"/>
    <x v="22"/>
    <s v="Portland"/>
    <x v="2"/>
    <n v="54"/>
    <n v="88"/>
    <x v="2026"/>
    <n v="2138.3999999999996"/>
    <n v="0.44999999999999996"/>
    <x v="2"/>
    <x v="2"/>
    <x v="1"/>
    <n v="54"/>
    <n v="24.299999999999997"/>
    <n v="29.700000000000003"/>
    <x v="1"/>
  </r>
  <r>
    <x v="3"/>
    <n v="1128299"/>
    <x v="228"/>
    <x v="2"/>
    <x v="22"/>
    <s v="Portland"/>
    <x v="3"/>
    <n v="49"/>
    <n v="65"/>
    <x v="1007"/>
    <n v="1528.8"/>
    <n v="0.48"/>
    <x v="2"/>
    <x v="2"/>
    <x v="1"/>
    <n v="49"/>
    <n v="23.52"/>
    <n v="25.48"/>
    <x v="1"/>
  </r>
  <r>
    <x v="3"/>
    <n v="1128299"/>
    <x v="228"/>
    <x v="2"/>
    <x v="22"/>
    <s v="Portland"/>
    <x v="4"/>
    <n v="54"/>
    <n v="26"/>
    <x v="1672"/>
    <n v="744.12"/>
    <n v="0.53"/>
    <x v="2"/>
    <x v="2"/>
    <x v="1"/>
    <n v="54"/>
    <n v="28.62"/>
    <n v="25.38"/>
    <x v="1"/>
  </r>
  <r>
    <x v="3"/>
    <n v="1128299"/>
    <x v="228"/>
    <x v="2"/>
    <x v="22"/>
    <s v="Portland"/>
    <x v="5"/>
    <n v="49"/>
    <n v="87"/>
    <x v="2096"/>
    <n v="1790.46"/>
    <n v="0.42"/>
    <x v="2"/>
    <x v="2"/>
    <x v="1"/>
    <n v="49"/>
    <n v="20.580000000000002"/>
    <n v="28.419999999999998"/>
    <x v="1"/>
  </r>
  <r>
    <x v="3"/>
    <n v="1128299"/>
    <x v="247"/>
    <x v="2"/>
    <x v="22"/>
    <s v="Portland"/>
    <x v="0"/>
    <n v="51"/>
    <n v="124"/>
    <x v="1199"/>
    <n v="2909.04"/>
    <n v="0.45999999999999996"/>
    <x v="2"/>
    <x v="3"/>
    <x v="1"/>
    <n v="51"/>
    <n v="23.46"/>
    <n v="27.54"/>
    <x v="1"/>
  </r>
  <r>
    <x v="3"/>
    <n v="1128299"/>
    <x v="247"/>
    <x v="2"/>
    <x v="22"/>
    <s v="Portland"/>
    <x v="1"/>
    <n v="54"/>
    <n v="83"/>
    <x v="2097"/>
    <n v="2196.1799999999998"/>
    <n v="0.49"/>
    <x v="2"/>
    <x v="3"/>
    <x v="1"/>
    <n v="54"/>
    <n v="26.459999999999997"/>
    <n v="27.540000000000003"/>
    <x v="1"/>
  </r>
  <r>
    <x v="3"/>
    <n v="1128299"/>
    <x v="247"/>
    <x v="2"/>
    <x v="22"/>
    <s v="Portland"/>
    <x v="2"/>
    <n v="55"/>
    <n v="85"/>
    <x v="2098"/>
    <n v="2244"/>
    <n v="0.48"/>
    <x v="2"/>
    <x v="3"/>
    <x v="1"/>
    <n v="55"/>
    <n v="26.4"/>
    <n v="28.6"/>
    <x v="1"/>
  </r>
  <r>
    <x v="3"/>
    <n v="1128299"/>
    <x v="247"/>
    <x v="2"/>
    <x v="22"/>
    <s v="Portland"/>
    <x v="3"/>
    <n v="41"/>
    <n v="63"/>
    <x v="2099"/>
    <n v="1291.5"/>
    <n v="0.5"/>
    <x v="2"/>
    <x v="3"/>
    <x v="1"/>
    <n v="41"/>
    <n v="20.5"/>
    <n v="20.5"/>
    <x v="1"/>
  </r>
  <r>
    <x v="3"/>
    <n v="1128299"/>
    <x v="247"/>
    <x v="2"/>
    <x v="22"/>
    <s v="Portland"/>
    <x v="4"/>
    <n v="48"/>
    <n v="36"/>
    <x v="2100"/>
    <n v="864"/>
    <n v="0.5"/>
    <x v="2"/>
    <x v="3"/>
    <x v="1"/>
    <n v="48"/>
    <n v="24"/>
    <n v="24"/>
    <x v="1"/>
  </r>
  <r>
    <x v="3"/>
    <n v="1128299"/>
    <x v="247"/>
    <x v="2"/>
    <x v="22"/>
    <s v="Portland"/>
    <x v="5"/>
    <n v="59"/>
    <n v="84"/>
    <x v="2101"/>
    <n v="2230.1999999999998"/>
    <n v="0.44999999999999996"/>
    <x v="2"/>
    <x v="3"/>
    <x v="1"/>
    <n v="59"/>
    <n v="26.549999999999997"/>
    <n v="32.450000000000003"/>
    <x v="1"/>
  </r>
  <r>
    <x v="3"/>
    <n v="1128299"/>
    <x v="278"/>
    <x v="2"/>
    <x v="22"/>
    <s v="Portland"/>
    <x v="0"/>
    <n v="48"/>
    <n v="145"/>
    <x v="1291"/>
    <n v="3131.9999999999995"/>
    <n v="0.44999999999999996"/>
    <x v="2"/>
    <x v="4"/>
    <x v="1"/>
    <n v="48"/>
    <n v="21.599999999999998"/>
    <n v="26.400000000000002"/>
    <x v="1"/>
  </r>
  <r>
    <x v="3"/>
    <n v="1128299"/>
    <x v="278"/>
    <x v="2"/>
    <x v="22"/>
    <s v="Portland"/>
    <x v="1"/>
    <n v="50"/>
    <n v="105"/>
    <x v="1932"/>
    <n v="2415"/>
    <n v="0.45999999999999996"/>
    <x v="2"/>
    <x v="4"/>
    <x v="1"/>
    <n v="50"/>
    <n v="23"/>
    <n v="27"/>
    <x v="1"/>
  </r>
  <r>
    <x v="3"/>
    <n v="1128299"/>
    <x v="278"/>
    <x v="2"/>
    <x v="22"/>
    <s v="Portland"/>
    <x v="2"/>
    <n v="50"/>
    <n v="95"/>
    <x v="806"/>
    <n v="2375"/>
    <n v="0.5"/>
    <x v="2"/>
    <x v="4"/>
    <x v="1"/>
    <n v="50"/>
    <n v="25"/>
    <n v="25"/>
    <x v="1"/>
  </r>
  <r>
    <x v="3"/>
    <n v="1128299"/>
    <x v="278"/>
    <x v="2"/>
    <x v="22"/>
    <s v="Portland"/>
    <x v="3"/>
    <n v="49"/>
    <n v="83"/>
    <x v="2102"/>
    <n v="1952.1599999999999"/>
    <n v="0.48"/>
    <x v="2"/>
    <x v="4"/>
    <x v="1"/>
    <n v="49"/>
    <n v="23.52"/>
    <n v="25.48"/>
    <x v="1"/>
  </r>
  <r>
    <x v="3"/>
    <n v="1128299"/>
    <x v="278"/>
    <x v="2"/>
    <x v="22"/>
    <s v="Portland"/>
    <x v="4"/>
    <n v="41"/>
    <n v="44"/>
    <x v="1417"/>
    <n v="992.2"/>
    <n v="0.55000000000000004"/>
    <x v="2"/>
    <x v="4"/>
    <x v="1"/>
    <n v="41"/>
    <n v="22.55"/>
    <n v="18.45"/>
    <x v="1"/>
  </r>
  <r>
    <x v="3"/>
    <n v="1128299"/>
    <x v="278"/>
    <x v="2"/>
    <x v="22"/>
    <s v="Portland"/>
    <x v="5"/>
    <n v="54"/>
    <n v="158"/>
    <x v="1682"/>
    <n v="3839.3999999999996"/>
    <n v="0.44999999999999996"/>
    <x v="2"/>
    <x v="4"/>
    <x v="1"/>
    <n v="54"/>
    <n v="24.299999999999997"/>
    <n v="29.700000000000003"/>
    <x v="1"/>
  </r>
  <r>
    <x v="3"/>
    <n v="1128299"/>
    <x v="308"/>
    <x v="2"/>
    <x v="22"/>
    <s v="Portland"/>
    <x v="0"/>
    <n v="51"/>
    <n v="225"/>
    <x v="2103"/>
    <n v="5622.75"/>
    <n v="0.49"/>
    <x v="2"/>
    <x v="11"/>
    <x v="1"/>
    <n v="51"/>
    <n v="24.99"/>
    <n v="26.01"/>
    <x v="1"/>
  </r>
  <r>
    <x v="3"/>
    <n v="1128299"/>
    <x v="308"/>
    <x v="2"/>
    <x v="22"/>
    <s v="Portland"/>
    <x v="1"/>
    <n v="62"/>
    <n v="169"/>
    <x v="2104"/>
    <n v="5134.22"/>
    <n v="0.49"/>
    <x v="2"/>
    <x v="11"/>
    <x v="1"/>
    <n v="62"/>
    <n v="30.380000000000003"/>
    <n v="31.619999999999997"/>
    <x v="1"/>
  </r>
  <r>
    <x v="3"/>
    <n v="1128299"/>
    <x v="308"/>
    <x v="2"/>
    <x v="22"/>
    <s v="Portland"/>
    <x v="2"/>
    <n v="78"/>
    <n v="189"/>
    <x v="1793"/>
    <n v="6781.32"/>
    <n v="0.45999999999999996"/>
    <x v="2"/>
    <x v="11"/>
    <x v="1"/>
    <n v="78"/>
    <n v="35.879999999999995"/>
    <n v="42.120000000000005"/>
    <x v="1"/>
  </r>
  <r>
    <x v="3"/>
    <n v="1128299"/>
    <x v="308"/>
    <x v="2"/>
    <x v="22"/>
    <s v="Portland"/>
    <x v="3"/>
    <n v="74"/>
    <n v="158"/>
    <x v="2105"/>
    <n v="5846"/>
    <n v="0.5"/>
    <x v="2"/>
    <x v="11"/>
    <x v="1"/>
    <n v="74"/>
    <n v="37"/>
    <n v="37"/>
    <x v="1"/>
  </r>
  <r>
    <x v="3"/>
    <n v="1128299"/>
    <x v="308"/>
    <x v="2"/>
    <x v="22"/>
    <s v="Portland"/>
    <x v="4"/>
    <n v="86"/>
    <n v="108"/>
    <x v="748"/>
    <n v="4922.6400000000003"/>
    <n v="0.53"/>
    <x v="2"/>
    <x v="11"/>
    <x v="1"/>
    <n v="86"/>
    <n v="45.580000000000005"/>
    <n v="40.419999999999995"/>
    <x v="1"/>
  </r>
  <r>
    <x v="3"/>
    <n v="1128299"/>
    <x v="308"/>
    <x v="2"/>
    <x v="22"/>
    <s v="Portland"/>
    <x v="5"/>
    <n v="95"/>
    <n v="189"/>
    <x v="2106"/>
    <n v="8079.7499999999991"/>
    <n v="0.44999999999999996"/>
    <x v="2"/>
    <x v="11"/>
    <x v="1"/>
    <n v="95"/>
    <n v="42.749999999999993"/>
    <n v="52.25"/>
    <x v="1"/>
  </r>
  <r>
    <x v="3"/>
    <n v="1128299"/>
    <x v="337"/>
    <x v="2"/>
    <x v="22"/>
    <s v="Portland"/>
    <x v="0"/>
    <n v="79"/>
    <n v="255"/>
    <x v="1959"/>
    <n v="9669.6"/>
    <n v="0.48"/>
    <x v="2"/>
    <x v="5"/>
    <x v="1"/>
    <n v="79"/>
    <n v="37.92"/>
    <n v="41.08"/>
    <x v="1"/>
  </r>
  <r>
    <x v="3"/>
    <n v="1128299"/>
    <x v="337"/>
    <x v="2"/>
    <x v="22"/>
    <s v="Portland"/>
    <x v="1"/>
    <n v="85"/>
    <n v="196"/>
    <x v="2107"/>
    <n v="7830.2"/>
    <n v="0.47"/>
    <x v="2"/>
    <x v="5"/>
    <x v="1"/>
    <n v="85"/>
    <n v="39.949999999999996"/>
    <n v="45.05"/>
    <x v="1"/>
  </r>
  <r>
    <x v="3"/>
    <n v="1128299"/>
    <x v="337"/>
    <x v="2"/>
    <x v="22"/>
    <s v="Portland"/>
    <x v="2"/>
    <n v="86"/>
    <n v="163"/>
    <x v="2108"/>
    <n v="6588.46"/>
    <n v="0.47"/>
    <x v="2"/>
    <x v="5"/>
    <x v="1"/>
    <n v="86"/>
    <n v="40.42"/>
    <n v="45.58"/>
    <x v="1"/>
  </r>
  <r>
    <x v="3"/>
    <n v="1128299"/>
    <x v="337"/>
    <x v="2"/>
    <x v="22"/>
    <s v="Portland"/>
    <x v="3"/>
    <n v="82"/>
    <n v="165"/>
    <x v="2109"/>
    <n v="6494.4"/>
    <n v="0.48"/>
    <x v="2"/>
    <x v="5"/>
    <x v="1"/>
    <n v="82"/>
    <n v="39.36"/>
    <n v="42.64"/>
    <x v="1"/>
  </r>
  <r>
    <x v="3"/>
    <n v="1128299"/>
    <x v="337"/>
    <x v="2"/>
    <x v="22"/>
    <s v="Portland"/>
    <x v="4"/>
    <n v="84"/>
    <n v="156"/>
    <x v="2110"/>
    <n v="6552"/>
    <n v="0.5"/>
    <x v="2"/>
    <x v="5"/>
    <x v="1"/>
    <n v="84"/>
    <n v="42"/>
    <n v="42"/>
    <x v="1"/>
  </r>
  <r>
    <x v="3"/>
    <n v="1128299"/>
    <x v="337"/>
    <x v="2"/>
    <x v="22"/>
    <s v="Portland"/>
    <x v="5"/>
    <n v="97"/>
    <n v="150"/>
    <x v="2111"/>
    <n v="6111"/>
    <n v="0.42"/>
    <x v="2"/>
    <x v="5"/>
    <x v="1"/>
    <n v="97"/>
    <n v="40.74"/>
    <n v="56.26"/>
    <x v="1"/>
  </r>
  <r>
    <x v="3"/>
    <n v="1128299"/>
    <x v="369"/>
    <x v="2"/>
    <x v="22"/>
    <s v="Portland"/>
    <x v="0"/>
    <n v="81"/>
    <n v="200"/>
    <x v="2112"/>
    <n v="7776"/>
    <n v="0.48"/>
    <x v="2"/>
    <x v="6"/>
    <x v="1"/>
    <n v="81"/>
    <n v="38.880000000000003"/>
    <n v="42.12"/>
    <x v="1"/>
  </r>
  <r>
    <x v="3"/>
    <n v="1128299"/>
    <x v="369"/>
    <x v="2"/>
    <x v="22"/>
    <s v="Portland"/>
    <x v="1"/>
    <n v="76"/>
    <n v="233"/>
    <x v="2113"/>
    <n v="8676.92"/>
    <n v="0.49"/>
    <x v="2"/>
    <x v="6"/>
    <x v="1"/>
    <n v="76"/>
    <n v="37.24"/>
    <n v="38.76"/>
    <x v="1"/>
  </r>
  <r>
    <x v="3"/>
    <n v="1128299"/>
    <x v="369"/>
    <x v="2"/>
    <x v="22"/>
    <s v="Portland"/>
    <x v="2"/>
    <n v="68"/>
    <n v="195"/>
    <x v="2114"/>
    <n v="6497.4"/>
    <n v="0.49"/>
    <x v="2"/>
    <x v="6"/>
    <x v="1"/>
    <n v="68"/>
    <n v="33.32"/>
    <n v="34.68"/>
    <x v="1"/>
  </r>
  <r>
    <x v="3"/>
    <n v="1128299"/>
    <x v="369"/>
    <x v="2"/>
    <x v="22"/>
    <s v="Portland"/>
    <x v="3"/>
    <n v="68"/>
    <n v="119"/>
    <x v="2115"/>
    <n v="3722.3199999999997"/>
    <n v="0.45999999999999996"/>
    <x v="2"/>
    <x v="6"/>
    <x v="1"/>
    <n v="68"/>
    <n v="31.279999999999998"/>
    <n v="36.720000000000006"/>
    <x v="1"/>
  </r>
  <r>
    <x v="3"/>
    <n v="1128299"/>
    <x v="369"/>
    <x v="2"/>
    <x v="22"/>
    <s v="Portland"/>
    <x v="4"/>
    <n v="65"/>
    <n v="128"/>
    <x v="2116"/>
    <n v="4409.6000000000004"/>
    <n v="0.53"/>
    <x v="2"/>
    <x v="6"/>
    <x v="1"/>
    <n v="65"/>
    <n v="34.450000000000003"/>
    <n v="30.549999999999997"/>
    <x v="1"/>
  </r>
  <r>
    <x v="3"/>
    <n v="1128299"/>
    <x v="369"/>
    <x v="2"/>
    <x v="22"/>
    <s v="Portland"/>
    <x v="5"/>
    <n v="69"/>
    <n v="73"/>
    <x v="2117"/>
    <n v="2216.2800000000002"/>
    <n v="0.44"/>
    <x v="2"/>
    <x v="6"/>
    <x v="1"/>
    <n v="69"/>
    <n v="30.360000000000003"/>
    <n v="38.64"/>
    <x v="1"/>
  </r>
  <r>
    <x v="3"/>
    <n v="1128299"/>
    <x v="401"/>
    <x v="2"/>
    <x v="22"/>
    <s v="Portland"/>
    <x v="0"/>
    <n v="46"/>
    <n v="122"/>
    <x v="1133"/>
    <n v="2525.3999999999996"/>
    <n v="0.44999999999999996"/>
    <x v="2"/>
    <x v="7"/>
    <x v="1"/>
    <n v="46"/>
    <n v="20.699999999999996"/>
    <n v="25.300000000000004"/>
    <x v="1"/>
  </r>
  <r>
    <x v="3"/>
    <n v="1128299"/>
    <x v="401"/>
    <x v="2"/>
    <x v="22"/>
    <s v="Portland"/>
    <x v="1"/>
    <n v="51"/>
    <n v="122"/>
    <x v="2118"/>
    <n v="2862.12"/>
    <n v="0.45999999999999996"/>
    <x v="2"/>
    <x v="7"/>
    <x v="1"/>
    <n v="51"/>
    <n v="23.46"/>
    <n v="27.54"/>
    <x v="1"/>
  </r>
  <r>
    <x v="3"/>
    <n v="1128299"/>
    <x v="401"/>
    <x v="2"/>
    <x v="22"/>
    <s v="Portland"/>
    <x v="2"/>
    <n v="49"/>
    <n v="75"/>
    <x v="1038"/>
    <n v="1653.7499999999998"/>
    <n v="0.44999999999999996"/>
    <x v="2"/>
    <x v="7"/>
    <x v="1"/>
    <n v="49"/>
    <n v="22.049999999999997"/>
    <n v="26.950000000000003"/>
    <x v="1"/>
  </r>
  <r>
    <x v="3"/>
    <n v="1128299"/>
    <x v="401"/>
    <x v="2"/>
    <x v="22"/>
    <s v="Portland"/>
    <x v="3"/>
    <n v="49"/>
    <n v="52"/>
    <x v="2119"/>
    <n v="1172.08"/>
    <n v="0.45999999999999996"/>
    <x v="2"/>
    <x v="7"/>
    <x v="1"/>
    <n v="49"/>
    <n v="22.54"/>
    <n v="26.46"/>
    <x v="1"/>
  </r>
  <r>
    <x v="3"/>
    <n v="1128299"/>
    <x v="401"/>
    <x v="2"/>
    <x v="22"/>
    <s v="Portland"/>
    <x v="4"/>
    <n v="58"/>
    <n v="59"/>
    <x v="1051"/>
    <n v="1813.66"/>
    <n v="0.53"/>
    <x v="2"/>
    <x v="7"/>
    <x v="1"/>
    <n v="58"/>
    <n v="30.740000000000002"/>
    <n v="27.259999999999998"/>
    <x v="1"/>
  </r>
  <r>
    <x v="3"/>
    <n v="1128299"/>
    <x v="401"/>
    <x v="2"/>
    <x v="22"/>
    <s v="Portland"/>
    <x v="5"/>
    <n v="41"/>
    <n v="73"/>
    <x v="2120"/>
    <n v="1257.06"/>
    <n v="0.42"/>
    <x v="2"/>
    <x v="7"/>
    <x v="1"/>
    <n v="41"/>
    <n v="17.22"/>
    <n v="23.78"/>
    <x v="1"/>
  </r>
  <r>
    <x v="3"/>
    <n v="1128299"/>
    <x v="430"/>
    <x v="2"/>
    <x v="22"/>
    <s v="Portland"/>
    <x v="0"/>
    <n v="38"/>
    <n v="102"/>
    <x v="1974"/>
    <n v="1821.7199999999998"/>
    <n v="0.47"/>
    <x v="2"/>
    <x v="8"/>
    <x v="1"/>
    <n v="38"/>
    <n v="17.86"/>
    <n v="20.14"/>
    <x v="1"/>
  </r>
  <r>
    <x v="3"/>
    <n v="1128299"/>
    <x v="430"/>
    <x v="2"/>
    <x v="22"/>
    <s v="Portland"/>
    <x v="1"/>
    <n v="50"/>
    <n v="142"/>
    <x v="2121"/>
    <n v="3265.9999999999995"/>
    <n v="0.45999999999999996"/>
    <x v="2"/>
    <x v="8"/>
    <x v="1"/>
    <n v="50"/>
    <n v="22.999999999999996"/>
    <n v="27.000000000000004"/>
    <x v="1"/>
  </r>
  <r>
    <x v="3"/>
    <n v="1128299"/>
    <x v="430"/>
    <x v="2"/>
    <x v="22"/>
    <s v="Portland"/>
    <x v="2"/>
    <n v="46"/>
    <n v="91"/>
    <x v="1455"/>
    <n v="2051.14"/>
    <n v="0.49"/>
    <x v="2"/>
    <x v="8"/>
    <x v="1"/>
    <n v="46"/>
    <n v="22.54"/>
    <n v="23.46"/>
    <x v="1"/>
  </r>
  <r>
    <x v="3"/>
    <n v="1128299"/>
    <x v="430"/>
    <x v="2"/>
    <x v="22"/>
    <s v="Portland"/>
    <x v="3"/>
    <n v="44"/>
    <n v="81"/>
    <x v="1471"/>
    <n v="1710.72"/>
    <n v="0.48"/>
    <x v="2"/>
    <x v="8"/>
    <x v="1"/>
    <n v="44"/>
    <n v="21.12"/>
    <n v="22.88"/>
    <x v="1"/>
  </r>
  <r>
    <x v="3"/>
    <n v="1128299"/>
    <x v="430"/>
    <x v="2"/>
    <x v="22"/>
    <s v="Portland"/>
    <x v="4"/>
    <n v="51"/>
    <n v="75"/>
    <x v="1740"/>
    <n v="2065.5"/>
    <n v="0.54"/>
    <x v="2"/>
    <x v="8"/>
    <x v="1"/>
    <n v="51"/>
    <n v="27.54"/>
    <n v="23.46"/>
    <x v="1"/>
  </r>
  <r>
    <x v="3"/>
    <n v="1128299"/>
    <x v="430"/>
    <x v="2"/>
    <x v="22"/>
    <s v="Portland"/>
    <x v="5"/>
    <n v="58"/>
    <n v="105"/>
    <x v="2013"/>
    <n v="2618.6999999999998"/>
    <n v="0.43"/>
    <x v="2"/>
    <x v="8"/>
    <x v="1"/>
    <n v="58"/>
    <n v="24.939999999999998"/>
    <n v="33.06"/>
    <x v="1"/>
  </r>
  <r>
    <x v="3"/>
    <n v="1128299"/>
    <x v="461"/>
    <x v="2"/>
    <x v="22"/>
    <s v="Portland"/>
    <x v="0"/>
    <n v="44"/>
    <n v="173"/>
    <x v="1638"/>
    <n v="3501.5199999999995"/>
    <n v="0.45999999999999996"/>
    <x v="2"/>
    <x v="9"/>
    <x v="1"/>
    <n v="44"/>
    <n v="20.239999999999998"/>
    <n v="23.76"/>
    <x v="1"/>
  </r>
  <r>
    <x v="3"/>
    <n v="1128299"/>
    <x v="461"/>
    <x v="2"/>
    <x v="22"/>
    <s v="Portland"/>
    <x v="1"/>
    <n v="48"/>
    <n v="195"/>
    <x v="2122"/>
    <n v="4680"/>
    <n v="0.5"/>
    <x v="2"/>
    <x v="9"/>
    <x v="1"/>
    <n v="48"/>
    <n v="24"/>
    <n v="24"/>
    <x v="1"/>
  </r>
  <r>
    <x v="3"/>
    <n v="1128299"/>
    <x v="461"/>
    <x v="2"/>
    <x v="22"/>
    <s v="Portland"/>
    <x v="2"/>
    <n v="42"/>
    <n v="128"/>
    <x v="1251"/>
    <n v="2688"/>
    <n v="0.5"/>
    <x v="2"/>
    <x v="9"/>
    <x v="1"/>
    <n v="42"/>
    <n v="21"/>
    <n v="21"/>
    <x v="1"/>
  </r>
  <r>
    <x v="3"/>
    <n v="1128299"/>
    <x v="461"/>
    <x v="2"/>
    <x v="22"/>
    <s v="Portland"/>
    <x v="3"/>
    <n v="51"/>
    <n v="131"/>
    <x v="1891"/>
    <n v="3073.2599999999998"/>
    <n v="0.45999999999999996"/>
    <x v="2"/>
    <x v="9"/>
    <x v="1"/>
    <n v="51"/>
    <n v="23.459999999999997"/>
    <n v="27.540000000000003"/>
    <x v="1"/>
  </r>
  <r>
    <x v="3"/>
    <n v="1128299"/>
    <x v="461"/>
    <x v="2"/>
    <x v="22"/>
    <s v="Portland"/>
    <x v="4"/>
    <n v="68"/>
    <n v="111"/>
    <x v="2123"/>
    <n v="4075.92"/>
    <n v="0.54"/>
    <x v="2"/>
    <x v="9"/>
    <x v="1"/>
    <n v="68"/>
    <n v="36.72"/>
    <n v="31.279999999999998"/>
    <x v="1"/>
  </r>
  <r>
    <x v="3"/>
    <n v="1128299"/>
    <x v="461"/>
    <x v="2"/>
    <x v="22"/>
    <s v="Portland"/>
    <x v="5"/>
    <n v="76"/>
    <n v="149"/>
    <x v="2124"/>
    <n v="4756.08"/>
    <n v="0.42"/>
    <x v="2"/>
    <x v="9"/>
    <x v="1"/>
    <n v="76"/>
    <n v="31.919999999999998"/>
    <n v="44.08"/>
    <x v="1"/>
  </r>
  <r>
    <x v="3"/>
    <n v="1128299"/>
    <x v="490"/>
    <x v="2"/>
    <x v="22"/>
    <s v="Portland"/>
    <x v="0"/>
    <n v="61"/>
    <n v="188"/>
    <x v="2125"/>
    <n v="5504.6399999999994"/>
    <n v="0.48"/>
    <x v="2"/>
    <x v="10"/>
    <x v="1"/>
    <n v="61"/>
    <n v="29.279999999999998"/>
    <n v="31.720000000000002"/>
    <x v="1"/>
  </r>
  <r>
    <x v="3"/>
    <n v="1128299"/>
    <x v="490"/>
    <x v="2"/>
    <x v="22"/>
    <s v="Portland"/>
    <x v="1"/>
    <n v="72"/>
    <n v="218"/>
    <x v="2126"/>
    <n v="7377.12"/>
    <n v="0.47"/>
    <x v="2"/>
    <x v="10"/>
    <x v="1"/>
    <n v="72"/>
    <n v="33.839999999999996"/>
    <n v="38.160000000000004"/>
    <x v="1"/>
  </r>
  <r>
    <x v="3"/>
    <n v="1128299"/>
    <x v="490"/>
    <x v="2"/>
    <x v="22"/>
    <s v="Portland"/>
    <x v="2"/>
    <n v="67"/>
    <n v="165"/>
    <x v="2127"/>
    <n v="4974.7499999999991"/>
    <n v="0.44999999999999996"/>
    <x v="2"/>
    <x v="10"/>
    <x v="1"/>
    <n v="67"/>
    <n v="30.149999999999995"/>
    <n v="36.850000000000009"/>
    <x v="1"/>
  </r>
  <r>
    <x v="3"/>
    <n v="1128299"/>
    <x v="490"/>
    <x v="2"/>
    <x v="22"/>
    <s v="Portland"/>
    <x v="3"/>
    <n v="67"/>
    <n v="143"/>
    <x v="1273"/>
    <n v="4311.45"/>
    <n v="0.44999999999999996"/>
    <x v="2"/>
    <x v="10"/>
    <x v="1"/>
    <n v="67"/>
    <n v="30.15"/>
    <n v="36.85"/>
    <x v="1"/>
  </r>
  <r>
    <x v="3"/>
    <n v="1128299"/>
    <x v="490"/>
    <x v="2"/>
    <x v="22"/>
    <s v="Portland"/>
    <x v="4"/>
    <n v="72"/>
    <n v="133"/>
    <x v="1983"/>
    <n v="4788"/>
    <n v="0.5"/>
    <x v="2"/>
    <x v="10"/>
    <x v="1"/>
    <n v="72"/>
    <n v="36"/>
    <n v="36"/>
    <x v="1"/>
  </r>
  <r>
    <x v="3"/>
    <n v="1128299"/>
    <x v="490"/>
    <x v="2"/>
    <x v="22"/>
    <s v="Portland"/>
    <x v="5"/>
    <n v="77"/>
    <n v="173"/>
    <x v="2128"/>
    <n v="5328.4000000000005"/>
    <n v="0.4"/>
    <x v="2"/>
    <x v="10"/>
    <x v="1"/>
    <n v="77"/>
    <n v="30.800000000000004"/>
    <n v="46.199999999999996"/>
    <x v="1"/>
  </r>
  <r>
    <x v="3"/>
    <n v="1128299"/>
    <x v="181"/>
    <x v="2"/>
    <x v="22"/>
    <s v="Portland"/>
    <x v="0"/>
    <n v="33"/>
    <n v="100"/>
    <x v="1171"/>
    <n v="1683"/>
    <n v="0.51"/>
    <x v="2"/>
    <x v="0"/>
    <x v="1"/>
    <n v="33"/>
    <n v="16.829999999999998"/>
    <n v="16.170000000000002"/>
    <x v="1"/>
  </r>
  <r>
    <x v="3"/>
    <n v="1128299"/>
    <x v="181"/>
    <x v="2"/>
    <x v="22"/>
    <s v="Portland"/>
    <x v="1"/>
    <n v="42"/>
    <n v="100"/>
    <x v="1077"/>
    <n v="2268"/>
    <n v="0.54"/>
    <x v="2"/>
    <x v="0"/>
    <x v="1"/>
    <n v="42"/>
    <n v="22.68"/>
    <n v="19.32"/>
    <x v="1"/>
  </r>
  <r>
    <x v="3"/>
    <n v="1128299"/>
    <x v="181"/>
    <x v="2"/>
    <x v="22"/>
    <s v="Portland"/>
    <x v="2"/>
    <n v="43"/>
    <n v="112"/>
    <x v="2129"/>
    <n v="2600.6400000000003"/>
    <n v="0.54"/>
    <x v="2"/>
    <x v="0"/>
    <x v="1"/>
    <n v="43"/>
    <n v="23.220000000000002"/>
    <n v="19.779999999999998"/>
    <x v="1"/>
  </r>
  <r>
    <x v="3"/>
    <n v="1128299"/>
    <x v="181"/>
    <x v="2"/>
    <x v="22"/>
    <s v="Portland"/>
    <x v="3"/>
    <n v="41"/>
    <n v="68"/>
    <x v="1119"/>
    <n v="1533.3999999999999"/>
    <n v="0.54999999999999993"/>
    <x v="2"/>
    <x v="0"/>
    <x v="1"/>
    <n v="41"/>
    <n v="22.549999999999997"/>
    <n v="18.450000000000003"/>
    <x v="1"/>
  </r>
  <r>
    <x v="3"/>
    <n v="1128299"/>
    <x v="181"/>
    <x v="2"/>
    <x v="22"/>
    <s v="Portland"/>
    <x v="4"/>
    <n v="46"/>
    <n v="58"/>
    <x v="2130"/>
    <n v="1574.1200000000001"/>
    <n v="0.59000000000000008"/>
    <x v="2"/>
    <x v="0"/>
    <x v="1"/>
    <n v="46"/>
    <n v="27.14"/>
    <n v="18.86"/>
    <x v="1"/>
  </r>
  <r>
    <x v="3"/>
    <n v="1128299"/>
    <x v="181"/>
    <x v="2"/>
    <x v="22"/>
    <s v="Portland"/>
    <x v="5"/>
    <n v="41"/>
    <n v="122"/>
    <x v="2131"/>
    <n v="2400.96"/>
    <n v="0.48"/>
    <x v="2"/>
    <x v="0"/>
    <x v="1"/>
    <n v="41"/>
    <n v="19.68"/>
    <n v="21.32"/>
    <x v="1"/>
  </r>
  <r>
    <x v="3"/>
    <n v="1128299"/>
    <x v="212"/>
    <x v="2"/>
    <x v="22"/>
    <s v="Portland"/>
    <x v="0"/>
    <n v="33"/>
    <n v="140"/>
    <x v="1506"/>
    <n v="2448.6"/>
    <n v="0.53"/>
    <x v="2"/>
    <x v="1"/>
    <x v="1"/>
    <n v="33"/>
    <n v="17.489999999999998"/>
    <n v="15.51"/>
    <x v="1"/>
  </r>
  <r>
    <x v="3"/>
    <n v="1128299"/>
    <x v="212"/>
    <x v="2"/>
    <x v="22"/>
    <s v="Portland"/>
    <x v="1"/>
    <n v="41"/>
    <n v="116"/>
    <x v="1192"/>
    <n v="2425.56"/>
    <n v="0.51"/>
    <x v="2"/>
    <x v="1"/>
    <x v="1"/>
    <n v="41"/>
    <n v="20.91"/>
    <n v="20.09"/>
    <x v="1"/>
  </r>
  <r>
    <x v="3"/>
    <n v="1128299"/>
    <x v="212"/>
    <x v="2"/>
    <x v="22"/>
    <s v="Portland"/>
    <x v="2"/>
    <n v="41"/>
    <n v="120"/>
    <x v="2132"/>
    <n v="2558.4"/>
    <n v="0.52"/>
    <x v="2"/>
    <x v="1"/>
    <x v="1"/>
    <n v="41"/>
    <n v="21.32"/>
    <n v="19.68"/>
    <x v="1"/>
  </r>
  <r>
    <x v="3"/>
    <n v="1128299"/>
    <x v="212"/>
    <x v="1"/>
    <x v="23"/>
    <s v="New Orleans"/>
    <x v="3"/>
    <n v="44"/>
    <n v="73"/>
    <x v="2133"/>
    <n v="1766.5999999999997"/>
    <n v="0.54999999999999993"/>
    <x v="2"/>
    <x v="1"/>
    <x v="1"/>
    <n v="44"/>
    <n v="24.199999999999996"/>
    <n v="19.800000000000004"/>
    <x v="1"/>
  </r>
  <r>
    <x v="3"/>
    <n v="1128299"/>
    <x v="212"/>
    <x v="1"/>
    <x v="23"/>
    <s v="New Orleans"/>
    <x v="4"/>
    <n v="48"/>
    <n v="51"/>
    <x v="2134"/>
    <n v="1468.8"/>
    <n v="0.6"/>
    <x v="2"/>
    <x v="1"/>
    <x v="1"/>
    <n v="48"/>
    <n v="28.8"/>
    <n v="19.2"/>
    <x v="1"/>
  </r>
  <r>
    <x v="3"/>
    <n v="1128299"/>
    <x v="212"/>
    <x v="1"/>
    <x v="23"/>
    <s v="New Orleans"/>
    <x v="5"/>
    <n v="44"/>
    <n v="105"/>
    <x v="1506"/>
    <n v="2217.6"/>
    <n v="0.48"/>
    <x v="2"/>
    <x v="1"/>
    <x v="1"/>
    <n v="44"/>
    <n v="21.119999999999997"/>
    <n v="22.880000000000003"/>
    <x v="1"/>
  </r>
  <r>
    <x v="3"/>
    <n v="1128299"/>
    <x v="221"/>
    <x v="1"/>
    <x v="23"/>
    <s v="New Orleans"/>
    <x v="0"/>
    <n v="44"/>
    <n v="147"/>
    <x v="1829"/>
    <n v="3298.68"/>
    <n v="0.51"/>
    <x v="2"/>
    <x v="2"/>
    <x v="1"/>
    <n v="44"/>
    <n v="22.439999999999998"/>
    <n v="21.560000000000002"/>
    <x v="1"/>
  </r>
  <r>
    <x v="3"/>
    <n v="1128299"/>
    <x v="221"/>
    <x v="1"/>
    <x v="23"/>
    <s v="New Orleans"/>
    <x v="1"/>
    <n v="51"/>
    <n v="101"/>
    <x v="2135"/>
    <n v="2833.0499999999997"/>
    <n v="0.54999999999999993"/>
    <x v="2"/>
    <x v="2"/>
    <x v="1"/>
    <n v="51"/>
    <n v="28.049999999999997"/>
    <n v="22.950000000000003"/>
    <x v="1"/>
  </r>
  <r>
    <x v="3"/>
    <n v="1128299"/>
    <x v="221"/>
    <x v="1"/>
    <x v="23"/>
    <s v="New Orleans"/>
    <x v="2"/>
    <n v="56"/>
    <n v="116"/>
    <x v="931"/>
    <n v="3572.7999999999997"/>
    <n v="0.54999999999999993"/>
    <x v="2"/>
    <x v="2"/>
    <x v="1"/>
    <n v="56"/>
    <n v="30.799999999999997"/>
    <n v="25.200000000000003"/>
    <x v="1"/>
  </r>
  <r>
    <x v="3"/>
    <n v="1128299"/>
    <x v="221"/>
    <x v="1"/>
    <x v="23"/>
    <s v="New Orleans"/>
    <x v="3"/>
    <n v="50"/>
    <n v="84"/>
    <x v="1077"/>
    <n v="2309.9999999999995"/>
    <n v="0.54999999999999993"/>
    <x v="2"/>
    <x v="2"/>
    <x v="1"/>
    <n v="50"/>
    <n v="27.499999999999993"/>
    <n v="22.500000000000007"/>
    <x v="1"/>
  </r>
  <r>
    <x v="3"/>
    <n v="1128299"/>
    <x v="221"/>
    <x v="1"/>
    <x v="23"/>
    <s v="New Orleans"/>
    <x v="4"/>
    <n v="56"/>
    <n v="39"/>
    <x v="1140"/>
    <n v="1310.3999999999999"/>
    <n v="0.6"/>
    <x v="2"/>
    <x v="2"/>
    <x v="1"/>
    <n v="56"/>
    <n v="33.599999999999994"/>
    <n v="22.400000000000002"/>
    <x v="1"/>
  </r>
  <r>
    <x v="3"/>
    <n v="1128299"/>
    <x v="221"/>
    <x v="1"/>
    <x v="23"/>
    <s v="New Orleans"/>
    <x v="5"/>
    <n v="41"/>
    <n v="95"/>
    <x v="2136"/>
    <n v="1752.7499999999998"/>
    <n v="0.44999999999999996"/>
    <x v="2"/>
    <x v="2"/>
    <x v="1"/>
    <n v="41"/>
    <n v="18.45"/>
    <n v="22.55"/>
    <x v="1"/>
  </r>
  <r>
    <x v="3"/>
    <n v="1128299"/>
    <x v="240"/>
    <x v="1"/>
    <x v="23"/>
    <s v="New Orleans"/>
    <x v="0"/>
    <n v="48"/>
    <n v="142"/>
    <x v="2137"/>
    <n v="3544.32"/>
    <n v="0.52"/>
    <x v="2"/>
    <x v="3"/>
    <x v="1"/>
    <n v="48"/>
    <n v="24.96"/>
    <n v="23.04"/>
    <x v="1"/>
  </r>
  <r>
    <x v="3"/>
    <n v="1128299"/>
    <x v="240"/>
    <x v="1"/>
    <x v="23"/>
    <s v="New Orleans"/>
    <x v="1"/>
    <n v="52"/>
    <n v="88"/>
    <x v="2138"/>
    <n v="2288"/>
    <n v="0.5"/>
    <x v="2"/>
    <x v="3"/>
    <x v="1"/>
    <n v="52"/>
    <n v="26"/>
    <n v="26"/>
    <x v="1"/>
  </r>
  <r>
    <x v="3"/>
    <n v="1128299"/>
    <x v="240"/>
    <x v="1"/>
    <x v="23"/>
    <s v="New Orleans"/>
    <x v="2"/>
    <n v="52"/>
    <n v="105"/>
    <x v="1780"/>
    <n v="2784.6"/>
    <n v="0.51"/>
    <x v="2"/>
    <x v="3"/>
    <x v="1"/>
    <n v="52"/>
    <n v="26.52"/>
    <n v="25.48"/>
    <x v="1"/>
  </r>
  <r>
    <x v="3"/>
    <n v="1128299"/>
    <x v="240"/>
    <x v="1"/>
    <x v="23"/>
    <s v="New Orleans"/>
    <x v="3"/>
    <n v="39"/>
    <n v="74"/>
    <x v="2139"/>
    <n v="1529.5800000000002"/>
    <n v="0.53"/>
    <x v="2"/>
    <x v="3"/>
    <x v="1"/>
    <n v="39"/>
    <n v="20.67"/>
    <n v="18.329999999999998"/>
    <x v="1"/>
  </r>
  <r>
    <x v="3"/>
    <n v="1128299"/>
    <x v="240"/>
    <x v="1"/>
    <x v="23"/>
    <s v="New Orleans"/>
    <x v="4"/>
    <n v="43"/>
    <n v="53"/>
    <x v="2140"/>
    <n v="1299.0300000000002"/>
    <n v="0.57000000000000006"/>
    <x v="2"/>
    <x v="3"/>
    <x v="1"/>
    <n v="43"/>
    <n v="24.510000000000005"/>
    <n v="18.489999999999995"/>
    <x v="1"/>
  </r>
  <r>
    <x v="3"/>
    <n v="1128299"/>
    <x v="240"/>
    <x v="1"/>
    <x v="23"/>
    <s v="New Orleans"/>
    <x v="5"/>
    <n v="55"/>
    <n v="105"/>
    <x v="2141"/>
    <n v="2887.5"/>
    <n v="0.5"/>
    <x v="2"/>
    <x v="3"/>
    <x v="1"/>
    <n v="55"/>
    <n v="27.5"/>
    <n v="27.5"/>
    <x v="1"/>
  </r>
  <r>
    <x v="3"/>
    <n v="1128299"/>
    <x v="271"/>
    <x v="1"/>
    <x v="23"/>
    <s v="New Orleans"/>
    <x v="0"/>
    <n v="43"/>
    <n v="160"/>
    <x v="1193"/>
    <n v="3646.4"/>
    <n v="0.53"/>
    <x v="2"/>
    <x v="4"/>
    <x v="1"/>
    <n v="43"/>
    <n v="22.79"/>
    <n v="20.21"/>
    <x v="1"/>
  </r>
  <r>
    <x v="3"/>
    <n v="1128299"/>
    <x v="271"/>
    <x v="1"/>
    <x v="23"/>
    <s v="New Orleans"/>
    <x v="1"/>
    <n v="47"/>
    <n v="100"/>
    <x v="1030"/>
    <n v="2444"/>
    <n v="0.52"/>
    <x v="2"/>
    <x v="4"/>
    <x v="1"/>
    <n v="47"/>
    <n v="24.44"/>
    <n v="22.56"/>
    <x v="1"/>
  </r>
  <r>
    <x v="3"/>
    <n v="1128299"/>
    <x v="271"/>
    <x v="1"/>
    <x v="23"/>
    <s v="New Orleans"/>
    <x v="2"/>
    <n v="49"/>
    <n v="112"/>
    <x v="1054"/>
    <n v="2798.88"/>
    <n v="0.51"/>
    <x v="2"/>
    <x v="4"/>
    <x v="1"/>
    <n v="49"/>
    <n v="24.990000000000002"/>
    <n v="24.009999999999998"/>
    <x v="1"/>
  </r>
  <r>
    <x v="3"/>
    <n v="1128299"/>
    <x v="271"/>
    <x v="1"/>
    <x v="23"/>
    <s v="New Orleans"/>
    <x v="3"/>
    <n v="44"/>
    <n v="85"/>
    <x v="2142"/>
    <n v="1907.4"/>
    <n v="0.51"/>
    <x v="2"/>
    <x v="4"/>
    <x v="1"/>
    <n v="44"/>
    <n v="22.44"/>
    <n v="21.56"/>
    <x v="1"/>
  </r>
  <r>
    <x v="3"/>
    <n v="1128299"/>
    <x v="271"/>
    <x v="1"/>
    <x v="23"/>
    <s v="New Orleans"/>
    <x v="4"/>
    <n v="36"/>
    <n v="65"/>
    <x v="1021"/>
    <n v="1380.6000000000001"/>
    <n v="0.59000000000000008"/>
    <x v="2"/>
    <x v="4"/>
    <x v="1"/>
    <n v="36"/>
    <n v="21.240000000000002"/>
    <n v="14.759999999999998"/>
    <x v="1"/>
  </r>
  <r>
    <x v="3"/>
    <n v="1128299"/>
    <x v="271"/>
    <x v="1"/>
    <x v="23"/>
    <s v="New Orleans"/>
    <x v="5"/>
    <n v="59"/>
    <n v="167"/>
    <x v="2143"/>
    <n v="4433.8499999999995"/>
    <n v="0.44999999999999996"/>
    <x v="2"/>
    <x v="4"/>
    <x v="1"/>
    <n v="59"/>
    <n v="26.549999999999997"/>
    <n v="32.450000000000003"/>
    <x v="1"/>
  </r>
  <r>
    <x v="3"/>
    <n v="1128299"/>
    <x v="301"/>
    <x v="1"/>
    <x v="23"/>
    <s v="New Orleans"/>
    <x v="0"/>
    <n v="58"/>
    <n v="248"/>
    <x v="2144"/>
    <n v="7335.84"/>
    <n v="0.51"/>
    <x v="2"/>
    <x v="11"/>
    <x v="1"/>
    <n v="58"/>
    <n v="29.580000000000002"/>
    <n v="28.419999999999998"/>
    <x v="1"/>
  </r>
  <r>
    <x v="3"/>
    <n v="1128299"/>
    <x v="301"/>
    <x v="1"/>
    <x v="23"/>
    <s v="New Orleans"/>
    <x v="1"/>
    <n v="65"/>
    <n v="210"/>
    <x v="1329"/>
    <n v="7098"/>
    <n v="0.52"/>
    <x v="2"/>
    <x v="11"/>
    <x v="1"/>
    <n v="65"/>
    <n v="33.799999999999997"/>
    <n v="31.2"/>
    <x v="1"/>
  </r>
  <r>
    <x v="3"/>
    <n v="1128299"/>
    <x v="301"/>
    <x v="1"/>
    <x v="23"/>
    <s v="New Orleans"/>
    <x v="2"/>
    <n v="83"/>
    <n v="203"/>
    <x v="2145"/>
    <n v="9266.9499999999989"/>
    <n v="0.54999999999999993"/>
    <x v="2"/>
    <x v="11"/>
    <x v="1"/>
    <n v="83"/>
    <n v="45.649999999999991"/>
    <n v="37.350000000000009"/>
    <x v="1"/>
  </r>
  <r>
    <x v="3"/>
    <n v="1128299"/>
    <x v="301"/>
    <x v="1"/>
    <x v="23"/>
    <s v="New Orleans"/>
    <x v="3"/>
    <n v="82"/>
    <n v="161"/>
    <x v="2146"/>
    <n v="7261.0999999999995"/>
    <n v="0.54999999999999993"/>
    <x v="2"/>
    <x v="11"/>
    <x v="1"/>
    <n v="82"/>
    <n v="45.099999999999994"/>
    <n v="36.900000000000006"/>
    <x v="1"/>
  </r>
  <r>
    <x v="3"/>
    <n v="1128299"/>
    <x v="301"/>
    <x v="1"/>
    <x v="23"/>
    <s v="New Orleans"/>
    <x v="4"/>
    <n v="92"/>
    <n v="117"/>
    <x v="842"/>
    <n v="6135.4800000000005"/>
    <n v="0.57000000000000006"/>
    <x v="2"/>
    <x v="11"/>
    <x v="1"/>
    <n v="92"/>
    <n v="52.440000000000005"/>
    <n v="39.559999999999995"/>
    <x v="1"/>
  </r>
  <r>
    <x v="3"/>
    <n v="1128299"/>
    <x v="301"/>
    <x v="1"/>
    <x v="23"/>
    <s v="New Orleans"/>
    <x v="5"/>
    <n v="100"/>
    <n v="195"/>
    <x v="2147"/>
    <n v="9360"/>
    <n v="0.48"/>
    <x v="2"/>
    <x v="11"/>
    <x v="1"/>
    <n v="100"/>
    <n v="48"/>
    <n v="52"/>
    <x v="1"/>
  </r>
  <r>
    <x v="3"/>
    <n v="1128299"/>
    <x v="330"/>
    <x v="1"/>
    <x v="23"/>
    <s v="New Orleans"/>
    <x v="0"/>
    <n v="86"/>
    <n v="270"/>
    <x v="2148"/>
    <n v="12306.6"/>
    <n v="0.53"/>
    <x v="2"/>
    <x v="5"/>
    <x v="1"/>
    <n v="86"/>
    <n v="45.58"/>
    <n v="40.42"/>
    <x v="1"/>
  </r>
  <r>
    <x v="3"/>
    <n v="1128299"/>
    <x v="330"/>
    <x v="1"/>
    <x v="23"/>
    <s v="New Orleans"/>
    <x v="1"/>
    <n v="92"/>
    <n v="203"/>
    <x v="2149"/>
    <n v="10271.799999999999"/>
    <n v="0.54999999999999993"/>
    <x v="2"/>
    <x v="5"/>
    <x v="1"/>
    <n v="92"/>
    <n v="50.599999999999994"/>
    <n v="41.400000000000006"/>
    <x v="1"/>
  </r>
  <r>
    <x v="3"/>
    <n v="1128299"/>
    <x v="330"/>
    <x v="1"/>
    <x v="23"/>
    <s v="New Orleans"/>
    <x v="2"/>
    <n v="90"/>
    <n v="196"/>
    <x v="2150"/>
    <n v="9525.6"/>
    <n v="0.54"/>
    <x v="2"/>
    <x v="5"/>
    <x v="1"/>
    <n v="90"/>
    <n v="48.6"/>
    <n v="41.4"/>
    <x v="1"/>
  </r>
  <r>
    <x v="3"/>
    <n v="1128299"/>
    <x v="330"/>
    <x v="1"/>
    <x v="23"/>
    <s v="New Orleans"/>
    <x v="3"/>
    <n v="86"/>
    <n v="168"/>
    <x v="2151"/>
    <n v="7801.92"/>
    <n v="0.54"/>
    <x v="2"/>
    <x v="5"/>
    <x v="1"/>
    <n v="86"/>
    <n v="46.44"/>
    <n v="39.56"/>
    <x v="1"/>
  </r>
  <r>
    <x v="3"/>
    <n v="1128299"/>
    <x v="330"/>
    <x v="1"/>
    <x v="23"/>
    <s v="New Orleans"/>
    <x v="4"/>
    <n v="86"/>
    <n v="189"/>
    <x v="1841"/>
    <n v="9427.3200000000015"/>
    <n v="0.58000000000000007"/>
    <x v="2"/>
    <x v="5"/>
    <x v="1"/>
    <n v="86"/>
    <n v="49.88000000000001"/>
    <n v="36.11999999999999"/>
    <x v="1"/>
  </r>
  <r>
    <x v="3"/>
    <n v="1128299"/>
    <x v="330"/>
    <x v="1"/>
    <x v="23"/>
    <s v="New Orleans"/>
    <x v="5"/>
    <n v="103"/>
    <n v="163"/>
    <x v="2152"/>
    <n v="8058.7199999999993"/>
    <n v="0.48"/>
    <x v="2"/>
    <x v="5"/>
    <x v="1"/>
    <n v="103"/>
    <n v="49.44"/>
    <n v="53.56"/>
    <x v="1"/>
  </r>
  <r>
    <x v="3"/>
    <n v="1128299"/>
    <x v="362"/>
    <x v="1"/>
    <x v="23"/>
    <s v="New Orleans"/>
    <x v="0"/>
    <n v="86"/>
    <n v="255"/>
    <x v="2153"/>
    <n v="11184.300000000001"/>
    <n v="0.51"/>
    <x v="2"/>
    <x v="6"/>
    <x v="1"/>
    <n v="86"/>
    <n v="43.860000000000007"/>
    <n v="42.139999999999993"/>
    <x v="1"/>
  </r>
  <r>
    <x v="3"/>
    <n v="1128299"/>
    <x v="362"/>
    <x v="1"/>
    <x v="23"/>
    <s v="New Orleans"/>
    <x v="1"/>
    <n v="77"/>
    <n v="239"/>
    <x v="2154"/>
    <n v="9385.5300000000007"/>
    <n v="0.51"/>
    <x v="2"/>
    <x v="6"/>
    <x v="1"/>
    <n v="77"/>
    <n v="39.270000000000003"/>
    <n v="37.729999999999997"/>
    <x v="1"/>
  </r>
  <r>
    <x v="3"/>
    <n v="1128299"/>
    <x v="362"/>
    <x v="1"/>
    <x v="23"/>
    <s v="New Orleans"/>
    <x v="2"/>
    <n v="70"/>
    <n v="189"/>
    <x v="2155"/>
    <n v="7276.4999999999991"/>
    <n v="0.54999999999999993"/>
    <x v="2"/>
    <x v="6"/>
    <x v="1"/>
    <n v="70"/>
    <n v="38.499999999999993"/>
    <n v="31.500000000000004"/>
    <x v="1"/>
  </r>
  <r>
    <x v="3"/>
    <n v="1128299"/>
    <x v="362"/>
    <x v="1"/>
    <x v="23"/>
    <s v="New Orleans"/>
    <x v="3"/>
    <n v="74"/>
    <n v="128"/>
    <x v="2156"/>
    <n v="5020.16"/>
    <n v="0.53"/>
    <x v="2"/>
    <x v="6"/>
    <x v="1"/>
    <n v="74"/>
    <n v="39.22"/>
    <n v="34.78"/>
    <x v="1"/>
  </r>
  <r>
    <x v="3"/>
    <n v="1128299"/>
    <x v="362"/>
    <x v="1"/>
    <x v="23"/>
    <s v="New Orleans"/>
    <x v="4"/>
    <n v="64"/>
    <n v="138"/>
    <x v="1341"/>
    <n v="5210.880000000001"/>
    <n v="0.59000000000000008"/>
    <x v="2"/>
    <x v="6"/>
    <x v="1"/>
    <n v="64"/>
    <n v="37.760000000000005"/>
    <n v="26.239999999999991"/>
    <x v="1"/>
  </r>
  <r>
    <x v="3"/>
    <n v="1128299"/>
    <x v="362"/>
    <x v="1"/>
    <x v="23"/>
    <s v="New Orleans"/>
    <x v="5"/>
    <n v="63"/>
    <n v="90"/>
    <x v="1230"/>
    <n v="2778.2999999999997"/>
    <n v="0.49"/>
    <x v="2"/>
    <x v="6"/>
    <x v="1"/>
    <n v="63"/>
    <n v="30.869999999999997"/>
    <n v="32.130000000000003"/>
    <x v="1"/>
  </r>
  <r>
    <x v="3"/>
    <n v="1128299"/>
    <x v="394"/>
    <x v="1"/>
    <x v="23"/>
    <s v="New Orleans"/>
    <x v="0"/>
    <n v="43"/>
    <n v="145"/>
    <x v="1539"/>
    <n v="3429.2499999999995"/>
    <n v="0.54999999999999993"/>
    <x v="2"/>
    <x v="7"/>
    <x v="1"/>
    <n v="43"/>
    <n v="23.65"/>
    <n v="19.350000000000001"/>
    <x v="1"/>
  </r>
  <r>
    <x v="3"/>
    <n v="1128299"/>
    <x v="394"/>
    <x v="1"/>
    <x v="23"/>
    <s v="New Orleans"/>
    <x v="1"/>
    <n v="46"/>
    <n v="125"/>
    <x v="1301"/>
    <n v="2932.5"/>
    <n v="0.51"/>
    <x v="2"/>
    <x v="7"/>
    <x v="1"/>
    <n v="46"/>
    <n v="23.46"/>
    <n v="22.54"/>
    <x v="1"/>
  </r>
  <r>
    <x v="3"/>
    <n v="1128299"/>
    <x v="394"/>
    <x v="1"/>
    <x v="23"/>
    <s v="New Orleans"/>
    <x v="2"/>
    <n v="43"/>
    <n v="78"/>
    <x v="2157"/>
    <n v="1744.0800000000002"/>
    <n v="0.52"/>
    <x v="2"/>
    <x v="7"/>
    <x v="1"/>
    <n v="43"/>
    <n v="22.360000000000003"/>
    <n v="20.639999999999997"/>
    <x v="1"/>
  </r>
  <r>
    <x v="3"/>
    <n v="1128299"/>
    <x v="394"/>
    <x v="1"/>
    <x v="23"/>
    <s v="New Orleans"/>
    <x v="3"/>
    <n v="41"/>
    <n v="63"/>
    <x v="2099"/>
    <n v="1317.33"/>
    <n v="0.51"/>
    <x v="2"/>
    <x v="7"/>
    <x v="1"/>
    <n v="41"/>
    <n v="20.91"/>
    <n v="20.09"/>
    <x v="1"/>
  </r>
  <r>
    <x v="3"/>
    <n v="1128299"/>
    <x v="394"/>
    <x v="1"/>
    <x v="23"/>
    <s v="New Orleans"/>
    <x v="4"/>
    <n v="51"/>
    <n v="77"/>
    <x v="1913"/>
    <n v="2159.8500000000004"/>
    <n v="0.55000000000000004"/>
    <x v="2"/>
    <x v="7"/>
    <x v="1"/>
    <n v="51"/>
    <n v="28.050000000000004"/>
    <n v="22.949999999999996"/>
    <x v="1"/>
  </r>
  <r>
    <x v="3"/>
    <n v="1128299"/>
    <x v="394"/>
    <x v="1"/>
    <x v="23"/>
    <s v="New Orleans"/>
    <x v="5"/>
    <n v="39"/>
    <n v="75"/>
    <x v="2071"/>
    <n v="1462.5"/>
    <n v="0.5"/>
    <x v="2"/>
    <x v="7"/>
    <x v="1"/>
    <n v="39"/>
    <n v="19.5"/>
    <n v="19.5"/>
    <x v="1"/>
  </r>
  <r>
    <x v="3"/>
    <n v="1128299"/>
    <x v="423"/>
    <x v="1"/>
    <x v="23"/>
    <s v="New Orleans"/>
    <x v="0"/>
    <n v="34"/>
    <n v="112"/>
    <x v="1465"/>
    <n v="2056.3200000000002"/>
    <n v="0.54"/>
    <x v="2"/>
    <x v="8"/>
    <x v="1"/>
    <n v="34"/>
    <n v="18.360000000000003"/>
    <n v="15.639999999999999"/>
    <x v="1"/>
  </r>
  <r>
    <x v="3"/>
    <n v="1128299"/>
    <x v="423"/>
    <x v="1"/>
    <x v="23"/>
    <s v="New Orleans"/>
    <x v="1"/>
    <n v="45"/>
    <n v="155"/>
    <x v="2158"/>
    <n v="3836.2499999999995"/>
    <n v="0.54999999999999993"/>
    <x v="2"/>
    <x v="8"/>
    <x v="1"/>
    <n v="45"/>
    <n v="24.749999999999996"/>
    <n v="20.250000000000004"/>
    <x v="1"/>
  </r>
  <r>
    <x v="3"/>
    <n v="1128299"/>
    <x v="423"/>
    <x v="1"/>
    <x v="23"/>
    <s v="New Orleans"/>
    <x v="2"/>
    <n v="42"/>
    <n v="100"/>
    <x v="1077"/>
    <n v="2100"/>
    <n v="0.5"/>
    <x v="2"/>
    <x v="8"/>
    <x v="1"/>
    <n v="42"/>
    <n v="21"/>
    <n v="21"/>
    <x v="1"/>
  </r>
  <r>
    <x v="3"/>
    <n v="1128299"/>
    <x v="423"/>
    <x v="1"/>
    <x v="23"/>
    <s v="New Orleans"/>
    <x v="3"/>
    <n v="36"/>
    <n v="105"/>
    <x v="1053"/>
    <n v="1890"/>
    <n v="0.5"/>
    <x v="2"/>
    <x v="8"/>
    <x v="1"/>
    <n v="36"/>
    <n v="18"/>
    <n v="18"/>
    <x v="1"/>
  </r>
  <r>
    <x v="3"/>
    <n v="1128299"/>
    <x v="423"/>
    <x v="1"/>
    <x v="23"/>
    <s v="New Orleans"/>
    <x v="4"/>
    <n v="47"/>
    <n v="95"/>
    <x v="2159"/>
    <n v="2634.3500000000004"/>
    <n v="0.59000000000000008"/>
    <x v="2"/>
    <x v="8"/>
    <x v="1"/>
    <n v="47"/>
    <n v="27.730000000000004"/>
    <n v="19.269999999999996"/>
    <x v="1"/>
  </r>
  <r>
    <x v="3"/>
    <n v="1128299"/>
    <x v="423"/>
    <x v="1"/>
    <x v="23"/>
    <s v="New Orleans"/>
    <x v="5"/>
    <n v="50"/>
    <n v="108"/>
    <x v="1996"/>
    <n v="2538"/>
    <n v="0.47"/>
    <x v="2"/>
    <x v="8"/>
    <x v="1"/>
    <n v="50"/>
    <n v="23.5"/>
    <n v="26.5"/>
    <x v="1"/>
  </r>
  <r>
    <x v="3"/>
    <n v="1128299"/>
    <x v="454"/>
    <x v="1"/>
    <x v="23"/>
    <s v="New Orleans"/>
    <x v="0"/>
    <n v="39"/>
    <n v="188"/>
    <x v="2160"/>
    <n v="3666"/>
    <n v="0.5"/>
    <x v="2"/>
    <x v="9"/>
    <x v="1"/>
    <n v="39"/>
    <n v="19.5"/>
    <n v="19.5"/>
    <x v="1"/>
  </r>
  <r>
    <x v="3"/>
    <n v="1128299"/>
    <x v="454"/>
    <x v="1"/>
    <x v="23"/>
    <s v="New Orleans"/>
    <x v="1"/>
    <n v="42"/>
    <n v="210"/>
    <x v="1392"/>
    <n v="4586.4000000000005"/>
    <n v="0.52"/>
    <x v="2"/>
    <x v="9"/>
    <x v="1"/>
    <n v="42"/>
    <n v="21.840000000000003"/>
    <n v="20.159999999999997"/>
    <x v="1"/>
  </r>
  <r>
    <x v="3"/>
    <n v="1128299"/>
    <x v="454"/>
    <x v="1"/>
    <x v="23"/>
    <s v="New Orleans"/>
    <x v="2"/>
    <n v="38"/>
    <n v="137"/>
    <x v="1929"/>
    <n v="2707.12"/>
    <n v="0.52"/>
    <x v="2"/>
    <x v="9"/>
    <x v="1"/>
    <n v="38"/>
    <n v="19.759999999999998"/>
    <n v="18.240000000000002"/>
    <x v="1"/>
  </r>
  <r>
    <x v="3"/>
    <n v="1128299"/>
    <x v="454"/>
    <x v="1"/>
    <x v="23"/>
    <s v="New Orleans"/>
    <x v="3"/>
    <n v="48"/>
    <n v="125"/>
    <x v="1194"/>
    <n v="3000"/>
    <n v="0.5"/>
    <x v="2"/>
    <x v="9"/>
    <x v="1"/>
    <n v="48"/>
    <n v="24"/>
    <n v="24"/>
    <x v="1"/>
  </r>
  <r>
    <x v="3"/>
    <n v="1128299"/>
    <x v="454"/>
    <x v="1"/>
    <x v="23"/>
    <s v="New Orleans"/>
    <x v="4"/>
    <n v="68"/>
    <n v="119"/>
    <x v="2115"/>
    <n v="4450.6000000000004"/>
    <n v="0.55000000000000004"/>
    <x v="2"/>
    <x v="9"/>
    <x v="1"/>
    <n v="68"/>
    <n v="37.400000000000006"/>
    <n v="30.599999999999998"/>
    <x v="1"/>
  </r>
  <r>
    <x v="3"/>
    <n v="1128299"/>
    <x v="454"/>
    <x v="1"/>
    <x v="23"/>
    <s v="New Orleans"/>
    <x v="5"/>
    <n v="81"/>
    <n v="174"/>
    <x v="743"/>
    <n v="6765.12"/>
    <n v="0.48"/>
    <x v="2"/>
    <x v="9"/>
    <x v="1"/>
    <n v="81"/>
    <n v="38.880000000000003"/>
    <n v="42.12"/>
    <x v="1"/>
  </r>
  <r>
    <x v="3"/>
    <n v="1128299"/>
    <x v="483"/>
    <x v="1"/>
    <x v="23"/>
    <s v="New Orleans"/>
    <x v="0"/>
    <n v="69"/>
    <n v="240"/>
    <x v="2161"/>
    <n v="8611.2000000000007"/>
    <n v="0.52"/>
    <x v="2"/>
    <x v="10"/>
    <x v="1"/>
    <n v="69"/>
    <n v="35.880000000000003"/>
    <n v="33.119999999999997"/>
    <x v="1"/>
  </r>
  <r>
    <x v="3"/>
    <n v="1128299"/>
    <x v="483"/>
    <x v="1"/>
    <x v="23"/>
    <s v="New Orleans"/>
    <x v="1"/>
    <n v="72"/>
    <n v="216"/>
    <x v="1857"/>
    <n v="7776"/>
    <n v="0.5"/>
    <x v="2"/>
    <x v="10"/>
    <x v="1"/>
    <n v="72"/>
    <n v="36"/>
    <n v="36"/>
    <x v="1"/>
  </r>
  <r>
    <x v="0"/>
    <n v="1128299"/>
    <x v="483"/>
    <x v="1"/>
    <x v="23"/>
    <s v="New Orleans"/>
    <x v="2"/>
    <n v="69"/>
    <n v="162"/>
    <x v="771"/>
    <n v="5812.56"/>
    <n v="0.52"/>
    <x v="2"/>
    <x v="10"/>
    <x v="1"/>
    <n v="69"/>
    <n v="35.880000000000003"/>
    <n v="33.119999999999997"/>
    <x v="1"/>
  </r>
  <r>
    <x v="0"/>
    <n v="1128299"/>
    <x v="483"/>
    <x v="1"/>
    <x v="23"/>
    <s v="New Orleans"/>
    <x v="3"/>
    <n v="72"/>
    <n v="156"/>
    <x v="1788"/>
    <n v="6065.2800000000007"/>
    <n v="0.54"/>
    <x v="2"/>
    <x v="10"/>
    <x v="1"/>
    <n v="72"/>
    <n v="38.880000000000003"/>
    <n v="33.119999999999997"/>
    <x v="1"/>
  </r>
  <r>
    <x v="0"/>
    <n v="1128299"/>
    <x v="483"/>
    <x v="1"/>
    <x v="23"/>
    <s v="New Orleans"/>
    <x v="4"/>
    <n v="82"/>
    <n v="131"/>
    <x v="2162"/>
    <n v="6230.3600000000006"/>
    <n v="0.58000000000000007"/>
    <x v="2"/>
    <x v="10"/>
    <x v="1"/>
    <n v="82"/>
    <n v="47.56"/>
    <n v="34.44"/>
    <x v="1"/>
  </r>
  <r>
    <x v="0"/>
    <n v="1128299"/>
    <x v="483"/>
    <x v="1"/>
    <x v="23"/>
    <s v="New Orleans"/>
    <x v="5"/>
    <n v="87"/>
    <n v="175"/>
    <x v="2163"/>
    <n v="6851.2499999999991"/>
    <n v="0.44999999999999996"/>
    <x v="2"/>
    <x v="10"/>
    <x v="1"/>
    <n v="87"/>
    <n v="39.149999999999991"/>
    <n v="47.85"/>
    <x v="1"/>
  </r>
  <r>
    <x v="0"/>
    <n v="1197831"/>
    <x v="169"/>
    <x v="1"/>
    <x v="23"/>
    <s v="New Orleans"/>
    <x v="0"/>
    <n v="19"/>
    <n v="182"/>
    <x v="2164"/>
    <n v="1486.94"/>
    <n v="0.43"/>
    <x v="2"/>
    <x v="0"/>
    <x v="1"/>
    <n v="19"/>
    <n v="8.17"/>
    <n v="10.83"/>
    <x v="1"/>
  </r>
  <r>
    <x v="0"/>
    <n v="1197831"/>
    <x v="169"/>
    <x v="1"/>
    <x v="23"/>
    <s v="New Orleans"/>
    <x v="1"/>
    <n v="28"/>
    <n v="196"/>
    <x v="1054"/>
    <n v="2469.6"/>
    <n v="0.44999999999999996"/>
    <x v="2"/>
    <x v="0"/>
    <x v="1"/>
    <n v="28"/>
    <n v="12.6"/>
    <n v="15.4"/>
    <x v="1"/>
  </r>
  <r>
    <x v="0"/>
    <n v="1197831"/>
    <x v="169"/>
    <x v="1"/>
    <x v="23"/>
    <s v="New Orleans"/>
    <x v="2"/>
    <n v="28"/>
    <n v="119"/>
    <x v="2165"/>
    <n v="1332.8000000000002"/>
    <n v="0.4"/>
    <x v="2"/>
    <x v="0"/>
    <x v="1"/>
    <n v="28"/>
    <n v="11.200000000000001"/>
    <n v="16.799999999999997"/>
    <x v="1"/>
  </r>
  <r>
    <x v="0"/>
    <n v="1197831"/>
    <x v="169"/>
    <x v="1"/>
    <x v="23"/>
    <s v="New Orleans"/>
    <x v="3"/>
    <n v="33"/>
    <n v="133"/>
    <x v="2166"/>
    <n v="2326.17"/>
    <n v="0.53"/>
    <x v="2"/>
    <x v="0"/>
    <x v="1"/>
    <n v="33"/>
    <n v="17.490000000000002"/>
    <n v="15.51"/>
    <x v="1"/>
  </r>
  <r>
    <x v="0"/>
    <n v="1197831"/>
    <x v="169"/>
    <x v="1"/>
    <x v="23"/>
    <s v="New Orleans"/>
    <x v="4"/>
    <n v="36"/>
    <n v="85"/>
    <x v="2167"/>
    <n v="1132.2"/>
    <n v="0.37"/>
    <x v="2"/>
    <x v="0"/>
    <x v="1"/>
    <n v="36"/>
    <n v="13.32"/>
    <n v="22.68"/>
    <x v="1"/>
  </r>
  <r>
    <x v="3"/>
    <n v="1197831"/>
    <x v="169"/>
    <x v="1"/>
    <x v="23"/>
    <s v="New Orleans"/>
    <x v="5"/>
    <n v="34"/>
    <n v="143"/>
    <x v="2168"/>
    <n v="2917.2"/>
    <n v="0.6"/>
    <x v="2"/>
    <x v="0"/>
    <x v="1"/>
    <n v="34"/>
    <n v="20.399999999999999"/>
    <n v="13.600000000000001"/>
    <x v="1"/>
  </r>
  <r>
    <x v="0"/>
    <n v="1197831"/>
    <x v="199"/>
    <x v="1"/>
    <x v="23"/>
    <s v="New Orleans"/>
    <x v="0"/>
    <n v="23"/>
    <n v="163"/>
    <x v="2169"/>
    <n v="1499.6000000000001"/>
    <n v="0.4"/>
    <x v="2"/>
    <x v="1"/>
    <x v="1"/>
    <n v="23"/>
    <n v="9.2000000000000011"/>
    <n v="13.799999999999997"/>
    <x v="1"/>
  </r>
  <r>
    <x v="0"/>
    <n v="1197831"/>
    <x v="199"/>
    <x v="1"/>
    <x v="23"/>
    <s v="New Orleans"/>
    <x v="1"/>
    <n v="32"/>
    <n v="174"/>
    <x v="1426"/>
    <n v="2338.56"/>
    <n v="0.42"/>
    <x v="2"/>
    <x v="1"/>
    <x v="1"/>
    <n v="32"/>
    <n v="13.44"/>
    <n v="18.559999999999999"/>
    <x v="1"/>
  </r>
  <r>
    <x v="0"/>
    <n v="1197831"/>
    <x v="199"/>
    <x v="1"/>
    <x v="23"/>
    <s v="New Orleans"/>
    <x v="2"/>
    <n v="34"/>
    <n v="128"/>
    <x v="2170"/>
    <n v="1784.32"/>
    <n v="0.41"/>
    <x v="2"/>
    <x v="1"/>
    <x v="1"/>
    <n v="34"/>
    <n v="13.94"/>
    <n v="20.060000000000002"/>
    <x v="1"/>
  </r>
  <r>
    <x v="0"/>
    <n v="1197831"/>
    <x v="199"/>
    <x v="2"/>
    <x v="24"/>
    <s v="Boise"/>
    <x v="3"/>
    <n v="32"/>
    <n v="109"/>
    <x v="1995"/>
    <n v="1883.5200000000002"/>
    <n v="0.54"/>
    <x v="2"/>
    <x v="1"/>
    <x v="1"/>
    <n v="32"/>
    <n v="17.28"/>
    <n v="14.719999999999999"/>
    <x v="1"/>
  </r>
  <r>
    <x v="0"/>
    <n v="1197831"/>
    <x v="199"/>
    <x v="2"/>
    <x v="24"/>
    <s v="Boise"/>
    <x v="4"/>
    <n v="39"/>
    <n v="70"/>
    <x v="2171"/>
    <n v="955.49999999999989"/>
    <n v="0.35"/>
    <x v="2"/>
    <x v="1"/>
    <x v="1"/>
    <n v="39"/>
    <n v="13.649999999999999"/>
    <n v="25.35"/>
    <x v="1"/>
  </r>
  <r>
    <x v="0"/>
    <n v="1197831"/>
    <x v="199"/>
    <x v="2"/>
    <x v="24"/>
    <s v="Boise"/>
    <x v="5"/>
    <n v="34"/>
    <n v="131"/>
    <x v="1902"/>
    <n v="2449.7000000000003"/>
    <n v="0.55000000000000004"/>
    <x v="2"/>
    <x v="1"/>
    <x v="1"/>
    <n v="34"/>
    <n v="18.700000000000003"/>
    <n v="15.299999999999997"/>
    <x v="1"/>
  </r>
  <r>
    <x v="0"/>
    <n v="1197831"/>
    <x v="708"/>
    <x v="2"/>
    <x v="24"/>
    <s v="Boise"/>
    <x v="0"/>
    <n v="28"/>
    <n v="156"/>
    <x v="1716"/>
    <n v="1965.6"/>
    <n v="0.44999999999999996"/>
    <x v="2"/>
    <x v="2"/>
    <x v="1"/>
    <n v="28"/>
    <n v="12.6"/>
    <n v="15.4"/>
    <x v="1"/>
  </r>
  <r>
    <x v="0"/>
    <n v="1197831"/>
    <x v="708"/>
    <x v="2"/>
    <x v="24"/>
    <s v="Boise"/>
    <x v="1"/>
    <n v="36"/>
    <n v="169"/>
    <x v="1100"/>
    <n v="2798.64"/>
    <n v="0.45999999999999996"/>
    <x v="2"/>
    <x v="2"/>
    <x v="1"/>
    <n v="36"/>
    <n v="16.559999999999999"/>
    <n v="19.440000000000001"/>
    <x v="1"/>
  </r>
  <r>
    <x v="0"/>
    <n v="1197831"/>
    <x v="708"/>
    <x v="2"/>
    <x v="24"/>
    <s v="Boise"/>
    <x v="2"/>
    <n v="28"/>
    <n v="113"/>
    <x v="2172"/>
    <n v="1550.36"/>
    <n v="0.49"/>
    <x v="2"/>
    <x v="2"/>
    <x v="1"/>
    <n v="28"/>
    <n v="13.719999999999999"/>
    <n v="14.280000000000001"/>
    <x v="1"/>
  </r>
  <r>
    <x v="0"/>
    <n v="1197831"/>
    <x v="708"/>
    <x v="2"/>
    <x v="24"/>
    <s v="Boise"/>
    <x v="3"/>
    <n v="33"/>
    <n v="105"/>
    <x v="1624"/>
    <n v="2009.7000000000003"/>
    <n v="0.58000000000000007"/>
    <x v="2"/>
    <x v="2"/>
    <x v="1"/>
    <n v="33"/>
    <n v="19.140000000000004"/>
    <n v="13.859999999999998"/>
    <x v="1"/>
  </r>
  <r>
    <x v="3"/>
    <n v="1197831"/>
    <x v="708"/>
    <x v="2"/>
    <x v="24"/>
    <s v="Boise"/>
    <x v="4"/>
    <n v="37"/>
    <n v="75"/>
    <x v="2173"/>
    <n v="1248.7499999999998"/>
    <n v="0.44999999999999996"/>
    <x v="2"/>
    <x v="2"/>
    <x v="1"/>
    <n v="37"/>
    <n v="16.649999999999999"/>
    <n v="20.350000000000001"/>
    <x v="1"/>
  </r>
  <r>
    <x v="3"/>
    <n v="1197831"/>
    <x v="708"/>
    <x v="2"/>
    <x v="24"/>
    <s v="Boise"/>
    <x v="5"/>
    <n v="33"/>
    <n v="116"/>
    <x v="2174"/>
    <n v="2488.2000000000003"/>
    <n v="0.65"/>
    <x v="2"/>
    <x v="2"/>
    <x v="1"/>
    <n v="33"/>
    <n v="21.450000000000003"/>
    <n v="11.549999999999997"/>
    <x v="1"/>
  </r>
  <r>
    <x v="3"/>
    <n v="1197831"/>
    <x v="723"/>
    <x v="2"/>
    <x v="24"/>
    <s v="Boise"/>
    <x v="0"/>
    <n v="19"/>
    <n v="195"/>
    <x v="1075"/>
    <n v="1741.35"/>
    <n v="0.47"/>
    <x v="2"/>
    <x v="3"/>
    <x v="1"/>
    <n v="19"/>
    <n v="8.93"/>
    <n v="10.07"/>
    <x v="1"/>
  </r>
  <r>
    <x v="3"/>
    <n v="1197831"/>
    <x v="723"/>
    <x v="2"/>
    <x v="24"/>
    <s v="Boise"/>
    <x v="1"/>
    <n v="29"/>
    <n v="195"/>
    <x v="1917"/>
    <n v="2714.4"/>
    <n v="0.48"/>
    <x v="2"/>
    <x v="3"/>
    <x v="1"/>
    <n v="29"/>
    <n v="13.92"/>
    <n v="15.08"/>
    <x v="1"/>
  </r>
  <r>
    <x v="3"/>
    <n v="1197831"/>
    <x v="723"/>
    <x v="2"/>
    <x v="24"/>
    <s v="Boise"/>
    <x v="2"/>
    <n v="24"/>
    <n v="138"/>
    <x v="2055"/>
    <n v="1556.6399999999999"/>
    <n v="0.47"/>
    <x v="2"/>
    <x v="3"/>
    <x v="1"/>
    <n v="24"/>
    <n v="11.28"/>
    <n v="12.72"/>
    <x v="1"/>
  </r>
  <r>
    <x v="3"/>
    <n v="1197831"/>
    <x v="723"/>
    <x v="2"/>
    <x v="24"/>
    <s v="Boise"/>
    <x v="3"/>
    <n v="29"/>
    <n v="113"/>
    <x v="2078"/>
    <n v="1802.3500000000001"/>
    <n v="0.55000000000000004"/>
    <x v="2"/>
    <x v="3"/>
    <x v="1"/>
    <n v="29"/>
    <n v="15.950000000000001"/>
    <n v="13.049999999999999"/>
    <x v="1"/>
  </r>
  <r>
    <x v="3"/>
    <n v="1197831"/>
    <x v="723"/>
    <x v="2"/>
    <x v="24"/>
    <s v="Boise"/>
    <x v="4"/>
    <n v="34"/>
    <n v="72"/>
    <x v="2134"/>
    <n v="1052.6399999999999"/>
    <n v="0.43"/>
    <x v="2"/>
    <x v="3"/>
    <x v="1"/>
    <n v="34"/>
    <n v="14.619999999999997"/>
    <n v="19.380000000000003"/>
    <x v="1"/>
  </r>
  <r>
    <x v="3"/>
    <n v="1197831"/>
    <x v="723"/>
    <x v="2"/>
    <x v="24"/>
    <s v="Boise"/>
    <x v="5"/>
    <n v="28"/>
    <n v="138"/>
    <x v="1532"/>
    <n v="2357.04"/>
    <n v="0.61"/>
    <x v="2"/>
    <x v="3"/>
    <x v="1"/>
    <n v="28"/>
    <n v="17.079999999999998"/>
    <n v="10.92"/>
    <x v="1"/>
  </r>
  <r>
    <x v="3"/>
    <n v="1197831"/>
    <x v="258"/>
    <x v="2"/>
    <x v="24"/>
    <s v="Boise"/>
    <x v="0"/>
    <n v="18"/>
    <n v="203"/>
    <x v="2175"/>
    <n v="1827"/>
    <n v="0.5"/>
    <x v="2"/>
    <x v="4"/>
    <x v="1"/>
    <n v="18"/>
    <n v="9"/>
    <n v="9"/>
    <x v="1"/>
  </r>
  <r>
    <x v="3"/>
    <n v="1197831"/>
    <x v="258"/>
    <x v="2"/>
    <x v="24"/>
    <s v="Boise"/>
    <x v="1"/>
    <n v="28"/>
    <n v="196"/>
    <x v="1054"/>
    <n v="2634.24"/>
    <n v="0.48"/>
    <x v="2"/>
    <x v="4"/>
    <x v="1"/>
    <n v="28"/>
    <n v="13.44"/>
    <n v="14.56"/>
    <x v="1"/>
  </r>
  <r>
    <x v="3"/>
    <n v="1197831"/>
    <x v="258"/>
    <x v="2"/>
    <x v="24"/>
    <s v="Boise"/>
    <x v="2"/>
    <n v="23"/>
    <n v="167"/>
    <x v="2176"/>
    <n v="1805.27"/>
    <n v="0.47"/>
    <x v="2"/>
    <x v="4"/>
    <x v="1"/>
    <n v="23"/>
    <n v="10.81"/>
    <n v="12.19"/>
    <x v="1"/>
  </r>
  <r>
    <x v="3"/>
    <n v="1197831"/>
    <x v="258"/>
    <x v="2"/>
    <x v="24"/>
    <s v="Boise"/>
    <x v="3"/>
    <n v="33"/>
    <n v="130"/>
    <x v="2037"/>
    <n v="2359.5"/>
    <n v="0.55000000000000004"/>
    <x v="2"/>
    <x v="4"/>
    <x v="1"/>
    <n v="33"/>
    <n v="18.149999999999999"/>
    <n v="14.85"/>
    <x v="1"/>
  </r>
  <r>
    <x v="3"/>
    <n v="1197831"/>
    <x v="258"/>
    <x v="2"/>
    <x v="24"/>
    <s v="Boise"/>
    <x v="4"/>
    <n v="47"/>
    <n v="120"/>
    <x v="1552"/>
    <n v="2256"/>
    <n v="0.4"/>
    <x v="2"/>
    <x v="4"/>
    <x v="1"/>
    <n v="47"/>
    <n v="18.8"/>
    <n v="28.2"/>
    <x v="1"/>
  </r>
  <r>
    <x v="3"/>
    <n v="1197831"/>
    <x v="258"/>
    <x v="2"/>
    <x v="24"/>
    <s v="Boise"/>
    <x v="5"/>
    <n v="42"/>
    <n v="218"/>
    <x v="2177"/>
    <n v="5768.28"/>
    <n v="0.63"/>
    <x v="2"/>
    <x v="4"/>
    <x v="1"/>
    <n v="42"/>
    <n v="26.459999999999997"/>
    <n v="15.540000000000001"/>
    <x v="1"/>
  </r>
  <r>
    <x v="3"/>
    <n v="1197831"/>
    <x v="288"/>
    <x v="2"/>
    <x v="24"/>
    <s v="Boise"/>
    <x v="0"/>
    <n v="42"/>
    <n v="195"/>
    <x v="854"/>
    <n v="4013.1"/>
    <n v="0.49"/>
    <x v="2"/>
    <x v="11"/>
    <x v="1"/>
    <n v="42"/>
    <n v="20.58"/>
    <n v="21.419999999999998"/>
    <x v="1"/>
  </r>
  <r>
    <x v="3"/>
    <n v="1197831"/>
    <x v="288"/>
    <x v="2"/>
    <x v="24"/>
    <s v="Boise"/>
    <x v="1"/>
    <n v="46"/>
    <n v="188"/>
    <x v="2178"/>
    <n v="4151.04"/>
    <n v="0.48"/>
    <x v="2"/>
    <x v="11"/>
    <x v="1"/>
    <n v="46"/>
    <n v="22.08"/>
    <n v="23.92"/>
    <x v="1"/>
  </r>
  <r>
    <x v="3"/>
    <n v="1197831"/>
    <x v="288"/>
    <x v="2"/>
    <x v="24"/>
    <s v="Boise"/>
    <x v="2"/>
    <n v="47"/>
    <n v="174"/>
    <x v="2179"/>
    <n v="3925.44"/>
    <n v="0.48"/>
    <x v="2"/>
    <x v="11"/>
    <x v="1"/>
    <n v="47"/>
    <n v="22.56"/>
    <n v="24.439999999999998"/>
    <x v="1"/>
  </r>
  <r>
    <x v="3"/>
    <n v="1197831"/>
    <x v="288"/>
    <x v="2"/>
    <x v="24"/>
    <s v="Boise"/>
    <x v="3"/>
    <n v="48"/>
    <n v="143"/>
    <x v="1317"/>
    <n v="4049.7600000000007"/>
    <n v="0.59000000000000008"/>
    <x v="2"/>
    <x v="11"/>
    <x v="1"/>
    <n v="48"/>
    <n v="28.320000000000004"/>
    <n v="19.679999999999996"/>
    <x v="1"/>
  </r>
  <r>
    <x v="3"/>
    <n v="1197831"/>
    <x v="288"/>
    <x v="2"/>
    <x v="24"/>
    <s v="Boise"/>
    <x v="4"/>
    <n v="52"/>
    <n v="117"/>
    <x v="1100"/>
    <n v="2616.12"/>
    <n v="0.43"/>
    <x v="2"/>
    <x v="11"/>
    <x v="1"/>
    <n v="52"/>
    <n v="22.36"/>
    <n v="29.64"/>
    <x v="1"/>
  </r>
  <r>
    <x v="3"/>
    <n v="1197831"/>
    <x v="288"/>
    <x v="2"/>
    <x v="24"/>
    <s v="Boise"/>
    <x v="5"/>
    <n v="55"/>
    <n v="231"/>
    <x v="2180"/>
    <n v="7750.05"/>
    <n v="0.61"/>
    <x v="2"/>
    <x v="11"/>
    <x v="1"/>
    <n v="55"/>
    <n v="33.550000000000004"/>
    <n v="21.45"/>
    <x v="1"/>
  </r>
  <r>
    <x v="3"/>
    <n v="1197831"/>
    <x v="320"/>
    <x v="2"/>
    <x v="24"/>
    <s v="Boise"/>
    <x v="0"/>
    <n v="48"/>
    <n v="217"/>
    <x v="1871"/>
    <n v="5208"/>
    <n v="0.5"/>
    <x v="2"/>
    <x v="5"/>
    <x v="1"/>
    <n v="48"/>
    <n v="24"/>
    <n v="24"/>
    <x v="1"/>
  </r>
  <r>
    <x v="3"/>
    <n v="1197831"/>
    <x v="320"/>
    <x v="2"/>
    <x v="24"/>
    <s v="Boise"/>
    <x v="1"/>
    <n v="52"/>
    <n v="202"/>
    <x v="2181"/>
    <n v="5462.08"/>
    <n v="0.52"/>
    <x v="2"/>
    <x v="5"/>
    <x v="1"/>
    <n v="52"/>
    <n v="27.04"/>
    <n v="24.96"/>
    <x v="1"/>
  </r>
  <r>
    <x v="3"/>
    <n v="1197831"/>
    <x v="320"/>
    <x v="2"/>
    <x v="24"/>
    <s v="Boise"/>
    <x v="2"/>
    <n v="46"/>
    <n v="241"/>
    <x v="2182"/>
    <n v="6097.2999999999993"/>
    <n v="0.54999999999999993"/>
    <x v="2"/>
    <x v="5"/>
    <x v="1"/>
    <n v="46"/>
    <n v="25.299999999999997"/>
    <n v="20.700000000000003"/>
    <x v="1"/>
  </r>
  <r>
    <x v="3"/>
    <n v="1197831"/>
    <x v="320"/>
    <x v="2"/>
    <x v="24"/>
    <s v="Boise"/>
    <x v="3"/>
    <n v="47"/>
    <n v="137"/>
    <x v="1443"/>
    <n v="4120.96"/>
    <n v="0.64"/>
    <x v="2"/>
    <x v="5"/>
    <x v="1"/>
    <n v="47"/>
    <n v="30.080000000000002"/>
    <n v="16.919999999999998"/>
    <x v="1"/>
  </r>
  <r>
    <x v="3"/>
    <n v="1197831"/>
    <x v="320"/>
    <x v="2"/>
    <x v="24"/>
    <s v="Boise"/>
    <x v="4"/>
    <n v="53"/>
    <n v="131"/>
    <x v="2183"/>
    <n v="3332.64"/>
    <n v="0.48"/>
    <x v="2"/>
    <x v="5"/>
    <x v="1"/>
    <n v="53"/>
    <n v="25.439999999999998"/>
    <n v="27.560000000000002"/>
    <x v="1"/>
  </r>
  <r>
    <x v="0"/>
    <n v="1197831"/>
    <x v="320"/>
    <x v="2"/>
    <x v="24"/>
    <s v="Boise"/>
    <x v="5"/>
    <n v="64"/>
    <n v="208"/>
    <x v="2184"/>
    <n v="9185.2800000000007"/>
    <n v="0.69000000000000006"/>
    <x v="2"/>
    <x v="5"/>
    <x v="1"/>
    <n v="64"/>
    <n v="44.160000000000004"/>
    <n v="19.839999999999996"/>
    <x v="1"/>
  </r>
  <r>
    <x v="0"/>
    <n v="1197831"/>
    <x v="353"/>
    <x v="2"/>
    <x v="24"/>
    <s v="Boise"/>
    <x v="0"/>
    <n v="46"/>
    <n v="210"/>
    <x v="2185"/>
    <n v="5312.9999999999991"/>
    <n v="0.54999999999999993"/>
    <x v="2"/>
    <x v="6"/>
    <x v="1"/>
    <n v="46"/>
    <n v="25.299999999999997"/>
    <n v="20.700000000000003"/>
    <x v="1"/>
  </r>
  <r>
    <x v="0"/>
    <n v="1197831"/>
    <x v="353"/>
    <x v="2"/>
    <x v="24"/>
    <s v="Boise"/>
    <x v="1"/>
    <n v="53"/>
    <n v="195"/>
    <x v="2186"/>
    <n v="5477.55"/>
    <n v="0.53"/>
    <x v="2"/>
    <x v="6"/>
    <x v="1"/>
    <n v="53"/>
    <n v="28.09"/>
    <n v="24.91"/>
    <x v="1"/>
  </r>
  <r>
    <x v="0"/>
    <n v="1197831"/>
    <x v="353"/>
    <x v="2"/>
    <x v="24"/>
    <s v="Boise"/>
    <x v="2"/>
    <n v="46"/>
    <n v="250"/>
    <x v="2187"/>
    <n v="6095"/>
    <n v="0.53"/>
    <x v="2"/>
    <x v="6"/>
    <x v="1"/>
    <n v="46"/>
    <n v="24.38"/>
    <n v="21.62"/>
    <x v="1"/>
  </r>
  <r>
    <x v="0"/>
    <n v="1197831"/>
    <x v="353"/>
    <x v="2"/>
    <x v="24"/>
    <s v="Boise"/>
    <x v="3"/>
    <n v="48"/>
    <n v="124"/>
    <x v="2188"/>
    <n v="3868.8"/>
    <n v="0.65"/>
    <x v="2"/>
    <x v="6"/>
    <x v="1"/>
    <n v="48"/>
    <n v="31.200000000000003"/>
    <n v="16.799999999999997"/>
    <x v="1"/>
  </r>
  <r>
    <x v="2"/>
    <n v="1197831"/>
    <x v="353"/>
    <x v="2"/>
    <x v="24"/>
    <s v="Boise"/>
    <x v="4"/>
    <n v="52"/>
    <n v="133"/>
    <x v="1559"/>
    <n v="3181.3599999999997"/>
    <n v="0.45999999999999996"/>
    <x v="2"/>
    <x v="6"/>
    <x v="1"/>
    <n v="52"/>
    <n v="23.919999999999998"/>
    <n v="28.080000000000002"/>
    <x v="1"/>
  </r>
  <r>
    <x v="2"/>
    <n v="1197831"/>
    <x v="353"/>
    <x v="2"/>
    <x v="24"/>
    <s v="Boise"/>
    <x v="5"/>
    <n v="54"/>
    <n v="196"/>
    <x v="1208"/>
    <n v="7197.1200000000008"/>
    <n v="0.68"/>
    <x v="2"/>
    <x v="6"/>
    <x v="1"/>
    <n v="54"/>
    <n v="36.720000000000006"/>
    <n v="17.279999999999998"/>
    <x v="1"/>
  </r>
  <r>
    <x v="2"/>
    <n v="1197831"/>
    <x v="381"/>
    <x v="2"/>
    <x v="24"/>
    <s v="Boise"/>
    <x v="0"/>
    <n v="50"/>
    <n v="176"/>
    <x v="2189"/>
    <n v="4400"/>
    <n v="0.5"/>
    <x v="2"/>
    <x v="7"/>
    <x v="1"/>
    <n v="50"/>
    <n v="25"/>
    <n v="25"/>
    <x v="1"/>
  </r>
  <r>
    <x v="2"/>
    <n v="1197831"/>
    <x v="381"/>
    <x v="2"/>
    <x v="24"/>
    <s v="Boise"/>
    <x v="1"/>
    <n v="50"/>
    <n v="188"/>
    <x v="2190"/>
    <n v="4888"/>
    <n v="0.52"/>
    <x v="2"/>
    <x v="7"/>
    <x v="1"/>
    <n v="50"/>
    <n v="26"/>
    <n v="24"/>
    <x v="1"/>
  </r>
  <r>
    <x v="2"/>
    <n v="1197831"/>
    <x v="381"/>
    <x v="2"/>
    <x v="24"/>
    <s v="Boise"/>
    <x v="2"/>
    <n v="56"/>
    <n v="182"/>
    <x v="888"/>
    <n v="5299.84"/>
    <n v="0.52"/>
    <x v="2"/>
    <x v="7"/>
    <x v="1"/>
    <n v="56"/>
    <n v="29.12"/>
    <n v="26.88"/>
    <x v="1"/>
  </r>
  <r>
    <x v="2"/>
    <n v="1197831"/>
    <x v="381"/>
    <x v="2"/>
    <x v="24"/>
    <s v="Boise"/>
    <x v="3"/>
    <n v="55"/>
    <n v="116"/>
    <x v="2191"/>
    <n v="4019.4"/>
    <n v="0.63"/>
    <x v="2"/>
    <x v="7"/>
    <x v="1"/>
    <n v="55"/>
    <n v="34.65"/>
    <n v="20.349999999999998"/>
    <x v="1"/>
  </r>
  <r>
    <x v="2"/>
    <n v="1197831"/>
    <x v="381"/>
    <x v="2"/>
    <x v="24"/>
    <s v="Boise"/>
    <x v="4"/>
    <n v="50"/>
    <n v="104"/>
    <x v="2192"/>
    <n v="2392"/>
    <n v="0.45999999999999996"/>
    <x v="2"/>
    <x v="7"/>
    <x v="1"/>
    <n v="50"/>
    <n v="23"/>
    <n v="27"/>
    <x v="1"/>
  </r>
  <r>
    <x v="2"/>
    <n v="1197831"/>
    <x v="381"/>
    <x v="2"/>
    <x v="24"/>
    <s v="Boise"/>
    <x v="5"/>
    <n v="49"/>
    <n v="181"/>
    <x v="2193"/>
    <n v="5942.2300000000005"/>
    <n v="0.67"/>
    <x v="2"/>
    <x v="7"/>
    <x v="1"/>
    <n v="49"/>
    <n v="32.830000000000005"/>
    <n v="16.169999999999998"/>
    <x v="1"/>
  </r>
  <r>
    <x v="2"/>
    <n v="1197831"/>
    <x v="410"/>
    <x v="2"/>
    <x v="24"/>
    <s v="Boise"/>
    <x v="0"/>
    <n v="36"/>
    <n v="167"/>
    <x v="2194"/>
    <n v="3066.12"/>
    <n v="0.51"/>
    <x v="2"/>
    <x v="8"/>
    <x v="1"/>
    <n v="36"/>
    <n v="18.36"/>
    <n v="17.64"/>
    <x v="1"/>
  </r>
  <r>
    <x v="2"/>
    <n v="1197831"/>
    <x v="410"/>
    <x v="2"/>
    <x v="24"/>
    <s v="Boise"/>
    <x v="1"/>
    <n v="37"/>
    <n v="173"/>
    <x v="2195"/>
    <n v="3456.5400000000004"/>
    <n v="0.54"/>
    <x v="2"/>
    <x v="8"/>
    <x v="1"/>
    <n v="37"/>
    <n v="19.980000000000004"/>
    <n v="17.019999999999996"/>
    <x v="1"/>
  </r>
  <r>
    <x v="2"/>
    <n v="1197831"/>
    <x v="410"/>
    <x v="2"/>
    <x v="24"/>
    <s v="Boise"/>
    <x v="2"/>
    <n v="41"/>
    <n v="131"/>
    <x v="2196"/>
    <n v="2739.21"/>
    <n v="0.51"/>
    <x v="2"/>
    <x v="8"/>
    <x v="1"/>
    <n v="41"/>
    <n v="20.91"/>
    <n v="20.09"/>
    <x v="1"/>
  </r>
  <r>
    <x v="2"/>
    <n v="1197831"/>
    <x v="410"/>
    <x v="2"/>
    <x v="24"/>
    <s v="Boise"/>
    <x v="3"/>
    <n v="44"/>
    <n v="101"/>
    <x v="2197"/>
    <n v="2888.6"/>
    <n v="0.65"/>
    <x v="2"/>
    <x v="8"/>
    <x v="1"/>
    <n v="44"/>
    <n v="28.599999999999998"/>
    <n v="15.4"/>
    <x v="1"/>
  </r>
  <r>
    <x v="2"/>
    <n v="1197831"/>
    <x v="410"/>
    <x v="2"/>
    <x v="24"/>
    <s v="Boise"/>
    <x v="4"/>
    <n v="32"/>
    <n v="91"/>
    <x v="1651"/>
    <n v="1397.76"/>
    <n v="0.48"/>
    <x v="2"/>
    <x v="8"/>
    <x v="1"/>
    <n v="32"/>
    <n v="15.36"/>
    <n v="16.64"/>
    <x v="1"/>
  </r>
  <r>
    <x v="2"/>
    <n v="1197831"/>
    <x v="410"/>
    <x v="2"/>
    <x v="24"/>
    <s v="Boise"/>
    <x v="5"/>
    <n v="42"/>
    <n v="142"/>
    <x v="2036"/>
    <n v="3936.2400000000002"/>
    <n v="0.66"/>
    <x v="2"/>
    <x v="8"/>
    <x v="1"/>
    <n v="42"/>
    <n v="27.720000000000002"/>
    <n v="14.279999999999998"/>
    <x v="1"/>
  </r>
  <r>
    <x v="2"/>
    <n v="1197831"/>
    <x v="442"/>
    <x v="2"/>
    <x v="24"/>
    <s v="Boise"/>
    <x v="0"/>
    <n v="33"/>
    <n v="182"/>
    <x v="1266"/>
    <n v="3303.2999999999997"/>
    <n v="0.54999999999999993"/>
    <x v="2"/>
    <x v="9"/>
    <x v="1"/>
    <n v="33"/>
    <n v="18.149999999999999"/>
    <n v="14.850000000000001"/>
    <x v="1"/>
  </r>
  <r>
    <x v="2"/>
    <n v="1197831"/>
    <x v="442"/>
    <x v="2"/>
    <x v="24"/>
    <s v="Boise"/>
    <x v="1"/>
    <n v="32"/>
    <n v="189"/>
    <x v="1236"/>
    <n v="3144.96"/>
    <n v="0.52"/>
    <x v="2"/>
    <x v="9"/>
    <x v="1"/>
    <n v="32"/>
    <n v="16.64"/>
    <n v="15.36"/>
    <x v="1"/>
  </r>
  <r>
    <x v="2"/>
    <n v="1197831"/>
    <x v="442"/>
    <x v="2"/>
    <x v="24"/>
    <s v="Boise"/>
    <x v="2"/>
    <n v="58"/>
    <n v="150"/>
    <x v="1149"/>
    <n v="4698"/>
    <n v="0.54"/>
    <x v="2"/>
    <x v="9"/>
    <x v="1"/>
    <n v="58"/>
    <n v="31.32"/>
    <n v="26.68"/>
    <x v="1"/>
  </r>
  <r>
    <x v="2"/>
    <n v="1197831"/>
    <x v="442"/>
    <x v="2"/>
    <x v="24"/>
    <s v="Boise"/>
    <x v="3"/>
    <n v="54"/>
    <n v="122"/>
    <x v="2198"/>
    <n v="4018.68"/>
    <n v="0.61"/>
    <x v="2"/>
    <x v="9"/>
    <x v="1"/>
    <n v="54"/>
    <n v="32.94"/>
    <n v="21.060000000000002"/>
    <x v="1"/>
  </r>
  <r>
    <x v="2"/>
    <n v="1197831"/>
    <x v="442"/>
    <x v="2"/>
    <x v="24"/>
    <s v="Boise"/>
    <x v="4"/>
    <n v="54"/>
    <n v="106"/>
    <x v="2199"/>
    <n v="2862"/>
    <n v="0.5"/>
    <x v="2"/>
    <x v="9"/>
    <x v="1"/>
    <n v="54"/>
    <n v="27"/>
    <n v="27"/>
    <x v="1"/>
  </r>
  <r>
    <x v="2"/>
    <n v="1197831"/>
    <x v="442"/>
    <x v="2"/>
    <x v="24"/>
    <s v="Boise"/>
    <x v="5"/>
    <n v="63"/>
    <n v="163"/>
    <x v="923"/>
    <n v="6880.2300000000005"/>
    <n v="0.67"/>
    <x v="2"/>
    <x v="9"/>
    <x v="1"/>
    <n v="63"/>
    <n v="42.21"/>
    <n v="20.789999999999996"/>
    <x v="1"/>
  </r>
  <r>
    <x v="0"/>
    <n v="1197831"/>
    <x v="471"/>
    <x v="2"/>
    <x v="24"/>
    <s v="Boise"/>
    <x v="0"/>
    <n v="54"/>
    <n v="233"/>
    <x v="1547"/>
    <n v="6794.2800000000007"/>
    <n v="0.54"/>
    <x v="2"/>
    <x v="10"/>
    <x v="1"/>
    <n v="54"/>
    <n v="29.160000000000004"/>
    <n v="24.839999999999996"/>
    <x v="1"/>
  </r>
  <r>
    <x v="0"/>
    <n v="1197831"/>
    <x v="471"/>
    <x v="2"/>
    <x v="24"/>
    <s v="Boise"/>
    <x v="1"/>
    <n v="51"/>
    <n v="209"/>
    <x v="2200"/>
    <n v="5755.8600000000006"/>
    <n v="0.54"/>
    <x v="2"/>
    <x v="10"/>
    <x v="1"/>
    <n v="51"/>
    <n v="27.540000000000003"/>
    <n v="23.459999999999997"/>
    <x v="1"/>
  </r>
  <r>
    <x v="0"/>
    <n v="1197831"/>
    <x v="471"/>
    <x v="2"/>
    <x v="24"/>
    <s v="Boise"/>
    <x v="2"/>
    <n v="56"/>
    <n v="176"/>
    <x v="1981"/>
    <n v="5125.12"/>
    <n v="0.52"/>
    <x v="2"/>
    <x v="10"/>
    <x v="1"/>
    <n v="56"/>
    <n v="29.12"/>
    <n v="26.88"/>
    <x v="1"/>
  </r>
  <r>
    <x v="0"/>
    <n v="1197831"/>
    <x v="471"/>
    <x v="2"/>
    <x v="24"/>
    <s v="Boise"/>
    <x v="3"/>
    <n v="59"/>
    <n v="142"/>
    <x v="2201"/>
    <n v="5445.7"/>
    <n v="0.65"/>
    <x v="2"/>
    <x v="10"/>
    <x v="1"/>
    <n v="59"/>
    <n v="38.35"/>
    <n v="20.650000000000002"/>
    <x v="1"/>
  </r>
  <r>
    <x v="0"/>
    <n v="1197831"/>
    <x v="471"/>
    <x v="2"/>
    <x v="24"/>
    <s v="Boise"/>
    <x v="4"/>
    <n v="50"/>
    <n v="133"/>
    <x v="1360"/>
    <n v="3258.5"/>
    <n v="0.49"/>
    <x v="2"/>
    <x v="10"/>
    <x v="1"/>
    <n v="50"/>
    <n v="24.5"/>
    <n v="25.5"/>
    <x v="1"/>
  </r>
  <r>
    <x v="0"/>
    <n v="1197831"/>
    <x v="471"/>
    <x v="2"/>
    <x v="24"/>
    <s v="Boise"/>
    <x v="5"/>
    <n v="60"/>
    <n v="196"/>
    <x v="2202"/>
    <n v="8114.4000000000005"/>
    <n v="0.69000000000000006"/>
    <x v="2"/>
    <x v="10"/>
    <x v="1"/>
    <n v="60"/>
    <n v="41.400000000000006"/>
    <n v="18.599999999999998"/>
    <x v="1"/>
  </r>
  <r>
    <x v="0"/>
    <n v="1128299"/>
    <x v="187"/>
    <x v="2"/>
    <x v="24"/>
    <s v="Boise"/>
    <x v="0"/>
    <n v="29"/>
    <n v="119"/>
    <x v="2203"/>
    <n v="1656.48"/>
    <n v="0.48"/>
    <x v="2"/>
    <x v="0"/>
    <x v="1"/>
    <n v="29"/>
    <n v="13.92"/>
    <n v="15.08"/>
    <x v="1"/>
  </r>
  <r>
    <x v="0"/>
    <n v="1128299"/>
    <x v="187"/>
    <x v="2"/>
    <x v="24"/>
    <s v="Boise"/>
    <x v="1"/>
    <n v="37"/>
    <n v="106"/>
    <x v="1710"/>
    <n v="2000.22"/>
    <n v="0.51"/>
    <x v="2"/>
    <x v="0"/>
    <x v="1"/>
    <n v="37"/>
    <n v="18.87"/>
    <n v="18.13"/>
    <x v="1"/>
  </r>
  <r>
    <x v="0"/>
    <n v="1128299"/>
    <x v="187"/>
    <x v="2"/>
    <x v="24"/>
    <s v="Boise"/>
    <x v="2"/>
    <n v="37"/>
    <n v="106"/>
    <x v="1710"/>
    <n v="1921.78"/>
    <n v="0.49"/>
    <x v="2"/>
    <x v="0"/>
    <x v="1"/>
    <n v="37"/>
    <n v="18.13"/>
    <n v="18.87"/>
    <x v="1"/>
  </r>
  <r>
    <x v="0"/>
    <n v="1128299"/>
    <x v="187"/>
    <x v="2"/>
    <x v="24"/>
    <s v="Boise"/>
    <x v="3"/>
    <n v="38"/>
    <n v="77"/>
    <x v="2204"/>
    <n v="1345.9599999999998"/>
    <n v="0.45999999999999996"/>
    <x v="2"/>
    <x v="0"/>
    <x v="1"/>
    <n v="38"/>
    <n v="17.479999999999997"/>
    <n v="20.520000000000003"/>
    <x v="1"/>
  </r>
  <r>
    <x v="0"/>
    <n v="1128299"/>
    <x v="187"/>
    <x v="2"/>
    <x v="24"/>
    <s v="Boise"/>
    <x v="4"/>
    <n v="42"/>
    <n v="63"/>
    <x v="1050"/>
    <n v="1190.6999999999998"/>
    <n v="0.44999999999999996"/>
    <x v="2"/>
    <x v="0"/>
    <x v="1"/>
    <n v="42"/>
    <n v="18.899999999999999"/>
    <n v="23.1"/>
    <x v="1"/>
  </r>
  <r>
    <x v="0"/>
    <n v="1128299"/>
    <x v="187"/>
    <x v="2"/>
    <x v="24"/>
    <s v="Boise"/>
    <x v="5"/>
    <n v="36"/>
    <n v="111"/>
    <x v="2205"/>
    <n v="1398.6"/>
    <n v="0.35"/>
    <x v="2"/>
    <x v="0"/>
    <x v="1"/>
    <n v="36"/>
    <n v="12.6"/>
    <n v="23.400000000000002"/>
    <x v="1"/>
  </r>
  <r>
    <x v="0"/>
    <n v="1128299"/>
    <x v="697"/>
    <x v="2"/>
    <x v="24"/>
    <s v="Boise"/>
    <x v="0"/>
    <n v="29"/>
    <n v="143"/>
    <x v="1904"/>
    <n v="2073.5"/>
    <n v="0.5"/>
    <x v="2"/>
    <x v="1"/>
    <x v="1"/>
    <n v="29"/>
    <n v="14.5"/>
    <n v="14.5"/>
    <x v="1"/>
  </r>
  <r>
    <x v="0"/>
    <n v="1128299"/>
    <x v="697"/>
    <x v="2"/>
    <x v="24"/>
    <s v="Boise"/>
    <x v="1"/>
    <n v="38"/>
    <n v="113"/>
    <x v="2206"/>
    <n v="2318.7600000000002"/>
    <n v="0.54"/>
    <x v="2"/>
    <x v="1"/>
    <x v="1"/>
    <n v="38"/>
    <n v="20.520000000000003"/>
    <n v="17.479999999999997"/>
    <x v="1"/>
  </r>
  <r>
    <x v="0"/>
    <n v="1128299"/>
    <x v="697"/>
    <x v="2"/>
    <x v="24"/>
    <s v="Boise"/>
    <x v="2"/>
    <n v="38"/>
    <n v="105"/>
    <x v="1579"/>
    <n v="1875.3"/>
    <n v="0.47"/>
    <x v="2"/>
    <x v="1"/>
    <x v="1"/>
    <n v="38"/>
    <n v="17.86"/>
    <n v="20.139999999999997"/>
    <x v="1"/>
  </r>
  <r>
    <x v="0"/>
    <n v="1128299"/>
    <x v="697"/>
    <x v="2"/>
    <x v="25"/>
    <s v="Phoenix"/>
    <x v="3"/>
    <n v="38"/>
    <n v="63"/>
    <x v="2207"/>
    <n v="1149.1199999999999"/>
    <n v="0.48"/>
    <x v="2"/>
    <x v="1"/>
    <x v="1"/>
    <n v="38"/>
    <n v="18.239999999999998"/>
    <n v="19.760000000000002"/>
    <x v="1"/>
  </r>
  <r>
    <x v="0"/>
    <n v="1128299"/>
    <x v="697"/>
    <x v="2"/>
    <x v="25"/>
    <s v="Phoenix"/>
    <x v="4"/>
    <n v="42"/>
    <n v="44"/>
    <x v="1041"/>
    <n v="813.12"/>
    <n v="0.44"/>
    <x v="2"/>
    <x v="1"/>
    <x v="1"/>
    <n v="42"/>
    <n v="18.48"/>
    <n v="23.520000000000003"/>
    <x v="1"/>
  </r>
  <r>
    <x v="0"/>
    <n v="1128299"/>
    <x v="697"/>
    <x v="2"/>
    <x v="25"/>
    <s v="Phoenix"/>
    <x v="5"/>
    <n v="38"/>
    <n v="88"/>
    <x v="1486"/>
    <n v="1203.8399999999999"/>
    <n v="0.36"/>
    <x v="2"/>
    <x v="1"/>
    <x v="1"/>
    <n v="38"/>
    <n v="13.68"/>
    <n v="24.319999999999997"/>
    <x v="1"/>
  </r>
  <r>
    <x v="0"/>
    <n v="1128299"/>
    <x v="227"/>
    <x v="2"/>
    <x v="25"/>
    <s v="Phoenix"/>
    <x v="0"/>
    <n v="37"/>
    <n v="145"/>
    <x v="1863"/>
    <n v="2521.5499999999997"/>
    <n v="0.47"/>
    <x v="2"/>
    <x v="2"/>
    <x v="1"/>
    <n v="37"/>
    <n v="17.389999999999997"/>
    <n v="19.610000000000003"/>
    <x v="1"/>
  </r>
  <r>
    <x v="0"/>
    <n v="1128299"/>
    <x v="227"/>
    <x v="2"/>
    <x v="25"/>
    <s v="Phoenix"/>
    <x v="1"/>
    <n v="48"/>
    <n v="95"/>
    <x v="2208"/>
    <n v="2508"/>
    <n v="0.55000000000000004"/>
    <x v="2"/>
    <x v="2"/>
    <x v="1"/>
    <n v="48"/>
    <n v="26.4"/>
    <n v="21.6"/>
    <x v="1"/>
  </r>
  <r>
    <x v="0"/>
    <n v="1128299"/>
    <x v="227"/>
    <x v="2"/>
    <x v="25"/>
    <s v="Phoenix"/>
    <x v="2"/>
    <n v="49"/>
    <n v="91"/>
    <x v="1595"/>
    <n v="2229.5"/>
    <n v="0.5"/>
    <x v="2"/>
    <x v="2"/>
    <x v="1"/>
    <n v="49"/>
    <n v="24.5"/>
    <n v="24.5"/>
    <x v="1"/>
  </r>
  <r>
    <x v="0"/>
    <n v="1128299"/>
    <x v="227"/>
    <x v="2"/>
    <x v="25"/>
    <s v="Phoenix"/>
    <x v="3"/>
    <n v="47"/>
    <n v="68"/>
    <x v="2209"/>
    <n v="1470.1599999999999"/>
    <n v="0.45999999999999996"/>
    <x v="2"/>
    <x v="2"/>
    <x v="1"/>
    <n v="47"/>
    <n v="21.619999999999997"/>
    <n v="25.380000000000003"/>
    <x v="1"/>
  </r>
  <r>
    <x v="0"/>
    <n v="1128299"/>
    <x v="227"/>
    <x v="2"/>
    <x v="25"/>
    <s v="Phoenix"/>
    <x v="4"/>
    <n v="54"/>
    <n v="31"/>
    <x v="2210"/>
    <n v="686.33999999999992"/>
    <n v="0.41"/>
    <x v="2"/>
    <x v="2"/>
    <x v="1"/>
    <n v="54"/>
    <n v="22.139999999999997"/>
    <n v="31.860000000000003"/>
    <x v="1"/>
  </r>
  <r>
    <x v="0"/>
    <n v="1128299"/>
    <x v="227"/>
    <x v="2"/>
    <x v="25"/>
    <s v="Phoenix"/>
    <x v="5"/>
    <n v="47"/>
    <n v="88"/>
    <x v="1771"/>
    <n v="1654.4"/>
    <n v="0.4"/>
    <x v="2"/>
    <x v="2"/>
    <x v="1"/>
    <n v="47"/>
    <n v="18.8"/>
    <n v="28.2"/>
    <x v="1"/>
  </r>
  <r>
    <x v="0"/>
    <n v="1128299"/>
    <x v="246"/>
    <x v="2"/>
    <x v="25"/>
    <s v="Phoenix"/>
    <x v="0"/>
    <n v="48"/>
    <n v="130"/>
    <x v="1204"/>
    <n v="2807.9999999999995"/>
    <n v="0.44999999999999996"/>
    <x v="2"/>
    <x v="3"/>
    <x v="1"/>
    <n v="48"/>
    <n v="21.599999999999998"/>
    <n v="26.400000000000002"/>
    <x v="1"/>
  </r>
  <r>
    <x v="0"/>
    <n v="1128299"/>
    <x v="246"/>
    <x v="2"/>
    <x v="25"/>
    <s v="Phoenix"/>
    <x v="1"/>
    <n v="53"/>
    <n v="90"/>
    <x v="1734"/>
    <n v="2385"/>
    <n v="0.5"/>
    <x v="2"/>
    <x v="3"/>
    <x v="1"/>
    <n v="53"/>
    <n v="26.5"/>
    <n v="26.5"/>
    <x v="1"/>
  </r>
  <r>
    <x v="0"/>
    <n v="1128299"/>
    <x v="246"/>
    <x v="2"/>
    <x v="25"/>
    <s v="Phoenix"/>
    <x v="2"/>
    <n v="50"/>
    <n v="102"/>
    <x v="2047"/>
    <n v="2550"/>
    <n v="0.5"/>
    <x v="2"/>
    <x v="3"/>
    <x v="1"/>
    <n v="50"/>
    <n v="25"/>
    <n v="25"/>
    <x v="1"/>
  </r>
  <r>
    <x v="0"/>
    <n v="1128299"/>
    <x v="246"/>
    <x v="2"/>
    <x v="25"/>
    <s v="Phoenix"/>
    <x v="3"/>
    <n v="46"/>
    <n v="75"/>
    <x v="1049"/>
    <n v="1725"/>
    <n v="0.5"/>
    <x v="2"/>
    <x v="3"/>
    <x v="1"/>
    <n v="46"/>
    <n v="23"/>
    <n v="23"/>
    <x v="1"/>
  </r>
  <r>
    <x v="0"/>
    <n v="1128299"/>
    <x v="246"/>
    <x v="2"/>
    <x v="25"/>
    <s v="Phoenix"/>
    <x v="4"/>
    <n v="50"/>
    <n v="39"/>
    <x v="1022"/>
    <n v="819"/>
    <n v="0.42"/>
    <x v="2"/>
    <x v="3"/>
    <x v="1"/>
    <n v="50"/>
    <n v="21"/>
    <n v="29"/>
    <x v="1"/>
  </r>
  <r>
    <x v="0"/>
    <n v="1128299"/>
    <x v="246"/>
    <x v="2"/>
    <x v="25"/>
    <s v="Phoenix"/>
    <x v="5"/>
    <n v="67"/>
    <n v="94"/>
    <x v="2211"/>
    <n v="2267.2799999999997"/>
    <n v="0.36"/>
    <x v="2"/>
    <x v="3"/>
    <x v="1"/>
    <n v="67"/>
    <n v="24.119999999999997"/>
    <n v="42.88"/>
    <x v="1"/>
  </r>
  <r>
    <x v="0"/>
    <n v="1128299"/>
    <x v="277"/>
    <x v="2"/>
    <x v="25"/>
    <s v="Phoenix"/>
    <x v="0"/>
    <n v="47"/>
    <n v="147"/>
    <x v="1094"/>
    <n v="3247.23"/>
    <n v="0.47"/>
    <x v="2"/>
    <x v="4"/>
    <x v="1"/>
    <n v="47"/>
    <n v="22.09"/>
    <n v="24.91"/>
    <x v="1"/>
  </r>
  <r>
    <x v="0"/>
    <n v="1128299"/>
    <x v="277"/>
    <x v="2"/>
    <x v="25"/>
    <s v="Phoenix"/>
    <x v="1"/>
    <n v="53"/>
    <n v="113"/>
    <x v="2212"/>
    <n v="3234.0600000000004"/>
    <n v="0.54"/>
    <x v="2"/>
    <x v="4"/>
    <x v="1"/>
    <n v="53"/>
    <n v="28.620000000000005"/>
    <n v="24.379999999999995"/>
    <x v="1"/>
  </r>
  <r>
    <x v="0"/>
    <n v="1128299"/>
    <x v="277"/>
    <x v="2"/>
    <x v="25"/>
    <s v="Phoenix"/>
    <x v="2"/>
    <n v="50"/>
    <n v="120"/>
    <x v="1194"/>
    <n v="2820"/>
    <n v="0.47"/>
    <x v="2"/>
    <x v="4"/>
    <x v="1"/>
    <n v="50"/>
    <n v="23.5"/>
    <n v="26.5"/>
    <x v="1"/>
  </r>
  <r>
    <x v="0"/>
    <n v="1128299"/>
    <x v="277"/>
    <x v="2"/>
    <x v="25"/>
    <s v="Phoenix"/>
    <x v="3"/>
    <n v="49"/>
    <n v="90"/>
    <x v="1692"/>
    <n v="2205"/>
    <n v="0.5"/>
    <x v="2"/>
    <x v="4"/>
    <x v="1"/>
    <n v="49"/>
    <n v="24.5"/>
    <n v="24.5"/>
    <x v="1"/>
  </r>
  <r>
    <x v="0"/>
    <n v="1128299"/>
    <x v="277"/>
    <x v="2"/>
    <x v="25"/>
    <s v="Phoenix"/>
    <x v="4"/>
    <n v="51"/>
    <n v="58"/>
    <x v="1431"/>
    <n v="1212.78"/>
    <n v="0.41"/>
    <x v="2"/>
    <x v="4"/>
    <x v="1"/>
    <n v="51"/>
    <n v="20.91"/>
    <n v="30.09"/>
    <x v="1"/>
  </r>
  <r>
    <x v="0"/>
    <n v="1128299"/>
    <x v="277"/>
    <x v="2"/>
    <x v="25"/>
    <s v="Phoenix"/>
    <x v="5"/>
    <n v="64"/>
    <n v="98"/>
    <x v="1154"/>
    <n v="2257.92"/>
    <n v="0.36"/>
    <x v="2"/>
    <x v="4"/>
    <x v="1"/>
    <n v="64"/>
    <n v="23.04"/>
    <n v="40.96"/>
    <x v="1"/>
  </r>
  <r>
    <x v="0"/>
    <n v="1128299"/>
    <x v="307"/>
    <x v="2"/>
    <x v="25"/>
    <s v="Phoenix"/>
    <x v="0"/>
    <n v="48"/>
    <n v="156"/>
    <x v="1501"/>
    <n v="3669.12"/>
    <n v="0.49"/>
    <x v="2"/>
    <x v="11"/>
    <x v="1"/>
    <n v="48"/>
    <n v="23.52"/>
    <n v="24.48"/>
    <x v="1"/>
  </r>
  <r>
    <x v="0"/>
    <n v="1128299"/>
    <x v="307"/>
    <x v="2"/>
    <x v="25"/>
    <s v="Phoenix"/>
    <x v="1"/>
    <n v="51"/>
    <n v="138"/>
    <x v="2213"/>
    <n v="3659.76"/>
    <n v="0.52"/>
    <x v="2"/>
    <x v="11"/>
    <x v="1"/>
    <n v="51"/>
    <n v="26.520000000000003"/>
    <n v="24.479999999999997"/>
    <x v="1"/>
  </r>
  <r>
    <x v="0"/>
    <n v="1128299"/>
    <x v="307"/>
    <x v="2"/>
    <x v="25"/>
    <s v="Phoenix"/>
    <x v="2"/>
    <n v="51"/>
    <n v="138"/>
    <x v="2213"/>
    <n v="3167.1"/>
    <n v="0.44999999999999996"/>
    <x v="2"/>
    <x v="11"/>
    <x v="1"/>
    <n v="51"/>
    <n v="22.95"/>
    <n v="28.05"/>
    <x v="1"/>
  </r>
  <r>
    <x v="0"/>
    <n v="1128299"/>
    <x v="307"/>
    <x v="2"/>
    <x v="25"/>
    <s v="Phoenix"/>
    <x v="3"/>
    <n v="46"/>
    <n v="95"/>
    <x v="1819"/>
    <n v="2185"/>
    <n v="0.5"/>
    <x v="2"/>
    <x v="11"/>
    <x v="1"/>
    <n v="46"/>
    <n v="23"/>
    <n v="23"/>
    <x v="1"/>
  </r>
  <r>
    <x v="0"/>
    <n v="1128299"/>
    <x v="307"/>
    <x v="2"/>
    <x v="25"/>
    <s v="Phoenix"/>
    <x v="4"/>
    <n v="51"/>
    <n v="68"/>
    <x v="2025"/>
    <n v="1456.56"/>
    <n v="0.42"/>
    <x v="2"/>
    <x v="11"/>
    <x v="1"/>
    <n v="51"/>
    <n v="21.419999999999998"/>
    <n v="29.580000000000002"/>
    <x v="1"/>
  </r>
  <r>
    <x v="0"/>
    <n v="1128299"/>
    <x v="307"/>
    <x v="2"/>
    <x v="25"/>
    <s v="Phoenix"/>
    <x v="5"/>
    <n v="69"/>
    <n v="131"/>
    <x v="2214"/>
    <n v="3525.21"/>
    <n v="0.39"/>
    <x v="2"/>
    <x v="11"/>
    <x v="1"/>
    <n v="69"/>
    <n v="26.91"/>
    <n v="42.089999999999996"/>
    <x v="1"/>
  </r>
  <r>
    <x v="0"/>
    <n v="1128299"/>
    <x v="336"/>
    <x v="2"/>
    <x v="25"/>
    <s v="Phoenix"/>
    <x v="0"/>
    <n v="49"/>
    <n v="196"/>
    <x v="870"/>
    <n v="4705.96"/>
    <n v="0.49"/>
    <x v="2"/>
    <x v="5"/>
    <x v="1"/>
    <n v="49"/>
    <n v="24.01"/>
    <n v="24.99"/>
    <x v="1"/>
  </r>
  <r>
    <x v="0"/>
    <n v="1128299"/>
    <x v="336"/>
    <x v="2"/>
    <x v="25"/>
    <s v="Phoenix"/>
    <x v="1"/>
    <n v="50"/>
    <n v="142"/>
    <x v="2121"/>
    <n v="3621"/>
    <n v="0.51"/>
    <x v="2"/>
    <x v="5"/>
    <x v="1"/>
    <n v="50"/>
    <n v="25.5"/>
    <n v="24.5"/>
    <x v="1"/>
  </r>
  <r>
    <x v="0"/>
    <n v="1128299"/>
    <x v="336"/>
    <x v="2"/>
    <x v="25"/>
    <s v="Phoenix"/>
    <x v="2"/>
    <n v="51"/>
    <n v="133"/>
    <x v="1869"/>
    <n v="3188.0099999999998"/>
    <n v="0.47"/>
    <x v="2"/>
    <x v="5"/>
    <x v="1"/>
    <n v="51"/>
    <n v="23.97"/>
    <n v="27.03"/>
    <x v="1"/>
  </r>
  <r>
    <x v="0"/>
    <n v="1128299"/>
    <x v="336"/>
    <x v="2"/>
    <x v="25"/>
    <s v="Phoenix"/>
    <x v="3"/>
    <n v="48"/>
    <n v="101"/>
    <x v="2215"/>
    <n v="2181.6"/>
    <n v="0.44999999999999996"/>
    <x v="2"/>
    <x v="5"/>
    <x v="1"/>
    <n v="48"/>
    <n v="21.599999999999998"/>
    <n v="26.400000000000002"/>
    <x v="1"/>
  </r>
  <r>
    <x v="0"/>
    <n v="1128299"/>
    <x v="336"/>
    <x v="2"/>
    <x v="25"/>
    <s v="Phoenix"/>
    <x v="4"/>
    <n v="52"/>
    <n v="128"/>
    <x v="2216"/>
    <n v="2862.08"/>
    <n v="0.43"/>
    <x v="2"/>
    <x v="5"/>
    <x v="1"/>
    <n v="52"/>
    <n v="22.36"/>
    <n v="29.64"/>
    <x v="1"/>
  </r>
  <r>
    <x v="0"/>
    <n v="1128299"/>
    <x v="336"/>
    <x v="2"/>
    <x v="25"/>
    <s v="Phoenix"/>
    <x v="5"/>
    <n v="67"/>
    <n v="123"/>
    <x v="2217"/>
    <n v="3131.58"/>
    <n v="0.38"/>
    <x v="2"/>
    <x v="5"/>
    <x v="1"/>
    <n v="67"/>
    <n v="25.46"/>
    <n v="41.54"/>
    <x v="1"/>
  </r>
  <r>
    <x v="0"/>
    <n v="1128299"/>
    <x v="368"/>
    <x v="2"/>
    <x v="25"/>
    <s v="Phoenix"/>
    <x v="0"/>
    <n v="50"/>
    <n v="163"/>
    <x v="1921"/>
    <n v="4075"/>
    <n v="0.5"/>
    <x v="2"/>
    <x v="6"/>
    <x v="1"/>
    <n v="50"/>
    <n v="25"/>
    <n v="25"/>
    <x v="1"/>
  </r>
  <r>
    <x v="0"/>
    <n v="1128299"/>
    <x v="368"/>
    <x v="2"/>
    <x v="25"/>
    <s v="Phoenix"/>
    <x v="1"/>
    <n v="57"/>
    <n v="161"/>
    <x v="2218"/>
    <n v="4588.5"/>
    <n v="0.5"/>
    <x v="2"/>
    <x v="6"/>
    <x v="1"/>
    <n v="57"/>
    <n v="28.5"/>
    <n v="28.5"/>
    <x v="1"/>
  </r>
  <r>
    <x v="0"/>
    <n v="1128299"/>
    <x v="368"/>
    <x v="2"/>
    <x v="25"/>
    <s v="Phoenix"/>
    <x v="2"/>
    <n v="54"/>
    <n v="113"/>
    <x v="2219"/>
    <n v="2989.98"/>
    <n v="0.49"/>
    <x v="2"/>
    <x v="6"/>
    <x v="1"/>
    <n v="54"/>
    <n v="26.46"/>
    <n v="27.54"/>
    <x v="1"/>
  </r>
  <r>
    <x v="0"/>
    <n v="1128299"/>
    <x v="368"/>
    <x v="2"/>
    <x v="25"/>
    <s v="Phoenix"/>
    <x v="3"/>
    <n v="52"/>
    <n v="112"/>
    <x v="810"/>
    <n v="2853.7599999999998"/>
    <n v="0.49"/>
    <x v="2"/>
    <x v="6"/>
    <x v="1"/>
    <n v="52"/>
    <n v="25.479999999999997"/>
    <n v="26.520000000000003"/>
    <x v="1"/>
  </r>
  <r>
    <x v="0"/>
    <n v="1128299"/>
    <x v="368"/>
    <x v="2"/>
    <x v="25"/>
    <s v="Phoenix"/>
    <x v="4"/>
    <n v="59"/>
    <n v="116"/>
    <x v="2220"/>
    <n v="2806.04"/>
    <n v="0.41"/>
    <x v="2"/>
    <x v="6"/>
    <x v="1"/>
    <n v="59"/>
    <n v="24.19"/>
    <n v="34.81"/>
    <x v="1"/>
  </r>
  <r>
    <x v="0"/>
    <n v="1128299"/>
    <x v="368"/>
    <x v="2"/>
    <x v="25"/>
    <s v="Phoenix"/>
    <x v="5"/>
    <n v="65"/>
    <n v="94"/>
    <x v="1875"/>
    <n v="2444"/>
    <n v="0.4"/>
    <x v="2"/>
    <x v="6"/>
    <x v="1"/>
    <n v="65"/>
    <n v="26"/>
    <n v="39"/>
    <x v="1"/>
  </r>
  <r>
    <x v="0"/>
    <n v="1128299"/>
    <x v="400"/>
    <x v="2"/>
    <x v="25"/>
    <s v="Phoenix"/>
    <x v="0"/>
    <n v="41"/>
    <n v="167"/>
    <x v="2221"/>
    <n v="3355.0299999999997"/>
    <n v="0.49"/>
    <x v="2"/>
    <x v="7"/>
    <x v="1"/>
    <n v="41"/>
    <n v="20.09"/>
    <n v="20.91"/>
    <x v="1"/>
  </r>
  <r>
    <x v="0"/>
    <n v="1128299"/>
    <x v="400"/>
    <x v="2"/>
    <x v="25"/>
    <s v="Phoenix"/>
    <x v="1"/>
    <n v="45"/>
    <n v="161"/>
    <x v="1105"/>
    <n v="3839.8500000000004"/>
    <n v="0.53"/>
    <x v="2"/>
    <x v="7"/>
    <x v="1"/>
    <n v="45"/>
    <n v="23.85"/>
    <n v="21.15"/>
    <x v="1"/>
  </r>
  <r>
    <x v="0"/>
    <n v="1128299"/>
    <x v="400"/>
    <x v="2"/>
    <x v="25"/>
    <s v="Phoenix"/>
    <x v="2"/>
    <n v="43"/>
    <n v="128"/>
    <x v="1188"/>
    <n v="2476.7999999999997"/>
    <n v="0.44999999999999996"/>
    <x v="2"/>
    <x v="7"/>
    <x v="1"/>
    <n v="43"/>
    <n v="19.349999999999998"/>
    <n v="23.650000000000002"/>
    <x v="1"/>
  </r>
  <r>
    <x v="0"/>
    <n v="1128299"/>
    <x v="400"/>
    <x v="2"/>
    <x v="25"/>
    <s v="Phoenix"/>
    <x v="3"/>
    <n v="41"/>
    <n v="113"/>
    <x v="1767"/>
    <n v="2177.5099999999998"/>
    <n v="0.47"/>
    <x v="2"/>
    <x v="7"/>
    <x v="1"/>
    <n v="41"/>
    <n v="19.27"/>
    <n v="21.73"/>
    <x v="1"/>
  </r>
  <r>
    <x v="0"/>
    <n v="1128299"/>
    <x v="400"/>
    <x v="2"/>
    <x v="25"/>
    <s v="Phoenix"/>
    <x v="4"/>
    <n v="54"/>
    <n v="105"/>
    <x v="1230"/>
    <n v="2494.8000000000002"/>
    <n v="0.44"/>
    <x v="2"/>
    <x v="7"/>
    <x v="1"/>
    <n v="54"/>
    <n v="23.76"/>
    <n v="30.24"/>
    <x v="1"/>
  </r>
  <r>
    <x v="0"/>
    <n v="1128299"/>
    <x v="400"/>
    <x v="2"/>
    <x v="25"/>
    <s v="Phoenix"/>
    <x v="5"/>
    <n v="56"/>
    <n v="119"/>
    <x v="807"/>
    <n v="2465.6799999999998"/>
    <n v="0.37"/>
    <x v="2"/>
    <x v="7"/>
    <x v="1"/>
    <n v="56"/>
    <n v="20.72"/>
    <n v="35.279999999999994"/>
    <x v="1"/>
  </r>
  <r>
    <x v="0"/>
    <n v="1128299"/>
    <x v="429"/>
    <x v="2"/>
    <x v="25"/>
    <s v="Phoenix"/>
    <x v="0"/>
    <n v="41"/>
    <n v="135"/>
    <x v="1820"/>
    <n v="2656.7999999999997"/>
    <n v="0.48"/>
    <x v="2"/>
    <x v="8"/>
    <x v="1"/>
    <n v="41"/>
    <n v="19.68"/>
    <n v="21.32"/>
    <x v="1"/>
  </r>
  <r>
    <x v="0"/>
    <n v="1128299"/>
    <x v="429"/>
    <x v="2"/>
    <x v="25"/>
    <s v="Phoenix"/>
    <x v="1"/>
    <n v="47"/>
    <n v="145"/>
    <x v="1906"/>
    <n v="3611.9500000000003"/>
    <n v="0.53"/>
    <x v="2"/>
    <x v="8"/>
    <x v="1"/>
    <n v="47"/>
    <n v="24.91"/>
    <n v="22.09"/>
    <x v="1"/>
  </r>
  <r>
    <x v="0"/>
    <n v="1128299"/>
    <x v="429"/>
    <x v="2"/>
    <x v="25"/>
    <s v="Phoenix"/>
    <x v="2"/>
    <n v="44"/>
    <n v="91"/>
    <x v="1476"/>
    <n v="1921.9199999999998"/>
    <n v="0.48"/>
    <x v="2"/>
    <x v="8"/>
    <x v="1"/>
    <n v="44"/>
    <n v="21.119999999999997"/>
    <n v="22.88"/>
    <x v="1"/>
  </r>
  <r>
    <x v="0"/>
    <n v="1128299"/>
    <x v="429"/>
    <x v="2"/>
    <x v="25"/>
    <s v="Phoenix"/>
    <x v="3"/>
    <n v="43"/>
    <n v="90"/>
    <x v="2222"/>
    <n v="1896.3"/>
    <n v="0.49"/>
    <x v="2"/>
    <x v="8"/>
    <x v="1"/>
    <n v="43"/>
    <n v="21.07"/>
    <n v="21.93"/>
    <x v="1"/>
  </r>
  <r>
    <x v="0"/>
    <n v="1128299"/>
    <x v="429"/>
    <x v="2"/>
    <x v="25"/>
    <s v="Phoenix"/>
    <x v="4"/>
    <n v="53"/>
    <n v="69"/>
    <x v="2223"/>
    <n v="1462.8000000000002"/>
    <n v="0.4"/>
    <x v="2"/>
    <x v="8"/>
    <x v="1"/>
    <n v="53"/>
    <n v="21.200000000000003"/>
    <n v="31.799999999999997"/>
    <x v="1"/>
  </r>
  <r>
    <x v="0"/>
    <n v="1128299"/>
    <x v="429"/>
    <x v="2"/>
    <x v="25"/>
    <s v="Phoenix"/>
    <x v="5"/>
    <n v="56"/>
    <n v="85"/>
    <x v="1686"/>
    <n v="1808.8"/>
    <n v="0.38"/>
    <x v="2"/>
    <x v="8"/>
    <x v="1"/>
    <n v="56"/>
    <n v="21.28"/>
    <n v="34.72"/>
    <x v="1"/>
  </r>
  <r>
    <x v="0"/>
    <n v="1128299"/>
    <x v="460"/>
    <x v="2"/>
    <x v="25"/>
    <s v="Phoenix"/>
    <x v="0"/>
    <n v="42"/>
    <n v="135"/>
    <x v="1230"/>
    <n v="2664.8999999999996"/>
    <n v="0.47"/>
    <x v="2"/>
    <x v="9"/>
    <x v="1"/>
    <n v="42"/>
    <n v="19.739999999999998"/>
    <n v="22.26"/>
    <x v="1"/>
  </r>
  <r>
    <x v="0"/>
    <n v="1128299"/>
    <x v="460"/>
    <x v="2"/>
    <x v="25"/>
    <s v="Phoenix"/>
    <x v="1"/>
    <n v="46"/>
    <n v="147"/>
    <x v="2224"/>
    <n v="3516.2400000000002"/>
    <n v="0.52"/>
    <x v="2"/>
    <x v="9"/>
    <x v="1"/>
    <n v="46"/>
    <n v="23.92"/>
    <n v="22.08"/>
    <x v="1"/>
  </r>
  <r>
    <x v="0"/>
    <n v="1128299"/>
    <x v="460"/>
    <x v="2"/>
    <x v="25"/>
    <s v="Phoenix"/>
    <x v="2"/>
    <n v="44"/>
    <n v="105"/>
    <x v="1506"/>
    <n v="2125.1999999999998"/>
    <n v="0.45999999999999996"/>
    <x v="2"/>
    <x v="9"/>
    <x v="1"/>
    <n v="44"/>
    <n v="20.239999999999998"/>
    <n v="23.76"/>
    <x v="1"/>
  </r>
  <r>
    <x v="0"/>
    <n v="1128299"/>
    <x v="460"/>
    <x v="2"/>
    <x v="25"/>
    <s v="Phoenix"/>
    <x v="3"/>
    <n v="42"/>
    <n v="98"/>
    <x v="1728"/>
    <n v="1934.52"/>
    <n v="0.47"/>
    <x v="2"/>
    <x v="9"/>
    <x v="1"/>
    <n v="42"/>
    <n v="19.739999999999998"/>
    <n v="22.26"/>
    <x v="1"/>
  </r>
  <r>
    <x v="0"/>
    <n v="1128299"/>
    <x v="460"/>
    <x v="2"/>
    <x v="25"/>
    <s v="Phoenix"/>
    <x v="4"/>
    <n v="53"/>
    <n v="87"/>
    <x v="1976"/>
    <n v="1890.51"/>
    <n v="0.41"/>
    <x v="2"/>
    <x v="9"/>
    <x v="1"/>
    <n v="53"/>
    <n v="21.73"/>
    <n v="31.269999999999996"/>
    <x v="1"/>
  </r>
  <r>
    <x v="0"/>
    <n v="1128299"/>
    <x v="460"/>
    <x v="2"/>
    <x v="25"/>
    <s v="Phoenix"/>
    <x v="5"/>
    <n v="55"/>
    <n v="111"/>
    <x v="1250"/>
    <n v="2258.85"/>
    <n v="0.37"/>
    <x v="2"/>
    <x v="9"/>
    <x v="1"/>
    <n v="55"/>
    <n v="20.349999999999998"/>
    <n v="34.65"/>
    <x v="1"/>
  </r>
  <r>
    <x v="0"/>
    <n v="1128299"/>
    <x v="489"/>
    <x v="2"/>
    <x v="25"/>
    <s v="Phoenix"/>
    <x v="0"/>
    <n v="44"/>
    <n v="181"/>
    <x v="2225"/>
    <n v="3663.4399999999996"/>
    <n v="0.45999999999999996"/>
    <x v="2"/>
    <x v="10"/>
    <x v="1"/>
    <n v="44"/>
    <n v="20.239999999999998"/>
    <n v="23.76"/>
    <x v="1"/>
  </r>
  <r>
    <x v="0"/>
    <n v="1128299"/>
    <x v="489"/>
    <x v="2"/>
    <x v="25"/>
    <s v="Phoenix"/>
    <x v="1"/>
    <n v="49"/>
    <n v="175"/>
    <x v="948"/>
    <n v="4630.5"/>
    <n v="0.54"/>
    <x v="2"/>
    <x v="10"/>
    <x v="1"/>
    <n v="49"/>
    <n v="26.46"/>
    <n v="22.54"/>
    <x v="1"/>
  </r>
  <r>
    <x v="4"/>
    <n v="1128299"/>
    <x v="489"/>
    <x v="2"/>
    <x v="25"/>
    <s v="Phoenix"/>
    <x v="2"/>
    <n v="43"/>
    <n v="123"/>
    <x v="2226"/>
    <n v="2538.7199999999998"/>
    <n v="0.48"/>
    <x v="2"/>
    <x v="10"/>
    <x v="1"/>
    <n v="43"/>
    <n v="20.639999999999997"/>
    <n v="22.360000000000003"/>
    <x v="1"/>
  </r>
  <r>
    <x v="4"/>
    <n v="1128299"/>
    <x v="489"/>
    <x v="2"/>
    <x v="25"/>
    <s v="Phoenix"/>
    <x v="3"/>
    <n v="44"/>
    <n v="115"/>
    <x v="2227"/>
    <n v="2277"/>
    <n v="0.44999999999999996"/>
    <x v="2"/>
    <x v="10"/>
    <x v="1"/>
    <n v="44"/>
    <n v="19.8"/>
    <n v="24.2"/>
    <x v="1"/>
  </r>
  <r>
    <x v="4"/>
    <n v="1128299"/>
    <x v="489"/>
    <x v="2"/>
    <x v="25"/>
    <s v="Phoenix"/>
    <x v="4"/>
    <n v="52"/>
    <n v="88"/>
    <x v="2138"/>
    <n v="1967.68"/>
    <n v="0.43"/>
    <x v="2"/>
    <x v="10"/>
    <x v="1"/>
    <n v="52"/>
    <n v="22.36"/>
    <n v="29.639999999999997"/>
    <x v="1"/>
  </r>
  <r>
    <x v="4"/>
    <n v="1128299"/>
    <x v="489"/>
    <x v="2"/>
    <x v="25"/>
    <s v="Phoenix"/>
    <x v="5"/>
    <n v="58"/>
    <n v="135"/>
    <x v="1937"/>
    <n v="2897.1"/>
    <n v="0.37"/>
    <x v="2"/>
    <x v="10"/>
    <x v="1"/>
    <n v="58"/>
    <n v="21.46"/>
    <n v="36.54"/>
    <x v="1"/>
  </r>
  <r>
    <x v="4"/>
    <n v="1128299"/>
    <x v="190"/>
    <x v="2"/>
    <x v="25"/>
    <s v="Phoenix"/>
    <x v="0"/>
    <n v="33"/>
    <n v="133"/>
    <x v="2166"/>
    <n v="2150.61"/>
    <n v="0.49"/>
    <x v="2"/>
    <x v="0"/>
    <x v="1"/>
    <n v="33"/>
    <n v="16.170000000000002"/>
    <n v="16.829999999999998"/>
    <x v="1"/>
  </r>
  <r>
    <x v="4"/>
    <n v="1128299"/>
    <x v="190"/>
    <x v="2"/>
    <x v="25"/>
    <s v="Phoenix"/>
    <x v="1"/>
    <n v="42"/>
    <n v="138"/>
    <x v="1865"/>
    <n v="3071.88"/>
    <n v="0.53"/>
    <x v="2"/>
    <x v="0"/>
    <x v="1"/>
    <n v="42"/>
    <n v="22.26"/>
    <n v="19.739999999999998"/>
    <x v="1"/>
  </r>
  <r>
    <x v="4"/>
    <n v="1128299"/>
    <x v="190"/>
    <x v="2"/>
    <x v="25"/>
    <s v="Phoenix"/>
    <x v="2"/>
    <n v="42"/>
    <n v="138"/>
    <x v="1865"/>
    <n v="2666.16"/>
    <n v="0.45999999999999996"/>
    <x v="2"/>
    <x v="0"/>
    <x v="1"/>
    <n v="42"/>
    <n v="19.32"/>
    <n v="22.68"/>
    <x v="1"/>
  </r>
  <r>
    <x v="4"/>
    <n v="1128299"/>
    <x v="190"/>
    <x v="2"/>
    <x v="25"/>
    <s v="Phoenix"/>
    <x v="3"/>
    <n v="43"/>
    <n v="85"/>
    <x v="2228"/>
    <n v="1790.95"/>
    <n v="0.49"/>
    <x v="2"/>
    <x v="0"/>
    <x v="1"/>
    <n v="43"/>
    <n v="21.07"/>
    <n v="21.93"/>
    <x v="1"/>
  </r>
  <r>
    <x v="4"/>
    <n v="1128299"/>
    <x v="190"/>
    <x v="2"/>
    <x v="25"/>
    <s v="Phoenix"/>
    <x v="4"/>
    <n v="45"/>
    <n v="80"/>
    <x v="1104"/>
    <n v="1476"/>
    <n v="0.41"/>
    <x v="2"/>
    <x v="0"/>
    <x v="1"/>
    <n v="45"/>
    <n v="18.45"/>
    <n v="26.55"/>
    <x v="1"/>
  </r>
  <r>
    <x v="4"/>
    <n v="1128299"/>
    <x v="190"/>
    <x v="2"/>
    <x v="25"/>
    <s v="Phoenix"/>
    <x v="5"/>
    <n v="42"/>
    <n v="128"/>
    <x v="1251"/>
    <n v="1935.36"/>
    <n v="0.36"/>
    <x v="2"/>
    <x v="0"/>
    <x v="1"/>
    <n v="42"/>
    <n v="15.12"/>
    <n v="26.880000000000003"/>
    <x v="1"/>
  </r>
  <r>
    <x v="4"/>
    <n v="1128299"/>
    <x v="700"/>
    <x v="2"/>
    <x v="25"/>
    <s v="Phoenix"/>
    <x v="0"/>
    <n v="33"/>
    <n v="147"/>
    <x v="1058"/>
    <n v="2376.9899999999998"/>
    <n v="0.49"/>
    <x v="2"/>
    <x v="1"/>
    <x v="1"/>
    <n v="33"/>
    <n v="16.169999999999998"/>
    <n v="16.830000000000002"/>
    <x v="1"/>
  </r>
  <r>
    <x v="4"/>
    <n v="1128299"/>
    <x v="700"/>
    <x v="2"/>
    <x v="25"/>
    <s v="Phoenix"/>
    <x v="1"/>
    <n v="44"/>
    <n v="106"/>
    <x v="1432"/>
    <n v="2565.2000000000003"/>
    <n v="0.55000000000000004"/>
    <x v="2"/>
    <x v="1"/>
    <x v="1"/>
    <n v="44"/>
    <n v="24.200000000000003"/>
    <n v="19.799999999999997"/>
    <x v="1"/>
  </r>
  <r>
    <x v="4"/>
    <n v="1128299"/>
    <x v="700"/>
    <x v="2"/>
    <x v="25"/>
    <s v="Phoenix"/>
    <x v="2"/>
    <n v="41"/>
    <n v="111"/>
    <x v="1103"/>
    <n v="2093.46"/>
    <n v="0.45999999999999996"/>
    <x v="2"/>
    <x v="1"/>
    <x v="1"/>
    <n v="41"/>
    <n v="18.86"/>
    <n v="22.14"/>
    <x v="1"/>
  </r>
  <r>
    <x v="4"/>
    <n v="1128299"/>
    <x v="700"/>
    <x v="2"/>
    <x v="26"/>
    <s v="Albuquerque"/>
    <x v="3"/>
    <n v="43"/>
    <n v="74"/>
    <x v="2229"/>
    <n v="1559.18"/>
    <n v="0.49"/>
    <x v="2"/>
    <x v="1"/>
    <x v="1"/>
    <n v="43"/>
    <n v="21.07"/>
    <n v="21.93"/>
    <x v="1"/>
  </r>
  <r>
    <x v="4"/>
    <n v="1128299"/>
    <x v="700"/>
    <x v="2"/>
    <x v="26"/>
    <s v="Albuquerque"/>
    <x v="4"/>
    <n v="45"/>
    <n v="54"/>
    <x v="1972"/>
    <n v="1069.2"/>
    <n v="0.44"/>
    <x v="2"/>
    <x v="1"/>
    <x v="1"/>
    <n v="45"/>
    <n v="19.8"/>
    <n v="25.2"/>
    <x v="1"/>
  </r>
  <r>
    <x v="4"/>
    <n v="1128299"/>
    <x v="700"/>
    <x v="2"/>
    <x v="26"/>
    <s v="Albuquerque"/>
    <x v="5"/>
    <n v="41"/>
    <n v="104"/>
    <x v="2230"/>
    <n v="1620.32"/>
    <n v="0.38"/>
    <x v="2"/>
    <x v="1"/>
    <x v="1"/>
    <n v="41"/>
    <n v="15.58"/>
    <n v="25.42"/>
    <x v="1"/>
  </r>
  <r>
    <x v="4"/>
    <n v="1128299"/>
    <x v="712"/>
    <x v="2"/>
    <x v="26"/>
    <s v="Albuquerque"/>
    <x v="0"/>
    <n v="44"/>
    <n v="165"/>
    <x v="1489"/>
    <n v="3630"/>
    <n v="0.5"/>
    <x v="2"/>
    <x v="2"/>
    <x v="1"/>
    <n v="44"/>
    <n v="22"/>
    <n v="22"/>
    <x v="1"/>
  </r>
  <r>
    <x v="4"/>
    <n v="1128299"/>
    <x v="712"/>
    <x v="2"/>
    <x v="26"/>
    <s v="Albuquerque"/>
    <x v="1"/>
    <n v="51"/>
    <n v="112"/>
    <x v="2231"/>
    <n v="3027.36"/>
    <n v="0.53"/>
    <x v="2"/>
    <x v="2"/>
    <x v="1"/>
    <n v="51"/>
    <n v="27.03"/>
    <n v="23.97"/>
    <x v="1"/>
  </r>
  <r>
    <x v="4"/>
    <n v="1128299"/>
    <x v="712"/>
    <x v="2"/>
    <x v="26"/>
    <s v="Albuquerque"/>
    <x v="2"/>
    <n v="52"/>
    <n v="112"/>
    <x v="810"/>
    <n v="2853.7599999999998"/>
    <n v="0.49"/>
    <x v="2"/>
    <x v="2"/>
    <x v="1"/>
    <n v="52"/>
    <n v="25.479999999999997"/>
    <n v="26.520000000000003"/>
    <x v="1"/>
  </r>
  <r>
    <x v="4"/>
    <n v="1128299"/>
    <x v="712"/>
    <x v="2"/>
    <x v="26"/>
    <s v="Albuquerque"/>
    <x v="3"/>
    <n v="50"/>
    <n v="83"/>
    <x v="1810"/>
    <n v="1908.9999999999998"/>
    <n v="0.45999999999999996"/>
    <x v="2"/>
    <x v="2"/>
    <x v="1"/>
    <n v="50"/>
    <n v="22.999999999999996"/>
    <n v="27"/>
    <x v="1"/>
  </r>
  <r>
    <x v="4"/>
    <n v="1128299"/>
    <x v="712"/>
    <x v="2"/>
    <x v="26"/>
    <s v="Albuquerque"/>
    <x v="4"/>
    <n v="55"/>
    <n v="53"/>
    <x v="2232"/>
    <n v="1253.45"/>
    <n v="0.43"/>
    <x v="2"/>
    <x v="2"/>
    <x v="1"/>
    <n v="55"/>
    <n v="23.650000000000002"/>
    <n v="31.349999999999998"/>
    <x v="1"/>
  </r>
  <r>
    <x v="4"/>
    <n v="1128299"/>
    <x v="712"/>
    <x v="2"/>
    <x v="26"/>
    <s v="Albuquerque"/>
    <x v="5"/>
    <n v="50"/>
    <n v="98"/>
    <x v="1071"/>
    <n v="1862"/>
    <n v="0.38"/>
    <x v="2"/>
    <x v="2"/>
    <x v="1"/>
    <n v="50"/>
    <n v="19"/>
    <n v="31"/>
    <x v="1"/>
  </r>
  <r>
    <x v="4"/>
    <n v="1128299"/>
    <x v="249"/>
    <x v="2"/>
    <x v="26"/>
    <s v="Albuquerque"/>
    <x v="0"/>
    <n v="51"/>
    <n v="154"/>
    <x v="2233"/>
    <n v="3534.2999999999997"/>
    <n v="0.44999999999999996"/>
    <x v="2"/>
    <x v="3"/>
    <x v="1"/>
    <n v="51"/>
    <n v="22.95"/>
    <n v="28.050000000000004"/>
    <x v="1"/>
  </r>
  <r>
    <x v="4"/>
    <n v="1128299"/>
    <x v="249"/>
    <x v="2"/>
    <x v="26"/>
    <s v="Albuquerque"/>
    <x v="1"/>
    <n v="59"/>
    <n v="98"/>
    <x v="1260"/>
    <n v="2891"/>
    <n v="0.5"/>
    <x v="2"/>
    <x v="3"/>
    <x v="1"/>
    <n v="59"/>
    <n v="29.5"/>
    <n v="29.5"/>
    <x v="1"/>
  </r>
  <r>
    <x v="4"/>
    <n v="1128299"/>
    <x v="249"/>
    <x v="2"/>
    <x v="26"/>
    <s v="Albuquerque"/>
    <x v="2"/>
    <n v="55"/>
    <n v="116"/>
    <x v="2191"/>
    <n v="3190"/>
    <n v="0.5"/>
    <x v="2"/>
    <x v="3"/>
    <x v="1"/>
    <n v="55"/>
    <n v="27.5"/>
    <n v="27.5"/>
    <x v="1"/>
  </r>
  <r>
    <x v="4"/>
    <n v="1128299"/>
    <x v="249"/>
    <x v="2"/>
    <x v="26"/>
    <s v="Albuquerque"/>
    <x v="3"/>
    <n v="54"/>
    <n v="87"/>
    <x v="2234"/>
    <n v="2161.08"/>
    <n v="0.45999999999999996"/>
    <x v="2"/>
    <x v="3"/>
    <x v="1"/>
    <n v="54"/>
    <n v="24.84"/>
    <n v="29.16"/>
    <x v="1"/>
  </r>
  <r>
    <x v="4"/>
    <n v="1128299"/>
    <x v="249"/>
    <x v="2"/>
    <x v="26"/>
    <s v="Albuquerque"/>
    <x v="4"/>
    <n v="56"/>
    <n v="58"/>
    <x v="1973"/>
    <n v="1331.6799999999998"/>
    <n v="0.41"/>
    <x v="2"/>
    <x v="3"/>
    <x v="1"/>
    <n v="56"/>
    <n v="22.959999999999997"/>
    <n v="33.040000000000006"/>
    <x v="1"/>
  </r>
  <r>
    <x v="4"/>
    <n v="1128299"/>
    <x v="249"/>
    <x v="2"/>
    <x v="26"/>
    <s v="Albuquerque"/>
    <x v="5"/>
    <n v="69"/>
    <n v="101"/>
    <x v="2235"/>
    <n v="2648.2200000000003"/>
    <n v="0.38"/>
    <x v="2"/>
    <x v="3"/>
    <x v="1"/>
    <n v="69"/>
    <n v="26.220000000000002"/>
    <n v="42.779999999999994"/>
    <x v="1"/>
  </r>
  <r>
    <x v="4"/>
    <n v="1128299"/>
    <x v="280"/>
    <x v="2"/>
    <x v="26"/>
    <s v="Albuquerque"/>
    <x v="0"/>
    <n v="51"/>
    <n v="150"/>
    <x v="798"/>
    <n v="3442.4999999999995"/>
    <n v="0.44999999999999996"/>
    <x v="2"/>
    <x v="4"/>
    <x v="1"/>
    <n v="51"/>
    <n v="22.949999999999996"/>
    <n v="28.05"/>
    <x v="1"/>
  </r>
  <r>
    <x v="4"/>
    <n v="1128299"/>
    <x v="280"/>
    <x v="2"/>
    <x v="26"/>
    <s v="Albuquerque"/>
    <x v="1"/>
    <n v="58"/>
    <n v="111"/>
    <x v="811"/>
    <n v="3283.38"/>
    <n v="0.51"/>
    <x v="2"/>
    <x v="4"/>
    <x v="1"/>
    <n v="58"/>
    <n v="29.580000000000002"/>
    <n v="28.419999999999998"/>
    <x v="1"/>
  </r>
  <r>
    <x v="4"/>
    <n v="1128299"/>
    <x v="280"/>
    <x v="2"/>
    <x v="26"/>
    <s v="Albuquerque"/>
    <x v="2"/>
    <n v="56"/>
    <n v="126"/>
    <x v="822"/>
    <n v="3316.3199999999997"/>
    <n v="0.47"/>
    <x v="2"/>
    <x v="4"/>
    <x v="1"/>
    <n v="56"/>
    <n v="26.319999999999997"/>
    <n v="29.680000000000003"/>
    <x v="1"/>
  </r>
  <r>
    <x v="4"/>
    <n v="1128299"/>
    <x v="280"/>
    <x v="2"/>
    <x v="26"/>
    <s v="Albuquerque"/>
    <x v="3"/>
    <n v="51"/>
    <n v="91"/>
    <x v="1510"/>
    <n v="2134.8599999999997"/>
    <n v="0.45999999999999996"/>
    <x v="2"/>
    <x v="4"/>
    <x v="1"/>
    <n v="51"/>
    <n v="23.459999999999997"/>
    <n v="27.540000000000003"/>
    <x v="1"/>
  </r>
  <r>
    <x v="4"/>
    <n v="1128299"/>
    <x v="280"/>
    <x v="2"/>
    <x v="26"/>
    <s v="Albuquerque"/>
    <x v="4"/>
    <n v="56"/>
    <n v="65"/>
    <x v="2236"/>
    <n v="1528.8"/>
    <n v="0.42"/>
    <x v="2"/>
    <x v="4"/>
    <x v="1"/>
    <n v="56"/>
    <n v="23.52"/>
    <n v="32.479999999999997"/>
    <x v="1"/>
  </r>
  <r>
    <x v="4"/>
    <n v="1128299"/>
    <x v="280"/>
    <x v="2"/>
    <x v="26"/>
    <s v="Albuquerque"/>
    <x v="5"/>
    <n v="69"/>
    <n v="115"/>
    <x v="2237"/>
    <n v="3094.65"/>
    <n v="0.39"/>
    <x v="2"/>
    <x v="4"/>
    <x v="1"/>
    <n v="69"/>
    <n v="26.91"/>
    <n v="42.09"/>
    <x v="1"/>
  </r>
  <r>
    <x v="4"/>
    <n v="1128299"/>
    <x v="310"/>
    <x v="2"/>
    <x v="26"/>
    <s v="Albuquerque"/>
    <x v="0"/>
    <n v="52"/>
    <n v="203"/>
    <x v="966"/>
    <n v="5066.88"/>
    <n v="0.48"/>
    <x v="2"/>
    <x v="11"/>
    <x v="1"/>
    <n v="52"/>
    <n v="24.96"/>
    <n v="27.04"/>
    <x v="1"/>
  </r>
  <r>
    <x v="4"/>
    <n v="1128299"/>
    <x v="310"/>
    <x v="2"/>
    <x v="26"/>
    <s v="Albuquerque"/>
    <x v="1"/>
    <n v="54"/>
    <n v="154"/>
    <x v="961"/>
    <n v="4324.32"/>
    <n v="0.52"/>
    <x v="2"/>
    <x v="11"/>
    <x v="1"/>
    <n v="54"/>
    <n v="28.08"/>
    <n v="25.92"/>
    <x v="1"/>
  </r>
  <r>
    <x v="4"/>
    <n v="1128299"/>
    <x v="310"/>
    <x v="2"/>
    <x v="26"/>
    <s v="Albuquerque"/>
    <x v="2"/>
    <n v="54"/>
    <n v="149"/>
    <x v="1563"/>
    <n v="4023"/>
    <n v="0.5"/>
    <x v="2"/>
    <x v="11"/>
    <x v="1"/>
    <n v="54"/>
    <n v="27"/>
    <n v="27"/>
    <x v="1"/>
  </r>
  <r>
    <x v="4"/>
    <n v="1128299"/>
    <x v="310"/>
    <x v="2"/>
    <x v="26"/>
    <s v="Albuquerque"/>
    <x v="3"/>
    <n v="54"/>
    <n v="106"/>
    <x v="2199"/>
    <n v="2575.7999999999997"/>
    <n v="0.44999999999999996"/>
    <x v="2"/>
    <x v="11"/>
    <x v="1"/>
    <n v="54"/>
    <n v="24.299999999999997"/>
    <n v="29.700000000000003"/>
    <x v="1"/>
  </r>
  <r>
    <x v="4"/>
    <n v="1128299"/>
    <x v="310"/>
    <x v="2"/>
    <x v="26"/>
    <s v="Albuquerque"/>
    <x v="4"/>
    <n v="56"/>
    <n v="87"/>
    <x v="1809"/>
    <n v="2094.96"/>
    <n v="0.43"/>
    <x v="2"/>
    <x v="11"/>
    <x v="1"/>
    <n v="56"/>
    <n v="24.080000000000002"/>
    <n v="31.919999999999998"/>
    <x v="1"/>
  </r>
  <r>
    <x v="4"/>
    <n v="1128299"/>
    <x v="310"/>
    <x v="2"/>
    <x v="26"/>
    <s v="Albuquerque"/>
    <x v="5"/>
    <n v="74"/>
    <n v="162"/>
    <x v="2238"/>
    <n v="4315.68"/>
    <n v="0.36"/>
    <x v="2"/>
    <x v="11"/>
    <x v="1"/>
    <n v="74"/>
    <n v="26.64"/>
    <n v="47.36"/>
    <x v="1"/>
  </r>
  <r>
    <x v="4"/>
    <n v="1128299"/>
    <x v="339"/>
    <x v="2"/>
    <x v="26"/>
    <s v="Albuquerque"/>
    <x v="0"/>
    <n v="54"/>
    <n v="203"/>
    <x v="2239"/>
    <n v="5152.1399999999994"/>
    <n v="0.47"/>
    <x v="2"/>
    <x v="5"/>
    <x v="1"/>
    <n v="54"/>
    <n v="25.379999999999995"/>
    <n v="28.620000000000005"/>
    <x v="1"/>
  </r>
  <r>
    <x v="4"/>
    <n v="1128299"/>
    <x v="339"/>
    <x v="2"/>
    <x v="26"/>
    <s v="Albuquerque"/>
    <x v="1"/>
    <n v="56"/>
    <n v="180"/>
    <x v="2240"/>
    <n v="5443.2000000000007"/>
    <n v="0.54"/>
    <x v="2"/>
    <x v="5"/>
    <x v="1"/>
    <n v="56"/>
    <n v="30.240000000000006"/>
    <n v="25.759999999999994"/>
    <x v="1"/>
  </r>
  <r>
    <x v="4"/>
    <n v="1128299"/>
    <x v="339"/>
    <x v="2"/>
    <x v="26"/>
    <s v="Albuquerque"/>
    <x v="2"/>
    <n v="58"/>
    <n v="160"/>
    <x v="2241"/>
    <n v="4454.3999999999996"/>
    <n v="0.48"/>
    <x v="2"/>
    <x v="5"/>
    <x v="1"/>
    <n v="58"/>
    <n v="27.839999999999996"/>
    <n v="30.160000000000004"/>
    <x v="1"/>
  </r>
  <r>
    <x v="4"/>
    <n v="1128299"/>
    <x v="339"/>
    <x v="2"/>
    <x v="26"/>
    <s v="Albuquerque"/>
    <x v="3"/>
    <n v="54"/>
    <n v="135"/>
    <x v="2242"/>
    <n v="3280.4999999999995"/>
    <n v="0.44999999999999996"/>
    <x v="2"/>
    <x v="5"/>
    <x v="1"/>
    <n v="54"/>
    <n v="24.299999999999997"/>
    <n v="29.700000000000003"/>
    <x v="1"/>
  </r>
  <r>
    <x v="4"/>
    <n v="1128299"/>
    <x v="339"/>
    <x v="2"/>
    <x v="26"/>
    <s v="Albuquerque"/>
    <x v="4"/>
    <n v="57"/>
    <n v="145"/>
    <x v="2243"/>
    <n v="3553.95"/>
    <n v="0.43"/>
    <x v="2"/>
    <x v="5"/>
    <x v="1"/>
    <n v="57"/>
    <n v="24.509999999999998"/>
    <n v="32.49"/>
    <x v="1"/>
  </r>
  <r>
    <x v="4"/>
    <n v="1128299"/>
    <x v="339"/>
    <x v="2"/>
    <x v="26"/>
    <s v="Albuquerque"/>
    <x v="5"/>
    <n v="69"/>
    <n v="140"/>
    <x v="2185"/>
    <n v="3670.8"/>
    <n v="0.38"/>
    <x v="2"/>
    <x v="5"/>
    <x v="1"/>
    <n v="69"/>
    <n v="26.220000000000002"/>
    <n v="42.78"/>
    <x v="1"/>
  </r>
  <r>
    <x v="4"/>
    <n v="1128299"/>
    <x v="371"/>
    <x v="2"/>
    <x v="26"/>
    <s v="Albuquerque"/>
    <x v="0"/>
    <n v="56"/>
    <n v="175"/>
    <x v="1082"/>
    <n v="4900"/>
    <n v="0.5"/>
    <x v="2"/>
    <x v="6"/>
    <x v="1"/>
    <n v="56"/>
    <n v="28"/>
    <n v="28"/>
    <x v="1"/>
  </r>
  <r>
    <x v="4"/>
    <n v="1128299"/>
    <x v="371"/>
    <x v="2"/>
    <x v="26"/>
    <s v="Albuquerque"/>
    <x v="1"/>
    <n v="60"/>
    <n v="176"/>
    <x v="846"/>
    <n v="5491.2"/>
    <n v="0.52"/>
    <x v="2"/>
    <x v="6"/>
    <x v="1"/>
    <n v="60"/>
    <n v="31.2"/>
    <n v="28.8"/>
    <x v="1"/>
  </r>
  <r>
    <x v="4"/>
    <n v="1128299"/>
    <x v="371"/>
    <x v="2"/>
    <x v="26"/>
    <s v="Albuquerque"/>
    <x v="2"/>
    <n v="58"/>
    <n v="142"/>
    <x v="2244"/>
    <n v="3788.5599999999995"/>
    <n v="0.45999999999999996"/>
    <x v="2"/>
    <x v="6"/>
    <x v="1"/>
    <n v="58"/>
    <n v="26.679999999999996"/>
    <n v="31.320000000000004"/>
    <x v="1"/>
  </r>
  <r>
    <x v="4"/>
    <n v="1128299"/>
    <x v="371"/>
    <x v="2"/>
    <x v="26"/>
    <s v="Albuquerque"/>
    <x v="3"/>
    <n v="55"/>
    <n v="143"/>
    <x v="2019"/>
    <n v="3696.5499999999997"/>
    <n v="0.47"/>
    <x v="2"/>
    <x v="6"/>
    <x v="1"/>
    <n v="55"/>
    <n v="25.849999999999998"/>
    <n v="29.150000000000006"/>
    <x v="1"/>
  </r>
  <r>
    <x v="4"/>
    <n v="1128299"/>
    <x v="371"/>
    <x v="2"/>
    <x v="26"/>
    <s v="Albuquerque"/>
    <x v="4"/>
    <n v="67"/>
    <n v="124"/>
    <x v="1176"/>
    <n v="3323.2000000000003"/>
    <n v="0.4"/>
    <x v="2"/>
    <x v="6"/>
    <x v="1"/>
    <n v="67"/>
    <n v="26.8"/>
    <n v="40.199999999999996"/>
    <x v="1"/>
  </r>
  <r>
    <x v="4"/>
    <n v="1128299"/>
    <x v="371"/>
    <x v="2"/>
    <x v="26"/>
    <s v="Albuquerque"/>
    <x v="5"/>
    <n v="70"/>
    <n v="126"/>
    <x v="1392"/>
    <n v="3351.6"/>
    <n v="0.38"/>
    <x v="2"/>
    <x v="6"/>
    <x v="1"/>
    <n v="70"/>
    <n v="26.599999999999998"/>
    <n v="43.4"/>
    <x v="1"/>
  </r>
  <r>
    <x v="4"/>
    <n v="1128299"/>
    <x v="403"/>
    <x v="2"/>
    <x v="26"/>
    <s v="Albuquerque"/>
    <x v="0"/>
    <n v="49"/>
    <n v="163"/>
    <x v="2245"/>
    <n v="3594.1499999999996"/>
    <n v="0.44999999999999996"/>
    <x v="2"/>
    <x v="7"/>
    <x v="1"/>
    <n v="49"/>
    <n v="22.049999999999997"/>
    <n v="26.950000000000003"/>
    <x v="1"/>
  </r>
  <r>
    <x v="4"/>
    <n v="1128299"/>
    <x v="403"/>
    <x v="2"/>
    <x v="26"/>
    <s v="Albuquerque"/>
    <x v="1"/>
    <n v="51"/>
    <n v="156"/>
    <x v="2246"/>
    <n v="4057.56"/>
    <n v="0.51"/>
    <x v="2"/>
    <x v="7"/>
    <x v="1"/>
    <n v="51"/>
    <n v="26.009999999999998"/>
    <n v="24.990000000000002"/>
    <x v="1"/>
  </r>
  <r>
    <x v="4"/>
    <n v="1128299"/>
    <x v="403"/>
    <x v="2"/>
    <x v="26"/>
    <s v="Albuquerque"/>
    <x v="2"/>
    <n v="46"/>
    <n v="143"/>
    <x v="2247"/>
    <n v="3091.66"/>
    <n v="0.47"/>
    <x v="2"/>
    <x v="7"/>
    <x v="1"/>
    <n v="46"/>
    <n v="21.619999999999997"/>
    <n v="24.380000000000003"/>
    <x v="1"/>
  </r>
  <r>
    <x v="4"/>
    <n v="1128299"/>
    <x v="403"/>
    <x v="2"/>
    <x v="26"/>
    <s v="Albuquerque"/>
    <x v="3"/>
    <n v="49"/>
    <n v="123"/>
    <x v="2248"/>
    <n v="2832.69"/>
    <n v="0.47"/>
    <x v="2"/>
    <x v="7"/>
    <x v="1"/>
    <n v="49"/>
    <n v="23.03"/>
    <n v="25.97"/>
    <x v="1"/>
  </r>
  <r>
    <x v="4"/>
    <n v="1128299"/>
    <x v="403"/>
    <x v="2"/>
    <x v="26"/>
    <s v="Albuquerque"/>
    <x v="4"/>
    <n v="54"/>
    <n v="111"/>
    <x v="2249"/>
    <n v="2397.6"/>
    <n v="0.4"/>
    <x v="2"/>
    <x v="7"/>
    <x v="1"/>
    <n v="54"/>
    <n v="21.599999999999998"/>
    <n v="32.4"/>
    <x v="1"/>
  </r>
  <r>
    <x v="4"/>
    <n v="1128299"/>
    <x v="403"/>
    <x v="2"/>
    <x v="26"/>
    <s v="Albuquerque"/>
    <x v="5"/>
    <n v="59"/>
    <n v="133"/>
    <x v="2250"/>
    <n v="2824.92"/>
    <n v="0.36"/>
    <x v="2"/>
    <x v="7"/>
    <x v="1"/>
    <n v="59"/>
    <n v="21.240000000000002"/>
    <n v="37.76"/>
    <x v="1"/>
  </r>
  <r>
    <x v="4"/>
    <n v="1128299"/>
    <x v="432"/>
    <x v="2"/>
    <x v="26"/>
    <s v="Albuquerque"/>
    <x v="0"/>
    <n v="48"/>
    <n v="165"/>
    <x v="1830"/>
    <n v="3960"/>
    <n v="0.5"/>
    <x v="2"/>
    <x v="8"/>
    <x v="1"/>
    <n v="48"/>
    <n v="24"/>
    <n v="24"/>
    <x v="1"/>
  </r>
  <r>
    <x v="4"/>
    <n v="1128299"/>
    <x v="432"/>
    <x v="2"/>
    <x v="26"/>
    <s v="Albuquerque"/>
    <x v="1"/>
    <n v="50"/>
    <n v="149"/>
    <x v="2251"/>
    <n v="3948.5"/>
    <n v="0.53"/>
    <x v="2"/>
    <x v="8"/>
    <x v="1"/>
    <n v="50"/>
    <n v="26.5"/>
    <n v="23.5"/>
    <x v="1"/>
  </r>
  <r>
    <x v="4"/>
    <n v="1128299"/>
    <x v="432"/>
    <x v="2"/>
    <x v="26"/>
    <s v="Albuquerque"/>
    <x v="2"/>
    <n v="48"/>
    <n v="105"/>
    <x v="1735"/>
    <n v="2368.7999999999997"/>
    <n v="0.47"/>
    <x v="2"/>
    <x v="8"/>
    <x v="1"/>
    <n v="48"/>
    <n v="22.56"/>
    <n v="25.44"/>
    <x v="1"/>
  </r>
  <r>
    <x v="4"/>
    <n v="1128299"/>
    <x v="432"/>
    <x v="2"/>
    <x v="26"/>
    <s v="Albuquerque"/>
    <x v="3"/>
    <n v="46"/>
    <n v="95"/>
    <x v="1819"/>
    <n v="2141.3000000000002"/>
    <n v="0.49"/>
    <x v="2"/>
    <x v="8"/>
    <x v="1"/>
    <n v="46"/>
    <n v="22.540000000000003"/>
    <n v="23.459999999999997"/>
    <x v="1"/>
  </r>
  <r>
    <x v="4"/>
    <n v="1128299"/>
    <x v="432"/>
    <x v="2"/>
    <x v="26"/>
    <s v="Albuquerque"/>
    <x v="4"/>
    <n v="56"/>
    <n v="91"/>
    <x v="2072"/>
    <n v="2242.2400000000002"/>
    <n v="0.44"/>
    <x v="2"/>
    <x v="8"/>
    <x v="1"/>
    <n v="56"/>
    <n v="24.640000000000004"/>
    <n v="31.359999999999996"/>
    <x v="1"/>
  </r>
  <r>
    <x v="4"/>
    <n v="1128299"/>
    <x v="432"/>
    <x v="2"/>
    <x v="26"/>
    <s v="Albuquerque"/>
    <x v="5"/>
    <n v="68"/>
    <n v="105"/>
    <x v="1292"/>
    <n v="2641.8"/>
    <n v="0.37"/>
    <x v="2"/>
    <x v="8"/>
    <x v="1"/>
    <n v="68"/>
    <n v="25.16"/>
    <n v="42.839999999999996"/>
    <x v="1"/>
  </r>
  <r>
    <x v="4"/>
    <n v="1128299"/>
    <x v="463"/>
    <x v="2"/>
    <x v="26"/>
    <s v="Albuquerque"/>
    <x v="0"/>
    <n v="58"/>
    <n v="160"/>
    <x v="2241"/>
    <n v="4547.2"/>
    <n v="0.49"/>
    <x v="2"/>
    <x v="9"/>
    <x v="1"/>
    <n v="58"/>
    <n v="28.419999999999998"/>
    <n v="29.580000000000002"/>
    <x v="1"/>
  </r>
  <r>
    <x v="4"/>
    <n v="1128299"/>
    <x v="463"/>
    <x v="2"/>
    <x v="26"/>
    <s v="Albuquerque"/>
    <x v="1"/>
    <n v="59"/>
    <n v="150"/>
    <x v="1896"/>
    <n v="4779"/>
    <n v="0.54"/>
    <x v="2"/>
    <x v="9"/>
    <x v="1"/>
    <n v="59"/>
    <n v="31.86"/>
    <n v="27.14"/>
    <x v="1"/>
  </r>
  <r>
    <x v="4"/>
    <n v="1128299"/>
    <x v="463"/>
    <x v="2"/>
    <x v="26"/>
    <s v="Albuquerque"/>
    <x v="2"/>
    <n v="54"/>
    <n v="117"/>
    <x v="814"/>
    <n v="3032.64"/>
    <n v="0.48"/>
    <x v="2"/>
    <x v="9"/>
    <x v="1"/>
    <n v="54"/>
    <n v="25.919999999999998"/>
    <n v="28.080000000000002"/>
    <x v="1"/>
  </r>
  <r>
    <x v="4"/>
    <n v="1128299"/>
    <x v="463"/>
    <x v="2"/>
    <x v="26"/>
    <s v="Albuquerque"/>
    <x v="3"/>
    <n v="55"/>
    <n v="115"/>
    <x v="2252"/>
    <n v="2972.75"/>
    <n v="0.47"/>
    <x v="2"/>
    <x v="9"/>
    <x v="1"/>
    <n v="55"/>
    <n v="25.85"/>
    <n v="29.15"/>
    <x v="1"/>
  </r>
  <r>
    <x v="4"/>
    <n v="1128299"/>
    <x v="463"/>
    <x v="2"/>
    <x v="26"/>
    <s v="Albuquerque"/>
    <x v="4"/>
    <n v="65"/>
    <n v="113"/>
    <x v="2253"/>
    <n v="3231.8"/>
    <n v="0.44"/>
    <x v="2"/>
    <x v="9"/>
    <x v="1"/>
    <n v="65"/>
    <n v="28.6"/>
    <n v="36.4"/>
    <x v="1"/>
  </r>
  <r>
    <x v="4"/>
    <n v="1128299"/>
    <x v="463"/>
    <x v="2"/>
    <x v="26"/>
    <s v="Albuquerque"/>
    <x v="5"/>
    <n v="72"/>
    <n v="140"/>
    <x v="2240"/>
    <n v="3931.2000000000003"/>
    <n v="0.39"/>
    <x v="2"/>
    <x v="9"/>
    <x v="1"/>
    <n v="72"/>
    <n v="28.080000000000002"/>
    <n v="43.919999999999995"/>
    <x v="1"/>
  </r>
  <r>
    <x v="4"/>
    <n v="1128299"/>
    <x v="492"/>
    <x v="2"/>
    <x v="26"/>
    <s v="Albuquerque"/>
    <x v="0"/>
    <n v="55"/>
    <n v="210"/>
    <x v="1885"/>
    <n v="5313"/>
    <n v="0.45999999999999996"/>
    <x v="2"/>
    <x v="10"/>
    <x v="1"/>
    <n v="55"/>
    <n v="25.3"/>
    <n v="29.7"/>
    <x v="1"/>
  </r>
  <r>
    <x v="4"/>
    <n v="1128299"/>
    <x v="492"/>
    <x v="2"/>
    <x v="26"/>
    <s v="Albuquerque"/>
    <x v="1"/>
    <n v="61"/>
    <n v="182"/>
    <x v="2254"/>
    <n v="5551"/>
    <n v="0.5"/>
    <x v="2"/>
    <x v="10"/>
    <x v="1"/>
    <n v="61"/>
    <n v="30.5"/>
    <n v="30.5"/>
    <x v="1"/>
  </r>
  <r>
    <x v="2"/>
    <n v="1128299"/>
    <x v="492"/>
    <x v="2"/>
    <x v="26"/>
    <s v="Albuquerque"/>
    <x v="2"/>
    <n v="59"/>
    <n v="130"/>
    <x v="1778"/>
    <n v="3758.2999999999997"/>
    <n v="0.49"/>
    <x v="2"/>
    <x v="10"/>
    <x v="1"/>
    <n v="59"/>
    <n v="28.909999999999997"/>
    <n v="30.090000000000003"/>
    <x v="1"/>
  </r>
  <r>
    <x v="2"/>
    <n v="1128299"/>
    <x v="492"/>
    <x v="2"/>
    <x v="26"/>
    <s v="Albuquerque"/>
    <x v="3"/>
    <n v="55"/>
    <n v="145"/>
    <x v="2255"/>
    <n v="3668.4999999999995"/>
    <n v="0.45999999999999996"/>
    <x v="2"/>
    <x v="10"/>
    <x v="1"/>
    <n v="55"/>
    <n v="25.299999999999997"/>
    <n v="29.7"/>
    <x v="1"/>
  </r>
  <r>
    <x v="2"/>
    <n v="1128299"/>
    <x v="492"/>
    <x v="2"/>
    <x v="26"/>
    <s v="Albuquerque"/>
    <x v="4"/>
    <n v="64"/>
    <n v="119"/>
    <x v="2074"/>
    <n v="3427.2"/>
    <n v="0.44999999999999996"/>
    <x v="2"/>
    <x v="10"/>
    <x v="1"/>
    <n v="64"/>
    <n v="28.799999999999997"/>
    <n v="35.200000000000003"/>
    <x v="1"/>
  </r>
  <r>
    <x v="2"/>
    <n v="1128299"/>
    <x v="492"/>
    <x v="2"/>
    <x v="26"/>
    <s v="Albuquerque"/>
    <x v="5"/>
    <n v="72"/>
    <n v="131"/>
    <x v="2256"/>
    <n v="3301.2"/>
    <n v="0.35"/>
    <x v="2"/>
    <x v="10"/>
    <x v="1"/>
    <n v="72"/>
    <n v="25.2"/>
    <n v="46.800000000000004"/>
    <x v="1"/>
  </r>
  <r>
    <x v="2"/>
    <n v="1128299"/>
    <x v="177"/>
    <x v="2"/>
    <x v="26"/>
    <s v="Albuquerque"/>
    <x v="0"/>
    <n v="29"/>
    <n v="131"/>
    <x v="1648"/>
    <n v="1937.49"/>
    <n v="0.51"/>
    <x v="2"/>
    <x v="0"/>
    <x v="1"/>
    <n v="29"/>
    <n v="14.790000000000001"/>
    <n v="14.209999999999999"/>
    <x v="1"/>
  </r>
  <r>
    <x v="2"/>
    <n v="1128299"/>
    <x v="177"/>
    <x v="2"/>
    <x v="26"/>
    <s v="Albuquerque"/>
    <x v="1"/>
    <n v="39"/>
    <n v="135"/>
    <x v="1148"/>
    <n v="2685.15"/>
    <n v="0.51"/>
    <x v="2"/>
    <x v="0"/>
    <x v="1"/>
    <n v="39"/>
    <n v="19.89"/>
    <n v="19.11"/>
    <x v="1"/>
  </r>
  <r>
    <x v="2"/>
    <n v="1128299"/>
    <x v="177"/>
    <x v="2"/>
    <x v="26"/>
    <s v="Albuquerque"/>
    <x v="2"/>
    <n v="38"/>
    <n v="126"/>
    <x v="2257"/>
    <n v="2154.6"/>
    <n v="0.44999999999999996"/>
    <x v="2"/>
    <x v="0"/>
    <x v="1"/>
    <n v="38"/>
    <n v="17.099999999999998"/>
    <n v="20.900000000000002"/>
    <x v="1"/>
  </r>
  <r>
    <x v="2"/>
    <n v="1128299"/>
    <x v="177"/>
    <x v="2"/>
    <x v="26"/>
    <s v="Albuquerque"/>
    <x v="3"/>
    <n v="39"/>
    <n v="75"/>
    <x v="2071"/>
    <n v="1462.5"/>
    <n v="0.5"/>
    <x v="2"/>
    <x v="0"/>
    <x v="1"/>
    <n v="39"/>
    <n v="19.5"/>
    <n v="19.5"/>
    <x v="1"/>
  </r>
  <r>
    <x v="2"/>
    <n v="1128299"/>
    <x v="177"/>
    <x v="2"/>
    <x v="26"/>
    <s v="Albuquerque"/>
    <x v="4"/>
    <n v="41"/>
    <n v="63"/>
    <x v="2099"/>
    <n v="1162.3499999999999"/>
    <n v="0.44999999999999996"/>
    <x v="2"/>
    <x v="0"/>
    <x v="1"/>
    <n v="41"/>
    <n v="18.45"/>
    <n v="22.55"/>
    <x v="1"/>
  </r>
  <r>
    <x v="2"/>
    <n v="1128299"/>
    <x v="177"/>
    <x v="2"/>
    <x v="26"/>
    <s v="Albuquerque"/>
    <x v="5"/>
    <n v="36"/>
    <n v="117"/>
    <x v="1297"/>
    <n v="1642.68"/>
    <n v="0.39"/>
    <x v="2"/>
    <x v="0"/>
    <x v="1"/>
    <n v="36"/>
    <n v="14.040000000000001"/>
    <n v="21.959999999999997"/>
    <x v="1"/>
  </r>
  <r>
    <x v="2"/>
    <n v="1128299"/>
    <x v="208"/>
    <x v="2"/>
    <x v="26"/>
    <s v="Albuquerque"/>
    <x v="0"/>
    <n v="29"/>
    <n v="145"/>
    <x v="2258"/>
    <n v="2228.65"/>
    <n v="0.53"/>
    <x v="2"/>
    <x v="1"/>
    <x v="1"/>
    <n v="29"/>
    <n v="15.370000000000001"/>
    <n v="13.629999999999999"/>
    <x v="1"/>
  </r>
  <r>
    <x v="2"/>
    <n v="1128299"/>
    <x v="208"/>
    <x v="2"/>
    <x v="26"/>
    <s v="Albuquerque"/>
    <x v="1"/>
    <n v="37"/>
    <n v="112"/>
    <x v="1258"/>
    <n v="2279.2000000000003"/>
    <n v="0.55000000000000004"/>
    <x v="2"/>
    <x v="1"/>
    <x v="1"/>
    <n v="37"/>
    <n v="20.350000000000001"/>
    <n v="16.649999999999999"/>
    <x v="1"/>
  </r>
  <r>
    <x v="2"/>
    <n v="1128299"/>
    <x v="208"/>
    <x v="2"/>
    <x v="26"/>
    <s v="Albuquerque"/>
    <x v="2"/>
    <n v="37"/>
    <n v="104"/>
    <x v="2259"/>
    <n v="1924"/>
    <n v="0.5"/>
    <x v="2"/>
    <x v="1"/>
    <x v="1"/>
    <n v="37"/>
    <n v="18.5"/>
    <n v="18.5"/>
    <x v="1"/>
  </r>
  <r>
    <x v="2"/>
    <n v="1128299"/>
    <x v="208"/>
    <x v="4"/>
    <x v="27"/>
    <s v="Atlanta"/>
    <x v="3"/>
    <n v="36"/>
    <n v="63"/>
    <x v="1439"/>
    <n v="1179.3600000000001"/>
    <n v="0.52"/>
    <x v="2"/>
    <x v="1"/>
    <x v="1"/>
    <n v="36"/>
    <n v="18.720000000000002"/>
    <n v="17.279999999999998"/>
    <x v="1"/>
  </r>
  <r>
    <x v="2"/>
    <n v="1128299"/>
    <x v="208"/>
    <x v="4"/>
    <x v="27"/>
    <s v="Atlanta"/>
    <x v="4"/>
    <n v="41"/>
    <n v="51"/>
    <x v="1588"/>
    <n v="1003.68"/>
    <n v="0.48"/>
    <x v="2"/>
    <x v="1"/>
    <x v="1"/>
    <n v="41"/>
    <n v="19.68"/>
    <n v="21.320000000000004"/>
    <x v="1"/>
  </r>
  <r>
    <x v="2"/>
    <n v="1128299"/>
    <x v="208"/>
    <x v="4"/>
    <x v="27"/>
    <s v="Atlanta"/>
    <x v="5"/>
    <n v="37"/>
    <n v="98"/>
    <x v="2260"/>
    <n v="1305.3599999999999"/>
    <n v="0.36"/>
    <x v="2"/>
    <x v="1"/>
    <x v="1"/>
    <n v="37"/>
    <n v="13.319999999999999"/>
    <n v="23.680000000000003"/>
    <x v="1"/>
  </r>
  <r>
    <x v="2"/>
    <n v="1128299"/>
    <x v="217"/>
    <x v="4"/>
    <x v="27"/>
    <s v="Atlanta"/>
    <x v="0"/>
    <n v="37"/>
    <n v="137"/>
    <x v="2261"/>
    <n v="2534.5"/>
    <n v="0.5"/>
    <x v="2"/>
    <x v="2"/>
    <x v="1"/>
    <n v="37"/>
    <n v="18.5"/>
    <n v="18.5"/>
    <x v="1"/>
  </r>
  <r>
    <x v="2"/>
    <n v="1128299"/>
    <x v="217"/>
    <x v="4"/>
    <x v="27"/>
    <s v="Atlanta"/>
    <x v="1"/>
    <n v="46"/>
    <n v="101"/>
    <x v="2262"/>
    <n v="2462.38"/>
    <n v="0.53"/>
    <x v="2"/>
    <x v="2"/>
    <x v="1"/>
    <n v="46"/>
    <n v="24.380000000000003"/>
    <n v="21.619999999999997"/>
    <x v="1"/>
  </r>
  <r>
    <x v="2"/>
    <n v="1128299"/>
    <x v="217"/>
    <x v="4"/>
    <x v="27"/>
    <s v="Atlanta"/>
    <x v="2"/>
    <n v="49"/>
    <n v="113"/>
    <x v="2263"/>
    <n v="2713.13"/>
    <n v="0.49"/>
    <x v="2"/>
    <x v="2"/>
    <x v="1"/>
    <n v="49"/>
    <n v="24.01"/>
    <n v="24.99"/>
    <x v="1"/>
  </r>
  <r>
    <x v="2"/>
    <n v="1128299"/>
    <x v="217"/>
    <x v="4"/>
    <x v="27"/>
    <s v="Atlanta"/>
    <x v="3"/>
    <n v="47"/>
    <n v="73"/>
    <x v="2264"/>
    <n v="1784.1200000000001"/>
    <n v="0.52"/>
    <x v="2"/>
    <x v="2"/>
    <x v="1"/>
    <n v="47"/>
    <n v="24.44"/>
    <n v="22.56"/>
    <x v="1"/>
  </r>
  <r>
    <x v="2"/>
    <n v="1128299"/>
    <x v="217"/>
    <x v="4"/>
    <x v="27"/>
    <s v="Atlanta"/>
    <x v="4"/>
    <n v="51"/>
    <n v="39"/>
    <x v="2265"/>
    <n v="934.82999999999993"/>
    <n v="0.47"/>
    <x v="2"/>
    <x v="2"/>
    <x v="1"/>
    <n v="51"/>
    <n v="23.97"/>
    <n v="27.03"/>
    <x v="1"/>
  </r>
  <r>
    <x v="2"/>
    <n v="1128299"/>
    <x v="217"/>
    <x v="4"/>
    <x v="27"/>
    <s v="Atlanta"/>
    <x v="5"/>
    <n v="48"/>
    <n v="95"/>
    <x v="2208"/>
    <n v="1641.6"/>
    <n v="0.36"/>
    <x v="2"/>
    <x v="2"/>
    <x v="1"/>
    <n v="48"/>
    <n v="17.279999999999998"/>
    <n v="30.720000000000002"/>
    <x v="1"/>
  </r>
  <r>
    <x v="2"/>
    <n v="1128299"/>
    <x v="236"/>
    <x v="4"/>
    <x v="27"/>
    <s v="Atlanta"/>
    <x v="0"/>
    <n v="45"/>
    <n v="142"/>
    <x v="2266"/>
    <n v="3258.9"/>
    <n v="0.51"/>
    <x v="2"/>
    <x v="3"/>
    <x v="1"/>
    <n v="45"/>
    <n v="22.95"/>
    <n v="22.05"/>
    <x v="1"/>
  </r>
  <r>
    <x v="2"/>
    <n v="1128299"/>
    <x v="236"/>
    <x v="4"/>
    <x v="27"/>
    <s v="Atlanta"/>
    <x v="1"/>
    <n v="51"/>
    <n v="88"/>
    <x v="1772"/>
    <n v="2244"/>
    <n v="0.5"/>
    <x v="2"/>
    <x v="3"/>
    <x v="1"/>
    <n v="51"/>
    <n v="25.5"/>
    <n v="25.5"/>
    <x v="1"/>
  </r>
  <r>
    <x v="2"/>
    <n v="1128299"/>
    <x v="236"/>
    <x v="4"/>
    <x v="27"/>
    <s v="Atlanta"/>
    <x v="2"/>
    <n v="50"/>
    <n v="94"/>
    <x v="1030"/>
    <n v="2350"/>
    <n v="0.5"/>
    <x v="2"/>
    <x v="3"/>
    <x v="1"/>
    <n v="50"/>
    <n v="25"/>
    <n v="25"/>
    <x v="1"/>
  </r>
  <r>
    <x v="2"/>
    <n v="1128299"/>
    <x v="236"/>
    <x v="4"/>
    <x v="27"/>
    <s v="Atlanta"/>
    <x v="3"/>
    <n v="48"/>
    <n v="69"/>
    <x v="2055"/>
    <n v="1821.6000000000001"/>
    <n v="0.55000000000000004"/>
    <x v="2"/>
    <x v="3"/>
    <x v="1"/>
    <n v="48"/>
    <n v="26.400000000000002"/>
    <n v="21.599999999999998"/>
    <x v="1"/>
  </r>
  <r>
    <x v="2"/>
    <n v="1128299"/>
    <x v="236"/>
    <x v="4"/>
    <x v="27"/>
    <s v="Atlanta"/>
    <x v="4"/>
    <n v="52"/>
    <n v="53"/>
    <x v="2267"/>
    <n v="1322.8799999999999"/>
    <n v="0.48"/>
    <x v="2"/>
    <x v="3"/>
    <x v="1"/>
    <n v="52"/>
    <n v="24.959999999999997"/>
    <n v="27.040000000000003"/>
    <x v="1"/>
  </r>
  <r>
    <x v="2"/>
    <n v="1128299"/>
    <x v="236"/>
    <x v="4"/>
    <x v="27"/>
    <s v="Atlanta"/>
    <x v="5"/>
    <n v="63"/>
    <n v="105"/>
    <x v="1899"/>
    <n v="2646"/>
    <n v="0.4"/>
    <x v="2"/>
    <x v="3"/>
    <x v="1"/>
    <n v="63"/>
    <n v="25.2"/>
    <n v="37.799999999999997"/>
    <x v="1"/>
  </r>
  <r>
    <x v="2"/>
    <n v="1128299"/>
    <x v="267"/>
    <x v="4"/>
    <x v="27"/>
    <s v="Atlanta"/>
    <x v="0"/>
    <n v="47"/>
    <n v="160"/>
    <x v="2268"/>
    <n v="4060.8"/>
    <n v="0.54"/>
    <x v="2"/>
    <x v="4"/>
    <x v="1"/>
    <n v="47"/>
    <n v="25.380000000000003"/>
    <n v="21.619999999999997"/>
    <x v="1"/>
  </r>
  <r>
    <x v="2"/>
    <n v="1128299"/>
    <x v="267"/>
    <x v="4"/>
    <x v="27"/>
    <s v="Atlanta"/>
    <x v="1"/>
    <n v="52"/>
    <n v="108"/>
    <x v="797"/>
    <n v="2920.32"/>
    <n v="0.52"/>
    <x v="2"/>
    <x v="4"/>
    <x v="1"/>
    <n v="52"/>
    <n v="27.040000000000003"/>
    <n v="24.959999999999997"/>
    <x v="1"/>
  </r>
  <r>
    <x v="2"/>
    <n v="1128299"/>
    <x v="267"/>
    <x v="4"/>
    <x v="27"/>
    <s v="Atlanta"/>
    <x v="2"/>
    <n v="52"/>
    <n v="123"/>
    <x v="1493"/>
    <n v="3198"/>
    <n v="0.5"/>
    <x v="2"/>
    <x v="4"/>
    <x v="1"/>
    <n v="52"/>
    <n v="26"/>
    <n v="26"/>
    <x v="1"/>
  </r>
  <r>
    <x v="2"/>
    <n v="1128299"/>
    <x v="267"/>
    <x v="4"/>
    <x v="27"/>
    <s v="Atlanta"/>
    <x v="3"/>
    <n v="47"/>
    <n v="91"/>
    <x v="2269"/>
    <n v="2309.58"/>
    <n v="0.54"/>
    <x v="2"/>
    <x v="4"/>
    <x v="1"/>
    <n v="47"/>
    <n v="25.38"/>
    <n v="21.62"/>
    <x v="1"/>
  </r>
  <r>
    <x v="2"/>
    <n v="1128299"/>
    <x v="267"/>
    <x v="4"/>
    <x v="27"/>
    <s v="Atlanta"/>
    <x v="4"/>
    <n v="50"/>
    <n v="56"/>
    <x v="1752"/>
    <n v="1344"/>
    <n v="0.48"/>
    <x v="2"/>
    <x v="4"/>
    <x v="1"/>
    <n v="50"/>
    <n v="24"/>
    <n v="26"/>
    <x v="1"/>
  </r>
  <r>
    <x v="2"/>
    <n v="1128299"/>
    <x v="267"/>
    <x v="4"/>
    <x v="27"/>
    <s v="Atlanta"/>
    <x v="5"/>
    <n v="64"/>
    <n v="120"/>
    <x v="1363"/>
    <n v="3072"/>
    <n v="0.4"/>
    <x v="2"/>
    <x v="4"/>
    <x v="1"/>
    <n v="64"/>
    <n v="25.6"/>
    <n v="38.4"/>
    <x v="1"/>
  </r>
  <r>
    <x v="2"/>
    <n v="1128299"/>
    <x v="297"/>
    <x v="4"/>
    <x v="27"/>
    <s v="Atlanta"/>
    <x v="0"/>
    <n v="46"/>
    <n v="176"/>
    <x v="971"/>
    <n v="4290.88"/>
    <n v="0.53"/>
    <x v="2"/>
    <x v="11"/>
    <x v="1"/>
    <n v="46"/>
    <n v="24.38"/>
    <n v="21.62"/>
    <x v="1"/>
  </r>
  <r>
    <x v="2"/>
    <n v="1128299"/>
    <x v="297"/>
    <x v="4"/>
    <x v="27"/>
    <s v="Atlanta"/>
    <x v="1"/>
    <n v="54"/>
    <n v="147"/>
    <x v="1898"/>
    <n v="4048.38"/>
    <n v="0.51"/>
    <x v="2"/>
    <x v="11"/>
    <x v="1"/>
    <n v="54"/>
    <n v="27.54"/>
    <n v="26.46"/>
    <x v="1"/>
  </r>
  <r>
    <x v="2"/>
    <n v="1128299"/>
    <x v="297"/>
    <x v="4"/>
    <x v="27"/>
    <s v="Atlanta"/>
    <x v="2"/>
    <n v="52"/>
    <n v="142"/>
    <x v="2270"/>
    <n v="3544.3199999999997"/>
    <n v="0.48"/>
    <x v="2"/>
    <x v="11"/>
    <x v="1"/>
    <n v="52"/>
    <n v="24.959999999999997"/>
    <n v="27.040000000000003"/>
    <x v="1"/>
  </r>
  <r>
    <x v="2"/>
    <n v="1128299"/>
    <x v="297"/>
    <x v="4"/>
    <x v="27"/>
    <s v="Atlanta"/>
    <x v="3"/>
    <n v="49"/>
    <n v="120"/>
    <x v="1129"/>
    <n v="2998.8"/>
    <n v="0.51"/>
    <x v="2"/>
    <x v="11"/>
    <x v="1"/>
    <n v="49"/>
    <n v="24.990000000000002"/>
    <n v="24.009999999999998"/>
    <x v="1"/>
  </r>
  <r>
    <x v="2"/>
    <n v="1128299"/>
    <x v="297"/>
    <x v="4"/>
    <x v="27"/>
    <s v="Atlanta"/>
    <x v="4"/>
    <n v="51"/>
    <n v="72"/>
    <x v="1821"/>
    <n v="1762.56"/>
    <n v="0.48"/>
    <x v="2"/>
    <x v="11"/>
    <x v="1"/>
    <n v="51"/>
    <n v="24.48"/>
    <n v="26.52"/>
    <x v="1"/>
  </r>
  <r>
    <x v="2"/>
    <n v="1128299"/>
    <x v="297"/>
    <x v="4"/>
    <x v="27"/>
    <s v="Atlanta"/>
    <x v="5"/>
    <n v="67"/>
    <n v="150"/>
    <x v="2271"/>
    <n v="3517.5"/>
    <n v="0.35"/>
    <x v="2"/>
    <x v="11"/>
    <x v="1"/>
    <n v="67"/>
    <n v="23.45"/>
    <n v="43.55"/>
    <x v="1"/>
  </r>
  <r>
    <x v="2"/>
    <n v="1128299"/>
    <x v="326"/>
    <x v="4"/>
    <x v="27"/>
    <s v="Atlanta"/>
    <x v="0"/>
    <n v="47"/>
    <n v="196"/>
    <x v="2272"/>
    <n v="4606"/>
    <n v="0.5"/>
    <x v="2"/>
    <x v="5"/>
    <x v="1"/>
    <n v="47"/>
    <n v="23.5"/>
    <n v="23.5"/>
    <x v="1"/>
  </r>
  <r>
    <x v="2"/>
    <n v="1128299"/>
    <x v="326"/>
    <x v="4"/>
    <x v="27"/>
    <s v="Atlanta"/>
    <x v="1"/>
    <n v="51"/>
    <n v="173"/>
    <x v="1717"/>
    <n v="4499.7300000000005"/>
    <n v="0.51"/>
    <x v="2"/>
    <x v="5"/>
    <x v="1"/>
    <n v="51"/>
    <n v="26.01"/>
    <n v="24.99"/>
    <x v="1"/>
  </r>
  <r>
    <x v="2"/>
    <n v="1128299"/>
    <x v="326"/>
    <x v="4"/>
    <x v="27"/>
    <s v="Atlanta"/>
    <x v="2"/>
    <n v="50"/>
    <n v="137"/>
    <x v="2273"/>
    <n v="3425"/>
    <n v="0.5"/>
    <x v="2"/>
    <x v="5"/>
    <x v="1"/>
    <n v="50"/>
    <n v="25"/>
    <n v="25"/>
    <x v="1"/>
  </r>
  <r>
    <x v="2"/>
    <n v="1128299"/>
    <x v="326"/>
    <x v="4"/>
    <x v="27"/>
    <s v="Atlanta"/>
    <x v="3"/>
    <n v="46"/>
    <n v="128"/>
    <x v="2274"/>
    <n v="3002.88"/>
    <n v="0.51"/>
    <x v="2"/>
    <x v="5"/>
    <x v="1"/>
    <n v="46"/>
    <n v="23.46"/>
    <n v="22.54"/>
    <x v="1"/>
  </r>
  <r>
    <x v="2"/>
    <n v="1128299"/>
    <x v="326"/>
    <x v="4"/>
    <x v="27"/>
    <s v="Atlanta"/>
    <x v="4"/>
    <n v="54"/>
    <n v="138"/>
    <x v="2275"/>
    <n v="3576.96"/>
    <n v="0.48"/>
    <x v="2"/>
    <x v="5"/>
    <x v="1"/>
    <n v="54"/>
    <n v="25.92"/>
    <n v="28.08"/>
    <x v="1"/>
  </r>
  <r>
    <x v="2"/>
    <n v="1128299"/>
    <x v="326"/>
    <x v="4"/>
    <x v="27"/>
    <s v="Atlanta"/>
    <x v="5"/>
    <n v="67"/>
    <n v="143"/>
    <x v="1273"/>
    <n v="3640.78"/>
    <n v="0.38"/>
    <x v="2"/>
    <x v="5"/>
    <x v="1"/>
    <n v="67"/>
    <n v="25.46"/>
    <n v="41.539999999999992"/>
    <x v="1"/>
  </r>
  <r>
    <x v="2"/>
    <n v="1128299"/>
    <x v="358"/>
    <x v="4"/>
    <x v="27"/>
    <s v="Atlanta"/>
    <x v="0"/>
    <n v="53"/>
    <n v="182"/>
    <x v="1368"/>
    <n v="4919.46"/>
    <n v="0.51"/>
    <x v="2"/>
    <x v="6"/>
    <x v="1"/>
    <n v="53"/>
    <n v="27.03"/>
    <n v="25.97"/>
    <x v="1"/>
  </r>
  <r>
    <x v="2"/>
    <n v="1128299"/>
    <x v="358"/>
    <x v="4"/>
    <x v="27"/>
    <s v="Atlanta"/>
    <x v="1"/>
    <n v="58"/>
    <n v="175"/>
    <x v="875"/>
    <n v="5278"/>
    <n v="0.52"/>
    <x v="2"/>
    <x v="6"/>
    <x v="1"/>
    <n v="58"/>
    <n v="30.16"/>
    <n v="27.84"/>
    <x v="1"/>
  </r>
  <r>
    <x v="2"/>
    <n v="1128299"/>
    <x v="358"/>
    <x v="4"/>
    <x v="27"/>
    <s v="Atlanta"/>
    <x v="2"/>
    <n v="54"/>
    <n v="150"/>
    <x v="1851"/>
    <n v="3725.9999999999995"/>
    <n v="0.45999999999999996"/>
    <x v="2"/>
    <x v="6"/>
    <x v="1"/>
    <n v="54"/>
    <n v="24.839999999999996"/>
    <n v="29.16"/>
    <x v="1"/>
  </r>
  <r>
    <x v="2"/>
    <n v="1128299"/>
    <x v="358"/>
    <x v="4"/>
    <x v="27"/>
    <s v="Atlanta"/>
    <x v="3"/>
    <n v="53"/>
    <n v="113"/>
    <x v="2212"/>
    <n v="3114.28"/>
    <n v="0.52"/>
    <x v="2"/>
    <x v="6"/>
    <x v="1"/>
    <n v="53"/>
    <n v="27.560000000000002"/>
    <n v="25.439999999999998"/>
    <x v="1"/>
  </r>
  <r>
    <x v="2"/>
    <n v="1128299"/>
    <x v="358"/>
    <x v="4"/>
    <x v="27"/>
    <s v="Atlanta"/>
    <x v="4"/>
    <n v="60"/>
    <n v="126"/>
    <x v="832"/>
    <n v="3628.7999999999997"/>
    <n v="0.48"/>
    <x v="2"/>
    <x v="6"/>
    <x v="1"/>
    <n v="60"/>
    <n v="28.799999999999997"/>
    <n v="31.200000000000003"/>
    <x v="1"/>
  </r>
  <r>
    <x v="2"/>
    <n v="1128299"/>
    <x v="358"/>
    <x v="4"/>
    <x v="27"/>
    <s v="Atlanta"/>
    <x v="5"/>
    <n v="68"/>
    <n v="119"/>
    <x v="2115"/>
    <n v="2832.2"/>
    <n v="0.35"/>
    <x v="2"/>
    <x v="6"/>
    <x v="1"/>
    <n v="68"/>
    <n v="23.799999999999997"/>
    <n v="44.2"/>
    <x v="1"/>
  </r>
  <r>
    <x v="2"/>
    <n v="1128299"/>
    <x v="390"/>
    <x v="4"/>
    <x v="27"/>
    <s v="Atlanta"/>
    <x v="0"/>
    <n v="43"/>
    <n v="180"/>
    <x v="1540"/>
    <n v="4179.6000000000004"/>
    <n v="0.54"/>
    <x v="2"/>
    <x v="7"/>
    <x v="1"/>
    <n v="43"/>
    <n v="23.220000000000002"/>
    <n v="19.779999999999998"/>
    <x v="1"/>
  </r>
  <r>
    <x v="2"/>
    <n v="1128299"/>
    <x v="390"/>
    <x v="4"/>
    <x v="27"/>
    <s v="Atlanta"/>
    <x v="1"/>
    <n v="47"/>
    <n v="156"/>
    <x v="2160"/>
    <n v="4032.6000000000004"/>
    <n v="0.55000000000000004"/>
    <x v="2"/>
    <x v="7"/>
    <x v="1"/>
    <n v="47"/>
    <n v="25.85"/>
    <n v="21.15"/>
    <x v="1"/>
  </r>
  <r>
    <x v="2"/>
    <n v="1128299"/>
    <x v="390"/>
    <x v="4"/>
    <x v="27"/>
    <s v="Atlanta"/>
    <x v="2"/>
    <n v="42"/>
    <n v="135"/>
    <x v="1230"/>
    <n v="2664.8999999999996"/>
    <n v="0.47"/>
    <x v="2"/>
    <x v="7"/>
    <x v="1"/>
    <n v="42"/>
    <n v="19.739999999999998"/>
    <n v="22.26"/>
    <x v="1"/>
  </r>
  <r>
    <x v="2"/>
    <n v="1128299"/>
    <x v="390"/>
    <x v="4"/>
    <x v="27"/>
    <s v="Atlanta"/>
    <x v="3"/>
    <n v="43"/>
    <n v="120"/>
    <x v="2014"/>
    <n v="2786.4"/>
    <n v="0.54"/>
    <x v="2"/>
    <x v="7"/>
    <x v="1"/>
    <n v="43"/>
    <n v="23.220000000000002"/>
    <n v="19.779999999999998"/>
    <x v="1"/>
  </r>
  <r>
    <x v="2"/>
    <n v="1128299"/>
    <x v="390"/>
    <x v="4"/>
    <x v="27"/>
    <s v="Atlanta"/>
    <x v="4"/>
    <n v="54"/>
    <n v="100"/>
    <x v="1996"/>
    <n v="2592"/>
    <n v="0.48"/>
    <x v="2"/>
    <x v="7"/>
    <x v="1"/>
    <n v="54"/>
    <n v="25.92"/>
    <n v="28.08"/>
    <x v="1"/>
  </r>
  <r>
    <x v="2"/>
    <n v="1128299"/>
    <x v="390"/>
    <x v="4"/>
    <x v="27"/>
    <s v="Atlanta"/>
    <x v="5"/>
    <n v="59"/>
    <n v="131"/>
    <x v="2276"/>
    <n v="3091.6000000000004"/>
    <n v="0.4"/>
    <x v="2"/>
    <x v="7"/>
    <x v="1"/>
    <n v="59"/>
    <n v="23.6"/>
    <n v="35.4"/>
    <x v="1"/>
  </r>
  <r>
    <x v="2"/>
    <n v="1128299"/>
    <x v="419"/>
    <x v="4"/>
    <x v="27"/>
    <s v="Atlanta"/>
    <x v="0"/>
    <n v="42"/>
    <n v="131"/>
    <x v="2277"/>
    <n v="2806.02"/>
    <n v="0.51"/>
    <x v="2"/>
    <x v="8"/>
    <x v="1"/>
    <n v="42"/>
    <n v="21.419999999999998"/>
    <n v="20.580000000000002"/>
    <x v="1"/>
  </r>
  <r>
    <x v="2"/>
    <n v="1128299"/>
    <x v="419"/>
    <x v="4"/>
    <x v="27"/>
    <s v="Atlanta"/>
    <x v="1"/>
    <n v="47"/>
    <n v="142"/>
    <x v="2278"/>
    <n v="3470.48"/>
    <n v="0.52"/>
    <x v="2"/>
    <x v="8"/>
    <x v="1"/>
    <n v="47"/>
    <n v="24.44"/>
    <n v="22.56"/>
    <x v="1"/>
  </r>
  <r>
    <x v="2"/>
    <n v="1128299"/>
    <x v="419"/>
    <x v="4"/>
    <x v="27"/>
    <s v="Atlanta"/>
    <x v="2"/>
    <n v="42"/>
    <n v="105"/>
    <x v="1692"/>
    <n v="2072.6999999999998"/>
    <n v="0.47"/>
    <x v="2"/>
    <x v="8"/>
    <x v="1"/>
    <n v="42"/>
    <n v="19.739999999999998"/>
    <n v="22.26"/>
    <x v="1"/>
  </r>
  <r>
    <x v="2"/>
    <n v="1128299"/>
    <x v="419"/>
    <x v="4"/>
    <x v="27"/>
    <s v="Atlanta"/>
    <x v="3"/>
    <n v="44"/>
    <n v="88"/>
    <x v="2279"/>
    <n v="1936"/>
    <n v="0.5"/>
    <x v="2"/>
    <x v="8"/>
    <x v="1"/>
    <n v="44"/>
    <n v="22"/>
    <n v="22"/>
    <x v="1"/>
  </r>
  <r>
    <x v="2"/>
    <n v="1128299"/>
    <x v="419"/>
    <x v="4"/>
    <x v="27"/>
    <s v="Atlanta"/>
    <x v="4"/>
    <n v="50"/>
    <n v="90"/>
    <x v="1720"/>
    <n v="2070"/>
    <n v="0.45999999999999996"/>
    <x v="2"/>
    <x v="8"/>
    <x v="1"/>
    <n v="50"/>
    <n v="23"/>
    <n v="27"/>
    <x v="1"/>
  </r>
  <r>
    <x v="2"/>
    <n v="1128299"/>
    <x v="419"/>
    <x v="4"/>
    <x v="27"/>
    <s v="Atlanta"/>
    <x v="5"/>
    <n v="64"/>
    <n v="102"/>
    <x v="1290"/>
    <n v="2545.92"/>
    <n v="0.39"/>
    <x v="2"/>
    <x v="8"/>
    <x v="1"/>
    <n v="64"/>
    <n v="24.96"/>
    <n v="39.04"/>
    <x v="1"/>
  </r>
  <r>
    <x v="2"/>
    <n v="1128299"/>
    <x v="450"/>
    <x v="4"/>
    <x v="27"/>
    <s v="Atlanta"/>
    <x v="0"/>
    <n v="51"/>
    <n v="137"/>
    <x v="1283"/>
    <n v="3563.37"/>
    <n v="0.51"/>
    <x v="2"/>
    <x v="9"/>
    <x v="1"/>
    <n v="51"/>
    <n v="26.009999999999998"/>
    <n v="24.990000000000002"/>
    <x v="1"/>
  </r>
  <r>
    <x v="2"/>
    <n v="1128299"/>
    <x v="450"/>
    <x v="4"/>
    <x v="27"/>
    <s v="Atlanta"/>
    <x v="1"/>
    <n v="58"/>
    <n v="173"/>
    <x v="2280"/>
    <n v="5418.3600000000006"/>
    <n v="0.54"/>
    <x v="2"/>
    <x v="9"/>
    <x v="1"/>
    <n v="58"/>
    <n v="31.320000000000004"/>
    <n v="26.679999999999996"/>
    <x v="1"/>
  </r>
  <r>
    <x v="2"/>
    <n v="1128299"/>
    <x v="450"/>
    <x v="4"/>
    <x v="27"/>
    <s v="Atlanta"/>
    <x v="2"/>
    <n v="54"/>
    <n v="115"/>
    <x v="1013"/>
    <n v="2918.7"/>
    <n v="0.47"/>
    <x v="2"/>
    <x v="9"/>
    <x v="1"/>
    <n v="54"/>
    <n v="25.38"/>
    <n v="28.62"/>
    <x v="1"/>
  </r>
  <r>
    <x v="2"/>
    <n v="1128299"/>
    <x v="450"/>
    <x v="4"/>
    <x v="27"/>
    <s v="Atlanta"/>
    <x v="3"/>
    <n v="51"/>
    <n v="116"/>
    <x v="1252"/>
    <n v="3076.32"/>
    <n v="0.52"/>
    <x v="2"/>
    <x v="9"/>
    <x v="1"/>
    <n v="51"/>
    <n v="26.520000000000003"/>
    <n v="24.479999999999997"/>
    <x v="1"/>
  </r>
  <r>
    <x v="2"/>
    <n v="1128299"/>
    <x v="450"/>
    <x v="4"/>
    <x v="27"/>
    <s v="Atlanta"/>
    <x v="4"/>
    <n v="60"/>
    <n v="102"/>
    <x v="2281"/>
    <n v="2876.3999999999996"/>
    <n v="0.47"/>
    <x v="2"/>
    <x v="9"/>
    <x v="1"/>
    <n v="60"/>
    <n v="28.199999999999996"/>
    <n v="31.800000000000004"/>
    <x v="1"/>
  </r>
  <r>
    <x v="2"/>
    <n v="1128299"/>
    <x v="450"/>
    <x v="4"/>
    <x v="27"/>
    <s v="Atlanta"/>
    <x v="5"/>
    <n v="65"/>
    <n v="124"/>
    <x v="2282"/>
    <n v="2821"/>
    <n v="0.35"/>
    <x v="2"/>
    <x v="9"/>
    <x v="1"/>
    <n v="65"/>
    <n v="22.75"/>
    <n v="42.25"/>
    <x v="1"/>
  </r>
  <r>
    <x v="2"/>
    <n v="1128299"/>
    <x v="479"/>
    <x v="4"/>
    <x v="27"/>
    <s v="Atlanta"/>
    <x v="0"/>
    <n v="50"/>
    <n v="203"/>
    <x v="875"/>
    <n v="5582.5"/>
    <n v="0.55000000000000004"/>
    <x v="2"/>
    <x v="10"/>
    <x v="1"/>
    <n v="50"/>
    <n v="27.5"/>
    <n v="22.5"/>
    <x v="1"/>
  </r>
  <r>
    <x v="2"/>
    <n v="1128299"/>
    <x v="479"/>
    <x v="4"/>
    <x v="27"/>
    <s v="Atlanta"/>
    <x v="1"/>
    <n v="58"/>
    <n v="189"/>
    <x v="2239"/>
    <n v="5809.8600000000006"/>
    <n v="0.53"/>
    <x v="2"/>
    <x v="10"/>
    <x v="1"/>
    <n v="58"/>
    <n v="30.740000000000002"/>
    <n v="27.259999999999998"/>
    <x v="1"/>
  </r>
  <r>
    <x v="0"/>
    <n v="1128299"/>
    <x v="479"/>
    <x v="4"/>
    <x v="27"/>
    <s v="Atlanta"/>
    <x v="2"/>
    <n v="53"/>
    <n v="138"/>
    <x v="2283"/>
    <n v="3657"/>
    <n v="0.5"/>
    <x v="2"/>
    <x v="10"/>
    <x v="1"/>
    <n v="53"/>
    <n v="26.5"/>
    <n v="26.5"/>
    <x v="1"/>
  </r>
  <r>
    <x v="0"/>
    <n v="1128299"/>
    <x v="479"/>
    <x v="4"/>
    <x v="27"/>
    <s v="Atlanta"/>
    <x v="3"/>
    <n v="51"/>
    <n v="128"/>
    <x v="1290"/>
    <n v="3264"/>
    <n v="0.5"/>
    <x v="2"/>
    <x v="10"/>
    <x v="1"/>
    <n v="51"/>
    <n v="25.5"/>
    <n v="25.5"/>
    <x v="1"/>
  </r>
  <r>
    <x v="0"/>
    <n v="1128299"/>
    <x v="479"/>
    <x v="4"/>
    <x v="27"/>
    <s v="Atlanta"/>
    <x v="4"/>
    <n v="64"/>
    <n v="116"/>
    <x v="2284"/>
    <n v="3712"/>
    <n v="0.5"/>
    <x v="2"/>
    <x v="10"/>
    <x v="1"/>
    <n v="64"/>
    <n v="32"/>
    <n v="32"/>
    <x v="1"/>
  </r>
  <r>
    <x v="0"/>
    <n v="1128299"/>
    <x v="479"/>
    <x v="4"/>
    <x v="27"/>
    <s v="Atlanta"/>
    <x v="5"/>
    <n v="64"/>
    <n v="135"/>
    <x v="1143"/>
    <n v="3024"/>
    <n v="0.35"/>
    <x v="2"/>
    <x v="10"/>
    <x v="1"/>
    <n v="64"/>
    <n v="22.4"/>
    <n v="41.6"/>
    <x v="1"/>
  </r>
  <r>
    <x v="0"/>
    <n v="1185732"/>
    <x v="173"/>
    <x v="4"/>
    <x v="27"/>
    <s v="Atlanta"/>
    <x v="0"/>
    <n v="39"/>
    <n v="256"/>
    <x v="1336"/>
    <n v="5790.7200000000012"/>
    <n v="0.58000000000000007"/>
    <x v="2"/>
    <x v="0"/>
    <x v="1"/>
    <n v="39"/>
    <n v="22.620000000000005"/>
    <n v="16.379999999999995"/>
    <x v="1"/>
  </r>
  <r>
    <x v="0"/>
    <n v="1185732"/>
    <x v="173"/>
    <x v="4"/>
    <x v="27"/>
    <s v="Atlanta"/>
    <x v="1"/>
    <n v="37"/>
    <n v="206"/>
    <x v="2285"/>
    <n v="3429.8999999999996"/>
    <n v="0.44999999999999996"/>
    <x v="2"/>
    <x v="0"/>
    <x v="1"/>
    <n v="37"/>
    <n v="16.649999999999999"/>
    <n v="20.350000000000001"/>
    <x v="1"/>
  </r>
  <r>
    <x v="0"/>
    <n v="1185732"/>
    <x v="173"/>
    <x v="4"/>
    <x v="27"/>
    <s v="Atlanta"/>
    <x v="2"/>
    <n v="29"/>
    <n v="248"/>
    <x v="2286"/>
    <n v="2804.88"/>
    <n v="0.39"/>
    <x v="2"/>
    <x v="0"/>
    <x v="1"/>
    <n v="29"/>
    <n v="11.31"/>
    <n v="17.690000000000001"/>
    <x v="1"/>
  </r>
  <r>
    <x v="0"/>
    <n v="1185732"/>
    <x v="173"/>
    <x v="4"/>
    <x v="27"/>
    <s v="Atlanta"/>
    <x v="3"/>
    <n v="34"/>
    <n v="203"/>
    <x v="802"/>
    <n v="3036.88"/>
    <n v="0.44"/>
    <x v="2"/>
    <x v="0"/>
    <x v="1"/>
    <n v="34"/>
    <n v="14.96"/>
    <n v="19.04"/>
    <x v="1"/>
  </r>
  <r>
    <x v="0"/>
    <n v="1185732"/>
    <x v="173"/>
    <x v="4"/>
    <x v="27"/>
    <s v="Atlanta"/>
    <x v="4"/>
    <n v="47"/>
    <n v="189"/>
    <x v="2287"/>
    <n v="4175.01"/>
    <n v="0.47"/>
    <x v="2"/>
    <x v="0"/>
    <x v="1"/>
    <n v="47"/>
    <n v="22.09"/>
    <n v="24.91"/>
    <x v="1"/>
  </r>
  <r>
    <x v="0"/>
    <n v="1185732"/>
    <x v="173"/>
    <x v="4"/>
    <x v="27"/>
    <s v="Atlanta"/>
    <x v="5"/>
    <n v="37"/>
    <n v="239"/>
    <x v="2288"/>
    <n v="5305.8"/>
    <n v="0.6"/>
    <x v="2"/>
    <x v="0"/>
    <x v="1"/>
    <n v="37"/>
    <n v="22.2"/>
    <n v="14.799999999999999"/>
    <x v="1"/>
  </r>
  <r>
    <x v="0"/>
    <n v="1185732"/>
    <x v="202"/>
    <x v="4"/>
    <x v="27"/>
    <s v="Atlanta"/>
    <x v="0"/>
    <n v="38"/>
    <n v="312"/>
    <x v="1892"/>
    <n v="6995.0400000000009"/>
    <n v="0.59000000000000008"/>
    <x v="2"/>
    <x v="1"/>
    <x v="1"/>
    <n v="38"/>
    <n v="22.42"/>
    <n v="15.579999999999997"/>
    <x v="1"/>
  </r>
  <r>
    <x v="0"/>
    <n v="1185732"/>
    <x v="202"/>
    <x v="4"/>
    <x v="27"/>
    <s v="Atlanta"/>
    <x v="1"/>
    <n v="39"/>
    <n v="218"/>
    <x v="2289"/>
    <n v="3910.9199999999996"/>
    <n v="0.45999999999999996"/>
    <x v="2"/>
    <x v="1"/>
    <x v="1"/>
    <n v="39"/>
    <n v="17.939999999999998"/>
    <n v="21.06"/>
    <x v="1"/>
  </r>
  <r>
    <x v="0"/>
    <n v="1185732"/>
    <x v="202"/>
    <x v="4"/>
    <x v="27"/>
    <s v="Atlanta"/>
    <x v="2"/>
    <n v="29"/>
    <n v="217"/>
    <x v="2290"/>
    <n v="2328.41"/>
    <n v="0.37"/>
    <x v="2"/>
    <x v="1"/>
    <x v="1"/>
    <n v="29"/>
    <n v="10.729999999999999"/>
    <n v="18.27"/>
    <x v="1"/>
  </r>
  <r>
    <x v="0"/>
    <n v="1185732"/>
    <x v="202"/>
    <x v="4"/>
    <x v="28"/>
    <s v="Charleston"/>
    <x v="3"/>
    <n v="33"/>
    <n v="169"/>
    <x v="2291"/>
    <n v="2509.6499999999996"/>
    <n v="0.44999999999999996"/>
    <x v="2"/>
    <x v="1"/>
    <x v="1"/>
    <n v="33"/>
    <n v="14.849999999999998"/>
    <n v="18.150000000000002"/>
    <x v="1"/>
  </r>
  <r>
    <x v="0"/>
    <n v="1185732"/>
    <x v="202"/>
    <x v="4"/>
    <x v="28"/>
    <s v="Charleston"/>
    <x v="4"/>
    <n v="49"/>
    <n v="189"/>
    <x v="2292"/>
    <n v="4352.67"/>
    <n v="0.47"/>
    <x v="2"/>
    <x v="1"/>
    <x v="1"/>
    <n v="49"/>
    <n v="23.03"/>
    <n v="25.97"/>
    <x v="1"/>
  </r>
  <r>
    <x v="0"/>
    <n v="1185732"/>
    <x v="202"/>
    <x v="4"/>
    <x v="28"/>
    <s v="Charleston"/>
    <x v="5"/>
    <n v="34"/>
    <n v="216"/>
    <x v="1990"/>
    <n v="4773.6000000000004"/>
    <n v="0.65"/>
    <x v="2"/>
    <x v="1"/>
    <x v="1"/>
    <n v="34"/>
    <n v="22.1"/>
    <n v="11.899999999999999"/>
    <x v="1"/>
  </r>
  <r>
    <x v="0"/>
    <n v="1185732"/>
    <x v="707"/>
    <x v="4"/>
    <x v="28"/>
    <s v="Charleston"/>
    <x v="0"/>
    <n v="33"/>
    <n v="265"/>
    <x v="2293"/>
    <n v="5072.1000000000004"/>
    <n v="0.58000000000000007"/>
    <x v="2"/>
    <x v="2"/>
    <x v="1"/>
    <n v="33"/>
    <n v="19.14"/>
    <n v="13.86"/>
    <x v="1"/>
  </r>
  <r>
    <x v="0"/>
    <n v="1185732"/>
    <x v="707"/>
    <x v="4"/>
    <x v="28"/>
    <s v="Charleston"/>
    <x v="1"/>
    <n v="32"/>
    <n v="210"/>
    <x v="1764"/>
    <n v="3292.7999999999997"/>
    <n v="0.49"/>
    <x v="2"/>
    <x v="2"/>
    <x v="1"/>
    <n v="32"/>
    <n v="15.679999999999998"/>
    <n v="16.32"/>
    <x v="1"/>
  </r>
  <r>
    <x v="0"/>
    <n v="1185732"/>
    <x v="707"/>
    <x v="4"/>
    <x v="28"/>
    <s v="Charleston"/>
    <x v="2"/>
    <n v="24"/>
    <n v="181"/>
    <x v="2294"/>
    <n v="1650.72"/>
    <n v="0.38"/>
    <x v="2"/>
    <x v="2"/>
    <x v="1"/>
    <n v="24"/>
    <n v="9.120000000000001"/>
    <n v="14.879999999999999"/>
    <x v="1"/>
  </r>
  <r>
    <x v="0"/>
    <n v="1185732"/>
    <x v="707"/>
    <x v="4"/>
    <x v="28"/>
    <s v="Charleston"/>
    <x v="3"/>
    <n v="27"/>
    <n v="144"/>
    <x v="2295"/>
    <n v="1632.96"/>
    <n v="0.42"/>
    <x v="2"/>
    <x v="2"/>
    <x v="1"/>
    <n v="27"/>
    <n v="11.34"/>
    <n v="15.66"/>
    <x v="1"/>
  </r>
  <r>
    <x v="0"/>
    <n v="1185732"/>
    <x v="707"/>
    <x v="4"/>
    <x v="28"/>
    <s v="Charleston"/>
    <x v="4"/>
    <n v="41"/>
    <n v="181"/>
    <x v="2296"/>
    <n v="3562.08"/>
    <n v="0.48"/>
    <x v="2"/>
    <x v="2"/>
    <x v="1"/>
    <n v="41"/>
    <n v="19.68"/>
    <n v="21.32"/>
    <x v="1"/>
  </r>
  <r>
    <x v="0"/>
    <n v="1185732"/>
    <x v="707"/>
    <x v="4"/>
    <x v="28"/>
    <s v="Charleston"/>
    <x v="5"/>
    <n v="32"/>
    <n v="189"/>
    <x v="1236"/>
    <n v="3810.2400000000002"/>
    <n v="0.63"/>
    <x v="2"/>
    <x v="2"/>
    <x v="1"/>
    <n v="32"/>
    <n v="20.16"/>
    <n v="11.839999999999998"/>
    <x v="1"/>
  </r>
  <r>
    <x v="0"/>
    <n v="1185732"/>
    <x v="229"/>
    <x v="4"/>
    <x v="28"/>
    <s v="Charleston"/>
    <x v="0"/>
    <n v="33"/>
    <n v="283"/>
    <x v="2297"/>
    <n v="5323.2300000000005"/>
    <n v="0.57000000000000006"/>
    <x v="2"/>
    <x v="3"/>
    <x v="1"/>
    <n v="33"/>
    <n v="18.810000000000002"/>
    <n v="14.189999999999998"/>
    <x v="1"/>
  </r>
  <r>
    <x v="0"/>
    <n v="1185732"/>
    <x v="229"/>
    <x v="4"/>
    <x v="28"/>
    <s v="Charleston"/>
    <x v="1"/>
    <n v="34"/>
    <n v="182"/>
    <x v="2298"/>
    <n v="2846.4799999999996"/>
    <n v="0.45999999999999996"/>
    <x v="2"/>
    <x v="3"/>
    <x v="1"/>
    <n v="34"/>
    <n v="15.639999999999997"/>
    <n v="18.360000000000003"/>
    <x v="1"/>
  </r>
  <r>
    <x v="0"/>
    <n v="1185732"/>
    <x v="229"/>
    <x v="4"/>
    <x v="28"/>
    <s v="Charleston"/>
    <x v="2"/>
    <n v="24"/>
    <n v="182"/>
    <x v="1716"/>
    <n v="1659.84"/>
    <n v="0.38"/>
    <x v="2"/>
    <x v="3"/>
    <x v="1"/>
    <n v="24"/>
    <n v="9.1199999999999992"/>
    <n v="14.879999999999999"/>
    <x v="1"/>
  </r>
  <r>
    <x v="0"/>
    <n v="1185732"/>
    <x v="229"/>
    <x v="4"/>
    <x v="28"/>
    <s v="Charleston"/>
    <x v="3"/>
    <n v="27"/>
    <n v="180"/>
    <x v="2299"/>
    <n v="2089.8000000000002"/>
    <n v="0.43"/>
    <x v="2"/>
    <x v="3"/>
    <x v="1"/>
    <n v="27"/>
    <n v="11.610000000000001"/>
    <n v="15.389999999999999"/>
    <x v="1"/>
  </r>
  <r>
    <x v="0"/>
    <n v="1185732"/>
    <x v="229"/>
    <x v="4"/>
    <x v="28"/>
    <s v="Charleston"/>
    <x v="4"/>
    <n v="47"/>
    <n v="188"/>
    <x v="1373"/>
    <n v="4418"/>
    <n v="0.5"/>
    <x v="2"/>
    <x v="3"/>
    <x v="1"/>
    <n v="47"/>
    <n v="23.5"/>
    <n v="23.5"/>
    <x v="1"/>
  </r>
  <r>
    <x v="0"/>
    <n v="1185732"/>
    <x v="229"/>
    <x v="4"/>
    <x v="28"/>
    <s v="Charleston"/>
    <x v="5"/>
    <n v="39"/>
    <n v="209"/>
    <x v="2300"/>
    <n v="5135.13"/>
    <n v="0.63"/>
    <x v="2"/>
    <x v="3"/>
    <x v="1"/>
    <n v="39"/>
    <n v="24.57"/>
    <n v="14.43"/>
    <x v="1"/>
  </r>
  <r>
    <x v="0"/>
    <n v="1185732"/>
    <x v="258"/>
    <x v="4"/>
    <x v="28"/>
    <s v="Charleston"/>
    <x v="0"/>
    <n v="48"/>
    <n v="282"/>
    <x v="2301"/>
    <n v="7444.8"/>
    <n v="0.55000000000000004"/>
    <x v="2"/>
    <x v="4"/>
    <x v="1"/>
    <n v="48"/>
    <n v="26.400000000000002"/>
    <n v="21.599999999999998"/>
    <x v="1"/>
  </r>
  <r>
    <x v="0"/>
    <n v="1185732"/>
    <x v="258"/>
    <x v="4"/>
    <x v="28"/>
    <s v="Charleston"/>
    <x v="1"/>
    <n v="45"/>
    <n v="188"/>
    <x v="2302"/>
    <n v="3806.9999999999995"/>
    <n v="0.44999999999999996"/>
    <x v="2"/>
    <x v="4"/>
    <x v="1"/>
    <n v="45"/>
    <n v="20.249999999999996"/>
    <n v="24.75"/>
    <x v="1"/>
  </r>
  <r>
    <x v="0"/>
    <n v="1185732"/>
    <x v="258"/>
    <x v="4"/>
    <x v="28"/>
    <s v="Charleston"/>
    <x v="2"/>
    <n v="41"/>
    <n v="210"/>
    <x v="1325"/>
    <n v="3185.7"/>
    <n v="0.37"/>
    <x v="2"/>
    <x v="4"/>
    <x v="1"/>
    <n v="41"/>
    <n v="15.17"/>
    <n v="25.830000000000002"/>
    <x v="1"/>
  </r>
  <r>
    <x v="0"/>
    <n v="1185732"/>
    <x v="258"/>
    <x v="4"/>
    <x v="28"/>
    <s v="Charleston"/>
    <x v="3"/>
    <n v="43"/>
    <n v="182"/>
    <x v="2303"/>
    <n v="3286.92"/>
    <n v="0.42"/>
    <x v="2"/>
    <x v="4"/>
    <x v="1"/>
    <n v="43"/>
    <n v="18.059999999999999"/>
    <n v="24.94"/>
    <x v="1"/>
  </r>
  <r>
    <x v="0"/>
    <n v="1185732"/>
    <x v="258"/>
    <x v="4"/>
    <x v="28"/>
    <s v="Charleston"/>
    <x v="4"/>
    <n v="53"/>
    <n v="196"/>
    <x v="2304"/>
    <n v="5194"/>
    <n v="0.5"/>
    <x v="2"/>
    <x v="4"/>
    <x v="1"/>
    <n v="53"/>
    <n v="26.5"/>
    <n v="26.5"/>
    <x v="1"/>
  </r>
  <r>
    <x v="0"/>
    <n v="1185732"/>
    <x v="258"/>
    <x v="4"/>
    <x v="28"/>
    <s v="Charleston"/>
    <x v="5"/>
    <n v="59"/>
    <n v="200"/>
    <x v="2305"/>
    <n v="7080"/>
    <n v="0.6"/>
    <x v="2"/>
    <x v="4"/>
    <x v="1"/>
    <n v="59"/>
    <n v="35.4"/>
    <n v="23.6"/>
    <x v="1"/>
  </r>
  <r>
    <x v="0"/>
    <n v="1185732"/>
    <x v="291"/>
    <x v="4"/>
    <x v="28"/>
    <s v="Charleston"/>
    <x v="0"/>
    <n v="51"/>
    <n v="273"/>
    <x v="2306"/>
    <n v="7796.880000000001"/>
    <n v="0.56000000000000005"/>
    <x v="2"/>
    <x v="11"/>
    <x v="1"/>
    <n v="51"/>
    <n v="28.560000000000002"/>
    <n v="22.439999999999998"/>
    <x v="1"/>
  </r>
  <r>
    <x v="0"/>
    <n v="1185732"/>
    <x v="291"/>
    <x v="4"/>
    <x v="28"/>
    <s v="Charleston"/>
    <x v="1"/>
    <n v="49"/>
    <n v="200"/>
    <x v="1082"/>
    <n v="4410"/>
    <n v="0.44999999999999996"/>
    <x v="2"/>
    <x v="11"/>
    <x v="1"/>
    <n v="49"/>
    <n v="22.05"/>
    <n v="26.95"/>
    <x v="1"/>
  </r>
  <r>
    <x v="0"/>
    <n v="1185732"/>
    <x v="291"/>
    <x v="4"/>
    <x v="28"/>
    <s v="Charleston"/>
    <x v="2"/>
    <n v="47"/>
    <n v="209"/>
    <x v="2307"/>
    <n v="3536.2799999999997"/>
    <n v="0.36"/>
    <x v="2"/>
    <x v="11"/>
    <x v="1"/>
    <n v="47"/>
    <n v="16.919999999999998"/>
    <n v="30.080000000000002"/>
    <x v="1"/>
  </r>
  <r>
    <x v="0"/>
    <n v="1185732"/>
    <x v="291"/>
    <x v="4"/>
    <x v="28"/>
    <s v="Charleston"/>
    <x v="3"/>
    <n v="47"/>
    <n v="218"/>
    <x v="960"/>
    <n v="4610.7"/>
    <n v="0.44999999999999996"/>
    <x v="2"/>
    <x v="11"/>
    <x v="1"/>
    <n v="47"/>
    <n v="21.15"/>
    <n v="25.85"/>
    <x v="1"/>
  </r>
  <r>
    <x v="0"/>
    <n v="1185732"/>
    <x v="291"/>
    <x v="4"/>
    <x v="28"/>
    <s v="Charleston"/>
    <x v="4"/>
    <n v="62"/>
    <n v="195"/>
    <x v="2308"/>
    <n v="5440.4999999999991"/>
    <n v="0.44999999999999996"/>
    <x v="2"/>
    <x v="11"/>
    <x v="1"/>
    <n v="62"/>
    <n v="27.899999999999995"/>
    <n v="34.1"/>
    <x v="1"/>
  </r>
  <r>
    <x v="0"/>
    <n v="1185732"/>
    <x v="291"/>
    <x v="4"/>
    <x v="28"/>
    <s v="Charleston"/>
    <x v="5"/>
    <n v="65"/>
    <n v="250"/>
    <x v="2309"/>
    <n v="10400"/>
    <n v="0.64"/>
    <x v="2"/>
    <x v="11"/>
    <x v="1"/>
    <n v="65"/>
    <n v="41.6"/>
    <n v="23.4"/>
    <x v="1"/>
  </r>
  <r>
    <x v="0"/>
    <n v="1185732"/>
    <x v="319"/>
    <x v="4"/>
    <x v="28"/>
    <s v="Charleston"/>
    <x v="0"/>
    <n v="63"/>
    <n v="311"/>
    <x v="2310"/>
    <n v="11559.87"/>
    <n v="0.59000000000000008"/>
    <x v="2"/>
    <x v="5"/>
    <x v="1"/>
    <n v="63"/>
    <n v="37.17"/>
    <n v="25.83"/>
    <x v="1"/>
  </r>
  <r>
    <x v="0"/>
    <n v="1185732"/>
    <x v="319"/>
    <x v="4"/>
    <x v="28"/>
    <s v="Charleston"/>
    <x v="1"/>
    <n v="58"/>
    <n v="270"/>
    <x v="796"/>
    <n v="7673.4"/>
    <n v="0.49"/>
    <x v="2"/>
    <x v="5"/>
    <x v="1"/>
    <n v="58"/>
    <n v="28.419999999999998"/>
    <n v="29.580000000000002"/>
    <x v="1"/>
  </r>
  <r>
    <x v="0"/>
    <n v="1185732"/>
    <x v="319"/>
    <x v="4"/>
    <x v="28"/>
    <s v="Charleston"/>
    <x v="2"/>
    <n v="51"/>
    <n v="248"/>
    <x v="2311"/>
    <n v="4553.28"/>
    <n v="0.36"/>
    <x v="2"/>
    <x v="5"/>
    <x v="1"/>
    <n v="51"/>
    <n v="18.36"/>
    <n v="32.64"/>
    <x v="1"/>
  </r>
  <r>
    <x v="0"/>
    <n v="1185732"/>
    <x v="319"/>
    <x v="4"/>
    <x v="28"/>
    <s v="Charleston"/>
    <x v="3"/>
    <n v="52"/>
    <n v="202"/>
    <x v="2181"/>
    <n v="4411.68"/>
    <n v="0.42"/>
    <x v="2"/>
    <x v="5"/>
    <x v="1"/>
    <n v="52"/>
    <n v="21.84"/>
    <n v="30.16"/>
    <x v="1"/>
  </r>
  <r>
    <x v="0"/>
    <n v="1185732"/>
    <x v="319"/>
    <x v="4"/>
    <x v="28"/>
    <s v="Charleston"/>
    <x v="4"/>
    <n v="64"/>
    <n v="240"/>
    <x v="2312"/>
    <n v="6911.9999999999991"/>
    <n v="0.44999999999999996"/>
    <x v="2"/>
    <x v="5"/>
    <x v="1"/>
    <n v="64"/>
    <n v="28.799999999999997"/>
    <n v="35.200000000000003"/>
    <x v="1"/>
  </r>
  <r>
    <x v="0"/>
    <n v="1185732"/>
    <x v="319"/>
    <x v="4"/>
    <x v="28"/>
    <s v="Charleston"/>
    <x v="5"/>
    <n v="66"/>
    <n v="244"/>
    <x v="2313"/>
    <n v="10467.6"/>
    <n v="0.65"/>
    <x v="2"/>
    <x v="5"/>
    <x v="1"/>
    <n v="66"/>
    <n v="42.9"/>
    <n v="23.099999999999998"/>
    <x v="1"/>
  </r>
  <r>
    <x v="0"/>
    <n v="1185732"/>
    <x v="351"/>
    <x v="4"/>
    <x v="28"/>
    <s v="Charleston"/>
    <x v="0"/>
    <n v="62"/>
    <n v="326"/>
    <x v="2314"/>
    <n v="11520.840000000002"/>
    <n v="0.57000000000000006"/>
    <x v="2"/>
    <x v="6"/>
    <x v="1"/>
    <n v="62"/>
    <n v="35.340000000000003"/>
    <n v="26.659999999999993"/>
    <x v="1"/>
  </r>
  <r>
    <x v="0"/>
    <n v="1185732"/>
    <x v="351"/>
    <x v="4"/>
    <x v="28"/>
    <s v="Charleston"/>
    <x v="1"/>
    <n v="54"/>
    <n v="243"/>
    <x v="2315"/>
    <n v="6429.78"/>
    <n v="0.49"/>
    <x v="2"/>
    <x v="6"/>
    <x v="1"/>
    <n v="54"/>
    <n v="26.459999999999997"/>
    <n v="27.540000000000003"/>
    <x v="1"/>
  </r>
  <r>
    <x v="0"/>
    <n v="1185732"/>
    <x v="351"/>
    <x v="4"/>
    <x v="28"/>
    <s v="Charleston"/>
    <x v="2"/>
    <n v="50"/>
    <n v="231"/>
    <x v="1885"/>
    <n v="4620"/>
    <n v="0.4"/>
    <x v="2"/>
    <x v="6"/>
    <x v="1"/>
    <n v="50"/>
    <n v="20"/>
    <n v="30"/>
    <x v="1"/>
  </r>
  <r>
    <x v="0"/>
    <n v="1185732"/>
    <x v="351"/>
    <x v="4"/>
    <x v="28"/>
    <s v="Charleston"/>
    <x v="3"/>
    <n v="44"/>
    <n v="233"/>
    <x v="1387"/>
    <n v="4203.32"/>
    <n v="0.41"/>
    <x v="2"/>
    <x v="6"/>
    <x v="1"/>
    <n v="44"/>
    <n v="18.04"/>
    <n v="25.96"/>
    <x v="1"/>
  </r>
  <r>
    <x v="0"/>
    <n v="1185732"/>
    <x v="351"/>
    <x v="4"/>
    <x v="28"/>
    <s v="Charleston"/>
    <x v="4"/>
    <n v="51"/>
    <n v="225"/>
    <x v="2103"/>
    <n v="5278.5"/>
    <n v="0.45999999999999996"/>
    <x v="2"/>
    <x v="6"/>
    <x v="1"/>
    <n v="51"/>
    <n v="23.46"/>
    <n v="27.54"/>
    <x v="1"/>
  </r>
  <r>
    <x v="0"/>
    <n v="1185732"/>
    <x v="351"/>
    <x v="4"/>
    <x v="28"/>
    <s v="Charleston"/>
    <x v="5"/>
    <n v="58"/>
    <n v="278"/>
    <x v="2316"/>
    <n v="9835.64"/>
    <n v="0.61"/>
    <x v="2"/>
    <x v="6"/>
    <x v="1"/>
    <n v="58"/>
    <n v="35.379999999999995"/>
    <n v="22.62"/>
    <x v="1"/>
  </r>
  <r>
    <x v="0"/>
    <n v="1185732"/>
    <x v="381"/>
    <x v="4"/>
    <x v="28"/>
    <s v="Charleston"/>
    <x v="0"/>
    <n v="51"/>
    <n v="287"/>
    <x v="2317"/>
    <n v="8489.4600000000009"/>
    <n v="0.58000000000000007"/>
    <x v="2"/>
    <x v="7"/>
    <x v="1"/>
    <n v="51"/>
    <n v="29.580000000000002"/>
    <n v="21.419999999999998"/>
    <x v="1"/>
  </r>
  <r>
    <x v="0"/>
    <n v="1185732"/>
    <x v="381"/>
    <x v="4"/>
    <x v="28"/>
    <s v="Charleston"/>
    <x v="1"/>
    <n v="48"/>
    <n v="223"/>
    <x v="2318"/>
    <n v="5137.92"/>
    <n v="0.48"/>
    <x v="2"/>
    <x v="7"/>
    <x v="1"/>
    <n v="48"/>
    <n v="23.04"/>
    <n v="24.96"/>
    <x v="1"/>
  </r>
  <r>
    <x v="0"/>
    <n v="1185732"/>
    <x v="381"/>
    <x v="4"/>
    <x v="28"/>
    <s v="Charleston"/>
    <x v="2"/>
    <n v="38"/>
    <n v="196"/>
    <x v="1512"/>
    <n v="2904.7200000000003"/>
    <n v="0.39"/>
    <x v="2"/>
    <x v="7"/>
    <x v="1"/>
    <n v="38"/>
    <n v="14.820000000000002"/>
    <n v="23.18"/>
    <x v="1"/>
  </r>
  <r>
    <x v="0"/>
    <n v="1185732"/>
    <x v="381"/>
    <x v="4"/>
    <x v="28"/>
    <s v="Charleston"/>
    <x v="3"/>
    <n v="39"/>
    <n v="210"/>
    <x v="854"/>
    <n v="3276"/>
    <n v="0.4"/>
    <x v="2"/>
    <x v="7"/>
    <x v="1"/>
    <n v="39"/>
    <n v="15.6"/>
    <n v="23.4"/>
    <x v="1"/>
  </r>
  <r>
    <x v="0"/>
    <n v="1185732"/>
    <x v="381"/>
    <x v="4"/>
    <x v="28"/>
    <s v="Charleston"/>
    <x v="4"/>
    <n v="48"/>
    <n v="175"/>
    <x v="865"/>
    <n v="3863.9999999999995"/>
    <n v="0.45999999999999996"/>
    <x v="2"/>
    <x v="7"/>
    <x v="1"/>
    <n v="48"/>
    <n v="22.08"/>
    <n v="25.92"/>
    <x v="1"/>
  </r>
  <r>
    <x v="0"/>
    <n v="1185732"/>
    <x v="381"/>
    <x v="4"/>
    <x v="28"/>
    <s v="Charleston"/>
    <x v="5"/>
    <n v="52"/>
    <n v="232"/>
    <x v="2319"/>
    <n v="7238.4"/>
    <n v="0.6"/>
    <x v="2"/>
    <x v="7"/>
    <x v="1"/>
    <n v="52"/>
    <n v="31.2"/>
    <n v="20.8"/>
    <x v="1"/>
  </r>
  <r>
    <x v="0"/>
    <n v="1185732"/>
    <x v="413"/>
    <x v="4"/>
    <x v="28"/>
    <s v="Charleston"/>
    <x v="0"/>
    <n v="50"/>
    <n v="244"/>
    <x v="2320"/>
    <n v="7320"/>
    <n v="0.6"/>
    <x v="2"/>
    <x v="8"/>
    <x v="1"/>
    <n v="50"/>
    <n v="30"/>
    <n v="20"/>
    <x v="1"/>
  </r>
  <r>
    <x v="0"/>
    <n v="1185732"/>
    <x v="413"/>
    <x v="4"/>
    <x v="28"/>
    <s v="Charleston"/>
    <x v="1"/>
    <n v="42"/>
    <n v="208"/>
    <x v="2321"/>
    <n v="4368"/>
    <n v="0.5"/>
    <x v="2"/>
    <x v="8"/>
    <x v="1"/>
    <n v="42"/>
    <n v="21"/>
    <n v="21"/>
    <x v="1"/>
  </r>
  <r>
    <x v="0"/>
    <n v="1185732"/>
    <x v="413"/>
    <x v="4"/>
    <x v="28"/>
    <s v="Charleston"/>
    <x v="2"/>
    <n v="41"/>
    <n v="176"/>
    <x v="940"/>
    <n v="2814.2400000000002"/>
    <n v="0.39"/>
    <x v="2"/>
    <x v="8"/>
    <x v="1"/>
    <n v="41"/>
    <n v="15.990000000000002"/>
    <n v="25.01"/>
    <x v="1"/>
  </r>
  <r>
    <x v="0"/>
    <n v="1185732"/>
    <x v="413"/>
    <x v="4"/>
    <x v="28"/>
    <s v="Charleston"/>
    <x v="3"/>
    <n v="41"/>
    <n v="176"/>
    <x v="940"/>
    <n v="2886.4"/>
    <n v="0.4"/>
    <x v="2"/>
    <x v="8"/>
    <x v="1"/>
    <n v="41"/>
    <n v="16.400000000000002"/>
    <n v="24.6"/>
    <x v="1"/>
  </r>
  <r>
    <x v="0"/>
    <n v="1185732"/>
    <x v="413"/>
    <x v="4"/>
    <x v="28"/>
    <s v="Charleston"/>
    <x v="4"/>
    <n v="52"/>
    <n v="189"/>
    <x v="753"/>
    <n v="4717.4399999999996"/>
    <n v="0.48"/>
    <x v="2"/>
    <x v="8"/>
    <x v="1"/>
    <n v="52"/>
    <n v="24.959999999999997"/>
    <n v="27.040000000000003"/>
    <x v="1"/>
  </r>
  <r>
    <x v="0"/>
    <n v="1185732"/>
    <x v="413"/>
    <x v="4"/>
    <x v="28"/>
    <s v="Charleston"/>
    <x v="5"/>
    <n v="56"/>
    <n v="225"/>
    <x v="789"/>
    <n v="8190"/>
    <n v="0.65"/>
    <x v="2"/>
    <x v="8"/>
    <x v="1"/>
    <n v="56"/>
    <n v="36.4"/>
    <n v="19.600000000000001"/>
    <x v="1"/>
  </r>
  <r>
    <x v="0"/>
    <n v="1185732"/>
    <x v="443"/>
    <x v="4"/>
    <x v="28"/>
    <s v="Charleston"/>
    <x v="0"/>
    <n v="50"/>
    <n v="278"/>
    <x v="2322"/>
    <n v="7923.0000000000009"/>
    <n v="0.57000000000000006"/>
    <x v="2"/>
    <x v="9"/>
    <x v="1"/>
    <n v="50"/>
    <n v="28.500000000000004"/>
    <n v="21.499999999999996"/>
    <x v="1"/>
  </r>
  <r>
    <x v="0"/>
    <n v="1185732"/>
    <x v="443"/>
    <x v="4"/>
    <x v="28"/>
    <s v="Charleston"/>
    <x v="1"/>
    <n v="44"/>
    <n v="188"/>
    <x v="980"/>
    <n v="3722.3999999999996"/>
    <n v="0.44999999999999996"/>
    <x v="2"/>
    <x v="9"/>
    <x v="1"/>
    <n v="44"/>
    <n v="19.799999999999997"/>
    <n v="24.200000000000003"/>
    <x v="1"/>
  </r>
  <r>
    <x v="0"/>
    <n v="1185732"/>
    <x v="443"/>
    <x v="4"/>
    <x v="28"/>
    <s v="Charleston"/>
    <x v="2"/>
    <n v="43"/>
    <n v="202"/>
    <x v="2323"/>
    <n v="3040.1"/>
    <n v="0.35"/>
    <x v="2"/>
    <x v="9"/>
    <x v="1"/>
    <n v="43"/>
    <n v="15.049999999999999"/>
    <n v="27.95"/>
    <x v="1"/>
  </r>
  <r>
    <x v="0"/>
    <n v="1185732"/>
    <x v="443"/>
    <x v="4"/>
    <x v="28"/>
    <s v="Charleston"/>
    <x v="3"/>
    <n v="53"/>
    <n v="225"/>
    <x v="2324"/>
    <n v="5008.5"/>
    <n v="0.42"/>
    <x v="2"/>
    <x v="9"/>
    <x v="1"/>
    <n v="53"/>
    <n v="22.26"/>
    <n v="30.74"/>
    <x v="1"/>
  </r>
  <r>
    <x v="0"/>
    <n v="1185732"/>
    <x v="443"/>
    <x v="4"/>
    <x v="28"/>
    <s v="Charleston"/>
    <x v="4"/>
    <n v="66"/>
    <n v="196"/>
    <x v="1113"/>
    <n v="6079.92"/>
    <n v="0.47"/>
    <x v="2"/>
    <x v="9"/>
    <x v="1"/>
    <n v="66"/>
    <n v="31.02"/>
    <n v="34.979999999999997"/>
    <x v="1"/>
  </r>
  <r>
    <x v="0"/>
    <n v="1185732"/>
    <x v="443"/>
    <x v="4"/>
    <x v="28"/>
    <s v="Charleston"/>
    <x v="5"/>
    <n v="74"/>
    <n v="206"/>
    <x v="2325"/>
    <n v="9603.7199999999993"/>
    <n v="0.63"/>
    <x v="2"/>
    <x v="9"/>
    <x v="1"/>
    <n v="74"/>
    <n v="46.62"/>
    <n v="27.380000000000003"/>
    <x v="1"/>
  </r>
  <r>
    <x v="0"/>
    <n v="1185732"/>
    <x v="472"/>
    <x v="4"/>
    <x v="28"/>
    <s v="Charleston"/>
    <x v="0"/>
    <n v="67"/>
    <n v="290"/>
    <x v="2326"/>
    <n v="11658"/>
    <n v="0.6"/>
    <x v="2"/>
    <x v="10"/>
    <x v="1"/>
    <n v="67"/>
    <n v="40.200000000000003"/>
    <n v="26.8"/>
    <x v="1"/>
  </r>
  <r>
    <x v="0"/>
    <n v="1185732"/>
    <x v="472"/>
    <x v="4"/>
    <x v="28"/>
    <s v="Charleston"/>
    <x v="1"/>
    <n v="58"/>
    <n v="219"/>
    <x v="1211"/>
    <n v="5715.9"/>
    <n v="0.44999999999999996"/>
    <x v="2"/>
    <x v="10"/>
    <x v="1"/>
    <n v="58"/>
    <n v="26.099999999999998"/>
    <n v="31.900000000000002"/>
    <x v="1"/>
  </r>
  <r>
    <x v="2"/>
    <n v="1185732"/>
    <x v="472"/>
    <x v="4"/>
    <x v="28"/>
    <s v="Charleston"/>
    <x v="2"/>
    <n v="56"/>
    <n v="215"/>
    <x v="755"/>
    <n v="4214"/>
    <n v="0.35"/>
    <x v="2"/>
    <x v="10"/>
    <x v="1"/>
    <n v="56"/>
    <n v="19.600000000000001"/>
    <n v="36.4"/>
    <x v="1"/>
  </r>
  <r>
    <x v="2"/>
    <n v="1185732"/>
    <x v="472"/>
    <x v="4"/>
    <x v="28"/>
    <s v="Charleston"/>
    <x v="3"/>
    <n v="59"/>
    <n v="194"/>
    <x v="2327"/>
    <n v="5150.7"/>
    <n v="0.44999999999999996"/>
    <x v="2"/>
    <x v="10"/>
    <x v="1"/>
    <n v="59"/>
    <n v="26.55"/>
    <n v="32.450000000000003"/>
    <x v="1"/>
  </r>
  <r>
    <x v="2"/>
    <n v="1185732"/>
    <x v="472"/>
    <x v="4"/>
    <x v="28"/>
    <s v="Charleston"/>
    <x v="4"/>
    <n v="66"/>
    <n v="225"/>
    <x v="2328"/>
    <n v="6682.4999999999991"/>
    <n v="0.44999999999999996"/>
    <x v="2"/>
    <x v="10"/>
    <x v="1"/>
    <n v="66"/>
    <n v="29.699999999999996"/>
    <n v="36.300000000000004"/>
    <x v="1"/>
  </r>
  <r>
    <x v="2"/>
    <n v="1185732"/>
    <x v="472"/>
    <x v="4"/>
    <x v="28"/>
    <s v="Charleston"/>
    <x v="5"/>
    <n v="68"/>
    <n v="228"/>
    <x v="2329"/>
    <n v="9302.4"/>
    <n v="0.6"/>
    <x v="2"/>
    <x v="10"/>
    <x v="1"/>
    <n v="68"/>
    <n v="40.799999999999997"/>
    <n v="27.200000000000003"/>
    <x v="1"/>
  </r>
  <r>
    <x v="2"/>
    <n v="1185732"/>
    <x v="170"/>
    <x v="4"/>
    <x v="28"/>
    <s v="Charleston"/>
    <x v="0"/>
    <n v="33"/>
    <n v="231"/>
    <x v="2330"/>
    <n v="3811.5"/>
    <n v="0.5"/>
    <x v="2"/>
    <x v="0"/>
    <x v="1"/>
    <n v="33"/>
    <n v="16.5"/>
    <n v="16.5"/>
    <x v="1"/>
  </r>
  <r>
    <x v="2"/>
    <n v="1185732"/>
    <x v="170"/>
    <x v="4"/>
    <x v="28"/>
    <s v="Charleston"/>
    <x v="1"/>
    <n v="34"/>
    <n v="181"/>
    <x v="2331"/>
    <n v="3077"/>
    <n v="0.5"/>
    <x v="2"/>
    <x v="0"/>
    <x v="1"/>
    <n v="34"/>
    <n v="17"/>
    <n v="17"/>
    <x v="1"/>
  </r>
  <r>
    <x v="2"/>
    <n v="1185732"/>
    <x v="170"/>
    <x v="4"/>
    <x v="28"/>
    <s v="Charleston"/>
    <x v="2"/>
    <n v="24"/>
    <n v="189"/>
    <x v="2332"/>
    <n v="2449.44"/>
    <n v="0.54"/>
    <x v="2"/>
    <x v="0"/>
    <x v="1"/>
    <n v="24"/>
    <n v="12.96"/>
    <n v="11.04"/>
    <x v="1"/>
  </r>
  <r>
    <x v="2"/>
    <n v="1185732"/>
    <x v="170"/>
    <x v="4"/>
    <x v="28"/>
    <s v="Charleston"/>
    <x v="3"/>
    <n v="29"/>
    <n v="173"/>
    <x v="2333"/>
    <n v="2759.3500000000004"/>
    <n v="0.55000000000000004"/>
    <x v="2"/>
    <x v="0"/>
    <x v="1"/>
    <n v="29"/>
    <n v="15.950000000000003"/>
    <n v="13.049999999999997"/>
    <x v="1"/>
  </r>
  <r>
    <x v="2"/>
    <n v="1185732"/>
    <x v="170"/>
    <x v="4"/>
    <x v="28"/>
    <s v="Charleston"/>
    <x v="4"/>
    <n v="42"/>
    <n v="156"/>
    <x v="2334"/>
    <n v="3013.9199999999996"/>
    <n v="0.45999999999999996"/>
    <x v="2"/>
    <x v="0"/>
    <x v="1"/>
    <n v="42"/>
    <n v="19.319999999999997"/>
    <n v="22.680000000000003"/>
    <x v="1"/>
  </r>
  <r>
    <x v="2"/>
    <n v="1185732"/>
    <x v="170"/>
    <x v="4"/>
    <x v="28"/>
    <s v="Charleston"/>
    <x v="5"/>
    <n v="34"/>
    <n v="196"/>
    <x v="807"/>
    <n v="4264.96"/>
    <n v="0.64"/>
    <x v="2"/>
    <x v="0"/>
    <x v="1"/>
    <n v="34"/>
    <n v="21.76"/>
    <n v="12.24"/>
    <x v="1"/>
  </r>
  <r>
    <x v="2"/>
    <n v="1185732"/>
    <x v="199"/>
    <x v="4"/>
    <x v="28"/>
    <s v="Charleston"/>
    <x v="0"/>
    <n v="34"/>
    <n v="263"/>
    <x v="2335"/>
    <n v="4471"/>
    <n v="0.5"/>
    <x v="2"/>
    <x v="1"/>
    <x v="1"/>
    <n v="34"/>
    <n v="17"/>
    <n v="17"/>
    <x v="1"/>
  </r>
  <r>
    <x v="2"/>
    <n v="1185732"/>
    <x v="199"/>
    <x v="4"/>
    <x v="28"/>
    <s v="Charleston"/>
    <x v="1"/>
    <n v="34"/>
    <n v="188"/>
    <x v="1232"/>
    <n v="3068.16"/>
    <n v="0.48"/>
    <x v="2"/>
    <x v="1"/>
    <x v="1"/>
    <n v="34"/>
    <n v="16.32"/>
    <n v="17.68"/>
    <x v="1"/>
  </r>
  <r>
    <x v="2"/>
    <n v="1185732"/>
    <x v="199"/>
    <x v="4"/>
    <x v="28"/>
    <s v="Charleston"/>
    <x v="2"/>
    <n v="23"/>
    <n v="169"/>
    <x v="2336"/>
    <n v="2137.8500000000004"/>
    <n v="0.55000000000000004"/>
    <x v="2"/>
    <x v="1"/>
    <x v="1"/>
    <n v="23"/>
    <n v="12.650000000000002"/>
    <n v="10.349999999999998"/>
    <x v="1"/>
  </r>
  <r>
    <x v="2"/>
    <n v="1185732"/>
    <x v="199"/>
    <x v="4"/>
    <x v="29"/>
    <s v="Charlotte"/>
    <x v="3"/>
    <n v="29"/>
    <n v="142"/>
    <x v="2337"/>
    <n v="2059"/>
    <n v="0.5"/>
    <x v="2"/>
    <x v="1"/>
    <x v="1"/>
    <n v="29"/>
    <n v="14.5"/>
    <n v="14.5"/>
    <x v="1"/>
  </r>
  <r>
    <x v="2"/>
    <n v="1185732"/>
    <x v="199"/>
    <x v="4"/>
    <x v="29"/>
    <s v="Charlotte"/>
    <x v="4"/>
    <n v="44"/>
    <n v="180"/>
    <x v="1830"/>
    <n v="3960"/>
    <n v="0.5"/>
    <x v="2"/>
    <x v="1"/>
    <x v="1"/>
    <n v="44"/>
    <n v="22"/>
    <n v="22"/>
    <x v="1"/>
  </r>
  <r>
    <x v="2"/>
    <n v="1185732"/>
    <x v="199"/>
    <x v="4"/>
    <x v="29"/>
    <s v="Charlotte"/>
    <x v="5"/>
    <n v="29"/>
    <n v="203"/>
    <x v="2338"/>
    <n v="3532.2"/>
    <n v="0.6"/>
    <x v="2"/>
    <x v="1"/>
    <x v="1"/>
    <n v="29"/>
    <n v="17.399999999999999"/>
    <n v="11.600000000000001"/>
    <x v="1"/>
  </r>
  <r>
    <x v="2"/>
    <n v="1185732"/>
    <x v="704"/>
    <x v="4"/>
    <x v="29"/>
    <s v="Charlotte"/>
    <x v="0"/>
    <n v="28"/>
    <n v="276"/>
    <x v="1110"/>
    <n v="4173.12"/>
    <n v="0.54"/>
    <x v="2"/>
    <x v="2"/>
    <x v="1"/>
    <n v="28"/>
    <n v="15.12"/>
    <n v="12.88"/>
    <x v="1"/>
  </r>
  <r>
    <x v="2"/>
    <n v="1185732"/>
    <x v="704"/>
    <x v="4"/>
    <x v="29"/>
    <s v="Charlotte"/>
    <x v="1"/>
    <n v="29"/>
    <n v="150"/>
    <x v="2339"/>
    <n v="1957.4999999999998"/>
    <n v="0.44999999999999996"/>
    <x v="2"/>
    <x v="2"/>
    <x v="1"/>
    <n v="29"/>
    <n v="13.049999999999999"/>
    <n v="15.95"/>
    <x v="1"/>
  </r>
  <r>
    <x v="2"/>
    <n v="1185732"/>
    <x v="704"/>
    <x v="4"/>
    <x v="29"/>
    <s v="Charlotte"/>
    <x v="2"/>
    <n v="19"/>
    <n v="181"/>
    <x v="2340"/>
    <n v="1788.28"/>
    <n v="0.52"/>
    <x v="2"/>
    <x v="2"/>
    <x v="1"/>
    <n v="19"/>
    <n v="9.879999999999999"/>
    <n v="9.120000000000001"/>
    <x v="1"/>
  </r>
  <r>
    <x v="2"/>
    <n v="1185732"/>
    <x v="704"/>
    <x v="4"/>
    <x v="29"/>
    <s v="Charlotte"/>
    <x v="3"/>
    <n v="25"/>
    <n v="124"/>
    <x v="1991"/>
    <n v="1674"/>
    <n v="0.54"/>
    <x v="2"/>
    <x v="2"/>
    <x v="1"/>
    <n v="25"/>
    <n v="13.5"/>
    <n v="11.5"/>
    <x v="1"/>
  </r>
  <r>
    <x v="2"/>
    <n v="1185732"/>
    <x v="704"/>
    <x v="4"/>
    <x v="29"/>
    <s v="Charlotte"/>
    <x v="4"/>
    <n v="37"/>
    <n v="158"/>
    <x v="2341"/>
    <n v="2630.7"/>
    <n v="0.44999999999999996"/>
    <x v="2"/>
    <x v="2"/>
    <x v="1"/>
    <n v="37"/>
    <n v="16.649999999999999"/>
    <n v="20.350000000000001"/>
    <x v="1"/>
  </r>
  <r>
    <x v="2"/>
    <n v="1185732"/>
    <x v="704"/>
    <x v="4"/>
    <x v="29"/>
    <s v="Charlotte"/>
    <x v="5"/>
    <n v="27"/>
    <n v="169"/>
    <x v="2342"/>
    <n v="2829.06"/>
    <n v="0.62"/>
    <x v="2"/>
    <x v="2"/>
    <x v="1"/>
    <n v="27"/>
    <n v="16.739999999999998"/>
    <n v="10.26"/>
    <x v="1"/>
  </r>
  <r>
    <x v="2"/>
    <n v="1185732"/>
    <x v="721"/>
    <x v="4"/>
    <x v="29"/>
    <s v="Charlotte"/>
    <x v="0"/>
    <n v="27"/>
    <n v="263"/>
    <x v="2343"/>
    <n v="3834.5400000000004"/>
    <n v="0.54"/>
    <x v="2"/>
    <x v="3"/>
    <x v="1"/>
    <n v="27"/>
    <n v="14.580000000000002"/>
    <n v="12.419999999999998"/>
    <x v="1"/>
  </r>
  <r>
    <x v="2"/>
    <n v="1185732"/>
    <x v="721"/>
    <x v="4"/>
    <x v="29"/>
    <s v="Charlotte"/>
    <x v="1"/>
    <n v="28"/>
    <n v="155"/>
    <x v="2344"/>
    <n v="2039.8"/>
    <n v="0.47"/>
    <x v="2"/>
    <x v="3"/>
    <x v="1"/>
    <n v="28"/>
    <n v="13.16"/>
    <n v="14.839999999999998"/>
    <x v="1"/>
  </r>
  <r>
    <x v="2"/>
    <n v="1185732"/>
    <x v="721"/>
    <x v="4"/>
    <x v="29"/>
    <s v="Charlotte"/>
    <x v="2"/>
    <n v="20"/>
    <n v="144"/>
    <x v="1477"/>
    <n v="1584.0000000000002"/>
    <n v="0.55000000000000004"/>
    <x v="2"/>
    <x v="3"/>
    <x v="1"/>
    <n v="20"/>
    <n v="11.000000000000002"/>
    <n v="8.9999999999999982"/>
    <x v="1"/>
  </r>
  <r>
    <x v="2"/>
    <n v="1185732"/>
    <x v="721"/>
    <x v="4"/>
    <x v="29"/>
    <s v="Charlotte"/>
    <x v="3"/>
    <n v="24"/>
    <n v="140"/>
    <x v="1597"/>
    <n v="1814.4"/>
    <n v="0.54"/>
    <x v="2"/>
    <x v="3"/>
    <x v="1"/>
    <n v="24"/>
    <n v="12.96"/>
    <n v="11.04"/>
    <x v="1"/>
  </r>
  <r>
    <x v="2"/>
    <n v="1185732"/>
    <x v="721"/>
    <x v="4"/>
    <x v="29"/>
    <s v="Charlotte"/>
    <x v="4"/>
    <n v="42"/>
    <n v="131"/>
    <x v="2277"/>
    <n v="2751"/>
    <n v="0.5"/>
    <x v="2"/>
    <x v="3"/>
    <x v="1"/>
    <n v="42"/>
    <n v="21"/>
    <n v="21"/>
    <x v="1"/>
  </r>
  <r>
    <x v="2"/>
    <n v="1185732"/>
    <x v="721"/>
    <x v="4"/>
    <x v="29"/>
    <s v="Charlotte"/>
    <x v="5"/>
    <n v="32"/>
    <n v="189"/>
    <x v="1236"/>
    <n v="3689.2799999999997"/>
    <n v="0.61"/>
    <x v="2"/>
    <x v="3"/>
    <x v="1"/>
    <n v="32"/>
    <n v="19.52"/>
    <n v="12.480000000000002"/>
    <x v="1"/>
  </r>
  <r>
    <x v="2"/>
    <n v="1185732"/>
    <x v="255"/>
    <x v="4"/>
    <x v="29"/>
    <s v="Charlotte"/>
    <x v="0"/>
    <n v="41"/>
    <n v="246"/>
    <x v="2345"/>
    <n v="5547.3"/>
    <n v="0.55000000000000004"/>
    <x v="2"/>
    <x v="4"/>
    <x v="1"/>
    <n v="41"/>
    <n v="22.55"/>
    <n v="18.45"/>
    <x v="1"/>
  </r>
  <r>
    <x v="2"/>
    <n v="1185732"/>
    <x v="255"/>
    <x v="4"/>
    <x v="29"/>
    <s v="Charlotte"/>
    <x v="1"/>
    <n v="42"/>
    <n v="182"/>
    <x v="947"/>
    <n v="3516.24"/>
    <n v="0.45999999999999996"/>
    <x v="2"/>
    <x v="4"/>
    <x v="1"/>
    <n v="42"/>
    <n v="19.32"/>
    <n v="22.68"/>
    <x v="1"/>
  </r>
  <r>
    <x v="2"/>
    <n v="1185732"/>
    <x v="255"/>
    <x v="4"/>
    <x v="29"/>
    <s v="Charlotte"/>
    <x v="2"/>
    <n v="37"/>
    <n v="169"/>
    <x v="2346"/>
    <n v="3314.09"/>
    <n v="0.53"/>
    <x v="2"/>
    <x v="4"/>
    <x v="1"/>
    <n v="37"/>
    <n v="19.61"/>
    <n v="17.39"/>
    <x v="1"/>
  </r>
  <r>
    <x v="2"/>
    <n v="1185732"/>
    <x v="255"/>
    <x v="4"/>
    <x v="29"/>
    <s v="Charlotte"/>
    <x v="3"/>
    <n v="38"/>
    <n v="150"/>
    <x v="2073"/>
    <n v="3078"/>
    <n v="0.54"/>
    <x v="2"/>
    <x v="4"/>
    <x v="1"/>
    <n v="38"/>
    <n v="20.52"/>
    <n v="17.48"/>
    <x v="1"/>
  </r>
  <r>
    <x v="2"/>
    <n v="1185732"/>
    <x v="255"/>
    <x v="4"/>
    <x v="29"/>
    <s v="Charlotte"/>
    <x v="4"/>
    <n v="46"/>
    <n v="150"/>
    <x v="1310"/>
    <n v="3381"/>
    <n v="0.49"/>
    <x v="2"/>
    <x v="4"/>
    <x v="1"/>
    <n v="46"/>
    <n v="22.54"/>
    <n v="23.46"/>
    <x v="1"/>
  </r>
  <r>
    <x v="2"/>
    <n v="1185732"/>
    <x v="255"/>
    <x v="4"/>
    <x v="29"/>
    <s v="Charlotte"/>
    <x v="5"/>
    <n v="51"/>
    <n v="203"/>
    <x v="917"/>
    <n v="6418.86"/>
    <n v="0.62"/>
    <x v="2"/>
    <x v="4"/>
    <x v="1"/>
    <n v="51"/>
    <n v="31.619999999999997"/>
    <n v="19.380000000000003"/>
    <x v="1"/>
  </r>
  <r>
    <x v="2"/>
    <n v="1185732"/>
    <x v="288"/>
    <x v="4"/>
    <x v="29"/>
    <s v="Charlotte"/>
    <x v="0"/>
    <n v="46"/>
    <n v="238"/>
    <x v="2347"/>
    <n v="6021.4000000000005"/>
    <n v="0.55000000000000004"/>
    <x v="2"/>
    <x v="11"/>
    <x v="1"/>
    <n v="46"/>
    <n v="25.3"/>
    <n v="20.7"/>
    <x v="1"/>
  </r>
  <r>
    <x v="2"/>
    <n v="1185732"/>
    <x v="288"/>
    <x v="4"/>
    <x v="29"/>
    <s v="Charlotte"/>
    <x v="1"/>
    <n v="42"/>
    <n v="182"/>
    <x v="947"/>
    <n v="3592.68"/>
    <n v="0.47"/>
    <x v="2"/>
    <x v="11"/>
    <x v="1"/>
    <n v="42"/>
    <n v="19.739999999999998"/>
    <n v="22.26"/>
    <x v="1"/>
  </r>
  <r>
    <x v="2"/>
    <n v="1185732"/>
    <x v="288"/>
    <x v="4"/>
    <x v="29"/>
    <s v="Charlotte"/>
    <x v="2"/>
    <n v="47"/>
    <n v="169"/>
    <x v="953"/>
    <n v="4289.22"/>
    <n v="0.54"/>
    <x v="2"/>
    <x v="11"/>
    <x v="1"/>
    <n v="47"/>
    <n v="25.380000000000003"/>
    <n v="21.619999999999997"/>
    <x v="1"/>
  </r>
  <r>
    <x v="2"/>
    <n v="1185732"/>
    <x v="288"/>
    <x v="4"/>
    <x v="29"/>
    <s v="Charlotte"/>
    <x v="3"/>
    <n v="49"/>
    <n v="169"/>
    <x v="2348"/>
    <n v="4223.3100000000004"/>
    <n v="0.51"/>
    <x v="2"/>
    <x v="11"/>
    <x v="1"/>
    <n v="49"/>
    <n v="24.990000000000002"/>
    <n v="24.009999999999998"/>
    <x v="1"/>
  </r>
  <r>
    <x v="2"/>
    <n v="1185732"/>
    <x v="288"/>
    <x v="4"/>
    <x v="29"/>
    <s v="Charlotte"/>
    <x v="4"/>
    <n v="61"/>
    <n v="163"/>
    <x v="2349"/>
    <n v="4872.07"/>
    <n v="0.49"/>
    <x v="2"/>
    <x v="11"/>
    <x v="1"/>
    <n v="61"/>
    <n v="29.889999999999997"/>
    <n v="31.110000000000003"/>
    <x v="1"/>
  </r>
  <r>
    <x v="2"/>
    <n v="1185732"/>
    <x v="288"/>
    <x v="4"/>
    <x v="29"/>
    <s v="Charlotte"/>
    <x v="5"/>
    <n v="67"/>
    <n v="231"/>
    <x v="2350"/>
    <n v="9286.1999999999989"/>
    <n v="0.6"/>
    <x v="2"/>
    <x v="11"/>
    <x v="1"/>
    <n v="67"/>
    <n v="40.199999999999996"/>
    <n v="26.800000000000004"/>
    <x v="1"/>
  </r>
  <r>
    <x v="2"/>
    <n v="1185732"/>
    <x v="316"/>
    <x v="4"/>
    <x v="29"/>
    <s v="Charlotte"/>
    <x v="0"/>
    <n v="60"/>
    <n v="294"/>
    <x v="2150"/>
    <n v="8820"/>
    <n v="0.5"/>
    <x v="2"/>
    <x v="5"/>
    <x v="1"/>
    <n v="60"/>
    <n v="30"/>
    <n v="30"/>
    <x v="1"/>
  </r>
  <r>
    <x v="2"/>
    <n v="1185732"/>
    <x v="316"/>
    <x v="4"/>
    <x v="29"/>
    <s v="Charlotte"/>
    <x v="1"/>
    <n v="58"/>
    <n v="224"/>
    <x v="1834"/>
    <n v="6496"/>
    <n v="0.5"/>
    <x v="2"/>
    <x v="5"/>
    <x v="1"/>
    <n v="58"/>
    <n v="29"/>
    <n v="29"/>
    <x v="1"/>
  </r>
  <r>
    <x v="2"/>
    <n v="1185732"/>
    <x v="316"/>
    <x v="4"/>
    <x v="29"/>
    <s v="Charlotte"/>
    <x v="2"/>
    <n v="53"/>
    <n v="196"/>
    <x v="2304"/>
    <n v="5713.4000000000005"/>
    <n v="0.55000000000000004"/>
    <x v="2"/>
    <x v="5"/>
    <x v="1"/>
    <n v="53"/>
    <n v="29.150000000000002"/>
    <n v="23.849999999999998"/>
    <x v="1"/>
  </r>
  <r>
    <x v="2"/>
    <n v="1185732"/>
    <x v="316"/>
    <x v="4"/>
    <x v="29"/>
    <s v="Charlotte"/>
    <x v="3"/>
    <n v="52"/>
    <n v="203"/>
    <x v="966"/>
    <n v="5383.56"/>
    <n v="0.51"/>
    <x v="2"/>
    <x v="5"/>
    <x v="1"/>
    <n v="52"/>
    <n v="26.520000000000003"/>
    <n v="25.479999999999997"/>
    <x v="1"/>
  </r>
  <r>
    <x v="2"/>
    <n v="1185732"/>
    <x v="316"/>
    <x v="4"/>
    <x v="29"/>
    <s v="Charlotte"/>
    <x v="4"/>
    <n v="59"/>
    <n v="182"/>
    <x v="918"/>
    <n v="5261.62"/>
    <n v="0.49"/>
    <x v="2"/>
    <x v="5"/>
    <x v="1"/>
    <n v="59"/>
    <n v="28.91"/>
    <n v="30.09"/>
    <x v="1"/>
  </r>
  <r>
    <x v="2"/>
    <n v="1185732"/>
    <x v="316"/>
    <x v="4"/>
    <x v="29"/>
    <s v="Charlotte"/>
    <x v="5"/>
    <n v="64"/>
    <n v="263"/>
    <x v="2351"/>
    <n v="10604.16"/>
    <n v="0.63"/>
    <x v="2"/>
    <x v="5"/>
    <x v="1"/>
    <n v="64"/>
    <n v="40.32"/>
    <n v="23.68"/>
    <x v="1"/>
  </r>
  <r>
    <x v="2"/>
    <n v="1185732"/>
    <x v="348"/>
    <x v="4"/>
    <x v="29"/>
    <s v="Charlotte"/>
    <x v="0"/>
    <n v="61"/>
    <n v="308"/>
    <x v="2352"/>
    <n v="9957.6400000000012"/>
    <n v="0.53"/>
    <x v="2"/>
    <x v="6"/>
    <x v="1"/>
    <n v="61"/>
    <n v="32.330000000000005"/>
    <n v="28.669999999999995"/>
    <x v="1"/>
  </r>
  <r>
    <x v="2"/>
    <n v="1185732"/>
    <x v="348"/>
    <x v="4"/>
    <x v="29"/>
    <s v="Charlotte"/>
    <x v="1"/>
    <n v="58"/>
    <n v="200"/>
    <x v="2353"/>
    <n v="5219.9999999999991"/>
    <n v="0.44999999999999996"/>
    <x v="2"/>
    <x v="6"/>
    <x v="1"/>
    <n v="58"/>
    <n v="26.099999999999994"/>
    <n v="31.900000000000006"/>
    <x v="1"/>
  </r>
  <r>
    <x v="2"/>
    <n v="1185732"/>
    <x v="348"/>
    <x v="4"/>
    <x v="29"/>
    <s v="Charlotte"/>
    <x v="2"/>
    <n v="54"/>
    <n v="210"/>
    <x v="879"/>
    <n v="6010.2000000000007"/>
    <n v="0.53"/>
    <x v="2"/>
    <x v="6"/>
    <x v="1"/>
    <n v="54"/>
    <n v="28.620000000000005"/>
    <n v="25.379999999999995"/>
    <x v="1"/>
  </r>
  <r>
    <x v="2"/>
    <n v="1185732"/>
    <x v="348"/>
    <x v="4"/>
    <x v="29"/>
    <s v="Charlotte"/>
    <x v="3"/>
    <n v="44"/>
    <n v="182"/>
    <x v="2354"/>
    <n v="4244.24"/>
    <n v="0.53"/>
    <x v="2"/>
    <x v="6"/>
    <x v="1"/>
    <n v="44"/>
    <n v="23.32"/>
    <n v="20.68"/>
    <x v="1"/>
  </r>
  <r>
    <x v="2"/>
    <n v="1185732"/>
    <x v="348"/>
    <x v="4"/>
    <x v="29"/>
    <s v="Charlotte"/>
    <x v="4"/>
    <n v="53"/>
    <n v="176"/>
    <x v="2355"/>
    <n v="4477.4399999999996"/>
    <n v="0.48"/>
    <x v="2"/>
    <x v="6"/>
    <x v="1"/>
    <n v="53"/>
    <n v="25.439999999999998"/>
    <n v="27.560000000000002"/>
    <x v="1"/>
  </r>
  <r>
    <x v="2"/>
    <n v="1185732"/>
    <x v="348"/>
    <x v="4"/>
    <x v="29"/>
    <s v="Charlotte"/>
    <x v="5"/>
    <n v="54"/>
    <n v="231"/>
    <x v="2356"/>
    <n v="7983.3600000000006"/>
    <n v="0.64"/>
    <x v="2"/>
    <x v="6"/>
    <x v="1"/>
    <n v="54"/>
    <n v="34.56"/>
    <n v="19.439999999999998"/>
    <x v="1"/>
  </r>
  <r>
    <x v="2"/>
    <n v="1185732"/>
    <x v="378"/>
    <x v="4"/>
    <x v="29"/>
    <s v="Charlotte"/>
    <x v="0"/>
    <n v="53"/>
    <n v="250"/>
    <x v="2357"/>
    <n v="6890"/>
    <n v="0.52"/>
    <x v="2"/>
    <x v="7"/>
    <x v="1"/>
    <n v="53"/>
    <n v="27.56"/>
    <n v="25.44"/>
    <x v="1"/>
  </r>
  <r>
    <x v="2"/>
    <n v="1185732"/>
    <x v="378"/>
    <x v="4"/>
    <x v="29"/>
    <s v="Charlotte"/>
    <x v="1"/>
    <n v="49"/>
    <n v="181"/>
    <x v="2193"/>
    <n v="4434.5"/>
    <n v="0.5"/>
    <x v="2"/>
    <x v="7"/>
    <x v="1"/>
    <n v="49"/>
    <n v="24.5"/>
    <n v="24.5"/>
    <x v="1"/>
  </r>
  <r>
    <x v="2"/>
    <n v="1185732"/>
    <x v="378"/>
    <x v="4"/>
    <x v="29"/>
    <s v="Charlotte"/>
    <x v="2"/>
    <n v="28"/>
    <n v="175"/>
    <x v="1071"/>
    <n v="2499"/>
    <n v="0.51"/>
    <x v="2"/>
    <x v="7"/>
    <x v="1"/>
    <n v="28"/>
    <n v="14.28"/>
    <n v="13.72"/>
    <x v="1"/>
  </r>
  <r>
    <x v="2"/>
    <n v="1185732"/>
    <x v="378"/>
    <x v="4"/>
    <x v="29"/>
    <s v="Charlotte"/>
    <x v="3"/>
    <n v="28"/>
    <n v="150"/>
    <x v="1077"/>
    <n v="2100"/>
    <n v="0.5"/>
    <x v="2"/>
    <x v="7"/>
    <x v="1"/>
    <n v="28"/>
    <n v="14"/>
    <n v="14"/>
    <x v="1"/>
  </r>
  <r>
    <x v="2"/>
    <n v="1185732"/>
    <x v="378"/>
    <x v="4"/>
    <x v="29"/>
    <s v="Charlotte"/>
    <x v="4"/>
    <n v="38"/>
    <n v="156"/>
    <x v="1903"/>
    <n v="2726.8799999999997"/>
    <n v="0.45999999999999996"/>
    <x v="2"/>
    <x v="7"/>
    <x v="1"/>
    <n v="38"/>
    <n v="17.479999999999997"/>
    <n v="20.520000000000003"/>
    <x v="1"/>
  </r>
  <r>
    <x v="2"/>
    <n v="1185732"/>
    <x v="378"/>
    <x v="4"/>
    <x v="29"/>
    <s v="Charlotte"/>
    <x v="5"/>
    <n v="41"/>
    <n v="203"/>
    <x v="2358"/>
    <n v="5077.03"/>
    <n v="0.61"/>
    <x v="2"/>
    <x v="7"/>
    <x v="1"/>
    <n v="41"/>
    <n v="25.009999999999998"/>
    <n v="15.990000000000002"/>
    <x v="1"/>
  </r>
  <r>
    <x v="2"/>
    <n v="1185732"/>
    <x v="410"/>
    <x v="4"/>
    <x v="29"/>
    <s v="Charlotte"/>
    <x v="0"/>
    <n v="42"/>
    <n v="245"/>
    <x v="869"/>
    <n v="5556.6"/>
    <n v="0.54"/>
    <x v="2"/>
    <x v="8"/>
    <x v="1"/>
    <n v="42"/>
    <n v="22.68"/>
    <n v="19.32"/>
    <x v="1"/>
  </r>
  <r>
    <x v="2"/>
    <n v="1185732"/>
    <x v="410"/>
    <x v="4"/>
    <x v="29"/>
    <s v="Charlotte"/>
    <x v="1"/>
    <n v="33"/>
    <n v="196"/>
    <x v="1829"/>
    <n v="2975.2799999999997"/>
    <n v="0.45999999999999996"/>
    <x v="2"/>
    <x v="8"/>
    <x v="1"/>
    <n v="33"/>
    <n v="15.179999999999998"/>
    <n v="17.82"/>
    <x v="1"/>
  </r>
  <r>
    <x v="2"/>
    <n v="1185732"/>
    <x v="410"/>
    <x v="4"/>
    <x v="29"/>
    <s v="Charlotte"/>
    <x v="2"/>
    <n v="34"/>
    <n v="150"/>
    <x v="2047"/>
    <n v="2601"/>
    <n v="0.51"/>
    <x v="2"/>
    <x v="8"/>
    <x v="1"/>
    <n v="34"/>
    <n v="17.34"/>
    <n v="16.66"/>
    <x v="1"/>
  </r>
  <r>
    <x v="2"/>
    <n v="1185732"/>
    <x v="410"/>
    <x v="4"/>
    <x v="29"/>
    <s v="Charlotte"/>
    <x v="3"/>
    <n v="34"/>
    <n v="160"/>
    <x v="1311"/>
    <n v="2937.6000000000004"/>
    <n v="0.54"/>
    <x v="2"/>
    <x v="8"/>
    <x v="1"/>
    <n v="34"/>
    <n v="18.360000000000003"/>
    <n v="15.639999999999997"/>
    <x v="1"/>
  </r>
  <r>
    <x v="2"/>
    <n v="1185732"/>
    <x v="410"/>
    <x v="4"/>
    <x v="29"/>
    <s v="Charlotte"/>
    <x v="4"/>
    <n v="42"/>
    <n v="149"/>
    <x v="2359"/>
    <n v="2941.2599999999998"/>
    <n v="0.47"/>
    <x v="2"/>
    <x v="8"/>
    <x v="1"/>
    <n v="42"/>
    <n v="19.739999999999998"/>
    <n v="22.26"/>
    <x v="1"/>
  </r>
  <r>
    <x v="2"/>
    <n v="1185732"/>
    <x v="410"/>
    <x v="4"/>
    <x v="29"/>
    <s v="Charlotte"/>
    <x v="5"/>
    <n v="48"/>
    <n v="176"/>
    <x v="2360"/>
    <n v="5322.24"/>
    <n v="0.63"/>
    <x v="2"/>
    <x v="8"/>
    <x v="1"/>
    <n v="48"/>
    <n v="30.24"/>
    <n v="17.760000000000002"/>
    <x v="1"/>
  </r>
  <r>
    <x v="2"/>
    <n v="1185732"/>
    <x v="440"/>
    <x v="4"/>
    <x v="29"/>
    <s v="Charlotte"/>
    <x v="0"/>
    <n v="44"/>
    <n v="215"/>
    <x v="2361"/>
    <n v="5203"/>
    <n v="0.55000000000000004"/>
    <x v="2"/>
    <x v="9"/>
    <x v="1"/>
    <n v="44"/>
    <n v="24.2"/>
    <n v="19.8"/>
    <x v="1"/>
  </r>
  <r>
    <x v="2"/>
    <n v="1185732"/>
    <x v="440"/>
    <x v="4"/>
    <x v="29"/>
    <s v="Charlotte"/>
    <x v="1"/>
    <n v="32"/>
    <n v="195"/>
    <x v="1204"/>
    <n v="2932.7999999999997"/>
    <n v="0.47"/>
    <x v="2"/>
    <x v="9"/>
    <x v="1"/>
    <n v="32"/>
    <n v="15.04"/>
    <n v="16.96"/>
    <x v="1"/>
  </r>
  <r>
    <x v="2"/>
    <n v="1185732"/>
    <x v="440"/>
    <x v="4"/>
    <x v="29"/>
    <s v="Charlotte"/>
    <x v="2"/>
    <n v="38"/>
    <n v="167"/>
    <x v="1508"/>
    <n v="3426.84"/>
    <n v="0.54"/>
    <x v="2"/>
    <x v="9"/>
    <x v="1"/>
    <n v="38"/>
    <n v="20.52"/>
    <n v="17.48"/>
    <x v="1"/>
  </r>
  <r>
    <x v="2"/>
    <n v="1185732"/>
    <x v="440"/>
    <x v="4"/>
    <x v="29"/>
    <s v="Charlotte"/>
    <x v="3"/>
    <n v="55"/>
    <n v="163"/>
    <x v="2362"/>
    <n v="4572.1499999999996"/>
    <n v="0.51"/>
    <x v="2"/>
    <x v="9"/>
    <x v="1"/>
    <n v="55"/>
    <n v="28.049999999999997"/>
    <n v="26.950000000000003"/>
    <x v="1"/>
  </r>
  <r>
    <x v="2"/>
    <n v="1185732"/>
    <x v="440"/>
    <x v="4"/>
    <x v="29"/>
    <s v="Charlotte"/>
    <x v="4"/>
    <n v="72"/>
    <n v="163"/>
    <x v="1324"/>
    <n v="5750.64"/>
    <n v="0.49"/>
    <x v="2"/>
    <x v="9"/>
    <x v="1"/>
    <n v="72"/>
    <n v="35.28"/>
    <n v="36.72"/>
    <x v="1"/>
  </r>
  <r>
    <x v="2"/>
    <n v="1185732"/>
    <x v="440"/>
    <x v="4"/>
    <x v="29"/>
    <s v="Charlotte"/>
    <x v="5"/>
    <n v="72"/>
    <n v="210"/>
    <x v="1394"/>
    <n v="9676.8000000000011"/>
    <n v="0.64"/>
    <x v="2"/>
    <x v="9"/>
    <x v="1"/>
    <n v="72"/>
    <n v="46.080000000000005"/>
    <n v="25.919999999999995"/>
    <x v="1"/>
  </r>
  <r>
    <x v="2"/>
    <n v="1185732"/>
    <x v="469"/>
    <x v="4"/>
    <x v="29"/>
    <s v="Charlotte"/>
    <x v="0"/>
    <n v="64"/>
    <n v="244"/>
    <x v="2363"/>
    <n v="7964.16"/>
    <n v="0.51"/>
    <x v="2"/>
    <x v="10"/>
    <x v="1"/>
    <n v="64"/>
    <n v="32.64"/>
    <n v="31.36"/>
    <x v="1"/>
  </r>
  <r>
    <x v="2"/>
    <n v="1185732"/>
    <x v="469"/>
    <x v="4"/>
    <x v="29"/>
    <s v="Charlotte"/>
    <x v="1"/>
    <n v="55"/>
    <n v="202"/>
    <x v="2364"/>
    <n v="4999.4999999999991"/>
    <n v="0.44999999999999996"/>
    <x v="2"/>
    <x v="10"/>
    <x v="1"/>
    <n v="55"/>
    <n v="24.749999999999996"/>
    <n v="30.250000000000004"/>
    <x v="1"/>
  </r>
  <r>
    <x v="5"/>
    <n v="1185732"/>
    <x v="469"/>
    <x v="4"/>
    <x v="29"/>
    <s v="Charlotte"/>
    <x v="2"/>
    <n v="55"/>
    <n v="218"/>
    <x v="899"/>
    <n v="6114.9000000000005"/>
    <n v="0.51"/>
    <x v="2"/>
    <x v="10"/>
    <x v="1"/>
    <n v="55"/>
    <n v="28.050000000000004"/>
    <n v="26.949999999999996"/>
    <x v="1"/>
  </r>
  <r>
    <x v="5"/>
    <n v="1185732"/>
    <x v="469"/>
    <x v="4"/>
    <x v="29"/>
    <s v="Charlotte"/>
    <x v="3"/>
    <n v="55"/>
    <n v="196"/>
    <x v="2365"/>
    <n v="5821.2000000000007"/>
    <n v="0.54"/>
    <x v="2"/>
    <x v="10"/>
    <x v="1"/>
    <n v="55"/>
    <n v="29.700000000000003"/>
    <n v="25.299999999999997"/>
    <x v="1"/>
  </r>
  <r>
    <x v="5"/>
    <n v="1185732"/>
    <x v="469"/>
    <x v="4"/>
    <x v="29"/>
    <s v="Charlotte"/>
    <x v="4"/>
    <n v="65"/>
    <n v="169"/>
    <x v="2366"/>
    <n v="5382.65"/>
    <n v="0.49"/>
    <x v="2"/>
    <x v="10"/>
    <x v="1"/>
    <n v="65"/>
    <n v="31.849999999999998"/>
    <n v="33.150000000000006"/>
    <x v="1"/>
  </r>
  <r>
    <x v="5"/>
    <n v="1185732"/>
    <x v="469"/>
    <x v="4"/>
    <x v="29"/>
    <s v="Charlotte"/>
    <x v="5"/>
    <n v="69"/>
    <n v="225"/>
    <x v="2367"/>
    <n v="10091.25"/>
    <n v="0.65"/>
    <x v="2"/>
    <x v="10"/>
    <x v="1"/>
    <n v="69"/>
    <n v="44.85"/>
    <n v="24.15"/>
    <x v="1"/>
  </r>
  <r>
    <x v="5"/>
    <n v="1185732"/>
    <x v="177"/>
    <x v="4"/>
    <x v="29"/>
    <s v="Charlotte"/>
    <x v="0"/>
    <n v="32"/>
    <n v="194"/>
    <x v="2368"/>
    <n v="3228.1600000000003"/>
    <n v="0.52"/>
    <x v="2"/>
    <x v="0"/>
    <x v="1"/>
    <n v="32"/>
    <n v="16.64"/>
    <n v="15.359999999999998"/>
    <x v="1"/>
  </r>
  <r>
    <x v="5"/>
    <n v="1185732"/>
    <x v="177"/>
    <x v="4"/>
    <x v="29"/>
    <s v="Charlotte"/>
    <x v="1"/>
    <n v="33"/>
    <n v="150"/>
    <x v="1150"/>
    <n v="2475"/>
    <n v="0.5"/>
    <x v="2"/>
    <x v="0"/>
    <x v="1"/>
    <n v="33"/>
    <n v="16.5"/>
    <n v="16.5"/>
    <x v="1"/>
  </r>
  <r>
    <x v="5"/>
    <n v="1185732"/>
    <x v="177"/>
    <x v="4"/>
    <x v="29"/>
    <s v="Charlotte"/>
    <x v="2"/>
    <n v="24"/>
    <n v="167"/>
    <x v="2369"/>
    <n v="2164.3200000000002"/>
    <n v="0.54"/>
    <x v="2"/>
    <x v="0"/>
    <x v="1"/>
    <n v="24"/>
    <n v="12.96"/>
    <n v="11.04"/>
    <x v="1"/>
  </r>
  <r>
    <x v="5"/>
    <n v="1185732"/>
    <x v="177"/>
    <x v="4"/>
    <x v="29"/>
    <s v="Charlotte"/>
    <x v="3"/>
    <n v="29"/>
    <n v="123"/>
    <x v="2020"/>
    <n v="1854.8400000000001"/>
    <n v="0.52"/>
    <x v="2"/>
    <x v="0"/>
    <x v="1"/>
    <n v="29"/>
    <n v="15.080000000000002"/>
    <n v="13.919999999999998"/>
    <x v="1"/>
  </r>
  <r>
    <x v="5"/>
    <n v="1185732"/>
    <x v="177"/>
    <x v="4"/>
    <x v="29"/>
    <s v="Charlotte"/>
    <x v="4"/>
    <n v="44"/>
    <n v="128"/>
    <x v="805"/>
    <n v="2816"/>
    <n v="0.5"/>
    <x v="2"/>
    <x v="0"/>
    <x v="1"/>
    <n v="44"/>
    <n v="22"/>
    <n v="22"/>
    <x v="1"/>
  </r>
  <r>
    <x v="5"/>
    <n v="1185732"/>
    <x v="177"/>
    <x v="4"/>
    <x v="29"/>
    <s v="Charlotte"/>
    <x v="5"/>
    <n v="32"/>
    <n v="173"/>
    <x v="1474"/>
    <n v="3598.4"/>
    <n v="0.65"/>
    <x v="2"/>
    <x v="0"/>
    <x v="1"/>
    <n v="32"/>
    <n v="20.8"/>
    <n v="11.2"/>
    <x v="1"/>
  </r>
  <r>
    <x v="5"/>
    <n v="1185732"/>
    <x v="206"/>
    <x v="4"/>
    <x v="29"/>
    <s v="Charlotte"/>
    <x v="0"/>
    <n v="32"/>
    <n v="231"/>
    <x v="1936"/>
    <n v="3696"/>
    <n v="0.5"/>
    <x v="2"/>
    <x v="1"/>
    <x v="1"/>
    <n v="32"/>
    <n v="16"/>
    <n v="16"/>
    <x v="1"/>
  </r>
  <r>
    <x v="5"/>
    <n v="1185732"/>
    <x v="206"/>
    <x v="4"/>
    <x v="29"/>
    <s v="Charlotte"/>
    <x v="1"/>
    <n v="33"/>
    <n v="143"/>
    <x v="1770"/>
    <n v="2359.5"/>
    <n v="0.5"/>
    <x v="2"/>
    <x v="1"/>
    <x v="1"/>
    <n v="33"/>
    <n v="16.5"/>
    <n v="16.5"/>
    <x v="1"/>
  </r>
  <r>
    <x v="5"/>
    <n v="1185732"/>
    <x v="206"/>
    <x v="4"/>
    <x v="29"/>
    <s v="Charlotte"/>
    <x v="2"/>
    <n v="23"/>
    <n v="158"/>
    <x v="2370"/>
    <n v="1817"/>
    <n v="0.5"/>
    <x v="2"/>
    <x v="1"/>
    <x v="1"/>
    <n v="23"/>
    <n v="11.5"/>
    <n v="11.5"/>
    <x v="1"/>
  </r>
  <r>
    <x v="5"/>
    <n v="1185732"/>
    <x v="206"/>
    <x v="3"/>
    <x v="30"/>
    <s v="Columbus"/>
    <x v="3"/>
    <n v="29"/>
    <n v="101"/>
    <x v="2038"/>
    <n v="1464.5"/>
    <n v="0.5"/>
    <x v="2"/>
    <x v="1"/>
    <x v="1"/>
    <n v="29"/>
    <n v="14.5"/>
    <n v="14.5"/>
    <x v="1"/>
  </r>
  <r>
    <x v="5"/>
    <n v="1185732"/>
    <x v="206"/>
    <x v="3"/>
    <x v="30"/>
    <s v="Columbus"/>
    <x v="4"/>
    <n v="41"/>
    <n v="122"/>
    <x v="2131"/>
    <n v="2300.9199999999996"/>
    <n v="0.45999999999999996"/>
    <x v="2"/>
    <x v="1"/>
    <x v="1"/>
    <n v="41"/>
    <n v="18.859999999999996"/>
    <n v="22.140000000000004"/>
    <x v="1"/>
  </r>
  <r>
    <x v="5"/>
    <n v="1185732"/>
    <x v="206"/>
    <x v="3"/>
    <x v="30"/>
    <s v="Columbus"/>
    <x v="5"/>
    <n v="29"/>
    <n v="143"/>
    <x v="1904"/>
    <n v="2529.67"/>
    <n v="0.61"/>
    <x v="2"/>
    <x v="1"/>
    <x v="1"/>
    <n v="29"/>
    <n v="17.690000000000001"/>
    <n v="11.309999999999999"/>
    <x v="1"/>
  </r>
  <r>
    <x v="5"/>
    <n v="1185732"/>
    <x v="214"/>
    <x v="3"/>
    <x v="30"/>
    <s v="Columbus"/>
    <x v="0"/>
    <n v="27"/>
    <n v="231"/>
    <x v="2371"/>
    <n v="3243.2400000000002"/>
    <n v="0.52"/>
    <x v="2"/>
    <x v="2"/>
    <x v="1"/>
    <n v="27"/>
    <n v="14.040000000000001"/>
    <n v="12.959999999999999"/>
    <x v="1"/>
  </r>
  <r>
    <x v="5"/>
    <n v="1185732"/>
    <x v="214"/>
    <x v="3"/>
    <x v="30"/>
    <s v="Columbus"/>
    <x v="1"/>
    <n v="27"/>
    <n v="126"/>
    <x v="2372"/>
    <n v="1530.8999999999999"/>
    <n v="0.44999999999999996"/>
    <x v="2"/>
    <x v="2"/>
    <x v="1"/>
    <n v="27"/>
    <n v="12.149999999999999"/>
    <n v="14.850000000000001"/>
    <x v="1"/>
  </r>
  <r>
    <x v="5"/>
    <n v="1185732"/>
    <x v="214"/>
    <x v="3"/>
    <x v="30"/>
    <s v="Columbus"/>
    <x v="2"/>
    <n v="20"/>
    <n v="124"/>
    <x v="2373"/>
    <n v="1314.4"/>
    <n v="0.53"/>
    <x v="2"/>
    <x v="2"/>
    <x v="1"/>
    <n v="20"/>
    <n v="10.600000000000001"/>
    <n v="9.3999999999999986"/>
    <x v="1"/>
  </r>
  <r>
    <x v="5"/>
    <n v="1185732"/>
    <x v="214"/>
    <x v="3"/>
    <x v="30"/>
    <s v="Columbus"/>
    <x v="3"/>
    <n v="24"/>
    <n v="98"/>
    <x v="1045"/>
    <n v="1223.04"/>
    <n v="0.52"/>
    <x v="2"/>
    <x v="2"/>
    <x v="1"/>
    <n v="24"/>
    <n v="12.48"/>
    <n v="11.52"/>
    <x v="1"/>
  </r>
  <r>
    <x v="5"/>
    <n v="1185732"/>
    <x v="214"/>
    <x v="3"/>
    <x v="30"/>
    <s v="Columbus"/>
    <x v="4"/>
    <n v="37"/>
    <n v="113"/>
    <x v="2374"/>
    <n v="2048.69"/>
    <n v="0.49"/>
    <x v="2"/>
    <x v="2"/>
    <x v="1"/>
    <n v="37"/>
    <n v="18.13"/>
    <n v="18.87"/>
    <x v="1"/>
  </r>
  <r>
    <x v="5"/>
    <n v="1185732"/>
    <x v="214"/>
    <x v="3"/>
    <x v="30"/>
    <s v="Columbus"/>
    <x v="5"/>
    <n v="28"/>
    <n v="128"/>
    <x v="2375"/>
    <n v="2186.2399999999998"/>
    <n v="0.61"/>
    <x v="2"/>
    <x v="2"/>
    <x v="1"/>
    <n v="28"/>
    <n v="17.079999999999998"/>
    <n v="10.920000000000002"/>
    <x v="1"/>
  </r>
  <r>
    <x v="5"/>
    <n v="1185732"/>
    <x v="233"/>
    <x v="3"/>
    <x v="30"/>
    <s v="Columbus"/>
    <x v="0"/>
    <n v="28"/>
    <n v="218"/>
    <x v="2376"/>
    <n v="3357.2000000000003"/>
    <n v="0.55000000000000004"/>
    <x v="2"/>
    <x v="3"/>
    <x v="1"/>
    <n v="28"/>
    <n v="15.400000000000002"/>
    <n v="12.599999999999998"/>
    <x v="1"/>
  </r>
  <r>
    <x v="5"/>
    <n v="1185732"/>
    <x v="233"/>
    <x v="3"/>
    <x v="30"/>
    <s v="Columbus"/>
    <x v="1"/>
    <n v="28"/>
    <n v="111"/>
    <x v="1609"/>
    <n v="1522.92"/>
    <n v="0.49"/>
    <x v="2"/>
    <x v="3"/>
    <x v="1"/>
    <n v="28"/>
    <n v="13.72"/>
    <n v="14.28"/>
    <x v="1"/>
  </r>
  <r>
    <x v="5"/>
    <n v="1185732"/>
    <x v="233"/>
    <x v="3"/>
    <x v="30"/>
    <s v="Columbus"/>
    <x v="2"/>
    <n v="19"/>
    <n v="106"/>
    <x v="2377"/>
    <n v="1067.42"/>
    <n v="0.53"/>
    <x v="2"/>
    <x v="3"/>
    <x v="1"/>
    <n v="19"/>
    <n v="10.07"/>
    <n v="8.93"/>
    <x v="1"/>
  </r>
  <r>
    <x v="5"/>
    <n v="1185732"/>
    <x v="233"/>
    <x v="3"/>
    <x v="30"/>
    <s v="Columbus"/>
    <x v="3"/>
    <n v="24"/>
    <n v="102"/>
    <x v="2134"/>
    <n v="1224"/>
    <n v="0.5"/>
    <x v="2"/>
    <x v="3"/>
    <x v="1"/>
    <n v="24"/>
    <n v="12"/>
    <n v="12"/>
    <x v="1"/>
  </r>
  <r>
    <x v="5"/>
    <n v="1185732"/>
    <x v="233"/>
    <x v="3"/>
    <x v="30"/>
    <s v="Columbus"/>
    <x v="4"/>
    <n v="42"/>
    <n v="101"/>
    <x v="2378"/>
    <n v="1993.7399999999998"/>
    <n v="0.47"/>
    <x v="2"/>
    <x v="3"/>
    <x v="1"/>
    <n v="42"/>
    <n v="19.739999999999998"/>
    <n v="22.26"/>
    <x v="1"/>
  </r>
  <r>
    <x v="5"/>
    <n v="1185732"/>
    <x v="233"/>
    <x v="3"/>
    <x v="30"/>
    <s v="Columbus"/>
    <x v="5"/>
    <n v="34"/>
    <n v="137"/>
    <x v="2379"/>
    <n v="3027.7000000000003"/>
    <n v="0.65"/>
    <x v="2"/>
    <x v="3"/>
    <x v="1"/>
    <n v="34"/>
    <n v="22.1"/>
    <n v="11.899999999999999"/>
    <x v="1"/>
  </r>
  <r>
    <x v="5"/>
    <n v="1185732"/>
    <x v="262"/>
    <x v="3"/>
    <x v="30"/>
    <s v="Columbus"/>
    <x v="0"/>
    <n v="42"/>
    <n v="207"/>
    <x v="962"/>
    <n v="4347"/>
    <n v="0.5"/>
    <x v="2"/>
    <x v="4"/>
    <x v="1"/>
    <n v="42"/>
    <n v="21"/>
    <n v="21"/>
    <x v="1"/>
  </r>
  <r>
    <x v="5"/>
    <n v="1185732"/>
    <x v="262"/>
    <x v="3"/>
    <x v="30"/>
    <s v="Columbus"/>
    <x v="1"/>
    <n v="44"/>
    <n v="135"/>
    <x v="1773"/>
    <n v="2910.6"/>
    <n v="0.49"/>
    <x v="2"/>
    <x v="4"/>
    <x v="1"/>
    <n v="44"/>
    <n v="21.56"/>
    <n v="22.44"/>
    <x v="1"/>
  </r>
  <r>
    <x v="5"/>
    <n v="1185732"/>
    <x v="262"/>
    <x v="3"/>
    <x v="30"/>
    <s v="Columbus"/>
    <x v="2"/>
    <n v="39"/>
    <n v="143"/>
    <x v="2291"/>
    <n v="2844.27"/>
    <n v="0.51"/>
    <x v="2"/>
    <x v="4"/>
    <x v="1"/>
    <n v="39"/>
    <n v="19.89"/>
    <n v="19.11"/>
    <x v="1"/>
  </r>
  <r>
    <x v="5"/>
    <n v="1185732"/>
    <x v="262"/>
    <x v="3"/>
    <x v="30"/>
    <s v="Columbus"/>
    <x v="3"/>
    <n v="38"/>
    <n v="123"/>
    <x v="1242"/>
    <n v="2570.7000000000003"/>
    <n v="0.55000000000000004"/>
    <x v="2"/>
    <x v="4"/>
    <x v="1"/>
    <n v="38"/>
    <n v="20.900000000000002"/>
    <n v="17.099999999999998"/>
    <x v="1"/>
  </r>
  <r>
    <x v="5"/>
    <n v="1185732"/>
    <x v="262"/>
    <x v="3"/>
    <x v="30"/>
    <s v="Columbus"/>
    <x v="4"/>
    <n v="49"/>
    <n v="126"/>
    <x v="817"/>
    <n v="2840.04"/>
    <n v="0.45999999999999996"/>
    <x v="2"/>
    <x v="4"/>
    <x v="1"/>
    <n v="49"/>
    <n v="22.54"/>
    <n v="26.46"/>
    <x v="1"/>
  </r>
  <r>
    <x v="5"/>
    <n v="1185732"/>
    <x v="262"/>
    <x v="3"/>
    <x v="30"/>
    <s v="Columbus"/>
    <x v="5"/>
    <n v="53"/>
    <n v="143"/>
    <x v="2380"/>
    <n v="4850.5600000000004"/>
    <n v="0.64"/>
    <x v="2"/>
    <x v="4"/>
    <x v="1"/>
    <n v="53"/>
    <n v="33.92"/>
    <n v="19.079999999999998"/>
    <x v="1"/>
  </r>
  <r>
    <x v="5"/>
    <n v="1185732"/>
    <x v="295"/>
    <x v="3"/>
    <x v="30"/>
    <s v="Columbus"/>
    <x v="0"/>
    <n v="49"/>
    <n v="232"/>
    <x v="1238"/>
    <n v="6025.04"/>
    <n v="0.53"/>
    <x v="2"/>
    <x v="11"/>
    <x v="1"/>
    <n v="49"/>
    <n v="25.97"/>
    <n v="23.03"/>
    <x v="1"/>
  </r>
  <r>
    <x v="5"/>
    <n v="1185732"/>
    <x v="295"/>
    <x v="3"/>
    <x v="30"/>
    <s v="Columbus"/>
    <x v="1"/>
    <n v="41"/>
    <n v="138"/>
    <x v="1307"/>
    <n v="2602.6799999999998"/>
    <n v="0.45999999999999996"/>
    <x v="2"/>
    <x v="11"/>
    <x v="1"/>
    <n v="41"/>
    <n v="18.86"/>
    <n v="22.14"/>
    <x v="1"/>
  </r>
  <r>
    <x v="5"/>
    <n v="1185732"/>
    <x v="295"/>
    <x v="3"/>
    <x v="30"/>
    <s v="Columbus"/>
    <x v="2"/>
    <n v="49"/>
    <n v="142"/>
    <x v="2381"/>
    <n v="3757.32"/>
    <n v="0.54"/>
    <x v="2"/>
    <x v="11"/>
    <x v="1"/>
    <n v="49"/>
    <n v="26.46"/>
    <n v="22.54"/>
    <x v="1"/>
  </r>
  <r>
    <x v="5"/>
    <n v="1185732"/>
    <x v="295"/>
    <x v="3"/>
    <x v="30"/>
    <s v="Columbus"/>
    <x v="3"/>
    <n v="49"/>
    <n v="140"/>
    <x v="2382"/>
    <n v="3498.6"/>
    <n v="0.51"/>
    <x v="2"/>
    <x v="11"/>
    <x v="1"/>
    <n v="49"/>
    <n v="24.99"/>
    <n v="24.01"/>
    <x v="1"/>
  </r>
  <r>
    <x v="5"/>
    <n v="1185732"/>
    <x v="295"/>
    <x v="3"/>
    <x v="30"/>
    <s v="Columbus"/>
    <x v="4"/>
    <n v="62"/>
    <n v="150"/>
    <x v="1878"/>
    <n v="4371"/>
    <n v="0.47"/>
    <x v="2"/>
    <x v="11"/>
    <x v="1"/>
    <n v="62"/>
    <n v="29.14"/>
    <n v="32.86"/>
    <x v="1"/>
  </r>
  <r>
    <x v="5"/>
    <n v="1185732"/>
    <x v="295"/>
    <x v="3"/>
    <x v="30"/>
    <s v="Columbus"/>
    <x v="5"/>
    <n v="64"/>
    <n v="196"/>
    <x v="2383"/>
    <n v="7777.28"/>
    <n v="0.62"/>
    <x v="2"/>
    <x v="11"/>
    <x v="1"/>
    <n v="64"/>
    <n v="39.68"/>
    <n v="24.32"/>
    <x v="1"/>
  </r>
  <r>
    <x v="5"/>
    <n v="1185732"/>
    <x v="323"/>
    <x v="3"/>
    <x v="30"/>
    <s v="Columbus"/>
    <x v="0"/>
    <n v="63"/>
    <n v="252"/>
    <x v="2384"/>
    <n v="8255.52"/>
    <n v="0.52"/>
    <x v="2"/>
    <x v="5"/>
    <x v="1"/>
    <n v="63"/>
    <n v="32.760000000000005"/>
    <n v="30.24"/>
    <x v="1"/>
  </r>
  <r>
    <x v="5"/>
    <n v="1185732"/>
    <x v="323"/>
    <x v="3"/>
    <x v="30"/>
    <s v="Columbus"/>
    <x v="1"/>
    <n v="56"/>
    <n v="195"/>
    <x v="1639"/>
    <n v="5132.3999999999996"/>
    <n v="0.47"/>
    <x v="2"/>
    <x v="5"/>
    <x v="1"/>
    <n v="56"/>
    <n v="26.319999999999997"/>
    <n v="29.680000000000003"/>
    <x v="1"/>
  </r>
  <r>
    <x v="5"/>
    <n v="1185732"/>
    <x v="323"/>
    <x v="3"/>
    <x v="30"/>
    <s v="Columbus"/>
    <x v="2"/>
    <n v="51"/>
    <n v="173"/>
    <x v="1717"/>
    <n v="4499.7300000000005"/>
    <n v="0.51"/>
    <x v="2"/>
    <x v="5"/>
    <x v="1"/>
    <n v="51"/>
    <n v="26.01"/>
    <n v="24.99"/>
    <x v="1"/>
  </r>
  <r>
    <x v="5"/>
    <n v="1185732"/>
    <x v="323"/>
    <x v="3"/>
    <x v="30"/>
    <s v="Columbus"/>
    <x v="3"/>
    <n v="53"/>
    <n v="152"/>
    <x v="2385"/>
    <n v="4350.2400000000007"/>
    <n v="0.54"/>
    <x v="2"/>
    <x v="5"/>
    <x v="1"/>
    <n v="53"/>
    <n v="28.620000000000005"/>
    <n v="24.379999999999995"/>
    <x v="1"/>
  </r>
  <r>
    <x v="5"/>
    <n v="1185732"/>
    <x v="323"/>
    <x v="3"/>
    <x v="30"/>
    <s v="Columbus"/>
    <x v="4"/>
    <n v="59"/>
    <n v="154"/>
    <x v="2386"/>
    <n v="4179.5599999999995"/>
    <n v="0.45999999999999996"/>
    <x v="2"/>
    <x v="5"/>
    <x v="1"/>
    <n v="59"/>
    <n v="27.139999999999997"/>
    <n v="31.860000000000003"/>
    <x v="1"/>
  </r>
  <r>
    <x v="5"/>
    <n v="1185732"/>
    <x v="323"/>
    <x v="3"/>
    <x v="30"/>
    <s v="Columbus"/>
    <x v="5"/>
    <n v="69"/>
    <n v="181"/>
    <x v="1879"/>
    <n v="7868.07"/>
    <n v="0.63"/>
    <x v="2"/>
    <x v="5"/>
    <x v="1"/>
    <n v="69"/>
    <n v="43.47"/>
    <n v="25.53"/>
    <x v="1"/>
  </r>
  <r>
    <x v="5"/>
    <n v="1185732"/>
    <x v="355"/>
    <x v="3"/>
    <x v="30"/>
    <s v="Columbus"/>
    <x v="0"/>
    <n v="61"/>
    <n v="228"/>
    <x v="2387"/>
    <n v="6954"/>
    <n v="0.5"/>
    <x v="2"/>
    <x v="6"/>
    <x v="1"/>
    <n v="61"/>
    <n v="30.5"/>
    <n v="30.5"/>
    <x v="1"/>
  </r>
  <r>
    <x v="5"/>
    <n v="1185732"/>
    <x v="355"/>
    <x v="3"/>
    <x v="30"/>
    <s v="Columbus"/>
    <x v="1"/>
    <n v="58"/>
    <n v="195"/>
    <x v="1217"/>
    <n v="5202.5999999999995"/>
    <n v="0.45999999999999996"/>
    <x v="2"/>
    <x v="6"/>
    <x v="1"/>
    <n v="58"/>
    <n v="26.679999999999996"/>
    <n v="31.320000000000004"/>
    <x v="1"/>
  </r>
  <r>
    <x v="5"/>
    <n v="1185732"/>
    <x v="355"/>
    <x v="3"/>
    <x v="30"/>
    <s v="Columbus"/>
    <x v="2"/>
    <n v="53"/>
    <n v="150"/>
    <x v="1882"/>
    <n v="4054.5"/>
    <n v="0.51"/>
    <x v="2"/>
    <x v="6"/>
    <x v="1"/>
    <n v="53"/>
    <n v="27.03"/>
    <n v="25.97"/>
    <x v="1"/>
  </r>
  <r>
    <x v="5"/>
    <n v="1185732"/>
    <x v="355"/>
    <x v="3"/>
    <x v="30"/>
    <s v="Columbus"/>
    <x v="3"/>
    <n v="41"/>
    <n v="158"/>
    <x v="2388"/>
    <n v="3303.78"/>
    <n v="0.51"/>
    <x v="2"/>
    <x v="6"/>
    <x v="1"/>
    <n v="41"/>
    <n v="20.91"/>
    <n v="20.09"/>
    <x v="1"/>
  </r>
  <r>
    <x v="5"/>
    <n v="1185732"/>
    <x v="355"/>
    <x v="3"/>
    <x v="30"/>
    <s v="Columbus"/>
    <x v="4"/>
    <n v="50"/>
    <n v="135"/>
    <x v="2389"/>
    <n v="3307.5"/>
    <n v="0.49"/>
    <x v="2"/>
    <x v="6"/>
    <x v="1"/>
    <n v="50"/>
    <n v="24.5"/>
    <n v="25.5"/>
    <x v="1"/>
  </r>
  <r>
    <x v="5"/>
    <n v="1185732"/>
    <x v="355"/>
    <x v="3"/>
    <x v="30"/>
    <s v="Columbus"/>
    <x v="5"/>
    <n v="54"/>
    <n v="169"/>
    <x v="2390"/>
    <n v="5566.86"/>
    <n v="0.61"/>
    <x v="2"/>
    <x v="6"/>
    <x v="1"/>
    <n v="54"/>
    <n v="32.94"/>
    <n v="21.060000000000002"/>
    <x v="1"/>
  </r>
  <r>
    <x v="5"/>
    <n v="1185732"/>
    <x v="385"/>
    <x v="3"/>
    <x v="30"/>
    <s v="Columbus"/>
    <x v="0"/>
    <n v="50"/>
    <n v="225"/>
    <x v="186"/>
    <n v="6075"/>
    <n v="0.54"/>
    <x v="2"/>
    <x v="7"/>
    <x v="1"/>
    <n v="50"/>
    <n v="27"/>
    <n v="23"/>
    <x v="1"/>
  </r>
  <r>
    <x v="5"/>
    <n v="1185732"/>
    <x v="385"/>
    <x v="3"/>
    <x v="30"/>
    <s v="Columbus"/>
    <x v="1"/>
    <n v="47"/>
    <n v="173"/>
    <x v="2391"/>
    <n v="3821.5699999999997"/>
    <n v="0.47"/>
    <x v="2"/>
    <x v="7"/>
    <x v="1"/>
    <n v="47"/>
    <n v="22.09"/>
    <n v="24.91"/>
    <x v="1"/>
  </r>
  <r>
    <x v="5"/>
    <n v="1185732"/>
    <x v="385"/>
    <x v="3"/>
    <x v="30"/>
    <s v="Columbus"/>
    <x v="2"/>
    <n v="23"/>
    <n v="138"/>
    <x v="1312"/>
    <n v="1745.7"/>
    <n v="0.55000000000000004"/>
    <x v="2"/>
    <x v="7"/>
    <x v="1"/>
    <n v="23"/>
    <n v="12.65"/>
    <n v="10.35"/>
    <x v="1"/>
  </r>
  <r>
    <x v="5"/>
    <n v="1185732"/>
    <x v="385"/>
    <x v="3"/>
    <x v="30"/>
    <s v="Columbus"/>
    <x v="3"/>
    <n v="24"/>
    <n v="113"/>
    <x v="2392"/>
    <n v="1383.1200000000001"/>
    <n v="0.51"/>
    <x v="2"/>
    <x v="7"/>
    <x v="1"/>
    <n v="24"/>
    <n v="12.24"/>
    <n v="11.76"/>
    <x v="1"/>
  </r>
  <r>
    <x v="5"/>
    <n v="1185732"/>
    <x v="385"/>
    <x v="3"/>
    <x v="30"/>
    <s v="Columbus"/>
    <x v="4"/>
    <n v="32"/>
    <n v="122"/>
    <x v="1181"/>
    <n v="1873.9199999999998"/>
    <n v="0.48"/>
    <x v="2"/>
    <x v="7"/>
    <x v="1"/>
    <n v="32"/>
    <n v="15.36"/>
    <n v="16.64"/>
    <x v="1"/>
  </r>
  <r>
    <x v="5"/>
    <n v="1185732"/>
    <x v="385"/>
    <x v="3"/>
    <x v="30"/>
    <s v="Columbus"/>
    <x v="5"/>
    <n v="37"/>
    <n v="138"/>
    <x v="2393"/>
    <n v="3165.72"/>
    <n v="0.62"/>
    <x v="2"/>
    <x v="7"/>
    <x v="1"/>
    <n v="37"/>
    <n v="22.939999999999998"/>
    <n v="14.060000000000002"/>
    <x v="1"/>
  </r>
  <r>
    <x v="5"/>
    <n v="1185732"/>
    <x v="417"/>
    <x v="3"/>
    <x v="30"/>
    <s v="Columbus"/>
    <x v="0"/>
    <n v="36"/>
    <n v="210"/>
    <x v="832"/>
    <n v="3931.2000000000003"/>
    <n v="0.52"/>
    <x v="2"/>
    <x v="8"/>
    <x v="1"/>
    <n v="36"/>
    <n v="18.720000000000002"/>
    <n v="17.279999999999998"/>
    <x v="1"/>
  </r>
  <r>
    <x v="5"/>
    <n v="1185732"/>
    <x v="417"/>
    <x v="3"/>
    <x v="30"/>
    <s v="Columbus"/>
    <x v="1"/>
    <n v="29"/>
    <n v="138"/>
    <x v="1261"/>
    <n v="1880.9399999999998"/>
    <n v="0.47"/>
    <x v="2"/>
    <x v="8"/>
    <x v="1"/>
    <n v="29"/>
    <n v="13.629999999999999"/>
    <n v="15.370000000000003"/>
    <x v="1"/>
  </r>
  <r>
    <x v="5"/>
    <n v="1185732"/>
    <x v="417"/>
    <x v="3"/>
    <x v="30"/>
    <s v="Columbus"/>
    <x v="2"/>
    <n v="27"/>
    <n v="106"/>
    <x v="1008"/>
    <n v="1516.8600000000001"/>
    <n v="0.53"/>
    <x v="2"/>
    <x v="8"/>
    <x v="1"/>
    <n v="27"/>
    <n v="14.31"/>
    <n v="12.69"/>
    <x v="1"/>
  </r>
  <r>
    <x v="5"/>
    <n v="1185732"/>
    <x v="417"/>
    <x v="3"/>
    <x v="30"/>
    <s v="Columbus"/>
    <x v="3"/>
    <n v="29"/>
    <n v="112"/>
    <x v="1973"/>
    <n v="1656.48"/>
    <n v="0.51"/>
    <x v="2"/>
    <x v="8"/>
    <x v="1"/>
    <n v="29"/>
    <n v="14.790000000000001"/>
    <n v="14.209999999999999"/>
    <x v="1"/>
  </r>
  <r>
    <x v="5"/>
    <n v="1185732"/>
    <x v="417"/>
    <x v="3"/>
    <x v="30"/>
    <s v="Columbus"/>
    <x v="4"/>
    <n v="37"/>
    <n v="116"/>
    <x v="1249"/>
    <n v="1974.32"/>
    <n v="0.45999999999999996"/>
    <x v="2"/>
    <x v="8"/>
    <x v="1"/>
    <n v="37"/>
    <n v="17.02"/>
    <n v="19.980000000000004"/>
    <x v="1"/>
  </r>
  <r>
    <x v="5"/>
    <n v="1185732"/>
    <x v="417"/>
    <x v="3"/>
    <x v="30"/>
    <s v="Columbus"/>
    <x v="5"/>
    <n v="38"/>
    <n v="147"/>
    <x v="1513"/>
    <n v="3519.18"/>
    <n v="0.63"/>
    <x v="2"/>
    <x v="8"/>
    <x v="1"/>
    <n v="38"/>
    <n v="23.939999999999998"/>
    <n v="14.06"/>
    <x v="1"/>
  </r>
  <r>
    <x v="5"/>
    <n v="1185732"/>
    <x v="447"/>
    <x v="3"/>
    <x v="30"/>
    <s v="Columbus"/>
    <x v="0"/>
    <n v="34"/>
    <n v="169"/>
    <x v="2394"/>
    <n v="2987.92"/>
    <n v="0.52"/>
    <x v="2"/>
    <x v="9"/>
    <x v="1"/>
    <n v="34"/>
    <n v="17.68"/>
    <n v="16.32"/>
    <x v="1"/>
  </r>
  <r>
    <x v="5"/>
    <n v="1185732"/>
    <x v="447"/>
    <x v="3"/>
    <x v="30"/>
    <s v="Columbus"/>
    <x v="1"/>
    <n v="24"/>
    <n v="140"/>
    <x v="1597"/>
    <n v="1511.9999999999998"/>
    <n v="0.44999999999999996"/>
    <x v="2"/>
    <x v="9"/>
    <x v="1"/>
    <n v="24"/>
    <n v="10.799999999999999"/>
    <n v="13.200000000000001"/>
    <x v="1"/>
  </r>
  <r>
    <x v="5"/>
    <n v="1185732"/>
    <x v="447"/>
    <x v="3"/>
    <x v="30"/>
    <s v="Columbus"/>
    <x v="2"/>
    <n v="32"/>
    <n v="116"/>
    <x v="1067"/>
    <n v="1856"/>
    <n v="0.5"/>
    <x v="2"/>
    <x v="9"/>
    <x v="1"/>
    <n v="32"/>
    <n v="16"/>
    <n v="16"/>
    <x v="1"/>
  </r>
  <r>
    <x v="5"/>
    <n v="1185732"/>
    <x v="447"/>
    <x v="3"/>
    <x v="30"/>
    <s v="Columbus"/>
    <x v="3"/>
    <n v="59"/>
    <n v="135"/>
    <x v="2395"/>
    <n v="3982.5"/>
    <n v="0.5"/>
    <x v="2"/>
    <x v="9"/>
    <x v="1"/>
    <n v="59"/>
    <n v="29.5"/>
    <n v="29.5"/>
    <x v="1"/>
  </r>
  <r>
    <x v="5"/>
    <n v="1185732"/>
    <x v="447"/>
    <x v="3"/>
    <x v="30"/>
    <s v="Columbus"/>
    <x v="4"/>
    <n v="76"/>
    <n v="138"/>
    <x v="1355"/>
    <n v="5139.12"/>
    <n v="0.49"/>
    <x v="2"/>
    <x v="9"/>
    <x v="1"/>
    <n v="76"/>
    <n v="37.24"/>
    <n v="38.76"/>
    <x v="1"/>
  </r>
  <r>
    <x v="5"/>
    <n v="1185732"/>
    <x v="447"/>
    <x v="3"/>
    <x v="30"/>
    <s v="Columbus"/>
    <x v="5"/>
    <n v="74"/>
    <n v="167"/>
    <x v="2396"/>
    <n v="7909.12"/>
    <n v="0.64"/>
    <x v="2"/>
    <x v="9"/>
    <x v="1"/>
    <n v="74"/>
    <n v="47.36"/>
    <n v="26.64"/>
    <x v="1"/>
  </r>
  <r>
    <x v="5"/>
    <n v="1185732"/>
    <x v="476"/>
    <x v="3"/>
    <x v="30"/>
    <s v="Columbus"/>
    <x v="0"/>
    <n v="70"/>
    <n v="231"/>
    <x v="1332"/>
    <n v="8085"/>
    <n v="0.5"/>
    <x v="2"/>
    <x v="10"/>
    <x v="1"/>
    <n v="70"/>
    <n v="35"/>
    <n v="35"/>
    <x v="1"/>
  </r>
  <r>
    <x v="5"/>
    <n v="1185732"/>
    <x v="476"/>
    <x v="3"/>
    <x v="30"/>
    <s v="Columbus"/>
    <x v="1"/>
    <n v="60"/>
    <n v="181"/>
    <x v="2397"/>
    <n v="5104.2"/>
    <n v="0.47"/>
    <x v="2"/>
    <x v="10"/>
    <x v="1"/>
    <n v="60"/>
    <n v="28.2"/>
    <n v="31.8"/>
    <x v="1"/>
  </r>
  <r>
    <x v="3"/>
    <n v="1185732"/>
    <x v="476"/>
    <x v="3"/>
    <x v="30"/>
    <s v="Columbus"/>
    <x v="2"/>
    <n v="59"/>
    <n v="161"/>
    <x v="2398"/>
    <n v="4939.4800000000005"/>
    <n v="0.52"/>
    <x v="2"/>
    <x v="10"/>
    <x v="1"/>
    <n v="59"/>
    <n v="30.680000000000003"/>
    <n v="28.319999999999997"/>
    <x v="1"/>
  </r>
  <r>
    <x v="3"/>
    <n v="1185732"/>
    <x v="476"/>
    <x v="3"/>
    <x v="30"/>
    <s v="Columbus"/>
    <x v="3"/>
    <n v="63"/>
    <n v="147"/>
    <x v="2292"/>
    <n v="4630.5"/>
    <n v="0.5"/>
    <x v="2"/>
    <x v="10"/>
    <x v="1"/>
    <n v="63"/>
    <n v="31.5"/>
    <n v="31.5"/>
    <x v="1"/>
  </r>
  <r>
    <x v="3"/>
    <n v="1185732"/>
    <x v="476"/>
    <x v="3"/>
    <x v="30"/>
    <s v="Columbus"/>
    <x v="4"/>
    <n v="68"/>
    <n v="142"/>
    <x v="2399"/>
    <n v="4731.4399999999996"/>
    <n v="0.49"/>
    <x v="2"/>
    <x v="10"/>
    <x v="1"/>
    <n v="68"/>
    <n v="33.32"/>
    <n v="34.68"/>
    <x v="1"/>
  </r>
  <r>
    <x v="3"/>
    <n v="1185732"/>
    <x v="476"/>
    <x v="3"/>
    <x v="30"/>
    <s v="Columbus"/>
    <x v="5"/>
    <n v="74"/>
    <n v="156"/>
    <x v="2400"/>
    <n v="6926.4"/>
    <n v="0.6"/>
    <x v="2"/>
    <x v="10"/>
    <x v="1"/>
    <n v="74"/>
    <n v="44.4"/>
    <n v="29.6"/>
    <x v="1"/>
  </r>
  <r>
    <x v="5"/>
    <n v="1185732"/>
    <x v="186"/>
    <x v="3"/>
    <x v="30"/>
    <s v="Columbus"/>
    <x v="0"/>
    <n v="37"/>
    <n v="135"/>
    <x v="1873"/>
    <n v="2697.3"/>
    <n v="0.54"/>
    <x v="2"/>
    <x v="0"/>
    <x v="1"/>
    <n v="37"/>
    <n v="19.98"/>
    <n v="17.02"/>
    <x v="1"/>
  </r>
  <r>
    <x v="5"/>
    <n v="1185732"/>
    <x v="186"/>
    <x v="3"/>
    <x v="30"/>
    <s v="Columbus"/>
    <x v="1"/>
    <n v="38"/>
    <n v="78"/>
    <x v="2401"/>
    <n v="1393.08"/>
    <n v="0.47"/>
    <x v="2"/>
    <x v="0"/>
    <x v="1"/>
    <n v="38"/>
    <n v="17.86"/>
    <n v="20.14"/>
    <x v="1"/>
  </r>
  <r>
    <x v="5"/>
    <n v="1185732"/>
    <x v="186"/>
    <x v="3"/>
    <x v="30"/>
    <s v="Columbus"/>
    <x v="2"/>
    <n v="28"/>
    <n v="75"/>
    <x v="2402"/>
    <n v="1092"/>
    <n v="0.52"/>
    <x v="2"/>
    <x v="0"/>
    <x v="1"/>
    <n v="28"/>
    <n v="14.56"/>
    <n v="13.44"/>
    <x v="1"/>
  </r>
  <r>
    <x v="5"/>
    <n v="1185732"/>
    <x v="186"/>
    <x v="3"/>
    <x v="30"/>
    <s v="Columbus"/>
    <x v="3"/>
    <n v="34"/>
    <n v="42"/>
    <x v="2403"/>
    <n v="714"/>
    <n v="0.5"/>
    <x v="2"/>
    <x v="0"/>
    <x v="1"/>
    <n v="34"/>
    <n v="17"/>
    <n v="17"/>
    <x v="1"/>
  </r>
  <r>
    <x v="5"/>
    <n v="1185732"/>
    <x v="186"/>
    <x v="3"/>
    <x v="30"/>
    <s v="Columbus"/>
    <x v="4"/>
    <n v="46"/>
    <n v="52"/>
    <x v="1191"/>
    <n v="1124.24"/>
    <n v="0.47"/>
    <x v="2"/>
    <x v="0"/>
    <x v="1"/>
    <n v="46"/>
    <n v="21.62"/>
    <n v="24.38"/>
    <x v="1"/>
  </r>
  <r>
    <x v="5"/>
    <n v="1185732"/>
    <x v="186"/>
    <x v="3"/>
    <x v="30"/>
    <s v="Columbus"/>
    <x v="5"/>
    <n v="37"/>
    <n v="81"/>
    <x v="1592"/>
    <n v="1618.38"/>
    <n v="0.54"/>
    <x v="2"/>
    <x v="0"/>
    <x v="1"/>
    <n v="37"/>
    <n v="19.98"/>
    <n v="17.02"/>
    <x v="1"/>
  </r>
  <r>
    <x v="5"/>
    <n v="1185732"/>
    <x v="696"/>
    <x v="3"/>
    <x v="30"/>
    <s v="Columbus"/>
    <x v="0"/>
    <n v="38"/>
    <n v="138"/>
    <x v="2404"/>
    <n v="2779.32"/>
    <n v="0.53"/>
    <x v="2"/>
    <x v="1"/>
    <x v="1"/>
    <n v="38"/>
    <n v="20.14"/>
    <n v="17.86"/>
    <x v="1"/>
  </r>
  <r>
    <x v="5"/>
    <n v="1185732"/>
    <x v="696"/>
    <x v="3"/>
    <x v="30"/>
    <s v="Columbus"/>
    <x v="1"/>
    <n v="38"/>
    <n v="58"/>
    <x v="1945"/>
    <n v="1013.8399999999999"/>
    <n v="0.45999999999999996"/>
    <x v="2"/>
    <x v="1"/>
    <x v="1"/>
    <n v="38"/>
    <n v="17.479999999999997"/>
    <n v="20.520000000000003"/>
    <x v="1"/>
  </r>
  <r>
    <x v="5"/>
    <n v="1185732"/>
    <x v="696"/>
    <x v="3"/>
    <x v="30"/>
    <s v="Columbus"/>
    <x v="2"/>
    <n v="29"/>
    <n v="63"/>
    <x v="1631"/>
    <n v="968.31000000000006"/>
    <n v="0.53"/>
    <x v="2"/>
    <x v="1"/>
    <x v="1"/>
    <n v="29"/>
    <n v="15.370000000000001"/>
    <n v="13.629999999999999"/>
    <x v="1"/>
  </r>
  <r>
    <x v="5"/>
    <n v="1185732"/>
    <x v="696"/>
    <x v="4"/>
    <x v="31"/>
    <s v="Louisville"/>
    <x v="3"/>
    <n v="34"/>
    <n v="34"/>
    <x v="2405"/>
    <n v="624.24"/>
    <n v="0.54"/>
    <x v="2"/>
    <x v="1"/>
    <x v="1"/>
    <n v="34"/>
    <n v="18.36"/>
    <n v="15.64"/>
    <x v="1"/>
  </r>
  <r>
    <x v="5"/>
    <n v="1185732"/>
    <x v="696"/>
    <x v="4"/>
    <x v="31"/>
    <s v="Louisville"/>
    <x v="4"/>
    <n v="48"/>
    <n v="54"/>
    <x v="1138"/>
    <n v="1218.24"/>
    <n v="0.47"/>
    <x v="2"/>
    <x v="1"/>
    <x v="1"/>
    <n v="48"/>
    <n v="22.56"/>
    <n v="25.44"/>
    <x v="1"/>
  </r>
  <r>
    <x v="5"/>
    <n v="1185732"/>
    <x v="696"/>
    <x v="4"/>
    <x v="31"/>
    <s v="Louisville"/>
    <x v="5"/>
    <n v="39"/>
    <n v="78"/>
    <x v="1653"/>
    <n v="1551.42"/>
    <n v="0.51"/>
    <x v="2"/>
    <x v="1"/>
    <x v="1"/>
    <n v="39"/>
    <n v="19.89"/>
    <n v="19.11"/>
    <x v="1"/>
  </r>
  <r>
    <x v="5"/>
    <n v="1185732"/>
    <x v="226"/>
    <x v="4"/>
    <x v="31"/>
    <s v="Louisville"/>
    <x v="0"/>
    <n v="41"/>
    <n v="156"/>
    <x v="1493"/>
    <n v="3261.96"/>
    <n v="0.51"/>
    <x v="2"/>
    <x v="2"/>
    <x v="1"/>
    <n v="41"/>
    <n v="20.91"/>
    <n v="20.09"/>
    <x v="1"/>
  </r>
  <r>
    <x v="5"/>
    <n v="1185732"/>
    <x v="226"/>
    <x v="4"/>
    <x v="31"/>
    <s v="Louisville"/>
    <x v="1"/>
    <n v="41"/>
    <n v="59"/>
    <x v="2406"/>
    <n v="1185.31"/>
    <n v="0.49"/>
    <x v="2"/>
    <x v="2"/>
    <x v="1"/>
    <n v="41"/>
    <n v="20.09"/>
    <n v="20.91"/>
    <x v="1"/>
  </r>
  <r>
    <x v="5"/>
    <n v="1185732"/>
    <x v="226"/>
    <x v="4"/>
    <x v="31"/>
    <s v="Louisville"/>
    <x v="2"/>
    <n v="34"/>
    <n v="73"/>
    <x v="2407"/>
    <n v="1241"/>
    <n v="0.5"/>
    <x v="2"/>
    <x v="2"/>
    <x v="1"/>
    <n v="34"/>
    <n v="17"/>
    <n v="17"/>
    <x v="1"/>
  </r>
  <r>
    <x v="5"/>
    <n v="1185732"/>
    <x v="226"/>
    <x v="4"/>
    <x v="31"/>
    <s v="Louisville"/>
    <x v="3"/>
    <n v="36"/>
    <n v="27"/>
    <x v="1611"/>
    <n v="505.44"/>
    <n v="0.52"/>
    <x v="2"/>
    <x v="2"/>
    <x v="1"/>
    <n v="36"/>
    <n v="18.72"/>
    <n v="17.28"/>
    <x v="1"/>
  </r>
  <r>
    <x v="5"/>
    <n v="1185732"/>
    <x v="226"/>
    <x v="4"/>
    <x v="31"/>
    <s v="Louisville"/>
    <x v="4"/>
    <n v="52"/>
    <n v="44"/>
    <x v="1145"/>
    <n v="1052.48"/>
    <n v="0.45999999999999996"/>
    <x v="2"/>
    <x v="2"/>
    <x v="1"/>
    <n v="52"/>
    <n v="23.92"/>
    <n v="28.08"/>
    <x v="1"/>
  </r>
  <r>
    <x v="5"/>
    <n v="1185732"/>
    <x v="226"/>
    <x v="4"/>
    <x v="31"/>
    <s v="Louisville"/>
    <x v="5"/>
    <n v="42"/>
    <n v="65"/>
    <x v="2171"/>
    <n v="1392.3"/>
    <n v="0.51"/>
    <x v="2"/>
    <x v="2"/>
    <x v="1"/>
    <n v="42"/>
    <n v="21.419999999999998"/>
    <n v="20.580000000000002"/>
    <x v="1"/>
  </r>
  <r>
    <x v="5"/>
    <n v="1185732"/>
    <x v="245"/>
    <x v="4"/>
    <x v="31"/>
    <s v="Louisville"/>
    <x v="0"/>
    <n v="41"/>
    <n v="119"/>
    <x v="1189"/>
    <n v="2683.4500000000003"/>
    <n v="0.55000000000000004"/>
    <x v="2"/>
    <x v="3"/>
    <x v="1"/>
    <n v="41"/>
    <n v="22.55"/>
    <n v="18.45"/>
    <x v="1"/>
  </r>
  <r>
    <x v="5"/>
    <n v="1185732"/>
    <x v="245"/>
    <x v="4"/>
    <x v="31"/>
    <s v="Louisville"/>
    <x v="1"/>
    <n v="41"/>
    <n v="49"/>
    <x v="2408"/>
    <n v="964.31999999999994"/>
    <n v="0.48"/>
    <x v="2"/>
    <x v="3"/>
    <x v="1"/>
    <n v="41"/>
    <n v="19.68"/>
    <n v="21.32"/>
    <x v="1"/>
  </r>
  <r>
    <x v="5"/>
    <n v="1185732"/>
    <x v="245"/>
    <x v="4"/>
    <x v="31"/>
    <s v="Louisville"/>
    <x v="2"/>
    <n v="38"/>
    <n v="49"/>
    <x v="1433"/>
    <n v="1024.1000000000001"/>
    <n v="0.55000000000000004"/>
    <x v="2"/>
    <x v="3"/>
    <x v="1"/>
    <n v="38"/>
    <n v="20.900000000000002"/>
    <n v="17.099999999999998"/>
    <x v="1"/>
  </r>
  <r>
    <x v="5"/>
    <n v="1185732"/>
    <x v="245"/>
    <x v="4"/>
    <x v="31"/>
    <s v="Louisville"/>
    <x v="3"/>
    <n v="42"/>
    <n v="29"/>
    <x v="2409"/>
    <n v="609"/>
    <n v="0.5"/>
    <x v="2"/>
    <x v="3"/>
    <x v="1"/>
    <n v="42"/>
    <n v="21"/>
    <n v="21"/>
    <x v="1"/>
  </r>
  <r>
    <x v="5"/>
    <n v="1185732"/>
    <x v="245"/>
    <x v="4"/>
    <x v="31"/>
    <s v="Louisville"/>
    <x v="4"/>
    <n v="47"/>
    <n v="35"/>
    <x v="2410"/>
    <n v="806.05"/>
    <n v="0.49"/>
    <x v="2"/>
    <x v="3"/>
    <x v="1"/>
    <n v="47"/>
    <n v="23.029999999999998"/>
    <n v="23.970000000000002"/>
    <x v="1"/>
  </r>
  <r>
    <x v="5"/>
    <n v="1185732"/>
    <x v="245"/>
    <x v="4"/>
    <x v="31"/>
    <s v="Louisville"/>
    <x v="5"/>
    <n v="36"/>
    <n v="75"/>
    <x v="1147"/>
    <n v="1350"/>
    <n v="0.5"/>
    <x v="2"/>
    <x v="3"/>
    <x v="1"/>
    <n v="36"/>
    <n v="18"/>
    <n v="18"/>
    <x v="1"/>
  </r>
  <r>
    <x v="5"/>
    <n v="1185732"/>
    <x v="276"/>
    <x v="4"/>
    <x v="31"/>
    <s v="Louisville"/>
    <x v="0"/>
    <n v="49"/>
    <n v="156"/>
    <x v="947"/>
    <n v="3898.44"/>
    <n v="0.51"/>
    <x v="2"/>
    <x v="4"/>
    <x v="1"/>
    <n v="49"/>
    <n v="24.990000000000002"/>
    <n v="24.009999999999998"/>
    <x v="1"/>
  </r>
  <r>
    <x v="5"/>
    <n v="1185732"/>
    <x v="276"/>
    <x v="4"/>
    <x v="31"/>
    <s v="Louisville"/>
    <x v="1"/>
    <n v="42"/>
    <n v="68"/>
    <x v="2062"/>
    <n v="1428"/>
    <n v="0.5"/>
    <x v="2"/>
    <x v="4"/>
    <x v="1"/>
    <n v="42"/>
    <n v="21"/>
    <n v="21"/>
    <x v="1"/>
  </r>
  <r>
    <x v="5"/>
    <n v="1185732"/>
    <x v="276"/>
    <x v="4"/>
    <x v="31"/>
    <s v="Louisville"/>
    <x v="2"/>
    <n v="38"/>
    <n v="58"/>
    <x v="1945"/>
    <n v="1146.08"/>
    <n v="0.52"/>
    <x v="2"/>
    <x v="4"/>
    <x v="1"/>
    <n v="38"/>
    <n v="19.759999999999998"/>
    <n v="18.240000000000002"/>
    <x v="1"/>
  </r>
  <r>
    <x v="5"/>
    <n v="1185732"/>
    <x v="276"/>
    <x v="4"/>
    <x v="31"/>
    <s v="Louisville"/>
    <x v="3"/>
    <n v="38"/>
    <n v="38"/>
    <x v="1135"/>
    <n v="779.7600000000001"/>
    <n v="0.54"/>
    <x v="2"/>
    <x v="4"/>
    <x v="1"/>
    <n v="38"/>
    <n v="20.520000000000003"/>
    <n v="17.479999999999997"/>
    <x v="1"/>
  </r>
  <r>
    <x v="5"/>
    <n v="1185732"/>
    <x v="276"/>
    <x v="4"/>
    <x v="31"/>
    <s v="Louisville"/>
    <x v="4"/>
    <n v="46"/>
    <n v="42"/>
    <x v="2411"/>
    <n v="888.71999999999991"/>
    <n v="0.45999999999999996"/>
    <x v="2"/>
    <x v="4"/>
    <x v="1"/>
    <n v="46"/>
    <n v="21.159999999999997"/>
    <n v="24.840000000000003"/>
    <x v="1"/>
  </r>
  <r>
    <x v="5"/>
    <n v="1185732"/>
    <x v="276"/>
    <x v="4"/>
    <x v="31"/>
    <s v="Louisville"/>
    <x v="5"/>
    <n v="51"/>
    <n v="83"/>
    <x v="2412"/>
    <n v="2158.83"/>
    <n v="0.51"/>
    <x v="2"/>
    <x v="4"/>
    <x v="1"/>
    <n v="51"/>
    <n v="26.009999999999998"/>
    <n v="24.990000000000002"/>
    <x v="1"/>
  </r>
  <r>
    <x v="5"/>
    <n v="1185732"/>
    <x v="306"/>
    <x v="4"/>
    <x v="31"/>
    <s v="Louisville"/>
    <x v="0"/>
    <n v="36"/>
    <n v="142"/>
    <x v="2413"/>
    <n v="2556"/>
    <n v="0.5"/>
    <x v="2"/>
    <x v="11"/>
    <x v="1"/>
    <n v="36"/>
    <n v="18"/>
    <n v="18"/>
    <x v="1"/>
  </r>
  <r>
    <x v="5"/>
    <n v="1185732"/>
    <x v="306"/>
    <x v="4"/>
    <x v="31"/>
    <s v="Louisville"/>
    <x v="1"/>
    <n v="33"/>
    <n v="77"/>
    <x v="2414"/>
    <n v="1245.0899999999999"/>
    <n v="0.49"/>
    <x v="2"/>
    <x v="11"/>
    <x v="1"/>
    <n v="33"/>
    <n v="16.169999999999998"/>
    <n v="16.830000000000002"/>
    <x v="1"/>
  </r>
  <r>
    <x v="5"/>
    <n v="1185732"/>
    <x v="306"/>
    <x v="4"/>
    <x v="31"/>
    <s v="Louisville"/>
    <x v="2"/>
    <n v="28"/>
    <n v="56"/>
    <x v="2415"/>
    <n v="862.40000000000009"/>
    <n v="0.55000000000000004"/>
    <x v="2"/>
    <x v="11"/>
    <x v="1"/>
    <n v="28"/>
    <n v="15.400000000000002"/>
    <n v="12.599999999999998"/>
    <x v="1"/>
  </r>
  <r>
    <x v="5"/>
    <n v="1185732"/>
    <x v="306"/>
    <x v="4"/>
    <x v="31"/>
    <s v="Louisville"/>
    <x v="3"/>
    <n v="29"/>
    <n v="52"/>
    <x v="2416"/>
    <n v="829.40000000000009"/>
    <n v="0.55000000000000004"/>
    <x v="2"/>
    <x v="11"/>
    <x v="1"/>
    <n v="29"/>
    <n v="15.950000000000001"/>
    <n v="13.049999999999999"/>
    <x v="1"/>
  </r>
  <r>
    <x v="5"/>
    <n v="1185732"/>
    <x v="306"/>
    <x v="4"/>
    <x v="31"/>
    <s v="Louisville"/>
    <x v="4"/>
    <n v="49"/>
    <n v="54"/>
    <x v="1050"/>
    <n v="1296.54"/>
    <n v="0.49"/>
    <x v="2"/>
    <x v="11"/>
    <x v="1"/>
    <n v="49"/>
    <n v="24.009999999999998"/>
    <n v="24.990000000000002"/>
    <x v="1"/>
  </r>
  <r>
    <x v="5"/>
    <n v="1185732"/>
    <x v="306"/>
    <x v="4"/>
    <x v="31"/>
    <s v="Louisville"/>
    <x v="5"/>
    <n v="52"/>
    <n v="101"/>
    <x v="2417"/>
    <n v="2731.04"/>
    <n v="0.52"/>
    <x v="2"/>
    <x v="11"/>
    <x v="1"/>
    <n v="52"/>
    <n v="27.04"/>
    <n v="24.96"/>
    <x v="1"/>
  </r>
  <r>
    <x v="5"/>
    <n v="1185732"/>
    <x v="335"/>
    <x v="4"/>
    <x v="31"/>
    <s v="Louisville"/>
    <x v="0"/>
    <n v="47"/>
    <n v="168"/>
    <x v="2418"/>
    <n v="4342.8"/>
    <n v="0.55000000000000004"/>
    <x v="2"/>
    <x v="5"/>
    <x v="1"/>
    <n v="47"/>
    <n v="25.85"/>
    <n v="21.15"/>
    <x v="1"/>
  </r>
  <r>
    <x v="5"/>
    <n v="1185732"/>
    <x v="335"/>
    <x v="4"/>
    <x v="31"/>
    <s v="Louisville"/>
    <x v="1"/>
    <n v="44"/>
    <n v="95"/>
    <x v="2419"/>
    <n v="2048.1999999999998"/>
    <n v="0.49"/>
    <x v="2"/>
    <x v="5"/>
    <x v="1"/>
    <n v="44"/>
    <n v="21.56"/>
    <n v="22.44"/>
    <x v="1"/>
  </r>
  <r>
    <x v="5"/>
    <n v="1185732"/>
    <x v="335"/>
    <x v="4"/>
    <x v="31"/>
    <s v="Louisville"/>
    <x v="2"/>
    <n v="38"/>
    <n v="69"/>
    <x v="2420"/>
    <n v="1363.44"/>
    <n v="0.52"/>
    <x v="2"/>
    <x v="5"/>
    <x v="1"/>
    <n v="38"/>
    <n v="19.760000000000002"/>
    <n v="18.239999999999998"/>
    <x v="1"/>
  </r>
  <r>
    <x v="5"/>
    <n v="1185732"/>
    <x v="335"/>
    <x v="4"/>
    <x v="31"/>
    <s v="Louisville"/>
    <x v="3"/>
    <n v="37"/>
    <n v="63"/>
    <x v="1028"/>
    <n v="1258.74"/>
    <n v="0.54"/>
    <x v="2"/>
    <x v="5"/>
    <x v="1"/>
    <n v="37"/>
    <n v="19.98"/>
    <n v="17.02"/>
    <x v="1"/>
  </r>
  <r>
    <x v="5"/>
    <n v="1185732"/>
    <x v="335"/>
    <x v="4"/>
    <x v="31"/>
    <s v="Louisville"/>
    <x v="4"/>
    <n v="46"/>
    <n v="75"/>
    <x v="1049"/>
    <n v="1586.9999999999998"/>
    <n v="0.45999999999999996"/>
    <x v="2"/>
    <x v="5"/>
    <x v="1"/>
    <n v="46"/>
    <n v="21.159999999999997"/>
    <n v="24.840000000000003"/>
    <x v="1"/>
  </r>
  <r>
    <x v="5"/>
    <n v="1185732"/>
    <x v="335"/>
    <x v="4"/>
    <x v="31"/>
    <s v="Louisville"/>
    <x v="5"/>
    <n v="50"/>
    <n v="115"/>
    <x v="1301"/>
    <n v="3105"/>
    <n v="0.54"/>
    <x v="2"/>
    <x v="5"/>
    <x v="1"/>
    <n v="50"/>
    <n v="27"/>
    <n v="23"/>
    <x v="1"/>
  </r>
  <r>
    <x v="5"/>
    <n v="1185732"/>
    <x v="367"/>
    <x v="4"/>
    <x v="31"/>
    <s v="Louisville"/>
    <x v="0"/>
    <n v="46"/>
    <n v="167"/>
    <x v="1308"/>
    <n v="4148.2800000000007"/>
    <n v="0.54"/>
    <x v="2"/>
    <x v="6"/>
    <x v="1"/>
    <n v="46"/>
    <n v="24.840000000000003"/>
    <n v="21.159999999999997"/>
    <x v="1"/>
  </r>
  <r>
    <x v="5"/>
    <n v="1185732"/>
    <x v="367"/>
    <x v="4"/>
    <x v="31"/>
    <s v="Louisville"/>
    <x v="1"/>
    <n v="41"/>
    <n v="91"/>
    <x v="2421"/>
    <n v="1753.57"/>
    <n v="0.47"/>
    <x v="2"/>
    <x v="6"/>
    <x v="1"/>
    <n v="41"/>
    <n v="19.27"/>
    <n v="21.73"/>
    <x v="1"/>
  </r>
  <r>
    <x v="5"/>
    <n v="1185732"/>
    <x v="367"/>
    <x v="4"/>
    <x v="31"/>
    <s v="Louisville"/>
    <x v="2"/>
    <n v="36"/>
    <n v="80"/>
    <x v="1477"/>
    <n v="1555.2"/>
    <n v="0.54"/>
    <x v="2"/>
    <x v="6"/>
    <x v="1"/>
    <n v="36"/>
    <n v="19.440000000000001"/>
    <n v="16.559999999999999"/>
    <x v="1"/>
  </r>
  <r>
    <x v="5"/>
    <n v="1185732"/>
    <x v="367"/>
    <x v="4"/>
    <x v="31"/>
    <s v="Louisville"/>
    <x v="3"/>
    <n v="38"/>
    <n v="75"/>
    <x v="1027"/>
    <n v="1425"/>
    <n v="0.5"/>
    <x v="2"/>
    <x v="6"/>
    <x v="1"/>
    <n v="38"/>
    <n v="19"/>
    <n v="19"/>
    <x v="1"/>
  </r>
  <r>
    <x v="5"/>
    <n v="1185732"/>
    <x v="367"/>
    <x v="4"/>
    <x v="31"/>
    <s v="Louisville"/>
    <x v="4"/>
    <n v="49"/>
    <n v="65"/>
    <x v="1007"/>
    <n v="1560.6499999999999"/>
    <n v="0.49"/>
    <x v="2"/>
    <x v="6"/>
    <x v="1"/>
    <n v="49"/>
    <n v="24.009999999999998"/>
    <n v="24.990000000000002"/>
    <x v="1"/>
  </r>
  <r>
    <x v="5"/>
    <n v="1185732"/>
    <x v="367"/>
    <x v="4"/>
    <x v="31"/>
    <s v="Louisville"/>
    <x v="5"/>
    <n v="51"/>
    <n v="120"/>
    <x v="2281"/>
    <n v="3304.8"/>
    <n v="0.54"/>
    <x v="2"/>
    <x v="6"/>
    <x v="1"/>
    <n v="51"/>
    <n v="27.540000000000003"/>
    <n v="23.459999999999997"/>
    <x v="1"/>
  </r>
  <r>
    <x v="5"/>
    <n v="1185732"/>
    <x v="399"/>
    <x v="4"/>
    <x v="31"/>
    <s v="Louisville"/>
    <x v="0"/>
    <n v="48"/>
    <n v="137"/>
    <x v="1925"/>
    <n v="3485.28"/>
    <n v="0.53"/>
    <x v="2"/>
    <x v="7"/>
    <x v="1"/>
    <n v="48"/>
    <n v="25.44"/>
    <n v="22.56"/>
    <x v="1"/>
  </r>
  <r>
    <x v="5"/>
    <n v="1185732"/>
    <x v="399"/>
    <x v="4"/>
    <x v="31"/>
    <s v="Louisville"/>
    <x v="1"/>
    <n v="44"/>
    <n v="94"/>
    <x v="1771"/>
    <n v="2026.6399999999999"/>
    <n v="0.49"/>
    <x v="2"/>
    <x v="7"/>
    <x v="1"/>
    <n v="44"/>
    <n v="21.56"/>
    <n v="22.44"/>
    <x v="1"/>
  </r>
  <r>
    <x v="5"/>
    <n v="1185732"/>
    <x v="399"/>
    <x v="4"/>
    <x v="31"/>
    <s v="Louisville"/>
    <x v="2"/>
    <n v="33"/>
    <n v="65"/>
    <x v="1410"/>
    <n v="1136.8500000000001"/>
    <n v="0.53"/>
    <x v="2"/>
    <x v="7"/>
    <x v="1"/>
    <n v="33"/>
    <n v="17.490000000000002"/>
    <n v="15.509999999999998"/>
    <x v="1"/>
  </r>
  <r>
    <x v="5"/>
    <n v="1185732"/>
    <x v="399"/>
    <x v="4"/>
    <x v="31"/>
    <s v="Louisville"/>
    <x v="3"/>
    <n v="32"/>
    <n v="54"/>
    <x v="2100"/>
    <n v="881.28"/>
    <n v="0.51"/>
    <x v="2"/>
    <x v="7"/>
    <x v="1"/>
    <n v="32"/>
    <n v="16.32"/>
    <n v="15.68"/>
    <x v="1"/>
  </r>
  <r>
    <x v="5"/>
    <n v="1185732"/>
    <x v="399"/>
    <x v="4"/>
    <x v="31"/>
    <s v="Louisville"/>
    <x v="4"/>
    <n v="43"/>
    <n v="58"/>
    <x v="1248"/>
    <n v="1172.1799999999998"/>
    <n v="0.47"/>
    <x v="2"/>
    <x v="7"/>
    <x v="1"/>
    <n v="43"/>
    <n v="20.209999999999997"/>
    <n v="22.790000000000003"/>
    <x v="1"/>
  </r>
  <r>
    <x v="5"/>
    <n v="1185732"/>
    <x v="399"/>
    <x v="4"/>
    <x v="31"/>
    <s v="Louisville"/>
    <x v="5"/>
    <n v="49"/>
    <n v="74"/>
    <x v="2260"/>
    <n v="1885.52"/>
    <n v="0.52"/>
    <x v="2"/>
    <x v="7"/>
    <x v="1"/>
    <n v="49"/>
    <n v="25.48"/>
    <n v="23.52"/>
    <x v="1"/>
  </r>
  <r>
    <x v="5"/>
    <n v="1185732"/>
    <x v="428"/>
    <x v="4"/>
    <x v="31"/>
    <s v="Louisville"/>
    <x v="0"/>
    <n v="53"/>
    <n v="126"/>
    <x v="2422"/>
    <n v="3672.9"/>
    <n v="0.55000000000000004"/>
    <x v="2"/>
    <x v="8"/>
    <x v="1"/>
    <n v="53"/>
    <n v="29.150000000000002"/>
    <n v="23.849999999999998"/>
    <x v="1"/>
  </r>
  <r>
    <x v="5"/>
    <n v="1185732"/>
    <x v="428"/>
    <x v="4"/>
    <x v="31"/>
    <s v="Louisville"/>
    <x v="1"/>
    <n v="41"/>
    <n v="83"/>
    <x v="2423"/>
    <n v="1701.5"/>
    <n v="0.5"/>
    <x v="2"/>
    <x v="8"/>
    <x v="1"/>
    <n v="41"/>
    <n v="20.5"/>
    <n v="20.5"/>
    <x v="1"/>
  </r>
  <r>
    <x v="5"/>
    <n v="1185732"/>
    <x v="428"/>
    <x v="4"/>
    <x v="31"/>
    <s v="Louisville"/>
    <x v="2"/>
    <n v="43"/>
    <n v="47"/>
    <x v="2424"/>
    <n v="1091.3400000000001"/>
    <n v="0.54"/>
    <x v="2"/>
    <x v="8"/>
    <x v="1"/>
    <n v="43"/>
    <n v="23.220000000000002"/>
    <n v="19.779999999999998"/>
    <x v="1"/>
  </r>
  <r>
    <x v="5"/>
    <n v="1185732"/>
    <x v="428"/>
    <x v="4"/>
    <x v="31"/>
    <s v="Louisville"/>
    <x v="3"/>
    <n v="41"/>
    <n v="42"/>
    <x v="2425"/>
    <n v="895.44"/>
    <n v="0.52"/>
    <x v="2"/>
    <x v="8"/>
    <x v="1"/>
    <n v="41"/>
    <n v="21.32"/>
    <n v="19.68"/>
    <x v="1"/>
  </r>
  <r>
    <x v="5"/>
    <n v="1185732"/>
    <x v="428"/>
    <x v="4"/>
    <x v="31"/>
    <s v="Louisville"/>
    <x v="4"/>
    <n v="53"/>
    <n v="41"/>
    <x v="1163"/>
    <n v="1064.77"/>
    <n v="0.49"/>
    <x v="2"/>
    <x v="8"/>
    <x v="1"/>
    <n v="53"/>
    <n v="25.97"/>
    <n v="27.03"/>
    <x v="1"/>
  </r>
  <r>
    <x v="5"/>
    <n v="1185732"/>
    <x v="428"/>
    <x v="4"/>
    <x v="31"/>
    <s v="Louisville"/>
    <x v="5"/>
    <n v="53"/>
    <n v="83"/>
    <x v="2426"/>
    <n v="2199.5"/>
    <n v="0.5"/>
    <x v="2"/>
    <x v="8"/>
    <x v="1"/>
    <n v="53"/>
    <n v="26.5"/>
    <n v="26.5"/>
    <x v="1"/>
  </r>
  <r>
    <x v="5"/>
    <n v="1185732"/>
    <x v="459"/>
    <x v="4"/>
    <x v="31"/>
    <s v="Louisville"/>
    <x v="0"/>
    <n v="48"/>
    <n v="123"/>
    <x v="1102"/>
    <n v="3070.08"/>
    <n v="0.52"/>
    <x v="2"/>
    <x v="9"/>
    <x v="1"/>
    <n v="48"/>
    <n v="24.96"/>
    <n v="23.04"/>
    <x v="1"/>
  </r>
  <r>
    <x v="5"/>
    <n v="1185732"/>
    <x v="459"/>
    <x v="4"/>
    <x v="31"/>
    <s v="Louisville"/>
    <x v="1"/>
    <n v="39"/>
    <n v="72"/>
    <x v="1482"/>
    <n v="1319.76"/>
    <n v="0.47"/>
    <x v="2"/>
    <x v="9"/>
    <x v="1"/>
    <n v="39"/>
    <n v="18.329999999999998"/>
    <n v="20.67"/>
    <x v="1"/>
  </r>
  <r>
    <x v="5"/>
    <n v="1185732"/>
    <x v="459"/>
    <x v="4"/>
    <x v="31"/>
    <s v="Louisville"/>
    <x v="2"/>
    <n v="41"/>
    <n v="57"/>
    <x v="2021"/>
    <n v="1191.8700000000001"/>
    <n v="0.51"/>
    <x v="2"/>
    <x v="9"/>
    <x v="1"/>
    <n v="41"/>
    <n v="20.910000000000004"/>
    <n v="20.089999999999996"/>
    <x v="1"/>
  </r>
  <r>
    <x v="0"/>
    <n v="1185732"/>
    <x v="459"/>
    <x v="4"/>
    <x v="31"/>
    <s v="Louisville"/>
    <x v="3"/>
    <n v="52"/>
    <n v="52"/>
    <x v="1704"/>
    <n v="1352"/>
    <n v="0.5"/>
    <x v="2"/>
    <x v="9"/>
    <x v="1"/>
    <n v="52"/>
    <n v="26"/>
    <n v="26"/>
    <x v="1"/>
  </r>
  <r>
    <x v="0"/>
    <n v="1185732"/>
    <x v="459"/>
    <x v="4"/>
    <x v="31"/>
    <s v="Louisville"/>
    <x v="4"/>
    <n v="59"/>
    <n v="53"/>
    <x v="2427"/>
    <n v="1500.96"/>
    <n v="0.48"/>
    <x v="2"/>
    <x v="9"/>
    <x v="1"/>
    <n v="59"/>
    <n v="28.32"/>
    <n v="30.68"/>
    <x v="1"/>
  </r>
  <r>
    <x v="0"/>
    <n v="1185732"/>
    <x v="459"/>
    <x v="4"/>
    <x v="31"/>
    <s v="Louisville"/>
    <x v="5"/>
    <n v="66"/>
    <n v="80"/>
    <x v="1481"/>
    <n v="2851.2000000000003"/>
    <n v="0.54"/>
    <x v="2"/>
    <x v="9"/>
    <x v="1"/>
    <n v="66"/>
    <n v="35.64"/>
    <n v="30.359999999999996"/>
    <x v="1"/>
  </r>
  <r>
    <x v="0"/>
    <n v="1185732"/>
    <x v="488"/>
    <x v="4"/>
    <x v="31"/>
    <s v="Louisville"/>
    <x v="0"/>
    <n v="59"/>
    <n v="158"/>
    <x v="2428"/>
    <n v="5127.1000000000004"/>
    <n v="0.55000000000000004"/>
    <x v="2"/>
    <x v="10"/>
    <x v="1"/>
    <n v="59"/>
    <n v="32.450000000000003"/>
    <n v="26.549999999999997"/>
    <x v="1"/>
  </r>
  <r>
    <x v="0"/>
    <n v="1185732"/>
    <x v="488"/>
    <x v="4"/>
    <x v="31"/>
    <s v="Louisville"/>
    <x v="1"/>
    <n v="52"/>
    <n v="98"/>
    <x v="2072"/>
    <n v="2446.08"/>
    <n v="0.48"/>
    <x v="2"/>
    <x v="10"/>
    <x v="1"/>
    <n v="52"/>
    <n v="24.96"/>
    <n v="27.04"/>
    <x v="1"/>
  </r>
  <r>
    <x v="0"/>
    <n v="1185732"/>
    <x v="488"/>
    <x v="4"/>
    <x v="31"/>
    <s v="Louisville"/>
    <x v="2"/>
    <n v="51"/>
    <n v="74"/>
    <x v="2429"/>
    <n v="2075.7000000000003"/>
    <n v="0.55000000000000004"/>
    <x v="2"/>
    <x v="10"/>
    <x v="1"/>
    <n v="51"/>
    <n v="28.050000000000004"/>
    <n v="22.949999999999996"/>
    <x v="1"/>
  </r>
  <r>
    <x v="0"/>
    <n v="1185732"/>
    <x v="488"/>
    <x v="4"/>
    <x v="31"/>
    <s v="Louisville"/>
    <x v="3"/>
    <n v="49"/>
    <n v="68"/>
    <x v="2165"/>
    <n v="1765.96"/>
    <n v="0.53"/>
    <x v="2"/>
    <x v="10"/>
    <x v="1"/>
    <n v="49"/>
    <n v="25.97"/>
    <n v="23.03"/>
    <x v="1"/>
  </r>
  <r>
    <x v="0"/>
    <n v="1185732"/>
    <x v="488"/>
    <x v="4"/>
    <x v="31"/>
    <s v="Louisville"/>
    <x v="4"/>
    <n v="54"/>
    <n v="68"/>
    <x v="1821"/>
    <n v="1725.84"/>
    <n v="0.47"/>
    <x v="2"/>
    <x v="10"/>
    <x v="1"/>
    <n v="54"/>
    <n v="25.38"/>
    <n v="28.62"/>
    <x v="1"/>
  </r>
  <r>
    <x v="0"/>
    <n v="1185732"/>
    <x v="488"/>
    <x v="4"/>
    <x v="31"/>
    <s v="Louisville"/>
    <x v="5"/>
    <n v="64"/>
    <n v="98"/>
    <x v="1154"/>
    <n v="3324.1600000000003"/>
    <n v="0.53"/>
    <x v="2"/>
    <x v="10"/>
    <x v="1"/>
    <n v="64"/>
    <n v="33.92"/>
    <n v="30.08"/>
    <x v="1"/>
  </r>
  <r>
    <x v="0"/>
    <n v="1185732"/>
    <x v="184"/>
    <x v="4"/>
    <x v="31"/>
    <s v="Louisville"/>
    <x v="0"/>
    <n v="29"/>
    <n v="189"/>
    <x v="1558"/>
    <n v="2959.7400000000002"/>
    <n v="0.54"/>
    <x v="2"/>
    <x v="0"/>
    <x v="1"/>
    <n v="29"/>
    <n v="15.660000000000002"/>
    <n v="13.339999999999998"/>
    <x v="1"/>
  </r>
  <r>
    <x v="0"/>
    <n v="1185732"/>
    <x v="184"/>
    <x v="4"/>
    <x v="31"/>
    <s v="Louisville"/>
    <x v="1"/>
    <n v="29"/>
    <n v="142"/>
    <x v="2337"/>
    <n v="1853.1"/>
    <n v="0.44999999999999996"/>
    <x v="2"/>
    <x v="0"/>
    <x v="1"/>
    <n v="29"/>
    <n v="13.049999999999999"/>
    <n v="15.950000000000001"/>
    <x v="1"/>
  </r>
  <r>
    <x v="0"/>
    <n v="1185732"/>
    <x v="184"/>
    <x v="4"/>
    <x v="31"/>
    <s v="Louisville"/>
    <x v="2"/>
    <n v="18"/>
    <n v="158"/>
    <x v="2430"/>
    <n v="1564.2"/>
    <n v="0.55000000000000004"/>
    <x v="2"/>
    <x v="0"/>
    <x v="1"/>
    <n v="18"/>
    <n v="9.9"/>
    <n v="8.1"/>
    <x v="1"/>
  </r>
  <r>
    <x v="0"/>
    <n v="1185732"/>
    <x v="184"/>
    <x v="4"/>
    <x v="31"/>
    <s v="Louisville"/>
    <x v="3"/>
    <n v="23"/>
    <n v="101"/>
    <x v="2431"/>
    <n v="1231.19"/>
    <n v="0.53"/>
    <x v="2"/>
    <x v="0"/>
    <x v="1"/>
    <n v="23"/>
    <n v="12.190000000000001"/>
    <n v="10.809999999999999"/>
    <x v="1"/>
  </r>
  <r>
    <x v="0"/>
    <n v="1185732"/>
    <x v="184"/>
    <x v="4"/>
    <x v="31"/>
    <s v="Louisville"/>
    <x v="4"/>
    <n v="38"/>
    <n v="115"/>
    <x v="1819"/>
    <n v="2097.6"/>
    <n v="0.48"/>
    <x v="2"/>
    <x v="0"/>
    <x v="1"/>
    <n v="38"/>
    <n v="18.239999999999998"/>
    <n v="19.760000000000002"/>
    <x v="1"/>
  </r>
  <r>
    <x v="0"/>
    <n v="1185732"/>
    <x v="184"/>
    <x v="4"/>
    <x v="31"/>
    <s v="Louisville"/>
    <x v="5"/>
    <n v="29"/>
    <n v="158"/>
    <x v="1649"/>
    <n v="2840.84"/>
    <n v="0.62"/>
    <x v="2"/>
    <x v="0"/>
    <x v="1"/>
    <n v="29"/>
    <n v="17.98"/>
    <n v="11.02"/>
    <x v="1"/>
  </r>
  <r>
    <x v="0"/>
    <n v="1185732"/>
    <x v="213"/>
    <x v="4"/>
    <x v="31"/>
    <s v="Louisville"/>
    <x v="0"/>
    <n v="28"/>
    <n v="225"/>
    <x v="848"/>
    <n v="3276"/>
    <n v="0.52"/>
    <x v="2"/>
    <x v="1"/>
    <x v="1"/>
    <n v="28"/>
    <n v="14.56"/>
    <n v="13.44"/>
    <x v="1"/>
  </r>
  <r>
    <x v="0"/>
    <n v="1185732"/>
    <x v="213"/>
    <x v="4"/>
    <x v="31"/>
    <s v="Louisville"/>
    <x v="1"/>
    <n v="27"/>
    <n v="106"/>
    <x v="1008"/>
    <n v="1373.76"/>
    <n v="0.48"/>
    <x v="2"/>
    <x v="1"/>
    <x v="1"/>
    <n v="27"/>
    <n v="12.959999999999999"/>
    <n v="14.040000000000001"/>
    <x v="1"/>
  </r>
  <r>
    <x v="0"/>
    <n v="1185732"/>
    <x v="213"/>
    <x v="4"/>
    <x v="31"/>
    <s v="Louisville"/>
    <x v="2"/>
    <n v="18"/>
    <n v="124"/>
    <x v="2432"/>
    <n v="1227.6000000000001"/>
    <n v="0.55000000000000004"/>
    <x v="2"/>
    <x v="1"/>
    <x v="1"/>
    <n v="18"/>
    <n v="9.9"/>
    <n v="8.1"/>
    <x v="1"/>
  </r>
  <r>
    <x v="0"/>
    <n v="1185732"/>
    <x v="213"/>
    <x v="1"/>
    <x v="32"/>
    <s v="Jackson"/>
    <x v="3"/>
    <n v="25"/>
    <n v="91"/>
    <x v="2433"/>
    <n v="1137.5"/>
    <n v="0.5"/>
    <x v="2"/>
    <x v="1"/>
    <x v="1"/>
    <n v="25"/>
    <n v="12.5"/>
    <n v="12.5"/>
    <x v="1"/>
  </r>
  <r>
    <x v="0"/>
    <n v="1185732"/>
    <x v="213"/>
    <x v="1"/>
    <x v="32"/>
    <s v="Jackson"/>
    <x v="4"/>
    <n v="39"/>
    <n v="108"/>
    <x v="1297"/>
    <n v="1937.5199999999998"/>
    <n v="0.45999999999999996"/>
    <x v="2"/>
    <x v="1"/>
    <x v="1"/>
    <n v="39"/>
    <n v="17.939999999999998"/>
    <n v="21.060000000000006"/>
    <x v="1"/>
  </r>
  <r>
    <x v="0"/>
    <n v="1185732"/>
    <x v="213"/>
    <x v="1"/>
    <x v="32"/>
    <s v="Jackson"/>
    <x v="5"/>
    <n v="24"/>
    <n v="125"/>
    <x v="2434"/>
    <n v="1800"/>
    <n v="0.6"/>
    <x v="2"/>
    <x v="1"/>
    <x v="1"/>
    <n v="24"/>
    <n v="14.4"/>
    <n v="9.6"/>
    <x v="1"/>
  </r>
  <r>
    <x v="0"/>
    <n v="1185732"/>
    <x v="221"/>
    <x v="1"/>
    <x v="32"/>
    <s v="Jackson"/>
    <x v="0"/>
    <n v="23"/>
    <n v="187"/>
    <x v="2435"/>
    <n v="2365.5500000000002"/>
    <n v="0.55000000000000004"/>
    <x v="2"/>
    <x v="2"/>
    <x v="1"/>
    <n v="23"/>
    <n v="12.65"/>
    <n v="10.35"/>
    <x v="1"/>
  </r>
  <r>
    <x v="0"/>
    <n v="1185732"/>
    <x v="221"/>
    <x v="1"/>
    <x v="32"/>
    <s v="Jackson"/>
    <x v="1"/>
    <n v="24"/>
    <n v="100"/>
    <x v="2436"/>
    <n v="1128"/>
    <n v="0.47"/>
    <x v="2"/>
    <x v="2"/>
    <x v="1"/>
    <n v="24"/>
    <n v="11.28"/>
    <n v="12.72"/>
    <x v="1"/>
  </r>
  <r>
    <x v="0"/>
    <n v="1185732"/>
    <x v="221"/>
    <x v="1"/>
    <x v="32"/>
    <s v="Jackson"/>
    <x v="2"/>
    <n v="14"/>
    <n v="128"/>
    <x v="1565"/>
    <n v="949.76"/>
    <n v="0.53"/>
    <x v="2"/>
    <x v="2"/>
    <x v="1"/>
    <n v="14"/>
    <n v="7.42"/>
    <n v="6.58"/>
    <x v="1"/>
  </r>
  <r>
    <x v="0"/>
    <n v="1185732"/>
    <x v="221"/>
    <x v="1"/>
    <x v="32"/>
    <s v="Jackson"/>
    <x v="3"/>
    <n v="19"/>
    <n v="80"/>
    <x v="2437"/>
    <n v="790.4"/>
    <n v="0.52"/>
    <x v="2"/>
    <x v="2"/>
    <x v="1"/>
    <n v="19"/>
    <n v="9.879999999999999"/>
    <n v="9.120000000000001"/>
    <x v="1"/>
  </r>
  <r>
    <x v="0"/>
    <n v="1185732"/>
    <x v="221"/>
    <x v="1"/>
    <x v="32"/>
    <s v="Jackson"/>
    <x v="4"/>
    <n v="32"/>
    <n v="81"/>
    <x v="1138"/>
    <n v="1192.32"/>
    <n v="0.45999999999999996"/>
    <x v="2"/>
    <x v="2"/>
    <x v="1"/>
    <n v="32"/>
    <n v="14.719999999999999"/>
    <n v="17.28"/>
    <x v="1"/>
  </r>
  <r>
    <x v="0"/>
    <n v="1185732"/>
    <x v="221"/>
    <x v="1"/>
    <x v="32"/>
    <s v="Jackson"/>
    <x v="5"/>
    <n v="24"/>
    <n v="123"/>
    <x v="2438"/>
    <n v="1830.24"/>
    <n v="0.62"/>
    <x v="2"/>
    <x v="2"/>
    <x v="1"/>
    <n v="24"/>
    <n v="14.88"/>
    <n v="9.1199999999999992"/>
    <x v="1"/>
  </r>
  <r>
    <x v="0"/>
    <n v="1185732"/>
    <x v="240"/>
    <x v="1"/>
    <x v="32"/>
    <s v="Jackson"/>
    <x v="0"/>
    <n v="23"/>
    <n v="169"/>
    <x v="2336"/>
    <n v="2098.98"/>
    <n v="0.54"/>
    <x v="2"/>
    <x v="3"/>
    <x v="1"/>
    <n v="23"/>
    <n v="12.42"/>
    <n v="10.58"/>
    <x v="1"/>
  </r>
  <r>
    <x v="0"/>
    <n v="1185732"/>
    <x v="240"/>
    <x v="1"/>
    <x v="32"/>
    <s v="Jackson"/>
    <x v="1"/>
    <n v="23"/>
    <n v="109"/>
    <x v="2439"/>
    <n v="1253.5"/>
    <n v="0.5"/>
    <x v="2"/>
    <x v="3"/>
    <x v="1"/>
    <n v="23"/>
    <n v="11.5"/>
    <n v="11.5"/>
    <x v="1"/>
  </r>
  <r>
    <x v="0"/>
    <n v="1185732"/>
    <x v="240"/>
    <x v="1"/>
    <x v="32"/>
    <s v="Jackson"/>
    <x v="2"/>
    <n v="14"/>
    <n v="101"/>
    <x v="2440"/>
    <n v="777.7"/>
    <n v="0.55000000000000004"/>
    <x v="2"/>
    <x v="3"/>
    <x v="1"/>
    <n v="14"/>
    <n v="7.7"/>
    <n v="6.3"/>
    <x v="1"/>
  </r>
  <r>
    <x v="0"/>
    <n v="1185732"/>
    <x v="240"/>
    <x v="1"/>
    <x v="32"/>
    <s v="Jackson"/>
    <x v="3"/>
    <n v="19"/>
    <n v="75"/>
    <x v="2441"/>
    <n v="741"/>
    <n v="0.52"/>
    <x v="2"/>
    <x v="3"/>
    <x v="1"/>
    <n v="19"/>
    <n v="9.8800000000000008"/>
    <n v="9.1199999999999992"/>
    <x v="1"/>
  </r>
  <r>
    <x v="0"/>
    <n v="1185732"/>
    <x v="240"/>
    <x v="1"/>
    <x v="32"/>
    <s v="Jackson"/>
    <x v="4"/>
    <n v="38"/>
    <n v="81"/>
    <x v="1068"/>
    <n v="1477.44"/>
    <n v="0.48"/>
    <x v="2"/>
    <x v="3"/>
    <x v="1"/>
    <n v="38"/>
    <n v="18.240000000000002"/>
    <n v="19.759999999999998"/>
    <x v="1"/>
  </r>
  <r>
    <x v="0"/>
    <n v="1185732"/>
    <x v="240"/>
    <x v="1"/>
    <x v="32"/>
    <s v="Jackson"/>
    <x v="5"/>
    <n v="28"/>
    <n v="124"/>
    <x v="1524"/>
    <n v="2117.92"/>
    <n v="0.61"/>
    <x v="2"/>
    <x v="3"/>
    <x v="1"/>
    <n v="28"/>
    <n v="17.080000000000002"/>
    <n v="10.92"/>
    <x v="1"/>
  </r>
  <r>
    <x v="0"/>
    <n v="1185732"/>
    <x v="269"/>
    <x v="1"/>
    <x v="32"/>
    <s v="Jackson"/>
    <x v="0"/>
    <n v="39"/>
    <n v="194"/>
    <x v="2442"/>
    <n v="4161.3"/>
    <n v="0.55000000000000004"/>
    <x v="2"/>
    <x v="4"/>
    <x v="1"/>
    <n v="39"/>
    <n v="21.45"/>
    <n v="17.55"/>
    <x v="1"/>
  </r>
  <r>
    <x v="0"/>
    <n v="1185732"/>
    <x v="269"/>
    <x v="1"/>
    <x v="32"/>
    <s v="Jackson"/>
    <x v="1"/>
    <n v="37"/>
    <n v="131"/>
    <x v="1909"/>
    <n v="2181.1499999999996"/>
    <n v="0.44999999999999996"/>
    <x v="2"/>
    <x v="4"/>
    <x v="1"/>
    <n v="37"/>
    <n v="16.649999999999999"/>
    <n v="20.350000000000001"/>
    <x v="1"/>
  </r>
  <r>
    <x v="0"/>
    <n v="1185732"/>
    <x v="269"/>
    <x v="1"/>
    <x v="32"/>
    <s v="Jackson"/>
    <x v="2"/>
    <n v="33"/>
    <n v="119"/>
    <x v="1913"/>
    <n v="2120.58"/>
    <n v="0.54"/>
    <x v="2"/>
    <x v="4"/>
    <x v="1"/>
    <n v="33"/>
    <n v="17.82"/>
    <n v="15.180000000000001"/>
    <x v="1"/>
  </r>
  <r>
    <x v="0"/>
    <n v="1185732"/>
    <x v="269"/>
    <x v="1"/>
    <x v="32"/>
    <s v="Jackson"/>
    <x v="3"/>
    <n v="33"/>
    <n v="101"/>
    <x v="1525"/>
    <n v="1699.83"/>
    <n v="0.51"/>
    <x v="2"/>
    <x v="4"/>
    <x v="1"/>
    <n v="33"/>
    <n v="16.829999999999998"/>
    <n v="16.170000000000002"/>
    <x v="1"/>
  </r>
  <r>
    <x v="0"/>
    <n v="1185732"/>
    <x v="269"/>
    <x v="1"/>
    <x v="32"/>
    <s v="Jackson"/>
    <x v="4"/>
    <n v="41"/>
    <n v="116"/>
    <x v="1192"/>
    <n v="2235.3199999999997"/>
    <n v="0.47"/>
    <x v="2"/>
    <x v="4"/>
    <x v="1"/>
    <n v="41"/>
    <n v="19.269999999999996"/>
    <n v="21.730000000000004"/>
    <x v="1"/>
  </r>
  <r>
    <x v="0"/>
    <n v="1185732"/>
    <x v="269"/>
    <x v="1"/>
    <x v="32"/>
    <s v="Jackson"/>
    <x v="5"/>
    <n v="47"/>
    <n v="140"/>
    <x v="1928"/>
    <n v="4211.2"/>
    <n v="0.64"/>
    <x v="2"/>
    <x v="4"/>
    <x v="1"/>
    <n v="47"/>
    <n v="30.08"/>
    <n v="16.920000000000002"/>
    <x v="1"/>
  </r>
  <r>
    <x v="0"/>
    <n v="1185732"/>
    <x v="302"/>
    <x v="1"/>
    <x v="32"/>
    <s v="Jackson"/>
    <x v="0"/>
    <n v="44"/>
    <n v="210"/>
    <x v="889"/>
    <n v="4804.8"/>
    <n v="0.52"/>
    <x v="2"/>
    <x v="11"/>
    <x v="1"/>
    <n v="44"/>
    <n v="22.880000000000003"/>
    <n v="21.119999999999997"/>
    <x v="1"/>
  </r>
  <r>
    <x v="0"/>
    <n v="1185732"/>
    <x v="302"/>
    <x v="1"/>
    <x v="32"/>
    <s v="Jackson"/>
    <x v="1"/>
    <n v="37"/>
    <n v="125"/>
    <x v="2443"/>
    <n v="2173.75"/>
    <n v="0.47"/>
    <x v="2"/>
    <x v="11"/>
    <x v="1"/>
    <n v="37"/>
    <n v="17.39"/>
    <n v="19.61"/>
    <x v="1"/>
  </r>
  <r>
    <x v="0"/>
    <n v="1185732"/>
    <x v="302"/>
    <x v="1"/>
    <x v="32"/>
    <s v="Jackson"/>
    <x v="2"/>
    <n v="41"/>
    <n v="143"/>
    <x v="2444"/>
    <n v="3224.65"/>
    <n v="0.55000000000000004"/>
    <x v="2"/>
    <x v="11"/>
    <x v="1"/>
    <n v="41"/>
    <n v="22.55"/>
    <n v="18.45"/>
    <x v="1"/>
  </r>
  <r>
    <x v="0"/>
    <n v="1185732"/>
    <x v="302"/>
    <x v="1"/>
    <x v="32"/>
    <s v="Jackson"/>
    <x v="3"/>
    <n v="43"/>
    <n v="117"/>
    <x v="2445"/>
    <n v="2515.5"/>
    <n v="0.5"/>
    <x v="2"/>
    <x v="11"/>
    <x v="1"/>
    <n v="43"/>
    <n v="21.5"/>
    <n v="21.5"/>
    <x v="1"/>
  </r>
  <r>
    <x v="0"/>
    <n v="1185732"/>
    <x v="302"/>
    <x v="1"/>
    <x v="32"/>
    <s v="Jackson"/>
    <x v="4"/>
    <n v="57"/>
    <n v="135"/>
    <x v="2446"/>
    <n v="3462.7499999999995"/>
    <n v="0.44999999999999996"/>
    <x v="2"/>
    <x v="11"/>
    <x v="1"/>
    <n v="57"/>
    <n v="25.649999999999995"/>
    <n v="31.35"/>
    <x v="1"/>
  </r>
  <r>
    <x v="0"/>
    <n v="1185732"/>
    <x v="302"/>
    <x v="1"/>
    <x v="32"/>
    <s v="Jackson"/>
    <x v="5"/>
    <n v="60"/>
    <n v="188"/>
    <x v="1347"/>
    <n v="7106.4"/>
    <n v="0.63"/>
    <x v="2"/>
    <x v="11"/>
    <x v="1"/>
    <n v="60"/>
    <n v="37.799999999999997"/>
    <n v="22.200000000000003"/>
    <x v="1"/>
  </r>
  <r>
    <x v="0"/>
    <n v="1185732"/>
    <x v="330"/>
    <x v="1"/>
    <x v="32"/>
    <s v="Jackson"/>
    <x v="0"/>
    <n v="58"/>
    <n v="221"/>
    <x v="2447"/>
    <n v="6537.18"/>
    <n v="0.51"/>
    <x v="2"/>
    <x v="5"/>
    <x v="1"/>
    <n v="58"/>
    <n v="29.580000000000002"/>
    <n v="28.419999999999998"/>
    <x v="1"/>
  </r>
  <r>
    <x v="1"/>
    <n v="1185732"/>
    <x v="330"/>
    <x v="1"/>
    <x v="32"/>
    <s v="Jackson"/>
    <x v="1"/>
    <n v="53"/>
    <n v="156"/>
    <x v="2448"/>
    <n v="3720.5999999999995"/>
    <n v="0.44999999999999996"/>
    <x v="2"/>
    <x v="5"/>
    <x v="1"/>
    <n v="53"/>
    <n v="23.849999999999998"/>
    <n v="29.150000000000002"/>
    <x v="1"/>
  </r>
  <r>
    <x v="1"/>
    <n v="1185732"/>
    <x v="330"/>
    <x v="1"/>
    <x v="32"/>
    <s v="Jackson"/>
    <x v="2"/>
    <n v="48"/>
    <n v="142"/>
    <x v="2137"/>
    <n v="3408"/>
    <n v="0.5"/>
    <x v="2"/>
    <x v="5"/>
    <x v="1"/>
    <n v="48"/>
    <n v="24"/>
    <n v="24"/>
    <x v="1"/>
  </r>
  <r>
    <x v="1"/>
    <n v="1185732"/>
    <x v="330"/>
    <x v="1"/>
    <x v="32"/>
    <s v="Jackson"/>
    <x v="3"/>
    <n v="48"/>
    <n v="124"/>
    <x v="2188"/>
    <n v="3154.56"/>
    <n v="0.53"/>
    <x v="2"/>
    <x v="5"/>
    <x v="1"/>
    <n v="48"/>
    <n v="25.44"/>
    <n v="22.56"/>
    <x v="1"/>
  </r>
  <r>
    <x v="1"/>
    <n v="1185732"/>
    <x v="330"/>
    <x v="1"/>
    <x v="32"/>
    <s v="Jackson"/>
    <x v="4"/>
    <n v="59"/>
    <n v="150"/>
    <x v="1896"/>
    <n v="4248"/>
    <n v="0.48"/>
    <x v="2"/>
    <x v="5"/>
    <x v="1"/>
    <n v="59"/>
    <n v="28.32"/>
    <n v="30.68"/>
    <x v="1"/>
  </r>
  <r>
    <x v="1"/>
    <n v="1185732"/>
    <x v="330"/>
    <x v="1"/>
    <x v="32"/>
    <s v="Jackson"/>
    <x v="5"/>
    <n v="61"/>
    <n v="176"/>
    <x v="2449"/>
    <n v="6548.96"/>
    <n v="0.61"/>
    <x v="2"/>
    <x v="5"/>
    <x v="1"/>
    <n v="61"/>
    <n v="37.21"/>
    <n v="23.79"/>
    <x v="1"/>
  </r>
  <r>
    <x v="1"/>
    <n v="1185732"/>
    <x v="362"/>
    <x v="1"/>
    <x v="32"/>
    <s v="Jackson"/>
    <x v="0"/>
    <n v="56"/>
    <n v="215"/>
    <x v="755"/>
    <n v="6501.6"/>
    <n v="0.54"/>
    <x v="2"/>
    <x v="6"/>
    <x v="1"/>
    <n v="56"/>
    <n v="30.240000000000002"/>
    <n v="25.759999999999998"/>
    <x v="1"/>
  </r>
  <r>
    <x v="1"/>
    <n v="1185732"/>
    <x v="362"/>
    <x v="1"/>
    <x v="32"/>
    <s v="Jackson"/>
    <x v="1"/>
    <n v="50"/>
    <n v="168"/>
    <x v="865"/>
    <n v="4032"/>
    <n v="0.48"/>
    <x v="2"/>
    <x v="6"/>
    <x v="1"/>
    <n v="50"/>
    <n v="24"/>
    <n v="26"/>
    <x v="1"/>
  </r>
  <r>
    <x v="1"/>
    <n v="1185732"/>
    <x v="362"/>
    <x v="1"/>
    <x v="32"/>
    <s v="Jackson"/>
    <x v="2"/>
    <n v="48"/>
    <n v="147"/>
    <x v="822"/>
    <n v="3669.1200000000003"/>
    <n v="0.52"/>
    <x v="2"/>
    <x v="6"/>
    <x v="1"/>
    <n v="48"/>
    <n v="24.96"/>
    <n v="23.04"/>
    <x v="1"/>
  </r>
  <r>
    <x v="1"/>
    <n v="1185732"/>
    <x v="362"/>
    <x v="1"/>
    <x v="32"/>
    <s v="Jackson"/>
    <x v="3"/>
    <n v="39"/>
    <n v="128"/>
    <x v="1952"/>
    <n v="2595.84"/>
    <n v="0.52"/>
    <x v="2"/>
    <x v="6"/>
    <x v="1"/>
    <n v="39"/>
    <n v="20.28"/>
    <n v="18.72"/>
    <x v="1"/>
  </r>
  <r>
    <x v="1"/>
    <n v="1185732"/>
    <x v="362"/>
    <x v="1"/>
    <x v="32"/>
    <s v="Jackson"/>
    <x v="4"/>
    <n v="46"/>
    <n v="122"/>
    <x v="1133"/>
    <n v="2525.3999999999996"/>
    <n v="0.44999999999999996"/>
    <x v="2"/>
    <x v="6"/>
    <x v="1"/>
    <n v="46"/>
    <n v="20.699999999999996"/>
    <n v="25.300000000000004"/>
    <x v="1"/>
  </r>
  <r>
    <x v="1"/>
    <n v="1185732"/>
    <x v="362"/>
    <x v="1"/>
    <x v="32"/>
    <s v="Jackson"/>
    <x v="5"/>
    <n v="53"/>
    <n v="169"/>
    <x v="2450"/>
    <n v="5822.05"/>
    <n v="0.65"/>
    <x v="2"/>
    <x v="6"/>
    <x v="1"/>
    <n v="53"/>
    <n v="34.450000000000003"/>
    <n v="18.549999999999997"/>
    <x v="1"/>
  </r>
  <r>
    <x v="1"/>
    <n v="1185732"/>
    <x v="392"/>
    <x v="1"/>
    <x v="32"/>
    <s v="Jackson"/>
    <x v="0"/>
    <n v="47"/>
    <n v="203"/>
    <x v="1396"/>
    <n v="5152.1400000000003"/>
    <n v="0.54"/>
    <x v="2"/>
    <x v="7"/>
    <x v="1"/>
    <n v="47"/>
    <n v="25.380000000000003"/>
    <n v="21.619999999999997"/>
    <x v="1"/>
  </r>
  <r>
    <x v="1"/>
    <n v="1185732"/>
    <x v="392"/>
    <x v="1"/>
    <x v="32"/>
    <s v="Jackson"/>
    <x v="1"/>
    <n v="42"/>
    <n v="147"/>
    <x v="817"/>
    <n v="2778.2999999999997"/>
    <n v="0.44999999999999996"/>
    <x v="2"/>
    <x v="7"/>
    <x v="1"/>
    <n v="42"/>
    <n v="18.899999999999999"/>
    <n v="23.1"/>
    <x v="1"/>
  </r>
  <r>
    <x v="1"/>
    <n v="1185732"/>
    <x v="392"/>
    <x v="1"/>
    <x v="32"/>
    <s v="Jackson"/>
    <x v="2"/>
    <n v="19"/>
    <n v="123"/>
    <x v="2021"/>
    <n v="1168.5"/>
    <n v="0.5"/>
    <x v="2"/>
    <x v="7"/>
    <x v="1"/>
    <n v="19"/>
    <n v="9.5"/>
    <n v="9.5"/>
    <x v="1"/>
  </r>
  <r>
    <x v="1"/>
    <n v="1185732"/>
    <x v="392"/>
    <x v="1"/>
    <x v="32"/>
    <s v="Jackson"/>
    <x v="3"/>
    <n v="19"/>
    <n v="100"/>
    <x v="2085"/>
    <n v="1045"/>
    <n v="0.55000000000000004"/>
    <x v="2"/>
    <x v="7"/>
    <x v="1"/>
    <n v="19"/>
    <n v="10.45"/>
    <n v="8.5500000000000007"/>
    <x v="1"/>
  </r>
  <r>
    <x v="1"/>
    <n v="1185732"/>
    <x v="392"/>
    <x v="1"/>
    <x v="32"/>
    <s v="Jackson"/>
    <x v="4"/>
    <n v="29"/>
    <n v="108"/>
    <x v="2451"/>
    <n v="1503.36"/>
    <n v="0.48"/>
    <x v="2"/>
    <x v="7"/>
    <x v="1"/>
    <n v="29"/>
    <n v="13.92"/>
    <n v="15.08"/>
    <x v="1"/>
  </r>
  <r>
    <x v="1"/>
    <n v="1185732"/>
    <x v="392"/>
    <x v="1"/>
    <x v="32"/>
    <s v="Jackson"/>
    <x v="5"/>
    <n v="32"/>
    <n v="130"/>
    <x v="1784"/>
    <n v="2579.1999999999998"/>
    <n v="0.62"/>
    <x v="2"/>
    <x v="7"/>
    <x v="1"/>
    <n v="32"/>
    <n v="19.84"/>
    <n v="12.160000000000002"/>
    <x v="1"/>
  </r>
  <r>
    <x v="1"/>
    <n v="1185732"/>
    <x v="424"/>
    <x v="1"/>
    <x v="32"/>
    <s v="Jackson"/>
    <x v="0"/>
    <n v="32"/>
    <n v="176"/>
    <x v="805"/>
    <n v="3041.28"/>
    <n v="0.54"/>
    <x v="2"/>
    <x v="8"/>
    <x v="1"/>
    <n v="32"/>
    <n v="17.28"/>
    <n v="14.719999999999999"/>
    <x v="1"/>
  </r>
  <r>
    <x v="1"/>
    <n v="1185732"/>
    <x v="424"/>
    <x v="1"/>
    <x v="32"/>
    <s v="Jackson"/>
    <x v="1"/>
    <n v="25"/>
    <n v="145"/>
    <x v="2452"/>
    <n v="1631.2499999999998"/>
    <n v="0.44999999999999996"/>
    <x v="2"/>
    <x v="8"/>
    <x v="1"/>
    <n v="25"/>
    <n v="11.249999999999998"/>
    <n v="13.750000000000002"/>
    <x v="1"/>
  </r>
  <r>
    <x v="1"/>
    <n v="1185732"/>
    <x v="424"/>
    <x v="1"/>
    <x v="32"/>
    <s v="Jackson"/>
    <x v="2"/>
    <n v="24"/>
    <n v="98"/>
    <x v="1045"/>
    <n v="1270.0800000000002"/>
    <n v="0.54"/>
    <x v="2"/>
    <x v="8"/>
    <x v="1"/>
    <n v="24"/>
    <n v="12.96"/>
    <n v="11.04"/>
    <x v="1"/>
  </r>
  <r>
    <x v="1"/>
    <n v="1185732"/>
    <x v="424"/>
    <x v="1"/>
    <x v="32"/>
    <s v="Jackson"/>
    <x v="3"/>
    <n v="23"/>
    <n v="105"/>
    <x v="2453"/>
    <n v="1207.5"/>
    <n v="0.5"/>
    <x v="2"/>
    <x v="8"/>
    <x v="1"/>
    <n v="23"/>
    <n v="11.5"/>
    <n v="11.5"/>
    <x v="1"/>
  </r>
  <r>
    <x v="1"/>
    <n v="1185732"/>
    <x v="424"/>
    <x v="1"/>
    <x v="32"/>
    <s v="Jackson"/>
    <x v="4"/>
    <n v="32"/>
    <n v="98"/>
    <x v="1620"/>
    <n v="1568"/>
    <n v="0.5"/>
    <x v="2"/>
    <x v="8"/>
    <x v="1"/>
    <n v="32"/>
    <n v="16"/>
    <n v="16"/>
    <x v="1"/>
  </r>
  <r>
    <x v="2"/>
    <n v="1185732"/>
    <x v="424"/>
    <x v="1"/>
    <x v="32"/>
    <s v="Jackson"/>
    <x v="5"/>
    <n v="33"/>
    <n v="124"/>
    <x v="2454"/>
    <n v="2618.88"/>
    <n v="0.64"/>
    <x v="2"/>
    <x v="8"/>
    <x v="1"/>
    <n v="33"/>
    <n v="21.12"/>
    <n v="11.879999999999999"/>
    <x v="1"/>
  </r>
  <r>
    <x v="2"/>
    <n v="1185732"/>
    <x v="454"/>
    <x v="1"/>
    <x v="32"/>
    <s v="Jackson"/>
    <x v="0"/>
    <n v="28"/>
    <n v="163"/>
    <x v="1622"/>
    <n v="2464.56"/>
    <n v="0.54"/>
    <x v="2"/>
    <x v="9"/>
    <x v="1"/>
    <n v="28"/>
    <n v="15.12"/>
    <n v="12.88"/>
    <x v="1"/>
  </r>
  <r>
    <x v="2"/>
    <n v="1185732"/>
    <x v="454"/>
    <x v="1"/>
    <x v="32"/>
    <s v="Jackson"/>
    <x v="1"/>
    <n v="18"/>
    <n v="117"/>
    <x v="1015"/>
    <n v="947.69999999999993"/>
    <n v="0.44999999999999996"/>
    <x v="2"/>
    <x v="9"/>
    <x v="1"/>
    <n v="18"/>
    <n v="8.1"/>
    <n v="9.9000000000000021"/>
    <x v="1"/>
  </r>
  <r>
    <x v="2"/>
    <n v="1185732"/>
    <x v="454"/>
    <x v="1"/>
    <x v="32"/>
    <s v="Jackson"/>
    <x v="2"/>
    <n v="28"/>
    <n v="111"/>
    <x v="1609"/>
    <n v="1678.3200000000002"/>
    <n v="0.54"/>
    <x v="2"/>
    <x v="9"/>
    <x v="1"/>
    <n v="28"/>
    <n v="15.120000000000001"/>
    <n v="12.879999999999999"/>
    <x v="1"/>
  </r>
  <r>
    <x v="2"/>
    <n v="1185732"/>
    <x v="454"/>
    <x v="1"/>
    <x v="32"/>
    <s v="Jackson"/>
    <x v="3"/>
    <n v="54"/>
    <n v="117"/>
    <x v="814"/>
    <n v="3348.54"/>
    <n v="0.53"/>
    <x v="2"/>
    <x v="9"/>
    <x v="1"/>
    <n v="54"/>
    <n v="28.62"/>
    <n v="25.38"/>
    <x v="1"/>
  </r>
  <r>
    <x v="2"/>
    <n v="1185732"/>
    <x v="454"/>
    <x v="1"/>
    <x v="32"/>
    <s v="Jackson"/>
    <x v="4"/>
    <n v="71"/>
    <n v="123"/>
    <x v="841"/>
    <n v="3929.8499999999995"/>
    <n v="0.44999999999999996"/>
    <x v="2"/>
    <x v="9"/>
    <x v="1"/>
    <n v="71"/>
    <n v="31.949999999999996"/>
    <n v="39.050000000000004"/>
    <x v="1"/>
  </r>
  <r>
    <x v="2"/>
    <n v="1185732"/>
    <x v="454"/>
    <x v="1"/>
    <x v="32"/>
    <s v="Jackson"/>
    <x v="5"/>
    <n v="68"/>
    <n v="158"/>
    <x v="2455"/>
    <n v="6553.84"/>
    <n v="0.61"/>
    <x v="2"/>
    <x v="9"/>
    <x v="1"/>
    <n v="68"/>
    <n v="41.480000000000004"/>
    <n v="26.52"/>
    <x v="1"/>
  </r>
  <r>
    <x v="2"/>
    <n v="1185732"/>
    <x v="483"/>
    <x v="1"/>
    <x v="32"/>
    <s v="Jackson"/>
    <x v="0"/>
    <n v="68"/>
    <n v="194"/>
    <x v="2456"/>
    <n v="6991.76"/>
    <n v="0.53"/>
    <x v="2"/>
    <x v="10"/>
    <x v="1"/>
    <n v="68"/>
    <n v="36.04"/>
    <n v="31.959999999999997"/>
    <x v="1"/>
  </r>
  <r>
    <x v="2"/>
    <n v="1185732"/>
    <x v="483"/>
    <x v="1"/>
    <x v="32"/>
    <s v="Jackson"/>
    <x v="1"/>
    <n v="58"/>
    <n v="155"/>
    <x v="878"/>
    <n v="4405.1000000000004"/>
    <n v="0.49"/>
    <x v="2"/>
    <x v="10"/>
    <x v="1"/>
    <n v="58"/>
    <n v="28.42"/>
    <n v="29.58"/>
    <x v="1"/>
  </r>
  <r>
    <x v="2"/>
    <n v="1185732"/>
    <x v="483"/>
    <x v="1"/>
    <x v="32"/>
    <s v="Jackson"/>
    <x v="2"/>
    <n v="59"/>
    <n v="137"/>
    <x v="2457"/>
    <n v="4364.8200000000006"/>
    <n v="0.54"/>
    <x v="2"/>
    <x v="10"/>
    <x v="1"/>
    <n v="59"/>
    <n v="31.860000000000003"/>
    <n v="27.139999999999997"/>
    <x v="1"/>
  </r>
  <r>
    <x v="2"/>
    <n v="1185732"/>
    <x v="483"/>
    <x v="1"/>
    <x v="32"/>
    <s v="Jackson"/>
    <x v="3"/>
    <n v="56"/>
    <n v="133"/>
    <x v="1512"/>
    <n v="3872.96"/>
    <n v="0.52"/>
    <x v="2"/>
    <x v="10"/>
    <x v="1"/>
    <n v="56"/>
    <n v="29.12"/>
    <n v="26.88"/>
    <x v="1"/>
  </r>
  <r>
    <x v="2"/>
    <n v="1185732"/>
    <x v="483"/>
    <x v="1"/>
    <x v="32"/>
    <s v="Jackson"/>
    <x v="4"/>
    <n v="65"/>
    <n v="124"/>
    <x v="2282"/>
    <n v="4030"/>
    <n v="0.5"/>
    <x v="2"/>
    <x v="10"/>
    <x v="1"/>
    <n v="65"/>
    <n v="32.5"/>
    <n v="32.5"/>
    <x v="1"/>
  </r>
  <r>
    <x v="2"/>
    <n v="1185732"/>
    <x v="483"/>
    <x v="1"/>
    <x v="32"/>
    <s v="Jackson"/>
    <x v="5"/>
    <n v="71"/>
    <n v="144"/>
    <x v="1957"/>
    <n v="6236.6399999999994"/>
    <n v="0.61"/>
    <x v="2"/>
    <x v="10"/>
    <x v="1"/>
    <n v="71"/>
    <n v="43.309999999999995"/>
    <n v="27.690000000000005"/>
    <x v="1"/>
  </r>
  <r>
    <x v="2"/>
    <n v="1197831"/>
    <x v="187"/>
    <x v="1"/>
    <x v="32"/>
    <s v="Jackson"/>
    <x v="0"/>
    <n v="24"/>
    <n v="176"/>
    <x v="1529"/>
    <n v="2154.2400000000002"/>
    <n v="0.51"/>
    <x v="2"/>
    <x v="0"/>
    <x v="1"/>
    <n v="24"/>
    <n v="12.240000000000002"/>
    <n v="11.759999999999998"/>
    <x v="1"/>
  </r>
  <r>
    <x v="2"/>
    <n v="1197831"/>
    <x v="187"/>
    <x v="1"/>
    <x v="32"/>
    <s v="Jackson"/>
    <x v="1"/>
    <n v="25"/>
    <n v="131"/>
    <x v="2458"/>
    <n v="1473.7499999999998"/>
    <n v="0.44999999999999996"/>
    <x v="2"/>
    <x v="0"/>
    <x v="1"/>
    <n v="25"/>
    <n v="11.249999999999998"/>
    <n v="13.750000000000002"/>
    <x v="1"/>
  </r>
  <r>
    <x v="2"/>
    <n v="1197831"/>
    <x v="187"/>
    <x v="1"/>
    <x v="32"/>
    <s v="Jackson"/>
    <x v="2"/>
    <n v="14"/>
    <n v="117"/>
    <x v="2459"/>
    <n v="835.38"/>
    <n v="0.51"/>
    <x v="2"/>
    <x v="0"/>
    <x v="1"/>
    <n v="14"/>
    <n v="7.14"/>
    <n v="6.86"/>
    <x v="1"/>
  </r>
  <r>
    <x v="2"/>
    <n v="1197831"/>
    <x v="187"/>
    <x v="1"/>
    <x v="32"/>
    <s v="Jackson"/>
    <x v="3"/>
    <n v="19"/>
    <n v="78"/>
    <x v="2460"/>
    <n v="785.46"/>
    <n v="0.53"/>
    <x v="2"/>
    <x v="0"/>
    <x v="1"/>
    <n v="19"/>
    <n v="10.07"/>
    <n v="8.93"/>
    <x v="1"/>
  </r>
  <r>
    <x v="2"/>
    <n v="1197831"/>
    <x v="187"/>
    <x v="1"/>
    <x v="32"/>
    <s v="Jackson"/>
    <x v="4"/>
    <n v="34"/>
    <n v="95"/>
    <x v="2461"/>
    <n v="1550.3999999999999"/>
    <n v="0.48"/>
    <x v="2"/>
    <x v="0"/>
    <x v="1"/>
    <n v="34"/>
    <n v="16.32"/>
    <n v="17.68"/>
    <x v="1"/>
  </r>
  <r>
    <x v="2"/>
    <n v="1197831"/>
    <x v="187"/>
    <x v="1"/>
    <x v="32"/>
    <s v="Jackson"/>
    <x v="5"/>
    <n v="23"/>
    <n v="122"/>
    <x v="1159"/>
    <n v="1459.1200000000001"/>
    <n v="0.52"/>
    <x v="2"/>
    <x v="0"/>
    <x v="1"/>
    <n v="23"/>
    <n v="11.96"/>
    <n v="11.04"/>
    <x v="1"/>
  </r>
  <r>
    <x v="2"/>
    <n v="1197831"/>
    <x v="695"/>
    <x v="1"/>
    <x v="32"/>
    <s v="Jackson"/>
    <x v="0"/>
    <n v="24"/>
    <n v="189"/>
    <x v="2332"/>
    <n v="2313.36"/>
    <n v="0.51"/>
    <x v="2"/>
    <x v="1"/>
    <x v="1"/>
    <n v="24"/>
    <n v="12.24"/>
    <n v="11.76"/>
    <x v="1"/>
  </r>
  <r>
    <x v="2"/>
    <n v="1197831"/>
    <x v="695"/>
    <x v="1"/>
    <x v="32"/>
    <s v="Jackson"/>
    <x v="1"/>
    <n v="24"/>
    <n v="105"/>
    <x v="2462"/>
    <n v="1134"/>
    <n v="0.44999999999999996"/>
    <x v="2"/>
    <x v="1"/>
    <x v="1"/>
    <n v="24"/>
    <n v="10.8"/>
    <n v="13.2"/>
    <x v="1"/>
  </r>
  <r>
    <x v="2"/>
    <n v="1197831"/>
    <x v="695"/>
    <x v="1"/>
    <x v="32"/>
    <s v="Jackson"/>
    <x v="2"/>
    <n v="14"/>
    <n v="120"/>
    <x v="2023"/>
    <n v="840"/>
    <n v="0.5"/>
    <x v="2"/>
    <x v="1"/>
    <x v="1"/>
    <n v="14"/>
    <n v="7"/>
    <n v="7"/>
    <x v="1"/>
  </r>
  <r>
    <x v="1"/>
    <n v="1197831"/>
    <x v="695"/>
    <x v="1"/>
    <x v="33"/>
    <s v="Little Rock"/>
    <x v="3"/>
    <n v="18"/>
    <n v="70"/>
    <x v="2068"/>
    <n v="630"/>
    <n v="0.5"/>
    <x v="2"/>
    <x v="1"/>
    <x v="1"/>
    <n v="18"/>
    <n v="9"/>
    <n v="9"/>
    <x v="1"/>
  </r>
  <r>
    <x v="1"/>
    <n v="1197831"/>
    <x v="695"/>
    <x v="1"/>
    <x v="33"/>
    <s v="Little Rock"/>
    <x v="4"/>
    <n v="34"/>
    <n v="98"/>
    <x v="2165"/>
    <n v="1499.3999999999999"/>
    <n v="0.44999999999999996"/>
    <x v="2"/>
    <x v="1"/>
    <x v="1"/>
    <n v="34"/>
    <n v="15.299999999999999"/>
    <n v="18.700000000000003"/>
    <x v="1"/>
  </r>
  <r>
    <x v="1"/>
    <n v="1197831"/>
    <x v="695"/>
    <x v="1"/>
    <x v="33"/>
    <s v="Little Rock"/>
    <x v="5"/>
    <n v="19"/>
    <n v="115"/>
    <x v="2024"/>
    <n v="1179.9000000000001"/>
    <n v="0.54"/>
    <x v="2"/>
    <x v="1"/>
    <x v="1"/>
    <n v="19"/>
    <n v="10.260000000000002"/>
    <n v="8.7399999999999984"/>
    <x v="1"/>
  </r>
  <r>
    <x v="1"/>
    <n v="1197831"/>
    <x v="224"/>
    <x v="1"/>
    <x v="33"/>
    <s v="Little Rock"/>
    <x v="0"/>
    <n v="18"/>
    <n v="181"/>
    <x v="2463"/>
    <n v="1726.74"/>
    <n v="0.53"/>
    <x v="2"/>
    <x v="2"/>
    <x v="1"/>
    <n v="18"/>
    <n v="9.5400000000000009"/>
    <n v="8.4599999999999991"/>
    <x v="1"/>
  </r>
  <r>
    <x v="1"/>
    <n v="1197831"/>
    <x v="224"/>
    <x v="1"/>
    <x v="33"/>
    <s v="Little Rock"/>
    <x v="1"/>
    <n v="20"/>
    <n v="98"/>
    <x v="2464"/>
    <n v="881.99999999999989"/>
    <n v="0.44999999999999996"/>
    <x v="2"/>
    <x v="2"/>
    <x v="1"/>
    <n v="20"/>
    <n v="8.9999999999999982"/>
    <n v="11"/>
    <x v="1"/>
  </r>
  <r>
    <x v="1"/>
    <n v="1197831"/>
    <x v="224"/>
    <x v="1"/>
    <x v="33"/>
    <s v="Little Rock"/>
    <x v="2"/>
    <n v="10"/>
    <n v="88"/>
    <x v="1006"/>
    <n v="475.20000000000005"/>
    <n v="0.54"/>
    <x v="2"/>
    <x v="2"/>
    <x v="1"/>
    <n v="10"/>
    <n v="5.4"/>
    <n v="4.5999999999999996"/>
    <x v="1"/>
  </r>
  <r>
    <x v="1"/>
    <n v="1197831"/>
    <x v="224"/>
    <x v="1"/>
    <x v="33"/>
    <s v="Little Rock"/>
    <x v="3"/>
    <n v="19"/>
    <n v="60"/>
    <x v="2465"/>
    <n v="592.80000000000007"/>
    <n v="0.52"/>
    <x v="2"/>
    <x v="2"/>
    <x v="1"/>
    <n v="19"/>
    <n v="9.8800000000000008"/>
    <n v="9.1199999999999992"/>
    <x v="1"/>
  </r>
  <r>
    <x v="1"/>
    <n v="1197831"/>
    <x v="224"/>
    <x v="1"/>
    <x v="33"/>
    <s v="Little Rock"/>
    <x v="4"/>
    <n v="32"/>
    <n v="65"/>
    <x v="1413"/>
    <n v="956.8"/>
    <n v="0.45999999999999996"/>
    <x v="2"/>
    <x v="2"/>
    <x v="1"/>
    <n v="32"/>
    <n v="14.719999999999999"/>
    <n v="17.28"/>
    <x v="1"/>
  </r>
  <r>
    <x v="1"/>
    <n v="1197831"/>
    <x v="224"/>
    <x v="1"/>
    <x v="33"/>
    <s v="Little Rock"/>
    <x v="5"/>
    <n v="24"/>
    <n v="102"/>
    <x v="2134"/>
    <n v="1248.48"/>
    <n v="0.51"/>
    <x v="2"/>
    <x v="2"/>
    <x v="1"/>
    <n v="24"/>
    <n v="12.24"/>
    <n v="11.76"/>
    <x v="1"/>
  </r>
  <r>
    <x v="1"/>
    <n v="1197831"/>
    <x v="243"/>
    <x v="1"/>
    <x v="33"/>
    <s v="Little Rock"/>
    <x v="0"/>
    <n v="23"/>
    <n v="174"/>
    <x v="1261"/>
    <n v="2161.08"/>
    <n v="0.54"/>
    <x v="2"/>
    <x v="3"/>
    <x v="1"/>
    <n v="23"/>
    <n v="12.42"/>
    <n v="10.58"/>
    <x v="1"/>
  </r>
  <r>
    <x v="1"/>
    <n v="1197831"/>
    <x v="243"/>
    <x v="1"/>
    <x v="33"/>
    <s v="Little Rock"/>
    <x v="1"/>
    <n v="24"/>
    <n v="81"/>
    <x v="1121"/>
    <n v="952.56"/>
    <n v="0.49"/>
    <x v="2"/>
    <x v="3"/>
    <x v="1"/>
    <n v="24"/>
    <n v="11.76"/>
    <n v="12.24"/>
    <x v="1"/>
  </r>
  <r>
    <x v="1"/>
    <n v="1197831"/>
    <x v="243"/>
    <x v="1"/>
    <x v="33"/>
    <s v="Little Rock"/>
    <x v="2"/>
    <n v="14"/>
    <n v="75"/>
    <x v="2041"/>
    <n v="546"/>
    <n v="0.52"/>
    <x v="2"/>
    <x v="3"/>
    <x v="1"/>
    <n v="14"/>
    <n v="7.28"/>
    <n v="6.72"/>
    <x v="1"/>
  </r>
  <r>
    <x v="1"/>
    <n v="1197831"/>
    <x v="243"/>
    <x v="1"/>
    <x v="33"/>
    <s v="Little Rock"/>
    <x v="3"/>
    <n v="20"/>
    <n v="63"/>
    <x v="2068"/>
    <n v="667.80000000000007"/>
    <n v="0.53"/>
    <x v="2"/>
    <x v="3"/>
    <x v="1"/>
    <n v="20"/>
    <n v="10.600000000000001"/>
    <n v="9.3999999999999986"/>
    <x v="1"/>
  </r>
  <r>
    <x v="1"/>
    <n v="1197831"/>
    <x v="243"/>
    <x v="1"/>
    <x v="33"/>
    <s v="Little Rock"/>
    <x v="4"/>
    <n v="37"/>
    <n v="73"/>
    <x v="1446"/>
    <n v="1296.48"/>
    <n v="0.48"/>
    <x v="2"/>
    <x v="3"/>
    <x v="1"/>
    <n v="37"/>
    <n v="17.760000000000002"/>
    <n v="19.239999999999998"/>
    <x v="1"/>
  </r>
  <r>
    <x v="1"/>
    <n v="1197831"/>
    <x v="243"/>
    <x v="1"/>
    <x v="33"/>
    <s v="Little Rock"/>
    <x v="5"/>
    <n v="28"/>
    <n v="116"/>
    <x v="1973"/>
    <n v="1656.48"/>
    <n v="0.51"/>
    <x v="2"/>
    <x v="3"/>
    <x v="1"/>
    <n v="28"/>
    <n v="14.28"/>
    <n v="13.72"/>
    <x v="1"/>
  </r>
  <r>
    <x v="1"/>
    <n v="1197831"/>
    <x v="272"/>
    <x v="1"/>
    <x v="33"/>
    <s v="Little Rock"/>
    <x v="0"/>
    <n v="39"/>
    <n v="181"/>
    <x v="2466"/>
    <n v="3811.86"/>
    <n v="0.54"/>
    <x v="2"/>
    <x v="4"/>
    <x v="1"/>
    <n v="39"/>
    <n v="21.060000000000002"/>
    <n v="17.939999999999998"/>
    <x v="1"/>
  </r>
  <r>
    <x v="1"/>
    <n v="1197831"/>
    <x v="272"/>
    <x v="1"/>
    <x v="33"/>
    <s v="Little Rock"/>
    <x v="1"/>
    <n v="38"/>
    <n v="113"/>
    <x v="2206"/>
    <n v="2147"/>
    <n v="0.5"/>
    <x v="2"/>
    <x v="4"/>
    <x v="1"/>
    <n v="38"/>
    <n v="19"/>
    <n v="19"/>
    <x v="1"/>
  </r>
  <r>
    <x v="1"/>
    <n v="1197831"/>
    <x v="272"/>
    <x v="1"/>
    <x v="33"/>
    <s v="Little Rock"/>
    <x v="2"/>
    <n v="34"/>
    <n v="91"/>
    <x v="2467"/>
    <n v="1701.7"/>
    <n v="0.55000000000000004"/>
    <x v="2"/>
    <x v="4"/>
    <x v="1"/>
    <n v="34"/>
    <n v="18.7"/>
    <n v="15.299999999999999"/>
    <x v="1"/>
  </r>
  <r>
    <x v="1"/>
    <n v="1197831"/>
    <x v="272"/>
    <x v="1"/>
    <x v="33"/>
    <s v="Little Rock"/>
    <x v="3"/>
    <n v="34"/>
    <n v="78"/>
    <x v="2468"/>
    <n v="1405.5600000000002"/>
    <n v="0.53"/>
    <x v="2"/>
    <x v="4"/>
    <x v="1"/>
    <n v="34"/>
    <n v="18.020000000000003"/>
    <n v="15.979999999999999"/>
    <x v="1"/>
  </r>
  <r>
    <x v="1"/>
    <n v="1197831"/>
    <x v="272"/>
    <x v="1"/>
    <x v="33"/>
    <s v="Little Rock"/>
    <x v="4"/>
    <n v="42"/>
    <n v="85"/>
    <x v="2469"/>
    <n v="1677.8999999999999"/>
    <n v="0.47"/>
    <x v="2"/>
    <x v="4"/>
    <x v="1"/>
    <n v="42"/>
    <n v="19.739999999999998"/>
    <n v="22.26"/>
    <x v="1"/>
  </r>
  <r>
    <x v="1"/>
    <n v="1197831"/>
    <x v="272"/>
    <x v="1"/>
    <x v="33"/>
    <s v="Little Rock"/>
    <x v="5"/>
    <n v="44"/>
    <n v="111"/>
    <x v="1118"/>
    <n v="2686.2000000000003"/>
    <n v="0.55000000000000004"/>
    <x v="2"/>
    <x v="4"/>
    <x v="1"/>
    <n v="44"/>
    <n v="24.200000000000003"/>
    <n v="19.799999999999997"/>
    <x v="1"/>
  </r>
  <r>
    <x v="1"/>
    <n v="1197831"/>
    <x v="305"/>
    <x v="1"/>
    <x v="33"/>
    <s v="Little Rock"/>
    <x v="0"/>
    <n v="36"/>
    <n v="203"/>
    <x v="1205"/>
    <n v="3654"/>
    <n v="0.5"/>
    <x v="2"/>
    <x v="11"/>
    <x v="1"/>
    <n v="36"/>
    <n v="18"/>
    <n v="18"/>
    <x v="1"/>
  </r>
  <r>
    <x v="1"/>
    <n v="1197831"/>
    <x v="305"/>
    <x v="1"/>
    <x v="33"/>
    <s v="Little Rock"/>
    <x v="1"/>
    <n v="32"/>
    <n v="106"/>
    <x v="1723"/>
    <n v="1662.08"/>
    <n v="0.49"/>
    <x v="2"/>
    <x v="11"/>
    <x v="1"/>
    <n v="32"/>
    <n v="15.68"/>
    <n v="16.32"/>
    <x v="1"/>
  </r>
  <r>
    <x v="1"/>
    <n v="1197831"/>
    <x v="305"/>
    <x v="1"/>
    <x v="33"/>
    <s v="Little Rock"/>
    <x v="2"/>
    <n v="38"/>
    <n v="104"/>
    <x v="2470"/>
    <n v="2134.08"/>
    <n v="0.54"/>
    <x v="2"/>
    <x v="11"/>
    <x v="1"/>
    <n v="38"/>
    <n v="20.52"/>
    <n v="17.48"/>
    <x v="1"/>
  </r>
  <r>
    <x v="1"/>
    <n v="1197831"/>
    <x v="305"/>
    <x v="1"/>
    <x v="33"/>
    <s v="Little Rock"/>
    <x v="3"/>
    <n v="37"/>
    <n v="98"/>
    <x v="2260"/>
    <n v="1885.52"/>
    <n v="0.52"/>
    <x v="2"/>
    <x v="11"/>
    <x v="1"/>
    <n v="37"/>
    <n v="19.239999999999998"/>
    <n v="17.760000000000002"/>
    <x v="1"/>
  </r>
  <r>
    <x v="1"/>
    <n v="1197831"/>
    <x v="305"/>
    <x v="1"/>
    <x v="33"/>
    <s v="Little Rock"/>
    <x v="4"/>
    <n v="54"/>
    <n v="98"/>
    <x v="1442"/>
    <n v="2540.16"/>
    <n v="0.48"/>
    <x v="2"/>
    <x v="11"/>
    <x v="1"/>
    <n v="54"/>
    <n v="25.919999999999998"/>
    <n v="28.080000000000002"/>
    <x v="1"/>
  </r>
  <r>
    <x v="1"/>
    <n v="1197831"/>
    <x v="305"/>
    <x v="1"/>
    <x v="33"/>
    <s v="Little Rock"/>
    <x v="5"/>
    <n v="54"/>
    <n v="160"/>
    <x v="1143"/>
    <n v="4665.6000000000004"/>
    <n v="0.54"/>
    <x v="2"/>
    <x v="11"/>
    <x v="1"/>
    <n v="54"/>
    <n v="29.160000000000004"/>
    <n v="24.839999999999996"/>
    <x v="1"/>
  </r>
  <r>
    <x v="1"/>
    <n v="1197831"/>
    <x v="333"/>
    <x v="1"/>
    <x v="33"/>
    <s v="Little Rock"/>
    <x v="0"/>
    <n v="50"/>
    <n v="233"/>
    <x v="2471"/>
    <n v="5825"/>
    <n v="0.5"/>
    <x v="2"/>
    <x v="5"/>
    <x v="1"/>
    <n v="50"/>
    <n v="25"/>
    <n v="25"/>
    <x v="1"/>
  </r>
  <r>
    <x v="1"/>
    <n v="1197831"/>
    <x v="333"/>
    <x v="1"/>
    <x v="33"/>
    <s v="Little Rock"/>
    <x v="1"/>
    <n v="47"/>
    <n v="147"/>
    <x v="1094"/>
    <n v="3109.0499999999997"/>
    <n v="0.44999999999999996"/>
    <x v="2"/>
    <x v="5"/>
    <x v="1"/>
    <n v="47"/>
    <n v="21.15"/>
    <n v="25.85"/>
    <x v="1"/>
  </r>
  <r>
    <x v="1"/>
    <n v="1197831"/>
    <x v="333"/>
    <x v="1"/>
    <x v="33"/>
    <s v="Little Rock"/>
    <x v="2"/>
    <n v="43"/>
    <n v="126"/>
    <x v="2472"/>
    <n v="2763.18"/>
    <n v="0.51"/>
    <x v="2"/>
    <x v="5"/>
    <x v="1"/>
    <n v="43"/>
    <n v="21.93"/>
    <n v="21.07"/>
    <x v="1"/>
  </r>
  <r>
    <x v="1"/>
    <n v="1197831"/>
    <x v="333"/>
    <x v="1"/>
    <x v="33"/>
    <s v="Little Rock"/>
    <x v="3"/>
    <n v="41"/>
    <n v="116"/>
    <x v="1192"/>
    <n v="2568.2400000000002"/>
    <n v="0.54"/>
    <x v="2"/>
    <x v="5"/>
    <x v="1"/>
    <n v="41"/>
    <n v="22.14"/>
    <n v="18.86"/>
    <x v="1"/>
  </r>
  <r>
    <x v="1"/>
    <n v="1197831"/>
    <x v="333"/>
    <x v="1"/>
    <x v="33"/>
    <s v="Little Rock"/>
    <x v="4"/>
    <n v="55"/>
    <n v="119"/>
    <x v="2473"/>
    <n v="3207.0499999999997"/>
    <n v="0.49"/>
    <x v="2"/>
    <x v="5"/>
    <x v="1"/>
    <n v="55"/>
    <n v="26.95"/>
    <n v="28.05"/>
    <x v="1"/>
  </r>
  <r>
    <x v="1"/>
    <n v="1197831"/>
    <x v="333"/>
    <x v="1"/>
    <x v="33"/>
    <s v="Little Rock"/>
    <x v="5"/>
    <n v="63"/>
    <n v="150"/>
    <x v="1366"/>
    <n v="5103"/>
    <n v="0.54"/>
    <x v="2"/>
    <x v="5"/>
    <x v="1"/>
    <n v="63"/>
    <n v="34.020000000000003"/>
    <n v="28.98"/>
    <x v="1"/>
  </r>
  <r>
    <x v="1"/>
    <n v="1197831"/>
    <x v="365"/>
    <x v="1"/>
    <x v="33"/>
    <s v="Little Rock"/>
    <x v="0"/>
    <n v="55"/>
    <n v="210"/>
    <x v="1885"/>
    <n v="6237"/>
    <n v="0.54"/>
    <x v="2"/>
    <x v="6"/>
    <x v="1"/>
    <n v="55"/>
    <n v="29.7"/>
    <n v="25.3"/>
    <x v="1"/>
  </r>
  <r>
    <x v="1"/>
    <n v="1197831"/>
    <x v="365"/>
    <x v="1"/>
    <x v="33"/>
    <s v="Little Rock"/>
    <x v="1"/>
    <n v="50"/>
    <n v="152"/>
    <x v="2474"/>
    <n v="3648"/>
    <n v="0.48"/>
    <x v="2"/>
    <x v="6"/>
    <x v="1"/>
    <n v="50"/>
    <n v="24"/>
    <n v="26"/>
    <x v="1"/>
  </r>
  <r>
    <x v="1"/>
    <n v="1197831"/>
    <x v="365"/>
    <x v="1"/>
    <x v="33"/>
    <s v="Little Rock"/>
    <x v="2"/>
    <n v="47"/>
    <n v="126"/>
    <x v="1911"/>
    <n v="3079.44"/>
    <n v="0.52"/>
    <x v="2"/>
    <x v="6"/>
    <x v="1"/>
    <n v="47"/>
    <n v="24.44"/>
    <n v="22.56"/>
    <x v="1"/>
  </r>
  <r>
    <x v="1"/>
    <n v="1197831"/>
    <x v="365"/>
    <x v="1"/>
    <x v="33"/>
    <s v="Little Rock"/>
    <x v="3"/>
    <n v="39"/>
    <n v="104"/>
    <x v="1519"/>
    <n v="2028"/>
    <n v="0.5"/>
    <x v="2"/>
    <x v="6"/>
    <x v="1"/>
    <n v="39"/>
    <n v="19.5"/>
    <n v="19.5"/>
    <x v="1"/>
  </r>
  <r>
    <x v="1"/>
    <n v="1197831"/>
    <x v="365"/>
    <x v="1"/>
    <x v="33"/>
    <s v="Little Rock"/>
    <x v="4"/>
    <n v="48"/>
    <n v="113"/>
    <x v="2475"/>
    <n v="2657.7599999999998"/>
    <n v="0.49"/>
    <x v="2"/>
    <x v="6"/>
    <x v="1"/>
    <n v="48"/>
    <n v="23.52"/>
    <n v="24.48"/>
    <x v="1"/>
  </r>
  <r>
    <x v="1"/>
    <n v="1197831"/>
    <x v="365"/>
    <x v="1"/>
    <x v="33"/>
    <s v="Little Rock"/>
    <x v="5"/>
    <n v="50"/>
    <n v="143"/>
    <x v="1516"/>
    <n v="3718"/>
    <n v="0.52"/>
    <x v="2"/>
    <x v="6"/>
    <x v="1"/>
    <n v="50"/>
    <n v="26"/>
    <n v="24"/>
    <x v="1"/>
  </r>
  <r>
    <x v="1"/>
    <n v="1197831"/>
    <x v="395"/>
    <x v="1"/>
    <x v="33"/>
    <s v="Little Rock"/>
    <x v="0"/>
    <n v="48"/>
    <n v="182"/>
    <x v="2321"/>
    <n v="4542.72"/>
    <n v="0.52"/>
    <x v="2"/>
    <x v="7"/>
    <x v="1"/>
    <n v="48"/>
    <n v="24.96"/>
    <n v="23.04"/>
    <x v="1"/>
  </r>
  <r>
    <x v="1"/>
    <n v="1197831"/>
    <x v="395"/>
    <x v="1"/>
    <x v="33"/>
    <s v="Little Rock"/>
    <x v="1"/>
    <n v="39"/>
    <n v="126"/>
    <x v="1502"/>
    <n v="2358.7199999999998"/>
    <n v="0.48"/>
    <x v="2"/>
    <x v="7"/>
    <x v="1"/>
    <n v="39"/>
    <n v="18.72"/>
    <n v="20.28"/>
    <x v="1"/>
  </r>
  <r>
    <x v="1"/>
    <n v="1197831"/>
    <x v="395"/>
    <x v="1"/>
    <x v="33"/>
    <s v="Little Rock"/>
    <x v="2"/>
    <n v="14"/>
    <n v="88"/>
    <x v="2476"/>
    <n v="640.64"/>
    <n v="0.52"/>
    <x v="2"/>
    <x v="7"/>
    <x v="1"/>
    <n v="14"/>
    <n v="7.28"/>
    <n v="6.72"/>
    <x v="1"/>
  </r>
  <r>
    <x v="1"/>
    <n v="1197831"/>
    <x v="395"/>
    <x v="1"/>
    <x v="33"/>
    <s v="Little Rock"/>
    <x v="3"/>
    <n v="14"/>
    <n v="88"/>
    <x v="2476"/>
    <n v="640.64"/>
    <n v="0.52"/>
    <x v="2"/>
    <x v="7"/>
    <x v="1"/>
    <n v="14"/>
    <n v="7.28"/>
    <n v="6.72"/>
    <x v="1"/>
  </r>
  <r>
    <x v="1"/>
    <n v="1197831"/>
    <x v="395"/>
    <x v="1"/>
    <x v="33"/>
    <s v="Little Rock"/>
    <x v="4"/>
    <n v="23"/>
    <n v="94"/>
    <x v="2477"/>
    <n v="1081"/>
    <n v="0.5"/>
    <x v="2"/>
    <x v="7"/>
    <x v="1"/>
    <n v="23"/>
    <n v="11.5"/>
    <n v="11.5"/>
    <x v="1"/>
  </r>
  <r>
    <x v="1"/>
    <n v="1197831"/>
    <x v="395"/>
    <x v="1"/>
    <x v="33"/>
    <s v="Little Rock"/>
    <x v="5"/>
    <n v="29"/>
    <n v="119"/>
    <x v="2203"/>
    <n v="1863.5400000000002"/>
    <n v="0.54"/>
    <x v="2"/>
    <x v="7"/>
    <x v="1"/>
    <n v="29"/>
    <n v="15.660000000000002"/>
    <n v="13.339999999999998"/>
    <x v="1"/>
  </r>
  <r>
    <x v="1"/>
    <n v="1197831"/>
    <x v="427"/>
    <x v="1"/>
    <x v="33"/>
    <s v="Little Rock"/>
    <x v="0"/>
    <n v="27"/>
    <n v="150"/>
    <x v="1156"/>
    <n v="2025"/>
    <n v="0.5"/>
    <x v="2"/>
    <x v="8"/>
    <x v="1"/>
    <n v="27"/>
    <n v="13.5"/>
    <n v="13.5"/>
    <x v="1"/>
  </r>
  <r>
    <x v="1"/>
    <n v="1197831"/>
    <x v="427"/>
    <x v="1"/>
    <x v="33"/>
    <s v="Little Rock"/>
    <x v="1"/>
    <n v="19"/>
    <n v="106"/>
    <x v="2377"/>
    <n v="906.3"/>
    <n v="0.44999999999999996"/>
    <x v="2"/>
    <x v="8"/>
    <x v="1"/>
    <n v="19"/>
    <n v="8.5499999999999989"/>
    <n v="10.450000000000001"/>
    <x v="1"/>
  </r>
  <r>
    <x v="1"/>
    <n v="1197831"/>
    <x v="427"/>
    <x v="1"/>
    <x v="33"/>
    <s v="Little Rock"/>
    <x v="2"/>
    <n v="19"/>
    <n v="78"/>
    <x v="2460"/>
    <n v="741"/>
    <n v="0.5"/>
    <x v="2"/>
    <x v="8"/>
    <x v="1"/>
    <n v="19"/>
    <n v="9.5"/>
    <n v="9.5"/>
    <x v="1"/>
  </r>
  <r>
    <x v="1"/>
    <n v="1197831"/>
    <x v="427"/>
    <x v="1"/>
    <x v="33"/>
    <s v="Little Rock"/>
    <x v="3"/>
    <n v="19"/>
    <n v="72"/>
    <x v="1457"/>
    <n v="725.04000000000008"/>
    <n v="0.53"/>
    <x v="2"/>
    <x v="8"/>
    <x v="1"/>
    <n v="19"/>
    <n v="10.07"/>
    <n v="8.93"/>
    <x v="1"/>
  </r>
  <r>
    <x v="1"/>
    <n v="1197831"/>
    <x v="427"/>
    <x v="1"/>
    <x v="33"/>
    <s v="Little Rock"/>
    <x v="4"/>
    <n v="27"/>
    <n v="83"/>
    <x v="2478"/>
    <n v="1053.27"/>
    <n v="0.47"/>
    <x v="2"/>
    <x v="8"/>
    <x v="1"/>
    <n v="27"/>
    <n v="12.69"/>
    <n v="14.31"/>
    <x v="1"/>
  </r>
  <r>
    <x v="3"/>
    <n v="1197831"/>
    <x v="427"/>
    <x v="1"/>
    <x v="33"/>
    <s v="Little Rock"/>
    <x v="5"/>
    <n v="29"/>
    <n v="104"/>
    <x v="2479"/>
    <n v="1598.48"/>
    <n v="0.53"/>
    <x v="2"/>
    <x v="8"/>
    <x v="1"/>
    <n v="29"/>
    <n v="15.370000000000001"/>
    <n v="13.629999999999999"/>
    <x v="1"/>
  </r>
  <r>
    <x v="3"/>
    <n v="1197831"/>
    <x v="457"/>
    <x v="1"/>
    <x v="33"/>
    <s v="Little Rock"/>
    <x v="0"/>
    <n v="24"/>
    <n v="143"/>
    <x v="1944"/>
    <n v="1716"/>
    <n v="0.5"/>
    <x v="2"/>
    <x v="9"/>
    <x v="1"/>
    <n v="24"/>
    <n v="12"/>
    <n v="12"/>
    <x v="1"/>
  </r>
  <r>
    <x v="3"/>
    <n v="1197831"/>
    <x v="457"/>
    <x v="1"/>
    <x v="33"/>
    <s v="Little Rock"/>
    <x v="1"/>
    <n v="14"/>
    <n v="94"/>
    <x v="2480"/>
    <n v="658"/>
    <n v="0.5"/>
    <x v="2"/>
    <x v="9"/>
    <x v="1"/>
    <n v="14"/>
    <n v="7"/>
    <n v="7"/>
    <x v="1"/>
  </r>
  <r>
    <x v="3"/>
    <n v="1197831"/>
    <x v="457"/>
    <x v="1"/>
    <x v="33"/>
    <s v="Little Rock"/>
    <x v="2"/>
    <n v="23"/>
    <n v="90"/>
    <x v="1669"/>
    <n v="1055.7"/>
    <n v="0.51"/>
    <x v="2"/>
    <x v="9"/>
    <x v="1"/>
    <n v="23"/>
    <n v="11.73"/>
    <n v="11.27"/>
    <x v="1"/>
  </r>
  <r>
    <x v="3"/>
    <n v="1197831"/>
    <x v="457"/>
    <x v="1"/>
    <x v="33"/>
    <s v="Little Rock"/>
    <x v="3"/>
    <n v="51"/>
    <n v="109"/>
    <x v="2481"/>
    <n v="2779.5"/>
    <n v="0.5"/>
    <x v="2"/>
    <x v="9"/>
    <x v="1"/>
    <n v="51"/>
    <n v="25.5"/>
    <n v="25.5"/>
    <x v="1"/>
  </r>
  <r>
    <x v="3"/>
    <n v="1197831"/>
    <x v="457"/>
    <x v="1"/>
    <x v="33"/>
    <s v="Little Rock"/>
    <x v="4"/>
    <n v="69"/>
    <n v="91"/>
    <x v="2482"/>
    <n v="2951.1299999999997"/>
    <n v="0.47"/>
    <x v="2"/>
    <x v="9"/>
    <x v="1"/>
    <n v="69"/>
    <n v="32.43"/>
    <n v="36.57"/>
    <x v="1"/>
  </r>
  <r>
    <x v="3"/>
    <n v="1197831"/>
    <x v="457"/>
    <x v="1"/>
    <x v="33"/>
    <s v="Little Rock"/>
    <x v="5"/>
    <n v="73"/>
    <n v="117"/>
    <x v="2483"/>
    <n v="4526.7300000000005"/>
    <n v="0.53"/>
    <x v="2"/>
    <x v="9"/>
    <x v="1"/>
    <n v="73"/>
    <n v="38.690000000000005"/>
    <n v="34.309999999999995"/>
    <x v="1"/>
  </r>
  <r>
    <x v="3"/>
    <n v="1197831"/>
    <x v="486"/>
    <x v="1"/>
    <x v="33"/>
    <s v="Little Rock"/>
    <x v="0"/>
    <n v="67"/>
    <n v="203"/>
    <x v="2484"/>
    <n v="7480.55"/>
    <n v="0.55000000000000004"/>
    <x v="2"/>
    <x v="10"/>
    <x v="1"/>
    <n v="67"/>
    <n v="36.85"/>
    <n v="30.15"/>
    <x v="1"/>
  </r>
  <r>
    <x v="3"/>
    <n v="1197831"/>
    <x v="486"/>
    <x v="1"/>
    <x v="33"/>
    <s v="Little Rock"/>
    <x v="1"/>
    <n v="54"/>
    <n v="140"/>
    <x v="832"/>
    <n v="3553.2"/>
    <n v="0.47"/>
    <x v="2"/>
    <x v="10"/>
    <x v="1"/>
    <n v="54"/>
    <n v="25.38"/>
    <n v="28.62"/>
    <x v="1"/>
  </r>
  <r>
    <x v="3"/>
    <n v="1197831"/>
    <x v="486"/>
    <x v="1"/>
    <x v="33"/>
    <s v="Little Rock"/>
    <x v="2"/>
    <n v="55"/>
    <n v="126"/>
    <x v="799"/>
    <n v="3742.2000000000003"/>
    <n v="0.54"/>
    <x v="2"/>
    <x v="10"/>
    <x v="1"/>
    <n v="55"/>
    <n v="29.700000000000003"/>
    <n v="25.299999999999997"/>
    <x v="1"/>
  </r>
  <r>
    <x v="3"/>
    <n v="1197831"/>
    <x v="486"/>
    <x v="1"/>
    <x v="33"/>
    <s v="Little Rock"/>
    <x v="3"/>
    <n v="57"/>
    <n v="120"/>
    <x v="2485"/>
    <n v="3488.4"/>
    <n v="0.51"/>
    <x v="2"/>
    <x v="10"/>
    <x v="1"/>
    <n v="57"/>
    <n v="29.07"/>
    <n v="27.93"/>
    <x v="1"/>
  </r>
  <r>
    <x v="3"/>
    <n v="1197831"/>
    <x v="486"/>
    <x v="1"/>
    <x v="33"/>
    <s v="Little Rock"/>
    <x v="4"/>
    <n v="64"/>
    <n v="112"/>
    <x v="2486"/>
    <n v="3512.3199999999997"/>
    <n v="0.49"/>
    <x v="2"/>
    <x v="10"/>
    <x v="1"/>
    <n v="64"/>
    <n v="31.359999999999996"/>
    <n v="32.64"/>
    <x v="1"/>
  </r>
  <r>
    <x v="3"/>
    <n v="1197831"/>
    <x v="486"/>
    <x v="1"/>
    <x v="33"/>
    <s v="Little Rock"/>
    <x v="5"/>
    <n v="70"/>
    <n v="150"/>
    <x v="922"/>
    <n v="5355"/>
    <n v="0.51"/>
    <x v="2"/>
    <x v="10"/>
    <x v="1"/>
    <n v="70"/>
    <n v="35.700000000000003"/>
    <n v="34.299999999999997"/>
    <x v="1"/>
  </r>
  <r>
    <x v="3"/>
    <n v="1197831"/>
    <x v="187"/>
    <x v="1"/>
    <x v="33"/>
    <s v="Little Rock"/>
    <x v="0"/>
    <n v="24"/>
    <n v="167"/>
    <x v="2369"/>
    <n v="2124.2400000000002"/>
    <n v="0.53"/>
    <x v="2"/>
    <x v="0"/>
    <x v="1"/>
    <n v="24"/>
    <n v="12.72"/>
    <n v="11.28"/>
    <x v="1"/>
  </r>
  <r>
    <x v="3"/>
    <n v="1197831"/>
    <x v="187"/>
    <x v="1"/>
    <x v="33"/>
    <s v="Little Rock"/>
    <x v="1"/>
    <n v="25"/>
    <n v="109"/>
    <x v="2487"/>
    <n v="1226.2499999999998"/>
    <n v="0.44999999999999996"/>
    <x v="2"/>
    <x v="0"/>
    <x v="1"/>
    <n v="25"/>
    <n v="11.249999999999998"/>
    <n v="13.750000000000002"/>
    <x v="1"/>
  </r>
  <r>
    <x v="3"/>
    <n v="1197831"/>
    <x v="187"/>
    <x v="1"/>
    <x v="33"/>
    <s v="Little Rock"/>
    <x v="2"/>
    <n v="15"/>
    <n v="98"/>
    <x v="2488"/>
    <n v="808.50000000000011"/>
    <n v="0.55000000000000004"/>
    <x v="2"/>
    <x v="0"/>
    <x v="1"/>
    <n v="15"/>
    <n v="8.2500000000000018"/>
    <n v="6.7499999999999991"/>
    <x v="1"/>
  </r>
  <r>
    <x v="3"/>
    <n v="1197831"/>
    <x v="187"/>
    <x v="1"/>
    <x v="33"/>
    <s v="Little Rock"/>
    <x v="3"/>
    <n v="18"/>
    <n v="65"/>
    <x v="2489"/>
    <n v="643.5"/>
    <n v="0.55000000000000004"/>
    <x v="2"/>
    <x v="0"/>
    <x v="1"/>
    <n v="18"/>
    <n v="9.9"/>
    <n v="8.1"/>
    <x v="1"/>
  </r>
  <r>
    <x v="3"/>
    <n v="1197831"/>
    <x v="187"/>
    <x v="1"/>
    <x v="33"/>
    <s v="Little Rock"/>
    <x v="4"/>
    <n v="33"/>
    <n v="80"/>
    <x v="2490"/>
    <n v="1320"/>
    <n v="0.5"/>
    <x v="2"/>
    <x v="0"/>
    <x v="1"/>
    <n v="33"/>
    <n v="16.5"/>
    <n v="16.5"/>
    <x v="1"/>
  </r>
  <r>
    <x v="3"/>
    <n v="1197831"/>
    <x v="187"/>
    <x v="1"/>
    <x v="33"/>
    <s v="Little Rock"/>
    <x v="5"/>
    <n v="23"/>
    <n v="101"/>
    <x v="2431"/>
    <n v="1207.96"/>
    <n v="0.52"/>
    <x v="2"/>
    <x v="0"/>
    <x v="1"/>
    <n v="23"/>
    <n v="11.96"/>
    <n v="11.04"/>
    <x v="1"/>
  </r>
  <r>
    <x v="3"/>
    <n v="1197831"/>
    <x v="695"/>
    <x v="1"/>
    <x v="33"/>
    <s v="Little Rock"/>
    <x v="0"/>
    <n v="24"/>
    <n v="169"/>
    <x v="1519"/>
    <n v="2109.12"/>
    <n v="0.52"/>
    <x v="2"/>
    <x v="1"/>
    <x v="1"/>
    <n v="24"/>
    <n v="12.479999999999999"/>
    <n v="11.520000000000001"/>
    <x v="1"/>
  </r>
  <r>
    <x v="3"/>
    <n v="1197831"/>
    <x v="695"/>
    <x v="1"/>
    <x v="33"/>
    <s v="Little Rock"/>
    <x v="1"/>
    <n v="23"/>
    <n v="80"/>
    <x v="2049"/>
    <n v="846.4"/>
    <n v="0.45999999999999996"/>
    <x v="2"/>
    <x v="1"/>
    <x v="1"/>
    <n v="23"/>
    <n v="10.58"/>
    <n v="12.42"/>
    <x v="1"/>
  </r>
  <r>
    <x v="3"/>
    <n v="1197831"/>
    <x v="695"/>
    <x v="1"/>
    <x v="33"/>
    <s v="Little Rock"/>
    <x v="2"/>
    <n v="15"/>
    <n v="91"/>
    <x v="2491"/>
    <n v="682.5"/>
    <n v="0.5"/>
    <x v="2"/>
    <x v="1"/>
    <x v="1"/>
    <n v="15"/>
    <n v="7.5"/>
    <n v="7.5"/>
    <x v="1"/>
  </r>
  <r>
    <x v="3"/>
    <n v="1197831"/>
    <x v="695"/>
    <x v="1"/>
    <x v="34"/>
    <s v="Oklahoma City"/>
    <x v="3"/>
    <n v="19"/>
    <n v="49"/>
    <x v="2492"/>
    <n v="474.81"/>
    <n v="0.51"/>
    <x v="2"/>
    <x v="1"/>
    <x v="1"/>
    <n v="19"/>
    <n v="9.69"/>
    <n v="9.31"/>
    <x v="1"/>
  </r>
  <r>
    <x v="3"/>
    <n v="1197831"/>
    <x v="695"/>
    <x v="1"/>
    <x v="34"/>
    <s v="Oklahoma City"/>
    <x v="4"/>
    <n v="34"/>
    <n v="75"/>
    <x v="2493"/>
    <n v="1198.5"/>
    <n v="0.47"/>
    <x v="2"/>
    <x v="1"/>
    <x v="1"/>
    <n v="34"/>
    <n v="15.98"/>
    <n v="18.02"/>
    <x v="1"/>
  </r>
  <r>
    <x v="3"/>
    <n v="1197831"/>
    <x v="695"/>
    <x v="1"/>
    <x v="34"/>
    <s v="Oklahoma City"/>
    <x v="5"/>
    <n v="18"/>
    <n v="98"/>
    <x v="1444"/>
    <n v="899.64"/>
    <n v="0.51"/>
    <x v="2"/>
    <x v="1"/>
    <x v="1"/>
    <n v="18"/>
    <n v="9.18"/>
    <n v="8.82"/>
    <x v="1"/>
  </r>
  <r>
    <x v="3"/>
    <n v="1197831"/>
    <x v="224"/>
    <x v="1"/>
    <x v="34"/>
    <s v="Oklahoma City"/>
    <x v="0"/>
    <n v="19"/>
    <n v="154"/>
    <x v="2204"/>
    <n v="1463"/>
    <n v="0.5"/>
    <x v="2"/>
    <x v="2"/>
    <x v="1"/>
    <n v="19"/>
    <n v="9.5"/>
    <n v="9.5"/>
    <x v="1"/>
  </r>
  <r>
    <x v="3"/>
    <n v="1197831"/>
    <x v="224"/>
    <x v="1"/>
    <x v="34"/>
    <s v="Oklahoma City"/>
    <x v="1"/>
    <n v="19"/>
    <n v="73"/>
    <x v="2494"/>
    <n v="665.76"/>
    <n v="0.48"/>
    <x v="2"/>
    <x v="2"/>
    <x v="1"/>
    <n v="19"/>
    <n v="9.1199999999999992"/>
    <n v="9.8800000000000008"/>
    <x v="1"/>
  </r>
  <r>
    <x v="3"/>
    <n v="1197831"/>
    <x v="224"/>
    <x v="1"/>
    <x v="34"/>
    <s v="Oklahoma City"/>
    <x v="2"/>
    <n v="9"/>
    <n v="80"/>
    <x v="2495"/>
    <n v="360"/>
    <n v="0.5"/>
    <x v="2"/>
    <x v="2"/>
    <x v="1"/>
    <n v="9"/>
    <n v="4.5"/>
    <n v="4.5"/>
    <x v="1"/>
  </r>
  <r>
    <x v="3"/>
    <n v="1197831"/>
    <x v="224"/>
    <x v="1"/>
    <x v="34"/>
    <s v="Oklahoma City"/>
    <x v="3"/>
    <n v="20"/>
    <n v="34"/>
    <x v="2496"/>
    <n v="340"/>
    <n v="0.5"/>
    <x v="2"/>
    <x v="2"/>
    <x v="1"/>
    <n v="20"/>
    <n v="10"/>
    <n v="10"/>
    <x v="1"/>
  </r>
  <r>
    <x v="3"/>
    <n v="1197831"/>
    <x v="224"/>
    <x v="1"/>
    <x v="34"/>
    <s v="Oklahoma City"/>
    <x v="4"/>
    <n v="34"/>
    <n v="49"/>
    <x v="1627"/>
    <n v="783.02"/>
    <n v="0.47"/>
    <x v="2"/>
    <x v="2"/>
    <x v="1"/>
    <n v="34"/>
    <n v="15.98"/>
    <n v="18.02"/>
    <x v="1"/>
  </r>
  <r>
    <x v="3"/>
    <n v="1197831"/>
    <x v="224"/>
    <x v="1"/>
    <x v="34"/>
    <s v="Oklahoma City"/>
    <x v="5"/>
    <n v="23"/>
    <n v="69"/>
    <x v="2497"/>
    <n v="856.98"/>
    <n v="0.54"/>
    <x v="2"/>
    <x v="2"/>
    <x v="1"/>
    <n v="23"/>
    <n v="12.42"/>
    <n v="10.58"/>
    <x v="1"/>
  </r>
  <r>
    <x v="3"/>
    <n v="1197831"/>
    <x v="243"/>
    <x v="1"/>
    <x v="34"/>
    <s v="Oklahoma City"/>
    <x v="0"/>
    <n v="24"/>
    <n v="152"/>
    <x v="2498"/>
    <n v="1933.44"/>
    <n v="0.53"/>
    <x v="2"/>
    <x v="3"/>
    <x v="1"/>
    <n v="24"/>
    <n v="12.72"/>
    <n v="11.28"/>
    <x v="1"/>
  </r>
  <r>
    <x v="3"/>
    <n v="1197831"/>
    <x v="243"/>
    <x v="1"/>
    <x v="34"/>
    <s v="Oklahoma City"/>
    <x v="1"/>
    <n v="23"/>
    <n v="65"/>
    <x v="2499"/>
    <n v="717.6"/>
    <n v="0.48"/>
    <x v="2"/>
    <x v="3"/>
    <x v="1"/>
    <n v="23"/>
    <n v="11.040000000000001"/>
    <n v="11.959999999999999"/>
    <x v="1"/>
  </r>
  <r>
    <x v="3"/>
    <n v="1197831"/>
    <x v="243"/>
    <x v="1"/>
    <x v="34"/>
    <s v="Oklahoma City"/>
    <x v="2"/>
    <n v="14"/>
    <n v="68"/>
    <x v="1664"/>
    <n v="504.56"/>
    <n v="0.53"/>
    <x v="2"/>
    <x v="3"/>
    <x v="1"/>
    <n v="14"/>
    <n v="7.42"/>
    <n v="6.58"/>
    <x v="1"/>
  </r>
  <r>
    <x v="3"/>
    <n v="1197831"/>
    <x v="243"/>
    <x v="1"/>
    <x v="34"/>
    <s v="Oklahoma City"/>
    <x v="3"/>
    <n v="18"/>
    <n v="45"/>
    <x v="2500"/>
    <n v="429.3"/>
    <n v="0.53"/>
    <x v="2"/>
    <x v="3"/>
    <x v="1"/>
    <n v="18"/>
    <n v="9.5400000000000009"/>
    <n v="8.4599999999999991"/>
    <x v="1"/>
  </r>
  <r>
    <x v="3"/>
    <n v="1197831"/>
    <x v="243"/>
    <x v="1"/>
    <x v="34"/>
    <s v="Oklahoma City"/>
    <x v="4"/>
    <n v="38"/>
    <n v="53"/>
    <x v="2377"/>
    <n v="1007"/>
    <n v="0.5"/>
    <x v="2"/>
    <x v="3"/>
    <x v="1"/>
    <n v="38"/>
    <n v="19"/>
    <n v="19"/>
    <x v="1"/>
  </r>
  <r>
    <x v="3"/>
    <n v="1197831"/>
    <x v="243"/>
    <x v="1"/>
    <x v="34"/>
    <s v="Oklahoma City"/>
    <x v="5"/>
    <n v="28"/>
    <n v="94"/>
    <x v="1023"/>
    <n v="1447.6000000000001"/>
    <n v="0.55000000000000004"/>
    <x v="2"/>
    <x v="3"/>
    <x v="1"/>
    <n v="28"/>
    <n v="15.400000000000002"/>
    <n v="12.599999999999998"/>
    <x v="1"/>
  </r>
  <r>
    <x v="3"/>
    <n v="1197831"/>
    <x v="272"/>
    <x v="1"/>
    <x v="34"/>
    <s v="Oklahoma City"/>
    <x v="0"/>
    <n v="36"/>
    <n v="167"/>
    <x v="2194"/>
    <n v="3246.48"/>
    <n v="0.54"/>
    <x v="2"/>
    <x v="4"/>
    <x v="1"/>
    <n v="36"/>
    <n v="19.440000000000001"/>
    <n v="16.559999999999999"/>
    <x v="1"/>
  </r>
  <r>
    <x v="3"/>
    <n v="1197831"/>
    <x v="272"/>
    <x v="1"/>
    <x v="34"/>
    <s v="Oklahoma City"/>
    <x v="1"/>
    <n v="39"/>
    <n v="87"/>
    <x v="2093"/>
    <n v="1526.85"/>
    <n v="0.44999999999999996"/>
    <x v="2"/>
    <x v="4"/>
    <x v="1"/>
    <n v="39"/>
    <n v="17.55"/>
    <n v="21.45"/>
    <x v="1"/>
  </r>
  <r>
    <x v="3"/>
    <n v="1197831"/>
    <x v="272"/>
    <x v="1"/>
    <x v="34"/>
    <s v="Oklahoma City"/>
    <x v="2"/>
    <n v="34"/>
    <n v="72"/>
    <x v="2134"/>
    <n v="1272.96"/>
    <n v="0.52"/>
    <x v="2"/>
    <x v="4"/>
    <x v="1"/>
    <n v="34"/>
    <n v="17.68"/>
    <n v="16.32"/>
    <x v="1"/>
  </r>
  <r>
    <x v="3"/>
    <n v="1197831"/>
    <x v="272"/>
    <x v="1"/>
    <x v="34"/>
    <s v="Oklahoma City"/>
    <x v="3"/>
    <n v="34"/>
    <n v="59"/>
    <x v="2501"/>
    <n v="1103.3000000000002"/>
    <n v="0.55000000000000004"/>
    <x v="2"/>
    <x v="4"/>
    <x v="1"/>
    <n v="34"/>
    <n v="18.700000000000003"/>
    <n v="15.299999999999997"/>
    <x v="1"/>
  </r>
  <r>
    <x v="3"/>
    <n v="1197831"/>
    <x v="272"/>
    <x v="1"/>
    <x v="34"/>
    <s v="Oklahoma City"/>
    <x v="4"/>
    <n v="43"/>
    <n v="75"/>
    <x v="2502"/>
    <n v="1451.2499999999998"/>
    <n v="0.44999999999999996"/>
    <x v="2"/>
    <x v="4"/>
    <x v="1"/>
    <n v="43"/>
    <n v="19.349999999999998"/>
    <n v="23.650000000000002"/>
    <x v="1"/>
  </r>
  <r>
    <x v="3"/>
    <n v="1197831"/>
    <x v="272"/>
    <x v="1"/>
    <x v="34"/>
    <s v="Oklahoma City"/>
    <x v="5"/>
    <n v="42"/>
    <n v="98"/>
    <x v="1728"/>
    <n v="2140.3200000000002"/>
    <n v="0.52"/>
    <x v="2"/>
    <x v="4"/>
    <x v="1"/>
    <n v="42"/>
    <n v="21.840000000000003"/>
    <n v="20.159999999999997"/>
    <x v="1"/>
  </r>
  <r>
    <x v="3"/>
    <n v="1197831"/>
    <x v="305"/>
    <x v="1"/>
    <x v="34"/>
    <s v="Oklahoma City"/>
    <x v="0"/>
    <n v="38"/>
    <n v="156"/>
    <x v="1903"/>
    <n v="3023.28"/>
    <n v="0.51"/>
    <x v="2"/>
    <x v="11"/>
    <x v="1"/>
    <n v="38"/>
    <n v="19.380000000000003"/>
    <n v="18.619999999999997"/>
    <x v="1"/>
  </r>
  <r>
    <x v="3"/>
    <n v="1197831"/>
    <x v="305"/>
    <x v="1"/>
    <x v="34"/>
    <s v="Oklahoma City"/>
    <x v="1"/>
    <n v="33"/>
    <n v="88"/>
    <x v="2503"/>
    <n v="1306.8"/>
    <n v="0.44999999999999996"/>
    <x v="2"/>
    <x v="11"/>
    <x v="1"/>
    <n v="33"/>
    <n v="14.85"/>
    <n v="18.150000000000002"/>
    <x v="1"/>
  </r>
  <r>
    <x v="3"/>
    <n v="1197831"/>
    <x v="305"/>
    <x v="1"/>
    <x v="34"/>
    <s v="Oklahoma City"/>
    <x v="2"/>
    <n v="36"/>
    <n v="88"/>
    <x v="2094"/>
    <n v="1647.3600000000001"/>
    <n v="0.52"/>
    <x v="2"/>
    <x v="11"/>
    <x v="1"/>
    <n v="36"/>
    <n v="18.720000000000002"/>
    <n v="17.279999999999998"/>
    <x v="1"/>
  </r>
  <r>
    <x v="3"/>
    <n v="1197831"/>
    <x v="305"/>
    <x v="1"/>
    <x v="34"/>
    <s v="Oklahoma City"/>
    <x v="3"/>
    <n v="38"/>
    <n v="87"/>
    <x v="2504"/>
    <n v="1653"/>
    <n v="0.5"/>
    <x v="2"/>
    <x v="11"/>
    <x v="1"/>
    <n v="38"/>
    <n v="19"/>
    <n v="19"/>
    <x v="1"/>
  </r>
  <r>
    <x v="3"/>
    <n v="1197831"/>
    <x v="305"/>
    <x v="1"/>
    <x v="34"/>
    <s v="Oklahoma City"/>
    <x v="4"/>
    <n v="51"/>
    <n v="87"/>
    <x v="2505"/>
    <n v="2085.39"/>
    <n v="0.47"/>
    <x v="2"/>
    <x v="11"/>
    <x v="1"/>
    <n v="51"/>
    <n v="23.97"/>
    <n v="27.03"/>
    <x v="1"/>
  </r>
  <r>
    <x v="3"/>
    <n v="1197831"/>
    <x v="305"/>
    <x v="1"/>
    <x v="34"/>
    <s v="Oklahoma City"/>
    <x v="5"/>
    <n v="55"/>
    <n v="124"/>
    <x v="2506"/>
    <n v="3478.2000000000003"/>
    <n v="0.51"/>
    <x v="2"/>
    <x v="11"/>
    <x v="1"/>
    <n v="55"/>
    <n v="28.05"/>
    <n v="26.95"/>
    <x v="1"/>
  </r>
  <r>
    <x v="3"/>
    <n v="1197831"/>
    <x v="333"/>
    <x v="1"/>
    <x v="34"/>
    <s v="Oklahoma City"/>
    <x v="0"/>
    <n v="50"/>
    <n v="182"/>
    <x v="916"/>
    <n v="4732"/>
    <n v="0.52"/>
    <x v="2"/>
    <x v="5"/>
    <x v="1"/>
    <n v="50"/>
    <n v="26"/>
    <n v="24"/>
    <x v="1"/>
  </r>
  <r>
    <x v="3"/>
    <n v="1197831"/>
    <x v="333"/>
    <x v="1"/>
    <x v="34"/>
    <s v="Oklahoma City"/>
    <x v="1"/>
    <n v="45"/>
    <n v="117"/>
    <x v="1148"/>
    <n v="2632.5"/>
    <n v="0.5"/>
    <x v="2"/>
    <x v="5"/>
    <x v="1"/>
    <n v="45"/>
    <n v="22.5"/>
    <n v="22.5"/>
    <x v="1"/>
  </r>
  <r>
    <x v="3"/>
    <n v="1197831"/>
    <x v="333"/>
    <x v="1"/>
    <x v="34"/>
    <s v="Oklahoma City"/>
    <x v="2"/>
    <n v="44"/>
    <n v="94"/>
    <x v="1771"/>
    <n v="2233.44"/>
    <n v="0.54"/>
    <x v="2"/>
    <x v="5"/>
    <x v="1"/>
    <n v="44"/>
    <n v="23.76"/>
    <n v="20.239999999999998"/>
    <x v="1"/>
  </r>
  <r>
    <x v="3"/>
    <n v="1197831"/>
    <x v="333"/>
    <x v="1"/>
    <x v="34"/>
    <s v="Oklahoma City"/>
    <x v="3"/>
    <n v="41"/>
    <n v="85"/>
    <x v="2507"/>
    <n v="1847.0500000000002"/>
    <n v="0.53"/>
    <x v="2"/>
    <x v="5"/>
    <x v="1"/>
    <n v="41"/>
    <n v="21.73"/>
    <n v="19.27"/>
    <x v="1"/>
  </r>
  <r>
    <x v="3"/>
    <n v="1197831"/>
    <x v="333"/>
    <x v="1"/>
    <x v="34"/>
    <s v="Oklahoma City"/>
    <x v="4"/>
    <n v="59"/>
    <n v="98"/>
    <x v="1260"/>
    <n v="2659.72"/>
    <n v="0.45999999999999996"/>
    <x v="2"/>
    <x v="5"/>
    <x v="1"/>
    <n v="59"/>
    <n v="27.139999999999997"/>
    <n v="31.860000000000003"/>
    <x v="1"/>
  </r>
  <r>
    <x v="3"/>
    <n v="1197831"/>
    <x v="333"/>
    <x v="1"/>
    <x v="34"/>
    <s v="Oklahoma City"/>
    <x v="5"/>
    <n v="61"/>
    <n v="142"/>
    <x v="2508"/>
    <n v="4677.4800000000005"/>
    <n v="0.54"/>
    <x v="2"/>
    <x v="5"/>
    <x v="1"/>
    <n v="61"/>
    <n v="32.940000000000005"/>
    <n v="28.059999999999995"/>
    <x v="1"/>
  </r>
  <r>
    <x v="3"/>
    <n v="1197831"/>
    <x v="365"/>
    <x v="1"/>
    <x v="34"/>
    <s v="Oklahoma City"/>
    <x v="0"/>
    <n v="56"/>
    <n v="189"/>
    <x v="1208"/>
    <n v="5397.84"/>
    <n v="0.51"/>
    <x v="2"/>
    <x v="6"/>
    <x v="1"/>
    <n v="56"/>
    <n v="28.560000000000002"/>
    <n v="27.439999999999998"/>
    <x v="1"/>
  </r>
  <r>
    <x v="3"/>
    <n v="1197831"/>
    <x v="365"/>
    <x v="1"/>
    <x v="34"/>
    <s v="Oklahoma City"/>
    <x v="1"/>
    <n v="51"/>
    <n v="113"/>
    <x v="1511"/>
    <n v="2708.6099999999997"/>
    <n v="0.47"/>
    <x v="2"/>
    <x v="6"/>
    <x v="1"/>
    <n v="51"/>
    <n v="23.97"/>
    <n v="27.03"/>
    <x v="1"/>
  </r>
  <r>
    <x v="3"/>
    <n v="1197831"/>
    <x v="365"/>
    <x v="1"/>
    <x v="34"/>
    <s v="Oklahoma City"/>
    <x v="2"/>
    <n v="47"/>
    <n v="113"/>
    <x v="2509"/>
    <n v="2814.83"/>
    <n v="0.53"/>
    <x v="2"/>
    <x v="6"/>
    <x v="1"/>
    <n v="47"/>
    <n v="24.91"/>
    <n v="22.09"/>
    <x v="1"/>
  </r>
  <r>
    <x v="3"/>
    <n v="1197831"/>
    <x v="365"/>
    <x v="1"/>
    <x v="34"/>
    <s v="Oklahoma City"/>
    <x v="3"/>
    <n v="37"/>
    <n v="88"/>
    <x v="1190"/>
    <n v="1693.1200000000001"/>
    <n v="0.52"/>
    <x v="2"/>
    <x v="6"/>
    <x v="1"/>
    <n v="37"/>
    <n v="19.240000000000002"/>
    <n v="17.759999999999998"/>
    <x v="1"/>
  </r>
  <r>
    <x v="3"/>
    <n v="1197831"/>
    <x v="365"/>
    <x v="1"/>
    <x v="34"/>
    <s v="Oklahoma City"/>
    <x v="4"/>
    <n v="47"/>
    <n v="81"/>
    <x v="2510"/>
    <n v="1713.1499999999999"/>
    <n v="0.44999999999999996"/>
    <x v="2"/>
    <x v="6"/>
    <x v="1"/>
    <n v="47"/>
    <n v="21.15"/>
    <n v="25.850000000000005"/>
    <x v="1"/>
  </r>
  <r>
    <x v="3"/>
    <n v="1197831"/>
    <x v="365"/>
    <x v="1"/>
    <x v="34"/>
    <s v="Oklahoma City"/>
    <x v="5"/>
    <n v="50"/>
    <n v="124"/>
    <x v="1461"/>
    <n v="3224"/>
    <n v="0.52"/>
    <x v="2"/>
    <x v="6"/>
    <x v="1"/>
    <n v="50"/>
    <n v="26"/>
    <n v="24"/>
    <x v="1"/>
  </r>
  <r>
    <x v="3"/>
    <n v="1197831"/>
    <x v="395"/>
    <x v="1"/>
    <x v="34"/>
    <s v="Oklahoma City"/>
    <x v="0"/>
    <n v="49"/>
    <n v="150"/>
    <x v="1691"/>
    <n v="3969.0000000000005"/>
    <n v="0.54"/>
    <x v="2"/>
    <x v="7"/>
    <x v="1"/>
    <n v="49"/>
    <n v="26.460000000000004"/>
    <n v="22.539999999999996"/>
    <x v="1"/>
  </r>
  <r>
    <x v="3"/>
    <n v="1197831"/>
    <x v="395"/>
    <x v="1"/>
    <x v="34"/>
    <s v="Oklahoma City"/>
    <x v="1"/>
    <n v="38"/>
    <n v="98"/>
    <x v="1555"/>
    <n v="1675.7999999999997"/>
    <n v="0.44999999999999996"/>
    <x v="2"/>
    <x v="7"/>
    <x v="1"/>
    <n v="38"/>
    <n v="17.099999999999998"/>
    <n v="20.900000000000002"/>
    <x v="1"/>
  </r>
  <r>
    <x v="3"/>
    <n v="1197831"/>
    <x v="395"/>
    <x v="1"/>
    <x v="34"/>
    <s v="Oklahoma City"/>
    <x v="2"/>
    <n v="14"/>
    <n v="69"/>
    <x v="2511"/>
    <n v="492.66"/>
    <n v="0.51"/>
    <x v="2"/>
    <x v="7"/>
    <x v="1"/>
    <n v="14"/>
    <n v="7.1400000000000006"/>
    <n v="6.8599999999999994"/>
    <x v="1"/>
  </r>
  <r>
    <x v="3"/>
    <n v="1197831"/>
    <x v="395"/>
    <x v="1"/>
    <x v="34"/>
    <s v="Oklahoma City"/>
    <x v="3"/>
    <n v="14"/>
    <n v="63"/>
    <x v="2512"/>
    <n v="449.82"/>
    <n v="0.51"/>
    <x v="2"/>
    <x v="7"/>
    <x v="1"/>
    <n v="14"/>
    <n v="7.14"/>
    <n v="6.86"/>
    <x v="1"/>
  </r>
  <r>
    <x v="3"/>
    <n v="1197831"/>
    <x v="395"/>
    <x v="1"/>
    <x v="34"/>
    <s v="Oklahoma City"/>
    <x v="4"/>
    <n v="23"/>
    <n v="68"/>
    <x v="1125"/>
    <n v="703.8"/>
    <n v="0.44999999999999996"/>
    <x v="2"/>
    <x v="7"/>
    <x v="1"/>
    <n v="23"/>
    <n v="10.35"/>
    <n v="12.65"/>
    <x v="1"/>
  </r>
  <r>
    <x v="3"/>
    <n v="1197831"/>
    <x v="395"/>
    <x v="1"/>
    <x v="34"/>
    <s v="Oklahoma City"/>
    <x v="5"/>
    <n v="28"/>
    <n v="91"/>
    <x v="2119"/>
    <n v="1324.96"/>
    <n v="0.52"/>
    <x v="2"/>
    <x v="7"/>
    <x v="1"/>
    <n v="28"/>
    <n v="14.56"/>
    <n v="13.44"/>
    <x v="1"/>
  </r>
  <r>
    <x v="3"/>
    <n v="1197831"/>
    <x v="427"/>
    <x v="1"/>
    <x v="34"/>
    <s v="Oklahoma City"/>
    <x v="0"/>
    <n v="29"/>
    <n v="137"/>
    <x v="2513"/>
    <n v="2145.42"/>
    <n v="0.54"/>
    <x v="2"/>
    <x v="8"/>
    <x v="1"/>
    <n v="29"/>
    <n v="15.66"/>
    <n v="13.34"/>
    <x v="1"/>
  </r>
  <r>
    <x v="3"/>
    <n v="1197831"/>
    <x v="427"/>
    <x v="1"/>
    <x v="34"/>
    <s v="Oklahoma City"/>
    <x v="1"/>
    <n v="19"/>
    <n v="88"/>
    <x v="1608"/>
    <n v="769.11999999999989"/>
    <n v="0.45999999999999996"/>
    <x v="2"/>
    <x v="8"/>
    <x v="1"/>
    <n v="19"/>
    <n v="8.7399999999999984"/>
    <n v="10.260000000000002"/>
    <x v="1"/>
  </r>
  <r>
    <x v="3"/>
    <n v="1197831"/>
    <x v="427"/>
    <x v="1"/>
    <x v="34"/>
    <s v="Oklahoma City"/>
    <x v="2"/>
    <n v="20"/>
    <n v="56"/>
    <x v="2514"/>
    <n v="571.20000000000005"/>
    <n v="0.51"/>
    <x v="2"/>
    <x v="8"/>
    <x v="1"/>
    <n v="20"/>
    <n v="10.200000000000001"/>
    <n v="9.7999999999999989"/>
    <x v="1"/>
  </r>
  <r>
    <x v="3"/>
    <n v="1197831"/>
    <x v="427"/>
    <x v="1"/>
    <x v="34"/>
    <s v="Oklahoma City"/>
    <x v="3"/>
    <n v="18"/>
    <n v="52"/>
    <x v="2515"/>
    <n v="486.72"/>
    <n v="0.52"/>
    <x v="2"/>
    <x v="8"/>
    <x v="1"/>
    <n v="18"/>
    <n v="9.3600000000000012"/>
    <n v="8.6399999999999988"/>
    <x v="1"/>
  </r>
  <r>
    <x v="3"/>
    <n v="1197831"/>
    <x v="427"/>
    <x v="1"/>
    <x v="34"/>
    <s v="Oklahoma City"/>
    <x v="4"/>
    <n v="29"/>
    <n v="50"/>
    <x v="2516"/>
    <n v="696"/>
    <n v="0.48"/>
    <x v="2"/>
    <x v="8"/>
    <x v="1"/>
    <n v="29"/>
    <n v="13.92"/>
    <n v="15.08"/>
    <x v="1"/>
  </r>
  <r>
    <x v="4"/>
    <n v="1197831"/>
    <x v="427"/>
    <x v="1"/>
    <x v="34"/>
    <s v="Oklahoma City"/>
    <x v="5"/>
    <n v="29"/>
    <n v="91"/>
    <x v="1938"/>
    <n v="1451.45"/>
    <n v="0.55000000000000004"/>
    <x v="2"/>
    <x v="8"/>
    <x v="1"/>
    <n v="29"/>
    <n v="15.950000000000001"/>
    <n v="13.049999999999999"/>
    <x v="1"/>
  </r>
  <r>
    <x v="4"/>
    <n v="1197831"/>
    <x v="457"/>
    <x v="1"/>
    <x v="34"/>
    <s v="Oklahoma City"/>
    <x v="0"/>
    <n v="23"/>
    <n v="133"/>
    <x v="2053"/>
    <n v="1651.8600000000001"/>
    <n v="0.54"/>
    <x v="2"/>
    <x v="9"/>
    <x v="1"/>
    <n v="23"/>
    <n v="12.420000000000002"/>
    <n v="10.579999999999998"/>
    <x v="1"/>
  </r>
  <r>
    <x v="4"/>
    <n v="1197831"/>
    <x v="457"/>
    <x v="1"/>
    <x v="34"/>
    <s v="Oklahoma City"/>
    <x v="1"/>
    <n v="14"/>
    <n v="78"/>
    <x v="994"/>
    <n v="513.24"/>
    <n v="0.47"/>
    <x v="2"/>
    <x v="9"/>
    <x v="1"/>
    <n v="14"/>
    <n v="6.58"/>
    <n v="7.42"/>
    <x v="1"/>
  </r>
  <r>
    <x v="4"/>
    <n v="1197831"/>
    <x v="457"/>
    <x v="1"/>
    <x v="34"/>
    <s v="Oklahoma City"/>
    <x v="2"/>
    <n v="23"/>
    <n v="74"/>
    <x v="1629"/>
    <n v="919.08"/>
    <n v="0.54"/>
    <x v="2"/>
    <x v="9"/>
    <x v="1"/>
    <n v="23"/>
    <n v="12.42"/>
    <n v="10.58"/>
    <x v="1"/>
  </r>
  <r>
    <x v="4"/>
    <n v="1197831"/>
    <x v="457"/>
    <x v="1"/>
    <x v="34"/>
    <s v="Oklahoma City"/>
    <x v="3"/>
    <n v="52"/>
    <n v="75"/>
    <x v="1042"/>
    <n v="2067"/>
    <n v="0.53"/>
    <x v="2"/>
    <x v="9"/>
    <x v="1"/>
    <n v="52"/>
    <n v="27.56"/>
    <n v="24.44"/>
    <x v="1"/>
  </r>
  <r>
    <x v="4"/>
    <n v="1197831"/>
    <x v="457"/>
    <x v="1"/>
    <x v="34"/>
    <s v="Oklahoma City"/>
    <x v="4"/>
    <n v="71"/>
    <n v="77"/>
    <x v="2517"/>
    <n v="2678.83"/>
    <n v="0.49"/>
    <x v="2"/>
    <x v="9"/>
    <x v="1"/>
    <n v="71"/>
    <n v="34.79"/>
    <n v="36.21"/>
    <x v="1"/>
  </r>
  <r>
    <x v="4"/>
    <n v="1197831"/>
    <x v="457"/>
    <x v="1"/>
    <x v="34"/>
    <s v="Oklahoma City"/>
    <x v="5"/>
    <n v="72"/>
    <n v="105"/>
    <x v="832"/>
    <n v="3780"/>
    <n v="0.5"/>
    <x v="2"/>
    <x v="9"/>
    <x v="1"/>
    <n v="72"/>
    <n v="36"/>
    <n v="36"/>
    <x v="1"/>
  </r>
  <r>
    <x v="4"/>
    <n v="1197831"/>
    <x v="486"/>
    <x v="1"/>
    <x v="34"/>
    <s v="Oklahoma City"/>
    <x v="0"/>
    <n v="64"/>
    <n v="169"/>
    <x v="2518"/>
    <n v="5948.8"/>
    <n v="0.55000000000000004"/>
    <x v="2"/>
    <x v="10"/>
    <x v="1"/>
    <n v="64"/>
    <n v="35.200000000000003"/>
    <n v="28.799999999999997"/>
    <x v="1"/>
  </r>
  <r>
    <x v="4"/>
    <n v="1197831"/>
    <x v="486"/>
    <x v="1"/>
    <x v="34"/>
    <s v="Oklahoma City"/>
    <x v="1"/>
    <n v="58"/>
    <n v="119"/>
    <x v="802"/>
    <n v="3105.8999999999996"/>
    <n v="0.44999999999999996"/>
    <x v="2"/>
    <x v="10"/>
    <x v="1"/>
    <n v="58"/>
    <n v="26.099999999999998"/>
    <n v="31.900000000000002"/>
    <x v="1"/>
  </r>
  <r>
    <x v="4"/>
    <n v="1197831"/>
    <x v="486"/>
    <x v="1"/>
    <x v="34"/>
    <s v="Oklahoma City"/>
    <x v="2"/>
    <n v="55"/>
    <n v="101"/>
    <x v="1483"/>
    <n v="2777.5"/>
    <n v="0.5"/>
    <x v="2"/>
    <x v="10"/>
    <x v="1"/>
    <n v="55"/>
    <n v="27.5"/>
    <n v="27.5"/>
    <x v="1"/>
  </r>
  <r>
    <x v="4"/>
    <n v="1197831"/>
    <x v="486"/>
    <x v="1"/>
    <x v="34"/>
    <s v="Oklahoma City"/>
    <x v="3"/>
    <n v="54"/>
    <n v="94"/>
    <x v="1197"/>
    <n v="2690.28"/>
    <n v="0.53"/>
    <x v="2"/>
    <x v="10"/>
    <x v="1"/>
    <n v="54"/>
    <n v="28.62"/>
    <n v="25.38"/>
    <x v="1"/>
  </r>
  <r>
    <x v="4"/>
    <n v="1197831"/>
    <x v="486"/>
    <x v="1"/>
    <x v="34"/>
    <s v="Oklahoma City"/>
    <x v="4"/>
    <n v="69"/>
    <n v="81"/>
    <x v="2519"/>
    <n v="2682.72"/>
    <n v="0.48"/>
    <x v="2"/>
    <x v="10"/>
    <x v="1"/>
    <n v="69"/>
    <n v="33.119999999999997"/>
    <n v="35.880000000000003"/>
    <x v="1"/>
  </r>
  <r>
    <x v="4"/>
    <n v="1197831"/>
    <x v="486"/>
    <x v="1"/>
    <x v="34"/>
    <s v="Oklahoma City"/>
    <x v="5"/>
    <n v="68"/>
    <n v="123"/>
    <x v="1759"/>
    <n v="4182"/>
    <n v="0.5"/>
    <x v="2"/>
    <x v="10"/>
    <x v="1"/>
    <n v="68"/>
    <n v="34"/>
    <n v="34"/>
    <x v="1"/>
  </r>
  <r>
    <x v="4"/>
    <n v="1197831"/>
    <x v="180"/>
    <x v="1"/>
    <x v="34"/>
    <s v="Oklahoma City"/>
    <x v="0"/>
    <n v="23"/>
    <n v="149"/>
    <x v="1985"/>
    <n v="1679.23"/>
    <n v="0.49"/>
    <x v="2"/>
    <x v="0"/>
    <x v="1"/>
    <n v="23"/>
    <n v="11.27"/>
    <n v="11.73"/>
    <x v="1"/>
  </r>
  <r>
    <x v="4"/>
    <n v="1197831"/>
    <x v="180"/>
    <x v="1"/>
    <x v="34"/>
    <s v="Oklahoma City"/>
    <x v="1"/>
    <n v="23"/>
    <n v="91"/>
    <x v="2035"/>
    <n v="1025.57"/>
    <n v="0.49"/>
    <x v="2"/>
    <x v="0"/>
    <x v="1"/>
    <n v="23"/>
    <n v="11.27"/>
    <n v="11.73"/>
    <x v="1"/>
  </r>
  <r>
    <x v="4"/>
    <n v="1197831"/>
    <x v="180"/>
    <x v="1"/>
    <x v="34"/>
    <s v="Oklahoma City"/>
    <x v="2"/>
    <n v="14"/>
    <n v="88"/>
    <x v="2476"/>
    <n v="591.36"/>
    <n v="0.48"/>
    <x v="2"/>
    <x v="0"/>
    <x v="1"/>
    <n v="14"/>
    <n v="6.72"/>
    <n v="7.28"/>
    <x v="1"/>
  </r>
  <r>
    <x v="4"/>
    <n v="1197831"/>
    <x v="180"/>
    <x v="1"/>
    <x v="34"/>
    <s v="Oklahoma City"/>
    <x v="3"/>
    <n v="19"/>
    <n v="56"/>
    <x v="1423"/>
    <n v="521.36"/>
    <n v="0.49"/>
    <x v="2"/>
    <x v="0"/>
    <x v="1"/>
    <n v="19"/>
    <n v="9.31"/>
    <n v="9.69"/>
    <x v="1"/>
  </r>
  <r>
    <x v="4"/>
    <n v="1197831"/>
    <x v="180"/>
    <x v="1"/>
    <x v="34"/>
    <s v="Oklahoma City"/>
    <x v="4"/>
    <n v="33"/>
    <n v="65"/>
    <x v="1410"/>
    <n v="1029.5999999999999"/>
    <n v="0.48"/>
    <x v="2"/>
    <x v="0"/>
    <x v="1"/>
    <n v="33"/>
    <n v="15.839999999999998"/>
    <n v="17.16"/>
    <x v="1"/>
  </r>
  <r>
    <x v="4"/>
    <n v="1197831"/>
    <x v="180"/>
    <x v="1"/>
    <x v="34"/>
    <s v="Oklahoma City"/>
    <x v="5"/>
    <n v="23"/>
    <n v="102"/>
    <x v="1017"/>
    <n v="1173"/>
    <n v="0.5"/>
    <x v="2"/>
    <x v="0"/>
    <x v="1"/>
    <n v="23"/>
    <n v="11.5"/>
    <n v="11.5"/>
    <x v="1"/>
  </r>
  <r>
    <x v="4"/>
    <n v="1197831"/>
    <x v="209"/>
    <x v="1"/>
    <x v="34"/>
    <s v="Oklahoma City"/>
    <x v="0"/>
    <n v="23"/>
    <n v="162"/>
    <x v="2520"/>
    <n v="1751.2199999999998"/>
    <n v="0.47"/>
    <x v="2"/>
    <x v="1"/>
    <x v="1"/>
    <n v="23"/>
    <n v="10.809999999999999"/>
    <n v="12.190000000000001"/>
    <x v="1"/>
  </r>
  <r>
    <x v="4"/>
    <n v="1197831"/>
    <x v="209"/>
    <x v="1"/>
    <x v="34"/>
    <s v="Oklahoma City"/>
    <x v="1"/>
    <n v="23"/>
    <n v="65"/>
    <x v="2499"/>
    <n v="747.5"/>
    <n v="0.5"/>
    <x v="2"/>
    <x v="1"/>
    <x v="1"/>
    <n v="23"/>
    <n v="11.5"/>
    <n v="11.5"/>
    <x v="1"/>
  </r>
  <r>
    <x v="4"/>
    <n v="1197831"/>
    <x v="209"/>
    <x v="1"/>
    <x v="34"/>
    <s v="Oklahoma City"/>
    <x v="2"/>
    <n v="14"/>
    <n v="75"/>
    <x v="2041"/>
    <n v="514.5"/>
    <n v="0.49"/>
    <x v="2"/>
    <x v="1"/>
    <x v="1"/>
    <n v="14"/>
    <n v="6.86"/>
    <n v="7.14"/>
    <x v="1"/>
  </r>
  <r>
    <x v="4"/>
    <n v="1197831"/>
    <x v="209"/>
    <x v="3"/>
    <x v="35"/>
    <s v="Wichita"/>
    <x v="3"/>
    <n v="20"/>
    <n v="42"/>
    <x v="1136"/>
    <n v="377.99999999999994"/>
    <n v="0.44999999999999996"/>
    <x v="2"/>
    <x v="1"/>
    <x v="1"/>
    <n v="20"/>
    <n v="8.9999999999999982"/>
    <n v="11.000000000000002"/>
    <x v="1"/>
  </r>
  <r>
    <x v="4"/>
    <n v="1197831"/>
    <x v="209"/>
    <x v="3"/>
    <x v="35"/>
    <s v="Wichita"/>
    <x v="4"/>
    <n v="32"/>
    <n v="68"/>
    <x v="1569"/>
    <n v="1044.48"/>
    <n v="0.48"/>
    <x v="2"/>
    <x v="1"/>
    <x v="1"/>
    <n v="32"/>
    <n v="15.36"/>
    <n v="16.64"/>
    <x v="1"/>
  </r>
  <r>
    <x v="4"/>
    <n v="1197831"/>
    <x v="209"/>
    <x v="3"/>
    <x v="35"/>
    <s v="Wichita"/>
    <x v="5"/>
    <n v="18"/>
    <n v="98"/>
    <x v="1444"/>
    <n v="864.36"/>
    <n v="0.49"/>
    <x v="2"/>
    <x v="1"/>
    <x v="1"/>
    <n v="18"/>
    <n v="8.82"/>
    <n v="9.18"/>
    <x v="1"/>
  </r>
  <r>
    <x v="4"/>
    <n v="1197831"/>
    <x v="217"/>
    <x v="3"/>
    <x v="35"/>
    <s v="Wichita"/>
    <x v="0"/>
    <n v="20"/>
    <n v="153"/>
    <x v="2167"/>
    <n v="1499.3999999999999"/>
    <n v="0.49"/>
    <x v="2"/>
    <x v="2"/>
    <x v="1"/>
    <n v="20"/>
    <n v="9.7999999999999989"/>
    <n v="10.200000000000001"/>
    <x v="1"/>
  </r>
  <r>
    <x v="4"/>
    <n v="1197831"/>
    <x v="217"/>
    <x v="3"/>
    <x v="35"/>
    <s v="Wichita"/>
    <x v="1"/>
    <n v="19"/>
    <n v="59"/>
    <x v="2521"/>
    <n v="526.87"/>
    <n v="0.47"/>
    <x v="2"/>
    <x v="2"/>
    <x v="1"/>
    <n v="19"/>
    <n v="8.93"/>
    <n v="10.07"/>
    <x v="1"/>
  </r>
  <r>
    <x v="4"/>
    <n v="1197831"/>
    <x v="217"/>
    <x v="3"/>
    <x v="35"/>
    <s v="Wichita"/>
    <x v="2"/>
    <n v="9"/>
    <n v="75"/>
    <x v="2522"/>
    <n v="310.5"/>
    <n v="0.45999999999999996"/>
    <x v="2"/>
    <x v="2"/>
    <x v="1"/>
    <n v="9"/>
    <n v="4.1399999999999997"/>
    <n v="4.8600000000000003"/>
    <x v="1"/>
  </r>
  <r>
    <x v="4"/>
    <n v="1197831"/>
    <x v="217"/>
    <x v="3"/>
    <x v="35"/>
    <s v="Wichita"/>
    <x v="3"/>
    <n v="20"/>
    <n v="26"/>
    <x v="2523"/>
    <n v="249.6"/>
    <n v="0.48"/>
    <x v="2"/>
    <x v="2"/>
    <x v="1"/>
    <n v="20"/>
    <n v="9.6"/>
    <n v="10.399999999999999"/>
    <x v="1"/>
  </r>
  <r>
    <x v="4"/>
    <n v="1197831"/>
    <x v="217"/>
    <x v="3"/>
    <x v="35"/>
    <s v="Wichita"/>
    <x v="4"/>
    <n v="32"/>
    <n v="41"/>
    <x v="2524"/>
    <n v="603.52"/>
    <n v="0.45999999999999996"/>
    <x v="2"/>
    <x v="2"/>
    <x v="1"/>
    <n v="32"/>
    <n v="14.719999999999999"/>
    <n v="17.28"/>
    <x v="1"/>
  </r>
  <r>
    <x v="4"/>
    <n v="1197831"/>
    <x v="217"/>
    <x v="3"/>
    <x v="35"/>
    <s v="Wichita"/>
    <x v="5"/>
    <n v="23"/>
    <n v="65"/>
    <x v="2499"/>
    <n v="747.5"/>
    <n v="0.5"/>
    <x v="2"/>
    <x v="2"/>
    <x v="1"/>
    <n v="23"/>
    <n v="11.5"/>
    <n v="11.5"/>
    <x v="1"/>
  </r>
  <r>
    <x v="4"/>
    <n v="1197831"/>
    <x v="236"/>
    <x v="3"/>
    <x v="35"/>
    <s v="Wichita"/>
    <x v="0"/>
    <n v="24"/>
    <n v="150"/>
    <x v="1104"/>
    <n v="1619.9999999999998"/>
    <n v="0.44999999999999996"/>
    <x v="2"/>
    <x v="3"/>
    <x v="1"/>
    <n v="24"/>
    <n v="10.799999999999999"/>
    <n v="13.200000000000001"/>
    <x v="1"/>
  </r>
  <r>
    <x v="4"/>
    <n v="1197831"/>
    <x v="236"/>
    <x v="3"/>
    <x v="35"/>
    <s v="Wichita"/>
    <x v="1"/>
    <n v="25"/>
    <n v="58"/>
    <x v="2516"/>
    <n v="696"/>
    <n v="0.48"/>
    <x v="2"/>
    <x v="3"/>
    <x v="1"/>
    <n v="25"/>
    <n v="12"/>
    <n v="13"/>
    <x v="1"/>
  </r>
  <r>
    <x v="4"/>
    <n v="1197831"/>
    <x v="236"/>
    <x v="3"/>
    <x v="35"/>
    <s v="Wichita"/>
    <x v="2"/>
    <n v="14"/>
    <n v="60"/>
    <x v="1136"/>
    <n v="420"/>
    <n v="0.5"/>
    <x v="2"/>
    <x v="3"/>
    <x v="1"/>
    <n v="14"/>
    <n v="7"/>
    <n v="7"/>
    <x v="1"/>
  </r>
  <r>
    <x v="4"/>
    <n v="1197831"/>
    <x v="236"/>
    <x v="3"/>
    <x v="35"/>
    <s v="Wichita"/>
    <x v="3"/>
    <n v="19"/>
    <n v="35"/>
    <x v="2525"/>
    <n v="299.24999999999994"/>
    <n v="0.44999999999999996"/>
    <x v="2"/>
    <x v="3"/>
    <x v="1"/>
    <n v="19"/>
    <n v="8.5499999999999989"/>
    <n v="10.450000000000001"/>
    <x v="1"/>
  </r>
  <r>
    <x v="4"/>
    <n v="1197831"/>
    <x v="236"/>
    <x v="3"/>
    <x v="35"/>
    <s v="Wichita"/>
    <x v="4"/>
    <n v="39"/>
    <n v="38"/>
    <x v="2460"/>
    <n v="726.18"/>
    <n v="0.49"/>
    <x v="2"/>
    <x v="3"/>
    <x v="1"/>
    <n v="39"/>
    <n v="19.11"/>
    <n v="19.89"/>
    <x v="1"/>
  </r>
  <r>
    <x v="4"/>
    <n v="1197831"/>
    <x v="236"/>
    <x v="3"/>
    <x v="35"/>
    <s v="Wichita"/>
    <x v="5"/>
    <n v="29"/>
    <n v="81"/>
    <x v="2526"/>
    <n v="1151.01"/>
    <n v="0.49"/>
    <x v="2"/>
    <x v="3"/>
    <x v="1"/>
    <n v="29"/>
    <n v="14.209999999999999"/>
    <n v="14.790000000000001"/>
    <x v="1"/>
  </r>
  <r>
    <x v="4"/>
    <n v="1197831"/>
    <x v="265"/>
    <x v="3"/>
    <x v="35"/>
    <s v="Wichita"/>
    <x v="0"/>
    <n v="36"/>
    <n v="143"/>
    <x v="1182"/>
    <n v="2316.6"/>
    <n v="0.44999999999999996"/>
    <x v="2"/>
    <x v="4"/>
    <x v="1"/>
    <n v="36"/>
    <n v="16.2"/>
    <n v="19.8"/>
    <x v="1"/>
  </r>
  <r>
    <x v="4"/>
    <n v="1197831"/>
    <x v="265"/>
    <x v="3"/>
    <x v="35"/>
    <s v="Wichita"/>
    <x v="1"/>
    <n v="39"/>
    <n v="77"/>
    <x v="2527"/>
    <n v="1441.44"/>
    <n v="0.48"/>
    <x v="2"/>
    <x v="4"/>
    <x v="1"/>
    <n v="39"/>
    <n v="18.720000000000002"/>
    <n v="20.279999999999998"/>
    <x v="1"/>
  </r>
  <r>
    <x v="4"/>
    <n v="1197831"/>
    <x v="265"/>
    <x v="3"/>
    <x v="35"/>
    <s v="Wichita"/>
    <x v="2"/>
    <n v="32"/>
    <n v="65"/>
    <x v="1413"/>
    <n v="1019.1999999999999"/>
    <n v="0.49"/>
    <x v="2"/>
    <x v="4"/>
    <x v="1"/>
    <n v="32"/>
    <n v="15.68"/>
    <n v="16.320000000000004"/>
    <x v="1"/>
  </r>
  <r>
    <x v="4"/>
    <n v="1197831"/>
    <x v="265"/>
    <x v="3"/>
    <x v="35"/>
    <s v="Wichita"/>
    <x v="3"/>
    <n v="32"/>
    <n v="58"/>
    <x v="2528"/>
    <n v="928"/>
    <n v="0.5"/>
    <x v="2"/>
    <x v="4"/>
    <x v="1"/>
    <n v="32"/>
    <n v="16"/>
    <n v="16"/>
    <x v="1"/>
  </r>
  <r>
    <x v="4"/>
    <n v="1197831"/>
    <x v="265"/>
    <x v="3"/>
    <x v="35"/>
    <s v="Wichita"/>
    <x v="4"/>
    <n v="43"/>
    <n v="56"/>
    <x v="1768"/>
    <n v="1204"/>
    <n v="0.5"/>
    <x v="2"/>
    <x v="4"/>
    <x v="1"/>
    <n v="43"/>
    <n v="21.5"/>
    <n v="21.5"/>
    <x v="1"/>
  </r>
  <r>
    <x v="4"/>
    <n v="1197831"/>
    <x v="265"/>
    <x v="3"/>
    <x v="35"/>
    <s v="Wichita"/>
    <x v="5"/>
    <n v="42"/>
    <n v="94"/>
    <x v="2529"/>
    <n v="1776.6"/>
    <n v="0.44999999999999996"/>
    <x v="2"/>
    <x v="4"/>
    <x v="1"/>
    <n v="42"/>
    <n v="18.899999999999999"/>
    <n v="23.1"/>
    <x v="1"/>
  </r>
  <r>
    <x v="4"/>
    <n v="1197831"/>
    <x v="298"/>
    <x v="3"/>
    <x v="35"/>
    <s v="Wichita"/>
    <x v="0"/>
    <n v="37"/>
    <n v="144"/>
    <x v="1656"/>
    <n v="2664"/>
    <n v="0.5"/>
    <x v="2"/>
    <x v="11"/>
    <x v="1"/>
    <n v="37"/>
    <n v="18.5"/>
    <n v="18.5"/>
    <x v="1"/>
  </r>
  <r>
    <x v="4"/>
    <n v="1197831"/>
    <x v="298"/>
    <x v="3"/>
    <x v="35"/>
    <s v="Wichita"/>
    <x v="1"/>
    <n v="32"/>
    <n v="94"/>
    <x v="2530"/>
    <n v="1443.84"/>
    <n v="0.48"/>
    <x v="2"/>
    <x v="11"/>
    <x v="1"/>
    <n v="32"/>
    <n v="15.36"/>
    <n v="16.64"/>
    <x v="1"/>
  </r>
  <r>
    <x v="4"/>
    <n v="1197831"/>
    <x v="298"/>
    <x v="3"/>
    <x v="35"/>
    <s v="Wichita"/>
    <x v="2"/>
    <n v="37"/>
    <n v="81"/>
    <x v="1592"/>
    <n v="1378.62"/>
    <n v="0.45999999999999996"/>
    <x v="2"/>
    <x v="11"/>
    <x v="1"/>
    <n v="37"/>
    <n v="17.02"/>
    <n v="19.98"/>
    <x v="1"/>
  </r>
  <r>
    <x v="4"/>
    <n v="1197831"/>
    <x v="298"/>
    <x v="3"/>
    <x v="35"/>
    <s v="Wichita"/>
    <x v="3"/>
    <n v="38"/>
    <n v="80"/>
    <x v="2531"/>
    <n v="1367.9999999999998"/>
    <n v="0.44999999999999996"/>
    <x v="2"/>
    <x v="11"/>
    <x v="1"/>
    <n v="38"/>
    <n v="17.099999999999998"/>
    <n v="20.900000000000002"/>
    <x v="1"/>
  </r>
  <r>
    <x v="4"/>
    <n v="1197831"/>
    <x v="298"/>
    <x v="3"/>
    <x v="35"/>
    <s v="Wichita"/>
    <x v="4"/>
    <n v="54"/>
    <n v="83"/>
    <x v="2097"/>
    <n v="2151.36"/>
    <n v="0.48"/>
    <x v="2"/>
    <x v="11"/>
    <x v="1"/>
    <n v="54"/>
    <n v="25.92"/>
    <n v="28.08"/>
    <x v="1"/>
  </r>
  <r>
    <x v="4"/>
    <n v="1197831"/>
    <x v="298"/>
    <x v="3"/>
    <x v="35"/>
    <s v="Wichita"/>
    <x v="5"/>
    <n v="58"/>
    <n v="117"/>
    <x v="2532"/>
    <n v="3325.14"/>
    <n v="0.49"/>
    <x v="2"/>
    <x v="11"/>
    <x v="1"/>
    <n v="58"/>
    <n v="28.419999999999998"/>
    <n v="29.580000000000002"/>
    <x v="1"/>
  </r>
  <r>
    <x v="4"/>
    <n v="1197831"/>
    <x v="326"/>
    <x v="3"/>
    <x v="35"/>
    <s v="Wichita"/>
    <x v="0"/>
    <n v="51"/>
    <n v="182"/>
    <x v="824"/>
    <n v="4641"/>
    <n v="0.5"/>
    <x v="2"/>
    <x v="5"/>
    <x v="1"/>
    <n v="51"/>
    <n v="25.5"/>
    <n v="25.5"/>
    <x v="1"/>
  </r>
  <r>
    <x v="4"/>
    <n v="1197831"/>
    <x v="326"/>
    <x v="3"/>
    <x v="35"/>
    <s v="Wichita"/>
    <x v="1"/>
    <n v="49"/>
    <n v="119"/>
    <x v="950"/>
    <n v="2915.5"/>
    <n v="0.5"/>
    <x v="2"/>
    <x v="5"/>
    <x v="1"/>
    <n v="49"/>
    <n v="24.5"/>
    <n v="24.5"/>
    <x v="1"/>
  </r>
  <r>
    <x v="4"/>
    <n v="1197831"/>
    <x v="326"/>
    <x v="3"/>
    <x v="35"/>
    <s v="Wichita"/>
    <x v="2"/>
    <n v="42"/>
    <n v="102"/>
    <x v="2533"/>
    <n v="1970.6399999999999"/>
    <n v="0.45999999999999996"/>
    <x v="2"/>
    <x v="5"/>
    <x v="1"/>
    <n v="42"/>
    <n v="19.32"/>
    <n v="22.68"/>
    <x v="1"/>
  </r>
  <r>
    <x v="4"/>
    <n v="1197831"/>
    <x v="326"/>
    <x v="3"/>
    <x v="35"/>
    <s v="Wichita"/>
    <x v="3"/>
    <n v="43"/>
    <n v="75"/>
    <x v="2502"/>
    <n v="1580.25"/>
    <n v="0.49"/>
    <x v="2"/>
    <x v="5"/>
    <x v="1"/>
    <n v="43"/>
    <n v="21.07"/>
    <n v="21.93"/>
    <x v="1"/>
  </r>
  <r>
    <x v="4"/>
    <n v="1197831"/>
    <x v="326"/>
    <x v="3"/>
    <x v="35"/>
    <s v="Wichita"/>
    <x v="4"/>
    <n v="56"/>
    <n v="91"/>
    <x v="2072"/>
    <n v="2344.16"/>
    <n v="0.45999999999999996"/>
    <x v="2"/>
    <x v="5"/>
    <x v="1"/>
    <n v="56"/>
    <n v="25.759999999999998"/>
    <n v="30.240000000000002"/>
    <x v="1"/>
  </r>
  <r>
    <x v="4"/>
    <n v="1197831"/>
    <x v="326"/>
    <x v="3"/>
    <x v="35"/>
    <s v="Wichita"/>
    <x v="5"/>
    <n v="60"/>
    <n v="140"/>
    <x v="865"/>
    <n v="4116"/>
    <n v="0.49"/>
    <x v="2"/>
    <x v="5"/>
    <x v="1"/>
    <n v="60"/>
    <n v="29.4"/>
    <n v="30.6"/>
    <x v="1"/>
  </r>
  <r>
    <x v="4"/>
    <n v="1197831"/>
    <x v="358"/>
    <x v="3"/>
    <x v="35"/>
    <s v="Wichita"/>
    <x v="0"/>
    <n v="56"/>
    <n v="189"/>
    <x v="1208"/>
    <n v="5292"/>
    <n v="0.5"/>
    <x v="2"/>
    <x v="6"/>
    <x v="1"/>
    <n v="56"/>
    <n v="28"/>
    <n v="28"/>
    <x v="1"/>
  </r>
  <r>
    <x v="4"/>
    <n v="1197831"/>
    <x v="358"/>
    <x v="3"/>
    <x v="35"/>
    <s v="Wichita"/>
    <x v="1"/>
    <n v="51"/>
    <n v="111"/>
    <x v="2534"/>
    <n v="2547.4499999999998"/>
    <n v="0.44999999999999996"/>
    <x v="2"/>
    <x v="6"/>
    <x v="1"/>
    <n v="51"/>
    <n v="22.95"/>
    <n v="28.05"/>
    <x v="1"/>
  </r>
  <r>
    <x v="4"/>
    <n v="1197831"/>
    <x v="358"/>
    <x v="3"/>
    <x v="35"/>
    <s v="Wichita"/>
    <x v="2"/>
    <n v="47"/>
    <n v="102"/>
    <x v="2535"/>
    <n v="2397"/>
    <n v="0.5"/>
    <x v="2"/>
    <x v="6"/>
    <x v="1"/>
    <n v="47"/>
    <n v="23.5"/>
    <n v="23.5"/>
    <x v="1"/>
  </r>
  <r>
    <x v="4"/>
    <n v="1197831"/>
    <x v="358"/>
    <x v="3"/>
    <x v="35"/>
    <s v="Wichita"/>
    <x v="3"/>
    <n v="37"/>
    <n v="90"/>
    <x v="1824"/>
    <n v="1631.7"/>
    <n v="0.49"/>
    <x v="2"/>
    <x v="6"/>
    <x v="1"/>
    <n v="37"/>
    <n v="18.13"/>
    <n v="18.87"/>
    <x v="1"/>
  </r>
  <r>
    <x v="4"/>
    <n v="1197831"/>
    <x v="358"/>
    <x v="3"/>
    <x v="35"/>
    <s v="Wichita"/>
    <x v="4"/>
    <n v="47"/>
    <n v="69"/>
    <x v="1954"/>
    <n v="1621.5"/>
    <n v="0.5"/>
    <x v="2"/>
    <x v="6"/>
    <x v="1"/>
    <n v="47"/>
    <n v="23.5"/>
    <n v="23.5"/>
    <x v="1"/>
  </r>
  <r>
    <x v="4"/>
    <n v="1197831"/>
    <x v="358"/>
    <x v="3"/>
    <x v="35"/>
    <s v="Wichita"/>
    <x v="5"/>
    <n v="52"/>
    <n v="113"/>
    <x v="1970"/>
    <n v="2938"/>
    <n v="0.5"/>
    <x v="2"/>
    <x v="6"/>
    <x v="1"/>
    <n v="52"/>
    <n v="26"/>
    <n v="26"/>
    <x v="1"/>
  </r>
  <r>
    <x v="4"/>
    <n v="1197831"/>
    <x v="388"/>
    <x v="3"/>
    <x v="35"/>
    <s v="Wichita"/>
    <x v="0"/>
    <n v="47"/>
    <n v="165"/>
    <x v="2536"/>
    <n v="3877.5"/>
    <n v="0.5"/>
    <x v="2"/>
    <x v="7"/>
    <x v="1"/>
    <n v="47"/>
    <n v="23.5"/>
    <n v="23.5"/>
    <x v="1"/>
  </r>
  <r>
    <x v="4"/>
    <n v="1197831"/>
    <x v="388"/>
    <x v="3"/>
    <x v="35"/>
    <s v="Wichita"/>
    <x v="1"/>
    <n v="38"/>
    <n v="91"/>
    <x v="2164"/>
    <n v="1556.1"/>
    <n v="0.44999999999999996"/>
    <x v="2"/>
    <x v="7"/>
    <x v="1"/>
    <n v="38"/>
    <n v="17.099999999999998"/>
    <n v="20.900000000000002"/>
    <x v="1"/>
  </r>
  <r>
    <x v="4"/>
    <n v="1197831"/>
    <x v="388"/>
    <x v="3"/>
    <x v="35"/>
    <s v="Wichita"/>
    <x v="2"/>
    <n v="15"/>
    <n v="75"/>
    <x v="2537"/>
    <n v="528.75"/>
    <n v="0.47"/>
    <x v="2"/>
    <x v="7"/>
    <x v="1"/>
    <n v="15"/>
    <n v="7.05"/>
    <n v="7.95"/>
    <x v="1"/>
  </r>
  <r>
    <x v="4"/>
    <n v="1197831"/>
    <x v="388"/>
    <x v="3"/>
    <x v="35"/>
    <s v="Wichita"/>
    <x v="3"/>
    <n v="14"/>
    <n v="65"/>
    <x v="2538"/>
    <n v="427.7"/>
    <n v="0.47"/>
    <x v="2"/>
    <x v="7"/>
    <x v="1"/>
    <n v="14"/>
    <n v="6.58"/>
    <n v="7.42"/>
    <x v="1"/>
  </r>
  <r>
    <x v="4"/>
    <n v="1197831"/>
    <x v="388"/>
    <x v="3"/>
    <x v="35"/>
    <s v="Wichita"/>
    <x v="4"/>
    <n v="24"/>
    <n v="61"/>
    <x v="2539"/>
    <n v="717.36"/>
    <n v="0.49"/>
    <x v="2"/>
    <x v="7"/>
    <x v="1"/>
    <n v="24"/>
    <n v="11.76"/>
    <n v="12.24"/>
    <x v="1"/>
  </r>
  <r>
    <x v="4"/>
    <n v="1197831"/>
    <x v="388"/>
    <x v="3"/>
    <x v="35"/>
    <s v="Wichita"/>
    <x v="5"/>
    <n v="29"/>
    <n v="94"/>
    <x v="2540"/>
    <n v="1335.74"/>
    <n v="0.49"/>
    <x v="2"/>
    <x v="7"/>
    <x v="1"/>
    <n v="29"/>
    <n v="14.21"/>
    <n v="14.79"/>
    <x v="1"/>
  </r>
  <r>
    <x v="4"/>
    <n v="1197831"/>
    <x v="420"/>
    <x v="3"/>
    <x v="35"/>
    <s v="Wichita"/>
    <x v="0"/>
    <n v="29"/>
    <n v="145"/>
    <x v="2258"/>
    <n v="1934.3"/>
    <n v="0.45999999999999996"/>
    <x v="2"/>
    <x v="8"/>
    <x v="1"/>
    <n v="29"/>
    <n v="13.34"/>
    <n v="15.659999999999998"/>
    <x v="1"/>
  </r>
  <r>
    <x v="4"/>
    <n v="1197831"/>
    <x v="420"/>
    <x v="3"/>
    <x v="35"/>
    <s v="Wichita"/>
    <x v="1"/>
    <n v="19"/>
    <n v="85"/>
    <x v="2541"/>
    <n v="742.9"/>
    <n v="0.45999999999999996"/>
    <x v="2"/>
    <x v="8"/>
    <x v="1"/>
    <n v="19"/>
    <n v="8.74"/>
    <n v="10.26"/>
    <x v="1"/>
  </r>
  <r>
    <x v="4"/>
    <n v="1197831"/>
    <x v="420"/>
    <x v="3"/>
    <x v="35"/>
    <s v="Wichita"/>
    <x v="2"/>
    <n v="19"/>
    <n v="60"/>
    <x v="2465"/>
    <n v="535.79999999999995"/>
    <n v="0.47"/>
    <x v="2"/>
    <x v="8"/>
    <x v="1"/>
    <n v="19"/>
    <n v="8.93"/>
    <n v="10.07"/>
    <x v="1"/>
  </r>
  <r>
    <x v="4"/>
    <n v="1197831"/>
    <x v="420"/>
    <x v="3"/>
    <x v="35"/>
    <s v="Wichita"/>
    <x v="3"/>
    <n v="19"/>
    <n v="47"/>
    <x v="1422"/>
    <n v="428.64"/>
    <n v="0.48"/>
    <x v="2"/>
    <x v="8"/>
    <x v="1"/>
    <n v="19"/>
    <n v="9.1199999999999992"/>
    <n v="9.8800000000000008"/>
    <x v="1"/>
  </r>
  <r>
    <x v="4"/>
    <n v="1197831"/>
    <x v="420"/>
    <x v="3"/>
    <x v="35"/>
    <s v="Wichita"/>
    <x v="4"/>
    <n v="29"/>
    <n v="46"/>
    <x v="2542"/>
    <n v="653.66"/>
    <n v="0.49"/>
    <x v="2"/>
    <x v="8"/>
    <x v="1"/>
    <n v="29"/>
    <n v="14.209999999999999"/>
    <n v="14.790000000000001"/>
    <x v="1"/>
  </r>
  <r>
    <x v="0"/>
    <n v="1197831"/>
    <x v="420"/>
    <x v="3"/>
    <x v="35"/>
    <s v="Wichita"/>
    <x v="5"/>
    <n v="28"/>
    <n v="90"/>
    <x v="2462"/>
    <n v="1209.5999999999999"/>
    <n v="0.48"/>
    <x v="2"/>
    <x v="8"/>
    <x v="1"/>
    <n v="28"/>
    <n v="13.44"/>
    <n v="14.56"/>
    <x v="1"/>
  </r>
  <r>
    <x v="0"/>
    <n v="1197831"/>
    <x v="450"/>
    <x v="3"/>
    <x v="35"/>
    <s v="Wichita"/>
    <x v="0"/>
    <n v="23"/>
    <n v="122"/>
    <x v="1159"/>
    <n v="1318.82"/>
    <n v="0.47"/>
    <x v="2"/>
    <x v="9"/>
    <x v="1"/>
    <n v="23"/>
    <n v="10.809999999999999"/>
    <n v="12.190000000000001"/>
    <x v="1"/>
  </r>
  <r>
    <x v="0"/>
    <n v="1197831"/>
    <x v="450"/>
    <x v="3"/>
    <x v="35"/>
    <s v="Wichita"/>
    <x v="1"/>
    <n v="14"/>
    <n v="72"/>
    <x v="2543"/>
    <n v="504"/>
    <n v="0.5"/>
    <x v="2"/>
    <x v="9"/>
    <x v="1"/>
    <n v="14"/>
    <n v="7"/>
    <n v="7"/>
    <x v="1"/>
  </r>
  <r>
    <x v="0"/>
    <n v="1197831"/>
    <x v="450"/>
    <x v="3"/>
    <x v="35"/>
    <s v="Wichita"/>
    <x v="2"/>
    <n v="23"/>
    <n v="55"/>
    <x v="2544"/>
    <n v="632.5"/>
    <n v="0.5"/>
    <x v="2"/>
    <x v="9"/>
    <x v="1"/>
    <n v="23"/>
    <n v="11.5"/>
    <n v="11.5"/>
    <x v="1"/>
  </r>
  <r>
    <x v="0"/>
    <n v="1197831"/>
    <x v="450"/>
    <x v="3"/>
    <x v="35"/>
    <s v="Wichita"/>
    <x v="3"/>
    <n v="54"/>
    <n v="83"/>
    <x v="2097"/>
    <n v="2151.36"/>
    <n v="0.48"/>
    <x v="2"/>
    <x v="9"/>
    <x v="1"/>
    <n v="54"/>
    <n v="25.92"/>
    <n v="28.08"/>
    <x v="1"/>
  </r>
  <r>
    <x v="0"/>
    <n v="1197831"/>
    <x v="450"/>
    <x v="3"/>
    <x v="35"/>
    <s v="Wichita"/>
    <x v="4"/>
    <n v="68"/>
    <n v="70"/>
    <x v="1686"/>
    <n v="2189.6"/>
    <n v="0.45999999999999996"/>
    <x v="2"/>
    <x v="9"/>
    <x v="1"/>
    <n v="68"/>
    <n v="31.279999999999998"/>
    <n v="36.72"/>
    <x v="1"/>
  </r>
  <r>
    <x v="0"/>
    <n v="1197831"/>
    <x v="450"/>
    <x v="3"/>
    <x v="35"/>
    <s v="Wichita"/>
    <x v="5"/>
    <n v="73"/>
    <n v="88"/>
    <x v="2545"/>
    <n v="2955.04"/>
    <n v="0.45999999999999996"/>
    <x v="2"/>
    <x v="9"/>
    <x v="1"/>
    <n v="73"/>
    <n v="33.58"/>
    <n v="39.42"/>
    <x v="1"/>
  </r>
  <r>
    <x v="0"/>
    <n v="1197831"/>
    <x v="479"/>
    <x v="3"/>
    <x v="35"/>
    <s v="Wichita"/>
    <x v="0"/>
    <n v="66"/>
    <n v="150"/>
    <x v="2546"/>
    <n v="4950"/>
    <n v="0.5"/>
    <x v="2"/>
    <x v="10"/>
    <x v="1"/>
    <n v="66"/>
    <n v="33"/>
    <n v="33"/>
    <x v="1"/>
  </r>
  <r>
    <x v="0"/>
    <n v="1197831"/>
    <x v="479"/>
    <x v="3"/>
    <x v="35"/>
    <s v="Wichita"/>
    <x v="1"/>
    <n v="59"/>
    <n v="120"/>
    <x v="2547"/>
    <n v="3540"/>
    <n v="0.5"/>
    <x v="2"/>
    <x v="10"/>
    <x v="1"/>
    <n v="59"/>
    <n v="29.5"/>
    <n v="29.5"/>
    <x v="1"/>
  </r>
  <r>
    <x v="0"/>
    <n v="1197831"/>
    <x v="479"/>
    <x v="3"/>
    <x v="35"/>
    <s v="Wichita"/>
    <x v="2"/>
    <n v="58"/>
    <n v="95"/>
    <x v="1645"/>
    <n v="2534.6"/>
    <n v="0.45999999999999996"/>
    <x v="2"/>
    <x v="10"/>
    <x v="1"/>
    <n v="58"/>
    <n v="26.68"/>
    <n v="31.32"/>
    <x v="1"/>
  </r>
  <r>
    <x v="0"/>
    <n v="1197831"/>
    <x v="479"/>
    <x v="3"/>
    <x v="35"/>
    <s v="Wichita"/>
    <x v="3"/>
    <n v="59"/>
    <n v="90"/>
    <x v="1319"/>
    <n v="2389.4999999999995"/>
    <n v="0.44999999999999996"/>
    <x v="2"/>
    <x v="10"/>
    <x v="1"/>
    <n v="59"/>
    <n v="26.549999999999994"/>
    <n v="32.450000000000003"/>
    <x v="1"/>
  </r>
  <r>
    <x v="0"/>
    <n v="1197831"/>
    <x v="479"/>
    <x v="3"/>
    <x v="35"/>
    <s v="Wichita"/>
    <x v="4"/>
    <n v="64"/>
    <n v="81"/>
    <x v="1052"/>
    <n v="2592"/>
    <n v="0.5"/>
    <x v="2"/>
    <x v="10"/>
    <x v="1"/>
    <n v="64"/>
    <n v="32"/>
    <n v="32"/>
    <x v="1"/>
  </r>
  <r>
    <x v="0"/>
    <n v="1197831"/>
    <x v="479"/>
    <x v="3"/>
    <x v="35"/>
    <s v="Wichita"/>
    <x v="5"/>
    <n v="68"/>
    <n v="112"/>
    <x v="2074"/>
    <n v="3503.3599999999997"/>
    <n v="0.45999999999999996"/>
    <x v="2"/>
    <x v="10"/>
    <x v="1"/>
    <n v="68"/>
    <n v="31.279999999999998"/>
    <n v="36.720000000000006"/>
    <x v="1"/>
  </r>
  <r>
    <x v="0"/>
    <n v="1185732"/>
    <x v="176"/>
    <x v="3"/>
    <x v="35"/>
    <s v="Wichita"/>
    <x v="0"/>
    <n v="38"/>
    <n v="138"/>
    <x v="2404"/>
    <n v="2569.56"/>
    <n v="0.49"/>
    <x v="2"/>
    <x v="0"/>
    <x v="1"/>
    <n v="38"/>
    <n v="18.62"/>
    <n v="19.38"/>
    <x v="1"/>
  </r>
  <r>
    <x v="0"/>
    <n v="1185732"/>
    <x v="176"/>
    <x v="3"/>
    <x v="35"/>
    <s v="Wichita"/>
    <x v="1"/>
    <n v="37"/>
    <n v="80"/>
    <x v="2548"/>
    <n v="1184"/>
    <n v="0.4"/>
    <x v="2"/>
    <x v="0"/>
    <x v="1"/>
    <n v="37"/>
    <n v="14.8"/>
    <n v="22.2"/>
    <x v="1"/>
  </r>
  <r>
    <x v="0"/>
    <n v="1185732"/>
    <x v="176"/>
    <x v="3"/>
    <x v="35"/>
    <s v="Wichita"/>
    <x v="2"/>
    <n v="27"/>
    <n v="83"/>
    <x v="2478"/>
    <n v="986.04"/>
    <n v="0.44"/>
    <x v="2"/>
    <x v="0"/>
    <x v="1"/>
    <n v="27"/>
    <n v="11.879999999999999"/>
    <n v="15.120000000000001"/>
    <x v="1"/>
  </r>
  <r>
    <x v="0"/>
    <n v="1185732"/>
    <x v="176"/>
    <x v="3"/>
    <x v="35"/>
    <s v="Wichita"/>
    <x v="3"/>
    <n v="34"/>
    <n v="36"/>
    <x v="2549"/>
    <n v="489.6"/>
    <n v="0.4"/>
    <x v="2"/>
    <x v="0"/>
    <x v="1"/>
    <n v="34"/>
    <n v="13.600000000000001"/>
    <n v="20.399999999999999"/>
    <x v="1"/>
  </r>
  <r>
    <x v="0"/>
    <n v="1185732"/>
    <x v="176"/>
    <x v="3"/>
    <x v="35"/>
    <s v="Wichita"/>
    <x v="4"/>
    <n v="48"/>
    <n v="44"/>
    <x v="1004"/>
    <n v="992.64"/>
    <n v="0.47"/>
    <x v="2"/>
    <x v="0"/>
    <x v="1"/>
    <n v="48"/>
    <n v="22.56"/>
    <n v="25.44"/>
    <x v="1"/>
  </r>
  <r>
    <x v="0"/>
    <n v="1185732"/>
    <x v="176"/>
    <x v="3"/>
    <x v="35"/>
    <s v="Wichita"/>
    <x v="5"/>
    <n v="37"/>
    <n v="72"/>
    <x v="2550"/>
    <n v="1465.2"/>
    <n v="0.55000000000000004"/>
    <x v="2"/>
    <x v="0"/>
    <x v="1"/>
    <n v="37"/>
    <n v="20.350000000000001"/>
    <n v="16.649999999999999"/>
    <x v="1"/>
  </r>
  <r>
    <x v="0"/>
    <n v="1185732"/>
    <x v="207"/>
    <x v="3"/>
    <x v="35"/>
    <s v="Wichita"/>
    <x v="0"/>
    <n v="37"/>
    <n v="158"/>
    <x v="2341"/>
    <n v="2923"/>
    <n v="0.5"/>
    <x v="2"/>
    <x v="1"/>
    <x v="1"/>
    <n v="37"/>
    <n v="18.5"/>
    <n v="18.5"/>
    <x v="1"/>
  </r>
  <r>
    <x v="0"/>
    <n v="1185732"/>
    <x v="207"/>
    <x v="3"/>
    <x v="35"/>
    <s v="Wichita"/>
    <x v="1"/>
    <n v="39"/>
    <n v="47"/>
    <x v="2551"/>
    <n v="806.52"/>
    <n v="0.44"/>
    <x v="2"/>
    <x v="1"/>
    <x v="1"/>
    <n v="39"/>
    <n v="17.16"/>
    <n v="21.84"/>
    <x v="1"/>
  </r>
  <r>
    <x v="0"/>
    <n v="1185732"/>
    <x v="207"/>
    <x v="3"/>
    <x v="35"/>
    <s v="Wichita"/>
    <x v="2"/>
    <n v="29"/>
    <n v="59"/>
    <x v="2552"/>
    <n v="735.73"/>
    <n v="0.43"/>
    <x v="2"/>
    <x v="1"/>
    <x v="1"/>
    <n v="29"/>
    <n v="12.47"/>
    <n v="16.53"/>
    <x v="1"/>
  </r>
  <r>
    <x v="0"/>
    <n v="1185732"/>
    <x v="207"/>
    <x v="3"/>
    <x v="36"/>
    <s v="Sioux Falls"/>
    <x v="3"/>
    <n v="33"/>
    <n v="25"/>
    <x v="2553"/>
    <n v="363"/>
    <n v="0.44"/>
    <x v="2"/>
    <x v="1"/>
    <x v="1"/>
    <n v="33"/>
    <n v="14.52"/>
    <n v="18.48"/>
    <x v="1"/>
  </r>
  <r>
    <x v="0"/>
    <n v="1185732"/>
    <x v="207"/>
    <x v="3"/>
    <x v="36"/>
    <s v="Sioux Falls"/>
    <x v="4"/>
    <n v="48"/>
    <n v="46"/>
    <x v="2554"/>
    <n v="993.59999999999991"/>
    <n v="0.44999999999999996"/>
    <x v="2"/>
    <x v="1"/>
    <x v="1"/>
    <n v="48"/>
    <n v="21.599999999999998"/>
    <n v="26.400000000000002"/>
    <x v="1"/>
  </r>
  <r>
    <x v="0"/>
    <n v="1185732"/>
    <x v="207"/>
    <x v="3"/>
    <x v="36"/>
    <s v="Sioux Falls"/>
    <x v="5"/>
    <n v="32"/>
    <n v="80"/>
    <x v="2555"/>
    <n v="1408"/>
    <n v="0.55000000000000004"/>
    <x v="2"/>
    <x v="1"/>
    <x v="1"/>
    <n v="32"/>
    <n v="17.600000000000001"/>
    <n v="14.4"/>
    <x v="1"/>
  </r>
  <r>
    <x v="0"/>
    <n v="1185732"/>
    <x v="216"/>
    <x v="3"/>
    <x v="36"/>
    <s v="Sioux Falls"/>
    <x v="0"/>
    <n v="39"/>
    <n v="124"/>
    <x v="2556"/>
    <n v="2369.64"/>
    <n v="0.49"/>
    <x v="2"/>
    <x v="2"/>
    <x v="1"/>
    <n v="39"/>
    <n v="19.11"/>
    <n v="19.89"/>
    <x v="1"/>
  </r>
  <r>
    <x v="0"/>
    <n v="1185732"/>
    <x v="216"/>
    <x v="3"/>
    <x v="36"/>
    <s v="Sioux Falls"/>
    <x v="1"/>
    <n v="37"/>
    <n v="50"/>
    <x v="2557"/>
    <n v="777"/>
    <n v="0.42"/>
    <x v="2"/>
    <x v="2"/>
    <x v="1"/>
    <n v="37"/>
    <n v="15.54"/>
    <n v="21.46"/>
    <x v="1"/>
  </r>
  <r>
    <x v="0"/>
    <n v="1185732"/>
    <x v="216"/>
    <x v="3"/>
    <x v="36"/>
    <s v="Sioux Falls"/>
    <x v="2"/>
    <n v="27"/>
    <n v="59"/>
    <x v="2558"/>
    <n v="669.06"/>
    <n v="0.42"/>
    <x v="2"/>
    <x v="2"/>
    <x v="1"/>
    <n v="27"/>
    <n v="11.34"/>
    <n v="15.66"/>
    <x v="1"/>
  </r>
  <r>
    <x v="0"/>
    <n v="1185732"/>
    <x v="216"/>
    <x v="3"/>
    <x v="36"/>
    <s v="Sioux Falls"/>
    <x v="3"/>
    <n v="33"/>
    <n v="23"/>
    <x v="2559"/>
    <n v="333.96"/>
    <n v="0.44"/>
    <x v="2"/>
    <x v="2"/>
    <x v="1"/>
    <n v="33"/>
    <n v="14.52"/>
    <n v="18.48"/>
    <x v="1"/>
  </r>
  <r>
    <x v="0"/>
    <n v="1185732"/>
    <x v="216"/>
    <x v="3"/>
    <x v="36"/>
    <s v="Sioux Falls"/>
    <x v="4"/>
    <n v="47"/>
    <n v="31"/>
    <x v="2560"/>
    <n v="728.5"/>
    <n v="0.5"/>
    <x v="2"/>
    <x v="2"/>
    <x v="1"/>
    <n v="47"/>
    <n v="23.5"/>
    <n v="23.5"/>
    <x v="1"/>
  </r>
  <r>
    <x v="0"/>
    <n v="1185732"/>
    <x v="216"/>
    <x v="3"/>
    <x v="36"/>
    <s v="Sioux Falls"/>
    <x v="5"/>
    <n v="37"/>
    <n v="59"/>
    <x v="2561"/>
    <n v="1156.99"/>
    <n v="0.53"/>
    <x v="2"/>
    <x v="2"/>
    <x v="1"/>
    <n v="37"/>
    <n v="19.61"/>
    <n v="17.39"/>
    <x v="1"/>
  </r>
  <r>
    <x v="0"/>
    <n v="1185732"/>
    <x v="235"/>
    <x v="3"/>
    <x v="36"/>
    <s v="Sioux Falls"/>
    <x v="0"/>
    <n v="38"/>
    <n v="113"/>
    <x v="2206"/>
    <n v="1975.2399999999998"/>
    <n v="0.45999999999999996"/>
    <x v="2"/>
    <x v="3"/>
    <x v="1"/>
    <n v="38"/>
    <n v="17.479999999999997"/>
    <n v="20.520000000000003"/>
    <x v="1"/>
  </r>
  <r>
    <x v="0"/>
    <n v="1185732"/>
    <x v="235"/>
    <x v="3"/>
    <x v="36"/>
    <s v="Sioux Falls"/>
    <x v="1"/>
    <n v="39"/>
    <n v="42"/>
    <x v="2459"/>
    <n v="671.57999999999993"/>
    <n v="0.41"/>
    <x v="2"/>
    <x v="3"/>
    <x v="1"/>
    <n v="39"/>
    <n v="15.989999999999998"/>
    <n v="23.01"/>
    <x v="1"/>
  </r>
  <r>
    <x v="0"/>
    <n v="1185732"/>
    <x v="235"/>
    <x v="3"/>
    <x v="36"/>
    <s v="Sioux Falls"/>
    <x v="2"/>
    <n v="29"/>
    <n v="45"/>
    <x v="2562"/>
    <n v="522"/>
    <n v="0.4"/>
    <x v="2"/>
    <x v="3"/>
    <x v="1"/>
    <n v="29"/>
    <n v="11.6"/>
    <n v="17.399999999999999"/>
    <x v="1"/>
  </r>
  <r>
    <x v="0"/>
    <n v="1185732"/>
    <x v="235"/>
    <x v="3"/>
    <x v="36"/>
    <s v="Sioux Falls"/>
    <x v="3"/>
    <n v="34"/>
    <n v="20"/>
    <x v="2496"/>
    <n v="292.39999999999998"/>
    <n v="0.43"/>
    <x v="2"/>
    <x v="3"/>
    <x v="1"/>
    <n v="34"/>
    <n v="14.62"/>
    <n v="19.380000000000003"/>
    <x v="1"/>
  </r>
  <r>
    <x v="0"/>
    <n v="1185732"/>
    <x v="235"/>
    <x v="3"/>
    <x v="36"/>
    <s v="Sioux Falls"/>
    <x v="4"/>
    <n v="56"/>
    <n v="29"/>
    <x v="2563"/>
    <n v="747.04"/>
    <n v="0.45999999999999996"/>
    <x v="2"/>
    <x v="3"/>
    <x v="1"/>
    <n v="56"/>
    <n v="25.759999999999998"/>
    <n v="30.240000000000002"/>
    <x v="1"/>
  </r>
  <r>
    <x v="0"/>
    <n v="1185732"/>
    <x v="235"/>
    <x v="3"/>
    <x v="36"/>
    <s v="Sioux Falls"/>
    <x v="5"/>
    <n v="48"/>
    <n v="61"/>
    <x v="2564"/>
    <n v="1551.8400000000001"/>
    <n v="0.53"/>
    <x v="2"/>
    <x v="3"/>
    <x v="1"/>
    <n v="48"/>
    <n v="25.44"/>
    <n v="22.56"/>
    <x v="1"/>
  </r>
  <r>
    <x v="0"/>
    <n v="1185732"/>
    <x v="266"/>
    <x v="3"/>
    <x v="36"/>
    <s v="Sioux Falls"/>
    <x v="0"/>
    <n v="58"/>
    <n v="139"/>
    <x v="2565"/>
    <n v="3789.14"/>
    <n v="0.47"/>
    <x v="2"/>
    <x v="4"/>
    <x v="1"/>
    <n v="58"/>
    <n v="27.259999999999998"/>
    <n v="30.740000000000006"/>
    <x v="1"/>
  </r>
  <r>
    <x v="0"/>
    <n v="1185732"/>
    <x v="266"/>
    <x v="3"/>
    <x v="36"/>
    <s v="Sioux Falls"/>
    <x v="1"/>
    <n v="45"/>
    <n v="60"/>
    <x v="1147"/>
    <n v="1214.9999999999998"/>
    <n v="0.44999999999999996"/>
    <x v="2"/>
    <x v="4"/>
    <x v="1"/>
    <n v="45"/>
    <n v="20.249999999999996"/>
    <n v="24.750000000000004"/>
    <x v="1"/>
  </r>
  <r>
    <x v="0"/>
    <n v="1185732"/>
    <x v="266"/>
    <x v="3"/>
    <x v="36"/>
    <s v="Sioux Falls"/>
    <x v="2"/>
    <n v="43"/>
    <n v="46"/>
    <x v="2566"/>
    <n v="830.76"/>
    <n v="0.42"/>
    <x v="2"/>
    <x v="4"/>
    <x v="1"/>
    <n v="43"/>
    <n v="18.059999999999999"/>
    <n v="24.94"/>
    <x v="1"/>
  </r>
  <r>
    <x v="0"/>
    <n v="1185732"/>
    <x v="266"/>
    <x v="3"/>
    <x v="36"/>
    <s v="Sioux Falls"/>
    <x v="3"/>
    <n v="43"/>
    <n v="26"/>
    <x v="2567"/>
    <n v="503.09999999999997"/>
    <n v="0.44999999999999996"/>
    <x v="2"/>
    <x v="4"/>
    <x v="1"/>
    <n v="43"/>
    <n v="19.349999999999998"/>
    <n v="23.650000000000002"/>
    <x v="1"/>
  </r>
  <r>
    <x v="0"/>
    <n v="1185732"/>
    <x v="266"/>
    <x v="3"/>
    <x v="36"/>
    <s v="Sioux Falls"/>
    <x v="4"/>
    <n v="51"/>
    <n v="38"/>
    <x v="1440"/>
    <n v="969"/>
    <n v="0.5"/>
    <x v="2"/>
    <x v="4"/>
    <x v="1"/>
    <n v="51"/>
    <n v="25.5"/>
    <n v="25.5"/>
    <x v="1"/>
  </r>
  <r>
    <x v="0"/>
    <n v="1185732"/>
    <x v="266"/>
    <x v="3"/>
    <x v="36"/>
    <s v="Sioux Falls"/>
    <x v="5"/>
    <n v="58"/>
    <n v="68"/>
    <x v="2568"/>
    <n v="2011.44"/>
    <n v="0.51"/>
    <x v="2"/>
    <x v="4"/>
    <x v="1"/>
    <n v="58"/>
    <n v="29.580000000000002"/>
    <n v="28.419999999999998"/>
    <x v="1"/>
  </r>
  <r>
    <x v="0"/>
    <n v="1185732"/>
    <x v="296"/>
    <x v="3"/>
    <x v="36"/>
    <s v="Sioux Falls"/>
    <x v="0"/>
    <n v="41"/>
    <n v="135"/>
    <x v="1820"/>
    <n v="2546.1"/>
    <n v="0.45999999999999996"/>
    <x v="2"/>
    <x v="11"/>
    <x v="1"/>
    <n v="41"/>
    <n v="18.86"/>
    <n v="22.14"/>
    <x v="1"/>
  </r>
  <r>
    <x v="0"/>
    <n v="1185732"/>
    <x v="296"/>
    <x v="3"/>
    <x v="36"/>
    <s v="Sioux Falls"/>
    <x v="1"/>
    <n v="39"/>
    <n v="70"/>
    <x v="2171"/>
    <n v="1092"/>
    <n v="0.4"/>
    <x v="2"/>
    <x v="11"/>
    <x v="1"/>
    <n v="39"/>
    <n v="15.6"/>
    <n v="23.4"/>
    <x v="1"/>
  </r>
  <r>
    <x v="0"/>
    <n v="1185732"/>
    <x v="296"/>
    <x v="3"/>
    <x v="36"/>
    <s v="Sioux Falls"/>
    <x v="2"/>
    <n v="32"/>
    <n v="54"/>
    <x v="2100"/>
    <n v="743.04"/>
    <n v="0.43"/>
    <x v="2"/>
    <x v="11"/>
    <x v="1"/>
    <n v="32"/>
    <n v="13.76"/>
    <n v="18.240000000000002"/>
    <x v="1"/>
  </r>
  <r>
    <x v="0"/>
    <n v="1185732"/>
    <x v="296"/>
    <x v="3"/>
    <x v="36"/>
    <s v="Sioux Falls"/>
    <x v="3"/>
    <n v="32"/>
    <n v="49"/>
    <x v="2415"/>
    <n v="705.59999999999991"/>
    <n v="0.44999999999999996"/>
    <x v="2"/>
    <x v="11"/>
    <x v="1"/>
    <n v="32"/>
    <n v="14.399999999999999"/>
    <n v="17.600000000000001"/>
    <x v="1"/>
  </r>
  <r>
    <x v="0"/>
    <n v="1185732"/>
    <x v="296"/>
    <x v="3"/>
    <x v="36"/>
    <s v="Sioux Falls"/>
    <x v="4"/>
    <n v="41"/>
    <n v="51"/>
    <x v="1588"/>
    <n v="940.94999999999993"/>
    <n v="0.44999999999999996"/>
    <x v="2"/>
    <x v="11"/>
    <x v="1"/>
    <n v="41"/>
    <n v="18.45"/>
    <n v="22.550000000000004"/>
    <x v="1"/>
  </r>
  <r>
    <x v="0"/>
    <n v="1185732"/>
    <x v="296"/>
    <x v="3"/>
    <x v="36"/>
    <s v="Sioux Falls"/>
    <x v="5"/>
    <n v="50"/>
    <n v="94"/>
    <x v="1030"/>
    <n v="2491"/>
    <n v="0.53"/>
    <x v="2"/>
    <x v="11"/>
    <x v="1"/>
    <n v="50"/>
    <n v="26.5"/>
    <n v="23.5"/>
    <x v="1"/>
  </r>
  <r>
    <x v="0"/>
    <n v="1185732"/>
    <x v="325"/>
    <x v="3"/>
    <x v="36"/>
    <s v="Sioux Falls"/>
    <x v="0"/>
    <n v="47"/>
    <n v="154"/>
    <x v="2569"/>
    <n v="3329.4799999999996"/>
    <n v="0.45999999999999996"/>
    <x v="2"/>
    <x v="5"/>
    <x v="1"/>
    <n v="47"/>
    <n v="21.619999999999997"/>
    <n v="25.380000000000003"/>
    <x v="1"/>
  </r>
  <r>
    <x v="0"/>
    <n v="1185732"/>
    <x v="325"/>
    <x v="3"/>
    <x v="36"/>
    <s v="Sioux Falls"/>
    <x v="1"/>
    <n v="44"/>
    <n v="81"/>
    <x v="1471"/>
    <n v="1603.8"/>
    <n v="0.44999999999999996"/>
    <x v="2"/>
    <x v="5"/>
    <x v="1"/>
    <n v="44"/>
    <n v="19.8"/>
    <n v="24.2"/>
    <x v="1"/>
  </r>
  <r>
    <x v="0"/>
    <n v="1185732"/>
    <x v="325"/>
    <x v="3"/>
    <x v="36"/>
    <s v="Sioux Falls"/>
    <x v="2"/>
    <n v="37"/>
    <n v="61"/>
    <x v="2570"/>
    <n v="947.93999999999994"/>
    <n v="0.42"/>
    <x v="2"/>
    <x v="5"/>
    <x v="1"/>
    <n v="37"/>
    <n v="15.54"/>
    <n v="21.46"/>
    <x v="1"/>
  </r>
  <r>
    <x v="0"/>
    <n v="1185732"/>
    <x v="325"/>
    <x v="3"/>
    <x v="36"/>
    <s v="Sioux Falls"/>
    <x v="3"/>
    <n v="38"/>
    <n v="44"/>
    <x v="1608"/>
    <n v="718.96"/>
    <n v="0.43"/>
    <x v="2"/>
    <x v="5"/>
    <x v="1"/>
    <n v="38"/>
    <n v="16.34"/>
    <n v="21.66"/>
    <x v="1"/>
  </r>
  <r>
    <x v="0"/>
    <n v="1185732"/>
    <x v="325"/>
    <x v="3"/>
    <x v="36"/>
    <s v="Sioux Falls"/>
    <x v="4"/>
    <n v="49"/>
    <n v="52"/>
    <x v="2119"/>
    <n v="1172.08"/>
    <n v="0.45999999999999996"/>
    <x v="2"/>
    <x v="5"/>
    <x v="1"/>
    <n v="49"/>
    <n v="22.54"/>
    <n v="26.46"/>
    <x v="1"/>
  </r>
  <r>
    <x v="0"/>
    <n v="1185732"/>
    <x v="325"/>
    <x v="3"/>
    <x v="36"/>
    <s v="Sioux Falls"/>
    <x v="5"/>
    <n v="53"/>
    <n v="94"/>
    <x v="1914"/>
    <n v="2640.46"/>
    <n v="0.53"/>
    <x v="2"/>
    <x v="5"/>
    <x v="1"/>
    <n v="53"/>
    <n v="28.09"/>
    <n v="24.91"/>
    <x v="1"/>
  </r>
  <r>
    <x v="0"/>
    <n v="1185732"/>
    <x v="357"/>
    <x v="3"/>
    <x v="36"/>
    <s v="Sioux Falls"/>
    <x v="0"/>
    <n v="49"/>
    <n v="131"/>
    <x v="1079"/>
    <n v="3081.12"/>
    <n v="0.48"/>
    <x v="2"/>
    <x v="6"/>
    <x v="1"/>
    <n v="49"/>
    <n v="23.52"/>
    <n v="25.48"/>
    <x v="1"/>
  </r>
  <r>
    <x v="0"/>
    <n v="1185732"/>
    <x v="357"/>
    <x v="3"/>
    <x v="36"/>
    <s v="Sioux Falls"/>
    <x v="1"/>
    <n v="42"/>
    <n v="78"/>
    <x v="1070"/>
    <n v="1474.1999999999998"/>
    <n v="0.44999999999999996"/>
    <x v="2"/>
    <x v="6"/>
    <x v="1"/>
    <n v="42"/>
    <n v="18.899999999999999"/>
    <n v="23.1"/>
    <x v="1"/>
  </r>
  <r>
    <x v="0"/>
    <n v="1185732"/>
    <x v="357"/>
    <x v="3"/>
    <x v="36"/>
    <s v="Sioux Falls"/>
    <x v="2"/>
    <n v="36"/>
    <n v="65"/>
    <x v="1021"/>
    <n v="936"/>
    <n v="0.4"/>
    <x v="2"/>
    <x v="6"/>
    <x v="1"/>
    <n v="36"/>
    <n v="14.4"/>
    <n v="21.6"/>
    <x v="1"/>
  </r>
  <r>
    <x v="0"/>
    <n v="1185732"/>
    <x v="357"/>
    <x v="3"/>
    <x v="36"/>
    <s v="Sioux Falls"/>
    <x v="3"/>
    <n v="38"/>
    <n v="58"/>
    <x v="1945"/>
    <n v="947.72"/>
    <n v="0.43"/>
    <x v="2"/>
    <x v="6"/>
    <x v="1"/>
    <n v="38"/>
    <n v="16.34"/>
    <n v="21.66"/>
    <x v="1"/>
  </r>
  <r>
    <x v="0"/>
    <n v="1185732"/>
    <x v="357"/>
    <x v="3"/>
    <x v="36"/>
    <s v="Sioux Falls"/>
    <x v="4"/>
    <n v="47"/>
    <n v="46"/>
    <x v="2477"/>
    <n v="994.51999999999987"/>
    <n v="0.45999999999999996"/>
    <x v="2"/>
    <x v="6"/>
    <x v="1"/>
    <n v="47"/>
    <n v="21.619999999999997"/>
    <n v="25.38"/>
    <x v="1"/>
  </r>
  <r>
    <x v="0"/>
    <n v="1185732"/>
    <x v="357"/>
    <x v="3"/>
    <x v="36"/>
    <s v="Sioux Falls"/>
    <x v="5"/>
    <n v="53"/>
    <n v="88"/>
    <x v="1432"/>
    <n v="2332"/>
    <n v="0.5"/>
    <x v="2"/>
    <x v="6"/>
    <x v="1"/>
    <n v="53"/>
    <n v="26.5"/>
    <n v="26.5"/>
    <x v="1"/>
  </r>
  <r>
    <x v="0"/>
    <n v="1185732"/>
    <x v="389"/>
    <x v="3"/>
    <x v="36"/>
    <s v="Sioux Falls"/>
    <x v="0"/>
    <n v="42"/>
    <n v="138"/>
    <x v="1865"/>
    <n v="2608.1999999999998"/>
    <n v="0.44999999999999996"/>
    <x v="2"/>
    <x v="7"/>
    <x v="1"/>
    <n v="42"/>
    <n v="18.899999999999999"/>
    <n v="23.1"/>
    <x v="1"/>
  </r>
  <r>
    <x v="0"/>
    <n v="1185732"/>
    <x v="389"/>
    <x v="3"/>
    <x v="36"/>
    <s v="Sioux Falls"/>
    <x v="1"/>
    <n v="39"/>
    <n v="80"/>
    <x v="1320"/>
    <n v="1248"/>
    <n v="0.4"/>
    <x v="2"/>
    <x v="7"/>
    <x v="1"/>
    <n v="39"/>
    <n v="15.6"/>
    <n v="23.4"/>
    <x v="1"/>
  </r>
  <r>
    <x v="0"/>
    <n v="1185732"/>
    <x v="389"/>
    <x v="3"/>
    <x v="36"/>
    <s v="Sioux Falls"/>
    <x v="2"/>
    <n v="32"/>
    <n v="53"/>
    <x v="2571"/>
    <n v="678.40000000000009"/>
    <n v="0.4"/>
    <x v="2"/>
    <x v="7"/>
    <x v="1"/>
    <n v="32"/>
    <n v="12.800000000000002"/>
    <n v="19.2"/>
    <x v="1"/>
  </r>
  <r>
    <x v="0"/>
    <n v="1185732"/>
    <x v="389"/>
    <x v="3"/>
    <x v="36"/>
    <s v="Sioux Falls"/>
    <x v="3"/>
    <n v="34"/>
    <n v="39"/>
    <x v="1583"/>
    <n v="530.4"/>
    <n v="0.4"/>
    <x v="2"/>
    <x v="7"/>
    <x v="1"/>
    <n v="34"/>
    <n v="13.6"/>
    <n v="20.400000000000002"/>
    <x v="1"/>
  </r>
  <r>
    <x v="0"/>
    <n v="1185732"/>
    <x v="389"/>
    <x v="3"/>
    <x v="36"/>
    <s v="Sioux Falls"/>
    <x v="4"/>
    <n v="41"/>
    <n v="42"/>
    <x v="2425"/>
    <n v="861"/>
    <n v="0.5"/>
    <x v="2"/>
    <x v="7"/>
    <x v="1"/>
    <n v="41"/>
    <n v="20.5"/>
    <n v="20.5"/>
    <x v="1"/>
  </r>
  <r>
    <x v="0"/>
    <n v="1185732"/>
    <x v="389"/>
    <x v="3"/>
    <x v="36"/>
    <s v="Sioux Falls"/>
    <x v="5"/>
    <n v="46"/>
    <n v="65"/>
    <x v="1044"/>
    <n v="1495"/>
    <n v="0.5"/>
    <x v="2"/>
    <x v="7"/>
    <x v="1"/>
    <n v="46"/>
    <n v="23"/>
    <n v="23"/>
    <x v="1"/>
  </r>
  <r>
    <x v="0"/>
    <n v="1185732"/>
    <x v="418"/>
    <x v="3"/>
    <x v="36"/>
    <s v="Sioux Falls"/>
    <x v="0"/>
    <n v="54"/>
    <n v="104"/>
    <x v="797"/>
    <n v="2583.3599999999997"/>
    <n v="0.45999999999999996"/>
    <x v="2"/>
    <x v="8"/>
    <x v="1"/>
    <n v="54"/>
    <n v="24.839999999999996"/>
    <n v="29.160000000000004"/>
    <x v="1"/>
  </r>
  <r>
    <x v="0"/>
    <n v="1185732"/>
    <x v="418"/>
    <x v="3"/>
    <x v="36"/>
    <s v="Sioux Falls"/>
    <x v="1"/>
    <n v="41"/>
    <n v="75"/>
    <x v="1491"/>
    <n v="1291.5"/>
    <n v="0.42"/>
    <x v="2"/>
    <x v="8"/>
    <x v="1"/>
    <n v="41"/>
    <n v="17.22"/>
    <n v="23.78"/>
    <x v="1"/>
  </r>
  <r>
    <x v="0"/>
    <n v="1185732"/>
    <x v="418"/>
    <x v="3"/>
    <x v="36"/>
    <s v="Sioux Falls"/>
    <x v="2"/>
    <n v="43"/>
    <n v="42"/>
    <x v="2572"/>
    <n v="722.40000000000009"/>
    <n v="0.4"/>
    <x v="2"/>
    <x v="8"/>
    <x v="1"/>
    <n v="43"/>
    <n v="17.200000000000003"/>
    <n v="25.799999999999997"/>
    <x v="1"/>
  </r>
  <r>
    <x v="0"/>
    <n v="1185732"/>
    <x v="418"/>
    <x v="3"/>
    <x v="36"/>
    <s v="Sioux Falls"/>
    <x v="3"/>
    <n v="43"/>
    <n v="36"/>
    <x v="2573"/>
    <n v="696.59999999999991"/>
    <n v="0.44999999999999996"/>
    <x v="2"/>
    <x v="8"/>
    <x v="1"/>
    <n v="43"/>
    <n v="19.349999999999998"/>
    <n v="23.650000000000002"/>
    <x v="1"/>
  </r>
  <r>
    <x v="0"/>
    <n v="1185732"/>
    <x v="418"/>
    <x v="3"/>
    <x v="36"/>
    <s v="Sioux Falls"/>
    <x v="4"/>
    <n v="54"/>
    <n v="38"/>
    <x v="1940"/>
    <n v="964.43999999999994"/>
    <n v="0.47"/>
    <x v="2"/>
    <x v="8"/>
    <x v="1"/>
    <n v="54"/>
    <n v="25.38"/>
    <n v="28.619999999999997"/>
    <x v="1"/>
  </r>
  <r>
    <x v="2"/>
    <n v="1185732"/>
    <x v="418"/>
    <x v="3"/>
    <x v="36"/>
    <s v="Sioux Falls"/>
    <x v="5"/>
    <n v="55"/>
    <n v="70"/>
    <x v="2574"/>
    <n v="2117.5"/>
    <n v="0.55000000000000004"/>
    <x v="2"/>
    <x v="8"/>
    <x v="1"/>
    <n v="55"/>
    <n v="30.25"/>
    <n v="24.75"/>
    <x v="1"/>
  </r>
  <r>
    <x v="2"/>
    <n v="1185732"/>
    <x v="449"/>
    <x v="3"/>
    <x v="36"/>
    <s v="Sioux Falls"/>
    <x v="0"/>
    <n v="53"/>
    <n v="104"/>
    <x v="1499"/>
    <n v="2700.88"/>
    <n v="0.49"/>
    <x v="2"/>
    <x v="9"/>
    <x v="1"/>
    <n v="53"/>
    <n v="25.970000000000002"/>
    <n v="27.029999999999998"/>
    <x v="1"/>
  </r>
  <r>
    <x v="2"/>
    <n v="1185732"/>
    <x v="449"/>
    <x v="3"/>
    <x v="36"/>
    <s v="Sioux Falls"/>
    <x v="1"/>
    <n v="41"/>
    <n v="63"/>
    <x v="2099"/>
    <n v="1059.03"/>
    <n v="0.41"/>
    <x v="2"/>
    <x v="9"/>
    <x v="1"/>
    <n v="41"/>
    <n v="16.809999999999999"/>
    <n v="24.19"/>
    <x v="1"/>
  </r>
  <r>
    <x v="2"/>
    <n v="1185732"/>
    <x v="449"/>
    <x v="3"/>
    <x v="36"/>
    <s v="Sioux Falls"/>
    <x v="2"/>
    <n v="43"/>
    <n v="57"/>
    <x v="2575"/>
    <n v="1078.44"/>
    <n v="0.44"/>
    <x v="2"/>
    <x v="9"/>
    <x v="1"/>
    <n v="43"/>
    <n v="18.920000000000002"/>
    <n v="24.08"/>
    <x v="1"/>
  </r>
  <r>
    <x v="2"/>
    <n v="1185732"/>
    <x v="449"/>
    <x v="3"/>
    <x v="36"/>
    <s v="Sioux Falls"/>
    <x v="3"/>
    <n v="43"/>
    <n v="44"/>
    <x v="1688"/>
    <n v="832.48"/>
    <n v="0.44"/>
    <x v="2"/>
    <x v="9"/>
    <x v="1"/>
    <n v="43"/>
    <n v="18.920000000000002"/>
    <n v="24.08"/>
    <x v="1"/>
  </r>
  <r>
    <x v="2"/>
    <n v="1185732"/>
    <x v="449"/>
    <x v="3"/>
    <x v="36"/>
    <s v="Sioux Falls"/>
    <x v="4"/>
    <n v="59"/>
    <n v="45"/>
    <x v="2576"/>
    <n v="1221.3"/>
    <n v="0.45999999999999996"/>
    <x v="2"/>
    <x v="9"/>
    <x v="1"/>
    <n v="59"/>
    <n v="27.14"/>
    <n v="31.86"/>
    <x v="1"/>
  </r>
  <r>
    <x v="2"/>
    <n v="1185732"/>
    <x v="449"/>
    <x v="3"/>
    <x v="36"/>
    <s v="Sioux Falls"/>
    <x v="5"/>
    <n v="61"/>
    <n v="65"/>
    <x v="1048"/>
    <n v="1982.5"/>
    <n v="0.5"/>
    <x v="2"/>
    <x v="9"/>
    <x v="1"/>
    <n v="61"/>
    <n v="30.5"/>
    <n v="30.5"/>
    <x v="1"/>
  </r>
  <r>
    <x v="2"/>
    <n v="1185732"/>
    <x v="478"/>
    <x v="3"/>
    <x v="36"/>
    <s v="Sioux Falls"/>
    <x v="0"/>
    <n v="58"/>
    <n v="140"/>
    <x v="1850"/>
    <n v="3735.2"/>
    <n v="0.45999999999999996"/>
    <x v="2"/>
    <x v="10"/>
    <x v="1"/>
    <n v="58"/>
    <n v="26.68"/>
    <n v="31.32"/>
    <x v="1"/>
  </r>
  <r>
    <x v="2"/>
    <n v="1185732"/>
    <x v="478"/>
    <x v="3"/>
    <x v="36"/>
    <s v="Sioux Falls"/>
    <x v="1"/>
    <n v="45"/>
    <n v="75"/>
    <x v="2577"/>
    <n v="1451.25"/>
    <n v="0.43"/>
    <x v="2"/>
    <x v="10"/>
    <x v="1"/>
    <n v="45"/>
    <n v="19.350000000000001"/>
    <n v="25.65"/>
    <x v="1"/>
  </r>
  <r>
    <x v="2"/>
    <n v="1185732"/>
    <x v="478"/>
    <x v="3"/>
    <x v="36"/>
    <s v="Sioux Falls"/>
    <x v="2"/>
    <n v="45"/>
    <n v="73"/>
    <x v="2578"/>
    <n v="1379.7"/>
    <n v="0.42"/>
    <x v="2"/>
    <x v="10"/>
    <x v="1"/>
    <n v="45"/>
    <n v="18.900000000000002"/>
    <n v="26.099999999999998"/>
    <x v="1"/>
  </r>
  <r>
    <x v="2"/>
    <n v="1185732"/>
    <x v="478"/>
    <x v="3"/>
    <x v="36"/>
    <s v="Sioux Falls"/>
    <x v="3"/>
    <n v="45"/>
    <n v="50"/>
    <x v="2579"/>
    <n v="1012.4999999999999"/>
    <n v="0.44999999999999996"/>
    <x v="2"/>
    <x v="10"/>
    <x v="1"/>
    <n v="45"/>
    <n v="20.249999999999996"/>
    <n v="24.75"/>
    <x v="1"/>
  </r>
  <r>
    <x v="2"/>
    <n v="1185732"/>
    <x v="478"/>
    <x v="3"/>
    <x v="36"/>
    <s v="Sioux Falls"/>
    <x v="4"/>
    <n v="56"/>
    <n v="50"/>
    <x v="1752"/>
    <n v="1259.9999999999998"/>
    <n v="0.44999999999999996"/>
    <x v="2"/>
    <x v="10"/>
    <x v="1"/>
    <n v="56"/>
    <n v="25.199999999999996"/>
    <n v="30.800000000000004"/>
    <x v="1"/>
  </r>
  <r>
    <x v="2"/>
    <n v="1185732"/>
    <x v="478"/>
    <x v="3"/>
    <x v="36"/>
    <s v="Sioux Falls"/>
    <x v="5"/>
    <n v="64"/>
    <n v="75"/>
    <x v="1287"/>
    <n v="2496"/>
    <n v="0.52"/>
    <x v="2"/>
    <x v="10"/>
    <x v="1"/>
    <n v="64"/>
    <n v="33.28"/>
    <n v="30.72"/>
    <x v="1"/>
  </r>
  <r>
    <x v="2"/>
    <n v="1185732"/>
    <x v="173"/>
    <x v="3"/>
    <x v="36"/>
    <s v="Sioux Falls"/>
    <x v="0"/>
    <n v="33"/>
    <n v="128"/>
    <x v="1529"/>
    <n v="1900.7999999999997"/>
    <n v="0.44999999999999996"/>
    <x v="2"/>
    <x v="0"/>
    <x v="1"/>
    <n v="33"/>
    <n v="14.849999999999998"/>
    <n v="18.150000000000002"/>
    <x v="1"/>
  </r>
  <r>
    <x v="2"/>
    <n v="1185732"/>
    <x v="173"/>
    <x v="3"/>
    <x v="36"/>
    <s v="Sioux Falls"/>
    <x v="1"/>
    <n v="32"/>
    <n v="74"/>
    <x v="2580"/>
    <n v="1041.92"/>
    <n v="0.44"/>
    <x v="2"/>
    <x v="0"/>
    <x v="1"/>
    <n v="32"/>
    <n v="14.080000000000002"/>
    <n v="17.919999999999998"/>
    <x v="1"/>
  </r>
  <r>
    <x v="2"/>
    <n v="1185732"/>
    <x v="173"/>
    <x v="3"/>
    <x v="36"/>
    <s v="Sioux Falls"/>
    <x v="2"/>
    <n v="25"/>
    <n v="74"/>
    <x v="2557"/>
    <n v="740"/>
    <n v="0.4"/>
    <x v="2"/>
    <x v="0"/>
    <x v="1"/>
    <n v="25"/>
    <n v="10"/>
    <n v="15"/>
    <x v="1"/>
  </r>
  <r>
    <x v="2"/>
    <n v="1185732"/>
    <x v="173"/>
    <x v="3"/>
    <x v="36"/>
    <s v="Sioux Falls"/>
    <x v="3"/>
    <n v="28"/>
    <n v="33"/>
    <x v="2581"/>
    <n v="415.79999999999995"/>
    <n v="0.44999999999999996"/>
    <x v="2"/>
    <x v="0"/>
    <x v="1"/>
    <n v="28"/>
    <n v="12.599999999999998"/>
    <n v="15.400000000000002"/>
    <x v="1"/>
  </r>
  <r>
    <x v="2"/>
    <n v="1185732"/>
    <x v="173"/>
    <x v="3"/>
    <x v="36"/>
    <s v="Sioux Falls"/>
    <x v="4"/>
    <n v="43"/>
    <n v="49"/>
    <x v="2582"/>
    <n v="1032.43"/>
    <n v="0.49"/>
    <x v="2"/>
    <x v="0"/>
    <x v="1"/>
    <n v="43"/>
    <n v="21.07"/>
    <n v="21.93"/>
    <x v="1"/>
  </r>
  <r>
    <x v="2"/>
    <n v="1185732"/>
    <x v="173"/>
    <x v="3"/>
    <x v="36"/>
    <s v="Sioux Falls"/>
    <x v="5"/>
    <n v="33"/>
    <n v="72"/>
    <x v="1463"/>
    <n v="1211.76"/>
    <n v="0.51"/>
    <x v="2"/>
    <x v="0"/>
    <x v="1"/>
    <n v="33"/>
    <n v="16.829999999999998"/>
    <n v="16.170000000000002"/>
    <x v="1"/>
  </r>
  <r>
    <x v="2"/>
    <n v="1185732"/>
    <x v="204"/>
    <x v="3"/>
    <x v="36"/>
    <s v="Sioux Falls"/>
    <x v="0"/>
    <n v="34"/>
    <n v="152"/>
    <x v="1056"/>
    <n v="2325.6"/>
    <n v="0.44999999999999996"/>
    <x v="2"/>
    <x v="1"/>
    <x v="1"/>
    <n v="34"/>
    <n v="15.299999999999999"/>
    <n v="18.7"/>
    <x v="1"/>
  </r>
  <r>
    <x v="2"/>
    <n v="1185732"/>
    <x v="204"/>
    <x v="3"/>
    <x v="36"/>
    <s v="Sioux Falls"/>
    <x v="1"/>
    <n v="34"/>
    <n v="51"/>
    <x v="2583"/>
    <n v="745.62"/>
    <n v="0.43"/>
    <x v="2"/>
    <x v="1"/>
    <x v="1"/>
    <n v="34"/>
    <n v="14.62"/>
    <n v="19.38"/>
    <x v="1"/>
  </r>
  <r>
    <x v="2"/>
    <n v="1185732"/>
    <x v="204"/>
    <x v="3"/>
    <x v="36"/>
    <s v="Sioux Falls"/>
    <x v="2"/>
    <n v="24"/>
    <n v="68"/>
    <x v="1168"/>
    <n v="685.43999999999994"/>
    <n v="0.42"/>
    <x v="2"/>
    <x v="1"/>
    <x v="1"/>
    <n v="24"/>
    <n v="10.079999999999998"/>
    <n v="13.920000000000002"/>
    <x v="1"/>
  </r>
  <r>
    <x v="2"/>
    <n v="1185732"/>
    <x v="204"/>
    <x v="3"/>
    <x v="37"/>
    <s v="Fargo"/>
    <x v="3"/>
    <n v="29"/>
    <n v="30"/>
    <x v="2584"/>
    <n v="391.49999999999994"/>
    <n v="0.44999999999999996"/>
    <x v="2"/>
    <x v="1"/>
    <x v="1"/>
    <n v="29"/>
    <n v="13.049999999999999"/>
    <n v="15.950000000000001"/>
    <x v="1"/>
  </r>
  <r>
    <x v="2"/>
    <n v="1185732"/>
    <x v="204"/>
    <x v="3"/>
    <x v="37"/>
    <s v="Fargo"/>
    <x v="4"/>
    <n v="42"/>
    <n v="51"/>
    <x v="1593"/>
    <n v="1049.58"/>
    <n v="0.49"/>
    <x v="2"/>
    <x v="1"/>
    <x v="1"/>
    <n v="42"/>
    <n v="20.58"/>
    <n v="21.42"/>
    <x v="1"/>
  </r>
  <r>
    <x v="2"/>
    <n v="1185732"/>
    <x v="204"/>
    <x v="3"/>
    <x v="37"/>
    <s v="Fargo"/>
    <x v="5"/>
    <n v="23"/>
    <n v="69"/>
    <x v="2497"/>
    <n v="809.37"/>
    <n v="0.51"/>
    <x v="2"/>
    <x v="1"/>
    <x v="1"/>
    <n v="23"/>
    <n v="11.73"/>
    <n v="11.27"/>
    <x v="1"/>
  </r>
  <r>
    <x v="2"/>
    <n v="1185732"/>
    <x v="710"/>
    <x v="3"/>
    <x v="37"/>
    <s v="Fargo"/>
    <x v="0"/>
    <n v="29"/>
    <n v="134"/>
    <x v="2585"/>
    <n v="1826.4199999999998"/>
    <n v="0.47"/>
    <x v="2"/>
    <x v="2"/>
    <x v="1"/>
    <n v="29"/>
    <n v="13.629999999999999"/>
    <n v="15.37"/>
    <x v="1"/>
  </r>
  <r>
    <x v="2"/>
    <n v="1185732"/>
    <x v="710"/>
    <x v="3"/>
    <x v="37"/>
    <s v="Fargo"/>
    <x v="1"/>
    <n v="27"/>
    <n v="58"/>
    <x v="2586"/>
    <n v="657.72"/>
    <n v="0.42"/>
    <x v="2"/>
    <x v="2"/>
    <x v="1"/>
    <n v="27"/>
    <n v="11.34"/>
    <n v="15.66"/>
    <x v="1"/>
  </r>
  <r>
    <x v="2"/>
    <n v="1185732"/>
    <x v="710"/>
    <x v="3"/>
    <x v="37"/>
    <s v="Fargo"/>
    <x v="2"/>
    <n v="19"/>
    <n v="56"/>
    <x v="1423"/>
    <n v="446.88"/>
    <n v="0.42"/>
    <x v="2"/>
    <x v="2"/>
    <x v="1"/>
    <n v="19"/>
    <n v="7.9799999999999995"/>
    <n v="11.02"/>
    <x v="1"/>
  </r>
  <r>
    <x v="2"/>
    <n v="1185732"/>
    <x v="710"/>
    <x v="3"/>
    <x v="37"/>
    <s v="Fargo"/>
    <x v="3"/>
    <n v="25"/>
    <n v="22"/>
    <x v="2587"/>
    <n v="231"/>
    <n v="0.42"/>
    <x v="2"/>
    <x v="2"/>
    <x v="1"/>
    <n v="25"/>
    <n v="10.5"/>
    <n v="14.5"/>
    <x v="1"/>
  </r>
  <r>
    <x v="2"/>
    <n v="1185732"/>
    <x v="710"/>
    <x v="3"/>
    <x v="37"/>
    <s v="Fargo"/>
    <x v="4"/>
    <n v="36"/>
    <n v="36"/>
    <x v="1612"/>
    <n v="648"/>
    <n v="0.5"/>
    <x v="2"/>
    <x v="2"/>
    <x v="1"/>
    <n v="36"/>
    <n v="18"/>
    <n v="18"/>
    <x v="1"/>
  </r>
  <r>
    <x v="2"/>
    <n v="1185732"/>
    <x v="710"/>
    <x v="3"/>
    <x v="37"/>
    <s v="Fargo"/>
    <x v="5"/>
    <n v="28"/>
    <n v="63"/>
    <x v="1444"/>
    <n v="917.28000000000009"/>
    <n v="0.52"/>
    <x v="2"/>
    <x v="2"/>
    <x v="1"/>
    <n v="28"/>
    <n v="14.56"/>
    <n v="13.44"/>
    <x v="1"/>
  </r>
  <r>
    <x v="2"/>
    <n v="1185732"/>
    <x v="232"/>
    <x v="3"/>
    <x v="37"/>
    <s v="Fargo"/>
    <x v="0"/>
    <n v="28"/>
    <n v="113"/>
    <x v="2172"/>
    <n v="1550.36"/>
    <n v="0.49"/>
    <x v="2"/>
    <x v="3"/>
    <x v="1"/>
    <n v="28"/>
    <n v="13.719999999999999"/>
    <n v="14.280000000000001"/>
    <x v="1"/>
  </r>
  <r>
    <x v="2"/>
    <n v="1185732"/>
    <x v="232"/>
    <x v="3"/>
    <x v="37"/>
    <s v="Fargo"/>
    <x v="1"/>
    <n v="28"/>
    <n v="44"/>
    <x v="2476"/>
    <n v="529.76"/>
    <n v="0.43"/>
    <x v="2"/>
    <x v="3"/>
    <x v="1"/>
    <n v="28"/>
    <n v="12.04"/>
    <n v="15.96"/>
    <x v="1"/>
  </r>
  <r>
    <x v="2"/>
    <n v="1185732"/>
    <x v="232"/>
    <x v="3"/>
    <x v="37"/>
    <s v="Fargo"/>
    <x v="2"/>
    <n v="19"/>
    <n v="41"/>
    <x v="1000"/>
    <n v="327.18"/>
    <n v="0.42"/>
    <x v="2"/>
    <x v="3"/>
    <x v="1"/>
    <n v="19"/>
    <n v="7.98"/>
    <n v="11.02"/>
    <x v="1"/>
  </r>
  <r>
    <x v="2"/>
    <n v="1185732"/>
    <x v="232"/>
    <x v="3"/>
    <x v="37"/>
    <s v="Fargo"/>
    <x v="3"/>
    <n v="24"/>
    <n v="22"/>
    <x v="2588"/>
    <n v="227.04"/>
    <n v="0.43"/>
    <x v="2"/>
    <x v="3"/>
    <x v="1"/>
    <n v="24"/>
    <n v="10.32"/>
    <n v="13.680000000000001"/>
    <x v="1"/>
  </r>
  <r>
    <x v="2"/>
    <n v="1185732"/>
    <x v="232"/>
    <x v="3"/>
    <x v="37"/>
    <s v="Fargo"/>
    <x v="4"/>
    <n v="58"/>
    <n v="30"/>
    <x v="1667"/>
    <n v="835.19999999999993"/>
    <n v="0.48"/>
    <x v="2"/>
    <x v="3"/>
    <x v="1"/>
    <n v="58"/>
    <n v="27.839999999999996"/>
    <n v="30.160000000000004"/>
    <x v="1"/>
  </r>
  <r>
    <x v="2"/>
    <n v="1185732"/>
    <x v="232"/>
    <x v="3"/>
    <x v="37"/>
    <s v="Fargo"/>
    <x v="5"/>
    <n v="49"/>
    <n v="68"/>
    <x v="2165"/>
    <n v="1765.96"/>
    <n v="0.53"/>
    <x v="2"/>
    <x v="3"/>
    <x v="1"/>
    <n v="49"/>
    <n v="25.97"/>
    <n v="23.03"/>
    <x v="1"/>
  </r>
  <r>
    <x v="2"/>
    <n v="1185732"/>
    <x v="263"/>
    <x v="3"/>
    <x v="37"/>
    <s v="Fargo"/>
    <x v="0"/>
    <n v="55"/>
    <n v="129"/>
    <x v="1544"/>
    <n v="3405.6"/>
    <n v="0.48"/>
    <x v="2"/>
    <x v="4"/>
    <x v="1"/>
    <n v="55"/>
    <n v="26.4"/>
    <n v="28.6"/>
    <x v="1"/>
  </r>
  <r>
    <x v="2"/>
    <n v="1185732"/>
    <x v="263"/>
    <x v="3"/>
    <x v="37"/>
    <s v="Fargo"/>
    <x v="1"/>
    <n v="41"/>
    <n v="54"/>
    <x v="1693"/>
    <n v="974.16"/>
    <n v="0.44"/>
    <x v="2"/>
    <x v="4"/>
    <x v="1"/>
    <n v="41"/>
    <n v="18.04"/>
    <n v="22.960000000000004"/>
    <x v="1"/>
  </r>
  <r>
    <x v="2"/>
    <n v="1185732"/>
    <x v="263"/>
    <x v="3"/>
    <x v="37"/>
    <s v="Fargo"/>
    <x v="2"/>
    <n v="37"/>
    <n v="51"/>
    <x v="2589"/>
    <n v="811.41"/>
    <n v="0.43"/>
    <x v="2"/>
    <x v="4"/>
    <x v="1"/>
    <n v="37"/>
    <n v="15.91"/>
    <n v="21.090000000000003"/>
    <x v="1"/>
  </r>
  <r>
    <x v="2"/>
    <n v="1185732"/>
    <x v="263"/>
    <x v="3"/>
    <x v="37"/>
    <s v="Fargo"/>
    <x v="3"/>
    <n v="36"/>
    <n v="26"/>
    <x v="2515"/>
    <n v="411.84"/>
    <n v="0.44"/>
    <x v="2"/>
    <x v="4"/>
    <x v="1"/>
    <n v="36"/>
    <n v="15.84"/>
    <n v="20.160000000000004"/>
    <x v="1"/>
  </r>
  <r>
    <x v="2"/>
    <n v="1185732"/>
    <x v="263"/>
    <x v="3"/>
    <x v="37"/>
    <s v="Fargo"/>
    <x v="4"/>
    <n v="46"/>
    <n v="31"/>
    <x v="2590"/>
    <n v="684.48"/>
    <n v="0.48"/>
    <x v="2"/>
    <x v="4"/>
    <x v="1"/>
    <n v="46"/>
    <n v="22.080000000000002"/>
    <n v="23.919999999999998"/>
    <x v="1"/>
  </r>
  <r>
    <x v="2"/>
    <n v="1185732"/>
    <x v="263"/>
    <x v="3"/>
    <x v="37"/>
    <s v="Fargo"/>
    <x v="5"/>
    <n v="52"/>
    <n v="75"/>
    <x v="1042"/>
    <n v="1989"/>
    <n v="0.51"/>
    <x v="2"/>
    <x v="4"/>
    <x v="1"/>
    <n v="52"/>
    <n v="26.52"/>
    <n v="25.48"/>
    <x v="1"/>
  </r>
  <r>
    <x v="2"/>
    <n v="1185732"/>
    <x v="293"/>
    <x v="3"/>
    <x v="37"/>
    <s v="Fargo"/>
    <x v="0"/>
    <n v="36"/>
    <n v="125"/>
    <x v="1720"/>
    <n v="2024.9999999999998"/>
    <n v="0.44999999999999996"/>
    <x v="2"/>
    <x v="11"/>
    <x v="1"/>
    <n v="36"/>
    <n v="16.2"/>
    <n v="19.8"/>
    <x v="1"/>
  </r>
  <r>
    <x v="2"/>
    <n v="1185732"/>
    <x v="293"/>
    <x v="3"/>
    <x v="37"/>
    <s v="Fargo"/>
    <x v="1"/>
    <n v="32"/>
    <n v="65"/>
    <x v="1413"/>
    <n v="894.4"/>
    <n v="0.43"/>
    <x v="2"/>
    <x v="11"/>
    <x v="1"/>
    <n v="32"/>
    <n v="13.76"/>
    <n v="18.239999999999998"/>
    <x v="1"/>
  </r>
  <r>
    <x v="2"/>
    <n v="1185732"/>
    <x v="293"/>
    <x v="3"/>
    <x v="37"/>
    <s v="Fargo"/>
    <x v="2"/>
    <n v="27"/>
    <n v="60"/>
    <x v="2591"/>
    <n v="648"/>
    <n v="0.4"/>
    <x v="2"/>
    <x v="11"/>
    <x v="1"/>
    <n v="27"/>
    <n v="10.8"/>
    <n v="16.2"/>
    <x v="1"/>
  </r>
  <r>
    <x v="2"/>
    <n v="1185732"/>
    <x v="293"/>
    <x v="3"/>
    <x v="37"/>
    <s v="Fargo"/>
    <x v="3"/>
    <n v="29"/>
    <n v="51"/>
    <x v="1141"/>
    <n v="621.17999999999995"/>
    <n v="0.42"/>
    <x v="2"/>
    <x v="11"/>
    <x v="1"/>
    <n v="29"/>
    <n v="12.18"/>
    <n v="16.82"/>
    <x v="1"/>
  </r>
  <r>
    <x v="2"/>
    <n v="1185732"/>
    <x v="293"/>
    <x v="3"/>
    <x v="37"/>
    <s v="Fargo"/>
    <x v="4"/>
    <n v="38"/>
    <n v="47"/>
    <x v="1016"/>
    <n v="821.56"/>
    <n v="0.45999999999999996"/>
    <x v="2"/>
    <x v="11"/>
    <x v="1"/>
    <n v="38"/>
    <n v="17.48"/>
    <n v="20.52"/>
    <x v="1"/>
  </r>
  <r>
    <x v="2"/>
    <n v="1185732"/>
    <x v="293"/>
    <x v="3"/>
    <x v="37"/>
    <s v="Fargo"/>
    <x v="5"/>
    <n v="51"/>
    <n v="91"/>
    <x v="1510"/>
    <n v="2506.1400000000003"/>
    <n v="0.54"/>
    <x v="2"/>
    <x v="11"/>
    <x v="1"/>
    <n v="51"/>
    <n v="27.540000000000003"/>
    <n v="23.459999999999997"/>
    <x v="1"/>
  </r>
  <r>
    <x v="2"/>
    <n v="1185732"/>
    <x v="322"/>
    <x v="3"/>
    <x v="37"/>
    <s v="Fargo"/>
    <x v="0"/>
    <n v="48"/>
    <n v="160"/>
    <x v="1363"/>
    <n v="3763.2"/>
    <n v="0.49"/>
    <x v="2"/>
    <x v="5"/>
    <x v="1"/>
    <n v="48"/>
    <n v="23.52"/>
    <n v="24.48"/>
    <x v="1"/>
  </r>
  <r>
    <x v="2"/>
    <n v="1185732"/>
    <x v="322"/>
    <x v="3"/>
    <x v="37"/>
    <s v="Fargo"/>
    <x v="1"/>
    <n v="44"/>
    <n v="84"/>
    <x v="1683"/>
    <n v="1589.28"/>
    <n v="0.43"/>
    <x v="2"/>
    <x v="5"/>
    <x v="1"/>
    <n v="44"/>
    <n v="18.919999999999998"/>
    <n v="25.080000000000002"/>
    <x v="1"/>
  </r>
  <r>
    <x v="2"/>
    <n v="1185732"/>
    <x v="322"/>
    <x v="3"/>
    <x v="37"/>
    <s v="Fargo"/>
    <x v="2"/>
    <n v="37"/>
    <n v="59"/>
    <x v="2561"/>
    <n v="873.2"/>
    <n v="0.4"/>
    <x v="2"/>
    <x v="5"/>
    <x v="1"/>
    <n v="37"/>
    <n v="14.8"/>
    <n v="22.2"/>
    <x v="1"/>
  </r>
  <r>
    <x v="2"/>
    <n v="1185732"/>
    <x v="322"/>
    <x v="3"/>
    <x v="37"/>
    <s v="Fargo"/>
    <x v="3"/>
    <n v="38"/>
    <n v="53"/>
    <x v="2377"/>
    <n v="866.02"/>
    <n v="0.43"/>
    <x v="2"/>
    <x v="5"/>
    <x v="1"/>
    <n v="38"/>
    <n v="16.34"/>
    <n v="21.66"/>
    <x v="1"/>
  </r>
  <r>
    <x v="2"/>
    <n v="1185732"/>
    <x v="322"/>
    <x v="3"/>
    <x v="37"/>
    <s v="Fargo"/>
    <x v="4"/>
    <n v="49"/>
    <n v="60"/>
    <x v="1454"/>
    <n v="1352.3999999999999"/>
    <n v="0.45999999999999996"/>
    <x v="2"/>
    <x v="5"/>
    <x v="1"/>
    <n v="49"/>
    <n v="22.54"/>
    <n v="26.46"/>
    <x v="1"/>
  </r>
  <r>
    <x v="2"/>
    <n v="1185732"/>
    <x v="322"/>
    <x v="3"/>
    <x v="37"/>
    <s v="Fargo"/>
    <x v="5"/>
    <n v="54"/>
    <n v="98"/>
    <x v="1442"/>
    <n v="2857.6800000000003"/>
    <n v="0.54"/>
    <x v="2"/>
    <x v="5"/>
    <x v="1"/>
    <n v="54"/>
    <n v="29.160000000000004"/>
    <n v="24.839999999999996"/>
    <x v="1"/>
  </r>
  <r>
    <x v="2"/>
    <n v="1185732"/>
    <x v="354"/>
    <x v="3"/>
    <x v="37"/>
    <s v="Fargo"/>
    <x v="0"/>
    <n v="46"/>
    <n v="147"/>
    <x v="2224"/>
    <n v="3313.38"/>
    <n v="0.49"/>
    <x v="2"/>
    <x v="6"/>
    <x v="1"/>
    <n v="46"/>
    <n v="22.54"/>
    <n v="23.46"/>
    <x v="1"/>
  </r>
  <r>
    <x v="2"/>
    <n v="1185732"/>
    <x v="354"/>
    <x v="3"/>
    <x v="37"/>
    <s v="Fargo"/>
    <x v="1"/>
    <n v="42"/>
    <n v="90"/>
    <x v="1053"/>
    <n v="1512"/>
    <n v="0.4"/>
    <x v="2"/>
    <x v="6"/>
    <x v="1"/>
    <n v="42"/>
    <n v="16.8"/>
    <n v="25.2"/>
    <x v="1"/>
  </r>
  <r>
    <x v="2"/>
    <n v="1185732"/>
    <x v="354"/>
    <x v="3"/>
    <x v="37"/>
    <s v="Fargo"/>
    <x v="2"/>
    <n v="37"/>
    <n v="63"/>
    <x v="1028"/>
    <n v="955.70999999999992"/>
    <n v="0.41"/>
    <x v="2"/>
    <x v="6"/>
    <x v="1"/>
    <n v="37"/>
    <n v="15.169999999999998"/>
    <n v="21.83"/>
    <x v="1"/>
  </r>
  <r>
    <x v="2"/>
    <n v="1185732"/>
    <x v="354"/>
    <x v="3"/>
    <x v="37"/>
    <s v="Fargo"/>
    <x v="3"/>
    <n v="38"/>
    <n v="52"/>
    <x v="1456"/>
    <n v="810.16"/>
    <n v="0.41"/>
    <x v="2"/>
    <x v="6"/>
    <x v="1"/>
    <n v="38"/>
    <n v="15.58"/>
    <n v="22.42"/>
    <x v="1"/>
  </r>
  <r>
    <x v="2"/>
    <n v="1185732"/>
    <x v="354"/>
    <x v="3"/>
    <x v="37"/>
    <s v="Fargo"/>
    <x v="4"/>
    <n v="46"/>
    <n v="44"/>
    <x v="2048"/>
    <n v="931.04"/>
    <n v="0.45999999999999996"/>
    <x v="2"/>
    <x v="6"/>
    <x v="1"/>
    <n v="46"/>
    <n v="21.16"/>
    <n v="24.84"/>
    <x v="1"/>
  </r>
  <r>
    <x v="2"/>
    <n v="1185732"/>
    <x v="354"/>
    <x v="3"/>
    <x v="37"/>
    <s v="Fargo"/>
    <x v="5"/>
    <n v="54"/>
    <n v="95"/>
    <x v="1206"/>
    <n v="2718.9"/>
    <n v="0.53"/>
    <x v="2"/>
    <x v="6"/>
    <x v="1"/>
    <n v="54"/>
    <n v="28.62"/>
    <n v="25.38"/>
    <x v="1"/>
  </r>
  <r>
    <x v="2"/>
    <n v="1185732"/>
    <x v="386"/>
    <x v="3"/>
    <x v="37"/>
    <s v="Fargo"/>
    <x v="0"/>
    <n v="36"/>
    <n v="133"/>
    <x v="2257"/>
    <n v="2394"/>
    <n v="0.5"/>
    <x v="2"/>
    <x v="7"/>
    <x v="1"/>
    <n v="36"/>
    <n v="18"/>
    <n v="18"/>
    <x v="1"/>
  </r>
  <r>
    <x v="2"/>
    <n v="1185732"/>
    <x v="386"/>
    <x v="3"/>
    <x v="37"/>
    <s v="Fargo"/>
    <x v="1"/>
    <n v="34"/>
    <n v="72"/>
    <x v="2134"/>
    <n v="1052.6399999999999"/>
    <n v="0.43"/>
    <x v="2"/>
    <x v="7"/>
    <x v="1"/>
    <n v="34"/>
    <n v="14.619999999999997"/>
    <n v="19.380000000000003"/>
    <x v="1"/>
  </r>
  <r>
    <x v="2"/>
    <n v="1185732"/>
    <x v="386"/>
    <x v="3"/>
    <x v="37"/>
    <s v="Fargo"/>
    <x v="2"/>
    <n v="27"/>
    <n v="51"/>
    <x v="2592"/>
    <n v="605.88"/>
    <n v="0.44"/>
    <x v="2"/>
    <x v="7"/>
    <x v="1"/>
    <n v="27"/>
    <n v="11.88"/>
    <n v="15.12"/>
    <x v="1"/>
  </r>
  <r>
    <x v="2"/>
    <n v="1185732"/>
    <x v="386"/>
    <x v="3"/>
    <x v="37"/>
    <s v="Fargo"/>
    <x v="3"/>
    <n v="28"/>
    <n v="44"/>
    <x v="2476"/>
    <n v="505.11999999999995"/>
    <n v="0.41"/>
    <x v="2"/>
    <x v="7"/>
    <x v="1"/>
    <n v="28"/>
    <n v="11.479999999999999"/>
    <n v="16.520000000000003"/>
    <x v="1"/>
  </r>
  <r>
    <x v="2"/>
    <n v="1185732"/>
    <x v="386"/>
    <x v="3"/>
    <x v="37"/>
    <s v="Fargo"/>
    <x v="4"/>
    <n v="36"/>
    <n v="42"/>
    <x v="1005"/>
    <n v="740.88"/>
    <n v="0.49"/>
    <x v="2"/>
    <x v="7"/>
    <x v="1"/>
    <n v="36"/>
    <n v="17.64"/>
    <n v="18.36"/>
    <x v="1"/>
  </r>
  <r>
    <x v="2"/>
    <n v="1185732"/>
    <x v="386"/>
    <x v="3"/>
    <x v="37"/>
    <s v="Fargo"/>
    <x v="5"/>
    <n v="44"/>
    <n v="63"/>
    <x v="1262"/>
    <n v="1524.6000000000001"/>
    <n v="0.55000000000000004"/>
    <x v="2"/>
    <x v="7"/>
    <x v="1"/>
    <n v="44"/>
    <n v="24.200000000000003"/>
    <n v="19.799999999999997"/>
    <x v="1"/>
  </r>
  <r>
    <x v="2"/>
    <n v="1185732"/>
    <x v="415"/>
    <x v="3"/>
    <x v="37"/>
    <s v="Fargo"/>
    <x v="0"/>
    <n v="49"/>
    <n v="116"/>
    <x v="1343"/>
    <n v="2671.48"/>
    <n v="0.47"/>
    <x v="2"/>
    <x v="8"/>
    <x v="1"/>
    <n v="49"/>
    <n v="23.03"/>
    <n v="25.97"/>
    <x v="1"/>
  </r>
  <r>
    <x v="2"/>
    <n v="1185732"/>
    <x v="415"/>
    <x v="3"/>
    <x v="37"/>
    <s v="Fargo"/>
    <x v="1"/>
    <n v="36"/>
    <n v="73"/>
    <x v="2593"/>
    <n v="1077.48"/>
    <n v="0.41"/>
    <x v="2"/>
    <x v="8"/>
    <x v="1"/>
    <n v="36"/>
    <n v="14.76"/>
    <n v="21.24"/>
    <x v="1"/>
  </r>
  <r>
    <x v="2"/>
    <n v="1185732"/>
    <x v="415"/>
    <x v="3"/>
    <x v="37"/>
    <s v="Fargo"/>
    <x v="2"/>
    <n v="39"/>
    <n v="39"/>
    <x v="2594"/>
    <n v="669.24"/>
    <n v="0.44"/>
    <x v="2"/>
    <x v="8"/>
    <x v="1"/>
    <n v="39"/>
    <n v="17.16"/>
    <n v="21.84"/>
    <x v="1"/>
  </r>
  <r>
    <x v="2"/>
    <n v="1185732"/>
    <x v="415"/>
    <x v="3"/>
    <x v="37"/>
    <s v="Fargo"/>
    <x v="3"/>
    <n v="38"/>
    <n v="33"/>
    <x v="1570"/>
    <n v="501.6"/>
    <n v="0.4"/>
    <x v="2"/>
    <x v="8"/>
    <x v="1"/>
    <n v="38"/>
    <n v="15.200000000000001"/>
    <n v="22.8"/>
    <x v="1"/>
  </r>
  <r>
    <x v="2"/>
    <n v="1185732"/>
    <x v="415"/>
    <x v="3"/>
    <x v="37"/>
    <s v="Fargo"/>
    <x v="4"/>
    <n v="45"/>
    <n v="34"/>
    <x v="1948"/>
    <n v="719.09999999999991"/>
    <n v="0.47"/>
    <x v="2"/>
    <x v="8"/>
    <x v="1"/>
    <n v="45"/>
    <n v="21.15"/>
    <n v="23.85"/>
    <x v="1"/>
  </r>
  <r>
    <x v="0"/>
    <n v="1185732"/>
    <x v="415"/>
    <x v="3"/>
    <x v="37"/>
    <s v="Fargo"/>
    <x v="5"/>
    <n v="53"/>
    <n v="73"/>
    <x v="1036"/>
    <n v="2050.5700000000002"/>
    <n v="0.53"/>
    <x v="2"/>
    <x v="8"/>
    <x v="1"/>
    <n v="53"/>
    <n v="28.090000000000003"/>
    <n v="24.909999999999997"/>
    <x v="1"/>
  </r>
  <r>
    <x v="0"/>
    <n v="1185732"/>
    <x v="446"/>
    <x v="3"/>
    <x v="37"/>
    <s v="Fargo"/>
    <x v="0"/>
    <n v="49"/>
    <n v="120"/>
    <x v="1129"/>
    <n v="2940"/>
    <n v="0.5"/>
    <x v="2"/>
    <x v="9"/>
    <x v="1"/>
    <n v="49"/>
    <n v="24.5"/>
    <n v="24.5"/>
    <x v="1"/>
  </r>
  <r>
    <x v="0"/>
    <n v="1185732"/>
    <x v="446"/>
    <x v="3"/>
    <x v="37"/>
    <s v="Fargo"/>
    <x v="1"/>
    <n v="36"/>
    <n v="73"/>
    <x v="2593"/>
    <n v="1182.5999999999999"/>
    <n v="0.44999999999999996"/>
    <x v="2"/>
    <x v="9"/>
    <x v="1"/>
    <n v="36"/>
    <n v="16.2"/>
    <n v="19.8"/>
    <x v="1"/>
  </r>
  <r>
    <x v="0"/>
    <n v="1185732"/>
    <x v="446"/>
    <x v="3"/>
    <x v="37"/>
    <s v="Fargo"/>
    <x v="2"/>
    <n v="39"/>
    <n v="53"/>
    <x v="2595"/>
    <n v="909.48"/>
    <n v="0.44"/>
    <x v="2"/>
    <x v="9"/>
    <x v="1"/>
    <n v="39"/>
    <n v="17.16"/>
    <n v="21.84"/>
    <x v="1"/>
  </r>
  <r>
    <x v="0"/>
    <n v="1185732"/>
    <x v="446"/>
    <x v="3"/>
    <x v="37"/>
    <s v="Fargo"/>
    <x v="3"/>
    <n v="39"/>
    <n v="47"/>
    <x v="2551"/>
    <n v="788.18999999999994"/>
    <n v="0.43"/>
    <x v="2"/>
    <x v="9"/>
    <x v="1"/>
    <n v="39"/>
    <n v="16.77"/>
    <n v="22.23"/>
    <x v="1"/>
  </r>
  <r>
    <x v="0"/>
    <n v="1185732"/>
    <x v="446"/>
    <x v="3"/>
    <x v="37"/>
    <s v="Fargo"/>
    <x v="4"/>
    <n v="55"/>
    <n v="44"/>
    <x v="2596"/>
    <n v="1089"/>
    <n v="0.44999999999999996"/>
    <x v="2"/>
    <x v="9"/>
    <x v="1"/>
    <n v="55"/>
    <n v="24.75"/>
    <n v="30.25"/>
    <x v="1"/>
  </r>
  <r>
    <x v="0"/>
    <n v="1185732"/>
    <x v="446"/>
    <x v="3"/>
    <x v="37"/>
    <s v="Fargo"/>
    <x v="5"/>
    <n v="60"/>
    <n v="65"/>
    <x v="1042"/>
    <n v="1989"/>
    <n v="0.51"/>
    <x v="2"/>
    <x v="9"/>
    <x v="1"/>
    <n v="60"/>
    <n v="30.6"/>
    <n v="29.4"/>
    <x v="1"/>
  </r>
  <r>
    <x v="0"/>
    <n v="1185732"/>
    <x v="475"/>
    <x v="3"/>
    <x v="37"/>
    <s v="Fargo"/>
    <x v="0"/>
    <n v="55"/>
    <n v="150"/>
    <x v="1289"/>
    <n v="3794.9999999999995"/>
    <n v="0.45999999999999996"/>
    <x v="2"/>
    <x v="10"/>
    <x v="1"/>
    <n v="55"/>
    <n v="25.299999999999997"/>
    <n v="29.7"/>
    <x v="1"/>
  </r>
  <r>
    <x v="0"/>
    <n v="1185732"/>
    <x v="475"/>
    <x v="3"/>
    <x v="37"/>
    <s v="Fargo"/>
    <x v="1"/>
    <n v="46"/>
    <n v="75"/>
    <x v="1049"/>
    <n v="1552.4999999999998"/>
    <n v="0.44999999999999996"/>
    <x v="2"/>
    <x v="10"/>
    <x v="1"/>
    <n v="46"/>
    <n v="20.699999999999996"/>
    <n v="25.300000000000004"/>
    <x v="1"/>
  </r>
  <r>
    <x v="0"/>
    <n v="1185732"/>
    <x v="475"/>
    <x v="3"/>
    <x v="37"/>
    <s v="Fargo"/>
    <x v="2"/>
    <n v="48"/>
    <n v="73"/>
    <x v="1781"/>
    <n v="1576.8"/>
    <n v="0.44999999999999996"/>
    <x v="2"/>
    <x v="10"/>
    <x v="1"/>
    <n v="48"/>
    <n v="21.599999999999998"/>
    <n v="26.400000000000002"/>
    <x v="1"/>
  </r>
  <r>
    <x v="0"/>
    <n v="1185732"/>
    <x v="475"/>
    <x v="3"/>
    <x v="37"/>
    <s v="Fargo"/>
    <x v="3"/>
    <n v="47"/>
    <n v="54"/>
    <x v="2597"/>
    <n v="1040.58"/>
    <n v="0.41"/>
    <x v="2"/>
    <x v="10"/>
    <x v="1"/>
    <n v="47"/>
    <n v="19.27"/>
    <n v="27.73"/>
    <x v="1"/>
  </r>
  <r>
    <x v="0"/>
    <n v="1185732"/>
    <x v="475"/>
    <x v="3"/>
    <x v="37"/>
    <s v="Fargo"/>
    <x v="4"/>
    <n v="58"/>
    <n v="54"/>
    <x v="2451"/>
    <n v="1409.3999999999999"/>
    <n v="0.44999999999999996"/>
    <x v="2"/>
    <x v="10"/>
    <x v="1"/>
    <n v="58"/>
    <n v="26.099999999999998"/>
    <n v="31.900000000000002"/>
    <x v="1"/>
  </r>
  <r>
    <x v="0"/>
    <n v="1185732"/>
    <x v="475"/>
    <x v="3"/>
    <x v="37"/>
    <s v="Fargo"/>
    <x v="5"/>
    <n v="63"/>
    <n v="78"/>
    <x v="1502"/>
    <n v="2604.42"/>
    <n v="0.53"/>
    <x v="2"/>
    <x v="10"/>
    <x v="1"/>
    <n v="63"/>
    <n v="33.39"/>
    <n v="29.61"/>
    <x v="1"/>
  </r>
  <r>
    <x v="0"/>
    <n v="1185732"/>
    <x v="170"/>
    <x v="3"/>
    <x v="37"/>
    <s v="Fargo"/>
    <x v="0"/>
    <n v="27"/>
    <n v="113"/>
    <x v="1943"/>
    <n v="1372.9499999999998"/>
    <n v="0.44999999999999996"/>
    <x v="2"/>
    <x v="0"/>
    <x v="1"/>
    <n v="27"/>
    <n v="12.149999999999999"/>
    <n v="14.850000000000001"/>
    <x v="1"/>
  </r>
  <r>
    <x v="0"/>
    <n v="1185732"/>
    <x v="170"/>
    <x v="3"/>
    <x v="37"/>
    <s v="Fargo"/>
    <x v="1"/>
    <n v="29"/>
    <n v="70"/>
    <x v="2598"/>
    <n v="933.8"/>
    <n v="0.45999999999999996"/>
    <x v="2"/>
    <x v="0"/>
    <x v="1"/>
    <n v="29"/>
    <n v="13.34"/>
    <n v="15.66"/>
    <x v="1"/>
  </r>
  <r>
    <x v="0"/>
    <n v="1185732"/>
    <x v="170"/>
    <x v="3"/>
    <x v="37"/>
    <s v="Fargo"/>
    <x v="2"/>
    <n v="19"/>
    <n v="68"/>
    <x v="1414"/>
    <n v="581.4"/>
    <n v="0.44999999999999996"/>
    <x v="2"/>
    <x v="0"/>
    <x v="1"/>
    <n v="19"/>
    <n v="8.5499999999999989"/>
    <n v="10.450000000000001"/>
    <x v="1"/>
  </r>
  <r>
    <x v="0"/>
    <n v="1185732"/>
    <x v="170"/>
    <x v="3"/>
    <x v="37"/>
    <s v="Fargo"/>
    <x v="3"/>
    <n v="24"/>
    <n v="26"/>
    <x v="2599"/>
    <n v="280.79999999999995"/>
    <n v="0.44999999999999996"/>
    <x v="2"/>
    <x v="0"/>
    <x v="1"/>
    <n v="24"/>
    <n v="10.799999999999999"/>
    <n v="13.200000000000001"/>
    <x v="1"/>
  </r>
  <r>
    <x v="0"/>
    <n v="1185732"/>
    <x v="170"/>
    <x v="3"/>
    <x v="37"/>
    <s v="Fargo"/>
    <x v="4"/>
    <n v="38"/>
    <n v="42"/>
    <x v="1946"/>
    <n v="1005.48"/>
    <n v="0.63"/>
    <x v="2"/>
    <x v="0"/>
    <x v="1"/>
    <n v="38"/>
    <n v="23.94"/>
    <n v="14.059999999999999"/>
    <x v="1"/>
  </r>
  <r>
    <x v="0"/>
    <n v="1185732"/>
    <x v="170"/>
    <x v="3"/>
    <x v="37"/>
    <s v="Fargo"/>
    <x v="5"/>
    <n v="28"/>
    <n v="75"/>
    <x v="2402"/>
    <n v="1092"/>
    <n v="0.52"/>
    <x v="2"/>
    <x v="0"/>
    <x v="1"/>
    <n v="28"/>
    <n v="14.56"/>
    <n v="13.44"/>
    <x v="1"/>
  </r>
  <r>
    <x v="0"/>
    <n v="1185732"/>
    <x v="201"/>
    <x v="3"/>
    <x v="37"/>
    <s v="Fargo"/>
    <x v="0"/>
    <n v="28"/>
    <n v="145"/>
    <x v="1066"/>
    <n v="1786.4"/>
    <n v="0.44"/>
    <x v="2"/>
    <x v="1"/>
    <x v="1"/>
    <n v="28"/>
    <n v="12.32"/>
    <n v="15.68"/>
    <x v="1"/>
  </r>
  <r>
    <x v="0"/>
    <n v="1185732"/>
    <x v="201"/>
    <x v="3"/>
    <x v="37"/>
    <s v="Fargo"/>
    <x v="1"/>
    <n v="28"/>
    <n v="45"/>
    <x v="2068"/>
    <n v="579.59999999999991"/>
    <n v="0.45999999999999996"/>
    <x v="2"/>
    <x v="1"/>
    <x v="1"/>
    <n v="28"/>
    <n v="12.879999999999997"/>
    <n v="15.120000000000003"/>
    <x v="1"/>
  </r>
  <r>
    <x v="0"/>
    <n v="1185732"/>
    <x v="201"/>
    <x v="3"/>
    <x v="37"/>
    <s v="Fargo"/>
    <x v="2"/>
    <n v="19"/>
    <n v="56"/>
    <x v="1423"/>
    <n v="436.23999999999995"/>
    <n v="0.41"/>
    <x v="2"/>
    <x v="1"/>
    <x v="1"/>
    <n v="19"/>
    <n v="7.7899999999999991"/>
    <n v="11.209999999999999"/>
    <x v="1"/>
  </r>
  <r>
    <x v="0"/>
    <n v="1185732"/>
    <x v="201"/>
    <x v="3"/>
    <x v="38"/>
    <s v="Des Moines"/>
    <x v="3"/>
    <n v="25"/>
    <n v="23"/>
    <x v="2600"/>
    <n v="253"/>
    <n v="0.44"/>
    <x v="2"/>
    <x v="1"/>
    <x v="1"/>
    <n v="25"/>
    <n v="11"/>
    <n v="14"/>
    <x v="1"/>
  </r>
  <r>
    <x v="0"/>
    <n v="1185732"/>
    <x v="201"/>
    <x v="3"/>
    <x v="38"/>
    <s v="Des Moines"/>
    <x v="4"/>
    <n v="38"/>
    <n v="38"/>
    <x v="1135"/>
    <n v="938.6"/>
    <n v="0.65"/>
    <x v="2"/>
    <x v="1"/>
    <x v="1"/>
    <n v="38"/>
    <n v="24.7"/>
    <n v="13.299999999999999"/>
    <x v="1"/>
  </r>
  <r>
    <x v="0"/>
    <n v="1185732"/>
    <x v="201"/>
    <x v="3"/>
    <x v="38"/>
    <s v="Des Moines"/>
    <x v="5"/>
    <n v="14"/>
    <n v="68"/>
    <x v="1664"/>
    <n v="514.08000000000004"/>
    <n v="0.54"/>
    <x v="2"/>
    <x v="1"/>
    <x v="1"/>
    <n v="14"/>
    <n v="7.5600000000000005"/>
    <n v="6.4399999999999995"/>
    <x v="1"/>
  </r>
  <r>
    <x v="0"/>
    <n v="1185732"/>
    <x v="707"/>
    <x v="3"/>
    <x v="38"/>
    <s v="Des Moines"/>
    <x v="0"/>
    <n v="19"/>
    <n v="136"/>
    <x v="1621"/>
    <n v="1033.6000000000001"/>
    <n v="0.4"/>
    <x v="2"/>
    <x v="2"/>
    <x v="1"/>
    <n v="19"/>
    <n v="7.6000000000000014"/>
    <n v="11.399999999999999"/>
    <x v="1"/>
  </r>
  <r>
    <x v="0"/>
    <n v="1185732"/>
    <x v="707"/>
    <x v="3"/>
    <x v="38"/>
    <s v="Des Moines"/>
    <x v="1"/>
    <n v="19"/>
    <n v="47"/>
    <x v="1422"/>
    <n v="401.84999999999997"/>
    <n v="0.44999999999999996"/>
    <x v="2"/>
    <x v="2"/>
    <x v="1"/>
    <n v="19"/>
    <n v="8.5499999999999989"/>
    <n v="10.450000000000001"/>
    <x v="1"/>
  </r>
  <r>
    <x v="0"/>
    <n v="1185732"/>
    <x v="707"/>
    <x v="3"/>
    <x v="38"/>
    <s v="Des Moines"/>
    <x v="2"/>
    <n v="9"/>
    <n v="65"/>
    <x v="1578"/>
    <n v="234"/>
    <n v="0.4"/>
    <x v="2"/>
    <x v="2"/>
    <x v="1"/>
    <n v="9"/>
    <n v="3.6"/>
    <n v="5.4"/>
    <x v="1"/>
  </r>
  <r>
    <x v="0"/>
    <n v="1185732"/>
    <x v="707"/>
    <x v="3"/>
    <x v="38"/>
    <s v="Des Moines"/>
    <x v="3"/>
    <n v="14"/>
    <n v="28"/>
    <x v="2601"/>
    <n v="164.64"/>
    <n v="0.42"/>
    <x v="2"/>
    <x v="2"/>
    <x v="1"/>
    <n v="14"/>
    <n v="5.88"/>
    <n v="8.120000000000001"/>
    <x v="1"/>
  </r>
  <r>
    <x v="0"/>
    <n v="1185732"/>
    <x v="707"/>
    <x v="3"/>
    <x v="38"/>
    <s v="Des Moines"/>
    <x v="4"/>
    <n v="28"/>
    <n v="39"/>
    <x v="994"/>
    <n v="698.88"/>
    <n v="0.64"/>
    <x v="2"/>
    <x v="2"/>
    <x v="1"/>
    <n v="28"/>
    <n v="17.919999999999998"/>
    <n v="10.08"/>
    <x v="1"/>
  </r>
  <r>
    <x v="0"/>
    <n v="1185732"/>
    <x v="707"/>
    <x v="3"/>
    <x v="38"/>
    <s v="Des Moines"/>
    <x v="5"/>
    <n v="20"/>
    <n v="68"/>
    <x v="2602"/>
    <n v="720.80000000000007"/>
    <n v="0.53"/>
    <x v="2"/>
    <x v="2"/>
    <x v="1"/>
    <n v="20"/>
    <n v="10.600000000000001"/>
    <n v="9.3999999999999986"/>
    <x v="1"/>
  </r>
  <r>
    <x v="0"/>
    <n v="1185732"/>
    <x v="229"/>
    <x v="3"/>
    <x v="38"/>
    <s v="Des Moines"/>
    <x v="0"/>
    <n v="20"/>
    <n v="124"/>
    <x v="2373"/>
    <n v="1116"/>
    <n v="0.44999999999999996"/>
    <x v="2"/>
    <x v="3"/>
    <x v="1"/>
    <n v="20"/>
    <n v="9"/>
    <n v="11"/>
    <x v="1"/>
  </r>
  <r>
    <x v="0"/>
    <n v="1185732"/>
    <x v="229"/>
    <x v="3"/>
    <x v="38"/>
    <s v="Des Moines"/>
    <x v="1"/>
    <n v="18"/>
    <n v="49"/>
    <x v="2512"/>
    <n v="432.18"/>
    <n v="0.49"/>
    <x v="2"/>
    <x v="3"/>
    <x v="1"/>
    <n v="18"/>
    <n v="8.82"/>
    <n v="9.18"/>
    <x v="1"/>
  </r>
  <r>
    <x v="0"/>
    <n v="1185732"/>
    <x v="229"/>
    <x v="3"/>
    <x v="38"/>
    <s v="Des Moines"/>
    <x v="2"/>
    <n v="10"/>
    <n v="53"/>
    <x v="2603"/>
    <n v="233.2"/>
    <n v="0.44"/>
    <x v="2"/>
    <x v="3"/>
    <x v="1"/>
    <n v="10"/>
    <n v="4.3999999999999995"/>
    <n v="5.6000000000000005"/>
    <x v="1"/>
  </r>
  <r>
    <x v="0"/>
    <n v="1185732"/>
    <x v="229"/>
    <x v="3"/>
    <x v="38"/>
    <s v="Des Moines"/>
    <x v="3"/>
    <n v="15"/>
    <n v="28"/>
    <x v="2604"/>
    <n v="188.99999999999997"/>
    <n v="0.44999999999999996"/>
    <x v="2"/>
    <x v="3"/>
    <x v="1"/>
    <n v="15"/>
    <n v="6.7499999999999991"/>
    <n v="8.2500000000000018"/>
    <x v="1"/>
  </r>
  <r>
    <x v="0"/>
    <n v="1185732"/>
    <x v="229"/>
    <x v="3"/>
    <x v="38"/>
    <s v="Des Moines"/>
    <x v="4"/>
    <n v="55"/>
    <n v="34"/>
    <x v="2605"/>
    <n v="1140.7"/>
    <n v="0.61"/>
    <x v="2"/>
    <x v="3"/>
    <x v="1"/>
    <n v="55"/>
    <n v="33.550000000000004"/>
    <n v="21.45"/>
    <x v="1"/>
  </r>
  <r>
    <x v="0"/>
    <n v="1185732"/>
    <x v="229"/>
    <x v="3"/>
    <x v="38"/>
    <s v="Des Moines"/>
    <x v="5"/>
    <n v="46"/>
    <n v="63"/>
    <x v="2606"/>
    <n v="1506.96"/>
    <n v="0.52"/>
    <x v="2"/>
    <x v="3"/>
    <x v="1"/>
    <n v="46"/>
    <n v="23.92"/>
    <n v="22.08"/>
    <x v="1"/>
  </r>
  <r>
    <x v="0"/>
    <n v="1185732"/>
    <x v="260"/>
    <x v="3"/>
    <x v="38"/>
    <s v="Des Moines"/>
    <x v="0"/>
    <n v="57"/>
    <n v="146"/>
    <x v="2607"/>
    <n v="3495.24"/>
    <n v="0.42"/>
    <x v="2"/>
    <x v="4"/>
    <x v="1"/>
    <n v="57"/>
    <n v="23.939999999999998"/>
    <n v="33.06"/>
    <x v="1"/>
  </r>
  <r>
    <x v="0"/>
    <n v="1185732"/>
    <x v="260"/>
    <x v="3"/>
    <x v="38"/>
    <s v="Des Moines"/>
    <x v="1"/>
    <n v="37"/>
    <n v="63"/>
    <x v="1028"/>
    <n v="1072.26"/>
    <n v="0.45999999999999996"/>
    <x v="2"/>
    <x v="4"/>
    <x v="1"/>
    <n v="37"/>
    <n v="17.02"/>
    <n v="19.98"/>
    <x v="1"/>
  </r>
  <r>
    <x v="0"/>
    <n v="1185732"/>
    <x v="260"/>
    <x v="3"/>
    <x v="38"/>
    <s v="Des Moines"/>
    <x v="2"/>
    <n v="33"/>
    <n v="54"/>
    <x v="2608"/>
    <n v="730.62"/>
    <n v="0.41"/>
    <x v="2"/>
    <x v="4"/>
    <x v="1"/>
    <n v="33"/>
    <n v="13.53"/>
    <n v="19.470000000000002"/>
    <x v="1"/>
  </r>
  <r>
    <x v="0"/>
    <n v="1185732"/>
    <x v="260"/>
    <x v="3"/>
    <x v="38"/>
    <s v="Des Moines"/>
    <x v="3"/>
    <n v="33"/>
    <n v="34"/>
    <x v="2609"/>
    <n v="493.68"/>
    <n v="0.44"/>
    <x v="2"/>
    <x v="4"/>
    <x v="1"/>
    <n v="33"/>
    <n v="14.52"/>
    <n v="18.479999999999997"/>
    <x v="1"/>
  </r>
  <r>
    <x v="0"/>
    <n v="1185732"/>
    <x v="260"/>
    <x v="3"/>
    <x v="38"/>
    <s v="Des Moines"/>
    <x v="4"/>
    <n v="43"/>
    <n v="42"/>
    <x v="2572"/>
    <n v="1173.9000000000001"/>
    <n v="0.65"/>
    <x v="2"/>
    <x v="4"/>
    <x v="1"/>
    <n v="43"/>
    <n v="27.950000000000003"/>
    <n v="15.049999999999997"/>
    <x v="1"/>
  </r>
  <r>
    <x v="0"/>
    <n v="1185732"/>
    <x v="260"/>
    <x v="3"/>
    <x v="38"/>
    <s v="Des Moines"/>
    <x v="5"/>
    <n v="46"/>
    <n v="69"/>
    <x v="1312"/>
    <n v="1650.48"/>
    <n v="0.52"/>
    <x v="2"/>
    <x v="4"/>
    <x v="1"/>
    <n v="46"/>
    <n v="23.92"/>
    <n v="22.08"/>
    <x v="1"/>
  </r>
  <r>
    <x v="0"/>
    <n v="1185732"/>
    <x v="290"/>
    <x v="3"/>
    <x v="38"/>
    <s v="Des Moines"/>
    <x v="0"/>
    <n v="32"/>
    <n v="137"/>
    <x v="2610"/>
    <n v="1841.28"/>
    <n v="0.42"/>
    <x v="2"/>
    <x v="11"/>
    <x v="1"/>
    <n v="32"/>
    <n v="13.44"/>
    <n v="18.560000000000002"/>
    <x v="1"/>
  </r>
  <r>
    <x v="0"/>
    <n v="1185732"/>
    <x v="290"/>
    <x v="3"/>
    <x v="38"/>
    <s v="Des Moines"/>
    <x v="1"/>
    <n v="28"/>
    <n v="77"/>
    <x v="1009"/>
    <n v="1034.8799999999999"/>
    <n v="0.48"/>
    <x v="2"/>
    <x v="11"/>
    <x v="1"/>
    <n v="28"/>
    <n v="13.439999999999998"/>
    <n v="14.560000000000002"/>
    <x v="1"/>
  </r>
  <r>
    <x v="0"/>
    <n v="1185732"/>
    <x v="290"/>
    <x v="3"/>
    <x v="38"/>
    <s v="Des Moines"/>
    <x v="2"/>
    <n v="23"/>
    <n v="50"/>
    <x v="2611"/>
    <n v="517.5"/>
    <n v="0.44999999999999996"/>
    <x v="2"/>
    <x v="11"/>
    <x v="1"/>
    <n v="23"/>
    <n v="10.35"/>
    <n v="12.65"/>
    <x v="1"/>
  </r>
  <r>
    <x v="0"/>
    <n v="1185732"/>
    <x v="290"/>
    <x v="3"/>
    <x v="38"/>
    <s v="Des Moines"/>
    <x v="3"/>
    <n v="24"/>
    <n v="44"/>
    <x v="2612"/>
    <n v="464.64"/>
    <n v="0.44"/>
    <x v="2"/>
    <x v="11"/>
    <x v="1"/>
    <n v="24"/>
    <n v="10.56"/>
    <n v="13.44"/>
    <x v="1"/>
  </r>
  <r>
    <x v="0"/>
    <n v="1185732"/>
    <x v="290"/>
    <x v="3"/>
    <x v="38"/>
    <s v="Des Moines"/>
    <x v="4"/>
    <n v="34"/>
    <n v="44"/>
    <x v="2613"/>
    <n v="957.44"/>
    <n v="0.64"/>
    <x v="2"/>
    <x v="11"/>
    <x v="1"/>
    <n v="34"/>
    <n v="21.76"/>
    <n v="12.239999999999998"/>
    <x v="1"/>
  </r>
  <r>
    <x v="0"/>
    <n v="1185732"/>
    <x v="290"/>
    <x v="3"/>
    <x v="38"/>
    <s v="Des Moines"/>
    <x v="5"/>
    <n v="51"/>
    <n v="85"/>
    <x v="2614"/>
    <n v="2297.5500000000002"/>
    <n v="0.53"/>
    <x v="2"/>
    <x v="11"/>
    <x v="1"/>
    <n v="51"/>
    <n v="27.03"/>
    <n v="23.97"/>
    <x v="1"/>
  </r>
  <r>
    <x v="0"/>
    <n v="1185732"/>
    <x v="319"/>
    <x v="3"/>
    <x v="38"/>
    <s v="Des Moines"/>
    <x v="0"/>
    <n v="49"/>
    <n v="138"/>
    <x v="2224"/>
    <n v="2975.28"/>
    <n v="0.44"/>
    <x v="2"/>
    <x v="5"/>
    <x v="1"/>
    <n v="49"/>
    <n v="21.560000000000002"/>
    <n v="27.439999999999998"/>
    <x v="1"/>
  </r>
  <r>
    <x v="0"/>
    <n v="1185732"/>
    <x v="319"/>
    <x v="3"/>
    <x v="38"/>
    <s v="Des Moines"/>
    <x v="1"/>
    <n v="44"/>
    <n v="87"/>
    <x v="2174"/>
    <n v="1875.72"/>
    <n v="0.49"/>
    <x v="2"/>
    <x v="5"/>
    <x v="1"/>
    <n v="44"/>
    <n v="21.56"/>
    <n v="22.44"/>
    <x v="1"/>
  </r>
  <r>
    <x v="0"/>
    <n v="1185732"/>
    <x v="319"/>
    <x v="3"/>
    <x v="38"/>
    <s v="Des Moines"/>
    <x v="2"/>
    <n v="36"/>
    <n v="68"/>
    <x v="2134"/>
    <n v="1077.1200000000001"/>
    <n v="0.44"/>
    <x v="2"/>
    <x v="5"/>
    <x v="1"/>
    <n v="36"/>
    <n v="15.840000000000002"/>
    <n v="20.159999999999997"/>
    <x v="1"/>
  </r>
  <r>
    <x v="0"/>
    <n v="1185732"/>
    <x v="319"/>
    <x v="3"/>
    <x v="38"/>
    <s v="Des Moines"/>
    <x v="3"/>
    <n v="37"/>
    <n v="47"/>
    <x v="2615"/>
    <n v="712.99"/>
    <n v="0.41"/>
    <x v="2"/>
    <x v="5"/>
    <x v="1"/>
    <n v="37"/>
    <n v="15.17"/>
    <n v="21.83"/>
    <x v="1"/>
  </r>
  <r>
    <x v="0"/>
    <n v="1185732"/>
    <x v="319"/>
    <x v="3"/>
    <x v="38"/>
    <s v="Des Moines"/>
    <x v="4"/>
    <n v="46"/>
    <n v="60"/>
    <x v="998"/>
    <n v="1656"/>
    <n v="0.6"/>
    <x v="2"/>
    <x v="5"/>
    <x v="1"/>
    <n v="46"/>
    <n v="27.6"/>
    <n v="18.399999999999999"/>
    <x v="1"/>
  </r>
  <r>
    <x v="0"/>
    <n v="1185732"/>
    <x v="319"/>
    <x v="3"/>
    <x v="38"/>
    <s v="Des Moines"/>
    <x v="5"/>
    <n v="51"/>
    <n v="94"/>
    <x v="2535"/>
    <n v="2397"/>
    <n v="0.5"/>
    <x v="2"/>
    <x v="5"/>
    <x v="1"/>
    <n v="51"/>
    <n v="25.5"/>
    <n v="25.5"/>
    <x v="1"/>
  </r>
  <r>
    <x v="0"/>
    <n v="1185732"/>
    <x v="351"/>
    <x v="3"/>
    <x v="38"/>
    <s v="Des Moines"/>
    <x v="0"/>
    <n v="49"/>
    <n v="131"/>
    <x v="1079"/>
    <n v="2695.98"/>
    <n v="0.42"/>
    <x v="2"/>
    <x v="6"/>
    <x v="1"/>
    <n v="49"/>
    <n v="20.580000000000002"/>
    <n v="28.419999999999998"/>
    <x v="1"/>
  </r>
  <r>
    <x v="0"/>
    <n v="1185732"/>
    <x v="351"/>
    <x v="3"/>
    <x v="38"/>
    <s v="Des Moines"/>
    <x v="1"/>
    <n v="42"/>
    <n v="78"/>
    <x v="1070"/>
    <n v="1506.9599999999998"/>
    <n v="0.45999999999999996"/>
    <x v="2"/>
    <x v="6"/>
    <x v="1"/>
    <n v="42"/>
    <n v="19.319999999999997"/>
    <n v="22.680000000000003"/>
    <x v="1"/>
  </r>
  <r>
    <x v="0"/>
    <n v="1185732"/>
    <x v="351"/>
    <x v="3"/>
    <x v="38"/>
    <s v="Des Moines"/>
    <x v="2"/>
    <n v="39"/>
    <n v="61"/>
    <x v="2616"/>
    <n v="1022.97"/>
    <n v="0.43"/>
    <x v="2"/>
    <x v="6"/>
    <x v="1"/>
    <n v="39"/>
    <n v="16.77"/>
    <n v="22.23"/>
    <x v="1"/>
  </r>
  <r>
    <x v="0"/>
    <n v="1185732"/>
    <x v="351"/>
    <x v="3"/>
    <x v="38"/>
    <s v="Des Moines"/>
    <x v="3"/>
    <n v="37"/>
    <n v="54"/>
    <x v="2617"/>
    <n v="819.18"/>
    <n v="0.41"/>
    <x v="2"/>
    <x v="6"/>
    <x v="1"/>
    <n v="37"/>
    <n v="15.17"/>
    <n v="21.830000000000002"/>
    <x v="1"/>
  </r>
  <r>
    <x v="0"/>
    <n v="1185732"/>
    <x v="351"/>
    <x v="3"/>
    <x v="38"/>
    <s v="Des Moines"/>
    <x v="4"/>
    <n v="48"/>
    <n v="51"/>
    <x v="2134"/>
    <n v="1468.8"/>
    <n v="0.6"/>
    <x v="2"/>
    <x v="6"/>
    <x v="1"/>
    <n v="48"/>
    <n v="28.8"/>
    <n v="19.2"/>
    <x v="1"/>
  </r>
  <r>
    <x v="0"/>
    <n v="1185732"/>
    <x v="351"/>
    <x v="3"/>
    <x v="38"/>
    <s v="Des Moines"/>
    <x v="5"/>
    <n v="53"/>
    <n v="98"/>
    <x v="2618"/>
    <n v="2856.7000000000003"/>
    <n v="0.55000000000000004"/>
    <x v="2"/>
    <x v="6"/>
    <x v="1"/>
    <n v="53"/>
    <n v="29.150000000000002"/>
    <n v="23.849999999999998"/>
    <x v="1"/>
  </r>
  <r>
    <x v="0"/>
    <n v="1185732"/>
    <x v="383"/>
    <x v="3"/>
    <x v="38"/>
    <s v="Des Moines"/>
    <x v="0"/>
    <n v="34"/>
    <n v="133"/>
    <x v="2619"/>
    <n v="1808.8000000000002"/>
    <n v="0.4"/>
    <x v="2"/>
    <x v="7"/>
    <x v="1"/>
    <n v="34"/>
    <n v="13.600000000000001"/>
    <n v="20.399999999999999"/>
    <x v="1"/>
  </r>
  <r>
    <x v="0"/>
    <n v="1185732"/>
    <x v="383"/>
    <x v="3"/>
    <x v="38"/>
    <s v="Des Moines"/>
    <x v="1"/>
    <n v="27"/>
    <n v="77"/>
    <x v="2620"/>
    <n v="977.13"/>
    <n v="0.47"/>
    <x v="2"/>
    <x v="7"/>
    <x v="1"/>
    <n v="27"/>
    <n v="12.69"/>
    <n v="14.309999999999999"/>
    <x v="1"/>
  </r>
  <r>
    <x v="0"/>
    <n v="1185732"/>
    <x v="383"/>
    <x v="3"/>
    <x v="38"/>
    <s v="Des Moines"/>
    <x v="2"/>
    <n v="24"/>
    <n v="49"/>
    <x v="2621"/>
    <n v="470.40000000000003"/>
    <n v="0.4"/>
    <x v="2"/>
    <x v="7"/>
    <x v="1"/>
    <n v="24"/>
    <n v="9.6000000000000014"/>
    <n v="14.399999999999999"/>
    <x v="1"/>
  </r>
  <r>
    <x v="0"/>
    <n v="1185732"/>
    <x v="383"/>
    <x v="3"/>
    <x v="38"/>
    <s v="Des Moines"/>
    <x v="3"/>
    <n v="23"/>
    <n v="38"/>
    <x v="2622"/>
    <n v="393.29999999999995"/>
    <n v="0.44999999999999996"/>
    <x v="2"/>
    <x v="7"/>
    <x v="1"/>
    <n v="23"/>
    <n v="10.35"/>
    <n v="12.65"/>
    <x v="1"/>
  </r>
  <r>
    <x v="0"/>
    <n v="1185732"/>
    <x v="383"/>
    <x v="3"/>
    <x v="38"/>
    <s v="Des Moines"/>
    <x v="4"/>
    <n v="34"/>
    <n v="45"/>
    <x v="1948"/>
    <n v="933.3"/>
    <n v="0.61"/>
    <x v="2"/>
    <x v="7"/>
    <x v="1"/>
    <n v="34"/>
    <n v="20.74"/>
    <n v="13.260000000000002"/>
    <x v="1"/>
  </r>
  <r>
    <x v="0"/>
    <n v="1185732"/>
    <x v="383"/>
    <x v="3"/>
    <x v="38"/>
    <s v="Des Moines"/>
    <x v="5"/>
    <n v="36"/>
    <n v="61"/>
    <x v="2623"/>
    <n v="1098"/>
    <n v="0.5"/>
    <x v="2"/>
    <x v="7"/>
    <x v="1"/>
    <n v="36"/>
    <n v="18"/>
    <n v="18"/>
    <x v="1"/>
  </r>
  <r>
    <x v="0"/>
    <n v="1185732"/>
    <x v="412"/>
    <x v="3"/>
    <x v="38"/>
    <s v="Des Moines"/>
    <x v="0"/>
    <n v="43"/>
    <n v="112"/>
    <x v="2129"/>
    <n v="1974.56"/>
    <n v="0.41"/>
    <x v="2"/>
    <x v="8"/>
    <x v="1"/>
    <n v="43"/>
    <n v="17.63"/>
    <n v="25.37"/>
    <x v="1"/>
  </r>
  <r>
    <x v="0"/>
    <n v="1185732"/>
    <x v="412"/>
    <x v="3"/>
    <x v="38"/>
    <s v="Des Moines"/>
    <x v="1"/>
    <n v="32"/>
    <n v="75"/>
    <x v="2436"/>
    <n v="1104"/>
    <n v="0.45999999999999996"/>
    <x v="2"/>
    <x v="8"/>
    <x v="1"/>
    <n v="32"/>
    <n v="14.72"/>
    <n v="17.28"/>
    <x v="1"/>
  </r>
  <r>
    <x v="0"/>
    <n v="1185732"/>
    <x v="412"/>
    <x v="3"/>
    <x v="38"/>
    <s v="Des Moines"/>
    <x v="2"/>
    <n v="34"/>
    <n v="39"/>
    <x v="1583"/>
    <n v="543.66"/>
    <n v="0.41"/>
    <x v="2"/>
    <x v="8"/>
    <x v="1"/>
    <n v="34"/>
    <n v="13.94"/>
    <n v="20.060000000000002"/>
    <x v="1"/>
  </r>
  <r>
    <x v="0"/>
    <n v="1185732"/>
    <x v="412"/>
    <x v="3"/>
    <x v="38"/>
    <s v="Des Moines"/>
    <x v="3"/>
    <n v="34"/>
    <n v="31"/>
    <x v="2624"/>
    <n v="442.68"/>
    <n v="0.42"/>
    <x v="2"/>
    <x v="8"/>
    <x v="1"/>
    <n v="34"/>
    <n v="14.28"/>
    <n v="19.72"/>
    <x v="1"/>
  </r>
  <r>
    <x v="0"/>
    <n v="1185732"/>
    <x v="412"/>
    <x v="3"/>
    <x v="38"/>
    <s v="Des Moines"/>
    <x v="4"/>
    <n v="42"/>
    <n v="38"/>
    <x v="1946"/>
    <n v="1021.44"/>
    <n v="0.64"/>
    <x v="2"/>
    <x v="8"/>
    <x v="1"/>
    <n v="42"/>
    <n v="26.880000000000003"/>
    <n v="15.12"/>
    <x v="1"/>
  </r>
  <r>
    <x v="3"/>
    <n v="1185732"/>
    <x v="412"/>
    <x v="3"/>
    <x v="38"/>
    <s v="Des Moines"/>
    <x v="5"/>
    <n v="49"/>
    <n v="73"/>
    <x v="2625"/>
    <n v="1895.8100000000002"/>
    <n v="0.53"/>
    <x v="2"/>
    <x v="8"/>
    <x v="1"/>
    <n v="49"/>
    <n v="25.970000000000002"/>
    <n v="23.029999999999998"/>
    <x v="1"/>
  </r>
  <r>
    <x v="3"/>
    <n v="1185732"/>
    <x v="443"/>
    <x v="3"/>
    <x v="38"/>
    <s v="Des Moines"/>
    <x v="0"/>
    <n v="41"/>
    <n v="112"/>
    <x v="2626"/>
    <n v="2020.48"/>
    <n v="0.44"/>
    <x v="2"/>
    <x v="9"/>
    <x v="1"/>
    <n v="41"/>
    <n v="18.04"/>
    <n v="22.96"/>
    <x v="1"/>
  </r>
  <r>
    <x v="3"/>
    <n v="1185732"/>
    <x v="443"/>
    <x v="3"/>
    <x v="38"/>
    <s v="Des Moines"/>
    <x v="1"/>
    <n v="32"/>
    <n v="72"/>
    <x v="2627"/>
    <n v="1128.96"/>
    <n v="0.49"/>
    <x v="2"/>
    <x v="9"/>
    <x v="1"/>
    <n v="32"/>
    <n v="15.68"/>
    <n v="16.32"/>
    <x v="1"/>
  </r>
  <r>
    <x v="3"/>
    <n v="1185732"/>
    <x v="443"/>
    <x v="3"/>
    <x v="38"/>
    <s v="Des Moines"/>
    <x v="2"/>
    <n v="32"/>
    <n v="57"/>
    <x v="2628"/>
    <n v="802.56000000000006"/>
    <n v="0.44"/>
    <x v="2"/>
    <x v="9"/>
    <x v="1"/>
    <n v="32"/>
    <n v="14.080000000000002"/>
    <n v="17.919999999999998"/>
    <x v="1"/>
  </r>
  <r>
    <x v="3"/>
    <n v="1185732"/>
    <x v="443"/>
    <x v="3"/>
    <x v="38"/>
    <s v="Des Moines"/>
    <x v="3"/>
    <n v="34"/>
    <n v="52"/>
    <x v="1459"/>
    <n v="724.88"/>
    <n v="0.41"/>
    <x v="2"/>
    <x v="9"/>
    <x v="1"/>
    <n v="34"/>
    <n v="13.94"/>
    <n v="20.059999999999999"/>
    <x v="1"/>
  </r>
  <r>
    <x v="3"/>
    <n v="1185732"/>
    <x v="443"/>
    <x v="3"/>
    <x v="38"/>
    <s v="Des Moines"/>
    <x v="4"/>
    <n v="55"/>
    <n v="49"/>
    <x v="2629"/>
    <n v="1617"/>
    <n v="0.6"/>
    <x v="2"/>
    <x v="9"/>
    <x v="1"/>
    <n v="55"/>
    <n v="33"/>
    <n v="22"/>
    <x v="1"/>
  </r>
  <r>
    <x v="3"/>
    <n v="1185732"/>
    <x v="443"/>
    <x v="3"/>
    <x v="38"/>
    <s v="Des Moines"/>
    <x v="5"/>
    <n v="59"/>
    <n v="72"/>
    <x v="2630"/>
    <n v="2208.96"/>
    <n v="0.52"/>
    <x v="2"/>
    <x v="9"/>
    <x v="1"/>
    <n v="59"/>
    <n v="30.68"/>
    <n v="28.32"/>
    <x v="1"/>
  </r>
  <r>
    <x v="3"/>
    <n v="1185732"/>
    <x v="472"/>
    <x v="3"/>
    <x v="38"/>
    <s v="Des Moines"/>
    <x v="0"/>
    <n v="54"/>
    <n v="147"/>
    <x v="1898"/>
    <n v="3333.96"/>
    <n v="0.42"/>
    <x v="2"/>
    <x v="10"/>
    <x v="1"/>
    <n v="54"/>
    <n v="22.68"/>
    <n v="31.32"/>
    <x v="1"/>
  </r>
  <r>
    <x v="3"/>
    <n v="1185732"/>
    <x v="472"/>
    <x v="3"/>
    <x v="38"/>
    <s v="Des Moines"/>
    <x v="1"/>
    <n v="47"/>
    <n v="91"/>
    <x v="2269"/>
    <n v="2010.1899999999998"/>
    <n v="0.47"/>
    <x v="2"/>
    <x v="10"/>
    <x v="1"/>
    <n v="47"/>
    <n v="22.09"/>
    <n v="24.910000000000004"/>
    <x v="1"/>
  </r>
  <r>
    <x v="3"/>
    <n v="1185732"/>
    <x v="472"/>
    <x v="3"/>
    <x v="38"/>
    <s v="Des Moines"/>
    <x v="2"/>
    <n v="47"/>
    <n v="83"/>
    <x v="2631"/>
    <n v="1638.4199999999998"/>
    <n v="0.42"/>
    <x v="2"/>
    <x v="10"/>
    <x v="1"/>
    <n v="47"/>
    <n v="19.739999999999998"/>
    <n v="27.259999999999998"/>
    <x v="1"/>
  </r>
  <r>
    <x v="3"/>
    <n v="1185732"/>
    <x v="472"/>
    <x v="3"/>
    <x v="38"/>
    <s v="Des Moines"/>
    <x v="3"/>
    <n v="49"/>
    <n v="61"/>
    <x v="2632"/>
    <n v="1285.27"/>
    <n v="0.43"/>
    <x v="2"/>
    <x v="10"/>
    <x v="1"/>
    <n v="49"/>
    <n v="21.07"/>
    <n v="27.93"/>
    <x v="1"/>
  </r>
  <r>
    <x v="3"/>
    <n v="1185732"/>
    <x v="472"/>
    <x v="3"/>
    <x v="38"/>
    <s v="Des Moines"/>
    <x v="4"/>
    <n v="59"/>
    <n v="59"/>
    <x v="2633"/>
    <n v="2123.41"/>
    <n v="0.61"/>
    <x v="2"/>
    <x v="10"/>
    <x v="1"/>
    <n v="59"/>
    <n v="35.989999999999995"/>
    <n v="23.01"/>
    <x v="1"/>
  </r>
  <r>
    <x v="3"/>
    <n v="1185732"/>
    <x v="472"/>
    <x v="3"/>
    <x v="38"/>
    <s v="Des Moines"/>
    <x v="5"/>
    <n v="59"/>
    <n v="88"/>
    <x v="1584"/>
    <n v="2855.6000000000004"/>
    <n v="0.55000000000000004"/>
    <x v="2"/>
    <x v="10"/>
    <x v="1"/>
    <n v="59"/>
    <n v="32.450000000000003"/>
    <n v="26.549999999999997"/>
    <x v="1"/>
  </r>
  <r>
    <x v="3"/>
    <n v="1185732"/>
    <x v="167"/>
    <x v="3"/>
    <x v="38"/>
    <s v="Des Moines"/>
    <x v="0"/>
    <n v="28"/>
    <n v="126"/>
    <x v="2634"/>
    <n v="1587.6"/>
    <n v="0.44999999999999996"/>
    <x v="2"/>
    <x v="0"/>
    <x v="1"/>
    <n v="28"/>
    <n v="12.6"/>
    <n v="15.4"/>
    <x v="1"/>
  </r>
  <r>
    <x v="3"/>
    <n v="1185732"/>
    <x v="167"/>
    <x v="3"/>
    <x v="38"/>
    <s v="Des Moines"/>
    <x v="1"/>
    <n v="29"/>
    <n v="70"/>
    <x v="2598"/>
    <n v="933.8"/>
    <n v="0.45999999999999996"/>
    <x v="2"/>
    <x v="0"/>
    <x v="1"/>
    <n v="29"/>
    <n v="13.34"/>
    <n v="15.66"/>
    <x v="1"/>
  </r>
  <r>
    <x v="3"/>
    <n v="1185732"/>
    <x v="167"/>
    <x v="3"/>
    <x v="38"/>
    <s v="Des Moines"/>
    <x v="2"/>
    <n v="18"/>
    <n v="65"/>
    <x v="2489"/>
    <n v="479.7"/>
    <n v="0.41"/>
    <x v="2"/>
    <x v="0"/>
    <x v="1"/>
    <n v="18"/>
    <n v="7.38"/>
    <n v="10.62"/>
    <x v="1"/>
  </r>
  <r>
    <x v="3"/>
    <n v="1185732"/>
    <x v="167"/>
    <x v="3"/>
    <x v="38"/>
    <s v="Des Moines"/>
    <x v="3"/>
    <n v="23"/>
    <n v="29"/>
    <x v="2635"/>
    <n v="300.14999999999998"/>
    <n v="0.44999999999999996"/>
    <x v="2"/>
    <x v="0"/>
    <x v="1"/>
    <n v="23"/>
    <n v="10.35"/>
    <n v="12.65"/>
    <x v="1"/>
  </r>
  <r>
    <x v="3"/>
    <n v="1185732"/>
    <x v="167"/>
    <x v="3"/>
    <x v="38"/>
    <s v="Des Moines"/>
    <x v="4"/>
    <n v="38"/>
    <n v="45"/>
    <x v="1458"/>
    <n v="1060.2"/>
    <n v="0.62"/>
    <x v="2"/>
    <x v="0"/>
    <x v="1"/>
    <n v="38"/>
    <n v="23.560000000000002"/>
    <n v="14.44"/>
    <x v="1"/>
  </r>
  <r>
    <x v="3"/>
    <n v="1185732"/>
    <x v="167"/>
    <x v="3"/>
    <x v="38"/>
    <s v="Des Moines"/>
    <x v="5"/>
    <n v="28"/>
    <n v="73"/>
    <x v="2636"/>
    <n v="1124.2"/>
    <n v="0.55000000000000004"/>
    <x v="2"/>
    <x v="0"/>
    <x v="1"/>
    <n v="28"/>
    <n v="15.4"/>
    <n v="12.6"/>
    <x v="1"/>
  </r>
  <r>
    <x v="3"/>
    <n v="1185732"/>
    <x v="198"/>
    <x v="3"/>
    <x v="38"/>
    <s v="Des Moines"/>
    <x v="0"/>
    <n v="29"/>
    <n v="140"/>
    <x v="1066"/>
    <n v="1664.6"/>
    <n v="0.41"/>
    <x v="2"/>
    <x v="1"/>
    <x v="1"/>
    <n v="29"/>
    <n v="11.889999999999999"/>
    <n v="17.11"/>
    <x v="1"/>
  </r>
  <r>
    <x v="3"/>
    <n v="1185732"/>
    <x v="198"/>
    <x v="3"/>
    <x v="38"/>
    <s v="Des Moines"/>
    <x v="1"/>
    <n v="29"/>
    <n v="39"/>
    <x v="1577"/>
    <n v="554.18999999999994"/>
    <n v="0.49"/>
    <x v="2"/>
    <x v="1"/>
    <x v="1"/>
    <n v="29"/>
    <n v="14.209999999999999"/>
    <n v="14.790000000000001"/>
    <x v="1"/>
  </r>
  <r>
    <x v="3"/>
    <n v="1185732"/>
    <x v="198"/>
    <x v="3"/>
    <x v="38"/>
    <s v="Des Moines"/>
    <x v="2"/>
    <n v="20"/>
    <n v="60"/>
    <x v="2637"/>
    <n v="516"/>
    <n v="0.43"/>
    <x v="2"/>
    <x v="1"/>
    <x v="1"/>
    <n v="20"/>
    <n v="8.6"/>
    <n v="11.4"/>
    <x v="1"/>
  </r>
  <r>
    <x v="3"/>
    <n v="1185732"/>
    <x v="198"/>
    <x v="3"/>
    <x v="39"/>
    <s v="Milwaukee"/>
    <x v="3"/>
    <n v="23"/>
    <n v="20"/>
    <x v="2638"/>
    <n v="197.79999999999998"/>
    <n v="0.43"/>
    <x v="2"/>
    <x v="1"/>
    <x v="1"/>
    <n v="23"/>
    <n v="9.8899999999999988"/>
    <n v="13.110000000000003"/>
    <x v="1"/>
  </r>
  <r>
    <x v="3"/>
    <n v="1185732"/>
    <x v="198"/>
    <x v="3"/>
    <x v="39"/>
    <s v="Milwaukee"/>
    <x v="4"/>
    <n v="38"/>
    <n v="38"/>
    <x v="1135"/>
    <n v="880.84"/>
    <n v="0.61"/>
    <x v="2"/>
    <x v="1"/>
    <x v="1"/>
    <n v="38"/>
    <n v="23.18"/>
    <n v="14.819999999999999"/>
    <x v="1"/>
  </r>
  <r>
    <x v="3"/>
    <n v="1185732"/>
    <x v="198"/>
    <x v="3"/>
    <x v="39"/>
    <s v="Milwaukee"/>
    <x v="5"/>
    <n v="14"/>
    <n v="65"/>
    <x v="2538"/>
    <n v="464.1"/>
    <n v="0.51"/>
    <x v="2"/>
    <x v="1"/>
    <x v="1"/>
    <n v="14"/>
    <n v="7.1400000000000006"/>
    <n v="6.8599999999999994"/>
    <x v="1"/>
  </r>
  <r>
    <x v="3"/>
    <n v="1185732"/>
    <x v="704"/>
    <x v="3"/>
    <x v="39"/>
    <s v="Milwaukee"/>
    <x v="0"/>
    <n v="19"/>
    <n v="141"/>
    <x v="2639"/>
    <n v="1098.3899999999999"/>
    <n v="0.41"/>
    <x v="2"/>
    <x v="2"/>
    <x v="1"/>
    <n v="19"/>
    <n v="7.7899999999999991"/>
    <n v="11.21"/>
    <x v="1"/>
  </r>
  <r>
    <x v="3"/>
    <n v="1185732"/>
    <x v="704"/>
    <x v="3"/>
    <x v="39"/>
    <s v="Milwaukee"/>
    <x v="1"/>
    <n v="19"/>
    <n v="44"/>
    <x v="2640"/>
    <n v="418"/>
    <n v="0.5"/>
    <x v="2"/>
    <x v="2"/>
    <x v="1"/>
    <n v="19"/>
    <n v="9.5"/>
    <n v="9.5"/>
    <x v="1"/>
  </r>
  <r>
    <x v="3"/>
    <n v="1185732"/>
    <x v="704"/>
    <x v="3"/>
    <x v="39"/>
    <s v="Milwaukee"/>
    <x v="2"/>
    <n v="9"/>
    <n v="59"/>
    <x v="2641"/>
    <n v="233.64000000000001"/>
    <n v="0.44"/>
    <x v="2"/>
    <x v="2"/>
    <x v="1"/>
    <n v="9"/>
    <n v="3.9600000000000004"/>
    <n v="5.04"/>
    <x v="1"/>
  </r>
  <r>
    <x v="3"/>
    <n v="1185732"/>
    <x v="704"/>
    <x v="3"/>
    <x v="39"/>
    <s v="Milwaukee"/>
    <x v="3"/>
    <n v="14"/>
    <n v="20"/>
    <x v="2642"/>
    <n v="114.8"/>
    <n v="0.41"/>
    <x v="2"/>
    <x v="2"/>
    <x v="1"/>
    <n v="14"/>
    <n v="5.74"/>
    <n v="8.26"/>
    <x v="1"/>
  </r>
  <r>
    <x v="3"/>
    <n v="1185732"/>
    <x v="704"/>
    <x v="3"/>
    <x v="39"/>
    <s v="Milwaukee"/>
    <x v="4"/>
    <n v="29"/>
    <n v="34"/>
    <x v="2643"/>
    <n v="601.46"/>
    <n v="0.61"/>
    <x v="2"/>
    <x v="2"/>
    <x v="1"/>
    <n v="29"/>
    <n v="17.690000000000001"/>
    <n v="11.309999999999999"/>
    <x v="1"/>
  </r>
  <r>
    <x v="3"/>
    <n v="1185732"/>
    <x v="704"/>
    <x v="3"/>
    <x v="39"/>
    <s v="Milwaukee"/>
    <x v="5"/>
    <n v="18"/>
    <n v="63"/>
    <x v="2644"/>
    <n v="612.36"/>
    <n v="0.54"/>
    <x v="2"/>
    <x v="2"/>
    <x v="1"/>
    <n v="18"/>
    <n v="9.7200000000000006"/>
    <n v="8.2799999999999994"/>
    <x v="1"/>
  </r>
  <r>
    <x v="3"/>
    <n v="1185732"/>
    <x v="721"/>
    <x v="3"/>
    <x v="39"/>
    <s v="Milwaukee"/>
    <x v="0"/>
    <n v="18"/>
    <n v="122"/>
    <x v="2623"/>
    <n v="900.3599999999999"/>
    <n v="0.41"/>
    <x v="2"/>
    <x v="3"/>
    <x v="1"/>
    <n v="18"/>
    <n v="7.379999999999999"/>
    <n v="10.620000000000001"/>
    <x v="1"/>
  </r>
  <r>
    <x v="3"/>
    <n v="1185732"/>
    <x v="721"/>
    <x v="3"/>
    <x v="39"/>
    <s v="Milwaukee"/>
    <x v="1"/>
    <n v="20"/>
    <n v="39"/>
    <x v="2645"/>
    <n v="358.79999999999995"/>
    <n v="0.45999999999999996"/>
    <x v="2"/>
    <x v="3"/>
    <x v="1"/>
    <n v="20"/>
    <n v="9.1999999999999993"/>
    <n v="10.8"/>
    <x v="1"/>
  </r>
  <r>
    <x v="3"/>
    <n v="1185732"/>
    <x v="721"/>
    <x v="3"/>
    <x v="39"/>
    <s v="Milwaukee"/>
    <x v="2"/>
    <n v="9"/>
    <n v="41"/>
    <x v="2646"/>
    <n v="158.66999999999999"/>
    <n v="0.43"/>
    <x v="2"/>
    <x v="3"/>
    <x v="1"/>
    <n v="9"/>
    <n v="3.8699999999999997"/>
    <n v="5.13"/>
    <x v="1"/>
  </r>
  <r>
    <x v="3"/>
    <n v="1185732"/>
    <x v="721"/>
    <x v="3"/>
    <x v="39"/>
    <s v="Milwaukee"/>
    <x v="3"/>
    <n v="15"/>
    <n v="22"/>
    <x v="2647"/>
    <n v="135.29999999999998"/>
    <n v="0.41"/>
    <x v="2"/>
    <x v="3"/>
    <x v="1"/>
    <n v="15"/>
    <n v="6.1499999999999995"/>
    <n v="8.8500000000000014"/>
    <x v="1"/>
  </r>
  <r>
    <x v="3"/>
    <n v="1185732"/>
    <x v="721"/>
    <x v="3"/>
    <x v="39"/>
    <s v="Milwaukee"/>
    <x v="4"/>
    <n v="55"/>
    <n v="26"/>
    <x v="2648"/>
    <n v="886.6"/>
    <n v="0.62"/>
    <x v="2"/>
    <x v="3"/>
    <x v="1"/>
    <n v="55"/>
    <n v="34.1"/>
    <n v="20.9"/>
    <x v="1"/>
  </r>
  <r>
    <x v="3"/>
    <n v="1185732"/>
    <x v="721"/>
    <x v="3"/>
    <x v="39"/>
    <s v="Milwaukee"/>
    <x v="5"/>
    <n v="49"/>
    <n v="61"/>
    <x v="2632"/>
    <n v="1643.95"/>
    <n v="0.55000000000000004"/>
    <x v="2"/>
    <x v="3"/>
    <x v="1"/>
    <n v="49"/>
    <n v="26.95"/>
    <n v="22.05"/>
    <x v="1"/>
  </r>
  <r>
    <x v="3"/>
    <n v="1185732"/>
    <x v="257"/>
    <x v="3"/>
    <x v="39"/>
    <s v="Milwaukee"/>
    <x v="0"/>
    <n v="58"/>
    <n v="134"/>
    <x v="819"/>
    <n v="3186.52"/>
    <n v="0.41"/>
    <x v="2"/>
    <x v="4"/>
    <x v="1"/>
    <n v="58"/>
    <n v="23.78"/>
    <n v="34.22"/>
    <x v="1"/>
  </r>
  <r>
    <x v="3"/>
    <n v="1185732"/>
    <x v="257"/>
    <x v="3"/>
    <x v="39"/>
    <s v="Milwaukee"/>
    <x v="1"/>
    <n v="39"/>
    <n v="50"/>
    <x v="1022"/>
    <n v="955.5"/>
    <n v="0.49"/>
    <x v="2"/>
    <x v="4"/>
    <x v="1"/>
    <n v="39"/>
    <n v="19.11"/>
    <n v="19.89"/>
    <x v="1"/>
  </r>
  <r>
    <x v="3"/>
    <n v="1185732"/>
    <x v="257"/>
    <x v="3"/>
    <x v="39"/>
    <s v="Milwaukee"/>
    <x v="2"/>
    <n v="33"/>
    <n v="49"/>
    <x v="2649"/>
    <n v="727.65"/>
    <n v="0.44999999999999996"/>
    <x v="2"/>
    <x v="4"/>
    <x v="1"/>
    <n v="33"/>
    <n v="14.85"/>
    <n v="18.150000000000002"/>
    <x v="1"/>
  </r>
  <r>
    <x v="3"/>
    <n v="1185732"/>
    <x v="257"/>
    <x v="3"/>
    <x v="39"/>
    <s v="Milwaukee"/>
    <x v="3"/>
    <n v="32"/>
    <n v="38"/>
    <x v="2650"/>
    <n v="535.04"/>
    <n v="0.44"/>
    <x v="2"/>
    <x v="4"/>
    <x v="1"/>
    <n v="32"/>
    <n v="14.079999999999998"/>
    <n v="17.920000000000002"/>
    <x v="1"/>
  </r>
  <r>
    <x v="3"/>
    <n v="1185732"/>
    <x v="257"/>
    <x v="3"/>
    <x v="39"/>
    <s v="Milwaukee"/>
    <x v="4"/>
    <n v="44"/>
    <n v="53"/>
    <x v="2651"/>
    <n v="1422.52"/>
    <n v="0.61"/>
    <x v="2"/>
    <x v="4"/>
    <x v="1"/>
    <n v="44"/>
    <n v="26.84"/>
    <n v="17.16"/>
    <x v="1"/>
  </r>
  <r>
    <x v="3"/>
    <n v="1185732"/>
    <x v="257"/>
    <x v="3"/>
    <x v="39"/>
    <s v="Milwaukee"/>
    <x v="5"/>
    <n v="47"/>
    <n v="90"/>
    <x v="2652"/>
    <n v="2157.3000000000002"/>
    <n v="0.51"/>
    <x v="2"/>
    <x v="4"/>
    <x v="1"/>
    <n v="47"/>
    <n v="23.970000000000002"/>
    <n v="23.029999999999998"/>
    <x v="1"/>
  </r>
  <r>
    <x v="3"/>
    <n v="1185732"/>
    <x v="287"/>
    <x v="3"/>
    <x v="39"/>
    <s v="Milwaukee"/>
    <x v="0"/>
    <n v="32"/>
    <n v="160"/>
    <x v="2653"/>
    <n v="2252.8000000000002"/>
    <n v="0.44"/>
    <x v="2"/>
    <x v="11"/>
    <x v="1"/>
    <n v="32"/>
    <n v="14.080000000000002"/>
    <n v="17.919999999999998"/>
    <x v="1"/>
  </r>
  <r>
    <x v="3"/>
    <n v="1185732"/>
    <x v="287"/>
    <x v="3"/>
    <x v="39"/>
    <s v="Milwaukee"/>
    <x v="1"/>
    <n v="27"/>
    <n v="90"/>
    <x v="1972"/>
    <n v="1190.7"/>
    <n v="0.49"/>
    <x v="2"/>
    <x v="11"/>
    <x v="1"/>
    <n v="27"/>
    <n v="13.23"/>
    <n v="13.77"/>
    <x v="1"/>
  </r>
  <r>
    <x v="3"/>
    <n v="1185732"/>
    <x v="287"/>
    <x v="3"/>
    <x v="39"/>
    <s v="Milwaukee"/>
    <x v="2"/>
    <n v="24"/>
    <n v="52"/>
    <x v="2654"/>
    <n v="549.12"/>
    <n v="0.44"/>
    <x v="2"/>
    <x v="11"/>
    <x v="1"/>
    <n v="24"/>
    <n v="10.56"/>
    <n v="13.44"/>
    <x v="1"/>
  </r>
  <r>
    <x v="3"/>
    <n v="1185732"/>
    <x v="287"/>
    <x v="3"/>
    <x v="39"/>
    <s v="Milwaukee"/>
    <x v="3"/>
    <n v="24"/>
    <n v="47"/>
    <x v="2655"/>
    <n v="462.47999999999996"/>
    <n v="0.41"/>
    <x v="2"/>
    <x v="11"/>
    <x v="1"/>
    <n v="24"/>
    <n v="9.84"/>
    <n v="14.16"/>
    <x v="1"/>
  </r>
  <r>
    <x v="3"/>
    <n v="1185732"/>
    <x v="287"/>
    <x v="3"/>
    <x v="39"/>
    <s v="Milwaukee"/>
    <x v="4"/>
    <n v="34"/>
    <n v="46"/>
    <x v="1125"/>
    <n v="938.4"/>
    <n v="0.6"/>
    <x v="2"/>
    <x v="11"/>
    <x v="1"/>
    <n v="34"/>
    <n v="20.399999999999999"/>
    <n v="13.6"/>
    <x v="1"/>
  </r>
  <r>
    <x v="3"/>
    <n v="1185732"/>
    <x v="287"/>
    <x v="3"/>
    <x v="39"/>
    <s v="Milwaukee"/>
    <x v="5"/>
    <n v="51"/>
    <n v="98"/>
    <x v="1123"/>
    <n v="2748.9"/>
    <n v="0.55000000000000004"/>
    <x v="2"/>
    <x v="11"/>
    <x v="1"/>
    <n v="51"/>
    <n v="28.05"/>
    <n v="22.95"/>
    <x v="1"/>
  </r>
  <r>
    <x v="3"/>
    <n v="1185732"/>
    <x v="316"/>
    <x v="3"/>
    <x v="39"/>
    <s v="Milwaukee"/>
    <x v="0"/>
    <n v="45"/>
    <n v="149"/>
    <x v="2656"/>
    <n v="2816.1"/>
    <n v="0.42"/>
    <x v="2"/>
    <x v="5"/>
    <x v="1"/>
    <n v="45"/>
    <n v="18.899999999999999"/>
    <n v="26.1"/>
    <x v="1"/>
  </r>
  <r>
    <x v="3"/>
    <n v="1185732"/>
    <x v="316"/>
    <x v="3"/>
    <x v="39"/>
    <s v="Milwaukee"/>
    <x v="1"/>
    <n v="42"/>
    <n v="87"/>
    <x v="2175"/>
    <n v="1790.46"/>
    <n v="0.49"/>
    <x v="2"/>
    <x v="5"/>
    <x v="1"/>
    <n v="42"/>
    <n v="20.580000000000002"/>
    <n v="21.419999999999998"/>
    <x v="1"/>
  </r>
  <r>
    <x v="3"/>
    <n v="1185732"/>
    <x v="316"/>
    <x v="3"/>
    <x v="39"/>
    <s v="Milwaukee"/>
    <x v="2"/>
    <n v="38"/>
    <n v="61"/>
    <x v="2657"/>
    <n v="996.74"/>
    <n v="0.43"/>
    <x v="2"/>
    <x v="5"/>
    <x v="1"/>
    <n v="38"/>
    <n v="16.34"/>
    <n v="21.66"/>
    <x v="1"/>
  </r>
  <r>
    <x v="3"/>
    <n v="1185732"/>
    <x v="316"/>
    <x v="3"/>
    <x v="39"/>
    <s v="Milwaukee"/>
    <x v="3"/>
    <n v="38"/>
    <n v="51"/>
    <x v="1440"/>
    <n v="813.95999999999992"/>
    <n v="0.42"/>
    <x v="2"/>
    <x v="5"/>
    <x v="1"/>
    <n v="38"/>
    <n v="15.959999999999999"/>
    <n v="22.04"/>
    <x v="1"/>
  </r>
  <r>
    <x v="3"/>
    <n v="1185732"/>
    <x v="316"/>
    <x v="3"/>
    <x v="39"/>
    <s v="Milwaukee"/>
    <x v="4"/>
    <n v="48"/>
    <n v="50"/>
    <x v="2436"/>
    <n v="1488"/>
    <n v="0.62"/>
    <x v="2"/>
    <x v="5"/>
    <x v="1"/>
    <n v="48"/>
    <n v="29.76"/>
    <n v="18.239999999999998"/>
    <x v="1"/>
  </r>
  <r>
    <x v="3"/>
    <n v="1185732"/>
    <x v="316"/>
    <x v="3"/>
    <x v="39"/>
    <s v="Milwaukee"/>
    <x v="5"/>
    <n v="52"/>
    <n v="94"/>
    <x v="2658"/>
    <n v="2639.52"/>
    <n v="0.54"/>
    <x v="2"/>
    <x v="5"/>
    <x v="1"/>
    <n v="52"/>
    <n v="28.08"/>
    <n v="23.92"/>
    <x v="1"/>
  </r>
  <r>
    <x v="3"/>
    <n v="1185732"/>
    <x v="348"/>
    <x v="3"/>
    <x v="39"/>
    <s v="Milwaukee"/>
    <x v="0"/>
    <n v="46"/>
    <n v="158"/>
    <x v="2659"/>
    <n v="3052.56"/>
    <n v="0.42"/>
    <x v="2"/>
    <x v="6"/>
    <x v="1"/>
    <n v="46"/>
    <n v="19.32"/>
    <n v="26.680000000000003"/>
    <x v="1"/>
  </r>
  <r>
    <x v="3"/>
    <n v="1185732"/>
    <x v="348"/>
    <x v="3"/>
    <x v="39"/>
    <s v="Milwaukee"/>
    <x v="1"/>
    <n v="43"/>
    <n v="84"/>
    <x v="2660"/>
    <n v="1697.6399999999999"/>
    <n v="0.47"/>
    <x v="2"/>
    <x v="6"/>
    <x v="1"/>
    <n v="43"/>
    <n v="20.209999999999997"/>
    <n v="22.790000000000003"/>
    <x v="1"/>
  </r>
  <r>
    <x v="3"/>
    <n v="1185732"/>
    <x v="348"/>
    <x v="3"/>
    <x v="39"/>
    <s v="Milwaukee"/>
    <x v="2"/>
    <n v="39"/>
    <n v="56"/>
    <x v="1140"/>
    <n v="873.6"/>
    <n v="0.4"/>
    <x v="2"/>
    <x v="6"/>
    <x v="1"/>
    <n v="39"/>
    <n v="15.6"/>
    <n v="23.400000000000002"/>
    <x v="1"/>
  </r>
  <r>
    <x v="3"/>
    <n v="1185732"/>
    <x v="348"/>
    <x v="3"/>
    <x v="39"/>
    <s v="Milwaukee"/>
    <x v="3"/>
    <n v="39"/>
    <n v="50"/>
    <x v="1022"/>
    <n v="877.49999999999989"/>
    <n v="0.44999999999999996"/>
    <x v="2"/>
    <x v="6"/>
    <x v="1"/>
    <n v="39"/>
    <n v="17.549999999999997"/>
    <n v="21.45"/>
    <x v="1"/>
  </r>
  <r>
    <x v="3"/>
    <n v="1185732"/>
    <x v="348"/>
    <x v="3"/>
    <x v="39"/>
    <s v="Milwaukee"/>
    <x v="4"/>
    <n v="48"/>
    <n v="46"/>
    <x v="2554"/>
    <n v="1435.2"/>
    <n v="0.65"/>
    <x v="2"/>
    <x v="6"/>
    <x v="1"/>
    <n v="48"/>
    <n v="31.2"/>
    <n v="16.8"/>
    <x v="1"/>
  </r>
  <r>
    <x v="3"/>
    <n v="1185732"/>
    <x v="348"/>
    <x v="3"/>
    <x v="39"/>
    <s v="Milwaukee"/>
    <x v="5"/>
    <n v="52"/>
    <n v="102"/>
    <x v="1721"/>
    <n v="2705.04"/>
    <n v="0.51"/>
    <x v="2"/>
    <x v="6"/>
    <x v="1"/>
    <n v="52"/>
    <n v="26.52"/>
    <n v="25.48"/>
    <x v="1"/>
  </r>
  <r>
    <x v="3"/>
    <n v="1185732"/>
    <x v="380"/>
    <x v="3"/>
    <x v="39"/>
    <s v="Milwaukee"/>
    <x v="0"/>
    <n v="33"/>
    <n v="143"/>
    <x v="1770"/>
    <n v="1934.79"/>
    <n v="0.41"/>
    <x v="2"/>
    <x v="7"/>
    <x v="1"/>
    <n v="33"/>
    <n v="13.53"/>
    <n v="19.47"/>
    <x v="1"/>
  </r>
  <r>
    <x v="3"/>
    <n v="1185732"/>
    <x v="380"/>
    <x v="3"/>
    <x v="39"/>
    <s v="Milwaukee"/>
    <x v="1"/>
    <n v="29"/>
    <n v="65"/>
    <x v="2031"/>
    <n v="848.24999999999989"/>
    <n v="0.44999999999999996"/>
    <x v="2"/>
    <x v="7"/>
    <x v="1"/>
    <n v="29"/>
    <n v="13.049999999999999"/>
    <n v="15.95"/>
    <x v="1"/>
  </r>
  <r>
    <x v="3"/>
    <n v="1185732"/>
    <x v="380"/>
    <x v="3"/>
    <x v="39"/>
    <s v="Milwaukee"/>
    <x v="2"/>
    <n v="24"/>
    <n v="44"/>
    <x v="2612"/>
    <n v="475.19999999999993"/>
    <n v="0.44999999999999996"/>
    <x v="2"/>
    <x v="7"/>
    <x v="1"/>
    <n v="24"/>
    <n v="10.799999999999999"/>
    <n v="13.200000000000001"/>
    <x v="1"/>
  </r>
  <r>
    <x v="3"/>
    <n v="1185732"/>
    <x v="380"/>
    <x v="3"/>
    <x v="39"/>
    <s v="Milwaukee"/>
    <x v="3"/>
    <n v="23"/>
    <n v="34"/>
    <x v="2661"/>
    <n v="351.9"/>
    <n v="0.44999999999999996"/>
    <x v="2"/>
    <x v="7"/>
    <x v="1"/>
    <n v="23"/>
    <n v="10.35"/>
    <n v="12.65"/>
    <x v="1"/>
  </r>
  <r>
    <x v="3"/>
    <n v="1185732"/>
    <x v="380"/>
    <x v="3"/>
    <x v="39"/>
    <s v="Milwaukee"/>
    <x v="4"/>
    <n v="33"/>
    <n v="33"/>
    <x v="2662"/>
    <n v="707.85"/>
    <n v="0.65"/>
    <x v="2"/>
    <x v="7"/>
    <x v="1"/>
    <n v="33"/>
    <n v="21.45"/>
    <n v="11.549999999999999"/>
    <x v="1"/>
  </r>
  <r>
    <x v="3"/>
    <n v="1185732"/>
    <x v="380"/>
    <x v="3"/>
    <x v="39"/>
    <s v="Milwaukee"/>
    <x v="5"/>
    <n v="38"/>
    <n v="52"/>
    <x v="1456"/>
    <n v="988"/>
    <n v="0.5"/>
    <x v="2"/>
    <x v="7"/>
    <x v="1"/>
    <n v="38"/>
    <n v="19"/>
    <n v="19"/>
    <x v="1"/>
  </r>
  <r>
    <x v="3"/>
    <n v="1185732"/>
    <x v="409"/>
    <x v="3"/>
    <x v="39"/>
    <s v="Milwaukee"/>
    <x v="0"/>
    <n v="43"/>
    <n v="113"/>
    <x v="1445"/>
    <n v="2040.78"/>
    <n v="0.42"/>
    <x v="2"/>
    <x v="8"/>
    <x v="1"/>
    <n v="43"/>
    <n v="18.059999999999999"/>
    <n v="24.94"/>
    <x v="1"/>
  </r>
  <r>
    <x v="3"/>
    <n v="1185732"/>
    <x v="409"/>
    <x v="3"/>
    <x v="39"/>
    <s v="Milwaukee"/>
    <x v="1"/>
    <n v="33"/>
    <n v="68"/>
    <x v="1152"/>
    <n v="1077.1199999999999"/>
    <n v="0.48"/>
    <x v="2"/>
    <x v="8"/>
    <x v="1"/>
    <n v="33"/>
    <n v="15.839999999999998"/>
    <n v="17.16"/>
    <x v="1"/>
  </r>
  <r>
    <x v="3"/>
    <n v="1185732"/>
    <x v="409"/>
    <x v="3"/>
    <x v="39"/>
    <s v="Milwaukee"/>
    <x v="2"/>
    <n v="34"/>
    <n v="33"/>
    <x v="2609"/>
    <n v="482.46"/>
    <n v="0.43"/>
    <x v="2"/>
    <x v="8"/>
    <x v="1"/>
    <n v="34"/>
    <n v="14.62"/>
    <n v="19.38"/>
    <x v="1"/>
  </r>
  <r>
    <x v="3"/>
    <n v="1185732"/>
    <x v="409"/>
    <x v="3"/>
    <x v="39"/>
    <s v="Milwaukee"/>
    <x v="3"/>
    <n v="32"/>
    <n v="33"/>
    <x v="2612"/>
    <n v="432.96"/>
    <n v="0.41"/>
    <x v="2"/>
    <x v="8"/>
    <x v="1"/>
    <n v="32"/>
    <n v="13.12"/>
    <n v="18.88"/>
    <x v="1"/>
  </r>
  <r>
    <x v="3"/>
    <n v="1185732"/>
    <x v="409"/>
    <x v="3"/>
    <x v="39"/>
    <s v="Milwaukee"/>
    <x v="4"/>
    <n v="44"/>
    <n v="33"/>
    <x v="2663"/>
    <n v="914.76"/>
    <n v="0.63"/>
    <x v="2"/>
    <x v="8"/>
    <x v="1"/>
    <n v="44"/>
    <n v="27.72"/>
    <n v="16.28"/>
    <x v="1"/>
  </r>
  <r>
    <x v="3"/>
    <n v="1185732"/>
    <x v="409"/>
    <x v="3"/>
    <x v="39"/>
    <s v="Milwaukee"/>
    <x v="5"/>
    <n v="46"/>
    <n v="65"/>
    <x v="1044"/>
    <n v="1524.9"/>
    <n v="0.51"/>
    <x v="2"/>
    <x v="8"/>
    <x v="1"/>
    <n v="46"/>
    <n v="23.46"/>
    <n v="22.54"/>
    <x v="1"/>
  </r>
  <r>
    <x v="3"/>
    <n v="1185732"/>
    <x v="440"/>
    <x v="3"/>
    <x v="39"/>
    <s v="Milwaukee"/>
    <x v="0"/>
    <n v="41"/>
    <n v="104"/>
    <x v="2230"/>
    <n v="1833.52"/>
    <n v="0.43"/>
    <x v="2"/>
    <x v="9"/>
    <x v="1"/>
    <n v="41"/>
    <n v="17.63"/>
    <n v="23.37"/>
    <x v="1"/>
  </r>
  <r>
    <x v="3"/>
    <n v="1185732"/>
    <x v="440"/>
    <x v="3"/>
    <x v="39"/>
    <s v="Milwaukee"/>
    <x v="1"/>
    <n v="32"/>
    <n v="78"/>
    <x v="2664"/>
    <n v="1173.1199999999999"/>
    <n v="0.47"/>
    <x v="2"/>
    <x v="9"/>
    <x v="1"/>
    <n v="32"/>
    <n v="15.04"/>
    <n v="16.96"/>
    <x v="1"/>
  </r>
  <r>
    <x v="3"/>
    <n v="1185732"/>
    <x v="440"/>
    <x v="3"/>
    <x v="39"/>
    <s v="Milwaukee"/>
    <x v="2"/>
    <n v="33"/>
    <n v="69"/>
    <x v="2665"/>
    <n v="956.33999999999992"/>
    <n v="0.42"/>
    <x v="2"/>
    <x v="9"/>
    <x v="1"/>
    <n v="33"/>
    <n v="13.86"/>
    <n v="19.14"/>
    <x v="1"/>
  </r>
  <r>
    <x v="3"/>
    <n v="1185732"/>
    <x v="440"/>
    <x v="3"/>
    <x v="39"/>
    <s v="Milwaukee"/>
    <x v="3"/>
    <n v="33"/>
    <n v="65"/>
    <x v="1410"/>
    <n v="965.24999999999989"/>
    <n v="0.44999999999999996"/>
    <x v="2"/>
    <x v="9"/>
    <x v="1"/>
    <n v="33"/>
    <n v="14.849999999999998"/>
    <n v="18.149999999999999"/>
    <x v="1"/>
  </r>
  <r>
    <x v="3"/>
    <n v="1185732"/>
    <x v="440"/>
    <x v="3"/>
    <x v="39"/>
    <s v="Milwaukee"/>
    <x v="4"/>
    <n v="58"/>
    <n v="56"/>
    <x v="1973"/>
    <n v="2013.76"/>
    <n v="0.62"/>
    <x v="2"/>
    <x v="9"/>
    <x v="1"/>
    <n v="58"/>
    <n v="35.96"/>
    <n v="22.04"/>
    <x v="1"/>
  </r>
  <r>
    <x v="3"/>
    <n v="1185732"/>
    <x v="440"/>
    <x v="3"/>
    <x v="39"/>
    <s v="Milwaukee"/>
    <x v="5"/>
    <n v="61"/>
    <n v="75"/>
    <x v="2666"/>
    <n v="2333.25"/>
    <n v="0.51"/>
    <x v="2"/>
    <x v="9"/>
    <x v="1"/>
    <n v="61"/>
    <n v="31.11"/>
    <n v="29.89"/>
    <x v="1"/>
  </r>
  <r>
    <x v="3"/>
    <n v="1185732"/>
    <x v="469"/>
    <x v="3"/>
    <x v="39"/>
    <s v="Milwaukee"/>
    <x v="0"/>
    <n v="58"/>
    <n v="138"/>
    <x v="2667"/>
    <n v="3281.64"/>
    <n v="0.41"/>
    <x v="2"/>
    <x v="10"/>
    <x v="1"/>
    <n v="58"/>
    <n v="23.779999999999998"/>
    <n v="34.220000000000006"/>
    <x v="1"/>
  </r>
  <r>
    <x v="3"/>
    <n v="1185732"/>
    <x v="469"/>
    <x v="3"/>
    <x v="39"/>
    <s v="Milwaukee"/>
    <x v="1"/>
    <n v="49"/>
    <n v="102"/>
    <x v="1123"/>
    <n v="2349.06"/>
    <n v="0.47"/>
    <x v="2"/>
    <x v="10"/>
    <x v="1"/>
    <n v="49"/>
    <n v="23.03"/>
    <n v="25.97"/>
    <x v="1"/>
  </r>
  <r>
    <x v="3"/>
    <n v="1185732"/>
    <x v="469"/>
    <x v="3"/>
    <x v="39"/>
    <s v="Milwaukee"/>
    <x v="2"/>
    <n v="45"/>
    <n v="87"/>
    <x v="2668"/>
    <n v="1722.6"/>
    <n v="0.44"/>
    <x v="2"/>
    <x v="10"/>
    <x v="1"/>
    <n v="45"/>
    <n v="19.8"/>
    <n v="25.2"/>
    <x v="1"/>
  </r>
  <r>
    <x v="3"/>
    <n v="1185732"/>
    <x v="469"/>
    <x v="3"/>
    <x v="39"/>
    <s v="Milwaukee"/>
    <x v="3"/>
    <n v="48"/>
    <n v="73"/>
    <x v="1781"/>
    <n v="1576.8"/>
    <n v="0.44999999999999996"/>
    <x v="2"/>
    <x v="10"/>
    <x v="1"/>
    <n v="48"/>
    <n v="21.599999999999998"/>
    <n v="26.400000000000002"/>
    <x v="1"/>
  </r>
  <r>
    <x v="3"/>
    <n v="1185732"/>
    <x v="469"/>
    <x v="3"/>
    <x v="39"/>
    <s v="Milwaukee"/>
    <x v="4"/>
    <n v="57"/>
    <n v="73"/>
    <x v="2669"/>
    <n v="2496.6"/>
    <n v="0.6"/>
    <x v="2"/>
    <x v="10"/>
    <x v="1"/>
    <n v="57"/>
    <n v="34.199999999999996"/>
    <n v="22.8"/>
    <x v="1"/>
  </r>
  <r>
    <x v="3"/>
    <n v="1185732"/>
    <x v="469"/>
    <x v="3"/>
    <x v="39"/>
    <s v="Milwaukee"/>
    <x v="5"/>
    <n v="59"/>
    <n v="88"/>
    <x v="1584"/>
    <n v="2699.84"/>
    <n v="0.52"/>
    <x v="2"/>
    <x v="10"/>
    <x v="1"/>
    <n v="59"/>
    <n v="30.680000000000003"/>
    <n v="28.319999999999997"/>
    <x v="1"/>
  </r>
  <r>
    <x v="3"/>
    <n v="1185732"/>
    <x v="174"/>
    <x v="3"/>
    <x v="39"/>
    <s v="Milwaukee"/>
    <x v="0"/>
    <n v="32"/>
    <n v="140"/>
    <x v="1063"/>
    <n v="2329.6"/>
    <n v="0.52"/>
    <x v="2"/>
    <x v="0"/>
    <x v="1"/>
    <n v="32"/>
    <n v="16.64"/>
    <n v="15.360000000000001"/>
    <x v="1"/>
  </r>
  <r>
    <x v="3"/>
    <n v="1185732"/>
    <x v="174"/>
    <x v="3"/>
    <x v="39"/>
    <s v="Milwaukee"/>
    <x v="1"/>
    <n v="32"/>
    <n v="78"/>
    <x v="2664"/>
    <n v="1272.96"/>
    <n v="0.51"/>
    <x v="2"/>
    <x v="0"/>
    <x v="1"/>
    <n v="32"/>
    <n v="16.32"/>
    <n v="15.68"/>
    <x v="1"/>
  </r>
  <r>
    <x v="3"/>
    <n v="1185732"/>
    <x v="174"/>
    <x v="3"/>
    <x v="39"/>
    <s v="Milwaukee"/>
    <x v="2"/>
    <n v="24"/>
    <n v="87"/>
    <x v="2670"/>
    <n v="939.59999999999991"/>
    <n v="0.44999999999999996"/>
    <x v="2"/>
    <x v="0"/>
    <x v="1"/>
    <n v="24"/>
    <n v="10.799999999999999"/>
    <n v="13.200000000000001"/>
    <x v="1"/>
  </r>
  <r>
    <x v="3"/>
    <n v="1185732"/>
    <x v="174"/>
    <x v="3"/>
    <x v="39"/>
    <s v="Milwaukee"/>
    <x v="3"/>
    <n v="28"/>
    <n v="44"/>
    <x v="2476"/>
    <n v="591.36"/>
    <n v="0.48"/>
    <x v="2"/>
    <x v="0"/>
    <x v="1"/>
    <n v="28"/>
    <n v="13.44"/>
    <n v="14.56"/>
    <x v="1"/>
  </r>
  <r>
    <x v="3"/>
    <n v="1185732"/>
    <x v="174"/>
    <x v="3"/>
    <x v="39"/>
    <s v="Milwaukee"/>
    <x v="4"/>
    <n v="41"/>
    <n v="58"/>
    <x v="2671"/>
    <n v="1046.32"/>
    <n v="0.44"/>
    <x v="2"/>
    <x v="0"/>
    <x v="1"/>
    <n v="41"/>
    <n v="18.04"/>
    <n v="22.96"/>
    <x v="1"/>
  </r>
  <r>
    <x v="3"/>
    <n v="1185732"/>
    <x v="174"/>
    <x v="3"/>
    <x v="39"/>
    <s v="Milwaukee"/>
    <x v="5"/>
    <n v="32"/>
    <n v="84"/>
    <x v="1174"/>
    <n v="1344"/>
    <n v="0.5"/>
    <x v="2"/>
    <x v="0"/>
    <x v="1"/>
    <n v="32"/>
    <n v="16"/>
    <n v="16"/>
    <x v="1"/>
  </r>
  <r>
    <x v="3"/>
    <n v="1185732"/>
    <x v="205"/>
    <x v="3"/>
    <x v="39"/>
    <s v="Milwaukee"/>
    <x v="0"/>
    <n v="34"/>
    <n v="160"/>
    <x v="1311"/>
    <n v="2992.0000000000005"/>
    <n v="0.55000000000000004"/>
    <x v="2"/>
    <x v="1"/>
    <x v="1"/>
    <n v="34"/>
    <n v="18.700000000000003"/>
    <n v="15.299999999999997"/>
    <x v="1"/>
  </r>
  <r>
    <x v="3"/>
    <n v="1185732"/>
    <x v="205"/>
    <x v="3"/>
    <x v="39"/>
    <s v="Milwaukee"/>
    <x v="1"/>
    <n v="34"/>
    <n v="52"/>
    <x v="1459"/>
    <n v="901.68000000000006"/>
    <n v="0.51"/>
    <x v="2"/>
    <x v="1"/>
    <x v="1"/>
    <n v="34"/>
    <n v="17.34"/>
    <n v="16.66"/>
    <x v="1"/>
  </r>
  <r>
    <x v="3"/>
    <n v="1185732"/>
    <x v="205"/>
    <x v="3"/>
    <x v="39"/>
    <s v="Milwaukee"/>
    <x v="2"/>
    <n v="24"/>
    <n v="73"/>
    <x v="2672"/>
    <n v="876"/>
    <n v="0.5"/>
    <x v="2"/>
    <x v="1"/>
    <x v="1"/>
    <n v="24"/>
    <n v="12"/>
    <n v="12"/>
    <x v="1"/>
  </r>
  <r>
    <x v="3"/>
    <n v="1185732"/>
    <x v="205"/>
    <x v="3"/>
    <x v="40"/>
    <s v="Indianapolis"/>
    <x v="3"/>
    <n v="29"/>
    <n v="36"/>
    <x v="2673"/>
    <n v="490.67999999999995"/>
    <n v="0.47"/>
    <x v="2"/>
    <x v="1"/>
    <x v="1"/>
    <n v="29"/>
    <n v="13.629999999999999"/>
    <n v="15.370000000000001"/>
    <x v="1"/>
  </r>
  <r>
    <x v="3"/>
    <n v="1185732"/>
    <x v="205"/>
    <x v="3"/>
    <x v="40"/>
    <s v="Indianapolis"/>
    <x v="4"/>
    <n v="41"/>
    <n v="58"/>
    <x v="2671"/>
    <n v="1046.32"/>
    <n v="0.44"/>
    <x v="2"/>
    <x v="1"/>
    <x v="1"/>
    <n v="41"/>
    <n v="18.04"/>
    <n v="22.96"/>
    <x v="1"/>
  </r>
  <r>
    <x v="3"/>
    <n v="1185732"/>
    <x v="205"/>
    <x v="3"/>
    <x v="40"/>
    <s v="Indianapolis"/>
    <x v="5"/>
    <n v="19"/>
    <n v="75"/>
    <x v="2441"/>
    <n v="726.75"/>
    <n v="0.51"/>
    <x v="2"/>
    <x v="1"/>
    <x v="1"/>
    <n v="19"/>
    <n v="9.69"/>
    <n v="9.31"/>
    <x v="1"/>
  </r>
  <r>
    <x v="3"/>
    <n v="1185732"/>
    <x v="214"/>
    <x v="3"/>
    <x v="40"/>
    <s v="Indianapolis"/>
    <x v="0"/>
    <n v="23"/>
    <n v="151"/>
    <x v="2674"/>
    <n v="1771.23"/>
    <n v="0.51"/>
    <x v="2"/>
    <x v="2"/>
    <x v="1"/>
    <n v="23"/>
    <n v="11.73"/>
    <n v="11.27"/>
    <x v="1"/>
  </r>
  <r>
    <x v="3"/>
    <n v="1185732"/>
    <x v="214"/>
    <x v="3"/>
    <x v="40"/>
    <s v="Indianapolis"/>
    <x v="1"/>
    <n v="23"/>
    <n v="61"/>
    <x v="2675"/>
    <n v="771.65000000000009"/>
    <n v="0.55000000000000004"/>
    <x v="2"/>
    <x v="2"/>
    <x v="1"/>
    <n v="23"/>
    <n v="12.650000000000002"/>
    <n v="10.349999999999998"/>
    <x v="1"/>
  </r>
  <r>
    <x v="3"/>
    <n v="1185732"/>
    <x v="214"/>
    <x v="3"/>
    <x v="40"/>
    <s v="Indianapolis"/>
    <x v="2"/>
    <n v="14"/>
    <n v="72"/>
    <x v="2543"/>
    <n v="504"/>
    <n v="0.5"/>
    <x v="2"/>
    <x v="2"/>
    <x v="1"/>
    <n v="14"/>
    <n v="7"/>
    <n v="7"/>
    <x v="1"/>
  </r>
  <r>
    <x v="3"/>
    <n v="1185732"/>
    <x v="214"/>
    <x v="3"/>
    <x v="40"/>
    <s v="Indianapolis"/>
    <x v="3"/>
    <n v="19"/>
    <n v="31"/>
    <x v="2676"/>
    <n v="265.04999999999995"/>
    <n v="0.44999999999999996"/>
    <x v="2"/>
    <x v="2"/>
    <x v="1"/>
    <n v="19"/>
    <n v="8.5499999999999989"/>
    <n v="10.450000000000001"/>
    <x v="1"/>
  </r>
  <r>
    <x v="3"/>
    <n v="1185732"/>
    <x v="214"/>
    <x v="3"/>
    <x v="40"/>
    <s v="Indianapolis"/>
    <x v="4"/>
    <n v="32"/>
    <n v="44"/>
    <x v="2677"/>
    <n v="605.43999999999994"/>
    <n v="0.43"/>
    <x v="2"/>
    <x v="2"/>
    <x v="1"/>
    <n v="32"/>
    <n v="13.759999999999998"/>
    <n v="18.240000000000002"/>
    <x v="1"/>
  </r>
  <r>
    <x v="3"/>
    <n v="1185732"/>
    <x v="214"/>
    <x v="3"/>
    <x v="40"/>
    <s v="Indianapolis"/>
    <x v="5"/>
    <n v="24"/>
    <n v="74"/>
    <x v="2678"/>
    <n v="923.52"/>
    <n v="0.52"/>
    <x v="2"/>
    <x v="2"/>
    <x v="1"/>
    <n v="24"/>
    <n v="12.48"/>
    <n v="11.52"/>
    <x v="1"/>
  </r>
  <r>
    <x v="3"/>
    <n v="1185732"/>
    <x v="233"/>
    <x v="3"/>
    <x v="40"/>
    <s v="Indianapolis"/>
    <x v="0"/>
    <n v="23"/>
    <n v="125"/>
    <x v="2679"/>
    <n v="1581.2500000000002"/>
    <n v="0.55000000000000004"/>
    <x v="2"/>
    <x v="3"/>
    <x v="1"/>
    <n v="23"/>
    <n v="12.650000000000002"/>
    <n v="10.349999999999998"/>
    <x v="1"/>
  </r>
  <r>
    <x v="3"/>
    <n v="1185732"/>
    <x v="233"/>
    <x v="3"/>
    <x v="40"/>
    <s v="Indianapolis"/>
    <x v="1"/>
    <n v="23"/>
    <n v="54"/>
    <x v="1589"/>
    <n v="645.84"/>
    <n v="0.52"/>
    <x v="2"/>
    <x v="3"/>
    <x v="1"/>
    <n v="23"/>
    <n v="11.96"/>
    <n v="11.04"/>
    <x v="1"/>
  </r>
  <r>
    <x v="3"/>
    <n v="1185732"/>
    <x v="233"/>
    <x v="3"/>
    <x v="40"/>
    <s v="Indianapolis"/>
    <x v="2"/>
    <n v="14"/>
    <n v="52"/>
    <x v="2680"/>
    <n v="364"/>
    <n v="0.5"/>
    <x v="2"/>
    <x v="3"/>
    <x v="1"/>
    <n v="14"/>
    <n v="7"/>
    <n v="7"/>
    <x v="1"/>
  </r>
  <r>
    <x v="3"/>
    <n v="1185732"/>
    <x v="233"/>
    <x v="3"/>
    <x v="40"/>
    <s v="Indianapolis"/>
    <x v="3"/>
    <n v="19"/>
    <n v="36"/>
    <x v="2681"/>
    <n v="328.32"/>
    <n v="0.48"/>
    <x v="2"/>
    <x v="3"/>
    <x v="1"/>
    <n v="19"/>
    <n v="9.1199999999999992"/>
    <n v="9.8800000000000008"/>
    <x v="1"/>
  </r>
  <r>
    <x v="3"/>
    <n v="1185732"/>
    <x v="233"/>
    <x v="3"/>
    <x v="40"/>
    <s v="Indianapolis"/>
    <x v="4"/>
    <n v="61"/>
    <n v="45"/>
    <x v="2682"/>
    <n v="1207.8"/>
    <n v="0.44"/>
    <x v="2"/>
    <x v="3"/>
    <x v="1"/>
    <n v="61"/>
    <n v="26.84"/>
    <n v="34.160000000000004"/>
    <x v="1"/>
  </r>
  <r>
    <x v="3"/>
    <n v="1185732"/>
    <x v="233"/>
    <x v="3"/>
    <x v="40"/>
    <s v="Indianapolis"/>
    <x v="5"/>
    <n v="47"/>
    <n v="72"/>
    <x v="1604"/>
    <n v="1861.2"/>
    <n v="0.55000000000000004"/>
    <x v="2"/>
    <x v="3"/>
    <x v="1"/>
    <n v="47"/>
    <n v="25.85"/>
    <n v="21.15"/>
    <x v="1"/>
  </r>
  <r>
    <x v="3"/>
    <n v="1185732"/>
    <x v="264"/>
    <x v="3"/>
    <x v="40"/>
    <s v="Indianapolis"/>
    <x v="0"/>
    <n v="54"/>
    <n v="164"/>
    <x v="2683"/>
    <n v="4428"/>
    <n v="0.5"/>
    <x v="2"/>
    <x v="4"/>
    <x v="1"/>
    <n v="54"/>
    <n v="27"/>
    <n v="27"/>
    <x v="1"/>
  </r>
  <r>
    <x v="3"/>
    <n v="1185732"/>
    <x v="264"/>
    <x v="3"/>
    <x v="40"/>
    <s v="Indianapolis"/>
    <x v="1"/>
    <n v="37"/>
    <n v="73"/>
    <x v="1446"/>
    <n v="1485.5500000000002"/>
    <n v="0.55000000000000004"/>
    <x v="2"/>
    <x v="4"/>
    <x v="1"/>
    <n v="37"/>
    <n v="20.350000000000001"/>
    <n v="16.649999999999999"/>
    <x v="1"/>
  </r>
  <r>
    <x v="3"/>
    <n v="1185732"/>
    <x v="264"/>
    <x v="3"/>
    <x v="40"/>
    <s v="Indianapolis"/>
    <x v="2"/>
    <n v="34"/>
    <n v="56"/>
    <x v="2684"/>
    <n v="894.88"/>
    <n v="0.47"/>
    <x v="2"/>
    <x v="4"/>
    <x v="1"/>
    <n v="34"/>
    <n v="15.98"/>
    <n v="18.02"/>
    <x v="1"/>
  </r>
  <r>
    <x v="3"/>
    <n v="1185732"/>
    <x v="264"/>
    <x v="3"/>
    <x v="40"/>
    <s v="Indianapolis"/>
    <x v="3"/>
    <n v="34"/>
    <n v="49"/>
    <x v="1627"/>
    <n v="816.34"/>
    <n v="0.49"/>
    <x v="2"/>
    <x v="4"/>
    <x v="1"/>
    <n v="34"/>
    <n v="16.66"/>
    <n v="17.34"/>
    <x v="1"/>
  </r>
  <r>
    <x v="3"/>
    <n v="1185732"/>
    <x v="264"/>
    <x v="3"/>
    <x v="40"/>
    <s v="Indianapolis"/>
    <x v="4"/>
    <n v="44"/>
    <n v="58"/>
    <x v="2685"/>
    <n v="1148.3999999999999"/>
    <n v="0.44999999999999996"/>
    <x v="2"/>
    <x v="4"/>
    <x v="1"/>
    <n v="44"/>
    <n v="19.799999999999997"/>
    <n v="24.200000000000003"/>
    <x v="1"/>
  </r>
  <r>
    <x v="3"/>
    <n v="1185732"/>
    <x v="264"/>
    <x v="3"/>
    <x v="40"/>
    <s v="Indianapolis"/>
    <x v="5"/>
    <n v="53"/>
    <n v="91"/>
    <x v="2686"/>
    <n v="2507.96"/>
    <n v="0.52"/>
    <x v="2"/>
    <x v="4"/>
    <x v="1"/>
    <n v="53"/>
    <n v="27.56"/>
    <n v="25.44"/>
    <x v="1"/>
  </r>
  <r>
    <x v="3"/>
    <n v="1185732"/>
    <x v="294"/>
    <x v="3"/>
    <x v="40"/>
    <s v="Indianapolis"/>
    <x v="0"/>
    <n v="36"/>
    <n v="155"/>
    <x v="1761"/>
    <n v="3069.0000000000005"/>
    <n v="0.55000000000000004"/>
    <x v="2"/>
    <x v="11"/>
    <x v="1"/>
    <n v="36"/>
    <n v="19.800000000000004"/>
    <n v="16.199999999999996"/>
    <x v="1"/>
  </r>
  <r>
    <x v="3"/>
    <n v="1185732"/>
    <x v="294"/>
    <x v="3"/>
    <x v="40"/>
    <s v="Indianapolis"/>
    <x v="1"/>
    <n v="32"/>
    <n v="94"/>
    <x v="2530"/>
    <n v="1594.24"/>
    <n v="0.53"/>
    <x v="2"/>
    <x v="11"/>
    <x v="1"/>
    <n v="32"/>
    <n v="16.96"/>
    <n v="15.04"/>
    <x v="1"/>
  </r>
  <r>
    <x v="3"/>
    <n v="1185732"/>
    <x v="294"/>
    <x v="3"/>
    <x v="40"/>
    <s v="Indianapolis"/>
    <x v="2"/>
    <n v="27"/>
    <n v="50"/>
    <x v="2687"/>
    <n v="607.49999999999989"/>
    <n v="0.44999999999999996"/>
    <x v="2"/>
    <x v="11"/>
    <x v="1"/>
    <n v="27"/>
    <n v="12.149999999999999"/>
    <n v="14.850000000000001"/>
    <x v="1"/>
  </r>
  <r>
    <x v="3"/>
    <n v="1185732"/>
    <x v="294"/>
    <x v="3"/>
    <x v="40"/>
    <s v="Indianapolis"/>
    <x v="3"/>
    <n v="29"/>
    <n v="46"/>
    <x v="2542"/>
    <n v="626.98"/>
    <n v="0.47"/>
    <x v="2"/>
    <x v="11"/>
    <x v="1"/>
    <n v="29"/>
    <n v="13.63"/>
    <n v="15.37"/>
    <x v="1"/>
  </r>
  <r>
    <x v="3"/>
    <n v="1185732"/>
    <x v="294"/>
    <x v="3"/>
    <x v="40"/>
    <s v="Indianapolis"/>
    <x v="4"/>
    <n v="36"/>
    <n v="53"/>
    <x v="1425"/>
    <n v="858.59999999999991"/>
    <n v="0.44999999999999996"/>
    <x v="2"/>
    <x v="11"/>
    <x v="1"/>
    <n v="36"/>
    <n v="16.2"/>
    <n v="19.8"/>
    <x v="1"/>
  </r>
  <r>
    <x v="3"/>
    <n v="1185732"/>
    <x v="294"/>
    <x v="3"/>
    <x v="40"/>
    <s v="Indianapolis"/>
    <x v="5"/>
    <n v="56"/>
    <n v="91"/>
    <x v="2072"/>
    <n v="2598.96"/>
    <n v="0.51"/>
    <x v="2"/>
    <x v="11"/>
    <x v="1"/>
    <n v="56"/>
    <n v="28.56"/>
    <n v="27.44"/>
    <x v="1"/>
  </r>
  <r>
    <x v="3"/>
    <n v="1185732"/>
    <x v="323"/>
    <x v="3"/>
    <x v="40"/>
    <s v="Indianapolis"/>
    <x v="0"/>
    <n v="51"/>
    <n v="149"/>
    <x v="2688"/>
    <n v="4027.4700000000003"/>
    <n v="0.53"/>
    <x v="2"/>
    <x v="5"/>
    <x v="1"/>
    <n v="51"/>
    <n v="27.03"/>
    <n v="23.97"/>
    <x v="1"/>
  </r>
  <r>
    <x v="3"/>
    <n v="1185732"/>
    <x v="323"/>
    <x v="3"/>
    <x v="40"/>
    <s v="Indianapolis"/>
    <x v="1"/>
    <n v="49"/>
    <n v="84"/>
    <x v="1728"/>
    <n v="2058"/>
    <n v="0.5"/>
    <x v="2"/>
    <x v="5"/>
    <x v="1"/>
    <n v="49"/>
    <n v="24.5"/>
    <n v="24.5"/>
    <x v="1"/>
  </r>
  <r>
    <x v="3"/>
    <n v="1185732"/>
    <x v="323"/>
    <x v="3"/>
    <x v="40"/>
    <s v="Indianapolis"/>
    <x v="2"/>
    <n v="42"/>
    <n v="68"/>
    <x v="2062"/>
    <n v="1285.1999999999998"/>
    <n v="0.44999999999999996"/>
    <x v="2"/>
    <x v="5"/>
    <x v="1"/>
    <n v="42"/>
    <n v="18.899999999999999"/>
    <n v="23.1"/>
    <x v="1"/>
  </r>
  <r>
    <x v="3"/>
    <n v="1185732"/>
    <x v="323"/>
    <x v="3"/>
    <x v="40"/>
    <s v="Indianapolis"/>
    <x v="3"/>
    <n v="42"/>
    <n v="49"/>
    <x v="2689"/>
    <n v="967.26"/>
    <n v="0.47"/>
    <x v="2"/>
    <x v="5"/>
    <x v="1"/>
    <n v="42"/>
    <n v="19.739999999999998"/>
    <n v="22.26"/>
    <x v="1"/>
  </r>
  <r>
    <x v="3"/>
    <n v="1185732"/>
    <x v="323"/>
    <x v="3"/>
    <x v="40"/>
    <s v="Indianapolis"/>
    <x v="4"/>
    <n v="51"/>
    <n v="50"/>
    <x v="2493"/>
    <n v="1071"/>
    <n v="0.42"/>
    <x v="2"/>
    <x v="5"/>
    <x v="1"/>
    <n v="51"/>
    <n v="21.42"/>
    <n v="29.58"/>
    <x v="1"/>
  </r>
  <r>
    <x v="3"/>
    <n v="1185732"/>
    <x v="323"/>
    <x v="3"/>
    <x v="40"/>
    <s v="Indianapolis"/>
    <x v="5"/>
    <n v="54"/>
    <n v="101"/>
    <x v="1828"/>
    <n v="2781.54"/>
    <n v="0.51"/>
    <x v="2"/>
    <x v="5"/>
    <x v="1"/>
    <n v="54"/>
    <n v="27.54"/>
    <n v="26.46"/>
    <x v="1"/>
  </r>
  <r>
    <x v="3"/>
    <n v="1185732"/>
    <x v="355"/>
    <x v="3"/>
    <x v="40"/>
    <s v="Indianapolis"/>
    <x v="0"/>
    <n v="47"/>
    <n v="152"/>
    <x v="2690"/>
    <n v="3929.2000000000003"/>
    <n v="0.55000000000000004"/>
    <x v="2"/>
    <x v="6"/>
    <x v="1"/>
    <n v="47"/>
    <n v="25.85"/>
    <n v="21.15"/>
    <x v="1"/>
  </r>
  <r>
    <x v="3"/>
    <n v="1185732"/>
    <x v="355"/>
    <x v="3"/>
    <x v="40"/>
    <s v="Indianapolis"/>
    <x v="1"/>
    <n v="41"/>
    <n v="87"/>
    <x v="2020"/>
    <n v="1926.18"/>
    <n v="0.54"/>
    <x v="2"/>
    <x v="6"/>
    <x v="1"/>
    <n v="41"/>
    <n v="22.14"/>
    <n v="18.86"/>
    <x v="1"/>
  </r>
  <r>
    <x v="3"/>
    <n v="1185732"/>
    <x v="355"/>
    <x v="3"/>
    <x v="40"/>
    <s v="Indianapolis"/>
    <x v="2"/>
    <n v="37"/>
    <n v="56"/>
    <x v="2691"/>
    <n v="973.83999999999992"/>
    <n v="0.47"/>
    <x v="2"/>
    <x v="6"/>
    <x v="1"/>
    <n v="37"/>
    <n v="17.389999999999997"/>
    <n v="19.610000000000003"/>
    <x v="1"/>
  </r>
  <r>
    <x v="3"/>
    <n v="1185732"/>
    <x v="355"/>
    <x v="3"/>
    <x v="40"/>
    <s v="Indianapolis"/>
    <x v="3"/>
    <n v="38"/>
    <n v="60"/>
    <x v="2692"/>
    <n v="1071.5999999999999"/>
    <n v="0.47"/>
    <x v="2"/>
    <x v="6"/>
    <x v="1"/>
    <n v="38"/>
    <n v="17.86"/>
    <n v="20.14"/>
    <x v="1"/>
  </r>
  <r>
    <x v="3"/>
    <n v="1185732"/>
    <x v="355"/>
    <x v="3"/>
    <x v="40"/>
    <s v="Indianapolis"/>
    <x v="4"/>
    <n v="47"/>
    <n v="53"/>
    <x v="989"/>
    <n v="1120.9499999999998"/>
    <n v="0.44999999999999996"/>
    <x v="2"/>
    <x v="6"/>
    <x v="1"/>
    <n v="47"/>
    <n v="21.149999999999995"/>
    <n v="25.850000000000005"/>
    <x v="1"/>
  </r>
  <r>
    <x v="3"/>
    <n v="1185732"/>
    <x v="355"/>
    <x v="3"/>
    <x v="40"/>
    <s v="Indianapolis"/>
    <x v="5"/>
    <n v="54"/>
    <n v="91"/>
    <x v="1502"/>
    <n v="2604.42"/>
    <n v="0.53"/>
    <x v="2"/>
    <x v="6"/>
    <x v="1"/>
    <n v="54"/>
    <n v="28.62"/>
    <n v="25.38"/>
    <x v="1"/>
  </r>
  <r>
    <x v="3"/>
    <n v="1185732"/>
    <x v="387"/>
    <x v="3"/>
    <x v="40"/>
    <s v="Indianapolis"/>
    <x v="0"/>
    <n v="33"/>
    <n v="133"/>
    <x v="2166"/>
    <n v="2370.06"/>
    <n v="0.54"/>
    <x v="2"/>
    <x v="7"/>
    <x v="1"/>
    <n v="33"/>
    <n v="17.82"/>
    <n v="15.18"/>
    <x v="1"/>
  </r>
  <r>
    <x v="3"/>
    <n v="1185732"/>
    <x v="387"/>
    <x v="3"/>
    <x v="40"/>
    <s v="Indianapolis"/>
    <x v="1"/>
    <n v="29"/>
    <n v="74"/>
    <x v="2693"/>
    <n v="1073"/>
    <n v="0.5"/>
    <x v="2"/>
    <x v="7"/>
    <x v="1"/>
    <n v="29"/>
    <n v="14.5"/>
    <n v="14.5"/>
    <x v="1"/>
  </r>
  <r>
    <x v="3"/>
    <n v="1185732"/>
    <x v="387"/>
    <x v="3"/>
    <x v="40"/>
    <s v="Indianapolis"/>
    <x v="2"/>
    <n v="23"/>
    <n v="49"/>
    <x v="2694"/>
    <n v="529.68999999999994"/>
    <n v="0.47"/>
    <x v="2"/>
    <x v="7"/>
    <x v="1"/>
    <n v="23"/>
    <n v="10.809999999999999"/>
    <n v="12.190000000000001"/>
    <x v="1"/>
  </r>
  <r>
    <x v="3"/>
    <n v="1185732"/>
    <x v="387"/>
    <x v="3"/>
    <x v="40"/>
    <s v="Indianapolis"/>
    <x v="3"/>
    <n v="24"/>
    <n v="41"/>
    <x v="1447"/>
    <n v="462.47999999999996"/>
    <n v="0.47"/>
    <x v="2"/>
    <x v="7"/>
    <x v="1"/>
    <n v="24"/>
    <n v="11.28"/>
    <n v="12.719999999999999"/>
    <x v="1"/>
  </r>
  <r>
    <x v="3"/>
    <n v="1185732"/>
    <x v="387"/>
    <x v="3"/>
    <x v="40"/>
    <s v="Indianapolis"/>
    <x v="4"/>
    <n v="33"/>
    <n v="42"/>
    <x v="2695"/>
    <n v="554.4"/>
    <n v="0.4"/>
    <x v="2"/>
    <x v="7"/>
    <x v="1"/>
    <n v="33"/>
    <n v="13.2"/>
    <n v="19.8"/>
    <x v="1"/>
  </r>
  <r>
    <x v="3"/>
    <n v="1185732"/>
    <x v="387"/>
    <x v="3"/>
    <x v="40"/>
    <s v="Indianapolis"/>
    <x v="5"/>
    <n v="36"/>
    <n v="68"/>
    <x v="2134"/>
    <n v="1272.96"/>
    <n v="0.52"/>
    <x v="2"/>
    <x v="7"/>
    <x v="1"/>
    <n v="36"/>
    <n v="18.72"/>
    <n v="17.28"/>
    <x v="1"/>
  </r>
  <r>
    <x v="3"/>
    <n v="1185732"/>
    <x v="416"/>
    <x v="3"/>
    <x v="40"/>
    <s v="Indianapolis"/>
    <x v="0"/>
    <n v="41"/>
    <n v="116"/>
    <x v="1192"/>
    <n v="2520.6800000000003"/>
    <n v="0.53"/>
    <x v="2"/>
    <x v="8"/>
    <x v="1"/>
    <n v="41"/>
    <n v="21.730000000000004"/>
    <n v="19.269999999999996"/>
    <x v="1"/>
  </r>
  <r>
    <x v="3"/>
    <n v="1185732"/>
    <x v="416"/>
    <x v="3"/>
    <x v="40"/>
    <s v="Indianapolis"/>
    <x v="1"/>
    <n v="32"/>
    <n v="65"/>
    <x v="1413"/>
    <n v="1144"/>
    <n v="0.55000000000000004"/>
    <x v="2"/>
    <x v="8"/>
    <x v="1"/>
    <n v="32"/>
    <n v="17.600000000000001"/>
    <n v="14.4"/>
    <x v="1"/>
  </r>
  <r>
    <x v="3"/>
    <n v="1185732"/>
    <x v="416"/>
    <x v="3"/>
    <x v="40"/>
    <s v="Indianapolis"/>
    <x v="2"/>
    <n v="32"/>
    <n v="38"/>
    <x v="2650"/>
    <n v="571.52"/>
    <n v="0.47"/>
    <x v="2"/>
    <x v="8"/>
    <x v="1"/>
    <n v="32"/>
    <n v="15.04"/>
    <n v="16.96"/>
    <x v="1"/>
  </r>
  <r>
    <x v="3"/>
    <n v="1185732"/>
    <x v="416"/>
    <x v="3"/>
    <x v="40"/>
    <s v="Indianapolis"/>
    <x v="3"/>
    <n v="33"/>
    <n v="44"/>
    <x v="2663"/>
    <n v="667.92"/>
    <n v="0.45999999999999996"/>
    <x v="2"/>
    <x v="8"/>
    <x v="1"/>
    <n v="33"/>
    <n v="15.18"/>
    <n v="17.82"/>
    <x v="1"/>
  </r>
  <r>
    <x v="3"/>
    <n v="1185732"/>
    <x v="416"/>
    <x v="3"/>
    <x v="40"/>
    <s v="Indianapolis"/>
    <x v="4"/>
    <n v="41"/>
    <n v="38"/>
    <x v="1696"/>
    <n v="685.52"/>
    <n v="0.44"/>
    <x v="2"/>
    <x v="8"/>
    <x v="1"/>
    <n v="41"/>
    <n v="18.04"/>
    <n v="22.96"/>
    <x v="1"/>
  </r>
  <r>
    <x v="3"/>
    <n v="1185732"/>
    <x v="416"/>
    <x v="3"/>
    <x v="40"/>
    <s v="Indianapolis"/>
    <x v="5"/>
    <n v="48"/>
    <n v="83"/>
    <x v="2696"/>
    <n v="2111.52"/>
    <n v="0.53"/>
    <x v="2"/>
    <x v="8"/>
    <x v="1"/>
    <n v="48"/>
    <n v="25.44"/>
    <n v="22.56"/>
    <x v="1"/>
  </r>
  <r>
    <x v="3"/>
    <n v="1185732"/>
    <x v="447"/>
    <x v="3"/>
    <x v="40"/>
    <s v="Indianapolis"/>
    <x v="0"/>
    <n v="41"/>
    <n v="123"/>
    <x v="2697"/>
    <n v="2571.9299999999998"/>
    <n v="0.51"/>
    <x v="2"/>
    <x v="9"/>
    <x v="1"/>
    <n v="41"/>
    <n v="20.91"/>
    <n v="20.09"/>
    <x v="1"/>
  </r>
  <r>
    <x v="3"/>
    <n v="1185732"/>
    <x v="447"/>
    <x v="3"/>
    <x v="40"/>
    <s v="Indianapolis"/>
    <x v="1"/>
    <n v="33"/>
    <n v="98"/>
    <x v="1462"/>
    <n v="1778.7"/>
    <n v="0.55000000000000004"/>
    <x v="2"/>
    <x v="9"/>
    <x v="1"/>
    <n v="33"/>
    <n v="18.150000000000002"/>
    <n v="14.85"/>
    <x v="1"/>
  </r>
  <r>
    <x v="3"/>
    <n v="1185732"/>
    <x v="447"/>
    <x v="3"/>
    <x v="40"/>
    <s v="Indianapolis"/>
    <x v="2"/>
    <n v="32"/>
    <n v="81"/>
    <x v="1138"/>
    <n v="1244.1599999999999"/>
    <n v="0.48"/>
    <x v="2"/>
    <x v="9"/>
    <x v="1"/>
    <n v="32"/>
    <n v="15.359999999999998"/>
    <n v="16.64"/>
    <x v="1"/>
  </r>
  <r>
    <x v="3"/>
    <n v="1185732"/>
    <x v="447"/>
    <x v="3"/>
    <x v="40"/>
    <s v="Indianapolis"/>
    <x v="3"/>
    <n v="34"/>
    <n v="83"/>
    <x v="2698"/>
    <n v="1411"/>
    <n v="0.5"/>
    <x v="2"/>
    <x v="9"/>
    <x v="1"/>
    <n v="34"/>
    <n v="17"/>
    <n v="17"/>
    <x v="1"/>
  </r>
  <r>
    <x v="3"/>
    <n v="1185732"/>
    <x v="447"/>
    <x v="3"/>
    <x v="40"/>
    <s v="Indianapolis"/>
    <x v="4"/>
    <n v="55"/>
    <n v="75"/>
    <x v="1518"/>
    <n v="1650"/>
    <n v="0.4"/>
    <x v="2"/>
    <x v="9"/>
    <x v="1"/>
    <n v="55"/>
    <n v="22"/>
    <n v="33"/>
    <x v="1"/>
  </r>
  <r>
    <x v="3"/>
    <n v="1185732"/>
    <x v="447"/>
    <x v="3"/>
    <x v="40"/>
    <s v="Indianapolis"/>
    <x v="5"/>
    <n v="61"/>
    <n v="91"/>
    <x v="1741"/>
    <n v="2997.5400000000004"/>
    <n v="0.54"/>
    <x v="2"/>
    <x v="9"/>
    <x v="1"/>
    <n v="61"/>
    <n v="32.940000000000005"/>
    <n v="28.059999999999995"/>
    <x v="1"/>
  </r>
  <r>
    <x v="3"/>
    <n v="1185732"/>
    <x v="476"/>
    <x v="3"/>
    <x v="40"/>
    <s v="Indianapolis"/>
    <x v="0"/>
    <n v="58"/>
    <n v="150"/>
    <x v="1149"/>
    <n v="4437"/>
    <n v="0.51"/>
    <x v="2"/>
    <x v="10"/>
    <x v="1"/>
    <n v="58"/>
    <n v="29.58"/>
    <n v="28.42"/>
    <x v="1"/>
  </r>
  <r>
    <x v="3"/>
    <n v="1185732"/>
    <x v="476"/>
    <x v="3"/>
    <x v="40"/>
    <s v="Indianapolis"/>
    <x v="1"/>
    <n v="49"/>
    <n v="108"/>
    <x v="1442"/>
    <n v="2910.6000000000004"/>
    <n v="0.55000000000000004"/>
    <x v="2"/>
    <x v="10"/>
    <x v="1"/>
    <n v="49"/>
    <n v="26.950000000000003"/>
    <n v="22.049999999999997"/>
    <x v="1"/>
  </r>
  <r>
    <x v="3"/>
    <n v="1185732"/>
    <x v="476"/>
    <x v="3"/>
    <x v="40"/>
    <s v="Indianapolis"/>
    <x v="2"/>
    <n v="49"/>
    <n v="105"/>
    <x v="2699"/>
    <n v="2366.6999999999998"/>
    <n v="0.45999999999999996"/>
    <x v="2"/>
    <x v="10"/>
    <x v="1"/>
    <n v="49"/>
    <n v="22.54"/>
    <n v="26.46"/>
    <x v="1"/>
  </r>
  <r>
    <x v="3"/>
    <n v="1185732"/>
    <x v="476"/>
    <x v="3"/>
    <x v="40"/>
    <s v="Indianapolis"/>
    <x v="3"/>
    <n v="45"/>
    <n v="87"/>
    <x v="2668"/>
    <n v="1957.5"/>
    <n v="0.5"/>
    <x v="2"/>
    <x v="10"/>
    <x v="1"/>
    <n v="45"/>
    <n v="22.5"/>
    <n v="22.5"/>
    <x v="1"/>
  </r>
  <r>
    <x v="3"/>
    <n v="1185732"/>
    <x v="476"/>
    <x v="3"/>
    <x v="40"/>
    <s v="Indianapolis"/>
    <x v="4"/>
    <n v="54"/>
    <n v="84"/>
    <x v="2332"/>
    <n v="1950.48"/>
    <n v="0.43"/>
    <x v="2"/>
    <x v="10"/>
    <x v="1"/>
    <n v="54"/>
    <n v="23.22"/>
    <n v="30.78"/>
    <x v="1"/>
  </r>
  <r>
    <x v="3"/>
    <n v="1185732"/>
    <x v="476"/>
    <x v="3"/>
    <x v="40"/>
    <s v="Indianapolis"/>
    <x v="5"/>
    <n v="62"/>
    <n v="120"/>
    <x v="2700"/>
    <n v="3720"/>
    <n v="0.5"/>
    <x v="2"/>
    <x v="10"/>
    <x v="1"/>
    <n v="62"/>
    <n v="31"/>
    <n v="31"/>
    <x v="1"/>
  </r>
  <r>
    <x v="3"/>
    <n v="1185732"/>
    <x v="181"/>
    <x v="3"/>
    <x v="40"/>
    <s v="Indianapolis"/>
    <x v="0"/>
    <n v="32"/>
    <n v="125"/>
    <x v="2701"/>
    <n v="2080"/>
    <n v="0.52"/>
    <x v="2"/>
    <x v="0"/>
    <x v="1"/>
    <n v="32"/>
    <n v="16.64"/>
    <n v="15.36"/>
    <x v="1"/>
  </r>
  <r>
    <x v="3"/>
    <n v="1185732"/>
    <x v="181"/>
    <x v="3"/>
    <x v="40"/>
    <s v="Indianapolis"/>
    <x v="1"/>
    <n v="32"/>
    <n v="75"/>
    <x v="2436"/>
    <n v="1320"/>
    <n v="0.55000000000000004"/>
    <x v="2"/>
    <x v="0"/>
    <x v="1"/>
    <n v="32"/>
    <n v="17.600000000000001"/>
    <n v="14.4"/>
    <x v="1"/>
  </r>
  <r>
    <x v="3"/>
    <n v="1185732"/>
    <x v="181"/>
    <x v="3"/>
    <x v="40"/>
    <s v="Indianapolis"/>
    <x v="2"/>
    <n v="25"/>
    <n v="87"/>
    <x v="2702"/>
    <n v="1196.25"/>
    <n v="0.55000000000000004"/>
    <x v="2"/>
    <x v="0"/>
    <x v="1"/>
    <n v="25"/>
    <n v="13.75"/>
    <n v="11.25"/>
    <x v="1"/>
  </r>
  <r>
    <x v="3"/>
    <n v="1185732"/>
    <x v="181"/>
    <x v="3"/>
    <x v="40"/>
    <s v="Indianapolis"/>
    <x v="3"/>
    <n v="29"/>
    <n v="45"/>
    <x v="2562"/>
    <n v="704.7"/>
    <n v="0.54"/>
    <x v="2"/>
    <x v="0"/>
    <x v="1"/>
    <n v="29"/>
    <n v="15.66"/>
    <n v="13.34"/>
    <x v="1"/>
  </r>
  <r>
    <x v="3"/>
    <n v="1185732"/>
    <x v="181"/>
    <x v="3"/>
    <x v="40"/>
    <s v="Indianapolis"/>
    <x v="4"/>
    <n v="41"/>
    <n v="54"/>
    <x v="1693"/>
    <n v="1129.1400000000001"/>
    <n v="0.51"/>
    <x v="2"/>
    <x v="0"/>
    <x v="1"/>
    <n v="41"/>
    <n v="20.91"/>
    <n v="20.09"/>
    <x v="1"/>
  </r>
  <r>
    <x v="3"/>
    <n v="1185732"/>
    <x v="181"/>
    <x v="3"/>
    <x v="40"/>
    <s v="Indianapolis"/>
    <x v="5"/>
    <n v="34"/>
    <n v="75"/>
    <x v="2493"/>
    <n v="1275"/>
    <n v="0.5"/>
    <x v="2"/>
    <x v="0"/>
    <x v="1"/>
    <n v="34"/>
    <n v="17"/>
    <n v="17"/>
    <x v="1"/>
  </r>
  <r>
    <x v="3"/>
    <n v="1185732"/>
    <x v="212"/>
    <x v="3"/>
    <x v="40"/>
    <s v="Indianapolis"/>
    <x v="0"/>
    <n v="33"/>
    <n v="149"/>
    <x v="2703"/>
    <n v="2655.1800000000003"/>
    <n v="0.54"/>
    <x v="2"/>
    <x v="1"/>
    <x v="1"/>
    <n v="33"/>
    <n v="17.82"/>
    <n v="15.179999999999998"/>
    <x v="1"/>
  </r>
  <r>
    <x v="3"/>
    <n v="1185732"/>
    <x v="212"/>
    <x v="3"/>
    <x v="40"/>
    <s v="Indianapolis"/>
    <x v="1"/>
    <n v="38"/>
    <n v="50"/>
    <x v="2085"/>
    <n v="1045"/>
    <n v="0.55000000000000004"/>
    <x v="2"/>
    <x v="1"/>
    <x v="1"/>
    <n v="38"/>
    <n v="20.9"/>
    <n v="17.100000000000001"/>
    <x v="1"/>
  </r>
  <r>
    <x v="3"/>
    <n v="1185732"/>
    <x v="212"/>
    <x v="3"/>
    <x v="40"/>
    <s v="Indianapolis"/>
    <x v="2"/>
    <n v="27"/>
    <n v="75"/>
    <x v="1134"/>
    <n v="1032.75"/>
    <n v="0.51"/>
    <x v="2"/>
    <x v="1"/>
    <x v="1"/>
    <n v="27"/>
    <n v="13.77"/>
    <n v="13.23"/>
    <x v="1"/>
  </r>
  <r>
    <x v="3"/>
    <n v="1185732"/>
    <x v="212"/>
    <x v="0"/>
    <x v="41"/>
    <s v="Charleston"/>
    <x v="3"/>
    <n v="34"/>
    <n v="49"/>
    <x v="1627"/>
    <n v="882.98"/>
    <n v="0.53"/>
    <x v="2"/>
    <x v="1"/>
    <x v="1"/>
    <n v="34"/>
    <n v="18.02"/>
    <n v="15.98"/>
    <x v="1"/>
  </r>
  <r>
    <x v="3"/>
    <n v="1185732"/>
    <x v="212"/>
    <x v="0"/>
    <x v="41"/>
    <s v="Charleston"/>
    <x v="4"/>
    <n v="48"/>
    <n v="65"/>
    <x v="1320"/>
    <n v="1653.6000000000001"/>
    <n v="0.53"/>
    <x v="2"/>
    <x v="1"/>
    <x v="1"/>
    <n v="48"/>
    <n v="25.44"/>
    <n v="22.56"/>
    <x v="1"/>
  </r>
  <r>
    <x v="3"/>
    <n v="1185732"/>
    <x v="212"/>
    <x v="0"/>
    <x v="41"/>
    <s v="Charleston"/>
    <x v="5"/>
    <n v="24"/>
    <n v="105"/>
    <x v="2462"/>
    <n v="1360.8000000000002"/>
    <n v="0.54"/>
    <x v="2"/>
    <x v="1"/>
    <x v="1"/>
    <n v="24"/>
    <n v="12.96"/>
    <n v="11.04"/>
    <x v="1"/>
  </r>
  <r>
    <x v="3"/>
    <n v="1185732"/>
    <x v="221"/>
    <x v="0"/>
    <x v="41"/>
    <s v="Charleston"/>
    <x v="0"/>
    <n v="28"/>
    <n v="165"/>
    <x v="1506"/>
    <n v="2356.1999999999998"/>
    <n v="0.51"/>
    <x v="2"/>
    <x v="2"/>
    <x v="1"/>
    <n v="28"/>
    <n v="14.28"/>
    <n v="13.72"/>
    <x v="1"/>
  </r>
  <r>
    <x v="3"/>
    <n v="1185732"/>
    <x v="221"/>
    <x v="0"/>
    <x v="41"/>
    <s v="Charleston"/>
    <x v="1"/>
    <n v="27"/>
    <n v="69"/>
    <x v="2704"/>
    <n v="1006.0200000000001"/>
    <n v="0.54"/>
    <x v="2"/>
    <x v="2"/>
    <x v="1"/>
    <n v="27"/>
    <n v="14.580000000000002"/>
    <n v="12.419999999999998"/>
    <x v="1"/>
  </r>
  <r>
    <x v="3"/>
    <n v="1185732"/>
    <x v="221"/>
    <x v="0"/>
    <x v="41"/>
    <s v="Charleston"/>
    <x v="2"/>
    <n v="19"/>
    <n v="91"/>
    <x v="2705"/>
    <n v="933.66000000000008"/>
    <n v="0.54"/>
    <x v="2"/>
    <x v="2"/>
    <x v="1"/>
    <n v="19"/>
    <n v="10.260000000000002"/>
    <n v="8.7399999999999984"/>
    <x v="1"/>
  </r>
  <r>
    <x v="3"/>
    <n v="1185732"/>
    <x v="221"/>
    <x v="0"/>
    <x v="41"/>
    <s v="Charleston"/>
    <x v="3"/>
    <n v="23"/>
    <n v="49"/>
    <x v="2694"/>
    <n v="597.31000000000006"/>
    <n v="0.53"/>
    <x v="2"/>
    <x v="2"/>
    <x v="1"/>
    <n v="23"/>
    <n v="12.190000000000001"/>
    <n v="10.809999999999999"/>
    <x v="1"/>
  </r>
  <r>
    <x v="3"/>
    <n v="1185732"/>
    <x v="221"/>
    <x v="0"/>
    <x v="41"/>
    <s v="Charleston"/>
    <x v="4"/>
    <n v="37"/>
    <n v="59"/>
    <x v="2561"/>
    <n v="1091.5"/>
    <n v="0.5"/>
    <x v="2"/>
    <x v="2"/>
    <x v="1"/>
    <n v="37"/>
    <n v="18.5"/>
    <n v="18.5"/>
    <x v="1"/>
  </r>
  <r>
    <x v="3"/>
    <n v="1185732"/>
    <x v="221"/>
    <x v="0"/>
    <x v="41"/>
    <s v="Charleston"/>
    <x v="5"/>
    <n v="29"/>
    <n v="81"/>
    <x v="2526"/>
    <n v="1268.46"/>
    <n v="0.54"/>
    <x v="2"/>
    <x v="2"/>
    <x v="1"/>
    <n v="29"/>
    <n v="15.66"/>
    <n v="13.34"/>
    <x v="1"/>
  </r>
  <r>
    <x v="3"/>
    <n v="1185732"/>
    <x v="240"/>
    <x v="0"/>
    <x v="41"/>
    <s v="Charleston"/>
    <x v="0"/>
    <n v="27"/>
    <n v="143"/>
    <x v="1988"/>
    <n v="1969.1100000000001"/>
    <n v="0.51"/>
    <x v="2"/>
    <x v="3"/>
    <x v="1"/>
    <n v="27"/>
    <n v="13.770000000000001"/>
    <n v="13.229999999999999"/>
    <x v="1"/>
  </r>
  <r>
    <x v="3"/>
    <n v="1185732"/>
    <x v="240"/>
    <x v="0"/>
    <x v="41"/>
    <s v="Charleston"/>
    <x v="1"/>
    <n v="28"/>
    <n v="75"/>
    <x v="2402"/>
    <n v="1155"/>
    <n v="0.55000000000000004"/>
    <x v="2"/>
    <x v="3"/>
    <x v="1"/>
    <n v="28"/>
    <n v="15.4"/>
    <n v="12.6"/>
    <x v="1"/>
  </r>
  <r>
    <x v="3"/>
    <n v="1185732"/>
    <x v="240"/>
    <x v="0"/>
    <x v="41"/>
    <s v="Charleston"/>
    <x v="2"/>
    <n v="19"/>
    <n v="68"/>
    <x v="1414"/>
    <n v="697.68000000000006"/>
    <n v="0.54"/>
    <x v="2"/>
    <x v="3"/>
    <x v="1"/>
    <n v="19"/>
    <n v="10.260000000000002"/>
    <n v="8.7399999999999984"/>
    <x v="1"/>
  </r>
  <r>
    <x v="3"/>
    <n v="1185732"/>
    <x v="240"/>
    <x v="0"/>
    <x v="41"/>
    <s v="Charleston"/>
    <x v="3"/>
    <n v="25"/>
    <n v="47"/>
    <x v="2706"/>
    <n v="611"/>
    <n v="0.52"/>
    <x v="2"/>
    <x v="3"/>
    <x v="1"/>
    <n v="25"/>
    <n v="13"/>
    <n v="12"/>
    <x v="1"/>
  </r>
  <r>
    <x v="3"/>
    <n v="1185732"/>
    <x v="240"/>
    <x v="0"/>
    <x v="41"/>
    <s v="Charleston"/>
    <x v="4"/>
    <n v="60"/>
    <n v="56"/>
    <x v="1597"/>
    <n v="1848.0000000000002"/>
    <n v="0.55000000000000004"/>
    <x v="2"/>
    <x v="3"/>
    <x v="1"/>
    <n v="60"/>
    <n v="33.000000000000007"/>
    <n v="26.999999999999996"/>
    <x v="1"/>
  </r>
  <r>
    <x v="3"/>
    <n v="1185732"/>
    <x v="240"/>
    <x v="0"/>
    <x v="41"/>
    <s v="Charleston"/>
    <x v="5"/>
    <n v="47"/>
    <n v="94"/>
    <x v="2707"/>
    <n v="2253.1799999999998"/>
    <n v="0.51"/>
    <x v="2"/>
    <x v="3"/>
    <x v="1"/>
    <n v="47"/>
    <n v="23.97"/>
    <n v="23.03"/>
    <x v="1"/>
  </r>
  <r>
    <x v="3"/>
    <n v="1185732"/>
    <x v="271"/>
    <x v="0"/>
    <x v="41"/>
    <s v="Charleston"/>
    <x v="0"/>
    <n v="58"/>
    <n v="179"/>
    <x v="2708"/>
    <n v="5398.64"/>
    <n v="0.52"/>
    <x v="2"/>
    <x v="4"/>
    <x v="1"/>
    <n v="58"/>
    <n v="30.16"/>
    <n v="27.84"/>
    <x v="1"/>
  </r>
  <r>
    <x v="3"/>
    <n v="1185732"/>
    <x v="271"/>
    <x v="0"/>
    <x v="41"/>
    <s v="Charleston"/>
    <x v="1"/>
    <n v="37"/>
    <n v="87"/>
    <x v="2709"/>
    <n v="1641.69"/>
    <n v="0.51"/>
    <x v="2"/>
    <x v="4"/>
    <x v="1"/>
    <n v="37"/>
    <n v="18.87"/>
    <n v="18.13"/>
    <x v="1"/>
  </r>
  <r>
    <x v="3"/>
    <n v="1185732"/>
    <x v="271"/>
    <x v="0"/>
    <x v="41"/>
    <s v="Charleston"/>
    <x v="2"/>
    <n v="32"/>
    <n v="77"/>
    <x v="1173"/>
    <n v="1355.2"/>
    <n v="0.55000000000000004"/>
    <x v="2"/>
    <x v="4"/>
    <x v="1"/>
    <n v="32"/>
    <n v="17.600000000000001"/>
    <n v="14.399999999999999"/>
    <x v="1"/>
  </r>
  <r>
    <x v="3"/>
    <n v="1185732"/>
    <x v="271"/>
    <x v="0"/>
    <x v="41"/>
    <s v="Charleston"/>
    <x v="3"/>
    <n v="33"/>
    <n v="50"/>
    <x v="2710"/>
    <n v="907.50000000000011"/>
    <n v="0.55000000000000004"/>
    <x v="2"/>
    <x v="4"/>
    <x v="1"/>
    <n v="33"/>
    <n v="18.150000000000002"/>
    <n v="14.849999999999998"/>
    <x v="1"/>
  </r>
  <r>
    <x v="3"/>
    <n v="1185732"/>
    <x v="271"/>
    <x v="0"/>
    <x v="41"/>
    <s v="Charleston"/>
    <x v="4"/>
    <n v="42"/>
    <n v="68"/>
    <x v="2062"/>
    <n v="1542.24"/>
    <n v="0.54"/>
    <x v="2"/>
    <x v="4"/>
    <x v="1"/>
    <n v="42"/>
    <n v="22.68"/>
    <n v="19.32"/>
    <x v="1"/>
  </r>
  <r>
    <x v="3"/>
    <n v="1185732"/>
    <x v="271"/>
    <x v="0"/>
    <x v="41"/>
    <s v="Charleston"/>
    <x v="5"/>
    <n v="52"/>
    <n v="95"/>
    <x v="1254"/>
    <n v="2717"/>
    <n v="0.55000000000000004"/>
    <x v="2"/>
    <x v="4"/>
    <x v="1"/>
    <n v="52"/>
    <n v="28.6"/>
    <n v="23.4"/>
    <x v="1"/>
  </r>
  <r>
    <x v="3"/>
    <n v="1185732"/>
    <x v="301"/>
    <x v="0"/>
    <x v="41"/>
    <s v="Charleston"/>
    <x v="0"/>
    <n v="43"/>
    <n v="150"/>
    <x v="1089"/>
    <n v="3354"/>
    <n v="0.52"/>
    <x v="2"/>
    <x v="11"/>
    <x v="1"/>
    <n v="43"/>
    <n v="22.36"/>
    <n v="20.64"/>
    <x v="1"/>
  </r>
  <r>
    <x v="3"/>
    <n v="1185732"/>
    <x v="301"/>
    <x v="0"/>
    <x v="41"/>
    <s v="Charleston"/>
    <x v="1"/>
    <n v="37"/>
    <n v="119"/>
    <x v="2711"/>
    <n v="2201.5"/>
    <n v="0.5"/>
    <x v="2"/>
    <x v="11"/>
    <x v="1"/>
    <n v="37"/>
    <n v="18.5"/>
    <n v="18.5"/>
    <x v="1"/>
  </r>
  <r>
    <x v="3"/>
    <n v="1185732"/>
    <x v="301"/>
    <x v="0"/>
    <x v="41"/>
    <s v="Charleston"/>
    <x v="2"/>
    <n v="33"/>
    <n v="81"/>
    <x v="2712"/>
    <n v="1443.42"/>
    <n v="0.54"/>
    <x v="2"/>
    <x v="11"/>
    <x v="1"/>
    <n v="33"/>
    <n v="17.82"/>
    <n v="15.18"/>
    <x v="1"/>
  </r>
  <r>
    <x v="3"/>
    <n v="1185732"/>
    <x v="301"/>
    <x v="0"/>
    <x v="41"/>
    <s v="Charleston"/>
    <x v="3"/>
    <n v="33"/>
    <n v="69"/>
    <x v="2665"/>
    <n v="1184.04"/>
    <n v="0.52"/>
    <x v="2"/>
    <x v="11"/>
    <x v="1"/>
    <n v="33"/>
    <n v="17.16"/>
    <n v="15.84"/>
    <x v="1"/>
  </r>
  <r>
    <x v="3"/>
    <n v="1185732"/>
    <x v="301"/>
    <x v="0"/>
    <x v="41"/>
    <s v="Charleston"/>
    <x v="4"/>
    <n v="41"/>
    <n v="74"/>
    <x v="2713"/>
    <n v="1668.7"/>
    <n v="0.55000000000000004"/>
    <x v="2"/>
    <x v="11"/>
    <x v="1"/>
    <n v="41"/>
    <n v="22.55"/>
    <n v="18.45"/>
    <x v="1"/>
  </r>
  <r>
    <x v="3"/>
    <n v="1185732"/>
    <x v="301"/>
    <x v="0"/>
    <x v="41"/>
    <s v="Charleston"/>
    <x v="5"/>
    <n v="59"/>
    <n v="115"/>
    <x v="1827"/>
    <n v="3528.2000000000003"/>
    <n v="0.52"/>
    <x v="2"/>
    <x v="11"/>
    <x v="1"/>
    <n v="59"/>
    <n v="30.680000000000003"/>
    <n v="28.319999999999997"/>
    <x v="1"/>
  </r>
  <r>
    <x v="3"/>
    <n v="1185732"/>
    <x v="330"/>
    <x v="0"/>
    <x v="41"/>
    <s v="Charleston"/>
    <x v="0"/>
    <n v="55"/>
    <n v="182"/>
    <x v="2714"/>
    <n v="5205.2"/>
    <n v="0.52"/>
    <x v="2"/>
    <x v="5"/>
    <x v="1"/>
    <n v="55"/>
    <n v="28.599999999999998"/>
    <n v="26.400000000000002"/>
    <x v="1"/>
  </r>
  <r>
    <x v="3"/>
    <n v="1185732"/>
    <x v="330"/>
    <x v="0"/>
    <x v="41"/>
    <s v="Charleston"/>
    <x v="1"/>
    <n v="50"/>
    <n v="116"/>
    <x v="1826"/>
    <n v="3074"/>
    <n v="0.53"/>
    <x v="2"/>
    <x v="5"/>
    <x v="1"/>
    <n v="50"/>
    <n v="26.5"/>
    <n v="23.5"/>
    <x v="1"/>
  </r>
  <r>
    <x v="3"/>
    <n v="1185732"/>
    <x v="330"/>
    <x v="0"/>
    <x v="41"/>
    <s v="Charleston"/>
    <x v="2"/>
    <n v="49"/>
    <n v="98"/>
    <x v="2715"/>
    <n v="2545.06"/>
    <n v="0.53"/>
    <x v="2"/>
    <x v="5"/>
    <x v="1"/>
    <n v="49"/>
    <n v="25.97"/>
    <n v="23.03"/>
    <x v="1"/>
  </r>
  <r>
    <x v="3"/>
    <n v="1185732"/>
    <x v="330"/>
    <x v="0"/>
    <x v="41"/>
    <s v="Charleston"/>
    <x v="3"/>
    <n v="48"/>
    <n v="77"/>
    <x v="1683"/>
    <n v="1884.96"/>
    <n v="0.51"/>
    <x v="2"/>
    <x v="5"/>
    <x v="1"/>
    <n v="48"/>
    <n v="24.48"/>
    <n v="23.52"/>
    <x v="1"/>
  </r>
  <r>
    <x v="3"/>
    <n v="1185732"/>
    <x v="330"/>
    <x v="0"/>
    <x v="41"/>
    <s v="Charleston"/>
    <x v="4"/>
    <n v="54"/>
    <n v="87"/>
    <x v="2234"/>
    <n v="2536.92"/>
    <n v="0.54"/>
    <x v="2"/>
    <x v="5"/>
    <x v="1"/>
    <n v="54"/>
    <n v="29.16"/>
    <n v="24.84"/>
    <x v="1"/>
  </r>
  <r>
    <x v="3"/>
    <n v="1185732"/>
    <x v="330"/>
    <x v="0"/>
    <x v="41"/>
    <s v="Charleston"/>
    <x v="5"/>
    <n v="63"/>
    <n v="133"/>
    <x v="2716"/>
    <n v="4524.66"/>
    <n v="0.54"/>
    <x v="2"/>
    <x v="5"/>
    <x v="1"/>
    <n v="63"/>
    <n v="34.019999999999996"/>
    <n v="28.98"/>
    <x v="1"/>
  </r>
  <r>
    <x v="3"/>
    <n v="1185732"/>
    <x v="362"/>
    <x v="0"/>
    <x v="41"/>
    <s v="Charleston"/>
    <x v="0"/>
    <n v="46"/>
    <n v="131"/>
    <x v="2717"/>
    <n v="3133.52"/>
    <n v="0.52"/>
    <x v="2"/>
    <x v="6"/>
    <x v="1"/>
    <n v="46"/>
    <n v="23.919999999999998"/>
    <n v="22.080000000000002"/>
    <x v="1"/>
  </r>
  <r>
    <x v="3"/>
    <n v="1185732"/>
    <x v="362"/>
    <x v="0"/>
    <x v="41"/>
    <s v="Charleston"/>
    <x v="1"/>
    <n v="42"/>
    <n v="90"/>
    <x v="1053"/>
    <n v="2079"/>
    <n v="0.55000000000000004"/>
    <x v="2"/>
    <x v="6"/>
    <x v="1"/>
    <n v="42"/>
    <n v="23.1"/>
    <n v="18.899999999999999"/>
    <x v="1"/>
  </r>
  <r>
    <x v="3"/>
    <n v="1185732"/>
    <x v="362"/>
    <x v="0"/>
    <x v="41"/>
    <s v="Charleston"/>
    <x v="2"/>
    <n v="38"/>
    <n v="87"/>
    <x v="2504"/>
    <n v="1719.1200000000001"/>
    <n v="0.52"/>
    <x v="2"/>
    <x v="6"/>
    <x v="1"/>
    <n v="38"/>
    <n v="19.760000000000002"/>
    <n v="18.239999999999998"/>
    <x v="1"/>
  </r>
  <r>
    <x v="3"/>
    <n v="1185732"/>
    <x v="362"/>
    <x v="0"/>
    <x v="41"/>
    <s v="Charleston"/>
    <x v="3"/>
    <n v="36"/>
    <n v="72"/>
    <x v="1138"/>
    <n v="1321.92"/>
    <n v="0.51"/>
    <x v="2"/>
    <x v="6"/>
    <x v="1"/>
    <n v="36"/>
    <n v="18.36"/>
    <n v="17.64"/>
    <x v="1"/>
  </r>
  <r>
    <x v="3"/>
    <n v="1185732"/>
    <x v="362"/>
    <x v="0"/>
    <x v="41"/>
    <s v="Charleston"/>
    <x v="4"/>
    <n v="49"/>
    <n v="68"/>
    <x v="2165"/>
    <n v="1799.2800000000002"/>
    <n v="0.54"/>
    <x v="2"/>
    <x v="6"/>
    <x v="1"/>
    <n v="49"/>
    <n v="26.460000000000004"/>
    <n v="22.539999999999996"/>
    <x v="1"/>
  </r>
  <r>
    <x v="3"/>
    <n v="1185732"/>
    <x v="362"/>
    <x v="0"/>
    <x v="41"/>
    <s v="Charleston"/>
    <x v="5"/>
    <n v="54"/>
    <n v="115"/>
    <x v="1013"/>
    <n v="3353.4"/>
    <n v="0.54"/>
    <x v="2"/>
    <x v="6"/>
    <x v="1"/>
    <n v="54"/>
    <n v="29.16"/>
    <n v="24.84"/>
    <x v="1"/>
  </r>
  <r>
    <x v="3"/>
    <n v="1185732"/>
    <x v="394"/>
    <x v="0"/>
    <x v="41"/>
    <s v="Charleston"/>
    <x v="0"/>
    <n v="34"/>
    <n v="154"/>
    <x v="1078"/>
    <n v="2670.36"/>
    <n v="0.51"/>
    <x v="2"/>
    <x v="7"/>
    <x v="1"/>
    <n v="34"/>
    <n v="17.34"/>
    <n v="16.66"/>
    <x v="1"/>
  </r>
  <r>
    <x v="3"/>
    <n v="1185732"/>
    <x v="394"/>
    <x v="0"/>
    <x v="41"/>
    <s v="Charleston"/>
    <x v="1"/>
    <n v="29"/>
    <n v="91"/>
    <x v="1938"/>
    <n v="1398.67"/>
    <n v="0.53"/>
    <x v="2"/>
    <x v="7"/>
    <x v="1"/>
    <n v="29"/>
    <n v="15.370000000000001"/>
    <n v="13.629999999999999"/>
    <x v="1"/>
  </r>
  <r>
    <x v="3"/>
    <n v="1185732"/>
    <x v="394"/>
    <x v="0"/>
    <x v="41"/>
    <s v="Charleston"/>
    <x v="2"/>
    <n v="24"/>
    <n v="68"/>
    <x v="1168"/>
    <n v="881.28000000000009"/>
    <n v="0.54"/>
    <x v="2"/>
    <x v="7"/>
    <x v="1"/>
    <n v="24"/>
    <n v="12.96"/>
    <n v="11.04"/>
    <x v="1"/>
  </r>
  <r>
    <x v="3"/>
    <n v="1185732"/>
    <x v="394"/>
    <x v="0"/>
    <x v="41"/>
    <s v="Charleston"/>
    <x v="3"/>
    <n v="23"/>
    <n v="59"/>
    <x v="2046"/>
    <n v="678.5"/>
    <n v="0.5"/>
    <x v="2"/>
    <x v="7"/>
    <x v="1"/>
    <n v="23"/>
    <n v="11.5"/>
    <n v="11.5"/>
    <x v="1"/>
  </r>
  <r>
    <x v="3"/>
    <n v="1185732"/>
    <x v="394"/>
    <x v="0"/>
    <x v="41"/>
    <s v="Charleston"/>
    <x v="4"/>
    <n v="32"/>
    <n v="61"/>
    <x v="993"/>
    <n v="1015.0400000000001"/>
    <n v="0.52"/>
    <x v="2"/>
    <x v="7"/>
    <x v="1"/>
    <n v="32"/>
    <n v="16.64"/>
    <n v="15.36"/>
    <x v="1"/>
  </r>
  <r>
    <x v="3"/>
    <n v="1185732"/>
    <x v="394"/>
    <x v="0"/>
    <x v="41"/>
    <s v="Charleston"/>
    <x v="5"/>
    <n v="36"/>
    <n v="75"/>
    <x v="1147"/>
    <n v="1377"/>
    <n v="0.51"/>
    <x v="2"/>
    <x v="7"/>
    <x v="1"/>
    <n v="36"/>
    <n v="18.36"/>
    <n v="17.64"/>
    <x v="1"/>
  </r>
  <r>
    <x v="3"/>
    <n v="1185732"/>
    <x v="423"/>
    <x v="0"/>
    <x v="41"/>
    <s v="Charleston"/>
    <x v="0"/>
    <n v="41"/>
    <n v="115"/>
    <x v="1475"/>
    <n v="2546.1000000000004"/>
    <n v="0.54"/>
    <x v="2"/>
    <x v="8"/>
    <x v="1"/>
    <n v="41"/>
    <n v="22.140000000000004"/>
    <n v="18.859999999999996"/>
    <x v="1"/>
  </r>
  <r>
    <x v="3"/>
    <n v="1185732"/>
    <x v="423"/>
    <x v="0"/>
    <x v="41"/>
    <s v="Charleston"/>
    <x v="1"/>
    <n v="32"/>
    <n v="80"/>
    <x v="2555"/>
    <n v="1331.2"/>
    <n v="0.52"/>
    <x v="2"/>
    <x v="8"/>
    <x v="1"/>
    <n v="32"/>
    <n v="16.64"/>
    <n v="15.36"/>
    <x v="1"/>
  </r>
  <r>
    <x v="3"/>
    <n v="1185732"/>
    <x v="423"/>
    <x v="0"/>
    <x v="41"/>
    <s v="Charleston"/>
    <x v="2"/>
    <n v="33"/>
    <n v="44"/>
    <x v="2663"/>
    <n v="769.56000000000006"/>
    <n v="0.53"/>
    <x v="2"/>
    <x v="8"/>
    <x v="1"/>
    <n v="33"/>
    <n v="17.490000000000002"/>
    <n v="15.509999999999998"/>
    <x v="1"/>
  </r>
  <r>
    <x v="3"/>
    <n v="1185732"/>
    <x v="423"/>
    <x v="0"/>
    <x v="41"/>
    <s v="Charleston"/>
    <x v="3"/>
    <n v="32"/>
    <n v="47"/>
    <x v="2718"/>
    <n v="797.12"/>
    <n v="0.53"/>
    <x v="2"/>
    <x v="8"/>
    <x v="1"/>
    <n v="32"/>
    <n v="16.96"/>
    <n v="15.04"/>
    <x v="1"/>
  </r>
  <r>
    <x v="3"/>
    <n v="1185732"/>
    <x v="423"/>
    <x v="0"/>
    <x v="41"/>
    <s v="Charleston"/>
    <x v="4"/>
    <n v="41"/>
    <n v="53"/>
    <x v="1163"/>
    <n v="1195.1500000000001"/>
    <n v="0.55000000000000004"/>
    <x v="2"/>
    <x v="8"/>
    <x v="1"/>
    <n v="41"/>
    <n v="22.55"/>
    <n v="18.45"/>
    <x v="1"/>
  </r>
  <r>
    <x v="0"/>
    <n v="1185732"/>
    <x v="423"/>
    <x v="0"/>
    <x v="41"/>
    <s v="Charleston"/>
    <x v="5"/>
    <n v="47"/>
    <n v="84"/>
    <x v="2529"/>
    <n v="1974"/>
    <n v="0.5"/>
    <x v="2"/>
    <x v="8"/>
    <x v="1"/>
    <n v="47"/>
    <n v="23.5"/>
    <n v="23.5"/>
    <x v="1"/>
  </r>
  <r>
    <x v="0"/>
    <n v="1185732"/>
    <x v="454"/>
    <x v="0"/>
    <x v="41"/>
    <s v="Charleston"/>
    <x v="0"/>
    <n v="44"/>
    <n v="117"/>
    <x v="1182"/>
    <n v="2676.96"/>
    <n v="0.52"/>
    <x v="2"/>
    <x v="9"/>
    <x v="1"/>
    <n v="44"/>
    <n v="22.88"/>
    <n v="21.12"/>
    <x v="1"/>
  </r>
  <r>
    <x v="0"/>
    <n v="1185732"/>
    <x v="454"/>
    <x v="0"/>
    <x v="41"/>
    <s v="Charleston"/>
    <x v="1"/>
    <n v="33"/>
    <n v="95"/>
    <x v="2719"/>
    <n v="1661.5500000000002"/>
    <n v="0.53"/>
    <x v="2"/>
    <x v="9"/>
    <x v="1"/>
    <n v="33"/>
    <n v="17.490000000000002"/>
    <n v="15.509999999999998"/>
    <x v="1"/>
  </r>
  <r>
    <x v="0"/>
    <n v="1185732"/>
    <x v="454"/>
    <x v="0"/>
    <x v="41"/>
    <s v="Charleston"/>
    <x v="2"/>
    <n v="32"/>
    <n v="77"/>
    <x v="1173"/>
    <n v="1232"/>
    <n v="0.5"/>
    <x v="2"/>
    <x v="9"/>
    <x v="1"/>
    <n v="32"/>
    <n v="16"/>
    <n v="16"/>
    <x v="1"/>
  </r>
  <r>
    <x v="0"/>
    <n v="1185732"/>
    <x v="454"/>
    <x v="0"/>
    <x v="41"/>
    <s v="Charleston"/>
    <x v="3"/>
    <n v="38"/>
    <n v="91"/>
    <x v="2164"/>
    <n v="1901.9"/>
    <n v="0.55000000000000004"/>
    <x v="2"/>
    <x v="9"/>
    <x v="1"/>
    <n v="38"/>
    <n v="20.900000000000002"/>
    <n v="17.099999999999998"/>
    <x v="1"/>
  </r>
  <r>
    <x v="0"/>
    <n v="1185732"/>
    <x v="454"/>
    <x v="0"/>
    <x v="41"/>
    <s v="Charleston"/>
    <x v="4"/>
    <n v="62"/>
    <n v="78"/>
    <x v="2556"/>
    <n v="2563.08"/>
    <n v="0.53"/>
    <x v="2"/>
    <x v="9"/>
    <x v="1"/>
    <n v="62"/>
    <n v="32.86"/>
    <n v="29.14"/>
    <x v="1"/>
  </r>
  <r>
    <x v="0"/>
    <n v="1185732"/>
    <x v="454"/>
    <x v="0"/>
    <x v="41"/>
    <s v="Charleston"/>
    <x v="5"/>
    <n v="64"/>
    <n v="100"/>
    <x v="2720"/>
    <n v="3264"/>
    <n v="0.51"/>
    <x v="2"/>
    <x v="9"/>
    <x v="1"/>
    <n v="64"/>
    <n v="32.64"/>
    <n v="31.36"/>
    <x v="1"/>
  </r>
  <r>
    <x v="0"/>
    <n v="1185732"/>
    <x v="483"/>
    <x v="0"/>
    <x v="41"/>
    <s v="Charleston"/>
    <x v="0"/>
    <n v="60"/>
    <n v="176"/>
    <x v="846"/>
    <n v="5491.2"/>
    <n v="0.52"/>
    <x v="2"/>
    <x v="10"/>
    <x v="1"/>
    <n v="60"/>
    <n v="31.2"/>
    <n v="28.8"/>
    <x v="1"/>
  </r>
  <r>
    <x v="0"/>
    <n v="1185732"/>
    <x v="483"/>
    <x v="0"/>
    <x v="41"/>
    <s v="Charleston"/>
    <x v="1"/>
    <n v="52"/>
    <n v="135"/>
    <x v="2029"/>
    <n v="3650.4"/>
    <n v="0.52"/>
    <x v="2"/>
    <x v="10"/>
    <x v="1"/>
    <n v="52"/>
    <n v="27.04"/>
    <n v="24.96"/>
    <x v="1"/>
  </r>
  <r>
    <x v="3"/>
    <n v="1185732"/>
    <x v="483"/>
    <x v="0"/>
    <x v="41"/>
    <s v="Charleston"/>
    <x v="2"/>
    <n v="50"/>
    <n v="112"/>
    <x v="2721"/>
    <n v="2968"/>
    <n v="0.53"/>
    <x v="2"/>
    <x v="10"/>
    <x v="1"/>
    <n v="50"/>
    <n v="26.5"/>
    <n v="23.5"/>
    <x v="1"/>
  </r>
  <r>
    <x v="0"/>
    <n v="1185732"/>
    <x v="483"/>
    <x v="0"/>
    <x v="41"/>
    <s v="Charleston"/>
    <x v="3"/>
    <n v="53"/>
    <n v="102"/>
    <x v="1739"/>
    <n v="2757.06"/>
    <n v="0.51"/>
    <x v="2"/>
    <x v="10"/>
    <x v="1"/>
    <n v="53"/>
    <n v="27.03"/>
    <n v="25.97"/>
    <x v="1"/>
  </r>
  <r>
    <x v="0"/>
    <n v="1185732"/>
    <x v="483"/>
    <x v="0"/>
    <x v="41"/>
    <s v="Charleston"/>
    <x v="4"/>
    <n v="61"/>
    <n v="95"/>
    <x v="2722"/>
    <n v="2897.5"/>
    <n v="0.5"/>
    <x v="2"/>
    <x v="10"/>
    <x v="1"/>
    <n v="61"/>
    <n v="30.5"/>
    <n v="30.5"/>
    <x v="1"/>
  </r>
  <r>
    <x v="0"/>
    <n v="1185732"/>
    <x v="483"/>
    <x v="0"/>
    <x v="41"/>
    <s v="Charleston"/>
    <x v="5"/>
    <n v="68"/>
    <n v="122"/>
    <x v="2723"/>
    <n v="4562.8"/>
    <n v="0.55000000000000004"/>
    <x v="2"/>
    <x v="10"/>
    <x v="1"/>
    <n v="68"/>
    <n v="37.4"/>
    <n v="30.599999999999998"/>
    <x v="1"/>
  </r>
  <r>
    <x v="0"/>
    <n v="1185732"/>
    <x v="188"/>
    <x v="0"/>
    <x v="41"/>
    <s v="Charleston"/>
    <x v="0"/>
    <n v="33"/>
    <n v="106"/>
    <x v="2724"/>
    <n v="1749"/>
    <n v="0.5"/>
    <x v="2"/>
    <x v="0"/>
    <x v="1"/>
    <n v="33"/>
    <n v="16.5"/>
    <n v="16.5"/>
    <x v="1"/>
  </r>
  <r>
    <x v="0"/>
    <n v="1185732"/>
    <x v="188"/>
    <x v="0"/>
    <x v="41"/>
    <s v="Charleston"/>
    <x v="1"/>
    <n v="34"/>
    <n v="68"/>
    <x v="2725"/>
    <n v="1086.6399999999999"/>
    <n v="0.47"/>
    <x v="2"/>
    <x v="0"/>
    <x v="1"/>
    <n v="34"/>
    <n v="15.979999999999999"/>
    <n v="18.020000000000003"/>
    <x v="1"/>
  </r>
  <r>
    <x v="0"/>
    <n v="1185732"/>
    <x v="188"/>
    <x v="0"/>
    <x v="41"/>
    <s v="Charleston"/>
    <x v="2"/>
    <n v="24"/>
    <n v="63"/>
    <x v="1005"/>
    <n v="695.52"/>
    <n v="0.45999999999999996"/>
    <x v="2"/>
    <x v="0"/>
    <x v="1"/>
    <n v="24"/>
    <n v="11.04"/>
    <n v="12.96"/>
    <x v="1"/>
  </r>
  <r>
    <x v="0"/>
    <n v="1185732"/>
    <x v="188"/>
    <x v="0"/>
    <x v="41"/>
    <s v="Charleston"/>
    <x v="3"/>
    <n v="28"/>
    <n v="20"/>
    <x v="2726"/>
    <n v="280"/>
    <n v="0.5"/>
    <x v="2"/>
    <x v="0"/>
    <x v="1"/>
    <n v="28"/>
    <n v="14"/>
    <n v="14"/>
    <x v="1"/>
  </r>
  <r>
    <x v="0"/>
    <n v="1185732"/>
    <x v="188"/>
    <x v="0"/>
    <x v="41"/>
    <s v="Charleston"/>
    <x v="4"/>
    <n v="42"/>
    <n v="33"/>
    <x v="2695"/>
    <n v="595.98"/>
    <n v="0.43"/>
    <x v="2"/>
    <x v="0"/>
    <x v="1"/>
    <n v="42"/>
    <n v="18.060000000000002"/>
    <n v="23.939999999999998"/>
    <x v="1"/>
  </r>
  <r>
    <x v="0"/>
    <n v="1185732"/>
    <x v="188"/>
    <x v="0"/>
    <x v="41"/>
    <s v="Charleston"/>
    <x v="5"/>
    <n v="33"/>
    <n v="59"/>
    <x v="2727"/>
    <n v="778.80000000000007"/>
    <n v="0.4"/>
    <x v="2"/>
    <x v="0"/>
    <x v="1"/>
    <n v="33"/>
    <n v="13.200000000000001"/>
    <n v="19.799999999999997"/>
    <x v="1"/>
  </r>
  <r>
    <x v="0"/>
    <n v="1185732"/>
    <x v="696"/>
    <x v="0"/>
    <x v="41"/>
    <s v="Charleston"/>
    <x v="0"/>
    <n v="32"/>
    <n v="138"/>
    <x v="1617"/>
    <n v="2340.48"/>
    <n v="0.53"/>
    <x v="2"/>
    <x v="1"/>
    <x v="1"/>
    <n v="32"/>
    <n v="16.96"/>
    <n v="15.04"/>
    <x v="1"/>
  </r>
  <r>
    <x v="3"/>
    <n v="1185732"/>
    <x v="696"/>
    <x v="0"/>
    <x v="41"/>
    <s v="Charleston"/>
    <x v="1"/>
    <n v="34"/>
    <n v="38"/>
    <x v="1414"/>
    <n v="594.31999999999994"/>
    <n v="0.45999999999999996"/>
    <x v="2"/>
    <x v="1"/>
    <x v="1"/>
    <n v="34"/>
    <n v="15.639999999999999"/>
    <n v="18.360000000000003"/>
    <x v="1"/>
  </r>
  <r>
    <x v="3"/>
    <n v="1185732"/>
    <x v="696"/>
    <x v="0"/>
    <x v="41"/>
    <s v="Charleston"/>
    <x v="2"/>
    <n v="24"/>
    <n v="46"/>
    <x v="2728"/>
    <n v="518.88"/>
    <n v="0.47"/>
    <x v="2"/>
    <x v="1"/>
    <x v="1"/>
    <n v="24"/>
    <n v="11.28"/>
    <n v="12.72"/>
    <x v="1"/>
  </r>
  <r>
    <x v="3"/>
    <n v="1185732"/>
    <x v="696"/>
    <x v="0"/>
    <x v="42"/>
    <s v="Baltimore"/>
    <x v="3"/>
    <n v="28"/>
    <n v="14"/>
    <x v="2601"/>
    <n v="196"/>
    <n v="0.5"/>
    <x v="2"/>
    <x v="1"/>
    <x v="1"/>
    <n v="28"/>
    <n v="14"/>
    <n v="14"/>
    <x v="1"/>
  </r>
  <r>
    <x v="3"/>
    <n v="1185732"/>
    <x v="696"/>
    <x v="0"/>
    <x v="42"/>
    <s v="Baltimore"/>
    <x v="4"/>
    <n v="41"/>
    <n v="31"/>
    <x v="1573"/>
    <n v="571.94999999999993"/>
    <n v="0.44999999999999996"/>
    <x v="2"/>
    <x v="1"/>
    <x v="1"/>
    <n v="41"/>
    <n v="18.45"/>
    <n v="22.55"/>
    <x v="1"/>
  </r>
  <r>
    <x v="3"/>
    <n v="1185732"/>
    <x v="696"/>
    <x v="0"/>
    <x v="42"/>
    <s v="Baltimore"/>
    <x v="5"/>
    <n v="34"/>
    <n v="63"/>
    <x v="1593"/>
    <n v="921.06"/>
    <n v="0.43"/>
    <x v="2"/>
    <x v="1"/>
    <x v="1"/>
    <n v="34"/>
    <n v="14.62"/>
    <n v="19.380000000000003"/>
    <x v="1"/>
  </r>
  <r>
    <x v="3"/>
    <n v="1185732"/>
    <x v="225"/>
    <x v="0"/>
    <x v="42"/>
    <s v="Baltimore"/>
    <x v="0"/>
    <n v="32"/>
    <n v="125"/>
    <x v="2701"/>
    <n v="2120"/>
    <n v="0.53"/>
    <x v="2"/>
    <x v="2"/>
    <x v="1"/>
    <n v="32"/>
    <n v="16.96"/>
    <n v="15.04"/>
    <x v="1"/>
  </r>
  <r>
    <x v="3"/>
    <n v="1185732"/>
    <x v="225"/>
    <x v="0"/>
    <x v="42"/>
    <s v="Baltimore"/>
    <x v="1"/>
    <n v="34"/>
    <n v="39"/>
    <x v="1583"/>
    <n v="623.21999999999991"/>
    <n v="0.47"/>
    <x v="2"/>
    <x v="2"/>
    <x v="1"/>
    <n v="34"/>
    <n v="15.979999999999999"/>
    <n v="18.020000000000003"/>
    <x v="1"/>
  </r>
  <r>
    <x v="3"/>
    <n v="1185732"/>
    <x v="225"/>
    <x v="0"/>
    <x v="42"/>
    <s v="Baltimore"/>
    <x v="2"/>
    <n v="24"/>
    <n v="53"/>
    <x v="2729"/>
    <n v="623.28"/>
    <n v="0.49"/>
    <x v="2"/>
    <x v="2"/>
    <x v="1"/>
    <n v="24"/>
    <n v="11.76"/>
    <n v="12.24"/>
    <x v="1"/>
  </r>
  <r>
    <x v="3"/>
    <n v="1185732"/>
    <x v="225"/>
    <x v="0"/>
    <x v="42"/>
    <s v="Baltimore"/>
    <x v="3"/>
    <n v="29"/>
    <n v="7"/>
    <x v="1606"/>
    <n v="93.38"/>
    <n v="0.45999999999999996"/>
    <x v="2"/>
    <x v="2"/>
    <x v="1"/>
    <n v="29"/>
    <n v="13.34"/>
    <n v="15.66"/>
    <x v="1"/>
  </r>
  <r>
    <x v="3"/>
    <n v="1185732"/>
    <x v="225"/>
    <x v="0"/>
    <x v="42"/>
    <s v="Baltimore"/>
    <x v="4"/>
    <n v="43"/>
    <n v="22"/>
    <x v="2730"/>
    <n v="406.78"/>
    <n v="0.43"/>
    <x v="2"/>
    <x v="2"/>
    <x v="1"/>
    <n v="43"/>
    <n v="18.489999999999998"/>
    <n v="24.51"/>
    <x v="1"/>
  </r>
  <r>
    <x v="3"/>
    <n v="1185732"/>
    <x v="225"/>
    <x v="0"/>
    <x v="42"/>
    <s v="Baltimore"/>
    <x v="5"/>
    <n v="33"/>
    <n v="49"/>
    <x v="2649"/>
    <n v="727.65"/>
    <n v="0.44999999999999996"/>
    <x v="2"/>
    <x v="2"/>
    <x v="1"/>
    <n v="33"/>
    <n v="14.85"/>
    <n v="18.150000000000002"/>
    <x v="1"/>
  </r>
  <r>
    <x v="3"/>
    <n v="1185732"/>
    <x v="244"/>
    <x v="0"/>
    <x v="42"/>
    <s v="Baltimore"/>
    <x v="0"/>
    <n v="33"/>
    <n v="128"/>
    <x v="1529"/>
    <n v="2154.2400000000002"/>
    <n v="0.51"/>
    <x v="2"/>
    <x v="3"/>
    <x v="1"/>
    <n v="33"/>
    <n v="16.830000000000002"/>
    <n v="16.169999999999998"/>
    <x v="1"/>
  </r>
  <r>
    <x v="3"/>
    <n v="1185732"/>
    <x v="244"/>
    <x v="0"/>
    <x v="42"/>
    <s v="Baltimore"/>
    <x v="1"/>
    <n v="32"/>
    <n v="31"/>
    <x v="2731"/>
    <n v="466.23999999999995"/>
    <n v="0.47"/>
    <x v="2"/>
    <x v="3"/>
    <x v="1"/>
    <n v="32"/>
    <n v="15.04"/>
    <n v="16.96"/>
    <x v="1"/>
  </r>
  <r>
    <x v="3"/>
    <n v="1185732"/>
    <x v="244"/>
    <x v="0"/>
    <x v="42"/>
    <s v="Baltimore"/>
    <x v="2"/>
    <n v="24"/>
    <n v="33"/>
    <x v="2732"/>
    <n v="388.08"/>
    <n v="0.49"/>
    <x v="2"/>
    <x v="3"/>
    <x v="1"/>
    <n v="24"/>
    <n v="11.76"/>
    <n v="12.24"/>
    <x v="1"/>
  </r>
  <r>
    <x v="3"/>
    <n v="1185732"/>
    <x v="244"/>
    <x v="0"/>
    <x v="42"/>
    <s v="Baltimore"/>
    <x v="3"/>
    <n v="27"/>
    <n v="13"/>
    <x v="2733"/>
    <n v="164.97"/>
    <n v="0.47"/>
    <x v="2"/>
    <x v="3"/>
    <x v="1"/>
    <n v="27"/>
    <n v="12.69"/>
    <n v="14.31"/>
    <x v="1"/>
  </r>
  <r>
    <x v="3"/>
    <n v="1185732"/>
    <x v="244"/>
    <x v="0"/>
    <x v="42"/>
    <s v="Baltimore"/>
    <x v="4"/>
    <n v="41"/>
    <n v="15"/>
    <x v="2734"/>
    <n v="276.75"/>
    <n v="0.44999999999999996"/>
    <x v="2"/>
    <x v="3"/>
    <x v="1"/>
    <n v="41"/>
    <n v="18.45"/>
    <n v="22.55"/>
    <x v="1"/>
  </r>
  <r>
    <x v="3"/>
    <n v="1185732"/>
    <x v="244"/>
    <x v="0"/>
    <x v="42"/>
    <s v="Baltimore"/>
    <x v="5"/>
    <n v="32"/>
    <n v="52"/>
    <x v="2735"/>
    <n v="732.16"/>
    <n v="0.44"/>
    <x v="2"/>
    <x v="3"/>
    <x v="1"/>
    <n v="32"/>
    <n v="14.08"/>
    <n v="17.920000000000002"/>
    <x v="1"/>
  </r>
  <r>
    <x v="3"/>
    <n v="1185732"/>
    <x v="273"/>
    <x v="0"/>
    <x v="42"/>
    <s v="Baltimore"/>
    <x v="0"/>
    <n v="49"/>
    <n v="118"/>
    <x v="1260"/>
    <n v="3006.6400000000003"/>
    <n v="0.52"/>
    <x v="2"/>
    <x v="4"/>
    <x v="1"/>
    <n v="49"/>
    <n v="25.480000000000004"/>
    <n v="23.519999999999996"/>
    <x v="1"/>
  </r>
  <r>
    <x v="3"/>
    <n v="1185732"/>
    <x v="273"/>
    <x v="0"/>
    <x v="42"/>
    <s v="Baltimore"/>
    <x v="1"/>
    <n v="42"/>
    <n v="47"/>
    <x v="1665"/>
    <n v="908.04"/>
    <n v="0.45999999999999996"/>
    <x v="2"/>
    <x v="4"/>
    <x v="1"/>
    <n v="42"/>
    <n v="19.32"/>
    <n v="22.68"/>
    <x v="1"/>
  </r>
  <r>
    <x v="3"/>
    <n v="1185732"/>
    <x v="273"/>
    <x v="0"/>
    <x v="42"/>
    <s v="Baltimore"/>
    <x v="2"/>
    <n v="36"/>
    <n v="38"/>
    <x v="1457"/>
    <n v="656.64"/>
    <n v="0.48"/>
    <x v="2"/>
    <x v="4"/>
    <x v="1"/>
    <n v="36"/>
    <n v="17.28"/>
    <n v="18.72"/>
    <x v="1"/>
  </r>
  <r>
    <x v="3"/>
    <n v="1185732"/>
    <x v="273"/>
    <x v="0"/>
    <x v="42"/>
    <s v="Baltimore"/>
    <x v="3"/>
    <n v="37"/>
    <n v="30"/>
    <x v="2736"/>
    <n v="532.79999999999995"/>
    <n v="0.48"/>
    <x v="2"/>
    <x v="4"/>
    <x v="1"/>
    <n v="37"/>
    <n v="17.759999999999998"/>
    <n v="19.240000000000002"/>
    <x v="1"/>
  </r>
  <r>
    <x v="3"/>
    <n v="1185732"/>
    <x v="273"/>
    <x v="0"/>
    <x v="42"/>
    <s v="Baltimore"/>
    <x v="4"/>
    <n v="49"/>
    <n v="36"/>
    <x v="1444"/>
    <n v="740.88"/>
    <n v="0.42"/>
    <x v="2"/>
    <x v="4"/>
    <x v="1"/>
    <n v="49"/>
    <n v="20.58"/>
    <n v="28.42"/>
    <x v="1"/>
  </r>
  <r>
    <x v="3"/>
    <n v="1185732"/>
    <x v="273"/>
    <x v="0"/>
    <x v="42"/>
    <s v="Baltimore"/>
    <x v="5"/>
    <n v="52"/>
    <n v="63"/>
    <x v="1070"/>
    <n v="1343.1599999999999"/>
    <n v="0.41"/>
    <x v="2"/>
    <x v="4"/>
    <x v="1"/>
    <n v="52"/>
    <n v="21.319999999999997"/>
    <n v="30.680000000000003"/>
    <x v="1"/>
  </r>
  <r>
    <x v="3"/>
    <n v="1185732"/>
    <x v="306"/>
    <x v="0"/>
    <x v="42"/>
    <s v="Baltimore"/>
    <x v="0"/>
    <n v="47"/>
    <n v="125"/>
    <x v="2737"/>
    <n v="2937.5"/>
    <n v="0.5"/>
    <x v="2"/>
    <x v="11"/>
    <x v="1"/>
    <n v="47"/>
    <n v="23.5"/>
    <n v="23.5"/>
    <x v="1"/>
  </r>
  <r>
    <x v="3"/>
    <n v="1185732"/>
    <x v="306"/>
    <x v="0"/>
    <x v="42"/>
    <s v="Baltimore"/>
    <x v="1"/>
    <n v="41"/>
    <n v="75"/>
    <x v="1491"/>
    <n v="1445.25"/>
    <n v="0.47"/>
    <x v="2"/>
    <x v="11"/>
    <x v="1"/>
    <n v="41"/>
    <n v="19.27"/>
    <n v="21.73"/>
    <x v="1"/>
  </r>
  <r>
    <x v="0"/>
    <n v="1185732"/>
    <x v="306"/>
    <x v="0"/>
    <x v="42"/>
    <s v="Baltimore"/>
    <x v="2"/>
    <n v="37"/>
    <n v="47"/>
    <x v="2615"/>
    <n v="869.5"/>
    <n v="0.5"/>
    <x v="2"/>
    <x v="11"/>
    <x v="1"/>
    <n v="37"/>
    <n v="18.5"/>
    <n v="18.5"/>
    <x v="1"/>
  </r>
  <r>
    <x v="0"/>
    <n v="1185732"/>
    <x v="306"/>
    <x v="0"/>
    <x v="42"/>
    <s v="Baltimore"/>
    <x v="3"/>
    <n v="37"/>
    <n v="44"/>
    <x v="1676"/>
    <n v="814"/>
    <n v="0.5"/>
    <x v="2"/>
    <x v="11"/>
    <x v="1"/>
    <n v="37"/>
    <n v="18.5"/>
    <n v="18.5"/>
    <x v="1"/>
  </r>
  <r>
    <x v="0"/>
    <n v="1185732"/>
    <x v="306"/>
    <x v="0"/>
    <x v="42"/>
    <s v="Baltimore"/>
    <x v="4"/>
    <n v="49"/>
    <n v="42"/>
    <x v="2689"/>
    <n v="905.52"/>
    <n v="0.44"/>
    <x v="2"/>
    <x v="11"/>
    <x v="1"/>
    <n v="49"/>
    <n v="21.56"/>
    <n v="27.44"/>
    <x v="1"/>
  </r>
  <r>
    <x v="0"/>
    <n v="1185732"/>
    <x v="306"/>
    <x v="0"/>
    <x v="42"/>
    <s v="Baltimore"/>
    <x v="5"/>
    <n v="53"/>
    <n v="84"/>
    <x v="1730"/>
    <n v="2003.3999999999999"/>
    <n v="0.44999999999999996"/>
    <x v="2"/>
    <x v="11"/>
    <x v="1"/>
    <n v="53"/>
    <n v="23.849999999999998"/>
    <n v="29.150000000000006"/>
    <x v="1"/>
  </r>
  <r>
    <x v="0"/>
    <n v="1185732"/>
    <x v="334"/>
    <x v="0"/>
    <x v="42"/>
    <s v="Baltimore"/>
    <x v="0"/>
    <n v="49"/>
    <n v="131"/>
    <x v="1079"/>
    <n v="3337.88"/>
    <n v="0.52"/>
    <x v="2"/>
    <x v="5"/>
    <x v="1"/>
    <n v="49"/>
    <n v="25.48"/>
    <n v="23.52"/>
    <x v="1"/>
  </r>
  <r>
    <x v="2"/>
    <n v="1185732"/>
    <x v="334"/>
    <x v="0"/>
    <x v="42"/>
    <s v="Baltimore"/>
    <x v="1"/>
    <n v="42"/>
    <n v="72"/>
    <x v="2091"/>
    <n v="1451.52"/>
    <n v="0.48"/>
    <x v="2"/>
    <x v="5"/>
    <x v="1"/>
    <n v="42"/>
    <n v="20.16"/>
    <n v="21.84"/>
    <x v="1"/>
  </r>
  <r>
    <x v="2"/>
    <n v="1185732"/>
    <x v="334"/>
    <x v="0"/>
    <x v="42"/>
    <s v="Baltimore"/>
    <x v="2"/>
    <n v="37"/>
    <n v="60"/>
    <x v="2738"/>
    <n v="1087.8"/>
    <n v="0.49"/>
    <x v="2"/>
    <x v="5"/>
    <x v="1"/>
    <n v="37"/>
    <n v="18.13"/>
    <n v="18.87"/>
    <x v="1"/>
  </r>
  <r>
    <x v="2"/>
    <n v="1185732"/>
    <x v="334"/>
    <x v="0"/>
    <x v="42"/>
    <s v="Baltimore"/>
    <x v="3"/>
    <n v="36"/>
    <n v="45"/>
    <x v="2591"/>
    <n v="761.4"/>
    <n v="0.47"/>
    <x v="2"/>
    <x v="5"/>
    <x v="1"/>
    <n v="36"/>
    <n v="16.919999999999998"/>
    <n v="19.080000000000002"/>
    <x v="1"/>
  </r>
  <r>
    <x v="2"/>
    <n v="1185732"/>
    <x v="334"/>
    <x v="0"/>
    <x v="42"/>
    <s v="Baltimore"/>
    <x v="4"/>
    <n v="46"/>
    <n v="51"/>
    <x v="1017"/>
    <n v="1055.6999999999998"/>
    <n v="0.44999999999999996"/>
    <x v="2"/>
    <x v="5"/>
    <x v="1"/>
    <n v="46"/>
    <n v="20.699999999999996"/>
    <n v="25.300000000000004"/>
    <x v="1"/>
  </r>
  <r>
    <x v="2"/>
    <n v="1185732"/>
    <x v="334"/>
    <x v="0"/>
    <x v="42"/>
    <s v="Baltimore"/>
    <x v="5"/>
    <n v="54"/>
    <n v="102"/>
    <x v="1745"/>
    <n v="2313.36"/>
    <n v="0.42"/>
    <x v="2"/>
    <x v="5"/>
    <x v="1"/>
    <n v="54"/>
    <n v="22.68"/>
    <n v="31.32"/>
    <x v="1"/>
  </r>
  <r>
    <x v="2"/>
    <n v="1185732"/>
    <x v="366"/>
    <x v="0"/>
    <x v="42"/>
    <s v="Baltimore"/>
    <x v="0"/>
    <n v="48"/>
    <n v="135"/>
    <x v="1024"/>
    <n v="3434.4"/>
    <n v="0.53"/>
    <x v="2"/>
    <x v="6"/>
    <x v="1"/>
    <n v="48"/>
    <n v="25.44"/>
    <n v="22.56"/>
    <x v="1"/>
  </r>
  <r>
    <x v="2"/>
    <n v="1185732"/>
    <x v="366"/>
    <x v="0"/>
    <x v="42"/>
    <s v="Baltimore"/>
    <x v="1"/>
    <n v="41"/>
    <n v="83"/>
    <x v="2423"/>
    <n v="1701.5"/>
    <n v="0.5"/>
    <x v="2"/>
    <x v="6"/>
    <x v="1"/>
    <n v="41"/>
    <n v="20.5"/>
    <n v="20.5"/>
    <x v="1"/>
  </r>
  <r>
    <x v="2"/>
    <n v="1185732"/>
    <x v="366"/>
    <x v="0"/>
    <x v="42"/>
    <s v="Baltimore"/>
    <x v="2"/>
    <n v="39"/>
    <n v="60"/>
    <x v="1021"/>
    <n v="1170"/>
    <n v="0.5"/>
    <x v="2"/>
    <x v="6"/>
    <x v="1"/>
    <n v="39"/>
    <n v="19.5"/>
    <n v="19.5"/>
    <x v="1"/>
  </r>
  <r>
    <x v="2"/>
    <n v="1185732"/>
    <x v="366"/>
    <x v="0"/>
    <x v="42"/>
    <s v="Baltimore"/>
    <x v="3"/>
    <n v="37"/>
    <n v="44"/>
    <x v="1676"/>
    <n v="748.88"/>
    <n v="0.45999999999999996"/>
    <x v="2"/>
    <x v="6"/>
    <x v="1"/>
    <n v="37"/>
    <n v="17.02"/>
    <n v="19.98"/>
    <x v="1"/>
  </r>
  <r>
    <x v="2"/>
    <n v="1185732"/>
    <x v="366"/>
    <x v="0"/>
    <x v="42"/>
    <s v="Baltimore"/>
    <x v="4"/>
    <n v="47"/>
    <n v="38"/>
    <x v="1016"/>
    <n v="803.69999999999993"/>
    <n v="0.44999999999999996"/>
    <x v="2"/>
    <x v="6"/>
    <x v="1"/>
    <n v="47"/>
    <n v="21.15"/>
    <n v="25.85"/>
    <x v="1"/>
  </r>
  <r>
    <x v="2"/>
    <n v="1185732"/>
    <x v="366"/>
    <x v="0"/>
    <x v="42"/>
    <s v="Baltimore"/>
    <x v="5"/>
    <n v="53"/>
    <n v="81"/>
    <x v="1436"/>
    <n v="1845.99"/>
    <n v="0.43"/>
    <x v="2"/>
    <x v="6"/>
    <x v="1"/>
    <n v="53"/>
    <n v="22.79"/>
    <n v="30.210000000000004"/>
    <x v="1"/>
  </r>
  <r>
    <x v="2"/>
    <n v="1185732"/>
    <x v="396"/>
    <x v="0"/>
    <x v="42"/>
    <s v="Baltimore"/>
    <x v="0"/>
    <n v="49"/>
    <n v="128"/>
    <x v="1154"/>
    <n v="3198.7200000000003"/>
    <n v="0.51"/>
    <x v="2"/>
    <x v="7"/>
    <x v="1"/>
    <n v="49"/>
    <n v="24.990000000000002"/>
    <n v="24.009999999999998"/>
    <x v="1"/>
  </r>
  <r>
    <x v="2"/>
    <n v="1185732"/>
    <x v="396"/>
    <x v="0"/>
    <x v="42"/>
    <s v="Baltimore"/>
    <x v="1"/>
    <n v="44"/>
    <n v="63"/>
    <x v="1262"/>
    <n v="1247.3999999999999"/>
    <n v="0.44999999999999996"/>
    <x v="2"/>
    <x v="7"/>
    <x v="1"/>
    <n v="44"/>
    <n v="19.799999999999997"/>
    <n v="24.200000000000003"/>
    <x v="1"/>
  </r>
  <r>
    <x v="2"/>
    <n v="1185732"/>
    <x v="396"/>
    <x v="0"/>
    <x v="42"/>
    <s v="Baltimore"/>
    <x v="2"/>
    <n v="38"/>
    <n v="36"/>
    <x v="1457"/>
    <n v="684"/>
    <n v="0.5"/>
    <x v="2"/>
    <x v="7"/>
    <x v="1"/>
    <n v="38"/>
    <n v="19"/>
    <n v="19"/>
    <x v="1"/>
  </r>
  <r>
    <x v="2"/>
    <n v="1185732"/>
    <x v="396"/>
    <x v="0"/>
    <x v="42"/>
    <s v="Baltimore"/>
    <x v="3"/>
    <n v="36"/>
    <n v="25"/>
    <x v="2739"/>
    <n v="404.99999999999994"/>
    <n v="0.44999999999999996"/>
    <x v="2"/>
    <x v="7"/>
    <x v="1"/>
    <n v="36"/>
    <n v="16.2"/>
    <n v="19.8"/>
    <x v="1"/>
  </r>
  <r>
    <x v="2"/>
    <n v="1185732"/>
    <x v="396"/>
    <x v="0"/>
    <x v="42"/>
    <s v="Baltimore"/>
    <x v="4"/>
    <n v="48"/>
    <n v="30"/>
    <x v="1434"/>
    <n v="619.20000000000005"/>
    <n v="0.43"/>
    <x v="2"/>
    <x v="7"/>
    <x v="1"/>
    <n v="48"/>
    <n v="20.64"/>
    <n v="27.36"/>
    <x v="1"/>
  </r>
  <r>
    <x v="2"/>
    <n v="1185732"/>
    <x v="396"/>
    <x v="0"/>
    <x v="42"/>
    <s v="Baltimore"/>
    <x v="5"/>
    <n v="54"/>
    <n v="50"/>
    <x v="1147"/>
    <n v="1080"/>
    <n v="0.4"/>
    <x v="2"/>
    <x v="7"/>
    <x v="1"/>
    <n v="54"/>
    <n v="21.6"/>
    <n v="32.4"/>
    <x v="1"/>
  </r>
  <r>
    <x v="2"/>
    <n v="1185732"/>
    <x v="428"/>
    <x v="0"/>
    <x v="42"/>
    <s v="Baltimore"/>
    <x v="0"/>
    <n v="52"/>
    <n v="113"/>
    <x v="1970"/>
    <n v="3173.0400000000004"/>
    <n v="0.54"/>
    <x v="2"/>
    <x v="8"/>
    <x v="1"/>
    <n v="52"/>
    <n v="28.080000000000005"/>
    <n v="23.919999999999995"/>
    <x v="1"/>
  </r>
  <r>
    <x v="2"/>
    <n v="1185732"/>
    <x v="428"/>
    <x v="0"/>
    <x v="42"/>
    <s v="Baltimore"/>
    <x v="1"/>
    <n v="48"/>
    <n v="58"/>
    <x v="2740"/>
    <n v="1280.6399999999999"/>
    <n v="0.45999999999999996"/>
    <x v="2"/>
    <x v="8"/>
    <x v="1"/>
    <n v="48"/>
    <n v="22.08"/>
    <n v="25.92"/>
    <x v="1"/>
  </r>
  <r>
    <x v="2"/>
    <n v="1185732"/>
    <x v="428"/>
    <x v="0"/>
    <x v="42"/>
    <s v="Baltimore"/>
    <x v="2"/>
    <n v="49"/>
    <n v="25"/>
    <x v="2741"/>
    <n v="563.5"/>
    <n v="0.45999999999999996"/>
    <x v="2"/>
    <x v="8"/>
    <x v="1"/>
    <n v="49"/>
    <n v="22.54"/>
    <n v="26.46"/>
    <x v="1"/>
  </r>
  <r>
    <x v="0"/>
    <n v="1185732"/>
    <x v="428"/>
    <x v="0"/>
    <x v="42"/>
    <s v="Baltimore"/>
    <x v="3"/>
    <n v="49"/>
    <n v="21"/>
    <x v="2742"/>
    <n v="514.5"/>
    <n v="0.5"/>
    <x v="2"/>
    <x v="8"/>
    <x v="1"/>
    <n v="49"/>
    <n v="24.5"/>
    <n v="24.5"/>
    <x v="1"/>
  </r>
  <r>
    <x v="0"/>
    <n v="1185732"/>
    <x v="428"/>
    <x v="0"/>
    <x v="42"/>
    <s v="Baltimore"/>
    <x v="4"/>
    <n v="56"/>
    <n v="20"/>
    <x v="2514"/>
    <n v="448"/>
    <n v="0.4"/>
    <x v="2"/>
    <x v="8"/>
    <x v="1"/>
    <n v="56"/>
    <n v="22.4"/>
    <n v="33.6"/>
    <x v="1"/>
  </r>
  <r>
    <x v="0"/>
    <n v="1185732"/>
    <x v="428"/>
    <x v="0"/>
    <x v="42"/>
    <s v="Baltimore"/>
    <x v="5"/>
    <n v="60"/>
    <n v="52"/>
    <x v="1320"/>
    <n v="1248"/>
    <n v="0.4"/>
    <x v="2"/>
    <x v="8"/>
    <x v="1"/>
    <n v="60"/>
    <n v="24"/>
    <n v="36"/>
    <x v="1"/>
  </r>
  <r>
    <x v="0"/>
    <n v="1185732"/>
    <x v="458"/>
    <x v="0"/>
    <x v="42"/>
    <s v="Baltimore"/>
    <x v="0"/>
    <n v="58"/>
    <n v="88"/>
    <x v="2743"/>
    <n v="2807.2000000000003"/>
    <n v="0.55000000000000004"/>
    <x v="2"/>
    <x v="9"/>
    <x v="1"/>
    <n v="58"/>
    <n v="31.900000000000002"/>
    <n v="26.099999999999998"/>
    <x v="1"/>
  </r>
  <r>
    <x v="0"/>
    <n v="1185732"/>
    <x v="458"/>
    <x v="0"/>
    <x v="42"/>
    <s v="Baltimore"/>
    <x v="1"/>
    <n v="45"/>
    <n v="51"/>
    <x v="2744"/>
    <n v="1078.6499999999999"/>
    <n v="0.47"/>
    <x v="2"/>
    <x v="9"/>
    <x v="1"/>
    <n v="45"/>
    <n v="21.15"/>
    <n v="23.85"/>
    <x v="1"/>
  </r>
  <r>
    <x v="0"/>
    <n v="1185732"/>
    <x v="458"/>
    <x v="0"/>
    <x v="42"/>
    <s v="Baltimore"/>
    <x v="2"/>
    <n v="49"/>
    <n v="48"/>
    <x v="1045"/>
    <n v="1176"/>
    <n v="0.5"/>
    <x v="2"/>
    <x v="9"/>
    <x v="1"/>
    <n v="49"/>
    <n v="24.5"/>
    <n v="24.5"/>
    <x v="1"/>
  </r>
  <r>
    <x v="0"/>
    <n v="1185732"/>
    <x v="458"/>
    <x v="0"/>
    <x v="42"/>
    <s v="Baltimore"/>
    <x v="3"/>
    <n v="48"/>
    <n v="41"/>
    <x v="2745"/>
    <n v="905.28"/>
    <n v="0.45999999999999996"/>
    <x v="2"/>
    <x v="9"/>
    <x v="1"/>
    <n v="48"/>
    <n v="22.08"/>
    <n v="25.92"/>
    <x v="1"/>
  </r>
  <r>
    <x v="0"/>
    <n v="1185732"/>
    <x v="458"/>
    <x v="0"/>
    <x v="42"/>
    <s v="Baltimore"/>
    <x v="4"/>
    <n v="56"/>
    <n v="31"/>
    <x v="2746"/>
    <n v="763.84"/>
    <n v="0.44"/>
    <x v="2"/>
    <x v="9"/>
    <x v="1"/>
    <n v="56"/>
    <n v="24.64"/>
    <n v="31.36"/>
    <x v="1"/>
  </r>
  <r>
    <x v="0"/>
    <n v="1185732"/>
    <x v="458"/>
    <x v="0"/>
    <x v="42"/>
    <s v="Baltimore"/>
    <x v="5"/>
    <n v="62"/>
    <n v="63"/>
    <x v="2747"/>
    <n v="1679.58"/>
    <n v="0.43"/>
    <x v="2"/>
    <x v="9"/>
    <x v="1"/>
    <n v="62"/>
    <n v="26.66"/>
    <n v="35.340000000000003"/>
    <x v="1"/>
  </r>
  <r>
    <x v="0"/>
    <n v="1185732"/>
    <x v="487"/>
    <x v="0"/>
    <x v="42"/>
    <s v="Baltimore"/>
    <x v="0"/>
    <n v="57"/>
    <n v="122"/>
    <x v="2748"/>
    <n v="3477"/>
    <n v="0.5"/>
    <x v="2"/>
    <x v="10"/>
    <x v="1"/>
    <n v="57"/>
    <n v="28.5"/>
    <n v="28.5"/>
    <x v="1"/>
  </r>
  <r>
    <x v="0"/>
    <n v="1185732"/>
    <x v="487"/>
    <x v="0"/>
    <x v="42"/>
    <s v="Baltimore"/>
    <x v="1"/>
    <n v="46"/>
    <n v="65"/>
    <x v="1044"/>
    <n v="1495"/>
    <n v="0.5"/>
    <x v="2"/>
    <x v="10"/>
    <x v="1"/>
    <n v="46"/>
    <n v="23"/>
    <n v="23"/>
    <x v="1"/>
  </r>
  <r>
    <x v="0"/>
    <n v="1185732"/>
    <x v="487"/>
    <x v="0"/>
    <x v="42"/>
    <s v="Baltimore"/>
    <x v="2"/>
    <n v="45"/>
    <n v="65"/>
    <x v="2071"/>
    <n v="1374.75"/>
    <n v="0.47"/>
    <x v="2"/>
    <x v="10"/>
    <x v="1"/>
    <n v="45"/>
    <n v="21.15"/>
    <n v="23.85"/>
    <x v="1"/>
  </r>
  <r>
    <x v="0"/>
    <n v="1185732"/>
    <x v="487"/>
    <x v="0"/>
    <x v="42"/>
    <s v="Baltimore"/>
    <x v="3"/>
    <n v="49"/>
    <n v="44"/>
    <x v="1009"/>
    <n v="1013.3199999999999"/>
    <n v="0.47"/>
    <x v="2"/>
    <x v="10"/>
    <x v="1"/>
    <n v="49"/>
    <n v="23.029999999999998"/>
    <n v="25.970000000000002"/>
    <x v="1"/>
  </r>
  <r>
    <x v="0"/>
    <n v="1185732"/>
    <x v="487"/>
    <x v="0"/>
    <x v="42"/>
    <s v="Baltimore"/>
    <x v="4"/>
    <n v="54"/>
    <n v="51"/>
    <x v="2039"/>
    <n v="1129.1399999999999"/>
    <n v="0.41"/>
    <x v="2"/>
    <x v="10"/>
    <x v="1"/>
    <n v="54"/>
    <n v="22.139999999999997"/>
    <n v="31.860000000000003"/>
    <x v="1"/>
  </r>
  <r>
    <x v="0"/>
    <n v="1185732"/>
    <x v="487"/>
    <x v="0"/>
    <x v="42"/>
    <s v="Baltimore"/>
    <x v="5"/>
    <n v="61"/>
    <n v="72"/>
    <x v="2749"/>
    <n v="1844.6399999999999"/>
    <n v="0.42"/>
    <x v="2"/>
    <x v="10"/>
    <x v="1"/>
    <n v="61"/>
    <n v="25.619999999999997"/>
    <n v="35.380000000000003"/>
    <x v="1"/>
  </r>
  <r>
    <x v="0"/>
    <n v="1185732"/>
    <x v="181"/>
    <x v="0"/>
    <x v="42"/>
    <s v="Baltimore"/>
    <x v="0"/>
    <n v="36"/>
    <n v="137"/>
    <x v="1822"/>
    <n v="2219.3999999999996"/>
    <n v="0.44999999999999996"/>
    <x v="2"/>
    <x v="0"/>
    <x v="1"/>
    <n v="36"/>
    <n v="16.199999999999996"/>
    <n v="19.800000000000004"/>
    <x v="1"/>
  </r>
  <r>
    <x v="0"/>
    <n v="1185732"/>
    <x v="181"/>
    <x v="0"/>
    <x v="42"/>
    <s v="Baltimore"/>
    <x v="1"/>
    <n v="38"/>
    <n v="81"/>
    <x v="1068"/>
    <n v="1539"/>
    <n v="0.5"/>
    <x v="2"/>
    <x v="0"/>
    <x v="1"/>
    <n v="38"/>
    <n v="19"/>
    <n v="19"/>
    <x v="1"/>
  </r>
  <r>
    <x v="0"/>
    <n v="1185732"/>
    <x v="181"/>
    <x v="0"/>
    <x v="42"/>
    <s v="Baltimore"/>
    <x v="2"/>
    <n v="29"/>
    <n v="91"/>
    <x v="1938"/>
    <n v="1398.67"/>
    <n v="0.53"/>
    <x v="2"/>
    <x v="0"/>
    <x v="1"/>
    <n v="29"/>
    <n v="15.370000000000001"/>
    <n v="13.629999999999999"/>
    <x v="1"/>
  </r>
  <r>
    <x v="0"/>
    <n v="1185732"/>
    <x v="181"/>
    <x v="0"/>
    <x v="42"/>
    <s v="Baltimore"/>
    <x v="3"/>
    <n v="32"/>
    <n v="47"/>
    <x v="2718"/>
    <n v="827.2"/>
    <n v="0.55000000000000004"/>
    <x v="2"/>
    <x v="0"/>
    <x v="1"/>
    <n v="32"/>
    <n v="17.600000000000001"/>
    <n v="14.399999999999999"/>
    <x v="1"/>
  </r>
  <r>
    <x v="0"/>
    <n v="1185732"/>
    <x v="181"/>
    <x v="0"/>
    <x v="42"/>
    <s v="Baltimore"/>
    <x v="4"/>
    <n v="49"/>
    <n v="59"/>
    <x v="2750"/>
    <n v="1214.22"/>
    <n v="0.42"/>
    <x v="2"/>
    <x v="0"/>
    <x v="1"/>
    <n v="49"/>
    <n v="20.580000000000002"/>
    <n v="28.419999999999998"/>
    <x v="1"/>
  </r>
  <r>
    <x v="0"/>
    <n v="1185732"/>
    <x v="181"/>
    <x v="0"/>
    <x v="42"/>
    <s v="Baltimore"/>
    <x v="5"/>
    <n v="36"/>
    <n v="81"/>
    <x v="2751"/>
    <n v="1487.16"/>
    <n v="0.51"/>
    <x v="2"/>
    <x v="0"/>
    <x v="1"/>
    <n v="36"/>
    <n v="18.36"/>
    <n v="17.64"/>
    <x v="1"/>
  </r>
  <r>
    <x v="0"/>
    <n v="1185732"/>
    <x v="210"/>
    <x v="0"/>
    <x v="42"/>
    <s v="Baltimore"/>
    <x v="0"/>
    <n v="39"/>
    <n v="144"/>
    <x v="797"/>
    <n v="2808"/>
    <n v="0.5"/>
    <x v="2"/>
    <x v="1"/>
    <x v="1"/>
    <n v="39"/>
    <n v="19.5"/>
    <n v="19.5"/>
    <x v="1"/>
  </r>
  <r>
    <x v="0"/>
    <n v="1185732"/>
    <x v="210"/>
    <x v="0"/>
    <x v="42"/>
    <s v="Baltimore"/>
    <x v="1"/>
    <n v="37"/>
    <n v="61"/>
    <x v="2570"/>
    <n v="1038.22"/>
    <n v="0.45999999999999996"/>
    <x v="2"/>
    <x v="1"/>
    <x v="1"/>
    <n v="37"/>
    <n v="17.02"/>
    <n v="19.98"/>
    <x v="1"/>
  </r>
  <r>
    <x v="0"/>
    <n v="1185732"/>
    <x v="210"/>
    <x v="0"/>
    <x v="42"/>
    <s v="Baltimore"/>
    <x v="2"/>
    <n v="27"/>
    <n v="69"/>
    <x v="2704"/>
    <n v="950.13"/>
    <n v="0.51"/>
    <x v="2"/>
    <x v="1"/>
    <x v="1"/>
    <n v="27"/>
    <n v="13.77"/>
    <n v="13.23"/>
    <x v="1"/>
  </r>
  <r>
    <x v="0"/>
    <n v="1185732"/>
    <x v="210"/>
    <x v="0"/>
    <x v="43"/>
    <s v="Wilmington"/>
    <x v="3"/>
    <n v="33"/>
    <n v="45"/>
    <x v="2752"/>
    <n v="816.75000000000011"/>
    <n v="0.55000000000000004"/>
    <x v="2"/>
    <x v="1"/>
    <x v="1"/>
    <n v="33"/>
    <n v="18.150000000000002"/>
    <n v="14.849999999999998"/>
    <x v="1"/>
  </r>
  <r>
    <x v="0"/>
    <n v="1185732"/>
    <x v="210"/>
    <x v="0"/>
    <x v="43"/>
    <s v="Wilmington"/>
    <x v="4"/>
    <n v="45"/>
    <n v="65"/>
    <x v="2071"/>
    <n v="1199.25"/>
    <n v="0.41"/>
    <x v="2"/>
    <x v="1"/>
    <x v="1"/>
    <n v="45"/>
    <n v="18.45"/>
    <n v="26.55"/>
    <x v="1"/>
  </r>
  <r>
    <x v="0"/>
    <n v="1185732"/>
    <x v="210"/>
    <x v="0"/>
    <x v="43"/>
    <s v="Wilmington"/>
    <x v="5"/>
    <n v="39"/>
    <n v="98"/>
    <x v="1299"/>
    <n v="2025.66"/>
    <n v="0.53"/>
    <x v="2"/>
    <x v="1"/>
    <x v="1"/>
    <n v="39"/>
    <n v="20.67"/>
    <n v="18.329999999999998"/>
    <x v="1"/>
  </r>
  <r>
    <x v="0"/>
    <n v="1185732"/>
    <x v="218"/>
    <x v="0"/>
    <x v="43"/>
    <s v="Wilmington"/>
    <x v="0"/>
    <n v="36"/>
    <n v="158"/>
    <x v="2753"/>
    <n v="2616.48"/>
    <n v="0.45999999999999996"/>
    <x v="2"/>
    <x v="2"/>
    <x v="1"/>
    <n v="36"/>
    <n v="16.559999999999999"/>
    <n v="19.440000000000001"/>
    <x v="1"/>
  </r>
  <r>
    <x v="0"/>
    <n v="1185732"/>
    <x v="218"/>
    <x v="0"/>
    <x v="43"/>
    <s v="Wilmington"/>
    <x v="1"/>
    <n v="39"/>
    <n v="68"/>
    <x v="2468"/>
    <n v="1193.3999999999999"/>
    <n v="0.44999999999999996"/>
    <x v="2"/>
    <x v="2"/>
    <x v="1"/>
    <n v="39"/>
    <n v="17.549999999999997"/>
    <n v="21.450000000000003"/>
    <x v="1"/>
  </r>
  <r>
    <x v="0"/>
    <n v="1185732"/>
    <x v="218"/>
    <x v="0"/>
    <x v="43"/>
    <s v="Wilmington"/>
    <x v="2"/>
    <n v="29"/>
    <n v="69"/>
    <x v="2754"/>
    <n v="1080.54"/>
    <n v="0.54"/>
    <x v="2"/>
    <x v="2"/>
    <x v="1"/>
    <n v="29"/>
    <n v="15.66"/>
    <n v="13.34"/>
    <x v="1"/>
  </r>
  <r>
    <x v="0"/>
    <n v="1185732"/>
    <x v="218"/>
    <x v="0"/>
    <x v="43"/>
    <s v="Wilmington"/>
    <x v="3"/>
    <n v="32"/>
    <n v="31"/>
    <x v="2731"/>
    <n v="525.76"/>
    <n v="0.53"/>
    <x v="2"/>
    <x v="2"/>
    <x v="1"/>
    <n v="32"/>
    <n v="16.96"/>
    <n v="15.040000000000001"/>
    <x v="1"/>
  </r>
  <r>
    <x v="0"/>
    <n v="1185732"/>
    <x v="218"/>
    <x v="0"/>
    <x v="43"/>
    <s v="Wilmington"/>
    <x v="4"/>
    <n v="46"/>
    <n v="49"/>
    <x v="1719"/>
    <n v="924.14"/>
    <n v="0.41"/>
    <x v="2"/>
    <x v="2"/>
    <x v="1"/>
    <n v="46"/>
    <n v="18.86"/>
    <n v="27.140000000000004"/>
    <x v="1"/>
  </r>
  <r>
    <x v="0"/>
    <n v="1185732"/>
    <x v="218"/>
    <x v="0"/>
    <x v="43"/>
    <s v="Wilmington"/>
    <x v="5"/>
    <n v="39"/>
    <n v="72"/>
    <x v="1482"/>
    <n v="1404"/>
    <n v="0.5"/>
    <x v="2"/>
    <x v="2"/>
    <x v="1"/>
    <n v="39"/>
    <n v="19.5"/>
    <n v="19.5"/>
    <x v="1"/>
  </r>
  <r>
    <x v="0"/>
    <n v="1185732"/>
    <x v="237"/>
    <x v="0"/>
    <x v="43"/>
    <s v="Wilmington"/>
    <x v="0"/>
    <n v="36"/>
    <n v="131"/>
    <x v="2755"/>
    <n v="2358"/>
    <n v="0.5"/>
    <x v="2"/>
    <x v="3"/>
    <x v="1"/>
    <n v="36"/>
    <n v="18"/>
    <n v="18"/>
    <x v="1"/>
  </r>
  <r>
    <x v="0"/>
    <n v="1185732"/>
    <x v="237"/>
    <x v="0"/>
    <x v="43"/>
    <s v="Wilmington"/>
    <x v="1"/>
    <n v="38"/>
    <n v="61"/>
    <x v="2657"/>
    <n v="1089.46"/>
    <n v="0.47"/>
    <x v="2"/>
    <x v="3"/>
    <x v="1"/>
    <n v="38"/>
    <n v="17.86"/>
    <n v="20.14"/>
    <x v="1"/>
  </r>
  <r>
    <x v="0"/>
    <n v="1185732"/>
    <x v="237"/>
    <x v="0"/>
    <x v="43"/>
    <s v="Wilmington"/>
    <x v="2"/>
    <n v="27"/>
    <n v="59"/>
    <x v="2558"/>
    <n v="876.15000000000009"/>
    <n v="0.55000000000000004"/>
    <x v="2"/>
    <x v="3"/>
    <x v="1"/>
    <n v="27"/>
    <n v="14.850000000000001"/>
    <n v="12.149999999999999"/>
    <x v="1"/>
  </r>
  <r>
    <x v="0"/>
    <n v="1185732"/>
    <x v="237"/>
    <x v="0"/>
    <x v="43"/>
    <s v="Wilmington"/>
    <x v="3"/>
    <n v="32"/>
    <n v="44"/>
    <x v="2677"/>
    <n v="718.08"/>
    <n v="0.51"/>
    <x v="2"/>
    <x v="3"/>
    <x v="1"/>
    <n v="32"/>
    <n v="16.32"/>
    <n v="15.68"/>
    <x v="1"/>
  </r>
  <r>
    <x v="0"/>
    <n v="1185732"/>
    <x v="237"/>
    <x v="0"/>
    <x v="43"/>
    <s v="Wilmington"/>
    <x v="4"/>
    <n v="47"/>
    <n v="45"/>
    <x v="2756"/>
    <n v="951.74999999999989"/>
    <n v="0.44999999999999996"/>
    <x v="2"/>
    <x v="3"/>
    <x v="1"/>
    <n v="47"/>
    <n v="21.15"/>
    <n v="25.85"/>
    <x v="1"/>
  </r>
  <r>
    <x v="0"/>
    <n v="1185732"/>
    <x v="237"/>
    <x v="0"/>
    <x v="43"/>
    <s v="Wilmington"/>
    <x v="5"/>
    <n v="38"/>
    <n v="78"/>
    <x v="2401"/>
    <n v="1600.5600000000002"/>
    <n v="0.54"/>
    <x v="2"/>
    <x v="3"/>
    <x v="1"/>
    <n v="38"/>
    <n v="20.520000000000003"/>
    <n v="17.479999999999997"/>
    <x v="1"/>
  </r>
  <r>
    <x v="0"/>
    <n v="1185732"/>
    <x v="266"/>
    <x v="0"/>
    <x v="43"/>
    <s v="Wilmington"/>
    <x v="0"/>
    <n v="51"/>
    <n v="160"/>
    <x v="2757"/>
    <n v="3916.7999999999997"/>
    <n v="0.48"/>
    <x v="2"/>
    <x v="4"/>
    <x v="1"/>
    <n v="51"/>
    <n v="24.479999999999997"/>
    <n v="26.520000000000003"/>
    <x v="1"/>
  </r>
  <r>
    <x v="0"/>
    <n v="1185732"/>
    <x v="266"/>
    <x v="0"/>
    <x v="43"/>
    <s v="Wilmington"/>
    <x v="1"/>
    <n v="47"/>
    <n v="69"/>
    <x v="1954"/>
    <n v="1459.35"/>
    <n v="0.44999999999999996"/>
    <x v="2"/>
    <x v="4"/>
    <x v="1"/>
    <n v="47"/>
    <n v="21.15"/>
    <n v="25.85"/>
    <x v="1"/>
  </r>
  <r>
    <x v="0"/>
    <n v="1185732"/>
    <x v="266"/>
    <x v="0"/>
    <x v="43"/>
    <s v="Wilmington"/>
    <x v="2"/>
    <n v="41"/>
    <n v="81"/>
    <x v="2758"/>
    <n v="1726.92"/>
    <n v="0.52"/>
    <x v="2"/>
    <x v="4"/>
    <x v="1"/>
    <n v="41"/>
    <n v="21.32"/>
    <n v="19.68"/>
    <x v="1"/>
  </r>
  <r>
    <x v="0"/>
    <n v="1185732"/>
    <x v="266"/>
    <x v="0"/>
    <x v="43"/>
    <s v="Wilmington"/>
    <x v="3"/>
    <n v="41"/>
    <n v="65"/>
    <x v="2759"/>
    <n v="1385.8"/>
    <n v="0.52"/>
    <x v="2"/>
    <x v="4"/>
    <x v="1"/>
    <n v="41"/>
    <n v="21.32"/>
    <n v="19.68"/>
    <x v="1"/>
  </r>
  <r>
    <x v="0"/>
    <n v="1185732"/>
    <x v="266"/>
    <x v="0"/>
    <x v="43"/>
    <s v="Wilmington"/>
    <x v="4"/>
    <n v="50"/>
    <n v="74"/>
    <x v="2760"/>
    <n v="1554"/>
    <n v="0.42"/>
    <x v="2"/>
    <x v="4"/>
    <x v="1"/>
    <n v="50"/>
    <n v="21"/>
    <n v="29"/>
    <x v="1"/>
  </r>
  <r>
    <x v="0"/>
    <n v="1185732"/>
    <x v="266"/>
    <x v="0"/>
    <x v="43"/>
    <s v="Wilmington"/>
    <x v="5"/>
    <n v="54"/>
    <n v="104"/>
    <x v="797"/>
    <n v="3088.8"/>
    <n v="0.55000000000000004"/>
    <x v="2"/>
    <x v="4"/>
    <x v="1"/>
    <n v="54"/>
    <n v="29.700000000000003"/>
    <n v="24.299999999999997"/>
    <x v="1"/>
  </r>
  <r>
    <x v="0"/>
    <n v="1185732"/>
    <x v="299"/>
    <x v="0"/>
    <x v="43"/>
    <s v="Wilmington"/>
    <x v="0"/>
    <n v="51"/>
    <n v="189"/>
    <x v="2761"/>
    <n v="4433.9399999999996"/>
    <n v="0.45999999999999996"/>
    <x v="2"/>
    <x v="11"/>
    <x v="1"/>
    <n v="51"/>
    <n v="23.459999999999997"/>
    <n v="27.540000000000003"/>
    <x v="1"/>
  </r>
  <r>
    <x v="0"/>
    <n v="1185732"/>
    <x v="299"/>
    <x v="0"/>
    <x v="43"/>
    <s v="Wilmington"/>
    <x v="1"/>
    <n v="48"/>
    <n v="120"/>
    <x v="2762"/>
    <n v="2591.9999999999995"/>
    <n v="0.44999999999999996"/>
    <x v="2"/>
    <x v="11"/>
    <x v="1"/>
    <n v="48"/>
    <n v="21.599999999999998"/>
    <n v="26.400000000000002"/>
    <x v="1"/>
  </r>
  <r>
    <x v="0"/>
    <n v="1185732"/>
    <x v="299"/>
    <x v="0"/>
    <x v="43"/>
    <s v="Wilmington"/>
    <x v="2"/>
    <n v="43"/>
    <n v="85"/>
    <x v="2228"/>
    <n v="1937.15"/>
    <n v="0.53"/>
    <x v="2"/>
    <x v="11"/>
    <x v="1"/>
    <n v="43"/>
    <n v="22.790000000000003"/>
    <n v="20.209999999999997"/>
    <x v="1"/>
  </r>
  <r>
    <x v="0"/>
    <n v="1185732"/>
    <x v="299"/>
    <x v="0"/>
    <x v="43"/>
    <s v="Wilmington"/>
    <x v="3"/>
    <n v="41"/>
    <n v="75"/>
    <x v="1491"/>
    <n v="1691.2500000000002"/>
    <n v="0.55000000000000004"/>
    <x v="2"/>
    <x v="11"/>
    <x v="1"/>
    <n v="41"/>
    <n v="22.550000000000004"/>
    <n v="18.449999999999996"/>
    <x v="1"/>
  </r>
  <r>
    <x v="0"/>
    <n v="1185732"/>
    <x v="299"/>
    <x v="0"/>
    <x v="43"/>
    <s v="Wilmington"/>
    <x v="4"/>
    <n v="50"/>
    <n v="75"/>
    <x v="2763"/>
    <n v="1500"/>
    <n v="0.4"/>
    <x v="2"/>
    <x v="11"/>
    <x v="1"/>
    <n v="50"/>
    <n v="20"/>
    <n v="30"/>
    <x v="1"/>
  </r>
  <r>
    <x v="0"/>
    <n v="1185732"/>
    <x v="299"/>
    <x v="0"/>
    <x v="43"/>
    <s v="Wilmington"/>
    <x v="5"/>
    <n v="56"/>
    <n v="135"/>
    <x v="832"/>
    <n v="4006.8"/>
    <n v="0.53"/>
    <x v="2"/>
    <x v="11"/>
    <x v="1"/>
    <n v="56"/>
    <n v="29.68"/>
    <n v="26.32"/>
    <x v="1"/>
  </r>
  <r>
    <x v="0"/>
    <n v="1185732"/>
    <x v="327"/>
    <x v="0"/>
    <x v="43"/>
    <s v="Wilmington"/>
    <x v="0"/>
    <n v="53"/>
    <n v="182"/>
    <x v="1368"/>
    <n v="4823"/>
    <n v="0.5"/>
    <x v="2"/>
    <x v="5"/>
    <x v="1"/>
    <n v="53"/>
    <n v="26.5"/>
    <n v="26.5"/>
    <x v="1"/>
  </r>
  <r>
    <x v="0"/>
    <n v="1185732"/>
    <x v="327"/>
    <x v="0"/>
    <x v="43"/>
    <s v="Wilmington"/>
    <x v="1"/>
    <n v="47"/>
    <n v="119"/>
    <x v="2764"/>
    <n v="2516.85"/>
    <n v="0.44999999999999996"/>
    <x v="2"/>
    <x v="5"/>
    <x v="1"/>
    <n v="47"/>
    <n v="21.15"/>
    <n v="25.85"/>
    <x v="1"/>
  </r>
  <r>
    <x v="0"/>
    <n v="1185732"/>
    <x v="327"/>
    <x v="0"/>
    <x v="43"/>
    <s v="Wilmington"/>
    <x v="2"/>
    <n v="41"/>
    <n v="102"/>
    <x v="2765"/>
    <n v="2258.2800000000002"/>
    <n v="0.54"/>
    <x v="2"/>
    <x v="5"/>
    <x v="1"/>
    <n v="41"/>
    <n v="22.14"/>
    <n v="18.86"/>
    <x v="1"/>
  </r>
  <r>
    <x v="0"/>
    <n v="1185732"/>
    <x v="327"/>
    <x v="0"/>
    <x v="43"/>
    <s v="Wilmington"/>
    <x v="3"/>
    <n v="43"/>
    <n v="90"/>
    <x v="2222"/>
    <n v="2051.1"/>
    <n v="0.53"/>
    <x v="2"/>
    <x v="5"/>
    <x v="1"/>
    <n v="43"/>
    <n v="22.79"/>
    <n v="20.21"/>
    <x v="1"/>
  </r>
  <r>
    <x v="0"/>
    <n v="1185732"/>
    <x v="327"/>
    <x v="0"/>
    <x v="43"/>
    <s v="Wilmington"/>
    <x v="4"/>
    <n v="51"/>
    <n v="94"/>
    <x v="2535"/>
    <n v="1965.54"/>
    <n v="0.41"/>
    <x v="2"/>
    <x v="5"/>
    <x v="1"/>
    <n v="51"/>
    <n v="20.91"/>
    <n v="30.09"/>
    <x v="1"/>
  </r>
  <r>
    <x v="0"/>
    <n v="1185732"/>
    <x v="327"/>
    <x v="0"/>
    <x v="43"/>
    <s v="Wilmington"/>
    <x v="5"/>
    <n v="55"/>
    <n v="145"/>
    <x v="2255"/>
    <n v="3987.5"/>
    <n v="0.5"/>
    <x v="2"/>
    <x v="5"/>
    <x v="1"/>
    <n v="55"/>
    <n v="27.5"/>
    <n v="27.5"/>
    <x v="1"/>
  </r>
  <r>
    <x v="0"/>
    <n v="1185732"/>
    <x v="359"/>
    <x v="0"/>
    <x v="43"/>
    <s v="Wilmington"/>
    <x v="0"/>
    <n v="50"/>
    <n v="163"/>
    <x v="1921"/>
    <n v="3993.5"/>
    <n v="0.49"/>
    <x v="2"/>
    <x v="6"/>
    <x v="1"/>
    <n v="50"/>
    <n v="24.5"/>
    <n v="25.5"/>
    <x v="1"/>
  </r>
  <r>
    <x v="0"/>
    <n v="1185732"/>
    <x v="359"/>
    <x v="0"/>
    <x v="43"/>
    <s v="Wilmington"/>
    <x v="1"/>
    <n v="47"/>
    <n v="128"/>
    <x v="2766"/>
    <n v="2767.3599999999997"/>
    <n v="0.45999999999999996"/>
    <x v="2"/>
    <x v="6"/>
    <x v="1"/>
    <n v="47"/>
    <n v="21.619999999999997"/>
    <n v="25.380000000000003"/>
    <x v="1"/>
  </r>
  <r>
    <x v="0"/>
    <n v="1185732"/>
    <x v="359"/>
    <x v="0"/>
    <x v="43"/>
    <s v="Wilmington"/>
    <x v="2"/>
    <n v="42"/>
    <n v="105"/>
    <x v="1692"/>
    <n v="2205"/>
    <n v="0.5"/>
    <x v="2"/>
    <x v="6"/>
    <x v="1"/>
    <n v="42"/>
    <n v="21"/>
    <n v="21"/>
    <x v="1"/>
  </r>
  <r>
    <x v="0"/>
    <n v="1185732"/>
    <x v="359"/>
    <x v="0"/>
    <x v="43"/>
    <s v="Wilmington"/>
    <x v="3"/>
    <n v="41"/>
    <n v="63"/>
    <x v="2099"/>
    <n v="1291.5"/>
    <n v="0.5"/>
    <x v="2"/>
    <x v="6"/>
    <x v="1"/>
    <n v="41"/>
    <n v="20.5"/>
    <n v="20.5"/>
    <x v="1"/>
  </r>
  <r>
    <x v="0"/>
    <n v="1185732"/>
    <x v="359"/>
    <x v="0"/>
    <x v="43"/>
    <s v="Wilmington"/>
    <x v="4"/>
    <n v="50"/>
    <n v="63"/>
    <x v="1438"/>
    <n v="1417.4999999999998"/>
    <n v="0.44999999999999996"/>
    <x v="2"/>
    <x v="6"/>
    <x v="1"/>
    <n v="50"/>
    <n v="22.499999999999996"/>
    <n v="27.500000000000004"/>
    <x v="1"/>
  </r>
  <r>
    <x v="0"/>
    <n v="1185732"/>
    <x v="359"/>
    <x v="0"/>
    <x v="43"/>
    <s v="Wilmington"/>
    <x v="5"/>
    <n v="59"/>
    <n v="120"/>
    <x v="2547"/>
    <n v="3681.6"/>
    <n v="0.52"/>
    <x v="2"/>
    <x v="6"/>
    <x v="1"/>
    <n v="59"/>
    <n v="30.68"/>
    <n v="28.32"/>
    <x v="1"/>
  </r>
  <r>
    <x v="0"/>
    <n v="1185732"/>
    <x v="389"/>
    <x v="0"/>
    <x v="43"/>
    <s v="Wilmington"/>
    <x v="0"/>
    <n v="50"/>
    <n v="142"/>
    <x v="2121"/>
    <n v="3479"/>
    <n v="0.49"/>
    <x v="2"/>
    <x v="7"/>
    <x v="1"/>
    <n v="50"/>
    <n v="24.5"/>
    <n v="25.5"/>
    <x v="1"/>
  </r>
  <r>
    <x v="0"/>
    <n v="1185732"/>
    <x v="389"/>
    <x v="0"/>
    <x v="43"/>
    <s v="Wilmington"/>
    <x v="1"/>
    <n v="47"/>
    <n v="85"/>
    <x v="2767"/>
    <n v="1797.7499999999998"/>
    <n v="0.44999999999999996"/>
    <x v="2"/>
    <x v="7"/>
    <x v="1"/>
    <n v="47"/>
    <n v="21.15"/>
    <n v="25.85"/>
    <x v="1"/>
  </r>
  <r>
    <x v="0"/>
    <n v="1185732"/>
    <x v="389"/>
    <x v="0"/>
    <x v="43"/>
    <s v="Wilmington"/>
    <x v="2"/>
    <n v="43"/>
    <n v="61"/>
    <x v="1122"/>
    <n v="1337.73"/>
    <n v="0.51"/>
    <x v="2"/>
    <x v="7"/>
    <x v="1"/>
    <n v="43"/>
    <n v="21.93"/>
    <n v="21.07"/>
    <x v="1"/>
  </r>
  <r>
    <x v="0"/>
    <n v="1185732"/>
    <x v="389"/>
    <x v="0"/>
    <x v="43"/>
    <s v="Wilmington"/>
    <x v="3"/>
    <n v="41"/>
    <n v="60"/>
    <x v="1707"/>
    <n v="1254.5999999999999"/>
    <n v="0.51"/>
    <x v="2"/>
    <x v="7"/>
    <x v="1"/>
    <n v="41"/>
    <n v="20.91"/>
    <n v="20.09"/>
    <x v="1"/>
  </r>
  <r>
    <x v="0"/>
    <n v="1185732"/>
    <x v="389"/>
    <x v="0"/>
    <x v="43"/>
    <s v="Wilmington"/>
    <x v="4"/>
    <n v="50"/>
    <n v="60"/>
    <x v="2434"/>
    <n v="1320"/>
    <n v="0.44"/>
    <x v="2"/>
    <x v="7"/>
    <x v="1"/>
    <n v="50"/>
    <n v="22"/>
    <n v="28"/>
    <x v="1"/>
  </r>
  <r>
    <x v="0"/>
    <n v="1185732"/>
    <x v="389"/>
    <x v="0"/>
    <x v="43"/>
    <s v="Wilmington"/>
    <x v="5"/>
    <n v="58"/>
    <n v="84"/>
    <x v="1809"/>
    <n v="2630.88"/>
    <n v="0.54"/>
    <x v="2"/>
    <x v="7"/>
    <x v="1"/>
    <n v="58"/>
    <n v="31.32"/>
    <n v="26.68"/>
    <x v="1"/>
  </r>
  <r>
    <x v="0"/>
    <n v="1185732"/>
    <x v="421"/>
    <x v="0"/>
    <x v="43"/>
    <s v="Wilmington"/>
    <x v="0"/>
    <n v="56"/>
    <n v="128"/>
    <x v="2486"/>
    <n v="3225.5999999999995"/>
    <n v="0.44999999999999996"/>
    <x v="2"/>
    <x v="8"/>
    <x v="1"/>
    <n v="56"/>
    <n v="25.199999999999996"/>
    <n v="30.800000000000004"/>
    <x v="1"/>
  </r>
  <r>
    <x v="0"/>
    <n v="1185732"/>
    <x v="421"/>
    <x v="0"/>
    <x v="43"/>
    <s v="Wilmington"/>
    <x v="1"/>
    <n v="51"/>
    <n v="90"/>
    <x v="1253"/>
    <n v="2111.3999999999996"/>
    <n v="0.45999999999999996"/>
    <x v="2"/>
    <x v="8"/>
    <x v="1"/>
    <n v="51"/>
    <n v="23.459999999999997"/>
    <n v="27.540000000000003"/>
    <x v="1"/>
  </r>
  <r>
    <x v="0"/>
    <n v="1185732"/>
    <x v="421"/>
    <x v="0"/>
    <x v="43"/>
    <s v="Wilmington"/>
    <x v="2"/>
    <n v="50"/>
    <n v="52"/>
    <x v="1711"/>
    <n v="1430.0000000000002"/>
    <n v="0.55000000000000004"/>
    <x v="2"/>
    <x v="8"/>
    <x v="1"/>
    <n v="50"/>
    <n v="27.500000000000004"/>
    <n v="22.499999999999996"/>
    <x v="1"/>
  </r>
  <r>
    <x v="0"/>
    <n v="1185732"/>
    <x v="421"/>
    <x v="0"/>
    <x v="43"/>
    <s v="Wilmington"/>
    <x v="3"/>
    <n v="52"/>
    <n v="44"/>
    <x v="1145"/>
    <n v="1144"/>
    <n v="0.5"/>
    <x v="2"/>
    <x v="8"/>
    <x v="1"/>
    <n v="52"/>
    <n v="26"/>
    <n v="26"/>
    <x v="1"/>
  </r>
  <r>
    <x v="0"/>
    <n v="1185732"/>
    <x v="421"/>
    <x v="0"/>
    <x v="43"/>
    <s v="Wilmington"/>
    <x v="4"/>
    <n v="62"/>
    <n v="49"/>
    <x v="2768"/>
    <n v="1215.2"/>
    <n v="0.4"/>
    <x v="2"/>
    <x v="8"/>
    <x v="1"/>
    <n v="62"/>
    <n v="24.8"/>
    <n v="37.199999999999996"/>
    <x v="1"/>
  </r>
  <r>
    <x v="4"/>
    <n v="1185732"/>
    <x v="421"/>
    <x v="0"/>
    <x v="43"/>
    <s v="Wilmington"/>
    <x v="5"/>
    <n v="63"/>
    <n v="78"/>
    <x v="1502"/>
    <n v="2702.7000000000003"/>
    <n v="0.55000000000000004"/>
    <x v="2"/>
    <x v="8"/>
    <x v="1"/>
    <n v="63"/>
    <n v="34.650000000000006"/>
    <n v="28.349999999999998"/>
    <x v="1"/>
  </r>
  <r>
    <x v="4"/>
    <n v="1185732"/>
    <x v="451"/>
    <x v="0"/>
    <x v="43"/>
    <s v="Wilmington"/>
    <x v="0"/>
    <n v="60"/>
    <n v="135"/>
    <x v="1851"/>
    <n v="3807"/>
    <n v="0.47"/>
    <x v="2"/>
    <x v="9"/>
    <x v="1"/>
    <n v="60"/>
    <n v="28.2"/>
    <n v="31.8"/>
    <x v="1"/>
  </r>
  <r>
    <x v="4"/>
    <n v="1185732"/>
    <x v="451"/>
    <x v="0"/>
    <x v="43"/>
    <s v="Wilmington"/>
    <x v="1"/>
    <n v="53"/>
    <n v="85"/>
    <x v="1286"/>
    <n v="2072.2999999999997"/>
    <n v="0.45999999999999996"/>
    <x v="2"/>
    <x v="9"/>
    <x v="1"/>
    <n v="53"/>
    <n v="24.379999999999995"/>
    <n v="28.620000000000005"/>
    <x v="1"/>
  </r>
  <r>
    <x v="4"/>
    <n v="1185732"/>
    <x v="451"/>
    <x v="0"/>
    <x v="43"/>
    <s v="Wilmington"/>
    <x v="2"/>
    <n v="52"/>
    <n v="86"/>
    <x v="2769"/>
    <n v="2280.7200000000003"/>
    <n v="0.51"/>
    <x v="2"/>
    <x v="9"/>
    <x v="1"/>
    <n v="52"/>
    <n v="26.520000000000003"/>
    <n v="25.479999999999997"/>
    <x v="1"/>
  </r>
  <r>
    <x v="4"/>
    <n v="1185732"/>
    <x v="451"/>
    <x v="0"/>
    <x v="43"/>
    <s v="Wilmington"/>
    <x v="3"/>
    <n v="51"/>
    <n v="84"/>
    <x v="2533"/>
    <n v="2270.52"/>
    <n v="0.53"/>
    <x v="2"/>
    <x v="9"/>
    <x v="1"/>
    <n v="51"/>
    <n v="27.03"/>
    <n v="23.97"/>
    <x v="1"/>
  </r>
  <r>
    <x v="4"/>
    <n v="1185732"/>
    <x v="451"/>
    <x v="0"/>
    <x v="43"/>
    <s v="Wilmington"/>
    <x v="4"/>
    <n v="60"/>
    <n v="72"/>
    <x v="1069"/>
    <n v="1728"/>
    <n v="0.4"/>
    <x v="2"/>
    <x v="9"/>
    <x v="1"/>
    <n v="60"/>
    <n v="24"/>
    <n v="36"/>
    <x v="1"/>
  </r>
  <r>
    <x v="4"/>
    <n v="1185732"/>
    <x v="451"/>
    <x v="0"/>
    <x v="43"/>
    <s v="Wilmington"/>
    <x v="5"/>
    <n v="64"/>
    <n v="98"/>
    <x v="1154"/>
    <n v="3449.6000000000004"/>
    <n v="0.55000000000000004"/>
    <x v="2"/>
    <x v="9"/>
    <x v="1"/>
    <n v="64"/>
    <n v="35.200000000000003"/>
    <n v="28.799999999999997"/>
    <x v="1"/>
  </r>
  <r>
    <x v="4"/>
    <n v="1185732"/>
    <x v="480"/>
    <x v="0"/>
    <x v="43"/>
    <s v="Wilmington"/>
    <x v="0"/>
    <n v="62"/>
    <n v="168"/>
    <x v="1871"/>
    <n v="4895.5199999999995"/>
    <n v="0.47"/>
    <x v="2"/>
    <x v="10"/>
    <x v="1"/>
    <n v="62"/>
    <n v="29.139999999999997"/>
    <n v="32.86"/>
    <x v="1"/>
  </r>
  <r>
    <x v="4"/>
    <n v="1185732"/>
    <x v="480"/>
    <x v="0"/>
    <x v="43"/>
    <s v="Wilmington"/>
    <x v="1"/>
    <n v="50"/>
    <n v="100"/>
    <x v="1503"/>
    <n v="2400"/>
    <n v="0.48"/>
    <x v="2"/>
    <x v="10"/>
    <x v="1"/>
    <n v="50"/>
    <n v="24"/>
    <n v="26"/>
    <x v="1"/>
  </r>
  <r>
    <x v="4"/>
    <n v="1185732"/>
    <x v="480"/>
    <x v="0"/>
    <x v="43"/>
    <s v="Wilmington"/>
    <x v="2"/>
    <n v="50"/>
    <n v="109"/>
    <x v="2056"/>
    <n v="2943"/>
    <n v="0.54"/>
    <x v="2"/>
    <x v="10"/>
    <x v="1"/>
    <n v="50"/>
    <n v="27"/>
    <n v="23"/>
    <x v="1"/>
  </r>
  <r>
    <x v="4"/>
    <n v="1185732"/>
    <x v="480"/>
    <x v="0"/>
    <x v="43"/>
    <s v="Wilmington"/>
    <x v="3"/>
    <n v="53"/>
    <n v="98"/>
    <x v="2618"/>
    <n v="2804.76"/>
    <n v="0.54"/>
    <x v="2"/>
    <x v="10"/>
    <x v="1"/>
    <n v="53"/>
    <n v="28.62"/>
    <n v="24.38"/>
    <x v="1"/>
  </r>
  <r>
    <x v="4"/>
    <n v="1185732"/>
    <x v="480"/>
    <x v="0"/>
    <x v="43"/>
    <s v="Wilmington"/>
    <x v="4"/>
    <n v="61"/>
    <n v="91"/>
    <x v="1741"/>
    <n v="2220.4"/>
    <n v="0.4"/>
    <x v="2"/>
    <x v="10"/>
    <x v="1"/>
    <n v="61"/>
    <n v="24.400000000000002"/>
    <n v="36.6"/>
    <x v="1"/>
  </r>
  <r>
    <x v="4"/>
    <n v="1185732"/>
    <x v="480"/>
    <x v="0"/>
    <x v="43"/>
    <s v="Wilmington"/>
    <x v="5"/>
    <n v="65"/>
    <n v="123"/>
    <x v="942"/>
    <n v="3997.5"/>
    <n v="0.5"/>
    <x v="2"/>
    <x v="10"/>
    <x v="1"/>
    <n v="65"/>
    <n v="32.5"/>
    <n v="32.5"/>
    <x v="1"/>
  </r>
  <r>
    <x v="4"/>
    <n v="1185732"/>
    <x v="174"/>
    <x v="0"/>
    <x v="43"/>
    <s v="Wilmington"/>
    <x v="0"/>
    <n v="32"/>
    <n v="138"/>
    <x v="1617"/>
    <n v="2208"/>
    <n v="0.5"/>
    <x v="2"/>
    <x v="0"/>
    <x v="1"/>
    <n v="32"/>
    <n v="16"/>
    <n v="16"/>
    <x v="1"/>
  </r>
  <r>
    <x v="4"/>
    <n v="1185732"/>
    <x v="174"/>
    <x v="0"/>
    <x v="43"/>
    <s v="Wilmington"/>
    <x v="1"/>
    <n v="33"/>
    <n v="77"/>
    <x v="2414"/>
    <n v="1194.27"/>
    <n v="0.47"/>
    <x v="2"/>
    <x v="0"/>
    <x v="1"/>
    <n v="33"/>
    <n v="15.51"/>
    <n v="17.490000000000002"/>
    <x v="1"/>
  </r>
  <r>
    <x v="4"/>
    <n v="1185732"/>
    <x v="174"/>
    <x v="0"/>
    <x v="43"/>
    <s v="Wilmington"/>
    <x v="2"/>
    <n v="24"/>
    <n v="72"/>
    <x v="2100"/>
    <n v="881.28"/>
    <n v="0.51"/>
    <x v="2"/>
    <x v="0"/>
    <x v="1"/>
    <n v="24"/>
    <n v="12.24"/>
    <n v="11.76"/>
    <x v="1"/>
  </r>
  <r>
    <x v="4"/>
    <n v="1185732"/>
    <x v="174"/>
    <x v="0"/>
    <x v="43"/>
    <s v="Wilmington"/>
    <x v="3"/>
    <n v="27"/>
    <n v="38"/>
    <x v="2770"/>
    <n v="513"/>
    <n v="0.5"/>
    <x v="2"/>
    <x v="0"/>
    <x v="1"/>
    <n v="27"/>
    <n v="13.5"/>
    <n v="13.5"/>
    <x v="1"/>
  </r>
  <r>
    <x v="4"/>
    <n v="1185732"/>
    <x v="174"/>
    <x v="0"/>
    <x v="43"/>
    <s v="Wilmington"/>
    <x v="4"/>
    <n v="41"/>
    <n v="47"/>
    <x v="2771"/>
    <n v="770.80000000000007"/>
    <n v="0.4"/>
    <x v="2"/>
    <x v="0"/>
    <x v="1"/>
    <n v="41"/>
    <n v="16.400000000000002"/>
    <n v="24.599999999999998"/>
    <x v="1"/>
  </r>
  <r>
    <x v="4"/>
    <n v="1185732"/>
    <x v="174"/>
    <x v="0"/>
    <x v="43"/>
    <s v="Wilmington"/>
    <x v="5"/>
    <n v="33"/>
    <n v="69"/>
    <x v="2665"/>
    <n v="1252.3500000000001"/>
    <n v="0.55000000000000004"/>
    <x v="2"/>
    <x v="0"/>
    <x v="1"/>
    <n v="33"/>
    <n v="18.150000000000002"/>
    <n v="14.849999999999998"/>
    <x v="1"/>
  </r>
  <r>
    <x v="4"/>
    <n v="1185732"/>
    <x v="203"/>
    <x v="0"/>
    <x v="43"/>
    <s v="Wilmington"/>
    <x v="0"/>
    <n v="34"/>
    <n v="147"/>
    <x v="1123"/>
    <n v="2399.04"/>
    <n v="0.48"/>
    <x v="2"/>
    <x v="1"/>
    <x v="1"/>
    <n v="34"/>
    <n v="16.32"/>
    <n v="17.68"/>
    <x v="1"/>
  </r>
  <r>
    <x v="4"/>
    <n v="1185732"/>
    <x v="203"/>
    <x v="0"/>
    <x v="43"/>
    <s v="Wilmington"/>
    <x v="1"/>
    <n v="32"/>
    <n v="53"/>
    <x v="2571"/>
    <n v="848"/>
    <n v="0.5"/>
    <x v="2"/>
    <x v="1"/>
    <x v="1"/>
    <n v="32"/>
    <n v="16"/>
    <n v="16"/>
    <x v="1"/>
  </r>
  <r>
    <x v="4"/>
    <n v="1185732"/>
    <x v="203"/>
    <x v="0"/>
    <x v="43"/>
    <s v="Wilmington"/>
    <x v="2"/>
    <n v="24"/>
    <n v="63"/>
    <x v="1005"/>
    <n v="771.12"/>
    <n v="0.51"/>
    <x v="2"/>
    <x v="1"/>
    <x v="1"/>
    <n v="24"/>
    <n v="12.24"/>
    <n v="11.76"/>
    <x v="1"/>
  </r>
  <r>
    <x v="4"/>
    <n v="1185732"/>
    <x v="203"/>
    <x v="0"/>
    <x v="44"/>
    <s v="Newark"/>
    <x v="3"/>
    <n v="29"/>
    <n v="30"/>
    <x v="2584"/>
    <n v="461.1"/>
    <n v="0.53"/>
    <x v="2"/>
    <x v="1"/>
    <x v="1"/>
    <n v="29"/>
    <n v="15.370000000000001"/>
    <n v="13.629999999999999"/>
    <x v="1"/>
  </r>
  <r>
    <x v="4"/>
    <n v="1185732"/>
    <x v="203"/>
    <x v="0"/>
    <x v="44"/>
    <s v="Newark"/>
    <x v="4"/>
    <n v="41"/>
    <n v="47"/>
    <x v="2771"/>
    <n v="770.80000000000007"/>
    <n v="0.4"/>
    <x v="2"/>
    <x v="1"/>
    <x v="1"/>
    <n v="41"/>
    <n v="16.400000000000002"/>
    <n v="24.599999999999998"/>
    <x v="1"/>
  </r>
  <r>
    <x v="4"/>
    <n v="1185732"/>
    <x v="203"/>
    <x v="0"/>
    <x v="44"/>
    <s v="Newark"/>
    <x v="5"/>
    <n v="32"/>
    <n v="74"/>
    <x v="2580"/>
    <n v="1255.04"/>
    <n v="0.53"/>
    <x v="2"/>
    <x v="1"/>
    <x v="1"/>
    <n v="32"/>
    <n v="16.96"/>
    <n v="15.040000000000001"/>
    <x v="1"/>
  </r>
  <r>
    <x v="4"/>
    <n v="1185732"/>
    <x v="708"/>
    <x v="0"/>
    <x v="44"/>
    <s v="Newark"/>
    <x v="0"/>
    <n v="32"/>
    <n v="144"/>
    <x v="2040"/>
    <n v="2119.6799999999998"/>
    <n v="0.45999999999999996"/>
    <x v="2"/>
    <x v="2"/>
    <x v="1"/>
    <n v="32"/>
    <n v="14.719999999999999"/>
    <n v="17.28"/>
    <x v="1"/>
  </r>
  <r>
    <x v="4"/>
    <n v="1185732"/>
    <x v="708"/>
    <x v="0"/>
    <x v="44"/>
    <s v="Newark"/>
    <x v="1"/>
    <n v="32"/>
    <n v="58"/>
    <x v="2528"/>
    <n v="909.43999999999994"/>
    <n v="0.49"/>
    <x v="2"/>
    <x v="2"/>
    <x v="1"/>
    <n v="32"/>
    <n v="15.68"/>
    <n v="16.32"/>
    <x v="1"/>
  </r>
  <r>
    <x v="4"/>
    <n v="1185732"/>
    <x v="708"/>
    <x v="0"/>
    <x v="44"/>
    <s v="Newark"/>
    <x v="2"/>
    <n v="24"/>
    <n v="59"/>
    <x v="2772"/>
    <n v="750.48"/>
    <n v="0.53"/>
    <x v="2"/>
    <x v="2"/>
    <x v="1"/>
    <n v="24"/>
    <n v="12.72"/>
    <n v="11.28"/>
    <x v="1"/>
  </r>
  <r>
    <x v="4"/>
    <n v="1185732"/>
    <x v="708"/>
    <x v="0"/>
    <x v="44"/>
    <s v="Newark"/>
    <x v="3"/>
    <n v="27"/>
    <n v="22"/>
    <x v="2773"/>
    <n v="308.88"/>
    <n v="0.52"/>
    <x v="2"/>
    <x v="2"/>
    <x v="1"/>
    <n v="27"/>
    <n v="14.04"/>
    <n v="12.96"/>
    <x v="1"/>
  </r>
  <r>
    <x v="4"/>
    <n v="1185732"/>
    <x v="708"/>
    <x v="0"/>
    <x v="44"/>
    <s v="Newark"/>
    <x v="4"/>
    <n v="43"/>
    <n v="34"/>
    <x v="2774"/>
    <n v="657.9"/>
    <n v="0.44999999999999996"/>
    <x v="2"/>
    <x v="2"/>
    <x v="1"/>
    <n v="43"/>
    <n v="19.349999999999998"/>
    <n v="23.650000000000002"/>
    <x v="1"/>
  </r>
  <r>
    <x v="4"/>
    <n v="1185732"/>
    <x v="708"/>
    <x v="0"/>
    <x v="44"/>
    <s v="Newark"/>
    <x v="5"/>
    <n v="32"/>
    <n v="61"/>
    <x v="993"/>
    <n v="976"/>
    <n v="0.5"/>
    <x v="2"/>
    <x v="2"/>
    <x v="1"/>
    <n v="32"/>
    <n v="16"/>
    <n v="16"/>
    <x v="1"/>
  </r>
  <r>
    <x v="4"/>
    <n v="1185732"/>
    <x v="230"/>
    <x v="0"/>
    <x v="44"/>
    <s v="Newark"/>
    <x v="0"/>
    <n v="34"/>
    <n v="133"/>
    <x v="2619"/>
    <n v="2261"/>
    <n v="0.5"/>
    <x v="2"/>
    <x v="3"/>
    <x v="1"/>
    <n v="34"/>
    <n v="17"/>
    <n v="17"/>
    <x v="1"/>
  </r>
  <r>
    <x v="4"/>
    <n v="1185732"/>
    <x v="230"/>
    <x v="0"/>
    <x v="44"/>
    <s v="Newark"/>
    <x v="1"/>
    <n v="33"/>
    <n v="51"/>
    <x v="2775"/>
    <n v="774.18"/>
    <n v="0.45999999999999996"/>
    <x v="2"/>
    <x v="3"/>
    <x v="1"/>
    <n v="33"/>
    <n v="15.18"/>
    <n v="17.82"/>
    <x v="1"/>
  </r>
  <r>
    <x v="4"/>
    <n v="1185732"/>
    <x v="230"/>
    <x v="0"/>
    <x v="44"/>
    <s v="Newark"/>
    <x v="2"/>
    <n v="24"/>
    <n v="51"/>
    <x v="2549"/>
    <n v="612"/>
    <n v="0.5"/>
    <x v="2"/>
    <x v="3"/>
    <x v="1"/>
    <n v="24"/>
    <n v="12"/>
    <n v="12"/>
    <x v="1"/>
  </r>
  <r>
    <x v="4"/>
    <n v="1185732"/>
    <x v="230"/>
    <x v="0"/>
    <x v="44"/>
    <s v="Newark"/>
    <x v="3"/>
    <n v="27"/>
    <n v="27"/>
    <x v="2776"/>
    <n v="371.79"/>
    <n v="0.51"/>
    <x v="2"/>
    <x v="3"/>
    <x v="1"/>
    <n v="27"/>
    <n v="13.770000000000001"/>
    <n v="13.229999999999999"/>
    <x v="1"/>
  </r>
  <r>
    <x v="4"/>
    <n v="1185732"/>
    <x v="230"/>
    <x v="0"/>
    <x v="44"/>
    <s v="Newark"/>
    <x v="4"/>
    <n v="44"/>
    <n v="27"/>
    <x v="1677"/>
    <n v="522.72"/>
    <n v="0.44"/>
    <x v="2"/>
    <x v="3"/>
    <x v="1"/>
    <n v="44"/>
    <n v="19.36"/>
    <n v="24.64"/>
    <x v="1"/>
  </r>
  <r>
    <x v="4"/>
    <n v="1185732"/>
    <x v="230"/>
    <x v="0"/>
    <x v="44"/>
    <s v="Newark"/>
    <x v="5"/>
    <n v="33"/>
    <n v="68"/>
    <x v="1152"/>
    <n v="1211.76"/>
    <n v="0.54"/>
    <x v="2"/>
    <x v="3"/>
    <x v="1"/>
    <n v="33"/>
    <n v="17.82"/>
    <n v="15.18"/>
    <x v="1"/>
  </r>
  <r>
    <x v="4"/>
    <n v="1185732"/>
    <x v="259"/>
    <x v="0"/>
    <x v="44"/>
    <s v="Newark"/>
    <x v="0"/>
    <n v="48"/>
    <n v="130"/>
    <x v="1204"/>
    <n v="2932.7999999999997"/>
    <n v="0.47"/>
    <x v="2"/>
    <x v="4"/>
    <x v="1"/>
    <n v="48"/>
    <n v="22.56"/>
    <n v="25.44"/>
    <x v="1"/>
  </r>
  <r>
    <x v="4"/>
    <n v="1185732"/>
    <x v="259"/>
    <x v="0"/>
    <x v="44"/>
    <s v="Newark"/>
    <x v="1"/>
    <n v="41"/>
    <n v="68"/>
    <x v="1119"/>
    <n v="1394"/>
    <n v="0.5"/>
    <x v="2"/>
    <x v="4"/>
    <x v="1"/>
    <n v="41"/>
    <n v="20.5"/>
    <n v="20.5"/>
    <x v="1"/>
  </r>
  <r>
    <x v="4"/>
    <n v="1185732"/>
    <x v="259"/>
    <x v="0"/>
    <x v="44"/>
    <s v="Newark"/>
    <x v="2"/>
    <n v="38"/>
    <n v="75"/>
    <x v="1027"/>
    <n v="1425"/>
    <n v="0.5"/>
    <x v="2"/>
    <x v="4"/>
    <x v="1"/>
    <n v="38"/>
    <n v="19"/>
    <n v="19"/>
    <x v="1"/>
  </r>
  <r>
    <x v="4"/>
    <n v="1185732"/>
    <x v="259"/>
    <x v="0"/>
    <x v="44"/>
    <s v="Newark"/>
    <x v="3"/>
    <n v="38"/>
    <n v="56"/>
    <x v="1001"/>
    <n v="1064"/>
    <n v="0.5"/>
    <x v="2"/>
    <x v="4"/>
    <x v="1"/>
    <n v="38"/>
    <n v="19"/>
    <n v="19"/>
    <x v="1"/>
  </r>
  <r>
    <x v="4"/>
    <n v="1185732"/>
    <x v="259"/>
    <x v="0"/>
    <x v="44"/>
    <s v="Newark"/>
    <x v="4"/>
    <n v="47"/>
    <n v="68"/>
    <x v="2209"/>
    <n v="1310.3599999999999"/>
    <n v="0.41"/>
    <x v="2"/>
    <x v="4"/>
    <x v="1"/>
    <n v="47"/>
    <n v="19.27"/>
    <n v="27.73"/>
    <x v="1"/>
  </r>
  <r>
    <x v="4"/>
    <n v="1185732"/>
    <x v="259"/>
    <x v="0"/>
    <x v="44"/>
    <s v="Newark"/>
    <x v="5"/>
    <n v="51"/>
    <n v="102"/>
    <x v="1285"/>
    <n v="2705.04"/>
    <n v="0.52"/>
    <x v="2"/>
    <x v="4"/>
    <x v="1"/>
    <n v="51"/>
    <n v="26.52"/>
    <n v="24.48"/>
    <x v="1"/>
  </r>
  <r>
    <x v="4"/>
    <n v="1185732"/>
    <x v="292"/>
    <x v="0"/>
    <x v="44"/>
    <s v="Newark"/>
    <x v="0"/>
    <n v="45"/>
    <n v="156"/>
    <x v="2029"/>
    <n v="3229.2"/>
    <n v="0.45999999999999996"/>
    <x v="2"/>
    <x v="11"/>
    <x v="1"/>
    <n v="45"/>
    <n v="20.7"/>
    <n v="24.3"/>
    <x v="1"/>
  </r>
  <r>
    <x v="4"/>
    <n v="1185732"/>
    <x v="292"/>
    <x v="0"/>
    <x v="44"/>
    <s v="Newark"/>
    <x v="1"/>
    <n v="44"/>
    <n v="105"/>
    <x v="1506"/>
    <n v="2125.1999999999998"/>
    <n v="0.45999999999999996"/>
    <x v="2"/>
    <x v="11"/>
    <x v="1"/>
    <n v="44"/>
    <n v="20.239999999999998"/>
    <n v="23.76"/>
    <x v="1"/>
  </r>
  <r>
    <x v="4"/>
    <n v="1185732"/>
    <x v="292"/>
    <x v="0"/>
    <x v="44"/>
    <s v="Newark"/>
    <x v="2"/>
    <n v="38"/>
    <n v="69"/>
    <x v="2420"/>
    <n v="1389.66"/>
    <n v="0.53"/>
    <x v="2"/>
    <x v="11"/>
    <x v="1"/>
    <n v="38"/>
    <n v="20.14"/>
    <n v="17.86"/>
    <x v="1"/>
  </r>
  <r>
    <x v="4"/>
    <n v="1185732"/>
    <x v="292"/>
    <x v="0"/>
    <x v="44"/>
    <s v="Newark"/>
    <x v="3"/>
    <n v="39"/>
    <n v="65"/>
    <x v="2777"/>
    <n v="1368.9"/>
    <n v="0.54"/>
    <x v="2"/>
    <x v="11"/>
    <x v="1"/>
    <n v="39"/>
    <n v="21.060000000000002"/>
    <n v="17.939999999999998"/>
    <x v="1"/>
  </r>
  <r>
    <x v="4"/>
    <n v="1185732"/>
    <x v="292"/>
    <x v="0"/>
    <x v="44"/>
    <s v="Newark"/>
    <x v="4"/>
    <n v="46"/>
    <n v="65"/>
    <x v="1044"/>
    <n v="1345.4999999999998"/>
    <n v="0.44999999999999996"/>
    <x v="2"/>
    <x v="11"/>
    <x v="1"/>
    <n v="46"/>
    <n v="20.699999999999996"/>
    <n v="25.300000000000004"/>
    <x v="1"/>
  </r>
  <r>
    <x v="4"/>
    <n v="1185732"/>
    <x v="292"/>
    <x v="0"/>
    <x v="44"/>
    <s v="Newark"/>
    <x v="5"/>
    <n v="50"/>
    <n v="120"/>
    <x v="1194"/>
    <n v="3000"/>
    <n v="0.5"/>
    <x v="2"/>
    <x v="11"/>
    <x v="1"/>
    <n v="50"/>
    <n v="25"/>
    <n v="25"/>
    <x v="1"/>
  </r>
  <r>
    <x v="4"/>
    <n v="1185732"/>
    <x v="320"/>
    <x v="0"/>
    <x v="44"/>
    <s v="Newark"/>
    <x v="0"/>
    <n v="47"/>
    <n v="188"/>
    <x v="1373"/>
    <n v="4152.92"/>
    <n v="0.47"/>
    <x v="2"/>
    <x v="5"/>
    <x v="1"/>
    <n v="47"/>
    <n v="22.09"/>
    <n v="24.91"/>
    <x v="1"/>
  </r>
  <r>
    <x v="4"/>
    <n v="1185732"/>
    <x v="320"/>
    <x v="0"/>
    <x v="44"/>
    <s v="Newark"/>
    <x v="1"/>
    <n v="42"/>
    <n v="98"/>
    <x v="1728"/>
    <n v="2058"/>
    <n v="0.5"/>
    <x v="2"/>
    <x v="5"/>
    <x v="1"/>
    <n v="42"/>
    <n v="21"/>
    <n v="21"/>
    <x v="1"/>
  </r>
  <r>
    <x v="4"/>
    <n v="1185732"/>
    <x v="320"/>
    <x v="0"/>
    <x v="44"/>
    <s v="Newark"/>
    <x v="2"/>
    <n v="37"/>
    <n v="81"/>
    <x v="1592"/>
    <n v="1558.44"/>
    <n v="0.52"/>
    <x v="2"/>
    <x v="5"/>
    <x v="1"/>
    <n v="37"/>
    <n v="19.240000000000002"/>
    <n v="17.759999999999998"/>
    <x v="1"/>
  </r>
  <r>
    <x v="4"/>
    <n v="1185732"/>
    <x v="320"/>
    <x v="0"/>
    <x v="44"/>
    <s v="Newark"/>
    <x v="3"/>
    <n v="36"/>
    <n v="63"/>
    <x v="1439"/>
    <n v="1224.72"/>
    <n v="0.54"/>
    <x v="2"/>
    <x v="5"/>
    <x v="1"/>
    <n v="36"/>
    <n v="19.440000000000001"/>
    <n v="16.559999999999999"/>
    <x v="1"/>
  </r>
  <r>
    <x v="4"/>
    <n v="1185732"/>
    <x v="320"/>
    <x v="0"/>
    <x v="44"/>
    <s v="Newark"/>
    <x v="4"/>
    <n v="48"/>
    <n v="74"/>
    <x v="2778"/>
    <n v="1527.36"/>
    <n v="0.43"/>
    <x v="2"/>
    <x v="5"/>
    <x v="1"/>
    <n v="48"/>
    <n v="20.639999999999997"/>
    <n v="27.360000000000003"/>
    <x v="1"/>
  </r>
  <r>
    <x v="4"/>
    <n v="1185732"/>
    <x v="320"/>
    <x v="0"/>
    <x v="44"/>
    <s v="Newark"/>
    <x v="5"/>
    <n v="54"/>
    <n v="131"/>
    <x v="1725"/>
    <n v="3749.2200000000003"/>
    <n v="0.53"/>
    <x v="2"/>
    <x v="5"/>
    <x v="1"/>
    <n v="54"/>
    <n v="28.62"/>
    <n v="25.38"/>
    <x v="1"/>
  </r>
  <r>
    <x v="4"/>
    <n v="1185732"/>
    <x v="352"/>
    <x v="0"/>
    <x v="44"/>
    <s v="Newark"/>
    <x v="0"/>
    <n v="47"/>
    <n v="180"/>
    <x v="2302"/>
    <n v="4060.7999999999997"/>
    <n v="0.48"/>
    <x v="2"/>
    <x v="6"/>
    <x v="1"/>
    <n v="47"/>
    <n v="22.56"/>
    <n v="24.440000000000005"/>
    <x v="1"/>
  </r>
  <r>
    <x v="4"/>
    <n v="1185732"/>
    <x v="352"/>
    <x v="0"/>
    <x v="44"/>
    <s v="Newark"/>
    <x v="1"/>
    <n v="42"/>
    <n v="101"/>
    <x v="2378"/>
    <n v="1993.7399999999998"/>
    <n v="0.47"/>
    <x v="2"/>
    <x v="6"/>
    <x v="1"/>
    <n v="42"/>
    <n v="19.739999999999998"/>
    <n v="22.26"/>
    <x v="1"/>
  </r>
  <r>
    <x v="4"/>
    <n v="1185732"/>
    <x v="352"/>
    <x v="0"/>
    <x v="44"/>
    <s v="Newark"/>
    <x v="2"/>
    <n v="37"/>
    <n v="75"/>
    <x v="2173"/>
    <n v="1498.5"/>
    <n v="0.54"/>
    <x v="2"/>
    <x v="6"/>
    <x v="1"/>
    <n v="37"/>
    <n v="19.98"/>
    <n v="17.02"/>
    <x v="1"/>
  </r>
  <r>
    <x v="4"/>
    <n v="1185732"/>
    <x v="352"/>
    <x v="0"/>
    <x v="44"/>
    <s v="Newark"/>
    <x v="3"/>
    <n v="36"/>
    <n v="52"/>
    <x v="1039"/>
    <n v="954.72"/>
    <n v="0.51"/>
    <x v="2"/>
    <x v="6"/>
    <x v="1"/>
    <n v="36"/>
    <n v="18.36"/>
    <n v="17.64"/>
    <x v="1"/>
  </r>
  <r>
    <x v="4"/>
    <n v="1185732"/>
    <x v="352"/>
    <x v="0"/>
    <x v="44"/>
    <s v="Newark"/>
    <x v="4"/>
    <n v="46"/>
    <n v="46"/>
    <x v="1769"/>
    <n v="909.88"/>
    <n v="0.43"/>
    <x v="2"/>
    <x v="6"/>
    <x v="1"/>
    <n v="46"/>
    <n v="19.78"/>
    <n v="26.22"/>
    <x v="1"/>
  </r>
  <r>
    <x v="4"/>
    <n v="1185732"/>
    <x v="352"/>
    <x v="0"/>
    <x v="44"/>
    <s v="Newark"/>
    <x v="5"/>
    <n v="52"/>
    <n v="105"/>
    <x v="1780"/>
    <n v="2893.8"/>
    <n v="0.53"/>
    <x v="2"/>
    <x v="6"/>
    <x v="1"/>
    <n v="52"/>
    <n v="27.560000000000002"/>
    <n v="24.439999999999998"/>
    <x v="1"/>
  </r>
  <r>
    <x v="4"/>
    <n v="1185732"/>
    <x v="382"/>
    <x v="0"/>
    <x v="44"/>
    <s v="Newark"/>
    <x v="0"/>
    <n v="46"/>
    <n v="124"/>
    <x v="2779"/>
    <n v="2794.96"/>
    <n v="0.49"/>
    <x v="2"/>
    <x v="7"/>
    <x v="1"/>
    <n v="46"/>
    <n v="22.54"/>
    <n v="23.46"/>
    <x v="1"/>
  </r>
  <r>
    <x v="4"/>
    <n v="1185732"/>
    <x v="382"/>
    <x v="0"/>
    <x v="44"/>
    <s v="Newark"/>
    <x v="1"/>
    <n v="41"/>
    <n v="72"/>
    <x v="2438"/>
    <n v="1476"/>
    <n v="0.5"/>
    <x v="2"/>
    <x v="7"/>
    <x v="1"/>
    <n v="41"/>
    <n v="20.5"/>
    <n v="20.5"/>
    <x v="1"/>
  </r>
  <r>
    <x v="4"/>
    <n v="1185732"/>
    <x v="382"/>
    <x v="0"/>
    <x v="44"/>
    <s v="Newark"/>
    <x v="2"/>
    <n v="39"/>
    <n v="51"/>
    <x v="2265"/>
    <n v="1054.17"/>
    <n v="0.53"/>
    <x v="2"/>
    <x v="7"/>
    <x v="1"/>
    <n v="39"/>
    <n v="20.67"/>
    <n v="18.329999999999998"/>
    <x v="1"/>
  </r>
  <r>
    <x v="4"/>
    <n v="1185732"/>
    <x v="382"/>
    <x v="0"/>
    <x v="44"/>
    <s v="Newark"/>
    <x v="3"/>
    <n v="37"/>
    <n v="38"/>
    <x v="1428"/>
    <n v="745.18000000000006"/>
    <n v="0.53"/>
    <x v="2"/>
    <x v="7"/>
    <x v="1"/>
    <n v="37"/>
    <n v="19.610000000000003"/>
    <n v="17.389999999999997"/>
    <x v="1"/>
  </r>
  <r>
    <x v="4"/>
    <n v="1185732"/>
    <x v="382"/>
    <x v="0"/>
    <x v="44"/>
    <s v="Newark"/>
    <x v="4"/>
    <n v="47"/>
    <n v="41"/>
    <x v="2771"/>
    <n v="790.06999999999994"/>
    <n v="0.41"/>
    <x v="2"/>
    <x v="7"/>
    <x v="1"/>
    <n v="47"/>
    <n v="19.27"/>
    <n v="27.73"/>
    <x v="1"/>
  </r>
  <r>
    <x v="4"/>
    <n v="1185732"/>
    <x v="382"/>
    <x v="0"/>
    <x v="44"/>
    <s v="Newark"/>
    <x v="5"/>
    <n v="50"/>
    <n v="73"/>
    <x v="2780"/>
    <n v="1934.5"/>
    <n v="0.53"/>
    <x v="2"/>
    <x v="7"/>
    <x v="1"/>
    <n v="50"/>
    <n v="26.5"/>
    <n v="23.5"/>
    <x v="1"/>
  </r>
  <r>
    <x v="4"/>
    <n v="1185732"/>
    <x v="414"/>
    <x v="0"/>
    <x v="44"/>
    <s v="Newark"/>
    <x v="0"/>
    <n v="53"/>
    <n v="119"/>
    <x v="2781"/>
    <n v="2901.22"/>
    <n v="0.45999999999999996"/>
    <x v="2"/>
    <x v="8"/>
    <x v="1"/>
    <n v="53"/>
    <n v="24.38"/>
    <n v="28.62"/>
    <x v="1"/>
  </r>
  <r>
    <x v="4"/>
    <n v="1185732"/>
    <x v="414"/>
    <x v="0"/>
    <x v="44"/>
    <s v="Newark"/>
    <x v="1"/>
    <n v="48"/>
    <n v="63"/>
    <x v="2091"/>
    <n v="1512"/>
    <n v="0.5"/>
    <x v="2"/>
    <x v="8"/>
    <x v="1"/>
    <n v="48"/>
    <n v="24"/>
    <n v="24"/>
    <x v="1"/>
  </r>
  <r>
    <x v="4"/>
    <n v="1185732"/>
    <x v="414"/>
    <x v="0"/>
    <x v="44"/>
    <s v="Newark"/>
    <x v="2"/>
    <n v="46"/>
    <n v="42"/>
    <x v="2411"/>
    <n v="966"/>
    <n v="0.5"/>
    <x v="2"/>
    <x v="8"/>
    <x v="1"/>
    <n v="46"/>
    <n v="23"/>
    <n v="23"/>
    <x v="1"/>
  </r>
  <r>
    <x v="4"/>
    <n v="1185732"/>
    <x v="414"/>
    <x v="0"/>
    <x v="44"/>
    <s v="Newark"/>
    <x v="3"/>
    <n v="48"/>
    <n v="31"/>
    <x v="2782"/>
    <n v="773.76"/>
    <n v="0.52"/>
    <x v="2"/>
    <x v="8"/>
    <x v="1"/>
    <n v="48"/>
    <n v="24.96"/>
    <n v="23.04"/>
    <x v="1"/>
  </r>
  <r>
    <x v="4"/>
    <n v="1185732"/>
    <x v="414"/>
    <x v="0"/>
    <x v="44"/>
    <s v="Newark"/>
    <x v="4"/>
    <n v="58"/>
    <n v="38"/>
    <x v="1945"/>
    <n v="903.64"/>
    <n v="0.41"/>
    <x v="2"/>
    <x v="8"/>
    <x v="1"/>
    <n v="58"/>
    <n v="23.78"/>
    <n v="34.220000000000006"/>
    <x v="1"/>
  </r>
  <r>
    <x v="2"/>
    <n v="1185732"/>
    <x v="414"/>
    <x v="0"/>
    <x v="44"/>
    <s v="Newark"/>
    <x v="5"/>
    <n v="62"/>
    <n v="68"/>
    <x v="2783"/>
    <n v="2234.48"/>
    <n v="0.53"/>
    <x v="2"/>
    <x v="8"/>
    <x v="1"/>
    <n v="62"/>
    <n v="32.86"/>
    <n v="29.14"/>
    <x v="1"/>
  </r>
  <r>
    <x v="2"/>
    <n v="1185732"/>
    <x v="444"/>
    <x v="0"/>
    <x v="44"/>
    <s v="Newark"/>
    <x v="0"/>
    <n v="59"/>
    <n v="108"/>
    <x v="1488"/>
    <n v="3058.56"/>
    <n v="0.48"/>
    <x v="2"/>
    <x v="9"/>
    <x v="1"/>
    <n v="59"/>
    <n v="28.32"/>
    <n v="30.68"/>
    <x v="1"/>
  </r>
  <r>
    <x v="2"/>
    <n v="1185732"/>
    <x v="444"/>
    <x v="0"/>
    <x v="44"/>
    <s v="Newark"/>
    <x v="1"/>
    <n v="46"/>
    <n v="80"/>
    <x v="2784"/>
    <n v="1803.2"/>
    <n v="0.49"/>
    <x v="2"/>
    <x v="9"/>
    <x v="1"/>
    <n v="46"/>
    <n v="22.54"/>
    <n v="23.46"/>
    <x v="1"/>
  </r>
  <r>
    <x v="2"/>
    <n v="1185732"/>
    <x v="444"/>
    <x v="0"/>
    <x v="44"/>
    <s v="Newark"/>
    <x v="2"/>
    <n v="48"/>
    <n v="68"/>
    <x v="2785"/>
    <n v="1664.64"/>
    <n v="0.51"/>
    <x v="2"/>
    <x v="9"/>
    <x v="1"/>
    <n v="48"/>
    <n v="24.48"/>
    <n v="23.52"/>
    <x v="1"/>
  </r>
  <r>
    <x v="2"/>
    <n v="1185732"/>
    <x v="444"/>
    <x v="0"/>
    <x v="44"/>
    <s v="Newark"/>
    <x v="3"/>
    <n v="49"/>
    <n v="65"/>
    <x v="1007"/>
    <n v="1751.7500000000002"/>
    <n v="0.55000000000000004"/>
    <x v="2"/>
    <x v="9"/>
    <x v="1"/>
    <n v="49"/>
    <n v="26.950000000000003"/>
    <n v="22.049999999999997"/>
    <x v="1"/>
  </r>
  <r>
    <x v="2"/>
    <n v="1185732"/>
    <x v="444"/>
    <x v="0"/>
    <x v="44"/>
    <s v="Newark"/>
    <x v="4"/>
    <n v="55"/>
    <n v="59"/>
    <x v="2786"/>
    <n v="1427.8"/>
    <n v="0.44"/>
    <x v="2"/>
    <x v="9"/>
    <x v="1"/>
    <n v="55"/>
    <n v="24.2"/>
    <n v="30.8"/>
    <x v="1"/>
  </r>
  <r>
    <x v="2"/>
    <n v="1185732"/>
    <x v="444"/>
    <x v="0"/>
    <x v="44"/>
    <s v="Newark"/>
    <x v="5"/>
    <n v="59"/>
    <n v="91"/>
    <x v="2787"/>
    <n v="2845.57"/>
    <n v="0.53"/>
    <x v="2"/>
    <x v="9"/>
    <x v="1"/>
    <n v="59"/>
    <n v="31.270000000000003"/>
    <n v="27.729999999999997"/>
    <x v="1"/>
  </r>
  <r>
    <x v="2"/>
    <n v="1185732"/>
    <x v="473"/>
    <x v="0"/>
    <x v="44"/>
    <s v="Newark"/>
    <x v="0"/>
    <n v="55"/>
    <n v="149"/>
    <x v="2788"/>
    <n v="3933.6"/>
    <n v="0.48"/>
    <x v="2"/>
    <x v="10"/>
    <x v="1"/>
    <n v="55"/>
    <n v="26.4"/>
    <n v="28.599999999999998"/>
    <x v="1"/>
  </r>
  <r>
    <x v="2"/>
    <n v="1185732"/>
    <x v="473"/>
    <x v="0"/>
    <x v="44"/>
    <s v="Newark"/>
    <x v="1"/>
    <n v="49"/>
    <n v="105"/>
    <x v="2699"/>
    <n v="2469.6"/>
    <n v="0.48"/>
    <x v="2"/>
    <x v="10"/>
    <x v="1"/>
    <n v="49"/>
    <n v="23.52"/>
    <n v="25.48"/>
    <x v="1"/>
  </r>
  <r>
    <x v="2"/>
    <n v="1185732"/>
    <x v="473"/>
    <x v="0"/>
    <x v="44"/>
    <s v="Newark"/>
    <x v="2"/>
    <n v="49"/>
    <n v="91"/>
    <x v="1595"/>
    <n v="2229.5"/>
    <n v="0.5"/>
    <x v="2"/>
    <x v="10"/>
    <x v="1"/>
    <n v="49"/>
    <n v="24.5"/>
    <n v="24.5"/>
    <x v="1"/>
  </r>
  <r>
    <x v="2"/>
    <n v="1185732"/>
    <x v="473"/>
    <x v="0"/>
    <x v="44"/>
    <s v="Newark"/>
    <x v="3"/>
    <n v="47"/>
    <n v="83"/>
    <x v="2631"/>
    <n v="1989.51"/>
    <n v="0.51"/>
    <x v="2"/>
    <x v="10"/>
    <x v="1"/>
    <n v="47"/>
    <n v="23.97"/>
    <n v="23.03"/>
    <x v="1"/>
  </r>
  <r>
    <x v="2"/>
    <n v="1185732"/>
    <x v="473"/>
    <x v="0"/>
    <x v="44"/>
    <s v="Newark"/>
    <x v="4"/>
    <n v="55"/>
    <n v="83"/>
    <x v="2789"/>
    <n v="2054.25"/>
    <n v="0.44999999999999996"/>
    <x v="2"/>
    <x v="10"/>
    <x v="1"/>
    <n v="55"/>
    <n v="24.75"/>
    <n v="30.25"/>
    <x v="1"/>
  </r>
  <r>
    <x v="2"/>
    <n v="1185732"/>
    <x v="473"/>
    <x v="0"/>
    <x v="44"/>
    <s v="Newark"/>
    <x v="5"/>
    <n v="59"/>
    <n v="101"/>
    <x v="2790"/>
    <n v="3217.86"/>
    <n v="0.54"/>
    <x v="2"/>
    <x v="10"/>
    <x v="1"/>
    <n v="59"/>
    <n v="31.860000000000003"/>
    <n v="27.139999999999997"/>
    <x v="1"/>
  </r>
  <r>
    <x v="2"/>
    <n v="1185732"/>
    <x v="171"/>
    <x v="0"/>
    <x v="44"/>
    <s v="Newark"/>
    <x v="0"/>
    <n v="38"/>
    <n v="125"/>
    <x v="806"/>
    <n v="2422.5"/>
    <n v="0.51"/>
    <x v="2"/>
    <x v="0"/>
    <x v="1"/>
    <n v="38"/>
    <n v="19.38"/>
    <n v="18.62"/>
    <x v="1"/>
  </r>
  <r>
    <x v="2"/>
    <n v="1185732"/>
    <x v="171"/>
    <x v="0"/>
    <x v="44"/>
    <s v="Newark"/>
    <x v="1"/>
    <n v="37"/>
    <n v="87"/>
    <x v="2709"/>
    <n v="1673.88"/>
    <n v="0.52"/>
    <x v="2"/>
    <x v="0"/>
    <x v="1"/>
    <n v="37"/>
    <n v="19.240000000000002"/>
    <n v="17.759999999999998"/>
    <x v="1"/>
  </r>
  <r>
    <x v="2"/>
    <n v="1185732"/>
    <x v="171"/>
    <x v="0"/>
    <x v="44"/>
    <s v="Newark"/>
    <x v="2"/>
    <n v="28"/>
    <n v="90"/>
    <x v="2462"/>
    <n v="1008"/>
    <n v="0.4"/>
    <x v="2"/>
    <x v="0"/>
    <x v="1"/>
    <n v="28"/>
    <n v="11.2"/>
    <n v="16.8"/>
    <x v="1"/>
  </r>
  <r>
    <x v="2"/>
    <n v="1185732"/>
    <x v="171"/>
    <x v="0"/>
    <x v="44"/>
    <s v="Newark"/>
    <x v="3"/>
    <n v="33"/>
    <n v="42"/>
    <x v="2695"/>
    <n v="609.84"/>
    <n v="0.44"/>
    <x v="2"/>
    <x v="0"/>
    <x v="1"/>
    <n v="33"/>
    <n v="14.520000000000001"/>
    <n v="18.48"/>
    <x v="1"/>
  </r>
  <r>
    <x v="2"/>
    <n v="1185732"/>
    <x v="171"/>
    <x v="0"/>
    <x v="44"/>
    <s v="Newark"/>
    <x v="4"/>
    <n v="49"/>
    <n v="60"/>
    <x v="1454"/>
    <n v="1205.3999999999999"/>
    <n v="0.41"/>
    <x v="2"/>
    <x v="0"/>
    <x v="1"/>
    <n v="49"/>
    <n v="20.089999999999996"/>
    <n v="28.910000000000004"/>
    <x v="1"/>
  </r>
  <r>
    <x v="2"/>
    <n v="1185732"/>
    <x v="171"/>
    <x v="0"/>
    <x v="44"/>
    <s v="Newark"/>
    <x v="5"/>
    <n v="37"/>
    <n v="81"/>
    <x v="1592"/>
    <n v="1498.5"/>
    <n v="0.5"/>
    <x v="2"/>
    <x v="0"/>
    <x v="1"/>
    <n v="37"/>
    <n v="18.5"/>
    <n v="18.5"/>
    <x v="1"/>
  </r>
  <r>
    <x v="2"/>
    <n v="1185732"/>
    <x v="200"/>
    <x v="0"/>
    <x v="44"/>
    <s v="Newark"/>
    <x v="0"/>
    <n v="39"/>
    <n v="149"/>
    <x v="2791"/>
    <n v="2905.5"/>
    <n v="0.5"/>
    <x v="2"/>
    <x v="1"/>
    <x v="1"/>
    <n v="39"/>
    <n v="19.5"/>
    <n v="19.5"/>
    <x v="1"/>
  </r>
  <r>
    <x v="2"/>
    <n v="1185732"/>
    <x v="200"/>
    <x v="0"/>
    <x v="44"/>
    <s v="Newark"/>
    <x v="1"/>
    <n v="37"/>
    <n v="54"/>
    <x v="2617"/>
    <n v="999"/>
    <n v="0.5"/>
    <x v="2"/>
    <x v="1"/>
    <x v="1"/>
    <n v="37"/>
    <n v="18.5"/>
    <n v="18.5"/>
    <x v="1"/>
  </r>
  <r>
    <x v="2"/>
    <n v="1185732"/>
    <x v="200"/>
    <x v="0"/>
    <x v="44"/>
    <s v="Newark"/>
    <x v="2"/>
    <n v="29"/>
    <n v="65"/>
    <x v="2031"/>
    <n v="848.24999999999989"/>
    <n v="0.44999999999999996"/>
    <x v="2"/>
    <x v="1"/>
    <x v="1"/>
    <n v="29"/>
    <n v="13.049999999999999"/>
    <n v="15.95"/>
    <x v="1"/>
  </r>
  <r>
    <x v="2"/>
    <n v="1185732"/>
    <x v="200"/>
    <x v="0"/>
    <x v="45"/>
    <s v="Hartford"/>
    <x v="3"/>
    <n v="32"/>
    <n v="34"/>
    <x v="1449"/>
    <n v="478.72"/>
    <n v="0.44"/>
    <x v="2"/>
    <x v="1"/>
    <x v="1"/>
    <n v="32"/>
    <n v="14.08"/>
    <n v="17.919999999999998"/>
    <x v="1"/>
  </r>
  <r>
    <x v="2"/>
    <n v="1185732"/>
    <x v="200"/>
    <x v="0"/>
    <x v="45"/>
    <s v="Hartford"/>
    <x v="4"/>
    <n v="49"/>
    <n v="60"/>
    <x v="1454"/>
    <n v="1293.5999999999999"/>
    <n v="0.44"/>
    <x v="2"/>
    <x v="1"/>
    <x v="1"/>
    <n v="49"/>
    <n v="21.56"/>
    <n v="27.44"/>
    <x v="1"/>
  </r>
  <r>
    <x v="2"/>
    <n v="1185732"/>
    <x v="200"/>
    <x v="0"/>
    <x v="45"/>
    <s v="Hartford"/>
    <x v="5"/>
    <n v="39"/>
    <n v="84"/>
    <x v="1070"/>
    <n v="1474.1999999999998"/>
    <n v="0.44999999999999996"/>
    <x v="2"/>
    <x v="1"/>
    <x v="1"/>
    <n v="39"/>
    <n v="17.549999999999997"/>
    <n v="21.450000000000003"/>
    <x v="1"/>
  </r>
  <r>
    <x v="2"/>
    <n v="1185732"/>
    <x v="705"/>
    <x v="0"/>
    <x v="45"/>
    <s v="Hartford"/>
    <x v="0"/>
    <n v="39"/>
    <n v="130"/>
    <x v="2792"/>
    <n v="2535"/>
    <n v="0.5"/>
    <x v="2"/>
    <x v="2"/>
    <x v="1"/>
    <n v="39"/>
    <n v="19.5"/>
    <n v="19.5"/>
    <x v="1"/>
  </r>
  <r>
    <x v="2"/>
    <n v="1185732"/>
    <x v="705"/>
    <x v="0"/>
    <x v="45"/>
    <s v="Hartford"/>
    <x v="1"/>
    <n v="38"/>
    <n v="56"/>
    <x v="1001"/>
    <n v="1149.1200000000001"/>
    <n v="0.54"/>
    <x v="2"/>
    <x v="2"/>
    <x v="1"/>
    <n v="38"/>
    <n v="20.520000000000003"/>
    <n v="17.479999999999997"/>
    <x v="1"/>
  </r>
  <r>
    <x v="2"/>
    <n v="1185732"/>
    <x v="705"/>
    <x v="0"/>
    <x v="45"/>
    <s v="Hartford"/>
    <x v="2"/>
    <n v="29"/>
    <n v="68"/>
    <x v="1451"/>
    <n v="887.39999999999986"/>
    <n v="0.44999999999999996"/>
    <x v="2"/>
    <x v="2"/>
    <x v="1"/>
    <n v="29"/>
    <n v="13.049999999999997"/>
    <n v="15.950000000000003"/>
    <x v="1"/>
  </r>
  <r>
    <x v="2"/>
    <n v="1185732"/>
    <x v="705"/>
    <x v="0"/>
    <x v="45"/>
    <s v="Hartford"/>
    <x v="3"/>
    <n v="32"/>
    <n v="30"/>
    <x v="1585"/>
    <n v="403.2"/>
    <n v="0.42"/>
    <x v="2"/>
    <x v="2"/>
    <x v="1"/>
    <n v="32"/>
    <n v="13.44"/>
    <n v="18.559999999999999"/>
    <x v="1"/>
  </r>
  <r>
    <x v="2"/>
    <n v="1185732"/>
    <x v="705"/>
    <x v="0"/>
    <x v="45"/>
    <s v="Hartford"/>
    <x v="4"/>
    <n v="48"/>
    <n v="39"/>
    <x v="1039"/>
    <n v="748.80000000000007"/>
    <n v="0.4"/>
    <x v="2"/>
    <x v="2"/>
    <x v="1"/>
    <n v="48"/>
    <n v="19.200000000000003"/>
    <n v="28.799999999999994"/>
    <x v="1"/>
  </r>
  <r>
    <x v="2"/>
    <n v="1185732"/>
    <x v="705"/>
    <x v="0"/>
    <x v="45"/>
    <s v="Hartford"/>
    <x v="5"/>
    <n v="38"/>
    <n v="73"/>
    <x v="2793"/>
    <n v="1359.26"/>
    <n v="0.49"/>
    <x v="2"/>
    <x v="2"/>
    <x v="1"/>
    <n v="38"/>
    <n v="18.62"/>
    <n v="19.38"/>
    <x v="1"/>
  </r>
  <r>
    <x v="2"/>
    <n v="1185732"/>
    <x v="722"/>
    <x v="0"/>
    <x v="45"/>
    <s v="Hartford"/>
    <x v="0"/>
    <n v="36"/>
    <n v="150"/>
    <x v="1996"/>
    <n v="2700"/>
    <n v="0.5"/>
    <x v="2"/>
    <x v="3"/>
    <x v="1"/>
    <n v="36"/>
    <n v="18"/>
    <n v="18"/>
    <x v="1"/>
  </r>
  <r>
    <x v="2"/>
    <n v="1185732"/>
    <x v="722"/>
    <x v="0"/>
    <x v="45"/>
    <s v="Hartford"/>
    <x v="1"/>
    <n v="38"/>
    <n v="58"/>
    <x v="1945"/>
    <n v="1212.2"/>
    <n v="0.55000000000000004"/>
    <x v="2"/>
    <x v="3"/>
    <x v="1"/>
    <n v="38"/>
    <n v="20.900000000000002"/>
    <n v="17.099999999999998"/>
    <x v="1"/>
  </r>
  <r>
    <x v="2"/>
    <n v="1185732"/>
    <x v="722"/>
    <x v="0"/>
    <x v="45"/>
    <s v="Hartford"/>
    <x v="2"/>
    <n v="29"/>
    <n v="56"/>
    <x v="2563"/>
    <n v="698.31999999999994"/>
    <n v="0.43"/>
    <x v="2"/>
    <x v="3"/>
    <x v="1"/>
    <n v="29"/>
    <n v="12.469999999999999"/>
    <n v="16.53"/>
    <x v="1"/>
  </r>
  <r>
    <x v="2"/>
    <n v="1185732"/>
    <x v="722"/>
    <x v="0"/>
    <x v="45"/>
    <s v="Hartford"/>
    <x v="3"/>
    <n v="32"/>
    <n v="38"/>
    <x v="2650"/>
    <n v="547.19999999999993"/>
    <n v="0.44999999999999996"/>
    <x v="2"/>
    <x v="3"/>
    <x v="1"/>
    <n v="32"/>
    <n v="14.399999999999999"/>
    <n v="17.600000000000001"/>
    <x v="1"/>
  </r>
  <r>
    <x v="2"/>
    <n v="1185732"/>
    <x v="722"/>
    <x v="0"/>
    <x v="45"/>
    <s v="Hartford"/>
    <x v="4"/>
    <n v="46"/>
    <n v="35"/>
    <x v="2058"/>
    <n v="724.49999999999989"/>
    <n v="0.44999999999999996"/>
    <x v="2"/>
    <x v="3"/>
    <x v="1"/>
    <n v="46"/>
    <n v="20.699999999999996"/>
    <n v="25.300000000000004"/>
    <x v="1"/>
  </r>
  <r>
    <x v="2"/>
    <n v="1185732"/>
    <x v="722"/>
    <x v="0"/>
    <x v="45"/>
    <s v="Hartford"/>
    <x v="5"/>
    <n v="36"/>
    <n v="69"/>
    <x v="1706"/>
    <n v="1242"/>
    <n v="0.5"/>
    <x v="2"/>
    <x v="3"/>
    <x v="1"/>
    <n v="36"/>
    <n v="18"/>
    <n v="18"/>
    <x v="1"/>
  </r>
  <r>
    <x v="2"/>
    <n v="1185732"/>
    <x v="256"/>
    <x v="0"/>
    <x v="45"/>
    <s v="Hartford"/>
    <x v="0"/>
    <n v="54"/>
    <n v="142"/>
    <x v="2794"/>
    <n v="3910.6800000000003"/>
    <n v="0.51"/>
    <x v="2"/>
    <x v="4"/>
    <x v="1"/>
    <n v="54"/>
    <n v="27.540000000000003"/>
    <n v="26.459999999999997"/>
    <x v="1"/>
  </r>
  <r>
    <x v="2"/>
    <n v="1185732"/>
    <x v="256"/>
    <x v="0"/>
    <x v="45"/>
    <s v="Hartford"/>
    <x v="1"/>
    <n v="48"/>
    <n v="73"/>
    <x v="1781"/>
    <n v="1857.1200000000001"/>
    <n v="0.53"/>
    <x v="2"/>
    <x v="4"/>
    <x v="1"/>
    <n v="48"/>
    <n v="25.44"/>
    <n v="22.56"/>
    <x v="1"/>
  </r>
  <r>
    <x v="2"/>
    <n v="1185732"/>
    <x v="256"/>
    <x v="0"/>
    <x v="45"/>
    <s v="Hartford"/>
    <x v="2"/>
    <n v="43"/>
    <n v="74"/>
    <x v="2229"/>
    <n v="1272.8000000000002"/>
    <n v="0.4"/>
    <x v="2"/>
    <x v="4"/>
    <x v="1"/>
    <n v="43"/>
    <n v="17.200000000000003"/>
    <n v="25.799999999999997"/>
    <x v="1"/>
  </r>
  <r>
    <x v="2"/>
    <n v="1185732"/>
    <x v="256"/>
    <x v="0"/>
    <x v="45"/>
    <s v="Hartford"/>
    <x v="3"/>
    <n v="44"/>
    <n v="63"/>
    <x v="1262"/>
    <n v="1136.52"/>
    <n v="0.41"/>
    <x v="2"/>
    <x v="4"/>
    <x v="1"/>
    <n v="44"/>
    <n v="18.04"/>
    <n v="25.96"/>
    <x v="1"/>
  </r>
  <r>
    <x v="2"/>
    <n v="1185732"/>
    <x v="256"/>
    <x v="0"/>
    <x v="45"/>
    <s v="Hartford"/>
    <x v="4"/>
    <n v="50"/>
    <n v="70"/>
    <x v="2795"/>
    <n v="1540"/>
    <n v="0.44"/>
    <x v="2"/>
    <x v="4"/>
    <x v="1"/>
    <n v="50"/>
    <n v="22"/>
    <n v="28"/>
    <x v="1"/>
  </r>
  <r>
    <x v="2"/>
    <n v="1185732"/>
    <x v="256"/>
    <x v="0"/>
    <x v="45"/>
    <s v="Hartford"/>
    <x v="5"/>
    <n v="55"/>
    <n v="113"/>
    <x v="2796"/>
    <n v="3045.35"/>
    <n v="0.49"/>
    <x v="2"/>
    <x v="4"/>
    <x v="1"/>
    <n v="55"/>
    <n v="26.95"/>
    <n v="28.05"/>
    <x v="1"/>
  </r>
  <r>
    <x v="2"/>
    <n v="1185732"/>
    <x v="289"/>
    <x v="0"/>
    <x v="45"/>
    <s v="Hartford"/>
    <x v="0"/>
    <n v="50"/>
    <n v="175"/>
    <x v="308"/>
    <n v="4812.5"/>
    <n v="0.55000000000000004"/>
    <x v="2"/>
    <x v="11"/>
    <x v="1"/>
    <n v="50"/>
    <n v="27.5"/>
    <n v="22.5"/>
    <x v="1"/>
  </r>
  <r>
    <x v="2"/>
    <n v="1185732"/>
    <x v="289"/>
    <x v="0"/>
    <x v="45"/>
    <s v="Hartford"/>
    <x v="1"/>
    <n v="48"/>
    <n v="94"/>
    <x v="2797"/>
    <n v="2256"/>
    <n v="0.5"/>
    <x v="2"/>
    <x v="11"/>
    <x v="1"/>
    <n v="48"/>
    <n v="24"/>
    <n v="24"/>
    <x v="1"/>
  </r>
  <r>
    <x v="2"/>
    <n v="1185732"/>
    <x v="289"/>
    <x v="0"/>
    <x v="45"/>
    <s v="Hartford"/>
    <x v="2"/>
    <n v="42"/>
    <n v="87"/>
    <x v="2175"/>
    <n v="1644.2999999999997"/>
    <n v="0.44999999999999996"/>
    <x v="2"/>
    <x v="11"/>
    <x v="1"/>
    <n v="42"/>
    <n v="18.899999999999999"/>
    <n v="23.1"/>
    <x v="1"/>
  </r>
  <r>
    <x v="2"/>
    <n v="1185732"/>
    <x v="289"/>
    <x v="0"/>
    <x v="45"/>
    <s v="Hartford"/>
    <x v="3"/>
    <n v="42"/>
    <n v="80"/>
    <x v="1597"/>
    <n v="1411.2"/>
    <n v="0.42"/>
    <x v="2"/>
    <x v="11"/>
    <x v="1"/>
    <n v="42"/>
    <n v="17.64"/>
    <n v="24.36"/>
    <x v="1"/>
  </r>
  <r>
    <x v="2"/>
    <n v="1185732"/>
    <x v="289"/>
    <x v="0"/>
    <x v="45"/>
    <s v="Hartford"/>
    <x v="4"/>
    <n v="53"/>
    <n v="74"/>
    <x v="1710"/>
    <n v="1725.68"/>
    <n v="0.44"/>
    <x v="2"/>
    <x v="11"/>
    <x v="1"/>
    <n v="53"/>
    <n v="23.32"/>
    <n v="29.679999999999996"/>
    <x v="1"/>
  </r>
  <r>
    <x v="2"/>
    <n v="1185732"/>
    <x v="289"/>
    <x v="0"/>
    <x v="45"/>
    <s v="Hartford"/>
    <x v="5"/>
    <n v="56"/>
    <n v="123"/>
    <x v="2798"/>
    <n v="3375.12"/>
    <n v="0.49"/>
    <x v="2"/>
    <x v="11"/>
    <x v="1"/>
    <n v="56"/>
    <n v="27.439999999999998"/>
    <n v="28.560000000000002"/>
    <x v="1"/>
  </r>
  <r>
    <x v="2"/>
    <n v="1185732"/>
    <x v="317"/>
    <x v="0"/>
    <x v="45"/>
    <s v="Hartford"/>
    <x v="0"/>
    <n v="54"/>
    <n v="189"/>
    <x v="1263"/>
    <n v="5511.2400000000007"/>
    <n v="0.54"/>
    <x v="2"/>
    <x v="5"/>
    <x v="1"/>
    <n v="54"/>
    <n v="29.160000000000004"/>
    <n v="24.839999999999996"/>
    <x v="1"/>
  </r>
  <r>
    <x v="2"/>
    <n v="1185732"/>
    <x v="317"/>
    <x v="0"/>
    <x v="45"/>
    <s v="Hartford"/>
    <x v="1"/>
    <n v="48"/>
    <n v="112"/>
    <x v="1251"/>
    <n v="2849.28"/>
    <n v="0.53"/>
    <x v="2"/>
    <x v="5"/>
    <x v="1"/>
    <n v="48"/>
    <n v="25.44"/>
    <n v="22.56"/>
    <x v="1"/>
  </r>
  <r>
    <x v="2"/>
    <n v="1185732"/>
    <x v="317"/>
    <x v="0"/>
    <x v="45"/>
    <s v="Hartford"/>
    <x v="2"/>
    <n v="44"/>
    <n v="81"/>
    <x v="1471"/>
    <n v="1568.16"/>
    <n v="0.44"/>
    <x v="2"/>
    <x v="5"/>
    <x v="1"/>
    <n v="44"/>
    <n v="19.36"/>
    <n v="24.64"/>
    <x v="1"/>
  </r>
  <r>
    <x v="2"/>
    <n v="1185732"/>
    <x v="317"/>
    <x v="0"/>
    <x v="45"/>
    <s v="Hartford"/>
    <x v="3"/>
    <n v="42"/>
    <n v="80"/>
    <x v="1597"/>
    <n v="1478.4"/>
    <n v="0.44"/>
    <x v="2"/>
    <x v="5"/>
    <x v="1"/>
    <n v="42"/>
    <n v="18.48"/>
    <n v="23.52"/>
    <x v="1"/>
  </r>
  <r>
    <x v="2"/>
    <n v="1185732"/>
    <x v="317"/>
    <x v="0"/>
    <x v="45"/>
    <s v="Hartford"/>
    <x v="4"/>
    <n v="53"/>
    <n v="81"/>
    <x v="1436"/>
    <n v="1888.92"/>
    <n v="0.44"/>
    <x v="2"/>
    <x v="5"/>
    <x v="1"/>
    <n v="53"/>
    <n v="23.32"/>
    <n v="29.68"/>
    <x v="1"/>
  </r>
  <r>
    <x v="2"/>
    <n v="1185732"/>
    <x v="317"/>
    <x v="0"/>
    <x v="45"/>
    <s v="Hartford"/>
    <x v="5"/>
    <n v="56"/>
    <n v="143"/>
    <x v="2354"/>
    <n v="3843.8399999999997"/>
    <n v="0.48"/>
    <x v="2"/>
    <x v="5"/>
    <x v="1"/>
    <n v="56"/>
    <n v="26.88"/>
    <n v="29.119999999999997"/>
    <x v="1"/>
  </r>
  <r>
    <x v="2"/>
    <n v="1185732"/>
    <x v="349"/>
    <x v="0"/>
    <x v="45"/>
    <s v="Hartford"/>
    <x v="0"/>
    <n v="51"/>
    <n v="163"/>
    <x v="2799"/>
    <n v="4572.1500000000005"/>
    <n v="0.55000000000000004"/>
    <x v="2"/>
    <x v="6"/>
    <x v="1"/>
    <n v="51"/>
    <n v="28.050000000000004"/>
    <n v="22.949999999999996"/>
    <x v="1"/>
  </r>
  <r>
    <x v="2"/>
    <n v="1185732"/>
    <x v="349"/>
    <x v="0"/>
    <x v="45"/>
    <s v="Hartford"/>
    <x v="1"/>
    <n v="48"/>
    <n v="108"/>
    <x v="1052"/>
    <n v="2851.2000000000003"/>
    <n v="0.55000000000000004"/>
    <x v="2"/>
    <x v="6"/>
    <x v="1"/>
    <n v="48"/>
    <n v="26.400000000000002"/>
    <n v="21.599999999999998"/>
    <x v="1"/>
  </r>
  <r>
    <x v="2"/>
    <n v="1185732"/>
    <x v="349"/>
    <x v="0"/>
    <x v="45"/>
    <s v="Hartford"/>
    <x v="2"/>
    <n v="41"/>
    <n v="85"/>
    <x v="2507"/>
    <n v="1463.7"/>
    <n v="0.42"/>
    <x v="2"/>
    <x v="6"/>
    <x v="1"/>
    <n v="41"/>
    <n v="17.22"/>
    <n v="23.78"/>
    <x v="1"/>
  </r>
  <r>
    <x v="2"/>
    <n v="1185732"/>
    <x v="349"/>
    <x v="0"/>
    <x v="45"/>
    <s v="Hartford"/>
    <x v="3"/>
    <n v="41"/>
    <n v="68"/>
    <x v="1119"/>
    <n v="1143.08"/>
    <n v="0.41"/>
    <x v="2"/>
    <x v="6"/>
    <x v="1"/>
    <n v="41"/>
    <n v="16.809999999999999"/>
    <n v="24.19"/>
    <x v="1"/>
  </r>
  <r>
    <x v="2"/>
    <n v="1185732"/>
    <x v="349"/>
    <x v="0"/>
    <x v="45"/>
    <s v="Hartford"/>
    <x v="4"/>
    <n v="51"/>
    <n v="52"/>
    <x v="2468"/>
    <n v="1166.8800000000001"/>
    <n v="0.44"/>
    <x v="2"/>
    <x v="6"/>
    <x v="1"/>
    <n v="51"/>
    <n v="22.44"/>
    <n v="28.56"/>
    <x v="1"/>
  </r>
  <r>
    <x v="2"/>
    <n v="1185732"/>
    <x v="349"/>
    <x v="0"/>
    <x v="45"/>
    <s v="Hartford"/>
    <x v="5"/>
    <n v="55"/>
    <n v="105"/>
    <x v="2141"/>
    <n v="2887.5"/>
    <n v="0.5"/>
    <x v="2"/>
    <x v="6"/>
    <x v="1"/>
    <n v="55"/>
    <n v="27.5"/>
    <n v="27.5"/>
    <x v="1"/>
  </r>
  <r>
    <x v="2"/>
    <n v="1185732"/>
    <x v="379"/>
    <x v="0"/>
    <x v="45"/>
    <s v="Hartford"/>
    <x v="0"/>
    <n v="52"/>
    <n v="125"/>
    <x v="2800"/>
    <n v="3510.0000000000005"/>
    <n v="0.54"/>
    <x v="2"/>
    <x v="7"/>
    <x v="1"/>
    <n v="52"/>
    <n v="28.080000000000005"/>
    <n v="23.919999999999995"/>
    <x v="1"/>
  </r>
  <r>
    <x v="2"/>
    <n v="1185732"/>
    <x v="379"/>
    <x v="0"/>
    <x v="45"/>
    <s v="Hartford"/>
    <x v="1"/>
    <n v="47"/>
    <n v="75"/>
    <x v="2801"/>
    <n v="1833"/>
    <n v="0.52"/>
    <x v="2"/>
    <x v="7"/>
    <x v="1"/>
    <n v="47"/>
    <n v="24.44"/>
    <n v="22.56"/>
    <x v="1"/>
  </r>
  <r>
    <x v="2"/>
    <n v="1185732"/>
    <x v="379"/>
    <x v="0"/>
    <x v="45"/>
    <s v="Hartford"/>
    <x v="2"/>
    <n v="41"/>
    <n v="60"/>
    <x v="1707"/>
    <n v="1082.4000000000001"/>
    <n v="0.44"/>
    <x v="2"/>
    <x v="7"/>
    <x v="1"/>
    <n v="41"/>
    <n v="18.040000000000003"/>
    <n v="22.959999999999997"/>
    <x v="1"/>
  </r>
  <r>
    <x v="2"/>
    <n v="1185732"/>
    <x v="379"/>
    <x v="0"/>
    <x v="45"/>
    <s v="Hartford"/>
    <x v="3"/>
    <n v="41"/>
    <n v="46"/>
    <x v="2802"/>
    <n v="848.69999999999993"/>
    <n v="0.44999999999999996"/>
    <x v="2"/>
    <x v="7"/>
    <x v="1"/>
    <n v="41"/>
    <n v="18.45"/>
    <n v="22.550000000000004"/>
    <x v="1"/>
  </r>
  <r>
    <x v="2"/>
    <n v="1185732"/>
    <x v="379"/>
    <x v="0"/>
    <x v="45"/>
    <s v="Hartford"/>
    <x v="4"/>
    <n v="50"/>
    <n v="51"/>
    <x v="2493"/>
    <n v="1071"/>
    <n v="0.42"/>
    <x v="2"/>
    <x v="7"/>
    <x v="1"/>
    <n v="50"/>
    <n v="21"/>
    <n v="29"/>
    <x v="1"/>
  </r>
  <r>
    <x v="2"/>
    <n v="1185732"/>
    <x v="379"/>
    <x v="0"/>
    <x v="45"/>
    <s v="Hartford"/>
    <x v="5"/>
    <n v="54"/>
    <n v="83"/>
    <x v="2097"/>
    <n v="2196.1799999999998"/>
    <n v="0.49"/>
    <x v="2"/>
    <x v="7"/>
    <x v="1"/>
    <n v="54"/>
    <n v="26.459999999999997"/>
    <n v="27.540000000000003"/>
    <x v="1"/>
  </r>
  <r>
    <x v="2"/>
    <n v="1185732"/>
    <x v="411"/>
    <x v="0"/>
    <x v="45"/>
    <s v="Hartford"/>
    <x v="0"/>
    <n v="59"/>
    <n v="113"/>
    <x v="2803"/>
    <n v="3666.8500000000004"/>
    <n v="0.55000000000000004"/>
    <x v="2"/>
    <x v="8"/>
    <x v="1"/>
    <n v="59"/>
    <n v="32.450000000000003"/>
    <n v="26.549999999999997"/>
    <x v="1"/>
  </r>
  <r>
    <x v="2"/>
    <n v="1185732"/>
    <x v="411"/>
    <x v="0"/>
    <x v="45"/>
    <s v="Hartford"/>
    <x v="1"/>
    <n v="52"/>
    <n v="72"/>
    <x v="1618"/>
    <n v="1872"/>
    <n v="0.5"/>
    <x v="2"/>
    <x v="8"/>
    <x v="1"/>
    <n v="52"/>
    <n v="26"/>
    <n v="26"/>
    <x v="1"/>
  </r>
  <r>
    <x v="2"/>
    <n v="1185732"/>
    <x v="411"/>
    <x v="0"/>
    <x v="45"/>
    <s v="Hartford"/>
    <x v="2"/>
    <n v="53"/>
    <n v="49"/>
    <x v="2804"/>
    <n v="1116.71"/>
    <n v="0.43"/>
    <x v="2"/>
    <x v="8"/>
    <x v="1"/>
    <n v="53"/>
    <n v="22.79"/>
    <n v="30.21"/>
    <x v="1"/>
  </r>
  <r>
    <x v="2"/>
    <n v="1185732"/>
    <x v="411"/>
    <x v="0"/>
    <x v="45"/>
    <s v="Hartford"/>
    <x v="3"/>
    <n v="50"/>
    <n v="38"/>
    <x v="2085"/>
    <n v="760"/>
    <n v="0.4"/>
    <x v="2"/>
    <x v="8"/>
    <x v="1"/>
    <n v="50"/>
    <n v="20"/>
    <n v="30"/>
    <x v="1"/>
  </r>
  <r>
    <x v="2"/>
    <n v="1185732"/>
    <x v="411"/>
    <x v="0"/>
    <x v="45"/>
    <s v="Hartford"/>
    <x v="4"/>
    <n v="64"/>
    <n v="42"/>
    <x v="1174"/>
    <n v="1128.96"/>
    <n v="0.42"/>
    <x v="2"/>
    <x v="8"/>
    <x v="1"/>
    <n v="64"/>
    <n v="26.880000000000003"/>
    <n v="37.119999999999997"/>
    <x v="1"/>
  </r>
  <r>
    <x v="0"/>
    <n v="1185732"/>
    <x v="411"/>
    <x v="0"/>
    <x v="45"/>
    <s v="Hartford"/>
    <x v="5"/>
    <n v="63"/>
    <n v="74"/>
    <x v="2805"/>
    <n v="2331"/>
    <n v="0.5"/>
    <x v="2"/>
    <x v="8"/>
    <x v="1"/>
    <n v="63"/>
    <n v="31.5"/>
    <n v="31.5"/>
    <x v="1"/>
  </r>
  <r>
    <x v="0"/>
    <n v="1185732"/>
    <x v="441"/>
    <x v="0"/>
    <x v="45"/>
    <s v="Hartford"/>
    <x v="0"/>
    <n v="60"/>
    <n v="111"/>
    <x v="2806"/>
    <n v="3330"/>
    <n v="0.5"/>
    <x v="2"/>
    <x v="9"/>
    <x v="1"/>
    <n v="60"/>
    <n v="30"/>
    <n v="30"/>
    <x v="1"/>
  </r>
  <r>
    <x v="0"/>
    <n v="1185732"/>
    <x v="441"/>
    <x v="0"/>
    <x v="45"/>
    <s v="Hartford"/>
    <x v="1"/>
    <n v="51"/>
    <n v="84"/>
    <x v="2533"/>
    <n v="2227.6800000000003"/>
    <n v="0.52"/>
    <x v="2"/>
    <x v="9"/>
    <x v="1"/>
    <n v="51"/>
    <n v="26.520000000000003"/>
    <n v="24.479999999999997"/>
    <x v="1"/>
  </r>
  <r>
    <x v="0"/>
    <n v="1185732"/>
    <x v="441"/>
    <x v="0"/>
    <x v="45"/>
    <s v="Hartford"/>
    <x v="2"/>
    <n v="51"/>
    <n v="80"/>
    <x v="2807"/>
    <n v="1835.9999999999998"/>
    <n v="0.44999999999999996"/>
    <x v="2"/>
    <x v="9"/>
    <x v="1"/>
    <n v="51"/>
    <n v="22.949999999999996"/>
    <n v="28.05"/>
    <x v="1"/>
  </r>
  <r>
    <x v="0"/>
    <n v="1185732"/>
    <x v="441"/>
    <x v="0"/>
    <x v="45"/>
    <s v="Hartford"/>
    <x v="3"/>
    <n v="50"/>
    <n v="80"/>
    <x v="2701"/>
    <n v="1680"/>
    <n v="0.42"/>
    <x v="2"/>
    <x v="9"/>
    <x v="1"/>
    <n v="50"/>
    <n v="21"/>
    <n v="29"/>
    <x v="1"/>
  </r>
  <r>
    <x v="0"/>
    <n v="1185732"/>
    <x v="441"/>
    <x v="0"/>
    <x v="45"/>
    <s v="Hartford"/>
    <x v="4"/>
    <n v="60"/>
    <n v="68"/>
    <x v="2807"/>
    <n v="1795.2"/>
    <n v="0.44"/>
    <x v="2"/>
    <x v="9"/>
    <x v="1"/>
    <n v="60"/>
    <n v="26.400000000000002"/>
    <n v="33.6"/>
    <x v="1"/>
  </r>
  <r>
    <x v="0"/>
    <n v="1185732"/>
    <x v="441"/>
    <x v="0"/>
    <x v="45"/>
    <s v="Hartford"/>
    <x v="5"/>
    <n v="67"/>
    <n v="95"/>
    <x v="2808"/>
    <n v="2991.5499999999997"/>
    <n v="0.47"/>
    <x v="2"/>
    <x v="9"/>
    <x v="1"/>
    <n v="67"/>
    <n v="31.49"/>
    <n v="35.510000000000005"/>
    <x v="1"/>
  </r>
  <r>
    <x v="0"/>
    <n v="1185732"/>
    <x v="470"/>
    <x v="0"/>
    <x v="45"/>
    <s v="Hartford"/>
    <x v="0"/>
    <n v="59"/>
    <n v="150"/>
    <x v="1896"/>
    <n v="4513.5"/>
    <n v="0.51"/>
    <x v="2"/>
    <x v="10"/>
    <x v="1"/>
    <n v="59"/>
    <n v="30.09"/>
    <n v="28.91"/>
    <x v="1"/>
  </r>
  <r>
    <x v="0"/>
    <n v="1185732"/>
    <x v="470"/>
    <x v="0"/>
    <x v="45"/>
    <s v="Hartford"/>
    <x v="1"/>
    <n v="51"/>
    <n v="101"/>
    <x v="2135"/>
    <n v="2627.01"/>
    <n v="0.51"/>
    <x v="2"/>
    <x v="10"/>
    <x v="1"/>
    <n v="51"/>
    <n v="26.01"/>
    <n v="24.99"/>
    <x v="1"/>
  </r>
  <r>
    <x v="0"/>
    <n v="1185732"/>
    <x v="470"/>
    <x v="0"/>
    <x v="45"/>
    <s v="Hartford"/>
    <x v="2"/>
    <n v="50"/>
    <n v="88"/>
    <x v="1953"/>
    <n v="1979.9999999999998"/>
    <n v="0.44999999999999996"/>
    <x v="2"/>
    <x v="10"/>
    <x v="1"/>
    <n v="50"/>
    <n v="22.499999999999996"/>
    <n v="27.5"/>
    <x v="1"/>
  </r>
  <r>
    <x v="0"/>
    <n v="1185732"/>
    <x v="470"/>
    <x v="0"/>
    <x v="45"/>
    <s v="Hartford"/>
    <x v="3"/>
    <n v="53"/>
    <n v="87"/>
    <x v="1976"/>
    <n v="1936.62"/>
    <n v="0.42"/>
    <x v="2"/>
    <x v="10"/>
    <x v="1"/>
    <n v="53"/>
    <n v="22.259999999999998"/>
    <n v="30.740000000000002"/>
    <x v="1"/>
  </r>
  <r>
    <x v="0"/>
    <n v="1185732"/>
    <x v="470"/>
    <x v="0"/>
    <x v="45"/>
    <s v="Hartford"/>
    <x v="4"/>
    <n v="60"/>
    <n v="78"/>
    <x v="2809"/>
    <n v="2106"/>
    <n v="0.44999999999999996"/>
    <x v="2"/>
    <x v="10"/>
    <x v="1"/>
    <n v="60"/>
    <n v="27"/>
    <n v="33"/>
    <x v="1"/>
  </r>
  <r>
    <x v="0"/>
    <n v="1185732"/>
    <x v="470"/>
    <x v="0"/>
    <x v="45"/>
    <s v="Hartford"/>
    <x v="5"/>
    <n v="67"/>
    <n v="112"/>
    <x v="1338"/>
    <n v="3451.8399999999997"/>
    <n v="0.45999999999999996"/>
    <x v="2"/>
    <x v="10"/>
    <x v="1"/>
    <n v="67"/>
    <n v="30.819999999999997"/>
    <n v="36.18"/>
    <x v="1"/>
  </r>
  <r>
    <x v="0"/>
    <n v="1185732"/>
    <x v="174"/>
    <x v="0"/>
    <x v="45"/>
    <s v="Hartford"/>
    <x v="0"/>
    <n v="34"/>
    <n v="115"/>
    <x v="2810"/>
    <n v="1798.6"/>
    <n v="0.45999999999999996"/>
    <x v="2"/>
    <x v="0"/>
    <x v="1"/>
    <n v="34"/>
    <n v="15.639999999999999"/>
    <n v="18.36"/>
    <x v="1"/>
  </r>
  <r>
    <x v="0"/>
    <n v="1185732"/>
    <x v="174"/>
    <x v="0"/>
    <x v="45"/>
    <s v="Hartford"/>
    <x v="1"/>
    <n v="34"/>
    <n v="63"/>
    <x v="1593"/>
    <n v="963.89999999999986"/>
    <n v="0.44999999999999996"/>
    <x v="2"/>
    <x v="0"/>
    <x v="1"/>
    <n v="34"/>
    <n v="15.299999999999997"/>
    <n v="18.700000000000003"/>
    <x v="1"/>
  </r>
  <r>
    <x v="0"/>
    <n v="1185732"/>
    <x v="174"/>
    <x v="0"/>
    <x v="45"/>
    <s v="Hartford"/>
    <x v="2"/>
    <n v="24"/>
    <n v="63"/>
    <x v="1005"/>
    <n v="831.6"/>
    <n v="0.55000000000000004"/>
    <x v="2"/>
    <x v="0"/>
    <x v="1"/>
    <n v="24"/>
    <n v="13.200000000000001"/>
    <n v="10.799999999999999"/>
    <x v="1"/>
  </r>
  <r>
    <x v="0"/>
    <n v="1185732"/>
    <x v="174"/>
    <x v="0"/>
    <x v="45"/>
    <s v="Hartford"/>
    <x v="3"/>
    <n v="29"/>
    <n v="20"/>
    <x v="2811"/>
    <n v="307.40000000000003"/>
    <n v="0.53"/>
    <x v="2"/>
    <x v="0"/>
    <x v="1"/>
    <n v="29"/>
    <n v="15.370000000000001"/>
    <n v="13.629999999999999"/>
    <x v="1"/>
  </r>
  <r>
    <x v="0"/>
    <n v="1185732"/>
    <x v="174"/>
    <x v="0"/>
    <x v="45"/>
    <s v="Hartford"/>
    <x v="4"/>
    <n v="44"/>
    <n v="33"/>
    <x v="2663"/>
    <n v="580.80000000000007"/>
    <n v="0.4"/>
    <x v="2"/>
    <x v="0"/>
    <x v="1"/>
    <n v="44"/>
    <n v="17.600000000000001"/>
    <n v="26.4"/>
    <x v="1"/>
  </r>
  <r>
    <x v="0"/>
    <n v="1185732"/>
    <x v="174"/>
    <x v="0"/>
    <x v="45"/>
    <s v="Hartford"/>
    <x v="5"/>
    <n v="33"/>
    <n v="63"/>
    <x v="2620"/>
    <n v="1122.6600000000001"/>
    <n v="0.54"/>
    <x v="2"/>
    <x v="0"/>
    <x v="1"/>
    <n v="33"/>
    <n v="17.82"/>
    <n v="15.179999999999998"/>
    <x v="1"/>
  </r>
  <r>
    <x v="0"/>
    <n v="1185732"/>
    <x v="203"/>
    <x v="0"/>
    <x v="45"/>
    <s v="Hartford"/>
    <x v="0"/>
    <n v="34"/>
    <n v="119"/>
    <x v="1061"/>
    <n v="1982.54"/>
    <n v="0.49"/>
    <x v="2"/>
    <x v="1"/>
    <x v="1"/>
    <n v="34"/>
    <n v="16.66"/>
    <n v="17.34"/>
    <x v="1"/>
  </r>
  <r>
    <x v="0"/>
    <n v="1185732"/>
    <x v="203"/>
    <x v="0"/>
    <x v="45"/>
    <s v="Hartford"/>
    <x v="1"/>
    <n v="34"/>
    <n v="36"/>
    <x v="2549"/>
    <n v="575.28"/>
    <n v="0.47"/>
    <x v="2"/>
    <x v="1"/>
    <x v="1"/>
    <n v="34"/>
    <n v="15.979999999999999"/>
    <n v="18.02"/>
    <x v="1"/>
  </r>
  <r>
    <x v="0"/>
    <n v="1185732"/>
    <x v="203"/>
    <x v="0"/>
    <x v="45"/>
    <s v="Hartford"/>
    <x v="2"/>
    <n v="24"/>
    <n v="49"/>
    <x v="2621"/>
    <n v="588"/>
    <n v="0.5"/>
    <x v="2"/>
    <x v="1"/>
    <x v="1"/>
    <n v="24"/>
    <n v="12"/>
    <n v="12"/>
    <x v="1"/>
  </r>
  <r>
    <x v="0"/>
    <n v="1185732"/>
    <x v="203"/>
    <x v="0"/>
    <x v="46"/>
    <s v="Providence"/>
    <x v="3"/>
    <n v="29"/>
    <n v="13"/>
    <x v="2812"/>
    <n v="203.58"/>
    <n v="0.54"/>
    <x v="2"/>
    <x v="1"/>
    <x v="1"/>
    <n v="29"/>
    <n v="15.66"/>
    <n v="13.34"/>
    <x v="1"/>
  </r>
  <r>
    <x v="0"/>
    <n v="1185732"/>
    <x v="203"/>
    <x v="0"/>
    <x v="46"/>
    <s v="Providence"/>
    <x v="4"/>
    <n v="41"/>
    <n v="35"/>
    <x v="2813"/>
    <n v="588.34999999999991"/>
    <n v="0.41"/>
    <x v="2"/>
    <x v="1"/>
    <x v="1"/>
    <n v="41"/>
    <n v="16.809999999999999"/>
    <n v="24.19"/>
    <x v="1"/>
  </r>
  <r>
    <x v="0"/>
    <n v="1185732"/>
    <x v="203"/>
    <x v="0"/>
    <x v="46"/>
    <s v="Providence"/>
    <x v="5"/>
    <n v="33"/>
    <n v="65"/>
    <x v="1410"/>
    <n v="1136.8500000000001"/>
    <n v="0.53"/>
    <x v="2"/>
    <x v="1"/>
    <x v="1"/>
    <n v="33"/>
    <n v="17.490000000000002"/>
    <n v="15.509999999999998"/>
    <x v="1"/>
  </r>
  <r>
    <x v="0"/>
    <n v="1185732"/>
    <x v="708"/>
    <x v="0"/>
    <x v="46"/>
    <s v="Providence"/>
    <x v="0"/>
    <n v="34"/>
    <n v="111"/>
    <x v="2429"/>
    <n v="1887"/>
    <n v="0.5"/>
    <x v="2"/>
    <x v="2"/>
    <x v="1"/>
    <n v="34"/>
    <n v="17"/>
    <n v="17"/>
    <x v="1"/>
  </r>
  <r>
    <x v="0"/>
    <n v="1185732"/>
    <x v="708"/>
    <x v="0"/>
    <x v="46"/>
    <s v="Providence"/>
    <x v="1"/>
    <n v="34"/>
    <n v="44"/>
    <x v="2613"/>
    <n v="673.19999999999993"/>
    <n v="0.44999999999999996"/>
    <x v="2"/>
    <x v="2"/>
    <x v="1"/>
    <n v="34"/>
    <n v="15.299999999999999"/>
    <n v="18.700000000000003"/>
    <x v="1"/>
  </r>
  <r>
    <x v="0"/>
    <n v="1185732"/>
    <x v="708"/>
    <x v="0"/>
    <x v="46"/>
    <s v="Providence"/>
    <x v="2"/>
    <n v="23"/>
    <n v="51"/>
    <x v="2814"/>
    <n v="609.96"/>
    <n v="0.52"/>
    <x v="2"/>
    <x v="2"/>
    <x v="1"/>
    <n v="23"/>
    <n v="11.96"/>
    <n v="11.04"/>
    <x v="1"/>
  </r>
  <r>
    <x v="0"/>
    <n v="1185732"/>
    <x v="708"/>
    <x v="0"/>
    <x v="46"/>
    <s v="Providence"/>
    <x v="3"/>
    <n v="29"/>
    <n v="8"/>
    <x v="2815"/>
    <n v="116"/>
    <n v="0.5"/>
    <x v="2"/>
    <x v="2"/>
    <x v="1"/>
    <n v="29"/>
    <n v="14.5"/>
    <n v="14.5"/>
    <x v="1"/>
  </r>
  <r>
    <x v="0"/>
    <n v="1185732"/>
    <x v="708"/>
    <x v="0"/>
    <x v="46"/>
    <s v="Providence"/>
    <x v="4"/>
    <n v="44"/>
    <n v="20"/>
    <x v="1006"/>
    <n v="395.99999999999994"/>
    <n v="0.44999999999999996"/>
    <x v="2"/>
    <x v="2"/>
    <x v="1"/>
    <n v="44"/>
    <n v="19.799999999999997"/>
    <n v="24.200000000000003"/>
    <x v="1"/>
  </r>
  <r>
    <x v="0"/>
    <n v="1185732"/>
    <x v="708"/>
    <x v="0"/>
    <x v="46"/>
    <s v="Providence"/>
    <x v="5"/>
    <n v="32"/>
    <n v="51"/>
    <x v="1168"/>
    <n v="881.28000000000009"/>
    <n v="0.54"/>
    <x v="2"/>
    <x v="2"/>
    <x v="1"/>
    <n v="32"/>
    <n v="17.28"/>
    <n v="14.719999999999999"/>
    <x v="1"/>
  </r>
  <r>
    <x v="0"/>
    <n v="1185732"/>
    <x v="230"/>
    <x v="0"/>
    <x v="46"/>
    <s v="Providence"/>
    <x v="0"/>
    <n v="32"/>
    <n v="111"/>
    <x v="2778"/>
    <n v="1740.48"/>
    <n v="0.49"/>
    <x v="2"/>
    <x v="3"/>
    <x v="1"/>
    <n v="32"/>
    <n v="15.68"/>
    <n v="16.32"/>
    <x v="1"/>
  </r>
  <r>
    <x v="0"/>
    <n v="1185732"/>
    <x v="230"/>
    <x v="0"/>
    <x v="46"/>
    <s v="Providence"/>
    <x v="1"/>
    <n v="32"/>
    <n v="33"/>
    <x v="2612"/>
    <n v="528"/>
    <n v="0.5"/>
    <x v="2"/>
    <x v="3"/>
    <x v="1"/>
    <n v="32"/>
    <n v="16"/>
    <n v="16"/>
    <x v="1"/>
  </r>
  <r>
    <x v="0"/>
    <n v="1185732"/>
    <x v="230"/>
    <x v="0"/>
    <x v="46"/>
    <s v="Providence"/>
    <x v="2"/>
    <n v="24"/>
    <n v="36"/>
    <x v="2816"/>
    <n v="449.28000000000003"/>
    <n v="0.52"/>
    <x v="2"/>
    <x v="3"/>
    <x v="1"/>
    <n v="24"/>
    <n v="12.48"/>
    <n v="11.52"/>
    <x v="1"/>
  </r>
  <r>
    <x v="0"/>
    <n v="1185732"/>
    <x v="230"/>
    <x v="0"/>
    <x v="46"/>
    <s v="Providence"/>
    <x v="3"/>
    <n v="29"/>
    <n v="13"/>
    <x v="2812"/>
    <n v="199.81"/>
    <n v="0.53"/>
    <x v="2"/>
    <x v="3"/>
    <x v="1"/>
    <n v="29"/>
    <n v="15.370000000000001"/>
    <n v="13.629999999999999"/>
    <x v="1"/>
  </r>
  <r>
    <x v="0"/>
    <n v="1185732"/>
    <x v="230"/>
    <x v="0"/>
    <x v="46"/>
    <s v="Providence"/>
    <x v="4"/>
    <n v="44"/>
    <n v="15"/>
    <x v="2817"/>
    <n v="264"/>
    <n v="0.4"/>
    <x v="2"/>
    <x v="3"/>
    <x v="1"/>
    <n v="44"/>
    <n v="17.600000000000001"/>
    <n v="26.4"/>
    <x v="1"/>
  </r>
  <r>
    <x v="0"/>
    <n v="1185732"/>
    <x v="230"/>
    <x v="0"/>
    <x v="46"/>
    <s v="Providence"/>
    <x v="5"/>
    <n v="33"/>
    <n v="50"/>
    <x v="2710"/>
    <n v="858"/>
    <n v="0.52"/>
    <x v="2"/>
    <x v="3"/>
    <x v="1"/>
    <n v="33"/>
    <n v="17.16"/>
    <n v="15.84"/>
    <x v="1"/>
  </r>
  <r>
    <x v="0"/>
    <n v="1185732"/>
    <x v="259"/>
    <x v="0"/>
    <x v="46"/>
    <s v="Providence"/>
    <x v="0"/>
    <n v="49"/>
    <n v="122"/>
    <x v="2818"/>
    <n v="2989"/>
    <n v="0.5"/>
    <x v="2"/>
    <x v="4"/>
    <x v="1"/>
    <n v="49"/>
    <n v="24.5"/>
    <n v="24.5"/>
    <x v="1"/>
  </r>
  <r>
    <x v="0"/>
    <n v="1185732"/>
    <x v="259"/>
    <x v="0"/>
    <x v="46"/>
    <s v="Providence"/>
    <x v="1"/>
    <n v="43"/>
    <n v="49"/>
    <x v="2582"/>
    <n v="948.14999999999986"/>
    <n v="0.44999999999999996"/>
    <x v="2"/>
    <x v="4"/>
    <x v="1"/>
    <n v="43"/>
    <n v="19.349999999999998"/>
    <n v="23.650000000000002"/>
    <x v="1"/>
  </r>
  <r>
    <x v="0"/>
    <n v="1185732"/>
    <x v="259"/>
    <x v="0"/>
    <x v="46"/>
    <s v="Providence"/>
    <x v="2"/>
    <n v="39"/>
    <n v="60"/>
    <x v="1021"/>
    <n v="1263.6000000000001"/>
    <n v="0.54"/>
    <x v="2"/>
    <x v="4"/>
    <x v="1"/>
    <n v="39"/>
    <n v="21.060000000000002"/>
    <n v="17.939999999999998"/>
    <x v="1"/>
  </r>
  <r>
    <x v="0"/>
    <n v="1185732"/>
    <x v="259"/>
    <x v="0"/>
    <x v="46"/>
    <s v="Providence"/>
    <x v="3"/>
    <n v="39"/>
    <n v="44"/>
    <x v="2819"/>
    <n v="892.32"/>
    <n v="0.52"/>
    <x v="2"/>
    <x v="4"/>
    <x v="1"/>
    <n v="39"/>
    <n v="20.28"/>
    <n v="18.72"/>
    <x v="1"/>
  </r>
  <r>
    <x v="0"/>
    <n v="1185732"/>
    <x v="259"/>
    <x v="0"/>
    <x v="46"/>
    <s v="Providence"/>
    <x v="4"/>
    <n v="49"/>
    <n v="46"/>
    <x v="1719"/>
    <n v="901.6"/>
    <n v="0.4"/>
    <x v="2"/>
    <x v="4"/>
    <x v="1"/>
    <n v="49"/>
    <n v="19.600000000000001"/>
    <n v="29.400000000000002"/>
    <x v="1"/>
  </r>
  <r>
    <x v="0"/>
    <n v="1185732"/>
    <x v="259"/>
    <x v="0"/>
    <x v="46"/>
    <s v="Providence"/>
    <x v="5"/>
    <n v="52"/>
    <n v="81"/>
    <x v="1297"/>
    <n v="2232.36"/>
    <n v="0.53"/>
    <x v="2"/>
    <x v="4"/>
    <x v="1"/>
    <n v="52"/>
    <n v="27.560000000000002"/>
    <n v="24.439999999999998"/>
    <x v="1"/>
  </r>
  <r>
    <x v="0"/>
    <n v="1185732"/>
    <x v="292"/>
    <x v="0"/>
    <x v="46"/>
    <s v="Providence"/>
    <x v="0"/>
    <n v="47"/>
    <n v="138"/>
    <x v="1344"/>
    <n v="2918.7"/>
    <n v="0.44999999999999996"/>
    <x v="2"/>
    <x v="11"/>
    <x v="1"/>
    <n v="47"/>
    <n v="21.15"/>
    <n v="25.85"/>
    <x v="1"/>
  </r>
  <r>
    <x v="0"/>
    <n v="1185732"/>
    <x v="292"/>
    <x v="0"/>
    <x v="46"/>
    <s v="Providence"/>
    <x v="1"/>
    <n v="41"/>
    <n v="90"/>
    <x v="2820"/>
    <n v="1808.1"/>
    <n v="0.49"/>
    <x v="2"/>
    <x v="11"/>
    <x v="1"/>
    <n v="41"/>
    <n v="20.09"/>
    <n v="20.91"/>
    <x v="1"/>
  </r>
  <r>
    <x v="0"/>
    <n v="1185732"/>
    <x v="292"/>
    <x v="0"/>
    <x v="46"/>
    <s v="Providence"/>
    <x v="2"/>
    <n v="39"/>
    <n v="65"/>
    <x v="2777"/>
    <n v="1394.25"/>
    <n v="0.55000000000000004"/>
    <x v="2"/>
    <x v="11"/>
    <x v="1"/>
    <n v="39"/>
    <n v="21.45"/>
    <n v="17.55"/>
    <x v="1"/>
  </r>
  <r>
    <x v="0"/>
    <n v="1185732"/>
    <x v="292"/>
    <x v="0"/>
    <x v="46"/>
    <s v="Providence"/>
    <x v="3"/>
    <n v="39"/>
    <n v="60"/>
    <x v="1021"/>
    <n v="1263.6000000000001"/>
    <n v="0.54"/>
    <x v="2"/>
    <x v="11"/>
    <x v="1"/>
    <n v="39"/>
    <n v="21.060000000000002"/>
    <n v="17.939999999999998"/>
    <x v="1"/>
  </r>
  <r>
    <x v="0"/>
    <n v="1185732"/>
    <x v="292"/>
    <x v="0"/>
    <x v="46"/>
    <s v="Providence"/>
    <x v="4"/>
    <n v="48"/>
    <n v="58"/>
    <x v="2740"/>
    <n v="1141.4399999999998"/>
    <n v="0.41"/>
    <x v="2"/>
    <x v="11"/>
    <x v="1"/>
    <n v="48"/>
    <n v="19.679999999999996"/>
    <n v="28.320000000000004"/>
    <x v="1"/>
  </r>
  <r>
    <x v="0"/>
    <n v="1185732"/>
    <x v="292"/>
    <x v="0"/>
    <x v="46"/>
    <s v="Providence"/>
    <x v="5"/>
    <n v="51"/>
    <n v="88"/>
    <x v="1772"/>
    <n v="2288.88"/>
    <n v="0.51"/>
    <x v="2"/>
    <x v="11"/>
    <x v="1"/>
    <n v="51"/>
    <n v="26.01"/>
    <n v="24.99"/>
    <x v="1"/>
  </r>
  <r>
    <x v="0"/>
    <n v="1185732"/>
    <x v="320"/>
    <x v="0"/>
    <x v="46"/>
    <s v="Providence"/>
    <x v="0"/>
    <n v="46"/>
    <n v="167"/>
    <x v="1308"/>
    <n v="3456.8999999999996"/>
    <n v="0.44999999999999996"/>
    <x v="2"/>
    <x v="5"/>
    <x v="1"/>
    <n v="46"/>
    <n v="20.7"/>
    <n v="25.3"/>
    <x v="1"/>
  </r>
  <r>
    <x v="0"/>
    <n v="1185732"/>
    <x v="320"/>
    <x v="0"/>
    <x v="46"/>
    <s v="Providence"/>
    <x v="1"/>
    <n v="41"/>
    <n v="81"/>
    <x v="2758"/>
    <n v="1660.5"/>
    <n v="0.5"/>
    <x v="2"/>
    <x v="5"/>
    <x v="1"/>
    <n v="41"/>
    <n v="20.5"/>
    <n v="20.5"/>
    <x v="1"/>
  </r>
  <r>
    <x v="0"/>
    <n v="1185732"/>
    <x v="320"/>
    <x v="0"/>
    <x v="46"/>
    <s v="Providence"/>
    <x v="2"/>
    <n v="37"/>
    <n v="65"/>
    <x v="2821"/>
    <n v="1250.6000000000001"/>
    <n v="0.52"/>
    <x v="2"/>
    <x v="5"/>
    <x v="1"/>
    <n v="37"/>
    <n v="19.240000000000002"/>
    <n v="17.759999999999998"/>
    <x v="1"/>
  </r>
  <r>
    <x v="0"/>
    <n v="1185732"/>
    <x v="320"/>
    <x v="0"/>
    <x v="46"/>
    <s v="Providence"/>
    <x v="3"/>
    <n v="37"/>
    <n v="58"/>
    <x v="2693"/>
    <n v="1115.92"/>
    <n v="0.52"/>
    <x v="2"/>
    <x v="5"/>
    <x v="1"/>
    <n v="37"/>
    <n v="19.240000000000002"/>
    <n v="17.759999999999998"/>
    <x v="1"/>
  </r>
  <r>
    <x v="0"/>
    <n v="1185732"/>
    <x v="320"/>
    <x v="0"/>
    <x v="46"/>
    <s v="Providence"/>
    <x v="4"/>
    <n v="47"/>
    <n v="63"/>
    <x v="1167"/>
    <n v="1184.4000000000001"/>
    <n v="0.4"/>
    <x v="2"/>
    <x v="5"/>
    <x v="1"/>
    <n v="47"/>
    <n v="18.8"/>
    <n v="28.2"/>
    <x v="1"/>
  </r>
  <r>
    <x v="0"/>
    <n v="1185732"/>
    <x v="320"/>
    <x v="0"/>
    <x v="46"/>
    <s v="Providence"/>
    <x v="5"/>
    <n v="50"/>
    <n v="116"/>
    <x v="1826"/>
    <n v="2900"/>
    <n v="0.5"/>
    <x v="2"/>
    <x v="5"/>
    <x v="1"/>
    <n v="50"/>
    <n v="25"/>
    <n v="25"/>
    <x v="1"/>
  </r>
  <r>
    <x v="0"/>
    <n v="1185732"/>
    <x v="352"/>
    <x v="0"/>
    <x v="46"/>
    <s v="Providence"/>
    <x v="0"/>
    <n v="46"/>
    <n v="143"/>
    <x v="2247"/>
    <n v="3157.44"/>
    <n v="0.48"/>
    <x v="2"/>
    <x v="6"/>
    <x v="1"/>
    <n v="46"/>
    <n v="22.080000000000002"/>
    <n v="23.919999999999998"/>
    <x v="1"/>
  </r>
  <r>
    <x v="0"/>
    <n v="1185732"/>
    <x v="352"/>
    <x v="0"/>
    <x v="46"/>
    <s v="Providence"/>
    <x v="1"/>
    <n v="42"/>
    <n v="91"/>
    <x v="1299"/>
    <n v="1796.34"/>
    <n v="0.47"/>
    <x v="2"/>
    <x v="6"/>
    <x v="1"/>
    <n v="42"/>
    <n v="19.739999999999998"/>
    <n v="22.26"/>
    <x v="1"/>
  </r>
  <r>
    <x v="0"/>
    <n v="1185732"/>
    <x v="352"/>
    <x v="0"/>
    <x v="46"/>
    <s v="Providence"/>
    <x v="2"/>
    <n v="38"/>
    <n v="75"/>
    <x v="1027"/>
    <n v="1567.5000000000002"/>
    <n v="0.55000000000000004"/>
    <x v="2"/>
    <x v="6"/>
    <x v="1"/>
    <n v="38"/>
    <n v="20.900000000000002"/>
    <n v="17.099999999999998"/>
    <x v="1"/>
  </r>
  <r>
    <x v="0"/>
    <n v="1185732"/>
    <x v="352"/>
    <x v="0"/>
    <x v="46"/>
    <s v="Providence"/>
    <x v="3"/>
    <n v="37"/>
    <n v="39"/>
    <x v="2822"/>
    <n v="764.79000000000008"/>
    <n v="0.53"/>
    <x v="2"/>
    <x v="6"/>
    <x v="1"/>
    <n v="37"/>
    <n v="19.610000000000003"/>
    <n v="17.389999999999997"/>
    <x v="1"/>
  </r>
  <r>
    <x v="0"/>
    <n v="1185732"/>
    <x v="352"/>
    <x v="0"/>
    <x v="46"/>
    <s v="Providence"/>
    <x v="4"/>
    <n v="45"/>
    <n v="31"/>
    <x v="2823"/>
    <n v="558"/>
    <n v="0.4"/>
    <x v="2"/>
    <x v="6"/>
    <x v="1"/>
    <n v="45"/>
    <n v="18"/>
    <n v="27"/>
    <x v="1"/>
  </r>
  <r>
    <x v="0"/>
    <n v="1185732"/>
    <x v="352"/>
    <x v="0"/>
    <x v="46"/>
    <s v="Providence"/>
    <x v="5"/>
    <n v="52"/>
    <n v="87"/>
    <x v="1074"/>
    <n v="2442.96"/>
    <n v="0.54"/>
    <x v="2"/>
    <x v="6"/>
    <x v="1"/>
    <n v="52"/>
    <n v="28.080000000000002"/>
    <n v="23.919999999999998"/>
    <x v="1"/>
  </r>
  <r>
    <x v="0"/>
    <n v="1185732"/>
    <x v="382"/>
    <x v="0"/>
    <x v="46"/>
    <s v="Providence"/>
    <x v="0"/>
    <n v="45"/>
    <n v="111"/>
    <x v="1873"/>
    <n v="2247.75"/>
    <n v="0.44999999999999996"/>
    <x v="2"/>
    <x v="7"/>
    <x v="1"/>
    <n v="45"/>
    <n v="20.25"/>
    <n v="24.75"/>
    <x v="1"/>
  </r>
  <r>
    <x v="0"/>
    <n v="1185732"/>
    <x v="382"/>
    <x v="0"/>
    <x v="46"/>
    <s v="Providence"/>
    <x v="1"/>
    <n v="43"/>
    <n v="56"/>
    <x v="1768"/>
    <n v="1155.8399999999999"/>
    <n v="0.48"/>
    <x v="2"/>
    <x v="7"/>
    <x v="1"/>
    <n v="43"/>
    <n v="20.639999999999997"/>
    <n v="22.360000000000003"/>
    <x v="1"/>
  </r>
  <r>
    <x v="0"/>
    <n v="1185732"/>
    <x v="382"/>
    <x v="0"/>
    <x v="46"/>
    <s v="Providence"/>
    <x v="2"/>
    <n v="36"/>
    <n v="38"/>
    <x v="1457"/>
    <n v="697.68000000000006"/>
    <n v="0.51"/>
    <x v="2"/>
    <x v="7"/>
    <x v="1"/>
    <n v="36"/>
    <n v="18.360000000000003"/>
    <n v="17.639999999999997"/>
    <x v="1"/>
  </r>
  <r>
    <x v="0"/>
    <n v="1185732"/>
    <x v="382"/>
    <x v="0"/>
    <x v="46"/>
    <s v="Providence"/>
    <x v="3"/>
    <n v="39"/>
    <n v="27"/>
    <x v="1590"/>
    <n v="568.62"/>
    <n v="0.54"/>
    <x v="2"/>
    <x v="7"/>
    <x v="1"/>
    <n v="39"/>
    <n v="21.06"/>
    <n v="17.940000000000001"/>
    <x v="1"/>
  </r>
  <r>
    <x v="0"/>
    <n v="1185732"/>
    <x v="382"/>
    <x v="0"/>
    <x v="46"/>
    <s v="Providence"/>
    <x v="4"/>
    <n v="47"/>
    <n v="27"/>
    <x v="2824"/>
    <n v="520.29"/>
    <n v="0.41"/>
    <x v="2"/>
    <x v="7"/>
    <x v="1"/>
    <n v="47"/>
    <n v="19.27"/>
    <n v="27.73"/>
    <x v="1"/>
  </r>
  <r>
    <x v="0"/>
    <n v="1185732"/>
    <x v="382"/>
    <x v="0"/>
    <x v="46"/>
    <s v="Providence"/>
    <x v="5"/>
    <n v="52"/>
    <n v="58"/>
    <x v="2479"/>
    <n v="1538.16"/>
    <n v="0.51"/>
    <x v="2"/>
    <x v="7"/>
    <x v="1"/>
    <n v="52"/>
    <n v="26.520000000000003"/>
    <n v="25.479999999999997"/>
    <x v="1"/>
  </r>
  <r>
    <x v="0"/>
    <n v="1185732"/>
    <x v="414"/>
    <x v="0"/>
    <x v="46"/>
    <s v="Providence"/>
    <x v="0"/>
    <n v="53"/>
    <n v="94"/>
    <x v="1914"/>
    <n v="2491"/>
    <n v="0.5"/>
    <x v="2"/>
    <x v="8"/>
    <x v="1"/>
    <n v="53"/>
    <n v="26.5"/>
    <n v="26.5"/>
    <x v="1"/>
  </r>
  <r>
    <x v="0"/>
    <n v="1185732"/>
    <x v="414"/>
    <x v="0"/>
    <x v="46"/>
    <s v="Providence"/>
    <x v="1"/>
    <n v="46"/>
    <n v="56"/>
    <x v="1531"/>
    <n v="1262.24"/>
    <n v="0.49"/>
    <x v="2"/>
    <x v="8"/>
    <x v="1"/>
    <n v="46"/>
    <n v="22.54"/>
    <n v="23.46"/>
    <x v="1"/>
  </r>
  <r>
    <x v="0"/>
    <n v="1185732"/>
    <x v="414"/>
    <x v="0"/>
    <x v="46"/>
    <s v="Providence"/>
    <x v="2"/>
    <n v="45"/>
    <n v="29"/>
    <x v="2562"/>
    <n v="678.6"/>
    <n v="0.52"/>
    <x v="2"/>
    <x v="8"/>
    <x v="1"/>
    <n v="45"/>
    <n v="23.400000000000002"/>
    <n v="21.599999999999998"/>
    <x v="1"/>
  </r>
  <r>
    <x v="0"/>
    <n v="1185732"/>
    <x v="414"/>
    <x v="0"/>
    <x v="46"/>
    <s v="Providence"/>
    <x v="3"/>
    <n v="47"/>
    <n v="23"/>
    <x v="1571"/>
    <n v="540.5"/>
    <n v="0.5"/>
    <x v="2"/>
    <x v="8"/>
    <x v="1"/>
    <n v="47"/>
    <n v="23.5"/>
    <n v="23.5"/>
    <x v="1"/>
  </r>
  <r>
    <x v="0"/>
    <n v="1185732"/>
    <x v="414"/>
    <x v="0"/>
    <x v="46"/>
    <s v="Providence"/>
    <x v="4"/>
    <n v="55"/>
    <n v="19"/>
    <x v="2825"/>
    <n v="418"/>
    <n v="0.4"/>
    <x v="2"/>
    <x v="8"/>
    <x v="1"/>
    <n v="55"/>
    <n v="22"/>
    <n v="33"/>
    <x v="1"/>
  </r>
  <r>
    <x v="2"/>
    <n v="1185732"/>
    <x v="414"/>
    <x v="0"/>
    <x v="46"/>
    <s v="Providence"/>
    <x v="5"/>
    <n v="64"/>
    <n v="58"/>
    <x v="1067"/>
    <n v="1893.1200000000001"/>
    <n v="0.51"/>
    <x v="2"/>
    <x v="8"/>
    <x v="1"/>
    <n v="64"/>
    <n v="32.64"/>
    <n v="31.36"/>
    <x v="1"/>
  </r>
  <r>
    <x v="2"/>
    <n v="1185732"/>
    <x v="444"/>
    <x v="0"/>
    <x v="46"/>
    <s v="Providence"/>
    <x v="0"/>
    <n v="55"/>
    <n v="95"/>
    <x v="2826"/>
    <n v="2560.25"/>
    <n v="0.49"/>
    <x v="2"/>
    <x v="9"/>
    <x v="1"/>
    <n v="55"/>
    <n v="26.95"/>
    <n v="28.05"/>
    <x v="1"/>
  </r>
  <r>
    <x v="2"/>
    <n v="1185732"/>
    <x v="444"/>
    <x v="0"/>
    <x v="46"/>
    <s v="Providence"/>
    <x v="1"/>
    <n v="46"/>
    <n v="63"/>
    <x v="2606"/>
    <n v="1304.0999999999999"/>
    <n v="0.44999999999999996"/>
    <x v="2"/>
    <x v="9"/>
    <x v="1"/>
    <n v="46"/>
    <n v="20.7"/>
    <n v="25.3"/>
    <x v="1"/>
  </r>
  <r>
    <x v="2"/>
    <n v="1185732"/>
    <x v="444"/>
    <x v="0"/>
    <x v="46"/>
    <s v="Providence"/>
    <x v="2"/>
    <n v="48"/>
    <n v="64"/>
    <x v="2827"/>
    <n v="1658.88"/>
    <n v="0.54"/>
    <x v="2"/>
    <x v="9"/>
    <x v="1"/>
    <n v="48"/>
    <n v="25.92"/>
    <n v="22.08"/>
    <x v="1"/>
  </r>
  <r>
    <x v="2"/>
    <n v="1185732"/>
    <x v="444"/>
    <x v="0"/>
    <x v="46"/>
    <s v="Providence"/>
    <x v="3"/>
    <n v="48"/>
    <n v="58"/>
    <x v="2740"/>
    <n v="1531.2"/>
    <n v="0.55000000000000004"/>
    <x v="2"/>
    <x v="9"/>
    <x v="1"/>
    <n v="48"/>
    <n v="26.400000000000002"/>
    <n v="21.599999999999998"/>
    <x v="1"/>
  </r>
  <r>
    <x v="2"/>
    <n v="1185732"/>
    <x v="444"/>
    <x v="0"/>
    <x v="46"/>
    <s v="Providence"/>
    <x v="4"/>
    <n v="58"/>
    <n v="44"/>
    <x v="2685"/>
    <n v="1122.8800000000001"/>
    <n v="0.44"/>
    <x v="2"/>
    <x v="9"/>
    <x v="1"/>
    <n v="58"/>
    <n v="25.520000000000003"/>
    <n v="32.479999999999997"/>
    <x v="1"/>
  </r>
  <r>
    <x v="2"/>
    <n v="1185732"/>
    <x v="444"/>
    <x v="0"/>
    <x v="46"/>
    <s v="Providence"/>
    <x v="5"/>
    <n v="60"/>
    <n v="77"/>
    <x v="1506"/>
    <n v="2402.4"/>
    <n v="0.52"/>
    <x v="2"/>
    <x v="9"/>
    <x v="1"/>
    <n v="60"/>
    <n v="31.200000000000003"/>
    <n v="28.799999999999997"/>
    <x v="1"/>
  </r>
  <r>
    <x v="2"/>
    <n v="1185732"/>
    <x v="473"/>
    <x v="0"/>
    <x v="46"/>
    <s v="Providence"/>
    <x v="0"/>
    <n v="54"/>
    <n v="135"/>
    <x v="2242"/>
    <n v="3645"/>
    <n v="0.5"/>
    <x v="2"/>
    <x v="10"/>
    <x v="1"/>
    <n v="54"/>
    <n v="27"/>
    <n v="27"/>
    <x v="1"/>
  </r>
  <r>
    <x v="2"/>
    <n v="1185732"/>
    <x v="473"/>
    <x v="0"/>
    <x v="46"/>
    <s v="Providence"/>
    <x v="1"/>
    <n v="45"/>
    <n v="78"/>
    <x v="1517"/>
    <n v="1684.8"/>
    <n v="0.48"/>
    <x v="2"/>
    <x v="10"/>
    <x v="1"/>
    <n v="45"/>
    <n v="21.599999999999998"/>
    <n v="23.400000000000002"/>
    <x v="1"/>
  </r>
  <r>
    <x v="2"/>
    <n v="1185732"/>
    <x v="473"/>
    <x v="0"/>
    <x v="46"/>
    <s v="Providence"/>
    <x v="2"/>
    <n v="47"/>
    <n v="74"/>
    <x v="1057"/>
    <n v="1773.78"/>
    <n v="0.51"/>
    <x v="2"/>
    <x v="10"/>
    <x v="1"/>
    <n v="47"/>
    <n v="23.97"/>
    <n v="23.03"/>
    <x v="1"/>
  </r>
  <r>
    <x v="2"/>
    <n v="1185732"/>
    <x v="473"/>
    <x v="0"/>
    <x v="46"/>
    <s v="Providence"/>
    <x v="3"/>
    <n v="48"/>
    <n v="65"/>
    <x v="1320"/>
    <n v="1560"/>
    <n v="0.5"/>
    <x v="2"/>
    <x v="10"/>
    <x v="1"/>
    <n v="48"/>
    <n v="24"/>
    <n v="24"/>
    <x v="1"/>
  </r>
  <r>
    <x v="2"/>
    <n v="1185732"/>
    <x v="473"/>
    <x v="0"/>
    <x v="46"/>
    <s v="Providence"/>
    <x v="4"/>
    <n v="56"/>
    <n v="68"/>
    <x v="1465"/>
    <n v="1637.44"/>
    <n v="0.43"/>
    <x v="2"/>
    <x v="10"/>
    <x v="1"/>
    <n v="56"/>
    <n v="24.080000000000002"/>
    <n v="31.919999999999998"/>
    <x v="1"/>
  </r>
  <r>
    <x v="2"/>
    <n v="1185732"/>
    <x v="473"/>
    <x v="0"/>
    <x v="46"/>
    <s v="Providence"/>
    <x v="5"/>
    <n v="60"/>
    <n v="85"/>
    <x v="2047"/>
    <n v="2805"/>
    <n v="0.55000000000000004"/>
    <x v="2"/>
    <x v="10"/>
    <x v="1"/>
    <n v="60"/>
    <n v="33"/>
    <n v="27"/>
    <x v="1"/>
  </r>
  <r>
    <x v="2"/>
    <n v="1185732"/>
    <x v="181"/>
    <x v="0"/>
    <x v="46"/>
    <s v="Providence"/>
    <x v="0"/>
    <n v="38"/>
    <n v="126"/>
    <x v="2257"/>
    <n v="2058.84"/>
    <n v="0.43"/>
    <x v="2"/>
    <x v="0"/>
    <x v="1"/>
    <n v="38"/>
    <n v="16.34"/>
    <n v="21.66"/>
    <x v="1"/>
  </r>
  <r>
    <x v="2"/>
    <n v="1185732"/>
    <x v="181"/>
    <x v="0"/>
    <x v="46"/>
    <s v="Providence"/>
    <x v="1"/>
    <n v="38"/>
    <n v="68"/>
    <x v="1621"/>
    <n v="1136.96"/>
    <n v="0.44"/>
    <x v="2"/>
    <x v="0"/>
    <x v="1"/>
    <n v="38"/>
    <n v="16.72"/>
    <n v="21.28"/>
    <x v="1"/>
  </r>
  <r>
    <x v="2"/>
    <n v="1185732"/>
    <x v="181"/>
    <x v="0"/>
    <x v="46"/>
    <s v="Providence"/>
    <x v="2"/>
    <n v="27"/>
    <n v="73"/>
    <x v="2828"/>
    <n v="709.56"/>
    <n v="0.36"/>
    <x v="2"/>
    <x v="0"/>
    <x v="1"/>
    <n v="27"/>
    <n v="9.7199999999999989"/>
    <n v="17.28"/>
    <x v="1"/>
  </r>
  <r>
    <x v="2"/>
    <n v="1185732"/>
    <x v="181"/>
    <x v="0"/>
    <x v="46"/>
    <s v="Providence"/>
    <x v="3"/>
    <n v="34"/>
    <n v="26"/>
    <x v="2829"/>
    <n v="335.92"/>
    <n v="0.38"/>
    <x v="2"/>
    <x v="0"/>
    <x v="1"/>
    <n v="34"/>
    <n v="12.92"/>
    <n v="21.08"/>
    <x v="1"/>
  </r>
  <r>
    <x v="2"/>
    <n v="1185732"/>
    <x v="181"/>
    <x v="0"/>
    <x v="46"/>
    <s v="Providence"/>
    <x v="4"/>
    <n v="48"/>
    <n v="41"/>
    <x v="2745"/>
    <n v="767.52"/>
    <n v="0.39"/>
    <x v="2"/>
    <x v="0"/>
    <x v="1"/>
    <n v="48"/>
    <n v="18.72"/>
    <n v="29.28"/>
    <x v="1"/>
  </r>
  <r>
    <x v="2"/>
    <n v="1185732"/>
    <x v="181"/>
    <x v="0"/>
    <x v="46"/>
    <s v="Providence"/>
    <x v="5"/>
    <n v="38"/>
    <n v="70"/>
    <x v="2044"/>
    <n v="1090.5999999999999"/>
    <n v="0.41"/>
    <x v="2"/>
    <x v="0"/>
    <x v="1"/>
    <n v="38"/>
    <n v="15.579999999999998"/>
    <n v="22.42"/>
    <x v="1"/>
  </r>
  <r>
    <x v="2"/>
    <n v="1185732"/>
    <x v="210"/>
    <x v="0"/>
    <x v="46"/>
    <s v="Providence"/>
    <x v="0"/>
    <n v="36"/>
    <n v="140"/>
    <x v="1735"/>
    <n v="2066.4"/>
    <n v="0.41"/>
    <x v="2"/>
    <x v="1"/>
    <x v="1"/>
    <n v="36"/>
    <n v="14.76"/>
    <n v="21.24"/>
    <x v="1"/>
  </r>
  <r>
    <x v="2"/>
    <n v="1185732"/>
    <x v="210"/>
    <x v="0"/>
    <x v="46"/>
    <s v="Providence"/>
    <x v="1"/>
    <n v="38"/>
    <n v="41"/>
    <x v="1696"/>
    <n v="654.36"/>
    <n v="0.42"/>
    <x v="2"/>
    <x v="1"/>
    <x v="1"/>
    <n v="38"/>
    <n v="15.96"/>
    <n v="22.04"/>
    <x v="1"/>
  </r>
  <r>
    <x v="2"/>
    <n v="1185732"/>
    <x v="210"/>
    <x v="0"/>
    <x v="46"/>
    <s v="Providence"/>
    <x v="2"/>
    <n v="29"/>
    <n v="60"/>
    <x v="1667"/>
    <n v="661.2"/>
    <n v="0.38"/>
    <x v="2"/>
    <x v="1"/>
    <x v="1"/>
    <n v="29"/>
    <n v="11.020000000000001"/>
    <n v="17.98"/>
    <x v="1"/>
  </r>
  <r>
    <x v="2"/>
    <n v="1185732"/>
    <x v="210"/>
    <x v="0"/>
    <x v="47"/>
    <s v="Boston"/>
    <x v="3"/>
    <n v="32"/>
    <n v="68"/>
    <x v="1569"/>
    <n v="826.88"/>
    <n v="0.38"/>
    <x v="2"/>
    <x v="1"/>
    <x v="1"/>
    <n v="32"/>
    <n v="12.16"/>
    <n v="19.84"/>
    <x v="1"/>
  </r>
  <r>
    <x v="2"/>
    <n v="1185732"/>
    <x v="210"/>
    <x v="0"/>
    <x v="47"/>
    <s v="Boston"/>
    <x v="4"/>
    <n v="48"/>
    <n v="41"/>
    <x v="2745"/>
    <n v="747.84"/>
    <n v="0.38"/>
    <x v="2"/>
    <x v="1"/>
    <x v="1"/>
    <n v="48"/>
    <n v="18.240000000000002"/>
    <n v="29.759999999999998"/>
    <x v="1"/>
  </r>
  <r>
    <x v="2"/>
    <n v="1185732"/>
    <x v="210"/>
    <x v="0"/>
    <x v="47"/>
    <s v="Boston"/>
    <x v="5"/>
    <n v="38"/>
    <n v="75"/>
    <x v="1027"/>
    <n v="1254"/>
    <n v="0.44"/>
    <x v="2"/>
    <x v="1"/>
    <x v="1"/>
    <n v="38"/>
    <n v="16.72"/>
    <n v="21.28"/>
    <x v="1"/>
  </r>
  <r>
    <x v="2"/>
    <n v="1185732"/>
    <x v="218"/>
    <x v="0"/>
    <x v="47"/>
    <s v="Boston"/>
    <x v="0"/>
    <n v="38"/>
    <n v="127"/>
    <x v="2830"/>
    <n v="2123.44"/>
    <n v="0.44"/>
    <x v="2"/>
    <x v="2"/>
    <x v="1"/>
    <n v="38"/>
    <n v="16.72"/>
    <n v="21.28"/>
    <x v="1"/>
  </r>
  <r>
    <x v="2"/>
    <n v="1185732"/>
    <x v="218"/>
    <x v="0"/>
    <x v="47"/>
    <s v="Boston"/>
    <x v="1"/>
    <n v="38"/>
    <n v="47"/>
    <x v="1016"/>
    <n v="803.69999999999993"/>
    <n v="0.44999999999999996"/>
    <x v="2"/>
    <x v="2"/>
    <x v="1"/>
    <n v="38"/>
    <n v="17.099999999999998"/>
    <n v="20.900000000000002"/>
    <x v="1"/>
  </r>
  <r>
    <x v="2"/>
    <n v="1185732"/>
    <x v="218"/>
    <x v="0"/>
    <x v="47"/>
    <s v="Boston"/>
    <x v="2"/>
    <n v="28"/>
    <n v="50"/>
    <x v="1415"/>
    <n v="546"/>
    <n v="0.39"/>
    <x v="2"/>
    <x v="2"/>
    <x v="1"/>
    <n v="28"/>
    <n v="10.92"/>
    <n v="17.079999999999998"/>
    <x v="1"/>
  </r>
  <r>
    <x v="2"/>
    <n v="1185732"/>
    <x v="218"/>
    <x v="0"/>
    <x v="47"/>
    <s v="Boston"/>
    <x v="3"/>
    <n v="34"/>
    <n v="87"/>
    <x v="1431"/>
    <n v="1064.8799999999999"/>
    <n v="0.36"/>
    <x v="2"/>
    <x v="2"/>
    <x v="1"/>
    <n v="34"/>
    <n v="12.239999999999998"/>
    <n v="21.76"/>
    <x v="1"/>
  </r>
  <r>
    <x v="2"/>
    <n v="1185732"/>
    <x v="218"/>
    <x v="0"/>
    <x v="47"/>
    <s v="Boston"/>
    <x v="4"/>
    <n v="46"/>
    <n v="29"/>
    <x v="2542"/>
    <n v="520.26"/>
    <n v="0.39"/>
    <x v="2"/>
    <x v="2"/>
    <x v="1"/>
    <n v="46"/>
    <n v="17.940000000000001"/>
    <n v="28.06"/>
    <x v="1"/>
  </r>
  <r>
    <x v="2"/>
    <n v="1185732"/>
    <x v="218"/>
    <x v="0"/>
    <x v="47"/>
    <s v="Boston"/>
    <x v="5"/>
    <n v="39"/>
    <n v="54"/>
    <x v="1015"/>
    <n v="863.45999999999992"/>
    <n v="0.41"/>
    <x v="2"/>
    <x v="2"/>
    <x v="1"/>
    <n v="39"/>
    <n v="15.989999999999998"/>
    <n v="23.009999999999998"/>
    <x v="1"/>
  </r>
  <r>
    <x v="2"/>
    <n v="1185732"/>
    <x v="237"/>
    <x v="0"/>
    <x v="47"/>
    <s v="Boston"/>
    <x v="0"/>
    <n v="38"/>
    <n v="117"/>
    <x v="1663"/>
    <n v="2000.6999999999998"/>
    <n v="0.44999999999999996"/>
    <x v="2"/>
    <x v="3"/>
    <x v="1"/>
    <n v="38"/>
    <n v="17.099999999999998"/>
    <n v="20.900000000000002"/>
    <x v="1"/>
  </r>
  <r>
    <x v="2"/>
    <n v="1185732"/>
    <x v="237"/>
    <x v="0"/>
    <x v="47"/>
    <s v="Boston"/>
    <x v="1"/>
    <n v="37"/>
    <n v="45"/>
    <x v="2831"/>
    <n v="732.6"/>
    <n v="0.44"/>
    <x v="2"/>
    <x v="3"/>
    <x v="1"/>
    <n v="37"/>
    <n v="16.28"/>
    <n v="20.72"/>
    <x v="1"/>
  </r>
  <r>
    <x v="2"/>
    <n v="1185732"/>
    <x v="237"/>
    <x v="0"/>
    <x v="47"/>
    <s v="Boston"/>
    <x v="2"/>
    <n v="29"/>
    <n v="41"/>
    <x v="1605"/>
    <n v="416.15"/>
    <n v="0.35"/>
    <x v="2"/>
    <x v="3"/>
    <x v="1"/>
    <n v="29"/>
    <n v="10.149999999999999"/>
    <n v="18.850000000000001"/>
    <x v="1"/>
  </r>
  <r>
    <x v="2"/>
    <n v="1185732"/>
    <x v="237"/>
    <x v="0"/>
    <x v="47"/>
    <s v="Boston"/>
    <x v="3"/>
    <n v="32"/>
    <n v="35"/>
    <x v="2514"/>
    <n v="436.8"/>
    <n v="0.39"/>
    <x v="2"/>
    <x v="3"/>
    <x v="1"/>
    <n v="32"/>
    <n v="12.48"/>
    <n v="19.52"/>
    <x v="1"/>
  </r>
  <r>
    <x v="2"/>
    <n v="1185732"/>
    <x v="237"/>
    <x v="0"/>
    <x v="47"/>
    <s v="Boston"/>
    <x v="4"/>
    <n v="49"/>
    <n v="33"/>
    <x v="2649"/>
    <n v="614.46"/>
    <n v="0.38"/>
    <x v="2"/>
    <x v="3"/>
    <x v="1"/>
    <n v="49"/>
    <n v="18.62"/>
    <n v="30.38"/>
    <x v="1"/>
  </r>
  <r>
    <x v="2"/>
    <n v="1185732"/>
    <x v="237"/>
    <x v="0"/>
    <x v="47"/>
    <s v="Boston"/>
    <x v="5"/>
    <n v="39"/>
    <n v="83"/>
    <x v="2832"/>
    <n v="1424.28"/>
    <n v="0.44"/>
    <x v="2"/>
    <x v="3"/>
    <x v="1"/>
    <n v="39"/>
    <n v="17.16"/>
    <n v="21.84"/>
    <x v="1"/>
  </r>
  <r>
    <x v="2"/>
    <n v="1185732"/>
    <x v="266"/>
    <x v="0"/>
    <x v="47"/>
    <s v="Boston"/>
    <x v="0"/>
    <n v="53"/>
    <n v="129"/>
    <x v="2833"/>
    <n v="2939.91"/>
    <n v="0.43"/>
    <x v="2"/>
    <x v="4"/>
    <x v="1"/>
    <n v="53"/>
    <n v="22.79"/>
    <n v="30.21"/>
    <x v="1"/>
  </r>
  <r>
    <x v="2"/>
    <n v="1185732"/>
    <x v="266"/>
    <x v="0"/>
    <x v="47"/>
    <s v="Boston"/>
    <x v="1"/>
    <n v="47"/>
    <n v="54"/>
    <x v="2597"/>
    <n v="1091.3399999999999"/>
    <n v="0.43"/>
    <x v="2"/>
    <x v="4"/>
    <x v="1"/>
    <n v="47"/>
    <n v="20.209999999999997"/>
    <n v="26.790000000000003"/>
    <x v="1"/>
  </r>
  <r>
    <x v="2"/>
    <n v="1185732"/>
    <x v="266"/>
    <x v="0"/>
    <x v="47"/>
    <s v="Boston"/>
    <x v="2"/>
    <n v="41"/>
    <n v="56"/>
    <x v="1047"/>
    <n v="918.40000000000009"/>
    <n v="0.4"/>
    <x v="2"/>
    <x v="4"/>
    <x v="1"/>
    <n v="41"/>
    <n v="16.400000000000002"/>
    <n v="24.599999999999998"/>
    <x v="1"/>
  </r>
  <r>
    <x v="2"/>
    <n v="1185732"/>
    <x v="266"/>
    <x v="0"/>
    <x v="47"/>
    <s v="Boston"/>
    <x v="3"/>
    <n v="44"/>
    <n v="47"/>
    <x v="1132"/>
    <n v="806.52"/>
    <n v="0.39"/>
    <x v="2"/>
    <x v="4"/>
    <x v="1"/>
    <n v="44"/>
    <n v="17.16"/>
    <n v="26.84"/>
    <x v="1"/>
  </r>
  <r>
    <x v="2"/>
    <n v="1185732"/>
    <x v="266"/>
    <x v="0"/>
    <x v="47"/>
    <s v="Boston"/>
    <x v="4"/>
    <n v="50"/>
    <n v="54"/>
    <x v="1147"/>
    <n v="1026"/>
    <n v="0.38"/>
    <x v="2"/>
    <x v="4"/>
    <x v="1"/>
    <n v="50"/>
    <n v="19"/>
    <n v="31"/>
    <x v="1"/>
  </r>
  <r>
    <x v="2"/>
    <n v="1185732"/>
    <x v="266"/>
    <x v="0"/>
    <x v="47"/>
    <s v="Boston"/>
    <x v="5"/>
    <n v="55"/>
    <n v="88"/>
    <x v="2834"/>
    <n v="1984.3999999999999"/>
    <n v="0.41"/>
    <x v="2"/>
    <x v="4"/>
    <x v="1"/>
    <n v="55"/>
    <n v="22.549999999999997"/>
    <n v="32.450000000000003"/>
    <x v="1"/>
  </r>
  <r>
    <x v="2"/>
    <n v="1185732"/>
    <x v="299"/>
    <x v="0"/>
    <x v="47"/>
    <s v="Boston"/>
    <x v="0"/>
    <n v="51"/>
    <n v="155"/>
    <x v="2835"/>
    <n v="3320.1"/>
    <n v="0.42"/>
    <x v="2"/>
    <x v="11"/>
    <x v="1"/>
    <n v="51"/>
    <n v="21.419999999999998"/>
    <n v="29.58"/>
    <x v="1"/>
  </r>
  <r>
    <x v="2"/>
    <n v="1185732"/>
    <x v="299"/>
    <x v="0"/>
    <x v="47"/>
    <s v="Boston"/>
    <x v="1"/>
    <n v="47"/>
    <n v="94"/>
    <x v="2707"/>
    <n v="1855.56"/>
    <n v="0.42"/>
    <x v="2"/>
    <x v="11"/>
    <x v="1"/>
    <n v="47"/>
    <n v="19.739999999999998"/>
    <n v="27.26"/>
    <x v="1"/>
  </r>
  <r>
    <x v="2"/>
    <n v="1185732"/>
    <x v="299"/>
    <x v="0"/>
    <x v="47"/>
    <s v="Boston"/>
    <x v="2"/>
    <n v="42"/>
    <n v="68"/>
    <x v="2062"/>
    <n v="1028.1599999999999"/>
    <n v="0.36"/>
    <x v="2"/>
    <x v="11"/>
    <x v="1"/>
    <n v="42"/>
    <n v="15.119999999999997"/>
    <n v="26.880000000000003"/>
    <x v="1"/>
  </r>
  <r>
    <x v="2"/>
    <n v="1185732"/>
    <x v="299"/>
    <x v="0"/>
    <x v="47"/>
    <s v="Boston"/>
    <x v="3"/>
    <n v="41"/>
    <n v="65"/>
    <x v="2759"/>
    <n v="932.74999999999989"/>
    <n v="0.35"/>
    <x v="2"/>
    <x v="11"/>
    <x v="1"/>
    <n v="41"/>
    <n v="14.349999999999998"/>
    <n v="26.65"/>
    <x v="1"/>
  </r>
  <r>
    <x v="2"/>
    <n v="1185732"/>
    <x v="299"/>
    <x v="0"/>
    <x v="47"/>
    <s v="Boston"/>
    <x v="4"/>
    <n v="51"/>
    <n v="59"/>
    <x v="1151"/>
    <n v="1143.42"/>
    <n v="0.38"/>
    <x v="2"/>
    <x v="11"/>
    <x v="1"/>
    <n v="51"/>
    <n v="19.380000000000003"/>
    <n v="31.619999999999997"/>
    <x v="1"/>
  </r>
  <r>
    <x v="2"/>
    <n v="1185732"/>
    <x v="299"/>
    <x v="0"/>
    <x v="47"/>
    <s v="Boston"/>
    <x v="5"/>
    <n v="54"/>
    <n v="101"/>
    <x v="1828"/>
    <n v="2181.6"/>
    <n v="0.4"/>
    <x v="2"/>
    <x v="11"/>
    <x v="1"/>
    <n v="54"/>
    <n v="21.599999999999998"/>
    <n v="32.4"/>
    <x v="1"/>
  </r>
  <r>
    <x v="2"/>
    <n v="1185732"/>
    <x v="327"/>
    <x v="0"/>
    <x v="47"/>
    <s v="Boston"/>
    <x v="0"/>
    <n v="52"/>
    <n v="150"/>
    <x v="1216"/>
    <n v="3276"/>
    <n v="0.42"/>
    <x v="2"/>
    <x v="5"/>
    <x v="1"/>
    <n v="52"/>
    <n v="21.84"/>
    <n v="30.16"/>
    <x v="1"/>
  </r>
  <r>
    <x v="2"/>
    <n v="1185732"/>
    <x v="327"/>
    <x v="0"/>
    <x v="47"/>
    <s v="Boston"/>
    <x v="1"/>
    <n v="49"/>
    <n v="105"/>
    <x v="2699"/>
    <n v="2212.35"/>
    <n v="0.43"/>
    <x v="2"/>
    <x v="5"/>
    <x v="1"/>
    <n v="49"/>
    <n v="21.07"/>
    <n v="27.93"/>
    <x v="1"/>
  </r>
  <r>
    <x v="2"/>
    <n v="1185732"/>
    <x v="327"/>
    <x v="0"/>
    <x v="47"/>
    <s v="Boston"/>
    <x v="2"/>
    <n v="41"/>
    <n v="77"/>
    <x v="986"/>
    <n v="1168.0899999999999"/>
    <n v="0.37"/>
    <x v="2"/>
    <x v="5"/>
    <x v="1"/>
    <n v="41"/>
    <n v="15.169999999999998"/>
    <n v="25.830000000000002"/>
    <x v="1"/>
  </r>
  <r>
    <x v="2"/>
    <n v="1185732"/>
    <x v="327"/>
    <x v="0"/>
    <x v="47"/>
    <s v="Boston"/>
    <x v="3"/>
    <n v="44"/>
    <n v="56"/>
    <x v="1173"/>
    <n v="887.04"/>
    <n v="0.36"/>
    <x v="2"/>
    <x v="5"/>
    <x v="1"/>
    <n v="44"/>
    <n v="15.84"/>
    <n v="28.16"/>
    <x v="1"/>
  </r>
  <r>
    <x v="2"/>
    <n v="1185732"/>
    <x v="327"/>
    <x v="0"/>
    <x v="47"/>
    <s v="Boston"/>
    <x v="4"/>
    <n v="53"/>
    <n v="68"/>
    <x v="1746"/>
    <n v="1405.56"/>
    <n v="0.39"/>
    <x v="2"/>
    <x v="5"/>
    <x v="1"/>
    <n v="53"/>
    <n v="20.669999999999998"/>
    <n v="32.33"/>
    <x v="1"/>
  </r>
  <r>
    <x v="2"/>
    <n v="1185732"/>
    <x v="327"/>
    <x v="0"/>
    <x v="47"/>
    <s v="Boston"/>
    <x v="5"/>
    <n v="55"/>
    <n v="128"/>
    <x v="1505"/>
    <n v="2956.7999999999997"/>
    <n v="0.42"/>
    <x v="2"/>
    <x v="5"/>
    <x v="1"/>
    <n v="55"/>
    <n v="23.099999999999998"/>
    <n v="31.900000000000002"/>
    <x v="1"/>
  </r>
  <r>
    <x v="2"/>
    <n v="1185732"/>
    <x v="359"/>
    <x v="0"/>
    <x v="47"/>
    <s v="Boston"/>
    <x v="0"/>
    <n v="50"/>
    <n v="161"/>
    <x v="2836"/>
    <n v="3542"/>
    <n v="0.44"/>
    <x v="2"/>
    <x v="6"/>
    <x v="1"/>
    <n v="50"/>
    <n v="22"/>
    <n v="28"/>
    <x v="1"/>
  </r>
  <r>
    <x v="2"/>
    <n v="1185732"/>
    <x v="359"/>
    <x v="0"/>
    <x v="47"/>
    <s v="Boston"/>
    <x v="1"/>
    <n v="47"/>
    <n v="88"/>
    <x v="1771"/>
    <n v="1695.76"/>
    <n v="0.41"/>
    <x v="2"/>
    <x v="6"/>
    <x v="1"/>
    <n v="47"/>
    <n v="19.27"/>
    <n v="27.729999999999997"/>
    <x v="1"/>
  </r>
  <r>
    <x v="2"/>
    <n v="1185732"/>
    <x v="359"/>
    <x v="0"/>
    <x v="47"/>
    <s v="Boston"/>
    <x v="2"/>
    <n v="42"/>
    <n v="69"/>
    <x v="2606"/>
    <n v="1014.3"/>
    <n v="0.35"/>
    <x v="2"/>
    <x v="6"/>
    <x v="1"/>
    <n v="42"/>
    <n v="14.7"/>
    <n v="27.3"/>
    <x v="1"/>
  </r>
  <r>
    <x v="2"/>
    <n v="1185732"/>
    <x v="359"/>
    <x v="0"/>
    <x v="47"/>
    <s v="Boston"/>
    <x v="3"/>
    <n v="42"/>
    <n v="51"/>
    <x v="1593"/>
    <n v="771.12"/>
    <n v="0.36"/>
    <x v="2"/>
    <x v="6"/>
    <x v="1"/>
    <n v="42"/>
    <n v="15.12"/>
    <n v="26.880000000000003"/>
    <x v="1"/>
  </r>
  <r>
    <x v="2"/>
    <n v="1185732"/>
    <x v="359"/>
    <x v="0"/>
    <x v="47"/>
    <s v="Boston"/>
    <x v="4"/>
    <n v="50"/>
    <n v="44"/>
    <x v="995"/>
    <n v="814"/>
    <n v="0.37"/>
    <x v="2"/>
    <x v="6"/>
    <x v="1"/>
    <n v="50"/>
    <n v="18.5"/>
    <n v="31.5"/>
    <x v="1"/>
  </r>
  <r>
    <x v="2"/>
    <n v="1185732"/>
    <x v="359"/>
    <x v="0"/>
    <x v="47"/>
    <s v="Boston"/>
    <x v="5"/>
    <n v="58"/>
    <n v="91"/>
    <x v="1064"/>
    <n v="2375.1"/>
    <n v="0.44999999999999996"/>
    <x v="2"/>
    <x v="6"/>
    <x v="1"/>
    <n v="58"/>
    <n v="26.099999999999998"/>
    <n v="31.900000000000002"/>
    <x v="1"/>
  </r>
  <r>
    <x v="2"/>
    <n v="1185732"/>
    <x v="389"/>
    <x v="0"/>
    <x v="47"/>
    <s v="Boston"/>
    <x v="0"/>
    <n v="53"/>
    <n v="135"/>
    <x v="1099"/>
    <n v="3005.1"/>
    <n v="0.42"/>
    <x v="2"/>
    <x v="7"/>
    <x v="1"/>
    <n v="53"/>
    <n v="22.259999999999998"/>
    <n v="30.74"/>
    <x v="1"/>
  </r>
  <r>
    <x v="2"/>
    <n v="1185732"/>
    <x v="389"/>
    <x v="0"/>
    <x v="47"/>
    <s v="Boston"/>
    <x v="1"/>
    <n v="49"/>
    <n v="63"/>
    <x v="2837"/>
    <n v="1234.8000000000002"/>
    <n v="0.4"/>
    <x v="2"/>
    <x v="7"/>
    <x v="1"/>
    <n v="49"/>
    <n v="19.600000000000001"/>
    <n v="29.4"/>
    <x v="1"/>
  </r>
  <r>
    <x v="2"/>
    <n v="1185732"/>
    <x v="389"/>
    <x v="0"/>
    <x v="47"/>
    <s v="Boston"/>
    <x v="2"/>
    <n v="41"/>
    <n v="39"/>
    <x v="2838"/>
    <n v="591.63"/>
    <n v="0.37"/>
    <x v="2"/>
    <x v="7"/>
    <x v="1"/>
    <n v="41"/>
    <n v="15.17"/>
    <n v="25.830000000000002"/>
    <x v="1"/>
  </r>
  <r>
    <x v="2"/>
    <n v="1185732"/>
    <x v="389"/>
    <x v="0"/>
    <x v="47"/>
    <s v="Boston"/>
    <x v="3"/>
    <n v="42"/>
    <n v="36"/>
    <x v="1005"/>
    <n v="604.80000000000007"/>
    <n v="0.4"/>
    <x v="2"/>
    <x v="7"/>
    <x v="1"/>
    <n v="42"/>
    <n v="16.8"/>
    <n v="25.2"/>
    <x v="1"/>
  </r>
  <r>
    <x v="2"/>
    <n v="1185732"/>
    <x v="389"/>
    <x v="0"/>
    <x v="47"/>
    <s v="Boston"/>
    <x v="4"/>
    <n v="52"/>
    <n v="34"/>
    <x v="1459"/>
    <n v="636.48"/>
    <n v="0.36"/>
    <x v="2"/>
    <x v="7"/>
    <x v="1"/>
    <n v="52"/>
    <n v="18.72"/>
    <n v="33.28"/>
    <x v="1"/>
  </r>
  <r>
    <x v="2"/>
    <n v="1185732"/>
    <x v="389"/>
    <x v="0"/>
    <x v="47"/>
    <s v="Boston"/>
    <x v="5"/>
    <n v="57"/>
    <n v="63"/>
    <x v="1626"/>
    <n v="1615.9499999999998"/>
    <n v="0.44999999999999996"/>
    <x v="2"/>
    <x v="7"/>
    <x v="1"/>
    <n v="57"/>
    <n v="25.65"/>
    <n v="31.35"/>
    <x v="1"/>
  </r>
  <r>
    <x v="2"/>
    <n v="1185732"/>
    <x v="421"/>
    <x v="0"/>
    <x v="47"/>
    <s v="Boston"/>
    <x v="0"/>
    <n v="57"/>
    <n v="120"/>
    <x v="2485"/>
    <n v="3077.9999999999995"/>
    <n v="0.44999999999999996"/>
    <x v="2"/>
    <x v="8"/>
    <x v="1"/>
    <n v="57"/>
    <n v="25.649999999999995"/>
    <n v="31.350000000000005"/>
    <x v="1"/>
  </r>
  <r>
    <x v="2"/>
    <n v="1185732"/>
    <x v="421"/>
    <x v="0"/>
    <x v="47"/>
    <s v="Boston"/>
    <x v="1"/>
    <n v="53"/>
    <n v="56"/>
    <x v="2839"/>
    <n v="1335.6"/>
    <n v="0.44999999999999996"/>
    <x v="2"/>
    <x v="8"/>
    <x v="1"/>
    <n v="53"/>
    <n v="23.849999999999998"/>
    <n v="29.150000000000002"/>
    <x v="1"/>
  </r>
  <r>
    <x v="2"/>
    <n v="1185732"/>
    <x v="421"/>
    <x v="0"/>
    <x v="47"/>
    <s v="Boston"/>
    <x v="2"/>
    <n v="53"/>
    <n v="34"/>
    <x v="2840"/>
    <n v="630.69999999999993"/>
    <n v="0.35"/>
    <x v="2"/>
    <x v="8"/>
    <x v="1"/>
    <n v="53"/>
    <n v="18.549999999999997"/>
    <n v="34.450000000000003"/>
    <x v="1"/>
  </r>
  <r>
    <x v="2"/>
    <n v="1185732"/>
    <x v="421"/>
    <x v="0"/>
    <x v="47"/>
    <s v="Boston"/>
    <x v="3"/>
    <n v="54"/>
    <n v="27"/>
    <x v="2841"/>
    <n v="554.04"/>
    <n v="0.38"/>
    <x v="2"/>
    <x v="8"/>
    <x v="1"/>
    <n v="54"/>
    <n v="20.52"/>
    <n v="33.480000000000004"/>
    <x v="1"/>
  </r>
  <r>
    <x v="2"/>
    <n v="1185732"/>
    <x v="421"/>
    <x v="0"/>
    <x v="47"/>
    <s v="Boston"/>
    <x v="4"/>
    <n v="62"/>
    <n v="27"/>
    <x v="2210"/>
    <n v="585.9"/>
    <n v="0.35"/>
    <x v="2"/>
    <x v="8"/>
    <x v="1"/>
    <n v="62"/>
    <n v="21.7"/>
    <n v="40.299999999999997"/>
    <x v="1"/>
  </r>
  <r>
    <x v="5"/>
    <n v="1185732"/>
    <x v="421"/>
    <x v="0"/>
    <x v="47"/>
    <s v="Boston"/>
    <x v="5"/>
    <n v="66"/>
    <n v="65"/>
    <x v="2037"/>
    <n v="1887.6"/>
    <n v="0.44"/>
    <x v="2"/>
    <x v="8"/>
    <x v="1"/>
    <n v="66"/>
    <n v="29.04"/>
    <n v="36.96"/>
    <x v="1"/>
  </r>
  <r>
    <x v="5"/>
    <n v="1185732"/>
    <x v="451"/>
    <x v="0"/>
    <x v="47"/>
    <s v="Boston"/>
    <x v="0"/>
    <n v="62"/>
    <n v="113"/>
    <x v="1340"/>
    <n v="3012.58"/>
    <n v="0.43"/>
    <x v="2"/>
    <x v="9"/>
    <x v="1"/>
    <n v="62"/>
    <n v="26.66"/>
    <n v="35.340000000000003"/>
    <x v="1"/>
  </r>
  <r>
    <x v="5"/>
    <n v="1185732"/>
    <x v="451"/>
    <x v="0"/>
    <x v="47"/>
    <s v="Boston"/>
    <x v="1"/>
    <n v="52"/>
    <n v="90"/>
    <x v="2809"/>
    <n v="2059.1999999999998"/>
    <n v="0.44"/>
    <x v="2"/>
    <x v="9"/>
    <x v="1"/>
    <n v="52"/>
    <n v="22.88"/>
    <n v="29.12"/>
    <x v="1"/>
  </r>
  <r>
    <x v="5"/>
    <n v="1185732"/>
    <x v="451"/>
    <x v="0"/>
    <x v="47"/>
    <s v="Boston"/>
    <x v="2"/>
    <n v="50"/>
    <n v="83"/>
    <x v="1810"/>
    <n v="1494"/>
    <n v="0.36"/>
    <x v="2"/>
    <x v="9"/>
    <x v="1"/>
    <n v="50"/>
    <n v="18"/>
    <n v="32"/>
    <x v="1"/>
  </r>
  <r>
    <x v="5"/>
    <n v="1185732"/>
    <x v="451"/>
    <x v="0"/>
    <x v="47"/>
    <s v="Boston"/>
    <x v="3"/>
    <n v="51"/>
    <n v="80"/>
    <x v="2807"/>
    <n v="1591.2"/>
    <n v="0.39"/>
    <x v="2"/>
    <x v="9"/>
    <x v="1"/>
    <n v="51"/>
    <n v="19.89"/>
    <n v="31.110000000000003"/>
    <x v="1"/>
  </r>
  <r>
    <x v="5"/>
    <n v="1185732"/>
    <x v="451"/>
    <x v="0"/>
    <x v="47"/>
    <s v="Boston"/>
    <x v="4"/>
    <n v="63"/>
    <n v="70"/>
    <x v="1692"/>
    <n v="1675.8"/>
    <n v="0.38"/>
    <x v="2"/>
    <x v="9"/>
    <x v="1"/>
    <n v="63"/>
    <n v="23.939999999999998"/>
    <n v="39.059999999999995"/>
    <x v="1"/>
  </r>
  <r>
    <x v="5"/>
    <n v="1185732"/>
    <x v="451"/>
    <x v="0"/>
    <x v="47"/>
    <s v="Boston"/>
    <x v="5"/>
    <n v="64"/>
    <n v="98"/>
    <x v="1154"/>
    <n v="2822.3999999999996"/>
    <n v="0.44999999999999996"/>
    <x v="2"/>
    <x v="9"/>
    <x v="1"/>
    <n v="64"/>
    <n v="28.799999999999997"/>
    <n v="35.200000000000003"/>
    <x v="1"/>
  </r>
  <r>
    <x v="5"/>
    <n v="1185732"/>
    <x v="480"/>
    <x v="0"/>
    <x v="47"/>
    <s v="Boston"/>
    <x v="0"/>
    <n v="64"/>
    <n v="150"/>
    <x v="1234"/>
    <n v="3935.9999999999995"/>
    <n v="0.41"/>
    <x v="2"/>
    <x v="10"/>
    <x v="1"/>
    <n v="64"/>
    <n v="26.24"/>
    <n v="37.76"/>
    <x v="1"/>
  </r>
  <r>
    <x v="5"/>
    <n v="1185732"/>
    <x v="480"/>
    <x v="0"/>
    <x v="47"/>
    <s v="Boston"/>
    <x v="1"/>
    <n v="53"/>
    <n v="105"/>
    <x v="2842"/>
    <n v="2226"/>
    <n v="0.4"/>
    <x v="2"/>
    <x v="10"/>
    <x v="1"/>
    <n v="53"/>
    <n v="21.2"/>
    <n v="31.8"/>
    <x v="1"/>
  </r>
  <r>
    <x v="5"/>
    <n v="1185732"/>
    <x v="480"/>
    <x v="0"/>
    <x v="47"/>
    <s v="Boston"/>
    <x v="2"/>
    <n v="51"/>
    <n v="98"/>
    <x v="1123"/>
    <n v="1949.22"/>
    <n v="0.39"/>
    <x v="2"/>
    <x v="10"/>
    <x v="1"/>
    <n v="51"/>
    <n v="19.89"/>
    <n v="31.109999999999996"/>
    <x v="1"/>
  </r>
  <r>
    <x v="5"/>
    <n v="1185732"/>
    <x v="480"/>
    <x v="0"/>
    <x v="47"/>
    <s v="Boston"/>
    <x v="3"/>
    <n v="52"/>
    <n v="75"/>
    <x v="1042"/>
    <n v="1482"/>
    <n v="0.38"/>
    <x v="2"/>
    <x v="10"/>
    <x v="1"/>
    <n v="52"/>
    <n v="19.760000000000002"/>
    <n v="32.24"/>
    <x v="1"/>
  </r>
  <r>
    <x v="5"/>
    <n v="1185732"/>
    <x v="480"/>
    <x v="0"/>
    <x v="47"/>
    <s v="Boston"/>
    <x v="4"/>
    <n v="62"/>
    <n v="84"/>
    <x v="1496"/>
    <n v="2031.1200000000001"/>
    <n v="0.39"/>
    <x v="2"/>
    <x v="10"/>
    <x v="1"/>
    <n v="62"/>
    <n v="24.18"/>
    <n v="37.82"/>
    <x v="1"/>
  </r>
  <r>
    <x v="5"/>
    <n v="1185732"/>
    <x v="480"/>
    <x v="0"/>
    <x v="47"/>
    <s v="Boston"/>
    <x v="5"/>
    <n v="65"/>
    <n v="112"/>
    <x v="2843"/>
    <n v="3203.2"/>
    <n v="0.44"/>
    <x v="2"/>
    <x v="10"/>
    <x v="1"/>
    <n v="65"/>
    <n v="28.599999999999998"/>
    <n v="36.4"/>
    <x v="1"/>
  </r>
  <r>
    <x v="5"/>
    <n v="1185732"/>
    <x v="178"/>
    <x v="0"/>
    <x v="47"/>
    <s v="Boston"/>
    <x v="0"/>
    <n v="44"/>
    <n v="152"/>
    <x v="2844"/>
    <n v="3678.4"/>
    <n v="0.55000000000000004"/>
    <x v="2"/>
    <x v="0"/>
    <x v="1"/>
    <n v="44"/>
    <n v="24.2"/>
    <n v="19.8"/>
    <x v="1"/>
  </r>
  <r>
    <x v="5"/>
    <n v="1185732"/>
    <x v="178"/>
    <x v="0"/>
    <x v="47"/>
    <s v="Boston"/>
    <x v="1"/>
    <n v="42"/>
    <n v="94"/>
    <x v="2529"/>
    <n v="2368.7999999999997"/>
    <n v="0.6"/>
    <x v="2"/>
    <x v="0"/>
    <x v="1"/>
    <n v="42"/>
    <n v="25.199999999999996"/>
    <n v="16.800000000000004"/>
    <x v="1"/>
  </r>
  <r>
    <x v="5"/>
    <n v="1185732"/>
    <x v="178"/>
    <x v="0"/>
    <x v="47"/>
    <s v="Boston"/>
    <x v="2"/>
    <n v="32"/>
    <n v="91"/>
    <x v="1651"/>
    <n v="1310.3999999999999"/>
    <n v="0.44999999999999996"/>
    <x v="2"/>
    <x v="0"/>
    <x v="1"/>
    <n v="32"/>
    <n v="14.399999999999999"/>
    <n v="17.600000000000001"/>
    <x v="1"/>
  </r>
  <r>
    <x v="5"/>
    <n v="1185732"/>
    <x v="178"/>
    <x v="0"/>
    <x v="47"/>
    <s v="Boston"/>
    <x v="3"/>
    <n v="39"/>
    <n v="44"/>
    <x v="2819"/>
    <n v="840.84"/>
    <n v="0.49"/>
    <x v="2"/>
    <x v="0"/>
    <x v="1"/>
    <n v="39"/>
    <n v="19.11"/>
    <n v="19.89"/>
    <x v="1"/>
  </r>
  <r>
    <x v="5"/>
    <n v="1185732"/>
    <x v="178"/>
    <x v="0"/>
    <x v="47"/>
    <s v="Boston"/>
    <x v="4"/>
    <n v="52"/>
    <n v="68"/>
    <x v="1625"/>
    <n v="1661.9199999999998"/>
    <n v="0.47"/>
    <x v="2"/>
    <x v="0"/>
    <x v="1"/>
    <n v="52"/>
    <n v="24.439999999999998"/>
    <n v="27.560000000000002"/>
    <x v="1"/>
  </r>
  <r>
    <x v="5"/>
    <n v="1185732"/>
    <x v="178"/>
    <x v="0"/>
    <x v="47"/>
    <s v="Boston"/>
    <x v="5"/>
    <n v="44"/>
    <n v="98"/>
    <x v="1466"/>
    <n v="2199.12"/>
    <n v="0.51"/>
    <x v="2"/>
    <x v="0"/>
    <x v="1"/>
    <n v="44"/>
    <n v="22.439999999999998"/>
    <n v="21.560000000000002"/>
    <x v="1"/>
  </r>
  <r>
    <x v="5"/>
    <n v="1185732"/>
    <x v="207"/>
    <x v="0"/>
    <x v="47"/>
    <s v="Boston"/>
    <x v="0"/>
    <n v="41"/>
    <n v="167"/>
    <x v="2221"/>
    <n v="3834.32"/>
    <n v="0.56000000000000005"/>
    <x v="2"/>
    <x v="1"/>
    <x v="1"/>
    <n v="41"/>
    <n v="22.96"/>
    <n v="18.04"/>
    <x v="1"/>
  </r>
  <r>
    <x v="5"/>
    <n v="1185732"/>
    <x v="207"/>
    <x v="0"/>
    <x v="47"/>
    <s v="Boston"/>
    <x v="1"/>
    <n v="44"/>
    <n v="61"/>
    <x v="1727"/>
    <n v="1610.3999999999999"/>
    <n v="0.6"/>
    <x v="2"/>
    <x v="1"/>
    <x v="1"/>
    <n v="44"/>
    <n v="26.4"/>
    <n v="17.600000000000001"/>
    <x v="1"/>
  </r>
  <r>
    <x v="5"/>
    <n v="1185732"/>
    <x v="207"/>
    <x v="0"/>
    <x v="47"/>
    <s v="Boston"/>
    <x v="2"/>
    <n v="33"/>
    <n v="74"/>
    <x v="2069"/>
    <n v="1221"/>
    <n v="0.5"/>
    <x v="2"/>
    <x v="1"/>
    <x v="1"/>
    <n v="33"/>
    <n v="16.5"/>
    <n v="16.5"/>
    <x v="1"/>
  </r>
  <r>
    <x v="5"/>
    <n v="1185732"/>
    <x v="207"/>
    <x v="0"/>
    <x v="48"/>
    <s v="Burlington"/>
    <x v="3"/>
    <n v="36"/>
    <n v="45"/>
    <x v="2591"/>
    <n v="745.19999999999993"/>
    <n v="0.45999999999999996"/>
    <x v="2"/>
    <x v="1"/>
    <x v="1"/>
    <n v="36"/>
    <n v="16.559999999999999"/>
    <n v="19.440000000000001"/>
    <x v="1"/>
  </r>
  <r>
    <x v="5"/>
    <n v="1185732"/>
    <x v="207"/>
    <x v="0"/>
    <x v="48"/>
    <s v="Burlington"/>
    <x v="4"/>
    <n v="54"/>
    <n v="63"/>
    <x v="2372"/>
    <n v="1701"/>
    <n v="0.5"/>
    <x v="2"/>
    <x v="1"/>
    <x v="1"/>
    <n v="54"/>
    <n v="27"/>
    <n v="27"/>
    <x v="1"/>
  </r>
  <r>
    <x v="5"/>
    <n v="1185732"/>
    <x v="207"/>
    <x v="0"/>
    <x v="48"/>
    <s v="Burlington"/>
    <x v="5"/>
    <n v="43"/>
    <n v="85"/>
    <x v="2228"/>
    <n v="1973.7"/>
    <n v="0.54"/>
    <x v="2"/>
    <x v="1"/>
    <x v="1"/>
    <n v="43"/>
    <n v="23.22"/>
    <n v="19.78"/>
    <x v="1"/>
  </r>
  <r>
    <x v="5"/>
    <n v="1185732"/>
    <x v="215"/>
    <x v="0"/>
    <x v="48"/>
    <s v="Burlington"/>
    <x v="0"/>
    <n v="44"/>
    <n v="142"/>
    <x v="1315"/>
    <n v="3748.7999999999997"/>
    <n v="0.6"/>
    <x v="2"/>
    <x v="2"/>
    <x v="1"/>
    <n v="44"/>
    <n v="26.4"/>
    <n v="17.600000000000001"/>
    <x v="1"/>
  </r>
  <r>
    <x v="5"/>
    <n v="1185732"/>
    <x v="215"/>
    <x v="0"/>
    <x v="48"/>
    <s v="Burlington"/>
    <x v="1"/>
    <n v="42"/>
    <n v="70"/>
    <x v="1454"/>
    <n v="1675.8000000000002"/>
    <n v="0.57000000000000006"/>
    <x v="2"/>
    <x v="2"/>
    <x v="1"/>
    <n v="42"/>
    <n v="23.94"/>
    <n v="18.059999999999999"/>
    <x v="1"/>
  </r>
  <r>
    <x v="5"/>
    <n v="1185732"/>
    <x v="215"/>
    <x v="0"/>
    <x v="48"/>
    <s v="Burlington"/>
    <x v="2"/>
    <n v="34"/>
    <n v="77"/>
    <x v="2845"/>
    <n v="1282.82"/>
    <n v="0.49"/>
    <x v="2"/>
    <x v="2"/>
    <x v="1"/>
    <n v="34"/>
    <n v="16.66"/>
    <n v="17.34"/>
    <x v="1"/>
  </r>
  <r>
    <x v="5"/>
    <n v="1185732"/>
    <x v="215"/>
    <x v="0"/>
    <x v="48"/>
    <s v="Burlington"/>
    <x v="3"/>
    <n v="36"/>
    <n v="38"/>
    <x v="1457"/>
    <n v="670.31999999999994"/>
    <n v="0.49"/>
    <x v="2"/>
    <x v="2"/>
    <x v="1"/>
    <n v="36"/>
    <n v="17.639999999999997"/>
    <n v="18.360000000000003"/>
    <x v="1"/>
  </r>
  <r>
    <x v="5"/>
    <n v="1185732"/>
    <x v="215"/>
    <x v="0"/>
    <x v="48"/>
    <s v="Burlington"/>
    <x v="4"/>
    <n v="51"/>
    <n v="47"/>
    <x v="2846"/>
    <n v="1174.53"/>
    <n v="0.49"/>
    <x v="2"/>
    <x v="2"/>
    <x v="1"/>
    <n v="51"/>
    <n v="24.99"/>
    <n v="26.01"/>
    <x v="1"/>
  </r>
  <r>
    <x v="5"/>
    <n v="1185732"/>
    <x v="215"/>
    <x v="0"/>
    <x v="48"/>
    <s v="Burlington"/>
    <x v="5"/>
    <n v="41"/>
    <n v="80"/>
    <x v="2847"/>
    <n v="1803.9999999999998"/>
    <n v="0.54999999999999993"/>
    <x v="2"/>
    <x v="2"/>
    <x v="1"/>
    <n v="41"/>
    <n v="22.549999999999997"/>
    <n v="18.450000000000003"/>
    <x v="1"/>
  </r>
  <r>
    <x v="5"/>
    <n v="1185732"/>
    <x v="234"/>
    <x v="0"/>
    <x v="48"/>
    <s v="Burlington"/>
    <x v="0"/>
    <n v="41"/>
    <n v="137"/>
    <x v="2848"/>
    <n v="3145.5200000000004"/>
    <n v="0.56000000000000005"/>
    <x v="2"/>
    <x v="3"/>
    <x v="1"/>
    <n v="41"/>
    <n v="22.960000000000004"/>
    <n v="18.039999999999996"/>
    <x v="1"/>
  </r>
  <r>
    <x v="5"/>
    <n v="1185732"/>
    <x v="234"/>
    <x v="0"/>
    <x v="48"/>
    <s v="Burlington"/>
    <x v="1"/>
    <n v="43"/>
    <n v="56"/>
    <x v="1768"/>
    <n v="1396.64"/>
    <n v="0.58000000000000007"/>
    <x v="2"/>
    <x v="3"/>
    <x v="1"/>
    <n v="43"/>
    <n v="24.94"/>
    <n v="18.059999999999999"/>
    <x v="1"/>
  </r>
  <r>
    <x v="5"/>
    <n v="1185732"/>
    <x v="234"/>
    <x v="0"/>
    <x v="48"/>
    <s v="Burlington"/>
    <x v="2"/>
    <n v="32"/>
    <n v="65"/>
    <x v="1413"/>
    <n v="1040"/>
    <n v="0.5"/>
    <x v="2"/>
    <x v="3"/>
    <x v="1"/>
    <n v="32"/>
    <n v="16"/>
    <n v="16"/>
    <x v="1"/>
  </r>
  <r>
    <x v="5"/>
    <n v="1185732"/>
    <x v="234"/>
    <x v="0"/>
    <x v="48"/>
    <s v="Burlington"/>
    <x v="3"/>
    <n v="36"/>
    <n v="44"/>
    <x v="1034"/>
    <n v="792"/>
    <n v="0.5"/>
    <x v="2"/>
    <x v="3"/>
    <x v="1"/>
    <n v="36"/>
    <n v="18"/>
    <n v="18"/>
    <x v="1"/>
  </r>
  <r>
    <x v="5"/>
    <n v="1185732"/>
    <x v="234"/>
    <x v="0"/>
    <x v="48"/>
    <s v="Burlington"/>
    <x v="4"/>
    <n v="51"/>
    <n v="38"/>
    <x v="1440"/>
    <n v="891.4799999999999"/>
    <n v="0.45999999999999996"/>
    <x v="2"/>
    <x v="3"/>
    <x v="1"/>
    <n v="51"/>
    <n v="23.459999999999997"/>
    <n v="27.54"/>
    <x v="1"/>
  </r>
  <r>
    <x v="5"/>
    <n v="1185732"/>
    <x v="234"/>
    <x v="0"/>
    <x v="48"/>
    <s v="Burlington"/>
    <x v="5"/>
    <n v="44"/>
    <n v="90"/>
    <x v="2849"/>
    <n v="2019.6000000000001"/>
    <n v="0.51"/>
    <x v="2"/>
    <x v="3"/>
    <x v="1"/>
    <n v="44"/>
    <n v="22.44"/>
    <n v="21.56"/>
    <x v="1"/>
  </r>
  <r>
    <x v="5"/>
    <n v="1185732"/>
    <x v="263"/>
    <x v="0"/>
    <x v="48"/>
    <s v="Burlington"/>
    <x v="0"/>
    <n v="55"/>
    <n v="154"/>
    <x v="2850"/>
    <n v="4827.9000000000005"/>
    <n v="0.57000000000000006"/>
    <x v="2"/>
    <x v="4"/>
    <x v="1"/>
    <n v="55"/>
    <n v="31.350000000000005"/>
    <n v="23.649999999999995"/>
    <x v="1"/>
  </r>
  <r>
    <x v="5"/>
    <n v="1185732"/>
    <x v="263"/>
    <x v="0"/>
    <x v="48"/>
    <s v="Burlington"/>
    <x v="1"/>
    <n v="54"/>
    <n v="80"/>
    <x v="1069"/>
    <n v="2419.2000000000003"/>
    <n v="0.56000000000000005"/>
    <x v="2"/>
    <x v="4"/>
    <x v="1"/>
    <n v="54"/>
    <n v="30.240000000000002"/>
    <n v="23.759999999999998"/>
    <x v="1"/>
  </r>
  <r>
    <x v="5"/>
    <n v="1185732"/>
    <x v="263"/>
    <x v="0"/>
    <x v="48"/>
    <s v="Burlington"/>
    <x v="2"/>
    <n v="49"/>
    <n v="75"/>
    <x v="1038"/>
    <n v="1690.4999999999998"/>
    <n v="0.45999999999999996"/>
    <x v="2"/>
    <x v="4"/>
    <x v="1"/>
    <n v="49"/>
    <n v="22.539999999999996"/>
    <n v="26.460000000000004"/>
    <x v="1"/>
  </r>
  <r>
    <x v="5"/>
    <n v="1185732"/>
    <x v="263"/>
    <x v="0"/>
    <x v="48"/>
    <s v="Burlington"/>
    <x v="3"/>
    <n v="46"/>
    <n v="65"/>
    <x v="1044"/>
    <n v="1405.3"/>
    <n v="0.47"/>
    <x v="2"/>
    <x v="4"/>
    <x v="1"/>
    <n v="46"/>
    <n v="21.62"/>
    <n v="24.38"/>
    <x v="1"/>
  </r>
  <r>
    <x v="5"/>
    <n v="1185732"/>
    <x v="263"/>
    <x v="0"/>
    <x v="48"/>
    <s v="Burlington"/>
    <x v="4"/>
    <n v="55"/>
    <n v="72"/>
    <x v="2849"/>
    <n v="1861.1999999999998"/>
    <n v="0.47"/>
    <x v="2"/>
    <x v="4"/>
    <x v="1"/>
    <n v="55"/>
    <n v="25.849999999999998"/>
    <n v="29.150000000000002"/>
    <x v="1"/>
  </r>
  <r>
    <x v="5"/>
    <n v="1185732"/>
    <x v="263"/>
    <x v="0"/>
    <x v="48"/>
    <s v="Burlington"/>
    <x v="5"/>
    <n v="60"/>
    <n v="120"/>
    <x v="1644"/>
    <n v="3744"/>
    <n v="0.52"/>
    <x v="2"/>
    <x v="4"/>
    <x v="1"/>
    <n v="60"/>
    <n v="31.2"/>
    <n v="28.8"/>
    <x v="1"/>
  </r>
  <r>
    <x v="5"/>
    <n v="1185732"/>
    <x v="296"/>
    <x v="0"/>
    <x v="48"/>
    <s v="Burlington"/>
    <x v="0"/>
    <n v="58"/>
    <n v="163"/>
    <x v="972"/>
    <n v="5483.3200000000006"/>
    <n v="0.58000000000000007"/>
    <x v="2"/>
    <x v="11"/>
    <x v="1"/>
    <n v="58"/>
    <n v="33.64"/>
    <n v="24.359999999999996"/>
    <x v="1"/>
  </r>
  <r>
    <x v="5"/>
    <n v="1185732"/>
    <x v="296"/>
    <x v="0"/>
    <x v="48"/>
    <s v="Burlington"/>
    <x v="1"/>
    <n v="53"/>
    <n v="116"/>
    <x v="2851"/>
    <n v="3627.3200000000006"/>
    <n v="0.59000000000000008"/>
    <x v="2"/>
    <x v="11"/>
    <x v="1"/>
    <n v="53"/>
    <n v="31.270000000000007"/>
    <n v="21.729999999999993"/>
    <x v="1"/>
  </r>
  <r>
    <x v="5"/>
    <n v="1185732"/>
    <x v="296"/>
    <x v="0"/>
    <x v="48"/>
    <s v="Burlington"/>
    <x v="2"/>
    <n v="45"/>
    <n v="81"/>
    <x v="1994"/>
    <n v="1713.1499999999999"/>
    <n v="0.47"/>
    <x v="2"/>
    <x v="11"/>
    <x v="1"/>
    <n v="45"/>
    <n v="21.15"/>
    <n v="23.85"/>
    <x v="1"/>
  </r>
  <r>
    <x v="5"/>
    <n v="1185732"/>
    <x v="296"/>
    <x v="0"/>
    <x v="48"/>
    <s v="Burlington"/>
    <x v="3"/>
    <n v="47"/>
    <n v="90"/>
    <x v="2652"/>
    <n v="1903.4999999999998"/>
    <n v="0.44999999999999996"/>
    <x v="2"/>
    <x v="11"/>
    <x v="1"/>
    <n v="47"/>
    <n v="21.15"/>
    <n v="25.85"/>
    <x v="1"/>
  </r>
  <r>
    <x v="5"/>
    <n v="1185732"/>
    <x v="296"/>
    <x v="0"/>
    <x v="48"/>
    <s v="Burlington"/>
    <x v="4"/>
    <n v="58"/>
    <n v="81"/>
    <x v="2234"/>
    <n v="2349"/>
    <n v="0.5"/>
    <x v="2"/>
    <x v="11"/>
    <x v="1"/>
    <n v="58"/>
    <n v="29"/>
    <n v="29"/>
    <x v="1"/>
  </r>
  <r>
    <x v="5"/>
    <n v="1185732"/>
    <x v="296"/>
    <x v="0"/>
    <x v="48"/>
    <s v="Burlington"/>
    <x v="5"/>
    <n v="62"/>
    <n v="117"/>
    <x v="2852"/>
    <n v="3772.08"/>
    <n v="0.52"/>
    <x v="2"/>
    <x v="11"/>
    <x v="1"/>
    <n v="62"/>
    <n v="32.24"/>
    <n v="29.76"/>
    <x v="1"/>
  </r>
  <r>
    <x v="5"/>
    <n v="1185732"/>
    <x v="324"/>
    <x v="0"/>
    <x v="48"/>
    <s v="Burlington"/>
    <x v="0"/>
    <n v="54"/>
    <n v="182"/>
    <x v="753"/>
    <n v="5601.9600000000009"/>
    <n v="0.57000000000000006"/>
    <x v="2"/>
    <x v="5"/>
    <x v="1"/>
    <n v="54"/>
    <n v="30.780000000000005"/>
    <n v="23.219999999999995"/>
    <x v="1"/>
  </r>
  <r>
    <x v="5"/>
    <n v="1185732"/>
    <x v="324"/>
    <x v="0"/>
    <x v="48"/>
    <s v="Burlington"/>
    <x v="1"/>
    <n v="51"/>
    <n v="115"/>
    <x v="2853"/>
    <n v="3284.4"/>
    <n v="0.56000000000000005"/>
    <x v="2"/>
    <x v="5"/>
    <x v="1"/>
    <n v="51"/>
    <n v="28.560000000000002"/>
    <n v="22.439999999999998"/>
    <x v="1"/>
  </r>
  <r>
    <x v="5"/>
    <n v="1185732"/>
    <x v="324"/>
    <x v="0"/>
    <x v="48"/>
    <s v="Burlington"/>
    <x v="2"/>
    <n v="46"/>
    <n v="98"/>
    <x v="2052"/>
    <n v="2163.84"/>
    <n v="0.48"/>
    <x v="2"/>
    <x v="5"/>
    <x v="1"/>
    <n v="46"/>
    <n v="22.080000000000002"/>
    <n v="23.919999999999998"/>
    <x v="1"/>
  </r>
  <r>
    <x v="5"/>
    <n v="1185732"/>
    <x v="324"/>
    <x v="0"/>
    <x v="48"/>
    <s v="Burlington"/>
    <x v="3"/>
    <n v="46"/>
    <n v="90"/>
    <x v="2854"/>
    <n v="2028.6"/>
    <n v="0.49"/>
    <x v="2"/>
    <x v="5"/>
    <x v="1"/>
    <n v="46"/>
    <n v="22.54"/>
    <n v="23.46"/>
    <x v="1"/>
  </r>
  <r>
    <x v="5"/>
    <n v="1185732"/>
    <x v="324"/>
    <x v="0"/>
    <x v="48"/>
    <s v="Burlington"/>
    <x v="4"/>
    <n v="54"/>
    <n v="94"/>
    <x v="1197"/>
    <n v="2385.7199999999998"/>
    <n v="0.47"/>
    <x v="2"/>
    <x v="5"/>
    <x v="1"/>
    <n v="54"/>
    <n v="25.38"/>
    <n v="28.62"/>
    <x v="1"/>
  </r>
  <r>
    <x v="5"/>
    <n v="1185732"/>
    <x v="324"/>
    <x v="0"/>
    <x v="48"/>
    <s v="Burlington"/>
    <x v="5"/>
    <n v="61"/>
    <n v="125"/>
    <x v="2855"/>
    <n v="3965"/>
    <n v="0.52"/>
    <x v="2"/>
    <x v="5"/>
    <x v="1"/>
    <n v="61"/>
    <n v="31.72"/>
    <n v="29.28"/>
    <x v="1"/>
  </r>
  <r>
    <x v="5"/>
    <n v="1185732"/>
    <x v="356"/>
    <x v="0"/>
    <x v="48"/>
    <s v="Burlington"/>
    <x v="0"/>
    <n v="58"/>
    <n v="176"/>
    <x v="2856"/>
    <n v="6124.8"/>
    <n v="0.6"/>
    <x v="2"/>
    <x v="6"/>
    <x v="1"/>
    <n v="58"/>
    <n v="34.800000000000004"/>
    <n v="23.2"/>
    <x v="1"/>
  </r>
  <r>
    <x v="5"/>
    <n v="1185732"/>
    <x v="356"/>
    <x v="0"/>
    <x v="48"/>
    <s v="Burlington"/>
    <x v="1"/>
    <n v="53"/>
    <n v="106"/>
    <x v="2857"/>
    <n v="3314.6200000000003"/>
    <n v="0.59000000000000008"/>
    <x v="2"/>
    <x v="6"/>
    <x v="1"/>
    <n v="53"/>
    <n v="31.270000000000003"/>
    <n v="21.729999999999997"/>
    <x v="1"/>
  </r>
  <r>
    <x v="5"/>
    <n v="1185732"/>
    <x v="356"/>
    <x v="0"/>
    <x v="48"/>
    <s v="Burlington"/>
    <x v="2"/>
    <n v="48"/>
    <n v="105"/>
    <x v="1735"/>
    <n v="2318.3999999999996"/>
    <n v="0.45999999999999996"/>
    <x v="2"/>
    <x v="6"/>
    <x v="1"/>
    <n v="48"/>
    <n v="22.08"/>
    <n v="25.92"/>
    <x v="1"/>
  </r>
  <r>
    <x v="5"/>
    <n v="1185732"/>
    <x v="356"/>
    <x v="0"/>
    <x v="48"/>
    <s v="Burlington"/>
    <x v="3"/>
    <n v="49"/>
    <n v="68"/>
    <x v="2165"/>
    <n v="1566.04"/>
    <n v="0.47"/>
    <x v="2"/>
    <x v="6"/>
    <x v="1"/>
    <n v="49"/>
    <n v="23.03"/>
    <n v="25.97"/>
    <x v="1"/>
  </r>
  <r>
    <x v="5"/>
    <n v="1185732"/>
    <x v="356"/>
    <x v="0"/>
    <x v="48"/>
    <s v="Burlington"/>
    <x v="4"/>
    <n v="57"/>
    <n v="65"/>
    <x v="1075"/>
    <n v="1815.45"/>
    <n v="0.49"/>
    <x v="2"/>
    <x v="6"/>
    <x v="1"/>
    <n v="57"/>
    <n v="27.93"/>
    <n v="29.07"/>
    <x v="1"/>
  </r>
  <r>
    <x v="5"/>
    <n v="1185732"/>
    <x v="356"/>
    <x v="0"/>
    <x v="48"/>
    <s v="Burlington"/>
    <x v="5"/>
    <n v="61"/>
    <n v="104"/>
    <x v="2858"/>
    <n v="3235.44"/>
    <n v="0.51"/>
    <x v="2"/>
    <x v="6"/>
    <x v="1"/>
    <n v="61"/>
    <n v="31.11"/>
    <n v="29.89"/>
    <x v="1"/>
  </r>
  <r>
    <x v="5"/>
    <n v="1185732"/>
    <x v="386"/>
    <x v="0"/>
    <x v="48"/>
    <s v="Burlington"/>
    <x v="0"/>
    <n v="56"/>
    <n v="137"/>
    <x v="1876"/>
    <n v="4373.0400000000009"/>
    <n v="0.57000000000000006"/>
    <x v="2"/>
    <x v="7"/>
    <x v="1"/>
    <n v="56"/>
    <n v="31.920000000000005"/>
    <n v="24.079999999999995"/>
    <x v="1"/>
  </r>
  <r>
    <x v="5"/>
    <n v="1185732"/>
    <x v="386"/>
    <x v="0"/>
    <x v="48"/>
    <s v="Burlington"/>
    <x v="1"/>
    <n v="50"/>
    <n v="85"/>
    <x v="1777"/>
    <n v="2550"/>
    <n v="0.6"/>
    <x v="2"/>
    <x v="7"/>
    <x v="1"/>
    <n v="50"/>
    <n v="30"/>
    <n v="20"/>
    <x v="1"/>
  </r>
  <r>
    <x v="5"/>
    <n v="1185732"/>
    <x v="386"/>
    <x v="0"/>
    <x v="48"/>
    <s v="Burlington"/>
    <x v="2"/>
    <n v="46"/>
    <n v="56"/>
    <x v="1531"/>
    <n v="1288"/>
    <n v="0.5"/>
    <x v="2"/>
    <x v="7"/>
    <x v="1"/>
    <n v="46"/>
    <n v="23"/>
    <n v="23"/>
    <x v="1"/>
  </r>
  <r>
    <x v="5"/>
    <n v="1185732"/>
    <x v="386"/>
    <x v="0"/>
    <x v="48"/>
    <s v="Burlington"/>
    <x v="3"/>
    <n v="45"/>
    <n v="52"/>
    <x v="1021"/>
    <n v="1146.5999999999999"/>
    <n v="0.49"/>
    <x v="2"/>
    <x v="7"/>
    <x v="1"/>
    <n v="45"/>
    <n v="22.049999999999997"/>
    <n v="22.950000000000003"/>
    <x v="1"/>
  </r>
  <r>
    <x v="5"/>
    <n v="1185732"/>
    <x v="386"/>
    <x v="0"/>
    <x v="48"/>
    <s v="Burlington"/>
    <x v="4"/>
    <n v="58"/>
    <n v="50"/>
    <x v="2064"/>
    <n v="1363"/>
    <n v="0.47"/>
    <x v="2"/>
    <x v="7"/>
    <x v="1"/>
    <n v="58"/>
    <n v="27.26"/>
    <n v="30.74"/>
    <x v="1"/>
  </r>
  <r>
    <x v="5"/>
    <n v="1185732"/>
    <x v="386"/>
    <x v="0"/>
    <x v="48"/>
    <s v="Burlington"/>
    <x v="5"/>
    <n v="59"/>
    <n v="78"/>
    <x v="2859"/>
    <n v="2531.1"/>
    <n v="0.54999999999999993"/>
    <x v="2"/>
    <x v="7"/>
    <x v="1"/>
    <n v="59"/>
    <n v="32.449999999999996"/>
    <n v="26.55"/>
    <x v="1"/>
  </r>
  <r>
    <x v="5"/>
    <n v="1185732"/>
    <x v="418"/>
    <x v="0"/>
    <x v="48"/>
    <s v="Burlington"/>
    <x v="0"/>
    <n v="62"/>
    <n v="133"/>
    <x v="2860"/>
    <n v="4947.5999999999995"/>
    <n v="0.6"/>
    <x v="2"/>
    <x v="8"/>
    <x v="1"/>
    <n v="62"/>
    <n v="37.199999999999996"/>
    <n v="24.800000000000004"/>
    <x v="1"/>
  </r>
  <r>
    <x v="5"/>
    <n v="1185732"/>
    <x v="418"/>
    <x v="0"/>
    <x v="48"/>
    <s v="Burlington"/>
    <x v="1"/>
    <n v="54"/>
    <n v="75"/>
    <x v="1156"/>
    <n v="2389.5000000000005"/>
    <n v="0.59000000000000008"/>
    <x v="2"/>
    <x v="8"/>
    <x v="1"/>
    <n v="54"/>
    <n v="31.860000000000007"/>
    <n v="22.139999999999993"/>
    <x v="1"/>
  </r>
  <r>
    <x v="5"/>
    <n v="1185732"/>
    <x v="418"/>
    <x v="0"/>
    <x v="48"/>
    <s v="Burlington"/>
    <x v="2"/>
    <n v="59"/>
    <n v="54"/>
    <x v="1699"/>
    <n v="1593"/>
    <n v="0.5"/>
    <x v="2"/>
    <x v="8"/>
    <x v="1"/>
    <n v="59"/>
    <n v="29.5"/>
    <n v="29.5"/>
    <x v="1"/>
  </r>
  <r>
    <x v="5"/>
    <n v="1185732"/>
    <x v="418"/>
    <x v="0"/>
    <x v="48"/>
    <s v="Burlington"/>
    <x v="3"/>
    <n v="55"/>
    <n v="46"/>
    <x v="1785"/>
    <n v="1214.3999999999999"/>
    <n v="0.48"/>
    <x v="2"/>
    <x v="8"/>
    <x v="1"/>
    <n v="55"/>
    <n v="26.4"/>
    <n v="28.6"/>
    <x v="1"/>
  </r>
  <r>
    <x v="5"/>
    <n v="1185732"/>
    <x v="418"/>
    <x v="0"/>
    <x v="48"/>
    <s v="Burlington"/>
    <x v="4"/>
    <n v="66"/>
    <n v="51"/>
    <x v="2861"/>
    <n v="1615.6799999999998"/>
    <n v="0.48"/>
    <x v="2"/>
    <x v="8"/>
    <x v="1"/>
    <n v="66"/>
    <n v="31.679999999999996"/>
    <n v="34.32"/>
    <x v="1"/>
  </r>
  <r>
    <x v="3"/>
    <n v="1185732"/>
    <x v="418"/>
    <x v="0"/>
    <x v="48"/>
    <s v="Burlington"/>
    <x v="5"/>
    <n v="71"/>
    <n v="81"/>
    <x v="2862"/>
    <n v="3048.03"/>
    <n v="0.53"/>
    <x v="2"/>
    <x v="8"/>
    <x v="1"/>
    <n v="71"/>
    <n v="37.630000000000003"/>
    <n v="33.369999999999997"/>
    <x v="1"/>
  </r>
  <r>
    <x v="3"/>
    <n v="1185732"/>
    <x v="448"/>
    <x v="0"/>
    <x v="48"/>
    <s v="Burlington"/>
    <x v="0"/>
    <n v="64"/>
    <n v="126"/>
    <x v="2017"/>
    <n v="4838.3999999999996"/>
    <n v="0.6"/>
    <x v="2"/>
    <x v="9"/>
    <x v="1"/>
    <n v="64"/>
    <n v="38.4"/>
    <n v="25.6"/>
    <x v="1"/>
  </r>
  <r>
    <x v="3"/>
    <n v="1185732"/>
    <x v="448"/>
    <x v="0"/>
    <x v="48"/>
    <s v="Burlington"/>
    <x v="1"/>
    <n v="55"/>
    <n v="81"/>
    <x v="2863"/>
    <n v="2583.9"/>
    <n v="0.58000000000000007"/>
    <x v="2"/>
    <x v="9"/>
    <x v="1"/>
    <n v="55"/>
    <n v="31.900000000000002"/>
    <n v="23.099999999999998"/>
    <x v="1"/>
  </r>
  <r>
    <x v="3"/>
    <n v="1185732"/>
    <x v="448"/>
    <x v="0"/>
    <x v="48"/>
    <s v="Burlington"/>
    <x v="2"/>
    <n v="57"/>
    <n v="96"/>
    <x v="2864"/>
    <n v="2626.56"/>
    <n v="0.48"/>
    <x v="2"/>
    <x v="9"/>
    <x v="1"/>
    <n v="57"/>
    <n v="27.36"/>
    <n v="29.64"/>
    <x v="1"/>
  </r>
  <r>
    <x v="5"/>
    <n v="1185732"/>
    <x v="448"/>
    <x v="0"/>
    <x v="48"/>
    <s v="Burlington"/>
    <x v="3"/>
    <n v="55"/>
    <n v="75"/>
    <x v="1518"/>
    <n v="2062.5"/>
    <n v="0.5"/>
    <x v="2"/>
    <x v="9"/>
    <x v="1"/>
    <n v="55"/>
    <n v="27.5"/>
    <n v="27.5"/>
    <x v="1"/>
  </r>
  <r>
    <x v="5"/>
    <n v="1185732"/>
    <x v="448"/>
    <x v="0"/>
    <x v="48"/>
    <s v="Burlington"/>
    <x v="4"/>
    <n v="67"/>
    <n v="80"/>
    <x v="2865"/>
    <n v="2680"/>
    <n v="0.5"/>
    <x v="2"/>
    <x v="9"/>
    <x v="1"/>
    <n v="67"/>
    <n v="33.5"/>
    <n v="33.5"/>
    <x v="1"/>
  </r>
  <r>
    <x v="5"/>
    <n v="1185732"/>
    <x v="448"/>
    <x v="0"/>
    <x v="48"/>
    <s v="Burlington"/>
    <x v="5"/>
    <n v="70"/>
    <n v="94"/>
    <x v="1928"/>
    <n v="3487.4"/>
    <n v="0.53"/>
    <x v="2"/>
    <x v="9"/>
    <x v="1"/>
    <n v="70"/>
    <n v="37.1"/>
    <n v="32.9"/>
    <x v="1"/>
  </r>
  <r>
    <x v="5"/>
    <n v="1185732"/>
    <x v="477"/>
    <x v="0"/>
    <x v="48"/>
    <s v="Burlington"/>
    <x v="0"/>
    <n v="64"/>
    <n v="168"/>
    <x v="1369"/>
    <n v="6451.2"/>
    <n v="0.6"/>
    <x v="2"/>
    <x v="10"/>
    <x v="1"/>
    <n v="64"/>
    <n v="38.4"/>
    <n v="25.6"/>
    <x v="1"/>
  </r>
  <r>
    <x v="5"/>
    <n v="1185732"/>
    <x v="477"/>
    <x v="0"/>
    <x v="48"/>
    <s v="Burlington"/>
    <x v="1"/>
    <n v="55"/>
    <n v="100"/>
    <x v="2866"/>
    <n v="3025.0000000000005"/>
    <n v="0.55000000000000004"/>
    <x v="2"/>
    <x v="10"/>
    <x v="1"/>
    <n v="55"/>
    <n v="30.250000000000004"/>
    <n v="24.749999999999996"/>
    <x v="1"/>
  </r>
  <r>
    <x v="5"/>
    <n v="1185732"/>
    <x v="477"/>
    <x v="0"/>
    <x v="48"/>
    <s v="Burlington"/>
    <x v="2"/>
    <n v="55"/>
    <n v="113"/>
    <x v="2796"/>
    <n v="2921.0499999999997"/>
    <n v="0.47"/>
    <x v="2"/>
    <x v="10"/>
    <x v="1"/>
    <n v="55"/>
    <n v="25.849999999999998"/>
    <n v="29.150000000000002"/>
    <x v="1"/>
  </r>
  <r>
    <x v="5"/>
    <n v="1185732"/>
    <x v="477"/>
    <x v="0"/>
    <x v="48"/>
    <s v="Burlington"/>
    <x v="3"/>
    <n v="56"/>
    <n v="81"/>
    <x v="2332"/>
    <n v="2041.1999999999998"/>
    <n v="0.44999999999999996"/>
    <x v="2"/>
    <x v="10"/>
    <x v="1"/>
    <n v="56"/>
    <n v="25.2"/>
    <n v="30.8"/>
    <x v="1"/>
  </r>
  <r>
    <x v="5"/>
    <n v="1185732"/>
    <x v="477"/>
    <x v="0"/>
    <x v="48"/>
    <s v="Burlington"/>
    <x v="4"/>
    <n v="67"/>
    <n v="81"/>
    <x v="2867"/>
    <n v="2604.96"/>
    <n v="0.48"/>
    <x v="2"/>
    <x v="10"/>
    <x v="1"/>
    <n v="67"/>
    <n v="32.160000000000004"/>
    <n v="34.839999999999996"/>
    <x v="1"/>
  </r>
  <r>
    <x v="5"/>
    <n v="1185732"/>
    <x v="477"/>
    <x v="0"/>
    <x v="48"/>
    <s v="Burlington"/>
    <x v="5"/>
    <n v="68"/>
    <n v="106"/>
    <x v="2868"/>
    <n v="3748.1600000000003"/>
    <n v="0.52"/>
    <x v="2"/>
    <x v="10"/>
    <x v="1"/>
    <n v="68"/>
    <n v="35.36"/>
    <n v="32.64"/>
    <x v="1"/>
  </r>
  <r>
    <x v="5"/>
    <n v="1185732"/>
    <x v="185"/>
    <x v="0"/>
    <x v="48"/>
    <s v="Burlington"/>
    <x v="0"/>
    <n v="49"/>
    <n v="131"/>
    <x v="1079"/>
    <n v="3530.4500000000003"/>
    <n v="0.55000000000000004"/>
    <x v="2"/>
    <x v="0"/>
    <x v="1"/>
    <n v="49"/>
    <n v="26.950000000000003"/>
    <n v="22.049999999999997"/>
    <x v="1"/>
  </r>
  <r>
    <x v="5"/>
    <n v="1185732"/>
    <x v="185"/>
    <x v="0"/>
    <x v="48"/>
    <s v="Burlington"/>
    <x v="1"/>
    <n v="45"/>
    <n v="91"/>
    <x v="2092"/>
    <n v="2170.35"/>
    <n v="0.53"/>
    <x v="2"/>
    <x v="0"/>
    <x v="1"/>
    <n v="45"/>
    <n v="23.849999999999998"/>
    <n v="21.150000000000002"/>
    <x v="1"/>
  </r>
  <r>
    <x v="5"/>
    <n v="1185732"/>
    <x v="185"/>
    <x v="0"/>
    <x v="48"/>
    <s v="Burlington"/>
    <x v="2"/>
    <n v="38"/>
    <n v="81"/>
    <x v="1068"/>
    <n v="1385.1"/>
    <n v="0.44999999999999996"/>
    <x v="2"/>
    <x v="0"/>
    <x v="1"/>
    <n v="38"/>
    <n v="17.099999999999998"/>
    <n v="20.900000000000002"/>
    <x v="1"/>
  </r>
  <r>
    <x v="5"/>
    <n v="1185732"/>
    <x v="185"/>
    <x v="0"/>
    <x v="48"/>
    <s v="Burlington"/>
    <x v="3"/>
    <n v="43"/>
    <n v="46"/>
    <x v="2566"/>
    <n v="791.2"/>
    <n v="0.4"/>
    <x v="2"/>
    <x v="0"/>
    <x v="1"/>
    <n v="43"/>
    <n v="17.2"/>
    <n v="25.8"/>
    <x v="1"/>
  </r>
  <r>
    <x v="5"/>
    <n v="1185732"/>
    <x v="185"/>
    <x v="0"/>
    <x v="48"/>
    <s v="Burlington"/>
    <x v="4"/>
    <n v="59"/>
    <n v="56"/>
    <x v="1316"/>
    <n v="1453.76"/>
    <n v="0.44"/>
    <x v="2"/>
    <x v="0"/>
    <x v="1"/>
    <n v="59"/>
    <n v="25.96"/>
    <n v="33.04"/>
    <x v="1"/>
  </r>
  <r>
    <x v="5"/>
    <n v="1185732"/>
    <x v="185"/>
    <x v="0"/>
    <x v="48"/>
    <s v="Burlington"/>
    <x v="5"/>
    <n v="49"/>
    <n v="88"/>
    <x v="1466"/>
    <n v="1940.3999999999999"/>
    <n v="0.44999999999999996"/>
    <x v="2"/>
    <x v="0"/>
    <x v="1"/>
    <n v="49"/>
    <n v="22.049999999999997"/>
    <n v="26.950000000000003"/>
    <x v="1"/>
  </r>
  <r>
    <x v="5"/>
    <n v="1185732"/>
    <x v="693"/>
    <x v="0"/>
    <x v="48"/>
    <s v="Burlington"/>
    <x v="0"/>
    <n v="49"/>
    <n v="180"/>
    <x v="1392"/>
    <n v="4674.6000000000004"/>
    <n v="0.53"/>
    <x v="2"/>
    <x v="1"/>
    <x v="1"/>
    <n v="49"/>
    <n v="25.970000000000002"/>
    <n v="23.029999999999998"/>
    <x v="1"/>
  </r>
  <r>
    <x v="5"/>
    <n v="1185732"/>
    <x v="693"/>
    <x v="0"/>
    <x v="48"/>
    <s v="Burlington"/>
    <x v="1"/>
    <n v="45"/>
    <n v="75"/>
    <x v="2577"/>
    <n v="1721.25"/>
    <n v="0.51"/>
    <x v="2"/>
    <x v="1"/>
    <x v="1"/>
    <n v="45"/>
    <n v="22.95"/>
    <n v="22.05"/>
    <x v="1"/>
  </r>
  <r>
    <x v="5"/>
    <n v="1185732"/>
    <x v="693"/>
    <x v="0"/>
    <x v="48"/>
    <s v="Burlington"/>
    <x v="2"/>
    <n v="39"/>
    <n v="90"/>
    <x v="1517"/>
    <n v="1544.4"/>
    <n v="0.44"/>
    <x v="2"/>
    <x v="1"/>
    <x v="1"/>
    <n v="39"/>
    <n v="17.16"/>
    <n v="21.84"/>
    <x v="1"/>
  </r>
  <r>
    <x v="5"/>
    <n v="1185732"/>
    <x v="693"/>
    <x v="0"/>
    <x v="49"/>
    <s v="Manchester"/>
    <x v="3"/>
    <n v="42"/>
    <n v="58"/>
    <x v="1684"/>
    <n v="1047.48"/>
    <n v="0.43"/>
    <x v="2"/>
    <x v="1"/>
    <x v="1"/>
    <n v="42"/>
    <n v="18.059999999999999"/>
    <n v="23.94"/>
    <x v="1"/>
  </r>
  <r>
    <x v="5"/>
    <n v="1185732"/>
    <x v="693"/>
    <x v="0"/>
    <x v="49"/>
    <s v="Manchester"/>
    <x v="4"/>
    <n v="56"/>
    <n v="83"/>
    <x v="2869"/>
    <n v="1998.6399999999999"/>
    <n v="0.43"/>
    <x v="2"/>
    <x v="1"/>
    <x v="1"/>
    <n v="56"/>
    <n v="24.08"/>
    <n v="31.92"/>
    <x v="1"/>
  </r>
  <r>
    <x v="5"/>
    <n v="1185732"/>
    <x v="693"/>
    <x v="0"/>
    <x v="49"/>
    <s v="Manchester"/>
    <x v="5"/>
    <n v="46"/>
    <n v="98"/>
    <x v="2052"/>
    <n v="2163.84"/>
    <n v="0.48"/>
    <x v="2"/>
    <x v="1"/>
    <x v="1"/>
    <n v="46"/>
    <n v="22.080000000000002"/>
    <n v="23.919999999999998"/>
    <x v="1"/>
  </r>
  <r>
    <x v="5"/>
    <n v="1185732"/>
    <x v="222"/>
    <x v="0"/>
    <x v="49"/>
    <s v="Manchester"/>
    <x v="0"/>
    <n v="49"/>
    <n v="165"/>
    <x v="2870"/>
    <n v="4042.5"/>
    <n v="0.5"/>
    <x v="2"/>
    <x v="2"/>
    <x v="1"/>
    <n v="49"/>
    <n v="24.5"/>
    <n v="24.5"/>
    <x v="1"/>
  </r>
  <r>
    <x v="5"/>
    <n v="1185732"/>
    <x v="222"/>
    <x v="0"/>
    <x v="49"/>
    <s v="Manchester"/>
    <x v="1"/>
    <n v="49"/>
    <n v="69"/>
    <x v="2871"/>
    <n v="1724.31"/>
    <n v="0.51"/>
    <x v="2"/>
    <x v="2"/>
    <x v="1"/>
    <n v="49"/>
    <n v="24.99"/>
    <n v="24.01"/>
    <x v="1"/>
  </r>
  <r>
    <x v="5"/>
    <n v="1185732"/>
    <x v="222"/>
    <x v="0"/>
    <x v="49"/>
    <s v="Manchester"/>
    <x v="2"/>
    <n v="38"/>
    <n v="75"/>
    <x v="1027"/>
    <n v="1168.5"/>
    <n v="0.41"/>
    <x v="2"/>
    <x v="2"/>
    <x v="1"/>
    <n v="38"/>
    <n v="15.58"/>
    <n v="22.42"/>
    <x v="1"/>
  </r>
  <r>
    <x v="5"/>
    <n v="1185732"/>
    <x v="222"/>
    <x v="0"/>
    <x v="49"/>
    <s v="Manchester"/>
    <x v="3"/>
    <n v="44"/>
    <n v="38"/>
    <x v="1608"/>
    <n v="702.24"/>
    <n v="0.42"/>
    <x v="2"/>
    <x v="2"/>
    <x v="1"/>
    <n v="44"/>
    <n v="18.48"/>
    <n v="25.52"/>
    <x v="1"/>
  </r>
  <r>
    <x v="5"/>
    <n v="1185732"/>
    <x v="222"/>
    <x v="0"/>
    <x v="49"/>
    <s v="Manchester"/>
    <x v="4"/>
    <n v="58"/>
    <n v="60"/>
    <x v="2872"/>
    <n v="1565.9999999999998"/>
    <n v="0.44999999999999996"/>
    <x v="2"/>
    <x v="2"/>
    <x v="1"/>
    <n v="58"/>
    <n v="26.099999999999998"/>
    <n v="31.900000000000002"/>
    <x v="1"/>
  </r>
  <r>
    <x v="5"/>
    <n v="1185732"/>
    <x v="222"/>
    <x v="0"/>
    <x v="49"/>
    <s v="Manchester"/>
    <x v="5"/>
    <n v="45"/>
    <n v="75"/>
    <x v="2577"/>
    <n v="1586.25"/>
    <n v="0.47"/>
    <x v="2"/>
    <x v="2"/>
    <x v="1"/>
    <n v="45"/>
    <n v="21.15"/>
    <n v="23.85"/>
    <x v="1"/>
  </r>
  <r>
    <x v="5"/>
    <n v="1185732"/>
    <x v="241"/>
    <x v="0"/>
    <x v="49"/>
    <s v="Manchester"/>
    <x v="0"/>
    <n v="48"/>
    <n v="154"/>
    <x v="1936"/>
    <n v="3917.76"/>
    <n v="0.53"/>
    <x v="2"/>
    <x v="3"/>
    <x v="1"/>
    <n v="48"/>
    <n v="25.44"/>
    <n v="22.56"/>
    <x v="1"/>
  </r>
  <r>
    <x v="5"/>
    <n v="1185732"/>
    <x v="241"/>
    <x v="0"/>
    <x v="49"/>
    <s v="Manchester"/>
    <x v="1"/>
    <n v="49"/>
    <n v="68"/>
    <x v="2165"/>
    <n v="1832.6000000000001"/>
    <n v="0.55000000000000004"/>
    <x v="2"/>
    <x v="3"/>
    <x v="1"/>
    <n v="49"/>
    <n v="26.950000000000003"/>
    <n v="22.049999999999997"/>
    <x v="1"/>
  </r>
  <r>
    <x v="5"/>
    <n v="1185732"/>
    <x v="241"/>
    <x v="0"/>
    <x v="49"/>
    <s v="Manchester"/>
    <x v="2"/>
    <n v="38"/>
    <n v="73"/>
    <x v="2793"/>
    <n v="1220.56"/>
    <n v="0.44"/>
    <x v="2"/>
    <x v="3"/>
    <x v="1"/>
    <n v="38"/>
    <n v="16.72"/>
    <n v="21.28"/>
    <x v="1"/>
  </r>
  <r>
    <x v="5"/>
    <n v="1185732"/>
    <x v="241"/>
    <x v="0"/>
    <x v="49"/>
    <s v="Manchester"/>
    <x v="3"/>
    <n v="44"/>
    <n v="49"/>
    <x v="1009"/>
    <n v="883.95999999999992"/>
    <n v="0.41"/>
    <x v="2"/>
    <x v="3"/>
    <x v="1"/>
    <n v="44"/>
    <n v="18.04"/>
    <n v="25.96"/>
    <x v="1"/>
  </r>
  <r>
    <x v="5"/>
    <n v="1185732"/>
    <x v="241"/>
    <x v="0"/>
    <x v="49"/>
    <s v="Manchester"/>
    <x v="4"/>
    <n v="57"/>
    <n v="53"/>
    <x v="1179"/>
    <n v="1359.4499999999998"/>
    <n v="0.44999999999999996"/>
    <x v="2"/>
    <x v="3"/>
    <x v="1"/>
    <n v="57"/>
    <n v="25.649999999999995"/>
    <n v="31.350000000000005"/>
    <x v="1"/>
  </r>
  <r>
    <x v="5"/>
    <n v="1185732"/>
    <x v="241"/>
    <x v="0"/>
    <x v="49"/>
    <s v="Manchester"/>
    <x v="5"/>
    <n v="46"/>
    <n v="98"/>
    <x v="2052"/>
    <n v="2073.6799999999998"/>
    <n v="0.45999999999999996"/>
    <x v="2"/>
    <x v="3"/>
    <x v="1"/>
    <n v="46"/>
    <n v="21.159999999999997"/>
    <n v="24.840000000000003"/>
    <x v="1"/>
  </r>
  <r>
    <x v="5"/>
    <n v="1185732"/>
    <x v="270"/>
    <x v="0"/>
    <x v="49"/>
    <s v="Manchester"/>
    <x v="0"/>
    <n v="64"/>
    <n v="173"/>
    <x v="2873"/>
    <n v="5868.16"/>
    <n v="0.53"/>
    <x v="2"/>
    <x v="4"/>
    <x v="1"/>
    <n v="64"/>
    <n v="33.92"/>
    <n v="30.080000000000002"/>
    <x v="1"/>
  </r>
  <r>
    <x v="5"/>
    <n v="1185732"/>
    <x v="270"/>
    <x v="0"/>
    <x v="49"/>
    <s v="Manchester"/>
    <x v="1"/>
    <n v="54"/>
    <n v="87"/>
    <x v="2234"/>
    <n v="2536.92"/>
    <n v="0.54"/>
    <x v="2"/>
    <x v="4"/>
    <x v="1"/>
    <n v="54"/>
    <n v="29.16"/>
    <n v="24.84"/>
    <x v="1"/>
  </r>
  <r>
    <x v="5"/>
    <n v="1185732"/>
    <x v="270"/>
    <x v="0"/>
    <x v="49"/>
    <s v="Manchester"/>
    <x v="2"/>
    <n v="51"/>
    <n v="98"/>
    <x v="1123"/>
    <n v="2099.16"/>
    <n v="0.42"/>
    <x v="2"/>
    <x v="4"/>
    <x v="1"/>
    <n v="51"/>
    <n v="21.419999999999998"/>
    <n v="29.580000000000002"/>
    <x v="1"/>
  </r>
  <r>
    <x v="5"/>
    <n v="1185732"/>
    <x v="270"/>
    <x v="0"/>
    <x v="49"/>
    <s v="Manchester"/>
    <x v="3"/>
    <n v="52"/>
    <n v="80"/>
    <x v="1784"/>
    <n v="1664"/>
    <n v="0.4"/>
    <x v="2"/>
    <x v="4"/>
    <x v="1"/>
    <n v="52"/>
    <n v="20.8"/>
    <n v="31.2"/>
    <x v="1"/>
  </r>
  <r>
    <x v="5"/>
    <n v="1185732"/>
    <x v="270"/>
    <x v="0"/>
    <x v="49"/>
    <s v="Manchester"/>
    <x v="4"/>
    <n v="63"/>
    <n v="78"/>
    <x v="1502"/>
    <n v="2211.2999999999997"/>
    <n v="0.44999999999999996"/>
    <x v="2"/>
    <x v="4"/>
    <x v="1"/>
    <n v="63"/>
    <n v="28.349999999999998"/>
    <n v="34.650000000000006"/>
    <x v="1"/>
  </r>
  <r>
    <x v="5"/>
    <n v="1185732"/>
    <x v="270"/>
    <x v="0"/>
    <x v="49"/>
    <s v="Manchester"/>
    <x v="5"/>
    <n v="65"/>
    <n v="115"/>
    <x v="2874"/>
    <n v="3438.4999999999995"/>
    <n v="0.45999999999999996"/>
    <x v="2"/>
    <x v="4"/>
    <x v="1"/>
    <n v="65"/>
    <n v="29.899999999999995"/>
    <n v="35.1"/>
    <x v="1"/>
  </r>
  <r>
    <x v="5"/>
    <n v="1185732"/>
    <x v="303"/>
    <x v="0"/>
    <x v="49"/>
    <s v="Manchester"/>
    <x v="0"/>
    <n v="59"/>
    <n v="169"/>
    <x v="1560"/>
    <n v="5284.63"/>
    <n v="0.53"/>
    <x v="2"/>
    <x v="11"/>
    <x v="1"/>
    <n v="59"/>
    <n v="31.27"/>
    <n v="27.73"/>
    <x v="1"/>
  </r>
  <r>
    <x v="5"/>
    <n v="1185732"/>
    <x v="303"/>
    <x v="0"/>
    <x v="49"/>
    <s v="Manchester"/>
    <x v="1"/>
    <n v="56"/>
    <n v="123"/>
    <x v="2798"/>
    <n v="3512.88"/>
    <n v="0.51"/>
    <x v="2"/>
    <x v="11"/>
    <x v="1"/>
    <n v="56"/>
    <n v="28.560000000000002"/>
    <n v="27.439999999999998"/>
    <x v="1"/>
  </r>
  <r>
    <x v="5"/>
    <n v="1185732"/>
    <x v="303"/>
    <x v="0"/>
    <x v="49"/>
    <s v="Manchester"/>
    <x v="2"/>
    <n v="53"/>
    <n v="88"/>
    <x v="1432"/>
    <n v="2052.16"/>
    <n v="0.44"/>
    <x v="2"/>
    <x v="11"/>
    <x v="1"/>
    <n v="53"/>
    <n v="23.319999999999997"/>
    <n v="29.680000000000003"/>
    <x v="1"/>
  </r>
  <r>
    <x v="5"/>
    <n v="1185732"/>
    <x v="303"/>
    <x v="0"/>
    <x v="49"/>
    <s v="Manchester"/>
    <x v="3"/>
    <n v="52"/>
    <n v="91"/>
    <x v="1947"/>
    <n v="1987.4399999999998"/>
    <n v="0.42"/>
    <x v="2"/>
    <x v="11"/>
    <x v="1"/>
    <n v="52"/>
    <n v="21.84"/>
    <n v="30.160000000000004"/>
    <x v="1"/>
  </r>
  <r>
    <x v="5"/>
    <n v="1185732"/>
    <x v="303"/>
    <x v="0"/>
    <x v="49"/>
    <s v="Manchester"/>
    <x v="4"/>
    <n v="60"/>
    <n v="94"/>
    <x v="1552"/>
    <n v="2425.1999999999998"/>
    <n v="0.43"/>
    <x v="2"/>
    <x v="11"/>
    <x v="1"/>
    <n v="60"/>
    <n v="25.799999999999997"/>
    <n v="34.200000000000003"/>
    <x v="1"/>
  </r>
  <r>
    <x v="5"/>
    <n v="1185732"/>
    <x v="303"/>
    <x v="0"/>
    <x v="49"/>
    <s v="Manchester"/>
    <x v="5"/>
    <n v="66"/>
    <n v="138"/>
    <x v="2875"/>
    <n v="4280.7599999999993"/>
    <n v="0.47"/>
    <x v="2"/>
    <x v="11"/>
    <x v="1"/>
    <n v="66"/>
    <n v="31.019999999999996"/>
    <n v="34.980000000000004"/>
    <x v="1"/>
  </r>
  <r>
    <x v="5"/>
    <n v="1185732"/>
    <x v="331"/>
    <x v="0"/>
    <x v="49"/>
    <s v="Manchester"/>
    <x v="0"/>
    <n v="64"/>
    <n v="196"/>
    <x v="2383"/>
    <n v="6648.3200000000006"/>
    <n v="0.53"/>
    <x v="2"/>
    <x v="5"/>
    <x v="1"/>
    <n v="64"/>
    <n v="33.92"/>
    <n v="30.08"/>
    <x v="1"/>
  </r>
  <r>
    <x v="5"/>
    <n v="1185732"/>
    <x v="331"/>
    <x v="0"/>
    <x v="49"/>
    <s v="Manchester"/>
    <x v="1"/>
    <n v="55"/>
    <n v="131"/>
    <x v="1255"/>
    <n v="3602.5"/>
    <n v="0.5"/>
    <x v="2"/>
    <x v="5"/>
    <x v="1"/>
    <n v="55"/>
    <n v="27.5"/>
    <n v="27.5"/>
    <x v="1"/>
  </r>
  <r>
    <x v="5"/>
    <n v="1185732"/>
    <x v="331"/>
    <x v="0"/>
    <x v="49"/>
    <s v="Manchester"/>
    <x v="2"/>
    <n v="54"/>
    <n v="109"/>
    <x v="1229"/>
    <n v="2413.2599999999998"/>
    <n v="0.41"/>
    <x v="2"/>
    <x v="5"/>
    <x v="1"/>
    <n v="54"/>
    <n v="22.139999999999997"/>
    <n v="31.860000000000003"/>
    <x v="1"/>
  </r>
  <r>
    <x v="5"/>
    <n v="1185732"/>
    <x v="331"/>
    <x v="0"/>
    <x v="49"/>
    <s v="Manchester"/>
    <x v="3"/>
    <n v="53"/>
    <n v="85"/>
    <x v="1286"/>
    <n v="1982.2"/>
    <n v="0.44"/>
    <x v="2"/>
    <x v="5"/>
    <x v="1"/>
    <n v="53"/>
    <n v="23.32"/>
    <n v="29.680000000000003"/>
    <x v="1"/>
  </r>
  <r>
    <x v="5"/>
    <n v="1185732"/>
    <x v="331"/>
    <x v="0"/>
    <x v="49"/>
    <s v="Manchester"/>
    <x v="4"/>
    <n v="60"/>
    <n v="102"/>
    <x v="2281"/>
    <n v="2509.1999999999998"/>
    <n v="0.41"/>
    <x v="2"/>
    <x v="5"/>
    <x v="1"/>
    <n v="60"/>
    <n v="24.599999999999998"/>
    <n v="35.4"/>
    <x v="1"/>
  </r>
  <r>
    <x v="5"/>
    <n v="1185732"/>
    <x v="331"/>
    <x v="0"/>
    <x v="49"/>
    <s v="Manchester"/>
    <x v="5"/>
    <n v="64"/>
    <n v="137"/>
    <x v="2876"/>
    <n v="4296.32"/>
    <n v="0.49"/>
    <x v="2"/>
    <x v="5"/>
    <x v="1"/>
    <n v="64"/>
    <n v="31.36"/>
    <n v="32.64"/>
    <x v="1"/>
  </r>
  <r>
    <x v="5"/>
    <n v="1185732"/>
    <x v="363"/>
    <x v="0"/>
    <x v="49"/>
    <s v="Manchester"/>
    <x v="0"/>
    <n v="60"/>
    <n v="196"/>
    <x v="2202"/>
    <n v="5997.6"/>
    <n v="0.51"/>
    <x v="2"/>
    <x v="6"/>
    <x v="1"/>
    <n v="60"/>
    <n v="30.6"/>
    <n v="29.4"/>
    <x v="1"/>
  </r>
  <r>
    <x v="5"/>
    <n v="1185732"/>
    <x v="363"/>
    <x v="0"/>
    <x v="49"/>
    <s v="Manchester"/>
    <x v="1"/>
    <n v="58"/>
    <n v="135"/>
    <x v="1937"/>
    <n v="4228.2000000000007"/>
    <n v="0.54"/>
    <x v="2"/>
    <x v="6"/>
    <x v="1"/>
    <n v="58"/>
    <n v="31.320000000000004"/>
    <n v="26.679999999999996"/>
    <x v="1"/>
  </r>
  <r>
    <x v="5"/>
    <n v="1185732"/>
    <x v="363"/>
    <x v="0"/>
    <x v="49"/>
    <s v="Manchester"/>
    <x v="2"/>
    <n v="52"/>
    <n v="105"/>
    <x v="1780"/>
    <n v="2456.9999999999995"/>
    <n v="0.44999999999999996"/>
    <x v="2"/>
    <x v="6"/>
    <x v="1"/>
    <n v="52"/>
    <n v="23.399999999999995"/>
    <n v="28.600000000000005"/>
    <x v="1"/>
  </r>
  <r>
    <x v="5"/>
    <n v="1185732"/>
    <x v="363"/>
    <x v="0"/>
    <x v="49"/>
    <s v="Manchester"/>
    <x v="3"/>
    <n v="51"/>
    <n v="72"/>
    <x v="1821"/>
    <n v="1542.24"/>
    <n v="0.42"/>
    <x v="2"/>
    <x v="6"/>
    <x v="1"/>
    <n v="51"/>
    <n v="21.42"/>
    <n v="29.580000000000002"/>
    <x v="1"/>
  </r>
  <r>
    <x v="5"/>
    <n v="1185732"/>
    <x v="363"/>
    <x v="0"/>
    <x v="49"/>
    <s v="Manchester"/>
    <x v="4"/>
    <n v="59"/>
    <n v="73"/>
    <x v="2877"/>
    <n v="1938.1499999999999"/>
    <n v="0.44999999999999996"/>
    <x v="2"/>
    <x v="6"/>
    <x v="1"/>
    <n v="59"/>
    <n v="26.549999999999997"/>
    <n v="32.450000000000003"/>
    <x v="1"/>
  </r>
  <r>
    <x v="5"/>
    <n v="1185732"/>
    <x v="363"/>
    <x v="0"/>
    <x v="49"/>
    <s v="Manchester"/>
    <x v="5"/>
    <n v="64"/>
    <n v="106"/>
    <x v="1968"/>
    <n v="3188.48"/>
    <n v="0.47"/>
    <x v="2"/>
    <x v="6"/>
    <x v="1"/>
    <n v="64"/>
    <n v="30.080000000000002"/>
    <n v="33.92"/>
    <x v="1"/>
  </r>
  <r>
    <x v="5"/>
    <n v="1185732"/>
    <x v="393"/>
    <x v="0"/>
    <x v="49"/>
    <s v="Manchester"/>
    <x v="0"/>
    <n v="59"/>
    <n v="154"/>
    <x v="2386"/>
    <n v="4724.72"/>
    <n v="0.52"/>
    <x v="2"/>
    <x v="7"/>
    <x v="1"/>
    <n v="59"/>
    <n v="30.680000000000003"/>
    <n v="28.319999999999997"/>
    <x v="1"/>
  </r>
  <r>
    <x v="5"/>
    <n v="1185732"/>
    <x v="393"/>
    <x v="0"/>
    <x v="49"/>
    <s v="Manchester"/>
    <x v="1"/>
    <n v="54"/>
    <n v="95"/>
    <x v="1206"/>
    <n v="2667.6"/>
    <n v="0.52"/>
    <x v="2"/>
    <x v="7"/>
    <x v="1"/>
    <n v="54"/>
    <n v="28.08"/>
    <n v="25.92"/>
    <x v="1"/>
  </r>
  <r>
    <x v="5"/>
    <n v="1185732"/>
    <x v="393"/>
    <x v="0"/>
    <x v="49"/>
    <s v="Manchester"/>
    <x v="2"/>
    <n v="52"/>
    <n v="75"/>
    <x v="1042"/>
    <n v="1677"/>
    <n v="0.43"/>
    <x v="2"/>
    <x v="7"/>
    <x v="1"/>
    <n v="52"/>
    <n v="22.36"/>
    <n v="29.64"/>
    <x v="1"/>
  </r>
  <r>
    <x v="5"/>
    <n v="1185732"/>
    <x v="393"/>
    <x v="0"/>
    <x v="49"/>
    <s v="Manchester"/>
    <x v="3"/>
    <n v="53"/>
    <n v="56"/>
    <x v="2839"/>
    <n v="1246.56"/>
    <n v="0.42"/>
    <x v="2"/>
    <x v="7"/>
    <x v="1"/>
    <n v="53"/>
    <n v="22.259999999999998"/>
    <n v="30.740000000000002"/>
    <x v="1"/>
  </r>
  <r>
    <x v="5"/>
    <n v="1185732"/>
    <x v="393"/>
    <x v="0"/>
    <x v="49"/>
    <s v="Manchester"/>
    <x v="4"/>
    <n v="64"/>
    <n v="63"/>
    <x v="1012"/>
    <n v="1733.76"/>
    <n v="0.43"/>
    <x v="2"/>
    <x v="7"/>
    <x v="1"/>
    <n v="64"/>
    <n v="27.52"/>
    <n v="36.479999999999997"/>
    <x v="1"/>
  </r>
  <r>
    <x v="5"/>
    <n v="1185732"/>
    <x v="393"/>
    <x v="0"/>
    <x v="49"/>
    <s v="Manchester"/>
    <x v="5"/>
    <n v="68"/>
    <n v="98"/>
    <x v="807"/>
    <n v="3065.4399999999996"/>
    <n v="0.45999999999999996"/>
    <x v="2"/>
    <x v="7"/>
    <x v="1"/>
    <n v="68"/>
    <n v="31.279999999999998"/>
    <n v="36.720000000000006"/>
    <x v="1"/>
  </r>
  <r>
    <x v="0"/>
    <n v="1185732"/>
    <x v="425"/>
    <x v="0"/>
    <x v="49"/>
    <s v="Manchester"/>
    <x v="0"/>
    <n v="64"/>
    <n v="119"/>
    <x v="2074"/>
    <n v="4036.48"/>
    <n v="0.53"/>
    <x v="2"/>
    <x v="8"/>
    <x v="1"/>
    <n v="64"/>
    <n v="33.92"/>
    <n v="30.08"/>
    <x v="1"/>
  </r>
  <r>
    <x v="0"/>
    <n v="1185732"/>
    <x v="425"/>
    <x v="0"/>
    <x v="49"/>
    <s v="Manchester"/>
    <x v="1"/>
    <n v="62"/>
    <n v="84"/>
    <x v="1496"/>
    <n v="2760.2400000000002"/>
    <n v="0.53"/>
    <x v="2"/>
    <x v="8"/>
    <x v="1"/>
    <n v="62"/>
    <n v="32.86"/>
    <n v="29.139999999999997"/>
    <x v="1"/>
  </r>
  <r>
    <x v="0"/>
    <n v="1185732"/>
    <x v="425"/>
    <x v="0"/>
    <x v="49"/>
    <s v="Manchester"/>
    <x v="2"/>
    <n v="59"/>
    <n v="54"/>
    <x v="1699"/>
    <n v="1401.84"/>
    <n v="0.44"/>
    <x v="2"/>
    <x v="8"/>
    <x v="1"/>
    <n v="59"/>
    <n v="25.959999999999997"/>
    <n v="33.04"/>
    <x v="1"/>
  </r>
  <r>
    <x v="0"/>
    <n v="1185732"/>
    <x v="425"/>
    <x v="0"/>
    <x v="49"/>
    <s v="Manchester"/>
    <x v="3"/>
    <n v="62"/>
    <n v="47"/>
    <x v="2878"/>
    <n v="1253.02"/>
    <n v="0.43"/>
    <x v="2"/>
    <x v="8"/>
    <x v="1"/>
    <n v="62"/>
    <n v="26.66"/>
    <n v="35.340000000000003"/>
    <x v="1"/>
  </r>
  <r>
    <x v="0"/>
    <n v="1185732"/>
    <x v="425"/>
    <x v="0"/>
    <x v="49"/>
    <s v="Manchester"/>
    <x v="4"/>
    <n v="71"/>
    <n v="46"/>
    <x v="2879"/>
    <n v="1404.3799999999999"/>
    <n v="0.43"/>
    <x v="2"/>
    <x v="8"/>
    <x v="1"/>
    <n v="71"/>
    <n v="30.529999999999998"/>
    <n v="40.470000000000006"/>
    <x v="1"/>
  </r>
  <r>
    <x v="0"/>
    <n v="1185732"/>
    <x v="425"/>
    <x v="0"/>
    <x v="49"/>
    <s v="Manchester"/>
    <x v="5"/>
    <n v="72"/>
    <n v="81"/>
    <x v="2880"/>
    <n v="2799.3599999999997"/>
    <n v="0.48"/>
    <x v="2"/>
    <x v="8"/>
    <x v="1"/>
    <n v="72"/>
    <n v="34.559999999999995"/>
    <n v="37.440000000000005"/>
    <x v="1"/>
  </r>
  <r>
    <x v="0"/>
    <n v="1185732"/>
    <x v="455"/>
    <x v="0"/>
    <x v="49"/>
    <s v="Manchester"/>
    <x v="0"/>
    <n v="68"/>
    <n v="117"/>
    <x v="2246"/>
    <n v="4216.68"/>
    <n v="0.53"/>
    <x v="2"/>
    <x v="9"/>
    <x v="1"/>
    <n v="68"/>
    <n v="36.04"/>
    <n v="31.959999999999997"/>
    <x v="1"/>
  </r>
  <r>
    <x v="0"/>
    <n v="1185732"/>
    <x v="455"/>
    <x v="0"/>
    <x v="49"/>
    <s v="Manchester"/>
    <x v="1"/>
    <n v="62"/>
    <n v="98"/>
    <x v="1703"/>
    <n v="3159.52"/>
    <n v="0.52"/>
    <x v="2"/>
    <x v="9"/>
    <x v="1"/>
    <n v="62"/>
    <n v="32.24"/>
    <n v="29.76"/>
    <x v="1"/>
  </r>
  <r>
    <x v="0"/>
    <n v="1185732"/>
    <x v="455"/>
    <x v="0"/>
    <x v="49"/>
    <s v="Manchester"/>
    <x v="2"/>
    <n v="63"/>
    <n v="104"/>
    <x v="2334"/>
    <n v="2948.3999999999996"/>
    <n v="0.44999999999999996"/>
    <x v="2"/>
    <x v="9"/>
    <x v="1"/>
    <n v="63"/>
    <n v="28.349999999999998"/>
    <n v="34.650000000000006"/>
    <x v="1"/>
  </r>
  <r>
    <x v="0"/>
    <n v="1185732"/>
    <x v="455"/>
    <x v="0"/>
    <x v="49"/>
    <s v="Manchester"/>
    <x v="3"/>
    <n v="64"/>
    <n v="85"/>
    <x v="1311"/>
    <n v="2176"/>
    <n v="0.4"/>
    <x v="2"/>
    <x v="9"/>
    <x v="1"/>
    <n v="64"/>
    <n v="25.6"/>
    <n v="38.4"/>
    <x v="1"/>
  </r>
  <r>
    <x v="0"/>
    <n v="1185732"/>
    <x v="455"/>
    <x v="0"/>
    <x v="49"/>
    <s v="Manchester"/>
    <x v="4"/>
    <n v="71"/>
    <n v="81"/>
    <x v="2862"/>
    <n v="2415.42"/>
    <n v="0.42"/>
    <x v="2"/>
    <x v="9"/>
    <x v="1"/>
    <n v="71"/>
    <n v="29.82"/>
    <n v="41.18"/>
    <x v="1"/>
  </r>
  <r>
    <x v="0"/>
    <n v="1185732"/>
    <x v="455"/>
    <x v="0"/>
    <x v="49"/>
    <s v="Manchester"/>
    <x v="5"/>
    <n v="78"/>
    <n v="116"/>
    <x v="818"/>
    <n v="4252.5599999999995"/>
    <n v="0.47"/>
    <x v="2"/>
    <x v="9"/>
    <x v="1"/>
    <n v="78"/>
    <n v="36.659999999999997"/>
    <n v="41.34"/>
    <x v="1"/>
  </r>
  <r>
    <x v="0"/>
    <n v="1185732"/>
    <x v="484"/>
    <x v="0"/>
    <x v="49"/>
    <s v="Manchester"/>
    <x v="0"/>
    <n v="71"/>
    <n v="169"/>
    <x v="2881"/>
    <n v="6599.4500000000007"/>
    <n v="0.55000000000000004"/>
    <x v="2"/>
    <x v="10"/>
    <x v="1"/>
    <n v="71"/>
    <n v="39.050000000000004"/>
    <n v="31.949999999999996"/>
    <x v="1"/>
  </r>
  <r>
    <x v="0"/>
    <n v="1185732"/>
    <x v="484"/>
    <x v="0"/>
    <x v="49"/>
    <s v="Manchester"/>
    <x v="1"/>
    <n v="59"/>
    <n v="115"/>
    <x v="1827"/>
    <n v="3731.7500000000005"/>
    <n v="0.55000000000000004"/>
    <x v="2"/>
    <x v="10"/>
    <x v="1"/>
    <n v="59"/>
    <n v="32.450000000000003"/>
    <n v="26.549999999999997"/>
    <x v="1"/>
  </r>
  <r>
    <x v="0"/>
    <n v="1185732"/>
    <x v="484"/>
    <x v="0"/>
    <x v="49"/>
    <s v="Manchester"/>
    <x v="2"/>
    <n v="62"/>
    <n v="108"/>
    <x v="1348"/>
    <n v="2812.3199999999997"/>
    <n v="0.42"/>
    <x v="2"/>
    <x v="10"/>
    <x v="1"/>
    <n v="62"/>
    <n v="26.039999999999996"/>
    <n v="35.96"/>
    <x v="1"/>
  </r>
  <r>
    <x v="0"/>
    <n v="1185732"/>
    <x v="484"/>
    <x v="0"/>
    <x v="49"/>
    <s v="Manchester"/>
    <x v="3"/>
    <n v="62"/>
    <n v="88"/>
    <x v="985"/>
    <n v="2400.64"/>
    <n v="0.44"/>
    <x v="2"/>
    <x v="10"/>
    <x v="1"/>
    <n v="62"/>
    <n v="27.279999999999998"/>
    <n v="34.72"/>
    <x v="1"/>
  </r>
  <r>
    <x v="0"/>
    <n v="1185732"/>
    <x v="484"/>
    <x v="0"/>
    <x v="49"/>
    <s v="Manchester"/>
    <x v="4"/>
    <n v="74"/>
    <n v="105"/>
    <x v="2882"/>
    <n v="3341.1"/>
    <n v="0.43"/>
    <x v="2"/>
    <x v="10"/>
    <x v="1"/>
    <n v="74"/>
    <n v="31.82"/>
    <n v="42.18"/>
    <x v="1"/>
  </r>
  <r>
    <x v="0"/>
    <n v="1185732"/>
    <x v="484"/>
    <x v="0"/>
    <x v="49"/>
    <s v="Manchester"/>
    <x v="5"/>
    <n v="74"/>
    <n v="117"/>
    <x v="2883"/>
    <n v="4242.42"/>
    <n v="0.49"/>
    <x v="2"/>
    <x v="10"/>
    <x v="1"/>
    <n v="74"/>
    <n v="36.26"/>
    <n v="37.74"/>
    <x v="1"/>
  </r>
  <r>
    <x v="0"/>
    <n v="1185732"/>
    <x v="188"/>
    <x v="0"/>
    <x v="49"/>
    <s v="Manchester"/>
    <x v="0"/>
    <n v="52"/>
    <n v="145"/>
    <x v="2884"/>
    <n v="3468.4"/>
    <n v="0.46"/>
    <x v="2"/>
    <x v="0"/>
    <x v="1"/>
    <n v="52"/>
    <n v="23.92"/>
    <n v="28.08"/>
    <x v="1"/>
  </r>
  <r>
    <x v="0"/>
    <n v="1185732"/>
    <x v="188"/>
    <x v="0"/>
    <x v="49"/>
    <s v="Manchester"/>
    <x v="1"/>
    <n v="50"/>
    <n v="84"/>
    <x v="1077"/>
    <n v="1974.0000000000002"/>
    <n v="0.47000000000000003"/>
    <x v="2"/>
    <x v="0"/>
    <x v="1"/>
    <n v="50"/>
    <n v="23.500000000000004"/>
    <n v="26.5"/>
    <x v="1"/>
  </r>
  <r>
    <x v="0"/>
    <n v="1185732"/>
    <x v="188"/>
    <x v="0"/>
    <x v="49"/>
    <s v="Manchester"/>
    <x v="2"/>
    <n v="44"/>
    <n v="90"/>
    <x v="2849"/>
    <n v="1386"/>
    <n v="0.35"/>
    <x v="2"/>
    <x v="0"/>
    <x v="1"/>
    <n v="44"/>
    <n v="15.4"/>
    <n v="28.6"/>
    <x v="1"/>
  </r>
  <r>
    <x v="0"/>
    <n v="1185732"/>
    <x v="188"/>
    <x v="0"/>
    <x v="49"/>
    <s v="Manchester"/>
    <x v="3"/>
    <n v="49"/>
    <n v="39"/>
    <x v="2885"/>
    <n v="707.06999999999994"/>
    <n v="0.37"/>
    <x v="2"/>
    <x v="0"/>
    <x v="1"/>
    <n v="49"/>
    <n v="18.13"/>
    <n v="30.87"/>
    <x v="1"/>
  </r>
  <r>
    <x v="0"/>
    <n v="1185732"/>
    <x v="188"/>
    <x v="0"/>
    <x v="49"/>
    <s v="Manchester"/>
    <x v="4"/>
    <n v="60"/>
    <n v="54"/>
    <x v="1712"/>
    <n v="1198.8"/>
    <n v="0.37"/>
    <x v="2"/>
    <x v="0"/>
    <x v="1"/>
    <n v="60"/>
    <n v="22.2"/>
    <n v="37.800000000000004"/>
    <x v="1"/>
  </r>
  <r>
    <x v="0"/>
    <n v="1185732"/>
    <x v="188"/>
    <x v="0"/>
    <x v="49"/>
    <s v="Manchester"/>
    <x v="5"/>
    <n v="54"/>
    <n v="78"/>
    <x v="1297"/>
    <n v="1895.3999999999999"/>
    <n v="0.44999999999999996"/>
    <x v="2"/>
    <x v="0"/>
    <x v="1"/>
    <n v="54"/>
    <n v="24.299999999999997"/>
    <n v="29.700000000000006"/>
    <x v="1"/>
  </r>
  <r>
    <x v="0"/>
    <n v="1185732"/>
    <x v="696"/>
    <x v="0"/>
    <x v="49"/>
    <s v="Manchester"/>
    <x v="0"/>
    <n v="52"/>
    <n v="173"/>
    <x v="2886"/>
    <n v="4048.2000000000007"/>
    <n v="0.45000000000000007"/>
    <x v="2"/>
    <x v="1"/>
    <x v="1"/>
    <n v="52"/>
    <n v="23.400000000000006"/>
    <n v="28.599999999999994"/>
    <x v="1"/>
  </r>
  <r>
    <x v="0"/>
    <n v="1185732"/>
    <x v="696"/>
    <x v="0"/>
    <x v="49"/>
    <s v="Manchester"/>
    <x v="1"/>
    <n v="53"/>
    <n v="59"/>
    <x v="2427"/>
    <n v="1438.42"/>
    <n v="0.46"/>
    <x v="2"/>
    <x v="1"/>
    <x v="1"/>
    <n v="53"/>
    <n v="24.380000000000003"/>
    <n v="28.619999999999997"/>
    <x v="1"/>
  </r>
  <r>
    <x v="0"/>
    <n v="1185732"/>
    <x v="696"/>
    <x v="0"/>
    <x v="49"/>
    <s v="Manchester"/>
    <x v="2"/>
    <n v="43"/>
    <n v="83"/>
    <x v="2887"/>
    <n v="1427.6000000000001"/>
    <n v="0.4"/>
    <x v="2"/>
    <x v="1"/>
    <x v="1"/>
    <n v="43"/>
    <n v="17.200000000000003"/>
    <n v="25.799999999999997"/>
    <x v="1"/>
  </r>
  <r>
    <x v="0"/>
    <n v="1185732"/>
    <x v="0"/>
    <x v="0"/>
    <x v="0"/>
    <s v="New York"/>
    <x v="0"/>
    <n v="34"/>
    <n v="384"/>
    <x v="2888"/>
    <n v="6789.12"/>
    <n v="0.52"/>
    <x v="1"/>
    <x v="0"/>
    <x v="0"/>
    <n v="34"/>
    <n v="17.68"/>
    <n v="16.32"/>
    <x v="1"/>
  </r>
  <r>
    <x v="0"/>
    <n v="1185732"/>
    <x v="1"/>
    <x v="0"/>
    <x v="0"/>
    <s v="New York"/>
    <x v="1"/>
    <n v="36"/>
    <n v="320"/>
    <x v="2889"/>
    <n v="4031.9999999999995"/>
    <n v="0.35"/>
    <x v="1"/>
    <x v="0"/>
    <x v="0"/>
    <n v="36"/>
    <n v="12.599999999999998"/>
    <n v="23.4"/>
    <x v="1"/>
  </r>
  <r>
    <x v="0"/>
    <n v="1185732"/>
    <x v="2"/>
    <x v="0"/>
    <x v="0"/>
    <s v="New York"/>
    <x v="2"/>
    <n v="32"/>
    <n v="350"/>
    <x v="1659"/>
    <n v="4144"/>
    <n v="0.37"/>
    <x v="1"/>
    <x v="0"/>
    <x v="0"/>
    <n v="32"/>
    <n v="11.84"/>
    <n v="20.16"/>
    <x v="1"/>
  </r>
  <r>
    <x v="0"/>
    <n v="1185732"/>
    <x v="3"/>
    <x v="0"/>
    <x v="0"/>
    <s v="New York"/>
    <x v="3"/>
    <n v="36"/>
    <n v="281"/>
    <x v="2890"/>
    <n v="3742.92"/>
    <n v="0.37"/>
    <x v="1"/>
    <x v="0"/>
    <x v="0"/>
    <n v="36"/>
    <n v="13.32"/>
    <n v="22.68"/>
    <x v="1"/>
  </r>
  <r>
    <x v="0"/>
    <n v="1185732"/>
    <x v="4"/>
    <x v="0"/>
    <x v="0"/>
    <s v="New York"/>
    <x v="4"/>
    <n v="43"/>
    <n v="306"/>
    <x v="2891"/>
    <n v="4868.46"/>
    <n v="0.37"/>
    <x v="1"/>
    <x v="0"/>
    <x v="0"/>
    <n v="43"/>
    <n v="15.91"/>
    <n v="27.090000000000003"/>
    <x v="1"/>
  </r>
  <r>
    <x v="0"/>
    <n v="1185732"/>
    <x v="5"/>
    <x v="0"/>
    <x v="0"/>
    <s v="New York"/>
    <x v="5"/>
    <n v="38"/>
    <n v="330"/>
    <x v="857"/>
    <n v="4012.8"/>
    <n v="0.32"/>
    <x v="1"/>
    <x v="0"/>
    <x v="0"/>
    <n v="38"/>
    <n v="12.16"/>
    <n v="25.840000000000003"/>
    <x v="1"/>
  </r>
  <r>
    <x v="0"/>
    <n v="1185732"/>
    <x v="6"/>
    <x v="0"/>
    <x v="0"/>
    <s v="New York"/>
    <x v="0"/>
    <n v="33"/>
    <n v="388"/>
    <x v="1883"/>
    <n v="6658.08"/>
    <n v="0.52"/>
    <x v="1"/>
    <x v="0"/>
    <x v="0"/>
    <n v="33"/>
    <n v="17.16"/>
    <n v="15.84"/>
    <x v="1"/>
  </r>
  <r>
    <x v="0"/>
    <n v="1185732"/>
    <x v="7"/>
    <x v="0"/>
    <x v="0"/>
    <s v="New York"/>
    <x v="1"/>
    <n v="39"/>
    <n v="315"/>
    <x v="2892"/>
    <n v="4054.0499999999997"/>
    <n v="0.32999999999999996"/>
    <x v="1"/>
    <x v="0"/>
    <x v="0"/>
    <n v="39"/>
    <n v="12.87"/>
    <n v="26.130000000000003"/>
    <x v="1"/>
  </r>
  <r>
    <x v="0"/>
    <n v="1185732"/>
    <x v="8"/>
    <x v="0"/>
    <x v="0"/>
    <s v="New York"/>
    <x v="2"/>
    <n v="32"/>
    <n v="323"/>
    <x v="2893"/>
    <n v="3927.68"/>
    <n v="0.38"/>
    <x v="1"/>
    <x v="0"/>
    <x v="0"/>
    <n v="32"/>
    <n v="12.16"/>
    <n v="19.84"/>
    <x v="1"/>
  </r>
  <r>
    <x v="0"/>
    <n v="1185732"/>
    <x v="9"/>
    <x v="0"/>
    <x v="0"/>
    <s v="New York"/>
    <x v="3"/>
    <n v="32"/>
    <n v="248"/>
    <x v="1221"/>
    <n v="3015.68"/>
    <n v="0.38"/>
    <x v="1"/>
    <x v="0"/>
    <x v="0"/>
    <n v="32"/>
    <n v="12.16"/>
    <n v="19.84"/>
    <x v="1"/>
  </r>
  <r>
    <x v="0"/>
    <n v="1185732"/>
    <x v="10"/>
    <x v="0"/>
    <x v="0"/>
    <s v="New York"/>
    <x v="4"/>
    <n v="43"/>
    <n v="306"/>
    <x v="2891"/>
    <n v="4605.2999999999993"/>
    <n v="0.35"/>
    <x v="1"/>
    <x v="0"/>
    <x v="0"/>
    <n v="43"/>
    <n v="15.049999999999997"/>
    <n v="27.950000000000003"/>
    <x v="1"/>
  </r>
  <r>
    <x v="0"/>
    <n v="1185732"/>
    <x v="11"/>
    <x v="0"/>
    <x v="0"/>
    <s v="New York"/>
    <x v="5"/>
    <n v="36"/>
    <n v="350"/>
    <x v="789"/>
    <n v="3653.9999999999995"/>
    <n v="0.28999999999999998"/>
    <x v="1"/>
    <x v="0"/>
    <x v="0"/>
    <n v="36"/>
    <n v="10.44"/>
    <n v="25.56"/>
    <x v="1"/>
  </r>
  <r>
    <x v="0"/>
    <n v="1185732"/>
    <x v="12"/>
    <x v="0"/>
    <x v="0"/>
    <s v="New York"/>
    <x v="0"/>
    <n v="40"/>
    <n v="390"/>
    <x v="1371"/>
    <n v="8112"/>
    <n v="0.52"/>
    <x v="1"/>
    <x v="0"/>
    <x v="0"/>
    <n v="40"/>
    <n v="20.8"/>
    <n v="19.2"/>
    <x v="1"/>
  </r>
  <r>
    <x v="0"/>
    <n v="1185732"/>
    <x v="13"/>
    <x v="0"/>
    <x v="0"/>
    <s v="New York"/>
    <x v="1"/>
    <n v="35"/>
    <n v="315"/>
    <x v="982"/>
    <n v="3969"/>
    <n v="0.36"/>
    <x v="1"/>
    <x v="0"/>
    <x v="0"/>
    <n v="35"/>
    <n v="12.6"/>
    <n v="22.4"/>
    <x v="1"/>
  </r>
  <r>
    <x v="0"/>
    <n v="1185732"/>
    <x v="14"/>
    <x v="0"/>
    <x v="0"/>
    <s v="New York"/>
    <x v="2"/>
    <n v="27"/>
    <n v="314"/>
    <x v="2894"/>
    <n v="3475.98"/>
    <n v="0.41"/>
    <x v="1"/>
    <x v="0"/>
    <x v="0"/>
    <n v="27"/>
    <n v="11.07"/>
    <n v="15.930000000000001"/>
    <x v="1"/>
  </r>
  <r>
    <x v="0"/>
    <n v="1185732"/>
    <x v="15"/>
    <x v="0"/>
    <x v="0"/>
    <s v="New York"/>
    <x v="3"/>
    <n v="31"/>
    <n v="240"/>
    <x v="2700"/>
    <n v="2975.9999999999995"/>
    <n v="0.39999999999999997"/>
    <x v="1"/>
    <x v="0"/>
    <x v="0"/>
    <n v="31"/>
    <n v="12.399999999999999"/>
    <n v="18.600000000000001"/>
    <x v="1"/>
  </r>
  <r>
    <x v="0"/>
    <n v="1185732"/>
    <x v="16"/>
    <x v="0"/>
    <x v="0"/>
    <s v="New York"/>
    <x v="4"/>
    <n v="43"/>
    <n v="289"/>
    <x v="2895"/>
    <n v="3976.64"/>
    <n v="0.32"/>
    <x v="1"/>
    <x v="0"/>
    <x v="0"/>
    <n v="43"/>
    <n v="13.76"/>
    <n v="29.240000000000002"/>
    <x v="1"/>
  </r>
  <r>
    <x v="0"/>
    <n v="1185732"/>
    <x v="17"/>
    <x v="0"/>
    <x v="0"/>
    <s v="New York"/>
    <x v="5"/>
    <n v="36"/>
    <n v="323"/>
    <x v="2896"/>
    <n v="3139.5600000000004"/>
    <n v="0.27"/>
    <x v="1"/>
    <x v="0"/>
    <x v="0"/>
    <n v="36"/>
    <n v="9.7200000000000006"/>
    <n v="26.279999999999998"/>
    <x v="1"/>
  </r>
  <r>
    <x v="0"/>
    <n v="1185732"/>
    <x v="18"/>
    <x v="0"/>
    <x v="0"/>
    <s v="New York"/>
    <x v="0"/>
    <n v="33"/>
    <n v="372"/>
    <x v="2897"/>
    <n v="6629.0400000000009"/>
    <n v="0.54"/>
    <x v="1"/>
    <x v="0"/>
    <x v="0"/>
    <n v="33"/>
    <n v="17.820000000000004"/>
    <n v="15.179999999999998"/>
    <x v="1"/>
  </r>
  <r>
    <x v="0"/>
    <n v="1185732"/>
    <x v="19"/>
    <x v="0"/>
    <x v="0"/>
    <s v="New York"/>
    <x v="1"/>
    <n v="35"/>
    <n v="315"/>
    <x v="982"/>
    <n v="3638.2499999999995"/>
    <n v="0.32999999999999996"/>
    <x v="1"/>
    <x v="1"/>
    <x v="0"/>
    <n v="35"/>
    <n v="11.549999999999999"/>
    <n v="23.45"/>
    <x v="1"/>
  </r>
  <r>
    <x v="0"/>
    <n v="1185732"/>
    <x v="20"/>
    <x v="0"/>
    <x v="0"/>
    <s v="New York"/>
    <x v="2"/>
    <n v="28"/>
    <n v="315"/>
    <x v="1392"/>
    <n v="3351.6"/>
    <n v="0.38"/>
    <x v="1"/>
    <x v="1"/>
    <x v="0"/>
    <n v="28"/>
    <n v="10.64"/>
    <n v="17.36"/>
    <x v="1"/>
  </r>
  <r>
    <x v="0"/>
    <n v="1185732"/>
    <x v="21"/>
    <x v="0"/>
    <x v="0"/>
    <s v="New York"/>
    <x v="3"/>
    <n v="31"/>
    <n v="289"/>
    <x v="2898"/>
    <n v="3314.83"/>
    <n v="0.37"/>
    <x v="1"/>
    <x v="1"/>
    <x v="0"/>
    <n v="31"/>
    <n v="11.469999999999999"/>
    <n v="19.53"/>
    <x v="1"/>
  </r>
  <r>
    <x v="0"/>
    <n v="1185732"/>
    <x v="22"/>
    <x v="0"/>
    <x v="0"/>
    <s v="New York"/>
    <x v="4"/>
    <n v="44"/>
    <n v="281"/>
    <x v="2899"/>
    <n v="4451.04"/>
    <n v="0.36"/>
    <x v="1"/>
    <x v="1"/>
    <x v="0"/>
    <n v="44"/>
    <n v="15.84"/>
    <n v="28.16"/>
    <x v="1"/>
  </r>
  <r>
    <x v="0"/>
    <n v="1185732"/>
    <x v="23"/>
    <x v="0"/>
    <x v="0"/>
    <s v="New York"/>
    <x v="5"/>
    <n v="39"/>
    <n v="333"/>
    <x v="2900"/>
    <n v="3506.4900000000002"/>
    <n v="0.27"/>
    <x v="1"/>
    <x v="1"/>
    <x v="0"/>
    <n v="39"/>
    <n v="10.530000000000001"/>
    <n v="28.470000000000002"/>
    <x v="1"/>
  </r>
  <r>
    <x v="0"/>
    <n v="1185732"/>
    <x v="24"/>
    <x v="0"/>
    <x v="0"/>
    <s v="New York"/>
    <x v="0"/>
    <n v="44"/>
    <n v="366"/>
    <x v="2313"/>
    <n v="8374.08"/>
    <n v="0.52"/>
    <x v="1"/>
    <x v="1"/>
    <x v="0"/>
    <n v="44"/>
    <n v="22.88"/>
    <n v="21.12"/>
    <x v="1"/>
  </r>
  <r>
    <x v="0"/>
    <n v="1185732"/>
    <x v="25"/>
    <x v="0"/>
    <x v="0"/>
    <s v="New York"/>
    <x v="1"/>
    <n v="37"/>
    <n v="296"/>
    <x v="2901"/>
    <n v="3833.2"/>
    <n v="0.35"/>
    <x v="1"/>
    <x v="1"/>
    <x v="0"/>
    <n v="37"/>
    <n v="12.95"/>
    <n v="24.05"/>
    <x v="1"/>
  </r>
  <r>
    <x v="0"/>
    <n v="1185732"/>
    <x v="26"/>
    <x v="0"/>
    <x v="0"/>
    <s v="New York"/>
    <x v="2"/>
    <n v="36"/>
    <n v="288"/>
    <x v="1799"/>
    <n v="4354.5599999999995"/>
    <n v="0.42"/>
    <x v="1"/>
    <x v="1"/>
    <x v="0"/>
    <n v="36"/>
    <n v="15.119999999999997"/>
    <n v="20.880000000000003"/>
    <x v="1"/>
  </r>
  <r>
    <x v="0"/>
    <n v="1185732"/>
    <x v="27"/>
    <x v="0"/>
    <x v="0"/>
    <s v="New York"/>
    <x v="3"/>
    <n v="33"/>
    <n v="289"/>
    <x v="2902"/>
    <n v="3814.7999999999997"/>
    <n v="0.39999999999999997"/>
    <x v="1"/>
    <x v="1"/>
    <x v="0"/>
    <n v="33"/>
    <n v="13.2"/>
    <n v="19.800000000000004"/>
    <x v="1"/>
  </r>
  <r>
    <x v="0"/>
    <n v="1185732"/>
    <x v="28"/>
    <x v="0"/>
    <x v="0"/>
    <s v="New York"/>
    <x v="4"/>
    <n v="47"/>
    <n v="280"/>
    <x v="2903"/>
    <n v="4606"/>
    <n v="0.35"/>
    <x v="1"/>
    <x v="1"/>
    <x v="0"/>
    <n v="47"/>
    <n v="16.45"/>
    <n v="30.55"/>
    <x v="1"/>
  </r>
  <r>
    <x v="0"/>
    <n v="1185732"/>
    <x v="29"/>
    <x v="0"/>
    <x v="0"/>
    <s v="New York"/>
    <x v="5"/>
    <n v="44"/>
    <n v="320"/>
    <x v="2904"/>
    <n v="4083.2"/>
    <n v="0.28999999999999998"/>
    <x v="1"/>
    <x v="2"/>
    <x v="0"/>
    <n v="44"/>
    <n v="12.76"/>
    <n v="31.24"/>
    <x v="1"/>
  </r>
  <r>
    <x v="0"/>
    <n v="1185732"/>
    <x v="30"/>
    <x v="0"/>
    <x v="0"/>
    <s v="New York"/>
    <x v="0"/>
    <n v="47"/>
    <n v="400"/>
    <x v="2905"/>
    <n v="9776"/>
    <n v="0.52"/>
    <x v="1"/>
    <x v="2"/>
    <x v="0"/>
    <n v="47"/>
    <n v="24.44"/>
    <n v="22.56"/>
    <x v="1"/>
  </r>
  <r>
    <x v="0"/>
    <n v="1185732"/>
    <x v="31"/>
    <x v="0"/>
    <x v="0"/>
    <s v="New York"/>
    <x v="1"/>
    <n v="41"/>
    <n v="340"/>
    <x v="2906"/>
    <n v="4739.5999999999995"/>
    <n v="0.33999999999999997"/>
    <x v="1"/>
    <x v="2"/>
    <x v="0"/>
    <n v="41"/>
    <n v="13.939999999999998"/>
    <n v="27.060000000000006"/>
    <x v="1"/>
  </r>
  <r>
    <x v="0"/>
    <n v="1185732"/>
    <x v="32"/>
    <x v="0"/>
    <x v="0"/>
    <s v="New York"/>
    <x v="2"/>
    <n v="37"/>
    <n v="296"/>
    <x v="2901"/>
    <n v="4490.32"/>
    <n v="0.41"/>
    <x v="1"/>
    <x v="2"/>
    <x v="0"/>
    <n v="37"/>
    <n v="15.169999999999998"/>
    <n v="21.830000000000002"/>
    <x v="1"/>
  </r>
  <r>
    <x v="0"/>
    <n v="1185732"/>
    <x v="33"/>
    <x v="0"/>
    <x v="0"/>
    <s v="New York"/>
    <x v="3"/>
    <n v="38"/>
    <n v="297"/>
    <x v="1406"/>
    <n v="4288.68"/>
    <n v="0.38"/>
    <x v="1"/>
    <x v="2"/>
    <x v="0"/>
    <n v="38"/>
    <n v="14.440000000000001"/>
    <n v="23.56"/>
    <x v="1"/>
  </r>
  <r>
    <x v="0"/>
    <n v="1185732"/>
    <x v="34"/>
    <x v="0"/>
    <x v="0"/>
    <s v="New York"/>
    <x v="4"/>
    <n v="45"/>
    <n v="288"/>
    <x v="2907"/>
    <n v="4406.3999999999996"/>
    <n v="0.33999999999999997"/>
    <x v="1"/>
    <x v="2"/>
    <x v="0"/>
    <n v="45"/>
    <n v="15.299999999999999"/>
    <n v="29.700000000000003"/>
    <x v="1"/>
  </r>
  <r>
    <x v="0"/>
    <n v="1185732"/>
    <x v="35"/>
    <x v="0"/>
    <x v="0"/>
    <s v="New York"/>
    <x v="5"/>
    <n v="46"/>
    <n v="347"/>
    <x v="2908"/>
    <n v="5107.84"/>
    <n v="0.32"/>
    <x v="1"/>
    <x v="2"/>
    <x v="0"/>
    <n v="46"/>
    <n v="14.72"/>
    <n v="31.28"/>
    <x v="1"/>
  </r>
  <r>
    <x v="0"/>
    <n v="1185732"/>
    <x v="36"/>
    <x v="0"/>
    <x v="0"/>
    <s v="New York"/>
    <x v="0"/>
    <n v="44"/>
    <n v="434"/>
    <x v="2909"/>
    <n v="9929.92"/>
    <n v="0.52"/>
    <x v="1"/>
    <x v="2"/>
    <x v="0"/>
    <n v="44"/>
    <n v="22.88"/>
    <n v="21.12"/>
    <x v="1"/>
  </r>
  <r>
    <x v="0"/>
    <n v="1185732"/>
    <x v="37"/>
    <x v="0"/>
    <x v="0"/>
    <s v="New York"/>
    <x v="1"/>
    <n v="41"/>
    <n v="318"/>
    <x v="2910"/>
    <n v="4824.0599999999995"/>
    <n v="0.37"/>
    <x v="1"/>
    <x v="2"/>
    <x v="0"/>
    <n v="41"/>
    <n v="15.169999999999998"/>
    <n v="25.830000000000002"/>
    <x v="1"/>
  </r>
  <r>
    <x v="0"/>
    <n v="1185732"/>
    <x v="38"/>
    <x v="0"/>
    <x v="0"/>
    <s v="New York"/>
    <x v="2"/>
    <n v="35"/>
    <n v="295"/>
    <x v="929"/>
    <n v="4336.5"/>
    <n v="0.42"/>
    <x v="1"/>
    <x v="2"/>
    <x v="0"/>
    <n v="35"/>
    <n v="14.7"/>
    <n v="20.3"/>
    <x v="1"/>
  </r>
  <r>
    <x v="0"/>
    <n v="1185732"/>
    <x v="39"/>
    <x v="0"/>
    <x v="0"/>
    <s v="New York"/>
    <x v="3"/>
    <n v="35"/>
    <n v="270"/>
    <x v="1366"/>
    <n v="3496.5"/>
    <n v="0.37"/>
    <x v="1"/>
    <x v="2"/>
    <x v="0"/>
    <n v="35"/>
    <n v="12.95"/>
    <n v="22.05"/>
    <x v="1"/>
  </r>
  <r>
    <x v="0"/>
    <n v="1185732"/>
    <x v="40"/>
    <x v="0"/>
    <x v="0"/>
    <s v="New York"/>
    <x v="4"/>
    <n v="46"/>
    <n v="278"/>
    <x v="764"/>
    <n v="4347.9199999999992"/>
    <n v="0.33999999999999997"/>
    <x v="1"/>
    <x v="2"/>
    <x v="0"/>
    <n v="46"/>
    <n v="15.639999999999997"/>
    <n v="30.360000000000007"/>
    <x v="1"/>
  </r>
  <r>
    <x v="0"/>
    <n v="1185732"/>
    <x v="41"/>
    <x v="0"/>
    <x v="0"/>
    <s v="New York"/>
    <x v="5"/>
    <n v="47"/>
    <n v="352"/>
    <x v="2911"/>
    <n v="4466.88"/>
    <n v="0.27"/>
    <x v="1"/>
    <x v="2"/>
    <x v="0"/>
    <n v="47"/>
    <n v="12.69"/>
    <n v="34.309999999999995"/>
    <x v="1"/>
  </r>
  <r>
    <x v="0"/>
    <n v="1185732"/>
    <x v="42"/>
    <x v="0"/>
    <x v="0"/>
    <s v="New York"/>
    <x v="0"/>
    <n v="41"/>
    <n v="375"/>
    <x v="2912"/>
    <n v="7995"/>
    <n v="0.52"/>
    <x v="1"/>
    <x v="2"/>
    <x v="0"/>
    <n v="41"/>
    <n v="21.32"/>
    <n v="19.68"/>
    <x v="1"/>
  </r>
  <r>
    <x v="0"/>
    <n v="1185732"/>
    <x v="43"/>
    <x v="0"/>
    <x v="0"/>
    <s v="New York"/>
    <x v="1"/>
    <n v="37"/>
    <n v="359"/>
    <x v="2913"/>
    <n v="4516.2199999999993"/>
    <n v="0.33999999999999997"/>
    <x v="1"/>
    <x v="2"/>
    <x v="0"/>
    <n v="37"/>
    <n v="12.579999999999998"/>
    <n v="24.42"/>
    <x v="1"/>
  </r>
  <r>
    <x v="0"/>
    <n v="1185732"/>
    <x v="44"/>
    <x v="0"/>
    <x v="0"/>
    <s v="New York"/>
    <x v="2"/>
    <n v="37"/>
    <n v="314"/>
    <x v="2914"/>
    <n v="4298.66"/>
    <n v="0.37"/>
    <x v="1"/>
    <x v="2"/>
    <x v="0"/>
    <n v="37"/>
    <n v="13.69"/>
    <n v="23.31"/>
    <x v="1"/>
  </r>
  <r>
    <x v="0"/>
    <n v="1185732"/>
    <x v="45"/>
    <x v="0"/>
    <x v="0"/>
    <s v="New York"/>
    <x v="3"/>
    <n v="40"/>
    <n v="324"/>
    <x v="2907"/>
    <n v="5184"/>
    <n v="0.39999999999999997"/>
    <x v="1"/>
    <x v="2"/>
    <x v="0"/>
    <n v="40"/>
    <n v="16"/>
    <n v="24"/>
    <x v="1"/>
  </r>
  <r>
    <x v="1"/>
    <n v="1185732"/>
    <x v="46"/>
    <x v="0"/>
    <x v="0"/>
    <s v="New York"/>
    <x v="4"/>
    <n v="43"/>
    <n v="279"/>
    <x v="2915"/>
    <n v="3959.0099999999993"/>
    <n v="0.32999999999999996"/>
    <x v="1"/>
    <x v="3"/>
    <x v="0"/>
    <n v="43"/>
    <n v="14.189999999999998"/>
    <n v="28.810000000000002"/>
    <x v="1"/>
  </r>
  <r>
    <x v="1"/>
    <n v="1185732"/>
    <x v="47"/>
    <x v="0"/>
    <x v="0"/>
    <s v="New York"/>
    <x v="5"/>
    <n v="48"/>
    <n v="355"/>
    <x v="2916"/>
    <n v="5112"/>
    <n v="0.3"/>
    <x v="1"/>
    <x v="3"/>
    <x v="0"/>
    <n v="48"/>
    <n v="14.4"/>
    <n v="33.6"/>
    <x v="1"/>
  </r>
  <r>
    <x v="1"/>
    <n v="1185732"/>
    <x v="48"/>
    <x v="0"/>
    <x v="0"/>
    <s v="New York"/>
    <x v="0"/>
    <n v="39"/>
    <n v="408"/>
    <x v="2917"/>
    <n v="8751.6"/>
    <n v="0.55000000000000004"/>
    <x v="1"/>
    <x v="3"/>
    <x v="0"/>
    <n v="39"/>
    <n v="21.45"/>
    <n v="17.55"/>
    <x v="1"/>
  </r>
  <r>
    <x v="1"/>
    <n v="1185732"/>
    <x v="49"/>
    <x v="0"/>
    <x v="0"/>
    <s v="New York"/>
    <x v="1"/>
    <n v="43"/>
    <n v="350"/>
    <x v="2918"/>
    <n v="4966.4999999999991"/>
    <n v="0.32999999999999996"/>
    <x v="1"/>
    <x v="3"/>
    <x v="0"/>
    <n v="43"/>
    <n v="14.189999999999998"/>
    <n v="28.81"/>
    <x v="1"/>
  </r>
  <r>
    <x v="1"/>
    <n v="1185732"/>
    <x v="50"/>
    <x v="0"/>
    <x v="0"/>
    <s v="New York"/>
    <x v="2"/>
    <n v="36"/>
    <n v="315"/>
    <x v="879"/>
    <n v="4422.5999999999995"/>
    <n v="0.38999999999999996"/>
    <x v="1"/>
    <x v="3"/>
    <x v="0"/>
    <n v="36"/>
    <n v="14.04"/>
    <n v="21.96"/>
    <x v="1"/>
  </r>
  <r>
    <x v="1"/>
    <n v="1185732"/>
    <x v="51"/>
    <x v="0"/>
    <x v="0"/>
    <s v="New York"/>
    <x v="3"/>
    <n v="34"/>
    <n v="306"/>
    <x v="2919"/>
    <n v="4057.5599999999995"/>
    <n v="0.38999999999999996"/>
    <x v="1"/>
    <x v="3"/>
    <x v="0"/>
    <n v="34"/>
    <n v="13.259999999999998"/>
    <n v="20.740000000000002"/>
    <x v="1"/>
  </r>
  <r>
    <x v="1"/>
    <n v="1185732"/>
    <x v="52"/>
    <x v="0"/>
    <x v="0"/>
    <s v="New York"/>
    <x v="4"/>
    <n v="44"/>
    <n v="315"/>
    <x v="766"/>
    <n v="5128.2"/>
    <n v="0.37"/>
    <x v="1"/>
    <x v="3"/>
    <x v="0"/>
    <n v="44"/>
    <n v="16.28"/>
    <n v="27.72"/>
    <x v="1"/>
  </r>
  <r>
    <x v="1"/>
    <n v="1185732"/>
    <x v="53"/>
    <x v="0"/>
    <x v="0"/>
    <s v="New York"/>
    <x v="5"/>
    <n v="45"/>
    <n v="350"/>
    <x v="2920"/>
    <n v="4725"/>
    <n v="0.3"/>
    <x v="1"/>
    <x v="3"/>
    <x v="0"/>
    <n v="45"/>
    <n v="13.5"/>
    <n v="31.5"/>
    <x v="1"/>
  </r>
  <r>
    <x v="1"/>
    <n v="1185732"/>
    <x v="54"/>
    <x v="0"/>
    <x v="0"/>
    <s v="New York"/>
    <x v="4"/>
    <n v="51"/>
    <n v="289"/>
    <x v="2921"/>
    <n v="4716.4800000000005"/>
    <n v="0.32"/>
    <x v="1"/>
    <x v="3"/>
    <x v="0"/>
    <n v="51"/>
    <n v="16.32"/>
    <n v="34.68"/>
    <x v="1"/>
  </r>
  <r>
    <x v="1"/>
    <n v="1185732"/>
    <x v="55"/>
    <x v="0"/>
    <x v="0"/>
    <s v="New York"/>
    <x v="5"/>
    <n v="50"/>
    <n v="330"/>
    <x v="2922"/>
    <n v="4620"/>
    <n v="0.28000000000000003"/>
    <x v="1"/>
    <x v="3"/>
    <x v="0"/>
    <n v="50"/>
    <n v="14"/>
    <n v="36"/>
    <x v="1"/>
  </r>
  <r>
    <x v="1"/>
    <n v="1185732"/>
    <x v="56"/>
    <x v="0"/>
    <x v="0"/>
    <s v="New York"/>
    <x v="0"/>
    <n v="46"/>
    <n v="403"/>
    <x v="2923"/>
    <n v="10381.280000000001"/>
    <n v="0.56000000000000005"/>
    <x v="1"/>
    <x v="3"/>
    <x v="0"/>
    <n v="46"/>
    <n v="25.76"/>
    <n v="20.239999999999998"/>
    <x v="1"/>
  </r>
  <r>
    <x v="1"/>
    <n v="1185732"/>
    <x v="57"/>
    <x v="0"/>
    <x v="0"/>
    <s v="New York"/>
    <x v="1"/>
    <n v="40"/>
    <n v="312"/>
    <x v="1401"/>
    <n v="4492.8"/>
    <n v="0.36"/>
    <x v="1"/>
    <x v="3"/>
    <x v="0"/>
    <n v="40"/>
    <n v="14.4"/>
    <n v="25.599999999999998"/>
    <x v="1"/>
  </r>
  <r>
    <x v="1"/>
    <n v="1185732"/>
    <x v="58"/>
    <x v="0"/>
    <x v="0"/>
    <s v="New York"/>
    <x v="2"/>
    <n v="43"/>
    <n v="294"/>
    <x v="1860"/>
    <n v="5309.6399999999994"/>
    <n v="0.42"/>
    <x v="1"/>
    <x v="3"/>
    <x v="0"/>
    <n v="43"/>
    <n v="18.059999999999999"/>
    <n v="24.94"/>
    <x v="1"/>
  </r>
  <r>
    <x v="1"/>
    <n v="1185732"/>
    <x v="59"/>
    <x v="0"/>
    <x v="0"/>
    <s v="New York"/>
    <x v="3"/>
    <n v="41"/>
    <n v="270"/>
    <x v="1916"/>
    <n v="4095.9"/>
    <n v="0.37"/>
    <x v="1"/>
    <x v="3"/>
    <x v="0"/>
    <n v="41"/>
    <n v="15.17"/>
    <n v="25.830000000000002"/>
    <x v="1"/>
  </r>
  <r>
    <x v="1"/>
    <n v="1185732"/>
    <x v="60"/>
    <x v="0"/>
    <x v="0"/>
    <s v="New York"/>
    <x v="4"/>
    <n v="47"/>
    <n v="280"/>
    <x v="2903"/>
    <n v="4737.5999999999995"/>
    <n v="0.36"/>
    <x v="1"/>
    <x v="4"/>
    <x v="0"/>
    <n v="47"/>
    <n v="16.919999999999998"/>
    <n v="30.080000000000005"/>
    <x v="1"/>
  </r>
  <r>
    <x v="1"/>
    <n v="1185732"/>
    <x v="61"/>
    <x v="0"/>
    <x v="0"/>
    <s v="New York"/>
    <x v="5"/>
    <n v="53"/>
    <n v="322"/>
    <x v="2924"/>
    <n v="4778.4800000000005"/>
    <n v="0.28000000000000003"/>
    <x v="1"/>
    <x v="4"/>
    <x v="0"/>
    <n v="53"/>
    <n v="14.840000000000002"/>
    <n v="38.160000000000004"/>
    <x v="1"/>
  </r>
  <r>
    <x v="1"/>
    <n v="1185732"/>
    <x v="62"/>
    <x v="0"/>
    <x v="0"/>
    <s v="New York"/>
    <x v="0"/>
    <n v="48"/>
    <n v="420"/>
    <x v="779"/>
    <n v="11289.6"/>
    <n v="0.56000000000000005"/>
    <x v="1"/>
    <x v="4"/>
    <x v="0"/>
    <n v="48"/>
    <n v="26.880000000000003"/>
    <n v="21.119999999999997"/>
    <x v="1"/>
  </r>
  <r>
    <x v="1"/>
    <n v="1185732"/>
    <x v="63"/>
    <x v="0"/>
    <x v="0"/>
    <s v="New York"/>
    <x v="1"/>
    <n v="43"/>
    <n v="310"/>
    <x v="2925"/>
    <n v="4665.5"/>
    <n v="0.35"/>
    <x v="1"/>
    <x v="4"/>
    <x v="0"/>
    <n v="43"/>
    <n v="15.05"/>
    <n v="27.95"/>
    <x v="1"/>
  </r>
  <r>
    <x v="1"/>
    <n v="1185732"/>
    <x v="64"/>
    <x v="0"/>
    <x v="0"/>
    <s v="New York"/>
    <x v="2"/>
    <n v="42"/>
    <n v="333"/>
    <x v="2926"/>
    <n v="5594.4"/>
    <n v="0.39999999999999997"/>
    <x v="1"/>
    <x v="4"/>
    <x v="0"/>
    <n v="42"/>
    <n v="16.799999999999997"/>
    <n v="25.200000000000003"/>
    <x v="1"/>
  </r>
  <r>
    <x v="1"/>
    <n v="1185732"/>
    <x v="65"/>
    <x v="0"/>
    <x v="0"/>
    <s v="New York"/>
    <x v="3"/>
    <n v="41"/>
    <n v="306"/>
    <x v="2927"/>
    <n v="5018.3999999999996"/>
    <n v="0.39999999999999997"/>
    <x v="1"/>
    <x v="4"/>
    <x v="0"/>
    <n v="41"/>
    <n v="16.399999999999999"/>
    <n v="24.6"/>
    <x v="1"/>
  </r>
  <r>
    <x v="1"/>
    <n v="1185732"/>
    <x v="66"/>
    <x v="0"/>
    <x v="0"/>
    <s v="New York"/>
    <x v="4"/>
    <n v="48"/>
    <n v="279"/>
    <x v="2928"/>
    <n v="4955.04"/>
    <n v="0.37"/>
    <x v="1"/>
    <x v="4"/>
    <x v="0"/>
    <n v="48"/>
    <n v="17.760000000000002"/>
    <n v="30.24"/>
    <x v="1"/>
  </r>
  <r>
    <x v="1"/>
    <n v="1185732"/>
    <x v="67"/>
    <x v="0"/>
    <x v="0"/>
    <s v="New York"/>
    <x v="5"/>
    <n v="48"/>
    <n v="340"/>
    <x v="2929"/>
    <n v="4896"/>
    <n v="0.3"/>
    <x v="1"/>
    <x v="5"/>
    <x v="0"/>
    <n v="48"/>
    <n v="14.4"/>
    <n v="33.6"/>
    <x v="1"/>
  </r>
  <r>
    <x v="2"/>
    <n v="1197831"/>
    <x v="68"/>
    <x v="0"/>
    <x v="0"/>
    <s v="New York"/>
    <x v="0"/>
    <n v="20"/>
    <n v="270"/>
    <x v="1996"/>
    <n v="2105.9999999999995"/>
    <n v="0.38999999999999996"/>
    <x v="1"/>
    <x v="5"/>
    <x v="0"/>
    <n v="20"/>
    <n v="7.799999999999998"/>
    <n v="12.200000000000001"/>
    <x v="1"/>
  </r>
  <r>
    <x v="2"/>
    <n v="1197831"/>
    <x v="69"/>
    <x v="0"/>
    <x v="0"/>
    <s v="New York"/>
    <x v="1"/>
    <n v="26"/>
    <n v="270"/>
    <x v="2029"/>
    <n v="2597.4"/>
    <n v="0.37"/>
    <x v="1"/>
    <x v="5"/>
    <x v="0"/>
    <n v="26"/>
    <n v="9.620000000000001"/>
    <n v="16.380000000000003"/>
    <x v="1"/>
  </r>
  <r>
    <x v="2"/>
    <n v="1197831"/>
    <x v="70"/>
    <x v="0"/>
    <x v="0"/>
    <s v="New York"/>
    <x v="2"/>
    <n v="27"/>
    <n v="238"/>
    <x v="2930"/>
    <n v="2506.14"/>
    <n v="0.38999999999999996"/>
    <x v="1"/>
    <x v="5"/>
    <x v="0"/>
    <n v="27"/>
    <n v="10.53"/>
    <n v="16.47"/>
    <x v="1"/>
  </r>
  <r>
    <x v="2"/>
    <n v="1197831"/>
    <x v="71"/>
    <x v="0"/>
    <x v="0"/>
    <s v="New York"/>
    <x v="3"/>
    <n v="27"/>
    <n v="210"/>
    <x v="1230"/>
    <n v="2948.4"/>
    <n v="0.52"/>
    <x v="1"/>
    <x v="5"/>
    <x v="0"/>
    <n v="27"/>
    <n v="14.040000000000001"/>
    <n v="12.959999999999999"/>
    <x v="1"/>
  </r>
  <r>
    <x v="2"/>
    <n v="1197831"/>
    <x v="72"/>
    <x v="1"/>
    <x v="1"/>
    <s v="Houston"/>
    <x v="4"/>
    <n v="26"/>
    <n v="176"/>
    <x v="2138"/>
    <n v="1555.84"/>
    <n v="0.33999999999999997"/>
    <x v="1"/>
    <x v="5"/>
    <x v="0"/>
    <n v="26"/>
    <n v="8.84"/>
    <n v="17.16"/>
    <x v="1"/>
  </r>
  <r>
    <x v="2"/>
    <n v="1197831"/>
    <x v="73"/>
    <x v="1"/>
    <x v="1"/>
    <s v="Houston"/>
    <x v="5"/>
    <n v="25"/>
    <n v="224"/>
    <x v="2721"/>
    <n v="3136.0000000000005"/>
    <n v="0.56000000000000005"/>
    <x v="1"/>
    <x v="5"/>
    <x v="0"/>
    <n v="25"/>
    <n v="14.000000000000002"/>
    <n v="10.999999999999998"/>
    <x v="1"/>
  </r>
  <r>
    <x v="2"/>
    <n v="1197831"/>
    <x v="74"/>
    <x v="1"/>
    <x v="1"/>
    <s v="Houston"/>
    <x v="0"/>
    <n v="20"/>
    <n v="255"/>
    <x v="2047"/>
    <n v="2091"/>
    <n v="0.41"/>
    <x v="1"/>
    <x v="5"/>
    <x v="0"/>
    <n v="20"/>
    <n v="8.1999999999999993"/>
    <n v="11.8"/>
    <x v="1"/>
  </r>
  <r>
    <x v="2"/>
    <n v="1197831"/>
    <x v="75"/>
    <x v="1"/>
    <x v="1"/>
    <s v="Houston"/>
    <x v="1"/>
    <n v="23"/>
    <n v="289"/>
    <x v="2931"/>
    <n v="2791.74"/>
    <n v="0.42"/>
    <x v="1"/>
    <x v="5"/>
    <x v="0"/>
    <n v="23"/>
    <n v="9.6599999999999984"/>
    <n v="13.340000000000002"/>
    <x v="1"/>
  </r>
  <r>
    <x v="2"/>
    <n v="1197831"/>
    <x v="76"/>
    <x v="1"/>
    <x v="1"/>
    <s v="Houston"/>
    <x v="2"/>
    <n v="27"/>
    <n v="236"/>
    <x v="1488"/>
    <n v="2612.52"/>
    <n v="0.41"/>
    <x v="1"/>
    <x v="5"/>
    <x v="0"/>
    <n v="27"/>
    <n v="11.07"/>
    <n v="15.93"/>
    <x v="1"/>
  </r>
  <r>
    <x v="2"/>
    <n v="1197831"/>
    <x v="77"/>
    <x v="1"/>
    <x v="1"/>
    <s v="Houston"/>
    <x v="3"/>
    <n v="26"/>
    <n v="213"/>
    <x v="2932"/>
    <n v="2769"/>
    <n v="0.5"/>
    <x v="1"/>
    <x v="5"/>
    <x v="0"/>
    <n v="26"/>
    <n v="13"/>
    <n v="13"/>
    <x v="1"/>
  </r>
  <r>
    <x v="2"/>
    <n v="1197831"/>
    <x v="78"/>
    <x v="1"/>
    <x v="1"/>
    <s v="Houston"/>
    <x v="4"/>
    <n v="28"/>
    <n v="160"/>
    <x v="1063"/>
    <n v="1478.3999999999999"/>
    <n v="0.32999999999999996"/>
    <x v="1"/>
    <x v="5"/>
    <x v="0"/>
    <n v="28"/>
    <n v="9.2399999999999984"/>
    <n v="18.760000000000002"/>
    <x v="1"/>
  </r>
  <r>
    <x v="2"/>
    <n v="1197831"/>
    <x v="79"/>
    <x v="1"/>
    <x v="1"/>
    <s v="Houston"/>
    <x v="5"/>
    <n v="26"/>
    <n v="231"/>
    <x v="1266"/>
    <n v="3303.3"/>
    <n v="0.55000000000000004"/>
    <x v="1"/>
    <x v="5"/>
    <x v="0"/>
    <n v="26"/>
    <n v="14.3"/>
    <n v="11.7"/>
    <x v="1"/>
  </r>
  <r>
    <x v="2"/>
    <n v="1197831"/>
    <x v="80"/>
    <x v="1"/>
    <x v="1"/>
    <s v="Houston"/>
    <x v="0"/>
    <n v="20"/>
    <n v="306"/>
    <x v="2281"/>
    <n v="2570.4"/>
    <n v="0.42"/>
    <x v="1"/>
    <x v="5"/>
    <x v="0"/>
    <n v="20"/>
    <n v="8.4"/>
    <n v="11.6"/>
    <x v="1"/>
  </r>
  <r>
    <x v="2"/>
    <n v="1197831"/>
    <x v="81"/>
    <x v="1"/>
    <x v="1"/>
    <s v="Houston"/>
    <x v="1"/>
    <n v="30"/>
    <n v="263"/>
    <x v="2933"/>
    <n v="3077.0999999999995"/>
    <n v="0.38999999999999996"/>
    <x v="1"/>
    <x v="6"/>
    <x v="0"/>
    <n v="30"/>
    <n v="11.699999999999998"/>
    <n v="18.3"/>
    <x v="1"/>
  </r>
  <r>
    <x v="2"/>
    <n v="1197831"/>
    <x v="82"/>
    <x v="1"/>
    <x v="1"/>
    <s v="Houston"/>
    <x v="2"/>
    <n v="23"/>
    <n v="224"/>
    <x v="2934"/>
    <n v="2163.84"/>
    <n v="0.42"/>
    <x v="1"/>
    <x v="6"/>
    <x v="0"/>
    <n v="23"/>
    <n v="9.66"/>
    <n v="13.34"/>
    <x v="1"/>
  </r>
  <r>
    <x v="2"/>
    <n v="1197831"/>
    <x v="83"/>
    <x v="1"/>
    <x v="1"/>
    <s v="Houston"/>
    <x v="3"/>
    <n v="30"/>
    <n v="204"/>
    <x v="2281"/>
    <n v="2937.6"/>
    <n v="0.48"/>
    <x v="1"/>
    <x v="6"/>
    <x v="0"/>
    <n v="30"/>
    <n v="14.4"/>
    <n v="15.6"/>
    <x v="1"/>
  </r>
  <r>
    <x v="2"/>
    <n v="1197831"/>
    <x v="84"/>
    <x v="1"/>
    <x v="1"/>
    <s v="Houston"/>
    <x v="4"/>
    <n v="35"/>
    <n v="155"/>
    <x v="2935"/>
    <n v="1736"/>
    <n v="0.32"/>
    <x v="1"/>
    <x v="6"/>
    <x v="0"/>
    <n v="35"/>
    <n v="11.2"/>
    <n v="23.8"/>
    <x v="1"/>
  </r>
  <r>
    <x v="2"/>
    <n v="1197831"/>
    <x v="85"/>
    <x v="1"/>
    <x v="1"/>
    <s v="Houston"/>
    <x v="5"/>
    <n v="29"/>
    <n v="228"/>
    <x v="1907"/>
    <n v="3636.6000000000004"/>
    <n v="0.55000000000000004"/>
    <x v="1"/>
    <x v="6"/>
    <x v="0"/>
    <n v="29"/>
    <n v="15.950000000000001"/>
    <n v="13.049999999999999"/>
    <x v="1"/>
  </r>
  <r>
    <x v="2"/>
    <n v="1197831"/>
    <x v="86"/>
    <x v="1"/>
    <x v="1"/>
    <s v="Houston"/>
    <x v="0"/>
    <n v="23"/>
    <n v="306"/>
    <x v="2213"/>
    <n v="2604.06"/>
    <n v="0.37"/>
    <x v="1"/>
    <x v="6"/>
    <x v="0"/>
    <n v="23"/>
    <n v="8.51"/>
    <n v="14.490000000000002"/>
    <x v="1"/>
  </r>
  <r>
    <x v="2"/>
    <n v="1197831"/>
    <x v="87"/>
    <x v="1"/>
    <x v="1"/>
    <s v="Houston"/>
    <x v="1"/>
    <n v="29"/>
    <n v="306"/>
    <x v="2936"/>
    <n v="3638.3399999999997"/>
    <n v="0.41"/>
    <x v="1"/>
    <x v="6"/>
    <x v="0"/>
    <n v="29"/>
    <n v="11.889999999999999"/>
    <n v="17.11"/>
    <x v="1"/>
  </r>
  <r>
    <x v="2"/>
    <n v="1197831"/>
    <x v="88"/>
    <x v="1"/>
    <x v="1"/>
    <s v="Houston"/>
    <x v="2"/>
    <n v="24"/>
    <n v="232"/>
    <x v="1426"/>
    <n v="2060.16"/>
    <n v="0.37"/>
    <x v="1"/>
    <x v="6"/>
    <x v="0"/>
    <n v="24"/>
    <n v="8.879999999999999"/>
    <n v="15.120000000000001"/>
    <x v="1"/>
  </r>
  <r>
    <x v="2"/>
    <n v="1197831"/>
    <x v="89"/>
    <x v="1"/>
    <x v="1"/>
    <s v="Houston"/>
    <x v="3"/>
    <n v="28"/>
    <n v="213"/>
    <x v="2036"/>
    <n v="2862.72"/>
    <n v="0.48"/>
    <x v="1"/>
    <x v="6"/>
    <x v="0"/>
    <n v="28"/>
    <n v="13.44"/>
    <n v="14.56"/>
    <x v="1"/>
  </r>
  <r>
    <x v="1"/>
    <n v="1197831"/>
    <x v="90"/>
    <x v="1"/>
    <x v="1"/>
    <s v="Houston"/>
    <x v="4"/>
    <n v="34"/>
    <n v="179"/>
    <x v="2937"/>
    <n v="2069.2399999999998"/>
    <n v="0.33999999999999997"/>
    <x v="1"/>
    <x v="6"/>
    <x v="0"/>
    <n v="34"/>
    <n v="11.559999999999999"/>
    <n v="22.44"/>
    <x v="1"/>
  </r>
  <r>
    <x v="1"/>
    <n v="1197831"/>
    <x v="91"/>
    <x v="1"/>
    <x v="1"/>
    <s v="Houston"/>
    <x v="5"/>
    <n v="27"/>
    <n v="272"/>
    <x v="1990"/>
    <n v="4039.2000000000003"/>
    <n v="0.55000000000000004"/>
    <x v="1"/>
    <x v="6"/>
    <x v="0"/>
    <n v="27"/>
    <n v="14.850000000000001"/>
    <n v="12.149999999999999"/>
    <x v="1"/>
  </r>
  <r>
    <x v="1"/>
    <n v="1197831"/>
    <x v="92"/>
    <x v="1"/>
    <x v="1"/>
    <s v="Houston"/>
    <x v="0"/>
    <n v="24"/>
    <n v="315"/>
    <x v="832"/>
    <n v="2948.3999999999996"/>
    <n v="0.38999999999999996"/>
    <x v="1"/>
    <x v="6"/>
    <x v="0"/>
    <n v="24"/>
    <n v="9.36"/>
    <n v="14.64"/>
    <x v="1"/>
  </r>
  <r>
    <x v="1"/>
    <n v="1197831"/>
    <x v="93"/>
    <x v="1"/>
    <x v="1"/>
    <s v="Houston"/>
    <x v="1"/>
    <n v="30"/>
    <n v="287"/>
    <x v="1325"/>
    <n v="3616.2"/>
    <n v="0.42"/>
    <x v="1"/>
    <x v="6"/>
    <x v="0"/>
    <n v="30"/>
    <n v="12.6"/>
    <n v="17.400000000000002"/>
    <x v="1"/>
  </r>
  <r>
    <x v="1"/>
    <n v="1197831"/>
    <x v="94"/>
    <x v="1"/>
    <x v="1"/>
    <s v="Houston"/>
    <x v="2"/>
    <n v="23"/>
    <n v="240"/>
    <x v="2938"/>
    <n v="2042.3999999999999"/>
    <n v="0.37"/>
    <x v="1"/>
    <x v="6"/>
    <x v="0"/>
    <n v="23"/>
    <n v="8.51"/>
    <n v="14.490000000000002"/>
    <x v="1"/>
  </r>
  <r>
    <x v="1"/>
    <n v="1197831"/>
    <x v="95"/>
    <x v="1"/>
    <x v="1"/>
    <s v="Houston"/>
    <x v="3"/>
    <n v="31"/>
    <n v="245"/>
    <x v="2939"/>
    <n v="3873.4500000000003"/>
    <n v="0.51"/>
    <x v="1"/>
    <x v="6"/>
    <x v="0"/>
    <n v="31"/>
    <n v="15.81"/>
    <n v="15.19"/>
    <x v="1"/>
  </r>
  <r>
    <x v="1"/>
    <n v="1197831"/>
    <x v="96"/>
    <x v="1"/>
    <x v="1"/>
    <s v="Houston"/>
    <x v="4"/>
    <n v="35"/>
    <n v="180"/>
    <x v="848"/>
    <n v="2205"/>
    <n v="0.35"/>
    <x v="1"/>
    <x v="6"/>
    <x v="0"/>
    <n v="35"/>
    <n v="12.25"/>
    <n v="22.75"/>
    <x v="1"/>
  </r>
  <r>
    <x v="1"/>
    <n v="1197831"/>
    <x v="97"/>
    <x v="1"/>
    <x v="1"/>
    <s v="Houston"/>
    <x v="5"/>
    <n v="32"/>
    <n v="295"/>
    <x v="1729"/>
    <n v="5380.8"/>
    <n v="0.57000000000000006"/>
    <x v="1"/>
    <x v="6"/>
    <x v="0"/>
    <n v="32"/>
    <n v="18.240000000000002"/>
    <n v="13.76"/>
    <x v="1"/>
  </r>
  <r>
    <x v="1"/>
    <n v="1197831"/>
    <x v="98"/>
    <x v="1"/>
    <x v="1"/>
    <s v="Houston"/>
    <x v="0"/>
    <n v="28"/>
    <n v="295"/>
    <x v="2940"/>
    <n v="3386.6"/>
    <n v="0.41"/>
    <x v="1"/>
    <x v="6"/>
    <x v="0"/>
    <n v="28"/>
    <n v="11.48"/>
    <n v="16.52"/>
    <x v="1"/>
  </r>
  <r>
    <x v="1"/>
    <n v="1197831"/>
    <x v="99"/>
    <x v="1"/>
    <x v="1"/>
    <s v="Houston"/>
    <x v="1"/>
    <n v="33"/>
    <n v="323"/>
    <x v="2200"/>
    <n v="4476.78"/>
    <n v="0.42"/>
    <x v="1"/>
    <x v="6"/>
    <x v="0"/>
    <n v="33"/>
    <n v="13.86"/>
    <n v="19.14"/>
    <x v="1"/>
  </r>
  <r>
    <x v="1"/>
    <n v="1197831"/>
    <x v="100"/>
    <x v="1"/>
    <x v="1"/>
    <s v="Houston"/>
    <x v="2"/>
    <n v="27"/>
    <n v="264"/>
    <x v="2941"/>
    <n v="2851.2"/>
    <n v="0.39999999999999997"/>
    <x v="1"/>
    <x v="6"/>
    <x v="0"/>
    <n v="27"/>
    <n v="10.799999999999999"/>
    <n v="16.2"/>
    <x v="1"/>
  </r>
  <r>
    <x v="1"/>
    <n v="1197831"/>
    <x v="101"/>
    <x v="1"/>
    <x v="1"/>
    <s v="Houston"/>
    <x v="3"/>
    <n v="26"/>
    <n v="263"/>
    <x v="2942"/>
    <n v="3282.24"/>
    <n v="0.48"/>
    <x v="1"/>
    <x v="6"/>
    <x v="0"/>
    <n v="26"/>
    <n v="12.479999999999999"/>
    <n v="13.520000000000001"/>
    <x v="1"/>
  </r>
  <r>
    <x v="1"/>
    <n v="1197831"/>
    <x v="102"/>
    <x v="1"/>
    <x v="1"/>
    <s v="Houston"/>
    <x v="4"/>
    <n v="29"/>
    <n v="221"/>
    <x v="2943"/>
    <n v="2050.88"/>
    <n v="0.32"/>
    <x v="1"/>
    <x v="6"/>
    <x v="0"/>
    <n v="29"/>
    <n v="9.2800000000000011"/>
    <n v="19.72"/>
    <x v="1"/>
  </r>
  <r>
    <x v="1"/>
    <n v="1197831"/>
    <x v="103"/>
    <x v="1"/>
    <x v="1"/>
    <s v="Houston"/>
    <x v="5"/>
    <n v="38"/>
    <n v="350"/>
    <x v="2944"/>
    <n v="7581.0000000000009"/>
    <n v="0.57000000000000006"/>
    <x v="1"/>
    <x v="6"/>
    <x v="0"/>
    <n v="38"/>
    <n v="21.660000000000004"/>
    <n v="16.339999999999996"/>
    <x v="1"/>
  </r>
  <r>
    <x v="1"/>
    <n v="1197831"/>
    <x v="104"/>
    <x v="1"/>
    <x v="1"/>
    <s v="Houston"/>
    <x v="0"/>
    <n v="29"/>
    <n v="295"/>
    <x v="1109"/>
    <n v="3421.9999999999995"/>
    <n v="0.39999999999999997"/>
    <x v="1"/>
    <x v="6"/>
    <x v="0"/>
    <n v="29"/>
    <n v="11.599999999999998"/>
    <n v="17.399999999999999"/>
    <x v="1"/>
  </r>
  <r>
    <x v="1"/>
    <n v="1197831"/>
    <x v="105"/>
    <x v="1"/>
    <x v="1"/>
    <s v="Houston"/>
    <x v="1"/>
    <n v="32"/>
    <n v="285"/>
    <x v="1220"/>
    <n v="3830.3999999999996"/>
    <n v="0.42"/>
    <x v="1"/>
    <x v="6"/>
    <x v="0"/>
    <n v="32"/>
    <n v="13.44"/>
    <n v="18.560000000000002"/>
    <x v="1"/>
  </r>
  <r>
    <x v="1"/>
    <n v="1197831"/>
    <x v="106"/>
    <x v="1"/>
    <x v="1"/>
    <s v="Houston"/>
    <x v="2"/>
    <n v="29"/>
    <n v="374"/>
    <x v="2945"/>
    <n v="4446.8599999999997"/>
    <n v="0.41"/>
    <x v="1"/>
    <x v="6"/>
    <x v="0"/>
    <n v="29"/>
    <n v="11.889999999999999"/>
    <n v="17.11"/>
    <x v="1"/>
  </r>
  <r>
    <x v="1"/>
    <n v="1197831"/>
    <x v="107"/>
    <x v="1"/>
    <x v="1"/>
    <s v="Houston"/>
    <x v="3"/>
    <n v="28"/>
    <n v="224"/>
    <x v="1154"/>
    <n v="3261.44"/>
    <n v="0.52"/>
    <x v="1"/>
    <x v="6"/>
    <x v="0"/>
    <n v="28"/>
    <n v="14.56"/>
    <n v="13.44"/>
    <x v="1"/>
  </r>
  <r>
    <x v="1"/>
    <n v="1197831"/>
    <x v="108"/>
    <x v="1"/>
    <x v="1"/>
    <s v="Houston"/>
    <x v="4"/>
    <n v="33"/>
    <n v="217"/>
    <x v="2946"/>
    <n v="2577.96"/>
    <n v="0.36"/>
    <x v="1"/>
    <x v="6"/>
    <x v="0"/>
    <n v="33"/>
    <n v="11.88"/>
    <n v="21.12"/>
    <x v="1"/>
  </r>
  <r>
    <x v="1"/>
    <n v="1197831"/>
    <x v="109"/>
    <x v="1"/>
    <x v="1"/>
    <s v="Houston"/>
    <x v="5"/>
    <n v="36"/>
    <n v="302"/>
    <x v="2947"/>
    <n v="5653.4400000000005"/>
    <n v="0.52"/>
    <x v="1"/>
    <x v="6"/>
    <x v="0"/>
    <n v="36"/>
    <n v="18.720000000000002"/>
    <n v="17.279999999999998"/>
    <x v="1"/>
  </r>
  <r>
    <x v="1"/>
    <n v="1197831"/>
    <x v="110"/>
    <x v="1"/>
    <x v="1"/>
    <s v="Houston"/>
    <x v="0"/>
    <n v="27"/>
    <n v="305"/>
    <x v="2948"/>
    <n v="3046.95"/>
    <n v="0.37"/>
    <x v="1"/>
    <x v="6"/>
    <x v="0"/>
    <n v="27"/>
    <n v="9.99"/>
    <n v="17.010000000000002"/>
    <x v="1"/>
  </r>
  <r>
    <x v="1"/>
    <n v="1197831"/>
    <x v="111"/>
    <x v="1"/>
    <x v="1"/>
    <s v="Houston"/>
    <x v="1"/>
    <n v="33"/>
    <n v="305"/>
    <x v="2949"/>
    <n v="3824.7"/>
    <n v="0.38"/>
    <x v="1"/>
    <x v="6"/>
    <x v="0"/>
    <n v="33"/>
    <n v="12.54"/>
    <n v="20.46"/>
    <x v="1"/>
  </r>
  <r>
    <x v="1"/>
    <n v="1197831"/>
    <x v="112"/>
    <x v="1"/>
    <x v="1"/>
    <s v="Houston"/>
    <x v="2"/>
    <n v="29"/>
    <n v="374"/>
    <x v="2945"/>
    <n v="4446.8599999999997"/>
    <n v="0.41"/>
    <x v="1"/>
    <x v="7"/>
    <x v="0"/>
    <n v="29"/>
    <n v="11.889999999999999"/>
    <n v="17.11"/>
    <x v="1"/>
  </r>
  <r>
    <x v="1"/>
    <n v="1197831"/>
    <x v="113"/>
    <x v="1"/>
    <x v="1"/>
    <s v="Houston"/>
    <x v="3"/>
    <n v="30"/>
    <n v="215"/>
    <x v="1089"/>
    <n v="3096"/>
    <n v="0.48"/>
    <x v="1"/>
    <x v="7"/>
    <x v="0"/>
    <n v="30"/>
    <n v="14.4"/>
    <n v="15.6"/>
    <x v="1"/>
  </r>
  <r>
    <x v="1"/>
    <n v="1197831"/>
    <x v="114"/>
    <x v="1"/>
    <x v="1"/>
    <s v="Houston"/>
    <x v="4"/>
    <n v="35"/>
    <n v="228"/>
    <x v="2950"/>
    <n v="2713.2"/>
    <n v="0.33999999999999997"/>
    <x v="1"/>
    <x v="7"/>
    <x v="0"/>
    <n v="35"/>
    <n v="11.899999999999999"/>
    <n v="23.1"/>
    <x v="1"/>
  </r>
  <r>
    <x v="1"/>
    <n v="1197831"/>
    <x v="115"/>
    <x v="1"/>
    <x v="1"/>
    <s v="Houston"/>
    <x v="5"/>
    <n v="39"/>
    <n v="270"/>
    <x v="2951"/>
    <n v="5686.2000000000007"/>
    <n v="0.54"/>
    <x v="1"/>
    <x v="7"/>
    <x v="0"/>
    <n v="39"/>
    <n v="21.060000000000002"/>
    <n v="17.939999999999998"/>
    <x v="1"/>
  </r>
  <r>
    <x v="1"/>
    <n v="1197831"/>
    <x v="116"/>
    <x v="1"/>
    <x v="1"/>
    <s v="Houston"/>
    <x v="0"/>
    <n v="33"/>
    <n v="264"/>
    <x v="2952"/>
    <n v="3659.04"/>
    <n v="0.42"/>
    <x v="1"/>
    <x v="7"/>
    <x v="0"/>
    <n v="33"/>
    <n v="13.86"/>
    <n v="19.14"/>
    <x v="1"/>
  </r>
  <r>
    <x v="1"/>
    <n v="1197831"/>
    <x v="117"/>
    <x v="1"/>
    <x v="1"/>
    <s v="Houston"/>
    <x v="1"/>
    <n v="32"/>
    <n v="255"/>
    <x v="2757"/>
    <n v="3019.2"/>
    <n v="0.37"/>
    <x v="1"/>
    <x v="7"/>
    <x v="0"/>
    <n v="32"/>
    <n v="11.84"/>
    <n v="20.16"/>
    <x v="1"/>
  </r>
  <r>
    <x v="1"/>
    <n v="1197831"/>
    <x v="118"/>
    <x v="1"/>
    <x v="1"/>
    <s v="Houston"/>
    <x v="2"/>
    <n v="36"/>
    <n v="315"/>
    <x v="879"/>
    <n v="4309.2"/>
    <n v="0.38"/>
    <x v="1"/>
    <x v="7"/>
    <x v="0"/>
    <n v="36"/>
    <n v="13.68"/>
    <n v="22.32"/>
    <x v="1"/>
  </r>
  <r>
    <x v="1"/>
    <n v="1197831"/>
    <x v="119"/>
    <x v="1"/>
    <x v="1"/>
    <s v="Houston"/>
    <x v="3"/>
    <n v="37"/>
    <n v="200"/>
    <x v="1276"/>
    <n v="3700"/>
    <n v="0.5"/>
    <x v="1"/>
    <x v="7"/>
    <x v="0"/>
    <n v="37"/>
    <n v="18.5"/>
    <n v="18.5"/>
    <x v="1"/>
  </r>
  <r>
    <x v="1"/>
    <n v="1197831"/>
    <x v="120"/>
    <x v="1"/>
    <x v="1"/>
    <s v="Houston"/>
    <x v="4"/>
    <n v="36"/>
    <n v="206"/>
    <x v="2953"/>
    <n v="2669.7599999999998"/>
    <n v="0.36"/>
    <x v="1"/>
    <x v="7"/>
    <x v="0"/>
    <n v="36"/>
    <n v="12.959999999999999"/>
    <n v="23.04"/>
    <x v="1"/>
  </r>
  <r>
    <x v="1"/>
    <n v="1197831"/>
    <x v="121"/>
    <x v="1"/>
    <x v="1"/>
    <s v="Houston"/>
    <x v="5"/>
    <n v="42"/>
    <n v="298"/>
    <x v="2954"/>
    <n v="7134.1200000000008"/>
    <n v="0.57000000000000006"/>
    <x v="1"/>
    <x v="7"/>
    <x v="0"/>
    <n v="42"/>
    <n v="23.94"/>
    <n v="18.059999999999999"/>
    <x v="1"/>
  </r>
  <r>
    <x v="1"/>
    <n v="1197831"/>
    <x v="122"/>
    <x v="1"/>
    <x v="1"/>
    <s v="Houston"/>
    <x v="0"/>
    <n v="31"/>
    <n v="272"/>
    <x v="2955"/>
    <n v="3288.4799999999996"/>
    <n v="0.38999999999999996"/>
    <x v="1"/>
    <x v="7"/>
    <x v="0"/>
    <n v="31"/>
    <n v="12.089999999999998"/>
    <n v="18.91"/>
    <x v="1"/>
  </r>
  <r>
    <x v="1"/>
    <n v="1197831"/>
    <x v="123"/>
    <x v="1"/>
    <x v="1"/>
    <s v="Houston"/>
    <x v="1"/>
    <n v="29"/>
    <n v="248"/>
    <x v="2286"/>
    <n v="2804.8799999999997"/>
    <n v="0.38999999999999996"/>
    <x v="1"/>
    <x v="7"/>
    <x v="0"/>
    <n v="29"/>
    <n v="11.309999999999999"/>
    <n v="17.690000000000005"/>
    <x v="1"/>
  </r>
  <r>
    <x v="1"/>
    <n v="1197831"/>
    <x v="124"/>
    <x v="1"/>
    <x v="1"/>
    <s v="Houston"/>
    <x v="2"/>
    <n v="39"/>
    <n v="255"/>
    <x v="2956"/>
    <n v="3679.65"/>
    <n v="0.37"/>
    <x v="1"/>
    <x v="7"/>
    <x v="0"/>
    <n v="39"/>
    <n v="14.43"/>
    <n v="24.57"/>
    <x v="1"/>
  </r>
  <r>
    <x v="1"/>
    <n v="1197831"/>
    <x v="125"/>
    <x v="1"/>
    <x v="1"/>
    <s v="Houston"/>
    <x v="3"/>
    <n v="36"/>
    <n v="204"/>
    <x v="1990"/>
    <n v="3451.6800000000003"/>
    <n v="0.47000000000000003"/>
    <x v="1"/>
    <x v="7"/>
    <x v="0"/>
    <n v="36"/>
    <n v="16.920000000000002"/>
    <n v="19.079999999999998"/>
    <x v="1"/>
  </r>
  <r>
    <x v="1"/>
    <n v="1197831"/>
    <x v="126"/>
    <x v="1"/>
    <x v="1"/>
    <s v="Houston"/>
    <x v="4"/>
    <n v="35"/>
    <n v="184"/>
    <x v="1037"/>
    <n v="2382.8000000000002"/>
    <n v="0.37"/>
    <x v="1"/>
    <x v="7"/>
    <x v="0"/>
    <n v="35"/>
    <n v="12.950000000000001"/>
    <n v="22.05"/>
    <x v="1"/>
  </r>
  <r>
    <x v="1"/>
    <n v="1197831"/>
    <x v="127"/>
    <x v="1"/>
    <x v="1"/>
    <s v="Houston"/>
    <x v="5"/>
    <n v="43"/>
    <n v="233"/>
    <x v="2957"/>
    <n v="5410.26"/>
    <n v="0.54"/>
    <x v="1"/>
    <x v="7"/>
    <x v="0"/>
    <n v="43"/>
    <n v="23.220000000000002"/>
    <n v="19.779999999999998"/>
    <x v="1"/>
  </r>
  <r>
    <x v="1"/>
    <n v="1197831"/>
    <x v="128"/>
    <x v="1"/>
    <x v="1"/>
    <s v="Houston"/>
    <x v="0"/>
    <n v="34"/>
    <n v="270"/>
    <x v="2958"/>
    <n v="3488.4"/>
    <n v="0.38"/>
    <x v="1"/>
    <x v="8"/>
    <x v="0"/>
    <n v="34"/>
    <n v="12.92"/>
    <n v="21.080000000000002"/>
    <x v="1"/>
  </r>
  <r>
    <x v="1"/>
    <n v="1197831"/>
    <x v="129"/>
    <x v="1"/>
    <x v="1"/>
    <s v="Houston"/>
    <x v="1"/>
    <n v="31"/>
    <n v="306"/>
    <x v="2959"/>
    <n v="3794.3999999999996"/>
    <n v="0.39999999999999997"/>
    <x v="1"/>
    <x v="8"/>
    <x v="0"/>
    <n v="31"/>
    <n v="12.399999999999999"/>
    <n v="18.600000000000001"/>
    <x v="1"/>
  </r>
  <r>
    <x v="1"/>
    <n v="1197831"/>
    <x v="130"/>
    <x v="1"/>
    <x v="1"/>
    <s v="Houston"/>
    <x v="2"/>
    <n v="34"/>
    <n v="281"/>
    <x v="2960"/>
    <n v="3726.0599999999995"/>
    <n v="0.38999999999999996"/>
    <x v="1"/>
    <x v="8"/>
    <x v="0"/>
    <n v="34"/>
    <n v="13.259999999999998"/>
    <n v="20.740000000000002"/>
    <x v="1"/>
  </r>
  <r>
    <x v="1"/>
    <n v="1197831"/>
    <x v="131"/>
    <x v="1"/>
    <x v="1"/>
    <s v="Houston"/>
    <x v="3"/>
    <n v="36"/>
    <n v="230"/>
    <x v="2961"/>
    <n v="4140"/>
    <n v="0.5"/>
    <x v="1"/>
    <x v="8"/>
    <x v="0"/>
    <n v="36"/>
    <n v="18"/>
    <n v="18"/>
    <x v="1"/>
  </r>
  <r>
    <x v="1"/>
    <n v="1197831"/>
    <x v="132"/>
    <x v="1"/>
    <x v="1"/>
    <s v="Houston"/>
    <x v="4"/>
    <n v="30"/>
    <n v="195"/>
    <x v="1484"/>
    <n v="1872"/>
    <n v="0.32"/>
    <x v="1"/>
    <x v="8"/>
    <x v="0"/>
    <n v="30"/>
    <n v="9.6"/>
    <n v="20.399999999999999"/>
    <x v="1"/>
  </r>
  <r>
    <x v="1"/>
    <n v="1197831"/>
    <x v="133"/>
    <x v="1"/>
    <x v="1"/>
    <s v="Houston"/>
    <x v="5"/>
    <n v="44"/>
    <n v="289"/>
    <x v="2962"/>
    <n v="7248.1200000000008"/>
    <n v="0.57000000000000006"/>
    <x v="1"/>
    <x v="8"/>
    <x v="0"/>
    <n v="44"/>
    <n v="25.080000000000002"/>
    <n v="18.919999999999998"/>
    <x v="1"/>
  </r>
  <r>
    <x v="1"/>
    <n v="1197831"/>
    <x v="134"/>
    <x v="1"/>
    <x v="1"/>
    <s v="Houston"/>
    <x v="0"/>
    <n v="32"/>
    <n v="333"/>
    <x v="2963"/>
    <n v="4262.3999999999996"/>
    <n v="0.39999999999999997"/>
    <x v="1"/>
    <x v="8"/>
    <x v="0"/>
    <n v="32"/>
    <n v="12.799999999999999"/>
    <n v="19.200000000000003"/>
    <x v="1"/>
  </r>
  <r>
    <x v="1"/>
    <n v="1197831"/>
    <x v="135"/>
    <x v="1"/>
    <x v="1"/>
    <s v="Houston"/>
    <x v="1"/>
    <n v="34"/>
    <n v="333"/>
    <x v="2964"/>
    <n v="4755.24"/>
    <n v="0.42"/>
    <x v="1"/>
    <x v="8"/>
    <x v="0"/>
    <n v="34"/>
    <n v="14.28"/>
    <n v="19.720000000000002"/>
    <x v="1"/>
  </r>
  <r>
    <x v="1"/>
    <n v="1197831"/>
    <x v="136"/>
    <x v="1"/>
    <x v="1"/>
    <s v="Houston"/>
    <x v="2"/>
    <n v="38"/>
    <n v="298"/>
    <x v="2124"/>
    <n v="4303.12"/>
    <n v="0.38"/>
    <x v="1"/>
    <x v="8"/>
    <x v="0"/>
    <n v="38"/>
    <n v="14.44"/>
    <n v="23.56"/>
    <x v="1"/>
  </r>
  <r>
    <x v="1"/>
    <n v="1197831"/>
    <x v="137"/>
    <x v="1"/>
    <x v="1"/>
    <s v="Houston"/>
    <x v="3"/>
    <n v="36"/>
    <n v="210"/>
    <x v="832"/>
    <n v="3931.2000000000003"/>
    <n v="0.52"/>
    <x v="1"/>
    <x v="8"/>
    <x v="0"/>
    <n v="36"/>
    <n v="18.720000000000002"/>
    <n v="17.279999999999998"/>
    <x v="1"/>
  </r>
  <r>
    <x v="1"/>
    <n v="1197831"/>
    <x v="138"/>
    <x v="1"/>
    <x v="1"/>
    <s v="Houston"/>
    <x v="4"/>
    <n v="30"/>
    <n v="208"/>
    <x v="1204"/>
    <n v="2246.4"/>
    <n v="0.36"/>
    <x v="1"/>
    <x v="8"/>
    <x v="0"/>
    <n v="30"/>
    <n v="10.8"/>
    <n v="19.2"/>
    <x v="1"/>
  </r>
  <r>
    <x v="1"/>
    <n v="1197831"/>
    <x v="139"/>
    <x v="1"/>
    <x v="1"/>
    <s v="Houston"/>
    <x v="5"/>
    <n v="41"/>
    <n v="306"/>
    <x v="2927"/>
    <n v="6900.3"/>
    <n v="0.55000000000000004"/>
    <x v="1"/>
    <x v="8"/>
    <x v="0"/>
    <n v="41"/>
    <n v="22.55"/>
    <n v="18.45"/>
    <x v="1"/>
  </r>
  <r>
    <x v="3"/>
    <n v="1128299"/>
    <x v="140"/>
    <x v="1"/>
    <x v="1"/>
    <s v="Houston"/>
    <x v="0"/>
    <n v="30"/>
    <n v="264"/>
    <x v="1830"/>
    <n v="3088.8"/>
    <n v="0.39"/>
    <x v="1"/>
    <x v="9"/>
    <x v="0"/>
    <n v="30"/>
    <n v="11.700000000000001"/>
    <n v="18.3"/>
    <x v="1"/>
  </r>
  <r>
    <x v="3"/>
    <n v="1128299"/>
    <x v="141"/>
    <x v="1"/>
    <x v="1"/>
    <s v="Houston"/>
    <x v="1"/>
    <n v="33"/>
    <n v="248"/>
    <x v="2965"/>
    <n v="1882.3200000000002"/>
    <n v="0.23"/>
    <x v="1"/>
    <x v="9"/>
    <x v="0"/>
    <n v="33"/>
    <n v="7.5900000000000007"/>
    <n v="25.41"/>
    <x v="1"/>
  </r>
  <r>
    <x v="3"/>
    <n v="1128299"/>
    <x v="142"/>
    <x v="1"/>
    <x v="1"/>
    <s v="Houston"/>
    <x v="2"/>
    <n v="33"/>
    <n v="271"/>
    <x v="2966"/>
    <n v="3756.0600000000004"/>
    <n v="0.42000000000000004"/>
    <x v="1"/>
    <x v="9"/>
    <x v="0"/>
    <n v="33"/>
    <n v="13.860000000000001"/>
    <n v="19.139999999999997"/>
    <x v="1"/>
  </r>
  <r>
    <x v="3"/>
    <n v="1128299"/>
    <x v="143"/>
    <x v="1"/>
    <x v="1"/>
    <s v="Houston"/>
    <x v="3"/>
    <n v="35"/>
    <n v="219"/>
    <x v="2967"/>
    <n v="2759.4"/>
    <n v="0.36"/>
    <x v="1"/>
    <x v="9"/>
    <x v="0"/>
    <n v="35"/>
    <n v="12.6"/>
    <n v="22.400000000000002"/>
    <x v="1"/>
  </r>
  <r>
    <x v="3"/>
    <n v="1128299"/>
    <x v="144"/>
    <x v="2"/>
    <x v="2"/>
    <s v="San Francisco"/>
    <x v="4"/>
    <n v="38"/>
    <n v="173"/>
    <x v="2968"/>
    <n v="3549.96"/>
    <n v="0.54"/>
    <x v="1"/>
    <x v="9"/>
    <x v="0"/>
    <n v="38"/>
    <n v="20.52"/>
    <n v="17.48"/>
    <x v="1"/>
  </r>
  <r>
    <x v="3"/>
    <n v="1128299"/>
    <x v="145"/>
    <x v="2"/>
    <x v="2"/>
    <s v="San Francisco"/>
    <x v="5"/>
    <n v="36"/>
    <n v="233"/>
    <x v="2969"/>
    <n v="1761.4800000000002"/>
    <n v="0.21000000000000002"/>
    <x v="1"/>
    <x v="9"/>
    <x v="0"/>
    <n v="36"/>
    <n v="7.5600000000000014"/>
    <n v="28.439999999999998"/>
    <x v="1"/>
  </r>
  <r>
    <x v="3"/>
    <n v="1128299"/>
    <x v="146"/>
    <x v="2"/>
    <x v="2"/>
    <s v="San Francisco"/>
    <x v="0"/>
    <n v="28"/>
    <n v="289"/>
    <x v="2115"/>
    <n v="3398.6400000000003"/>
    <n v="0.42000000000000004"/>
    <x v="1"/>
    <x v="9"/>
    <x v="0"/>
    <n v="28"/>
    <n v="11.760000000000002"/>
    <n v="16.239999999999998"/>
    <x v="1"/>
  </r>
  <r>
    <x v="3"/>
    <n v="1128299"/>
    <x v="147"/>
    <x v="2"/>
    <x v="2"/>
    <s v="San Francisco"/>
    <x v="1"/>
    <n v="36"/>
    <n v="239"/>
    <x v="2970"/>
    <n v="2151"/>
    <n v="0.25"/>
    <x v="1"/>
    <x v="9"/>
    <x v="0"/>
    <n v="36"/>
    <n v="9"/>
    <n v="27"/>
    <x v="1"/>
  </r>
  <r>
    <x v="3"/>
    <n v="1128299"/>
    <x v="148"/>
    <x v="2"/>
    <x v="2"/>
    <s v="San Francisco"/>
    <x v="2"/>
    <n v="40"/>
    <n v="247"/>
    <x v="2971"/>
    <n v="4050.8"/>
    <n v="0.41000000000000003"/>
    <x v="1"/>
    <x v="9"/>
    <x v="0"/>
    <n v="40"/>
    <n v="16.400000000000002"/>
    <n v="23.599999999999998"/>
    <x v="1"/>
  </r>
  <r>
    <x v="3"/>
    <n v="1128299"/>
    <x v="149"/>
    <x v="2"/>
    <x v="2"/>
    <s v="San Francisco"/>
    <x v="3"/>
    <n v="39"/>
    <n v="190"/>
    <x v="1202"/>
    <n v="2519.3999999999996"/>
    <n v="0.33999999999999997"/>
    <x v="1"/>
    <x v="9"/>
    <x v="0"/>
    <n v="39"/>
    <n v="13.259999999999998"/>
    <n v="25.740000000000002"/>
    <x v="1"/>
  </r>
  <r>
    <x v="3"/>
    <n v="1128299"/>
    <x v="150"/>
    <x v="2"/>
    <x v="2"/>
    <s v="San Francisco"/>
    <x v="4"/>
    <n v="42"/>
    <n v="165"/>
    <x v="799"/>
    <n v="3950.1000000000004"/>
    <n v="0.57000000000000006"/>
    <x v="1"/>
    <x v="9"/>
    <x v="0"/>
    <n v="42"/>
    <n v="23.94"/>
    <n v="18.059999999999999"/>
    <x v="1"/>
  </r>
  <r>
    <x v="3"/>
    <n v="1128299"/>
    <x v="151"/>
    <x v="2"/>
    <x v="2"/>
    <s v="San Francisco"/>
    <x v="5"/>
    <n v="33"/>
    <n v="210"/>
    <x v="799"/>
    <n v="1524.6000000000001"/>
    <n v="0.22000000000000003"/>
    <x v="1"/>
    <x v="9"/>
    <x v="0"/>
    <n v="33"/>
    <n v="7.2600000000000007"/>
    <n v="25.74"/>
    <x v="1"/>
  </r>
  <r>
    <x v="3"/>
    <n v="1128299"/>
    <x v="152"/>
    <x v="2"/>
    <x v="2"/>
    <s v="San Francisco"/>
    <x v="0"/>
    <n v="36"/>
    <n v="272"/>
    <x v="2972"/>
    <n v="3818.88"/>
    <n v="0.39"/>
    <x v="1"/>
    <x v="9"/>
    <x v="0"/>
    <n v="36"/>
    <n v="14.040000000000001"/>
    <n v="21.96"/>
    <x v="1"/>
  </r>
  <r>
    <x v="3"/>
    <n v="1128299"/>
    <x v="153"/>
    <x v="2"/>
    <x v="2"/>
    <s v="San Francisco"/>
    <x v="1"/>
    <n v="39"/>
    <n v="231"/>
    <x v="1660"/>
    <n v="2072.0700000000002"/>
    <n v="0.23"/>
    <x v="1"/>
    <x v="9"/>
    <x v="0"/>
    <n v="39"/>
    <n v="8.9700000000000006"/>
    <n v="30.03"/>
    <x v="1"/>
  </r>
  <r>
    <x v="3"/>
    <n v="1128299"/>
    <x v="154"/>
    <x v="2"/>
    <x v="2"/>
    <s v="San Francisco"/>
    <x v="2"/>
    <n v="47"/>
    <n v="210"/>
    <x v="2973"/>
    <n v="4145.4000000000005"/>
    <n v="0.42000000000000004"/>
    <x v="1"/>
    <x v="9"/>
    <x v="0"/>
    <n v="47"/>
    <n v="19.740000000000002"/>
    <n v="27.259999999999998"/>
    <x v="1"/>
  </r>
  <r>
    <x v="3"/>
    <n v="1128299"/>
    <x v="155"/>
    <x v="2"/>
    <x v="2"/>
    <s v="San Francisco"/>
    <x v="3"/>
    <n v="48"/>
    <n v="204"/>
    <x v="2972"/>
    <n v="3133.44"/>
    <n v="0.32"/>
    <x v="1"/>
    <x v="10"/>
    <x v="0"/>
    <n v="48"/>
    <n v="15.36"/>
    <n v="32.64"/>
    <x v="1"/>
  </r>
  <r>
    <x v="3"/>
    <n v="1128299"/>
    <x v="156"/>
    <x v="2"/>
    <x v="2"/>
    <s v="San Francisco"/>
    <x v="4"/>
    <n v="51"/>
    <n v="170"/>
    <x v="2974"/>
    <n v="4681.8"/>
    <n v="0.54"/>
    <x v="1"/>
    <x v="10"/>
    <x v="0"/>
    <n v="51"/>
    <n v="27.540000000000003"/>
    <n v="23.459999999999997"/>
    <x v="1"/>
  </r>
  <r>
    <x v="3"/>
    <n v="1128299"/>
    <x v="157"/>
    <x v="2"/>
    <x v="2"/>
    <s v="San Francisco"/>
    <x v="5"/>
    <n v="41"/>
    <n v="245"/>
    <x v="2975"/>
    <n v="2009"/>
    <n v="0.2"/>
    <x v="1"/>
    <x v="10"/>
    <x v="0"/>
    <n v="41"/>
    <n v="8.1999999999999993"/>
    <n v="32.799999999999997"/>
    <x v="1"/>
  </r>
  <r>
    <x v="3"/>
    <n v="1128299"/>
    <x v="158"/>
    <x v="2"/>
    <x v="2"/>
    <s v="San Francisco"/>
    <x v="0"/>
    <n v="40"/>
    <n v="271"/>
    <x v="2976"/>
    <n v="4119.2"/>
    <n v="0.38"/>
    <x v="1"/>
    <x v="10"/>
    <x v="0"/>
    <n v="40"/>
    <n v="15.2"/>
    <n v="24.8"/>
    <x v="1"/>
  </r>
  <r>
    <x v="3"/>
    <n v="1128299"/>
    <x v="159"/>
    <x v="2"/>
    <x v="2"/>
    <s v="San Francisco"/>
    <x v="1"/>
    <n v="51"/>
    <n v="216"/>
    <x v="2977"/>
    <n v="2754"/>
    <n v="0.25"/>
    <x v="1"/>
    <x v="10"/>
    <x v="0"/>
    <n v="51"/>
    <n v="12.75"/>
    <n v="38.25"/>
    <x v="1"/>
  </r>
  <r>
    <x v="3"/>
    <n v="1128299"/>
    <x v="160"/>
    <x v="2"/>
    <x v="2"/>
    <s v="San Francisco"/>
    <x v="2"/>
    <n v="46"/>
    <n v="254"/>
    <x v="2978"/>
    <n v="4556.76"/>
    <n v="0.39"/>
    <x v="1"/>
    <x v="10"/>
    <x v="0"/>
    <n v="46"/>
    <n v="17.940000000000001"/>
    <n v="28.06"/>
    <x v="1"/>
  </r>
  <r>
    <x v="3"/>
    <n v="1128299"/>
    <x v="161"/>
    <x v="2"/>
    <x v="2"/>
    <s v="San Francisco"/>
    <x v="3"/>
    <n v="48"/>
    <n v="188"/>
    <x v="847"/>
    <n v="3068.16"/>
    <n v="0.33999999999999997"/>
    <x v="1"/>
    <x v="10"/>
    <x v="0"/>
    <n v="48"/>
    <n v="16.32"/>
    <n v="31.68"/>
    <x v="1"/>
  </r>
  <r>
    <x v="3"/>
    <n v="1128299"/>
    <x v="162"/>
    <x v="2"/>
    <x v="2"/>
    <s v="San Francisco"/>
    <x v="4"/>
    <n v="47"/>
    <n v="158"/>
    <x v="2005"/>
    <n v="4158.5600000000004"/>
    <n v="0.56000000000000005"/>
    <x v="1"/>
    <x v="10"/>
    <x v="0"/>
    <n v="47"/>
    <n v="26.320000000000004"/>
    <n v="20.679999999999996"/>
    <x v="1"/>
  </r>
  <r>
    <x v="3"/>
    <n v="1128299"/>
    <x v="163"/>
    <x v="2"/>
    <x v="2"/>
    <s v="San Francisco"/>
    <x v="5"/>
    <n v="62"/>
    <n v="245"/>
    <x v="2979"/>
    <n v="2886.1000000000004"/>
    <n v="0.19000000000000003"/>
    <x v="1"/>
    <x v="10"/>
    <x v="0"/>
    <n v="62"/>
    <n v="11.780000000000001"/>
    <n v="50.22"/>
    <x v="1"/>
  </r>
  <r>
    <x v="3"/>
    <n v="1128299"/>
    <x v="164"/>
    <x v="2"/>
    <x v="2"/>
    <s v="San Francisco"/>
    <x v="0"/>
    <n v="44"/>
    <n v="270"/>
    <x v="957"/>
    <n v="5227.2"/>
    <n v="0.44"/>
    <x v="1"/>
    <x v="10"/>
    <x v="0"/>
    <n v="44"/>
    <n v="19.36"/>
    <n v="24.64"/>
    <x v="1"/>
  </r>
  <r>
    <x v="3"/>
    <n v="1128299"/>
    <x v="165"/>
    <x v="2"/>
    <x v="2"/>
    <s v="San Francisco"/>
    <x v="1"/>
    <n v="51"/>
    <n v="233"/>
    <x v="2980"/>
    <n v="3208.4100000000003"/>
    <n v="0.27"/>
    <x v="1"/>
    <x v="0"/>
    <x v="1"/>
    <n v="51"/>
    <n v="13.770000000000001"/>
    <n v="37.230000000000004"/>
    <x v="1"/>
  </r>
  <r>
    <x v="3"/>
    <n v="1128299"/>
    <x v="166"/>
    <x v="2"/>
    <x v="2"/>
    <s v="San Francisco"/>
    <x v="2"/>
    <n v="46"/>
    <n v="225"/>
    <x v="839"/>
    <n v="4554"/>
    <n v="0.44"/>
    <x v="1"/>
    <x v="0"/>
    <x v="1"/>
    <n v="46"/>
    <n v="20.239999999999998"/>
    <n v="25.76"/>
    <x v="1"/>
  </r>
  <r>
    <x v="3"/>
    <n v="1128299"/>
    <x v="167"/>
    <x v="2"/>
    <x v="2"/>
    <s v="San Francisco"/>
    <x v="3"/>
    <n v="42"/>
    <n v="228"/>
    <x v="1983"/>
    <n v="4021.92"/>
    <n v="0.42"/>
    <x v="1"/>
    <x v="0"/>
    <x v="1"/>
    <n v="42"/>
    <n v="17.64"/>
    <n v="24.36"/>
    <x v="1"/>
  </r>
  <r>
    <x v="3"/>
    <n v="1128299"/>
    <x v="168"/>
    <x v="2"/>
    <x v="2"/>
    <s v="San Francisco"/>
    <x v="4"/>
    <n v="49"/>
    <n v="182"/>
    <x v="1550"/>
    <n v="5083.26"/>
    <n v="0.57000000000000006"/>
    <x v="1"/>
    <x v="0"/>
    <x v="1"/>
    <n v="49"/>
    <n v="27.93"/>
    <n v="21.07"/>
    <x v="1"/>
  </r>
  <r>
    <x v="3"/>
    <n v="1128299"/>
    <x v="169"/>
    <x v="2"/>
    <x v="2"/>
    <s v="San Francisco"/>
    <x v="5"/>
    <n v="58"/>
    <n v="225"/>
    <x v="1658"/>
    <n v="3001.5"/>
    <n v="0.23"/>
    <x v="1"/>
    <x v="0"/>
    <x v="1"/>
    <n v="58"/>
    <n v="13.34"/>
    <n v="44.66"/>
    <x v="1"/>
  </r>
  <r>
    <x v="3"/>
    <n v="1128299"/>
    <x v="170"/>
    <x v="2"/>
    <x v="2"/>
    <s v="San Francisco"/>
    <x v="0"/>
    <n v="41"/>
    <n v="341"/>
    <x v="2981"/>
    <n v="6011.8300000000008"/>
    <n v="0.43000000000000005"/>
    <x v="1"/>
    <x v="0"/>
    <x v="1"/>
    <n v="41"/>
    <n v="17.630000000000003"/>
    <n v="23.369999999999997"/>
    <x v="1"/>
  </r>
  <r>
    <x v="3"/>
    <n v="1128299"/>
    <x v="171"/>
    <x v="2"/>
    <x v="2"/>
    <s v="San Francisco"/>
    <x v="1"/>
    <n v="50"/>
    <n v="256"/>
    <x v="2982"/>
    <n v="3840"/>
    <n v="0.3"/>
    <x v="1"/>
    <x v="0"/>
    <x v="1"/>
    <n v="50"/>
    <n v="15"/>
    <n v="35"/>
    <x v="1"/>
  </r>
  <r>
    <x v="3"/>
    <n v="1128299"/>
    <x v="172"/>
    <x v="2"/>
    <x v="2"/>
    <s v="San Francisco"/>
    <x v="2"/>
    <n v="42"/>
    <n v="281"/>
    <x v="2983"/>
    <n v="5310.9000000000005"/>
    <n v="0.45"/>
    <x v="1"/>
    <x v="0"/>
    <x v="1"/>
    <n v="42"/>
    <n v="18.900000000000002"/>
    <n v="23.099999999999998"/>
    <x v="1"/>
  </r>
  <r>
    <x v="3"/>
    <n v="1128299"/>
    <x v="173"/>
    <x v="2"/>
    <x v="2"/>
    <s v="San Francisco"/>
    <x v="3"/>
    <n v="41"/>
    <n v="224"/>
    <x v="1081"/>
    <n v="3765.4399999999996"/>
    <n v="0.41"/>
    <x v="1"/>
    <x v="0"/>
    <x v="1"/>
    <n v="41"/>
    <n v="16.809999999999999"/>
    <n v="24.19"/>
    <x v="1"/>
  </r>
  <r>
    <x v="3"/>
    <n v="1128299"/>
    <x v="174"/>
    <x v="2"/>
    <x v="2"/>
    <s v="San Francisco"/>
    <x v="4"/>
    <n v="44"/>
    <n v="196"/>
    <x v="976"/>
    <n v="5260.6400000000012"/>
    <n v="0.6100000000000001"/>
    <x v="1"/>
    <x v="0"/>
    <x v="1"/>
    <n v="44"/>
    <n v="26.840000000000007"/>
    <n v="17.159999999999993"/>
    <x v="1"/>
  </r>
  <r>
    <x v="3"/>
    <n v="1128299"/>
    <x v="175"/>
    <x v="2"/>
    <x v="2"/>
    <s v="San Francisco"/>
    <x v="5"/>
    <n v="60"/>
    <n v="306"/>
    <x v="2984"/>
    <n v="4773.6000000000004"/>
    <n v="0.26"/>
    <x v="1"/>
    <x v="0"/>
    <x v="1"/>
    <n v="60"/>
    <n v="15.600000000000001"/>
    <n v="44.4"/>
    <x v="1"/>
  </r>
  <r>
    <x v="3"/>
    <n v="1128299"/>
    <x v="176"/>
    <x v="2"/>
    <x v="2"/>
    <s v="San Francisco"/>
    <x v="0"/>
    <n v="41"/>
    <n v="338"/>
    <x v="2985"/>
    <n v="5266.04"/>
    <n v="0.38"/>
    <x v="1"/>
    <x v="0"/>
    <x v="1"/>
    <n v="41"/>
    <n v="15.58"/>
    <n v="25.419999999999998"/>
    <x v="1"/>
  </r>
  <r>
    <x v="3"/>
    <n v="1128299"/>
    <x v="177"/>
    <x v="2"/>
    <x v="2"/>
    <s v="San Francisco"/>
    <x v="1"/>
    <n v="49"/>
    <n v="263"/>
    <x v="2986"/>
    <n v="3092.88"/>
    <n v="0.24000000000000002"/>
    <x v="1"/>
    <x v="0"/>
    <x v="1"/>
    <n v="49"/>
    <n v="11.76"/>
    <n v="37.239999999999995"/>
    <x v="1"/>
  </r>
  <r>
    <x v="3"/>
    <n v="1128299"/>
    <x v="178"/>
    <x v="2"/>
    <x v="2"/>
    <s v="San Francisco"/>
    <x v="2"/>
    <n v="46"/>
    <n v="264"/>
    <x v="1351"/>
    <n v="4857.6000000000004"/>
    <n v="0.4"/>
    <x v="1"/>
    <x v="0"/>
    <x v="1"/>
    <n v="46"/>
    <n v="18.400000000000002"/>
    <n v="27.599999999999998"/>
    <x v="1"/>
  </r>
  <r>
    <x v="3"/>
    <n v="1128299"/>
    <x v="179"/>
    <x v="2"/>
    <x v="2"/>
    <s v="San Francisco"/>
    <x v="3"/>
    <n v="46"/>
    <n v="247"/>
    <x v="770"/>
    <n v="4090.3199999999997"/>
    <n v="0.36"/>
    <x v="1"/>
    <x v="0"/>
    <x v="1"/>
    <n v="46"/>
    <n v="16.559999999999999"/>
    <n v="29.44"/>
    <x v="1"/>
  </r>
  <r>
    <x v="3"/>
    <n v="1128299"/>
    <x v="180"/>
    <x v="2"/>
    <x v="2"/>
    <s v="San Francisco"/>
    <x v="4"/>
    <n v="44"/>
    <n v="240"/>
    <x v="846"/>
    <n v="5913.6"/>
    <n v="0.56000000000000005"/>
    <x v="1"/>
    <x v="0"/>
    <x v="1"/>
    <n v="44"/>
    <n v="24.64"/>
    <n v="19.36"/>
    <x v="1"/>
  </r>
  <r>
    <x v="3"/>
    <n v="1128299"/>
    <x v="181"/>
    <x v="2"/>
    <x v="2"/>
    <s v="San Francisco"/>
    <x v="5"/>
    <n v="56"/>
    <n v="264"/>
    <x v="1796"/>
    <n v="2808.9600000000005"/>
    <n v="0.19000000000000003"/>
    <x v="1"/>
    <x v="0"/>
    <x v="1"/>
    <n v="56"/>
    <n v="10.640000000000002"/>
    <n v="45.36"/>
    <x v="1"/>
  </r>
  <r>
    <x v="3"/>
    <n v="1128299"/>
    <x v="182"/>
    <x v="2"/>
    <x v="2"/>
    <s v="San Francisco"/>
    <x v="0"/>
    <n v="45"/>
    <n v="302"/>
    <x v="2987"/>
    <n v="5436"/>
    <n v="0.4"/>
    <x v="1"/>
    <x v="0"/>
    <x v="1"/>
    <n v="45"/>
    <n v="18"/>
    <n v="27"/>
    <x v="1"/>
  </r>
  <r>
    <x v="3"/>
    <n v="1128299"/>
    <x v="183"/>
    <x v="2"/>
    <x v="2"/>
    <s v="San Francisco"/>
    <x v="1"/>
    <n v="47"/>
    <n v="278"/>
    <x v="2988"/>
    <n v="2874.52"/>
    <n v="0.22"/>
    <x v="1"/>
    <x v="0"/>
    <x v="1"/>
    <n v="47"/>
    <n v="10.34"/>
    <n v="36.659999999999997"/>
    <x v="1"/>
  </r>
  <r>
    <x v="3"/>
    <n v="1128299"/>
    <x v="184"/>
    <x v="2"/>
    <x v="2"/>
    <s v="San Francisco"/>
    <x v="2"/>
    <n v="51"/>
    <n v="248"/>
    <x v="2311"/>
    <n v="4932.72"/>
    <n v="0.39"/>
    <x v="1"/>
    <x v="0"/>
    <x v="1"/>
    <n v="51"/>
    <n v="19.89"/>
    <n v="31.11"/>
    <x v="1"/>
  </r>
  <r>
    <x v="3"/>
    <n v="1128299"/>
    <x v="185"/>
    <x v="2"/>
    <x v="2"/>
    <s v="San Francisco"/>
    <x v="3"/>
    <n v="52"/>
    <n v="255"/>
    <x v="2114"/>
    <n v="4508.3999999999996"/>
    <n v="0.33999999999999997"/>
    <x v="1"/>
    <x v="0"/>
    <x v="1"/>
    <n v="52"/>
    <n v="17.68"/>
    <n v="34.32"/>
    <x v="1"/>
  </r>
  <r>
    <x v="3"/>
    <n v="1128299"/>
    <x v="186"/>
    <x v="2"/>
    <x v="2"/>
    <s v="San Francisco"/>
    <x v="4"/>
    <n v="59"/>
    <n v="263"/>
    <x v="1877"/>
    <n v="8844.69"/>
    <n v="0.57000000000000006"/>
    <x v="1"/>
    <x v="0"/>
    <x v="1"/>
    <n v="59"/>
    <n v="33.630000000000003"/>
    <n v="25.369999999999997"/>
    <x v="1"/>
  </r>
  <r>
    <x v="3"/>
    <n v="1128299"/>
    <x v="187"/>
    <x v="2"/>
    <x v="2"/>
    <s v="San Francisco"/>
    <x v="5"/>
    <n v="60"/>
    <n v="254"/>
    <x v="2989"/>
    <n v="3352.8000000000006"/>
    <n v="0.22000000000000003"/>
    <x v="1"/>
    <x v="0"/>
    <x v="1"/>
    <n v="60"/>
    <n v="13.200000000000003"/>
    <n v="46.8"/>
    <x v="1"/>
  </r>
  <r>
    <x v="3"/>
    <n v="1128299"/>
    <x v="188"/>
    <x v="2"/>
    <x v="2"/>
    <s v="San Francisco"/>
    <x v="0"/>
    <n v="40"/>
    <n v="287"/>
    <x v="1813"/>
    <n v="4018.0000000000005"/>
    <n v="0.35000000000000003"/>
    <x v="1"/>
    <x v="0"/>
    <x v="1"/>
    <n v="40"/>
    <n v="14.000000000000002"/>
    <n v="26"/>
    <x v="1"/>
  </r>
  <r>
    <x v="3"/>
    <n v="1128299"/>
    <x v="189"/>
    <x v="2"/>
    <x v="2"/>
    <s v="San Francisco"/>
    <x v="1"/>
    <n v="42"/>
    <n v="287"/>
    <x v="2990"/>
    <n v="2049.1799999999998"/>
    <n v="0.16999999999999998"/>
    <x v="1"/>
    <x v="0"/>
    <x v="1"/>
    <n v="42"/>
    <n v="7.14"/>
    <n v="34.86"/>
    <x v="1"/>
  </r>
  <r>
    <x v="3"/>
    <n v="1128299"/>
    <x v="190"/>
    <x v="2"/>
    <x v="2"/>
    <s v="San Francisco"/>
    <x v="2"/>
    <n v="39"/>
    <n v="248"/>
    <x v="2991"/>
    <n v="3288.48"/>
    <n v="0.34"/>
    <x v="1"/>
    <x v="0"/>
    <x v="1"/>
    <n v="39"/>
    <n v="13.26"/>
    <n v="25.740000000000002"/>
    <x v="1"/>
  </r>
  <r>
    <x v="3"/>
    <n v="1128299"/>
    <x v="191"/>
    <x v="2"/>
    <x v="2"/>
    <s v="San Francisco"/>
    <x v="3"/>
    <n v="39"/>
    <n v="247"/>
    <x v="747"/>
    <n v="2600.91"/>
    <n v="0.26999999999999996"/>
    <x v="1"/>
    <x v="0"/>
    <x v="1"/>
    <n v="39"/>
    <n v="10.53"/>
    <n v="28.47"/>
    <x v="1"/>
  </r>
  <r>
    <x v="3"/>
    <n v="1128299"/>
    <x v="192"/>
    <x v="2"/>
    <x v="2"/>
    <s v="San Francisco"/>
    <x v="4"/>
    <n v="43"/>
    <n v="225"/>
    <x v="2992"/>
    <n v="4644.0000000000009"/>
    <n v="0.48000000000000009"/>
    <x v="1"/>
    <x v="0"/>
    <x v="1"/>
    <n v="43"/>
    <n v="20.640000000000004"/>
    <n v="22.359999999999996"/>
    <x v="1"/>
  </r>
  <r>
    <x v="3"/>
    <n v="1128299"/>
    <x v="193"/>
    <x v="2"/>
    <x v="2"/>
    <s v="San Francisco"/>
    <x v="5"/>
    <n v="51"/>
    <n v="264"/>
    <x v="2993"/>
    <n v="2019.6000000000004"/>
    <n v="0.15000000000000002"/>
    <x v="1"/>
    <x v="0"/>
    <x v="1"/>
    <n v="51"/>
    <n v="7.6500000000000012"/>
    <n v="43.35"/>
    <x v="1"/>
  </r>
  <r>
    <x v="3"/>
    <n v="1128299"/>
    <x v="194"/>
    <x v="2"/>
    <x v="2"/>
    <s v="San Francisco"/>
    <x v="0"/>
    <n v="36"/>
    <n v="289"/>
    <x v="2919"/>
    <n v="3433.3200000000006"/>
    <n v="0.33000000000000007"/>
    <x v="1"/>
    <x v="0"/>
    <x v="1"/>
    <n v="36"/>
    <n v="11.880000000000003"/>
    <n v="24.119999999999997"/>
    <x v="1"/>
  </r>
  <r>
    <x v="3"/>
    <n v="1128299"/>
    <x v="195"/>
    <x v="2"/>
    <x v="2"/>
    <s v="San Francisco"/>
    <x v="1"/>
    <n v="39"/>
    <n v="280"/>
    <x v="1639"/>
    <n v="1965.6"/>
    <n v="0.18"/>
    <x v="1"/>
    <x v="0"/>
    <x v="1"/>
    <n v="39"/>
    <n v="7.02"/>
    <n v="31.98"/>
    <x v="1"/>
  </r>
  <r>
    <x v="3"/>
    <n v="1128299"/>
    <x v="196"/>
    <x v="2"/>
    <x v="2"/>
    <s v="San Francisco"/>
    <x v="2"/>
    <n v="42"/>
    <n v="210"/>
    <x v="1392"/>
    <n v="2910.6000000000008"/>
    <n v="0.33000000000000007"/>
    <x v="1"/>
    <x v="1"/>
    <x v="1"/>
    <n v="42"/>
    <n v="13.860000000000005"/>
    <n v="28.139999999999997"/>
    <x v="1"/>
  </r>
  <r>
    <x v="3"/>
    <n v="1128299"/>
    <x v="197"/>
    <x v="2"/>
    <x v="2"/>
    <s v="San Francisco"/>
    <x v="3"/>
    <n v="42"/>
    <n v="223"/>
    <x v="2994"/>
    <n v="2903.4599999999996"/>
    <n v="0.30999999999999994"/>
    <x v="1"/>
    <x v="1"/>
    <x v="1"/>
    <n v="42"/>
    <n v="13.019999999999998"/>
    <n v="28.980000000000004"/>
    <x v="1"/>
  </r>
  <r>
    <x v="3"/>
    <n v="1128299"/>
    <x v="198"/>
    <x v="2"/>
    <x v="2"/>
    <s v="San Francisco"/>
    <x v="4"/>
    <n v="50"/>
    <n v="221"/>
    <x v="2995"/>
    <n v="5193.5000000000009"/>
    <n v="0.47000000000000008"/>
    <x v="1"/>
    <x v="1"/>
    <x v="1"/>
    <n v="50"/>
    <n v="23.500000000000004"/>
    <n v="26.499999999999996"/>
    <x v="1"/>
  </r>
  <r>
    <x v="3"/>
    <n v="1128299"/>
    <x v="199"/>
    <x v="2"/>
    <x v="2"/>
    <s v="San Francisco"/>
    <x v="5"/>
    <n v="46"/>
    <n v="224"/>
    <x v="1399"/>
    <n v="1236.48"/>
    <n v="0.12000000000000001"/>
    <x v="1"/>
    <x v="1"/>
    <x v="1"/>
    <n v="46"/>
    <n v="5.5200000000000005"/>
    <n v="40.480000000000004"/>
    <x v="1"/>
  </r>
  <r>
    <x v="3"/>
    <n v="1128299"/>
    <x v="200"/>
    <x v="2"/>
    <x v="2"/>
    <s v="San Francisco"/>
    <x v="0"/>
    <n v="39"/>
    <n v="263"/>
    <x v="2996"/>
    <n v="3589.9500000000003"/>
    <n v="0.35000000000000003"/>
    <x v="1"/>
    <x v="1"/>
    <x v="1"/>
    <n v="39"/>
    <n v="13.65"/>
    <n v="25.349999999999998"/>
    <x v="1"/>
  </r>
  <r>
    <x v="3"/>
    <n v="1128299"/>
    <x v="201"/>
    <x v="2"/>
    <x v="2"/>
    <s v="San Francisco"/>
    <x v="1"/>
    <n v="46"/>
    <n v="306"/>
    <x v="2997"/>
    <n v="2815.2000000000003"/>
    <n v="0.2"/>
    <x v="1"/>
    <x v="1"/>
    <x v="1"/>
    <n v="46"/>
    <n v="9.2000000000000011"/>
    <n v="36.799999999999997"/>
    <x v="1"/>
  </r>
  <r>
    <x v="3"/>
    <n v="1128299"/>
    <x v="202"/>
    <x v="2"/>
    <x v="2"/>
    <s v="San Francisco"/>
    <x v="2"/>
    <n v="40"/>
    <n v="247"/>
    <x v="2971"/>
    <n v="3359.2000000000003"/>
    <n v="0.34"/>
    <x v="1"/>
    <x v="1"/>
    <x v="1"/>
    <n v="40"/>
    <n v="13.600000000000001"/>
    <n v="26.4"/>
    <x v="1"/>
  </r>
  <r>
    <x v="3"/>
    <n v="1128299"/>
    <x v="203"/>
    <x v="2"/>
    <x v="2"/>
    <s v="San Francisco"/>
    <x v="3"/>
    <n v="37"/>
    <n v="210"/>
    <x v="2882"/>
    <n v="2253.2999999999997"/>
    <n v="0.28999999999999998"/>
    <x v="1"/>
    <x v="1"/>
    <x v="1"/>
    <n v="37"/>
    <n v="10.729999999999999"/>
    <n v="26.270000000000003"/>
    <x v="1"/>
  </r>
  <r>
    <x v="3"/>
    <n v="1128299"/>
    <x v="204"/>
    <x v="2"/>
    <x v="2"/>
    <s v="San Francisco"/>
    <x v="4"/>
    <n v="51"/>
    <n v="228"/>
    <x v="2896"/>
    <n v="5465.1600000000008"/>
    <n v="0.47000000000000008"/>
    <x v="1"/>
    <x v="1"/>
    <x v="1"/>
    <n v="51"/>
    <n v="23.970000000000002"/>
    <n v="27.029999999999998"/>
    <x v="1"/>
  </r>
  <r>
    <x v="3"/>
    <n v="1128299"/>
    <x v="205"/>
    <x v="2"/>
    <x v="2"/>
    <s v="San Francisco"/>
    <x v="5"/>
    <n v="56"/>
    <n v="256"/>
    <x v="2998"/>
    <n v="2150.4000000000005"/>
    <n v="0.15000000000000002"/>
    <x v="1"/>
    <x v="1"/>
    <x v="1"/>
    <n v="56"/>
    <n v="8.4000000000000021"/>
    <n v="47.599999999999994"/>
    <x v="1"/>
  </r>
  <r>
    <x v="3"/>
    <n v="1128299"/>
    <x v="206"/>
    <x v="2"/>
    <x v="2"/>
    <s v="San Francisco"/>
    <x v="0"/>
    <n v="40"/>
    <n v="322"/>
    <x v="2999"/>
    <n v="4250.4000000000005"/>
    <n v="0.33000000000000007"/>
    <x v="1"/>
    <x v="1"/>
    <x v="1"/>
    <n v="40"/>
    <n v="13.200000000000001"/>
    <n v="26.799999999999997"/>
    <x v="1"/>
  </r>
  <r>
    <x v="3"/>
    <n v="1128299"/>
    <x v="207"/>
    <x v="2"/>
    <x v="2"/>
    <s v="San Francisco"/>
    <x v="1"/>
    <n v="46"/>
    <n v="332"/>
    <x v="3000"/>
    <n v="3207.12"/>
    <n v="0.21"/>
    <x v="1"/>
    <x v="1"/>
    <x v="1"/>
    <n v="46"/>
    <n v="9.66"/>
    <n v="36.340000000000003"/>
    <x v="1"/>
  </r>
  <r>
    <x v="3"/>
    <n v="1128299"/>
    <x v="208"/>
    <x v="2"/>
    <x v="2"/>
    <s v="San Francisco"/>
    <x v="2"/>
    <n v="44"/>
    <n v="256"/>
    <x v="3001"/>
    <n v="3717.1200000000008"/>
    <n v="0.33000000000000007"/>
    <x v="1"/>
    <x v="1"/>
    <x v="1"/>
    <n v="44"/>
    <n v="14.520000000000003"/>
    <n v="29.479999999999997"/>
    <x v="1"/>
  </r>
  <r>
    <x v="3"/>
    <n v="1128299"/>
    <x v="209"/>
    <x v="2"/>
    <x v="2"/>
    <s v="San Francisco"/>
    <x v="3"/>
    <n v="40"/>
    <n v="271"/>
    <x v="2976"/>
    <n v="3252"/>
    <n v="0.3"/>
    <x v="1"/>
    <x v="1"/>
    <x v="1"/>
    <n v="40"/>
    <n v="12"/>
    <n v="28"/>
    <x v="1"/>
  </r>
  <r>
    <x v="3"/>
    <n v="1128299"/>
    <x v="210"/>
    <x v="2"/>
    <x v="2"/>
    <s v="San Francisco"/>
    <x v="4"/>
    <n v="43"/>
    <n v="245"/>
    <x v="1636"/>
    <n v="5478.2"/>
    <n v="0.52"/>
    <x v="1"/>
    <x v="1"/>
    <x v="1"/>
    <n v="43"/>
    <n v="22.36"/>
    <n v="20.64"/>
    <x v="1"/>
  </r>
  <r>
    <x v="3"/>
    <n v="1128299"/>
    <x v="211"/>
    <x v="2"/>
    <x v="2"/>
    <s v="San Francisco"/>
    <x v="5"/>
    <n v="50"/>
    <n v="256"/>
    <x v="2982"/>
    <n v="2176"/>
    <n v="0.17"/>
    <x v="1"/>
    <x v="1"/>
    <x v="1"/>
    <n v="50"/>
    <n v="8.5"/>
    <n v="41.5"/>
    <x v="1"/>
  </r>
  <r>
    <x v="4"/>
    <n v="1189833"/>
    <x v="212"/>
    <x v="2"/>
    <x v="2"/>
    <s v="San Francisco"/>
    <x v="0"/>
    <n v="26"/>
    <n v="224"/>
    <x v="810"/>
    <n v="2504.3200000000002"/>
    <n v="0.43000000000000005"/>
    <x v="1"/>
    <x v="1"/>
    <x v="1"/>
    <n v="26"/>
    <n v="11.180000000000001"/>
    <n v="14.819999999999999"/>
    <x v="1"/>
  </r>
  <r>
    <x v="4"/>
    <n v="1189833"/>
    <x v="213"/>
    <x v="2"/>
    <x v="2"/>
    <s v="San Francisco"/>
    <x v="1"/>
    <n v="35"/>
    <n v="224"/>
    <x v="1437"/>
    <n v="2352"/>
    <n v="0.3"/>
    <x v="1"/>
    <x v="1"/>
    <x v="1"/>
    <n v="35"/>
    <n v="10.5"/>
    <n v="24.5"/>
    <x v="1"/>
  </r>
  <r>
    <x v="4"/>
    <n v="1189833"/>
    <x v="214"/>
    <x v="2"/>
    <x v="2"/>
    <s v="San Francisco"/>
    <x v="2"/>
    <n v="36"/>
    <n v="217"/>
    <x v="1537"/>
    <n v="3281.0400000000004"/>
    <n v="0.42000000000000004"/>
    <x v="1"/>
    <x v="2"/>
    <x v="1"/>
    <n v="36"/>
    <n v="15.120000000000003"/>
    <n v="20.879999999999995"/>
    <x v="1"/>
  </r>
  <r>
    <x v="4"/>
    <n v="1189833"/>
    <x v="215"/>
    <x v="2"/>
    <x v="2"/>
    <s v="San Francisco"/>
    <x v="3"/>
    <n v="33"/>
    <n v="182"/>
    <x v="1266"/>
    <n v="2282.2800000000002"/>
    <n v="0.38"/>
    <x v="1"/>
    <x v="2"/>
    <x v="1"/>
    <n v="33"/>
    <n v="12.540000000000001"/>
    <n v="20.459999999999997"/>
    <x v="1"/>
  </r>
  <r>
    <x v="4"/>
    <n v="1189833"/>
    <x v="216"/>
    <x v="2"/>
    <x v="2"/>
    <s v="Los Angeles"/>
    <x v="4"/>
    <n v="36"/>
    <n v="155"/>
    <x v="1761"/>
    <n v="3292.2000000000003"/>
    <n v="0.59000000000000008"/>
    <x v="1"/>
    <x v="2"/>
    <x v="1"/>
    <n v="36"/>
    <n v="21.240000000000002"/>
    <n v="14.759999999999998"/>
    <x v="1"/>
  </r>
  <r>
    <x v="4"/>
    <n v="1189833"/>
    <x v="217"/>
    <x v="2"/>
    <x v="2"/>
    <s v="Los Angeles"/>
    <x v="5"/>
    <n v="29"/>
    <n v="210"/>
    <x v="2013"/>
    <n v="1400.7"/>
    <n v="0.23"/>
    <x v="1"/>
    <x v="2"/>
    <x v="1"/>
    <n v="29"/>
    <n v="6.67"/>
    <n v="22.330000000000002"/>
    <x v="1"/>
  </r>
  <r>
    <x v="4"/>
    <n v="1189833"/>
    <x v="218"/>
    <x v="2"/>
    <x v="2"/>
    <s v="Los Angeles"/>
    <x v="0"/>
    <n v="28"/>
    <n v="240"/>
    <x v="1764"/>
    <n v="3091.2000000000003"/>
    <n v="0.46"/>
    <x v="1"/>
    <x v="2"/>
    <x v="1"/>
    <n v="28"/>
    <n v="12.88"/>
    <n v="15.12"/>
    <x v="1"/>
  </r>
  <r>
    <x v="4"/>
    <n v="1189833"/>
    <x v="219"/>
    <x v="2"/>
    <x v="2"/>
    <s v="Los Angeles"/>
    <x v="1"/>
    <n v="30"/>
    <n v="215"/>
    <x v="1089"/>
    <n v="1999.5"/>
    <n v="0.31"/>
    <x v="1"/>
    <x v="2"/>
    <x v="1"/>
    <n v="30"/>
    <n v="9.3000000000000007"/>
    <n v="20.7"/>
    <x v="1"/>
  </r>
  <r>
    <x v="4"/>
    <n v="1189833"/>
    <x v="220"/>
    <x v="2"/>
    <x v="2"/>
    <s v="Los Angeles"/>
    <x v="2"/>
    <n v="33"/>
    <n v="223"/>
    <x v="3002"/>
    <n v="3090.78"/>
    <n v="0.42000000000000004"/>
    <x v="1"/>
    <x v="2"/>
    <x v="1"/>
    <n v="33"/>
    <n v="13.860000000000001"/>
    <n v="19.139999999999997"/>
    <x v="1"/>
  </r>
  <r>
    <x v="4"/>
    <n v="1189833"/>
    <x v="221"/>
    <x v="2"/>
    <x v="2"/>
    <s v="Los Angeles"/>
    <x v="3"/>
    <n v="34"/>
    <n v="179"/>
    <x v="2937"/>
    <n v="2495.2599999999998"/>
    <n v="0.41"/>
    <x v="1"/>
    <x v="2"/>
    <x v="1"/>
    <n v="34"/>
    <n v="13.94"/>
    <n v="20.060000000000002"/>
    <x v="1"/>
  </r>
  <r>
    <x v="4"/>
    <n v="1189833"/>
    <x v="222"/>
    <x v="2"/>
    <x v="2"/>
    <s v="Los Angeles"/>
    <x v="4"/>
    <n v="40"/>
    <n v="140"/>
    <x v="2721"/>
    <n v="3192.0000000000005"/>
    <n v="0.57000000000000006"/>
    <x v="1"/>
    <x v="2"/>
    <x v="1"/>
    <n v="40"/>
    <n v="22.800000000000004"/>
    <n v="17.199999999999996"/>
    <x v="1"/>
  </r>
  <r>
    <x v="4"/>
    <n v="1189833"/>
    <x v="223"/>
    <x v="2"/>
    <x v="2"/>
    <s v="Los Angeles"/>
    <x v="5"/>
    <n v="32"/>
    <n v="208"/>
    <x v="2216"/>
    <n v="1730.56"/>
    <n v="0.26"/>
    <x v="1"/>
    <x v="2"/>
    <x v="1"/>
    <n v="32"/>
    <n v="8.32"/>
    <n v="23.680000000000003"/>
    <x v="1"/>
  </r>
  <r>
    <x v="4"/>
    <n v="1189833"/>
    <x v="224"/>
    <x v="2"/>
    <x v="2"/>
    <s v="Los Angeles"/>
    <x v="0"/>
    <n v="24"/>
    <n v="264"/>
    <x v="1802"/>
    <n v="2787.84"/>
    <n v="0.44"/>
    <x v="1"/>
    <x v="2"/>
    <x v="1"/>
    <n v="24"/>
    <n v="10.56"/>
    <n v="13.44"/>
    <x v="1"/>
  </r>
  <r>
    <x v="4"/>
    <n v="1189833"/>
    <x v="225"/>
    <x v="2"/>
    <x v="2"/>
    <s v="Los Angeles"/>
    <x v="1"/>
    <n v="36"/>
    <n v="228"/>
    <x v="1284"/>
    <n v="2298.2400000000002"/>
    <n v="0.28000000000000003"/>
    <x v="1"/>
    <x v="2"/>
    <x v="1"/>
    <n v="36"/>
    <n v="10.080000000000002"/>
    <n v="25.92"/>
    <x v="1"/>
  </r>
  <r>
    <x v="4"/>
    <n v="1189833"/>
    <x v="226"/>
    <x v="2"/>
    <x v="2"/>
    <s v="Los Angeles"/>
    <x v="2"/>
    <n v="33"/>
    <n v="221"/>
    <x v="1687"/>
    <n v="3354.78"/>
    <n v="0.46"/>
    <x v="1"/>
    <x v="2"/>
    <x v="1"/>
    <n v="33"/>
    <n v="15.180000000000001"/>
    <n v="17.82"/>
    <x v="1"/>
  </r>
  <r>
    <x v="4"/>
    <n v="1189833"/>
    <x v="227"/>
    <x v="2"/>
    <x v="2"/>
    <s v="Los Angeles"/>
    <x v="3"/>
    <n v="36"/>
    <n v="176"/>
    <x v="1802"/>
    <n v="2471.0399999999995"/>
    <n v="0.38999999999999996"/>
    <x v="1"/>
    <x v="2"/>
    <x v="1"/>
    <n v="36"/>
    <n v="14.039999999999997"/>
    <n v="21.960000000000004"/>
    <x v="1"/>
  </r>
  <r>
    <x v="4"/>
    <n v="1189833"/>
    <x v="228"/>
    <x v="2"/>
    <x v="2"/>
    <s v="Los Angeles"/>
    <x v="4"/>
    <n v="36"/>
    <n v="128"/>
    <x v="2040"/>
    <n v="2718.7200000000003"/>
    <n v="0.59000000000000008"/>
    <x v="1"/>
    <x v="2"/>
    <x v="1"/>
    <n v="36"/>
    <n v="21.240000000000002"/>
    <n v="14.759999999999998"/>
    <x v="1"/>
  </r>
  <r>
    <x v="4"/>
    <n v="1189833"/>
    <x v="229"/>
    <x v="2"/>
    <x v="2"/>
    <s v="Los Angeles"/>
    <x v="5"/>
    <n v="33"/>
    <n v="194"/>
    <x v="3003"/>
    <n v="1472.46"/>
    <n v="0.23"/>
    <x v="1"/>
    <x v="3"/>
    <x v="1"/>
    <n v="33"/>
    <n v="7.59"/>
    <n v="25.41"/>
    <x v="1"/>
  </r>
  <r>
    <x v="4"/>
    <n v="1189833"/>
    <x v="230"/>
    <x v="2"/>
    <x v="2"/>
    <s v="Los Angeles"/>
    <x v="0"/>
    <n v="31"/>
    <n v="248"/>
    <x v="3004"/>
    <n v="3536.48"/>
    <n v="0.46"/>
    <x v="1"/>
    <x v="3"/>
    <x v="1"/>
    <n v="31"/>
    <n v="14.26"/>
    <n v="16.740000000000002"/>
    <x v="1"/>
  </r>
  <r>
    <x v="4"/>
    <n v="1189833"/>
    <x v="231"/>
    <x v="2"/>
    <x v="2"/>
    <s v="Los Angeles"/>
    <x v="1"/>
    <n v="34"/>
    <n v="210"/>
    <x v="1292"/>
    <n v="2070.6"/>
    <n v="0.28999999999999998"/>
    <x v="1"/>
    <x v="3"/>
    <x v="1"/>
    <n v="34"/>
    <n v="9.86"/>
    <n v="24.139999999999997"/>
    <x v="1"/>
  </r>
  <r>
    <x v="4"/>
    <n v="1189833"/>
    <x v="232"/>
    <x v="2"/>
    <x v="2"/>
    <s v="Los Angeles"/>
    <x v="2"/>
    <n v="38"/>
    <n v="206"/>
    <x v="3005"/>
    <n v="3679.1600000000003"/>
    <n v="0.47000000000000003"/>
    <x v="1"/>
    <x v="3"/>
    <x v="1"/>
    <n v="38"/>
    <n v="17.860000000000003"/>
    <n v="20.14"/>
    <x v="1"/>
  </r>
  <r>
    <x v="4"/>
    <n v="1189833"/>
    <x v="233"/>
    <x v="2"/>
    <x v="2"/>
    <s v="Los Angeles"/>
    <x v="3"/>
    <n v="31"/>
    <n v="173"/>
    <x v="3006"/>
    <n v="2037.94"/>
    <n v="0.38"/>
    <x v="1"/>
    <x v="3"/>
    <x v="1"/>
    <n v="31"/>
    <n v="11.780000000000001"/>
    <n v="19.22"/>
    <x v="1"/>
  </r>
  <r>
    <x v="4"/>
    <n v="1189833"/>
    <x v="234"/>
    <x v="2"/>
    <x v="2"/>
    <s v="Los Angeles"/>
    <x v="4"/>
    <n v="38"/>
    <n v="149"/>
    <x v="1924"/>
    <n v="3453.8200000000006"/>
    <n v="0.6100000000000001"/>
    <x v="1"/>
    <x v="3"/>
    <x v="1"/>
    <n v="38"/>
    <n v="23.180000000000003"/>
    <n v="14.819999999999997"/>
    <x v="1"/>
  </r>
  <r>
    <x v="4"/>
    <n v="1189833"/>
    <x v="235"/>
    <x v="2"/>
    <x v="2"/>
    <s v="Los Angeles"/>
    <x v="5"/>
    <n v="49"/>
    <n v="198"/>
    <x v="3007"/>
    <n v="2619.54"/>
    <n v="0.27"/>
    <x v="1"/>
    <x v="3"/>
    <x v="1"/>
    <n v="49"/>
    <n v="13.23"/>
    <n v="35.770000000000003"/>
    <x v="1"/>
  </r>
  <r>
    <x v="4"/>
    <n v="1189833"/>
    <x v="236"/>
    <x v="2"/>
    <x v="2"/>
    <s v="Los Angeles"/>
    <x v="0"/>
    <n v="32"/>
    <n v="240"/>
    <x v="1363"/>
    <n v="3609.6000000000004"/>
    <n v="0.47000000000000003"/>
    <x v="1"/>
    <x v="3"/>
    <x v="1"/>
    <n v="32"/>
    <n v="15.040000000000001"/>
    <n v="16.959999999999997"/>
    <x v="1"/>
  </r>
  <r>
    <x v="4"/>
    <n v="1189833"/>
    <x v="237"/>
    <x v="2"/>
    <x v="2"/>
    <s v="Los Angeles"/>
    <x v="1"/>
    <n v="34"/>
    <n v="221"/>
    <x v="3008"/>
    <n v="2254.1999999999998"/>
    <n v="0.3"/>
    <x v="1"/>
    <x v="3"/>
    <x v="1"/>
    <n v="34"/>
    <n v="10.199999999999999"/>
    <n v="23.8"/>
    <x v="1"/>
  </r>
  <r>
    <x v="4"/>
    <n v="1189833"/>
    <x v="238"/>
    <x v="2"/>
    <x v="2"/>
    <s v="Los Angeles"/>
    <x v="2"/>
    <n v="36"/>
    <n v="215"/>
    <x v="1540"/>
    <n v="3483"/>
    <n v="0.45"/>
    <x v="1"/>
    <x v="3"/>
    <x v="1"/>
    <n v="36"/>
    <n v="16.2"/>
    <n v="19.8"/>
    <x v="1"/>
  </r>
  <r>
    <x v="4"/>
    <n v="1189833"/>
    <x v="239"/>
    <x v="2"/>
    <x v="2"/>
    <s v="Los Angeles"/>
    <x v="3"/>
    <n v="33"/>
    <n v="193"/>
    <x v="3009"/>
    <n v="2420.2200000000003"/>
    <n v="0.38"/>
    <x v="1"/>
    <x v="3"/>
    <x v="1"/>
    <n v="33"/>
    <n v="12.540000000000001"/>
    <n v="20.459999999999997"/>
    <x v="1"/>
  </r>
  <r>
    <x v="4"/>
    <n v="1189833"/>
    <x v="240"/>
    <x v="2"/>
    <x v="2"/>
    <s v="Los Angeles"/>
    <x v="4"/>
    <n v="38"/>
    <n v="140"/>
    <x v="1666"/>
    <n v="3138.8000000000006"/>
    <n v="0.59000000000000008"/>
    <x v="1"/>
    <x v="3"/>
    <x v="1"/>
    <n v="38"/>
    <n v="22.420000000000005"/>
    <n v="15.579999999999995"/>
    <x v="1"/>
  </r>
  <r>
    <x v="4"/>
    <n v="1189833"/>
    <x v="241"/>
    <x v="2"/>
    <x v="2"/>
    <s v="Los Angeles"/>
    <x v="5"/>
    <n v="43"/>
    <n v="206"/>
    <x v="1541"/>
    <n v="1948.76"/>
    <n v="0.22"/>
    <x v="1"/>
    <x v="3"/>
    <x v="1"/>
    <n v="43"/>
    <n v="9.4599999999999991"/>
    <n v="33.54"/>
    <x v="1"/>
  </r>
  <r>
    <x v="4"/>
    <n v="1189833"/>
    <x v="242"/>
    <x v="2"/>
    <x v="2"/>
    <s v="Los Angeles"/>
    <x v="0"/>
    <n v="36"/>
    <n v="297"/>
    <x v="3010"/>
    <n v="4704.4800000000005"/>
    <n v="0.44"/>
    <x v="1"/>
    <x v="3"/>
    <x v="1"/>
    <n v="36"/>
    <n v="15.840000000000002"/>
    <n v="20.16"/>
    <x v="1"/>
  </r>
  <r>
    <x v="4"/>
    <n v="1189833"/>
    <x v="243"/>
    <x v="2"/>
    <x v="2"/>
    <s v="Los Angeles"/>
    <x v="1"/>
    <n v="35"/>
    <n v="225"/>
    <x v="1294"/>
    <n v="2362.5"/>
    <n v="0.3"/>
    <x v="1"/>
    <x v="3"/>
    <x v="1"/>
    <n v="35"/>
    <n v="10.5"/>
    <n v="24.5"/>
    <x v="1"/>
  </r>
  <r>
    <x v="4"/>
    <n v="1189833"/>
    <x v="244"/>
    <x v="2"/>
    <x v="2"/>
    <s v="Los Angeles"/>
    <x v="2"/>
    <n v="35"/>
    <n v="233"/>
    <x v="3011"/>
    <n v="3425.1000000000004"/>
    <n v="0.42000000000000004"/>
    <x v="1"/>
    <x v="3"/>
    <x v="1"/>
    <n v="35"/>
    <n v="14.700000000000001"/>
    <n v="20.299999999999997"/>
    <x v="1"/>
  </r>
  <r>
    <x v="4"/>
    <n v="1189833"/>
    <x v="245"/>
    <x v="2"/>
    <x v="2"/>
    <s v="Los Angeles"/>
    <x v="3"/>
    <n v="32"/>
    <n v="194"/>
    <x v="2368"/>
    <n v="2296.96"/>
    <n v="0.37"/>
    <x v="1"/>
    <x v="3"/>
    <x v="1"/>
    <n v="32"/>
    <n v="11.84"/>
    <n v="20.16"/>
    <x v="1"/>
  </r>
  <r>
    <x v="4"/>
    <n v="1189833"/>
    <x v="246"/>
    <x v="2"/>
    <x v="2"/>
    <s v="Los Angeles"/>
    <x v="4"/>
    <n v="39"/>
    <n v="165"/>
    <x v="1215"/>
    <n v="3861.0000000000005"/>
    <n v="0.60000000000000009"/>
    <x v="1"/>
    <x v="3"/>
    <x v="1"/>
    <n v="39"/>
    <n v="23.400000000000002"/>
    <n v="15.599999999999998"/>
    <x v="1"/>
  </r>
  <r>
    <x v="4"/>
    <n v="1189833"/>
    <x v="247"/>
    <x v="2"/>
    <x v="2"/>
    <s v="Los Angeles"/>
    <x v="5"/>
    <n v="48"/>
    <n v="264"/>
    <x v="3012"/>
    <n v="2787.84"/>
    <n v="0.22"/>
    <x v="1"/>
    <x v="3"/>
    <x v="1"/>
    <n v="48"/>
    <n v="10.56"/>
    <n v="37.44"/>
    <x v="1"/>
  </r>
  <r>
    <x v="4"/>
    <n v="1189833"/>
    <x v="248"/>
    <x v="2"/>
    <x v="2"/>
    <s v="Los Angeles"/>
    <x v="0"/>
    <n v="30"/>
    <n v="285"/>
    <x v="815"/>
    <n v="4018.5000000000005"/>
    <n v="0.47000000000000003"/>
    <x v="1"/>
    <x v="3"/>
    <x v="1"/>
    <n v="30"/>
    <n v="14.100000000000001"/>
    <n v="15.9"/>
    <x v="1"/>
  </r>
  <r>
    <x v="4"/>
    <n v="1189833"/>
    <x v="249"/>
    <x v="2"/>
    <x v="2"/>
    <s v="Los Angeles"/>
    <x v="1"/>
    <n v="37"/>
    <n v="272"/>
    <x v="3013"/>
    <n v="2918.56"/>
    <n v="0.28999999999999998"/>
    <x v="1"/>
    <x v="3"/>
    <x v="1"/>
    <n v="37"/>
    <n v="10.73"/>
    <n v="26.270000000000003"/>
    <x v="1"/>
  </r>
  <r>
    <x v="4"/>
    <n v="1189833"/>
    <x v="250"/>
    <x v="2"/>
    <x v="2"/>
    <s v="Los Angeles"/>
    <x v="2"/>
    <n v="33"/>
    <n v="240"/>
    <x v="1830"/>
    <n v="3643.2000000000003"/>
    <n v="0.46"/>
    <x v="1"/>
    <x v="3"/>
    <x v="1"/>
    <n v="33"/>
    <n v="15.180000000000001"/>
    <n v="17.819999999999997"/>
    <x v="1"/>
  </r>
  <r>
    <x v="4"/>
    <n v="1189833"/>
    <x v="251"/>
    <x v="2"/>
    <x v="2"/>
    <s v="Los Angeles"/>
    <x v="3"/>
    <n v="29"/>
    <n v="228"/>
    <x v="1907"/>
    <n v="2644.7999999999997"/>
    <n v="0.39999999999999997"/>
    <x v="1"/>
    <x v="3"/>
    <x v="1"/>
    <n v="29"/>
    <n v="11.6"/>
    <n v="17.400000000000002"/>
    <x v="1"/>
  </r>
  <r>
    <x v="4"/>
    <n v="1189833"/>
    <x v="252"/>
    <x v="2"/>
    <x v="2"/>
    <s v="Los Angeles"/>
    <x v="4"/>
    <n v="38"/>
    <n v="224"/>
    <x v="1955"/>
    <n v="5107.2000000000007"/>
    <n v="0.60000000000000009"/>
    <x v="1"/>
    <x v="3"/>
    <x v="1"/>
    <n v="38"/>
    <n v="22.800000000000004"/>
    <n v="15.199999999999998"/>
    <x v="1"/>
  </r>
  <r>
    <x v="4"/>
    <n v="1189833"/>
    <x v="253"/>
    <x v="2"/>
    <x v="2"/>
    <s v="Los Angeles"/>
    <x v="5"/>
    <n v="51"/>
    <n v="224"/>
    <x v="3014"/>
    <n v="2627.52"/>
    <n v="0.23"/>
    <x v="1"/>
    <x v="3"/>
    <x v="1"/>
    <n v="51"/>
    <n v="11.73"/>
    <n v="39.269999999999996"/>
    <x v="1"/>
  </r>
  <r>
    <x v="4"/>
    <n v="1189833"/>
    <x v="254"/>
    <x v="2"/>
    <x v="2"/>
    <s v="Los Angeles"/>
    <x v="0"/>
    <n v="36"/>
    <n v="306"/>
    <x v="2977"/>
    <n v="4957.2"/>
    <n v="0.45"/>
    <x v="1"/>
    <x v="4"/>
    <x v="1"/>
    <n v="36"/>
    <n v="16.2"/>
    <n v="19.8"/>
    <x v="1"/>
  </r>
  <r>
    <x v="4"/>
    <n v="1189833"/>
    <x v="255"/>
    <x v="2"/>
    <x v="2"/>
    <s v="Los Angeles"/>
    <x v="1"/>
    <n v="41"/>
    <n v="264"/>
    <x v="3015"/>
    <n v="3355.44"/>
    <n v="0.31"/>
    <x v="1"/>
    <x v="4"/>
    <x v="1"/>
    <n v="41"/>
    <n v="12.71"/>
    <n v="28.29"/>
    <x v="1"/>
  </r>
  <r>
    <x v="4"/>
    <n v="1189833"/>
    <x v="256"/>
    <x v="2"/>
    <x v="2"/>
    <s v="Los Angeles"/>
    <x v="2"/>
    <n v="34"/>
    <n v="232"/>
    <x v="1139"/>
    <n v="3470.72"/>
    <n v="0.44"/>
    <x v="1"/>
    <x v="4"/>
    <x v="1"/>
    <n v="34"/>
    <n v="14.959999999999999"/>
    <n v="19.040000000000003"/>
    <x v="1"/>
  </r>
  <r>
    <x v="4"/>
    <n v="1189833"/>
    <x v="257"/>
    <x v="2"/>
    <x v="2"/>
    <s v="Los Angeles"/>
    <x v="3"/>
    <n v="36"/>
    <n v="223"/>
    <x v="3016"/>
    <n v="3050.64"/>
    <n v="0.38"/>
    <x v="1"/>
    <x v="4"/>
    <x v="1"/>
    <n v="36"/>
    <n v="13.68"/>
    <n v="22.320000000000004"/>
    <x v="1"/>
  </r>
  <r>
    <x v="4"/>
    <n v="1189833"/>
    <x v="258"/>
    <x v="2"/>
    <x v="2"/>
    <s v="Los Angeles"/>
    <x v="4"/>
    <n v="43"/>
    <n v="230"/>
    <x v="3017"/>
    <n v="6131.8000000000011"/>
    <n v="0.62000000000000011"/>
    <x v="1"/>
    <x v="4"/>
    <x v="1"/>
    <n v="43"/>
    <n v="26.660000000000004"/>
    <n v="16.339999999999996"/>
    <x v="1"/>
  </r>
  <r>
    <x v="4"/>
    <n v="1189833"/>
    <x v="259"/>
    <x v="2"/>
    <x v="2"/>
    <s v="Los Angeles"/>
    <x v="5"/>
    <n v="46"/>
    <n v="208"/>
    <x v="3018"/>
    <n v="2200.64"/>
    <n v="0.23"/>
    <x v="1"/>
    <x v="4"/>
    <x v="1"/>
    <n v="46"/>
    <n v="10.58"/>
    <n v="35.42"/>
    <x v="1"/>
  </r>
  <r>
    <x v="4"/>
    <n v="1189833"/>
    <x v="260"/>
    <x v="2"/>
    <x v="2"/>
    <s v="Los Angeles"/>
    <x v="0"/>
    <n v="38"/>
    <n v="289"/>
    <x v="3019"/>
    <n v="5051.72"/>
    <n v="0.46"/>
    <x v="1"/>
    <x v="4"/>
    <x v="1"/>
    <n v="38"/>
    <n v="17.48"/>
    <n v="20.52"/>
    <x v="1"/>
  </r>
  <r>
    <x v="4"/>
    <n v="1189833"/>
    <x v="261"/>
    <x v="2"/>
    <x v="2"/>
    <s v="Los Angeles"/>
    <x v="1"/>
    <n v="39"/>
    <n v="264"/>
    <x v="1864"/>
    <n v="2779.92"/>
    <n v="0.27"/>
    <x v="1"/>
    <x v="4"/>
    <x v="1"/>
    <n v="39"/>
    <n v="10.530000000000001"/>
    <n v="28.47"/>
    <x v="1"/>
  </r>
  <r>
    <x v="4"/>
    <n v="1189833"/>
    <x v="262"/>
    <x v="2"/>
    <x v="2"/>
    <s v="Los Angeles"/>
    <x v="2"/>
    <n v="38"/>
    <n v="210"/>
    <x v="2950"/>
    <n v="3591"/>
    <n v="0.45"/>
    <x v="1"/>
    <x v="4"/>
    <x v="1"/>
    <n v="38"/>
    <n v="17.100000000000001"/>
    <n v="20.9"/>
    <x v="1"/>
  </r>
  <r>
    <x v="4"/>
    <n v="1189833"/>
    <x v="263"/>
    <x v="2"/>
    <x v="2"/>
    <s v="Los Angeles"/>
    <x v="3"/>
    <n v="39"/>
    <n v="195"/>
    <x v="3020"/>
    <n v="3041.9999999999995"/>
    <n v="0.39999999999999997"/>
    <x v="1"/>
    <x v="4"/>
    <x v="1"/>
    <n v="39"/>
    <n v="15.599999999999998"/>
    <n v="23.4"/>
    <x v="1"/>
  </r>
  <r>
    <x v="4"/>
    <n v="1189833"/>
    <x v="264"/>
    <x v="2"/>
    <x v="2"/>
    <s v="Los Angeles"/>
    <x v="4"/>
    <n v="44"/>
    <n v="195"/>
    <x v="983"/>
    <n v="5319.6000000000013"/>
    <n v="0.62000000000000011"/>
    <x v="1"/>
    <x v="4"/>
    <x v="1"/>
    <n v="44"/>
    <n v="27.280000000000008"/>
    <n v="16.719999999999992"/>
    <x v="1"/>
  </r>
  <r>
    <x v="4"/>
    <n v="1189833"/>
    <x v="265"/>
    <x v="2"/>
    <x v="2"/>
    <s v="Los Angeles"/>
    <x v="5"/>
    <n v="49"/>
    <n v="210"/>
    <x v="869"/>
    <n v="2263.8000000000002"/>
    <n v="0.22"/>
    <x v="1"/>
    <x v="4"/>
    <x v="1"/>
    <n v="49"/>
    <n v="10.780000000000001"/>
    <n v="38.22"/>
    <x v="1"/>
  </r>
  <r>
    <x v="4"/>
    <n v="1189833"/>
    <x v="266"/>
    <x v="2"/>
    <x v="2"/>
    <s v="Los Angeles"/>
    <x v="0"/>
    <n v="36"/>
    <n v="256"/>
    <x v="3021"/>
    <n v="4331.5200000000004"/>
    <n v="0.47000000000000003"/>
    <x v="1"/>
    <x v="4"/>
    <x v="1"/>
    <n v="36"/>
    <n v="16.920000000000002"/>
    <n v="19.079999999999998"/>
    <x v="1"/>
  </r>
  <r>
    <x v="4"/>
    <n v="1189833"/>
    <x v="267"/>
    <x v="2"/>
    <x v="2"/>
    <s v="Los Angeles"/>
    <x v="1"/>
    <n v="43"/>
    <n v="264"/>
    <x v="3022"/>
    <n v="3405.6"/>
    <n v="0.3"/>
    <x v="1"/>
    <x v="4"/>
    <x v="1"/>
    <n v="43"/>
    <n v="12.9"/>
    <n v="30.099999999999998"/>
    <x v="1"/>
  </r>
  <r>
    <x v="4"/>
    <n v="1189833"/>
    <x v="268"/>
    <x v="2"/>
    <x v="2"/>
    <s v="Los Angeles"/>
    <x v="2"/>
    <n v="33"/>
    <n v="208"/>
    <x v="1317"/>
    <n v="2882.88"/>
    <n v="0.42000000000000004"/>
    <x v="1"/>
    <x v="4"/>
    <x v="1"/>
    <n v="33"/>
    <n v="13.860000000000001"/>
    <n v="19.14"/>
    <x v="1"/>
  </r>
  <r>
    <x v="4"/>
    <n v="1189833"/>
    <x v="269"/>
    <x v="2"/>
    <x v="2"/>
    <s v="Los Angeles"/>
    <x v="3"/>
    <n v="33"/>
    <n v="213"/>
    <x v="3023"/>
    <n v="2952.18"/>
    <n v="0.42"/>
    <x v="1"/>
    <x v="4"/>
    <x v="1"/>
    <n v="33"/>
    <n v="13.86"/>
    <n v="19.14"/>
    <x v="1"/>
  </r>
  <r>
    <x v="4"/>
    <n v="1189833"/>
    <x v="270"/>
    <x v="2"/>
    <x v="2"/>
    <s v="Los Angeles"/>
    <x v="4"/>
    <n v="46"/>
    <n v="210"/>
    <x v="2185"/>
    <n v="5989.2000000000007"/>
    <n v="0.62000000000000011"/>
    <x v="1"/>
    <x v="4"/>
    <x v="1"/>
    <n v="46"/>
    <n v="28.520000000000003"/>
    <n v="17.479999999999997"/>
    <x v="1"/>
  </r>
  <r>
    <x v="4"/>
    <n v="1189833"/>
    <x v="271"/>
    <x v="2"/>
    <x v="2"/>
    <s v="Los Angeles"/>
    <x v="5"/>
    <n v="46"/>
    <n v="208"/>
    <x v="3018"/>
    <n v="2296.3200000000002"/>
    <n v="0.24000000000000002"/>
    <x v="1"/>
    <x v="4"/>
    <x v="1"/>
    <n v="46"/>
    <n v="11.040000000000001"/>
    <n v="34.96"/>
    <x v="1"/>
  </r>
  <r>
    <x v="4"/>
    <n v="1189833"/>
    <x v="272"/>
    <x v="2"/>
    <x v="2"/>
    <s v="Los Angeles"/>
    <x v="0"/>
    <n v="40"/>
    <n v="272"/>
    <x v="1314"/>
    <n v="5004.8"/>
    <n v="0.46"/>
    <x v="1"/>
    <x v="4"/>
    <x v="1"/>
    <n v="40"/>
    <n v="18.400000000000002"/>
    <n v="21.599999999999998"/>
    <x v="1"/>
  </r>
  <r>
    <x v="4"/>
    <n v="1189833"/>
    <x v="273"/>
    <x v="2"/>
    <x v="2"/>
    <s v="Los Angeles"/>
    <x v="1"/>
    <n v="42"/>
    <n v="264"/>
    <x v="1108"/>
    <n v="3326.4"/>
    <n v="0.3"/>
    <x v="1"/>
    <x v="4"/>
    <x v="1"/>
    <n v="42"/>
    <n v="12.6"/>
    <n v="29.400000000000002"/>
    <x v="1"/>
  </r>
  <r>
    <x v="4"/>
    <n v="1189833"/>
    <x v="274"/>
    <x v="2"/>
    <x v="2"/>
    <s v="Los Angeles"/>
    <x v="2"/>
    <n v="35"/>
    <n v="223"/>
    <x v="3024"/>
    <n v="3590.3"/>
    <n v="0.46"/>
    <x v="1"/>
    <x v="4"/>
    <x v="1"/>
    <n v="35"/>
    <n v="16.100000000000001"/>
    <n v="18.899999999999999"/>
    <x v="1"/>
  </r>
  <r>
    <x v="4"/>
    <n v="1189833"/>
    <x v="275"/>
    <x v="2"/>
    <x v="2"/>
    <s v="Los Angeles"/>
    <x v="3"/>
    <n v="33"/>
    <n v="221"/>
    <x v="1687"/>
    <n v="3063.06"/>
    <n v="0.42"/>
    <x v="1"/>
    <x v="4"/>
    <x v="1"/>
    <n v="33"/>
    <n v="13.86"/>
    <n v="19.14"/>
    <x v="1"/>
  </r>
  <r>
    <x v="4"/>
    <n v="1189833"/>
    <x v="276"/>
    <x v="2"/>
    <x v="2"/>
    <s v="Los Angeles"/>
    <x v="4"/>
    <n v="46"/>
    <n v="204"/>
    <x v="1222"/>
    <n v="5348.880000000001"/>
    <n v="0.57000000000000006"/>
    <x v="1"/>
    <x v="4"/>
    <x v="1"/>
    <n v="46"/>
    <n v="26.220000000000006"/>
    <n v="19.779999999999994"/>
    <x v="1"/>
  </r>
  <r>
    <x v="4"/>
    <n v="1189833"/>
    <x v="277"/>
    <x v="2"/>
    <x v="2"/>
    <s v="Los Angeles"/>
    <x v="5"/>
    <n v="49"/>
    <n v="238"/>
    <x v="756"/>
    <n v="2798.88"/>
    <n v="0.24000000000000002"/>
    <x v="1"/>
    <x v="4"/>
    <x v="1"/>
    <n v="49"/>
    <n v="11.76"/>
    <n v="37.239999999999995"/>
    <x v="1"/>
  </r>
  <r>
    <x v="4"/>
    <n v="1189833"/>
    <x v="278"/>
    <x v="2"/>
    <x v="2"/>
    <s v="Los Angeles"/>
    <x v="0"/>
    <n v="39"/>
    <n v="315"/>
    <x v="2892"/>
    <n v="5651.1"/>
    <n v="0.46"/>
    <x v="1"/>
    <x v="4"/>
    <x v="1"/>
    <n v="39"/>
    <n v="17.940000000000001"/>
    <n v="21.06"/>
    <x v="1"/>
  </r>
  <r>
    <x v="4"/>
    <n v="1189833"/>
    <x v="279"/>
    <x v="2"/>
    <x v="2"/>
    <s v="Los Angeles"/>
    <x v="1"/>
    <n v="42"/>
    <n v="288"/>
    <x v="3025"/>
    <n v="3386.88"/>
    <n v="0.28000000000000003"/>
    <x v="1"/>
    <x v="4"/>
    <x v="1"/>
    <n v="42"/>
    <n v="11.76"/>
    <n v="30.239999999999995"/>
    <x v="1"/>
  </r>
  <r>
    <x v="4"/>
    <n v="1189833"/>
    <x v="280"/>
    <x v="2"/>
    <x v="2"/>
    <s v="Los Angeles"/>
    <x v="2"/>
    <n v="39"/>
    <n v="231"/>
    <x v="1660"/>
    <n v="4144.1400000000003"/>
    <n v="0.46"/>
    <x v="1"/>
    <x v="4"/>
    <x v="1"/>
    <n v="39"/>
    <n v="17.940000000000001"/>
    <n v="21.06"/>
    <x v="1"/>
  </r>
  <r>
    <x v="4"/>
    <n v="1189833"/>
    <x v="281"/>
    <x v="2"/>
    <x v="2"/>
    <s v="Los Angeles"/>
    <x v="3"/>
    <n v="35"/>
    <n v="224"/>
    <x v="1437"/>
    <n v="3135.9999999999995"/>
    <n v="0.39999999999999997"/>
    <x v="1"/>
    <x v="4"/>
    <x v="1"/>
    <n v="35"/>
    <n v="13.999999999999998"/>
    <n v="21"/>
    <x v="1"/>
  </r>
  <r>
    <x v="4"/>
    <n v="1189833"/>
    <x v="282"/>
    <x v="2"/>
    <x v="2"/>
    <s v="Los Angeles"/>
    <x v="4"/>
    <n v="43"/>
    <n v="219"/>
    <x v="3026"/>
    <n v="5838.5400000000009"/>
    <n v="0.62000000000000011"/>
    <x v="1"/>
    <x v="4"/>
    <x v="1"/>
    <n v="43"/>
    <n v="26.660000000000004"/>
    <n v="16.339999999999996"/>
    <x v="1"/>
  </r>
  <r>
    <x v="4"/>
    <n v="1189833"/>
    <x v="283"/>
    <x v="2"/>
    <x v="2"/>
    <s v="Los Angeles"/>
    <x v="5"/>
    <n v="44"/>
    <n v="232"/>
    <x v="2856"/>
    <n v="2552"/>
    <n v="0.25"/>
    <x v="1"/>
    <x v="4"/>
    <x v="1"/>
    <n v="44"/>
    <n v="11"/>
    <n v="33"/>
    <x v="1"/>
  </r>
  <r>
    <x v="0"/>
    <n v="1185732"/>
    <x v="284"/>
    <x v="2"/>
    <x v="2"/>
    <s v="Los Angeles"/>
    <x v="0"/>
    <n v="36"/>
    <n v="147"/>
    <x v="1442"/>
    <n v="2381.4"/>
    <n v="0.45"/>
    <x v="1"/>
    <x v="4"/>
    <x v="1"/>
    <n v="36"/>
    <n v="16.2"/>
    <n v="19.8"/>
    <x v="1"/>
  </r>
  <r>
    <x v="0"/>
    <n v="1185732"/>
    <x v="285"/>
    <x v="2"/>
    <x v="2"/>
    <s v="Los Angeles"/>
    <x v="1"/>
    <n v="31"/>
    <n v="91"/>
    <x v="3027"/>
    <n v="1156.6099999999999"/>
    <n v="0.41"/>
    <x v="1"/>
    <x v="11"/>
    <x v="1"/>
    <n v="31"/>
    <n v="12.709999999999999"/>
    <n v="18.290000000000003"/>
    <x v="1"/>
  </r>
  <r>
    <x v="0"/>
    <n v="1185732"/>
    <x v="286"/>
    <x v="2"/>
    <x v="2"/>
    <s v="Los Angeles"/>
    <x v="2"/>
    <n v="24"/>
    <n v="94"/>
    <x v="3028"/>
    <n v="879.83999999999992"/>
    <n v="0.38999999999999996"/>
    <x v="1"/>
    <x v="11"/>
    <x v="1"/>
    <n v="24"/>
    <n v="9.36"/>
    <n v="14.64"/>
    <x v="1"/>
  </r>
  <r>
    <x v="0"/>
    <n v="1185732"/>
    <x v="287"/>
    <x v="2"/>
    <x v="2"/>
    <s v="Los Angeles"/>
    <x v="3"/>
    <n v="27"/>
    <n v="41"/>
    <x v="3029"/>
    <n v="509.22"/>
    <n v="0.46"/>
    <x v="1"/>
    <x v="11"/>
    <x v="1"/>
    <n v="27"/>
    <n v="12.42"/>
    <n v="14.58"/>
    <x v="1"/>
  </r>
  <r>
    <x v="2"/>
    <n v="1197831"/>
    <x v="360"/>
    <x v="1"/>
    <x v="1"/>
    <s v="Dallas"/>
    <x v="4"/>
    <n v="26"/>
    <n v="113"/>
    <x v="3030"/>
    <n v="793.2600000000001"/>
    <n v="0.27"/>
    <x v="1"/>
    <x v="6"/>
    <x v="1"/>
    <n v="26"/>
    <n v="7.0200000000000014"/>
    <n v="18.979999999999997"/>
    <x v="1"/>
  </r>
  <r>
    <x v="2"/>
    <n v="1197831"/>
    <x v="361"/>
    <x v="1"/>
    <x v="1"/>
    <s v="Dallas"/>
    <x v="5"/>
    <n v="24"/>
    <n v="163"/>
    <x v="3031"/>
    <n v="1877.76"/>
    <n v="0.48"/>
    <x v="1"/>
    <x v="6"/>
    <x v="1"/>
    <n v="24"/>
    <n v="11.52"/>
    <n v="12.48"/>
    <x v="1"/>
  </r>
  <r>
    <x v="2"/>
    <n v="1197831"/>
    <x v="362"/>
    <x v="1"/>
    <x v="1"/>
    <s v="Dallas"/>
    <x v="0"/>
    <n v="19"/>
    <n v="230"/>
    <x v="1819"/>
    <n v="1398.4"/>
    <n v="0.32"/>
    <x v="1"/>
    <x v="6"/>
    <x v="1"/>
    <n v="19"/>
    <n v="6.08"/>
    <n v="12.92"/>
    <x v="1"/>
  </r>
  <r>
    <x v="2"/>
    <n v="1197831"/>
    <x v="363"/>
    <x v="1"/>
    <x v="1"/>
    <s v="Dallas"/>
    <x v="1"/>
    <n v="23"/>
    <n v="215"/>
    <x v="3032"/>
    <n v="1780.2"/>
    <n v="0.36"/>
    <x v="1"/>
    <x v="6"/>
    <x v="1"/>
    <n v="23"/>
    <n v="8.2799999999999994"/>
    <n v="14.72"/>
    <x v="1"/>
  </r>
  <r>
    <x v="2"/>
    <n v="1197831"/>
    <x v="364"/>
    <x v="1"/>
    <x v="1"/>
    <s v="Dallas"/>
    <x v="2"/>
    <n v="27"/>
    <n v="143"/>
    <x v="1988"/>
    <n v="1351.35"/>
    <n v="0.35"/>
    <x v="1"/>
    <x v="6"/>
    <x v="1"/>
    <n v="27"/>
    <n v="9.4499999999999993"/>
    <n v="17.55"/>
    <x v="1"/>
  </r>
  <r>
    <x v="2"/>
    <n v="1197831"/>
    <x v="365"/>
    <x v="1"/>
    <x v="1"/>
    <s v="Dallas"/>
    <x v="3"/>
    <n v="28"/>
    <n v="136"/>
    <x v="1465"/>
    <n v="1713.6000000000001"/>
    <n v="0.45"/>
    <x v="1"/>
    <x v="6"/>
    <x v="1"/>
    <n v="28"/>
    <n v="12.600000000000001"/>
    <n v="15.399999999999997"/>
    <x v="1"/>
  </r>
  <r>
    <x v="2"/>
    <n v="1197831"/>
    <x v="366"/>
    <x v="1"/>
    <x v="1"/>
    <s v="Dallas"/>
    <x v="4"/>
    <n v="26"/>
    <n v="93"/>
    <x v="3033"/>
    <n v="773.76"/>
    <n v="0.32"/>
    <x v="1"/>
    <x v="6"/>
    <x v="1"/>
    <n v="26"/>
    <n v="8.32"/>
    <n v="17.68"/>
    <x v="1"/>
  </r>
  <r>
    <x v="2"/>
    <n v="1197831"/>
    <x v="367"/>
    <x v="1"/>
    <x v="1"/>
    <s v="Dallas"/>
    <x v="5"/>
    <n v="26"/>
    <n v="155"/>
    <x v="1747"/>
    <n v="2055.3000000000002"/>
    <n v="0.51"/>
    <x v="1"/>
    <x v="6"/>
    <x v="1"/>
    <n v="26"/>
    <n v="13.260000000000002"/>
    <n v="12.739999999999998"/>
    <x v="1"/>
  </r>
  <r>
    <x v="2"/>
    <n v="1197831"/>
    <x v="368"/>
    <x v="1"/>
    <x v="1"/>
    <s v="Dallas"/>
    <x v="0"/>
    <n v="21"/>
    <n v="203"/>
    <x v="2096"/>
    <n v="1662.5699999999997"/>
    <n v="0.38999999999999996"/>
    <x v="1"/>
    <x v="6"/>
    <x v="1"/>
    <n v="21"/>
    <n v="8.1899999999999977"/>
    <n v="12.810000000000002"/>
    <x v="1"/>
  </r>
  <r>
    <x v="2"/>
    <n v="1197831"/>
    <x v="369"/>
    <x v="1"/>
    <x v="1"/>
    <s v="Dallas"/>
    <x v="1"/>
    <n v="31"/>
    <n v="236"/>
    <x v="3034"/>
    <n v="2926.3999999999996"/>
    <n v="0.39999999999999997"/>
    <x v="1"/>
    <x v="6"/>
    <x v="1"/>
    <n v="31"/>
    <n v="12.399999999999999"/>
    <n v="18.600000000000001"/>
    <x v="1"/>
  </r>
  <r>
    <x v="2"/>
    <n v="1197831"/>
    <x v="370"/>
    <x v="1"/>
    <x v="1"/>
    <s v="Dallas"/>
    <x v="2"/>
    <n v="20"/>
    <n v="155"/>
    <x v="1991"/>
    <n v="1178"/>
    <n v="0.38"/>
    <x v="1"/>
    <x v="6"/>
    <x v="1"/>
    <n v="20"/>
    <n v="7.6"/>
    <n v="12.4"/>
    <x v="1"/>
  </r>
  <r>
    <x v="2"/>
    <n v="1197831"/>
    <x v="371"/>
    <x v="1"/>
    <x v="1"/>
    <s v="Dallas"/>
    <x v="3"/>
    <n v="26"/>
    <n v="140"/>
    <x v="2236"/>
    <n v="1710.8000000000002"/>
    <n v="0.47000000000000003"/>
    <x v="1"/>
    <x v="6"/>
    <x v="1"/>
    <n v="26"/>
    <n v="12.22"/>
    <n v="13.78"/>
    <x v="1"/>
  </r>
  <r>
    <x v="2"/>
    <n v="1197831"/>
    <x v="372"/>
    <x v="1"/>
    <x v="1"/>
    <s v="Dallas"/>
    <x v="4"/>
    <n v="29"/>
    <n v="96"/>
    <x v="2740"/>
    <n v="1030.08"/>
    <n v="0.37"/>
    <x v="1"/>
    <x v="6"/>
    <x v="1"/>
    <n v="29"/>
    <n v="10.729999999999999"/>
    <n v="18.27"/>
    <x v="1"/>
  </r>
  <r>
    <x v="2"/>
    <n v="1197831"/>
    <x v="373"/>
    <x v="1"/>
    <x v="1"/>
    <s v="Dallas"/>
    <x v="5"/>
    <n v="27"/>
    <n v="153"/>
    <x v="3035"/>
    <n v="2230.7400000000002"/>
    <n v="0.54"/>
    <x v="1"/>
    <x v="6"/>
    <x v="1"/>
    <n v="27"/>
    <n v="14.580000000000002"/>
    <n v="12.419999999999998"/>
    <x v="1"/>
  </r>
  <r>
    <x v="2"/>
    <n v="1197831"/>
    <x v="374"/>
    <x v="1"/>
    <x v="1"/>
    <s v="Dallas"/>
    <x v="0"/>
    <n v="13"/>
    <n v="231"/>
    <x v="2527"/>
    <n v="1201.1999999999998"/>
    <n v="0.39999999999999997"/>
    <x v="1"/>
    <x v="6"/>
    <x v="1"/>
    <n v="13"/>
    <n v="5.1999999999999993"/>
    <n v="7.8000000000000007"/>
    <x v="1"/>
  </r>
  <r>
    <x v="2"/>
    <n v="1197831"/>
    <x v="375"/>
    <x v="1"/>
    <x v="1"/>
    <s v="Dallas"/>
    <x v="1"/>
    <n v="21"/>
    <n v="210"/>
    <x v="1692"/>
    <n v="1763.9999999999998"/>
    <n v="0.39999999999999997"/>
    <x v="1"/>
    <x v="6"/>
    <x v="1"/>
    <n v="21"/>
    <n v="8.3999999999999986"/>
    <n v="12.6"/>
    <x v="1"/>
  </r>
  <r>
    <x v="2"/>
    <n v="1197831"/>
    <x v="376"/>
    <x v="1"/>
    <x v="1"/>
    <s v="Dallas"/>
    <x v="2"/>
    <n v="20"/>
    <n v="179"/>
    <x v="3036"/>
    <n v="1396.1999999999998"/>
    <n v="0.38999999999999996"/>
    <x v="1"/>
    <x v="6"/>
    <x v="1"/>
    <n v="20"/>
    <n v="7.7999999999999989"/>
    <n v="12.200000000000001"/>
    <x v="1"/>
  </r>
  <r>
    <x v="2"/>
    <n v="1197831"/>
    <x v="377"/>
    <x v="1"/>
    <x v="1"/>
    <s v="Dallas"/>
    <x v="3"/>
    <n v="20"/>
    <n v="149"/>
    <x v="1630"/>
    <n v="1460.2"/>
    <n v="0.49"/>
    <x v="1"/>
    <x v="7"/>
    <x v="1"/>
    <n v="20"/>
    <n v="9.8000000000000007"/>
    <n v="10.199999999999999"/>
    <x v="1"/>
  </r>
  <r>
    <x v="2"/>
    <n v="1197831"/>
    <x v="378"/>
    <x v="1"/>
    <x v="1"/>
    <s v="Dallas"/>
    <x v="4"/>
    <n v="26"/>
    <n v="107"/>
    <x v="3037"/>
    <n v="1001.52"/>
    <n v="0.36"/>
    <x v="1"/>
    <x v="7"/>
    <x v="1"/>
    <n v="26"/>
    <n v="9.36"/>
    <n v="16.64"/>
    <x v="1"/>
  </r>
  <r>
    <x v="2"/>
    <n v="1197831"/>
    <x v="379"/>
    <x v="1"/>
    <x v="1"/>
    <s v="Dallas"/>
    <x v="5"/>
    <n v="22"/>
    <n v="210"/>
    <x v="1506"/>
    <n v="2633.4"/>
    <n v="0.57000000000000006"/>
    <x v="1"/>
    <x v="7"/>
    <x v="1"/>
    <n v="22"/>
    <n v="12.540000000000001"/>
    <n v="9.4599999999999991"/>
    <x v="1"/>
  </r>
  <r>
    <x v="2"/>
    <n v="1197831"/>
    <x v="380"/>
    <x v="1"/>
    <x v="1"/>
    <s v="Dallas"/>
    <x v="0"/>
    <n v="13"/>
    <n v="233"/>
    <x v="3038"/>
    <n v="1151.02"/>
    <n v="0.38"/>
    <x v="1"/>
    <x v="7"/>
    <x v="1"/>
    <n v="13"/>
    <n v="4.9399999999999995"/>
    <n v="8.06"/>
    <x v="1"/>
  </r>
  <r>
    <x v="2"/>
    <n v="1197831"/>
    <x v="381"/>
    <x v="1"/>
    <x v="1"/>
    <s v="Dallas"/>
    <x v="1"/>
    <n v="22"/>
    <n v="248"/>
    <x v="985"/>
    <n v="2291.52"/>
    <n v="0.42"/>
    <x v="1"/>
    <x v="7"/>
    <x v="1"/>
    <n v="22"/>
    <n v="9.24"/>
    <n v="12.76"/>
    <x v="1"/>
  </r>
  <r>
    <x v="2"/>
    <n v="1197831"/>
    <x v="382"/>
    <x v="1"/>
    <x v="1"/>
    <s v="Dallas"/>
    <x v="2"/>
    <n v="19"/>
    <n v="200"/>
    <x v="1072"/>
    <n v="1519.9999999999998"/>
    <n v="0.39999999999999997"/>
    <x v="1"/>
    <x v="7"/>
    <x v="1"/>
    <n v="19"/>
    <n v="7.5999999999999988"/>
    <n v="11.4"/>
    <x v="1"/>
  </r>
  <r>
    <x v="2"/>
    <n v="1197831"/>
    <x v="383"/>
    <x v="1"/>
    <x v="1"/>
    <s v="Dallas"/>
    <x v="3"/>
    <n v="27"/>
    <n v="182"/>
    <x v="1502"/>
    <n v="2407.86"/>
    <n v="0.49"/>
    <x v="1"/>
    <x v="7"/>
    <x v="1"/>
    <n v="27"/>
    <n v="13.23"/>
    <n v="13.77"/>
    <x v="1"/>
  </r>
  <r>
    <x v="2"/>
    <n v="1197831"/>
    <x v="384"/>
    <x v="1"/>
    <x v="1"/>
    <s v="Dallas"/>
    <x v="4"/>
    <n v="38"/>
    <n v="153"/>
    <x v="3039"/>
    <n v="2093.04"/>
    <n v="0.36"/>
    <x v="1"/>
    <x v="7"/>
    <x v="1"/>
    <n v="38"/>
    <n v="13.68"/>
    <n v="24.32"/>
    <x v="1"/>
  </r>
  <r>
    <x v="2"/>
    <n v="1197831"/>
    <x v="385"/>
    <x v="1"/>
    <x v="1"/>
    <s v="Dallas"/>
    <x v="5"/>
    <n v="34"/>
    <n v="264"/>
    <x v="3040"/>
    <n v="4667.5200000000004"/>
    <n v="0.52"/>
    <x v="1"/>
    <x v="7"/>
    <x v="1"/>
    <n v="34"/>
    <n v="17.680000000000003"/>
    <n v="16.319999999999997"/>
    <x v="1"/>
  </r>
  <r>
    <x v="2"/>
    <n v="1197831"/>
    <x v="386"/>
    <x v="1"/>
    <x v="1"/>
    <s v="Dallas"/>
    <x v="0"/>
    <n v="30"/>
    <n v="256"/>
    <x v="1363"/>
    <n v="2841.6"/>
    <n v="0.37"/>
    <x v="1"/>
    <x v="7"/>
    <x v="1"/>
    <n v="30"/>
    <n v="11.1"/>
    <n v="18.899999999999999"/>
    <x v="1"/>
  </r>
  <r>
    <x v="2"/>
    <n v="1197831"/>
    <x v="387"/>
    <x v="1"/>
    <x v="1"/>
    <s v="Dallas"/>
    <x v="1"/>
    <n v="40"/>
    <n v="280"/>
    <x v="1659"/>
    <n v="4592"/>
    <n v="0.41"/>
    <x v="1"/>
    <x v="7"/>
    <x v="1"/>
    <n v="40"/>
    <n v="16.399999999999999"/>
    <n v="23.6"/>
    <x v="1"/>
  </r>
  <r>
    <x v="2"/>
    <n v="1197831"/>
    <x v="388"/>
    <x v="1"/>
    <x v="1"/>
    <s v="Dallas"/>
    <x v="2"/>
    <n v="30"/>
    <n v="215"/>
    <x v="1089"/>
    <n v="2515.4999999999995"/>
    <n v="0.38999999999999996"/>
    <x v="1"/>
    <x v="7"/>
    <x v="1"/>
    <n v="30"/>
    <n v="11.699999999999998"/>
    <n v="18.3"/>
    <x v="1"/>
  </r>
  <r>
    <x v="2"/>
    <n v="1197831"/>
    <x v="389"/>
    <x v="1"/>
    <x v="1"/>
    <s v="Dallas"/>
    <x v="3"/>
    <n v="29"/>
    <n v="192"/>
    <x v="1426"/>
    <n v="2728.32"/>
    <n v="0.49"/>
    <x v="1"/>
    <x v="7"/>
    <x v="1"/>
    <n v="29"/>
    <n v="14.21"/>
    <n v="14.79"/>
    <x v="1"/>
  </r>
  <r>
    <x v="2"/>
    <n v="1197831"/>
    <x v="390"/>
    <x v="1"/>
    <x v="1"/>
    <s v="Dallas"/>
    <x v="4"/>
    <n v="40"/>
    <n v="150"/>
    <x v="1194"/>
    <n v="2220"/>
    <n v="0.37"/>
    <x v="1"/>
    <x v="7"/>
    <x v="1"/>
    <n v="40"/>
    <n v="14.8"/>
    <n v="25.2"/>
    <x v="1"/>
  </r>
  <r>
    <x v="2"/>
    <n v="1197831"/>
    <x v="391"/>
    <x v="1"/>
    <x v="1"/>
    <s v="Dallas"/>
    <x v="5"/>
    <n v="42"/>
    <n v="280"/>
    <x v="2202"/>
    <n v="6468.0000000000009"/>
    <n v="0.55000000000000004"/>
    <x v="1"/>
    <x v="7"/>
    <x v="1"/>
    <n v="42"/>
    <n v="23.100000000000005"/>
    <n v="18.899999999999995"/>
    <x v="1"/>
  </r>
  <r>
    <x v="2"/>
    <n v="1197831"/>
    <x v="392"/>
    <x v="1"/>
    <x v="1"/>
    <s v="Dallas"/>
    <x v="0"/>
    <n v="34"/>
    <n v="256"/>
    <x v="3041"/>
    <n v="3655.68"/>
    <n v="0.42"/>
    <x v="1"/>
    <x v="7"/>
    <x v="1"/>
    <n v="34"/>
    <n v="14.28"/>
    <n v="19.72"/>
    <x v="1"/>
  </r>
  <r>
    <x v="2"/>
    <n v="1197831"/>
    <x v="393"/>
    <x v="1"/>
    <x v="1"/>
    <s v="Dallas"/>
    <x v="1"/>
    <n v="34"/>
    <n v="264"/>
    <x v="3040"/>
    <n v="3769.92"/>
    <n v="0.42"/>
    <x v="1"/>
    <x v="7"/>
    <x v="1"/>
    <n v="34"/>
    <n v="14.280000000000001"/>
    <n v="19.72"/>
    <x v="1"/>
  </r>
  <r>
    <x v="2"/>
    <n v="1197831"/>
    <x v="394"/>
    <x v="1"/>
    <x v="1"/>
    <s v="Dallas"/>
    <x v="2"/>
    <n v="33"/>
    <n v="322"/>
    <x v="3042"/>
    <n v="4462.92"/>
    <n v="0.42"/>
    <x v="1"/>
    <x v="7"/>
    <x v="1"/>
    <n v="33"/>
    <n v="13.86"/>
    <n v="19.14"/>
    <x v="1"/>
  </r>
  <r>
    <x v="2"/>
    <n v="1197831"/>
    <x v="395"/>
    <x v="1"/>
    <x v="1"/>
    <s v="Dallas"/>
    <x v="3"/>
    <n v="32"/>
    <n v="201"/>
    <x v="3043"/>
    <n v="3537.6000000000004"/>
    <n v="0.55000000000000004"/>
    <x v="1"/>
    <x v="7"/>
    <x v="1"/>
    <n v="32"/>
    <n v="17.600000000000001"/>
    <n v="14.399999999999999"/>
    <x v="1"/>
  </r>
  <r>
    <x v="2"/>
    <n v="1197831"/>
    <x v="396"/>
    <x v="1"/>
    <x v="1"/>
    <s v="Dallas"/>
    <x v="4"/>
    <n v="39"/>
    <n v="184"/>
    <x v="1893"/>
    <n v="2726.88"/>
    <n v="0.38"/>
    <x v="1"/>
    <x v="7"/>
    <x v="1"/>
    <n v="39"/>
    <n v="14.82"/>
    <n v="24.18"/>
    <x v="1"/>
  </r>
  <r>
    <x v="2"/>
    <n v="1197831"/>
    <x v="397"/>
    <x v="1"/>
    <x v="1"/>
    <s v="Dallas"/>
    <x v="5"/>
    <n v="47"/>
    <n v="272"/>
    <x v="3044"/>
    <n v="7286.880000000001"/>
    <n v="0.57000000000000006"/>
    <x v="1"/>
    <x v="7"/>
    <x v="1"/>
    <n v="47"/>
    <n v="26.790000000000003"/>
    <n v="20.209999999999997"/>
    <x v="1"/>
  </r>
  <r>
    <x v="2"/>
    <n v="1197831"/>
    <x v="398"/>
    <x v="1"/>
    <x v="1"/>
    <s v="Dallas"/>
    <x v="0"/>
    <n v="34"/>
    <n v="248"/>
    <x v="2955"/>
    <n v="3625.7599999999993"/>
    <n v="0.42999999999999994"/>
    <x v="1"/>
    <x v="7"/>
    <x v="1"/>
    <n v="34"/>
    <n v="14.619999999999997"/>
    <n v="19.380000000000003"/>
    <x v="1"/>
  </r>
  <r>
    <x v="2"/>
    <n v="1197831"/>
    <x v="399"/>
    <x v="1"/>
    <x v="1"/>
    <s v="Dallas"/>
    <x v="1"/>
    <n v="43"/>
    <n v="256"/>
    <x v="3045"/>
    <n v="5063.6799999999994"/>
    <n v="0.45999999999999996"/>
    <x v="1"/>
    <x v="7"/>
    <x v="1"/>
    <n v="43"/>
    <n v="19.779999999999998"/>
    <n v="23.220000000000002"/>
    <x v="1"/>
  </r>
  <r>
    <x v="2"/>
    <n v="1197831"/>
    <x v="400"/>
    <x v="1"/>
    <x v="1"/>
    <s v="Dallas"/>
    <x v="2"/>
    <n v="35"/>
    <n v="332"/>
    <x v="3046"/>
    <n v="5461.4"/>
    <n v="0.47"/>
    <x v="1"/>
    <x v="7"/>
    <x v="1"/>
    <n v="35"/>
    <n v="16.45"/>
    <n v="18.55"/>
    <x v="1"/>
  </r>
  <r>
    <x v="2"/>
    <n v="1197831"/>
    <x v="401"/>
    <x v="1"/>
    <x v="1"/>
    <s v="Dallas"/>
    <x v="3"/>
    <n v="38"/>
    <n v="158"/>
    <x v="3047"/>
    <n v="3242.1600000000003"/>
    <n v="0.54"/>
    <x v="1"/>
    <x v="7"/>
    <x v="1"/>
    <n v="38"/>
    <n v="20.520000000000003"/>
    <n v="17.479999999999997"/>
    <x v="1"/>
  </r>
  <r>
    <x v="2"/>
    <n v="1197831"/>
    <x v="402"/>
    <x v="1"/>
    <x v="1"/>
    <s v="Dallas"/>
    <x v="4"/>
    <n v="43"/>
    <n v="158"/>
    <x v="2000"/>
    <n v="2785.54"/>
    <n v="0.41"/>
    <x v="1"/>
    <x v="7"/>
    <x v="1"/>
    <n v="43"/>
    <n v="17.63"/>
    <n v="25.37"/>
    <x v="1"/>
  </r>
  <r>
    <x v="2"/>
    <n v="1197831"/>
    <x v="403"/>
    <x v="1"/>
    <x v="1"/>
    <s v="Dallas"/>
    <x v="5"/>
    <n v="43"/>
    <n v="240"/>
    <x v="946"/>
    <n v="6192.0000000000009"/>
    <n v="0.60000000000000009"/>
    <x v="1"/>
    <x v="7"/>
    <x v="1"/>
    <n v="43"/>
    <n v="25.800000000000004"/>
    <n v="17.199999999999996"/>
    <x v="1"/>
  </r>
  <r>
    <x v="2"/>
    <n v="1197831"/>
    <x v="404"/>
    <x v="1"/>
    <x v="1"/>
    <s v="Dallas"/>
    <x v="0"/>
    <n v="38"/>
    <n v="232"/>
    <x v="3048"/>
    <n v="4055.3599999999997"/>
    <n v="0.45999999999999996"/>
    <x v="1"/>
    <x v="7"/>
    <x v="1"/>
    <n v="38"/>
    <n v="17.479999999999997"/>
    <n v="20.520000000000003"/>
    <x v="1"/>
  </r>
  <r>
    <x v="2"/>
    <n v="1197831"/>
    <x v="405"/>
    <x v="1"/>
    <x v="1"/>
    <s v="Dallas"/>
    <x v="1"/>
    <n v="38"/>
    <n v="203"/>
    <x v="827"/>
    <n v="3625.58"/>
    <n v="0.47"/>
    <x v="1"/>
    <x v="7"/>
    <x v="1"/>
    <n v="38"/>
    <n v="17.86"/>
    <n v="20.14"/>
    <x v="1"/>
  </r>
  <r>
    <x v="2"/>
    <n v="1197831"/>
    <x v="406"/>
    <x v="1"/>
    <x v="1"/>
    <s v="Dallas"/>
    <x v="2"/>
    <n v="47"/>
    <n v="254"/>
    <x v="3049"/>
    <n v="5372.0999999999995"/>
    <n v="0.44999999999999996"/>
    <x v="1"/>
    <x v="7"/>
    <x v="1"/>
    <n v="47"/>
    <n v="21.15"/>
    <n v="25.85"/>
    <x v="1"/>
  </r>
  <r>
    <x v="2"/>
    <n v="1197831"/>
    <x v="407"/>
    <x v="1"/>
    <x v="1"/>
    <s v="Dallas"/>
    <x v="3"/>
    <n v="41"/>
    <n v="135"/>
    <x v="1820"/>
    <n v="3044.2500000000005"/>
    <n v="0.55000000000000004"/>
    <x v="1"/>
    <x v="8"/>
    <x v="1"/>
    <n v="41"/>
    <n v="22.550000000000004"/>
    <n v="18.449999999999996"/>
    <x v="1"/>
  </r>
  <r>
    <x v="2"/>
    <n v="1197831"/>
    <x v="408"/>
    <x v="1"/>
    <x v="1"/>
    <s v="Dallas"/>
    <x v="4"/>
    <n v="37"/>
    <n v="149"/>
    <x v="3050"/>
    <n v="2205.1999999999998"/>
    <n v="0.39999999999999997"/>
    <x v="1"/>
    <x v="8"/>
    <x v="1"/>
    <n v="37"/>
    <n v="14.799999999999999"/>
    <n v="22.200000000000003"/>
    <x v="1"/>
  </r>
  <r>
    <x v="2"/>
    <n v="1197831"/>
    <x v="409"/>
    <x v="1"/>
    <x v="1"/>
    <s v="Dallas"/>
    <x v="5"/>
    <n v="33"/>
    <n v="236"/>
    <x v="3051"/>
    <n v="4594.920000000001"/>
    <n v="0.59000000000000008"/>
    <x v="1"/>
    <x v="8"/>
    <x v="1"/>
    <n v="33"/>
    <n v="19.470000000000002"/>
    <n v="13.529999999999996"/>
    <x v="1"/>
  </r>
  <r>
    <x v="2"/>
    <n v="1197831"/>
    <x v="410"/>
    <x v="1"/>
    <x v="1"/>
    <s v="Dallas"/>
    <x v="0"/>
    <n v="30"/>
    <n v="213"/>
    <x v="2266"/>
    <n v="2811.5999999999995"/>
    <n v="0.43999999999999995"/>
    <x v="1"/>
    <x v="8"/>
    <x v="1"/>
    <n v="30"/>
    <n v="13.199999999999998"/>
    <n v="16.800000000000004"/>
    <x v="1"/>
  </r>
  <r>
    <x v="2"/>
    <n v="1197831"/>
    <x v="411"/>
    <x v="1"/>
    <x v="1"/>
    <s v="Dallas"/>
    <x v="1"/>
    <n v="29"/>
    <n v="219"/>
    <x v="3052"/>
    <n v="2984.97"/>
    <n v="0.47"/>
    <x v="1"/>
    <x v="8"/>
    <x v="1"/>
    <n v="29"/>
    <n v="13.629999999999999"/>
    <n v="15.370000000000001"/>
    <x v="1"/>
  </r>
  <r>
    <x v="2"/>
    <n v="1197831"/>
    <x v="412"/>
    <x v="1"/>
    <x v="1"/>
    <s v="Dallas"/>
    <x v="2"/>
    <n v="32"/>
    <n v="190"/>
    <x v="1160"/>
    <n v="2675.2"/>
    <n v="0.43999999999999995"/>
    <x v="1"/>
    <x v="8"/>
    <x v="1"/>
    <n v="32"/>
    <n v="14.079999999999998"/>
    <n v="17.920000000000002"/>
    <x v="1"/>
  </r>
  <r>
    <x v="2"/>
    <n v="1197831"/>
    <x v="413"/>
    <x v="1"/>
    <x v="1"/>
    <s v="Dallas"/>
    <x v="3"/>
    <n v="30"/>
    <n v="145"/>
    <x v="2339"/>
    <n v="2349"/>
    <n v="0.54"/>
    <x v="1"/>
    <x v="8"/>
    <x v="1"/>
    <n v="30"/>
    <n v="16.2"/>
    <n v="13.8"/>
    <x v="1"/>
  </r>
  <r>
    <x v="2"/>
    <n v="1197831"/>
    <x v="414"/>
    <x v="1"/>
    <x v="1"/>
    <s v="Dallas"/>
    <x v="4"/>
    <n v="30"/>
    <n v="128"/>
    <x v="1153"/>
    <n v="1535.9999999999998"/>
    <n v="0.39999999999999997"/>
    <x v="1"/>
    <x v="8"/>
    <x v="1"/>
    <n v="30"/>
    <n v="11.999999999999998"/>
    <n v="18"/>
    <x v="1"/>
  </r>
  <r>
    <x v="2"/>
    <n v="1197831"/>
    <x v="415"/>
    <x v="1"/>
    <x v="1"/>
    <s v="Dallas"/>
    <x v="5"/>
    <n v="39"/>
    <n v="190"/>
    <x v="1202"/>
    <n v="4297.8"/>
    <n v="0.58000000000000007"/>
    <x v="1"/>
    <x v="8"/>
    <x v="1"/>
    <n v="39"/>
    <n v="22.62"/>
    <n v="16.38"/>
    <x v="1"/>
  </r>
  <r>
    <x v="2"/>
    <n v="1197831"/>
    <x v="416"/>
    <x v="1"/>
    <x v="1"/>
    <s v="Dallas"/>
    <x v="0"/>
    <n v="31"/>
    <n v="225"/>
    <x v="2158"/>
    <n v="2999.2499999999995"/>
    <n v="0.42999999999999994"/>
    <x v="1"/>
    <x v="8"/>
    <x v="1"/>
    <n v="31"/>
    <n v="13.329999999999998"/>
    <n v="17.670000000000002"/>
    <x v="1"/>
  </r>
  <r>
    <x v="2"/>
    <n v="1197831"/>
    <x v="417"/>
    <x v="1"/>
    <x v="1"/>
    <s v="Dallas"/>
    <x v="1"/>
    <n v="27"/>
    <n v="218"/>
    <x v="1229"/>
    <n v="2648.7"/>
    <n v="0.44999999999999996"/>
    <x v="1"/>
    <x v="8"/>
    <x v="1"/>
    <n v="27"/>
    <n v="12.149999999999999"/>
    <n v="14.850000000000001"/>
    <x v="1"/>
  </r>
  <r>
    <x v="2"/>
    <n v="1197831"/>
    <x v="418"/>
    <x v="1"/>
    <x v="1"/>
    <s v="Dallas"/>
    <x v="2"/>
    <n v="51"/>
    <n v="228"/>
    <x v="2896"/>
    <n v="5116.32"/>
    <n v="0.43999999999999995"/>
    <x v="1"/>
    <x v="8"/>
    <x v="1"/>
    <n v="51"/>
    <n v="22.439999999999998"/>
    <n v="28.560000000000002"/>
    <x v="1"/>
  </r>
  <r>
    <x v="2"/>
    <n v="1197831"/>
    <x v="419"/>
    <x v="1"/>
    <x v="1"/>
    <s v="Dallas"/>
    <x v="3"/>
    <n v="50"/>
    <n v="160"/>
    <x v="3053"/>
    <n v="4160"/>
    <n v="0.52"/>
    <x v="1"/>
    <x v="8"/>
    <x v="1"/>
    <n v="50"/>
    <n v="26"/>
    <n v="24"/>
    <x v="1"/>
  </r>
  <r>
    <x v="2"/>
    <n v="1197831"/>
    <x v="420"/>
    <x v="1"/>
    <x v="1"/>
    <s v="Dallas"/>
    <x v="4"/>
    <n v="46"/>
    <n v="162"/>
    <x v="2275"/>
    <n v="2906.2799999999997"/>
    <n v="0.38999999999999996"/>
    <x v="1"/>
    <x v="8"/>
    <x v="1"/>
    <n v="46"/>
    <n v="17.939999999999998"/>
    <n v="28.060000000000002"/>
    <x v="1"/>
  </r>
  <r>
    <x v="2"/>
    <n v="1197831"/>
    <x v="421"/>
    <x v="1"/>
    <x v="1"/>
    <s v="Dallas"/>
    <x v="5"/>
    <n v="51"/>
    <n v="236"/>
    <x v="914"/>
    <n v="7341.9600000000009"/>
    <n v="0.6100000000000001"/>
    <x v="1"/>
    <x v="8"/>
    <x v="1"/>
    <n v="51"/>
    <n v="31.110000000000003"/>
    <n v="19.889999999999997"/>
    <x v="1"/>
  </r>
  <r>
    <x v="2"/>
    <n v="1197831"/>
    <x v="422"/>
    <x v="1"/>
    <x v="1"/>
    <s v="Dallas"/>
    <x v="0"/>
    <n v="46"/>
    <n v="281"/>
    <x v="3054"/>
    <n v="6075.2199999999993"/>
    <n v="0.47"/>
    <x v="1"/>
    <x v="8"/>
    <x v="1"/>
    <n v="46"/>
    <n v="21.619999999999997"/>
    <n v="24.380000000000003"/>
    <x v="1"/>
  </r>
  <r>
    <x v="2"/>
    <n v="1197831"/>
    <x v="423"/>
    <x v="1"/>
    <x v="1"/>
    <s v="Dallas"/>
    <x v="1"/>
    <n v="39"/>
    <n v="248"/>
    <x v="2991"/>
    <n v="4062.24"/>
    <n v="0.42"/>
    <x v="1"/>
    <x v="8"/>
    <x v="1"/>
    <n v="39"/>
    <n v="16.38"/>
    <n v="22.62"/>
    <x v="1"/>
  </r>
  <r>
    <x v="2"/>
    <n v="1197831"/>
    <x v="424"/>
    <x v="1"/>
    <x v="1"/>
    <s v="Dallas"/>
    <x v="2"/>
    <n v="46"/>
    <n v="239"/>
    <x v="3055"/>
    <n v="4837.3599999999997"/>
    <n v="0.43999999999999995"/>
    <x v="1"/>
    <x v="8"/>
    <x v="1"/>
    <n v="46"/>
    <n v="20.239999999999998"/>
    <n v="25.76"/>
    <x v="1"/>
  </r>
  <r>
    <x v="2"/>
    <n v="1197831"/>
    <x v="425"/>
    <x v="1"/>
    <x v="1"/>
    <s v="Dallas"/>
    <x v="3"/>
    <n v="44"/>
    <n v="190"/>
    <x v="3056"/>
    <n v="4681.6000000000004"/>
    <n v="0.56000000000000005"/>
    <x v="1"/>
    <x v="8"/>
    <x v="1"/>
    <n v="44"/>
    <n v="24.64"/>
    <n v="19.36"/>
    <x v="1"/>
  </r>
  <r>
    <x v="2"/>
    <n v="1197831"/>
    <x v="426"/>
    <x v="1"/>
    <x v="1"/>
    <s v="Dallas"/>
    <x v="4"/>
    <n v="47"/>
    <n v="168"/>
    <x v="2418"/>
    <n v="2921.52"/>
    <n v="0.37"/>
    <x v="1"/>
    <x v="8"/>
    <x v="1"/>
    <n v="47"/>
    <n v="17.39"/>
    <n v="29.609999999999996"/>
    <x v="1"/>
  </r>
  <r>
    <x v="2"/>
    <n v="1197831"/>
    <x v="427"/>
    <x v="1"/>
    <x v="1"/>
    <s v="Dallas"/>
    <x v="5"/>
    <n v="54"/>
    <n v="256"/>
    <x v="3057"/>
    <n v="8294.4000000000015"/>
    <n v="0.60000000000000009"/>
    <x v="1"/>
    <x v="8"/>
    <x v="1"/>
    <n v="54"/>
    <n v="32.400000000000006"/>
    <n v="21.599999999999994"/>
    <x v="1"/>
  </r>
  <r>
    <x v="0"/>
    <n v="1185732"/>
    <x v="428"/>
    <x v="1"/>
    <x v="1"/>
    <s v="Dallas"/>
    <x v="0"/>
    <n v="34"/>
    <n v="128"/>
    <x v="2170"/>
    <n v="2698.2400000000007"/>
    <n v="0.62000000000000011"/>
    <x v="1"/>
    <x v="8"/>
    <x v="1"/>
    <n v="34"/>
    <n v="21.080000000000005"/>
    <n v="12.919999999999995"/>
    <x v="1"/>
  </r>
  <r>
    <x v="0"/>
    <n v="1185732"/>
    <x v="429"/>
    <x v="1"/>
    <x v="1"/>
    <s v="Dallas"/>
    <x v="1"/>
    <n v="34"/>
    <n v="68"/>
    <x v="2725"/>
    <n v="901.68"/>
    <n v="0.38999999999999996"/>
    <x v="1"/>
    <x v="8"/>
    <x v="1"/>
    <n v="34"/>
    <n v="13.26"/>
    <n v="20.740000000000002"/>
    <x v="1"/>
  </r>
  <r>
    <x v="0"/>
    <n v="1185732"/>
    <x v="430"/>
    <x v="1"/>
    <x v="1"/>
    <s v="Dallas"/>
    <x v="2"/>
    <n v="28"/>
    <n v="72"/>
    <x v="2063"/>
    <n v="846.71999999999991"/>
    <n v="0.42"/>
    <x v="1"/>
    <x v="8"/>
    <x v="1"/>
    <n v="28"/>
    <n v="11.759999999999998"/>
    <n v="16.240000000000002"/>
    <x v="1"/>
  </r>
  <r>
    <x v="0"/>
    <n v="1185732"/>
    <x v="431"/>
    <x v="1"/>
    <x v="1"/>
    <s v="Dallas"/>
    <x v="3"/>
    <n v="28"/>
    <n v="23"/>
    <x v="3058"/>
    <n v="276.91999999999996"/>
    <n v="0.42999999999999994"/>
    <x v="1"/>
    <x v="8"/>
    <x v="1"/>
    <n v="28"/>
    <n v="12.039999999999997"/>
    <n v="15.960000000000003"/>
    <x v="1"/>
  </r>
  <r>
    <x v="0"/>
    <n v="1185732"/>
    <x v="432"/>
    <x v="0"/>
    <x v="4"/>
    <s v="Philadelphia"/>
    <x v="4"/>
    <n v="42"/>
    <n v="41"/>
    <x v="2425"/>
    <n v="706.02"/>
    <n v="0.41"/>
    <x v="1"/>
    <x v="8"/>
    <x v="1"/>
    <n v="42"/>
    <n v="17.22"/>
    <n v="24.78"/>
    <x v="1"/>
  </r>
  <r>
    <x v="0"/>
    <n v="1185732"/>
    <x v="433"/>
    <x v="0"/>
    <x v="4"/>
    <s v="Philadelphia"/>
    <x v="5"/>
    <n v="32"/>
    <n v="70"/>
    <x v="3059"/>
    <n v="761.59999999999991"/>
    <n v="0.33999999999999997"/>
    <x v="1"/>
    <x v="8"/>
    <x v="1"/>
    <n v="32"/>
    <n v="10.879999999999999"/>
    <n v="21.12"/>
    <x v="1"/>
  </r>
  <r>
    <x v="0"/>
    <n v="1185732"/>
    <x v="434"/>
    <x v="0"/>
    <x v="4"/>
    <s v="Philadelphia"/>
    <x v="0"/>
    <n v="32"/>
    <n v="166"/>
    <x v="3060"/>
    <n v="3187.2000000000003"/>
    <n v="0.60000000000000009"/>
    <x v="1"/>
    <x v="8"/>
    <x v="1"/>
    <n v="32"/>
    <n v="19.200000000000003"/>
    <n v="12.799999999999999"/>
    <x v="1"/>
  </r>
  <r>
    <x v="0"/>
    <n v="1185732"/>
    <x v="435"/>
    <x v="0"/>
    <x v="4"/>
    <s v="Philadelphia"/>
    <x v="1"/>
    <n v="32"/>
    <n v="44"/>
    <x v="2677"/>
    <n v="563.19999999999993"/>
    <n v="0.39999999999999997"/>
    <x v="1"/>
    <x v="8"/>
    <x v="1"/>
    <n v="32"/>
    <n v="12.799999999999999"/>
    <n v="19.200000000000003"/>
    <x v="1"/>
  </r>
  <r>
    <x v="0"/>
    <n v="1185732"/>
    <x v="436"/>
    <x v="0"/>
    <x v="4"/>
    <s v="Philadelphia"/>
    <x v="2"/>
    <n v="25"/>
    <n v="54"/>
    <x v="2687"/>
    <n v="607.49999999999989"/>
    <n v="0.44999999999999996"/>
    <x v="1"/>
    <x v="8"/>
    <x v="1"/>
    <n v="25"/>
    <n v="11.249999999999998"/>
    <n v="13.750000000000002"/>
    <x v="1"/>
  </r>
  <r>
    <x v="0"/>
    <n v="1185732"/>
    <x v="437"/>
    <x v="0"/>
    <x v="4"/>
    <s v="Philadelphia"/>
    <x v="3"/>
    <n v="28"/>
    <n v="17"/>
    <x v="3061"/>
    <n v="199.92"/>
    <n v="0.42"/>
    <x v="1"/>
    <x v="8"/>
    <x v="1"/>
    <n v="28"/>
    <n v="11.76"/>
    <n v="16.240000000000002"/>
    <x v="1"/>
  </r>
  <r>
    <x v="0"/>
    <n v="1185732"/>
    <x v="438"/>
    <x v="0"/>
    <x v="4"/>
    <s v="Philadelphia"/>
    <x v="4"/>
    <n v="39"/>
    <n v="40"/>
    <x v="1566"/>
    <n v="577.20000000000005"/>
    <n v="0.37"/>
    <x v="1"/>
    <x v="9"/>
    <x v="1"/>
    <n v="39"/>
    <n v="14.430000000000001"/>
    <n v="24.57"/>
    <x v="1"/>
  </r>
  <r>
    <x v="0"/>
    <n v="1185732"/>
    <x v="439"/>
    <x v="0"/>
    <x v="4"/>
    <s v="Philadelphia"/>
    <x v="5"/>
    <n v="30"/>
    <n v="74"/>
    <x v="2738"/>
    <n v="777"/>
    <n v="0.35"/>
    <x v="1"/>
    <x v="9"/>
    <x v="1"/>
    <n v="30"/>
    <n v="10.5"/>
    <n v="19.5"/>
    <x v="1"/>
  </r>
  <r>
    <x v="0"/>
    <n v="1185732"/>
    <x v="440"/>
    <x v="0"/>
    <x v="4"/>
    <s v="Philadelphia"/>
    <x v="0"/>
    <n v="39"/>
    <n v="156"/>
    <x v="1100"/>
    <n v="3528.7200000000003"/>
    <n v="0.58000000000000007"/>
    <x v="1"/>
    <x v="9"/>
    <x v="1"/>
    <n v="39"/>
    <n v="22.62"/>
    <n v="16.38"/>
    <x v="1"/>
  </r>
  <r>
    <x v="0"/>
    <n v="1185732"/>
    <x v="441"/>
    <x v="0"/>
    <x v="4"/>
    <s v="Philadelphia"/>
    <x v="1"/>
    <n v="33"/>
    <n v="53"/>
    <x v="3062"/>
    <n v="647.13"/>
    <n v="0.37"/>
    <x v="1"/>
    <x v="9"/>
    <x v="1"/>
    <n v="33"/>
    <n v="12.209999999999999"/>
    <n v="20.79"/>
    <x v="1"/>
  </r>
  <r>
    <x v="0"/>
    <n v="1185732"/>
    <x v="442"/>
    <x v="0"/>
    <x v="4"/>
    <s v="Philadelphia"/>
    <x v="2"/>
    <n v="29"/>
    <n v="58"/>
    <x v="3063"/>
    <n v="756.9"/>
    <n v="0.44999999999999996"/>
    <x v="1"/>
    <x v="9"/>
    <x v="1"/>
    <n v="29"/>
    <n v="13.049999999999999"/>
    <n v="15.950000000000001"/>
    <x v="1"/>
  </r>
  <r>
    <x v="0"/>
    <n v="1185732"/>
    <x v="443"/>
    <x v="0"/>
    <x v="4"/>
    <s v="Philadelphia"/>
    <x v="3"/>
    <n v="32"/>
    <n v="8"/>
    <x v="3064"/>
    <n v="112.63999999999999"/>
    <n v="0.43999999999999995"/>
    <x v="1"/>
    <x v="9"/>
    <x v="1"/>
    <n v="32"/>
    <n v="14.079999999999998"/>
    <n v="17.920000000000002"/>
    <x v="1"/>
  </r>
  <r>
    <x v="0"/>
    <n v="1185732"/>
    <x v="444"/>
    <x v="0"/>
    <x v="4"/>
    <s v="Philadelphia"/>
    <x v="4"/>
    <n v="41"/>
    <n v="24"/>
    <x v="1447"/>
    <n v="334.55999999999995"/>
    <n v="0.33999999999999997"/>
    <x v="1"/>
    <x v="9"/>
    <x v="1"/>
    <n v="41"/>
    <n v="13.939999999999998"/>
    <n v="27.060000000000002"/>
    <x v="1"/>
  </r>
  <r>
    <x v="0"/>
    <n v="1185732"/>
    <x v="445"/>
    <x v="0"/>
    <x v="4"/>
    <s v="Philadelphia"/>
    <x v="5"/>
    <n v="38"/>
    <n v="61"/>
    <x v="2657"/>
    <n v="718.58"/>
    <n v="0.31"/>
    <x v="1"/>
    <x v="9"/>
    <x v="1"/>
    <n v="38"/>
    <n v="11.780000000000001"/>
    <n v="26.220000000000002"/>
    <x v="1"/>
  </r>
  <r>
    <x v="0"/>
    <n v="1185732"/>
    <x v="446"/>
    <x v="0"/>
    <x v="4"/>
    <s v="Philadelphia"/>
    <x v="0"/>
    <n v="35"/>
    <n v="140"/>
    <x v="1071"/>
    <n v="2793.0000000000005"/>
    <n v="0.57000000000000006"/>
    <x v="1"/>
    <x v="9"/>
    <x v="1"/>
    <n v="35"/>
    <n v="19.950000000000003"/>
    <n v="15.049999999999997"/>
    <x v="1"/>
  </r>
  <r>
    <x v="0"/>
    <n v="1185732"/>
    <x v="447"/>
    <x v="0"/>
    <x v="4"/>
    <s v="Philadelphia"/>
    <x v="1"/>
    <n v="37"/>
    <n v="51"/>
    <x v="2589"/>
    <n v="603.84"/>
    <n v="0.32"/>
    <x v="1"/>
    <x v="9"/>
    <x v="1"/>
    <n v="37"/>
    <n v="11.84"/>
    <n v="25.159999999999997"/>
    <x v="1"/>
  </r>
  <r>
    <x v="0"/>
    <n v="1185732"/>
    <x v="448"/>
    <x v="0"/>
    <x v="4"/>
    <s v="Philadelphia"/>
    <x v="2"/>
    <n v="27"/>
    <n v="51"/>
    <x v="2592"/>
    <n v="578.34"/>
    <n v="0.42"/>
    <x v="1"/>
    <x v="9"/>
    <x v="1"/>
    <n v="27"/>
    <n v="11.34"/>
    <n v="15.66"/>
    <x v="1"/>
  </r>
  <r>
    <x v="0"/>
    <n v="1185732"/>
    <x v="449"/>
    <x v="0"/>
    <x v="4"/>
    <s v="Philadelphia"/>
    <x v="3"/>
    <n v="36"/>
    <n v="24"/>
    <x v="2816"/>
    <n v="328.32"/>
    <n v="0.38"/>
    <x v="1"/>
    <x v="9"/>
    <x v="1"/>
    <n v="36"/>
    <n v="13.68"/>
    <n v="22.320000000000004"/>
    <x v="1"/>
  </r>
  <r>
    <x v="0"/>
    <n v="1185732"/>
    <x v="450"/>
    <x v="0"/>
    <x v="4"/>
    <s v="Philadelphia"/>
    <x v="4"/>
    <n v="45"/>
    <n v="26"/>
    <x v="2489"/>
    <n v="432.9"/>
    <n v="0.37"/>
    <x v="1"/>
    <x v="9"/>
    <x v="1"/>
    <n v="45"/>
    <n v="16.649999999999999"/>
    <n v="28.35"/>
    <x v="1"/>
  </r>
  <r>
    <x v="0"/>
    <n v="1185732"/>
    <x v="451"/>
    <x v="0"/>
    <x v="4"/>
    <s v="Philadelphia"/>
    <x v="5"/>
    <n v="39"/>
    <n v="64"/>
    <x v="2664"/>
    <n v="673.92000000000007"/>
    <n v="0.27"/>
    <x v="1"/>
    <x v="9"/>
    <x v="1"/>
    <n v="39"/>
    <n v="10.530000000000001"/>
    <n v="28.47"/>
    <x v="1"/>
  </r>
  <r>
    <x v="0"/>
    <n v="1185732"/>
    <x v="452"/>
    <x v="0"/>
    <x v="4"/>
    <s v="Philadelphia"/>
    <x v="0"/>
    <n v="44"/>
    <n v="150"/>
    <x v="1698"/>
    <n v="3432"/>
    <n v="0.52"/>
    <x v="1"/>
    <x v="9"/>
    <x v="1"/>
    <n v="44"/>
    <n v="22.88"/>
    <n v="21.12"/>
    <x v="1"/>
  </r>
  <r>
    <x v="0"/>
    <n v="1185732"/>
    <x v="453"/>
    <x v="0"/>
    <x v="4"/>
    <s v="Philadelphia"/>
    <x v="1"/>
    <n v="40"/>
    <n v="54"/>
    <x v="1033"/>
    <n v="712.8"/>
    <n v="0.32999999999999996"/>
    <x v="1"/>
    <x v="9"/>
    <x v="1"/>
    <n v="40"/>
    <n v="13.2"/>
    <n v="26.8"/>
    <x v="1"/>
  </r>
  <r>
    <x v="0"/>
    <n v="1185732"/>
    <x v="454"/>
    <x v="0"/>
    <x v="4"/>
    <s v="Philadelphia"/>
    <x v="2"/>
    <n v="38"/>
    <n v="53"/>
    <x v="2377"/>
    <n v="745.18"/>
    <n v="0.37"/>
    <x v="1"/>
    <x v="9"/>
    <x v="1"/>
    <n v="38"/>
    <n v="14.059999999999999"/>
    <n v="23.940000000000005"/>
    <x v="1"/>
  </r>
  <r>
    <x v="0"/>
    <n v="1185732"/>
    <x v="455"/>
    <x v="0"/>
    <x v="4"/>
    <s v="Philadelphia"/>
    <x v="3"/>
    <n v="42"/>
    <n v="34"/>
    <x v="2403"/>
    <n v="571.19999999999993"/>
    <n v="0.39999999999999997"/>
    <x v="1"/>
    <x v="9"/>
    <x v="1"/>
    <n v="42"/>
    <n v="16.799999999999997"/>
    <n v="25.200000000000003"/>
    <x v="1"/>
  </r>
  <r>
    <x v="0"/>
    <n v="1185732"/>
    <x v="456"/>
    <x v="0"/>
    <x v="4"/>
    <s v="Philadelphia"/>
    <x v="4"/>
    <n v="51"/>
    <n v="39"/>
    <x v="2265"/>
    <n v="735.93"/>
    <n v="0.37"/>
    <x v="1"/>
    <x v="9"/>
    <x v="1"/>
    <n v="51"/>
    <n v="18.869999999999997"/>
    <n v="32.130000000000003"/>
    <x v="1"/>
  </r>
  <r>
    <x v="0"/>
    <n v="1185732"/>
    <x v="457"/>
    <x v="0"/>
    <x v="4"/>
    <s v="Philadelphia"/>
    <x v="5"/>
    <n v="51"/>
    <n v="78"/>
    <x v="3065"/>
    <n v="1471.86"/>
    <n v="0.37"/>
    <x v="1"/>
    <x v="9"/>
    <x v="1"/>
    <n v="51"/>
    <n v="18.869999999999997"/>
    <n v="32.130000000000003"/>
    <x v="1"/>
  </r>
  <r>
    <x v="0"/>
    <n v="1185732"/>
    <x v="458"/>
    <x v="0"/>
    <x v="4"/>
    <s v="Philadelphia"/>
    <x v="0"/>
    <n v="49"/>
    <n v="170"/>
    <x v="3066"/>
    <n v="4748.1000000000004"/>
    <n v="0.57000000000000006"/>
    <x v="1"/>
    <x v="9"/>
    <x v="1"/>
    <n v="49"/>
    <n v="27.930000000000003"/>
    <n v="21.069999999999997"/>
    <x v="1"/>
  </r>
  <r>
    <x v="0"/>
    <n v="1185732"/>
    <x v="459"/>
    <x v="0"/>
    <x v="4"/>
    <s v="Philadelphia"/>
    <x v="1"/>
    <n v="41"/>
    <n v="85"/>
    <x v="2507"/>
    <n v="1359.1499999999999"/>
    <n v="0.38999999999999996"/>
    <x v="1"/>
    <x v="9"/>
    <x v="1"/>
    <n v="41"/>
    <n v="15.989999999999998"/>
    <n v="25.010000000000005"/>
    <x v="1"/>
  </r>
  <r>
    <x v="0"/>
    <n v="1185732"/>
    <x v="460"/>
    <x v="0"/>
    <x v="4"/>
    <s v="Philadelphia"/>
    <x v="2"/>
    <n v="42"/>
    <n v="54"/>
    <x v="1439"/>
    <n v="975.2399999999999"/>
    <n v="0.42999999999999994"/>
    <x v="1"/>
    <x v="9"/>
    <x v="1"/>
    <n v="42"/>
    <n v="18.059999999999999"/>
    <n v="23.940000000000005"/>
    <x v="1"/>
  </r>
  <r>
    <x v="0"/>
    <n v="1185732"/>
    <x v="461"/>
    <x v="0"/>
    <x v="4"/>
    <s v="Philadelphia"/>
    <x v="3"/>
    <n v="43"/>
    <n v="53"/>
    <x v="2140"/>
    <n v="1071.1299999999999"/>
    <n v="0.47"/>
    <x v="1"/>
    <x v="9"/>
    <x v="1"/>
    <n v="43"/>
    <n v="20.209999999999997"/>
    <n v="22.790000000000003"/>
    <x v="1"/>
  </r>
  <r>
    <x v="0"/>
    <n v="1185732"/>
    <x v="462"/>
    <x v="0"/>
    <x v="4"/>
    <s v="Philadelphia"/>
    <x v="4"/>
    <n v="43"/>
    <n v="48"/>
    <x v="3067"/>
    <n v="866.88"/>
    <n v="0.42"/>
    <x v="1"/>
    <x v="9"/>
    <x v="1"/>
    <n v="43"/>
    <n v="18.059999999999999"/>
    <n v="24.939999999999998"/>
    <x v="1"/>
  </r>
  <r>
    <x v="0"/>
    <n v="1185732"/>
    <x v="463"/>
    <x v="0"/>
    <x v="4"/>
    <s v="Philadelphia"/>
    <x v="5"/>
    <n v="52"/>
    <n v="105"/>
    <x v="1780"/>
    <n v="1910.9999999999998"/>
    <n v="0.35"/>
    <x v="1"/>
    <x v="9"/>
    <x v="1"/>
    <n v="52"/>
    <n v="18.2"/>
    <n v="33.799999999999997"/>
    <x v="1"/>
  </r>
  <r>
    <x v="0"/>
    <n v="1185732"/>
    <x v="464"/>
    <x v="0"/>
    <x v="4"/>
    <s v="Philadelphia"/>
    <x v="0"/>
    <n v="49"/>
    <n v="175"/>
    <x v="948"/>
    <n v="4887.7500000000009"/>
    <n v="0.57000000000000006"/>
    <x v="1"/>
    <x v="9"/>
    <x v="1"/>
    <n v="49"/>
    <n v="27.930000000000007"/>
    <n v="21.069999999999993"/>
    <x v="1"/>
  </r>
  <r>
    <x v="0"/>
    <n v="1185732"/>
    <x v="465"/>
    <x v="0"/>
    <x v="4"/>
    <s v="Philadelphia"/>
    <x v="1"/>
    <n v="45"/>
    <n v="99"/>
    <x v="2863"/>
    <n v="1737.4499999999998"/>
    <n v="0.38999999999999996"/>
    <x v="1"/>
    <x v="9"/>
    <x v="1"/>
    <n v="45"/>
    <n v="17.549999999999997"/>
    <n v="27.450000000000003"/>
    <x v="1"/>
  </r>
  <r>
    <x v="0"/>
    <n v="1185732"/>
    <x v="466"/>
    <x v="0"/>
    <x v="4"/>
    <s v="Philadelphia"/>
    <x v="2"/>
    <n v="43"/>
    <n v="72"/>
    <x v="3068"/>
    <n v="1331.2799999999997"/>
    <n v="0.42999999999999994"/>
    <x v="1"/>
    <x v="9"/>
    <x v="1"/>
    <n v="43"/>
    <n v="18.489999999999995"/>
    <n v="24.510000000000005"/>
    <x v="1"/>
  </r>
  <r>
    <x v="0"/>
    <n v="1185732"/>
    <x v="467"/>
    <x v="0"/>
    <x v="4"/>
    <s v="Philadelphia"/>
    <x v="3"/>
    <n v="39"/>
    <n v="56"/>
    <x v="1140"/>
    <n v="1026.48"/>
    <n v="0.47"/>
    <x v="1"/>
    <x v="9"/>
    <x v="1"/>
    <n v="39"/>
    <n v="18.330000000000002"/>
    <n v="20.669999999999998"/>
    <x v="1"/>
  </r>
  <r>
    <x v="0"/>
    <n v="1185732"/>
    <x v="468"/>
    <x v="0"/>
    <x v="4"/>
    <s v="Philadelphia"/>
    <x v="4"/>
    <n v="50"/>
    <n v="64"/>
    <x v="3069"/>
    <n v="1280"/>
    <n v="0.39999999999999997"/>
    <x v="1"/>
    <x v="10"/>
    <x v="1"/>
    <n v="50"/>
    <n v="20"/>
    <n v="30"/>
    <x v="1"/>
  </r>
  <r>
    <x v="0"/>
    <n v="1185732"/>
    <x v="469"/>
    <x v="0"/>
    <x v="4"/>
    <s v="Philadelphia"/>
    <x v="5"/>
    <n v="50"/>
    <n v="116"/>
    <x v="1826"/>
    <n v="2088"/>
    <n v="0.36"/>
    <x v="1"/>
    <x v="10"/>
    <x v="1"/>
    <n v="50"/>
    <n v="18"/>
    <n v="32"/>
    <x v="1"/>
  </r>
  <r>
    <x v="0"/>
    <n v="1185732"/>
    <x v="470"/>
    <x v="0"/>
    <x v="4"/>
    <s v="Philadelphia"/>
    <x v="0"/>
    <n v="51"/>
    <n v="179"/>
    <x v="3070"/>
    <n v="5294.8200000000006"/>
    <n v="0.58000000000000007"/>
    <x v="1"/>
    <x v="10"/>
    <x v="1"/>
    <n v="51"/>
    <n v="29.580000000000002"/>
    <n v="21.419999999999998"/>
    <x v="1"/>
  </r>
  <r>
    <x v="0"/>
    <n v="1185732"/>
    <x v="471"/>
    <x v="0"/>
    <x v="4"/>
    <s v="Philadelphia"/>
    <x v="1"/>
    <n v="44"/>
    <n v="102"/>
    <x v="1772"/>
    <n v="1884.96"/>
    <n v="0.42"/>
    <x v="1"/>
    <x v="10"/>
    <x v="1"/>
    <n v="44"/>
    <n v="18.48"/>
    <n v="25.52"/>
    <x v="1"/>
  </r>
  <r>
    <x v="0"/>
    <n v="1185732"/>
    <x v="472"/>
    <x v="0"/>
    <x v="4"/>
    <s v="Philadelphia"/>
    <x v="2"/>
    <n v="38"/>
    <n v="79"/>
    <x v="3071"/>
    <n v="1410.9399999999998"/>
    <n v="0.47"/>
    <x v="1"/>
    <x v="10"/>
    <x v="1"/>
    <n v="38"/>
    <n v="17.86"/>
    <n v="20.14"/>
    <x v="1"/>
  </r>
  <r>
    <x v="0"/>
    <n v="1185732"/>
    <x v="473"/>
    <x v="0"/>
    <x v="4"/>
    <s v="Philadelphia"/>
    <x v="3"/>
    <n v="43"/>
    <n v="62"/>
    <x v="3072"/>
    <n v="1226.3599999999999"/>
    <n v="0.45999999999999996"/>
    <x v="1"/>
    <x v="10"/>
    <x v="1"/>
    <n v="43"/>
    <n v="19.779999999999998"/>
    <n v="23.220000000000002"/>
    <x v="1"/>
  </r>
  <r>
    <x v="0"/>
    <n v="1185732"/>
    <x v="474"/>
    <x v="0"/>
    <x v="4"/>
    <s v="Philadelphia"/>
    <x v="4"/>
    <n v="46"/>
    <n v="54"/>
    <x v="1706"/>
    <n v="968.75999999999988"/>
    <n v="0.38999999999999996"/>
    <x v="1"/>
    <x v="10"/>
    <x v="1"/>
    <n v="46"/>
    <n v="17.939999999999998"/>
    <n v="28.060000000000006"/>
    <x v="1"/>
  </r>
  <r>
    <x v="0"/>
    <n v="1185732"/>
    <x v="475"/>
    <x v="0"/>
    <x v="4"/>
    <s v="Philadelphia"/>
    <x v="5"/>
    <n v="49"/>
    <n v="123"/>
    <x v="2248"/>
    <n v="2169.7199999999998"/>
    <n v="0.36"/>
    <x v="1"/>
    <x v="10"/>
    <x v="1"/>
    <n v="49"/>
    <n v="17.639999999999997"/>
    <n v="31.360000000000003"/>
    <x v="1"/>
  </r>
  <r>
    <x v="0"/>
    <n v="1185732"/>
    <x v="476"/>
    <x v="0"/>
    <x v="4"/>
    <s v="Philadelphia"/>
    <x v="0"/>
    <n v="46"/>
    <n v="162"/>
    <x v="2275"/>
    <n v="3875.04"/>
    <n v="0.52"/>
    <x v="1"/>
    <x v="10"/>
    <x v="1"/>
    <n v="46"/>
    <n v="23.919999999999998"/>
    <n v="22.080000000000002"/>
    <x v="1"/>
  </r>
  <r>
    <x v="0"/>
    <n v="1185732"/>
    <x v="477"/>
    <x v="0"/>
    <x v="4"/>
    <s v="Philadelphia"/>
    <x v="1"/>
    <n v="40"/>
    <n v="91"/>
    <x v="2236"/>
    <n v="1237.5999999999999"/>
    <n v="0.33999999999999997"/>
    <x v="1"/>
    <x v="10"/>
    <x v="1"/>
    <n v="40"/>
    <n v="13.6"/>
    <n v="26.400000000000002"/>
    <x v="1"/>
  </r>
  <r>
    <x v="0"/>
    <n v="1185732"/>
    <x v="478"/>
    <x v="0"/>
    <x v="4"/>
    <s v="Philadelphia"/>
    <x v="2"/>
    <n v="32"/>
    <n v="60"/>
    <x v="1574"/>
    <n v="767.99999999999989"/>
    <n v="0.39999999999999997"/>
    <x v="1"/>
    <x v="10"/>
    <x v="1"/>
    <n v="32"/>
    <n v="12.799999999999999"/>
    <n v="19.2"/>
    <x v="1"/>
  </r>
  <r>
    <x v="0"/>
    <n v="1185732"/>
    <x v="479"/>
    <x v="0"/>
    <x v="4"/>
    <s v="Philadelphia"/>
    <x v="3"/>
    <n v="32"/>
    <n v="53"/>
    <x v="2571"/>
    <n v="695.36"/>
    <n v="0.41"/>
    <x v="1"/>
    <x v="10"/>
    <x v="1"/>
    <n v="32"/>
    <n v="13.120000000000001"/>
    <n v="18.88"/>
    <x v="1"/>
  </r>
  <r>
    <x v="0"/>
    <n v="1185732"/>
    <x v="480"/>
    <x v="0"/>
    <x v="4"/>
    <s v="Philadelphia"/>
    <x v="4"/>
    <n v="36"/>
    <n v="41"/>
    <x v="3073"/>
    <n v="501.84"/>
    <n v="0.33999999999999997"/>
    <x v="1"/>
    <x v="10"/>
    <x v="1"/>
    <n v="36"/>
    <n v="12.24"/>
    <n v="23.76"/>
    <x v="1"/>
  </r>
  <r>
    <x v="0"/>
    <n v="1185732"/>
    <x v="481"/>
    <x v="0"/>
    <x v="4"/>
    <s v="Philadelphia"/>
    <x v="5"/>
    <n v="48"/>
    <n v="79"/>
    <x v="3074"/>
    <n v="1175.52"/>
    <n v="0.31"/>
    <x v="1"/>
    <x v="10"/>
    <x v="1"/>
    <n v="48"/>
    <n v="14.879999999999999"/>
    <n v="33.119999999999997"/>
    <x v="1"/>
  </r>
  <r>
    <x v="0"/>
    <n v="1185732"/>
    <x v="482"/>
    <x v="0"/>
    <x v="4"/>
    <s v="Philadelphia"/>
    <x v="0"/>
    <n v="47"/>
    <n v="124"/>
    <x v="3075"/>
    <n v="3088.84"/>
    <n v="0.53"/>
    <x v="1"/>
    <x v="10"/>
    <x v="1"/>
    <n v="47"/>
    <n v="24.91"/>
    <n v="22.09"/>
    <x v="1"/>
  </r>
  <r>
    <x v="0"/>
    <n v="1185732"/>
    <x v="483"/>
    <x v="0"/>
    <x v="4"/>
    <s v="Philadelphia"/>
    <x v="1"/>
    <n v="35"/>
    <n v="68"/>
    <x v="3076"/>
    <n v="761.6"/>
    <n v="0.32"/>
    <x v="1"/>
    <x v="10"/>
    <x v="1"/>
    <n v="35"/>
    <n v="11.200000000000001"/>
    <n v="23.8"/>
    <x v="1"/>
  </r>
  <r>
    <x v="0"/>
    <n v="1185732"/>
    <x v="484"/>
    <x v="0"/>
    <x v="4"/>
    <s v="Philadelphia"/>
    <x v="2"/>
    <n v="38"/>
    <n v="38"/>
    <x v="1135"/>
    <n v="548.72"/>
    <n v="0.38"/>
    <x v="1"/>
    <x v="10"/>
    <x v="1"/>
    <n v="38"/>
    <n v="14.440000000000001"/>
    <n v="23.56"/>
    <x v="1"/>
  </r>
  <r>
    <x v="0"/>
    <n v="1185732"/>
    <x v="485"/>
    <x v="0"/>
    <x v="4"/>
    <s v="Philadelphia"/>
    <x v="3"/>
    <n v="40"/>
    <n v="34"/>
    <x v="2602"/>
    <n v="516.79999999999995"/>
    <n v="0.38"/>
    <x v="1"/>
    <x v="10"/>
    <x v="1"/>
    <n v="40"/>
    <n v="15.2"/>
    <n v="24.8"/>
    <x v="1"/>
  </r>
  <r>
    <x v="0"/>
    <n v="1185732"/>
    <x v="486"/>
    <x v="0"/>
    <x v="4"/>
    <s v="Philadelphia"/>
    <x v="4"/>
    <n v="43"/>
    <n v="30"/>
    <x v="3077"/>
    <n v="425.69999999999993"/>
    <n v="0.32999999999999996"/>
    <x v="1"/>
    <x v="10"/>
    <x v="1"/>
    <n v="43"/>
    <n v="14.189999999999998"/>
    <n v="28.810000000000002"/>
    <x v="1"/>
  </r>
  <r>
    <x v="0"/>
    <n v="1185732"/>
    <x v="487"/>
    <x v="0"/>
    <x v="4"/>
    <s v="Philadelphia"/>
    <x v="5"/>
    <n v="42"/>
    <n v="74"/>
    <x v="1609"/>
    <n v="994.56000000000006"/>
    <n v="0.32"/>
    <x v="1"/>
    <x v="10"/>
    <x v="1"/>
    <n v="42"/>
    <n v="13.440000000000001"/>
    <n v="28.560000000000002"/>
    <x v="1"/>
  </r>
  <r>
    <x v="0"/>
    <n v="1185732"/>
    <x v="488"/>
    <x v="0"/>
    <x v="4"/>
    <s v="Philadelphia"/>
    <x v="0"/>
    <n v="48"/>
    <n v="124"/>
    <x v="2188"/>
    <n v="3571.2000000000007"/>
    <n v="0.60000000000000009"/>
    <x v="1"/>
    <x v="10"/>
    <x v="1"/>
    <n v="48"/>
    <n v="28.800000000000004"/>
    <n v="19.199999999999996"/>
    <x v="1"/>
  </r>
  <r>
    <x v="0"/>
    <n v="1185732"/>
    <x v="489"/>
    <x v="0"/>
    <x v="4"/>
    <s v="Philadelphia"/>
    <x v="1"/>
    <n v="43"/>
    <n v="68"/>
    <x v="3078"/>
    <n v="1228.08"/>
    <n v="0.42"/>
    <x v="1"/>
    <x v="10"/>
    <x v="1"/>
    <n v="43"/>
    <n v="18.059999999999999"/>
    <n v="24.94"/>
    <x v="1"/>
  </r>
  <r>
    <x v="0"/>
    <n v="1185732"/>
    <x v="490"/>
    <x v="0"/>
    <x v="4"/>
    <s v="Philadelphia"/>
    <x v="2"/>
    <n v="47"/>
    <n v="66"/>
    <x v="3079"/>
    <n v="1364.8799999999999"/>
    <n v="0.43999999999999995"/>
    <x v="1"/>
    <x v="10"/>
    <x v="1"/>
    <n v="47"/>
    <n v="20.68"/>
    <n v="26.32"/>
    <x v="1"/>
  </r>
  <r>
    <x v="0"/>
    <n v="1185732"/>
    <x v="491"/>
    <x v="0"/>
    <x v="4"/>
    <s v="Philadelphia"/>
    <x v="3"/>
    <n v="43"/>
    <n v="60"/>
    <x v="3080"/>
    <n v="1186.8"/>
    <n v="0.45999999999999996"/>
    <x v="1"/>
    <x v="10"/>
    <x v="1"/>
    <n v="43"/>
    <n v="19.779999999999998"/>
    <n v="23.220000000000002"/>
    <x v="1"/>
  </r>
  <r>
    <x v="0"/>
    <n v="1185732"/>
    <x v="492"/>
    <x v="0"/>
    <x v="4"/>
    <s v="Philadelphia"/>
    <x v="4"/>
    <n v="51"/>
    <n v="48"/>
    <x v="2134"/>
    <n v="954.71999999999991"/>
    <n v="0.38999999999999996"/>
    <x v="1"/>
    <x v="10"/>
    <x v="1"/>
    <n v="51"/>
    <n v="19.889999999999997"/>
    <n v="31.110000000000003"/>
    <x v="1"/>
  </r>
  <r>
    <x v="0"/>
    <n v="1185732"/>
    <x v="493"/>
    <x v="0"/>
    <x v="4"/>
    <s v="Philadelphia"/>
    <x v="5"/>
    <n v="53"/>
    <n v="75"/>
    <x v="3081"/>
    <n v="1431"/>
    <n v="0.36"/>
    <x v="1"/>
    <x v="10"/>
    <x v="1"/>
    <n v="53"/>
    <n v="19.079999999999998"/>
    <n v="33.92"/>
    <x v="1"/>
  </r>
  <r>
    <x v="0"/>
    <n v="1185732"/>
    <x v="494"/>
    <x v="0"/>
    <x v="4"/>
    <s v="Philadelphia"/>
    <x v="0"/>
    <n v="53"/>
    <n v="143"/>
    <x v="2380"/>
    <n v="4623.1900000000005"/>
    <n v="0.6100000000000001"/>
    <x v="1"/>
    <x v="10"/>
    <x v="1"/>
    <n v="53"/>
    <n v="32.330000000000005"/>
    <n v="20.669999999999998"/>
    <x v="1"/>
  </r>
  <r>
    <x v="0"/>
    <n v="1185732"/>
    <x v="495"/>
    <x v="0"/>
    <x v="4"/>
    <s v="Philadelphia"/>
    <x v="1"/>
    <n v="47"/>
    <n v="85"/>
    <x v="2767"/>
    <n v="1637.9499999999998"/>
    <n v="0.41"/>
    <x v="1"/>
    <x v="10"/>
    <x v="1"/>
    <n v="47"/>
    <n v="19.27"/>
    <n v="27.73"/>
    <x v="1"/>
  </r>
  <r>
    <x v="0"/>
    <n v="1185732"/>
    <x v="496"/>
    <x v="0"/>
    <x v="4"/>
    <s v="Philadelphia"/>
    <x v="2"/>
    <n v="44"/>
    <n v="79"/>
    <x v="3082"/>
    <n v="1529.4399999999998"/>
    <n v="0.43999999999999995"/>
    <x v="1"/>
    <x v="10"/>
    <x v="1"/>
    <n v="44"/>
    <n v="19.36"/>
    <n v="24.64"/>
    <x v="1"/>
  </r>
  <r>
    <x v="0"/>
    <n v="1185732"/>
    <x v="497"/>
    <x v="0"/>
    <x v="4"/>
    <s v="Philadelphia"/>
    <x v="3"/>
    <n v="40"/>
    <n v="53"/>
    <x v="3083"/>
    <n v="953.99999999999989"/>
    <n v="0.44999999999999996"/>
    <x v="1"/>
    <x v="10"/>
    <x v="1"/>
    <n v="40"/>
    <n v="17.999999999999996"/>
    <n v="22"/>
    <x v="1"/>
  </r>
  <r>
    <x v="0"/>
    <n v="1185732"/>
    <x v="498"/>
    <x v="0"/>
    <x v="4"/>
    <s v="Philadelphia"/>
    <x v="4"/>
    <n v="46"/>
    <n v="56"/>
    <x v="1531"/>
    <n v="1004.6399999999999"/>
    <n v="0.38999999999999996"/>
    <x v="1"/>
    <x v="10"/>
    <x v="1"/>
    <n v="46"/>
    <n v="17.939999999999998"/>
    <n v="28.060000000000002"/>
    <x v="1"/>
  </r>
  <r>
    <x v="0"/>
    <n v="1185732"/>
    <x v="0"/>
    <x v="0"/>
    <x v="4"/>
    <s v="Philadelphia"/>
    <x v="5"/>
    <n v="53"/>
    <n v="83"/>
    <x v="2426"/>
    <n v="1407.68"/>
    <n v="0.32"/>
    <x v="1"/>
    <x v="0"/>
    <x v="0"/>
    <n v="53"/>
    <n v="16.96"/>
    <n v="36.04"/>
    <x v="1"/>
  </r>
  <r>
    <x v="3"/>
    <n v="1128299"/>
    <x v="1"/>
    <x v="0"/>
    <x v="4"/>
    <s v="Philadelphia"/>
    <x v="0"/>
    <n v="27"/>
    <n v="158"/>
    <x v="1055"/>
    <n v="1791.7200000000003"/>
    <n v="0.42000000000000004"/>
    <x v="1"/>
    <x v="0"/>
    <x v="0"/>
    <n v="27"/>
    <n v="11.340000000000002"/>
    <n v="15.659999999999998"/>
    <x v="1"/>
  </r>
  <r>
    <x v="3"/>
    <n v="1128299"/>
    <x v="2"/>
    <x v="0"/>
    <x v="4"/>
    <s v="Philadelphia"/>
    <x v="1"/>
    <n v="35"/>
    <n v="135"/>
    <x v="2033"/>
    <n v="1464.75"/>
    <n v="0.31"/>
    <x v="1"/>
    <x v="0"/>
    <x v="0"/>
    <n v="35"/>
    <n v="10.85"/>
    <n v="24.15"/>
    <x v="1"/>
  </r>
  <r>
    <x v="3"/>
    <n v="1128299"/>
    <x v="3"/>
    <x v="0"/>
    <x v="4"/>
    <s v="Philadelphia"/>
    <x v="2"/>
    <n v="36"/>
    <n v="140"/>
    <x v="1735"/>
    <n v="2368.8000000000002"/>
    <n v="0.47000000000000003"/>
    <x v="1"/>
    <x v="0"/>
    <x v="0"/>
    <n v="36"/>
    <n v="16.920000000000002"/>
    <n v="19.079999999999998"/>
    <x v="1"/>
  </r>
  <r>
    <x v="3"/>
    <n v="1128299"/>
    <x v="4"/>
    <x v="0"/>
    <x v="4"/>
    <s v="Philadelphia"/>
    <x v="3"/>
    <n v="34"/>
    <n v="90"/>
    <x v="2167"/>
    <n v="1254.5999999999999"/>
    <n v="0.41"/>
    <x v="1"/>
    <x v="0"/>
    <x v="0"/>
    <n v="34"/>
    <n v="13.94"/>
    <n v="20.060000000000002"/>
    <x v="1"/>
  </r>
  <r>
    <x v="3"/>
    <n v="1128299"/>
    <x v="5"/>
    <x v="2"/>
    <x v="5"/>
    <s v="Las Vegas"/>
    <x v="4"/>
    <n v="37"/>
    <n v="80"/>
    <x v="2548"/>
    <n v="1687.2000000000003"/>
    <n v="0.57000000000000006"/>
    <x v="1"/>
    <x v="0"/>
    <x v="0"/>
    <n v="37"/>
    <n v="21.090000000000003"/>
    <n v="15.909999999999997"/>
    <x v="1"/>
  </r>
  <r>
    <x v="3"/>
    <n v="1128299"/>
    <x v="6"/>
    <x v="2"/>
    <x v="5"/>
    <s v="Las Vegas"/>
    <x v="5"/>
    <n v="36"/>
    <n v="166"/>
    <x v="3084"/>
    <n v="1434.24"/>
    <n v="0.24000000000000002"/>
    <x v="1"/>
    <x v="0"/>
    <x v="0"/>
    <n v="36"/>
    <n v="8.64"/>
    <n v="27.360000000000003"/>
    <x v="1"/>
  </r>
  <r>
    <x v="3"/>
    <n v="1128299"/>
    <x v="7"/>
    <x v="2"/>
    <x v="5"/>
    <s v="Las Vegas"/>
    <x v="0"/>
    <n v="27"/>
    <n v="173"/>
    <x v="3085"/>
    <n v="2008.5300000000002"/>
    <n v="0.43000000000000005"/>
    <x v="1"/>
    <x v="0"/>
    <x v="0"/>
    <n v="27"/>
    <n v="11.610000000000001"/>
    <n v="15.389999999999999"/>
    <x v="1"/>
  </r>
  <r>
    <x v="3"/>
    <n v="1128299"/>
    <x v="499"/>
    <x v="2"/>
    <x v="5"/>
    <s v="Las Vegas"/>
    <x v="1"/>
    <n v="35"/>
    <n v="145"/>
    <x v="3086"/>
    <n v="1573.25"/>
    <n v="0.31"/>
    <x v="1"/>
    <x v="0"/>
    <x v="0"/>
    <n v="35"/>
    <n v="10.85"/>
    <n v="24.15"/>
    <x v="1"/>
  </r>
  <r>
    <x v="3"/>
    <n v="1128299"/>
    <x v="500"/>
    <x v="2"/>
    <x v="5"/>
    <s v="Las Vegas"/>
    <x v="2"/>
    <n v="31"/>
    <n v="140"/>
    <x v="2344"/>
    <n v="1866.2000000000003"/>
    <n v="0.43000000000000005"/>
    <x v="1"/>
    <x v="0"/>
    <x v="0"/>
    <n v="31"/>
    <n v="13.330000000000002"/>
    <n v="17.669999999999998"/>
    <x v="1"/>
  </r>
  <r>
    <x v="3"/>
    <n v="1128299"/>
    <x v="501"/>
    <x v="2"/>
    <x v="5"/>
    <s v="Las Vegas"/>
    <x v="3"/>
    <n v="30"/>
    <n v="85"/>
    <x v="2493"/>
    <n v="1045.5"/>
    <n v="0.41"/>
    <x v="1"/>
    <x v="0"/>
    <x v="0"/>
    <n v="30"/>
    <n v="12.3"/>
    <n v="17.7"/>
    <x v="1"/>
  </r>
  <r>
    <x v="3"/>
    <n v="1128299"/>
    <x v="502"/>
    <x v="2"/>
    <x v="5"/>
    <s v="Las Vegas"/>
    <x v="4"/>
    <n v="37"/>
    <n v="70"/>
    <x v="3087"/>
    <n v="1579.9000000000003"/>
    <n v="0.6100000000000001"/>
    <x v="1"/>
    <x v="0"/>
    <x v="0"/>
    <n v="37"/>
    <n v="22.570000000000004"/>
    <n v="14.429999999999996"/>
    <x v="1"/>
  </r>
  <r>
    <x v="3"/>
    <n v="1128299"/>
    <x v="503"/>
    <x v="2"/>
    <x v="5"/>
    <s v="Las Vegas"/>
    <x v="5"/>
    <n v="31"/>
    <n v="140"/>
    <x v="2344"/>
    <n v="998.2"/>
    <n v="0.23"/>
    <x v="1"/>
    <x v="0"/>
    <x v="0"/>
    <n v="31"/>
    <n v="7.13"/>
    <n v="23.87"/>
    <x v="1"/>
  </r>
  <r>
    <x v="3"/>
    <n v="1128299"/>
    <x v="504"/>
    <x v="2"/>
    <x v="5"/>
    <s v="Las Vegas"/>
    <x v="0"/>
    <n v="31"/>
    <n v="182"/>
    <x v="3088"/>
    <n v="2538.9"/>
    <n v="0.45"/>
    <x v="1"/>
    <x v="0"/>
    <x v="0"/>
    <n v="31"/>
    <n v="13.950000000000001"/>
    <n v="17.05"/>
    <x v="1"/>
  </r>
  <r>
    <x v="3"/>
    <n v="1128299"/>
    <x v="505"/>
    <x v="2"/>
    <x v="5"/>
    <s v="Las Vegas"/>
    <x v="1"/>
    <n v="42"/>
    <n v="124"/>
    <x v="1496"/>
    <n v="1666.56"/>
    <n v="0.32"/>
    <x v="1"/>
    <x v="0"/>
    <x v="0"/>
    <n v="42"/>
    <n v="13.44"/>
    <n v="28.56"/>
    <x v="1"/>
  </r>
  <r>
    <x v="3"/>
    <n v="1128299"/>
    <x v="506"/>
    <x v="2"/>
    <x v="5"/>
    <s v="Las Vegas"/>
    <x v="2"/>
    <n v="43"/>
    <n v="128"/>
    <x v="1188"/>
    <n v="2586.88"/>
    <n v="0.47000000000000003"/>
    <x v="1"/>
    <x v="0"/>
    <x v="0"/>
    <n v="43"/>
    <n v="20.21"/>
    <n v="22.79"/>
    <x v="1"/>
  </r>
  <r>
    <x v="3"/>
    <n v="1128299"/>
    <x v="507"/>
    <x v="2"/>
    <x v="5"/>
    <s v="Las Vegas"/>
    <x v="3"/>
    <n v="41"/>
    <n v="93"/>
    <x v="3089"/>
    <n v="1563.33"/>
    <n v="0.41"/>
    <x v="1"/>
    <x v="0"/>
    <x v="0"/>
    <n v="41"/>
    <n v="16.809999999999999"/>
    <n v="24.19"/>
    <x v="1"/>
  </r>
  <r>
    <x v="3"/>
    <n v="1128299"/>
    <x v="508"/>
    <x v="2"/>
    <x v="5"/>
    <s v="Las Vegas"/>
    <x v="4"/>
    <n v="44"/>
    <n v="60"/>
    <x v="2490"/>
    <n v="1636.8000000000002"/>
    <n v="0.62000000000000011"/>
    <x v="1"/>
    <x v="0"/>
    <x v="0"/>
    <n v="44"/>
    <n v="27.280000000000005"/>
    <n v="16.719999999999995"/>
    <x v="1"/>
  </r>
  <r>
    <x v="3"/>
    <n v="1128299"/>
    <x v="509"/>
    <x v="2"/>
    <x v="5"/>
    <s v="Las Vegas"/>
    <x v="5"/>
    <n v="39"/>
    <n v="124"/>
    <x v="2556"/>
    <n v="1257.3600000000001"/>
    <n v="0.26"/>
    <x v="1"/>
    <x v="0"/>
    <x v="0"/>
    <n v="39"/>
    <n v="10.14"/>
    <n v="28.86"/>
    <x v="1"/>
  </r>
  <r>
    <x v="3"/>
    <n v="1128299"/>
    <x v="510"/>
    <x v="2"/>
    <x v="5"/>
    <s v="Las Vegas"/>
    <x v="0"/>
    <n v="41"/>
    <n v="171"/>
    <x v="3090"/>
    <n v="2944.6200000000003"/>
    <n v="0.42000000000000004"/>
    <x v="1"/>
    <x v="0"/>
    <x v="0"/>
    <n v="41"/>
    <n v="17.220000000000002"/>
    <n v="23.779999999999998"/>
    <x v="1"/>
  </r>
  <r>
    <x v="3"/>
    <n v="1128299"/>
    <x v="8"/>
    <x v="2"/>
    <x v="5"/>
    <s v="Las Vegas"/>
    <x v="1"/>
    <n v="46"/>
    <n v="116"/>
    <x v="3091"/>
    <n v="1547.4399999999998"/>
    <n v="0.28999999999999998"/>
    <x v="1"/>
    <x v="0"/>
    <x v="0"/>
    <n v="46"/>
    <n v="13.339999999999998"/>
    <n v="32.660000000000004"/>
    <x v="1"/>
  </r>
  <r>
    <x v="3"/>
    <n v="1128299"/>
    <x v="9"/>
    <x v="2"/>
    <x v="5"/>
    <s v="Las Vegas"/>
    <x v="2"/>
    <n v="47"/>
    <n v="120"/>
    <x v="1552"/>
    <n v="2538"/>
    <n v="0.45"/>
    <x v="1"/>
    <x v="0"/>
    <x v="0"/>
    <n v="47"/>
    <n v="21.15"/>
    <n v="25.85"/>
    <x v="1"/>
  </r>
  <r>
    <x v="3"/>
    <n v="1128299"/>
    <x v="10"/>
    <x v="2"/>
    <x v="5"/>
    <s v="Las Vegas"/>
    <x v="3"/>
    <n v="40"/>
    <n v="90"/>
    <x v="1104"/>
    <n v="1476"/>
    <n v="0.41"/>
    <x v="1"/>
    <x v="0"/>
    <x v="0"/>
    <n v="40"/>
    <n v="16.399999999999999"/>
    <n v="23.6"/>
    <x v="1"/>
  </r>
  <r>
    <x v="3"/>
    <n v="1128299"/>
    <x v="11"/>
    <x v="2"/>
    <x v="5"/>
    <s v="Las Vegas"/>
    <x v="4"/>
    <n v="47"/>
    <n v="62"/>
    <x v="2878"/>
    <n v="1777.5400000000002"/>
    <n v="0.6100000000000001"/>
    <x v="1"/>
    <x v="0"/>
    <x v="0"/>
    <n v="47"/>
    <n v="28.67"/>
    <n v="18.329999999999998"/>
    <x v="1"/>
  </r>
  <r>
    <x v="3"/>
    <n v="1128299"/>
    <x v="12"/>
    <x v="2"/>
    <x v="5"/>
    <s v="Las Vegas"/>
    <x v="5"/>
    <n v="54"/>
    <n v="123"/>
    <x v="3092"/>
    <n v="1793.3400000000001"/>
    <n v="0.27"/>
    <x v="1"/>
    <x v="0"/>
    <x v="0"/>
    <n v="54"/>
    <n v="14.580000000000002"/>
    <n v="39.42"/>
    <x v="1"/>
  </r>
  <r>
    <x v="3"/>
    <n v="1128299"/>
    <x v="13"/>
    <x v="2"/>
    <x v="5"/>
    <s v="Las Vegas"/>
    <x v="0"/>
    <n v="43"/>
    <n v="171"/>
    <x v="3093"/>
    <n v="3529.44"/>
    <n v="0.48"/>
    <x v="1"/>
    <x v="0"/>
    <x v="0"/>
    <n v="43"/>
    <n v="20.64"/>
    <n v="22.36"/>
    <x v="1"/>
  </r>
  <r>
    <x v="3"/>
    <n v="1128299"/>
    <x v="14"/>
    <x v="2"/>
    <x v="5"/>
    <s v="Las Vegas"/>
    <x v="1"/>
    <n v="43"/>
    <n v="120"/>
    <x v="2014"/>
    <n v="1805.9999999999998"/>
    <n v="0.35"/>
    <x v="1"/>
    <x v="0"/>
    <x v="0"/>
    <n v="43"/>
    <n v="15.049999999999999"/>
    <n v="27.95"/>
    <x v="1"/>
  </r>
  <r>
    <x v="3"/>
    <n v="1128299"/>
    <x v="15"/>
    <x v="2"/>
    <x v="5"/>
    <s v="Las Vegas"/>
    <x v="2"/>
    <n v="49"/>
    <n v="132"/>
    <x v="1829"/>
    <n v="3039.96"/>
    <n v="0.47000000000000003"/>
    <x v="1"/>
    <x v="0"/>
    <x v="0"/>
    <n v="49"/>
    <n v="23.03"/>
    <n v="25.97"/>
    <x v="1"/>
  </r>
  <r>
    <x v="3"/>
    <n v="1128299"/>
    <x v="16"/>
    <x v="2"/>
    <x v="5"/>
    <s v="Las Vegas"/>
    <x v="3"/>
    <n v="47"/>
    <n v="105"/>
    <x v="3094"/>
    <n v="2270.1"/>
    <n v="0.45999999999999996"/>
    <x v="1"/>
    <x v="0"/>
    <x v="0"/>
    <n v="47"/>
    <n v="21.619999999999997"/>
    <n v="25.380000000000003"/>
    <x v="1"/>
  </r>
  <r>
    <x v="3"/>
    <n v="1128299"/>
    <x v="17"/>
    <x v="2"/>
    <x v="5"/>
    <s v="Las Vegas"/>
    <x v="4"/>
    <n v="43"/>
    <n v="66"/>
    <x v="3095"/>
    <n v="1873.0800000000004"/>
    <n v="0.66000000000000014"/>
    <x v="1"/>
    <x v="0"/>
    <x v="0"/>
    <n v="43"/>
    <n v="28.380000000000006"/>
    <n v="14.619999999999994"/>
    <x v="1"/>
  </r>
  <r>
    <x v="3"/>
    <n v="1128299"/>
    <x v="18"/>
    <x v="2"/>
    <x v="5"/>
    <s v="Las Vegas"/>
    <x v="5"/>
    <n v="54"/>
    <n v="140"/>
    <x v="832"/>
    <n v="2419.2000000000003"/>
    <n v="0.32"/>
    <x v="1"/>
    <x v="0"/>
    <x v="0"/>
    <n v="54"/>
    <n v="17.28"/>
    <n v="36.719999999999992"/>
    <x v="1"/>
  </r>
  <r>
    <x v="3"/>
    <n v="1128299"/>
    <x v="19"/>
    <x v="2"/>
    <x v="5"/>
    <s v="Las Vegas"/>
    <x v="0"/>
    <n v="47"/>
    <n v="245"/>
    <x v="3096"/>
    <n v="5757.5"/>
    <n v="0.5"/>
    <x v="1"/>
    <x v="1"/>
    <x v="0"/>
    <n v="47"/>
    <n v="23.5"/>
    <n v="23.5"/>
    <x v="1"/>
  </r>
  <r>
    <x v="3"/>
    <n v="1128299"/>
    <x v="20"/>
    <x v="2"/>
    <x v="5"/>
    <s v="Las Vegas"/>
    <x v="1"/>
    <n v="51"/>
    <n v="182"/>
    <x v="824"/>
    <n v="3341.52"/>
    <n v="0.36"/>
    <x v="1"/>
    <x v="1"/>
    <x v="0"/>
    <n v="51"/>
    <n v="18.36"/>
    <n v="32.64"/>
    <x v="1"/>
  </r>
  <r>
    <x v="3"/>
    <n v="1128299"/>
    <x v="21"/>
    <x v="2"/>
    <x v="5"/>
    <s v="Las Vegas"/>
    <x v="2"/>
    <n v="46"/>
    <n v="176"/>
    <x v="971"/>
    <n v="3886.08"/>
    <n v="0.48"/>
    <x v="1"/>
    <x v="1"/>
    <x v="0"/>
    <n v="46"/>
    <n v="22.08"/>
    <n v="23.92"/>
    <x v="1"/>
  </r>
  <r>
    <x v="3"/>
    <n v="1128299"/>
    <x v="22"/>
    <x v="2"/>
    <x v="5"/>
    <s v="Las Vegas"/>
    <x v="3"/>
    <n v="47"/>
    <n v="145"/>
    <x v="1906"/>
    <n v="3066.7499999999995"/>
    <n v="0.44999999999999996"/>
    <x v="1"/>
    <x v="1"/>
    <x v="0"/>
    <n v="47"/>
    <n v="21.15"/>
    <n v="25.85"/>
    <x v="1"/>
  </r>
  <r>
    <x v="3"/>
    <n v="1128299"/>
    <x v="23"/>
    <x v="2"/>
    <x v="5"/>
    <s v="Las Vegas"/>
    <x v="4"/>
    <n v="47"/>
    <n v="105"/>
    <x v="3094"/>
    <n v="3207.7500000000005"/>
    <n v="0.65000000000000013"/>
    <x v="1"/>
    <x v="1"/>
    <x v="0"/>
    <n v="47"/>
    <n v="30.550000000000004"/>
    <n v="16.449999999999996"/>
    <x v="1"/>
  </r>
  <r>
    <x v="3"/>
    <n v="1128299"/>
    <x v="24"/>
    <x v="2"/>
    <x v="5"/>
    <s v="Las Vegas"/>
    <x v="5"/>
    <n v="57"/>
    <n v="192"/>
    <x v="1922"/>
    <n v="3064.32"/>
    <n v="0.28000000000000003"/>
    <x v="1"/>
    <x v="1"/>
    <x v="0"/>
    <n v="57"/>
    <n v="15.96"/>
    <n v="41.04"/>
    <x v="1"/>
  </r>
  <r>
    <x v="3"/>
    <n v="1128299"/>
    <x v="25"/>
    <x v="2"/>
    <x v="5"/>
    <s v="Las Vegas"/>
    <x v="0"/>
    <n v="48"/>
    <n v="233"/>
    <x v="3097"/>
    <n v="4920.96"/>
    <n v="0.44"/>
    <x v="1"/>
    <x v="1"/>
    <x v="0"/>
    <n v="48"/>
    <n v="21.12"/>
    <n v="26.88"/>
    <x v="1"/>
  </r>
  <r>
    <x v="3"/>
    <n v="1128299"/>
    <x v="26"/>
    <x v="2"/>
    <x v="5"/>
    <s v="Las Vegas"/>
    <x v="1"/>
    <n v="46"/>
    <n v="204"/>
    <x v="1222"/>
    <n v="2533.6800000000003"/>
    <n v="0.27"/>
    <x v="1"/>
    <x v="1"/>
    <x v="0"/>
    <n v="46"/>
    <n v="12.420000000000002"/>
    <n v="33.58"/>
    <x v="1"/>
  </r>
  <r>
    <x v="3"/>
    <n v="1128299"/>
    <x v="27"/>
    <x v="2"/>
    <x v="5"/>
    <s v="Las Vegas"/>
    <x v="2"/>
    <n v="47"/>
    <n v="171"/>
    <x v="3098"/>
    <n v="3616.65"/>
    <n v="0.45"/>
    <x v="1"/>
    <x v="1"/>
    <x v="0"/>
    <n v="47"/>
    <n v="21.150000000000002"/>
    <n v="25.85"/>
    <x v="1"/>
  </r>
  <r>
    <x v="3"/>
    <n v="1128299"/>
    <x v="28"/>
    <x v="2"/>
    <x v="5"/>
    <s v="Las Vegas"/>
    <x v="3"/>
    <n v="46"/>
    <n v="140"/>
    <x v="1037"/>
    <n v="2704.7999999999997"/>
    <n v="0.42"/>
    <x v="1"/>
    <x v="1"/>
    <x v="0"/>
    <n v="46"/>
    <n v="19.319999999999997"/>
    <n v="26.680000000000003"/>
    <x v="1"/>
  </r>
  <r>
    <x v="3"/>
    <n v="1128299"/>
    <x v="511"/>
    <x v="2"/>
    <x v="5"/>
    <s v="Las Vegas"/>
    <x v="4"/>
    <n v="47"/>
    <n v="150"/>
    <x v="871"/>
    <n v="4159.5000000000009"/>
    <n v="0.59000000000000008"/>
    <x v="1"/>
    <x v="1"/>
    <x v="0"/>
    <n v="47"/>
    <n v="27.730000000000008"/>
    <n v="19.269999999999992"/>
    <x v="1"/>
  </r>
  <r>
    <x v="3"/>
    <n v="1128299"/>
    <x v="512"/>
    <x v="2"/>
    <x v="5"/>
    <s v="Las Vegas"/>
    <x v="5"/>
    <n v="61"/>
    <n v="170"/>
    <x v="3099"/>
    <n v="2799.9"/>
    <n v="0.27"/>
    <x v="1"/>
    <x v="1"/>
    <x v="0"/>
    <n v="61"/>
    <n v="16.47"/>
    <n v="44.53"/>
    <x v="1"/>
  </r>
  <r>
    <x v="3"/>
    <n v="1128299"/>
    <x v="513"/>
    <x v="2"/>
    <x v="5"/>
    <s v="Las Vegas"/>
    <x v="0"/>
    <n v="44"/>
    <n v="238"/>
    <x v="3100"/>
    <n v="4817.12"/>
    <n v="0.46"/>
    <x v="1"/>
    <x v="1"/>
    <x v="0"/>
    <n v="44"/>
    <n v="20.239999999999998"/>
    <n v="23.76"/>
    <x v="1"/>
  </r>
  <r>
    <x v="3"/>
    <n v="1128299"/>
    <x v="514"/>
    <x v="2"/>
    <x v="5"/>
    <s v="Las Vegas"/>
    <x v="1"/>
    <n v="56"/>
    <n v="208"/>
    <x v="1219"/>
    <n v="3377.9199999999996"/>
    <n v="0.28999999999999998"/>
    <x v="1"/>
    <x v="1"/>
    <x v="0"/>
    <n v="56"/>
    <n v="16.239999999999998"/>
    <n v="39.76"/>
    <x v="1"/>
  </r>
  <r>
    <x v="3"/>
    <n v="1128299"/>
    <x v="515"/>
    <x v="2"/>
    <x v="5"/>
    <s v="Las Vegas"/>
    <x v="2"/>
    <n v="44"/>
    <n v="179"/>
    <x v="3101"/>
    <n v="3307.9200000000005"/>
    <n v="0.42000000000000004"/>
    <x v="1"/>
    <x v="1"/>
    <x v="0"/>
    <n v="44"/>
    <n v="18.480000000000004"/>
    <n v="25.52"/>
    <x v="1"/>
  </r>
  <r>
    <x v="3"/>
    <n v="1128299"/>
    <x v="516"/>
    <x v="2"/>
    <x v="5"/>
    <s v="Las Vegas"/>
    <x v="3"/>
    <n v="42"/>
    <n v="152"/>
    <x v="3102"/>
    <n v="2681.2799999999997"/>
    <n v="0.42"/>
    <x v="1"/>
    <x v="1"/>
    <x v="0"/>
    <n v="42"/>
    <n v="17.639999999999997"/>
    <n v="24.360000000000003"/>
    <x v="1"/>
  </r>
  <r>
    <x v="3"/>
    <n v="1128299"/>
    <x v="517"/>
    <x v="2"/>
    <x v="5"/>
    <s v="Las Vegas"/>
    <x v="4"/>
    <n v="50"/>
    <n v="152"/>
    <x v="2474"/>
    <n v="4484.0000000000009"/>
    <n v="0.59000000000000008"/>
    <x v="1"/>
    <x v="1"/>
    <x v="0"/>
    <n v="50"/>
    <n v="29.500000000000007"/>
    <n v="20.499999999999993"/>
    <x v="1"/>
  </r>
  <r>
    <x v="3"/>
    <n v="1128299"/>
    <x v="518"/>
    <x v="2"/>
    <x v="5"/>
    <s v="Las Vegas"/>
    <x v="5"/>
    <n v="55"/>
    <n v="128"/>
    <x v="1505"/>
    <n v="1830.4"/>
    <n v="0.26"/>
    <x v="1"/>
    <x v="1"/>
    <x v="0"/>
    <n v="55"/>
    <n v="14.3"/>
    <n v="40.700000000000003"/>
    <x v="1"/>
  </r>
  <r>
    <x v="3"/>
    <n v="1128299"/>
    <x v="519"/>
    <x v="2"/>
    <x v="5"/>
    <s v="Las Vegas"/>
    <x v="0"/>
    <n v="41"/>
    <n v="186"/>
    <x v="3103"/>
    <n v="2897.88"/>
    <n v="0.38"/>
    <x v="1"/>
    <x v="1"/>
    <x v="0"/>
    <n v="41"/>
    <n v="15.58"/>
    <n v="25.419999999999998"/>
    <x v="1"/>
  </r>
  <r>
    <x v="3"/>
    <n v="1128299"/>
    <x v="520"/>
    <x v="2"/>
    <x v="5"/>
    <s v="Las Vegas"/>
    <x v="1"/>
    <n v="51"/>
    <n v="180"/>
    <x v="2958"/>
    <n v="2478.6000000000004"/>
    <n v="0.27"/>
    <x v="1"/>
    <x v="1"/>
    <x v="0"/>
    <n v="51"/>
    <n v="13.770000000000001"/>
    <n v="37.229999999999997"/>
    <x v="1"/>
  </r>
  <r>
    <x v="3"/>
    <n v="1128299"/>
    <x v="521"/>
    <x v="2"/>
    <x v="5"/>
    <s v="Las Vegas"/>
    <x v="2"/>
    <n v="46"/>
    <n v="144"/>
    <x v="2018"/>
    <n v="2715.84"/>
    <n v="0.41000000000000003"/>
    <x v="1"/>
    <x v="1"/>
    <x v="0"/>
    <n v="46"/>
    <n v="18.86"/>
    <n v="27.14"/>
    <x v="1"/>
  </r>
  <r>
    <x v="3"/>
    <n v="1128299"/>
    <x v="522"/>
    <x v="2"/>
    <x v="5"/>
    <s v="Las Vegas"/>
    <x v="3"/>
    <n v="43"/>
    <n v="124"/>
    <x v="3104"/>
    <n v="1866.1999999999998"/>
    <n v="0.35"/>
    <x v="1"/>
    <x v="1"/>
    <x v="0"/>
    <n v="43"/>
    <n v="15.049999999999999"/>
    <n v="27.950000000000003"/>
    <x v="1"/>
  </r>
  <r>
    <x v="3"/>
    <n v="1128299"/>
    <x v="523"/>
    <x v="2"/>
    <x v="5"/>
    <s v="Las Vegas"/>
    <x v="4"/>
    <n v="53"/>
    <n v="128"/>
    <x v="1968"/>
    <n v="3595.5200000000009"/>
    <n v="0.53000000000000014"/>
    <x v="1"/>
    <x v="1"/>
    <x v="0"/>
    <n v="53"/>
    <n v="28.090000000000007"/>
    <n v="24.909999999999993"/>
    <x v="1"/>
  </r>
  <r>
    <x v="3"/>
    <n v="1128299"/>
    <x v="524"/>
    <x v="2"/>
    <x v="5"/>
    <s v="Las Vegas"/>
    <x v="5"/>
    <n v="54"/>
    <n v="140"/>
    <x v="832"/>
    <n v="1587.6000000000001"/>
    <n v="0.21000000000000002"/>
    <x v="1"/>
    <x v="1"/>
    <x v="0"/>
    <n v="54"/>
    <n v="11.340000000000002"/>
    <n v="42.66"/>
    <x v="1"/>
  </r>
  <r>
    <x v="3"/>
    <n v="1128299"/>
    <x v="525"/>
    <x v="2"/>
    <x v="5"/>
    <s v="Las Vegas"/>
    <x v="0"/>
    <n v="47"/>
    <n v="171"/>
    <x v="3098"/>
    <n v="3214.8"/>
    <n v="0.4"/>
    <x v="1"/>
    <x v="1"/>
    <x v="0"/>
    <n v="47"/>
    <n v="18.8"/>
    <n v="28.2"/>
    <x v="1"/>
  </r>
  <r>
    <x v="3"/>
    <n v="1128299"/>
    <x v="526"/>
    <x v="2"/>
    <x v="5"/>
    <s v="Las Vegas"/>
    <x v="1"/>
    <n v="50"/>
    <n v="193"/>
    <x v="3105"/>
    <n v="2412.5"/>
    <n v="0.25"/>
    <x v="1"/>
    <x v="1"/>
    <x v="0"/>
    <n v="50"/>
    <n v="12.5"/>
    <n v="37.5"/>
    <x v="1"/>
  </r>
  <r>
    <x v="3"/>
    <n v="1128299"/>
    <x v="527"/>
    <x v="2"/>
    <x v="5"/>
    <s v="Las Vegas"/>
    <x v="2"/>
    <n v="47"/>
    <n v="113"/>
    <x v="2509"/>
    <n v="2230.6200000000003"/>
    <n v="0.42000000000000004"/>
    <x v="1"/>
    <x v="1"/>
    <x v="0"/>
    <n v="47"/>
    <n v="19.740000000000002"/>
    <n v="27.259999999999998"/>
    <x v="1"/>
  </r>
  <r>
    <x v="3"/>
    <n v="1128299"/>
    <x v="528"/>
    <x v="2"/>
    <x v="5"/>
    <s v="Las Vegas"/>
    <x v="3"/>
    <n v="43"/>
    <n v="119"/>
    <x v="1473"/>
    <n v="1688.61"/>
    <n v="0.32999999999999996"/>
    <x v="1"/>
    <x v="1"/>
    <x v="0"/>
    <n v="43"/>
    <n v="14.19"/>
    <n v="28.810000000000002"/>
    <x v="1"/>
  </r>
  <r>
    <x v="3"/>
    <n v="1128299"/>
    <x v="529"/>
    <x v="2"/>
    <x v="5"/>
    <s v="Las Vegas"/>
    <x v="4"/>
    <n v="48"/>
    <n v="107"/>
    <x v="3106"/>
    <n v="2773.440000000001"/>
    <n v="0.54000000000000015"/>
    <x v="1"/>
    <x v="2"/>
    <x v="0"/>
    <n v="48"/>
    <n v="25.920000000000009"/>
    <n v="22.079999999999991"/>
    <x v="1"/>
  </r>
  <r>
    <x v="3"/>
    <n v="1128299"/>
    <x v="530"/>
    <x v="2"/>
    <x v="5"/>
    <s v="Las Vegas"/>
    <x v="5"/>
    <n v="53"/>
    <n v="120"/>
    <x v="1515"/>
    <n v="1399.2000000000003"/>
    <n v="0.22000000000000003"/>
    <x v="1"/>
    <x v="2"/>
    <x v="0"/>
    <n v="53"/>
    <n v="11.660000000000002"/>
    <n v="41.339999999999996"/>
    <x v="1"/>
  </r>
  <r>
    <x v="3"/>
    <n v="1128299"/>
    <x v="29"/>
    <x v="2"/>
    <x v="5"/>
    <s v="Las Vegas"/>
    <x v="0"/>
    <n v="47"/>
    <n v="196"/>
    <x v="2272"/>
    <n v="3869.0400000000004"/>
    <n v="0.42000000000000004"/>
    <x v="1"/>
    <x v="2"/>
    <x v="0"/>
    <n v="47"/>
    <n v="19.740000000000002"/>
    <n v="27.259999999999994"/>
    <x v="1"/>
  </r>
  <r>
    <x v="3"/>
    <n v="1128299"/>
    <x v="30"/>
    <x v="2"/>
    <x v="5"/>
    <s v="Las Vegas"/>
    <x v="1"/>
    <n v="52"/>
    <n v="201"/>
    <x v="3107"/>
    <n v="2613"/>
    <n v="0.25"/>
    <x v="1"/>
    <x v="2"/>
    <x v="0"/>
    <n v="52"/>
    <n v="13"/>
    <n v="39"/>
    <x v="1"/>
  </r>
  <r>
    <x v="3"/>
    <n v="1128299"/>
    <x v="31"/>
    <x v="2"/>
    <x v="5"/>
    <s v="Las Vegas"/>
    <x v="2"/>
    <n v="44"/>
    <n v="140"/>
    <x v="1043"/>
    <n v="2587.2000000000003"/>
    <n v="0.42000000000000004"/>
    <x v="1"/>
    <x v="2"/>
    <x v="0"/>
    <n v="44"/>
    <n v="18.48"/>
    <n v="25.52"/>
    <x v="1"/>
  </r>
  <r>
    <x v="3"/>
    <n v="1128299"/>
    <x v="32"/>
    <x v="2"/>
    <x v="5"/>
    <s v="Las Vegas"/>
    <x v="3"/>
    <n v="43"/>
    <n v="132"/>
    <x v="3108"/>
    <n v="1986.6"/>
    <n v="0.35"/>
    <x v="1"/>
    <x v="2"/>
    <x v="0"/>
    <n v="43"/>
    <n v="15.049999999999999"/>
    <n v="27.95"/>
    <x v="1"/>
  </r>
  <r>
    <x v="3"/>
    <n v="1128299"/>
    <x v="33"/>
    <x v="2"/>
    <x v="5"/>
    <s v="Las Vegas"/>
    <x v="4"/>
    <n v="46"/>
    <n v="119"/>
    <x v="1641"/>
    <n v="2955.9600000000009"/>
    <n v="0.54000000000000015"/>
    <x v="1"/>
    <x v="2"/>
    <x v="0"/>
    <n v="46"/>
    <n v="24.840000000000007"/>
    <n v="21.159999999999993"/>
    <x v="1"/>
  </r>
  <r>
    <x v="3"/>
    <n v="1128299"/>
    <x v="34"/>
    <x v="2"/>
    <x v="5"/>
    <s v="Las Vegas"/>
    <x v="5"/>
    <n v="51"/>
    <n v="162"/>
    <x v="3109"/>
    <n v="1735.0200000000002"/>
    <n v="0.21000000000000002"/>
    <x v="1"/>
    <x v="2"/>
    <x v="0"/>
    <n v="51"/>
    <n v="10.71"/>
    <n v="40.29"/>
    <x v="1"/>
  </r>
  <r>
    <x v="3"/>
    <n v="1128299"/>
    <x v="35"/>
    <x v="2"/>
    <x v="5"/>
    <s v="Las Vegas"/>
    <x v="0"/>
    <n v="47"/>
    <n v="216"/>
    <x v="883"/>
    <n v="3756.2400000000007"/>
    <n v="0.37000000000000005"/>
    <x v="1"/>
    <x v="2"/>
    <x v="0"/>
    <n v="47"/>
    <n v="17.390000000000004"/>
    <n v="29.609999999999996"/>
    <x v="1"/>
  </r>
  <r>
    <x v="3"/>
    <n v="1128299"/>
    <x v="36"/>
    <x v="2"/>
    <x v="5"/>
    <s v="Las Vegas"/>
    <x v="1"/>
    <n v="50"/>
    <n v="209"/>
    <x v="3110"/>
    <n v="2612.5"/>
    <n v="0.25"/>
    <x v="1"/>
    <x v="2"/>
    <x v="0"/>
    <n v="50"/>
    <n v="12.5"/>
    <n v="37.5"/>
    <x v="1"/>
  </r>
  <r>
    <x v="3"/>
    <n v="1128299"/>
    <x v="37"/>
    <x v="2"/>
    <x v="5"/>
    <s v="Las Vegas"/>
    <x v="2"/>
    <n v="47"/>
    <n v="166"/>
    <x v="3111"/>
    <n v="3276.84"/>
    <n v="0.42000000000000004"/>
    <x v="1"/>
    <x v="2"/>
    <x v="0"/>
    <n v="47"/>
    <n v="19.740000000000002"/>
    <n v="27.259999999999998"/>
    <x v="1"/>
  </r>
  <r>
    <x v="3"/>
    <n v="1128299"/>
    <x v="38"/>
    <x v="2"/>
    <x v="5"/>
    <s v="Las Vegas"/>
    <x v="3"/>
    <n v="40"/>
    <n v="166"/>
    <x v="3112"/>
    <n v="2390.4"/>
    <n v="0.36"/>
    <x v="1"/>
    <x v="2"/>
    <x v="0"/>
    <n v="40"/>
    <n v="14.4"/>
    <n v="25.6"/>
    <x v="1"/>
  </r>
  <r>
    <x v="3"/>
    <n v="1128299"/>
    <x v="39"/>
    <x v="2"/>
    <x v="5"/>
    <s v="Las Vegas"/>
    <x v="4"/>
    <n v="49"/>
    <n v="136"/>
    <x v="807"/>
    <n v="3598.5600000000009"/>
    <n v="0.54000000000000015"/>
    <x v="1"/>
    <x v="2"/>
    <x v="0"/>
    <n v="49"/>
    <n v="26.460000000000008"/>
    <n v="22.539999999999992"/>
    <x v="1"/>
  </r>
  <r>
    <x v="3"/>
    <n v="1128299"/>
    <x v="40"/>
    <x v="2"/>
    <x v="5"/>
    <s v="Las Vegas"/>
    <x v="5"/>
    <n v="56"/>
    <n v="170"/>
    <x v="3113"/>
    <n v="1713.6000000000001"/>
    <n v="0.18000000000000002"/>
    <x v="1"/>
    <x v="2"/>
    <x v="0"/>
    <n v="56"/>
    <n v="10.08"/>
    <n v="45.919999999999995"/>
    <x v="1"/>
  </r>
  <r>
    <x v="3"/>
    <n v="1128299"/>
    <x v="41"/>
    <x v="2"/>
    <x v="5"/>
    <s v="Las Vegas"/>
    <x v="0"/>
    <n v="20"/>
    <n v="149"/>
    <x v="1630"/>
    <n v="1192"/>
    <n v="0.4"/>
    <x v="1"/>
    <x v="2"/>
    <x v="0"/>
    <n v="20"/>
    <n v="8"/>
    <n v="12"/>
    <x v="1"/>
  </r>
  <r>
    <x v="3"/>
    <n v="1128299"/>
    <x v="42"/>
    <x v="2"/>
    <x v="5"/>
    <s v="Las Vegas"/>
    <x v="1"/>
    <n v="31"/>
    <n v="145"/>
    <x v="3114"/>
    <n v="1123.75"/>
    <n v="0.25"/>
    <x v="1"/>
    <x v="2"/>
    <x v="0"/>
    <n v="31"/>
    <n v="7.75"/>
    <n v="23.25"/>
    <x v="1"/>
  </r>
  <r>
    <x v="3"/>
    <n v="1128299"/>
    <x v="43"/>
    <x v="2"/>
    <x v="5"/>
    <s v="Las Vegas"/>
    <x v="2"/>
    <n v="26"/>
    <n v="128"/>
    <x v="2087"/>
    <n v="1397.7600000000002"/>
    <n v="0.42000000000000004"/>
    <x v="1"/>
    <x v="2"/>
    <x v="0"/>
    <n v="26"/>
    <n v="10.920000000000002"/>
    <n v="15.079999999999998"/>
    <x v="1"/>
  </r>
  <r>
    <x v="3"/>
    <n v="1128299"/>
    <x v="44"/>
    <x v="2"/>
    <x v="5"/>
    <s v="Las Vegas"/>
    <x v="3"/>
    <n v="26"/>
    <n v="96"/>
    <x v="2664"/>
    <n v="848.63999999999987"/>
    <n v="0.33999999999999997"/>
    <x v="1"/>
    <x v="2"/>
    <x v="0"/>
    <n v="26"/>
    <n v="8.8399999999999981"/>
    <n v="17.16"/>
    <x v="1"/>
  </r>
  <r>
    <x v="2"/>
    <n v="1197831"/>
    <x v="219"/>
    <x v="1"/>
    <x v="11"/>
    <s v="Knoxville"/>
    <x v="4"/>
    <n v="30"/>
    <n v="123"/>
    <x v="2820"/>
    <n v="1254.5999999999999"/>
    <n v="0.33999999999999997"/>
    <x v="1"/>
    <x v="2"/>
    <x v="1"/>
    <n v="30"/>
    <n v="10.199999999999999"/>
    <n v="19.8"/>
    <x v="1"/>
  </r>
  <r>
    <x v="2"/>
    <n v="1197831"/>
    <x v="220"/>
    <x v="1"/>
    <x v="11"/>
    <s v="Knoxville"/>
    <x v="5"/>
    <n v="24"/>
    <n v="170"/>
    <x v="2807"/>
    <n v="2162.4"/>
    <n v="0.53"/>
    <x v="1"/>
    <x v="2"/>
    <x v="1"/>
    <n v="24"/>
    <n v="12.72"/>
    <n v="11.28"/>
    <x v="1"/>
  </r>
  <r>
    <x v="2"/>
    <n v="1197831"/>
    <x v="221"/>
    <x v="1"/>
    <x v="11"/>
    <s v="Knoxville"/>
    <x v="0"/>
    <n v="18"/>
    <n v="202"/>
    <x v="3115"/>
    <n v="1345.32"/>
    <n v="0.37"/>
    <x v="1"/>
    <x v="2"/>
    <x v="1"/>
    <n v="18"/>
    <n v="6.6599999999999993"/>
    <n v="11.340000000000002"/>
    <x v="1"/>
  </r>
  <r>
    <x v="2"/>
    <n v="1197831"/>
    <x v="222"/>
    <x v="1"/>
    <x v="11"/>
    <s v="Knoxville"/>
    <x v="1"/>
    <n v="23"/>
    <n v="219"/>
    <x v="2117"/>
    <n v="1964.4299999999998"/>
    <n v="0.38999999999999996"/>
    <x v="1"/>
    <x v="2"/>
    <x v="1"/>
    <n v="23"/>
    <n v="8.9699999999999989"/>
    <n v="14.030000000000001"/>
    <x v="1"/>
  </r>
  <r>
    <x v="2"/>
    <n v="1197831"/>
    <x v="223"/>
    <x v="1"/>
    <x v="11"/>
    <s v="Knoxville"/>
    <x v="2"/>
    <n v="23"/>
    <n v="140"/>
    <x v="1695"/>
    <n v="1255.8"/>
    <n v="0.38999999999999996"/>
    <x v="1"/>
    <x v="2"/>
    <x v="1"/>
    <n v="23"/>
    <n v="8.9699999999999989"/>
    <n v="14.030000000000001"/>
    <x v="1"/>
  </r>
  <r>
    <x v="2"/>
    <n v="1197831"/>
    <x v="224"/>
    <x v="1"/>
    <x v="11"/>
    <s v="Knoxville"/>
    <x v="3"/>
    <n v="28"/>
    <n v="128"/>
    <x v="2375"/>
    <n v="1756.1599999999999"/>
    <n v="0.49"/>
    <x v="1"/>
    <x v="2"/>
    <x v="1"/>
    <n v="28"/>
    <n v="13.719999999999999"/>
    <n v="14.280000000000001"/>
    <x v="1"/>
  </r>
  <r>
    <x v="2"/>
    <n v="1197831"/>
    <x v="225"/>
    <x v="1"/>
    <x v="11"/>
    <s v="Knoxville"/>
    <x v="4"/>
    <n v="29"/>
    <n v="94"/>
    <x v="2540"/>
    <n v="872.32"/>
    <n v="0.32"/>
    <x v="1"/>
    <x v="2"/>
    <x v="1"/>
    <n v="29"/>
    <n v="9.2800000000000011"/>
    <n v="19.72"/>
    <x v="1"/>
  </r>
  <r>
    <x v="2"/>
    <n v="1197831"/>
    <x v="226"/>
    <x v="1"/>
    <x v="11"/>
    <s v="Knoxville"/>
    <x v="5"/>
    <n v="28"/>
    <n v="143"/>
    <x v="1476"/>
    <n v="2242.2400000000002"/>
    <n v="0.56000000000000005"/>
    <x v="1"/>
    <x v="2"/>
    <x v="1"/>
    <n v="28"/>
    <n v="15.680000000000001"/>
    <n v="12.319999999999999"/>
    <x v="1"/>
  </r>
  <r>
    <x v="2"/>
    <n v="1197831"/>
    <x v="227"/>
    <x v="1"/>
    <x v="11"/>
    <s v="Knoxville"/>
    <x v="0"/>
    <n v="20"/>
    <n v="221"/>
    <x v="3116"/>
    <n v="1900.5999999999997"/>
    <n v="0.42999999999999994"/>
    <x v="1"/>
    <x v="2"/>
    <x v="1"/>
    <n v="20"/>
    <n v="8.5999999999999979"/>
    <n v="11.400000000000002"/>
    <x v="1"/>
  </r>
  <r>
    <x v="2"/>
    <n v="1197831"/>
    <x v="228"/>
    <x v="1"/>
    <x v="11"/>
    <s v="Knoxville"/>
    <x v="1"/>
    <n v="31"/>
    <n v="195"/>
    <x v="3117"/>
    <n v="2841.1499999999996"/>
    <n v="0.47"/>
    <x v="1"/>
    <x v="2"/>
    <x v="1"/>
    <n v="31"/>
    <n v="14.569999999999999"/>
    <n v="16.430000000000003"/>
    <x v="1"/>
  </r>
  <r>
    <x v="2"/>
    <n v="1197831"/>
    <x v="711"/>
    <x v="1"/>
    <x v="11"/>
    <s v="Knoxville"/>
    <x v="2"/>
    <n v="22"/>
    <n v="166"/>
    <x v="3118"/>
    <n v="1570.3599999999997"/>
    <n v="0.42999999999999994"/>
    <x v="1"/>
    <x v="2"/>
    <x v="1"/>
    <n v="22"/>
    <n v="9.4599999999999973"/>
    <n v="12.540000000000003"/>
    <x v="1"/>
  </r>
  <r>
    <x v="2"/>
    <n v="1197831"/>
    <x v="712"/>
    <x v="1"/>
    <x v="11"/>
    <s v="Knoxville"/>
    <x v="3"/>
    <n v="25"/>
    <n v="124"/>
    <x v="1991"/>
    <n v="1736.0000000000002"/>
    <n v="0.56000000000000005"/>
    <x v="1"/>
    <x v="2"/>
    <x v="1"/>
    <n v="25"/>
    <n v="14.000000000000002"/>
    <n v="10.999999999999998"/>
    <x v="1"/>
  </r>
  <r>
    <x v="2"/>
    <n v="1197831"/>
    <x v="713"/>
    <x v="1"/>
    <x v="11"/>
    <s v="Knoxville"/>
    <x v="4"/>
    <n v="27"/>
    <n v="88"/>
    <x v="1463"/>
    <n v="974.16"/>
    <n v="0.41"/>
    <x v="1"/>
    <x v="2"/>
    <x v="1"/>
    <n v="27"/>
    <n v="11.07"/>
    <n v="15.930000000000001"/>
    <x v="1"/>
  </r>
  <r>
    <x v="2"/>
    <n v="1197831"/>
    <x v="714"/>
    <x v="1"/>
    <x v="11"/>
    <s v="Knoxville"/>
    <x v="5"/>
    <n v="25"/>
    <n v="145"/>
    <x v="2452"/>
    <n v="2211.2500000000005"/>
    <n v="0.6100000000000001"/>
    <x v="1"/>
    <x v="2"/>
    <x v="1"/>
    <n v="25"/>
    <n v="15.250000000000004"/>
    <n v="9.7499999999999964"/>
    <x v="1"/>
  </r>
  <r>
    <x v="2"/>
    <n v="1197831"/>
    <x v="715"/>
    <x v="1"/>
    <x v="11"/>
    <s v="Knoxville"/>
    <x v="0"/>
    <n v="13"/>
    <n v="203"/>
    <x v="1938"/>
    <n v="1187.55"/>
    <n v="0.44999999999999996"/>
    <x v="1"/>
    <x v="2"/>
    <x v="1"/>
    <n v="13"/>
    <n v="5.85"/>
    <n v="7.15"/>
    <x v="1"/>
  </r>
  <r>
    <x v="2"/>
    <n v="1197831"/>
    <x v="716"/>
    <x v="1"/>
    <x v="11"/>
    <s v="Knoxville"/>
    <x v="1"/>
    <n v="17"/>
    <n v="203"/>
    <x v="2203"/>
    <n v="1449.4199999999998"/>
    <n v="0.42"/>
    <x v="1"/>
    <x v="2"/>
    <x v="1"/>
    <n v="17"/>
    <n v="7.14"/>
    <n v="9.8600000000000012"/>
    <x v="1"/>
  </r>
  <r>
    <x v="2"/>
    <n v="1197831"/>
    <x v="717"/>
    <x v="1"/>
    <x v="11"/>
    <s v="Knoxville"/>
    <x v="2"/>
    <n v="15"/>
    <n v="170"/>
    <x v="2493"/>
    <n v="1121.9999999999998"/>
    <n v="0.43999999999999995"/>
    <x v="1"/>
    <x v="2"/>
    <x v="1"/>
    <n v="15"/>
    <n v="6.5999999999999988"/>
    <n v="8.4000000000000021"/>
    <x v="1"/>
  </r>
  <r>
    <x v="2"/>
    <n v="1197831"/>
    <x v="718"/>
    <x v="1"/>
    <x v="11"/>
    <s v="Knoxville"/>
    <x v="3"/>
    <n v="20"/>
    <n v="128"/>
    <x v="2555"/>
    <n v="1433.6000000000001"/>
    <n v="0.56000000000000005"/>
    <x v="1"/>
    <x v="2"/>
    <x v="1"/>
    <n v="20"/>
    <n v="11.200000000000001"/>
    <n v="8.7999999999999989"/>
    <x v="1"/>
  </r>
  <r>
    <x v="2"/>
    <n v="1197831"/>
    <x v="719"/>
    <x v="1"/>
    <x v="11"/>
    <s v="Knoxville"/>
    <x v="4"/>
    <n v="20"/>
    <n v="105"/>
    <x v="2402"/>
    <n v="798"/>
    <n v="0.38"/>
    <x v="1"/>
    <x v="3"/>
    <x v="1"/>
    <n v="20"/>
    <n v="7.6"/>
    <n v="12.4"/>
    <x v="1"/>
  </r>
  <r>
    <x v="2"/>
    <n v="1197831"/>
    <x v="720"/>
    <x v="1"/>
    <x v="11"/>
    <s v="Knoxville"/>
    <x v="5"/>
    <n v="18"/>
    <n v="196"/>
    <x v="2634"/>
    <n v="2152.0800000000004"/>
    <n v="0.6100000000000001"/>
    <x v="1"/>
    <x v="3"/>
    <x v="1"/>
    <n v="18"/>
    <n v="10.980000000000002"/>
    <n v="7.0199999999999978"/>
    <x v="1"/>
  </r>
  <r>
    <x v="2"/>
    <n v="1197831"/>
    <x v="721"/>
    <x v="1"/>
    <x v="11"/>
    <s v="Knoxville"/>
    <x v="0"/>
    <n v="12"/>
    <n v="247"/>
    <x v="2401"/>
    <n v="1333.8"/>
    <n v="0.44999999999999996"/>
    <x v="1"/>
    <x v="3"/>
    <x v="1"/>
    <n v="12"/>
    <n v="5.3999999999999995"/>
    <n v="6.6000000000000005"/>
    <x v="1"/>
  </r>
  <r>
    <x v="2"/>
    <n v="1197831"/>
    <x v="722"/>
    <x v="1"/>
    <x v="11"/>
    <s v="Knoxville"/>
    <x v="1"/>
    <n v="20"/>
    <n v="240"/>
    <x v="1287"/>
    <n v="2111.9999999999995"/>
    <n v="0.43999999999999995"/>
    <x v="1"/>
    <x v="3"/>
    <x v="1"/>
    <n v="20"/>
    <n v="8.7999999999999989"/>
    <n v="11.200000000000001"/>
    <x v="1"/>
  </r>
  <r>
    <x v="2"/>
    <n v="1197831"/>
    <x v="723"/>
    <x v="1"/>
    <x v="11"/>
    <s v="Knoxville"/>
    <x v="2"/>
    <n v="14"/>
    <n v="204"/>
    <x v="2062"/>
    <n v="1313.76"/>
    <n v="0.45999999999999996"/>
    <x v="1"/>
    <x v="3"/>
    <x v="1"/>
    <n v="14"/>
    <n v="6.44"/>
    <n v="7.56"/>
    <x v="1"/>
  </r>
  <r>
    <x v="2"/>
    <n v="1197831"/>
    <x v="229"/>
    <x v="1"/>
    <x v="11"/>
    <s v="Knoxville"/>
    <x v="3"/>
    <n v="20"/>
    <n v="179"/>
    <x v="3036"/>
    <n v="1933.2"/>
    <n v="0.54"/>
    <x v="1"/>
    <x v="3"/>
    <x v="1"/>
    <n v="20"/>
    <n v="10.8"/>
    <n v="9.1999999999999993"/>
    <x v="1"/>
  </r>
  <r>
    <x v="2"/>
    <n v="1197831"/>
    <x v="230"/>
    <x v="1"/>
    <x v="11"/>
    <s v="Knoxville"/>
    <x v="4"/>
    <n v="33"/>
    <n v="132"/>
    <x v="3119"/>
    <n v="1785.9599999999998"/>
    <n v="0.41"/>
    <x v="1"/>
    <x v="3"/>
    <x v="1"/>
    <n v="33"/>
    <n v="13.53"/>
    <n v="19.47"/>
    <x v="1"/>
  </r>
  <r>
    <x v="2"/>
    <n v="1197831"/>
    <x v="231"/>
    <x v="1"/>
    <x v="11"/>
    <s v="Knoxville"/>
    <x v="5"/>
    <n v="31"/>
    <n v="271"/>
    <x v="3120"/>
    <n v="4956.5900000000011"/>
    <n v="0.59000000000000008"/>
    <x v="1"/>
    <x v="3"/>
    <x v="1"/>
    <n v="31"/>
    <n v="18.290000000000003"/>
    <n v="12.709999999999996"/>
    <x v="1"/>
  </r>
  <r>
    <x v="2"/>
    <n v="1197831"/>
    <x v="232"/>
    <x v="1"/>
    <x v="11"/>
    <s v="Knoxville"/>
    <x v="0"/>
    <n v="28"/>
    <n v="256"/>
    <x v="2486"/>
    <n v="3368.96"/>
    <n v="0.47"/>
    <x v="1"/>
    <x v="3"/>
    <x v="1"/>
    <n v="28"/>
    <n v="13.16"/>
    <n v="14.84"/>
    <x v="1"/>
  </r>
  <r>
    <x v="2"/>
    <n v="1197831"/>
    <x v="233"/>
    <x v="1"/>
    <x v="11"/>
    <s v="Knoxville"/>
    <x v="1"/>
    <n v="32"/>
    <n v="240"/>
    <x v="1363"/>
    <n v="3609.6"/>
    <n v="0.47"/>
    <x v="1"/>
    <x v="3"/>
    <x v="1"/>
    <n v="32"/>
    <n v="15.04"/>
    <n v="16.96"/>
    <x v="1"/>
  </r>
  <r>
    <x v="2"/>
    <n v="1197831"/>
    <x v="234"/>
    <x v="1"/>
    <x v="11"/>
    <s v="Knoxville"/>
    <x v="2"/>
    <n v="26"/>
    <n v="202"/>
    <x v="2417"/>
    <n v="2310.8799999999997"/>
    <n v="0.43999999999999995"/>
    <x v="1"/>
    <x v="3"/>
    <x v="1"/>
    <n v="26"/>
    <n v="11.439999999999998"/>
    <n v="14.560000000000002"/>
    <x v="1"/>
  </r>
  <r>
    <x v="2"/>
    <n v="1197831"/>
    <x v="235"/>
    <x v="1"/>
    <x v="11"/>
    <s v="Knoxville"/>
    <x v="3"/>
    <n v="29"/>
    <n v="198"/>
    <x v="1619"/>
    <n v="3215.5200000000004"/>
    <n v="0.56000000000000005"/>
    <x v="1"/>
    <x v="3"/>
    <x v="1"/>
    <n v="29"/>
    <n v="16.240000000000002"/>
    <n v="12.759999999999998"/>
    <x v="1"/>
  </r>
  <r>
    <x v="2"/>
    <n v="1197831"/>
    <x v="236"/>
    <x v="1"/>
    <x v="11"/>
    <s v="Knoxville"/>
    <x v="4"/>
    <n v="30"/>
    <n v="150"/>
    <x v="1720"/>
    <n v="1754.9999999999998"/>
    <n v="0.38999999999999996"/>
    <x v="1"/>
    <x v="3"/>
    <x v="1"/>
    <n v="30"/>
    <n v="11.7"/>
    <n v="18.3"/>
    <x v="1"/>
  </r>
  <r>
    <x v="2"/>
    <n v="1197831"/>
    <x v="237"/>
    <x v="1"/>
    <x v="11"/>
    <s v="Knoxville"/>
    <x v="5"/>
    <n v="37"/>
    <n v="306"/>
    <x v="2964"/>
    <n v="6679.9800000000005"/>
    <n v="0.59000000000000008"/>
    <x v="1"/>
    <x v="3"/>
    <x v="1"/>
    <n v="37"/>
    <n v="21.830000000000002"/>
    <n v="15.169999999999998"/>
    <x v="1"/>
  </r>
  <r>
    <x v="2"/>
    <n v="1197831"/>
    <x v="238"/>
    <x v="1"/>
    <x v="11"/>
    <s v="Knoxville"/>
    <x v="0"/>
    <n v="29"/>
    <n v="272"/>
    <x v="1139"/>
    <n v="3943.9999999999995"/>
    <n v="0.49999999999999994"/>
    <x v="1"/>
    <x v="3"/>
    <x v="1"/>
    <n v="29"/>
    <n v="14.499999999999998"/>
    <n v="14.500000000000002"/>
    <x v="1"/>
  </r>
  <r>
    <x v="2"/>
    <n v="1197831"/>
    <x v="239"/>
    <x v="1"/>
    <x v="11"/>
    <s v="Knoxville"/>
    <x v="1"/>
    <n v="30"/>
    <n v="264"/>
    <x v="1830"/>
    <n v="3959.9999999999995"/>
    <n v="0.49999999999999994"/>
    <x v="1"/>
    <x v="3"/>
    <x v="1"/>
    <n v="30"/>
    <n v="14.999999999999998"/>
    <n v="15.000000000000002"/>
    <x v="1"/>
  </r>
  <r>
    <x v="2"/>
    <n v="1197831"/>
    <x v="240"/>
    <x v="1"/>
    <x v="11"/>
    <s v="Knoxville"/>
    <x v="2"/>
    <n v="30"/>
    <n v="322"/>
    <x v="2185"/>
    <n v="4829.9999999999991"/>
    <n v="0.49999999999999994"/>
    <x v="1"/>
    <x v="3"/>
    <x v="1"/>
    <n v="30"/>
    <n v="14.999999999999996"/>
    <n v="15.000000000000004"/>
    <x v="1"/>
  </r>
  <r>
    <x v="2"/>
    <n v="1197831"/>
    <x v="241"/>
    <x v="1"/>
    <x v="11"/>
    <s v="Knoxville"/>
    <x v="3"/>
    <n v="32"/>
    <n v="196"/>
    <x v="1154"/>
    <n v="3825.9200000000005"/>
    <n v="0.6100000000000001"/>
    <x v="1"/>
    <x v="3"/>
    <x v="1"/>
    <n v="32"/>
    <n v="19.520000000000003"/>
    <n v="12.479999999999997"/>
    <x v="1"/>
  </r>
  <r>
    <x v="2"/>
    <n v="1197831"/>
    <x v="242"/>
    <x v="1"/>
    <x v="11"/>
    <s v="Knoxville"/>
    <x v="4"/>
    <n v="33"/>
    <n v="182"/>
    <x v="1266"/>
    <n v="2702.7"/>
    <n v="0.44999999999999996"/>
    <x v="1"/>
    <x v="3"/>
    <x v="1"/>
    <n v="33"/>
    <n v="14.85"/>
    <n v="18.150000000000002"/>
    <x v="1"/>
  </r>
  <r>
    <x v="2"/>
    <n v="1197831"/>
    <x v="243"/>
    <x v="1"/>
    <x v="11"/>
    <s v="Knoxville"/>
    <x v="5"/>
    <n v="38"/>
    <n v="272"/>
    <x v="2893"/>
    <n v="6408.3200000000015"/>
    <n v="0.62000000000000011"/>
    <x v="1"/>
    <x v="3"/>
    <x v="1"/>
    <n v="38"/>
    <n v="23.560000000000006"/>
    <n v="14.439999999999994"/>
    <x v="1"/>
  </r>
  <r>
    <x v="2"/>
    <n v="1197831"/>
    <x v="244"/>
    <x v="1"/>
    <x v="11"/>
    <s v="Knoxville"/>
    <x v="0"/>
    <n v="29"/>
    <n v="233"/>
    <x v="3121"/>
    <n v="3446.07"/>
    <n v="0.51"/>
    <x v="1"/>
    <x v="3"/>
    <x v="1"/>
    <n v="29"/>
    <n v="14.790000000000001"/>
    <n v="14.209999999999999"/>
    <x v="1"/>
  </r>
  <r>
    <x v="2"/>
    <n v="1197831"/>
    <x v="245"/>
    <x v="1"/>
    <x v="11"/>
    <s v="Knoxville"/>
    <x v="1"/>
    <n v="44"/>
    <n v="271"/>
    <x v="3122"/>
    <n v="6081.24"/>
    <n v="0.51"/>
    <x v="1"/>
    <x v="3"/>
    <x v="1"/>
    <n v="44"/>
    <n v="22.439999999999998"/>
    <n v="21.560000000000002"/>
    <x v="1"/>
  </r>
  <r>
    <x v="2"/>
    <n v="1197831"/>
    <x v="246"/>
    <x v="1"/>
    <x v="11"/>
    <s v="Knoxville"/>
    <x v="2"/>
    <n v="39"/>
    <n v="314"/>
    <x v="3123"/>
    <n v="5755.62"/>
    <n v="0.47"/>
    <x v="1"/>
    <x v="3"/>
    <x v="1"/>
    <n v="39"/>
    <n v="18.329999999999998"/>
    <n v="20.67"/>
    <x v="1"/>
  </r>
  <r>
    <x v="2"/>
    <n v="1197831"/>
    <x v="247"/>
    <x v="1"/>
    <x v="11"/>
    <s v="Knoxville"/>
    <x v="3"/>
    <n v="32"/>
    <n v="162"/>
    <x v="1052"/>
    <n v="3058.5600000000004"/>
    <n v="0.59000000000000008"/>
    <x v="1"/>
    <x v="3"/>
    <x v="1"/>
    <n v="32"/>
    <n v="18.880000000000003"/>
    <n v="13.119999999999997"/>
    <x v="1"/>
  </r>
  <r>
    <x v="2"/>
    <n v="1197831"/>
    <x v="248"/>
    <x v="1"/>
    <x v="11"/>
    <s v="Knoxville"/>
    <x v="4"/>
    <n v="35"/>
    <n v="143"/>
    <x v="1750"/>
    <n v="2252.25"/>
    <n v="0.44999999999999996"/>
    <x v="1"/>
    <x v="3"/>
    <x v="1"/>
    <n v="35"/>
    <n v="15.75"/>
    <n v="19.25"/>
    <x v="1"/>
  </r>
  <r>
    <x v="2"/>
    <n v="1197831"/>
    <x v="249"/>
    <x v="1"/>
    <x v="11"/>
    <s v="Knoxville"/>
    <x v="5"/>
    <n v="40"/>
    <n v="232"/>
    <x v="2241"/>
    <n v="6217.6000000000013"/>
    <n v="0.67000000000000015"/>
    <x v="1"/>
    <x v="3"/>
    <x v="1"/>
    <n v="40"/>
    <n v="26.800000000000004"/>
    <n v="13.199999999999994"/>
    <x v="1"/>
  </r>
  <r>
    <x v="2"/>
    <n v="1197831"/>
    <x v="250"/>
    <x v="1"/>
    <x v="11"/>
    <s v="Knoxville"/>
    <x v="0"/>
    <n v="40"/>
    <n v="209"/>
    <x v="3056"/>
    <n v="4179.9999999999991"/>
    <n v="0.49999999999999994"/>
    <x v="1"/>
    <x v="3"/>
    <x v="1"/>
    <n v="40"/>
    <n v="19.999999999999996"/>
    <n v="20.000000000000004"/>
    <x v="1"/>
  </r>
  <r>
    <x v="2"/>
    <n v="1197831"/>
    <x v="251"/>
    <x v="1"/>
    <x v="11"/>
    <s v="Knoxville"/>
    <x v="1"/>
    <n v="33"/>
    <n v="213"/>
    <x v="3023"/>
    <n v="3303.6299999999997"/>
    <n v="0.47"/>
    <x v="1"/>
    <x v="3"/>
    <x v="1"/>
    <n v="33"/>
    <n v="15.509999999999998"/>
    <n v="17.490000000000002"/>
    <x v="1"/>
  </r>
  <r>
    <x v="2"/>
    <n v="1197831"/>
    <x v="252"/>
    <x v="1"/>
    <x v="11"/>
    <s v="Knoxville"/>
    <x v="2"/>
    <n v="40"/>
    <n v="203"/>
    <x v="1850"/>
    <n v="4141.2"/>
    <n v="0.51"/>
    <x v="1"/>
    <x v="3"/>
    <x v="1"/>
    <n v="40"/>
    <n v="20.399999999999999"/>
    <n v="19.600000000000001"/>
    <x v="1"/>
  </r>
  <r>
    <x v="2"/>
    <n v="1197831"/>
    <x v="253"/>
    <x v="1"/>
    <x v="11"/>
    <s v="Knoxville"/>
    <x v="3"/>
    <n v="40"/>
    <n v="136"/>
    <x v="1311"/>
    <n v="3100.8"/>
    <n v="0.57000000000000006"/>
    <x v="1"/>
    <x v="3"/>
    <x v="1"/>
    <n v="40"/>
    <n v="22.8"/>
    <n v="17.2"/>
    <x v="1"/>
  </r>
  <r>
    <x v="2"/>
    <n v="1197831"/>
    <x v="254"/>
    <x v="1"/>
    <x v="11"/>
    <s v="Knoxville"/>
    <x v="4"/>
    <n v="39"/>
    <n v="120"/>
    <x v="2809"/>
    <n v="2012.3999999999996"/>
    <n v="0.42999999999999994"/>
    <x v="1"/>
    <x v="4"/>
    <x v="1"/>
    <n v="39"/>
    <n v="16.769999999999996"/>
    <n v="22.230000000000004"/>
    <x v="1"/>
  </r>
  <r>
    <x v="2"/>
    <n v="1197831"/>
    <x v="255"/>
    <x v="1"/>
    <x v="11"/>
    <s v="Knoxville"/>
    <x v="5"/>
    <n v="30"/>
    <n v="219"/>
    <x v="3124"/>
    <n v="4073.4000000000005"/>
    <n v="0.62000000000000011"/>
    <x v="1"/>
    <x v="4"/>
    <x v="1"/>
    <n v="30"/>
    <n v="18.600000000000001"/>
    <n v="11.399999999999997"/>
    <x v="1"/>
  </r>
  <r>
    <x v="2"/>
    <n v="1197831"/>
    <x v="256"/>
    <x v="1"/>
    <x v="11"/>
    <s v="Knoxville"/>
    <x v="0"/>
    <n v="28"/>
    <n v="201"/>
    <x v="3125"/>
    <n v="2926.56"/>
    <n v="0.52"/>
    <x v="1"/>
    <x v="4"/>
    <x v="1"/>
    <n v="28"/>
    <n v="14.56"/>
    <n v="13.44"/>
    <x v="1"/>
  </r>
  <r>
    <x v="2"/>
    <n v="1197831"/>
    <x v="257"/>
    <x v="1"/>
    <x v="11"/>
    <s v="Knoxville"/>
    <x v="1"/>
    <n v="25"/>
    <n v="178"/>
    <x v="3126"/>
    <n v="2136"/>
    <n v="0.48"/>
    <x v="1"/>
    <x v="4"/>
    <x v="1"/>
    <n v="25"/>
    <n v="12"/>
    <n v="13"/>
    <x v="1"/>
  </r>
  <r>
    <x v="2"/>
    <n v="1197831"/>
    <x v="258"/>
    <x v="1"/>
    <x v="11"/>
    <s v="Knoxville"/>
    <x v="2"/>
    <n v="27"/>
    <n v="163"/>
    <x v="3127"/>
    <n v="2112.48"/>
    <n v="0.48"/>
    <x v="1"/>
    <x v="4"/>
    <x v="1"/>
    <n v="27"/>
    <n v="12.96"/>
    <n v="14.04"/>
    <x v="1"/>
  </r>
  <r>
    <x v="2"/>
    <n v="1197831"/>
    <x v="259"/>
    <x v="1"/>
    <x v="11"/>
    <s v="Knoxville"/>
    <x v="3"/>
    <n v="30"/>
    <n v="131"/>
    <x v="3128"/>
    <n v="2358.0000000000005"/>
    <n v="0.60000000000000009"/>
    <x v="1"/>
    <x v="4"/>
    <x v="1"/>
    <n v="30"/>
    <n v="18.000000000000004"/>
    <n v="11.999999999999996"/>
    <x v="1"/>
  </r>
  <r>
    <x v="2"/>
    <n v="1197831"/>
    <x v="260"/>
    <x v="1"/>
    <x v="11"/>
    <s v="Knoxville"/>
    <x v="4"/>
    <n v="28"/>
    <n v="109"/>
    <x v="1989"/>
    <n v="1342.8799999999999"/>
    <n v="0.43999999999999995"/>
    <x v="1"/>
    <x v="4"/>
    <x v="1"/>
    <n v="28"/>
    <n v="12.319999999999999"/>
    <n v="15.680000000000001"/>
    <x v="1"/>
  </r>
  <r>
    <x v="2"/>
    <n v="1197831"/>
    <x v="261"/>
    <x v="1"/>
    <x v="11"/>
    <s v="Knoxville"/>
    <x v="5"/>
    <n v="29"/>
    <n v="179"/>
    <x v="3129"/>
    <n v="3477.9700000000007"/>
    <n v="0.67000000000000015"/>
    <x v="1"/>
    <x v="4"/>
    <x v="1"/>
    <n v="29"/>
    <n v="19.430000000000003"/>
    <n v="9.5699999999999967"/>
    <x v="1"/>
  </r>
  <r>
    <x v="2"/>
    <n v="1197831"/>
    <x v="262"/>
    <x v="1"/>
    <x v="11"/>
    <s v="Knoxville"/>
    <x v="0"/>
    <n v="24"/>
    <n v="203"/>
    <x v="1809"/>
    <n v="2338.56"/>
    <n v="0.48"/>
    <x v="1"/>
    <x v="4"/>
    <x v="1"/>
    <n v="24"/>
    <n v="11.52"/>
    <n v="12.48"/>
    <x v="1"/>
  </r>
  <r>
    <x v="2"/>
    <n v="1197831"/>
    <x v="263"/>
    <x v="1"/>
    <x v="11"/>
    <s v="Knoxville"/>
    <x v="1"/>
    <n v="21"/>
    <n v="223"/>
    <x v="3130"/>
    <n v="2294.6699999999996"/>
    <n v="0.48999999999999994"/>
    <x v="1"/>
    <x v="4"/>
    <x v="1"/>
    <n v="21"/>
    <n v="10.29"/>
    <n v="10.71"/>
    <x v="1"/>
  </r>
  <r>
    <x v="2"/>
    <n v="1197831"/>
    <x v="264"/>
    <x v="1"/>
    <x v="11"/>
    <s v="Knoxville"/>
    <x v="2"/>
    <n v="37"/>
    <n v="204"/>
    <x v="2123"/>
    <n v="3547.56"/>
    <n v="0.47"/>
    <x v="1"/>
    <x v="4"/>
    <x v="1"/>
    <n v="37"/>
    <n v="17.39"/>
    <n v="19.61"/>
    <x v="1"/>
  </r>
  <r>
    <x v="2"/>
    <n v="1197831"/>
    <x v="265"/>
    <x v="1"/>
    <x v="11"/>
    <s v="Knoxville"/>
    <x v="3"/>
    <n v="38"/>
    <n v="157"/>
    <x v="3131"/>
    <n v="3698.9200000000005"/>
    <n v="0.62000000000000011"/>
    <x v="1"/>
    <x v="4"/>
    <x v="1"/>
    <n v="38"/>
    <n v="23.560000000000002"/>
    <n v="14.439999999999996"/>
    <x v="1"/>
  </r>
  <r>
    <x v="2"/>
    <n v="1197831"/>
    <x v="266"/>
    <x v="1"/>
    <x v="11"/>
    <s v="Knoxville"/>
    <x v="4"/>
    <n v="43"/>
    <n v="140"/>
    <x v="3132"/>
    <n v="2769.2"/>
    <n v="0.45999999999999996"/>
    <x v="1"/>
    <x v="4"/>
    <x v="1"/>
    <n v="43"/>
    <n v="19.779999999999998"/>
    <n v="23.220000000000002"/>
    <x v="1"/>
  </r>
  <r>
    <x v="2"/>
    <n v="1197831"/>
    <x v="267"/>
    <x v="1"/>
    <x v="11"/>
    <s v="Knoxville"/>
    <x v="5"/>
    <n v="43"/>
    <n v="202"/>
    <x v="2323"/>
    <n v="5732.7600000000011"/>
    <n v="0.66000000000000014"/>
    <x v="1"/>
    <x v="4"/>
    <x v="1"/>
    <n v="43"/>
    <n v="28.380000000000006"/>
    <n v="14.619999999999994"/>
    <x v="1"/>
  </r>
  <r>
    <x v="2"/>
    <n v="1197831"/>
    <x v="268"/>
    <x v="1"/>
    <x v="11"/>
    <s v="Knoxville"/>
    <x v="0"/>
    <n v="39"/>
    <n v="248"/>
    <x v="2991"/>
    <n v="4642.5599999999995"/>
    <n v="0.48"/>
    <x v="1"/>
    <x v="4"/>
    <x v="1"/>
    <n v="39"/>
    <n v="18.72"/>
    <n v="20.28"/>
    <x v="1"/>
  </r>
  <r>
    <x v="2"/>
    <n v="1197831"/>
    <x v="269"/>
    <x v="1"/>
    <x v="11"/>
    <s v="Knoxville"/>
    <x v="1"/>
    <n v="37"/>
    <n v="264"/>
    <x v="3133"/>
    <n v="4786.32"/>
    <n v="0.48999999999999994"/>
    <x v="1"/>
    <x v="4"/>
    <x v="1"/>
    <n v="37"/>
    <n v="18.13"/>
    <n v="18.87"/>
    <x v="1"/>
  </r>
  <r>
    <x v="2"/>
    <n v="1197831"/>
    <x v="270"/>
    <x v="1"/>
    <x v="11"/>
    <s v="Knoxville"/>
    <x v="2"/>
    <n v="44"/>
    <n v="210"/>
    <x v="889"/>
    <n v="4712.3999999999996"/>
    <n v="0.51"/>
    <x v="1"/>
    <x v="4"/>
    <x v="1"/>
    <n v="44"/>
    <n v="22.439999999999998"/>
    <n v="21.560000000000002"/>
    <x v="1"/>
  </r>
  <r>
    <x v="2"/>
    <n v="1197831"/>
    <x v="271"/>
    <x v="1"/>
    <x v="11"/>
    <s v="Knoxville"/>
    <x v="3"/>
    <n v="44"/>
    <n v="176"/>
    <x v="1083"/>
    <n v="4646.4000000000005"/>
    <n v="0.60000000000000009"/>
    <x v="1"/>
    <x v="4"/>
    <x v="1"/>
    <n v="44"/>
    <n v="26.400000000000002"/>
    <n v="17.599999999999998"/>
    <x v="1"/>
  </r>
  <r>
    <x v="2"/>
    <n v="1197831"/>
    <x v="272"/>
    <x v="1"/>
    <x v="11"/>
    <s v="Knoxville"/>
    <x v="4"/>
    <n v="38"/>
    <n v="160"/>
    <x v="1160"/>
    <n v="2857.6"/>
    <n v="0.47"/>
    <x v="1"/>
    <x v="4"/>
    <x v="1"/>
    <n v="38"/>
    <n v="17.86"/>
    <n v="20.14"/>
    <x v="1"/>
  </r>
  <r>
    <x v="2"/>
    <n v="1197831"/>
    <x v="273"/>
    <x v="1"/>
    <x v="11"/>
    <s v="Knoxville"/>
    <x v="5"/>
    <n v="49"/>
    <n v="225"/>
    <x v="982"/>
    <n v="6945.7500000000009"/>
    <n v="0.63000000000000012"/>
    <x v="1"/>
    <x v="4"/>
    <x v="1"/>
    <n v="49"/>
    <n v="30.870000000000005"/>
    <n v="18.129999999999995"/>
    <x v="1"/>
  </r>
  <r>
    <x v="0"/>
    <n v="1185732"/>
    <x v="274"/>
    <x v="1"/>
    <x v="11"/>
    <s v="Knoxville"/>
    <x v="0"/>
    <n v="27"/>
    <n v="140"/>
    <x v="1053"/>
    <n v="1663.2"/>
    <n v="0.44"/>
    <x v="1"/>
    <x v="4"/>
    <x v="1"/>
    <n v="27"/>
    <n v="11.88"/>
    <n v="15.120000000000001"/>
    <x v="1"/>
  </r>
  <r>
    <x v="0"/>
    <n v="1185732"/>
    <x v="275"/>
    <x v="1"/>
    <x v="11"/>
    <s v="Knoxville"/>
    <x v="1"/>
    <n v="23"/>
    <n v="70"/>
    <x v="2058"/>
    <n v="660.09999999999991"/>
    <n v="0.41"/>
    <x v="1"/>
    <x v="4"/>
    <x v="1"/>
    <n v="23"/>
    <n v="9.4299999999999979"/>
    <n v="13.570000000000002"/>
    <x v="1"/>
  </r>
  <r>
    <x v="0"/>
    <n v="1185732"/>
    <x v="276"/>
    <x v="1"/>
    <x v="11"/>
    <s v="Knoxville"/>
    <x v="2"/>
    <n v="19"/>
    <n v="74"/>
    <x v="1428"/>
    <n v="548.33999999999992"/>
    <n v="0.38999999999999996"/>
    <x v="1"/>
    <x v="4"/>
    <x v="1"/>
    <n v="19"/>
    <n v="7.4099999999999993"/>
    <n v="11.590000000000002"/>
    <x v="1"/>
  </r>
  <r>
    <x v="0"/>
    <n v="1185732"/>
    <x v="277"/>
    <x v="1"/>
    <x v="11"/>
    <s v="Knoxville"/>
    <x v="3"/>
    <n v="22"/>
    <n v="23"/>
    <x v="3134"/>
    <n v="217.58"/>
    <n v="0.43000000000000005"/>
    <x v="1"/>
    <x v="4"/>
    <x v="1"/>
    <n v="22"/>
    <n v="9.4600000000000009"/>
    <n v="12.539999999999997"/>
    <x v="1"/>
  </r>
  <r>
    <x v="2"/>
    <n v="1197831"/>
    <x v="350"/>
    <x v="1"/>
    <x v="13"/>
    <s v="Birmingham"/>
    <x v="4"/>
    <n v="31"/>
    <n v="114"/>
    <x v="3135"/>
    <n v="1448.9399999999998"/>
    <n v="0.41"/>
    <x v="1"/>
    <x v="6"/>
    <x v="1"/>
    <n v="31"/>
    <n v="12.709999999999999"/>
    <n v="18.290000000000003"/>
    <x v="1"/>
  </r>
  <r>
    <x v="2"/>
    <n v="1197831"/>
    <x v="351"/>
    <x v="1"/>
    <x v="13"/>
    <s v="Birmingham"/>
    <x v="5"/>
    <n v="24"/>
    <n v="152"/>
    <x v="2498"/>
    <n v="2152.3200000000002"/>
    <n v="0.59000000000000008"/>
    <x v="1"/>
    <x v="6"/>
    <x v="1"/>
    <n v="24"/>
    <n v="14.160000000000002"/>
    <n v="9.8399999999999981"/>
    <x v="1"/>
  </r>
  <r>
    <x v="2"/>
    <n v="1197831"/>
    <x v="352"/>
    <x v="1"/>
    <x v="13"/>
    <s v="Birmingham"/>
    <x v="0"/>
    <n v="16"/>
    <n v="206"/>
    <x v="3136"/>
    <n v="1549.12"/>
    <n v="0.47"/>
    <x v="1"/>
    <x v="6"/>
    <x v="1"/>
    <n v="16"/>
    <n v="7.52"/>
    <n v="8.48"/>
    <x v="1"/>
  </r>
  <r>
    <x v="2"/>
    <n v="1197831"/>
    <x v="353"/>
    <x v="1"/>
    <x v="13"/>
    <s v="Birmingham"/>
    <x v="1"/>
    <n v="26"/>
    <n v="192"/>
    <x v="1952"/>
    <n v="2096.64"/>
    <n v="0.42"/>
    <x v="1"/>
    <x v="6"/>
    <x v="1"/>
    <n v="26"/>
    <n v="10.92"/>
    <n v="15.08"/>
    <x v="1"/>
  </r>
  <r>
    <x v="2"/>
    <n v="1197831"/>
    <x v="354"/>
    <x v="1"/>
    <x v="13"/>
    <s v="Birmingham"/>
    <x v="2"/>
    <n v="26"/>
    <n v="136"/>
    <x v="1625"/>
    <n v="1555.84"/>
    <n v="0.43999999999999995"/>
    <x v="1"/>
    <x v="6"/>
    <x v="1"/>
    <n v="26"/>
    <n v="11.44"/>
    <n v="14.56"/>
    <x v="1"/>
  </r>
  <r>
    <x v="2"/>
    <n v="1197831"/>
    <x v="355"/>
    <x v="1"/>
    <x v="13"/>
    <s v="Birmingham"/>
    <x v="3"/>
    <n v="24"/>
    <n v="113"/>
    <x v="2392"/>
    <n v="1464.48"/>
    <n v="0.54"/>
    <x v="1"/>
    <x v="6"/>
    <x v="1"/>
    <n v="24"/>
    <n v="12.96"/>
    <n v="11.04"/>
    <x v="1"/>
  </r>
  <r>
    <x v="2"/>
    <n v="1197831"/>
    <x v="356"/>
    <x v="1"/>
    <x v="13"/>
    <s v="Birmingham"/>
    <x v="4"/>
    <n v="29"/>
    <n v="85"/>
    <x v="3137"/>
    <n v="961.34999999999991"/>
    <n v="0.38999999999999996"/>
    <x v="1"/>
    <x v="6"/>
    <x v="1"/>
    <n v="29"/>
    <n v="11.309999999999999"/>
    <n v="17.690000000000001"/>
    <x v="1"/>
  </r>
  <r>
    <x v="2"/>
    <n v="1197831"/>
    <x v="357"/>
    <x v="1"/>
    <x v="13"/>
    <s v="Birmingham"/>
    <x v="5"/>
    <n v="27"/>
    <n v="144"/>
    <x v="2295"/>
    <n v="2216.1600000000003"/>
    <n v="0.57000000000000006"/>
    <x v="1"/>
    <x v="6"/>
    <x v="1"/>
    <n v="27"/>
    <n v="15.390000000000002"/>
    <n v="11.609999999999998"/>
    <x v="1"/>
  </r>
  <r>
    <x v="2"/>
    <n v="1197831"/>
    <x v="358"/>
    <x v="1"/>
    <x v="13"/>
    <s v="Birmingham"/>
    <x v="0"/>
    <n v="23"/>
    <n v="194"/>
    <x v="3138"/>
    <n v="2186.3799999999997"/>
    <n v="0.48999999999999994"/>
    <x v="1"/>
    <x v="6"/>
    <x v="1"/>
    <n v="23"/>
    <n v="11.269999999999998"/>
    <n v="11.730000000000002"/>
    <x v="1"/>
  </r>
  <r>
    <x v="2"/>
    <n v="1197831"/>
    <x v="359"/>
    <x v="1"/>
    <x v="13"/>
    <s v="Birmingham"/>
    <x v="1"/>
    <n v="32"/>
    <n v="194"/>
    <x v="2368"/>
    <n v="2917.7599999999998"/>
    <n v="0.47"/>
    <x v="1"/>
    <x v="6"/>
    <x v="1"/>
    <n v="32"/>
    <n v="15.04"/>
    <n v="16.96"/>
    <x v="1"/>
  </r>
  <r>
    <x v="2"/>
    <n v="1197831"/>
    <x v="360"/>
    <x v="1"/>
    <x v="13"/>
    <s v="Birmingham"/>
    <x v="2"/>
    <n v="20"/>
    <n v="144"/>
    <x v="1477"/>
    <n v="1468.8"/>
    <n v="0.51"/>
    <x v="1"/>
    <x v="6"/>
    <x v="1"/>
    <n v="20"/>
    <n v="10.199999999999999"/>
    <n v="9.8000000000000007"/>
    <x v="1"/>
  </r>
  <r>
    <x v="2"/>
    <n v="1197831"/>
    <x v="361"/>
    <x v="1"/>
    <x v="13"/>
    <s v="Birmingham"/>
    <x v="3"/>
    <n v="23"/>
    <n v="116"/>
    <x v="2130"/>
    <n v="1627.4800000000002"/>
    <n v="0.6100000000000001"/>
    <x v="1"/>
    <x v="6"/>
    <x v="1"/>
    <n v="23"/>
    <n v="14.030000000000003"/>
    <n v="8.9699999999999971"/>
    <x v="1"/>
  </r>
  <r>
    <x v="2"/>
    <n v="1197831"/>
    <x v="362"/>
    <x v="1"/>
    <x v="13"/>
    <s v="Birmingham"/>
    <x v="4"/>
    <n v="28"/>
    <n v="88"/>
    <x v="1173"/>
    <n v="1133.4399999999998"/>
    <n v="0.45999999999999996"/>
    <x v="1"/>
    <x v="6"/>
    <x v="1"/>
    <n v="28"/>
    <n v="12.879999999999997"/>
    <n v="15.120000000000003"/>
    <x v="1"/>
  </r>
  <r>
    <x v="2"/>
    <n v="1197831"/>
    <x v="363"/>
    <x v="1"/>
    <x v="13"/>
    <s v="Birmingham"/>
    <x v="5"/>
    <n v="26"/>
    <n v="120"/>
    <x v="1320"/>
    <n v="2059.2000000000003"/>
    <n v="0.66000000000000014"/>
    <x v="1"/>
    <x v="6"/>
    <x v="1"/>
    <n v="26"/>
    <n v="17.160000000000004"/>
    <n v="8.8399999999999981"/>
    <x v="1"/>
  </r>
  <r>
    <x v="2"/>
    <n v="1197831"/>
    <x v="364"/>
    <x v="1"/>
    <x v="13"/>
    <s v="Birmingham"/>
    <x v="0"/>
    <n v="15"/>
    <n v="215"/>
    <x v="2502"/>
    <n v="1677"/>
    <n v="0.52"/>
    <x v="1"/>
    <x v="6"/>
    <x v="1"/>
    <n v="15"/>
    <n v="7.8"/>
    <n v="7.2"/>
    <x v="1"/>
  </r>
  <r>
    <x v="2"/>
    <n v="1197831"/>
    <x v="365"/>
    <x v="1"/>
    <x v="13"/>
    <s v="Birmingham"/>
    <x v="1"/>
    <n v="16"/>
    <n v="202"/>
    <x v="2060"/>
    <n v="1519.04"/>
    <n v="0.47"/>
    <x v="1"/>
    <x v="6"/>
    <x v="1"/>
    <n v="16"/>
    <n v="7.52"/>
    <n v="8.48"/>
    <x v="1"/>
  </r>
  <r>
    <x v="2"/>
    <n v="1197831"/>
    <x v="366"/>
    <x v="1"/>
    <x v="13"/>
    <s v="Birmingham"/>
    <x v="2"/>
    <n v="11"/>
    <n v="152"/>
    <x v="1608"/>
    <n v="785.83999999999992"/>
    <n v="0.47"/>
    <x v="1"/>
    <x v="6"/>
    <x v="1"/>
    <n v="11"/>
    <n v="5.169999999999999"/>
    <n v="5.830000000000001"/>
    <x v="1"/>
  </r>
  <r>
    <x v="2"/>
    <n v="1197831"/>
    <x v="367"/>
    <x v="1"/>
    <x v="13"/>
    <s v="Birmingham"/>
    <x v="3"/>
    <n v="15"/>
    <n v="116"/>
    <x v="1667"/>
    <n v="1044.0000000000002"/>
    <n v="0.60000000000000009"/>
    <x v="1"/>
    <x v="6"/>
    <x v="1"/>
    <n v="15"/>
    <n v="9.0000000000000018"/>
    <n v="5.9999999999999982"/>
    <x v="1"/>
  </r>
  <r>
    <x v="2"/>
    <n v="1197831"/>
    <x v="368"/>
    <x v="1"/>
    <x v="13"/>
    <s v="Birmingham"/>
    <x v="4"/>
    <n v="19"/>
    <n v="88"/>
    <x v="1608"/>
    <n v="702.24"/>
    <n v="0.42"/>
    <x v="1"/>
    <x v="6"/>
    <x v="1"/>
    <n v="19"/>
    <n v="7.98"/>
    <n v="11.02"/>
    <x v="1"/>
  </r>
  <r>
    <x v="2"/>
    <n v="1197831"/>
    <x v="369"/>
    <x v="1"/>
    <x v="13"/>
    <s v="Birmingham"/>
    <x v="5"/>
    <n v="14"/>
    <n v="165"/>
    <x v="3139"/>
    <n v="1547.7000000000003"/>
    <n v="0.67000000000000015"/>
    <x v="1"/>
    <x v="6"/>
    <x v="1"/>
    <n v="14"/>
    <n v="9.3800000000000008"/>
    <n v="4.6199999999999983"/>
    <x v="1"/>
  </r>
  <r>
    <x v="2"/>
    <n v="1197831"/>
    <x v="370"/>
    <x v="1"/>
    <x v="13"/>
    <s v="Birmingham"/>
    <x v="0"/>
    <n v="7"/>
    <n v="224"/>
    <x v="2415"/>
    <n v="736.95999999999992"/>
    <n v="0.47"/>
    <x v="1"/>
    <x v="6"/>
    <x v="1"/>
    <n v="7"/>
    <n v="3.2899999999999996"/>
    <n v="3.7100000000000004"/>
    <x v="1"/>
  </r>
  <r>
    <x v="2"/>
    <n v="1197831"/>
    <x v="371"/>
    <x v="1"/>
    <x v="13"/>
    <s v="Birmingham"/>
    <x v="1"/>
    <n v="16"/>
    <n v="218"/>
    <x v="1995"/>
    <n v="1709.1199999999997"/>
    <n v="0.48999999999999994"/>
    <x v="1"/>
    <x v="6"/>
    <x v="1"/>
    <n v="16"/>
    <n v="7.8399999999999981"/>
    <n v="8.1600000000000019"/>
    <x v="1"/>
  </r>
  <r>
    <x v="2"/>
    <n v="1197831"/>
    <x v="372"/>
    <x v="1"/>
    <x v="13"/>
    <s v="Birmingham"/>
    <x v="2"/>
    <n v="11"/>
    <n v="190"/>
    <x v="3140"/>
    <n v="1086.8"/>
    <n v="0.52"/>
    <x v="1"/>
    <x v="6"/>
    <x v="1"/>
    <n v="11"/>
    <n v="5.72"/>
    <n v="5.28"/>
    <x v="1"/>
  </r>
  <r>
    <x v="2"/>
    <n v="1197831"/>
    <x v="373"/>
    <x v="1"/>
    <x v="13"/>
    <s v="Birmingham"/>
    <x v="3"/>
    <n v="26"/>
    <n v="165"/>
    <x v="2037"/>
    <n v="2616.9000000000005"/>
    <n v="0.6100000000000001"/>
    <x v="1"/>
    <x v="6"/>
    <x v="1"/>
    <n v="26"/>
    <n v="15.860000000000003"/>
    <n v="10.139999999999997"/>
    <x v="1"/>
  </r>
  <r>
    <x v="2"/>
    <n v="1197831"/>
    <x v="374"/>
    <x v="1"/>
    <x v="13"/>
    <s v="Birmingham"/>
    <x v="4"/>
    <n v="39"/>
    <n v="132"/>
    <x v="1182"/>
    <n v="2162.16"/>
    <n v="0.42"/>
    <x v="1"/>
    <x v="6"/>
    <x v="1"/>
    <n v="39"/>
    <n v="16.38"/>
    <n v="22.62"/>
    <x v="1"/>
  </r>
  <r>
    <x v="2"/>
    <n v="1197831"/>
    <x v="375"/>
    <x v="1"/>
    <x v="13"/>
    <s v="Birmingham"/>
    <x v="5"/>
    <n v="36"/>
    <n v="263"/>
    <x v="1542"/>
    <n v="6248.880000000001"/>
    <n v="0.66000000000000014"/>
    <x v="1"/>
    <x v="6"/>
    <x v="1"/>
    <n v="36"/>
    <n v="23.760000000000005"/>
    <n v="12.239999999999997"/>
    <x v="1"/>
  </r>
  <r>
    <x v="2"/>
    <n v="1197831"/>
    <x v="376"/>
    <x v="1"/>
    <x v="13"/>
    <s v="Birmingham"/>
    <x v="0"/>
    <n v="30"/>
    <n v="225"/>
    <x v="2389"/>
    <n v="3240"/>
    <n v="0.48"/>
    <x v="1"/>
    <x v="6"/>
    <x v="1"/>
    <n v="30"/>
    <n v="14.4"/>
    <n v="15.6"/>
    <x v="1"/>
  </r>
  <r>
    <x v="2"/>
    <n v="1197831"/>
    <x v="377"/>
    <x v="1"/>
    <x v="13"/>
    <s v="Birmingham"/>
    <x v="1"/>
    <n v="35"/>
    <n v="233"/>
    <x v="3011"/>
    <n v="3832.85"/>
    <n v="0.47"/>
    <x v="1"/>
    <x v="7"/>
    <x v="1"/>
    <n v="35"/>
    <n v="16.45"/>
    <n v="18.549999999999997"/>
    <x v="1"/>
  </r>
  <r>
    <x v="2"/>
    <n v="1197831"/>
    <x v="378"/>
    <x v="1"/>
    <x v="13"/>
    <s v="Birmingham"/>
    <x v="2"/>
    <n v="35"/>
    <n v="228"/>
    <x v="2950"/>
    <n v="4069.8"/>
    <n v="0.51"/>
    <x v="1"/>
    <x v="7"/>
    <x v="1"/>
    <n v="35"/>
    <n v="17.850000000000001"/>
    <n v="17.149999999999999"/>
    <x v="1"/>
  </r>
  <r>
    <x v="2"/>
    <n v="1197831"/>
    <x v="379"/>
    <x v="1"/>
    <x v="13"/>
    <s v="Birmingham"/>
    <x v="3"/>
    <n v="31"/>
    <n v="210"/>
    <x v="1313"/>
    <n v="3906.0000000000005"/>
    <n v="0.60000000000000009"/>
    <x v="1"/>
    <x v="7"/>
    <x v="1"/>
    <n v="31"/>
    <n v="18.600000000000001"/>
    <n v="12.399999999999999"/>
    <x v="1"/>
  </r>
  <r>
    <x v="2"/>
    <n v="1197831"/>
    <x v="380"/>
    <x v="1"/>
    <x v="13"/>
    <s v="Birmingham"/>
    <x v="4"/>
    <n v="38"/>
    <n v="165"/>
    <x v="3141"/>
    <n v="2946.8999999999996"/>
    <n v="0.47"/>
    <x v="1"/>
    <x v="7"/>
    <x v="1"/>
    <n v="38"/>
    <n v="17.86"/>
    <n v="20.14"/>
    <x v="1"/>
  </r>
  <r>
    <x v="2"/>
    <n v="1197831"/>
    <x v="381"/>
    <x v="1"/>
    <x v="13"/>
    <s v="Birmingham"/>
    <x v="5"/>
    <n v="36"/>
    <n v="280"/>
    <x v="2240"/>
    <n v="6451.2000000000016"/>
    <n v="0.64000000000000012"/>
    <x v="1"/>
    <x v="7"/>
    <x v="1"/>
    <n v="36"/>
    <n v="23.040000000000006"/>
    <n v="12.959999999999994"/>
    <x v="1"/>
  </r>
  <r>
    <x v="2"/>
    <n v="1197831"/>
    <x v="382"/>
    <x v="1"/>
    <x v="13"/>
    <s v="Birmingham"/>
    <x v="0"/>
    <n v="31"/>
    <n v="256"/>
    <x v="1221"/>
    <n v="4206.079999999999"/>
    <n v="0.52999999999999992"/>
    <x v="1"/>
    <x v="7"/>
    <x v="1"/>
    <n v="31"/>
    <n v="16.429999999999996"/>
    <n v="14.570000000000004"/>
    <x v="1"/>
  </r>
  <r>
    <x v="2"/>
    <n v="1197831"/>
    <x v="383"/>
    <x v="1"/>
    <x v="13"/>
    <s v="Birmingham"/>
    <x v="1"/>
    <n v="37"/>
    <n v="264"/>
    <x v="3133"/>
    <n v="5372.4"/>
    <n v="0.54999999999999993"/>
    <x v="1"/>
    <x v="7"/>
    <x v="1"/>
    <n v="37"/>
    <n v="20.349999999999998"/>
    <n v="16.650000000000002"/>
    <x v="1"/>
  </r>
  <r>
    <x v="2"/>
    <n v="1197831"/>
    <x v="384"/>
    <x v="1"/>
    <x v="13"/>
    <s v="Birmingham"/>
    <x v="2"/>
    <n v="31"/>
    <n v="322"/>
    <x v="864"/>
    <n v="5589.9199999999992"/>
    <n v="0.55999999999999994"/>
    <x v="1"/>
    <x v="7"/>
    <x v="1"/>
    <n v="31"/>
    <n v="17.359999999999996"/>
    <n v="13.640000000000002"/>
    <x v="1"/>
  </r>
  <r>
    <x v="2"/>
    <n v="1197831"/>
    <x v="385"/>
    <x v="1"/>
    <x v="13"/>
    <s v="Birmingham"/>
    <x v="3"/>
    <n v="36"/>
    <n v="196"/>
    <x v="822"/>
    <n v="4727.5200000000013"/>
    <n v="0.67000000000000015"/>
    <x v="1"/>
    <x v="7"/>
    <x v="1"/>
    <n v="36"/>
    <n v="24.120000000000008"/>
    <n v="11.879999999999994"/>
    <x v="1"/>
  </r>
  <r>
    <x v="2"/>
    <n v="1197831"/>
    <x v="386"/>
    <x v="1"/>
    <x v="13"/>
    <s v="Birmingham"/>
    <x v="4"/>
    <n v="35"/>
    <n v="179"/>
    <x v="3142"/>
    <n v="3257.8"/>
    <n v="0.52"/>
    <x v="1"/>
    <x v="7"/>
    <x v="1"/>
    <n v="35"/>
    <n v="18.2"/>
    <n v="16.8"/>
    <x v="1"/>
  </r>
  <r>
    <x v="2"/>
    <n v="1197831"/>
    <x v="387"/>
    <x v="1"/>
    <x v="13"/>
    <s v="Birmingham"/>
    <x v="5"/>
    <n v="47"/>
    <n v="280"/>
    <x v="2903"/>
    <n v="9212.0000000000018"/>
    <n v="0.70000000000000018"/>
    <x v="1"/>
    <x v="7"/>
    <x v="1"/>
    <n v="47"/>
    <n v="32.900000000000006"/>
    <n v="14.099999999999994"/>
    <x v="1"/>
  </r>
  <r>
    <x v="2"/>
    <n v="1197831"/>
    <x v="388"/>
    <x v="1"/>
    <x v="13"/>
    <s v="Birmingham"/>
    <x v="0"/>
    <n v="27"/>
    <n v="233"/>
    <x v="3143"/>
    <n v="3460.0499999999997"/>
    <n v="0.54999999999999993"/>
    <x v="1"/>
    <x v="7"/>
    <x v="1"/>
    <n v="27"/>
    <n v="14.85"/>
    <n v="12.15"/>
    <x v="1"/>
  </r>
  <r>
    <x v="2"/>
    <n v="1197831"/>
    <x v="389"/>
    <x v="1"/>
    <x v="13"/>
    <s v="Birmingham"/>
    <x v="1"/>
    <n v="39"/>
    <n v="233"/>
    <x v="3144"/>
    <n v="4906.9799999999996"/>
    <n v="0.53999999999999992"/>
    <x v="1"/>
    <x v="7"/>
    <x v="1"/>
    <n v="39"/>
    <n v="21.06"/>
    <n v="17.940000000000001"/>
    <x v="1"/>
  </r>
  <r>
    <x v="2"/>
    <n v="1197831"/>
    <x v="390"/>
    <x v="1"/>
    <x v="13"/>
    <s v="Birmingham"/>
    <x v="2"/>
    <n v="36"/>
    <n v="278"/>
    <x v="3145"/>
    <n v="5304.2399999999989"/>
    <n v="0.52999999999999992"/>
    <x v="1"/>
    <x v="7"/>
    <x v="1"/>
    <n v="36"/>
    <n v="19.079999999999995"/>
    <n v="16.920000000000005"/>
    <x v="1"/>
  </r>
  <r>
    <x v="2"/>
    <n v="1197831"/>
    <x v="391"/>
    <x v="1"/>
    <x v="13"/>
    <s v="Birmingham"/>
    <x v="3"/>
    <n v="37"/>
    <n v="140"/>
    <x v="3146"/>
    <n v="3315.2000000000007"/>
    <n v="0.64000000000000012"/>
    <x v="1"/>
    <x v="7"/>
    <x v="1"/>
    <n v="37"/>
    <n v="23.680000000000007"/>
    <n v="13.319999999999995"/>
    <x v="1"/>
  </r>
  <r>
    <x v="2"/>
    <n v="1197831"/>
    <x v="392"/>
    <x v="1"/>
    <x v="13"/>
    <s v="Birmingham"/>
    <x v="4"/>
    <n v="42"/>
    <n v="140"/>
    <x v="1129"/>
    <n v="2939.9999999999995"/>
    <n v="0.49999999999999994"/>
    <x v="1"/>
    <x v="7"/>
    <x v="1"/>
    <n v="42"/>
    <n v="20.999999999999996"/>
    <n v="21.000000000000004"/>
    <x v="1"/>
  </r>
  <r>
    <x v="2"/>
    <n v="1197831"/>
    <x v="393"/>
    <x v="1"/>
    <x v="13"/>
    <s v="Birmingham"/>
    <x v="5"/>
    <n v="39"/>
    <n v="203"/>
    <x v="2090"/>
    <n v="5621.0700000000015"/>
    <n v="0.71000000000000019"/>
    <x v="1"/>
    <x v="7"/>
    <x v="1"/>
    <n v="39"/>
    <n v="27.690000000000008"/>
    <n v="11.309999999999992"/>
    <x v="1"/>
  </r>
  <r>
    <x v="2"/>
    <n v="1197831"/>
    <x v="394"/>
    <x v="1"/>
    <x v="13"/>
    <s v="Birmingham"/>
    <x v="0"/>
    <n v="38"/>
    <n v="206"/>
    <x v="3005"/>
    <n v="4305.3999999999996"/>
    <n v="0.54999999999999993"/>
    <x v="1"/>
    <x v="7"/>
    <x v="1"/>
    <n v="38"/>
    <n v="20.9"/>
    <n v="17.100000000000001"/>
    <x v="1"/>
  </r>
  <r>
    <x v="2"/>
    <n v="1197831"/>
    <x v="395"/>
    <x v="1"/>
    <x v="13"/>
    <s v="Birmingham"/>
    <x v="1"/>
    <n v="36"/>
    <n v="173"/>
    <x v="3147"/>
    <n v="3425.3999999999996"/>
    <n v="0.54999999999999993"/>
    <x v="1"/>
    <x v="7"/>
    <x v="1"/>
    <n v="36"/>
    <n v="19.799999999999997"/>
    <n v="16.200000000000003"/>
    <x v="1"/>
  </r>
  <r>
    <x v="2"/>
    <n v="1197831"/>
    <x v="396"/>
    <x v="1"/>
    <x v="13"/>
    <s v="Birmingham"/>
    <x v="2"/>
    <n v="47"/>
    <n v="213"/>
    <x v="968"/>
    <n v="5606.16"/>
    <n v="0.55999999999999994"/>
    <x v="1"/>
    <x v="7"/>
    <x v="1"/>
    <n v="47"/>
    <n v="26.32"/>
    <n v="20.68"/>
    <x v="1"/>
  </r>
  <r>
    <x v="2"/>
    <n v="1197831"/>
    <x v="397"/>
    <x v="1"/>
    <x v="13"/>
    <s v="Birmingham"/>
    <x v="3"/>
    <n v="44"/>
    <n v="105"/>
    <x v="1506"/>
    <n v="3049.2000000000007"/>
    <n v="0.66000000000000014"/>
    <x v="1"/>
    <x v="7"/>
    <x v="1"/>
    <n v="44"/>
    <n v="29.040000000000006"/>
    <n v="14.959999999999994"/>
    <x v="1"/>
  </r>
  <r>
    <x v="2"/>
    <n v="1197831"/>
    <x v="398"/>
    <x v="1"/>
    <x v="13"/>
    <s v="Birmingham"/>
    <x v="4"/>
    <n v="35"/>
    <n v="116"/>
    <x v="1066"/>
    <n v="1948.8"/>
    <n v="0.48"/>
    <x v="1"/>
    <x v="7"/>
    <x v="1"/>
    <n v="35"/>
    <n v="16.8"/>
    <n v="18.2"/>
    <x v="1"/>
  </r>
  <r>
    <x v="2"/>
    <n v="1197831"/>
    <x v="399"/>
    <x v="1"/>
    <x v="13"/>
    <s v="Birmingham"/>
    <x v="5"/>
    <n v="26"/>
    <n v="190"/>
    <x v="1254"/>
    <n v="3556.8000000000011"/>
    <n v="0.7200000000000002"/>
    <x v="1"/>
    <x v="7"/>
    <x v="1"/>
    <n v="26"/>
    <n v="18.720000000000006"/>
    <n v="7.279999999999994"/>
    <x v="1"/>
  </r>
  <r>
    <x v="2"/>
    <n v="1197831"/>
    <x v="400"/>
    <x v="1"/>
    <x v="13"/>
    <s v="Birmingham"/>
    <x v="0"/>
    <n v="20"/>
    <n v="184"/>
    <x v="2784"/>
    <n v="1913.5999999999997"/>
    <n v="0.51999999999999991"/>
    <x v="1"/>
    <x v="7"/>
    <x v="1"/>
    <n v="20"/>
    <n v="10.399999999999999"/>
    <n v="9.6000000000000014"/>
    <x v="1"/>
  </r>
  <r>
    <x v="2"/>
    <n v="1197831"/>
    <x v="401"/>
    <x v="1"/>
    <x v="13"/>
    <s v="Birmingham"/>
    <x v="1"/>
    <n v="23"/>
    <n v="173"/>
    <x v="3148"/>
    <n v="2188.4499999999998"/>
    <n v="0.54999999999999993"/>
    <x v="1"/>
    <x v="7"/>
    <x v="1"/>
    <n v="23"/>
    <n v="12.649999999999999"/>
    <n v="10.350000000000001"/>
    <x v="1"/>
  </r>
  <r>
    <x v="2"/>
    <n v="1197831"/>
    <x v="402"/>
    <x v="1"/>
    <x v="13"/>
    <s v="Birmingham"/>
    <x v="2"/>
    <n v="24"/>
    <n v="166"/>
    <x v="2696"/>
    <n v="2151.3599999999997"/>
    <n v="0.53999999999999992"/>
    <x v="1"/>
    <x v="7"/>
    <x v="1"/>
    <n v="24"/>
    <n v="12.959999999999997"/>
    <n v="11.040000000000003"/>
    <x v="1"/>
  </r>
  <r>
    <x v="2"/>
    <n v="1197831"/>
    <x v="403"/>
    <x v="1"/>
    <x v="13"/>
    <s v="Birmingham"/>
    <x v="3"/>
    <n v="26"/>
    <n v="98"/>
    <x v="2119"/>
    <n v="1707.1600000000003"/>
    <n v="0.67000000000000015"/>
    <x v="1"/>
    <x v="7"/>
    <x v="1"/>
    <n v="26"/>
    <n v="17.420000000000002"/>
    <n v="8.5799999999999965"/>
    <x v="1"/>
  </r>
  <r>
    <x v="2"/>
    <n v="1197831"/>
    <x v="404"/>
    <x v="1"/>
    <x v="13"/>
    <s v="Birmingham"/>
    <x v="4"/>
    <n v="22"/>
    <n v="105"/>
    <x v="3139"/>
    <n v="1131.8999999999999"/>
    <n v="0.48999999999999994"/>
    <x v="1"/>
    <x v="7"/>
    <x v="1"/>
    <n v="22"/>
    <n v="10.78"/>
    <n v="11.22"/>
    <x v="1"/>
  </r>
  <r>
    <x v="2"/>
    <n v="1197831"/>
    <x v="405"/>
    <x v="1"/>
    <x v="13"/>
    <s v="Birmingham"/>
    <x v="5"/>
    <n v="26"/>
    <n v="147"/>
    <x v="1299"/>
    <n v="2751.8400000000006"/>
    <n v="0.7200000000000002"/>
    <x v="1"/>
    <x v="7"/>
    <x v="1"/>
    <n v="26"/>
    <n v="18.720000000000002"/>
    <n v="7.2799999999999958"/>
    <x v="1"/>
  </r>
  <r>
    <x v="2"/>
    <n v="1197831"/>
    <x v="406"/>
    <x v="1"/>
    <x v="13"/>
    <s v="Birmingham"/>
    <x v="0"/>
    <n v="14"/>
    <n v="188"/>
    <x v="1023"/>
    <n v="1500.2399999999998"/>
    <n v="0.56999999999999995"/>
    <x v="1"/>
    <x v="7"/>
    <x v="1"/>
    <n v="14"/>
    <n v="7.9799999999999986"/>
    <n v="6.0200000000000014"/>
    <x v="1"/>
  </r>
  <r>
    <x v="2"/>
    <n v="1197831"/>
    <x v="407"/>
    <x v="1"/>
    <x v="13"/>
    <s v="Birmingham"/>
    <x v="1"/>
    <n v="14"/>
    <n v="200"/>
    <x v="1752"/>
    <n v="1455.9999999999998"/>
    <n v="0.51999999999999991"/>
    <x v="1"/>
    <x v="8"/>
    <x v="1"/>
    <n v="14"/>
    <n v="7.2799999999999985"/>
    <n v="6.7200000000000015"/>
    <x v="1"/>
  </r>
  <r>
    <x v="2"/>
    <n v="1197831"/>
    <x v="408"/>
    <x v="1"/>
    <x v="13"/>
    <s v="Birmingham"/>
    <x v="2"/>
    <n v="33"/>
    <n v="196"/>
    <x v="1829"/>
    <n v="3557.3999999999996"/>
    <n v="0.54999999999999993"/>
    <x v="1"/>
    <x v="8"/>
    <x v="1"/>
    <n v="33"/>
    <n v="18.149999999999999"/>
    <n v="14.850000000000001"/>
    <x v="1"/>
  </r>
  <r>
    <x v="2"/>
    <n v="1197831"/>
    <x v="409"/>
    <x v="1"/>
    <x v="13"/>
    <s v="Birmingham"/>
    <x v="3"/>
    <n v="36"/>
    <n v="135"/>
    <x v="2299"/>
    <n v="3256.2000000000007"/>
    <n v="0.67000000000000015"/>
    <x v="1"/>
    <x v="8"/>
    <x v="1"/>
    <n v="36"/>
    <n v="24.120000000000005"/>
    <n v="11.879999999999995"/>
    <x v="1"/>
  </r>
  <r>
    <x v="2"/>
    <n v="1197831"/>
    <x v="410"/>
    <x v="1"/>
    <x v="13"/>
    <s v="Birmingham"/>
    <x v="4"/>
    <n v="37"/>
    <n v="149"/>
    <x v="3050"/>
    <n v="2646.24"/>
    <n v="0.48"/>
    <x v="1"/>
    <x v="8"/>
    <x v="1"/>
    <n v="37"/>
    <n v="17.759999999999998"/>
    <n v="19.240000000000002"/>
    <x v="1"/>
  </r>
  <r>
    <x v="2"/>
    <n v="1197831"/>
    <x v="411"/>
    <x v="1"/>
    <x v="13"/>
    <s v="Birmingham"/>
    <x v="5"/>
    <n v="45"/>
    <n v="188"/>
    <x v="2302"/>
    <n v="5837.4000000000015"/>
    <n v="0.69000000000000017"/>
    <x v="1"/>
    <x v="8"/>
    <x v="1"/>
    <n v="45"/>
    <n v="31.050000000000008"/>
    <n v="13.949999999999992"/>
    <x v="1"/>
  </r>
  <r>
    <x v="2"/>
    <n v="1197831"/>
    <x v="412"/>
    <x v="1"/>
    <x v="13"/>
    <s v="Birmingham"/>
    <x v="0"/>
    <n v="46"/>
    <n v="240"/>
    <x v="3149"/>
    <n v="6182.4"/>
    <n v="0.55999999999999994"/>
    <x v="1"/>
    <x v="8"/>
    <x v="1"/>
    <n v="46"/>
    <n v="25.759999999999998"/>
    <n v="20.240000000000002"/>
    <x v="1"/>
  </r>
  <r>
    <x v="2"/>
    <n v="1197831"/>
    <x v="413"/>
    <x v="1"/>
    <x v="13"/>
    <s v="Birmingham"/>
    <x v="1"/>
    <n v="40"/>
    <n v="248"/>
    <x v="3150"/>
    <n v="5257.5999999999995"/>
    <n v="0.52999999999999992"/>
    <x v="1"/>
    <x v="8"/>
    <x v="1"/>
    <n v="40"/>
    <n v="21.2"/>
    <n v="18.8"/>
    <x v="1"/>
  </r>
  <r>
    <x v="2"/>
    <n v="1197831"/>
    <x v="414"/>
    <x v="1"/>
    <x v="13"/>
    <s v="Birmingham"/>
    <x v="2"/>
    <n v="47"/>
    <n v="217"/>
    <x v="1377"/>
    <n v="5507.4599999999991"/>
    <n v="0.53999999999999992"/>
    <x v="1"/>
    <x v="8"/>
    <x v="1"/>
    <n v="47"/>
    <n v="25.379999999999995"/>
    <n v="21.620000000000005"/>
    <x v="1"/>
  </r>
  <r>
    <x v="2"/>
    <n v="1197831"/>
    <x v="415"/>
    <x v="1"/>
    <x v="13"/>
    <s v="Birmingham"/>
    <x v="3"/>
    <n v="52"/>
    <n v="193"/>
    <x v="3151"/>
    <n v="6322.6800000000012"/>
    <n v="0.63000000000000012"/>
    <x v="1"/>
    <x v="8"/>
    <x v="1"/>
    <n v="52"/>
    <n v="32.760000000000005"/>
    <n v="19.239999999999995"/>
    <x v="1"/>
  </r>
  <r>
    <x v="2"/>
    <n v="1197831"/>
    <x v="416"/>
    <x v="1"/>
    <x v="13"/>
    <s v="Birmingham"/>
    <x v="4"/>
    <n v="40"/>
    <n v="155"/>
    <x v="1461"/>
    <n v="2914"/>
    <n v="0.47"/>
    <x v="1"/>
    <x v="8"/>
    <x v="1"/>
    <n v="40"/>
    <n v="18.8"/>
    <n v="21.2"/>
    <x v="1"/>
  </r>
  <r>
    <x v="2"/>
    <n v="1197831"/>
    <x v="417"/>
    <x v="1"/>
    <x v="13"/>
    <s v="Birmingham"/>
    <x v="5"/>
    <n v="56"/>
    <n v="225"/>
    <x v="789"/>
    <n v="9072.0000000000018"/>
    <n v="0.7200000000000002"/>
    <x v="1"/>
    <x v="8"/>
    <x v="1"/>
    <n v="56"/>
    <n v="40.320000000000007"/>
    <n v="15.679999999999993"/>
    <x v="1"/>
  </r>
  <r>
    <x v="5"/>
    <n v="1185732"/>
    <x v="418"/>
    <x v="1"/>
    <x v="13"/>
    <s v="Birmingham"/>
    <x v="0"/>
    <n v="27"/>
    <n v="140"/>
    <x v="1053"/>
    <n v="1474.1999999999998"/>
    <n v="0.38999999999999996"/>
    <x v="1"/>
    <x v="8"/>
    <x v="1"/>
    <n v="27"/>
    <n v="10.53"/>
    <n v="16.470000000000002"/>
    <x v="1"/>
  </r>
  <r>
    <x v="5"/>
    <n v="1185732"/>
    <x v="419"/>
    <x v="1"/>
    <x v="13"/>
    <s v="Birmingham"/>
    <x v="1"/>
    <n v="30"/>
    <n v="88"/>
    <x v="2490"/>
    <n v="1082.3999999999999"/>
    <n v="0.41"/>
    <x v="1"/>
    <x v="8"/>
    <x v="1"/>
    <n v="30"/>
    <n v="12.299999999999999"/>
    <n v="17.700000000000003"/>
    <x v="1"/>
  </r>
  <r>
    <x v="5"/>
    <n v="1185732"/>
    <x v="420"/>
    <x v="1"/>
    <x v="13"/>
    <s v="Birmingham"/>
    <x v="2"/>
    <n v="23"/>
    <n v="83"/>
    <x v="3152"/>
    <n v="801.78"/>
    <n v="0.42"/>
    <x v="1"/>
    <x v="8"/>
    <x v="1"/>
    <n v="23"/>
    <n v="9.66"/>
    <n v="13.34"/>
    <x v="1"/>
  </r>
  <r>
    <x v="5"/>
    <n v="1185732"/>
    <x v="421"/>
    <x v="1"/>
    <x v="13"/>
    <s v="Birmingham"/>
    <x v="3"/>
    <n v="25"/>
    <n v="30"/>
    <x v="3153"/>
    <n v="247.49999999999997"/>
    <n v="0.32999999999999996"/>
    <x v="1"/>
    <x v="8"/>
    <x v="1"/>
    <n v="25"/>
    <n v="8.2499999999999982"/>
    <n v="16.75"/>
    <x v="1"/>
  </r>
  <r>
    <x v="2"/>
    <n v="1128299"/>
    <x v="212"/>
    <x v="4"/>
    <x v="8"/>
    <s v="Orlando"/>
    <x v="3"/>
    <n v="36"/>
    <n v="94"/>
    <x v="1604"/>
    <n v="1252.08"/>
    <n v="0.37"/>
    <x v="1"/>
    <x v="1"/>
    <x v="1"/>
    <n v="36"/>
    <n v="13.319999999999999"/>
    <n v="22.68"/>
    <x v="1"/>
  </r>
  <r>
    <x v="2"/>
    <n v="1128299"/>
    <x v="212"/>
    <x v="4"/>
    <x v="8"/>
    <s v="Orlando"/>
    <x v="4"/>
    <n v="44"/>
    <n v="62"/>
    <x v="1259"/>
    <n v="654.72"/>
    <n v="0.24000000000000002"/>
    <x v="1"/>
    <x v="1"/>
    <x v="1"/>
    <n v="44"/>
    <n v="10.56"/>
    <n v="33.44"/>
    <x v="1"/>
  </r>
  <r>
    <x v="2"/>
    <n v="1128299"/>
    <x v="212"/>
    <x v="4"/>
    <x v="8"/>
    <s v="Orlando"/>
    <x v="5"/>
    <n v="33"/>
    <n v="124"/>
    <x v="2454"/>
    <n v="2086.92"/>
    <n v="0.51"/>
    <x v="1"/>
    <x v="1"/>
    <x v="1"/>
    <n v="33"/>
    <n v="16.830000000000002"/>
    <n v="16.169999999999998"/>
    <x v="1"/>
  </r>
  <r>
    <x v="2"/>
    <n v="1128299"/>
    <x v="221"/>
    <x v="4"/>
    <x v="8"/>
    <s v="Orlando"/>
    <x v="0"/>
    <n v="35"/>
    <n v="171"/>
    <x v="1919"/>
    <n v="2034.8999999999999"/>
    <n v="0.33999999999999997"/>
    <x v="1"/>
    <x v="2"/>
    <x v="1"/>
    <n v="35"/>
    <n v="11.899999999999999"/>
    <n v="23.1"/>
    <x v="1"/>
  </r>
  <r>
    <x v="2"/>
    <n v="1128299"/>
    <x v="221"/>
    <x v="4"/>
    <x v="8"/>
    <s v="Orlando"/>
    <x v="1"/>
    <n v="44"/>
    <n v="124"/>
    <x v="985"/>
    <n v="1691.36"/>
    <n v="0.31"/>
    <x v="1"/>
    <x v="2"/>
    <x v="1"/>
    <n v="44"/>
    <n v="13.639999999999999"/>
    <n v="30.360000000000003"/>
    <x v="1"/>
  </r>
  <r>
    <x v="2"/>
    <n v="1128299"/>
    <x v="221"/>
    <x v="4"/>
    <x v="8"/>
    <s v="Orlando"/>
    <x v="2"/>
    <n v="47"/>
    <n v="149"/>
    <x v="3154"/>
    <n v="2240.96"/>
    <n v="0.32"/>
    <x v="1"/>
    <x v="2"/>
    <x v="1"/>
    <n v="47"/>
    <n v="15.040000000000001"/>
    <n v="31.96"/>
    <x v="1"/>
  </r>
  <r>
    <x v="2"/>
    <n v="1128299"/>
    <x v="221"/>
    <x v="4"/>
    <x v="8"/>
    <s v="Orlando"/>
    <x v="3"/>
    <n v="42"/>
    <n v="114"/>
    <x v="2257"/>
    <n v="1675.8"/>
    <n v="0.35"/>
    <x v="1"/>
    <x v="2"/>
    <x v="1"/>
    <n v="42"/>
    <n v="14.7"/>
    <n v="27.299999999999997"/>
    <x v="1"/>
  </r>
  <r>
    <x v="2"/>
    <n v="1128299"/>
    <x v="221"/>
    <x v="4"/>
    <x v="8"/>
    <s v="Orlando"/>
    <x v="4"/>
    <n v="44"/>
    <n v="60"/>
    <x v="2490"/>
    <n v="686.4"/>
    <n v="0.26"/>
    <x v="1"/>
    <x v="2"/>
    <x v="1"/>
    <n v="44"/>
    <n v="11.44"/>
    <n v="32.559999999999995"/>
    <x v="1"/>
  </r>
  <r>
    <x v="2"/>
    <n v="1128299"/>
    <x v="221"/>
    <x v="4"/>
    <x v="8"/>
    <s v="Orlando"/>
    <x v="5"/>
    <n v="48"/>
    <n v="131"/>
    <x v="1298"/>
    <n v="2955.36"/>
    <n v="0.47000000000000003"/>
    <x v="1"/>
    <x v="2"/>
    <x v="1"/>
    <n v="48"/>
    <n v="22.560000000000002"/>
    <n v="25.439999999999998"/>
    <x v="1"/>
  </r>
  <r>
    <x v="1"/>
    <n v="1128299"/>
    <x v="240"/>
    <x v="4"/>
    <x v="8"/>
    <s v="Orlando"/>
    <x v="0"/>
    <n v="47"/>
    <n v="171"/>
    <x v="3098"/>
    <n v="2893.3199999999997"/>
    <n v="0.36"/>
    <x v="1"/>
    <x v="3"/>
    <x v="1"/>
    <n v="47"/>
    <n v="16.919999999999998"/>
    <n v="30.080000000000002"/>
    <x v="1"/>
  </r>
  <r>
    <x v="1"/>
    <n v="1128299"/>
    <x v="240"/>
    <x v="4"/>
    <x v="8"/>
    <s v="Orlando"/>
    <x v="1"/>
    <n v="51"/>
    <n v="105"/>
    <x v="1018"/>
    <n v="1445.8500000000001"/>
    <n v="0.27"/>
    <x v="1"/>
    <x v="3"/>
    <x v="1"/>
    <n v="51"/>
    <n v="13.770000000000001"/>
    <n v="37.229999999999997"/>
    <x v="1"/>
  </r>
  <r>
    <x v="1"/>
    <n v="1128299"/>
    <x v="240"/>
    <x v="4"/>
    <x v="8"/>
    <s v="Orlando"/>
    <x v="2"/>
    <n v="49"/>
    <n v="132"/>
    <x v="1829"/>
    <n v="2199.12"/>
    <n v="0.33999999999999997"/>
    <x v="1"/>
    <x v="3"/>
    <x v="1"/>
    <n v="49"/>
    <n v="16.66"/>
    <n v="32.340000000000003"/>
    <x v="1"/>
  </r>
  <r>
    <x v="1"/>
    <n v="1128299"/>
    <x v="240"/>
    <x v="4"/>
    <x v="8"/>
    <s v="Orlando"/>
    <x v="3"/>
    <n v="41"/>
    <n v="90"/>
    <x v="2820"/>
    <n v="1291.5"/>
    <n v="0.35"/>
    <x v="1"/>
    <x v="3"/>
    <x v="1"/>
    <n v="41"/>
    <n v="14.35"/>
    <n v="26.65"/>
    <x v="1"/>
  </r>
  <r>
    <x v="1"/>
    <n v="1128299"/>
    <x v="240"/>
    <x v="4"/>
    <x v="8"/>
    <s v="Orlando"/>
    <x v="4"/>
    <n v="47"/>
    <n v="60"/>
    <x v="3155"/>
    <n v="620.4"/>
    <n v="0.22"/>
    <x v="1"/>
    <x v="3"/>
    <x v="1"/>
    <n v="47"/>
    <n v="10.34"/>
    <n v="36.659999999999997"/>
    <x v="1"/>
  </r>
  <r>
    <x v="1"/>
    <n v="1128299"/>
    <x v="240"/>
    <x v="4"/>
    <x v="8"/>
    <s v="Orlando"/>
    <x v="5"/>
    <n v="57"/>
    <n v="113"/>
    <x v="3156"/>
    <n v="3220.5"/>
    <n v="0.5"/>
    <x v="1"/>
    <x v="3"/>
    <x v="1"/>
    <n v="57"/>
    <n v="28.5"/>
    <n v="28.5"/>
    <x v="1"/>
  </r>
  <r>
    <x v="1"/>
    <n v="1128299"/>
    <x v="271"/>
    <x v="4"/>
    <x v="8"/>
    <s v="Orlando"/>
    <x v="0"/>
    <n v="44"/>
    <n v="201"/>
    <x v="3157"/>
    <n v="2918.5199999999995"/>
    <n v="0.32999999999999996"/>
    <x v="1"/>
    <x v="4"/>
    <x v="1"/>
    <n v="44"/>
    <n v="14.519999999999998"/>
    <n v="29.480000000000004"/>
    <x v="1"/>
  </r>
  <r>
    <x v="1"/>
    <n v="1128299"/>
    <x v="271"/>
    <x v="4"/>
    <x v="8"/>
    <s v="Orlando"/>
    <x v="1"/>
    <n v="46"/>
    <n v="132"/>
    <x v="3158"/>
    <n v="1700.16"/>
    <n v="0.28000000000000003"/>
    <x v="1"/>
    <x v="4"/>
    <x v="1"/>
    <n v="46"/>
    <n v="12.88"/>
    <n v="33.120000000000005"/>
    <x v="1"/>
  </r>
  <r>
    <x v="1"/>
    <n v="1128299"/>
    <x v="271"/>
    <x v="4"/>
    <x v="8"/>
    <s v="Orlando"/>
    <x v="2"/>
    <n v="46"/>
    <n v="132"/>
    <x v="3158"/>
    <n v="2185.92"/>
    <n v="0.36"/>
    <x v="1"/>
    <x v="4"/>
    <x v="1"/>
    <n v="46"/>
    <n v="16.560000000000002"/>
    <n v="29.439999999999998"/>
    <x v="1"/>
  </r>
  <r>
    <x v="1"/>
    <n v="1128299"/>
    <x v="271"/>
    <x v="4"/>
    <x v="8"/>
    <s v="Orlando"/>
    <x v="3"/>
    <n v="39"/>
    <n v="107"/>
    <x v="3159"/>
    <n v="1418.82"/>
    <n v="0.33999999999999997"/>
    <x v="1"/>
    <x v="4"/>
    <x v="1"/>
    <n v="39"/>
    <n v="13.26"/>
    <n v="25.740000000000002"/>
    <x v="1"/>
  </r>
  <r>
    <x v="1"/>
    <n v="1128299"/>
    <x v="271"/>
    <x v="4"/>
    <x v="8"/>
    <s v="Orlando"/>
    <x v="4"/>
    <n v="42"/>
    <n v="68"/>
    <x v="2062"/>
    <n v="714"/>
    <n v="0.25"/>
    <x v="1"/>
    <x v="4"/>
    <x v="1"/>
    <n v="42"/>
    <n v="10.5"/>
    <n v="31.5"/>
    <x v="1"/>
  </r>
  <r>
    <x v="1"/>
    <n v="1128299"/>
    <x v="271"/>
    <x v="4"/>
    <x v="8"/>
    <s v="Orlando"/>
    <x v="5"/>
    <n v="48"/>
    <n v="173"/>
    <x v="2010"/>
    <n v="3902.88"/>
    <n v="0.47000000000000003"/>
    <x v="1"/>
    <x v="4"/>
    <x v="1"/>
    <n v="48"/>
    <n v="22.560000000000002"/>
    <n v="25.439999999999998"/>
    <x v="1"/>
  </r>
  <r>
    <x v="1"/>
    <n v="1128299"/>
    <x v="301"/>
    <x v="4"/>
    <x v="8"/>
    <s v="Orlando"/>
    <x v="0"/>
    <n v="50"/>
    <n v="272"/>
    <x v="3160"/>
    <n v="4352"/>
    <n v="0.32"/>
    <x v="1"/>
    <x v="11"/>
    <x v="1"/>
    <n v="50"/>
    <n v="16"/>
    <n v="34"/>
    <x v="1"/>
  </r>
  <r>
    <x v="1"/>
    <n v="1128299"/>
    <x v="301"/>
    <x v="4"/>
    <x v="8"/>
    <s v="Orlando"/>
    <x v="1"/>
    <n v="53"/>
    <n v="224"/>
    <x v="3161"/>
    <n v="3442.8799999999997"/>
    <n v="0.28999999999999998"/>
    <x v="1"/>
    <x v="11"/>
    <x v="1"/>
    <n v="53"/>
    <n v="15.37"/>
    <n v="37.630000000000003"/>
    <x v="1"/>
  </r>
  <r>
    <x v="1"/>
    <n v="1128299"/>
    <x v="301"/>
    <x v="4"/>
    <x v="8"/>
    <s v="Orlando"/>
    <x v="2"/>
    <n v="60"/>
    <n v="238"/>
    <x v="3162"/>
    <n v="4712.3999999999996"/>
    <n v="0.32999999999999996"/>
    <x v="1"/>
    <x v="11"/>
    <x v="1"/>
    <n v="60"/>
    <n v="19.799999999999997"/>
    <n v="40.200000000000003"/>
    <x v="1"/>
  </r>
  <r>
    <x v="1"/>
    <n v="1128299"/>
    <x v="301"/>
    <x v="4"/>
    <x v="8"/>
    <s v="Orlando"/>
    <x v="3"/>
    <n v="66"/>
    <n v="196"/>
    <x v="1113"/>
    <n v="4786.32"/>
    <n v="0.37"/>
    <x v="1"/>
    <x v="11"/>
    <x v="1"/>
    <n v="66"/>
    <n v="24.419999999999998"/>
    <n v="41.58"/>
    <x v="1"/>
  </r>
  <r>
    <x v="1"/>
    <n v="1128299"/>
    <x v="301"/>
    <x v="4"/>
    <x v="8"/>
    <s v="Orlando"/>
    <x v="4"/>
    <n v="71"/>
    <n v="153"/>
    <x v="3163"/>
    <n v="2389.86"/>
    <n v="0.22"/>
    <x v="1"/>
    <x v="11"/>
    <x v="1"/>
    <n v="71"/>
    <n v="15.620000000000001"/>
    <n v="55.379999999999995"/>
    <x v="1"/>
  </r>
  <r>
    <x v="1"/>
    <n v="1128299"/>
    <x v="301"/>
    <x v="4"/>
    <x v="8"/>
    <s v="Orlando"/>
    <x v="5"/>
    <n v="74"/>
    <n v="248"/>
    <x v="3164"/>
    <n v="8625.44"/>
    <n v="0.47000000000000003"/>
    <x v="1"/>
    <x v="11"/>
    <x v="1"/>
    <n v="74"/>
    <n v="34.78"/>
    <n v="39.22"/>
    <x v="1"/>
  </r>
  <r>
    <x v="1"/>
    <n v="1128299"/>
    <x v="330"/>
    <x v="4"/>
    <x v="8"/>
    <s v="Orlando"/>
    <x v="0"/>
    <n v="68"/>
    <n v="297"/>
    <x v="3165"/>
    <n v="7472.5199999999995"/>
    <n v="0.37"/>
    <x v="1"/>
    <x v="5"/>
    <x v="1"/>
    <n v="68"/>
    <n v="25.16"/>
    <n v="42.839999999999996"/>
    <x v="1"/>
  </r>
  <r>
    <x v="1"/>
    <n v="1128299"/>
    <x v="330"/>
    <x v="4"/>
    <x v="8"/>
    <s v="Orlando"/>
    <x v="1"/>
    <n v="74"/>
    <n v="263"/>
    <x v="3166"/>
    <n v="5449.3600000000006"/>
    <n v="0.28000000000000003"/>
    <x v="1"/>
    <x v="5"/>
    <x v="1"/>
    <n v="74"/>
    <n v="20.720000000000002"/>
    <n v="53.28"/>
    <x v="1"/>
  </r>
  <r>
    <x v="1"/>
    <n v="1128299"/>
    <x v="330"/>
    <x v="4"/>
    <x v="8"/>
    <s v="Orlando"/>
    <x v="2"/>
    <n v="72"/>
    <n v="238"/>
    <x v="3167"/>
    <n v="5826.24"/>
    <n v="0.33999999999999997"/>
    <x v="1"/>
    <x v="5"/>
    <x v="1"/>
    <n v="72"/>
    <n v="24.48"/>
    <n v="47.52"/>
    <x v="1"/>
  </r>
  <r>
    <x v="1"/>
    <n v="1128299"/>
    <x v="330"/>
    <x v="4"/>
    <x v="8"/>
    <s v="Orlando"/>
    <x v="3"/>
    <n v="59"/>
    <n v="186"/>
    <x v="3168"/>
    <n v="3621.4199999999996"/>
    <n v="0.32999999999999996"/>
    <x v="1"/>
    <x v="5"/>
    <x v="1"/>
    <n v="59"/>
    <n v="19.47"/>
    <n v="39.53"/>
    <x v="1"/>
  </r>
  <r>
    <x v="1"/>
    <n v="1128299"/>
    <x v="330"/>
    <x v="4"/>
    <x v="8"/>
    <s v="Orlando"/>
    <x v="4"/>
    <n v="68"/>
    <n v="208"/>
    <x v="3169"/>
    <n v="3111.68"/>
    <n v="0.22"/>
    <x v="1"/>
    <x v="5"/>
    <x v="1"/>
    <n v="68"/>
    <n v="14.959999999999999"/>
    <n v="53.04"/>
    <x v="1"/>
  </r>
  <r>
    <x v="1"/>
    <n v="1128299"/>
    <x v="330"/>
    <x v="4"/>
    <x v="8"/>
    <s v="Orlando"/>
    <x v="5"/>
    <n v="75"/>
    <n v="195"/>
    <x v="3170"/>
    <n v="6873.75"/>
    <n v="0.47000000000000003"/>
    <x v="1"/>
    <x v="5"/>
    <x v="1"/>
    <n v="75"/>
    <n v="35.25"/>
    <n v="39.75"/>
    <x v="1"/>
  </r>
  <r>
    <x v="1"/>
    <n v="1128299"/>
    <x v="362"/>
    <x v="4"/>
    <x v="8"/>
    <s v="Orlando"/>
    <x v="0"/>
    <n v="68"/>
    <n v="255"/>
    <x v="3171"/>
    <n v="6242.4"/>
    <n v="0.36"/>
    <x v="1"/>
    <x v="6"/>
    <x v="1"/>
    <n v="68"/>
    <n v="24.479999999999997"/>
    <n v="43.52"/>
    <x v="1"/>
  </r>
  <r>
    <x v="1"/>
    <n v="1128299"/>
    <x v="362"/>
    <x v="4"/>
    <x v="8"/>
    <s v="Orlando"/>
    <x v="1"/>
    <n v="60"/>
    <n v="272"/>
    <x v="2929"/>
    <n v="4406.4000000000005"/>
    <n v="0.27"/>
    <x v="1"/>
    <x v="6"/>
    <x v="1"/>
    <n v="60"/>
    <n v="16.200000000000003"/>
    <n v="43.8"/>
    <x v="1"/>
  </r>
  <r>
    <x v="1"/>
    <n v="1128299"/>
    <x v="362"/>
    <x v="4"/>
    <x v="8"/>
    <s v="Orlando"/>
    <x v="2"/>
    <n v="62"/>
    <n v="231"/>
    <x v="3172"/>
    <n v="4726.2599999999993"/>
    <n v="0.32999999999999996"/>
    <x v="1"/>
    <x v="6"/>
    <x v="1"/>
    <n v="62"/>
    <n v="20.459999999999997"/>
    <n v="41.540000000000006"/>
    <x v="1"/>
  </r>
  <r>
    <x v="1"/>
    <n v="1128299"/>
    <x v="362"/>
    <x v="4"/>
    <x v="8"/>
    <s v="Orlando"/>
    <x v="3"/>
    <n v="64"/>
    <n v="147"/>
    <x v="1811"/>
    <n v="3104.6399999999994"/>
    <n v="0.32999999999999996"/>
    <x v="1"/>
    <x v="6"/>
    <x v="1"/>
    <n v="64"/>
    <n v="21.119999999999997"/>
    <n v="42.88"/>
    <x v="1"/>
  </r>
  <r>
    <x v="1"/>
    <n v="1128299"/>
    <x v="362"/>
    <x v="4"/>
    <x v="8"/>
    <s v="Orlando"/>
    <x v="4"/>
    <n v="63"/>
    <n v="166"/>
    <x v="3173"/>
    <n v="2509.92"/>
    <n v="0.24000000000000002"/>
    <x v="1"/>
    <x v="6"/>
    <x v="1"/>
    <n v="63"/>
    <n v="15.120000000000001"/>
    <n v="47.88"/>
    <x v="1"/>
  </r>
  <r>
    <x v="1"/>
    <n v="1128299"/>
    <x v="362"/>
    <x v="4"/>
    <x v="8"/>
    <s v="Orlando"/>
    <x v="5"/>
    <n v="60"/>
    <n v="96"/>
    <x v="2762"/>
    <n v="2822.4"/>
    <n v="0.49"/>
    <x v="1"/>
    <x v="6"/>
    <x v="1"/>
    <n v="60"/>
    <n v="29.400000000000002"/>
    <n v="30.599999999999998"/>
    <x v="1"/>
  </r>
  <r>
    <x v="1"/>
    <n v="1128299"/>
    <x v="394"/>
    <x v="4"/>
    <x v="8"/>
    <s v="Orlando"/>
    <x v="0"/>
    <n v="44"/>
    <n v="155"/>
    <x v="2506"/>
    <n v="2523.4"/>
    <n v="0.37"/>
    <x v="1"/>
    <x v="7"/>
    <x v="1"/>
    <n v="44"/>
    <n v="16.28"/>
    <n v="27.720000000000002"/>
    <x v="1"/>
  </r>
  <r>
    <x v="1"/>
    <n v="1128299"/>
    <x v="394"/>
    <x v="4"/>
    <x v="8"/>
    <s v="Orlando"/>
    <x v="1"/>
    <n v="45"/>
    <n v="150"/>
    <x v="2389"/>
    <n v="2092.5"/>
    <n v="0.31"/>
    <x v="1"/>
    <x v="7"/>
    <x v="1"/>
    <n v="45"/>
    <n v="13.95"/>
    <n v="31.05"/>
    <x v="1"/>
  </r>
  <r>
    <x v="1"/>
    <n v="1128299"/>
    <x v="394"/>
    <x v="4"/>
    <x v="8"/>
    <s v="Orlando"/>
    <x v="2"/>
    <n v="39"/>
    <n v="96"/>
    <x v="1618"/>
    <n v="1235.5199999999998"/>
    <n v="0.32999999999999996"/>
    <x v="1"/>
    <x v="7"/>
    <x v="1"/>
    <n v="39"/>
    <n v="12.869999999999997"/>
    <n v="26.130000000000006"/>
    <x v="1"/>
  </r>
  <r>
    <x v="1"/>
    <n v="1128299"/>
    <x v="394"/>
    <x v="4"/>
    <x v="8"/>
    <s v="Orlando"/>
    <x v="3"/>
    <n v="44"/>
    <n v="78"/>
    <x v="1944"/>
    <n v="1269.8399999999999"/>
    <n v="0.37"/>
    <x v="1"/>
    <x v="7"/>
    <x v="1"/>
    <n v="44"/>
    <n v="16.279999999999998"/>
    <n v="27.72"/>
    <x v="1"/>
  </r>
  <r>
    <x v="1"/>
    <n v="1128299"/>
    <x v="394"/>
    <x v="4"/>
    <x v="8"/>
    <s v="Orlando"/>
    <x v="4"/>
    <n v="54"/>
    <n v="94"/>
    <x v="1197"/>
    <n v="1167.48"/>
    <n v="0.23"/>
    <x v="1"/>
    <x v="7"/>
    <x v="1"/>
    <n v="54"/>
    <n v="12.42"/>
    <n v="41.58"/>
    <x v="1"/>
  </r>
  <r>
    <x v="1"/>
    <n v="1128299"/>
    <x v="394"/>
    <x v="4"/>
    <x v="8"/>
    <s v="Orlando"/>
    <x v="5"/>
    <n v="42"/>
    <n v="99"/>
    <x v="1464"/>
    <n v="2037.42"/>
    <n v="0.49"/>
    <x v="1"/>
    <x v="7"/>
    <x v="1"/>
    <n v="42"/>
    <n v="20.580000000000002"/>
    <n v="21.419999999999998"/>
    <x v="1"/>
  </r>
  <r>
    <x v="1"/>
    <n v="1128299"/>
    <x v="423"/>
    <x v="4"/>
    <x v="8"/>
    <s v="Orlando"/>
    <x v="0"/>
    <n v="39"/>
    <n v="140"/>
    <x v="1780"/>
    <n v="2020.2"/>
    <n v="0.37"/>
    <x v="1"/>
    <x v="8"/>
    <x v="1"/>
    <n v="39"/>
    <n v="14.43"/>
    <n v="24.57"/>
    <x v="1"/>
  </r>
  <r>
    <x v="1"/>
    <n v="1128299"/>
    <x v="423"/>
    <x v="4"/>
    <x v="8"/>
    <s v="Orlando"/>
    <x v="1"/>
    <n v="43"/>
    <n v="190"/>
    <x v="3174"/>
    <n v="2369.2999999999997"/>
    <n v="0.28999999999999998"/>
    <x v="1"/>
    <x v="8"/>
    <x v="1"/>
    <n v="43"/>
    <n v="12.469999999999999"/>
    <n v="30.530000000000005"/>
    <x v="1"/>
  </r>
  <r>
    <x v="1"/>
    <n v="1128299"/>
    <x v="423"/>
    <x v="4"/>
    <x v="8"/>
    <s v="Orlando"/>
    <x v="2"/>
    <n v="43"/>
    <n v="128"/>
    <x v="1188"/>
    <n v="1871.36"/>
    <n v="0.33999999999999997"/>
    <x v="1"/>
    <x v="8"/>
    <x v="1"/>
    <n v="43"/>
    <n v="14.62"/>
    <n v="28.380000000000003"/>
    <x v="1"/>
  </r>
  <r>
    <x v="1"/>
    <n v="1128299"/>
    <x v="423"/>
    <x v="4"/>
    <x v="8"/>
    <s v="Orlando"/>
    <x v="3"/>
    <n v="40"/>
    <n v="120"/>
    <x v="1287"/>
    <n v="1680"/>
    <n v="0.35"/>
    <x v="1"/>
    <x v="8"/>
    <x v="1"/>
    <n v="40"/>
    <n v="14"/>
    <n v="26"/>
    <x v="1"/>
  </r>
  <r>
    <x v="1"/>
    <n v="1128299"/>
    <x v="423"/>
    <x v="4"/>
    <x v="8"/>
    <s v="Orlando"/>
    <x v="4"/>
    <n v="47"/>
    <n v="116"/>
    <x v="3175"/>
    <n v="1199.44"/>
    <n v="0.22"/>
    <x v="1"/>
    <x v="8"/>
    <x v="1"/>
    <n v="47"/>
    <n v="10.34"/>
    <n v="36.659999999999997"/>
    <x v="1"/>
  </r>
  <r>
    <x v="1"/>
    <n v="1128299"/>
    <x v="423"/>
    <x v="4"/>
    <x v="8"/>
    <s v="Orlando"/>
    <x v="5"/>
    <n v="53"/>
    <n v="140"/>
    <x v="3176"/>
    <n v="3858.4"/>
    <n v="0.52"/>
    <x v="1"/>
    <x v="8"/>
    <x v="1"/>
    <n v="53"/>
    <n v="27.560000000000002"/>
    <n v="25.439999999999998"/>
    <x v="1"/>
  </r>
  <r>
    <x v="1"/>
    <n v="1128299"/>
    <x v="454"/>
    <x v="4"/>
    <x v="8"/>
    <s v="Orlando"/>
    <x v="0"/>
    <n v="41"/>
    <n v="188"/>
    <x v="945"/>
    <n v="2620.7199999999998"/>
    <n v="0.33999999999999997"/>
    <x v="1"/>
    <x v="9"/>
    <x v="1"/>
    <n v="41"/>
    <n v="13.94"/>
    <n v="27.060000000000002"/>
    <x v="1"/>
  </r>
  <r>
    <x v="1"/>
    <n v="1128299"/>
    <x v="454"/>
    <x v="4"/>
    <x v="8"/>
    <s v="Orlando"/>
    <x v="1"/>
    <n v="46"/>
    <n v="231"/>
    <x v="3042"/>
    <n v="3400.32"/>
    <n v="0.32"/>
    <x v="1"/>
    <x v="9"/>
    <x v="1"/>
    <n v="46"/>
    <n v="14.72"/>
    <n v="31.28"/>
    <x v="1"/>
  </r>
  <r>
    <x v="1"/>
    <n v="1128299"/>
    <x v="454"/>
    <x v="4"/>
    <x v="8"/>
    <s v="Orlando"/>
    <x v="2"/>
    <n v="44"/>
    <n v="173"/>
    <x v="1638"/>
    <n v="2816.44"/>
    <n v="0.37"/>
    <x v="1"/>
    <x v="9"/>
    <x v="1"/>
    <n v="44"/>
    <n v="16.28"/>
    <n v="27.719999999999995"/>
    <x v="1"/>
  </r>
  <r>
    <x v="1"/>
    <n v="1128299"/>
    <x v="454"/>
    <x v="4"/>
    <x v="8"/>
    <s v="Orlando"/>
    <x v="3"/>
    <n v="47"/>
    <n v="170"/>
    <x v="3177"/>
    <n v="2716.6"/>
    <n v="0.33999999999999997"/>
    <x v="1"/>
    <x v="9"/>
    <x v="1"/>
    <n v="47"/>
    <n v="15.979999999999999"/>
    <n v="31.02"/>
    <x v="1"/>
  </r>
  <r>
    <x v="1"/>
    <n v="1128299"/>
    <x v="454"/>
    <x v="4"/>
    <x v="8"/>
    <s v="Orlando"/>
    <x v="4"/>
    <n v="58"/>
    <n v="147"/>
    <x v="1497"/>
    <n v="2302.02"/>
    <n v="0.27"/>
    <x v="1"/>
    <x v="9"/>
    <x v="1"/>
    <n v="58"/>
    <n v="15.66"/>
    <n v="42.339999999999996"/>
    <x v="1"/>
  </r>
  <r>
    <x v="1"/>
    <n v="1128299"/>
    <x v="454"/>
    <x v="4"/>
    <x v="8"/>
    <s v="Orlando"/>
    <x v="5"/>
    <n v="66"/>
    <n v="198"/>
    <x v="3178"/>
    <n v="6534"/>
    <n v="0.5"/>
    <x v="1"/>
    <x v="9"/>
    <x v="1"/>
    <n v="66"/>
    <n v="33"/>
    <n v="33"/>
    <x v="1"/>
  </r>
  <r>
    <x v="1"/>
    <n v="1128299"/>
    <x v="483"/>
    <x v="4"/>
    <x v="8"/>
    <s v="Orlando"/>
    <x v="0"/>
    <n v="58"/>
    <n v="280"/>
    <x v="3179"/>
    <n v="5846.4"/>
    <n v="0.36"/>
    <x v="1"/>
    <x v="10"/>
    <x v="1"/>
    <n v="58"/>
    <n v="20.88"/>
    <n v="37.120000000000005"/>
    <x v="1"/>
  </r>
  <r>
    <x v="1"/>
    <n v="1128299"/>
    <x v="483"/>
    <x v="4"/>
    <x v="8"/>
    <s v="Orlando"/>
    <x v="1"/>
    <n v="55"/>
    <n v="256"/>
    <x v="2904"/>
    <n v="4364.8"/>
    <n v="0.31"/>
    <x v="1"/>
    <x v="10"/>
    <x v="1"/>
    <n v="55"/>
    <n v="17.05"/>
    <n v="37.950000000000003"/>
    <x v="1"/>
  </r>
  <r>
    <x v="3"/>
    <n v="1128299"/>
    <x v="483"/>
    <x v="4"/>
    <x v="8"/>
    <s v="Orlando"/>
    <x v="2"/>
    <n v="64"/>
    <n v="204"/>
    <x v="2888"/>
    <n v="4308.4799999999996"/>
    <n v="0.32999999999999996"/>
    <x v="1"/>
    <x v="10"/>
    <x v="1"/>
    <n v="64"/>
    <n v="21.119999999999997"/>
    <n v="42.88"/>
    <x v="1"/>
  </r>
  <r>
    <x v="3"/>
    <n v="1128299"/>
    <x v="483"/>
    <x v="4"/>
    <x v="8"/>
    <s v="Orlando"/>
    <x v="3"/>
    <n v="58"/>
    <n v="204"/>
    <x v="975"/>
    <n v="4022.8799999999997"/>
    <n v="0.33999999999999997"/>
    <x v="1"/>
    <x v="10"/>
    <x v="1"/>
    <n v="58"/>
    <n v="19.72"/>
    <n v="38.28"/>
    <x v="1"/>
  </r>
  <r>
    <x v="3"/>
    <n v="1128299"/>
    <x v="483"/>
    <x v="4"/>
    <x v="8"/>
    <s v="Orlando"/>
    <x v="4"/>
    <n v="64"/>
    <n v="179"/>
    <x v="3180"/>
    <n v="2978.56"/>
    <n v="0.26"/>
    <x v="1"/>
    <x v="10"/>
    <x v="1"/>
    <n v="64"/>
    <n v="16.64"/>
    <n v="47.36"/>
    <x v="1"/>
  </r>
  <r>
    <x v="3"/>
    <n v="1128299"/>
    <x v="483"/>
    <x v="4"/>
    <x v="8"/>
    <s v="Orlando"/>
    <x v="5"/>
    <n v="64"/>
    <n v="200"/>
    <x v="2982"/>
    <n v="6144"/>
    <n v="0.48"/>
    <x v="1"/>
    <x v="10"/>
    <x v="1"/>
    <n v="64"/>
    <n v="30.72"/>
    <n v="33.28"/>
    <x v="1"/>
  </r>
  <r>
    <x v="3"/>
    <n v="1185732"/>
    <x v="176"/>
    <x v="4"/>
    <x v="8"/>
    <s v="Orlando"/>
    <x v="0"/>
    <n v="30"/>
    <n v="272"/>
    <x v="2757"/>
    <n v="4161.6000000000004"/>
    <n v="0.51"/>
    <x v="1"/>
    <x v="0"/>
    <x v="1"/>
    <n v="30"/>
    <n v="15.3"/>
    <n v="14.7"/>
    <x v="1"/>
  </r>
  <r>
    <x v="3"/>
    <n v="1185732"/>
    <x v="176"/>
    <x v="4"/>
    <x v="8"/>
    <s v="Orlando"/>
    <x v="1"/>
    <n v="36"/>
    <n v="221"/>
    <x v="2246"/>
    <n v="3182.3999999999996"/>
    <n v="0.39999999999999997"/>
    <x v="1"/>
    <x v="0"/>
    <x v="1"/>
    <n v="36"/>
    <n v="14.399999999999999"/>
    <n v="21.6"/>
    <x v="1"/>
  </r>
  <r>
    <x v="3"/>
    <n v="1185732"/>
    <x v="176"/>
    <x v="4"/>
    <x v="8"/>
    <s v="Orlando"/>
    <x v="2"/>
    <n v="26"/>
    <n v="202"/>
    <x v="2417"/>
    <n v="1523.08"/>
    <n v="0.28999999999999998"/>
    <x v="1"/>
    <x v="0"/>
    <x v="1"/>
    <n v="26"/>
    <n v="7.54"/>
    <n v="18.46"/>
    <x v="1"/>
  </r>
  <r>
    <x v="3"/>
    <n v="1185732"/>
    <x v="176"/>
    <x v="4"/>
    <x v="8"/>
    <s v="Orlando"/>
    <x v="3"/>
    <n v="30"/>
    <n v="170"/>
    <x v="2047"/>
    <n v="1887"/>
    <n v="0.37"/>
    <x v="1"/>
    <x v="0"/>
    <x v="1"/>
    <n v="30"/>
    <n v="11.1"/>
    <n v="18.899999999999999"/>
    <x v="1"/>
  </r>
  <r>
    <x v="3"/>
    <n v="1185732"/>
    <x v="176"/>
    <x v="4"/>
    <x v="8"/>
    <s v="Orlando"/>
    <x v="4"/>
    <n v="36"/>
    <n v="193"/>
    <x v="3181"/>
    <n v="2848.68"/>
    <n v="0.41"/>
    <x v="1"/>
    <x v="0"/>
    <x v="1"/>
    <n v="36"/>
    <n v="14.76"/>
    <n v="21.24"/>
    <x v="1"/>
  </r>
  <r>
    <x v="3"/>
    <n v="1185732"/>
    <x v="176"/>
    <x v="4"/>
    <x v="8"/>
    <s v="Orlando"/>
    <x v="5"/>
    <n v="35"/>
    <n v="221"/>
    <x v="3182"/>
    <n v="4254.25"/>
    <n v="0.55000000000000004"/>
    <x v="1"/>
    <x v="0"/>
    <x v="1"/>
    <n v="35"/>
    <n v="19.25"/>
    <n v="15.75"/>
    <x v="1"/>
  </r>
  <r>
    <x v="3"/>
    <n v="1185732"/>
    <x v="205"/>
    <x v="4"/>
    <x v="8"/>
    <s v="Orlando"/>
    <x v="0"/>
    <n v="36"/>
    <n v="288"/>
    <x v="1799"/>
    <n v="4872.96"/>
    <n v="0.47000000000000003"/>
    <x v="1"/>
    <x v="1"/>
    <x v="1"/>
    <n v="36"/>
    <n v="16.920000000000002"/>
    <n v="19.079999999999998"/>
    <x v="1"/>
  </r>
  <r>
    <x v="3"/>
    <n v="1185732"/>
    <x v="205"/>
    <x v="4"/>
    <x v="8"/>
    <s v="Orlando"/>
    <x v="1"/>
    <n v="31"/>
    <n v="165"/>
    <x v="3183"/>
    <n v="2097.15"/>
    <n v="0.41"/>
    <x v="1"/>
    <x v="1"/>
    <x v="1"/>
    <n v="31"/>
    <n v="12.71"/>
    <n v="18.29"/>
    <x v="1"/>
  </r>
  <r>
    <x v="3"/>
    <n v="1185732"/>
    <x v="205"/>
    <x v="4"/>
    <x v="8"/>
    <s v="Orlando"/>
    <x v="2"/>
    <n v="23"/>
    <n v="204"/>
    <x v="3184"/>
    <n v="1501.44"/>
    <n v="0.32"/>
    <x v="1"/>
    <x v="1"/>
    <x v="1"/>
    <n v="23"/>
    <n v="7.36"/>
    <n v="15.64"/>
    <x v="1"/>
  </r>
  <r>
    <x v="0"/>
    <n v="1128299"/>
    <x v="698"/>
    <x v="4"/>
    <x v="18"/>
    <s v="Richmond"/>
    <x v="3"/>
    <n v="28"/>
    <n v="64"/>
    <x v="1565"/>
    <n v="734.71999999999991"/>
    <n v="0.41"/>
    <x v="1"/>
    <x v="1"/>
    <x v="1"/>
    <n v="28"/>
    <n v="11.479999999999999"/>
    <n v="16.520000000000003"/>
    <x v="1"/>
  </r>
  <r>
    <x v="0"/>
    <n v="1128299"/>
    <x v="698"/>
    <x v="4"/>
    <x v="18"/>
    <s v="Richmond"/>
    <x v="4"/>
    <n v="29"/>
    <n v="39"/>
    <x v="1577"/>
    <n v="508.95"/>
    <n v="0.45"/>
    <x v="1"/>
    <x v="1"/>
    <x v="1"/>
    <n v="29"/>
    <n v="13.049999999999999"/>
    <n v="15.95"/>
    <x v="1"/>
  </r>
  <r>
    <x v="0"/>
    <n v="1128299"/>
    <x v="698"/>
    <x v="4"/>
    <x v="18"/>
    <s v="Richmond"/>
    <x v="5"/>
    <n v="30"/>
    <n v="107"/>
    <x v="3185"/>
    <n v="1155.5999999999999"/>
    <n v="0.36"/>
    <x v="1"/>
    <x v="1"/>
    <x v="1"/>
    <n v="30"/>
    <n v="10.799999999999999"/>
    <n v="19.2"/>
    <x v="1"/>
  </r>
  <r>
    <x v="0"/>
    <n v="1128299"/>
    <x v="228"/>
    <x v="4"/>
    <x v="18"/>
    <s v="Richmond"/>
    <x v="0"/>
    <n v="30"/>
    <n v="162"/>
    <x v="2299"/>
    <n v="1846.8"/>
    <n v="0.38"/>
    <x v="1"/>
    <x v="2"/>
    <x v="1"/>
    <n v="30"/>
    <n v="11.4"/>
    <n v="18.599999999999998"/>
    <x v="1"/>
  </r>
  <r>
    <x v="0"/>
    <n v="1128299"/>
    <x v="228"/>
    <x v="4"/>
    <x v="18"/>
    <s v="Richmond"/>
    <x v="1"/>
    <n v="35"/>
    <n v="98"/>
    <x v="3186"/>
    <n v="1406.3"/>
    <n v="0.41"/>
    <x v="1"/>
    <x v="2"/>
    <x v="1"/>
    <n v="35"/>
    <n v="14.35"/>
    <n v="20.650000000000002"/>
    <x v="1"/>
  </r>
  <r>
    <x v="0"/>
    <n v="1128299"/>
    <x v="228"/>
    <x v="4"/>
    <x v="18"/>
    <s v="Richmond"/>
    <x v="2"/>
    <n v="43"/>
    <n v="112"/>
    <x v="2129"/>
    <n v="1974.56"/>
    <n v="0.41"/>
    <x v="1"/>
    <x v="2"/>
    <x v="1"/>
    <n v="43"/>
    <n v="17.63"/>
    <n v="25.37"/>
    <x v="1"/>
  </r>
  <r>
    <x v="0"/>
    <n v="1128299"/>
    <x v="228"/>
    <x v="4"/>
    <x v="18"/>
    <s v="Richmond"/>
    <x v="3"/>
    <n v="38"/>
    <n v="78"/>
    <x v="2401"/>
    <n v="1155.9599999999998"/>
    <n v="0.38999999999999996"/>
    <x v="1"/>
    <x v="2"/>
    <x v="1"/>
    <n v="38"/>
    <n v="14.819999999999997"/>
    <n v="23.180000000000003"/>
    <x v="1"/>
  </r>
  <r>
    <x v="0"/>
    <n v="1128299"/>
    <x v="228"/>
    <x v="4"/>
    <x v="18"/>
    <s v="Richmond"/>
    <x v="4"/>
    <n v="43"/>
    <n v="33"/>
    <x v="3187"/>
    <n v="595.98"/>
    <n v="0.42000000000000004"/>
    <x v="1"/>
    <x v="2"/>
    <x v="1"/>
    <n v="43"/>
    <n v="18.060000000000002"/>
    <n v="24.939999999999998"/>
    <x v="1"/>
  </r>
  <r>
    <x v="0"/>
    <n v="1128299"/>
    <x v="228"/>
    <x v="4"/>
    <x v="18"/>
    <s v="Richmond"/>
    <x v="5"/>
    <n v="35"/>
    <n v="102"/>
    <x v="2469"/>
    <n v="1285.2"/>
    <n v="0.36"/>
    <x v="1"/>
    <x v="2"/>
    <x v="1"/>
    <n v="35"/>
    <n v="12.6"/>
    <n v="22.400000000000002"/>
    <x v="1"/>
  </r>
  <r>
    <x v="0"/>
    <n v="1128299"/>
    <x v="247"/>
    <x v="4"/>
    <x v="18"/>
    <s v="Richmond"/>
    <x v="0"/>
    <n v="38"/>
    <n v="147"/>
    <x v="1513"/>
    <n v="2066.8200000000002"/>
    <n v="0.37"/>
    <x v="1"/>
    <x v="3"/>
    <x v="1"/>
    <n v="38"/>
    <n v="14.06"/>
    <n v="23.939999999999998"/>
    <x v="1"/>
  </r>
  <r>
    <x v="0"/>
    <n v="1128299"/>
    <x v="247"/>
    <x v="4"/>
    <x v="18"/>
    <s v="Richmond"/>
    <x v="1"/>
    <n v="44"/>
    <n v="85"/>
    <x v="2142"/>
    <n v="1533.3999999999999"/>
    <n v="0.41"/>
    <x v="1"/>
    <x v="3"/>
    <x v="1"/>
    <n v="44"/>
    <n v="18.04"/>
    <n v="25.960000000000004"/>
    <x v="1"/>
  </r>
  <r>
    <x v="0"/>
    <n v="1128299"/>
    <x v="247"/>
    <x v="4"/>
    <x v="18"/>
    <s v="Richmond"/>
    <x v="2"/>
    <n v="41"/>
    <n v="114"/>
    <x v="1242"/>
    <n v="1729.3799999999999"/>
    <n v="0.37"/>
    <x v="1"/>
    <x v="3"/>
    <x v="1"/>
    <n v="41"/>
    <n v="15.169999999999998"/>
    <n v="25.83"/>
    <x v="1"/>
  </r>
  <r>
    <x v="0"/>
    <n v="1128299"/>
    <x v="247"/>
    <x v="4"/>
    <x v="18"/>
    <s v="Richmond"/>
    <x v="3"/>
    <n v="32"/>
    <n v="68"/>
    <x v="1569"/>
    <n v="913.92"/>
    <n v="0.42"/>
    <x v="1"/>
    <x v="3"/>
    <x v="1"/>
    <n v="32"/>
    <n v="13.44"/>
    <n v="18.559999999999999"/>
    <x v="1"/>
  </r>
  <r>
    <x v="0"/>
    <n v="1128299"/>
    <x v="247"/>
    <x v="4"/>
    <x v="18"/>
    <s v="Richmond"/>
    <x v="4"/>
    <n v="40"/>
    <n v="40"/>
    <x v="3188"/>
    <n v="672.00000000000011"/>
    <n v="0.42000000000000004"/>
    <x v="1"/>
    <x v="3"/>
    <x v="1"/>
    <n v="40"/>
    <n v="16.800000000000004"/>
    <n v="23.199999999999996"/>
    <x v="1"/>
  </r>
  <r>
    <x v="0"/>
    <n v="1128299"/>
    <x v="247"/>
    <x v="4"/>
    <x v="18"/>
    <s v="Richmond"/>
    <x v="5"/>
    <n v="47"/>
    <n v="90"/>
    <x v="2652"/>
    <n v="1522.8"/>
    <n v="0.36"/>
    <x v="1"/>
    <x v="3"/>
    <x v="1"/>
    <n v="47"/>
    <n v="16.919999999999998"/>
    <n v="30.08"/>
    <x v="1"/>
  </r>
  <r>
    <x v="0"/>
    <n v="1128299"/>
    <x v="278"/>
    <x v="4"/>
    <x v="18"/>
    <s v="Richmond"/>
    <x v="0"/>
    <n v="39"/>
    <n v="175"/>
    <x v="1288"/>
    <n v="2730"/>
    <n v="0.39999999999999997"/>
    <x v="1"/>
    <x v="4"/>
    <x v="1"/>
    <n v="39"/>
    <n v="15.6"/>
    <n v="23.4"/>
    <x v="1"/>
  </r>
  <r>
    <x v="0"/>
    <n v="1128299"/>
    <x v="278"/>
    <x v="4"/>
    <x v="18"/>
    <s v="Richmond"/>
    <x v="1"/>
    <n v="40"/>
    <n v="105"/>
    <x v="1077"/>
    <n v="1722"/>
    <n v="0.41"/>
    <x v="1"/>
    <x v="4"/>
    <x v="1"/>
    <n v="40"/>
    <n v="16.399999999999999"/>
    <n v="23.6"/>
    <x v="1"/>
  </r>
  <r>
    <x v="0"/>
    <n v="1128299"/>
    <x v="278"/>
    <x v="4"/>
    <x v="18"/>
    <s v="Richmond"/>
    <x v="2"/>
    <n v="37"/>
    <n v="109"/>
    <x v="3189"/>
    <n v="1492.21"/>
    <n v="0.37"/>
    <x v="1"/>
    <x v="4"/>
    <x v="1"/>
    <n v="37"/>
    <n v="13.69"/>
    <n v="23.31"/>
    <x v="1"/>
  </r>
  <r>
    <x v="0"/>
    <n v="1128299"/>
    <x v="278"/>
    <x v="4"/>
    <x v="18"/>
    <s v="Richmond"/>
    <x v="3"/>
    <n v="33"/>
    <n v="85"/>
    <x v="3190"/>
    <n v="1065.9000000000001"/>
    <n v="0.38"/>
    <x v="1"/>
    <x v="4"/>
    <x v="1"/>
    <n v="33"/>
    <n v="12.540000000000001"/>
    <n v="20.459999999999997"/>
    <x v="1"/>
  </r>
  <r>
    <x v="0"/>
    <n v="1128299"/>
    <x v="278"/>
    <x v="4"/>
    <x v="18"/>
    <s v="Richmond"/>
    <x v="4"/>
    <n v="34"/>
    <n v="54"/>
    <x v="1127"/>
    <n v="789.48000000000013"/>
    <n v="0.43000000000000005"/>
    <x v="1"/>
    <x v="4"/>
    <x v="1"/>
    <n v="34"/>
    <n v="14.620000000000003"/>
    <n v="19.38"/>
    <x v="1"/>
  </r>
  <r>
    <x v="0"/>
    <n v="1128299"/>
    <x v="278"/>
    <x v="4"/>
    <x v="18"/>
    <s v="Richmond"/>
    <x v="5"/>
    <n v="44"/>
    <n v="168"/>
    <x v="1936"/>
    <n v="2587.1999999999998"/>
    <n v="0.35"/>
    <x v="1"/>
    <x v="4"/>
    <x v="1"/>
    <n v="44"/>
    <n v="15.399999999999999"/>
    <n v="28.6"/>
    <x v="1"/>
  </r>
  <r>
    <x v="0"/>
    <n v="1128299"/>
    <x v="308"/>
    <x v="4"/>
    <x v="18"/>
    <s v="Richmond"/>
    <x v="0"/>
    <n v="37"/>
    <n v="233"/>
    <x v="3191"/>
    <n v="3189.77"/>
    <n v="0.37"/>
    <x v="1"/>
    <x v="11"/>
    <x v="1"/>
    <n v="37"/>
    <n v="13.69"/>
    <n v="23.31"/>
    <x v="1"/>
  </r>
  <r>
    <x v="0"/>
    <n v="1128299"/>
    <x v="308"/>
    <x v="4"/>
    <x v="18"/>
    <s v="Richmond"/>
    <x v="1"/>
    <n v="45"/>
    <n v="221"/>
    <x v="2956"/>
    <n v="4077.45"/>
    <n v="0.41"/>
    <x v="1"/>
    <x v="11"/>
    <x v="1"/>
    <n v="45"/>
    <n v="18.45"/>
    <n v="26.55"/>
    <x v="1"/>
  </r>
  <r>
    <x v="0"/>
    <n v="1128299"/>
    <x v="308"/>
    <x v="4"/>
    <x v="18"/>
    <s v="Richmond"/>
    <x v="2"/>
    <n v="58"/>
    <n v="208"/>
    <x v="2319"/>
    <n v="4463.68"/>
    <n v="0.37"/>
    <x v="1"/>
    <x v="11"/>
    <x v="1"/>
    <n v="58"/>
    <n v="21.46"/>
    <n v="36.54"/>
    <x v="1"/>
  </r>
  <r>
    <x v="0"/>
    <n v="1128299"/>
    <x v="308"/>
    <x v="4"/>
    <x v="18"/>
    <s v="Richmond"/>
    <x v="3"/>
    <n v="61"/>
    <n v="184"/>
    <x v="3192"/>
    <n v="4601.84"/>
    <n v="0.41"/>
    <x v="1"/>
    <x v="11"/>
    <x v="1"/>
    <n v="61"/>
    <n v="25.01"/>
    <n v="35.99"/>
    <x v="1"/>
  </r>
  <r>
    <x v="0"/>
    <n v="1128299"/>
    <x v="308"/>
    <x v="4"/>
    <x v="18"/>
    <s v="Richmond"/>
    <x v="4"/>
    <n v="68"/>
    <n v="128"/>
    <x v="3041"/>
    <n v="4003.84"/>
    <n v="0.46"/>
    <x v="1"/>
    <x v="11"/>
    <x v="1"/>
    <n v="68"/>
    <n v="31.28"/>
    <n v="36.72"/>
    <x v="1"/>
  </r>
  <r>
    <x v="0"/>
    <n v="1128299"/>
    <x v="308"/>
    <x v="4"/>
    <x v="18"/>
    <s v="Richmond"/>
    <x v="5"/>
    <n v="82"/>
    <n v="231"/>
    <x v="3193"/>
    <n v="7008.54"/>
    <n v="0.37"/>
    <x v="1"/>
    <x v="11"/>
    <x v="1"/>
    <n v="82"/>
    <n v="30.34"/>
    <n v="51.66"/>
    <x v="1"/>
  </r>
  <r>
    <x v="0"/>
    <n v="1128299"/>
    <x v="337"/>
    <x v="4"/>
    <x v="18"/>
    <s v="Richmond"/>
    <x v="0"/>
    <n v="60"/>
    <n v="272"/>
    <x v="2929"/>
    <n v="6038.4"/>
    <n v="0.37"/>
    <x v="1"/>
    <x v="5"/>
    <x v="1"/>
    <n v="60"/>
    <n v="22.2"/>
    <n v="37.800000000000004"/>
    <x v="1"/>
  </r>
  <r>
    <x v="0"/>
    <n v="1128299"/>
    <x v="337"/>
    <x v="4"/>
    <x v="18"/>
    <s v="Richmond"/>
    <x v="1"/>
    <n v="60"/>
    <n v="224"/>
    <x v="882"/>
    <n v="5107.2"/>
    <n v="0.38"/>
    <x v="1"/>
    <x v="5"/>
    <x v="1"/>
    <n v="60"/>
    <n v="22.8"/>
    <n v="37.199999999999996"/>
    <x v="1"/>
  </r>
  <r>
    <x v="0"/>
    <n v="1128299"/>
    <x v="337"/>
    <x v="4"/>
    <x v="18"/>
    <s v="Richmond"/>
    <x v="2"/>
    <n v="62"/>
    <n v="208"/>
    <x v="1405"/>
    <n v="4900.4800000000005"/>
    <n v="0.38"/>
    <x v="1"/>
    <x v="5"/>
    <x v="1"/>
    <n v="62"/>
    <n v="23.560000000000002"/>
    <n v="38.44"/>
    <x v="1"/>
  </r>
  <r>
    <x v="0"/>
    <n v="1128299"/>
    <x v="337"/>
    <x v="4"/>
    <x v="18"/>
    <s v="Richmond"/>
    <x v="3"/>
    <n v="65"/>
    <n v="187"/>
    <x v="3194"/>
    <n v="5105.0999999999995"/>
    <n v="0.42"/>
    <x v="1"/>
    <x v="5"/>
    <x v="1"/>
    <n v="65"/>
    <n v="27.299999999999997"/>
    <n v="37.700000000000003"/>
    <x v="1"/>
  </r>
  <r>
    <x v="0"/>
    <n v="1128299"/>
    <x v="337"/>
    <x v="4"/>
    <x v="18"/>
    <s v="Richmond"/>
    <x v="4"/>
    <n v="72"/>
    <n v="210"/>
    <x v="1394"/>
    <n v="6501.6"/>
    <n v="0.43000000000000005"/>
    <x v="1"/>
    <x v="5"/>
    <x v="1"/>
    <n v="72"/>
    <n v="30.96"/>
    <n v="41.04"/>
    <x v="1"/>
  </r>
  <r>
    <x v="0"/>
    <n v="1128299"/>
    <x v="337"/>
    <x v="4"/>
    <x v="18"/>
    <s v="Richmond"/>
    <x v="5"/>
    <n v="82"/>
    <n v="186"/>
    <x v="3195"/>
    <n v="5033.1599999999989"/>
    <n v="0.32999999999999996"/>
    <x v="1"/>
    <x v="5"/>
    <x v="1"/>
    <n v="82"/>
    <n v="27.059999999999995"/>
    <n v="54.94"/>
    <x v="1"/>
  </r>
  <r>
    <x v="0"/>
    <n v="1128299"/>
    <x v="369"/>
    <x v="4"/>
    <x v="18"/>
    <s v="Richmond"/>
    <x v="0"/>
    <n v="67"/>
    <n v="272"/>
    <x v="3196"/>
    <n v="7289.5999999999995"/>
    <n v="0.39999999999999997"/>
    <x v="1"/>
    <x v="6"/>
    <x v="1"/>
    <n v="67"/>
    <n v="26.799999999999997"/>
    <n v="40.200000000000003"/>
    <x v="1"/>
  </r>
  <r>
    <x v="0"/>
    <n v="1128299"/>
    <x v="369"/>
    <x v="4"/>
    <x v="18"/>
    <s v="Richmond"/>
    <x v="1"/>
    <n v="53"/>
    <n v="240"/>
    <x v="3197"/>
    <n v="5342.4"/>
    <n v="0.42"/>
    <x v="1"/>
    <x v="6"/>
    <x v="1"/>
    <n v="53"/>
    <n v="22.259999999999998"/>
    <n v="30.740000000000002"/>
    <x v="1"/>
  </r>
  <r>
    <x v="0"/>
    <n v="1128299"/>
    <x v="369"/>
    <x v="4"/>
    <x v="18"/>
    <s v="Richmond"/>
    <x v="2"/>
    <n v="53"/>
    <n v="215"/>
    <x v="3198"/>
    <n v="4216.1499999999996"/>
    <n v="0.37"/>
    <x v="1"/>
    <x v="6"/>
    <x v="1"/>
    <n v="53"/>
    <n v="19.61"/>
    <n v="33.39"/>
    <x v="1"/>
  </r>
  <r>
    <x v="0"/>
    <n v="1128299"/>
    <x v="369"/>
    <x v="4"/>
    <x v="18"/>
    <s v="Richmond"/>
    <x v="3"/>
    <n v="52"/>
    <n v="136"/>
    <x v="3199"/>
    <n v="2758.08"/>
    <n v="0.38999999999999996"/>
    <x v="1"/>
    <x v="6"/>
    <x v="1"/>
    <n v="52"/>
    <n v="20.28"/>
    <n v="31.72"/>
    <x v="1"/>
  </r>
  <r>
    <x v="0"/>
    <n v="1128299"/>
    <x v="369"/>
    <x v="4"/>
    <x v="18"/>
    <s v="Richmond"/>
    <x v="4"/>
    <n v="51"/>
    <n v="132"/>
    <x v="3200"/>
    <n v="3029.4"/>
    <n v="0.45"/>
    <x v="1"/>
    <x v="6"/>
    <x v="1"/>
    <n v="51"/>
    <n v="22.95"/>
    <n v="28.05"/>
    <x v="1"/>
  </r>
  <r>
    <x v="0"/>
    <n v="1128299"/>
    <x v="369"/>
    <x v="4"/>
    <x v="18"/>
    <s v="Richmond"/>
    <x v="5"/>
    <n v="55"/>
    <n v="80"/>
    <x v="1953"/>
    <n v="1495.9999999999998"/>
    <n v="0.33999999999999997"/>
    <x v="1"/>
    <x v="6"/>
    <x v="1"/>
    <n v="55"/>
    <n v="18.699999999999996"/>
    <n v="36.299999999999997"/>
    <x v="1"/>
  </r>
  <r>
    <x v="0"/>
    <n v="1128299"/>
    <x v="401"/>
    <x v="4"/>
    <x v="18"/>
    <s v="Richmond"/>
    <x v="0"/>
    <n v="35"/>
    <n v="149"/>
    <x v="3201"/>
    <n v="2190.2999999999997"/>
    <n v="0.42"/>
    <x v="1"/>
    <x v="7"/>
    <x v="1"/>
    <n v="35"/>
    <n v="14.699999999999998"/>
    <n v="20.3"/>
    <x v="1"/>
  </r>
  <r>
    <x v="0"/>
    <n v="1128299"/>
    <x v="401"/>
    <x v="4"/>
    <x v="18"/>
    <s v="Richmond"/>
    <x v="1"/>
    <n v="43"/>
    <n v="153"/>
    <x v="3202"/>
    <n v="2565.81"/>
    <n v="0.38999999999999996"/>
    <x v="1"/>
    <x v="7"/>
    <x v="1"/>
    <n v="43"/>
    <n v="16.77"/>
    <n v="26.23"/>
    <x v="1"/>
  </r>
  <r>
    <x v="0"/>
    <n v="1128299"/>
    <x v="401"/>
    <x v="4"/>
    <x v="18"/>
    <s v="Richmond"/>
    <x v="2"/>
    <n v="34"/>
    <n v="78"/>
    <x v="2468"/>
    <n v="1060.8"/>
    <n v="0.39999999999999997"/>
    <x v="1"/>
    <x v="7"/>
    <x v="1"/>
    <n v="34"/>
    <n v="13.6"/>
    <n v="20.400000000000002"/>
    <x v="1"/>
  </r>
  <r>
    <x v="0"/>
    <n v="1128299"/>
    <x v="401"/>
    <x v="4"/>
    <x v="18"/>
    <s v="Richmond"/>
    <x v="3"/>
    <n v="37"/>
    <n v="70"/>
    <x v="3087"/>
    <n v="1036"/>
    <n v="0.39999999999999997"/>
    <x v="1"/>
    <x v="7"/>
    <x v="1"/>
    <n v="37"/>
    <n v="14.8"/>
    <n v="22.2"/>
    <x v="1"/>
  </r>
  <r>
    <x v="0"/>
    <n v="1128299"/>
    <x v="401"/>
    <x v="4"/>
    <x v="18"/>
    <s v="Richmond"/>
    <x v="4"/>
    <n v="39"/>
    <n v="74"/>
    <x v="2139"/>
    <n v="1356.42"/>
    <n v="0.47000000000000003"/>
    <x v="1"/>
    <x v="7"/>
    <x v="1"/>
    <n v="39"/>
    <n v="18.330000000000002"/>
    <n v="20.669999999999998"/>
    <x v="1"/>
  </r>
  <r>
    <x v="0"/>
    <n v="1128299"/>
    <x v="401"/>
    <x v="4"/>
    <x v="18"/>
    <s v="Richmond"/>
    <x v="5"/>
    <n v="33"/>
    <n v="83"/>
    <x v="3203"/>
    <n v="986.04"/>
    <n v="0.36"/>
    <x v="1"/>
    <x v="7"/>
    <x v="1"/>
    <n v="33"/>
    <n v="11.879999999999999"/>
    <n v="21.12"/>
    <x v="1"/>
  </r>
  <r>
    <x v="0"/>
    <n v="1128299"/>
    <x v="430"/>
    <x v="4"/>
    <x v="18"/>
    <s v="Richmond"/>
    <x v="0"/>
    <n v="28"/>
    <n v="119"/>
    <x v="2165"/>
    <n v="1332.8"/>
    <n v="0.39999999999999997"/>
    <x v="1"/>
    <x v="8"/>
    <x v="1"/>
    <n v="28"/>
    <n v="11.2"/>
    <n v="16.8"/>
    <x v="1"/>
  </r>
  <r>
    <x v="0"/>
    <n v="1128299"/>
    <x v="430"/>
    <x v="4"/>
    <x v="18"/>
    <s v="Richmond"/>
    <x v="1"/>
    <n v="39"/>
    <n v="173"/>
    <x v="3204"/>
    <n v="2563.86"/>
    <n v="0.38"/>
    <x v="1"/>
    <x v="8"/>
    <x v="1"/>
    <n v="39"/>
    <n v="14.82"/>
    <n v="24.179999999999996"/>
    <x v="1"/>
  </r>
  <r>
    <x v="0"/>
    <n v="1128299"/>
    <x v="430"/>
    <x v="4"/>
    <x v="18"/>
    <s v="Richmond"/>
    <x v="2"/>
    <n v="39"/>
    <n v="119"/>
    <x v="1510"/>
    <n v="1949.22"/>
    <n v="0.42"/>
    <x v="1"/>
    <x v="8"/>
    <x v="1"/>
    <n v="39"/>
    <n v="16.38"/>
    <n v="22.619999999999997"/>
    <x v="1"/>
  </r>
  <r>
    <x v="0"/>
    <n v="1128299"/>
    <x v="430"/>
    <x v="4"/>
    <x v="18"/>
    <s v="Richmond"/>
    <x v="3"/>
    <n v="31"/>
    <n v="101"/>
    <x v="3205"/>
    <n v="1158.47"/>
    <n v="0.37"/>
    <x v="1"/>
    <x v="8"/>
    <x v="1"/>
    <n v="31"/>
    <n v="11.47"/>
    <n v="19.53"/>
    <x v="1"/>
  </r>
  <r>
    <x v="0"/>
    <n v="1128299"/>
    <x v="430"/>
    <x v="4"/>
    <x v="18"/>
    <s v="Richmond"/>
    <x v="4"/>
    <n v="42"/>
    <n v="105"/>
    <x v="1692"/>
    <n v="2072.7000000000003"/>
    <n v="0.47000000000000003"/>
    <x v="1"/>
    <x v="8"/>
    <x v="1"/>
    <n v="42"/>
    <n v="19.740000000000002"/>
    <n v="22.259999999999998"/>
    <x v="1"/>
  </r>
  <r>
    <x v="0"/>
    <n v="1128299"/>
    <x v="430"/>
    <x v="4"/>
    <x v="18"/>
    <s v="Richmond"/>
    <x v="5"/>
    <n v="40"/>
    <n v="109"/>
    <x v="3206"/>
    <n v="1395.2"/>
    <n v="0.32"/>
    <x v="1"/>
    <x v="8"/>
    <x v="1"/>
    <n v="40"/>
    <n v="12.8"/>
    <n v="27.200000000000003"/>
    <x v="1"/>
  </r>
  <r>
    <x v="0"/>
    <n v="1128299"/>
    <x v="461"/>
    <x v="4"/>
    <x v="18"/>
    <s v="Richmond"/>
    <x v="0"/>
    <n v="34"/>
    <n v="173"/>
    <x v="3207"/>
    <n v="2470.44"/>
    <n v="0.42"/>
    <x v="1"/>
    <x v="9"/>
    <x v="1"/>
    <n v="34"/>
    <n v="14.280000000000001"/>
    <n v="19.72"/>
    <x v="1"/>
  </r>
  <r>
    <x v="0"/>
    <n v="1128299"/>
    <x v="461"/>
    <x v="4"/>
    <x v="18"/>
    <s v="Richmond"/>
    <x v="1"/>
    <n v="34"/>
    <n v="221"/>
    <x v="3008"/>
    <n v="2780.18"/>
    <n v="0.37"/>
    <x v="1"/>
    <x v="9"/>
    <x v="1"/>
    <n v="34"/>
    <n v="12.58"/>
    <n v="21.419999999999998"/>
    <x v="1"/>
  </r>
  <r>
    <x v="0"/>
    <n v="1128299"/>
    <x v="461"/>
    <x v="4"/>
    <x v="18"/>
    <s v="Richmond"/>
    <x v="2"/>
    <n v="33"/>
    <n v="143"/>
    <x v="1770"/>
    <n v="1840.4099999999999"/>
    <n v="0.38999999999999996"/>
    <x v="1"/>
    <x v="9"/>
    <x v="1"/>
    <n v="33"/>
    <n v="12.87"/>
    <n v="20.130000000000003"/>
    <x v="1"/>
  </r>
  <r>
    <x v="0"/>
    <n v="1128299"/>
    <x v="461"/>
    <x v="4"/>
    <x v="18"/>
    <s v="Richmond"/>
    <x v="3"/>
    <n v="36"/>
    <n v="144"/>
    <x v="1052"/>
    <n v="2021.7599999999998"/>
    <n v="0.38999999999999996"/>
    <x v="1"/>
    <x v="9"/>
    <x v="1"/>
    <n v="36"/>
    <n v="14.04"/>
    <n v="21.96"/>
    <x v="1"/>
  </r>
  <r>
    <x v="0"/>
    <n v="1128299"/>
    <x v="461"/>
    <x v="4"/>
    <x v="18"/>
    <s v="Richmond"/>
    <x v="4"/>
    <n v="56"/>
    <n v="136"/>
    <x v="2074"/>
    <n v="3351.04"/>
    <n v="0.44"/>
    <x v="1"/>
    <x v="9"/>
    <x v="1"/>
    <n v="56"/>
    <n v="24.64"/>
    <n v="31.36"/>
    <x v="1"/>
  </r>
  <r>
    <x v="0"/>
    <n v="1128299"/>
    <x v="461"/>
    <x v="4"/>
    <x v="18"/>
    <s v="Richmond"/>
    <x v="5"/>
    <n v="60"/>
    <n v="176"/>
    <x v="846"/>
    <n v="3484.7999999999997"/>
    <n v="0.32999999999999996"/>
    <x v="1"/>
    <x v="9"/>
    <x v="1"/>
    <n v="60"/>
    <n v="19.799999999999997"/>
    <n v="40.200000000000003"/>
    <x v="1"/>
  </r>
  <r>
    <x v="0"/>
    <n v="1128299"/>
    <x v="490"/>
    <x v="4"/>
    <x v="18"/>
    <s v="Richmond"/>
    <x v="0"/>
    <n v="49"/>
    <n v="248"/>
    <x v="1897"/>
    <n v="4860.7999999999993"/>
    <n v="0.39999999999999997"/>
    <x v="1"/>
    <x v="10"/>
    <x v="1"/>
    <n v="49"/>
    <n v="19.599999999999998"/>
    <n v="29.400000000000002"/>
    <x v="1"/>
  </r>
  <r>
    <x v="0"/>
    <n v="1128299"/>
    <x v="490"/>
    <x v="4"/>
    <x v="18"/>
    <s v="Richmond"/>
    <x v="1"/>
    <n v="54"/>
    <n v="225"/>
    <x v="795"/>
    <n v="4981.5"/>
    <n v="0.41"/>
    <x v="1"/>
    <x v="10"/>
    <x v="1"/>
    <n v="54"/>
    <n v="22.14"/>
    <n v="31.86"/>
    <x v="1"/>
  </r>
  <r>
    <x v="2"/>
    <n v="1128299"/>
    <x v="490"/>
    <x v="4"/>
    <x v="18"/>
    <s v="Richmond"/>
    <x v="2"/>
    <n v="53"/>
    <n v="165"/>
    <x v="2293"/>
    <n v="3497.9999999999995"/>
    <n v="0.39999999999999997"/>
    <x v="1"/>
    <x v="10"/>
    <x v="1"/>
    <n v="53"/>
    <n v="21.199999999999996"/>
    <n v="31.8"/>
    <x v="1"/>
  </r>
  <r>
    <x v="2"/>
    <n v="1128299"/>
    <x v="490"/>
    <x v="4"/>
    <x v="18"/>
    <s v="Richmond"/>
    <x v="3"/>
    <n v="51"/>
    <n v="176"/>
    <x v="3040"/>
    <n v="3500.6399999999994"/>
    <n v="0.38999999999999996"/>
    <x v="1"/>
    <x v="10"/>
    <x v="1"/>
    <n v="51"/>
    <n v="19.889999999999997"/>
    <n v="31.110000000000003"/>
    <x v="1"/>
  </r>
  <r>
    <x v="2"/>
    <n v="1128299"/>
    <x v="490"/>
    <x v="4"/>
    <x v="18"/>
    <s v="Richmond"/>
    <x v="4"/>
    <n v="59"/>
    <n v="157"/>
    <x v="3208"/>
    <n v="3890.4600000000005"/>
    <n v="0.42000000000000004"/>
    <x v="1"/>
    <x v="10"/>
    <x v="1"/>
    <n v="59"/>
    <n v="24.780000000000005"/>
    <n v="34.219999999999992"/>
    <x v="1"/>
  </r>
  <r>
    <x v="2"/>
    <n v="1128299"/>
    <x v="490"/>
    <x v="4"/>
    <x v="18"/>
    <s v="Richmond"/>
    <x v="5"/>
    <n v="65"/>
    <n v="190"/>
    <x v="969"/>
    <n v="4322.5"/>
    <n v="0.35"/>
    <x v="1"/>
    <x v="10"/>
    <x v="1"/>
    <n v="65"/>
    <n v="22.75"/>
    <n v="42.25"/>
    <x v="1"/>
  </r>
  <r>
    <x v="2"/>
    <n v="1185732"/>
    <x v="183"/>
    <x v="4"/>
    <x v="18"/>
    <s v="Richmond"/>
    <x v="0"/>
    <n v="23"/>
    <n v="233"/>
    <x v="3209"/>
    <n v="2786.6800000000003"/>
    <n v="0.52"/>
    <x v="1"/>
    <x v="0"/>
    <x v="1"/>
    <n v="23"/>
    <n v="11.96"/>
    <n v="11.04"/>
    <x v="1"/>
  </r>
  <r>
    <x v="2"/>
    <n v="1185732"/>
    <x v="183"/>
    <x v="4"/>
    <x v="18"/>
    <s v="Richmond"/>
    <x v="1"/>
    <n v="28"/>
    <n v="187"/>
    <x v="1078"/>
    <n v="2460.92"/>
    <n v="0.47"/>
    <x v="1"/>
    <x v="0"/>
    <x v="1"/>
    <n v="28"/>
    <n v="13.16"/>
    <n v="14.84"/>
    <x v="1"/>
  </r>
  <r>
    <x v="2"/>
    <n v="1185732"/>
    <x v="183"/>
    <x v="4"/>
    <x v="18"/>
    <s v="Richmond"/>
    <x v="2"/>
    <n v="18"/>
    <n v="176"/>
    <x v="2094"/>
    <n v="1013.76"/>
    <n v="0.32"/>
    <x v="1"/>
    <x v="0"/>
    <x v="1"/>
    <n v="18"/>
    <n v="5.76"/>
    <n v="12.239999999999998"/>
    <x v="1"/>
  </r>
  <r>
    <x v="2"/>
    <n v="1185732"/>
    <x v="183"/>
    <x v="4"/>
    <x v="18"/>
    <s v="Richmond"/>
    <x v="3"/>
    <n v="21"/>
    <n v="136"/>
    <x v="2062"/>
    <n v="1199.52"/>
    <n v="0.42"/>
    <x v="1"/>
    <x v="0"/>
    <x v="1"/>
    <n v="21"/>
    <n v="8.82"/>
    <n v="12.18"/>
    <x v="1"/>
  </r>
  <r>
    <x v="2"/>
    <n v="1185732"/>
    <x v="183"/>
    <x v="4"/>
    <x v="18"/>
    <s v="Richmond"/>
    <x v="4"/>
    <n v="30"/>
    <n v="140"/>
    <x v="1077"/>
    <n v="1889.9999999999998"/>
    <n v="0.44999999999999996"/>
    <x v="1"/>
    <x v="0"/>
    <x v="1"/>
    <n v="30"/>
    <n v="13.499999999999998"/>
    <n v="16.5"/>
    <x v="1"/>
  </r>
  <r>
    <x v="2"/>
    <n v="1185732"/>
    <x v="183"/>
    <x v="4"/>
    <x v="18"/>
    <s v="Richmond"/>
    <x v="5"/>
    <n v="25"/>
    <n v="193"/>
    <x v="3210"/>
    <n v="2798.5000000000005"/>
    <n v="0.58000000000000007"/>
    <x v="1"/>
    <x v="0"/>
    <x v="1"/>
    <n v="25"/>
    <n v="14.500000000000002"/>
    <n v="10.499999999999998"/>
    <x v="1"/>
  </r>
  <r>
    <x v="2"/>
    <n v="1185732"/>
    <x v="212"/>
    <x v="4"/>
    <x v="18"/>
    <s v="Richmond"/>
    <x v="0"/>
    <n v="26"/>
    <n v="256"/>
    <x v="2216"/>
    <n v="3660.8"/>
    <n v="0.55000000000000004"/>
    <x v="1"/>
    <x v="1"/>
    <x v="1"/>
    <n v="26"/>
    <n v="14.3"/>
    <n v="11.7"/>
    <x v="1"/>
  </r>
  <r>
    <x v="2"/>
    <n v="1185732"/>
    <x v="212"/>
    <x v="4"/>
    <x v="18"/>
    <s v="Richmond"/>
    <x v="1"/>
    <n v="27"/>
    <n v="153"/>
    <x v="3035"/>
    <n v="1858.9499999999998"/>
    <n v="0.44999999999999996"/>
    <x v="1"/>
    <x v="1"/>
    <x v="1"/>
    <n v="27"/>
    <n v="12.149999999999999"/>
    <n v="14.850000000000001"/>
    <x v="1"/>
  </r>
  <r>
    <x v="2"/>
    <n v="1185732"/>
    <x v="212"/>
    <x v="4"/>
    <x v="18"/>
    <s v="Richmond"/>
    <x v="2"/>
    <n v="17"/>
    <n v="170"/>
    <x v="1073"/>
    <n v="1040.3999999999999"/>
    <n v="0.36"/>
    <x v="1"/>
    <x v="1"/>
    <x v="1"/>
    <n v="17"/>
    <n v="6.1199999999999992"/>
    <n v="10.88"/>
    <x v="1"/>
  </r>
  <r>
    <x v="3"/>
    <n v="1185732"/>
    <x v="206"/>
    <x v="2"/>
    <x v="21"/>
    <s v="Salt Lake City"/>
    <x v="3"/>
    <n v="16"/>
    <n v="93"/>
    <x v="2782"/>
    <n v="624.96"/>
    <n v="0.42000000000000004"/>
    <x v="1"/>
    <x v="1"/>
    <x v="1"/>
    <n v="16"/>
    <n v="6.7200000000000006"/>
    <n v="9.2799999999999994"/>
    <x v="1"/>
  </r>
  <r>
    <x v="3"/>
    <n v="1185732"/>
    <x v="206"/>
    <x v="2"/>
    <x v="21"/>
    <s v="Salt Lake City"/>
    <x v="4"/>
    <n v="28"/>
    <n v="120"/>
    <x v="1597"/>
    <n v="1411.2"/>
    <n v="0.42"/>
    <x v="1"/>
    <x v="1"/>
    <x v="1"/>
    <n v="28"/>
    <n v="11.76"/>
    <n v="16.239999999999998"/>
    <x v="1"/>
  </r>
  <r>
    <x v="3"/>
    <n v="1185732"/>
    <x v="206"/>
    <x v="2"/>
    <x v="21"/>
    <s v="Salt Lake City"/>
    <x v="5"/>
    <n v="18"/>
    <n v="149"/>
    <x v="3211"/>
    <n v="1475.1000000000001"/>
    <n v="0.55000000000000004"/>
    <x v="1"/>
    <x v="1"/>
    <x v="1"/>
    <n v="18"/>
    <n v="9.9"/>
    <n v="8.1"/>
    <x v="1"/>
  </r>
  <r>
    <x v="3"/>
    <n v="1185732"/>
    <x v="215"/>
    <x v="2"/>
    <x v="21"/>
    <s v="Salt Lake City"/>
    <x v="0"/>
    <n v="20"/>
    <n v="228"/>
    <x v="2208"/>
    <n v="1960.8000000000002"/>
    <n v="0.43000000000000005"/>
    <x v="1"/>
    <x v="2"/>
    <x v="1"/>
    <n v="20"/>
    <n v="8.6000000000000014"/>
    <n v="11.399999999999999"/>
    <x v="1"/>
  </r>
  <r>
    <x v="3"/>
    <n v="1185732"/>
    <x v="215"/>
    <x v="2"/>
    <x v="21"/>
    <s v="Salt Lake City"/>
    <x v="1"/>
    <n v="22"/>
    <n v="105"/>
    <x v="3139"/>
    <n v="923.99999999999989"/>
    <n v="0.39999999999999997"/>
    <x v="1"/>
    <x v="2"/>
    <x v="1"/>
    <n v="22"/>
    <n v="8.7999999999999989"/>
    <n v="13.2"/>
    <x v="1"/>
  </r>
  <r>
    <x v="3"/>
    <n v="1185732"/>
    <x v="215"/>
    <x v="2"/>
    <x v="21"/>
    <s v="Salt Lake City"/>
    <x v="2"/>
    <n v="16"/>
    <n v="140"/>
    <x v="3059"/>
    <n v="873.59999999999991"/>
    <n v="0.38999999999999996"/>
    <x v="1"/>
    <x v="2"/>
    <x v="1"/>
    <n v="16"/>
    <n v="6.2399999999999993"/>
    <n v="9.76"/>
    <x v="1"/>
  </r>
  <r>
    <x v="3"/>
    <n v="1185732"/>
    <x v="215"/>
    <x v="2"/>
    <x v="21"/>
    <s v="Salt Lake City"/>
    <x v="3"/>
    <n v="20"/>
    <n v="75"/>
    <x v="3212"/>
    <n v="630.00000000000011"/>
    <n v="0.42000000000000004"/>
    <x v="1"/>
    <x v="2"/>
    <x v="1"/>
    <n v="20"/>
    <n v="8.4000000000000021"/>
    <n v="11.599999999999998"/>
    <x v="1"/>
  </r>
  <r>
    <x v="3"/>
    <n v="1185732"/>
    <x v="215"/>
    <x v="2"/>
    <x v="21"/>
    <s v="Salt Lake City"/>
    <x v="4"/>
    <n v="28"/>
    <n v="90"/>
    <x v="2462"/>
    <n v="1007.9999999999999"/>
    <n v="0.39999999999999997"/>
    <x v="1"/>
    <x v="2"/>
    <x v="1"/>
    <n v="28"/>
    <n v="11.2"/>
    <n v="16.8"/>
    <x v="1"/>
  </r>
  <r>
    <x v="3"/>
    <n v="1185732"/>
    <x v="215"/>
    <x v="2"/>
    <x v="21"/>
    <s v="Salt Lake City"/>
    <x v="5"/>
    <n v="21"/>
    <n v="140"/>
    <x v="1454"/>
    <n v="1675.8000000000002"/>
    <n v="0.57000000000000006"/>
    <x v="1"/>
    <x v="2"/>
    <x v="1"/>
    <n v="21"/>
    <n v="11.97"/>
    <n v="9.0299999999999994"/>
    <x v="1"/>
  </r>
  <r>
    <x v="3"/>
    <n v="1185732"/>
    <x v="234"/>
    <x v="2"/>
    <x v="21"/>
    <s v="Salt Lake City"/>
    <x v="0"/>
    <n v="20"/>
    <n v="194"/>
    <x v="3213"/>
    <n v="1784.8000000000002"/>
    <n v="0.46"/>
    <x v="1"/>
    <x v="3"/>
    <x v="1"/>
    <n v="20"/>
    <n v="9.2000000000000011"/>
    <n v="10.799999999999999"/>
    <x v="1"/>
  </r>
  <r>
    <x v="3"/>
    <n v="1185732"/>
    <x v="234"/>
    <x v="2"/>
    <x v="21"/>
    <s v="Salt Lake City"/>
    <x v="1"/>
    <n v="20"/>
    <n v="111"/>
    <x v="2738"/>
    <n v="821.4"/>
    <n v="0.37"/>
    <x v="1"/>
    <x v="3"/>
    <x v="1"/>
    <n v="20"/>
    <n v="7.3999999999999995"/>
    <n v="12.6"/>
    <x v="1"/>
  </r>
  <r>
    <x v="3"/>
    <n v="1185732"/>
    <x v="234"/>
    <x v="2"/>
    <x v="21"/>
    <s v="Salt Lake City"/>
    <x v="2"/>
    <n v="10"/>
    <n v="107"/>
    <x v="3214"/>
    <n v="438.7"/>
    <n v="0.41"/>
    <x v="1"/>
    <x v="3"/>
    <x v="1"/>
    <n v="10"/>
    <n v="4.0999999999999996"/>
    <n v="5.8999999999999995"/>
    <x v="1"/>
  </r>
  <r>
    <x v="3"/>
    <n v="1185732"/>
    <x v="234"/>
    <x v="2"/>
    <x v="21"/>
    <s v="Salt Lake City"/>
    <x v="3"/>
    <n v="14"/>
    <n v="75"/>
    <x v="2041"/>
    <n v="472.5"/>
    <n v="0.45"/>
    <x v="1"/>
    <x v="3"/>
    <x v="1"/>
    <n v="14"/>
    <n v="6.3"/>
    <n v="7.7"/>
    <x v="1"/>
  </r>
  <r>
    <x v="3"/>
    <n v="1185732"/>
    <x v="234"/>
    <x v="2"/>
    <x v="21"/>
    <s v="Salt Lake City"/>
    <x v="4"/>
    <n v="24"/>
    <n v="88"/>
    <x v="1004"/>
    <n v="823.68"/>
    <n v="0.38999999999999996"/>
    <x v="1"/>
    <x v="3"/>
    <x v="1"/>
    <n v="24"/>
    <n v="9.36"/>
    <n v="14.640000000000002"/>
    <x v="1"/>
  </r>
  <r>
    <x v="3"/>
    <n v="1185732"/>
    <x v="234"/>
    <x v="2"/>
    <x v="21"/>
    <s v="Salt Lake City"/>
    <x v="5"/>
    <n v="20"/>
    <n v="136"/>
    <x v="3215"/>
    <n v="1414.4"/>
    <n v="0.52"/>
    <x v="1"/>
    <x v="3"/>
    <x v="1"/>
    <n v="20"/>
    <n v="10.4"/>
    <n v="9.6"/>
    <x v="1"/>
  </r>
  <r>
    <x v="3"/>
    <n v="1185732"/>
    <x v="265"/>
    <x v="2"/>
    <x v="21"/>
    <s v="Salt Lake City"/>
    <x v="0"/>
    <n v="27"/>
    <n v="228"/>
    <x v="3216"/>
    <n v="2647.0800000000004"/>
    <n v="0.43000000000000005"/>
    <x v="1"/>
    <x v="4"/>
    <x v="1"/>
    <n v="27"/>
    <n v="11.610000000000001"/>
    <n v="15.389999999999999"/>
    <x v="1"/>
  </r>
  <r>
    <x v="3"/>
    <n v="1185732"/>
    <x v="265"/>
    <x v="2"/>
    <x v="21"/>
    <s v="Salt Lake City"/>
    <x v="1"/>
    <n v="22"/>
    <n v="128"/>
    <x v="1556"/>
    <n v="1182.72"/>
    <n v="0.42"/>
    <x v="1"/>
    <x v="4"/>
    <x v="1"/>
    <n v="22"/>
    <n v="9.24"/>
    <n v="12.76"/>
    <x v="1"/>
  </r>
  <r>
    <x v="3"/>
    <n v="1185732"/>
    <x v="265"/>
    <x v="2"/>
    <x v="21"/>
    <s v="Salt Lake City"/>
    <x v="2"/>
    <n v="19"/>
    <n v="109"/>
    <x v="3217"/>
    <n v="786.98"/>
    <n v="0.38"/>
    <x v="1"/>
    <x v="4"/>
    <x v="1"/>
    <n v="19"/>
    <n v="7.22"/>
    <n v="11.78"/>
    <x v="1"/>
  </r>
  <r>
    <x v="3"/>
    <n v="1185732"/>
    <x v="265"/>
    <x v="2"/>
    <x v="21"/>
    <s v="Salt Lake City"/>
    <x v="3"/>
    <n v="19"/>
    <n v="94"/>
    <x v="1016"/>
    <n v="767.98000000000013"/>
    <n v="0.43000000000000005"/>
    <x v="1"/>
    <x v="4"/>
    <x v="1"/>
    <n v="19"/>
    <n v="8.1700000000000017"/>
    <n v="10.829999999999998"/>
    <x v="1"/>
  </r>
  <r>
    <x v="3"/>
    <n v="1185732"/>
    <x v="265"/>
    <x v="2"/>
    <x v="21"/>
    <s v="Salt Lake City"/>
    <x v="4"/>
    <n v="29"/>
    <n v="90"/>
    <x v="3218"/>
    <n v="1096.2"/>
    <n v="0.42"/>
    <x v="1"/>
    <x v="4"/>
    <x v="1"/>
    <n v="29"/>
    <n v="12.18"/>
    <n v="16.82"/>
    <x v="1"/>
  </r>
  <r>
    <x v="3"/>
    <n v="1185732"/>
    <x v="265"/>
    <x v="2"/>
    <x v="21"/>
    <s v="Salt Lake City"/>
    <x v="5"/>
    <n v="32"/>
    <n v="128"/>
    <x v="1062"/>
    <n v="2334.7200000000003"/>
    <n v="0.57000000000000006"/>
    <x v="1"/>
    <x v="4"/>
    <x v="1"/>
    <n v="32"/>
    <n v="18.240000000000002"/>
    <n v="13.759999999999998"/>
    <x v="1"/>
  </r>
  <r>
    <x v="3"/>
    <n v="1185732"/>
    <x v="295"/>
    <x v="2"/>
    <x v="21"/>
    <s v="Salt Lake City"/>
    <x v="0"/>
    <n v="21"/>
    <n v="208"/>
    <x v="1716"/>
    <n v="1878.2400000000002"/>
    <n v="0.43000000000000005"/>
    <x v="1"/>
    <x v="11"/>
    <x v="1"/>
    <n v="21"/>
    <n v="9.0300000000000011"/>
    <n v="11.969999999999999"/>
    <x v="1"/>
  </r>
  <r>
    <x v="3"/>
    <n v="1185732"/>
    <x v="295"/>
    <x v="2"/>
    <x v="21"/>
    <s v="Salt Lake City"/>
    <x v="1"/>
    <n v="18"/>
    <n v="132"/>
    <x v="1463"/>
    <n v="950.4"/>
    <n v="0.39999999999999997"/>
    <x v="1"/>
    <x v="11"/>
    <x v="1"/>
    <n v="18"/>
    <n v="7.2"/>
    <n v="10.799999999999999"/>
    <x v="1"/>
  </r>
  <r>
    <x v="3"/>
    <n v="1185732"/>
    <x v="295"/>
    <x v="2"/>
    <x v="21"/>
    <s v="Salt Lake City"/>
    <x v="2"/>
    <n v="13"/>
    <n v="128"/>
    <x v="2735"/>
    <n v="615.67999999999995"/>
    <n v="0.37"/>
    <x v="1"/>
    <x v="11"/>
    <x v="1"/>
    <n v="13"/>
    <n v="4.8099999999999996"/>
    <n v="8.1900000000000013"/>
    <x v="1"/>
  </r>
  <r>
    <x v="3"/>
    <n v="1185732"/>
    <x v="295"/>
    <x v="2"/>
    <x v="21"/>
    <s v="Salt Lake City"/>
    <x v="3"/>
    <n v="13"/>
    <n v="132"/>
    <x v="2819"/>
    <n v="737.88000000000011"/>
    <n v="0.43000000000000005"/>
    <x v="1"/>
    <x v="11"/>
    <x v="1"/>
    <n v="13"/>
    <n v="5.5900000000000007"/>
    <n v="7.4099999999999993"/>
    <x v="1"/>
  </r>
  <r>
    <x v="3"/>
    <n v="1185732"/>
    <x v="295"/>
    <x v="2"/>
    <x v="21"/>
    <s v="Salt Lake City"/>
    <x v="4"/>
    <n v="24"/>
    <n v="132"/>
    <x v="2094"/>
    <n v="1172.1600000000001"/>
    <n v="0.37"/>
    <x v="1"/>
    <x v="11"/>
    <x v="1"/>
    <n v="24"/>
    <n v="8.8800000000000008"/>
    <n v="15.12"/>
    <x v="1"/>
  </r>
  <r>
    <x v="3"/>
    <n v="1185732"/>
    <x v="295"/>
    <x v="2"/>
    <x v="21"/>
    <s v="Salt Lake City"/>
    <x v="5"/>
    <n v="32"/>
    <n v="190"/>
    <x v="1160"/>
    <n v="3283.2000000000003"/>
    <n v="0.54"/>
    <x v="1"/>
    <x v="11"/>
    <x v="1"/>
    <n v="32"/>
    <n v="17.28"/>
    <n v="14.719999999999999"/>
    <x v="1"/>
  </r>
  <r>
    <x v="3"/>
    <n v="1185732"/>
    <x v="324"/>
    <x v="2"/>
    <x v="21"/>
    <s v="Salt Lake City"/>
    <x v="0"/>
    <n v="28"/>
    <n v="248"/>
    <x v="1367"/>
    <n v="2985.9200000000005"/>
    <n v="0.43000000000000005"/>
    <x v="1"/>
    <x v="5"/>
    <x v="1"/>
    <n v="28"/>
    <n v="12.040000000000003"/>
    <n v="15.959999999999997"/>
    <x v="1"/>
  </r>
  <r>
    <x v="3"/>
    <n v="1185732"/>
    <x v="324"/>
    <x v="2"/>
    <x v="21"/>
    <s v="Salt Lake City"/>
    <x v="1"/>
    <n v="20"/>
    <n v="182"/>
    <x v="2236"/>
    <n v="1419.6"/>
    <n v="0.38999999999999996"/>
    <x v="1"/>
    <x v="5"/>
    <x v="1"/>
    <n v="20"/>
    <n v="7.8"/>
    <n v="12.200000000000001"/>
    <x v="1"/>
  </r>
  <r>
    <x v="3"/>
    <n v="1185732"/>
    <x v="324"/>
    <x v="2"/>
    <x v="21"/>
    <s v="Salt Lake City"/>
    <x v="2"/>
    <n v="19"/>
    <n v="157"/>
    <x v="3219"/>
    <n v="1163.3699999999999"/>
    <n v="0.38999999999999996"/>
    <x v="1"/>
    <x v="5"/>
    <x v="1"/>
    <n v="19"/>
    <n v="7.4099999999999993"/>
    <n v="11.59"/>
    <x v="1"/>
  </r>
  <r>
    <x v="3"/>
    <n v="1185732"/>
    <x v="324"/>
    <x v="2"/>
    <x v="21"/>
    <s v="Salt Lake City"/>
    <x v="3"/>
    <n v="16"/>
    <n v="128"/>
    <x v="3220"/>
    <n v="962.56000000000006"/>
    <n v="0.47000000000000003"/>
    <x v="1"/>
    <x v="5"/>
    <x v="1"/>
    <n v="16"/>
    <n v="7.5200000000000005"/>
    <n v="8.48"/>
    <x v="1"/>
  </r>
  <r>
    <x v="3"/>
    <n v="1185732"/>
    <x v="324"/>
    <x v="2"/>
    <x v="21"/>
    <s v="Salt Lake City"/>
    <x v="4"/>
    <n v="28"/>
    <n v="140"/>
    <x v="3221"/>
    <n v="1489.6"/>
    <n v="0.38"/>
    <x v="1"/>
    <x v="5"/>
    <x v="1"/>
    <n v="28"/>
    <n v="10.639999999999999"/>
    <n v="17.36"/>
    <x v="1"/>
  </r>
  <r>
    <x v="3"/>
    <n v="1185732"/>
    <x v="324"/>
    <x v="2"/>
    <x v="21"/>
    <s v="Salt Lake City"/>
    <x v="5"/>
    <n v="32"/>
    <n v="204"/>
    <x v="1290"/>
    <n v="3590.4"/>
    <n v="0.55000000000000004"/>
    <x v="1"/>
    <x v="5"/>
    <x v="1"/>
    <n v="32"/>
    <n v="17.600000000000001"/>
    <n v="14.4"/>
    <x v="1"/>
  </r>
  <r>
    <x v="3"/>
    <n v="1185732"/>
    <x v="356"/>
    <x v="2"/>
    <x v="21"/>
    <s v="Salt Lake City"/>
    <x v="0"/>
    <n v="27"/>
    <n v="248"/>
    <x v="1348"/>
    <n v="3147.1200000000003"/>
    <n v="0.47000000000000003"/>
    <x v="1"/>
    <x v="6"/>
    <x v="1"/>
    <n v="27"/>
    <n v="12.690000000000001"/>
    <n v="14.309999999999999"/>
    <x v="1"/>
  </r>
  <r>
    <x v="3"/>
    <n v="1185732"/>
    <x v="356"/>
    <x v="2"/>
    <x v="21"/>
    <s v="Salt Lake City"/>
    <x v="1"/>
    <n v="28"/>
    <n v="179"/>
    <x v="3222"/>
    <n v="2105.04"/>
    <n v="0.42"/>
    <x v="1"/>
    <x v="6"/>
    <x v="1"/>
    <n v="28"/>
    <n v="11.76"/>
    <n v="16.239999999999998"/>
    <x v="1"/>
  </r>
  <r>
    <x v="3"/>
    <n v="1185732"/>
    <x v="356"/>
    <x v="2"/>
    <x v="21"/>
    <s v="Salt Lake City"/>
    <x v="2"/>
    <n v="23"/>
    <n v="158"/>
    <x v="2370"/>
    <n v="1489.9399999999998"/>
    <n v="0.41"/>
    <x v="1"/>
    <x v="6"/>
    <x v="1"/>
    <n v="23"/>
    <n v="9.43"/>
    <n v="13.570000000000002"/>
    <x v="1"/>
  </r>
  <r>
    <x v="3"/>
    <n v="1185732"/>
    <x v="356"/>
    <x v="2"/>
    <x v="21"/>
    <s v="Salt Lake City"/>
    <x v="3"/>
    <n v="14"/>
    <n v="124"/>
    <x v="2746"/>
    <n v="815.92000000000007"/>
    <n v="0.47000000000000003"/>
    <x v="1"/>
    <x v="6"/>
    <x v="1"/>
    <n v="14"/>
    <n v="6.580000000000001"/>
    <n v="7.419999999999999"/>
    <x v="1"/>
  </r>
  <r>
    <x v="3"/>
    <n v="1185732"/>
    <x v="356"/>
    <x v="2"/>
    <x v="21"/>
    <s v="Salt Lake City"/>
    <x v="4"/>
    <n v="23"/>
    <n v="109"/>
    <x v="2439"/>
    <n v="977.7299999999999"/>
    <n v="0.38999999999999996"/>
    <x v="1"/>
    <x v="6"/>
    <x v="1"/>
    <n v="23"/>
    <n v="8.9699999999999989"/>
    <n v="14.03"/>
    <x v="1"/>
  </r>
  <r>
    <x v="3"/>
    <n v="1185732"/>
    <x v="356"/>
    <x v="2"/>
    <x v="21"/>
    <s v="Salt Lake City"/>
    <x v="5"/>
    <n v="27"/>
    <n v="184"/>
    <x v="1302"/>
    <n v="2831.76"/>
    <n v="0.57000000000000006"/>
    <x v="1"/>
    <x v="6"/>
    <x v="1"/>
    <n v="27"/>
    <n v="15.39"/>
    <n v="11.61"/>
    <x v="1"/>
  </r>
  <r>
    <x v="3"/>
    <n v="1185732"/>
    <x v="388"/>
    <x v="2"/>
    <x v="21"/>
    <s v="Salt Lake City"/>
    <x v="0"/>
    <n v="23"/>
    <n v="228"/>
    <x v="2404"/>
    <n v="2359.8000000000002"/>
    <n v="0.45"/>
    <x v="1"/>
    <x v="7"/>
    <x v="1"/>
    <n v="23"/>
    <n v="10.350000000000001"/>
    <n v="12.649999999999999"/>
    <x v="1"/>
  </r>
  <r>
    <x v="3"/>
    <n v="1185732"/>
    <x v="388"/>
    <x v="2"/>
    <x v="21"/>
    <s v="Salt Lake City"/>
    <x v="1"/>
    <n v="19"/>
    <n v="158"/>
    <x v="3071"/>
    <n v="1140.76"/>
    <n v="0.38"/>
    <x v="1"/>
    <x v="7"/>
    <x v="1"/>
    <n v="19"/>
    <n v="7.22"/>
    <n v="11.78"/>
    <x v="1"/>
  </r>
  <r>
    <x v="3"/>
    <n v="1185732"/>
    <x v="388"/>
    <x v="2"/>
    <x v="21"/>
    <s v="Salt Lake City"/>
    <x v="2"/>
    <n v="7"/>
    <n v="105"/>
    <x v="3223"/>
    <n v="308.7"/>
    <n v="0.42"/>
    <x v="1"/>
    <x v="7"/>
    <x v="1"/>
    <n v="7"/>
    <n v="2.94"/>
    <n v="4.0600000000000005"/>
    <x v="1"/>
  </r>
  <r>
    <x v="3"/>
    <n v="1185732"/>
    <x v="388"/>
    <x v="2"/>
    <x v="21"/>
    <s v="Salt Lake City"/>
    <x v="3"/>
    <n v="7"/>
    <n v="111"/>
    <x v="3224"/>
    <n v="357.42"/>
    <n v="0.46"/>
    <x v="1"/>
    <x v="7"/>
    <x v="1"/>
    <n v="7"/>
    <n v="3.22"/>
    <n v="3.78"/>
    <x v="1"/>
  </r>
  <r>
    <x v="3"/>
    <n v="1185732"/>
    <x v="388"/>
    <x v="2"/>
    <x v="21"/>
    <s v="Salt Lake City"/>
    <x v="4"/>
    <n v="16"/>
    <n v="114"/>
    <x v="2628"/>
    <n v="747.83999999999992"/>
    <n v="0.41"/>
    <x v="1"/>
    <x v="7"/>
    <x v="1"/>
    <n v="16"/>
    <n v="6.56"/>
    <n v="9.4400000000000013"/>
    <x v="1"/>
  </r>
  <r>
    <x v="3"/>
    <n v="1185732"/>
    <x v="388"/>
    <x v="2"/>
    <x v="21"/>
    <s v="Salt Lake City"/>
    <x v="5"/>
    <n v="18"/>
    <n v="132"/>
    <x v="1463"/>
    <n v="1354.3200000000002"/>
    <n v="0.57000000000000006"/>
    <x v="1"/>
    <x v="7"/>
    <x v="1"/>
    <n v="18"/>
    <n v="10.260000000000002"/>
    <n v="7.7399999999999984"/>
    <x v="1"/>
  </r>
  <r>
    <x v="3"/>
    <n v="1185732"/>
    <x v="417"/>
    <x v="2"/>
    <x v="21"/>
    <s v="Salt Lake City"/>
    <x v="0"/>
    <n v="24"/>
    <n v="201"/>
    <x v="3225"/>
    <n v="2267.2800000000002"/>
    <n v="0.47000000000000003"/>
    <x v="1"/>
    <x v="8"/>
    <x v="1"/>
    <n v="24"/>
    <n v="11.280000000000001"/>
    <n v="12.719999999999999"/>
    <x v="1"/>
  </r>
  <r>
    <x v="3"/>
    <n v="1185732"/>
    <x v="417"/>
    <x v="2"/>
    <x v="21"/>
    <s v="Salt Lake City"/>
    <x v="1"/>
    <n v="14"/>
    <n v="132"/>
    <x v="1041"/>
    <n v="739.19999999999993"/>
    <n v="0.39999999999999997"/>
    <x v="1"/>
    <x v="8"/>
    <x v="1"/>
    <n v="14"/>
    <n v="5.6"/>
    <n v="8.4000000000000021"/>
    <x v="1"/>
  </r>
  <r>
    <x v="3"/>
    <n v="1185732"/>
    <x v="417"/>
    <x v="2"/>
    <x v="21"/>
    <s v="Salt Lake City"/>
    <x v="2"/>
    <n v="13"/>
    <n v="90"/>
    <x v="2489"/>
    <n v="479.7"/>
    <n v="0.41"/>
    <x v="1"/>
    <x v="8"/>
    <x v="1"/>
    <n v="13"/>
    <n v="5.33"/>
    <n v="7.67"/>
    <x v="1"/>
  </r>
  <r>
    <x v="3"/>
    <n v="1185732"/>
    <x v="417"/>
    <x v="2"/>
    <x v="21"/>
    <s v="Salt Lake City"/>
    <x v="3"/>
    <n v="13"/>
    <n v="94"/>
    <x v="3226"/>
    <n v="562.12"/>
    <n v="0.46"/>
    <x v="1"/>
    <x v="8"/>
    <x v="1"/>
    <n v="13"/>
    <n v="5.98"/>
    <n v="7.02"/>
    <x v="1"/>
  </r>
  <r>
    <x v="3"/>
    <n v="1185732"/>
    <x v="417"/>
    <x v="2"/>
    <x v="21"/>
    <s v="Salt Lake City"/>
    <x v="4"/>
    <n v="20"/>
    <n v="85"/>
    <x v="3227"/>
    <n v="662.99999999999989"/>
    <n v="0.38999999999999996"/>
    <x v="1"/>
    <x v="8"/>
    <x v="1"/>
    <n v="20"/>
    <n v="7.7999999999999989"/>
    <n v="12.2"/>
    <x v="1"/>
  </r>
  <r>
    <x v="3"/>
    <n v="1185732"/>
    <x v="417"/>
    <x v="2"/>
    <x v="21"/>
    <s v="Salt Lake City"/>
    <x v="5"/>
    <n v="25"/>
    <n v="140"/>
    <x v="2795"/>
    <n v="1890.0000000000002"/>
    <n v="0.54"/>
    <x v="1"/>
    <x v="8"/>
    <x v="1"/>
    <n v="25"/>
    <n v="13.500000000000002"/>
    <n v="11.499999999999998"/>
    <x v="1"/>
  </r>
  <r>
    <x v="3"/>
    <n v="1185732"/>
    <x v="448"/>
    <x v="2"/>
    <x v="21"/>
    <s v="Salt Lake City"/>
    <x v="0"/>
    <n v="22"/>
    <n v="165"/>
    <x v="3228"/>
    <n v="1560.9"/>
    <n v="0.43000000000000005"/>
    <x v="1"/>
    <x v="9"/>
    <x v="1"/>
    <n v="22"/>
    <n v="9.4600000000000009"/>
    <n v="12.54"/>
    <x v="1"/>
  </r>
  <r>
    <x v="3"/>
    <n v="1185732"/>
    <x v="448"/>
    <x v="2"/>
    <x v="21"/>
    <s v="Salt Lake City"/>
    <x v="1"/>
    <n v="14"/>
    <n v="136"/>
    <x v="2684"/>
    <n v="742.56"/>
    <n v="0.38999999999999996"/>
    <x v="1"/>
    <x v="9"/>
    <x v="1"/>
    <n v="14"/>
    <n v="5.46"/>
    <n v="8.5400000000000009"/>
    <x v="1"/>
  </r>
  <r>
    <x v="3"/>
    <n v="1185732"/>
    <x v="448"/>
    <x v="2"/>
    <x v="21"/>
    <s v="Salt Lake City"/>
    <x v="2"/>
    <n v="14"/>
    <n v="107"/>
    <x v="3229"/>
    <n v="629.16"/>
    <n v="0.42"/>
    <x v="1"/>
    <x v="9"/>
    <x v="1"/>
    <n v="14"/>
    <n v="5.88"/>
    <n v="8.120000000000001"/>
    <x v="1"/>
  </r>
  <r>
    <x v="3"/>
    <n v="1185732"/>
    <x v="448"/>
    <x v="2"/>
    <x v="21"/>
    <s v="Salt Lake City"/>
    <x v="3"/>
    <n v="15"/>
    <n v="124"/>
    <x v="3230"/>
    <n v="781.2"/>
    <n v="0.42000000000000004"/>
    <x v="1"/>
    <x v="9"/>
    <x v="1"/>
    <n v="15"/>
    <n v="6.3000000000000007"/>
    <n v="8.6999999999999993"/>
    <x v="1"/>
  </r>
  <r>
    <x v="3"/>
    <n v="1185732"/>
    <x v="448"/>
    <x v="2"/>
    <x v="21"/>
    <s v="Salt Lake City"/>
    <x v="4"/>
    <n v="28"/>
    <n v="123"/>
    <x v="1032"/>
    <n v="1308.72"/>
    <n v="0.38"/>
    <x v="1"/>
    <x v="9"/>
    <x v="1"/>
    <n v="28"/>
    <n v="10.64"/>
    <n v="17.36"/>
    <x v="1"/>
  </r>
  <r>
    <x v="3"/>
    <n v="1185732"/>
    <x v="448"/>
    <x v="2"/>
    <x v="21"/>
    <s v="Salt Lake City"/>
    <x v="5"/>
    <n v="35"/>
    <n v="158"/>
    <x v="3231"/>
    <n v="3041.5000000000005"/>
    <n v="0.55000000000000004"/>
    <x v="1"/>
    <x v="9"/>
    <x v="1"/>
    <n v="35"/>
    <n v="19.250000000000004"/>
    <n v="15.749999999999996"/>
    <x v="1"/>
  </r>
  <r>
    <x v="3"/>
    <n v="1185732"/>
    <x v="477"/>
    <x v="2"/>
    <x v="21"/>
    <s v="Salt Lake City"/>
    <x v="0"/>
    <n v="29"/>
    <n v="231"/>
    <x v="2077"/>
    <n v="3081.54"/>
    <n v="0.46"/>
    <x v="1"/>
    <x v="10"/>
    <x v="1"/>
    <n v="29"/>
    <n v="13.34"/>
    <n v="15.66"/>
    <x v="1"/>
  </r>
  <r>
    <x v="3"/>
    <n v="1185732"/>
    <x v="477"/>
    <x v="2"/>
    <x v="21"/>
    <s v="Salt Lake City"/>
    <x v="1"/>
    <n v="22"/>
    <n v="170"/>
    <x v="2142"/>
    <n v="1570.8"/>
    <n v="0.42"/>
    <x v="1"/>
    <x v="10"/>
    <x v="1"/>
    <n v="22"/>
    <n v="9.24"/>
    <n v="12.76"/>
    <x v="1"/>
  </r>
  <r>
    <x v="3"/>
    <n v="1185732"/>
    <x v="477"/>
    <x v="2"/>
    <x v="21"/>
    <s v="Salt Lake City"/>
    <x v="2"/>
    <n v="20"/>
    <n v="153"/>
    <x v="2167"/>
    <n v="1132.2"/>
    <n v="0.37"/>
    <x v="1"/>
    <x v="10"/>
    <x v="1"/>
    <n v="20"/>
    <n v="7.4"/>
    <n v="12.6"/>
    <x v="1"/>
  </r>
  <r>
    <x v="3"/>
    <n v="1185732"/>
    <x v="477"/>
    <x v="2"/>
    <x v="21"/>
    <s v="Salt Lake City"/>
    <x v="3"/>
    <n v="22"/>
    <n v="136"/>
    <x v="1128"/>
    <n v="1256.6400000000001"/>
    <n v="0.42000000000000004"/>
    <x v="1"/>
    <x v="10"/>
    <x v="1"/>
    <n v="22"/>
    <n v="9.24"/>
    <n v="12.76"/>
    <x v="1"/>
  </r>
  <r>
    <x v="3"/>
    <n v="1185732"/>
    <x v="477"/>
    <x v="2"/>
    <x v="21"/>
    <s v="Salt Lake City"/>
    <x v="4"/>
    <n v="27"/>
    <n v="124"/>
    <x v="3232"/>
    <n v="1372.6799999999998"/>
    <n v="0.41"/>
    <x v="1"/>
    <x v="10"/>
    <x v="1"/>
    <n v="27"/>
    <n v="11.069999999999999"/>
    <n v="15.930000000000001"/>
    <x v="1"/>
  </r>
  <r>
    <x v="3"/>
    <n v="1185732"/>
    <x v="477"/>
    <x v="2"/>
    <x v="21"/>
    <s v="Salt Lake City"/>
    <x v="5"/>
    <n v="29"/>
    <n v="170"/>
    <x v="2009"/>
    <n v="2563.6"/>
    <n v="0.52"/>
    <x v="1"/>
    <x v="10"/>
    <x v="1"/>
    <n v="29"/>
    <n v="15.08"/>
    <n v="13.92"/>
    <x v="1"/>
  </r>
  <r>
    <x v="3"/>
    <n v="1128299"/>
    <x v="188"/>
    <x v="2"/>
    <x v="21"/>
    <s v="Salt Lake City"/>
    <x v="0"/>
    <n v="24"/>
    <n v="109"/>
    <x v="3233"/>
    <n v="967.92"/>
    <n v="0.37"/>
    <x v="1"/>
    <x v="0"/>
    <x v="1"/>
    <n v="24"/>
    <n v="8.879999999999999"/>
    <n v="15.12"/>
    <x v="1"/>
  </r>
  <r>
    <x v="3"/>
    <n v="1128299"/>
    <x v="188"/>
    <x v="2"/>
    <x v="21"/>
    <s v="Salt Lake City"/>
    <x v="1"/>
    <n v="29"/>
    <n v="123"/>
    <x v="2020"/>
    <n v="1426.8"/>
    <n v="0.39999999999999997"/>
    <x v="1"/>
    <x v="0"/>
    <x v="1"/>
    <n v="29"/>
    <n v="11.6"/>
    <n v="17.399999999999999"/>
    <x v="1"/>
  </r>
  <r>
    <x v="3"/>
    <n v="1128299"/>
    <x v="188"/>
    <x v="2"/>
    <x v="21"/>
    <s v="Salt Lake City"/>
    <x v="2"/>
    <n v="31"/>
    <n v="105"/>
    <x v="3234"/>
    <n v="1269.4499999999998"/>
    <n v="0.38999999999999996"/>
    <x v="1"/>
    <x v="0"/>
    <x v="1"/>
    <n v="31"/>
    <n v="12.089999999999998"/>
    <n v="18.91"/>
    <x v="1"/>
  </r>
  <r>
    <x v="3"/>
    <n v="1128299"/>
    <x v="188"/>
    <x v="2"/>
    <x v="21"/>
    <s v="Salt Lake City"/>
    <x v="3"/>
    <n v="30"/>
    <n v="68"/>
    <x v="3235"/>
    <n v="775.2"/>
    <n v="0.38"/>
    <x v="1"/>
    <x v="0"/>
    <x v="1"/>
    <n v="30"/>
    <n v="11.4"/>
    <n v="18.599999999999998"/>
    <x v="1"/>
  </r>
  <r>
    <x v="3"/>
    <n v="1128299"/>
    <x v="188"/>
    <x v="2"/>
    <x v="21"/>
    <s v="Salt Lake City"/>
    <x v="4"/>
    <n v="35"/>
    <n v="53"/>
    <x v="3236"/>
    <n v="853.30000000000007"/>
    <n v="0.46"/>
    <x v="1"/>
    <x v="0"/>
    <x v="1"/>
    <n v="35"/>
    <n v="16.100000000000001"/>
    <n v="18.899999999999999"/>
    <x v="1"/>
  </r>
  <r>
    <x v="3"/>
    <n v="1128299"/>
    <x v="188"/>
    <x v="2"/>
    <x v="21"/>
    <s v="Salt Lake City"/>
    <x v="5"/>
    <n v="28"/>
    <n v="132"/>
    <x v="1683"/>
    <n v="1256.6399999999999"/>
    <n v="0.33999999999999997"/>
    <x v="1"/>
    <x v="0"/>
    <x v="1"/>
    <n v="28"/>
    <n v="9.52"/>
    <n v="18.48"/>
    <x v="1"/>
  </r>
  <r>
    <x v="3"/>
    <n v="1128299"/>
    <x v="698"/>
    <x v="2"/>
    <x v="21"/>
    <s v="Salt Lake City"/>
    <x v="0"/>
    <n v="22"/>
    <n v="153"/>
    <x v="2861"/>
    <n v="1380.06"/>
    <n v="0.41"/>
    <x v="1"/>
    <x v="1"/>
    <x v="1"/>
    <n v="22"/>
    <n v="9.02"/>
    <n v="12.98"/>
    <x v="1"/>
  </r>
  <r>
    <x v="3"/>
    <n v="1128299"/>
    <x v="698"/>
    <x v="2"/>
    <x v="21"/>
    <s v="Salt Lake City"/>
    <x v="1"/>
    <n v="29"/>
    <n v="123"/>
    <x v="2020"/>
    <n v="1498.1399999999999"/>
    <n v="0.42"/>
    <x v="1"/>
    <x v="1"/>
    <x v="1"/>
    <n v="29"/>
    <n v="12.18"/>
    <n v="16.82"/>
    <x v="1"/>
  </r>
  <r>
    <x v="3"/>
    <n v="1128299"/>
    <x v="698"/>
    <x v="2"/>
    <x v="21"/>
    <s v="Salt Lake City"/>
    <x v="2"/>
    <n v="28"/>
    <n v="123"/>
    <x v="1032"/>
    <n v="1274.28"/>
    <n v="0.37"/>
    <x v="1"/>
    <x v="1"/>
    <x v="1"/>
    <n v="28"/>
    <n v="10.36"/>
    <n v="17.64"/>
    <x v="1"/>
  </r>
  <r>
    <x v="3"/>
    <n v="1128299"/>
    <x v="698"/>
    <x v="2"/>
    <x v="22"/>
    <s v="Portland"/>
    <x v="3"/>
    <n v="29"/>
    <n v="64"/>
    <x v="2528"/>
    <n v="760.95999999999992"/>
    <n v="0.41"/>
    <x v="1"/>
    <x v="1"/>
    <x v="1"/>
    <n v="29"/>
    <n v="11.889999999999999"/>
    <n v="17.11"/>
    <x v="1"/>
  </r>
  <r>
    <x v="3"/>
    <n v="1128299"/>
    <x v="698"/>
    <x v="2"/>
    <x v="22"/>
    <s v="Portland"/>
    <x v="4"/>
    <n v="32"/>
    <n v="43"/>
    <x v="3237"/>
    <n v="605.44000000000005"/>
    <n v="0.44"/>
    <x v="1"/>
    <x v="1"/>
    <x v="1"/>
    <n v="32"/>
    <n v="14.080000000000002"/>
    <n v="17.919999999999998"/>
    <x v="1"/>
  </r>
  <r>
    <x v="3"/>
    <n v="1128299"/>
    <x v="698"/>
    <x v="2"/>
    <x v="22"/>
    <s v="Portland"/>
    <x v="5"/>
    <n v="28"/>
    <n v="98"/>
    <x v="3238"/>
    <n v="960.4"/>
    <n v="0.35"/>
    <x v="1"/>
    <x v="1"/>
    <x v="1"/>
    <n v="28"/>
    <n v="9.7999999999999989"/>
    <n v="18.2"/>
    <x v="1"/>
  </r>
  <r>
    <x v="3"/>
    <n v="1128299"/>
    <x v="228"/>
    <x v="2"/>
    <x v="22"/>
    <s v="Portland"/>
    <x v="0"/>
    <n v="28"/>
    <n v="143"/>
    <x v="1476"/>
    <n v="1601.6"/>
    <n v="0.39999999999999997"/>
    <x v="1"/>
    <x v="2"/>
    <x v="1"/>
    <n v="28"/>
    <n v="11.2"/>
    <n v="16.8"/>
    <x v="1"/>
  </r>
  <r>
    <x v="3"/>
    <n v="1128299"/>
    <x v="228"/>
    <x v="2"/>
    <x v="22"/>
    <s v="Portland"/>
    <x v="1"/>
    <n v="40"/>
    <n v="98"/>
    <x v="3221"/>
    <n v="1607.1999999999998"/>
    <n v="0.41"/>
    <x v="1"/>
    <x v="2"/>
    <x v="1"/>
    <n v="40"/>
    <n v="16.399999999999999"/>
    <n v="23.6"/>
    <x v="1"/>
  </r>
  <r>
    <x v="3"/>
    <n v="1128299"/>
    <x v="228"/>
    <x v="2"/>
    <x v="22"/>
    <s v="Portland"/>
    <x v="2"/>
    <n v="41"/>
    <n v="112"/>
    <x v="2626"/>
    <n v="1744.96"/>
    <n v="0.38"/>
    <x v="1"/>
    <x v="2"/>
    <x v="1"/>
    <n v="41"/>
    <n v="15.58"/>
    <n v="25.419999999999998"/>
    <x v="1"/>
  </r>
  <r>
    <x v="3"/>
    <n v="1128299"/>
    <x v="228"/>
    <x v="2"/>
    <x v="22"/>
    <s v="Portland"/>
    <x v="3"/>
    <n v="39"/>
    <n v="75"/>
    <x v="2071"/>
    <n v="1082.25"/>
    <n v="0.37"/>
    <x v="1"/>
    <x v="2"/>
    <x v="1"/>
    <n v="39"/>
    <n v="14.43"/>
    <n v="24.57"/>
    <x v="1"/>
  </r>
  <r>
    <x v="3"/>
    <n v="1128299"/>
    <x v="228"/>
    <x v="2"/>
    <x v="22"/>
    <s v="Portland"/>
    <x v="4"/>
    <n v="43"/>
    <n v="30"/>
    <x v="3077"/>
    <n v="567.6"/>
    <n v="0.44"/>
    <x v="1"/>
    <x v="2"/>
    <x v="1"/>
    <n v="43"/>
    <n v="18.920000000000002"/>
    <n v="24.08"/>
    <x v="1"/>
  </r>
  <r>
    <x v="3"/>
    <n v="1128299"/>
    <x v="228"/>
    <x v="2"/>
    <x v="22"/>
    <s v="Portland"/>
    <x v="5"/>
    <n v="40"/>
    <n v="90"/>
    <x v="1104"/>
    <n v="1260"/>
    <n v="0.35"/>
    <x v="1"/>
    <x v="2"/>
    <x v="1"/>
    <n v="40"/>
    <n v="14"/>
    <n v="26"/>
    <x v="1"/>
  </r>
  <r>
    <x v="3"/>
    <n v="1128299"/>
    <x v="247"/>
    <x v="2"/>
    <x v="22"/>
    <s v="Portland"/>
    <x v="0"/>
    <n v="44"/>
    <n v="166"/>
    <x v="1790"/>
    <n v="2848.5599999999995"/>
    <n v="0.38999999999999996"/>
    <x v="1"/>
    <x v="3"/>
    <x v="1"/>
    <n v="44"/>
    <n v="17.159999999999997"/>
    <n v="26.840000000000003"/>
    <x v="1"/>
  </r>
  <r>
    <x v="3"/>
    <n v="1128299"/>
    <x v="247"/>
    <x v="2"/>
    <x v="22"/>
    <s v="Portland"/>
    <x v="1"/>
    <n v="39"/>
    <n v="88"/>
    <x v="1944"/>
    <n v="1407.12"/>
    <n v="0.41"/>
    <x v="1"/>
    <x v="3"/>
    <x v="1"/>
    <n v="39"/>
    <n v="15.989999999999998"/>
    <n v="23.01"/>
    <x v="1"/>
  </r>
  <r>
    <x v="3"/>
    <n v="1128299"/>
    <x v="247"/>
    <x v="2"/>
    <x v="22"/>
    <s v="Portland"/>
    <x v="2"/>
    <n v="47"/>
    <n v="114"/>
    <x v="3239"/>
    <n v="2196.7799999999997"/>
    <n v="0.41"/>
    <x v="1"/>
    <x v="3"/>
    <x v="1"/>
    <n v="47"/>
    <n v="19.269999999999996"/>
    <n v="27.730000000000004"/>
    <x v="1"/>
  </r>
  <r>
    <x v="3"/>
    <n v="1128299"/>
    <x v="247"/>
    <x v="2"/>
    <x v="22"/>
    <s v="Portland"/>
    <x v="3"/>
    <n v="34"/>
    <n v="70"/>
    <x v="3076"/>
    <n v="880.6"/>
    <n v="0.37"/>
    <x v="1"/>
    <x v="3"/>
    <x v="1"/>
    <n v="34"/>
    <n v="12.58"/>
    <n v="21.42"/>
    <x v="1"/>
  </r>
  <r>
    <x v="3"/>
    <n v="1128299"/>
    <x v="247"/>
    <x v="2"/>
    <x v="22"/>
    <s v="Portland"/>
    <x v="4"/>
    <n v="36"/>
    <n v="39"/>
    <x v="1672"/>
    <n v="589.68000000000006"/>
    <n v="0.42000000000000004"/>
    <x v="1"/>
    <x v="3"/>
    <x v="1"/>
    <n v="36"/>
    <n v="15.120000000000001"/>
    <n v="20.88"/>
    <x v="1"/>
  </r>
  <r>
    <x v="3"/>
    <n v="1128299"/>
    <x v="247"/>
    <x v="2"/>
    <x v="22"/>
    <s v="Portland"/>
    <x v="5"/>
    <n v="49"/>
    <n v="90"/>
    <x v="1692"/>
    <n v="1499.3999999999999"/>
    <n v="0.33999999999999997"/>
    <x v="1"/>
    <x v="3"/>
    <x v="1"/>
    <n v="49"/>
    <n v="16.66"/>
    <n v="32.340000000000003"/>
    <x v="1"/>
  </r>
  <r>
    <x v="3"/>
    <n v="1128299"/>
    <x v="278"/>
    <x v="2"/>
    <x v="22"/>
    <s v="Portland"/>
    <x v="0"/>
    <n v="39"/>
    <n v="155"/>
    <x v="3117"/>
    <n v="2538.9"/>
    <n v="0.42"/>
    <x v="1"/>
    <x v="4"/>
    <x v="1"/>
    <n v="39"/>
    <n v="16.38"/>
    <n v="22.62"/>
    <x v="1"/>
  </r>
  <r>
    <x v="3"/>
    <n v="1128299"/>
    <x v="278"/>
    <x v="2"/>
    <x v="22"/>
    <s v="Portland"/>
    <x v="1"/>
    <n v="36"/>
    <n v="109"/>
    <x v="3240"/>
    <n v="1569.6"/>
    <n v="0.39999999999999997"/>
    <x v="1"/>
    <x v="4"/>
    <x v="1"/>
    <n v="36"/>
    <n v="14.399999999999999"/>
    <n v="21.6"/>
    <x v="1"/>
  </r>
  <r>
    <x v="3"/>
    <n v="1128299"/>
    <x v="278"/>
    <x v="2"/>
    <x v="22"/>
    <s v="Portland"/>
    <x v="2"/>
    <n v="39"/>
    <n v="119"/>
    <x v="1510"/>
    <n v="1809.9899999999998"/>
    <n v="0.38999999999999996"/>
    <x v="1"/>
    <x v="4"/>
    <x v="1"/>
    <n v="39"/>
    <n v="15.209999999999997"/>
    <n v="23.790000000000003"/>
    <x v="1"/>
  </r>
  <r>
    <x v="3"/>
    <n v="1128299"/>
    <x v="278"/>
    <x v="2"/>
    <x v="22"/>
    <s v="Portland"/>
    <x v="3"/>
    <n v="33"/>
    <n v="94"/>
    <x v="3079"/>
    <n v="1209.78"/>
    <n v="0.38999999999999996"/>
    <x v="1"/>
    <x v="4"/>
    <x v="1"/>
    <n v="33"/>
    <n v="12.87"/>
    <n v="20.13"/>
    <x v="1"/>
  </r>
  <r>
    <x v="3"/>
    <n v="1128299"/>
    <x v="278"/>
    <x v="2"/>
    <x v="22"/>
    <s v="Portland"/>
    <x v="4"/>
    <n v="33"/>
    <n v="58"/>
    <x v="3241"/>
    <n v="842.16"/>
    <n v="0.44"/>
    <x v="1"/>
    <x v="4"/>
    <x v="1"/>
    <n v="33"/>
    <n v="14.52"/>
    <n v="18.480000000000004"/>
    <x v="1"/>
  </r>
  <r>
    <x v="3"/>
    <n v="1128299"/>
    <x v="278"/>
    <x v="2"/>
    <x v="22"/>
    <s v="Portland"/>
    <x v="5"/>
    <n v="46"/>
    <n v="173"/>
    <x v="2004"/>
    <n v="2864.88"/>
    <n v="0.36"/>
    <x v="1"/>
    <x v="4"/>
    <x v="1"/>
    <n v="46"/>
    <n v="16.560000000000002"/>
    <n v="29.439999999999998"/>
    <x v="1"/>
  </r>
  <r>
    <x v="3"/>
    <n v="1128299"/>
    <x v="308"/>
    <x v="2"/>
    <x v="22"/>
    <s v="Portland"/>
    <x v="0"/>
    <n v="43"/>
    <n v="240"/>
    <x v="946"/>
    <n v="3921.6"/>
    <n v="0.38"/>
    <x v="1"/>
    <x v="11"/>
    <x v="1"/>
    <n v="43"/>
    <n v="16.34"/>
    <n v="26.66"/>
    <x v="1"/>
  </r>
  <r>
    <x v="3"/>
    <n v="1128299"/>
    <x v="308"/>
    <x v="2"/>
    <x v="22"/>
    <s v="Portland"/>
    <x v="1"/>
    <n v="47"/>
    <n v="202"/>
    <x v="3242"/>
    <n v="3892.54"/>
    <n v="0.41"/>
    <x v="1"/>
    <x v="11"/>
    <x v="1"/>
    <n v="47"/>
    <n v="19.27"/>
    <n v="27.73"/>
    <x v="1"/>
  </r>
  <r>
    <x v="3"/>
    <n v="1128299"/>
    <x v="308"/>
    <x v="2"/>
    <x v="22"/>
    <s v="Portland"/>
    <x v="2"/>
    <n v="53"/>
    <n v="208"/>
    <x v="1092"/>
    <n v="4299.3599999999997"/>
    <n v="0.38999999999999996"/>
    <x v="1"/>
    <x v="11"/>
    <x v="1"/>
    <n v="53"/>
    <n v="20.669999999999998"/>
    <n v="32.33"/>
    <x v="1"/>
  </r>
  <r>
    <x v="3"/>
    <n v="1128299"/>
    <x v="308"/>
    <x v="2"/>
    <x v="22"/>
    <s v="Portland"/>
    <x v="3"/>
    <n v="62"/>
    <n v="179"/>
    <x v="3243"/>
    <n v="4550.1799999999994"/>
    <n v="0.41"/>
    <x v="1"/>
    <x v="11"/>
    <x v="1"/>
    <n v="62"/>
    <n v="25.419999999999998"/>
    <n v="36.580000000000005"/>
    <x v="1"/>
  </r>
  <r>
    <x v="3"/>
    <n v="1128299"/>
    <x v="308"/>
    <x v="2"/>
    <x v="22"/>
    <s v="Portland"/>
    <x v="4"/>
    <n v="67"/>
    <n v="140"/>
    <x v="3244"/>
    <n v="4314.8"/>
    <n v="0.46"/>
    <x v="1"/>
    <x v="11"/>
    <x v="1"/>
    <n v="67"/>
    <n v="30.82"/>
    <n v="36.18"/>
    <x v="1"/>
  </r>
  <r>
    <x v="3"/>
    <n v="1128299"/>
    <x v="308"/>
    <x v="2"/>
    <x v="22"/>
    <s v="Portland"/>
    <x v="5"/>
    <n v="74"/>
    <n v="231"/>
    <x v="903"/>
    <n v="5641.0199999999995"/>
    <n v="0.32999999999999996"/>
    <x v="1"/>
    <x v="11"/>
    <x v="1"/>
    <n v="74"/>
    <n v="24.419999999999998"/>
    <n v="49.58"/>
    <x v="1"/>
  </r>
  <r>
    <x v="3"/>
    <n v="1128299"/>
    <x v="337"/>
    <x v="2"/>
    <x v="22"/>
    <s v="Portland"/>
    <x v="0"/>
    <n v="60"/>
    <n v="298"/>
    <x v="3245"/>
    <n v="7509.5999999999995"/>
    <n v="0.42"/>
    <x v="1"/>
    <x v="5"/>
    <x v="1"/>
    <n v="60"/>
    <n v="25.2"/>
    <n v="34.800000000000004"/>
    <x v="1"/>
  </r>
  <r>
    <x v="3"/>
    <n v="1128299"/>
    <x v="337"/>
    <x v="2"/>
    <x v="22"/>
    <s v="Portland"/>
    <x v="1"/>
    <n v="66"/>
    <n v="217"/>
    <x v="3172"/>
    <n v="5872.0199999999995"/>
    <n v="0.41"/>
    <x v="1"/>
    <x v="5"/>
    <x v="1"/>
    <n v="66"/>
    <n v="27.06"/>
    <n v="38.94"/>
    <x v="1"/>
  </r>
  <r>
    <x v="3"/>
    <n v="1128299"/>
    <x v="337"/>
    <x v="2"/>
    <x v="22"/>
    <s v="Portland"/>
    <x v="2"/>
    <n v="66"/>
    <n v="221"/>
    <x v="3246"/>
    <n v="6126.12"/>
    <n v="0.42"/>
    <x v="1"/>
    <x v="5"/>
    <x v="1"/>
    <n v="66"/>
    <n v="27.72"/>
    <n v="38.28"/>
    <x v="1"/>
  </r>
  <r>
    <x v="3"/>
    <n v="1128299"/>
    <x v="337"/>
    <x v="2"/>
    <x v="22"/>
    <s v="Portland"/>
    <x v="3"/>
    <n v="61"/>
    <n v="171"/>
    <x v="3247"/>
    <n v="4276.71"/>
    <n v="0.41"/>
    <x v="1"/>
    <x v="5"/>
    <x v="1"/>
    <n v="61"/>
    <n v="25.01"/>
    <n v="35.99"/>
    <x v="1"/>
  </r>
  <r>
    <x v="3"/>
    <n v="1128299"/>
    <x v="337"/>
    <x v="2"/>
    <x v="22"/>
    <s v="Portland"/>
    <x v="4"/>
    <n v="68"/>
    <n v="198"/>
    <x v="2993"/>
    <n v="6193.4400000000005"/>
    <n v="0.46"/>
    <x v="1"/>
    <x v="5"/>
    <x v="1"/>
    <n v="68"/>
    <n v="31.28"/>
    <n v="36.72"/>
    <x v="1"/>
  </r>
  <r>
    <x v="3"/>
    <n v="1128299"/>
    <x v="337"/>
    <x v="2"/>
    <x v="22"/>
    <s v="Portland"/>
    <x v="5"/>
    <n v="78"/>
    <n v="204"/>
    <x v="2917"/>
    <n v="5569.2"/>
    <n v="0.35"/>
    <x v="1"/>
    <x v="5"/>
    <x v="1"/>
    <n v="78"/>
    <n v="27.3"/>
    <n v="50.699999999999996"/>
    <x v="1"/>
  </r>
  <r>
    <x v="3"/>
    <n v="1128299"/>
    <x v="369"/>
    <x v="2"/>
    <x v="22"/>
    <s v="Portland"/>
    <x v="0"/>
    <n v="69"/>
    <n v="256"/>
    <x v="3248"/>
    <n v="6535.68"/>
    <n v="0.37"/>
    <x v="1"/>
    <x v="6"/>
    <x v="1"/>
    <n v="69"/>
    <n v="25.53"/>
    <n v="43.47"/>
    <x v="1"/>
  </r>
  <r>
    <x v="3"/>
    <n v="1128299"/>
    <x v="369"/>
    <x v="2"/>
    <x v="22"/>
    <s v="Portland"/>
    <x v="1"/>
    <n v="62"/>
    <n v="256"/>
    <x v="1374"/>
    <n v="6666.24"/>
    <n v="0.42"/>
    <x v="1"/>
    <x v="6"/>
    <x v="1"/>
    <n v="62"/>
    <n v="26.04"/>
    <n v="35.96"/>
    <x v="1"/>
  </r>
  <r>
    <x v="3"/>
    <n v="1128299"/>
    <x v="369"/>
    <x v="2"/>
    <x v="22"/>
    <s v="Portland"/>
    <x v="2"/>
    <n v="50"/>
    <n v="215"/>
    <x v="1381"/>
    <n v="4300"/>
    <n v="0.39999999999999997"/>
    <x v="1"/>
    <x v="6"/>
    <x v="1"/>
    <n v="50"/>
    <n v="20"/>
    <n v="30"/>
    <x v="1"/>
  </r>
  <r>
    <x v="3"/>
    <n v="1128299"/>
    <x v="369"/>
    <x v="2"/>
    <x v="22"/>
    <s v="Portland"/>
    <x v="3"/>
    <n v="50"/>
    <n v="128"/>
    <x v="2720"/>
    <n v="2432"/>
    <n v="0.38"/>
    <x v="1"/>
    <x v="6"/>
    <x v="1"/>
    <n v="50"/>
    <n v="19"/>
    <n v="31"/>
    <x v="1"/>
  </r>
  <r>
    <x v="3"/>
    <n v="1128299"/>
    <x v="369"/>
    <x v="2"/>
    <x v="22"/>
    <s v="Portland"/>
    <x v="4"/>
    <n v="53"/>
    <n v="136"/>
    <x v="2868"/>
    <n v="3027.36"/>
    <n v="0.42000000000000004"/>
    <x v="1"/>
    <x v="6"/>
    <x v="1"/>
    <n v="53"/>
    <n v="22.26"/>
    <n v="30.739999999999995"/>
    <x v="1"/>
  </r>
  <r>
    <x v="3"/>
    <n v="1128299"/>
    <x v="369"/>
    <x v="2"/>
    <x v="22"/>
    <s v="Portland"/>
    <x v="5"/>
    <n v="53"/>
    <n v="88"/>
    <x v="1432"/>
    <n v="1725.68"/>
    <n v="0.37"/>
    <x v="1"/>
    <x v="6"/>
    <x v="1"/>
    <n v="53"/>
    <n v="19.61"/>
    <n v="33.389999999999993"/>
    <x v="1"/>
  </r>
  <r>
    <x v="3"/>
    <n v="1128299"/>
    <x v="401"/>
    <x v="2"/>
    <x v="22"/>
    <s v="Portland"/>
    <x v="0"/>
    <n v="34"/>
    <n v="149"/>
    <x v="3249"/>
    <n v="1874.42"/>
    <n v="0.37"/>
    <x v="1"/>
    <x v="7"/>
    <x v="1"/>
    <n v="34"/>
    <n v="12.58"/>
    <n v="21.419999999999998"/>
    <x v="1"/>
  </r>
  <r>
    <x v="3"/>
    <n v="1128299"/>
    <x v="401"/>
    <x v="2"/>
    <x v="22"/>
    <s v="Portland"/>
    <x v="1"/>
    <n v="43"/>
    <n v="158"/>
    <x v="2000"/>
    <n v="2581.7200000000003"/>
    <n v="0.38"/>
    <x v="1"/>
    <x v="7"/>
    <x v="1"/>
    <n v="43"/>
    <n v="16.34"/>
    <n v="26.66"/>
    <x v="1"/>
  </r>
  <r>
    <x v="3"/>
    <n v="1128299"/>
    <x v="401"/>
    <x v="2"/>
    <x v="22"/>
    <s v="Portland"/>
    <x v="2"/>
    <n v="39"/>
    <n v="83"/>
    <x v="2832"/>
    <n v="1359.54"/>
    <n v="0.42"/>
    <x v="1"/>
    <x v="7"/>
    <x v="1"/>
    <n v="39"/>
    <n v="16.38"/>
    <n v="22.62"/>
    <x v="1"/>
  </r>
  <r>
    <x v="3"/>
    <n v="1128299"/>
    <x v="401"/>
    <x v="2"/>
    <x v="22"/>
    <s v="Portland"/>
    <x v="3"/>
    <n v="38"/>
    <n v="62"/>
    <x v="3250"/>
    <n v="989.52"/>
    <n v="0.42"/>
    <x v="1"/>
    <x v="7"/>
    <x v="1"/>
    <n v="38"/>
    <n v="15.959999999999999"/>
    <n v="22.04"/>
    <x v="1"/>
  </r>
  <r>
    <x v="3"/>
    <n v="1128299"/>
    <x v="401"/>
    <x v="2"/>
    <x v="22"/>
    <s v="Portland"/>
    <x v="4"/>
    <n v="48"/>
    <n v="77"/>
    <x v="1683"/>
    <n v="1552.3200000000002"/>
    <n v="0.42000000000000004"/>
    <x v="1"/>
    <x v="7"/>
    <x v="1"/>
    <n v="48"/>
    <n v="20.160000000000004"/>
    <n v="27.839999999999996"/>
    <x v="1"/>
  </r>
  <r>
    <x v="3"/>
    <n v="1128299"/>
    <x v="401"/>
    <x v="2"/>
    <x v="22"/>
    <s v="Portland"/>
    <x v="5"/>
    <n v="36"/>
    <n v="85"/>
    <x v="2167"/>
    <n v="979.2"/>
    <n v="0.32"/>
    <x v="1"/>
    <x v="7"/>
    <x v="1"/>
    <n v="36"/>
    <n v="11.520000000000001"/>
    <n v="24.48"/>
    <x v="1"/>
  </r>
  <r>
    <x v="3"/>
    <n v="1128299"/>
    <x v="430"/>
    <x v="2"/>
    <x v="22"/>
    <s v="Portland"/>
    <x v="0"/>
    <n v="29"/>
    <n v="119"/>
    <x v="2203"/>
    <n v="1345.8899999999999"/>
    <n v="0.38999999999999996"/>
    <x v="1"/>
    <x v="8"/>
    <x v="1"/>
    <n v="29"/>
    <n v="11.309999999999999"/>
    <n v="17.690000000000001"/>
    <x v="1"/>
  </r>
  <r>
    <x v="3"/>
    <n v="1128299"/>
    <x v="430"/>
    <x v="2"/>
    <x v="22"/>
    <s v="Portland"/>
    <x v="1"/>
    <n v="37"/>
    <n v="179"/>
    <x v="3251"/>
    <n v="2516.7400000000002"/>
    <n v="0.38"/>
    <x v="1"/>
    <x v="8"/>
    <x v="1"/>
    <n v="37"/>
    <n v="14.06"/>
    <n v="22.94"/>
    <x v="1"/>
  </r>
  <r>
    <x v="3"/>
    <n v="1128299"/>
    <x v="430"/>
    <x v="2"/>
    <x v="22"/>
    <s v="Portland"/>
    <x v="2"/>
    <n v="37"/>
    <n v="109"/>
    <x v="3189"/>
    <n v="1492.21"/>
    <n v="0.37"/>
    <x v="1"/>
    <x v="8"/>
    <x v="1"/>
    <n v="37"/>
    <n v="13.69"/>
    <n v="23.31"/>
    <x v="1"/>
  </r>
  <r>
    <x v="3"/>
    <n v="1128299"/>
    <x v="430"/>
    <x v="2"/>
    <x v="22"/>
    <s v="Portland"/>
    <x v="3"/>
    <n v="34"/>
    <n v="114"/>
    <x v="1974"/>
    <n v="1511.6399999999999"/>
    <n v="0.38999999999999996"/>
    <x v="1"/>
    <x v="8"/>
    <x v="1"/>
    <n v="34"/>
    <n v="13.259999999999998"/>
    <n v="20.740000000000002"/>
    <x v="1"/>
  </r>
  <r>
    <x v="3"/>
    <n v="1128299"/>
    <x v="430"/>
    <x v="2"/>
    <x v="22"/>
    <s v="Portland"/>
    <x v="4"/>
    <n v="40"/>
    <n v="93"/>
    <x v="1753"/>
    <n v="1674"/>
    <n v="0.45"/>
    <x v="1"/>
    <x v="8"/>
    <x v="1"/>
    <n v="40"/>
    <n v="18"/>
    <n v="22"/>
    <x v="1"/>
  </r>
  <r>
    <x v="3"/>
    <n v="1128299"/>
    <x v="430"/>
    <x v="2"/>
    <x v="22"/>
    <s v="Portland"/>
    <x v="5"/>
    <n v="41"/>
    <n v="123"/>
    <x v="2697"/>
    <n v="1865.91"/>
    <n v="0.37"/>
    <x v="1"/>
    <x v="8"/>
    <x v="1"/>
    <n v="41"/>
    <n v="15.17"/>
    <n v="25.830000000000002"/>
    <x v="1"/>
  </r>
  <r>
    <x v="3"/>
    <n v="1128299"/>
    <x v="461"/>
    <x v="2"/>
    <x v="22"/>
    <s v="Portland"/>
    <x v="0"/>
    <n v="34"/>
    <n v="190"/>
    <x v="3252"/>
    <n v="2390.1999999999998"/>
    <n v="0.37"/>
    <x v="1"/>
    <x v="9"/>
    <x v="1"/>
    <n v="34"/>
    <n v="12.579999999999998"/>
    <n v="21.42"/>
    <x v="1"/>
  </r>
  <r>
    <x v="3"/>
    <n v="1128299"/>
    <x v="461"/>
    <x v="2"/>
    <x v="22"/>
    <s v="Portland"/>
    <x v="1"/>
    <n v="37"/>
    <n v="202"/>
    <x v="1763"/>
    <n v="2914.8599999999997"/>
    <n v="0.38999999999999996"/>
    <x v="1"/>
    <x v="9"/>
    <x v="1"/>
    <n v="37"/>
    <n v="14.429999999999998"/>
    <n v="22.57"/>
    <x v="1"/>
  </r>
  <r>
    <x v="3"/>
    <n v="1128299"/>
    <x v="461"/>
    <x v="2"/>
    <x v="22"/>
    <s v="Portland"/>
    <x v="2"/>
    <n v="32"/>
    <n v="152"/>
    <x v="2081"/>
    <n v="2042.8799999999999"/>
    <n v="0.42"/>
    <x v="1"/>
    <x v="9"/>
    <x v="1"/>
    <n v="32"/>
    <n v="13.44"/>
    <n v="18.559999999999999"/>
    <x v="1"/>
  </r>
  <r>
    <x v="3"/>
    <n v="1128299"/>
    <x v="461"/>
    <x v="2"/>
    <x v="22"/>
    <s v="Portland"/>
    <x v="3"/>
    <n v="39"/>
    <n v="149"/>
    <x v="2791"/>
    <n v="2382.5099999999998"/>
    <n v="0.41"/>
    <x v="1"/>
    <x v="9"/>
    <x v="1"/>
    <n v="39"/>
    <n v="15.989999999999998"/>
    <n v="23.01"/>
    <x v="1"/>
  </r>
  <r>
    <x v="3"/>
    <n v="1128299"/>
    <x v="461"/>
    <x v="2"/>
    <x v="22"/>
    <s v="Portland"/>
    <x v="4"/>
    <n v="50"/>
    <n v="145"/>
    <x v="3253"/>
    <n v="3335"/>
    <n v="0.46"/>
    <x v="1"/>
    <x v="9"/>
    <x v="1"/>
    <n v="50"/>
    <n v="23"/>
    <n v="27"/>
    <x v="1"/>
  </r>
  <r>
    <x v="3"/>
    <n v="1128299"/>
    <x v="461"/>
    <x v="2"/>
    <x v="22"/>
    <s v="Portland"/>
    <x v="5"/>
    <n v="53"/>
    <n v="165"/>
    <x v="2293"/>
    <n v="3235.65"/>
    <n v="0.37"/>
    <x v="1"/>
    <x v="9"/>
    <x v="1"/>
    <n v="53"/>
    <n v="19.61"/>
    <n v="33.39"/>
    <x v="1"/>
  </r>
  <r>
    <x v="3"/>
    <n v="1128299"/>
    <x v="490"/>
    <x v="2"/>
    <x v="22"/>
    <s v="Portland"/>
    <x v="0"/>
    <n v="51"/>
    <n v="225"/>
    <x v="2103"/>
    <n v="4819.5"/>
    <n v="0.42"/>
    <x v="1"/>
    <x v="10"/>
    <x v="1"/>
    <n v="51"/>
    <n v="21.42"/>
    <n v="29.58"/>
    <x v="1"/>
  </r>
  <r>
    <x v="3"/>
    <n v="1128299"/>
    <x v="490"/>
    <x v="2"/>
    <x v="22"/>
    <s v="Portland"/>
    <x v="1"/>
    <n v="56"/>
    <n v="233"/>
    <x v="1096"/>
    <n v="5219.2"/>
    <n v="0.39999999999999997"/>
    <x v="1"/>
    <x v="10"/>
    <x v="1"/>
    <n v="56"/>
    <n v="22.4"/>
    <n v="33.6"/>
    <x v="1"/>
  </r>
  <r>
    <x v="3"/>
    <n v="1128299"/>
    <x v="490"/>
    <x v="2"/>
    <x v="22"/>
    <s v="Portland"/>
    <x v="2"/>
    <n v="48"/>
    <n v="193"/>
    <x v="3254"/>
    <n v="3798.24"/>
    <n v="0.41"/>
    <x v="1"/>
    <x v="10"/>
    <x v="1"/>
    <n v="48"/>
    <n v="19.68"/>
    <n v="28.32"/>
    <x v="1"/>
  </r>
  <r>
    <x v="3"/>
    <n v="1128299"/>
    <x v="490"/>
    <x v="2"/>
    <x v="22"/>
    <s v="Portland"/>
    <x v="3"/>
    <n v="53"/>
    <n v="165"/>
    <x v="2293"/>
    <n v="3410.5499999999997"/>
    <n v="0.38999999999999996"/>
    <x v="1"/>
    <x v="10"/>
    <x v="1"/>
    <n v="53"/>
    <n v="20.669999999999998"/>
    <n v="32.330000000000005"/>
    <x v="1"/>
  </r>
  <r>
    <x v="3"/>
    <n v="1128299"/>
    <x v="490"/>
    <x v="2"/>
    <x v="22"/>
    <s v="Portland"/>
    <x v="4"/>
    <n v="54"/>
    <n v="157"/>
    <x v="2894"/>
    <n v="3984.6600000000003"/>
    <n v="0.47000000000000003"/>
    <x v="1"/>
    <x v="10"/>
    <x v="1"/>
    <n v="54"/>
    <n v="25.380000000000003"/>
    <n v="28.62"/>
    <x v="1"/>
  </r>
  <r>
    <x v="3"/>
    <n v="1128299"/>
    <x v="490"/>
    <x v="2"/>
    <x v="22"/>
    <s v="Portland"/>
    <x v="5"/>
    <n v="55"/>
    <n v="201"/>
    <x v="2127"/>
    <n v="3758.7"/>
    <n v="0.33999999999999997"/>
    <x v="1"/>
    <x v="10"/>
    <x v="1"/>
    <n v="55"/>
    <n v="18.7"/>
    <n v="36.300000000000004"/>
    <x v="1"/>
  </r>
  <r>
    <x v="3"/>
    <n v="1128299"/>
    <x v="181"/>
    <x v="2"/>
    <x v="22"/>
    <s v="Portland"/>
    <x v="0"/>
    <n v="28"/>
    <n v="120"/>
    <x v="1597"/>
    <n v="1411.2"/>
    <n v="0.42"/>
    <x v="1"/>
    <x v="0"/>
    <x v="1"/>
    <n v="28"/>
    <n v="11.76"/>
    <n v="16.239999999999998"/>
    <x v="1"/>
  </r>
  <r>
    <x v="3"/>
    <n v="1128299"/>
    <x v="181"/>
    <x v="2"/>
    <x v="22"/>
    <s v="Portland"/>
    <x v="1"/>
    <n v="31"/>
    <n v="124"/>
    <x v="3255"/>
    <n v="1691.36"/>
    <n v="0.43999999999999995"/>
    <x v="1"/>
    <x v="0"/>
    <x v="1"/>
    <n v="31"/>
    <n v="13.639999999999999"/>
    <n v="17.360000000000003"/>
    <x v="1"/>
  </r>
  <r>
    <x v="3"/>
    <n v="1128299"/>
    <x v="181"/>
    <x v="2"/>
    <x v="22"/>
    <s v="Portland"/>
    <x v="2"/>
    <n v="33"/>
    <n v="128"/>
    <x v="1529"/>
    <n v="1816.3199999999997"/>
    <n v="0.42999999999999994"/>
    <x v="1"/>
    <x v="0"/>
    <x v="1"/>
    <n v="33"/>
    <n v="14.189999999999998"/>
    <n v="18.810000000000002"/>
    <x v="1"/>
  </r>
  <r>
    <x v="3"/>
    <n v="1128299"/>
    <x v="181"/>
    <x v="2"/>
    <x v="22"/>
    <s v="Portland"/>
    <x v="3"/>
    <n v="34"/>
    <n v="78"/>
    <x v="2468"/>
    <n v="1219.9199999999998"/>
    <n v="0.45999999999999996"/>
    <x v="1"/>
    <x v="0"/>
    <x v="1"/>
    <n v="34"/>
    <n v="15.639999999999999"/>
    <n v="18.360000000000003"/>
    <x v="1"/>
  </r>
  <r>
    <x v="3"/>
    <n v="1128299"/>
    <x v="181"/>
    <x v="2"/>
    <x v="22"/>
    <s v="Portland"/>
    <x v="4"/>
    <n v="33"/>
    <n v="68"/>
    <x v="1152"/>
    <n v="1144.44"/>
    <n v="0.51"/>
    <x v="1"/>
    <x v="0"/>
    <x v="1"/>
    <n v="33"/>
    <n v="16.830000000000002"/>
    <n v="16.169999999999998"/>
    <x v="1"/>
  </r>
  <r>
    <x v="3"/>
    <n v="1128299"/>
    <x v="181"/>
    <x v="2"/>
    <x v="22"/>
    <s v="Portland"/>
    <x v="5"/>
    <n v="34"/>
    <n v="140"/>
    <x v="1686"/>
    <n v="1903.9999999999998"/>
    <n v="0.39999999999999997"/>
    <x v="1"/>
    <x v="0"/>
    <x v="1"/>
    <n v="34"/>
    <n v="13.599999999999998"/>
    <n v="20.399999999999999"/>
    <x v="1"/>
  </r>
  <r>
    <x v="3"/>
    <n v="1128299"/>
    <x v="212"/>
    <x v="2"/>
    <x v="22"/>
    <s v="Portland"/>
    <x v="0"/>
    <n v="24"/>
    <n v="175"/>
    <x v="1077"/>
    <n v="1889.9999999999998"/>
    <n v="0.44999999999999996"/>
    <x v="1"/>
    <x v="1"/>
    <x v="1"/>
    <n v="24"/>
    <n v="10.799999999999999"/>
    <n v="13.2"/>
    <x v="1"/>
  </r>
  <r>
    <x v="3"/>
    <n v="1128299"/>
    <x v="212"/>
    <x v="2"/>
    <x v="22"/>
    <s v="Portland"/>
    <x v="1"/>
    <n v="31"/>
    <n v="124"/>
    <x v="3255"/>
    <n v="1652.9199999999998"/>
    <n v="0.42999999999999994"/>
    <x v="1"/>
    <x v="1"/>
    <x v="1"/>
    <n v="31"/>
    <n v="13.329999999999998"/>
    <n v="17.669999999999998"/>
    <x v="1"/>
  </r>
  <r>
    <x v="3"/>
    <n v="1128299"/>
    <x v="212"/>
    <x v="2"/>
    <x v="22"/>
    <s v="Portland"/>
    <x v="2"/>
    <n v="34"/>
    <n v="132"/>
    <x v="1772"/>
    <n v="1929.8399999999997"/>
    <n v="0.42999999999999994"/>
    <x v="1"/>
    <x v="1"/>
    <x v="1"/>
    <n v="34"/>
    <n v="14.619999999999997"/>
    <n v="19.380000000000003"/>
    <x v="1"/>
  </r>
  <r>
    <x v="3"/>
    <n v="1128299"/>
    <x v="212"/>
    <x v="1"/>
    <x v="23"/>
    <s v="New Orleans"/>
    <x v="3"/>
    <n v="33"/>
    <n v="75"/>
    <x v="3256"/>
    <n v="1163.25"/>
    <n v="0.47"/>
    <x v="1"/>
    <x v="1"/>
    <x v="1"/>
    <n v="33"/>
    <n v="15.51"/>
    <n v="17.489999999999998"/>
    <x v="1"/>
  </r>
  <r>
    <x v="3"/>
    <n v="1128299"/>
    <x v="212"/>
    <x v="1"/>
    <x v="23"/>
    <s v="New Orleans"/>
    <x v="4"/>
    <n v="33"/>
    <n v="53"/>
    <x v="3062"/>
    <n v="822.03000000000009"/>
    <n v="0.47000000000000003"/>
    <x v="1"/>
    <x v="1"/>
    <x v="1"/>
    <n v="33"/>
    <n v="15.510000000000002"/>
    <n v="17.489999999999998"/>
    <x v="1"/>
  </r>
  <r>
    <x v="3"/>
    <n v="1128299"/>
    <x v="212"/>
    <x v="1"/>
    <x v="23"/>
    <s v="New Orleans"/>
    <x v="5"/>
    <n v="32"/>
    <n v="131"/>
    <x v="3257"/>
    <n v="1551.04"/>
    <n v="0.37"/>
    <x v="1"/>
    <x v="1"/>
    <x v="1"/>
    <n v="32"/>
    <n v="11.84"/>
    <n v="20.16"/>
    <x v="1"/>
  </r>
  <r>
    <x v="3"/>
    <n v="1128299"/>
    <x v="221"/>
    <x v="1"/>
    <x v="23"/>
    <s v="New Orleans"/>
    <x v="0"/>
    <n v="29"/>
    <n v="179"/>
    <x v="3129"/>
    <n v="2387.8599999999997"/>
    <n v="0.45999999999999996"/>
    <x v="1"/>
    <x v="2"/>
    <x v="1"/>
    <n v="29"/>
    <n v="13.339999999999998"/>
    <n v="15.660000000000002"/>
    <x v="1"/>
  </r>
  <r>
    <x v="3"/>
    <n v="1128299"/>
    <x v="221"/>
    <x v="1"/>
    <x v="23"/>
    <s v="New Orleans"/>
    <x v="1"/>
    <n v="38"/>
    <n v="120"/>
    <x v="2208"/>
    <n v="2006.3999999999999"/>
    <n v="0.43999999999999995"/>
    <x v="1"/>
    <x v="2"/>
    <x v="1"/>
    <n v="38"/>
    <n v="16.72"/>
    <n v="21.280000000000005"/>
    <x v="1"/>
  </r>
  <r>
    <x v="3"/>
    <n v="1128299"/>
    <x v="221"/>
    <x v="1"/>
    <x v="23"/>
    <s v="New Orleans"/>
    <x v="2"/>
    <n v="39"/>
    <n v="120"/>
    <x v="2809"/>
    <n v="2106"/>
    <n v="0.44999999999999996"/>
    <x v="1"/>
    <x v="2"/>
    <x v="1"/>
    <n v="39"/>
    <n v="17.55"/>
    <n v="21.45"/>
    <x v="1"/>
  </r>
  <r>
    <x v="3"/>
    <n v="1128299"/>
    <x v="221"/>
    <x v="1"/>
    <x v="23"/>
    <s v="New Orleans"/>
    <x v="3"/>
    <n v="43"/>
    <n v="96"/>
    <x v="3258"/>
    <n v="1775.0399999999997"/>
    <n v="0.42999999999999994"/>
    <x v="1"/>
    <x v="2"/>
    <x v="1"/>
    <n v="43"/>
    <n v="18.489999999999998"/>
    <n v="24.51"/>
    <x v="1"/>
  </r>
  <r>
    <x v="3"/>
    <n v="1128299"/>
    <x v="221"/>
    <x v="1"/>
    <x v="23"/>
    <s v="New Orleans"/>
    <x v="4"/>
    <n v="40"/>
    <n v="50"/>
    <x v="3259"/>
    <n v="1020"/>
    <n v="0.51"/>
    <x v="1"/>
    <x v="2"/>
    <x v="1"/>
    <n v="40"/>
    <n v="20.399999999999999"/>
    <n v="19.600000000000001"/>
    <x v="1"/>
  </r>
  <r>
    <x v="3"/>
    <n v="1128299"/>
    <x v="221"/>
    <x v="1"/>
    <x v="23"/>
    <s v="New Orleans"/>
    <x v="5"/>
    <n v="29"/>
    <n v="109"/>
    <x v="3260"/>
    <n v="1169.57"/>
    <n v="0.37"/>
    <x v="1"/>
    <x v="2"/>
    <x v="1"/>
    <n v="29"/>
    <n v="10.729999999999999"/>
    <n v="18.27"/>
    <x v="1"/>
  </r>
  <r>
    <x v="3"/>
    <n v="1128299"/>
    <x v="240"/>
    <x v="1"/>
    <x v="23"/>
    <s v="New Orleans"/>
    <x v="0"/>
    <n v="38"/>
    <n v="168"/>
    <x v="3102"/>
    <n v="3000.48"/>
    <n v="0.47"/>
    <x v="1"/>
    <x v="3"/>
    <x v="1"/>
    <n v="38"/>
    <n v="17.86"/>
    <n v="20.14"/>
    <x v="1"/>
  </r>
  <r>
    <x v="3"/>
    <n v="1128299"/>
    <x v="240"/>
    <x v="1"/>
    <x v="23"/>
    <s v="New Orleans"/>
    <x v="1"/>
    <n v="36"/>
    <n v="107"/>
    <x v="3261"/>
    <n v="1771.9199999999998"/>
    <n v="0.45999999999999996"/>
    <x v="1"/>
    <x v="3"/>
    <x v="1"/>
    <n v="36"/>
    <n v="16.559999999999999"/>
    <n v="19.439999999999998"/>
    <x v="1"/>
  </r>
  <r>
    <x v="3"/>
    <n v="1128299"/>
    <x v="240"/>
    <x v="1"/>
    <x v="23"/>
    <s v="New Orleans"/>
    <x v="2"/>
    <n v="40"/>
    <n v="120"/>
    <x v="1287"/>
    <n v="2016"/>
    <n v="0.42"/>
    <x v="1"/>
    <x v="3"/>
    <x v="1"/>
    <n v="40"/>
    <n v="16.8"/>
    <n v="23.2"/>
    <x v="1"/>
  </r>
  <r>
    <x v="3"/>
    <n v="1128299"/>
    <x v="240"/>
    <x v="1"/>
    <x v="23"/>
    <s v="New Orleans"/>
    <x v="3"/>
    <n v="27"/>
    <n v="91"/>
    <x v="1680"/>
    <n v="1105.6499999999999"/>
    <n v="0.44999999999999996"/>
    <x v="1"/>
    <x v="3"/>
    <x v="1"/>
    <n v="27"/>
    <n v="12.149999999999999"/>
    <n v="14.850000000000001"/>
    <x v="1"/>
  </r>
  <r>
    <x v="3"/>
    <n v="1128299"/>
    <x v="240"/>
    <x v="1"/>
    <x v="23"/>
    <s v="New Orleans"/>
    <x v="4"/>
    <n v="34"/>
    <n v="56"/>
    <x v="2684"/>
    <n v="971.04"/>
    <n v="0.51"/>
    <x v="1"/>
    <x v="3"/>
    <x v="1"/>
    <n v="34"/>
    <n v="17.34"/>
    <n v="16.66"/>
    <x v="1"/>
  </r>
  <r>
    <x v="3"/>
    <n v="1128299"/>
    <x v="240"/>
    <x v="1"/>
    <x v="23"/>
    <s v="New Orleans"/>
    <x v="5"/>
    <n v="39"/>
    <n v="123"/>
    <x v="1183"/>
    <n v="1774.8899999999999"/>
    <n v="0.37"/>
    <x v="1"/>
    <x v="3"/>
    <x v="1"/>
    <n v="39"/>
    <n v="14.43"/>
    <n v="24.57"/>
    <x v="1"/>
  </r>
  <r>
    <x v="3"/>
    <n v="1128299"/>
    <x v="271"/>
    <x v="1"/>
    <x v="23"/>
    <s v="New Orleans"/>
    <x v="0"/>
    <n v="32"/>
    <n v="176"/>
    <x v="805"/>
    <n v="2421.7599999999998"/>
    <n v="0.42999999999999994"/>
    <x v="1"/>
    <x v="4"/>
    <x v="1"/>
    <n v="32"/>
    <n v="13.759999999999998"/>
    <n v="18.240000000000002"/>
    <x v="1"/>
  </r>
  <r>
    <x v="3"/>
    <n v="1128299"/>
    <x v="271"/>
    <x v="1"/>
    <x v="23"/>
    <s v="New Orleans"/>
    <x v="1"/>
    <n v="40"/>
    <n v="128"/>
    <x v="2653"/>
    <n v="2252.7999999999997"/>
    <n v="0.43999999999999995"/>
    <x v="1"/>
    <x v="4"/>
    <x v="1"/>
    <n v="40"/>
    <n v="17.599999999999998"/>
    <n v="22.400000000000002"/>
    <x v="1"/>
  </r>
  <r>
    <x v="3"/>
    <n v="1128299"/>
    <x v="271"/>
    <x v="1"/>
    <x v="23"/>
    <s v="New Orleans"/>
    <x v="2"/>
    <n v="37"/>
    <n v="136"/>
    <x v="3262"/>
    <n v="2113.44"/>
    <n v="0.42"/>
    <x v="1"/>
    <x v="4"/>
    <x v="1"/>
    <n v="37"/>
    <n v="15.540000000000001"/>
    <n v="21.46"/>
    <x v="1"/>
  </r>
  <r>
    <x v="3"/>
    <n v="1128299"/>
    <x v="271"/>
    <x v="1"/>
    <x v="23"/>
    <s v="New Orleans"/>
    <x v="3"/>
    <n v="33"/>
    <n v="101"/>
    <x v="1525"/>
    <n v="1433.1899999999998"/>
    <n v="0.42999999999999994"/>
    <x v="1"/>
    <x v="4"/>
    <x v="1"/>
    <n v="33"/>
    <n v="14.189999999999998"/>
    <n v="18.810000000000002"/>
    <x v="1"/>
  </r>
  <r>
    <x v="3"/>
    <n v="1128299"/>
    <x v="271"/>
    <x v="1"/>
    <x v="23"/>
    <s v="New Orleans"/>
    <x v="4"/>
    <n v="32"/>
    <n v="77"/>
    <x v="1173"/>
    <n v="1182.72"/>
    <n v="0.48"/>
    <x v="1"/>
    <x v="4"/>
    <x v="1"/>
    <n v="32"/>
    <n v="15.360000000000001"/>
    <n v="16.64"/>
    <x v="1"/>
  </r>
  <r>
    <x v="3"/>
    <n v="1128299"/>
    <x v="271"/>
    <x v="1"/>
    <x v="23"/>
    <s v="New Orleans"/>
    <x v="5"/>
    <n v="46"/>
    <n v="178"/>
    <x v="3263"/>
    <n v="3275.2"/>
    <n v="0.39999999999999997"/>
    <x v="1"/>
    <x v="4"/>
    <x v="1"/>
    <n v="46"/>
    <n v="18.399999999999999"/>
    <n v="27.6"/>
    <x v="1"/>
  </r>
  <r>
    <x v="3"/>
    <n v="1128299"/>
    <x v="301"/>
    <x v="1"/>
    <x v="23"/>
    <s v="New Orleans"/>
    <x v="0"/>
    <n v="47"/>
    <n v="256"/>
    <x v="3264"/>
    <n v="5655.04"/>
    <n v="0.47"/>
    <x v="1"/>
    <x v="11"/>
    <x v="1"/>
    <n v="47"/>
    <n v="22.09"/>
    <n v="24.91"/>
    <x v="1"/>
  </r>
  <r>
    <x v="3"/>
    <n v="1128299"/>
    <x v="301"/>
    <x v="1"/>
    <x v="23"/>
    <s v="New Orleans"/>
    <x v="1"/>
    <n v="55"/>
    <n v="224"/>
    <x v="3265"/>
    <n v="5543.9999999999991"/>
    <n v="0.44999999999999996"/>
    <x v="1"/>
    <x v="11"/>
    <x v="1"/>
    <n v="55"/>
    <n v="24.749999999999996"/>
    <n v="30.250000000000004"/>
    <x v="1"/>
  </r>
  <r>
    <x v="3"/>
    <n v="1128299"/>
    <x v="301"/>
    <x v="1"/>
    <x v="23"/>
    <s v="New Orleans"/>
    <x v="2"/>
    <n v="55"/>
    <n v="210"/>
    <x v="1885"/>
    <n v="5081.9999999999991"/>
    <n v="0.43999999999999995"/>
    <x v="1"/>
    <x v="11"/>
    <x v="1"/>
    <n v="55"/>
    <n v="24.199999999999996"/>
    <n v="30.800000000000004"/>
    <x v="1"/>
  </r>
  <r>
    <x v="3"/>
    <n v="1128299"/>
    <x v="301"/>
    <x v="1"/>
    <x v="23"/>
    <s v="New Orleans"/>
    <x v="3"/>
    <n v="59"/>
    <n v="184"/>
    <x v="3266"/>
    <n v="5102.32"/>
    <n v="0.47"/>
    <x v="1"/>
    <x v="11"/>
    <x v="1"/>
    <n v="59"/>
    <n v="27.729999999999997"/>
    <n v="31.270000000000003"/>
    <x v="1"/>
  </r>
  <r>
    <x v="3"/>
    <n v="1128299"/>
    <x v="301"/>
    <x v="1"/>
    <x v="23"/>
    <s v="New Orleans"/>
    <x v="4"/>
    <n v="70"/>
    <n v="153"/>
    <x v="750"/>
    <n v="5033.7000000000007"/>
    <n v="0.47000000000000003"/>
    <x v="1"/>
    <x v="11"/>
    <x v="1"/>
    <n v="70"/>
    <n v="32.900000000000006"/>
    <n v="37.099999999999994"/>
    <x v="1"/>
  </r>
  <r>
    <x v="3"/>
    <n v="1128299"/>
    <x v="301"/>
    <x v="1"/>
    <x v="23"/>
    <s v="New Orleans"/>
    <x v="5"/>
    <n v="80"/>
    <n v="248"/>
    <x v="3267"/>
    <n v="8134.4"/>
    <n v="0.41"/>
    <x v="1"/>
    <x v="11"/>
    <x v="1"/>
    <n v="80"/>
    <n v="32.799999999999997"/>
    <n v="47.2"/>
    <x v="1"/>
  </r>
  <r>
    <x v="3"/>
    <n v="1128299"/>
    <x v="330"/>
    <x v="1"/>
    <x v="23"/>
    <s v="New Orleans"/>
    <x v="0"/>
    <n v="62"/>
    <n v="306"/>
    <x v="3268"/>
    <n v="8157.9599999999991"/>
    <n v="0.42999999999999994"/>
    <x v="1"/>
    <x v="5"/>
    <x v="1"/>
    <n v="62"/>
    <n v="26.659999999999997"/>
    <n v="35.340000000000003"/>
    <x v="1"/>
  </r>
  <r>
    <x v="3"/>
    <n v="1128299"/>
    <x v="330"/>
    <x v="1"/>
    <x v="23"/>
    <s v="New Orleans"/>
    <x v="1"/>
    <n v="67"/>
    <n v="248"/>
    <x v="3269"/>
    <n v="7643.36"/>
    <n v="0.45999999999999996"/>
    <x v="1"/>
    <x v="5"/>
    <x v="1"/>
    <n v="67"/>
    <n v="30.82"/>
    <n v="36.18"/>
    <x v="1"/>
  </r>
  <r>
    <x v="3"/>
    <n v="1128299"/>
    <x v="330"/>
    <x v="1"/>
    <x v="23"/>
    <s v="New Orleans"/>
    <x v="2"/>
    <n v="69"/>
    <n v="210"/>
    <x v="3270"/>
    <n v="6810.2999999999993"/>
    <n v="0.47"/>
    <x v="1"/>
    <x v="5"/>
    <x v="1"/>
    <n v="69"/>
    <n v="32.43"/>
    <n v="36.57"/>
    <x v="1"/>
  </r>
  <r>
    <x v="3"/>
    <n v="1128299"/>
    <x v="330"/>
    <x v="1"/>
    <x v="23"/>
    <s v="New Orleans"/>
    <x v="3"/>
    <n v="62"/>
    <n v="198"/>
    <x v="2897"/>
    <n v="5524.2"/>
    <n v="0.44999999999999996"/>
    <x v="1"/>
    <x v="5"/>
    <x v="1"/>
    <n v="62"/>
    <n v="27.9"/>
    <n v="34.1"/>
    <x v="1"/>
  </r>
  <r>
    <x v="3"/>
    <n v="1128299"/>
    <x v="330"/>
    <x v="1"/>
    <x v="23"/>
    <s v="New Orleans"/>
    <x v="4"/>
    <n v="73"/>
    <n v="221"/>
    <x v="3271"/>
    <n v="7905.17"/>
    <n v="0.49"/>
    <x v="1"/>
    <x v="5"/>
    <x v="1"/>
    <n v="73"/>
    <n v="35.770000000000003"/>
    <n v="37.229999999999997"/>
    <x v="1"/>
  </r>
  <r>
    <x v="3"/>
    <n v="1128299"/>
    <x v="330"/>
    <x v="1"/>
    <x v="23"/>
    <s v="New Orleans"/>
    <x v="5"/>
    <n v="81"/>
    <n v="208"/>
    <x v="3272"/>
    <n v="6907.6799999999994"/>
    <n v="0.41"/>
    <x v="1"/>
    <x v="5"/>
    <x v="1"/>
    <n v="81"/>
    <n v="33.209999999999994"/>
    <n v="47.79"/>
    <x v="1"/>
  </r>
  <r>
    <x v="3"/>
    <n v="1128299"/>
    <x v="362"/>
    <x v="1"/>
    <x v="23"/>
    <s v="New Orleans"/>
    <x v="0"/>
    <n v="73"/>
    <n v="255"/>
    <x v="3273"/>
    <n v="8749.0499999999993"/>
    <n v="0.47"/>
    <x v="1"/>
    <x v="6"/>
    <x v="1"/>
    <n v="73"/>
    <n v="34.309999999999995"/>
    <n v="38.690000000000005"/>
    <x v="1"/>
  </r>
  <r>
    <x v="3"/>
    <n v="1128299"/>
    <x v="362"/>
    <x v="1"/>
    <x v="23"/>
    <s v="New Orleans"/>
    <x v="1"/>
    <n v="57"/>
    <n v="256"/>
    <x v="3274"/>
    <n v="6420.48"/>
    <n v="0.43999999999999995"/>
    <x v="1"/>
    <x v="6"/>
    <x v="1"/>
    <n v="57"/>
    <n v="25.08"/>
    <n v="31.92"/>
    <x v="1"/>
  </r>
  <r>
    <x v="3"/>
    <n v="1128299"/>
    <x v="362"/>
    <x v="1"/>
    <x v="23"/>
    <s v="New Orleans"/>
    <x v="2"/>
    <n v="50"/>
    <n v="217"/>
    <x v="3275"/>
    <n v="4557"/>
    <n v="0.42"/>
    <x v="1"/>
    <x v="6"/>
    <x v="1"/>
    <n v="50"/>
    <n v="21"/>
    <n v="29"/>
    <x v="1"/>
  </r>
  <r>
    <x v="3"/>
    <n v="1128299"/>
    <x v="362"/>
    <x v="1"/>
    <x v="23"/>
    <s v="New Orleans"/>
    <x v="3"/>
    <n v="55"/>
    <n v="143"/>
    <x v="2019"/>
    <n v="3696.5499999999997"/>
    <n v="0.47"/>
    <x v="1"/>
    <x v="6"/>
    <x v="1"/>
    <n v="55"/>
    <n v="25.849999999999998"/>
    <n v="29.150000000000006"/>
    <x v="1"/>
  </r>
  <r>
    <x v="3"/>
    <n v="1128299"/>
    <x v="362"/>
    <x v="1"/>
    <x v="23"/>
    <s v="New Orleans"/>
    <x v="4"/>
    <n v="47"/>
    <n v="152"/>
    <x v="2690"/>
    <n v="3500.56"/>
    <n v="0.49"/>
    <x v="1"/>
    <x v="6"/>
    <x v="1"/>
    <n v="47"/>
    <n v="23.03"/>
    <n v="23.97"/>
    <x v="1"/>
  </r>
  <r>
    <x v="3"/>
    <n v="1128299"/>
    <x v="362"/>
    <x v="1"/>
    <x v="23"/>
    <s v="New Orleans"/>
    <x v="5"/>
    <n v="46"/>
    <n v="102"/>
    <x v="3184"/>
    <n v="1782.96"/>
    <n v="0.38"/>
    <x v="1"/>
    <x v="6"/>
    <x v="1"/>
    <n v="46"/>
    <n v="17.48"/>
    <n v="28.52"/>
    <x v="1"/>
  </r>
  <r>
    <x v="3"/>
    <n v="1128299"/>
    <x v="394"/>
    <x v="1"/>
    <x v="23"/>
    <s v="New Orleans"/>
    <x v="0"/>
    <n v="33"/>
    <n v="175"/>
    <x v="2141"/>
    <n v="2425.5"/>
    <n v="0.42"/>
    <x v="1"/>
    <x v="7"/>
    <x v="1"/>
    <n v="33"/>
    <n v="13.86"/>
    <n v="19.14"/>
    <x v="1"/>
  </r>
  <r>
    <x v="3"/>
    <n v="1128299"/>
    <x v="394"/>
    <x v="1"/>
    <x v="23"/>
    <s v="New Orleans"/>
    <x v="1"/>
    <n v="40"/>
    <n v="175"/>
    <x v="872"/>
    <n v="3009.9999999999995"/>
    <n v="0.42999999999999994"/>
    <x v="1"/>
    <x v="7"/>
    <x v="1"/>
    <n v="40"/>
    <n v="17.199999999999996"/>
    <n v="22.800000000000004"/>
    <x v="1"/>
  </r>
  <r>
    <x v="3"/>
    <n v="1128299"/>
    <x v="394"/>
    <x v="1"/>
    <x v="23"/>
    <s v="New Orleans"/>
    <x v="2"/>
    <n v="30"/>
    <n v="96"/>
    <x v="1477"/>
    <n v="1324.8"/>
    <n v="0.45999999999999996"/>
    <x v="1"/>
    <x v="7"/>
    <x v="1"/>
    <n v="30"/>
    <n v="13.799999999999999"/>
    <n v="16.2"/>
    <x v="1"/>
  </r>
  <r>
    <x v="3"/>
    <n v="1128299"/>
    <x v="394"/>
    <x v="1"/>
    <x v="23"/>
    <s v="New Orleans"/>
    <x v="3"/>
    <n v="34"/>
    <n v="80"/>
    <x v="3215"/>
    <n v="1142.3999999999999"/>
    <n v="0.42"/>
    <x v="1"/>
    <x v="7"/>
    <x v="1"/>
    <n v="34"/>
    <n v="14.279999999999998"/>
    <n v="19.720000000000002"/>
    <x v="1"/>
  </r>
  <r>
    <x v="3"/>
    <n v="1128299"/>
    <x v="394"/>
    <x v="1"/>
    <x v="23"/>
    <s v="New Orleans"/>
    <x v="4"/>
    <n v="41"/>
    <n v="83"/>
    <x v="2423"/>
    <n v="1633.4399999999998"/>
    <n v="0.48"/>
    <x v="1"/>
    <x v="7"/>
    <x v="1"/>
    <n v="41"/>
    <n v="19.679999999999996"/>
    <n v="21.320000000000004"/>
    <x v="1"/>
  </r>
  <r>
    <x v="3"/>
    <n v="1128299"/>
    <x v="394"/>
    <x v="1"/>
    <x v="23"/>
    <s v="New Orleans"/>
    <x v="5"/>
    <n v="30"/>
    <n v="90"/>
    <x v="1147"/>
    <n v="1080"/>
    <n v="0.39999999999999997"/>
    <x v="1"/>
    <x v="7"/>
    <x v="1"/>
    <n v="30"/>
    <n v="12"/>
    <n v="18"/>
    <x v="1"/>
  </r>
  <r>
    <x v="3"/>
    <n v="1128299"/>
    <x v="423"/>
    <x v="1"/>
    <x v="23"/>
    <s v="New Orleans"/>
    <x v="0"/>
    <n v="25"/>
    <n v="124"/>
    <x v="1991"/>
    <n v="1332.9999999999998"/>
    <n v="0.42999999999999994"/>
    <x v="1"/>
    <x v="8"/>
    <x v="1"/>
    <n v="25"/>
    <n v="10.749999999999998"/>
    <n v="14.250000000000002"/>
    <x v="1"/>
  </r>
  <r>
    <x v="3"/>
    <n v="1128299"/>
    <x v="423"/>
    <x v="1"/>
    <x v="23"/>
    <s v="New Orleans"/>
    <x v="1"/>
    <n v="34"/>
    <n v="184"/>
    <x v="3276"/>
    <n v="2815.2"/>
    <n v="0.44999999999999996"/>
    <x v="1"/>
    <x v="8"/>
    <x v="1"/>
    <n v="34"/>
    <n v="15.299999999999999"/>
    <n v="18.7"/>
    <x v="1"/>
  </r>
  <r>
    <x v="3"/>
    <n v="1128299"/>
    <x v="423"/>
    <x v="1"/>
    <x v="23"/>
    <s v="New Orleans"/>
    <x v="2"/>
    <n v="33"/>
    <n v="128"/>
    <x v="1529"/>
    <n v="1900.7999999999997"/>
    <n v="0.44999999999999996"/>
    <x v="1"/>
    <x v="8"/>
    <x v="1"/>
    <n v="33"/>
    <n v="14.849999999999998"/>
    <n v="18.150000000000002"/>
    <x v="1"/>
  </r>
  <r>
    <x v="3"/>
    <n v="1128299"/>
    <x v="423"/>
    <x v="1"/>
    <x v="23"/>
    <s v="New Orleans"/>
    <x v="3"/>
    <n v="31"/>
    <n v="120"/>
    <x v="1753"/>
    <n v="1599.5999999999997"/>
    <n v="0.42999999999999994"/>
    <x v="1"/>
    <x v="8"/>
    <x v="1"/>
    <n v="31"/>
    <n v="13.329999999999997"/>
    <n v="17.670000000000005"/>
    <x v="1"/>
  </r>
  <r>
    <x v="3"/>
    <n v="1128299"/>
    <x v="423"/>
    <x v="1"/>
    <x v="23"/>
    <s v="New Orleans"/>
    <x v="4"/>
    <n v="39"/>
    <n v="112"/>
    <x v="1716"/>
    <n v="2096.64"/>
    <n v="0.48"/>
    <x v="1"/>
    <x v="8"/>
    <x v="1"/>
    <n v="39"/>
    <n v="18.72"/>
    <n v="20.28"/>
    <x v="1"/>
  </r>
  <r>
    <x v="3"/>
    <n v="1128299"/>
    <x v="423"/>
    <x v="1"/>
    <x v="23"/>
    <s v="New Orleans"/>
    <x v="5"/>
    <n v="44"/>
    <n v="140"/>
    <x v="1043"/>
    <n v="2464"/>
    <n v="0.39999999999999997"/>
    <x v="1"/>
    <x v="8"/>
    <x v="1"/>
    <n v="44"/>
    <n v="17.600000000000001"/>
    <n v="26.4"/>
    <x v="1"/>
  </r>
  <r>
    <x v="3"/>
    <n v="1128299"/>
    <x v="454"/>
    <x v="1"/>
    <x v="23"/>
    <s v="New Orleans"/>
    <x v="0"/>
    <n v="28"/>
    <n v="219"/>
    <x v="1934"/>
    <n v="2882.04"/>
    <n v="0.47"/>
    <x v="1"/>
    <x v="9"/>
    <x v="1"/>
    <n v="28"/>
    <n v="13.16"/>
    <n v="14.84"/>
    <x v="1"/>
  </r>
  <r>
    <x v="3"/>
    <n v="1128299"/>
    <x v="454"/>
    <x v="1"/>
    <x v="23"/>
    <s v="New Orleans"/>
    <x v="1"/>
    <n v="35"/>
    <n v="224"/>
    <x v="1437"/>
    <n v="3684.7999999999997"/>
    <n v="0.47"/>
    <x v="1"/>
    <x v="9"/>
    <x v="1"/>
    <n v="35"/>
    <n v="16.45"/>
    <n v="18.550000000000004"/>
    <x v="1"/>
  </r>
  <r>
    <x v="3"/>
    <n v="1128299"/>
    <x v="454"/>
    <x v="1"/>
    <x v="23"/>
    <s v="New Orleans"/>
    <x v="2"/>
    <n v="30"/>
    <n v="158"/>
    <x v="3277"/>
    <n v="2180.3999999999996"/>
    <n v="0.45999999999999996"/>
    <x v="1"/>
    <x v="9"/>
    <x v="1"/>
    <n v="30"/>
    <n v="13.799999999999997"/>
    <n v="16.200000000000003"/>
    <x v="1"/>
  </r>
  <r>
    <x v="3"/>
    <n v="1128299"/>
    <x v="454"/>
    <x v="1"/>
    <x v="23"/>
    <s v="New Orleans"/>
    <x v="3"/>
    <n v="40"/>
    <n v="155"/>
    <x v="1461"/>
    <n v="2852"/>
    <n v="0.45999999999999996"/>
    <x v="1"/>
    <x v="9"/>
    <x v="1"/>
    <n v="40"/>
    <n v="18.399999999999999"/>
    <n v="21.6"/>
    <x v="1"/>
  </r>
  <r>
    <x v="3"/>
    <n v="1128299"/>
    <x v="454"/>
    <x v="1"/>
    <x v="23"/>
    <s v="New Orleans"/>
    <x v="4"/>
    <n v="53"/>
    <n v="147"/>
    <x v="1854"/>
    <n v="3661.7700000000004"/>
    <n v="0.47000000000000003"/>
    <x v="1"/>
    <x v="9"/>
    <x v="1"/>
    <n v="53"/>
    <n v="24.910000000000004"/>
    <n v="28.089999999999996"/>
    <x v="1"/>
  </r>
  <r>
    <x v="3"/>
    <n v="1128299"/>
    <x v="454"/>
    <x v="1"/>
    <x v="23"/>
    <s v="New Orleans"/>
    <x v="5"/>
    <n v="64"/>
    <n v="180"/>
    <x v="2889"/>
    <n v="4723.2"/>
    <n v="0.41"/>
    <x v="1"/>
    <x v="9"/>
    <x v="1"/>
    <n v="64"/>
    <n v="26.24"/>
    <n v="37.76"/>
    <x v="1"/>
  </r>
  <r>
    <x v="3"/>
    <n v="1128299"/>
    <x v="483"/>
    <x v="1"/>
    <x v="23"/>
    <s v="New Orleans"/>
    <x v="0"/>
    <n v="46"/>
    <n v="272"/>
    <x v="3278"/>
    <n v="5755.5199999999995"/>
    <n v="0.45999999999999996"/>
    <x v="1"/>
    <x v="10"/>
    <x v="1"/>
    <n v="46"/>
    <n v="21.159999999999997"/>
    <n v="24.840000000000003"/>
    <x v="1"/>
  </r>
  <r>
    <x v="3"/>
    <n v="1128299"/>
    <x v="483"/>
    <x v="1"/>
    <x v="23"/>
    <s v="New Orleans"/>
    <x v="1"/>
    <n v="52"/>
    <n v="248"/>
    <x v="1405"/>
    <n v="5674.2399999999989"/>
    <n v="0.43999999999999995"/>
    <x v="1"/>
    <x v="10"/>
    <x v="1"/>
    <n v="52"/>
    <n v="22.879999999999995"/>
    <n v="29.120000000000005"/>
    <x v="1"/>
  </r>
  <r>
    <x v="0"/>
    <n v="1128299"/>
    <x v="483"/>
    <x v="1"/>
    <x v="23"/>
    <s v="New Orleans"/>
    <x v="2"/>
    <n v="53"/>
    <n v="192"/>
    <x v="3279"/>
    <n v="4375.6799999999994"/>
    <n v="0.42999999999999994"/>
    <x v="1"/>
    <x v="10"/>
    <x v="1"/>
    <n v="53"/>
    <n v="22.789999999999996"/>
    <n v="30.210000000000004"/>
    <x v="1"/>
  </r>
  <r>
    <x v="0"/>
    <n v="1128299"/>
    <x v="483"/>
    <x v="1"/>
    <x v="23"/>
    <s v="New Orleans"/>
    <x v="3"/>
    <n v="53"/>
    <n v="192"/>
    <x v="3279"/>
    <n v="4782.7199999999993"/>
    <n v="0.47"/>
    <x v="1"/>
    <x v="10"/>
    <x v="1"/>
    <n v="53"/>
    <n v="24.909999999999997"/>
    <n v="28.090000000000003"/>
    <x v="1"/>
  </r>
  <r>
    <x v="0"/>
    <n v="1128299"/>
    <x v="483"/>
    <x v="1"/>
    <x v="23"/>
    <s v="New Orleans"/>
    <x v="4"/>
    <n v="55"/>
    <n v="168"/>
    <x v="889"/>
    <n v="4435.2"/>
    <n v="0.48"/>
    <x v="1"/>
    <x v="10"/>
    <x v="1"/>
    <n v="55"/>
    <n v="26.4"/>
    <n v="28.6"/>
    <x v="1"/>
  </r>
  <r>
    <x v="0"/>
    <n v="1128299"/>
    <x v="483"/>
    <x v="1"/>
    <x v="23"/>
    <s v="New Orleans"/>
    <x v="5"/>
    <n v="59"/>
    <n v="194"/>
    <x v="2327"/>
    <n v="4578.3999999999996"/>
    <n v="0.39999999999999997"/>
    <x v="1"/>
    <x v="10"/>
    <x v="1"/>
    <n v="59"/>
    <n v="23.599999999999998"/>
    <n v="35.4"/>
    <x v="1"/>
  </r>
  <r>
    <x v="0"/>
    <n v="1197831"/>
    <x v="169"/>
    <x v="1"/>
    <x v="23"/>
    <s v="New Orleans"/>
    <x v="0"/>
    <n v="14"/>
    <n v="223"/>
    <x v="3280"/>
    <n v="1061.4799999999998"/>
    <n v="0.33999999999999997"/>
    <x v="1"/>
    <x v="0"/>
    <x v="1"/>
    <n v="14"/>
    <n v="4.7599999999999989"/>
    <n v="9.240000000000002"/>
    <x v="1"/>
  </r>
  <r>
    <x v="0"/>
    <n v="1197831"/>
    <x v="169"/>
    <x v="1"/>
    <x v="23"/>
    <s v="New Orleans"/>
    <x v="1"/>
    <n v="20"/>
    <n v="209"/>
    <x v="2419"/>
    <n v="1504.8"/>
    <n v="0.36"/>
    <x v="1"/>
    <x v="0"/>
    <x v="1"/>
    <n v="20"/>
    <n v="7.2"/>
    <n v="12.799999999999999"/>
    <x v="1"/>
  </r>
  <r>
    <x v="0"/>
    <n v="1197831"/>
    <x v="169"/>
    <x v="1"/>
    <x v="23"/>
    <s v="New Orleans"/>
    <x v="2"/>
    <n v="21"/>
    <n v="162"/>
    <x v="2372"/>
    <n v="1258.74"/>
    <n v="0.37"/>
    <x v="1"/>
    <x v="0"/>
    <x v="1"/>
    <n v="21"/>
    <n v="7.7700000000000005"/>
    <n v="13.230000000000002"/>
    <x v="1"/>
  </r>
  <r>
    <x v="0"/>
    <n v="1197831"/>
    <x v="169"/>
    <x v="1"/>
    <x v="23"/>
    <s v="New Orleans"/>
    <x v="3"/>
    <n v="26"/>
    <n v="166"/>
    <x v="3281"/>
    <n v="1812.7200000000003"/>
    <n v="0.42000000000000004"/>
    <x v="1"/>
    <x v="0"/>
    <x v="1"/>
    <n v="26"/>
    <n v="10.920000000000002"/>
    <n v="15.079999999999998"/>
    <x v="1"/>
  </r>
  <r>
    <x v="0"/>
    <n v="1197831"/>
    <x v="169"/>
    <x v="1"/>
    <x v="23"/>
    <s v="New Orleans"/>
    <x v="4"/>
    <n v="28"/>
    <n v="111"/>
    <x v="1609"/>
    <n v="870.24000000000012"/>
    <n v="0.28000000000000003"/>
    <x v="1"/>
    <x v="0"/>
    <x v="1"/>
    <n v="28"/>
    <n v="7.8400000000000007"/>
    <n v="20.159999999999997"/>
    <x v="1"/>
  </r>
  <r>
    <x v="3"/>
    <n v="1197831"/>
    <x v="169"/>
    <x v="1"/>
    <x v="23"/>
    <s v="New Orleans"/>
    <x v="5"/>
    <n v="23"/>
    <n v="147"/>
    <x v="2871"/>
    <n v="1690.5"/>
    <n v="0.5"/>
    <x v="1"/>
    <x v="0"/>
    <x v="1"/>
    <n v="23"/>
    <n v="11.5"/>
    <n v="11.5"/>
    <x v="1"/>
  </r>
  <r>
    <x v="0"/>
    <n v="1197831"/>
    <x v="199"/>
    <x v="1"/>
    <x v="23"/>
    <s v="New Orleans"/>
    <x v="0"/>
    <n v="18"/>
    <n v="200"/>
    <x v="1104"/>
    <n v="1152"/>
    <n v="0.32"/>
    <x v="1"/>
    <x v="1"/>
    <x v="1"/>
    <n v="18"/>
    <n v="5.76"/>
    <n v="12.24"/>
    <x v="1"/>
  </r>
  <r>
    <x v="0"/>
    <n v="1197831"/>
    <x v="199"/>
    <x v="1"/>
    <x v="23"/>
    <s v="New Orleans"/>
    <x v="1"/>
    <n v="28"/>
    <n v="180"/>
    <x v="1735"/>
    <n v="1663.1999999999998"/>
    <n v="0.32999999999999996"/>
    <x v="1"/>
    <x v="1"/>
    <x v="1"/>
    <n v="28"/>
    <n v="9.2399999999999984"/>
    <n v="18.760000000000002"/>
    <x v="1"/>
  </r>
  <r>
    <x v="0"/>
    <n v="1197831"/>
    <x v="199"/>
    <x v="1"/>
    <x v="23"/>
    <s v="New Orleans"/>
    <x v="2"/>
    <n v="28"/>
    <n v="128"/>
    <x v="2375"/>
    <n v="1254.3999999999999"/>
    <n v="0.35"/>
    <x v="1"/>
    <x v="1"/>
    <x v="1"/>
    <n v="28"/>
    <n v="9.7999999999999989"/>
    <n v="18.200000000000003"/>
    <x v="1"/>
  </r>
  <r>
    <x v="0"/>
    <n v="1197831"/>
    <x v="199"/>
    <x v="2"/>
    <x v="24"/>
    <s v="Boise"/>
    <x v="3"/>
    <n v="27"/>
    <n v="116"/>
    <x v="2451"/>
    <n v="1315.44"/>
    <n v="0.42000000000000004"/>
    <x v="1"/>
    <x v="1"/>
    <x v="1"/>
    <n v="27"/>
    <n v="11.34"/>
    <n v="15.66"/>
    <x v="1"/>
  </r>
  <r>
    <x v="0"/>
    <n v="1197831"/>
    <x v="199"/>
    <x v="2"/>
    <x v="24"/>
    <s v="Boise"/>
    <x v="4"/>
    <n v="31"/>
    <n v="88"/>
    <x v="1259"/>
    <n v="818.4"/>
    <n v="0.3"/>
    <x v="1"/>
    <x v="1"/>
    <x v="1"/>
    <n v="31"/>
    <n v="9.2999999999999989"/>
    <n v="21.7"/>
    <x v="1"/>
  </r>
  <r>
    <x v="0"/>
    <n v="1197831"/>
    <x v="199"/>
    <x v="2"/>
    <x v="24"/>
    <s v="Boise"/>
    <x v="5"/>
    <n v="26"/>
    <n v="135"/>
    <x v="1517"/>
    <n v="1825.2"/>
    <n v="0.52"/>
    <x v="1"/>
    <x v="1"/>
    <x v="1"/>
    <n v="26"/>
    <n v="13.52"/>
    <n v="12.48"/>
    <x v="1"/>
  </r>
  <r>
    <x v="0"/>
    <n v="1197831"/>
    <x v="708"/>
    <x v="2"/>
    <x v="24"/>
    <s v="Boise"/>
    <x v="0"/>
    <n v="21"/>
    <n v="200"/>
    <x v="1077"/>
    <n v="1554"/>
    <n v="0.37"/>
    <x v="1"/>
    <x v="2"/>
    <x v="1"/>
    <n v="21"/>
    <n v="7.77"/>
    <n v="13.23"/>
    <x v="1"/>
  </r>
  <r>
    <x v="0"/>
    <n v="1197831"/>
    <x v="708"/>
    <x v="2"/>
    <x v="24"/>
    <s v="Boise"/>
    <x v="1"/>
    <n v="27"/>
    <n v="188"/>
    <x v="1197"/>
    <n v="1979.6399999999999"/>
    <n v="0.38999999999999996"/>
    <x v="1"/>
    <x v="2"/>
    <x v="1"/>
    <n v="27"/>
    <n v="10.53"/>
    <n v="16.470000000000002"/>
    <x v="1"/>
  </r>
  <r>
    <x v="0"/>
    <n v="1197831"/>
    <x v="708"/>
    <x v="2"/>
    <x v="24"/>
    <s v="Boise"/>
    <x v="2"/>
    <n v="20"/>
    <n v="135"/>
    <x v="1147"/>
    <n v="1026"/>
    <n v="0.38"/>
    <x v="1"/>
    <x v="2"/>
    <x v="1"/>
    <n v="20"/>
    <n v="7.6"/>
    <n v="12.4"/>
    <x v="1"/>
  </r>
  <r>
    <x v="0"/>
    <n v="1197831"/>
    <x v="708"/>
    <x v="2"/>
    <x v="24"/>
    <s v="Boise"/>
    <x v="3"/>
    <n v="26"/>
    <n v="112"/>
    <x v="1651"/>
    <n v="1368.64"/>
    <n v="0.47000000000000003"/>
    <x v="1"/>
    <x v="2"/>
    <x v="1"/>
    <n v="26"/>
    <n v="12.22"/>
    <n v="13.78"/>
    <x v="1"/>
  </r>
  <r>
    <x v="3"/>
    <n v="1197831"/>
    <x v="708"/>
    <x v="2"/>
    <x v="24"/>
    <s v="Boise"/>
    <x v="4"/>
    <n v="32"/>
    <n v="88"/>
    <x v="1556"/>
    <n v="985.59999999999991"/>
    <n v="0.35"/>
    <x v="1"/>
    <x v="2"/>
    <x v="1"/>
    <n v="32"/>
    <n v="11.2"/>
    <n v="20.8"/>
    <x v="1"/>
  </r>
  <r>
    <x v="3"/>
    <n v="1197831"/>
    <x v="708"/>
    <x v="2"/>
    <x v="24"/>
    <s v="Boise"/>
    <x v="5"/>
    <n v="25"/>
    <n v="124"/>
    <x v="1991"/>
    <n v="1643"/>
    <n v="0.53"/>
    <x v="1"/>
    <x v="2"/>
    <x v="1"/>
    <n v="25"/>
    <n v="13.25"/>
    <n v="11.75"/>
    <x v="1"/>
  </r>
  <r>
    <x v="3"/>
    <n v="1197831"/>
    <x v="723"/>
    <x v="2"/>
    <x v="24"/>
    <s v="Boise"/>
    <x v="0"/>
    <n v="15"/>
    <n v="215"/>
    <x v="2502"/>
    <n v="1354.5"/>
    <n v="0.42"/>
    <x v="1"/>
    <x v="3"/>
    <x v="1"/>
    <n v="15"/>
    <n v="6.3"/>
    <n v="8.6999999999999993"/>
    <x v="1"/>
  </r>
  <r>
    <x v="3"/>
    <n v="1197831"/>
    <x v="723"/>
    <x v="2"/>
    <x v="24"/>
    <s v="Boise"/>
    <x v="1"/>
    <n v="21"/>
    <n v="215"/>
    <x v="3282"/>
    <n v="1760.85"/>
    <n v="0.38999999999999996"/>
    <x v="1"/>
    <x v="3"/>
    <x v="1"/>
    <n v="21"/>
    <n v="8.19"/>
    <n v="12.81"/>
    <x v="1"/>
  </r>
  <r>
    <x v="3"/>
    <n v="1197831"/>
    <x v="723"/>
    <x v="2"/>
    <x v="24"/>
    <s v="Boise"/>
    <x v="2"/>
    <n v="19"/>
    <n v="162"/>
    <x v="1068"/>
    <n v="1138.8599999999999"/>
    <n v="0.37"/>
    <x v="1"/>
    <x v="3"/>
    <x v="1"/>
    <n v="19"/>
    <n v="7.0299999999999994"/>
    <n v="11.97"/>
    <x v="1"/>
  </r>
  <r>
    <x v="3"/>
    <n v="1197831"/>
    <x v="723"/>
    <x v="2"/>
    <x v="24"/>
    <s v="Boise"/>
    <x v="3"/>
    <n v="20"/>
    <n v="116"/>
    <x v="3283"/>
    <n v="1136.8"/>
    <n v="0.49"/>
    <x v="1"/>
    <x v="3"/>
    <x v="1"/>
    <n v="20"/>
    <n v="9.7999999999999989"/>
    <n v="10.200000000000001"/>
    <x v="1"/>
  </r>
  <r>
    <x v="3"/>
    <n v="1197831"/>
    <x v="723"/>
    <x v="2"/>
    <x v="24"/>
    <s v="Boise"/>
    <x v="4"/>
    <n v="27"/>
    <n v="91"/>
    <x v="1680"/>
    <n v="786.24"/>
    <n v="0.32"/>
    <x v="1"/>
    <x v="3"/>
    <x v="1"/>
    <n v="27"/>
    <n v="8.64"/>
    <n v="18.36"/>
    <x v="1"/>
  </r>
  <r>
    <x v="3"/>
    <n v="1197831"/>
    <x v="723"/>
    <x v="2"/>
    <x v="24"/>
    <s v="Boise"/>
    <x v="5"/>
    <n v="23"/>
    <n v="176"/>
    <x v="1059"/>
    <n v="2307.36"/>
    <n v="0.57000000000000006"/>
    <x v="1"/>
    <x v="3"/>
    <x v="1"/>
    <n v="23"/>
    <n v="13.110000000000001"/>
    <n v="9.8899999999999988"/>
    <x v="1"/>
  </r>
  <r>
    <x v="3"/>
    <n v="1197831"/>
    <x v="258"/>
    <x v="2"/>
    <x v="24"/>
    <s v="Boise"/>
    <x v="0"/>
    <n v="14"/>
    <n v="210"/>
    <x v="1454"/>
    <n v="1234.8"/>
    <n v="0.42"/>
    <x v="1"/>
    <x v="4"/>
    <x v="1"/>
    <n v="14"/>
    <n v="5.88"/>
    <n v="8.120000000000001"/>
    <x v="1"/>
  </r>
  <r>
    <x v="3"/>
    <n v="1197831"/>
    <x v="258"/>
    <x v="2"/>
    <x v="24"/>
    <s v="Boise"/>
    <x v="1"/>
    <n v="22"/>
    <n v="247"/>
    <x v="1927"/>
    <n v="2227.94"/>
    <n v="0.41"/>
    <x v="1"/>
    <x v="4"/>
    <x v="1"/>
    <n v="22"/>
    <n v="9.02"/>
    <n v="12.98"/>
    <x v="1"/>
  </r>
  <r>
    <x v="3"/>
    <n v="1197831"/>
    <x v="258"/>
    <x v="2"/>
    <x v="24"/>
    <s v="Boise"/>
    <x v="2"/>
    <n v="18"/>
    <n v="184"/>
    <x v="2055"/>
    <n v="1291.6799999999998"/>
    <n v="0.38999999999999996"/>
    <x v="1"/>
    <x v="4"/>
    <x v="1"/>
    <n v="18"/>
    <n v="7.0199999999999987"/>
    <n v="10.98"/>
    <x v="1"/>
  </r>
  <r>
    <x v="3"/>
    <n v="1197831"/>
    <x v="258"/>
    <x v="2"/>
    <x v="24"/>
    <s v="Boise"/>
    <x v="3"/>
    <n v="24"/>
    <n v="155"/>
    <x v="1753"/>
    <n v="1860"/>
    <n v="0.5"/>
    <x v="1"/>
    <x v="4"/>
    <x v="1"/>
    <n v="24"/>
    <n v="12"/>
    <n v="12"/>
    <x v="1"/>
  </r>
  <r>
    <x v="3"/>
    <n v="1197831"/>
    <x v="258"/>
    <x v="2"/>
    <x v="24"/>
    <s v="Boise"/>
    <x v="4"/>
    <n v="34"/>
    <n v="120"/>
    <x v="2807"/>
    <n v="1428"/>
    <n v="0.35"/>
    <x v="1"/>
    <x v="4"/>
    <x v="1"/>
    <n v="34"/>
    <n v="11.9"/>
    <n v="22.1"/>
    <x v="1"/>
  </r>
  <r>
    <x v="3"/>
    <n v="1197831"/>
    <x v="258"/>
    <x v="2"/>
    <x v="24"/>
    <s v="Boise"/>
    <x v="5"/>
    <n v="33"/>
    <n v="240"/>
    <x v="1830"/>
    <n v="4356"/>
    <n v="0.55000000000000004"/>
    <x v="1"/>
    <x v="4"/>
    <x v="1"/>
    <n v="33"/>
    <n v="18.149999999999999"/>
    <n v="14.85"/>
    <x v="1"/>
  </r>
  <r>
    <x v="3"/>
    <n v="1197831"/>
    <x v="288"/>
    <x v="2"/>
    <x v="24"/>
    <s v="Boise"/>
    <x v="0"/>
    <n v="31"/>
    <n v="233"/>
    <x v="3284"/>
    <n v="2744.7400000000002"/>
    <n v="0.38"/>
    <x v="1"/>
    <x v="11"/>
    <x v="1"/>
    <n v="31"/>
    <n v="11.780000000000001"/>
    <n v="19.220000000000002"/>
    <x v="1"/>
  </r>
  <r>
    <x v="3"/>
    <n v="1197831"/>
    <x v="288"/>
    <x v="2"/>
    <x v="24"/>
    <s v="Boise"/>
    <x v="1"/>
    <n v="35"/>
    <n v="263"/>
    <x v="3285"/>
    <n v="3774.0499999999997"/>
    <n v="0.41"/>
    <x v="1"/>
    <x v="11"/>
    <x v="1"/>
    <n v="35"/>
    <n v="14.35"/>
    <n v="20.650000000000002"/>
    <x v="1"/>
  </r>
  <r>
    <x v="3"/>
    <n v="1197831"/>
    <x v="288"/>
    <x v="2"/>
    <x v="24"/>
    <s v="Boise"/>
    <x v="2"/>
    <n v="34"/>
    <n v="186"/>
    <x v="1199"/>
    <n v="2592.8399999999997"/>
    <n v="0.41"/>
    <x v="1"/>
    <x v="11"/>
    <x v="1"/>
    <n v="34"/>
    <n v="13.939999999999998"/>
    <n v="20.060000000000002"/>
    <x v="1"/>
  </r>
  <r>
    <x v="3"/>
    <n v="1197831"/>
    <x v="288"/>
    <x v="2"/>
    <x v="24"/>
    <s v="Boise"/>
    <x v="3"/>
    <n v="33"/>
    <n v="187"/>
    <x v="3286"/>
    <n v="3023.79"/>
    <n v="0.49"/>
    <x v="1"/>
    <x v="11"/>
    <x v="1"/>
    <n v="33"/>
    <n v="16.169999999999998"/>
    <n v="16.830000000000002"/>
    <x v="1"/>
  </r>
  <r>
    <x v="3"/>
    <n v="1197831"/>
    <x v="288"/>
    <x v="2"/>
    <x v="24"/>
    <s v="Boise"/>
    <x v="4"/>
    <n v="43"/>
    <n v="158"/>
    <x v="2000"/>
    <n v="2309.9599999999996"/>
    <n v="0.33999999999999997"/>
    <x v="1"/>
    <x v="11"/>
    <x v="1"/>
    <n v="43"/>
    <n v="14.619999999999997"/>
    <n v="28.380000000000006"/>
    <x v="1"/>
  </r>
  <r>
    <x v="3"/>
    <n v="1197831"/>
    <x v="288"/>
    <x v="2"/>
    <x v="24"/>
    <s v="Boise"/>
    <x v="5"/>
    <n v="39"/>
    <n v="248"/>
    <x v="2991"/>
    <n v="5319.6"/>
    <n v="0.55000000000000004"/>
    <x v="1"/>
    <x v="11"/>
    <x v="1"/>
    <n v="39"/>
    <n v="21.450000000000003"/>
    <n v="17.549999999999997"/>
    <x v="1"/>
  </r>
  <r>
    <x v="3"/>
    <n v="1197831"/>
    <x v="320"/>
    <x v="2"/>
    <x v="24"/>
    <s v="Boise"/>
    <x v="0"/>
    <n v="35"/>
    <n v="264"/>
    <x v="889"/>
    <n v="4250.3999999999996"/>
    <n v="0.45999999999999996"/>
    <x v="1"/>
    <x v="5"/>
    <x v="1"/>
    <n v="35"/>
    <n v="16.099999999999998"/>
    <n v="18.900000000000002"/>
    <x v="1"/>
  </r>
  <r>
    <x v="3"/>
    <n v="1197831"/>
    <x v="320"/>
    <x v="2"/>
    <x v="24"/>
    <s v="Boise"/>
    <x v="1"/>
    <n v="40"/>
    <n v="271"/>
    <x v="2976"/>
    <n v="4661.1999999999989"/>
    <n v="0.42999999999999994"/>
    <x v="1"/>
    <x v="5"/>
    <x v="1"/>
    <n v="40"/>
    <n v="17.199999999999996"/>
    <n v="22.800000000000004"/>
    <x v="1"/>
  </r>
  <r>
    <x v="3"/>
    <n v="1197831"/>
    <x v="320"/>
    <x v="2"/>
    <x v="24"/>
    <s v="Boise"/>
    <x v="2"/>
    <n v="34"/>
    <n v="278"/>
    <x v="3287"/>
    <n v="3969.8399999999997"/>
    <n v="0.42"/>
    <x v="1"/>
    <x v="5"/>
    <x v="1"/>
    <n v="34"/>
    <n v="14.28"/>
    <n v="19.72"/>
    <x v="1"/>
  </r>
  <r>
    <x v="3"/>
    <n v="1197831"/>
    <x v="320"/>
    <x v="2"/>
    <x v="24"/>
    <s v="Boise"/>
    <x v="3"/>
    <n v="38"/>
    <n v="158"/>
    <x v="3047"/>
    <n v="3182.1200000000003"/>
    <n v="0.53"/>
    <x v="1"/>
    <x v="5"/>
    <x v="1"/>
    <n v="38"/>
    <n v="20.14"/>
    <n v="17.86"/>
    <x v="1"/>
  </r>
  <r>
    <x v="3"/>
    <n v="1197831"/>
    <x v="320"/>
    <x v="2"/>
    <x v="24"/>
    <s v="Boise"/>
    <x v="4"/>
    <n v="43"/>
    <n v="173"/>
    <x v="3288"/>
    <n v="2975.6"/>
    <n v="0.39999999999999997"/>
    <x v="1"/>
    <x v="5"/>
    <x v="1"/>
    <n v="43"/>
    <n v="17.2"/>
    <n v="25.799999999999997"/>
    <x v="1"/>
  </r>
  <r>
    <x v="0"/>
    <n v="1197831"/>
    <x v="320"/>
    <x v="2"/>
    <x v="24"/>
    <s v="Boise"/>
    <x v="5"/>
    <n v="51"/>
    <n v="264"/>
    <x v="2993"/>
    <n v="7943.7600000000011"/>
    <n v="0.59000000000000008"/>
    <x v="1"/>
    <x v="5"/>
    <x v="1"/>
    <n v="51"/>
    <n v="30.090000000000003"/>
    <n v="20.909999999999997"/>
    <x v="1"/>
  </r>
  <r>
    <x v="0"/>
    <n v="1197831"/>
    <x v="353"/>
    <x v="2"/>
    <x v="24"/>
    <s v="Boise"/>
    <x v="0"/>
    <n v="38"/>
    <n v="233"/>
    <x v="3289"/>
    <n v="3718.68"/>
    <n v="0.42"/>
    <x v="1"/>
    <x v="6"/>
    <x v="1"/>
    <n v="38"/>
    <n v="15.959999999999999"/>
    <n v="22.04"/>
    <x v="1"/>
  </r>
  <r>
    <x v="0"/>
    <n v="1197831"/>
    <x v="353"/>
    <x v="2"/>
    <x v="24"/>
    <s v="Boise"/>
    <x v="1"/>
    <n v="37"/>
    <n v="255"/>
    <x v="3290"/>
    <n v="4057.0499999999993"/>
    <n v="0.42999999999999994"/>
    <x v="1"/>
    <x v="6"/>
    <x v="1"/>
    <n v="37"/>
    <n v="15.909999999999997"/>
    <n v="21.090000000000003"/>
    <x v="1"/>
  </r>
  <r>
    <x v="0"/>
    <n v="1197831"/>
    <x v="353"/>
    <x v="2"/>
    <x v="24"/>
    <s v="Boise"/>
    <x v="2"/>
    <n v="39"/>
    <n v="305"/>
    <x v="3291"/>
    <n v="5114.8499999999995"/>
    <n v="0.42999999999999994"/>
    <x v="1"/>
    <x v="6"/>
    <x v="1"/>
    <n v="39"/>
    <n v="16.77"/>
    <n v="22.23"/>
    <x v="1"/>
  </r>
  <r>
    <x v="0"/>
    <n v="1197831"/>
    <x v="353"/>
    <x v="2"/>
    <x v="24"/>
    <s v="Boise"/>
    <x v="3"/>
    <n v="33"/>
    <n v="162"/>
    <x v="3292"/>
    <n v="2940.3"/>
    <n v="0.55000000000000004"/>
    <x v="1"/>
    <x v="6"/>
    <x v="1"/>
    <n v="33"/>
    <n v="18.150000000000002"/>
    <n v="14.85"/>
    <x v="1"/>
  </r>
  <r>
    <x v="2"/>
    <n v="1197831"/>
    <x v="353"/>
    <x v="2"/>
    <x v="24"/>
    <s v="Boise"/>
    <x v="4"/>
    <n v="39"/>
    <n v="166"/>
    <x v="3293"/>
    <n v="2719.08"/>
    <n v="0.42"/>
    <x v="1"/>
    <x v="6"/>
    <x v="1"/>
    <n v="39"/>
    <n v="16.38"/>
    <n v="22.62"/>
    <x v="1"/>
  </r>
  <r>
    <x v="2"/>
    <n v="1197831"/>
    <x v="353"/>
    <x v="2"/>
    <x v="24"/>
    <s v="Boise"/>
    <x v="5"/>
    <n v="44"/>
    <n v="239"/>
    <x v="3294"/>
    <n v="6414.7600000000011"/>
    <n v="0.6100000000000001"/>
    <x v="1"/>
    <x v="6"/>
    <x v="1"/>
    <n v="44"/>
    <n v="26.840000000000003"/>
    <n v="17.159999999999997"/>
    <x v="1"/>
  </r>
  <r>
    <x v="2"/>
    <n v="1197831"/>
    <x v="381"/>
    <x v="2"/>
    <x v="24"/>
    <s v="Boise"/>
    <x v="0"/>
    <n v="41"/>
    <n v="230"/>
    <x v="3295"/>
    <n v="4337.7999999999993"/>
    <n v="0.45999999999999996"/>
    <x v="1"/>
    <x v="7"/>
    <x v="1"/>
    <n v="41"/>
    <n v="18.859999999999996"/>
    <n v="22.140000000000004"/>
    <x v="1"/>
  </r>
  <r>
    <x v="2"/>
    <n v="1197831"/>
    <x v="381"/>
    <x v="2"/>
    <x v="24"/>
    <s v="Boise"/>
    <x v="1"/>
    <n v="38"/>
    <n v="219"/>
    <x v="2607"/>
    <n v="3578.4599999999996"/>
    <n v="0.42999999999999994"/>
    <x v="1"/>
    <x v="7"/>
    <x v="1"/>
    <n v="38"/>
    <n v="16.34"/>
    <n v="21.660000000000004"/>
    <x v="1"/>
  </r>
  <r>
    <x v="2"/>
    <n v="1197831"/>
    <x v="381"/>
    <x v="2"/>
    <x v="24"/>
    <s v="Boise"/>
    <x v="2"/>
    <n v="43"/>
    <n v="203"/>
    <x v="1633"/>
    <n v="3928.0499999999997"/>
    <n v="0.44999999999999996"/>
    <x v="1"/>
    <x v="7"/>
    <x v="1"/>
    <n v="43"/>
    <n v="19.349999999999998"/>
    <n v="23.650000000000002"/>
    <x v="1"/>
  </r>
  <r>
    <x v="2"/>
    <n v="1197831"/>
    <x v="381"/>
    <x v="2"/>
    <x v="24"/>
    <s v="Boise"/>
    <x v="3"/>
    <n v="40"/>
    <n v="136"/>
    <x v="1311"/>
    <n v="2992.0000000000005"/>
    <n v="0.55000000000000004"/>
    <x v="1"/>
    <x v="7"/>
    <x v="1"/>
    <n v="40"/>
    <n v="22.000000000000004"/>
    <n v="17.999999999999996"/>
    <x v="1"/>
  </r>
  <r>
    <x v="2"/>
    <n v="1197831"/>
    <x v="381"/>
    <x v="2"/>
    <x v="24"/>
    <s v="Boise"/>
    <x v="4"/>
    <n v="42"/>
    <n v="140"/>
    <x v="1129"/>
    <n v="2410.7999999999997"/>
    <n v="0.41"/>
    <x v="1"/>
    <x v="7"/>
    <x v="1"/>
    <n v="42"/>
    <n v="17.22"/>
    <n v="24.78"/>
    <x v="1"/>
  </r>
  <r>
    <x v="2"/>
    <n v="1197831"/>
    <x v="381"/>
    <x v="2"/>
    <x v="24"/>
    <s v="Boise"/>
    <x v="5"/>
    <n v="36"/>
    <n v="200"/>
    <x v="1644"/>
    <n v="4176.0000000000009"/>
    <n v="0.58000000000000007"/>
    <x v="1"/>
    <x v="7"/>
    <x v="1"/>
    <n v="36"/>
    <n v="20.880000000000006"/>
    <n v="15.119999999999996"/>
    <x v="1"/>
  </r>
  <r>
    <x v="2"/>
    <n v="1197831"/>
    <x v="410"/>
    <x v="2"/>
    <x v="24"/>
    <s v="Boise"/>
    <x v="0"/>
    <n v="30"/>
    <n v="201"/>
    <x v="3296"/>
    <n v="2773.7999999999997"/>
    <n v="0.45999999999999996"/>
    <x v="1"/>
    <x v="8"/>
    <x v="1"/>
    <n v="30"/>
    <n v="13.799999999999999"/>
    <n v="16.200000000000003"/>
    <x v="1"/>
  </r>
  <r>
    <x v="2"/>
    <n v="1197831"/>
    <x v="410"/>
    <x v="2"/>
    <x v="24"/>
    <s v="Boise"/>
    <x v="1"/>
    <n v="27"/>
    <n v="190"/>
    <x v="1206"/>
    <n v="2205.8999999999996"/>
    <n v="0.42999999999999994"/>
    <x v="1"/>
    <x v="8"/>
    <x v="1"/>
    <n v="27"/>
    <n v="11.609999999999998"/>
    <n v="15.390000000000002"/>
    <x v="1"/>
  </r>
  <r>
    <x v="2"/>
    <n v="1197831"/>
    <x v="410"/>
    <x v="2"/>
    <x v="24"/>
    <s v="Boise"/>
    <x v="2"/>
    <n v="31"/>
    <n v="179"/>
    <x v="3297"/>
    <n v="2330.58"/>
    <n v="0.42"/>
    <x v="1"/>
    <x v="8"/>
    <x v="1"/>
    <n v="31"/>
    <n v="13.02"/>
    <n v="17.98"/>
    <x v="1"/>
  </r>
  <r>
    <x v="2"/>
    <n v="1197831"/>
    <x v="410"/>
    <x v="2"/>
    <x v="24"/>
    <s v="Boise"/>
    <x v="3"/>
    <n v="35"/>
    <n v="116"/>
    <x v="1066"/>
    <n v="2151.8000000000002"/>
    <n v="0.53"/>
    <x v="1"/>
    <x v="8"/>
    <x v="1"/>
    <n v="35"/>
    <n v="18.55"/>
    <n v="16.45"/>
    <x v="1"/>
  </r>
  <r>
    <x v="2"/>
    <n v="1197831"/>
    <x v="410"/>
    <x v="2"/>
    <x v="24"/>
    <s v="Boise"/>
    <x v="4"/>
    <n v="25"/>
    <n v="123"/>
    <x v="1491"/>
    <n v="1199.2499999999998"/>
    <n v="0.38999999999999996"/>
    <x v="1"/>
    <x v="8"/>
    <x v="1"/>
    <n v="25"/>
    <n v="9.7499999999999982"/>
    <n v="15.250000000000002"/>
    <x v="1"/>
  </r>
  <r>
    <x v="2"/>
    <n v="1197831"/>
    <x v="410"/>
    <x v="2"/>
    <x v="24"/>
    <s v="Boise"/>
    <x v="5"/>
    <n v="34"/>
    <n v="179"/>
    <x v="2937"/>
    <n v="3590.7400000000007"/>
    <n v="0.59000000000000008"/>
    <x v="1"/>
    <x v="8"/>
    <x v="1"/>
    <n v="34"/>
    <n v="20.060000000000002"/>
    <n v="13.939999999999996"/>
    <x v="1"/>
  </r>
  <r>
    <x v="2"/>
    <n v="1197831"/>
    <x v="442"/>
    <x v="2"/>
    <x v="24"/>
    <s v="Boise"/>
    <x v="0"/>
    <n v="27"/>
    <n v="203"/>
    <x v="1558"/>
    <n v="2521.2599999999998"/>
    <n v="0.45999999999999996"/>
    <x v="1"/>
    <x v="9"/>
    <x v="1"/>
    <n v="27"/>
    <n v="12.419999999999998"/>
    <n v="14.580000000000002"/>
    <x v="1"/>
  </r>
  <r>
    <x v="2"/>
    <n v="1197831"/>
    <x v="442"/>
    <x v="2"/>
    <x v="24"/>
    <s v="Boise"/>
    <x v="1"/>
    <n v="28"/>
    <n v="223"/>
    <x v="3298"/>
    <n v="2684.9199999999996"/>
    <n v="0.42999999999999994"/>
    <x v="1"/>
    <x v="9"/>
    <x v="1"/>
    <n v="28"/>
    <n v="12.04"/>
    <n v="15.96"/>
    <x v="1"/>
  </r>
  <r>
    <x v="2"/>
    <n v="1197831"/>
    <x v="442"/>
    <x v="2"/>
    <x v="24"/>
    <s v="Boise"/>
    <x v="2"/>
    <n v="42"/>
    <n v="210"/>
    <x v="1392"/>
    <n v="3704.3999999999996"/>
    <n v="0.42"/>
    <x v="1"/>
    <x v="9"/>
    <x v="1"/>
    <n v="42"/>
    <n v="17.639999999999997"/>
    <n v="24.360000000000003"/>
    <x v="1"/>
  </r>
  <r>
    <x v="2"/>
    <n v="1197831"/>
    <x v="442"/>
    <x v="2"/>
    <x v="24"/>
    <s v="Boise"/>
    <x v="3"/>
    <n v="43"/>
    <n v="158"/>
    <x v="2000"/>
    <n v="3532.88"/>
    <n v="0.52"/>
    <x v="1"/>
    <x v="9"/>
    <x v="1"/>
    <n v="43"/>
    <n v="22.36"/>
    <n v="20.64"/>
    <x v="1"/>
  </r>
  <r>
    <x v="2"/>
    <n v="1197831"/>
    <x v="442"/>
    <x v="2"/>
    <x v="24"/>
    <s v="Boise"/>
    <x v="4"/>
    <n v="41"/>
    <n v="149"/>
    <x v="3299"/>
    <n v="2321.42"/>
    <n v="0.38"/>
    <x v="1"/>
    <x v="9"/>
    <x v="1"/>
    <n v="41"/>
    <n v="15.58"/>
    <n v="25.419999999999998"/>
    <x v="1"/>
  </r>
  <r>
    <x v="2"/>
    <n v="1197831"/>
    <x v="442"/>
    <x v="2"/>
    <x v="24"/>
    <s v="Boise"/>
    <x v="5"/>
    <n v="51"/>
    <n v="194"/>
    <x v="928"/>
    <n v="5837.4600000000009"/>
    <n v="0.59000000000000008"/>
    <x v="1"/>
    <x v="9"/>
    <x v="1"/>
    <n v="51"/>
    <n v="30.090000000000003"/>
    <n v="20.909999999999997"/>
    <x v="1"/>
  </r>
  <r>
    <x v="0"/>
    <n v="1197831"/>
    <x v="471"/>
    <x v="2"/>
    <x v="24"/>
    <s v="Boise"/>
    <x v="0"/>
    <n v="40"/>
    <n v="240"/>
    <x v="1234"/>
    <n v="4320"/>
    <n v="0.44999999999999996"/>
    <x v="1"/>
    <x v="10"/>
    <x v="1"/>
    <n v="40"/>
    <n v="18"/>
    <n v="22"/>
    <x v="1"/>
  </r>
  <r>
    <x v="0"/>
    <n v="1197831"/>
    <x v="471"/>
    <x v="2"/>
    <x v="24"/>
    <s v="Boise"/>
    <x v="1"/>
    <n v="41"/>
    <n v="240"/>
    <x v="3300"/>
    <n v="4526.3999999999996"/>
    <n v="0.45999999999999996"/>
    <x v="1"/>
    <x v="10"/>
    <x v="1"/>
    <n v="41"/>
    <n v="18.86"/>
    <n v="22.14"/>
    <x v="1"/>
  </r>
  <r>
    <x v="0"/>
    <n v="1197831"/>
    <x v="471"/>
    <x v="2"/>
    <x v="24"/>
    <s v="Boise"/>
    <x v="2"/>
    <n v="47"/>
    <n v="223"/>
    <x v="3301"/>
    <n v="4611.6399999999994"/>
    <n v="0.43999999999999995"/>
    <x v="1"/>
    <x v="10"/>
    <x v="1"/>
    <n v="47"/>
    <n v="20.679999999999996"/>
    <n v="26.320000000000004"/>
    <x v="1"/>
  </r>
  <r>
    <x v="0"/>
    <n v="1197831"/>
    <x v="471"/>
    <x v="2"/>
    <x v="24"/>
    <s v="Boise"/>
    <x v="3"/>
    <n v="44"/>
    <n v="184"/>
    <x v="971"/>
    <n v="4209.92"/>
    <n v="0.52"/>
    <x v="1"/>
    <x v="10"/>
    <x v="1"/>
    <n v="44"/>
    <n v="22.88"/>
    <n v="21.12"/>
    <x v="1"/>
  </r>
  <r>
    <x v="0"/>
    <n v="1197831"/>
    <x v="471"/>
    <x v="2"/>
    <x v="24"/>
    <s v="Boise"/>
    <x v="4"/>
    <n v="43"/>
    <n v="147"/>
    <x v="1872"/>
    <n v="2591.6099999999997"/>
    <n v="0.41"/>
    <x v="1"/>
    <x v="10"/>
    <x v="1"/>
    <n v="43"/>
    <n v="17.63"/>
    <n v="25.37"/>
    <x v="1"/>
  </r>
  <r>
    <x v="0"/>
    <n v="1197831"/>
    <x v="471"/>
    <x v="2"/>
    <x v="24"/>
    <s v="Boise"/>
    <x v="5"/>
    <n v="47"/>
    <n v="232"/>
    <x v="3302"/>
    <n v="6651.4400000000014"/>
    <n v="0.6100000000000001"/>
    <x v="1"/>
    <x v="10"/>
    <x v="1"/>
    <n v="47"/>
    <n v="28.670000000000005"/>
    <n v="18.329999999999995"/>
    <x v="1"/>
  </r>
  <r>
    <x v="0"/>
    <n v="1128299"/>
    <x v="187"/>
    <x v="2"/>
    <x v="24"/>
    <s v="Boise"/>
    <x v="0"/>
    <n v="23"/>
    <n v="136"/>
    <x v="3303"/>
    <n v="1251.1999999999998"/>
    <n v="0.39999999999999997"/>
    <x v="1"/>
    <x v="0"/>
    <x v="1"/>
    <n v="23"/>
    <n v="9.1999999999999993"/>
    <n v="13.8"/>
    <x v="1"/>
  </r>
  <r>
    <x v="0"/>
    <n v="1128299"/>
    <x v="187"/>
    <x v="2"/>
    <x v="24"/>
    <s v="Boise"/>
    <x v="1"/>
    <n v="30"/>
    <n v="140"/>
    <x v="1077"/>
    <n v="1806.0000000000002"/>
    <n v="0.43000000000000005"/>
    <x v="1"/>
    <x v="0"/>
    <x v="1"/>
    <n v="30"/>
    <n v="12.900000000000002"/>
    <n v="17.100000000000001"/>
    <x v="1"/>
  </r>
  <r>
    <x v="0"/>
    <n v="1128299"/>
    <x v="187"/>
    <x v="2"/>
    <x v="24"/>
    <s v="Boise"/>
    <x v="2"/>
    <n v="31"/>
    <n v="145"/>
    <x v="3114"/>
    <n v="1753.0499999999997"/>
    <n v="0.38999999999999996"/>
    <x v="1"/>
    <x v="0"/>
    <x v="1"/>
    <n v="31"/>
    <n v="12.089999999999998"/>
    <n v="18.91"/>
    <x v="1"/>
  </r>
  <r>
    <x v="0"/>
    <n v="1128299"/>
    <x v="187"/>
    <x v="2"/>
    <x v="24"/>
    <s v="Boise"/>
    <x v="3"/>
    <n v="30"/>
    <n v="88"/>
    <x v="2490"/>
    <n v="976.8"/>
    <n v="0.37"/>
    <x v="1"/>
    <x v="0"/>
    <x v="1"/>
    <n v="30"/>
    <n v="11.1"/>
    <n v="18.900000000000002"/>
    <x v="1"/>
  </r>
  <r>
    <x v="0"/>
    <n v="1128299"/>
    <x v="187"/>
    <x v="2"/>
    <x v="24"/>
    <s v="Boise"/>
    <x v="4"/>
    <n v="35"/>
    <n v="68"/>
    <x v="3076"/>
    <n v="809.19999999999993"/>
    <n v="0.33999999999999997"/>
    <x v="1"/>
    <x v="0"/>
    <x v="1"/>
    <n v="35"/>
    <n v="11.899999999999999"/>
    <n v="23.1"/>
    <x v="1"/>
  </r>
  <r>
    <x v="0"/>
    <n v="1128299"/>
    <x v="187"/>
    <x v="2"/>
    <x v="24"/>
    <s v="Boise"/>
    <x v="5"/>
    <n v="27"/>
    <n v="140"/>
    <x v="1053"/>
    <n v="1020.6"/>
    <n v="0.27"/>
    <x v="1"/>
    <x v="0"/>
    <x v="1"/>
    <n v="27"/>
    <n v="7.29"/>
    <n v="19.71"/>
    <x v="1"/>
  </r>
  <r>
    <x v="0"/>
    <n v="1128299"/>
    <x v="697"/>
    <x v="2"/>
    <x v="24"/>
    <s v="Boise"/>
    <x v="0"/>
    <n v="21"/>
    <n v="162"/>
    <x v="2372"/>
    <n v="1258.74"/>
    <n v="0.37"/>
    <x v="1"/>
    <x v="1"/>
    <x v="1"/>
    <n v="21"/>
    <n v="7.7700000000000005"/>
    <n v="13.230000000000002"/>
    <x v="1"/>
  </r>
  <r>
    <x v="0"/>
    <n v="1128299"/>
    <x v="697"/>
    <x v="2"/>
    <x v="24"/>
    <s v="Boise"/>
    <x v="1"/>
    <n v="28"/>
    <n v="128"/>
    <x v="2375"/>
    <n v="1541.1200000000001"/>
    <n v="0.43000000000000005"/>
    <x v="1"/>
    <x v="1"/>
    <x v="1"/>
    <n v="28"/>
    <n v="12.040000000000001"/>
    <n v="15.959999999999999"/>
    <x v="1"/>
  </r>
  <r>
    <x v="0"/>
    <n v="1128299"/>
    <x v="697"/>
    <x v="2"/>
    <x v="24"/>
    <s v="Boise"/>
    <x v="2"/>
    <n v="28"/>
    <n v="124"/>
    <x v="1524"/>
    <n v="1458.24"/>
    <n v="0.42"/>
    <x v="1"/>
    <x v="1"/>
    <x v="1"/>
    <n v="28"/>
    <n v="11.76"/>
    <n v="16.239999999999998"/>
    <x v="1"/>
  </r>
  <r>
    <x v="0"/>
    <n v="1128299"/>
    <x v="697"/>
    <x v="2"/>
    <x v="25"/>
    <s v="Phoenix"/>
    <x v="3"/>
    <n v="26"/>
    <n v="68"/>
    <x v="1459"/>
    <n v="742.56"/>
    <n v="0.42"/>
    <x v="1"/>
    <x v="1"/>
    <x v="1"/>
    <n v="26"/>
    <n v="10.92"/>
    <n v="15.08"/>
    <x v="1"/>
  </r>
  <r>
    <x v="0"/>
    <n v="1128299"/>
    <x v="697"/>
    <x v="2"/>
    <x v="25"/>
    <s v="Phoenix"/>
    <x v="4"/>
    <n v="36"/>
    <n v="51"/>
    <x v="1127"/>
    <n v="679.31999999999994"/>
    <n v="0.37"/>
    <x v="1"/>
    <x v="1"/>
    <x v="1"/>
    <n v="36"/>
    <n v="13.319999999999999"/>
    <n v="22.68"/>
    <x v="1"/>
  </r>
  <r>
    <x v="0"/>
    <n v="1128299"/>
    <x v="697"/>
    <x v="2"/>
    <x v="25"/>
    <s v="Phoenix"/>
    <x v="5"/>
    <n v="31"/>
    <n v="116"/>
    <x v="3304"/>
    <n v="970.92000000000007"/>
    <n v="0.27"/>
    <x v="1"/>
    <x v="1"/>
    <x v="1"/>
    <n v="31"/>
    <n v="8.370000000000001"/>
    <n v="22.63"/>
    <x v="1"/>
  </r>
  <r>
    <x v="0"/>
    <n v="1128299"/>
    <x v="227"/>
    <x v="2"/>
    <x v="25"/>
    <s v="Phoenix"/>
    <x v="0"/>
    <n v="29"/>
    <n v="160"/>
    <x v="2075"/>
    <n v="1855.9999999999998"/>
    <n v="0.39999999999999997"/>
    <x v="1"/>
    <x v="2"/>
    <x v="1"/>
    <n v="29"/>
    <n v="11.599999999999998"/>
    <n v="17.399999999999999"/>
    <x v="1"/>
  </r>
  <r>
    <x v="0"/>
    <n v="1128299"/>
    <x v="227"/>
    <x v="2"/>
    <x v="25"/>
    <s v="Phoenix"/>
    <x v="1"/>
    <n v="38"/>
    <n v="116"/>
    <x v="1942"/>
    <n v="1939.52"/>
    <n v="0.44"/>
    <x v="1"/>
    <x v="2"/>
    <x v="1"/>
    <n v="38"/>
    <n v="16.72"/>
    <n v="21.28"/>
    <x v="1"/>
  </r>
  <r>
    <x v="0"/>
    <n v="1128299"/>
    <x v="227"/>
    <x v="2"/>
    <x v="25"/>
    <s v="Phoenix"/>
    <x v="2"/>
    <n v="37"/>
    <n v="119"/>
    <x v="2711"/>
    <n v="1805.2299999999998"/>
    <n v="0.41"/>
    <x v="1"/>
    <x v="2"/>
    <x v="1"/>
    <n v="37"/>
    <n v="15.169999999999998"/>
    <n v="21.830000000000005"/>
    <x v="1"/>
  </r>
  <r>
    <x v="0"/>
    <n v="1128299"/>
    <x v="227"/>
    <x v="2"/>
    <x v="25"/>
    <s v="Phoenix"/>
    <x v="3"/>
    <n v="38"/>
    <n v="68"/>
    <x v="1621"/>
    <n v="956.08"/>
    <n v="0.37"/>
    <x v="1"/>
    <x v="2"/>
    <x v="1"/>
    <n v="38"/>
    <n v="14.06"/>
    <n v="23.94"/>
    <x v="1"/>
  </r>
  <r>
    <x v="0"/>
    <n v="1128299"/>
    <x v="227"/>
    <x v="2"/>
    <x v="25"/>
    <s v="Phoenix"/>
    <x v="4"/>
    <n v="41"/>
    <n v="39"/>
    <x v="2838"/>
    <n v="511.68"/>
    <n v="0.32"/>
    <x v="1"/>
    <x v="2"/>
    <x v="1"/>
    <n v="41"/>
    <n v="13.120000000000001"/>
    <n v="27.88"/>
    <x v="1"/>
  </r>
  <r>
    <x v="0"/>
    <n v="1128299"/>
    <x v="227"/>
    <x v="2"/>
    <x v="25"/>
    <s v="Phoenix"/>
    <x v="5"/>
    <n v="37"/>
    <n v="107"/>
    <x v="3305"/>
    <n v="1068.93"/>
    <n v="0.27"/>
    <x v="1"/>
    <x v="2"/>
    <x v="1"/>
    <n v="37"/>
    <n v="9.99"/>
    <n v="27.009999999999998"/>
    <x v="1"/>
  </r>
  <r>
    <x v="0"/>
    <n v="1128299"/>
    <x v="246"/>
    <x v="2"/>
    <x v="25"/>
    <s v="Phoenix"/>
    <x v="0"/>
    <n v="40"/>
    <n v="175"/>
    <x v="872"/>
    <n v="2660"/>
    <n v="0.38"/>
    <x v="1"/>
    <x v="3"/>
    <x v="1"/>
    <n v="40"/>
    <n v="15.2"/>
    <n v="24.8"/>
    <x v="1"/>
  </r>
  <r>
    <x v="0"/>
    <n v="1128299"/>
    <x v="246"/>
    <x v="2"/>
    <x v="25"/>
    <s v="Phoenix"/>
    <x v="1"/>
    <n v="37"/>
    <n v="90"/>
    <x v="1824"/>
    <n v="1465.2"/>
    <n v="0.44"/>
    <x v="1"/>
    <x v="3"/>
    <x v="1"/>
    <n v="37"/>
    <n v="16.28"/>
    <n v="20.72"/>
    <x v="1"/>
  </r>
  <r>
    <x v="0"/>
    <n v="1128299"/>
    <x v="246"/>
    <x v="2"/>
    <x v="25"/>
    <s v="Phoenix"/>
    <x v="2"/>
    <n v="42"/>
    <n v="123"/>
    <x v="1469"/>
    <n v="1911.42"/>
    <n v="0.37"/>
    <x v="1"/>
    <x v="3"/>
    <x v="1"/>
    <n v="42"/>
    <n v="15.540000000000001"/>
    <n v="26.46"/>
    <x v="1"/>
  </r>
  <r>
    <x v="0"/>
    <n v="1128299"/>
    <x v="246"/>
    <x v="2"/>
    <x v="25"/>
    <s v="Phoenix"/>
    <x v="3"/>
    <n v="40"/>
    <n v="78"/>
    <x v="1320"/>
    <n v="1248"/>
    <n v="0.39999999999999997"/>
    <x v="1"/>
    <x v="3"/>
    <x v="1"/>
    <n v="40"/>
    <n v="16"/>
    <n v="24"/>
    <x v="1"/>
  </r>
  <r>
    <x v="0"/>
    <n v="1128299"/>
    <x v="246"/>
    <x v="2"/>
    <x v="25"/>
    <s v="Phoenix"/>
    <x v="4"/>
    <n v="43"/>
    <n v="47"/>
    <x v="2424"/>
    <n v="687.14"/>
    <n v="0.33999999999999997"/>
    <x v="1"/>
    <x v="3"/>
    <x v="1"/>
    <n v="43"/>
    <n v="14.62"/>
    <n v="28.380000000000003"/>
    <x v="1"/>
  </r>
  <r>
    <x v="0"/>
    <n v="1128299"/>
    <x v="246"/>
    <x v="2"/>
    <x v="25"/>
    <s v="Phoenix"/>
    <x v="5"/>
    <n v="49"/>
    <n v="111"/>
    <x v="1823"/>
    <n v="1631.7"/>
    <n v="0.3"/>
    <x v="1"/>
    <x v="3"/>
    <x v="1"/>
    <n v="49"/>
    <n v="14.700000000000001"/>
    <n v="34.300000000000004"/>
    <x v="1"/>
  </r>
  <r>
    <x v="0"/>
    <n v="1128299"/>
    <x v="277"/>
    <x v="2"/>
    <x v="25"/>
    <s v="Phoenix"/>
    <x v="0"/>
    <n v="38"/>
    <n v="184"/>
    <x v="3306"/>
    <n v="2656.96"/>
    <n v="0.38"/>
    <x v="1"/>
    <x v="4"/>
    <x v="1"/>
    <n v="38"/>
    <n v="14.44"/>
    <n v="23.56"/>
    <x v="1"/>
  </r>
  <r>
    <x v="0"/>
    <n v="1128299"/>
    <x v="277"/>
    <x v="2"/>
    <x v="25"/>
    <s v="Phoenix"/>
    <x v="1"/>
    <n v="36"/>
    <n v="116"/>
    <x v="1305"/>
    <n v="1753.92"/>
    <n v="0.42000000000000004"/>
    <x v="1"/>
    <x v="4"/>
    <x v="1"/>
    <n v="36"/>
    <n v="15.120000000000001"/>
    <n v="20.88"/>
    <x v="1"/>
  </r>
  <r>
    <x v="0"/>
    <n v="1128299"/>
    <x v="277"/>
    <x v="2"/>
    <x v="25"/>
    <s v="Phoenix"/>
    <x v="2"/>
    <n v="41"/>
    <n v="132"/>
    <x v="3307"/>
    <n v="2056.56"/>
    <n v="0.38"/>
    <x v="1"/>
    <x v="4"/>
    <x v="1"/>
    <n v="41"/>
    <n v="15.58"/>
    <n v="25.42"/>
    <x v="1"/>
  </r>
  <r>
    <x v="0"/>
    <n v="1128299"/>
    <x v="277"/>
    <x v="2"/>
    <x v="25"/>
    <s v="Phoenix"/>
    <x v="3"/>
    <n v="39"/>
    <n v="93"/>
    <x v="3308"/>
    <n v="1341.99"/>
    <n v="0.37"/>
    <x v="1"/>
    <x v="4"/>
    <x v="1"/>
    <n v="39"/>
    <n v="14.43"/>
    <n v="24.570000000000004"/>
    <x v="1"/>
  </r>
  <r>
    <x v="0"/>
    <n v="1128299"/>
    <x v="277"/>
    <x v="2"/>
    <x v="25"/>
    <s v="Phoenix"/>
    <x v="4"/>
    <n v="39"/>
    <n v="62"/>
    <x v="3033"/>
    <n v="797.93999999999994"/>
    <n v="0.32999999999999996"/>
    <x v="1"/>
    <x v="4"/>
    <x v="1"/>
    <n v="39"/>
    <n v="12.87"/>
    <n v="26.13"/>
    <x v="1"/>
  </r>
  <r>
    <x v="0"/>
    <n v="1128299"/>
    <x v="277"/>
    <x v="2"/>
    <x v="25"/>
    <s v="Phoenix"/>
    <x v="5"/>
    <n v="53"/>
    <n v="124"/>
    <x v="3309"/>
    <n v="1905.8799999999999"/>
    <n v="0.28999999999999998"/>
    <x v="1"/>
    <x v="4"/>
    <x v="1"/>
    <n v="53"/>
    <n v="15.37"/>
    <n v="37.630000000000003"/>
    <x v="1"/>
  </r>
  <r>
    <x v="0"/>
    <n v="1128299"/>
    <x v="307"/>
    <x v="2"/>
    <x v="25"/>
    <s v="Phoenix"/>
    <x v="0"/>
    <n v="37"/>
    <n v="194"/>
    <x v="3310"/>
    <n v="2799.4199999999996"/>
    <n v="0.38999999999999996"/>
    <x v="1"/>
    <x v="11"/>
    <x v="1"/>
    <n v="37"/>
    <n v="14.429999999999998"/>
    <n v="22.57"/>
    <x v="1"/>
  </r>
  <r>
    <x v="0"/>
    <n v="1128299"/>
    <x v="307"/>
    <x v="2"/>
    <x v="25"/>
    <s v="Phoenix"/>
    <x v="1"/>
    <n v="36"/>
    <n v="143"/>
    <x v="1182"/>
    <n v="2162.1600000000003"/>
    <n v="0.42000000000000004"/>
    <x v="1"/>
    <x v="11"/>
    <x v="1"/>
    <n v="36"/>
    <n v="15.120000000000003"/>
    <n v="20.88"/>
    <x v="1"/>
  </r>
  <r>
    <x v="0"/>
    <n v="1128299"/>
    <x v="307"/>
    <x v="2"/>
    <x v="25"/>
    <s v="Phoenix"/>
    <x v="2"/>
    <n v="41"/>
    <n v="147"/>
    <x v="2248"/>
    <n v="2290.2600000000002"/>
    <n v="0.38"/>
    <x v="1"/>
    <x v="11"/>
    <x v="1"/>
    <n v="41"/>
    <n v="15.580000000000002"/>
    <n v="25.419999999999998"/>
    <x v="1"/>
  </r>
  <r>
    <x v="0"/>
    <n v="1128299"/>
    <x v="307"/>
    <x v="2"/>
    <x v="25"/>
    <s v="Phoenix"/>
    <x v="3"/>
    <n v="38"/>
    <n v="105"/>
    <x v="1579"/>
    <n v="1595.9999999999998"/>
    <n v="0.39999999999999997"/>
    <x v="1"/>
    <x v="11"/>
    <x v="1"/>
    <n v="38"/>
    <n v="15.199999999999998"/>
    <n v="22.8"/>
    <x v="1"/>
  </r>
  <r>
    <x v="0"/>
    <n v="1128299"/>
    <x v="307"/>
    <x v="2"/>
    <x v="25"/>
    <s v="Phoenix"/>
    <x v="4"/>
    <n v="43"/>
    <n v="72"/>
    <x v="3068"/>
    <n v="1052.6399999999999"/>
    <n v="0.33999999999999997"/>
    <x v="1"/>
    <x v="11"/>
    <x v="1"/>
    <n v="43"/>
    <n v="14.619999999999997"/>
    <n v="28.380000000000003"/>
    <x v="1"/>
  </r>
  <r>
    <x v="0"/>
    <n v="1128299"/>
    <x v="307"/>
    <x v="2"/>
    <x v="25"/>
    <s v="Phoenix"/>
    <x v="5"/>
    <n v="46"/>
    <n v="158"/>
    <x v="2659"/>
    <n v="2253.08"/>
    <n v="0.31"/>
    <x v="1"/>
    <x v="11"/>
    <x v="1"/>
    <n v="46"/>
    <n v="14.26"/>
    <n v="31.740000000000002"/>
    <x v="1"/>
  </r>
  <r>
    <x v="0"/>
    <n v="1128299"/>
    <x v="336"/>
    <x v="2"/>
    <x v="25"/>
    <s v="Phoenix"/>
    <x v="0"/>
    <n v="40"/>
    <n v="216"/>
    <x v="1143"/>
    <n v="3196.8"/>
    <n v="0.37"/>
    <x v="1"/>
    <x v="5"/>
    <x v="1"/>
    <n v="40"/>
    <n v="14.8"/>
    <n v="25.2"/>
    <x v="1"/>
  </r>
  <r>
    <x v="0"/>
    <n v="1128299"/>
    <x v="336"/>
    <x v="2"/>
    <x v="25"/>
    <s v="Phoenix"/>
    <x v="1"/>
    <n v="40"/>
    <n v="163"/>
    <x v="3311"/>
    <n v="2999.2000000000003"/>
    <n v="0.46"/>
    <x v="1"/>
    <x v="5"/>
    <x v="1"/>
    <n v="40"/>
    <n v="18.400000000000002"/>
    <n v="21.599999999999998"/>
    <x v="1"/>
  </r>
  <r>
    <x v="0"/>
    <n v="1128299"/>
    <x v="336"/>
    <x v="2"/>
    <x v="25"/>
    <s v="Phoenix"/>
    <x v="2"/>
    <n v="39"/>
    <n v="157"/>
    <x v="3312"/>
    <n v="2387.9699999999998"/>
    <n v="0.38999999999999996"/>
    <x v="1"/>
    <x v="5"/>
    <x v="1"/>
    <n v="39"/>
    <n v="15.209999999999999"/>
    <n v="23.790000000000003"/>
    <x v="1"/>
  </r>
  <r>
    <x v="0"/>
    <n v="1128299"/>
    <x v="336"/>
    <x v="2"/>
    <x v="25"/>
    <s v="Phoenix"/>
    <x v="3"/>
    <n v="36"/>
    <n v="113"/>
    <x v="1495"/>
    <n v="1545.84"/>
    <n v="0.38"/>
    <x v="1"/>
    <x v="5"/>
    <x v="1"/>
    <n v="36"/>
    <n v="13.68"/>
    <n v="22.32"/>
    <x v="1"/>
  </r>
  <r>
    <x v="0"/>
    <n v="1128299"/>
    <x v="336"/>
    <x v="2"/>
    <x v="25"/>
    <s v="Phoenix"/>
    <x v="4"/>
    <n v="40"/>
    <n v="145"/>
    <x v="1826"/>
    <n v="2146"/>
    <n v="0.37"/>
    <x v="1"/>
    <x v="5"/>
    <x v="1"/>
    <n v="40"/>
    <n v="14.8"/>
    <n v="25.2"/>
    <x v="1"/>
  </r>
  <r>
    <x v="0"/>
    <n v="1128299"/>
    <x v="336"/>
    <x v="2"/>
    <x v="25"/>
    <s v="Phoenix"/>
    <x v="5"/>
    <n v="46"/>
    <n v="145"/>
    <x v="1309"/>
    <n v="2001"/>
    <n v="0.3"/>
    <x v="1"/>
    <x v="5"/>
    <x v="1"/>
    <n v="46"/>
    <n v="13.8"/>
    <n v="32.200000000000003"/>
    <x v="1"/>
  </r>
  <r>
    <x v="0"/>
    <n v="1128299"/>
    <x v="368"/>
    <x v="2"/>
    <x v="25"/>
    <s v="Phoenix"/>
    <x v="0"/>
    <n v="41"/>
    <n v="194"/>
    <x v="3313"/>
    <n v="3181.6"/>
    <n v="0.39999999999999997"/>
    <x v="1"/>
    <x v="6"/>
    <x v="1"/>
    <n v="41"/>
    <n v="16.399999999999999"/>
    <n v="24.599999999999998"/>
    <x v="1"/>
  </r>
  <r>
    <x v="0"/>
    <n v="1128299"/>
    <x v="368"/>
    <x v="2"/>
    <x v="25"/>
    <s v="Phoenix"/>
    <x v="1"/>
    <n v="46"/>
    <n v="190"/>
    <x v="3314"/>
    <n v="3670.8"/>
    <n v="0.42000000000000004"/>
    <x v="1"/>
    <x v="6"/>
    <x v="1"/>
    <n v="46"/>
    <n v="19.32"/>
    <n v="26.68"/>
    <x v="1"/>
  </r>
  <r>
    <x v="0"/>
    <n v="1128299"/>
    <x v="368"/>
    <x v="2"/>
    <x v="25"/>
    <s v="Phoenix"/>
    <x v="2"/>
    <n v="37"/>
    <n v="153"/>
    <x v="2534"/>
    <n v="2321.0099999999998"/>
    <n v="0.41"/>
    <x v="1"/>
    <x v="6"/>
    <x v="1"/>
    <n v="37"/>
    <n v="15.169999999999998"/>
    <n v="21.830000000000002"/>
    <x v="1"/>
  </r>
  <r>
    <x v="0"/>
    <n v="1128299"/>
    <x v="368"/>
    <x v="2"/>
    <x v="25"/>
    <s v="Phoenix"/>
    <x v="3"/>
    <n v="43"/>
    <n v="120"/>
    <x v="2014"/>
    <n v="2167.1999999999998"/>
    <n v="0.42"/>
    <x v="1"/>
    <x v="6"/>
    <x v="1"/>
    <n v="43"/>
    <n v="18.059999999999999"/>
    <n v="24.94"/>
    <x v="1"/>
  </r>
  <r>
    <x v="0"/>
    <n v="1128299"/>
    <x v="368"/>
    <x v="2"/>
    <x v="25"/>
    <s v="Phoenix"/>
    <x v="4"/>
    <n v="45"/>
    <n v="136"/>
    <x v="2281"/>
    <n v="2264.4"/>
    <n v="0.37"/>
    <x v="1"/>
    <x v="6"/>
    <x v="1"/>
    <n v="45"/>
    <n v="16.650000000000002"/>
    <n v="28.349999999999998"/>
    <x v="1"/>
  </r>
  <r>
    <x v="0"/>
    <n v="1128299"/>
    <x v="368"/>
    <x v="2"/>
    <x v="25"/>
    <s v="Phoenix"/>
    <x v="5"/>
    <n v="48"/>
    <n v="131"/>
    <x v="1298"/>
    <n v="1760.64"/>
    <n v="0.28000000000000003"/>
    <x v="1"/>
    <x v="6"/>
    <x v="1"/>
    <n v="48"/>
    <n v="13.440000000000001"/>
    <n v="34.559999999999995"/>
    <x v="1"/>
  </r>
  <r>
    <x v="0"/>
    <n v="1128299"/>
    <x v="400"/>
    <x v="2"/>
    <x v="25"/>
    <s v="Phoenix"/>
    <x v="0"/>
    <n v="35"/>
    <n v="184"/>
    <x v="1037"/>
    <n v="2704.7999999999997"/>
    <n v="0.42"/>
    <x v="1"/>
    <x v="7"/>
    <x v="1"/>
    <n v="35"/>
    <n v="14.7"/>
    <n v="20.3"/>
    <x v="1"/>
  </r>
  <r>
    <x v="0"/>
    <n v="1128299"/>
    <x v="400"/>
    <x v="2"/>
    <x v="25"/>
    <s v="Phoenix"/>
    <x v="1"/>
    <n v="34"/>
    <n v="201"/>
    <x v="3315"/>
    <n v="3211.98"/>
    <n v="0.47000000000000003"/>
    <x v="1"/>
    <x v="7"/>
    <x v="1"/>
    <n v="34"/>
    <n v="15.98"/>
    <n v="18.02"/>
    <x v="1"/>
  </r>
  <r>
    <x v="0"/>
    <n v="1128299"/>
    <x v="400"/>
    <x v="2"/>
    <x v="25"/>
    <s v="Phoenix"/>
    <x v="2"/>
    <n v="34"/>
    <n v="145"/>
    <x v="2009"/>
    <n v="1824.1"/>
    <n v="0.37"/>
    <x v="1"/>
    <x v="7"/>
    <x v="1"/>
    <n v="34"/>
    <n v="12.58"/>
    <n v="21.42"/>
    <x v="1"/>
  </r>
  <r>
    <x v="0"/>
    <n v="1128299"/>
    <x v="400"/>
    <x v="2"/>
    <x v="25"/>
    <s v="Phoenix"/>
    <x v="3"/>
    <n v="33"/>
    <n v="124"/>
    <x v="2454"/>
    <n v="1514.04"/>
    <n v="0.37"/>
    <x v="1"/>
    <x v="7"/>
    <x v="1"/>
    <n v="33"/>
    <n v="12.209999999999999"/>
    <n v="20.79"/>
    <x v="1"/>
  </r>
  <r>
    <x v="0"/>
    <n v="1128299"/>
    <x v="400"/>
    <x v="2"/>
    <x v="25"/>
    <s v="Phoenix"/>
    <x v="4"/>
    <n v="41"/>
    <n v="128"/>
    <x v="1186"/>
    <n v="1731.8399999999997"/>
    <n v="0.32999999999999996"/>
    <x v="1"/>
    <x v="7"/>
    <x v="1"/>
    <n v="41"/>
    <n v="13.529999999999998"/>
    <n v="27.470000000000002"/>
    <x v="1"/>
  </r>
  <r>
    <x v="0"/>
    <n v="1128299"/>
    <x v="400"/>
    <x v="2"/>
    <x v="25"/>
    <s v="Phoenix"/>
    <x v="5"/>
    <n v="43"/>
    <n v="132"/>
    <x v="3108"/>
    <n v="1816.32"/>
    <n v="0.32"/>
    <x v="1"/>
    <x v="7"/>
    <x v="1"/>
    <n v="43"/>
    <n v="13.76"/>
    <n v="29.240000000000002"/>
    <x v="1"/>
  </r>
  <r>
    <x v="0"/>
    <n v="1128299"/>
    <x v="429"/>
    <x v="2"/>
    <x v="25"/>
    <s v="Phoenix"/>
    <x v="0"/>
    <n v="36"/>
    <n v="170"/>
    <x v="2281"/>
    <n v="2570.4"/>
    <n v="0.42"/>
    <x v="1"/>
    <x v="8"/>
    <x v="1"/>
    <n v="36"/>
    <n v="15.120000000000001"/>
    <n v="20.88"/>
    <x v="1"/>
  </r>
  <r>
    <x v="0"/>
    <n v="1128299"/>
    <x v="429"/>
    <x v="2"/>
    <x v="25"/>
    <s v="Phoenix"/>
    <x v="1"/>
    <n v="33"/>
    <n v="175"/>
    <x v="2141"/>
    <n v="2425.5000000000005"/>
    <n v="0.42000000000000004"/>
    <x v="1"/>
    <x v="8"/>
    <x v="1"/>
    <n v="33"/>
    <n v="13.860000000000003"/>
    <n v="19.139999999999997"/>
    <x v="1"/>
  </r>
  <r>
    <x v="0"/>
    <n v="1128299"/>
    <x v="429"/>
    <x v="2"/>
    <x v="25"/>
    <s v="Phoenix"/>
    <x v="2"/>
    <n v="31"/>
    <n v="111"/>
    <x v="3316"/>
    <n v="1273.17"/>
    <n v="0.37"/>
    <x v="1"/>
    <x v="8"/>
    <x v="1"/>
    <n v="31"/>
    <n v="11.47"/>
    <n v="19.529999999999998"/>
    <x v="1"/>
  </r>
  <r>
    <x v="0"/>
    <n v="1128299"/>
    <x v="429"/>
    <x v="2"/>
    <x v="25"/>
    <s v="Phoenix"/>
    <x v="3"/>
    <n v="32"/>
    <n v="102"/>
    <x v="2785"/>
    <n v="1272.9599999999998"/>
    <n v="0.38999999999999996"/>
    <x v="1"/>
    <x v="8"/>
    <x v="1"/>
    <n v="32"/>
    <n v="12.479999999999999"/>
    <n v="19.520000000000003"/>
    <x v="1"/>
  </r>
  <r>
    <x v="0"/>
    <n v="1128299"/>
    <x v="429"/>
    <x v="2"/>
    <x v="25"/>
    <s v="Phoenix"/>
    <x v="4"/>
    <n v="44"/>
    <n v="88"/>
    <x v="2279"/>
    <n v="1432.6399999999999"/>
    <n v="0.37"/>
    <x v="1"/>
    <x v="8"/>
    <x v="1"/>
    <n v="44"/>
    <n v="16.279999999999998"/>
    <n v="27.720000000000002"/>
    <x v="1"/>
  </r>
  <r>
    <x v="0"/>
    <n v="1128299"/>
    <x v="429"/>
    <x v="2"/>
    <x v="25"/>
    <s v="Phoenix"/>
    <x v="5"/>
    <n v="47"/>
    <n v="107"/>
    <x v="3317"/>
    <n v="1458.4099999999999"/>
    <n v="0.28999999999999998"/>
    <x v="1"/>
    <x v="8"/>
    <x v="1"/>
    <n v="47"/>
    <n v="13.629999999999999"/>
    <n v="33.370000000000005"/>
    <x v="1"/>
  </r>
  <r>
    <x v="0"/>
    <n v="1128299"/>
    <x v="460"/>
    <x v="2"/>
    <x v="25"/>
    <s v="Phoenix"/>
    <x v="0"/>
    <n v="31"/>
    <n v="150"/>
    <x v="3318"/>
    <n v="1767"/>
    <n v="0.38"/>
    <x v="1"/>
    <x v="9"/>
    <x v="1"/>
    <n v="31"/>
    <n v="11.78"/>
    <n v="19.22"/>
    <x v="1"/>
  </r>
  <r>
    <x v="0"/>
    <n v="1128299"/>
    <x v="460"/>
    <x v="2"/>
    <x v="25"/>
    <s v="Phoenix"/>
    <x v="1"/>
    <n v="38"/>
    <n v="163"/>
    <x v="3319"/>
    <n v="2911.1800000000003"/>
    <n v="0.47000000000000003"/>
    <x v="1"/>
    <x v="9"/>
    <x v="1"/>
    <n v="38"/>
    <n v="17.860000000000003"/>
    <n v="20.139999999999997"/>
    <x v="1"/>
  </r>
  <r>
    <x v="0"/>
    <n v="1128299"/>
    <x v="460"/>
    <x v="2"/>
    <x v="25"/>
    <s v="Phoenix"/>
    <x v="2"/>
    <n v="33"/>
    <n v="124"/>
    <x v="2454"/>
    <n v="1595.8799999999999"/>
    <n v="0.38999999999999996"/>
    <x v="1"/>
    <x v="9"/>
    <x v="1"/>
    <n v="33"/>
    <n v="12.87"/>
    <n v="20.13"/>
    <x v="1"/>
  </r>
  <r>
    <x v="0"/>
    <n v="1128299"/>
    <x v="460"/>
    <x v="2"/>
    <x v="25"/>
    <s v="Phoenix"/>
    <x v="3"/>
    <n v="33"/>
    <n v="116"/>
    <x v="2174"/>
    <n v="1607.76"/>
    <n v="0.42"/>
    <x v="1"/>
    <x v="9"/>
    <x v="1"/>
    <n v="33"/>
    <n v="13.86"/>
    <n v="19.139999999999997"/>
    <x v="1"/>
  </r>
  <r>
    <x v="0"/>
    <n v="1128299"/>
    <x v="460"/>
    <x v="2"/>
    <x v="25"/>
    <s v="Phoenix"/>
    <x v="4"/>
    <n v="44"/>
    <n v="99"/>
    <x v="3119"/>
    <n v="1568.1599999999999"/>
    <n v="0.36"/>
    <x v="1"/>
    <x v="9"/>
    <x v="1"/>
    <n v="44"/>
    <n v="15.839999999999998"/>
    <n v="28.16"/>
    <x v="1"/>
  </r>
  <r>
    <x v="0"/>
    <n v="1128299"/>
    <x v="460"/>
    <x v="2"/>
    <x v="25"/>
    <s v="Phoenix"/>
    <x v="5"/>
    <n v="39"/>
    <n v="140"/>
    <x v="1780"/>
    <n v="1528.8000000000002"/>
    <n v="0.28000000000000003"/>
    <x v="1"/>
    <x v="9"/>
    <x v="1"/>
    <n v="39"/>
    <n v="10.920000000000002"/>
    <n v="28.08"/>
    <x v="1"/>
  </r>
  <r>
    <x v="0"/>
    <n v="1128299"/>
    <x v="489"/>
    <x v="2"/>
    <x v="25"/>
    <s v="Phoenix"/>
    <x v="0"/>
    <n v="35"/>
    <n v="194"/>
    <x v="3320"/>
    <n v="2716"/>
    <n v="0.39999999999999997"/>
    <x v="1"/>
    <x v="10"/>
    <x v="1"/>
    <n v="35"/>
    <n v="14"/>
    <n v="21"/>
    <x v="1"/>
  </r>
  <r>
    <x v="0"/>
    <n v="1128299"/>
    <x v="489"/>
    <x v="2"/>
    <x v="25"/>
    <s v="Phoenix"/>
    <x v="1"/>
    <n v="33"/>
    <n v="213"/>
    <x v="3023"/>
    <n v="3233.34"/>
    <n v="0.46"/>
    <x v="1"/>
    <x v="10"/>
    <x v="1"/>
    <n v="33"/>
    <n v="15.180000000000001"/>
    <n v="17.82"/>
    <x v="1"/>
  </r>
  <r>
    <x v="4"/>
    <n v="1128299"/>
    <x v="489"/>
    <x v="2"/>
    <x v="25"/>
    <s v="Phoenix"/>
    <x v="2"/>
    <n v="35"/>
    <n v="136"/>
    <x v="1686"/>
    <n v="1951.6"/>
    <n v="0.41"/>
    <x v="1"/>
    <x v="10"/>
    <x v="1"/>
    <n v="35"/>
    <n v="14.35"/>
    <n v="20.650000000000002"/>
    <x v="1"/>
  </r>
  <r>
    <x v="4"/>
    <n v="1128299"/>
    <x v="489"/>
    <x v="2"/>
    <x v="25"/>
    <s v="Phoenix"/>
    <x v="3"/>
    <n v="32"/>
    <n v="128"/>
    <x v="1062"/>
    <n v="1679.36"/>
    <n v="0.41"/>
    <x v="1"/>
    <x v="10"/>
    <x v="1"/>
    <n v="32"/>
    <n v="13.12"/>
    <n v="18.880000000000003"/>
    <x v="1"/>
  </r>
  <r>
    <x v="4"/>
    <n v="1128299"/>
    <x v="489"/>
    <x v="2"/>
    <x v="25"/>
    <s v="Phoenix"/>
    <x v="4"/>
    <n v="42"/>
    <n v="109"/>
    <x v="3321"/>
    <n v="1556.5199999999998"/>
    <n v="0.33999999999999997"/>
    <x v="1"/>
    <x v="10"/>
    <x v="1"/>
    <n v="42"/>
    <n v="14.279999999999998"/>
    <n v="27.720000000000006"/>
    <x v="1"/>
  </r>
  <r>
    <x v="4"/>
    <n v="1128299"/>
    <x v="489"/>
    <x v="2"/>
    <x v="25"/>
    <s v="Phoenix"/>
    <x v="5"/>
    <n v="43"/>
    <n v="135"/>
    <x v="3322"/>
    <n v="1625.4"/>
    <n v="0.28000000000000003"/>
    <x v="1"/>
    <x v="10"/>
    <x v="1"/>
    <n v="43"/>
    <n v="12.040000000000001"/>
    <n v="30.960000000000004"/>
    <x v="1"/>
  </r>
  <r>
    <x v="4"/>
    <n v="1128299"/>
    <x v="190"/>
    <x v="2"/>
    <x v="25"/>
    <s v="Phoenix"/>
    <x v="0"/>
    <n v="27"/>
    <n v="152"/>
    <x v="3323"/>
    <n v="1682.6399999999999"/>
    <n v="0.41"/>
    <x v="1"/>
    <x v="0"/>
    <x v="1"/>
    <n v="27"/>
    <n v="11.069999999999999"/>
    <n v="15.930000000000001"/>
    <x v="1"/>
  </r>
  <r>
    <x v="4"/>
    <n v="1128299"/>
    <x v="190"/>
    <x v="2"/>
    <x v="25"/>
    <s v="Phoenix"/>
    <x v="1"/>
    <n v="30"/>
    <n v="147"/>
    <x v="1692"/>
    <n v="2072.7000000000003"/>
    <n v="0.47000000000000003"/>
    <x v="1"/>
    <x v="0"/>
    <x v="1"/>
    <n v="30"/>
    <n v="14.100000000000001"/>
    <n v="15.899999999999999"/>
    <x v="1"/>
  </r>
  <r>
    <x v="4"/>
    <n v="1128299"/>
    <x v="190"/>
    <x v="2"/>
    <x v="25"/>
    <s v="Phoenix"/>
    <x v="2"/>
    <n v="32"/>
    <n v="157"/>
    <x v="3324"/>
    <n v="1959.36"/>
    <n v="0.38999999999999996"/>
    <x v="1"/>
    <x v="0"/>
    <x v="1"/>
    <n v="32"/>
    <n v="12.479999999999999"/>
    <n v="19.520000000000003"/>
    <x v="1"/>
  </r>
  <r>
    <x v="4"/>
    <n v="1128299"/>
    <x v="190"/>
    <x v="2"/>
    <x v="25"/>
    <s v="Phoenix"/>
    <x v="3"/>
    <n v="30"/>
    <n v="101"/>
    <x v="3325"/>
    <n v="1151.4000000000001"/>
    <n v="0.38"/>
    <x v="1"/>
    <x v="0"/>
    <x v="1"/>
    <n v="30"/>
    <n v="11.4"/>
    <n v="18.599999999999998"/>
    <x v="1"/>
  </r>
  <r>
    <x v="4"/>
    <n v="1128299"/>
    <x v="190"/>
    <x v="2"/>
    <x v="25"/>
    <s v="Phoenix"/>
    <x v="4"/>
    <n v="33"/>
    <n v="94"/>
    <x v="3079"/>
    <n v="1147.74"/>
    <n v="0.37"/>
    <x v="1"/>
    <x v="0"/>
    <x v="1"/>
    <n v="33"/>
    <n v="12.21"/>
    <n v="20.79"/>
    <x v="1"/>
  </r>
  <r>
    <x v="4"/>
    <n v="1128299"/>
    <x v="190"/>
    <x v="2"/>
    <x v="25"/>
    <s v="Phoenix"/>
    <x v="5"/>
    <n v="36"/>
    <n v="166"/>
    <x v="3084"/>
    <n v="1613.5200000000002"/>
    <n v="0.27"/>
    <x v="1"/>
    <x v="0"/>
    <x v="1"/>
    <n v="36"/>
    <n v="9.7200000000000006"/>
    <n v="26.279999999999998"/>
    <x v="1"/>
  </r>
  <r>
    <x v="4"/>
    <n v="1128299"/>
    <x v="700"/>
    <x v="2"/>
    <x v="25"/>
    <s v="Phoenix"/>
    <x v="0"/>
    <n v="27"/>
    <n v="173"/>
    <x v="3085"/>
    <n v="1868.3999999999999"/>
    <n v="0.39999999999999997"/>
    <x v="1"/>
    <x v="1"/>
    <x v="1"/>
    <n v="27"/>
    <n v="10.799999999999999"/>
    <n v="16.200000000000003"/>
    <x v="1"/>
  </r>
  <r>
    <x v="4"/>
    <n v="1128299"/>
    <x v="700"/>
    <x v="2"/>
    <x v="25"/>
    <s v="Phoenix"/>
    <x v="1"/>
    <n v="36"/>
    <n v="136"/>
    <x v="3326"/>
    <n v="2301.1200000000003"/>
    <n v="0.47000000000000003"/>
    <x v="1"/>
    <x v="1"/>
    <x v="1"/>
    <n v="36"/>
    <n v="16.920000000000002"/>
    <n v="19.079999999999998"/>
    <x v="1"/>
  </r>
  <r>
    <x v="4"/>
    <n v="1128299"/>
    <x v="700"/>
    <x v="2"/>
    <x v="25"/>
    <s v="Phoenix"/>
    <x v="2"/>
    <n v="35"/>
    <n v="132"/>
    <x v="1506"/>
    <n v="1847.9999999999998"/>
    <n v="0.39999999999999997"/>
    <x v="1"/>
    <x v="1"/>
    <x v="1"/>
    <n v="35"/>
    <n v="13.999999999999998"/>
    <n v="21"/>
    <x v="1"/>
  </r>
  <r>
    <x v="4"/>
    <n v="1128299"/>
    <x v="700"/>
    <x v="2"/>
    <x v="26"/>
    <s v="Albuquerque"/>
    <x v="3"/>
    <n v="29"/>
    <n v="91"/>
    <x v="1938"/>
    <n v="976.43"/>
    <n v="0.37"/>
    <x v="1"/>
    <x v="1"/>
    <x v="1"/>
    <n v="29"/>
    <n v="10.729999999999999"/>
    <n v="18.270000000000003"/>
    <x v="1"/>
  </r>
  <r>
    <x v="4"/>
    <n v="1128299"/>
    <x v="700"/>
    <x v="2"/>
    <x v="26"/>
    <s v="Albuquerque"/>
    <x v="4"/>
    <n v="34"/>
    <n v="62"/>
    <x v="3327"/>
    <n v="674.56000000000006"/>
    <n v="0.32"/>
    <x v="1"/>
    <x v="1"/>
    <x v="1"/>
    <n v="34"/>
    <n v="10.88"/>
    <n v="23.12"/>
    <x v="1"/>
  </r>
  <r>
    <x v="4"/>
    <n v="1128299"/>
    <x v="700"/>
    <x v="2"/>
    <x v="26"/>
    <s v="Albuquerque"/>
    <x v="5"/>
    <n v="35"/>
    <n v="140"/>
    <x v="1071"/>
    <n v="1372.0000000000002"/>
    <n v="0.28000000000000003"/>
    <x v="1"/>
    <x v="1"/>
    <x v="1"/>
    <n v="35"/>
    <n v="9.8000000000000025"/>
    <n v="25.2"/>
    <x v="1"/>
  </r>
  <r>
    <x v="4"/>
    <n v="1128299"/>
    <x v="712"/>
    <x v="2"/>
    <x v="26"/>
    <s v="Albuquerque"/>
    <x v="0"/>
    <n v="30"/>
    <n v="187"/>
    <x v="3328"/>
    <n v="2300.1"/>
    <n v="0.41"/>
    <x v="1"/>
    <x v="2"/>
    <x v="1"/>
    <n v="30"/>
    <n v="12.299999999999999"/>
    <n v="17.7"/>
    <x v="1"/>
  </r>
  <r>
    <x v="4"/>
    <n v="1128299"/>
    <x v="712"/>
    <x v="2"/>
    <x v="26"/>
    <s v="Albuquerque"/>
    <x v="1"/>
    <n v="36"/>
    <n v="136"/>
    <x v="3326"/>
    <n v="2203.2000000000003"/>
    <n v="0.45"/>
    <x v="1"/>
    <x v="2"/>
    <x v="1"/>
    <n v="36"/>
    <n v="16.200000000000003"/>
    <n v="19.799999999999997"/>
    <x v="1"/>
  </r>
  <r>
    <x v="4"/>
    <n v="1128299"/>
    <x v="712"/>
    <x v="2"/>
    <x v="26"/>
    <s v="Albuquerque"/>
    <x v="2"/>
    <n v="44"/>
    <n v="124"/>
    <x v="985"/>
    <n v="2073.2800000000002"/>
    <n v="0.38"/>
    <x v="1"/>
    <x v="2"/>
    <x v="1"/>
    <n v="44"/>
    <n v="16.720000000000002"/>
    <n v="27.279999999999998"/>
    <x v="1"/>
  </r>
  <r>
    <x v="4"/>
    <n v="1128299"/>
    <x v="712"/>
    <x v="2"/>
    <x v="26"/>
    <s v="Albuquerque"/>
    <x v="3"/>
    <n v="37"/>
    <n v="88"/>
    <x v="1190"/>
    <n v="1269.8399999999999"/>
    <n v="0.38999999999999996"/>
    <x v="1"/>
    <x v="2"/>
    <x v="1"/>
    <n v="37"/>
    <n v="14.43"/>
    <n v="22.57"/>
    <x v="1"/>
  </r>
  <r>
    <x v="4"/>
    <n v="1128299"/>
    <x v="712"/>
    <x v="2"/>
    <x v="26"/>
    <s v="Albuquerque"/>
    <x v="4"/>
    <n v="41"/>
    <n v="53"/>
    <x v="1163"/>
    <n v="695.36"/>
    <n v="0.32"/>
    <x v="1"/>
    <x v="2"/>
    <x v="1"/>
    <n v="41"/>
    <n v="13.120000000000001"/>
    <n v="27.88"/>
    <x v="1"/>
  </r>
  <r>
    <x v="4"/>
    <n v="1128299"/>
    <x v="712"/>
    <x v="2"/>
    <x v="26"/>
    <s v="Albuquerque"/>
    <x v="5"/>
    <n v="44"/>
    <n v="131"/>
    <x v="1655"/>
    <n v="1786.84"/>
    <n v="0.31"/>
    <x v="1"/>
    <x v="2"/>
    <x v="1"/>
    <n v="44"/>
    <n v="13.639999999999999"/>
    <n v="30.36"/>
    <x v="1"/>
  </r>
  <r>
    <x v="4"/>
    <n v="1128299"/>
    <x v="249"/>
    <x v="2"/>
    <x v="26"/>
    <s v="Albuquerque"/>
    <x v="0"/>
    <n v="41"/>
    <n v="165"/>
    <x v="3329"/>
    <n v="2841.2999999999997"/>
    <n v="0.42"/>
    <x v="1"/>
    <x v="3"/>
    <x v="1"/>
    <n v="41"/>
    <n v="17.22"/>
    <n v="23.78"/>
    <x v="1"/>
  </r>
  <r>
    <x v="4"/>
    <n v="1128299"/>
    <x v="249"/>
    <x v="2"/>
    <x v="26"/>
    <s v="Albuquerque"/>
    <x v="1"/>
    <n v="43"/>
    <n v="109"/>
    <x v="1766"/>
    <n v="2156.02"/>
    <n v="0.46"/>
    <x v="1"/>
    <x v="3"/>
    <x v="1"/>
    <n v="43"/>
    <n v="19.78"/>
    <n v="23.22"/>
    <x v="1"/>
  </r>
  <r>
    <x v="4"/>
    <n v="1128299"/>
    <x v="249"/>
    <x v="2"/>
    <x v="26"/>
    <s v="Albuquerque"/>
    <x v="2"/>
    <n v="44"/>
    <n v="140"/>
    <x v="1043"/>
    <n v="2587.1999999999998"/>
    <n v="0.42"/>
    <x v="1"/>
    <x v="3"/>
    <x v="1"/>
    <n v="44"/>
    <n v="18.48"/>
    <n v="25.52"/>
    <x v="1"/>
  </r>
  <r>
    <x v="4"/>
    <n v="1128299"/>
    <x v="249"/>
    <x v="2"/>
    <x v="26"/>
    <s v="Albuquerque"/>
    <x v="3"/>
    <n v="37"/>
    <n v="96"/>
    <x v="2778"/>
    <n v="1385.2799999999997"/>
    <n v="0.38999999999999996"/>
    <x v="1"/>
    <x v="3"/>
    <x v="1"/>
    <n v="37"/>
    <n v="14.429999999999998"/>
    <n v="22.570000000000004"/>
    <x v="1"/>
  </r>
  <r>
    <x v="4"/>
    <n v="1128299"/>
    <x v="249"/>
    <x v="2"/>
    <x v="26"/>
    <s v="Albuquerque"/>
    <x v="4"/>
    <n v="46"/>
    <n v="60"/>
    <x v="998"/>
    <n v="965.99999999999989"/>
    <n v="0.35"/>
    <x v="1"/>
    <x v="3"/>
    <x v="1"/>
    <n v="46"/>
    <n v="16.099999999999998"/>
    <n v="29.9"/>
    <x v="1"/>
  </r>
  <r>
    <x v="4"/>
    <n v="1128299"/>
    <x v="249"/>
    <x v="2"/>
    <x v="26"/>
    <s v="Albuquerque"/>
    <x v="5"/>
    <n v="56"/>
    <n v="116"/>
    <x v="931"/>
    <n v="1818.88"/>
    <n v="0.28000000000000003"/>
    <x v="1"/>
    <x v="3"/>
    <x v="1"/>
    <n v="56"/>
    <n v="15.680000000000001"/>
    <n v="40.32"/>
    <x v="1"/>
  </r>
  <r>
    <x v="4"/>
    <n v="1128299"/>
    <x v="280"/>
    <x v="2"/>
    <x v="26"/>
    <s v="Albuquerque"/>
    <x v="0"/>
    <n v="43"/>
    <n v="184"/>
    <x v="3330"/>
    <n v="3243.9199999999996"/>
    <n v="0.41"/>
    <x v="1"/>
    <x v="4"/>
    <x v="1"/>
    <n v="43"/>
    <n v="17.63"/>
    <n v="25.37"/>
    <x v="1"/>
  </r>
  <r>
    <x v="4"/>
    <n v="1128299"/>
    <x v="280"/>
    <x v="2"/>
    <x v="26"/>
    <s v="Albuquerque"/>
    <x v="1"/>
    <n v="46"/>
    <n v="136"/>
    <x v="3276"/>
    <n v="2627.5200000000004"/>
    <n v="0.42000000000000004"/>
    <x v="1"/>
    <x v="4"/>
    <x v="1"/>
    <n v="46"/>
    <n v="19.320000000000004"/>
    <n v="26.679999999999996"/>
    <x v="1"/>
  </r>
  <r>
    <x v="4"/>
    <n v="1128299"/>
    <x v="280"/>
    <x v="2"/>
    <x v="26"/>
    <s v="Albuquerque"/>
    <x v="2"/>
    <n v="46"/>
    <n v="135"/>
    <x v="1013"/>
    <n v="2546.1"/>
    <n v="0.41"/>
    <x v="1"/>
    <x v="4"/>
    <x v="1"/>
    <n v="46"/>
    <n v="18.86"/>
    <n v="27.14"/>
    <x v="1"/>
  </r>
  <r>
    <x v="4"/>
    <n v="1128299"/>
    <x v="280"/>
    <x v="2"/>
    <x v="26"/>
    <s v="Albuquerque"/>
    <x v="3"/>
    <n v="43"/>
    <n v="109"/>
    <x v="1766"/>
    <n v="1921.6699999999998"/>
    <n v="0.41"/>
    <x v="1"/>
    <x v="4"/>
    <x v="1"/>
    <n v="43"/>
    <n v="17.63"/>
    <n v="25.37"/>
    <x v="1"/>
  </r>
  <r>
    <x v="4"/>
    <n v="1128299"/>
    <x v="280"/>
    <x v="2"/>
    <x v="26"/>
    <s v="Albuquerque"/>
    <x v="4"/>
    <n v="45"/>
    <n v="78"/>
    <x v="1517"/>
    <n v="1228.5"/>
    <n v="0.35"/>
    <x v="1"/>
    <x v="4"/>
    <x v="1"/>
    <n v="45"/>
    <n v="15.75"/>
    <n v="29.25"/>
    <x v="1"/>
  </r>
  <r>
    <x v="4"/>
    <n v="1128299"/>
    <x v="280"/>
    <x v="2"/>
    <x v="26"/>
    <s v="Albuquerque"/>
    <x v="5"/>
    <n v="56"/>
    <n v="132"/>
    <x v="1936"/>
    <n v="2143.6799999999998"/>
    <n v="0.28999999999999998"/>
    <x v="1"/>
    <x v="4"/>
    <x v="1"/>
    <n v="56"/>
    <n v="16.239999999999998"/>
    <n v="39.76"/>
    <x v="1"/>
  </r>
  <r>
    <x v="4"/>
    <n v="1128299"/>
    <x v="310"/>
    <x v="2"/>
    <x v="26"/>
    <s v="Albuquerque"/>
    <x v="0"/>
    <n v="37"/>
    <n v="224"/>
    <x v="3331"/>
    <n v="3232.3199999999997"/>
    <n v="0.38999999999999996"/>
    <x v="1"/>
    <x v="11"/>
    <x v="1"/>
    <n v="37"/>
    <n v="14.429999999999998"/>
    <n v="22.57"/>
    <x v="1"/>
  </r>
  <r>
    <x v="4"/>
    <n v="1128299"/>
    <x v="310"/>
    <x v="2"/>
    <x v="26"/>
    <s v="Albuquerque"/>
    <x v="1"/>
    <n v="47"/>
    <n v="187"/>
    <x v="3332"/>
    <n v="3779.2700000000004"/>
    <n v="0.43000000000000005"/>
    <x v="1"/>
    <x v="11"/>
    <x v="1"/>
    <n v="47"/>
    <n v="20.21"/>
    <n v="26.79"/>
    <x v="1"/>
  </r>
  <r>
    <x v="4"/>
    <n v="1128299"/>
    <x v="310"/>
    <x v="2"/>
    <x v="26"/>
    <s v="Albuquerque"/>
    <x v="2"/>
    <n v="41"/>
    <n v="193"/>
    <x v="3333"/>
    <n v="3165.2"/>
    <n v="0.39999999999999997"/>
    <x v="1"/>
    <x v="11"/>
    <x v="1"/>
    <n v="41"/>
    <n v="16.399999999999999"/>
    <n v="24.6"/>
    <x v="1"/>
  </r>
  <r>
    <x v="4"/>
    <n v="1128299"/>
    <x v="310"/>
    <x v="2"/>
    <x v="26"/>
    <s v="Albuquerque"/>
    <x v="3"/>
    <n v="37"/>
    <n v="128"/>
    <x v="1245"/>
    <n v="1894.3999999999999"/>
    <n v="0.39999999999999997"/>
    <x v="1"/>
    <x v="11"/>
    <x v="1"/>
    <n v="37"/>
    <n v="14.799999999999999"/>
    <n v="22.200000000000003"/>
    <x v="1"/>
  </r>
  <r>
    <x v="4"/>
    <n v="1128299"/>
    <x v="310"/>
    <x v="2"/>
    <x v="26"/>
    <s v="Albuquerque"/>
    <x v="4"/>
    <n v="44"/>
    <n v="93"/>
    <x v="2454"/>
    <n v="1432.1999999999998"/>
    <n v="0.35"/>
    <x v="1"/>
    <x v="11"/>
    <x v="1"/>
    <n v="44"/>
    <n v="15.399999999999999"/>
    <n v="28.6"/>
    <x v="1"/>
  </r>
  <r>
    <x v="4"/>
    <n v="1128299"/>
    <x v="310"/>
    <x v="2"/>
    <x v="26"/>
    <s v="Albuquerque"/>
    <x v="5"/>
    <n v="50"/>
    <n v="192"/>
    <x v="1234"/>
    <n v="2688.0000000000005"/>
    <n v="0.28000000000000003"/>
    <x v="1"/>
    <x v="11"/>
    <x v="1"/>
    <n v="50"/>
    <n v="14.000000000000002"/>
    <n v="36"/>
    <x v="1"/>
  </r>
  <r>
    <x v="4"/>
    <n v="1128299"/>
    <x v="339"/>
    <x v="2"/>
    <x v="26"/>
    <s v="Albuquerque"/>
    <x v="0"/>
    <n v="41"/>
    <n v="248"/>
    <x v="3334"/>
    <n v="3965.5199999999995"/>
    <n v="0.38999999999999996"/>
    <x v="1"/>
    <x v="5"/>
    <x v="1"/>
    <n v="41"/>
    <n v="15.989999999999998"/>
    <n v="25.01"/>
    <x v="1"/>
  </r>
  <r>
    <x v="4"/>
    <n v="1128299"/>
    <x v="339"/>
    <x v="2"/>
    <x v="26"/>
    <s v="Albuquerque"/>
    <x v="1"/>
    <n v="45"/>
    <n v="210"/>
    <x v="1366"/>
    <n v="4063.5000000000005"/>
    <n v="0.43000000000000005"/>
    <x v="1"/>
    <x v="5"/>
    <x v="1"/>
    <n v="45"/>
    <n v="19.350000000000001"/>
    <n v="25.65"/>
    <x v="1"/>
  </r>
  <r>
    <x v="4"/>
    <n v="1128299"/>
    <x v="339"/>
    <x v="2"/>
    <x v="26"/>
    <s v="Albuquerque"/>
    <x v="2"/>
    <n v="39"/>
    <n v="171"/>
    <x v="1225"/>
    <n v="2467.5299999999997"/>
    <n v="0.37"/>
    <x v="1"/>
    <x v="5"/>
    <x v="1"/>
    <n v="39"/>
    <n v="14.429999999999998"/>
    <n v="24.57"/>
    <x v="1"/>
  </r>
  <r>
    <x v="4"/>
    <n v="1128299"/>
    <x v="339"/>
    <x v="2"/>
    <x v="26"/>
    <s v="Albuquerque"/>
    <x v="3"/>
    <n v="39"/>
    <n v="149"/>
    <x v="2791"/>
    <n v="2440.62"/>
    <n v="0.42"/>
    <x v="1"/>
    <x v="5"/>
    <x v="1"/>
    <n v="39"/>
    <n v="16.38"/>
    <n v="22.62"/>
    <x v="1"/>
  </r>
  <r>
    <x v="4"/>
    <n v="1128299"/>
    <x v="339"/>
    <x v="2"/>
    <x v="26"/>
    <s v="Albuquerque"/>
    <x v="4"/>
    <n v="40"/>
    <n v="160"/>
    <x v="2720"/>
    <n v="2048"/>
    <n v="0.32"/>
    <x v="1"/>
    <x v="5"/>
    <x v="1"/>
    <n v="40"/>
    <n v="12.8"/>
    <n v="27.2"/>
    <x v="1"/>
  </r>
  <r>
    <x v="4"/>
    <n v="1128299"/>
    <x v="339"/>
    <x v="2"/>
    <x v="26"/>
    <s v="Albuquerque"/>
    <x v="5"/>
    <n v="49"/>
    <n v="160"/>
    <x v="1437"/>
    <n v="2508.8000000000002"/>
    <n v="0.32"/>
    <x v="1"/>
    <x v="5"/>
    <x v="1"/>
    <n v="49"/>
    <n v="15.680000000000001"/>
    <n v="33.32"/>
    <x v="1"/>
  </r>
  <r>
    <x v="4"/>
    <n v="1128299"/>
    <x v="371"/>
    <x v="2"/>
    <x v="26"/>
    <s v="Albuquerque"/>
    <x v="0"/>
    <n v="40"/>
    <n v="224"/>
    <x v="3335"/>
    <n v="3315.2"/>
    <n v="0.37"/>
    <x v="1"/>
    <x v="6"/>
    <x v="1"/>
    <n v="40"/>
    <n v="14.799999999999999"/>
    <n v="25.2"/>
    <x v="1"/>
  </r>
  <r>
    <x v="4"/>
    <n v="1128299"/>
    <x v="371"/>
    <x v="2"/>
    <x v="26"/>
    <s v="Albuquerque"/>
    <x v="1"/>
    <n v="44"/>
    <n v="208"/>
    <x v="1370"/>
    <n v="4026.88"/>
    <n v="0.44"/>
    <x v="1"/>
    <x v="6"/>
    <x v="1"/>
    <n v="44"/>
    <n v="19.36"/>
    <n v="24.64"/>
    <x v="1"/>
  </r>
  <r>
    <x v="4"/>
    <n v="1128299"/>
    <x v="371"/>
    <x v="2"/>
    <x v="26"/>
    <s v="Albuquerque"/>
    <x v="2"/>
    <n v="46"/>
    <n v="163"/>
    <x v="3336"/>
    <n v="2999.2"/>
    <n v="0.39999999999999997"/>
    <x v="1"/>
    <x v="6"/>
    <x v="1"/>
    <n v="46"/>
    <n v="18.399999999999999"/>
    <n v="27.6"/>
    <x v="1"/>
  </r>
  <r>
    <x v="4"/>
    <n v="1128299"/>
    <x v="371"/>
    <x v="2"/>
    <x v="26"/>
    <s v="Albuquerque"/>
    <x v="3"/>
    <n v="46"/>
    <n v="152"/>
    <x v="3306"/>
    <n v="2587.04"/>
    <n v="0.37"/>
    <x v="1"/>
    <x v="6"/>
    <x v="1"/>
    <n v="46"/>
    <n v="17.02"/>
    <n v="28.98"/>
    <x v="1"/>
  </r>
  <r>
    <x v="4"/>
    <n v="1128299"/>
    <x v="371"/>
    <x v="2"/>
    <x v="26"/>
    <s v="Albuquerque"/>
    <x v="4"/>
    <n v="48"/>
    <n v="162"/>
    <x v="3337"/>
    <n v="2643.8399999999997"/>
    <n v="0.33999999999999997"/>
    <x v="1"/>
    <x v="6"/>
    <x v="1"/>
    <n v="48"/>
    <n v="16.319999999999997"/>
    <n v="31.68"/>
    <x v="1"/>
  </r>
  <r>
    <x v="4"/>
    <n v="1128299"/>
    <x v="371"/>
    <x v="2"/>
    <x v="26"/>
    <s v="Albuquerque"/>
    <x v="5"/>
    <n v="50"/>
    <n v="153"/>
    <x v="798"/>
    <n v="2448"/>
    <n v="0.32"/>
    <x v="1"/>
    <x v="6"/>
    <x v="1"/>
    <n v="50"/>
    <n v="16"/>
    <n v="34"/>
    <x v="1"/>
  </r>
  <r>
    <x v="4"/>
    <n v="1128299"/>
    <x v="403"/>
    <x v="2"/>
    <x v="26"/>
    <s v="Albuquerque"/>
    <x v="0"/>
    <n v="37"/>
    <n v="206"/>
    <x v="2285"/>
    <n v="3201.24"/>
    <n v="0.42"/>
    <x v="1"/>
    <x v="7"/>
    <x v="1"/>
    <n v="37"/>
    <n v="15.54"/>
    <n v="21.46"/>
    <x v="1"/>
  </r>
  <r>
    <x v="4"/>
    <n v="1128299"/>
    <x v="403"/>
    <x v="2"/>
    <x v="26"/>
    <s v="Albuquerque"/>
    <x v="1"/>
    <n v="39"/>
    <n v="188"/>
    <x v="2160"/>
    <n v="3372.7200000000003"/>
    <n v="0.46"/>
    <x v="1"/>
    <x v="7"/>
    <x v="1"/>
    <n v="39"/>
    <n v="17.940000000000001"/>
    <n v="21.06"/>
    <x v="1"/>
  </r>
  <r>
    <x v="4"/>
    <n v="1128299"/>
    <x v="403"/>
    <x v="2"/>
    <x v="26"/>
    <s v="Albuquerque"/>
    <x v="2"/>
    <n v="39"/>
    <n v="147"/>
    <x v="1613"/>
    <n v="2407.86"/>
    <n v="0.42"/>
    <x v="1"/>
    <x v="7"/>
    <x v="1"/>
    <n v="39"/>
    <n v="16.380000000000003"/>
    <n v="22.619999999999997"/>
    <x v="1"/>
  </r>
  <r>
    <x v="4"/>
    <n v="1128299"/>
    <x v="403"/>
    <x v="2"/>
    <x v="26"/>
    <s v="Albuquerque"/>
    <x v="3"/>
    <n v="37"/>
    <n v="145"/>
    <x v="1863"/>
    <n v="2199.65"/>
    <n v="0.41"/>
    <x v="1"/>
    <x v="7"/>
    <x v="1"/>
    <n v="37"/>
    <n v="15.17"/>
    <n v="21.83"/>
    <x v="1"/>
  </r>
  <r>
    <x v="4"/>
    <n v="1128299"/>
    <x v="403"/>
    <x v="2"/>
    <x v="26"/>
    <s v="Albuquerque"/>
    <x v="4"/>
    <n v="40"/>
    <n v="145"/>
    <x v="1826"/>
    <n v="2029.9999999999998"/>
    <n v="0.35"/>
    <x v="1"/>
    <x v="7"/>
    <x v="1"/>
    <n v="40"/>
    <n v="13.999999999999998"/>
    <n v="26"/>
    <x v="1"/>
  </r>
  <r>
    <x v="4"/>
    <n v="1128299"/>
    <x v="403"/>
    <x v="2"/>
    <x v="26"/>
    <s v="Albuquerque"/>
    <x v="5"/>
    <n v="48"/>
    <n v="157"/>
    <x v="3338"/>
    <n v="2260.7999999999997"/>
    <n v="0.3"/>
    <x v="1"/>
    <x v="7"/>
    <x v="1"/>
    <n v="48"/>
    <n v="14.399999999999999"/>
    <n v="33.6"/>
    <x v="1"/>
  </r>
  <r>
    <x v="4"/>
    <n v="1128299"/>
    <x v="432"/>
    <x v="2"/>
    <x v="26"/>
    <s v="Albuquerque"/>
    <x v="0"/>
    <n v="35"/>
    <n v="171"/>
    <x v="1919"/>
    <n v="2214.4499999999998"/>
    <n v="0.37"/>
    <x v="1"/>
    <x v="8"/>
    <x v="1"/>
    <n v="35"/>
    <n v="12.95"/>
    <n v="22.05"/>
    <x v="1"/>
  </r>
  <r>
    <x v="4"/>
    <n v="1128299"/>
    <x v="432"/>
    <x v="2"/>
    <x v="26"/>
    <s v="Albuquerque"/>
    <x v="1"/>
    <n v="38"/>
    <n v="182"/>
    <x v="1559"/>
    <n v="2973.8800000000006"/>
    <n v="0.43000000000000005"/>
    <x v="1"/>
    <x v="8"/>
    <x v="1"/>
    <n v="38"/>
    <n v="16.340000000000003"/>
    <n v="21.659999999999997"/>
    <x v="1"/>
  </r>
  <r>
    <x v="4"/>
    <n v="1128299"/>
    <x v="432"/>
    <x v="2"/>
    <x v="26"/>
    <s v="Albuquerque"/>
    <x v="2"/>
    <n v="34"/>
    <n v="120"/>
    <x v="2807"/>
    <n v="1631.9999999999998"/>
    <n v="0.39999999999999997"/>
    <x v="1"/>
    <x v="8"/>
    <x v="1"/>
    <n v="34"/>
    <n v="13.599999999999998"/>
    <n v="20.399999999999999"/>
    <x v="1"/>
  </r>
  <r>
    <x v="4"/>
    <n v="1128299"/>
    <x v="432"/>
    <x v="2"/>
    <x v="26"/>
    <s v="Albuquerque"/>
    <x v="3"/>
    <n v="35"/>
    <n v="112"/>
    <x v="3221"/>
    <n v="1646.3999999999999"/>
    <n v="0.42"/>
    <x v="1"/>
    <x v="8"/>
    <x v="1"/>
    <n v="35"/>
    <n v="14.7"/>
    <n v="20.300000000000004"/>
    <x v="1"/>
  </r>
  <r>
    <x v="4"/>
    <n v="1128299"/>
    <x v="432"/>
    <x v="2"/>
    <x v="26"/>
    <s v="Albuquerque"/>
    <x v="4"/>
    <n v="41"/>
    <n v="114"/>
    <x v="1242"/>
    <n v="1542.4199999999998"/>
    <n v="0.32999999999999996"/>
    <x v="1"/>
    <x v="8"/>
    <x v="1"/>
    <n v="41"/>
    <n v="13.53"/>
    <n v="27.47"/>
    <x v="1"/>
  </r>
  <r>
    <x v="4"/>
    <n v="1128299"/>
    <x v="432"/>
    <x v="2"/>
    <x v="26"/>
    <s v="Albuquerque"/>
    <x v="5"/>
    <n v="57"/>
    <n v="131"/>
    <x v="3339"/>
    <n v="2314.77"/>
    <n v="0.31"/>
    <x v="1"/>
    <x v="8"/>
    <x v="1"/>
    <n v="57"/>
    <n v="17.669999999999998"/>
    <n v="39.33"/>
    <x v="1"/>
  </r>
  <r>
    <x v="4"/>
    <n v="1128299"/>
    <x v="463"/>
    <x v="2"/>
    <x v="26"/>
    <s v="Albuquerque"/>
    <x v="0"/>
    <n v="47"/>
    <n v="176"/>
    <x v="980"/>
    <n v="3391.52"/>
    <n v="0.41"/>
    <x v="1"/>
    <x v="9"/>
    <x v="1"/>
    <n v="47"/>
    <n v="19.27"/>
    <n v="27.729999999999997"/>
    <x v="1"/>
  </r>
  <r>
    <x v="4"/>
    <n v="1128299"/>
    <x v="463"/>
    <x v="2"/>
    <x v="26"/>
    <s v="Albuquerque"/>
    <x v="1"/>
    <n v="44"/>
    <n v="180"/>
    <x v="1830"/>
    <n v="3405.6000000000004"/>
    <n v="0.43000000000000005"/>
    <x v="1"/>
    <x v="9"/>
    <x v="1"/>
    <n v="44"/>
    <n v="18.920000000000002"/>
    <n v="25.08"/>
    <x v="1"/>
  </r>
  <r>
    <x v="4"/>
    <n v="1128299"/>
    <x v="463"/>
    <x v="2"/>
    <x v="26"/>
    <s v="Albuquerque"/>
    <x v="2"/>
    <n v="46"/>
    <n v="149"/>
    <x v="3340"/>
    <n v="2535.98"/>
    <n v="0.37"/>
    <x v="1"/>
    <x v="9"/>
    <x v="1"/>
    <n v="46"/>
    <n v="17.02"/>
    <n v="28.980000000000004"/>
    <x v="1"/>
  </r>
  <r>
    <x v="4"/>
    <n v="1128299"/>
    <x v="463"/>
    <x v="2"/>
    <x v="26"/>
    <s v="Albuquerque"/>
    <x v="3"/>
    <n v="40"/>
    <n v="136"/>
    <x v="1311"/>
    <n v="2230.4"/>
    <n v="0.41"/>
    <x v="1"/>
    <x v="9"/>
    <x v="1"/>
    <n v="40"/>
    <n v="16.400000000000002"/>
    <n v="23.599999999999998"/>
    <x v="1"/>
  </r>
  <r>
    <x v="4"/>
    <n v="1128299"/>
    <x v="463"/>
    <x v="2"/>
    <x v="26"/>
    <s v="Albuquerque"/>
    <x v="4"/>
    <n v="54"/>
    <n v="131"/>
    <x v="1725"/>
    <n v="2617.38"/>
    <n v="0.37"/>
    <x v="1"/>
    <x v="9"/>
    <x v="1"/>
    <n v="54"/>
    <n v="19.98"/>
    <n v="34.019999999999996"/>
    <x v="1"/>
  </r>
  <r>
    <x v="4"/>
    <n v="1128299"/>
    <x v="463"/>
    <x v="2"/>
    <x v="26"/>
    <s v="Albuquerque"/>
    <x v="5"/>
    <n v="56"/>
    <n v="170"/>
    <x v="3113"/>
    <n v="2856"/>
    <n v="0.3"/>
    <x v="1"/>
    <x v="9"/>
    <x v="1"/>
    <n v="56"/>
    <n v="16.8"/>
    <n v="39.200000000000003"/>
    <x v="1"/>
  </r>
  <r>
    <x v="4"/>
    <n v="1128299"/>
    <x v="492"/>
    <x v="2"/>
    <x v="26"/>
    <s v="Albuquerque"/>
    <x v="0"/>
    <n v="44"/>
    <n v="238"/>
    <x v="3100"/>
    <n v="4398.24"/>
    <n v="0.42"/>
    <x v="1"/>
    <x v="10"/>
    <x v="1"/>
    <n v="44"/>
    <n v="18.48"/>
    <n v="25.52"/>
    <x v="1"/>
  </r>
  <r>
    <x v="4"/>
    <n v="1128299"/>
    <x v="492"/>
    <x v="2"/>
    <x v="26"/>
    <s v="Albuquerque"/>
    <x v="1"/>
    <n v="47"/>
    <n v="217"/>
    <x v="1377"/>
    <n v="4793.5300000000007"/>
    <n v="0.47000000000000003"/>
    <x v="1"/>
    <x v="10"/>
    <x v="1"/>
    <n v="47"/>
    <n v="22.090000000000003"/>
    <n v="24.909999999999997"/>
    <x v="1"/>
  </r>
  <r>
    <x v="2"/>
    <n v="1128299"/>
    <x v="492"/>
    <x v="2"/>
    <x v="26"/>
    <s v="Albuquerque"/>
    <x v="2"/>
    <n v="44"/>
    <n v="150"/>
    <x v="1698"/>
    <n v="2706"/>
    <n v="0.41"/>
    <x v="1"/>
    <x v="10"/>
    <x v="1"/>
    <n v="44"/>
    <n v="18.04"/>
    <n v="25.96"/>
    <x v="1"/>
  </r>
  <r>
    <x v="2"/>
    <n v="1128299"/>
    <x v="492"/>
    <x v="2"/>
    <x v="26"/>
    <s v="Albuquerque"/>
    <x v="3"/>
    <n v="45"/>
    <n v="160"/>
    <x v="1644"/>
    <n v="2879.9999999999995"/>
    <n v="0.39999999999999997"/>
    <x v="1"/>
    <x v="10"/>
    <x v="1"/>
    <n v="45"/>
    <n v="17.999999999999996"/>
    <n v="27"/>
    <x v="1"/>
  </r>
  <r>
    <x v="2"/>
    <n v="1128299"/>
    <x v="492"/>
    <x v="2"/>
    <x v="26"/>
    <s v="Albuquerque"/>
    <x v="4"/>
    <n v="55"/>
    <n v="128"/>
    <x v="1505"/>
    <n v="2323.1999999999998"/>
    <n v="0.32999999999999996"/>
    <x v="1"/>
    <x v="10"/>
    <x v="1"/>
    <n v="55"/>
    <n v="18.149999999999999"/>
    <n v="36.85"/>
    <x v="1"/>
  </r>
  <r>
    <x v="2"/>
    <n v="1128299"/>
    <x v="492"/>
    <x v="2"/>
    <x v="26"/>
    <s v="Albuquerque"/>
    <x v="5"/>
    <n v="56"/>
    <n v="173"/>
    <x v="3341"/>
    <n v="2615.7600000000002"/>
    <n v="0.27"/>
    <x v="1"/>
    <x v="10"/>
    <x v="1"/>
    <n v="56"/>
    <n v="15.120000000000001"/>
    <n v="40.879999999999995"/>
    <x v="1"/>
  </r>
  <r>
    <x v="2"/>
    <n v="1128299"/>
    <x v="177"/>
    <x v="2"/>
    <x v="26"/>
    <s v="Albuquerque"/>
    <x v="0"/>
    <n v="24"/>
    <n v="149"/>
    <x v="3342"/>
    <n v="1644.96"/>
    <n v="0.46"/>
    <x v="1"/>
    <x v="0"/>
    <x v="1"/>
    <n v="24"/>
    <n v="11.040000000000001"/>
    <n v="12.959999999999999"/>
    <x v="1"/>
  </r>
  <r>
    <x v="2"/>
    <n v="1128299"/>
    <x v="177"/>
    <x v="2"/>
    <x v="26"/>
    <s v="Albuquerque"/>
    <x v="1"/>
    <n v="27"/>
    <n v="140"/>
    <x v="1053"/>
    <n v="1776.6000000000001"/>
    <n v="0.47000000000000003"/>
    <x v="1"/>
    <x v="0"/>
    <x v="1"/>
    <n v="27"/>
    <n v="12.690000000000001"/>
    <n v="14.309999999999999"/>
    <x v="1"/>
  </r>
  <r>
    <x v="2"/>
    <n v="1128299"/>
    <x v="177"/>
    <x v="2"/>
    <x v="26"/>
    <s v="Albuquerque"/>
    <x v="2"/>
    <n v="32"/>
    <n v="140"/>
    <x v="1063"/>
    <n v="1881.6"/>
    <n v="0.42"/>
    <x v="1"/>
    <x v="0"/>
    <x v="1"/>
    <n v="32"/>
    <n v="13.44"/>
    <n v="18.560000000000002"/>
    <x v="1"/>
  </r>
  <r>
    <x v="2"/>
    <n v="1128299"/>
    <x v="177"/>
    <x v="2"/>
    <x v="26"/>
    <s v="Albuquerque"/>
    <x v="3"/>
    <n v="28"/>
    <n v="99"/>
    <x v="1262"/>
    <n v="1164.24"/>
    <n v="0.42000000000000004"/>
    <x v="1"/>
    <x v="0"/>
    <x v="1"/>
    <n v="28"/>
    <n v="11.76"/>
    <n v="16.239999999999998"/>
    <x v="1"/>
  </r>
  <r>
    <x v="2"/>
    <n v="1128299"/>
    <x v="177"/>
    <x v="2"/>
    <x v="26"/>
    <s v="Albuquerque"/>
    <x v="4"/>
    <n v="35"/>
    <n v="75"/>
    <x v="3343"/>
    <n v="1050"/>
    <n v="0.39999999999999997"/>
    <x v="1"/>
    <x v="0"/>
    <x v="1"/>
    <n v="35"/>
    <n v="14"/>
    <n v="21"/>
    <x v="1"/>
  </r>
  <r>
    <x v="2"/>
    <n v="1128299"/>
    <x v="177"/>
    <x v="2"/>
    <x v="26"/>
    <s v="Albuquerque"/>
    <x v="5"/>
    <n v="28"/>
    <n v="140"/>
    <x v="3221"/>
    <n v="1254.4000000000001"/>
    <n v="0.32"/>
    <x v="1"/>
    <x v="0"/>
    <x v="1"/>
    <n v="28"/>
    <n v="8.9600000000000009"/>
    <n v="19.04"/>
    <x v="1"/>
  </r>
  <r>
    <x v="2"/>
    <n v="1128299"/>
    <x v="208"/>
    <x v="2"/>
    <x v="26"/>
    <s v="Albuquerque"/>
    <x v="0"/>
    <n v="23"/>
    <n v="150"/>
    <x v="1049"/>
    <n v="1483.5000000000002"/>
    <n v="0.43000000000000005"/>
    <x v="1"/>
    <x v="1"/>
    <x v="1"/>
    <n v="23"/>
    <n v="9.8900000000000023"/>
    <n v="13.109999999999998"/>
    <x v="1"/>
  </r>
  <r>
    <x v="2"/>
    <n v="1128299"/>
    <x v="208"/>
    <x v="2"/>
    <x v="26"/>
    <s v="Albuquerque"/>
    <x v="1"/>
    <n v="27"/>
    <n v="124"/>
    <x v="3232"/>
    <n v="1540.0800000000002"/>
    <n v="0.46"/>
    <x v="1"/>
    <x v="1"/>
    <x v="1"/>
    <n v="27"/>
    <n v="12.420000000000002"/>
    <n v="14.579999999999998"/>
    <x v="1"/>
  </r>
  <r>
    <x v="2"/>
    <n v="1128299"/>
    <x v="208"/>
    <x v="2"/>
    <x v="26"/>
    <s v="Albuquerque"/>
    <x v="2"/>
    <n v="28"/>
    <n v="120"/>
    <x v="1597"/>
    <n v="1377.6"/>
    <n v="0.41"/>
    <x v="1"/>
    <x v="1"/>
    <x v="1"/>
    <n v="28"/>
    <n v="11.479999999999999"/>
    <n v="16.52"/>
    <x v="1"/>
  </r>
  <r>
    <x v="2"/>
    <n v="1128299"/>
    <x v="208"/>
    <x v="4"/>
    <x v="27"/>
    <s v="Atlanta"/>
    <x v="3"/>
    <n v="30"/>
    <n v="80"/>
    <x v="2436"/>
    <n v="1056"/>
    <n v="0.44"/>
    <x v="1"/>
    <x v="1"/>
    <x v="1"/>
    <n v="30"/>
    <n v="13.2"/>
    <n v="16.8"/>
    <x v="1"/>
  </r>
  <r>
    <x v="2"/>
    <n v="1128299"/>
    <x v="208"/>
    <x v="4"/>
    <x v="27"/>
    <s v="Atlanta"/>
    <x v="4"/>
    <n v="34"/>
    <n v="60"/>
    <x v="3235"/>
    <n v="795.59999999999991"/>
    <n v="0.38999999999999996"/>
    <x v="1"/>
    <x v="1"/>
    <x v="1"/>
    <n v="34"/>
    <n v="13.259999999999998"/>
    <n v="20.740000000000002"/>
    <x v="1"/>
  </r>
  <r>
    <x v="2"/>
    <n v="1128299"/>
    <x v="208"/>
    <x v="4"/>
    <x v="27"/>
    <s v="Atlanta"/>
    <x v="5"/>
    <n v="28"/>
    <n v="131"/>
    <x v="3344"/>
    <n v="1063.72"/>
    <n v="0.28999999999999998"/>
    <x v="1"/>
    <x v="1"/>
    <x v="1"/>
    <n v="28"/>
    <n v="8.120000000000001"/>
    <n v="19.88"/>
    <x v="1"/>
  </r>
  <r>
    <x v="2"/>
    <n v="1128299"/>
    <x v="217"/>
    <x v="4"/>
    <x v="27"/>
    <s v="Atlanta"/>
    <x v="0"/>
    <n v="30"/>
    <n v="163"/>
    <x v="3345"/>
    <n v="2102.7000000000003"/>
    <n v="0.43000000000000005"/>
    <x v="1"/>
    <x v="2"/>
    <x v="1"/>
    <n v="30"/>
    <n v="12.900000000000002"/>
    <n v="17.099999999999998"/>
    <x v="1"/>
  </r>
  <r>
    <x v="2"/>
    <n v="1128299"/>
    <x v="217"/>
    <x v="4"/>
    <x v="27"/>
    <s v="Atlanta"/>
    <x v="1"/>
    <n v="37"/>
    <n v="113"/>
    <x v="2374"/>
    <n v="1839.64"/>
    <n v="0.44"/>
    <x v="1"/>
    <x v="2"/>
    <x v="1"/>
    <n v="37"/>
    <n v="16.28"/>
    <n v="20.72"/>
    <x v="1"/>
  </r>
  <r>
    <x v="2"/>
    <n v="1128299"/>
    <x v="217"/>
    <x v="4"/>
    <x v="27"/>
    <s v="Atlanta"/>
    <x v="2"/>
    <n v="39"/>
    <n v="124"/>
    <x v="2556"/>
    <n v="1837.68"/>
    <n v="0.38"/>
    <x v="1"/>
    <x v="2"/>
    <x v="1"/>
    <n v="39"/>
    <n v="14.82"/>
    <n v="24.179999999999996"/>
    <x v="1"/>
  </r>
  <r>
    <x v="2"/>
    <n v="1128299"/>
    <x v="217"/>
    <x v="4"/>
    <x v="27"/>
    <s v="Atlanta"/>
    <x v="3"/>
    <n v="38"/>
    <n v="78"/>
    <x v="2401"/>
    <n v="1333.8"/>
    <n v="0.45"/>
    <x v="1"/>
    <x v="2"/>
    <x v="1"/>
    <n v="38"/>
    <n v="17.099999999999998"/>
    <n v="20.900000000000002"/>
    <x v="1"/>
  </r>
  <r>
    <x v="2"/>
    <n v="1128299"/>
    <x v="217"/>
    <x v="4"/>
    <x v="27"/>
    <s v="Atlanta"/>
    <x v="4"/>
    <n v="41"/>
    <n v="45"/>
    <x v="3346"/>
    <n v="756.44999999999993"/>
    <n v="0.41"/>
    <x v="1"/>
    <x v="2"/>
    <x v="1"/>
    <n v="41"/>
    <n v="16.809999999999999"/>
    <n v="24.190000000000005"/>
    <x v="1"/>
  </r>
  <r>
    <x v="2"/>
    <n v="1128299"/>
    <x v="217"/>
    <x v="4"/>
    <x v="27"/>
    <s v="Atlanta"/>
    <x v="5"/>
    <n v="40"/>
    <n v="112"/>
    <x v="1063"/>
    <n v="1299.1999999999998"/>
    <n v="0.28999999999999998"/>
    <x v="1"/>
    <x v="2"/>
    <x v="1"/>
    <n v="40"/>
    <n v="11.599999999999998"/>
    <n v="28.400000000000002"/>
    <x v="1"/>
  </r>
  <r>
    <x v="2"/>
    <n v="1128299"/>
    <x v="236"/>
    <x v="4"/>
    <x v="27"/>
    <s v="Atlanta"/>
    <x v="0"/>
    <n v="37"/>
    <n v="179"/>
    <x v="3251"/>
    <n v="2847.8900000000003"/>
    <n v="0.43000000000000005"/>
    <x v="1"/>
    <x v="3"/>
    <x v="1"/>
    <n v="37"/>
    <n v="15.910000000000002"/>
    <n v="21.09"/>
    <x v="1"/>
  </r>
  <r>
    <x v="2"/>
    <n v="1128299"/>
    <x v="236"/>
    <x v="4"/>
    <x v="27"/>
    <s v="Atlanta"/>
    <x v="1"/>
    <n v="40"/>
    <n v="111"/>
    <x v="3347"/>
    <n v="1864.8000000000002"/>
    <n v="0.42000000000000004"/>
    <x v="1"/>
    <x v="3"/>
    <x v="1"/>
    <n v="40"/>
    <n v="16.8"/>
    <n v="23.2"/>
    <x v="1"/>
  </r>
  <r>
    <x v="2"/>
    <n v="1128299"/>
    <x v="236"/>
    <x v="4"/>
    <x v="27"/>
    <s v="Atlanta"/>
    <x v="2"/>
    <n v="36"/>
    <n v="113"/>
    <x v="1495"/>
    <n v="1505.16"/>
    <n v="0.37"/>
    <x v="1"/>
    <x v="3"/>
    <x v="1"/>
    <n v="36"/>
    <n v="13.32"/>
    <n v="22.68"/>
    <x v="1"/>
  </r>
  <r>
    <x v="2"/>
    <n v="1128299"/>
    <x v="236"/>
    <x v="4"/>
    <x v="27"/>
    <s v="Atlanta"/>
    <x v="3"/>
    <n v="40"/>
    <n v="96"/>
    <x v="1153"/>
    <n v="1728"/>
    <n v="0.45"/>
    <x v="1"/>
    <x v="3"/>
    <x v="1"/>
    <n v="40"/>
    <n v="18"/>
    <n v="22"/>
    <x v="1"/>
  </r>
  <r>
    <x v="2"/>
    <n v="1128299"/>
    <x v="236"/>
    <x v="4"/>
    <x v="27"/>
    <s v="Atlanta"/>
    <x v="4"/>
    <n v="38"/>
    <n v="56"/>
    <x v="1001"/>
    <n v="893.76"/>
    <n v="0.42"/>
    <x v="1"/>
    <x v="3"/>
    <x v="1"/>
    <n v="38"/>
    <n v="15.959999999999999"/>
    <n v="22.04"/>
    <x v="1"/>
  </r>
  <r>
    <x v="2"/>
    <n v="1128299"/>
    <x v="236"/>
    <x v="4"/>
    <x v="27"/>
    <s v="Atlanta"/>
    <x v="5"/>
    <n v="56"/>
    <n v="112"/>
    <x v="1154"/>
    <n v="1756.16"/>
    <n v="0.28000000000000003"/>
    <x v="1"/>
    <x v="3"/>
    <x v="1"/>
    <n v="56"/>
    <n v="15.680000000000001"/>
    <n v="40.32"/>
    <x v="1"/>
  </r>
  <r>
    <x v="2"/>
    <n v="1128299"/>
    <x v="267"/>
    <x v="4"/>
    <x v="27"/>
    <s v="Atlanta"/>
    <x v="0"/>
    <n v="37"/>
    <n v="187"/>
    <x v="3348"/>
    <n v="3182.7400000000002"/>
    <n v="0.46"/>
    <x v="1"/>
    <x v="4"/>
    <x v="1"/>
    <n v="37"/>
    <n v="17.02"/>
    <n v="19.98"/>
    <x v="1"/>
  </r>
  <r>
    <x v="2"/>
    <n v="1128299"/>
    <x v="267"/>
    <x v="4"/>
    <x v="27"/>
    <s v="Atlanta"/>
    <x v="1"/>
    <n v="36"/>
    <n v="136"/>
    <x v="3326"/>
    <n v="2203.2000000000003"/>
    <n v="0.45"/>
    <x v="1"/>
    <x v="4"/>
    <x v="1"/>
    <n v="36"/>
    <n v="16.200000000000003"/>
    <n v="19.799999999999997"/>
    <x v="1"/>
  </r>
  <r>
    <x v="2"/>
    <n v="1128299"/>
    <x v="267"/>
    <x v="4"/>
    <x v="27"/>
    <s v="Atlanta"/>
    <x v="2"/>
    <n v="40"/>
    <n v="145"/>
    <x v="1826"/>
    <n v="2261.9999999999995"/>
    <n v="0.38999999999999996"/>
    <x v="1"/>
    <x v="4"/>
    <x v="1"/>
    <n v="40"/>
    <n v="15.599999999999996"/>
    <n v="24.400000000000002"/>
    <x v="1"/>
  </r>
  <r>
    <x v="2"/>
    <n v="1128299"/>
    <x v="267"/>
    <x v="4"/>
    <x v="27"/>
    <s v="Atlanta"/>
    <x v="3"/>
    <n v="34"/>
    <n v="114"/>
    <x v="1974"/>
    <n v="1666.6800000000003"/>
    <n v="0.43000000000000005"/>
    <x v="1"/>
    <x v="4"/>
    <x v="1"/>
    <n v="34"/>
    <n v="14.620000000000003"/>
    <n v="19.38"/>
    <x v="1"/>
  </r>
  <r>
    <x v="2"/>
    <n v="1128299"/>
    <x v="267"/>
    <x v="4"/>
    <x v="27"/>
    <s v="Atlanta"/>
    <x v="4"/>
    <n v="39"/>
    <n v="74"/>
    <x v="2139"/>
    <n v="1212.1199999999999"/>
    <n v="0.42"/>
    <x v="1"/>
    <x v="4"/>
    <x v="1"/>
    <n v="39"/>
    <n v="16.38"/>
    <n v="22.62"/>
    <x v="1"/>
  </r>
  <r>
    <x v="2"/>
    <n v="1128299"/>
    <x v="267"/>
    <x v="4"/>
    <x v="27"/>
    <s v="Atlanta"/>
    <x v="5"/>
    <n v="53"/>
    <n v="124"/>
    <x v="3309"/>
    <n v="2037.32"/>
    <n v="0.31"/>
    <x v="1"/>
    <x v="4"/>
    <x v="1"/>
    <n v="53"/>
    <n v="16.43"/>
    <n v="36.57"/>
    <x v="1"/>
  </r>
  <r>
    <x v="2"/>
    <n v="1128299"/>
    <x v="297"/>
    <x v="4"/>
    <x v="27"/>
    <s v="Atlanta"/>
    <x v="0"/>
    <n v="35"/>
    <n v="203"/>
    <x v="934"/>
    <n v="3055.1500000000005"/>
    <n v="0.43000000000000005"/>
    <x v="1"/>
    <x v="11"/>
    <x v="1"/>
    <n v="35"/>
    <n v="15.050000000000002"/>
    <n v="19.949999999999996"/>
    <x v="1"/>
  </r>
  <r>
    <x v="2"/>
    <n v="1128299"/>
    <x v="297"/>
    <x v="4"/>
    <x v="27"/>
    <s v="Atlanta"/>
    <x v="1"/>
    <n v="41"/>
    <n v="163"/>
    <x v="2050"/>
    <n v="2940.52"/>
    <n v="0.44"/>
    <x v="1"/>
    <x v="11"/>
    <x v="1"/>
    <n v="41"/>
    <n v="18.04"/>
    <n v="22.96"/>
    <x v="1"/>
  </r>
  <r>
    <x v="2"/>
    <n v="1128299"/>
    <x v="297"/>
    <x v="4"/>
    <x v="27"/>
    <s v="Atlanta"/>
    <x v="2"/>
    <n v="39"/>
    <n v="158"/>
    <x v="3349"/>
    <n v="2341.56"/>
    <n v="0.38"/>
    <x v="1"/>
    <x v="11"/>
    <x v="1"/>
    <n v="39"/>
    <n v="14.82"/>
    <n v="24.18"/>
    <x v="1"/>
  </r>
  <r>
    <x v="2"/>
    <n v="1128299"/>
    <x v="297"/>
    <x v="4"/>
    <x v="27"/>
    <s v="Atlanta"/>
    <x v="3"/>
    <n v="33"/>
    <n v="132"/>
    <x v="3119"/>
    <n v="1873.0800000000002"/>
    <n v="0.43000000000000005"/>
    <x v="1"/>
    <x v="11"/>
    <x v="1"/>
    <n v="33"/>
    <n v="14.190000000000001"/>
    <n v="18.810000000000002"/>
    <x v="1"/>
  </r>
  <r>
    <x v="2"/>
    <n v="1128299"/>
    <x v="297"/>
    <x v="4"/>
    <x v="27"/>
    <s v="Atlanta"/>
    <x v="4"/>
    <n v="42"/>
    <n v="94"/>
    <x v="2529"/>
    <n v="1539.7199999999998"/>
    <n v="0.38999999999999996"/>
    <x v="1"/>
    <x v="11"/>
    <x v="1"/>
    <n v="42"/>
    <n v="16.38"/>
    <n v="25.62"/>
    <x v="1"/>
  </r>
  <r>
    <x v="2"/>
    <n v="1128299"/>
    <x v="297"/>
    <x v="4"/>
    <x v="27"/>
    <s v="Atlanta"/>
    <x v="5"/>
    <n v="53"/>
    <n v="190"/>
    <x v="3350"/>
    <n v="3222.4"/>
    <n v="0.32"/>
    <x v="1"/>
    <x v="11"/>
    <x v="1"/>
    <n v="53"/>
    <n v="16.96"/>
    <n v="36.04"/>
    <x v="1"/>
  </r>
  <r>
    <x v="2"/>
    <n v="1128299"/>
    <x v="326"/>
    <x v="4"/>
    <x v="27"/>
    <s v="Atlanta"/>
    <x v="0"/>
    <n v="37"/>
    <n v="218"/>
    <x v="1107"/>
    <n v="3710.36"/>
    <n v="0.46"/>
    <x v="1"/>
    <x v="5"/>
    <x v="1"/>
    <n v="37"/>
    <n v="17.02"/>
    <n v="19.979999999999997"/>
    <x v="1"/>
  </r>
  <r>
    <x v="2"/>
    <n v="1128299"/>
    <x v="326"/>
    <x v="4"/>
    <x v="27"/>
    <s v="Atlanta"/>
    <x v="1"/>
    <n v="37"/>
    <n v="173"/>
    <x v="2195"/>
    <n v="2944.46"/>
    <n v="0.46"/>
    <x v="1"/>
    <x v="5"/>
    <x v="1"/>
    <n v="37"/>
    <n v="17.02"/>
    <n v="19.98"/>
    <x v="1"/>
  </r>
  <r>
    <x v="2"/>
    <n v="1128299"/>
    <x v="326"/>
    <x v="4"/>
    <x v="27"/>
    <s v="Atlanta"/>
    <x v="2"/>
    <n v="41"/>
    <n v="184"/>
    <x v="3351"/>
    <n v="3093.04"/>
    <n v="0.41"/>
    <x v="1"/>
    <x v="5"/>
    <x v="1"/>
    <n v="41"/>
    <n v="16.809999999999999"/>
    <n v="24.19"/>
    <x v="1"/>
  </r>
  <r>
    <x v="2"/>
    <n v="1128299"/>
    <x v="326"/>
    <x v="4"/>
    <x v="27"/>
    <s v="Atlanta"/>
    <x v="3"/>
    <n v="39"/>
    <n v="128"/>
    <x v="1952"/>
    <n v="2246.4"/>
    <n v="0.45"/>
    <x v="1"/>
    <x v="5"/>
    <x v="1"/>
    <n v="39"/>
    <n v="17.55"/>
    <n v="21.45"/>
    <x v="1"/>
  </r>
  <r>
    <x v="2"/>
    <n v="1128299"/>
    <x v="326"/>
    <x v="4"/>
    <x v="27"/>
    <s v="Atlanta"/>
    <x v="4"/>
    <n v="39"/>
    <n v="162"/>
    <x v="814"/>
    <n v="2400.84"/>
    <n v="0.38"/>
    <x v="1"/>
    <x v="5"/>
    <x v="1"/>
    <n v="39"/>
    <n v="14.82"/>
    <n v="24.18"/>
    <x v="1"/>
  </r>
  <r>
    <x v="2"/>
    <n v="1128299"/>
    <x v="326"/>
    <x v="4"/>
    <x v="27"/>
    <s v="Atlanta"/>
    <x v="5"/>
    <n v="51"/>
    <n v="157"/>
    <x v="3352"/>
    <n v="2322.0299999999997"/>
    <n v="0.28999999999999998"/>
    <x v="1"/>
    <x v="5"/>
    <x v="1"/>
    <n v="51"/>
    <n v="14.79"/>
    <n v="36.21"/>
    <x v="1"/>
  </r>
  <r>
    <x v="2"/>
    <n v="1128299"/>
    <x v="358"/>
    <x v="4"/>
    <x v="27"/>
    <s v="Atlanta"/>
    <x v="0"/>
    <n v="39"/>
    <n v="209"/>
    <x v="2300"/>
    <n v="3749.46"/>
    <n v="0.46"/>
    <x v="1"/>
    <x v="6"/>
    <x v="1"/>
    <n v="39"/>
    <n v="17.940000000000001"/>
    <n v="21.06"/>
    <x v="1"/>
  </r>
  <r>
    <x v="2"/>
    <n v="1128299"/>
    <x v="358"/>
    <x v="4"/>
    <x v="27"/>
    <s v="Atlanta"/>
    <x v="1"/>
    <n v="44"/>
    <n v="200"/>
    <x v="2189"/>
    <n v="3696.0000000000005"/>
    <n v="0.42000000000000004"/>
    <x v="1"/>
    <x v="6"/>
    <x v="1"/>
    <n v="44"/>
    <n v="18.480000000000004"/>
    <n v="25.52"/>
    <x v="1"/>
  </r>
  <r>
    <x v="2"/>
    <n v="1128299"/>
    <x v="358"/>
    <x v="4"/>
    <x v="27"/>
    <s v="Atlanta"/>
    <x v="2"/>
    <n v="42"/>
    <n v="150"/>
    <x v="848"/>
    <n v="2646"/>
    <n v="0.42"/>
    <x v="1"/>
    <x v="6"/>
    <x v="1"/>
    <n v="42"/>
    <n v="17.64"/>
    <n v="24.36"/>
    <x v="1"/>
  </r>
  <r>
    <x v="2"/>
    <n v="1128299"/>
    <x v="358"/>
    <x v="4"/>
    <x v="27"/>
    <s v="Atlanta"/>
    <x v="3"/>
    <n v="42"/>
    <n v="149"/>
    <x v="2359"/>
    <n v="2816.1"/>
    <n v="0.45"/>
    <x v="1"/>
    <x v="6"/>
    <x v="1"/>
    <n v="42"/>
    <n v="18.899999999999999"/>
    <n v="23.1"/>
    <x v="1"/>
  </r>
  <r>
    <x v="2"/>
    <n v="1128299"/>
    <x v="358"/>
    <x v="4"/>
    <x v="27"/>
    <s v="Atlanta"/>
    <x v="4"/>
    <n v="51"/>
    <n v="140"/>
    <x v="1292"/>
    <n v="2784.6"/>
    <n v="0.38999999999999996"/>
    <x v="1"/>
    <x v="6"/>
    <x v="1"/>
    <n v="51"/>
    <n v="19.89"/>
    <n v="31.109999999999996"/>
    <x v="1"/>
  </r>
  <r>
    <x v="2"/>
    <n v="1128299"/>
    <x v="358"/>
    <x v="4"/>
    <x v="27"/>
    <s v="Atlanta"/>
    <x v="5"/>
    <n v="50"/>
    <n v="128"/>
    <x v="2720"/>
    <n v="1855.9999999999998"/>
    <n v="0.28999999999999998"/>
    <x v="1"/>
    <x v="6"/>
    <x v="1"/>
    <n v="50"/>
    <n v="14.499999999999998"/>
    <n v="35.5"/>
    <x v="1"/>
  </r>
  <r>
    <x v="2"/>
    <n v="1128299"/>
    <x v="390"/>
    <x v="4"/>
    <x v="27"/>
    <s v="Atlanta"/>
    <x v="0"/>
    <n v="31"/>
    <n v="204"/>
    <x v="1199"/>
    <n v="2909.04"/>
    <n v="0.46"/>
    <x v="1"/>
    <x v="7"/>
    <x v="1"/>
    <n v="31"/>
    <n v="14.26"/>
    <n v="16.739999999999998"/>
    <x v="1"/>
  </r>
  <r>
    <x v="2"/>
    <n v="1128299"/>
    <x v="390"/>
    <x v="4"/>
    <x v="27"/>
    <s v="Atlanta"/>
    <x v="1"/>
    <n v="38"/>
    <n v="198"/>
    <x v="3353"/>
    <n v="3310.56"/>
    <n v="0.44"/>
    <x v="1"/>
    <x v="7"/>
    <x v="1"/>
    <n v="38"/>
    <n v="16.72"/>
    <n v="21.28"/>
    <x v="1"/>
  </r>
  <r>
    <x v="2"/>
    <n v="1128299"/>
    <x v="390"/>
    <x v="4"/>
    <x v="27"/>
    <s v="Atlanta"/>
    <x v="2"/>
    <n v="32"/>
    <n v="135"/>
    <x v="1069"/>
    <n v="1598.4"/>
    <n v="0.37"/>
    <x v="1"/>
    <x v="7"/>
    <x v="1"/>
    <n v="32"/>
    <n v="11.84"/>
    <n v="20.16"/>
    <x v="1"/>
  </r>
  <r>
    <x v="2"/>
    <n v="1128299"/>
    <x v="390"/>
    <x v="4"/>
    <x v="27"/>
    <s v="Atlanta"/>
    <x v="3"/>
    <n v="35"/>
    <n v="120"/>
    <x v="1077"/>
    <n v="1932"/>
    <n v="0.46"/>
    <x v="1"/>
    <x v="7"/>
    <x v="1"/>
    <n v="35"/>
    <n v="16.100000000000001"/>
    <n v="18.899999999999999"/>
    <x v="1"/>
  </r>
  <r>
    <x v="2"/>
    <n v="1128299"/>
    <x v="390"/>
    <x v="4"/>
    <x v="27"/>
    <s v="Atlanta"/>
    <x v="4"/>
    <n v="36"/>
    <n v="132"/>
    <x v="2026"/>
    <n v="1758.24"/>
    <n v="0.37"/>
    <x v="1"/>
    <x v="7"/>
    <x v="1"/>
    <n v="36"/>
    <n v="13.32"/>
    <n v="22.680000000000003"/>
    <x v="1"/>
  </r>
  <r>
    <x v="2"/>
    <n v="1128299"/>
    <x v="390"/>
    <x v="4"/>
    <x v="27"/>
    <s v="Atlanta"/>
    <x v="5"/>
    <n v="46"/>
    <n v="135"/>
    <x v="1013"/>
    <n v="1863"/>
    <n v="0.3"/>
    <x v="1"/>
    <x v="7"/>
    <x v="1"/>
    <n v="46"/>
    <n v="13.8"/>
    <n v="32.200000000000003"/>
    <x v="1"/>
  </r>
  <r>
    <x v="2"/>
    <n v="1128299"/>
    <x v="419"/>
    <x v="4"/>
    <x v="27"/>
    <s v="Atlanta"/>
    <x v="0"/>
    <n v="34"/>
    <n v="173"/>
    <x v="3207"/>
    <n v="2705.7200000000003"/>
    <n v="0.46"/>
    <x v="1"/>
    <x v="8"/>
    <x v="1"/>
    <n v="34"/>
    <n v="15.640000000000002"/>
    <n v="18.36"/>
    <x v="1"/>
  </r>
  <r>
    <x v="2"/>
    <n v="1128299"/>
    <x v="419"/>
    <x v="4"/>
    <x v="27"/>
    <s v="Atlanta"/>
    <x v="1"/>
    <n v="34"/>
    <n v="173"/>
    <x v="3207"/>
    <n v="2470.44"/>
    <n v="0.42000000000000004"/>
    <x v="1"/>
    <x v="8"/>
    <x v="1"/>
    <n v="34"/>
    <n v="14.280000000000001"/>
    <n v="19.72"/>
    <x v="1"/>
  </r>
  <r>
    <x v="2"/>
    <n v="1128299"/>
    <x v="419"/>
    <x v="4"/>
    <x v="27"/>
    <s v="Atlanta"/>
    <x v="2"/>
    <n v="32"/>
    <n v="123"/>
    <x v="1905"/>
    <n v="1495.68"/>
    <n v="0.38"/>
    <x v="1"/>
    <x v="8"/>
    <x v="1"/>
    <n v="32"/>
    <n v="12.16"/>
    <n v="19.839999999999996"/>
    <x v="1"/>
  </r>
  <r>
    <x v="2"/>
    <n v="1128299"/>
    <x v="419"/>
    <x v="4"/>
    <x v="27"/>
    <s v="Atlanta"/>
    <x v="3"/>
    <n v="32"/>
    <n v="114"/>
    <x v="2498"/>
    <n v="1605.1200000000001"/>
    <n v="0.44"/>
    <x v="1"/>
    <x v="8"/>
    <x v="1"/>
    <n v="32"/>
    <n v="14.080000000000002"/>
    <n v="17.919999999999998"/>
    <x v="1"/>
  </r>
  <r>
    <x v="2"/>
    <n v="1128299"/>
    <x v="419"/>
    <x v="4"/>
    <x v="27"/>
    <s v="Atlanta"/>
    <x v="4"/>
    <n v="41"/>
    <n v="102"/>
    <x v="2765"/>
    <n v="1672.8"/>
    <n v="0.39999999999999997"/>
    <x v="1"/>
    <x v="8"/>
    <x v="1"/>
    <n v="41"/>
    <n v="16.399999999999999"/>
    <n v="24.599999999999998"/>
    <x v="1"/>
  </r>
  <r>
    <x v="2"/>
    <n v="1128299"/>
    <x v="419"/>
    <x v="4"/>
    <x v="27"/>
    <s v="Atlanta"/>
    <x v="5"/>
    <n v="46"/>
    <n v="109"/>
    <x v="1533"/>
    <n v="1554.34"/>
    <n v="0.31"/>
    <x v="1"/>
    <x v="8"/>
    <x v="1"/>
    <n v="46"/>
    <n v="14.26"/>
    <n v="31.74"/>
    <x v="1"/>
  </r>
  <r>
    <x v="2"/>
    <n v="1128299"/>
    <x v="450"/>
    <x v="4"/>
    <x v="27"/>
    <s v="Atlanta"/>
    <x v="0"/>
    <n v="36"/>
    <n v="173"/>
    <x v="3147"/>
    <n v="2615.7600000000002"/>
    <n v="0.42000000000000004"/>
    <x v="1"/>
    <x v="9"/>
    <x v="1"/>
    <n v="36"/>
    <n v="15.120000000000001"/>
    <n v="20.88"/>
    <x v="1"/>
  </r>
  <r>
    <x v="2"/>
    <n v="1128299"/>
    <x v="450"/>
    <x v="4"/>
    <x v="27"/>
    <s v="Atlanta"/>
    <x v="1"/>
    <n v="40"/>
    <n v="184"/>
    <x v="1825"/>
    <n v="3238.4"/>
    <n v="0.44"/>
    <x v="1"/>
    <x v="9"/>
    <x v="1"/>
    <n v="40"/>
    <n v="17.600000000000001"/>
    <n v="22.400000000000002"/>
    <x v="1"/>
  </r>
  <r>
    <x v="2"/>
    <n v="1128299"/>
    <x v="450"/>
    <x v="4"/>
    <x v="27"/>
    <s v="Atlanta"/>
    <x v="2"/>
    <n v="39"/>
    <n v="145"/>
    <x v="1917"/>
    <n v="2262"/>
    <n v="0.39999999999999997"/>
    <x v="1"/>
    <x v="9"/>
    <x v="1"/>
    <n v="39"/>
    <n v="15.6"/>
    <n v="23.4"/>
    <x v="1"/>
  </r>
  <r>
    <x v="2"/>
    <n v="1128299"/>
    <x v="450"/>
    <x v="4"/>
    <x v="27"/>
    <s v="Atlanta"/>
    <x v="3"/>
    <n v="37"/>
    <n v="140"/>
    <x v="3146"/>
    <n v="2382.8000000000002"/>
    <n v="0.46"/>
    <x v="1"/>
    <x v="9"/>
    <x v="1"/>
    <n v="37"/>
    <n v="17.02"/>
    <n v="19.98"/>
    <x v="1"/>
  </r>
  <r>
    <x v="2"/>
    <n v="1128299"/>
    <x v="450"/>
    <x v="4"/>
    <x v="27"/>
    <s v="Atlanta"/>
    <x v="4"/>
    <n v="47"/>
    <n v="119"/>
    <x v="2764"/>
    <n v="2125.34"/>
    <n v="0.38"/>
    <x v="1"/>
    <x v="9"/>
    <x v="1"/>
    <n v="47"/>
    <n v="17.860000000000003"/>
    <n v="29.139999999999997"/>
    <x v="1"/>
  </r>
  <r>
    <x v="2"/>
    <n v="1128299"/>
    <x v="450"/>
    <x v="4"/>
    <x v="27"/>
    <s v="Atlanta"/>
    <x v="5"/>
    <n v="46"/>
    <n v="157"/>
    <x v="3354"/>
    <n v="2094.3799999999997"/>
    <n v="0.28999999999999998"/>
    <x v="1"/>
    <x v="9"/>
    <x v="1"/>
    <n v="46"/>
    <n v="13.339999999999998"/>
    <n v="32.660000000000004"/>
    <x v="1"/>
  </r>
  <r>
    <x v="2"/>
    <n v="1128299"/>
    <x v="479"/>
    <x v="4"/>
    <x v="27"/>
    <s v="Atlanta"/>
    <x v="0"/>
    <n v="42"/>
    <n v="209"/>
    <x v="3355"/>
    <n v="4125.66"/>
    <n v="0.47000000000000003"/>
    <x v="1"/>
    <x v="10"/>
    <x v="1"/>
    <n v="42"/>
    <n v="19.739999999999998"/>
    <n v="22.26"/>
    <x v="1"/>
  </r>
  <r>
    <x v="2"/>
    <n v="1128299"/>
    <x v="479"/>
    <x v="4"/>
    <x v="27"/>
    <s v="Atlanta"/>
    <x v="1"/>
    <n v="39"/>
    <n v="223"/>
    <x v="3356"/>
    <n v="4087.59"/>
    <n v="0.47000000000000003"/>
    <x v="1"/>
    <x v="10"/>
    <x v="1"/>
    <n v="39"/>
    <n v="18.330000000000002"/>
    <n v="20.669999999999998"/>
    <x v="1"/>
  </r>
  <r>
    <x v="0"/>
    <n v="1128299"/>
    <x v="479"/>
    <x v="4"/>
    <x v="27"/>
    <s v="Atlanta"/>
    <x v="2"/>
    <n v="36"/>
    <n v="147"/>
    <x v="1442"/>
    <n v="2222.64"/>
    <n v="0.42"/>
    <x v="1"/>
    <x v="10"/>
    <x v="1"/>
    <n v="36"/>
    <n v="15.12"/>
    <n v="20.880000000000003"/>
    <x v="1"/>
  </r>
  <r>
    <x v="0"/>
    <n v="1128299"/>
    <x v="479"/>
    <x v="4"/>
    <x v="27"/>
    <s v="Atlanta"/>
    <x v="3"/>
    <n v="40"/>
    <n v="143"/>
    <x v="1166"/>
    <n v="2459.6000000000004"/>
    <n v="0.43000000000000005"/>
    <x v="1"/>
    <x v="10"/>
    <x v="1"/>
    <n v="40"/>
    <n v="17.200000000000003"/>
    <n v="22.799999999999997"/>
    <x v="1"/>
  </r>
  <r>
    <x v="0"/>
    <n v="1128299"/>
    <x v="479"/>
    <x v="4"/>
    <x v="27"/>
    <s v="Atlanta"/>
    <x v="4"/>
    <n v="44"/>
    <n v="120"/>
    <x v="1481"/>
    <n v="2006.4"/>
    <n v="0.38"/>
    <x v="1"/>
    <x v="10"/>
    <x v="1"/>
    <n v="44"/>
    <n v="16.720000000000002"/>
    <n v="27.279999999999998"/>
    <x v="1"/>
  </r>
  <r>
    <x v="0"/>
    <n v="1128299"/>
    <x v="479"/>
    <x v="4"/>
    <x v="27"/>
    <s v="Atlanta"/>
    <x v="5"/>
    <n v="47"/>
    <n v="160"/>
    <x v="2268"/>
    <n v="2256"/>
    <n v="0.3"/>
    <x v="1"/>
    <x v="10"/>
    <x v="1"/>
    <n v="47"/>
    <n v="14.1"/>
    <n v="32.9"/>
    <x v="1"/>
  </r>
  <r>
    <x v="0"/>
    <n v="1185732"/>
    <x v="173"/>
    <x v="4"/>
    <x v="27"/>
    <s v="Atlanta"/>
    <x v="0"/>
    <n v="26"/>
    <n v="349"/>
    <x v="3357"/>
    <n v="4264.7800000000007"/>
    <n v="0.47000000000000003"/>
    <x v="1"/>
    <x v="0"/>
    <x v="1"/>
    <n v="26"/>
    <n v="12.220000000000002"/>
    <n v="13.779999999999998"/>
    <x v="1"/>
  </r>
  <r>
    <x v="0"/>
    <n v="1185732"/>
    <x v="173"/>
    <x v="4"/>
    <x v="27"/>
    <s v="Atlanta"/>
    <x v="1"/>
    <n v="30"/>
    <n v="256"/>
    <x v="1363"/>
    <n v="3071.9999999999995"/>
    <n v="0.39999999999999997"/>
    <x v="1"/>
    <x v="0"/>
    <x v="1"/>
    <n v="30"/>
    <n v="11.999999999999998"/>
    <n v="18"/>
    <x v="1"/>
  </r>
  <r>
    <x v="0"/>
    <n v="1185732"/>
    <x v="173"/>
    <x v="4"/>
    <x v="27"/>
    <s v="Atlanta"/>
    <x v="2"/>
    <n v="24"/>
    <n v="264"/>
    <x v="1802"/>
    <n v="2027.52"/>
    <n v="0.32"/>
    <x v="1"/>
    <x v="0"/>
    <x v="1"/>
    <n v="24"/>
    <n v="7.68"/>
    <n v="16.319999999999997"/>
    <x v="1"/>
  </r>
  <r>
    <x v="0"/>
    <n v="1185732"/>
    <x v="173"/>
    <x v="4"/>
    <x v="27"/>
    <s v="Atlanta"/>
    <x v="3"/>
    <n v="25"/>
    <n v="209"/>
    <x v="2826"/>
    <n v="1828.7499999999998"/>
    <n v="0.35"/>
    <x v="1"/>
    <x v="0"/>
    <x v="1"/>
    <n v="25"/>
    <n v="8.7499999999999982"/>
    <n v="16.25"/>
    <x v="1"/>
  </r>
  <r>
    <x v="0"/>
    <n v="1185732"/>
    <x v="173"/>
    <x v="4"/>
    <x v="27"/>
    <s v="Atlanta"/>
    <x v="4"/>
    <n v="35"/>
    <n v="247"/>
    <x v="3358"/>
    <n v="3371.5499999999997"/>
    <n v="0.38999999999999996"/>
    <x v="1"/>
    <x v="0"/>
    <x v="1"/>
    <n v="35"/>
    <n v="13.649999999999999"/>
    <n v="21.35"/>
    <x v="1"/>
  </r>
  <r>
    <x v="0"/>
    <n v="1185732"/>
    <x v="173"/>
    <x v="4"/>
    <x v="27"/>
    <s v="Atlanta"/>
    <x v="5"/>
    <n v="30"/>
    <n v="281"/>
    <x v="3359"/>
    <n v="4467.9000000000005"/>
    <n v="0.53"/>
    <x v="1"/>
    <x v="0"/>
    <x v="1"/>
    <n v="30"/>
    <n v="15.900000000000002"/>
    <n v="14.099999999999998"/>
    <x v="1"/>
  </r>
  <r>
    <x v="0"/>
    <n v="1185732"/>
    <x v="202"/>
    <x v="4"/>
    <x v="27"/>
    <s v="Atlanta"/>
    <x v="0"/>
    <n v="31"/>
    <n v="376"/>
    <x v="3360"/>
    <n v="5594.88"/>
    <n v="0.48"/>
    <x v="1"/>
    <x v="1"/>
    <x v="1"/>
    <n v="31"/>
    <n v="14.88"/>
    <n v="16.12"/>
    <x v="1"/>
  </r>
  <r>
    <x v="0"/>
    <n v="1185732"/>
    <x v="202"/>
    <x v="4"/>
    <x v="27"/>
    <s v="Atlanta"/>
    <x v="1"/>
    <n v="27"/>
    <n v="247"/>
    <x v="1225"/>
    <n v="2534.2200000000003"/>
    <n v="0.38"/>
    <x v="1"/>
    <x v="1"/>
    <x v="1"/>
    <n v="27"/>
    <n v="10.260000000000002"/>
    <n v="16.739999999999998"/>
    <x v="1"/>
  </r>
  <r>
    <x v="0"/>
    <n v="1185732"/>
    <x v="202"/>
    <x v="4"/>
    <x v="27"/>
    <s v="Atlanta"/>
    <x v="2"/>
    <n v="21"/>
    <n v="248"/>
    <x v="1496"/>
    <n v="1562.3999999999999"/>
    <n v="0.3"/>
    <x v="1"/>
    <x v="1"/>
    <x v="1"/>
    <n v="21"/>
    <n v="6.3"/>
    <n v="14.700000000000001"/>
    <x v="1"/>
  </r>
  <r>
    <x v="0"/>
    <n v="1185732"/>
    <x v="213"/>
    <x v="1"/>
    <x v="32"/>
    <s v="Jackson"/>
    <x v="3"/>
    <n v="19"/>
    <n v="98"/>
    <x v="1433"/>
    <n v="856.52"/>
    <n v="0.46"/>
    <x v="1"/>
    <x v="1"/>
    <x v="1"/>
    <n v="19"/>
    <n v="8.74"/>
    <n v="10.26"/>
    <x v="1"/>
  </r>
  <r>
    <x v="0"/>
    <n v="1185732"/>
    <x v="213"/>
    <x v="1"/>
    <x v="32"/>
    <s v="Jackson"/>
    <x v="4"/>
    <n v="26"/>
    <n v="136"/>
    <x v="1625"/>
    <n v="1379.04"/>
    <n v="0.38999999999999996"/>
    <x v="1"/>
    <x v="1"/>
    <x v="1"/>
    <n v="26"/>
    <n v="10.14"/>
    <n v="15.86"/>
    <x v="1"/>
  </r>
  <r>
    <x v="0"/>
    <n v="1185732"/>
    <x v="213"/>
    <x v="1"/>
    <x v="32"/>
    <s v="Jackson"/>
    <x v="5"/>
    <n v="20"/>
    <n v="160"/>
    <x v="3069"/>
    <n v="1824.0000000000002"/>
    <n v="0.57000000000000006"/>
    <x v="1"/>
    <x v="1"/>
    <x v="1"/>
    <n v="20"/>
    <n v="11.400000000000002"/>
    <n v="8.5999999999999979"/>
    <x v="1"/>
  </r>
  <r>
    <x v="0"/>
    <n v="1185732"/>
    <x v="221"/>
    <x v="1"/>
    <x v="32"/>
    <s v="Jackson"/>
    <x v="0"/>
    <n v="20"/>
    <n v="223"/>
    <x v="3361"/>
    <n v="2051.6"/>
    <n v="0.46"/>
    <x v="1"/>
    <x v="2"/>
    <x v="1"/>
    <n v="20"/>
    <n v="9.1999999999999993"/>
    <n v="10.8"/>
    <x v="1"/>
  </r>
  <r>
    <x v="0"/>
    <n v="1185732"/>
    <x v="221"/>
    <x v="1"/>
    <x v="32"/>
    <s v="Jackson"/>
    <x v="1"/>
    <n v="20"/>
    <n v="128"/>
    <x v="2555"/>
    <n v="998.39999999999986"/>
    <n v="0.38999999999999996"/>
    <x v="1"/>
    <x v="2"/>
    <x v="1"/>
    <n v="20"/>
    <n v="7.7999999999999989"/>
    <n v="12.200000000000001"/>
    <x v="1"/>
  </r>
  <r>
    <x v="0"/>
    <n v="1185732"/>
    <x v="221"/>
    <x v="1"/>
    <x v="32"/>
    <s v="Jackson"/>
    <x v="2"/>
    <n v="11"/>
    <n v="136"/>
    <x v="2613"/>
    <n v="703.12"/>
    <n v="0.47000000000000003"/>
    <x v="1"/>
    <x v="2"/>
    <x v="1"/>
    <n v="11"/>
    <n v="5.17"/>
    <n v="5.83"/>
    <x v="1"/>
  </r>
  <r>
    <x v="0"/>
    <n v="1185732"/>
    <x v="221"/>
    <x v="1"/>
    <x v="32"/>
    <s v="Jackson"/>
    <x v="3"/>
    <n v="15"/>
    <n v="85"/>
    <x v="3362"/>
    <n v="573.75"/>
    <n v="0.45"/>
    <x v="1"/>
    <x v="2"/>
    <x v="1"/>
    <n v="15"/>
    <n v="6.75"/>
    <n v="8.25"/>
    <x v="1"/>
  </r>
  <r>
    <x v="0"/>
    <n v="1185732"/>
    <x v="221"/>
    <x v="1"/>
    <x v="32"/>
    <s v="Jackson"/>
    <x v="4"/>
    <n v="25"/>
    <n v="104"/>
    <x v="1711"/>
    <n v="962"/>
    <n v="0.37"/>
    <x v="1"/>
    <x v="2"/>
    <x v="1"/>
    <n v="25"/>
    <n v="9.25"/>
    <n v="15.75"/>
    <x v="1"/>
  </r>
  <r>
    <x v="0"/>
    <n v="1185732"/>
    <x v="221"/>
    <x v="1"/>
    <x v="32"/>
    <s v="Jackson"/>
    <x v="5"/>
    <n v="17"/>
    <n v="136"/>
    <x v="2725"/>
    <n v="1248.48"/>
    <n v="0.54"/>
    <x v="1"/>
    <x v="2"/>
    <x v="1"/>
    <n v="17"/>
    <n v="9.18"/>
    <n v="7.82"/>
    <x v="1"/>
  </r>
  <r>
    <x v="0"/>
    <n v="1185732"/>
    <x v="240"/>
    <x v="1"/>
    <x v="32"/>
    <s v="Jackson"/>
    <x v="0"/>
    <n v="19"/>
    <n v="223"/>
    <x v="3363"/>
    <n v="1864.28"/>
    <n v="0.44"/>
    <x v="1"/>
    <x v="3"/>
    <x v="1"/>
    <n v="19"/>
    <n v="8.36"/>
    <n v="10.64"/>
    <x v="1"/>
  </r>
  <r>
    <x v="0"/>
    <n v="1185732"/>
    <x v="240"/>
    <x v="1"/>
    <x v="32"/>
    <s v="Jackson"/>
    <x v="1"/>
    <n v="20"/>
    <n v="116"/>
    <x v="3283"/>
    <n v="927.99999999999989"/>
    <n v="0.39999999999999997"/>
    <x v="1"/>
    <x v="3"/>
    <x v="1"/>
    <n v="20"/>
    <n v="7.9999999999999991"/>
    <n v="12"/>
    <x v="1"/>
  </r>
  <r>
    <x v="0"/>
    <n v="1185732"/>
    <x v="240"/>
    <x v="1"/>
    <x v="32"/>
    <s v="Jackson"/>
    <x v="2"/>
    <n v="11"/>
    <n v="124"/>
    <x v="3364"/>
    <n v="613.80000000000007"/>
    <n v="0.45"/>
    <x v="1"/>
    <x v="3"/>
    <x v="1"/>
    <n v="11"/>
    <n v="4.95"/>
    <n v="6.05"/>
    <x v="1"/>
  </r>
  <r>
    <x v="0"/>
    <n v="1185732"/>
    <x v="240"/>
    <x v="1"/>
    <x v="32"/>
    <s v="Jackson"/>
    <x v="3"/>
    <n v="16"/>
    <n v="96"/>
    <x v="3365"/>
    <n v="660.48"/>
    <n v="0.43000000000000005"/>
    <x v="1"/>
    <x v="3"/>
    <x v="1"/>
    <n v="16"/>
    <n v="6.88"/>
    <n v="9.1199999999999992"/>
    <x v="1"/>
  </r>
  <r>
    <x v="0"/>
    <n v="1185732"/>
    <x v="240"/>
    <x v="1"/>
    <x v="32"/>
    <s v="Jackson"/>
    <x v="4"/>
    <n v="30"/>
    <n v="98"/>
    <x v="1454"/>
    <n v="1176"/>
    <n v="0.39999999999999997"/>
    <x v="1"/>
    <x v="3"/>
    <x v="1"/>
    <n v="30"/>
    <n v="12"/>
    <n v="18"/>
    <x v="1"/>
  </r>
  <r>
    <x v="0"/>
    <n v="1185732"/>
    <x v="240"/>
    <x v="1"/>
    <x v="32"/>
    <s v="Jackson"/>
    <x v="5"/>
    <n v="22"/>
    <n v="147"/>
    <x v="1462"/>
    <n v="1714.02"/>
    <n v="0.53"/>
    <x v="1"/>
    <x v="3"/>
    <x v="1"/>
    <n v="22"/>
    <n v="11.66"/>
    <n v="10.34"/>
    <x v="1"/>
  </r>
  <r>
    <x v="0"/>
    <n v="1185732"/>
    <x v="269"/>
    <x v="1"/>
    <x v="32"/>
    <s v="Jackson"/>
    <x v="0"/>
    <n v="27"/>
    <n v="238"/>
    <x v="2930"/>
    <n v="2698.92"/>
    <n v="0.42000000000000004"/>
    <x v="1"/>
    <x v="4"/>
    <x v="1"/>
    <n v="27"/>
    <n v="11.34"/>
    <n v="15.66"/>
    <x v="1"/>
  </r>
  <r>
    <x v="0"/>
    <n v="1185732"/>
    <x v="269"/>
    <x v="1"/>
    <x v="32"/>
    <s v="Jackson"/>
    <x v="1"/>
    <n v="28"/>
    <n v="140"/>
    <x v="3221"/>
    <n v="1607.1999999999998"/>
    <n v="0.41"/>
    <x v="1"/>
    <x v="4"/>
    <x v="1"/>
    <n v="28"/>
    <n v="11.479999999999999"/>
    <n v="16.52"/>
    <x v="1"/>
  </r>
  <r>
    <x v="0"/>
    <n v="1185732"/>
    <x v="269"/>
    <x v="1"/>
    <x v="32"/>
    <s v="Jackson"/>
    <x v="2"/>
    <n v="26"/>
    <n v="136"/>
    <x v="1625"/>
    <n v="1520.4800000000002"/>
    <n v="0.43000000000000005"/>
    <x v="1"/>
    <x v="4"/>
    <x v="1"/>
    <n v="26"/>
    <n v="11.180000000000001"/>
    <n v="14.819999999999999"/>
    <x v="1"/>
  </r>
  <r>
    <x v="0"/>
    <n v="1185732"/>
    <x v="269"/>
    <x v="1"/>
    <x v="32"/>
    <s v="Jackson"/>
    <x v="3"/>
    <n v="24"/>
    <n v="116"/>
    <x v="2740"/>
    <n v="1280.6400000000001"/>
    <n v="0.46"/>
    <x v="1"/>
    <x v="4"/>
    <x v="1"/>
    <n v="24"/>
    <n v="11.040000000000001"/>
    <n v="12.959999999999999"/>
    <x v="1"/>
  </r>
  <r>
    <x v="0"/>
    <n v="1185732"/>
    <x v="269"/>
    <x v="1"/>
    <x v="32"/>
    <s v="Jackson"/>
    <x v="4"/>
    <n v="34"/>
    <n v="132"/>
    <x v="1772"/>
    <n v="1795.1999999999998"/>
    <n v="0.39999999999999997"/>
    <x v="1"/>
    <x v="4"/>
    <x v="1"/>
    <n v="34"/>
    <n v="13.599999999999998"/>
    <n v="20.400000000000002"/>
    <x v="1"/>
  </r>
  <r>
    <x v="0"/>
    <n v="1185732"/>
    <x v="269"/>
    <x v="1"/>
    <x v="32"/>
    <s v="Jackson"/>
    <x v="5"/>
    <n v="35"/>
    <n v="150"/>
    <x v="1932"/>
    <n v="2940.0000000000005"/>
    <n v="0.56000000000000005"/>
    <x v="1"/>
    <x v="4"/>
    <x v="1"/>
    <n v="35"/>
    <n v="19.600000000000001"/>
    <n v="15.399999999999997"/>
    <x v="1"/>
  </r>
  <r>
    <x v="0"/>
    <n v="1185732"/>
    <x v="302"/>
    <x v="1"/>
    <x v="32"/>
    <s v="Jackson"/>
    <x v="0"/>
    <n v="31"/>
    <n v="263"/>
    <x v="3366"/>
    <n v="3587.32"/>
    <n v="0.44"/>
    <x v="1"/>
    <x v="11"/>
    <x v="1"/>
    <n v="31"/>
    <n v="13.64"/>
    <n v="17.36"/>
    <x v="1"/>
  </r>
  <r>
    <x v="0"/>
    <n v="1185732"/>
    <x v="302"/>
    <x v="1"/>
    <x v="32"/>
    <s v="Jackson"/>
    <x v="1"/>
    <n v="29"/>
    <n v="150"/>
    <x v="2339"/>
    <n v="1696.4999999999998"/>
    <n v="0.38999999999999996"/>
    <x v="1"/>
    <x v="11"/>
    <x v="1"/>
    <n v="29"/>
    <n v="11.309999999999999"/>
    <n v="17.690000000000001"/>
    <x v="1"/>
  </r>
  <r>
    <x v="0"/>
    <n v="1185732"/>
    <x v="302"/>
    <x v="1"/>
    <x v="32"/>
    <s v="Jackson"/>
    <x v="2"/>
    <n v="33"/>
    <n v="157"/>
    <x v="3367"/>
    <n v="2383.2600000000002"/>
    <n v="0.46"/>
    <x v="1"/>
    <x v="11"/>
    <x v="1"/>
    <n v="33"/>
    <n v="15.180000000000001"/>
    <n v="17.82"/>
    <x v="1"/>
  </r>
  <r>
    <x v="0"/>
    <n v="1185732"/>
    <x v="302"/>
    <x v="1"/>
    <x v="32"/>
    <s v="Jackson"/>
    <x v="3"/>
    <n v="34"/>
    <n v="149"/>
    <x v="3249"/>
    <n v="2178.38"/>
    <n v="0.43000000000000005"/>
    <x v="1"/>
    <x v="11"/>
    <x v="1"/>
    <n v="34"/>
    <n v="14.620000000000001"/>
    <n v="19.38"/>
    <x v="1"/>
  </r>
  <r>
    <x v="0"/>
    <n v="1185732"/>
    <x v="302"/>
    <x v="1"/>
    <x v="32"/>
    <s v="Jackson"/>
    <x v="4"/>
    <n v="47"/>
    <n v="135"/>
    <x v="1031"/>
    <n v="2411.1"/>
    <n v="0.38"/>
    <x v="1"/>
    <x v="11"/>
    <x v="1"/>
    <n v="47"/>
    <n v="17.86"/>
    <n v="29.14"/>
    <x v="1"/>
  </r>
  <r>
    <x v="0"/>
    <n v="1185732"/>
    <x v="302"/>
    <x v="1"/>
    <x v="32"/>
    <s v="Jackson"/>
    <x v="5"/>
    <n v="51"/>
    <n v="219"/>
    <x v="3368"/>
    <n v="5919.5700000000006"/>
    <n v="0.53"/>
    <x v="1"/>
    <x v="11"/>
    <x v="1"/>
    <n v="51"/>
    <n v="27.03"/>
    <n v="23.97"/>
    <x v="1"/>
  </r>
  <r>
    <x v="0"/>
    <n v="1185732"/>
    <x v="330"/>
    <x v="1"/>
    <x v="32"/>
    <s v="Jackson"/>
    <x v="0"/>
    <n v="47"/>
    <n v="289"/>
    <x v="3369"/>
    <n v="6248.18"/>
    <n v="0.46"/>
    <x v="1"/>
    <x v="5"/>
    <x v="1"/>
    <n v="47"/>
    <n v="21.62"/>
    <n v="25.38"/>
    <x v="1"/>
  </r>
  <r>
    <x v="1"/>
    <n v="1185732"/>
    <x v="330"/>
    <x v="1"/>
    <x v="32"/>
    <s v="Jackson"/>
    <x v="1"/>
    <n v="42"/>
    <n v="192"/>
    <x v="2017"/>
    <n v="3064.32"/>
    <n v="0.38"/>
    <x v="1"/>
    <x v="5"/>
    <x v="1"/>
    <n v="42"/>
    <n v="15.96"/>
    <n v="26.040000000000003"/>
    <x v="1"/>
  </r>
  <r>
    <x v="1"/>
    <n v="1185732"/>
    <x v="330"/>
    <x v="1"/>
    <x v="32"/>
    <s v="Jackson"/>
    <x v="2"/>
    <n v="37"/>
    <n v="168"/>
    <x v="3370"/>
    <n v="2610.7200000000003"/>
    <n v="0.42000000000000004"/>
    <x v="1"/>
    <x v="5"/>
    <x v="1"/>
    <n v="37"/>
    <n v="15.540000000000001"/>
    <n v="21.459999999999997"/>
    <x v="1"/>
  </r>
  <r>
    <x v="1"/>
    <n v="1185732"/>
    <x v="330"/>
    <x v="1"/>
    <x v="32"/>
    <s v="Jackson"/>
    <x v="3"/>
    <n v="33"/>
    <n v="143"/>
    <x v="1770"/>
    <n v="2029.1700000000003"/>
    <n v="0.43000000000000005"/>
    <x v="1"/>
    <x v="5"/>
    <x v="1"/>
    <n v="33"/>
    <n v="14.190000000000001"/>
    <n v="18.809999999999999"/>
    <x v="1"/>
  </r>
  <r>
    <x v="1"/>
    <n v="1185732"/>
    <x v="330"/>
    <x v="1"/>
    <x v="32"/>
    <s v="Jackson"/>
    <x v="4"/>
    <n v="46"/>
    <n v="150"/>
    <x v="1310"/>
    <n v="2553"/>
    <n v="0.37"/>
    <x v="1"/>
    <x v="5"/>
    <x v="1"/>
    <n v="46"/>
    <n v="17.02"/>
    <n v="28.98"/>
    <x v="1"/>
  </r>
  <r>
    <x v="1"/>
    <n v="1185732"/>
    <x v="330"/>
    <x v="1"/>
    <x v="32"/>
    <s v="Jackson"/>
    <x v="5"/>
    <n v="49"/>
    <n v="209"/>
    <x v="3371"/>
    <n v="5427.7300000000005"/>
    <n v="0.53"/>
    <x v="1"/>
    <x v="5"/>
    <x v="1"/>
    <n v="49"/>
    <n v="25.970000000000002"/>
    <n v="23.029999999999998"/>
    <x v="1"/>
  </r>
  <r>
    <x v="1"/>
    <n v="1185732"/>
    <x v="362"/>
    <x v="1"/>
    <x v="32"/>
    <s v="Jackson"/>
    <x v="0"/>
    <n v="41"/>
    <n v="256"/>
    <x v="3372"/>
    <n v="4723.2"/>
    <n v="0.45"/>
    <x v="1"/>
    <x v="6"/>
    <x v="1"/>
    <n v="41"/>
    <n v="18.45"/>
    <n v="22.55"/>
    <x v="1"/>
  </r>
  <r>
    <x v="1"/>
    <n v="1185732"/>
    <x v="362"/>
    <x v="1"/>
    <x v="32"/>
    <s v="Jackson"/>
    <x v="1"/>
    <n v="44"/>
    <n v="198"/>
    <x v="2952"/>
    <n v="3571.9199999999996"/>
    <n v="0.41"/>
    <x v="1"/>
    <x v="6"/>
    <x v="1"/>
    <n v="44"/>
    <n v="18.04"/>
    <n v="25.96"/>
    <x v="1"/>
  </r>
  <r>
    <x v="1"/>
    <n v="1185732"/>
    <x v="362"/>
    <x v="1"/>
    <x v="32"/>
    <s v="Jackson"/>
    <x v="2"/>
    <n v="37"/>
    <n v="179"/>
    <x v="3251"/>
    <n v="2914.12"/>
    <n v="0.44"/>
    <x v="1"/>
    <x v="6"/>
    <x v="1"/>
    <n v="37"/>
    <n v="16.28"/>
    <n v="20.72"/>
    <x v="1"/>
  </r>
  <r>
    <x v="1"/>
    <n v="1185732"/>
    <x v="362"/>
    <x v="1"/>
    <x v="32"/>
    <s v="Jackson"/>
    <x v="3"/>
    <n v="32"/>
    <n v="147"/>
    <x v="1478"/>
    <n v="1975.6800000000003"/>
    <n v="0.42000000000000004"/>
    <x v="1"/>
    <x v="6"/>
    <x v="1"/>
    <n v="32"/>
    <n v="13.440000000000001"/>
    <n v="18.559999999999999"/>
    <x v="1"/>
  </r>
  <r>
    <x v="1"/>
    <n v="1185732"/>
    <x v="362"/>
    <x v="1"/>
    <x v="32"/>
    <s v="Jackson"/>
    <x v="4"/>
    <n v="35"/>
    <n v="158"/>
    <x v="3231"/>
    <n v="2322.6"/>
    <n v="0.42"/>
    <x v="1"/>
    <x v="6"/>
    <x v="1"/>
    <n v="35"/>
    <n v="14.7"/>
    <n v="20.3"/>
    <x v="1"/>
  </r>
  <r>
    <x v="1"/>
    <n v="1185732"/>
    <x v="362"/>
    <x v="1"/>
    <x v="32"/>
    <s v="Jackson"/>
    <x v="5"/>
    <n v="42"/>
    <n v="206"/>
    <x v="3373"/>
    <n v="4758.6000000000004"/>
    <n v="0.55000000000000004"/>
    <x v="1"/>
    <x v="6"/>
    <x v="1"/>
    <n v="42"/>
    <n v="23.1"/>
    <n v="18.899999999999999"/>
    <x v="1"/>
  </r>
  <r>
    <x v="1"/>
    <n v="1185732"/>
    <x v="392"/>
    <x v="1"/>
    <x v="32"/>
    <s v="Jackson"/>
    <x v="0"/>
    <n v="40"/>
    <n v="232"/>
    <x v="2241"/>
    <n v="4083.2"/>
    <n v="0.44"/>
    <x v="1"/>
    <x v="7"/>
    <x v="1"/>
    <n v="40"/>
    <n v="17.599999999999998"/>
    <n v="22.400000000000002"/>
    <x v="1"/>
  </r>
  <r>
    <x v="1"/>
    <n v="1185732"/>
    <x v="392"/>
    <x v="1"/>
    <x v="32"/>
    <s v="Jackson"/>
    <x v="1"/>
    <n v="33"/>
    <n v="158"/>
    <x v="3374"/>
    <n v="2137.7399999999998"/>
    <n v="0.41"/>
    <x v="1"/>
    <x v="7"/>
    <x v="1"/>
    <n v="33"/>
    <n v="13.53"/>
    <n v="19.470000000000002"/>
    <x v="1"/>
  </r>
  <r>
    <x v="1"/>
    <n v="1185732"/>
    <x v="392"/>
    <x v="1"/>
    <x v="32"/>
    <s v="Jackson"/>
    <x v="2"/>
    <n v="15"/>
    <n v="145"/>
    <x v="2702"/>
    <n v="1022.2500000000001"/>
    <n v="0.47000000000000003"/>
    <x v="1"/>
    <x v="7"/>
    <x v="1"/>
    <n v="15"/>
    <n v="7.0500000000000007"/>
    <n v="7.95"/>
    <x v="1"/>
  </r>
  <r>
    <x v="1"/>
    <n v="1185732"/>
    <x v="392"/>
    <x v="1"/>
    <x v="32"/>
    <s v="Jackson"/>
    <x v="3"/>
    <n v="16"/>
    <n v="120"/>
    <x v="1574"/>
    <n v="864"/>
    <n v="0.45"/>
    <x v="1"/>
    <x v="7"/>
    <x v="1"/>
    <n v="16"/>
    <n v="7.2"/>
    <n v="8.8000000000000007"/>
    <x v="1"/>
  </r>
  <r>
    <x v="1"/>
    <n v="1185732"/>
    <x v="392"/>
    <x v="1"/>
    <x v="32"/>
    <s v="Jackson"/>
    <x v="4"/>
    <n v="22"/>
    <n v="132"/>
    <x v="2503"/>
    <n v="1103.52"/>
    <n v="0.38"/>
    <x v="1"/>
    <x v="7"/>
    <x v="1"/>
    <n v="22"/>
    <n v="8.36"/>
    <n v="13.64"/>
    <x v="1"/>
  </r>
  <r>
    <x v="1"/>
    <n v="1185732"/>
    <x v="392"/>
    <x v="1"/>
    <x v="32"/>
    <s v="Jackson"/>
    <x v="5"/>
    <n v="26"/>
    <n v="160"/>
    <x v="1784"/>
    <n v="2329.6000000000004"/>
    <n v="0.56000000000000005"/>
    <x v="1"/>
    <x v="7"/>
    <x v="1"/>
    <n v="26"/>
    <n v="14.560000000000002"/>
    <n v="11.439999999999998"/>
    <x v="1"/>
  </r>
  <r>
    <x v="1"/>
    <n v="1185732"/>
    <x v="424"/>
    <x v="1"/>
    <x v="32"/>
    <s v="Jackson"/>
    <x v="0"/>
    <n v="24"/>
    <n v="216"/>
    <x v="1052"/>
    <n v="2384.6400000000003"/>
    <n v="0.46"/>
    <x v="1"/>
    <x v="8"/>
    <x v="1"/>
    <n v="24"/>
    <n v="11.040000000000001"/>
    <n v="12.959999999999999"/>
    <x v="1"/>
  </r>
  <r>
    <x v="1"/>
    <n v="1185732"/>
    <x v="424"/>
    <x v="1"/>
    <x v="32"/>
    <s v="Jackson"/>
    <x v="1"/>
    <n v="17"/>
    <n v="165"/>
    <x v="3190"/>
    <n v="1037.8499999999999"/>
    <n v="0.37"/>
    <x v="1"/>
    <x v="8"/>
    <x v="1"/>
    <n v="17"/>
    <n v="6.2899999999999991"/>
    <n v="10.71"/>
    <x v="1"/>
  </r>
  <r>
    <x v="1"/>
    <n v="1185732"/>
    <x v="424"/>
    <x v="1"/>
    <x v="32"/>
    <s v="Jackson"/>
    <x v="2"/>
    <n v="19"/>
    <n v="120"/>
    <x v="2692"/>
    <n v="1071.6000000000001"/>
    <n v="0.47000000000000003"/>
    <x v="1"/>
    <x v="8"/>
    <x v="1"/>
    <n v="19"/>
    <n v="8.9300000000000015"/>
    <n v="10.069999999999999"/>
    <x v="1"/>
  </r>
  <r>
    <x v="1"/>
    <n v="1185732"/>
    <x v="424"/>
    <x v="1"/>
    <x v="32"/>
    <s v="Jackson"/>
    <x v="3"/>
    <n v="20"/>
    <n v="109"/>
    <x v="3375"/>
    <n v="981"/>
    <n v="0.45"/>
    <x v="1"/>
    <x v="8"/>
    <x v="1"/>
    <n v="20"/>
    <n v="9"/>
    <n v="11"/>
    <x v="1"/>
  </r>
  <r>
    <x v="1"/>
    <n v="1185732"/>
    <x v="424"/>
    <x v="1"/>
    <x v="32"/>
    <s v="Jackson"/>
    <x v="4"/>
    <n v="25"/>
    <n v="105"/>
    <x v="3343"/>
    <n v="1102.5"/>
    <n v="0.42"/>
    <x v="1"/>
    <x v="8"/>
    <x v="1"/>
    <n v="25"/>
    <n v="10.5"/>
    <n v="14.5"/>
    <x v="1"/>
  </r>
  <r>
    <x v="2"/>
    <n v="1185732"/>
    <x v="424"/>
    <x v="1"/>
    <x v="32"/>
    <s v="Jackson"/>
    <x v="5"/>
    <n v="27"/>
    <n v="162"/>
    <x v="3376"/>
    <n v="2361.96"/>
    <n v="0.54"/>
    <x v="1"/>
    <x v="8"/>
    <x v="1"/>
    <n v="27"/>
    <n v="14.58"/>
    <n v="12.42"/>
    <x v="1"/>
  </r>
  <r>
    <x v="2"/>
    <n v="1185732"/>
    <x v="454"/>
    <x v="1"/>
    <x v="32"/>
    <s v="Jackson"/>
    <x v="0"/>
    <n v="22"/>
    <n v="206"/>
    <x v="3377"/>
    <n v="1994.08"/>
    <n v="0.44"/>
    <x v="1"/>
    <x v="9"/>
    <x v="1"/>
    <n v="22"/>
    <n v="9.68"/>
    <n v="12.32"/>
    <x v="1"/>
  </r>
  <r>
    <x v="2"/>
    <n v="1185732"/>
    <x v="454"/>
    <x v="1"/>
    <x v="32"/>
    <s v="Jackson"/>
    <x v="1"/>
    <n v="15"/>
    <n v="153"/>
    <x v="2744"/>
    <n v="872.1"/>
    <n v="0.38"/>
    <x v="1"/>
    <x v="9"/>
    <x v="1"/>
    <n v="15"/>
    <n v="5.7"/>
    <n v="9.3000000000000007"/>
    <x v="1"/>
  </r>
  <r>
    <x v="2"/>
    <n v="1185732"/>
    <x v="454"/>
    <x v="1"/>
    <x v="32"/>
    <s v="Jackson"/>
    <x v="2"/>
    <n v="22"/>
    <n v="119"/>
    <x v="2845"/>
    <n v="1099.5600000000002"/>
    <n v="0.42000000000000004"/>
    <x v="1"/>
    <x v="9"/>
    <x v="1"/>
    <n v="22"/>
    <n v="9.240000000000002"/>
    <n v="12.759999999999998"/>
    <x v="1"/>
  </r>
  <r>
    <x v="2"/>
    <n v="1185732"/>
    <x v="454"/>
    <x v="1"/>
    <x v="32"/>
    <s v="Jackson"/>
    <x v="3"/>
    <n v="43"/>
    <n v="153"/>
    <x v="3202"/>
    <n v="2894.76"/>
    <n v="0.44"/>
    <x v="1"/>
    <x v="9"/>
    <x v="1"/>
    <n v="43"/>
    <n v="18.920000000000002"/>
    <n v="24.08"/>
    <x v="1"/>
  </r>
  <r>
    <x v="2"/>
    <n v="1185732"/>
    <x v="454"/>
    <x v="1"/>
    <x v="32"/>
    <s v="Jackson"/>
    <x v="4"/>
    <n v="59"/>
    <n v="132"/>
    <x v="3051"/>
    <n v="3115.2"/>
    <n v="0.39999999999999997"/>
    <x v="1"/>
    <x v="9"/>
    <x v="1"/>
    <n v="59"/>
    <n v="23.599999999999998"/>
    <n v="35.4"/>
    <x v="1"/>
  </r>
  <r>
    <x v="2"/>
    <n v="1185732"/>
    <x v="454"/>
    <x v="1"/>
    <x v="32"/>
    <s v="Jackson"/>
    <x v="5"/>
    <n v="51"/>
    <n v="168"/>
    <x v="3378"/>
    <n v="4883.76"/>
    <n v="0.57000000000000006"/>
    <x v="1"/>
    <x v="9"/>
    <x v="1"/>
    <n v="51"/>
    <n v="29.07"/>
    <n v="21.93"/>
    <x v="1"/>
  </r>
  <r>
    <x v="2"/>
    <n v="1185732"/>
    <x v="483"/>
    <x v="1"/>
    <x v="32"/>
    <s v="Jackson"/>
    <x v="0"/>
    <n v="48"/>
    <n v="256"/>
    <x v="3379"/>
    <n v="5775.3600000000006"/>
    <n v="0.47000000000000003"/>
    <x v="1"/>
    <x v="10"/>
    <x v="1"/>
    <n v="48"/>
    <n v="22.560000000000002"/>
    <n v="25.439999999999998"/>
    <x v="1"/>
  </r>
  <r>
    <x v="2"/>
    <n v="1185732"/>
    <x v="483"/>
    <x v="1"/>
    <x v="32"/>
    <s v="Jackson"/>
    <x v="1"/>
    <n v="44"/>
    <n v="201"/>
    <x v="3157"/>
    <n v="3272.2799999999997"/>
    <n v="0.37"/>
    <x v="1"/>
    <x v="10"/>
    <x v="1"/>
    <n v="44"/>
    <n v="16.279999999999998"/>
    <n v="27.720000000000002"/>
    <x v="1"/>
  </r>
  <r>
    <x v="2"/>
    <n v="1185732"/>
    <x v="483"/>
    <x v="1"/>
    <x v="32"/>
    <s v="Jackson"/>
    <x v="2"/>
    <n v="43"/>
    <n v="158"/>
    <x v="2000"/>
    <n v="3057.3"/>
    <n v="0.45"/>
    <x v="1"/>
    <x v="10"/>
    <x v="1"/>
    <n v="43"/>
    <n v="19.350000000000001"/>
    <n v="23.65"/>
    <x v="1"/>
  </r>
  <r>
    <x v="2"/>
    <n v="1185732"/>
    <x v="483"/>
    <x v="1"/>
    <x v="32"/>
    <s v="Jackson"/>
    <x v="3"/>
    <n v="41"/>
    <n v="143"/>
    <x v="2444"/>
    <n v="2755.61"/>
    <n v="0.47000000000000003"/>
    <x v="1"/>
    <x v="10"/>
    <x v="1"/>
    <n v="41"/>
    <n v="19.27"/>
    <n v="21.73"/>
    <x v="1"/>
  </r>
  <r>
    <x v="2"/>
    <n v="1185732"/>
    <x v="483"/>
    <x v="1"/>
    <x v="32"/>
    <s v="Jackson"/>
    <x v="4"/>
    <n v="54"/>
    <n v="157"/>
    <x v="2894"/>
    <n v="3221.64"/>
    <n v="0.38"/>
    <x v="1"/>
    <x v="10"/>
    <x v="1"/>
    <n v="54"/>
    <n v="20.52"/>
    <n v="33.480000000000004"/>
    <x v="1"/>
  </r>
  <r>
    <x v="2"/>
    <n v="1185732"/>
    <x v="483"/>
    <x v="1"/>
    <x v="32"/>
    <s v="Jackson"/>
    <x v="5"/>
    <n v="53"/>
    <n v="178"/>
    <x v="3380"/>
    <n v="5188.7000000000007"/>
    <n v="0.55000000000000004"/>
    <x v="1"/>
    <x v="10"/>
    <x v="1"/>
    <n v="53"/>
    <n v="29.150000000000006"/>
    <n v="23.849999999999994"/>
    <x v="1"/>
  </r>
  <r>
    <x v="2"/>
    <n v="1197831"/>
    <x v="187"/>
    <x v="1"/>
    <x v="32"/>
    <s v="Jackson"/>
    <x v="0"/>
    <n v="17"/>
    <n v="215"/>
    <x v="2228"/>
    <n v="1608.2"/>
    <n v="0.44"/>
    <x v="1"/>
    <x v="0"/>
    <x v="1"/>
    <n v="17"/>
    <n v="7.48"/>
    <n v="9.52"/>
    <x v="1"/>
  </r>
  <r>
    <x v="2"/>
    <n v="1197831"/>
    <x v="187"/>
    <x v="1"/>
    <x v="32"/>
    <s v="Jackson"/>
    <x v="1"/>
    <n v="18"/>
    <n v="135"/>
    <x v="1972"/>
    <n v="971.99999999999989"/>
    <n v="0.39999999999999997"/>
    <x v="1"/>
    <x v="0"/>
    <x v="1"/>
    <n v="18"/>
    <n v="7.1999999999999993"/>
    <n v="10.8"/>
    <x v="1"/>
  </r>
  <r>
    <x v="2"/>
    <n v="1197831"/>
    <x v="187"/>
    <x v="1"/>
    <x v="32"/>
    <s v="Jackson"/>
    <x v="2"/>
    <n v="11"/>
    <n v="140"/>
    <x v="1124"/>
    <n v="677.6"/>
    <n v="0.44"/>
    <x v="1"/>
    <x v="0"/>
    <x v="1"/>
    <n v="11"/>
    <n v="4.84"/>
    <n v="6.16"/>
    <x v="1"/>
  </r>
  <r>
    <x v="2"/>
    <n v="1197831"/>
    <x v="187"/>
    <x v="1"/>
    <x v="32"/>
    <s v="Jackson"/>
    <x v="3"/>
    <n v="13"/>
    <n v="102"/>
    <x v="1583"/>
    <n v="623.22"/>
    <n v="0.47000000000000003"/>
    <x v="1"/>
    <x v="0"/>
    <x v="1"/>
    <n v="13"/>
    <n v="6.11"/>
    <n v="6.89"/>
    <x v="1"/>
  </r>
  <r>
    <x v="2"/>
    <n v="1197831"/>
    <x v="187"/>
    <x v="1"/>
    <x v="32"/>
    <s v="Jackson"/>
    <x v="4"/>
    <n v="26"/>
    <n v="123"/>
    <x v="3381"/>
    <n v="1215.24"/>
    <n v="0.38"/>
    <x v="1"/>
    <x v="0"/>
    <x v="1"/>
    <n v="26"/>
    <n v="9.8800000000000008"/>
    <n v="16.12"/>
    <x v="1"/>
  </r>
  <r>
    <x v="2"/>
    <n v="1197831"/>
    <x v="187"/>
    <x v="1"/>
    <x v="32"/>
    <s v="Jackson"/>
    <x v="5"/>
    <n v="18"/>
    <n v="158"/>
    <x v="2430"/>
    <n v="1222.92"/>
    <n v="0.43000000000000005"/>
    <x v="1"/>
    <x v="0"/>
    <x v="1"/>
    <n v="18"/>
    <n v="7.74"/>
    <n v="10.26"/>
    <x v="1"/>
  </r>
  <r>
    <x v="2"/>
    <n v="1197831"/>
    <x v="695"/>
    <x v="1"/>
    <x v="32"/>
    <s v="Jackson"/>
    <x v="0"/>
    <n v="17"/>
    <n v="210"/>
    <x v="2469"/>
    <n v="1606.5"/>
    <n v="0.45"/>
    <x v="1"/>
    <x v="1"/>
    <x v="1"/>
    <n v="17"/>
    <n v="7.65"/>
    <n v="9.35"/>
    <x v="1"/>
  </r>
  <r>
    <x v="2"/>
    <n v="1197831"/>
    <x v="695"/>
    <x v="1"/>
    <x v="32"/>
    <s v="Jackson"/>
    <x v="1"/>
    <n v="17"/>
    <n v="112"/>
    <x v="2684"/>
    <n v="742.56"/>
    <n v="0.38999999999999996"/>
    <x v="1"/>
    <x v="1"/>
    <x v="1"/>
    <n v="17"/>
    <n v="6.63"/>
    <n v="10.370000000000001"/>
    <x v="1"/>
  </r>
  <r>
    <x v="2"/>
    <n v="1197831"/>
    <x v="695"/>
    <x v="1"/>
    <x v="32"/>
    <s v="Jackson"/>
    <x v="2"/>
    <n v="11"/>
    <n v="136"/>
    <x v="2613"/>
    <n v="628.32000000000005"/>
    <n v="0.42000000000000004"/>
    <x v="1"/>
    <x v="1"/>
    <x v="1"/>
    <n v="11"/>
    <n v="4.62"/>
    <n v="6.38"/>
    <x v="1"/>
  </r>
  <r>
    <x v="1"/>
    <n v="1197831"/>
    <x v="695"/>
    <x v="1"/>
    <x v="33"/>
    <s v="Little Rock"/>
    <x v="3"/>
    <n v="15"/>
    <n v="78"/>
    <x v="2489"/>
    <n v="549.9"/>
    <n v="0.47000000000000003"/>
    <x v="1"/>
    <x v="1"/>
    <x v="1"/>
    <n v="15"/>
    <n v="7.05"/>
    <n v="7.95"/>
    <x v="1"/>
  </r>
  <r>
    <x v="1"/>
    <n v="1197831"/>
    <x v="695"/>
    <x v="1"/>
    <x v="33"/>
    <s v="Little Rock"/>
    <x v="4"/>
    <n v="23"/>
    <n v="111"/>
    <x v="3382"/>
    <n v="944.61"/>
    <n v="0.37"/>
    <x v="1"/>
    <x v="1"/>
    <x v="1"/>
    <n v="23"/>
    <n v="8.51"/>
    <n v="14.489999999999998"/>
    <x v="1"/>
  </r>
  <r>
    <x v="1"/>
    <n v="1197831"/>
    <x v="695"/>
    <x v="1"/>
    <x v="33"/>
    <s v="Little Rock"/>
    <x v="5"/>
    <n v="16"/>
    <n v="145"/>
    <x v="3283"/>
    <n v="974.40000000000009"/>
    <n v="0.42000000000000004"/>
    <x v="1"/>
    <x v="1"/>
    <x v="1"/>
    <n v="16"/>
    <n v="6.7200000000000006"/>
    <n v="9.2799999999999994"/>
    <x v="1"/>
  </r>
  <r>
    <x v="1"/>
    <n v="1197831"/>
    <x v="224"/>
    <x v="1"/>
    <x v="33"/>
    <s v="Little Rock"/>
    <x v="0"/>
    <n v="15"/>
    <n v="206"/>
    <x v="3383"/>
    <n v="1452.3000000000002"/>
    <n v="0.47000000000000003"/>
    <x v="1"/>
    <x v="2"/>
    <x v="1"/>
    <n v="15"/>
    <n v="7.0500000000000007"/>
    <n v="7.9499999999999993"/>
    <x v="1"/>
  </r>
  <r>
    <x v="1"/>
    <n v="1197831"/>
    <x v="224"/>
    <x v="1"/>
    <x v="33"/>
    <s v="Little Rock"/>
    <x v="1"/>
    <n v="14"/>
    <n v="107"/>
    <x v="3229"/>
    <n v="554.26"/>
    <n v="0.37"/>
    <x v="1"/>
    <x v="2"/>
    <x v="1"/>
    <n v="14"/>
    <n v="5.18"/>
    <n v="8.82"/>
    <x v="1"/>
  </r>
  <r>
    <x v="1"/>
    <n v="1197831"/>
    <x v="224"/>
    <x v="1"/>
    <x v="33"/>
    <s v="Little Rock"/>
    <x v="2"/>
    <n v="8"/>
    <n v="112"/>
    <x v="3384"/>
    <n v="403.2"/>
    <n v="0.45"/>
    <x v="1"/>
    <x v="2"/>
    <x v="1"/>
    <n v="8"/>
    <n v="3.6"/>
    <n v="4.4000000000000004"/>
    <x v="1"/>
  </r>
  <r>
    <x v="1"/>
    <n v="1197831"/>
    <x v="224"/>
    <x v="1"/>
    <x v="33"/>
    <s v="Little Rock"/>
    <x v="3"/>
    <n v="15"/>
    <n v="70"/>
    <x v="2041"/>
    <n v="493.50000000000006"/>
    <n v="0.47000000000000003"/>
    <x v="1"/>
    <x v="2"/>
    <x v="1"/>
    <n v="15"/>
    <n v="7.0500000000000007"/>
    <n v="7.95"/>
    <x v="1"/>
  </r>
  <r>
    <x v="1"/>
    <n v="1197831"/>
    <x v="224"/>
    <x v="1"/>
    <x v="33"/>
    <s v="Little Rock"/>
    <x v="4"/>
    <n v="24"/>
    <n v="88"/>
    <x v="1004"/>
    <n v="844.8"/>
    <n v="0.39999999999999997"/>
    <x v="1"/>
    <x v="2"/>
    <x v="1"/>
    <n v="24"/>
    <n v="9.6"/>
    <n v="14.4"/>
    <x v="1"/>
  </r>
  <r>
    <x v="1"/>
    <n v="1197831"/>
    <x v="224"/>
    <x v="1"/>
    <x v="33"/>
    <s v="Little Rock"/>
    <x v="5"/>
    <n v="20"/>
    <n v="112"/>
    <x v="3059"/>
    <n v="1030.4000000000001"/>
    <n v="0.46"/>
    <x v="1"/>
    <x v="2"/>
    <x v="1"/>
    <n v="20"/>
    <n v="9.2000000000000011"/>
    <n v="10.799999999999999"/>
    <x v="1"/>
  </r>
  <r>
    <x v="1"/>
    <n v="1197831"/>
    <x v="243"/>
    <x v="1"/>
    <x v="33"/>
    <s v="Little Rock"/>
    <x v="0"/>
    <n v="19"/>
    <n v="204"/>
    <x v="1974"/>
    <n v="1744.2"/>
    <n v="0.45"/>
    <x v="1"/>
    <x v="3"/>
    <x v="1"/>
    <n v="19"/>
    <n v="8.5500000000000007"/>
    <n v="10.450000000000001"/>
    <x v="1"/>
  </r>
  <r>
    <x v="1"/>
    <n v="1197831"/>
    <x v="243"/>
    <x v="1"/>
    <x v="33"/>
    <s v="Little Rock"/>
    <x v="1"/>
    <n v="20"/>
    <n v="102"/>
    <x v="3235"/>
    <n v="815.99999999999989"/>
    <n v="0.39999999999999997"/>
    <x v="1"/>
    <x v="3"/>
    <x v="1"/>
    <n v="20"/>
    <n v="7.9999999999999991"/>
    <n v="12"/>
    <x v="1"/>
  </r>
  <r>
    <x v="1"/>
    <n v="1197831"/>
    <x v="243"/>
    <x v="1"/>
    <x v="33"/>
    <s v="Little Rock"/>
    <x v="2"/>
    <n v="11"/>
    <n v="96"/>
    <x v="2612"/>
    <n v="496.32000000000005"/>
    <n v="0.47000000000000003"/>
    <x v="1"/>
    <x v="3"/>
    <x v="1"/>
    <n v="11"/>
    <n v="5.1700000000000008"/>
    <n v="5.8299999999999992"/>
    <x v="1"/>
  </r>
  <r>
    <x v="1"/>
    <n v="1197831"/>
    <x v="243"/>
    <x v="1"/>
    <x v="33"/>
    <s v="Little Rock"/>
    <x v="3"/>
    <n v="13"/>
    <n v="77"/>
    <x v="3385"/>
    <n v="470.47"/>
    <n v="0.47000000000000003"/>
    <x v="1"/>
    <x v="3"/>
    <x v="1"/>
    <n v="13"/>
    <n v="6.11"/>
    <n v="6.89"/>
    <x v="1"/>
  </r>
  <r>
    <x v="1"/>
    <n v="1197831"/>
    <x v="243"/>
    <x v="1"/>
    <x v="33"/>
    <s v="Little Rock"/>
    <x v="4"/>
    <n v="31"/>
    <n v="75"/>
    <x v="3386"/>
    <n v="860.25"/>
    <n v="0.37"/>
    <x v="1"/>
    <x v="3"/>
    <x v="1"/>
    <n v="31"/>
    <n v="11.47"/>
    <n v="19.53"/>
    <x v="1"/>
  </r>
  <r>
    <x v="1"/>
    <n v="1197831"/>
    <x v="243"/>
    <x v="1"/>
    <x v="33"/>
    <s v="Little Rock"/>
    <x v="5"/>
    <n v="24"/>
    <n v="120"/>
    <x v="1477"/>
    <n v="1267.2"/>
    <n v="0.44"/>
    <x v="1"/>
    <x v="3"/>
    <x v="1"/>
    <n v="24"/>
    <n v="10.56"/>
    <n v="13.44"/>
    <x v="1"/>
  </r>
  <r>
    <x v="1"/>
    <n v="1197831"/>
    <x v="272"/>
    <x v="1"/>
    <x v="33"/>
    <s v="Little Rock"/>
    <x v="0"/>
    <n v="26"/>
    <n v="228"/>
    <x v="1903"/>
    <n v="2726.88"/>
    <n v="0.46"/>
    <x v="1"/>
    <x v="4"/>
    <x v="1"/>
    <n v="26"/>
    <n v="11.96"/>
    <n v="14.04"/>
    <x v="1"/>
  </r>
  <r>
    <x v="1"/>
    <n v="1197831"/>
    <x v="272"/>
    <x v="1"/>
    <x v="33"/>
    <s v="Little Rock"/>
    <x v="1"/>
    <n v="28"/>
    <n v="116"/>
    <x v="1973"/>
    <n v="1364.1599999999999"/>
    <n v="0.42"/>
    <x v="1"/>
    <x v="4"/>
    <x v="1"/>
    <n v="28"/>
    <n v="11.759999999999998"/>
    <n v="16.240000000000002"/>
    <x v="1"/>
  </r>
  <r>
    <x v="1"/>
    <n v="1197831"/>
    <x v="272"/>
    <x v="1"/>
    <x v="33"/>
    <s v="Little Rock"/>
    <x v="2"/>
    <n v="27"/>
    <n v="119"/>
    <x v="1731"/>
    <n v="1413.72"/>
    <n v="0.44"/>
    <x v="1"/>
    <x v="4"/>
    <x v="1"/>
    <n v="27"/>
    <n v="11.88"/>
    <n v="15.12"/>
    <x v="1"/>
  </r>
  <r>
    <x v="1"/>
    <n v="1197831"/>
    <x v="272"/>
    <x v="1"/>
    <x v="33"/>
    <s v="Little Rock"/>
    <x v="3"/>
    <n v="24"/>
    <n v="90"/>
    <x v="1033"/>
    <n v="1015.2"/>
    <n v="0.47000000000000003"/>
    <x v="1"/>
    <x v="4"/>
    <x v="1"/>
    <n v="24"/>
    <n v="11.280000000000001"/>
    <n v="12.719999999999999"/>
    <x v="1"/>
  </r>
  <r>
    <x v="1"/>
    <n v="1197831"/>
    <x v="272"/>
    <x v="1"/>
    <x v="33"/>
    <s v="Little Rock"/>
    <x v="4"/>
    <n v="32"/>
    <n v="111"/>
    <x v="2778"/>
    <n v="1385.2799999999997"/>
    <n v="0.38999999999999996"/>
    <x v="1"/>
    <x v="4"/>
    <x v="1"/>
    <n v="32"/>
    <n v="12.479999999999997"/>
    <n v="19.520000000000003"/>
    <x v="1"/>
  </r>
  <r>
    <x v="1"/>
    <n v="1197831"/>
    <x v="272"/>
    <x v="1"/>
    <x v="33"/>
    <s v="Little Rock"/>
    <x v="5"/>
    <n v="33"/>
    <n v="145"/>
    <x v="3387"/>
    <n v="2248.9500000000003"/>
    <n v="0.47000000000000003"/>
    <x v="1"/>
    <x v="4"/>
    <x v="1"/>
    <n v="33"/>
    <n v="15.510000000000002"/>
    <n v="17.489999999999998"/>
    <x v="1"/>
  </r>
  <r>
    <x v="1"/>
    <n v="1197831"/>
    <x v="305"/>
    <x v="1"/>
    <x v="33"/>
    <s v="Little Rock"/>
    <x v="0"/>
    <n v="28"/>
    <n v="236"/>
    <x v="3388"/>
    <n v="2907.52"/>
    <n v="0.44"/>
    <x v="1"/>
    <x v="11"/>
    <x v="1"/>
    <n v="28"/>
    <n v="12.32"/>
    <n v="15.68"/>
    <x v="1"/>
  </r>
  <r>
    <x v="1"/>
    <n v="1197831"/>
    <x v="305"/>
    <x v="1"/>
    <x v="33"/>
    <s v="Little Rock"/>
    <x v="1"/>
    <n v="25"/>
    <n v="149"/>
    <x v="3389"/>
    <n v="1452.7499999999998"/>
    <n v="0.38999999999999996"/>
    <x v="1"/>
    <x v="11"/>
    <x v="1"/>
    <n v="25"/>
    <n v="9.7499999999999982"/>
    <n v="15.25"/>
    <x v="1"/>
  </r>
  <r>
    <x v="1"/>
    <n v="1197831"/>
    <x v="305"/>
    <x v="1"/>
    <x v="33"/>
    <s v="Little Rock"/>
    <x v="2"/>
    <n v="28"/>
    <n v="124"/>
    <x v="1524"/>
    <n v="1562.4"/>
    <n v="0.45"/>
    <x v="1"/>
    <x v="11"/>
    <x v="1"/>
    <n v="28"/>
    <n v="12.600000000000001"/>
    <n v="15.399999999999999"/>
    <x v="1"/>
  </r>
  <r>
    <x v="1"/>
    <n v="1197831"/>
    <x v="305"/>
    <x v="1"/>
    <x v="33"/>
    <s v="Little Rock"/>
    <x v="3"/>
    <n v="29"/>
    <n v="124"/>
    <x v="3304"/>
    <n v="1582.24"/>
    <n v="0.44"/>
    <x v="1"/>
    <x v="11"/>
    <x v="1"/>
    <n v="29"/>
    <n v="12.76"/>
    <n v="16.239999999999998"/>
    <x v="1"/>
  </r>
  <r>
    <x v="1"/>
    <n v="1197831"/>
    <x v="305"/>
    <x v="1"/>
    <x v="33"/>
    <s v="Little Rock"/>
    <x v="4"/>
    <n v="37"/>
    <n v="116"/>
    <x v="1249"/>
    <n v="1673.8799999999999"/>
    <n v="0.38999999999999996"/>
    <x v="1"/>
    <x v="11"/>
    <x v="1"/>
    <n v="37"/>
    <n v="14.43"/>
    <n v="22.57"/>
    <x v="1"/>
  </r>
  <r>
    <x v="1"/>
    <n v="1197831"/>
    <x v="305"/>
    <x v="1"/>
    <x v="33"/>
    <s v="Little Rock"/>
    <x v="5"/>
    <n v="48"/>
    <n v="165"/>
    <x v="1830"/>
    <n v="3405.6000000000004"/>
    <n v="0.43000000000000005"/>
    <x v="1"/>
    <x v="11"/>
    <x v="1"/>
    <n v="48"/>
    <n v="20.64"/>
    <n v="27.36"/>
    <x v="1"/>
  </r>
  <r>
    <x v="1"/>
    <n v="1197831"/>
    <x v="333"/>
    <x v="1"/>
    <x v="33"/>
    <s v="Little Rock"/>
    <x v="0"/>
    <n v="39"/>
    <n v="271"/>
    <x v="3390"/>
    <n v="4438.9800000000005"/>
    <n v="0.42000000000000004"/>
    <x v="1"/>
    <x v="5"/>
    <x v="1"/>
    <n v="39"/>
    <n v="16.380000000000003"/>
    <n v="22.619999999999997"/>
    <x v="1"/>
  </r>
  <r>
    <x v="1"/>
    <n v="1197831"/>
    <x v="333"/>
    <x v="1"/>
    <x v="33"/>
    <s v="Little Rock"/>
    <x v="1"/>
    <n v="36"/>
    <n v="163"/>
    <x v="816"/>
    <n v="2171.16"/>
    <n v="0.37"/>
    <x v="1"/>
    <x v="5"/>
    <x v="1"/>
    <n v="36"/>
    <n v="13.319999999999999"/>
    <n v="22.68"/>
    <x v="1"/>
  </r>
  <r>
    <x v="1"/>
    <n v="1197831"/>
    <x v="333"/>
    <x v="1"/>
    <x v="33"/>
    <s v="Little Rock"/>
    <x v="2"/>
    <n v="32"/>
    <n v="140"/>
    <x v="1063"/>
    <n v="1971.2"/>
    <n v="0.44"/>
    <x v="1"/>
    <x v="5"/>
    <x v="1"/>
    <n v="32"/>
    <n v="14.08"/>
    <n v="17.920000000000002"/>
    <x v="1"/>
  </r>
  <r>
    <x v="1"/>
    <n v="1197831"/>
    <x v="333"/>
    <x v="1"/>
    <x v="33"/>
    <s v="Little Rock"/>
    <x v="3"/>
    <n v="35"/>
    <n v="120"/>
    <x v="1077"/>
    <n v="1806.0000000000002"/>
    <n v="0.43000000000000005"/>
    <x v="1"/>
    <x v="5"/>
    <x v="1"/>
    <n v="35"/>
    <n v="15.050000000000002"/>
    <n v="19.95"/>
    <x v="1"/>
  </r>
  <r>
    <x v="1"/>
    <n v="1197831"/>
    <x v="333"/>
    <x v="1"/>
    <x v="33"/>
    <s v="Little Rock"/>
    <x v="4"/>
    <n v="40"/>
    <n v="149"/>
    <x v="3391"/>
    <n v="2384"/>
    <n v="0.39999999999999997"/>
    <x v="1"/>
    <x v="5"/>
    <x v="1"/>
    <n v="40"/>
    <n v="16"/>
    <n v="24"/>
    <x v="1"/>
  </r>
  <r>
    <x v="1"/>
    <n v="1197831"/>
    <x v="333"/>
    <x v="1"/>
    <x v="33"/>
    <s v="Little Rock"/>
    <x v="5"/>
    <n v="50"/>
    <n v="198"/>
    <x v="2546"/>
    <n v="4554"/>
    <n v="0.46"/>
    <x v="1"/>
    <x v="5"/>
    <x v="1"/>
    <n v="50"/>
    <n v="23"/>
    <n v="27"/>
    <x v="1"/>
  </r>
  <r>
    <x v="1"/>
    <n v="1197831"/>
    <x v="365"/>
    <x v="1"/>
    <x v="33"/>
    <s v="Little Rock"/>
    <x v="0"/>
    <n v="43"/>
    <n v="233"/>
    <x v="2957"/>
    <n v="4508.55"/>
    <n v="0.45"/>
    <x v="1"/>
    <x v="6"/>
    <x v="1"/>
    <n v="43"/>
    <n v="19.350000000000001"/>
    <n v="23.65"/>
    <x v="1"/>
  </r>
  <r>
    <x v="1"/>
    <n v="1197831"/>
    <x v="365"/>
    <x v="1"/>
    <x v="33"/>
    <s v="Little Rock"/>
    <x v="1"/>
    <n v="42"/>
    <n v="163"/>
    <x v="1553"/>
    <n v="2669.9399999999996"/>
    <n v="0.38999999999999996"/>
    <x v="1"/>
    <x v="6"/>
    <x v="1"/>
    <n v="42"/>
    <n v="16.38"/>
    <n v="25.62"/>
    <x v="1"/>
  </r>
  <r>
    <x v="1"/>
    <n v="1197831"/>
    <x v="365"/>
    <x v="1"/>
    <x v="33"/>
    <s v="Little Rock"/>
    <x v="2"/>
    <n v="40"/>
    <n v="135"/>
    <x v="1996"/>
    <n v="2376"/>
    <n v="0.44"/>
    <x v="1"/>
    <x v="6"/>
    <x v="1"/>
    <n v="40"/>
    <n v="17.600000000000001"/>
    <n v="22.4"/>
    <x v="1"/>
  </r>
  <r>
    <x v="1"/>
    <n v="1197831"/>
    <x v="365"/>
    <x v="1"/>
    <x v="33"/>
    <s v="Little Rock"/>
    <x v="3"/>
    <n v="29"/>
    <n v="132"/>
    <x v="2174"/>
    <n v="1722.6000000000001"/>
    <n v="0.45"/>
    <x v="1"/>
    <x v="6"/>
    <x v="1"/>
    <n v="29"/>
    <n v="13.05"/>
    <n v="15.949999999999998"/>
    <x v="1"/>
  </r>
  <r>
    <x v="1"/>
    <n v="1197831"/>
    <x v="365"/>
    <x v="1"/>
    <x v="33"/>
    <s v="Little Rock"/>
    <x v="4"/>
    <n v="40"/>
    <n v="113"/>
    <x v="3392"/>
    <n v="1672.4"/>
    <n v="0.37"/>
    <x v="1"/>
    <x v="6"/>
    <x v="1"/>
    <n v="40"/>
    <n v="14.8"/>
    <n v="25.2"/>
    <x v="1"/>
  </r>
  <r>
    <x v="1"/>
    <n v="1197831"/>
    <x v="365"/>
    <x v="1"/>
    <x v="33"/>
    <s v="Little Rock"/>
    <x v="5"/>
    <n v="40"/>
    <n v="193"/>
    <x v="3393"/>
    <n v="3628.4"/>
    <n v="0.47000000000000003"/>
    <x v="1"/>
    <x v="6"/>
    <x v="1"/>
    <n v="40"/>
    <n v="18.8"/>
    <n v="21.2"/>
    <x v="1"/>
  </r>
  <r>
    <x v="1"/>
    <n v="1197831"/>
    <x v="395"/>
    <x v="1"/>
    <x v="33"/>
    <s v="Little Rock"/>
    <x v="0"/>
    <n v="35"/>
    <n v="221"/>
    <x v="3182"/>
    <n v="3326.05"/>
    <n v="0.43000000000000005"/>
    <x v="1"/>
    <x v="7"/>
    <x v="1"/>
    <n v="35"/>
    <n v="15.05"/>
    <n v="19.95"/>
    <x v="1"/>
  </r>
  <r>
    <x v="1"/>
    <n v="1197831"/>
    <x v="395"/>
    <x v="1"/>
    <x v="33"/>
    <s v="Little Rock"/>
    <x v="1"/>
    <n v="26"/>
    <n v="135"/>
    <x v="1517"/>
    <n v="1439.1"/>
    <n v="0.41"/>
    <x v="1"/>
    <x v="7"/>
    <x v="1"/>
    <n v="26"/>
    <n v="10.66"/>
    <n v="15.34"/>
    <x v="1"/>
  </r>
  <r>
    <x v="1"/>
    <n v="1197831"/>
    <x v="395"/>
    <x v="1"/>
    <x v="33"/>
    <s v="Little Rock"/>
    <x v="2"/>
    <n v="11"/>
    <n v="123"/>
    <x v="3394"/>
    <n v="635.91000000000008"/>
    <n v="0.47000000000000003"/>
    <x v="1"/>
    <x v="7"/>
    <x v="1"/>
    <n v="11"/>
    <n v="5.1700000000000008"/>
    <n v="5.8299999999999992"/>
    <x v="1"/>
  </r>
  <r>
    <x v="1"/>
    <n v="1197831"/>
    <x v="395"/>
    <x v="1"/>
    <x v="33"/>
    <s v="Little Rock"/>
    <x v="3"/>
    <n v="12"/>
    <n v="104"/>
    <x v="2654"/>
    <n v="524.16000000000008"/>
    <n v="0.42000000000000004"/>
    <x v="1"/>
    <x v="7"/>
    <x v="1"/>
    <n v="12"/>
    <n v="5.0400000000000009"/>
    <n v="6.9599999999999991"/>
    <x v="1"/>
  </r>
  <r>
    <x v="1"/>
    <n v="1197831"/>
    <x v="395"/>
    <x v="1"/>
    <x v="33"/>
    <s v="Little Rock"/>
    <x v="4"/>
    <n v="18"/>
    <n v="111"/>
    <x v="2617"/>
    <n v="779.21999999999991"/>
    <n v="0.38999999999999996"/>
    <x v="1"/>
    <x v="7"/>
    <x v="1"/>
    <n v="18"/>
    <n v="7.02"/>
    <n v="10.980000000000002"/>
    <x v="1"/>
  </r>
  <r>
    <x v="1"/>
    <n v="1197831"/>
    <x v="395"/>
    <x v="1"/>
    <x v="33"/>
    <s v="Little Rock"/>
    <x v="5"/>
    <n v="22"/>
    <n v="140"/>
    <x v="2032"/>
    <n v="1293.6000000000001"/>
    <n v="0.42000000000000004"/>
    <x v="1"/>
    <x v="7"/>
    <x v="1"/>
    <n v="22"/>
    <n v="9.24"/>
    <n v="12.76"/>
    <x v="1"/>
  </r>
  <r>
    <x v="1"/>
    <n v="1197831"/>
    <x v="427"/>
    <x v="1"/>
    <x v="33"/>
    <s v="Little Rock"/>
    <x v="0"/>
    <n v="21"/>
    <n v="180"/>
    <x v="1053"/>
    <n v="1701"/>
    <n v="0.45"/>
    <x v="1"/>
    <x v="8"/>
    <x v="1"/>
    <n v="21"/>
    <n v="9.4499999999999993"/>
    <n v="11.55"/>
    <x v="1"/>
  </r>
  <r>
    <x v="1"/>
    <n v="1197831"/>
    <x v="427"/>
    <x v="1"/>
    <x v="33"/>
    <s v="Little Rock"/>
    <x v="1"/>
    <n v="14"/>
    <n v="132"/>
    <x v="1041"/>
    <n v="739.19999999999993"/>
    <n v="0.39999999999999997"/>
    <x v="1"/>
    <x v="8"/>
    <x v="1"/>
    <n v="14"/>
    <n v="5.6"/>
    <n v="8.4000000000000021"/>
    <x v="1"/>
  </r>
  <r>
    <x v="1"/>
    <n v="1197831"/>
    <x v="427"/>
    <x v="1"/>
    <x v="33"/>
    <s v="Little Rock"/>
    <x v="2"/>
    <n v="16"/>
    <n v="99"/>
    <x v="1034"/>
    <n v="728.64"/>
    <n v="0.46"/>
    <x v="1"/>
    <x v="8"/>
    <x v="1"/>
    <n v="16"/>
    <n v="7.3599999999999994"/>
    <n v="8.64"/>
    <x v="1"/>
  </r>
  <r>
    <x v="1"/>
    <n v="1197831"/>
    <x v="427"/>
    <x v="1"/>
    <x v="33"/>
    <s v="Little Rock"/>
    <x v="3"/>
    <n v="15"/>
    <n v="94"/>
    <x v="3395"/>
    <n v="634.5"/>
    <n v="0.45"/>
    <x v="1"/>
    <x v="8"/>
    <x v="1"/>
    <n v="15"/>
    <n v="6.75"/>
    <n v="8.25"/>
    <x v="1"/>
  </r>
  <r>
    <x v="1"/>
    <n v="1197831"/>
    <x v="427"/>
    <x v="1"/>
    <x v="33"/>
    <s v="Little Rock"/>
    <x v="4"/>
    <n v="21"/>
    <n v="91"/>
    <x v="2885"/>
    <n v="707.06999999999994"/>
    <n v="0.37"/>
    <x v="1"/>
    <x v="8"/>
    <x v="1"/>
    <n v="21"/>
    <n v="7.77"/>
    <n v="13.23"/>
    <x v="1"/>
  </r>
  <r>
    <x v="3"/>
    <n v="1197831"/>
    <x v="427"/>
    <x v="1"/>
    <x v="33"/>
    <s v="Little Rock"/>
    <x v="5"/>
    <n v="20"/>
    <n v="132"/>
    <x v="2490"/>
    <n v="1188"/>
    <n v="0.45"/>
    <x v="1"/>
    <x v="8"/>
    <x v="1"/>
    <n v="20"/>
    <n v="9"/>
    <n v="11"/>
    <x v="1"/>
  </r>
  <r>
    <x v="3"/>
    <n v="1197831"/>
    <x v="457"/>
    <x v="1"/>
    <x v="33"/>
    <s v="Little Rock"/>
    <x v="0"/>
    <n v="18"/>
    <n v="176"/>
    <x v="2094"/>
    <n v="1457.28"/>
    <n v="0.46"/>
    <x v="1"/>
    <x v="9"/>
    <x v="1"/>
    <n v="18"/>
    <n v="8.2799999999999994"/>
    <n v="9.7200000000000006"/>
    <x v="1"/>
  </r>
  <r>
    <x v="3"/>
    <n v="1197831"/>
    <x v="457"/>
    <x v="1"/>
    <x v="33"/>
    <s v="Little Rock"/>
    <x v="1"/>
    <n v="11"/>
    <n v="116"/>
    <x v="3396"/>
    <n v="535.91999999999996"/>
    <n v="0.42"/>
    <x v="1"/>
    <x v="9"/>
    <x v="1"/>
    <n v="11"/>
    <n v="4.6199999999999992"/>
    <n v="6.3800000000000008"/>
    <x v="1"/>
  </r>
  <r>
    <x v="3"/>
    <n v="1197831"/>
    <x v="457"/>
    <x v="1"/>
    <x v="33"/>
    <s v="Little Rock"/>
    <x v="2"/>
    <n v="19"/>
    <n v="102"/>
    <x v="1440"/>
    <n v="833.34000000000015"/>
    <n v="0.43000000000000005"/>
    <x v="1"/>
    <x v="9"/>
    <x v="1"/>
    <n v="19"/>
    <n v="8.1700000000000017"/>
    <n v="10.829999999999998"/>
    <x v="1"/>
  </r>
  <r>
    <x v="3"/>
    <n v="1197831"/>
    <x v="457"/>
    <x v="1"/>
    <x v="33"/>
    <s v="Little Rock"/>
    <x v="3"/>
    <n v="41"/>
    <n v="128"/>
    <x v="1186"/>
    <n v="2309.12"/>
    <n v="0.44"/>
    <x v="1"/>
    <x v="9"/>
    <x v="1"/>
    <n v="41"/>
    <n v="18.04"/>
    <n v="22.96"/>
    <x v="1"/>
  </r>
  <r>
    <x v="3"/>
    <n v="1197831"/>
    <x v="457"/>
    <x v="1"/>
    <x v="33"/>
    <s v="Little Rock"/>
    <x v="4"/>
    <n v="56"/>
    <n v="105"/>
    <x v="1129"/>
    <n v="2410.7999999999997"/>
    <n v="0.41"/>
    <x v="1"/>
    <x v="9"/>
    <x v="1"/>
    <n v="56"/>
    <n v="22.959999999999997"/>
    <n v="33.04"/>
    <x v="1"/>
  </r>
  <r>
    <x v="3"/>
    <n v="1197831"/>
    <x v="457"/>
    <x v="1"/>
    <x v="33"/>
    <s v="Little Rock"/>
    <x v="5"/>
    <n v="53"/>
    <n v="135"/>
    <x v="1099"/>
    <n v="3219.75"/>
    <n v="0.45"/>
    <x v="1"/>
    <x v="9"/>
    <x v="1"/>
    <n v="53"/>
    <n v="23.85"/>
    <n v="29.15"/>
    <x v="1"/>
  </r>
  <r>
    <x v="3"/>
    <n v="1197831"/>
    <x v="486"/>
    <x v="1"/>
    <x v="33"/>
    <s v="Little Rock"/>
    <x v="0"/>
    <n v="55"/>
    <n v="238"/>
    <x v="3397"/>
    <n v="6021.4000000000005"/>
    <n v="0.46"/>
    <x v="1"/>
    <x v="10"/>
    <x v="1"/>
    <n v="55"/>
    <n v="25.3"/>
    <n v="29.7"/>
    <x v="1"/>
  </r>
  <r>
    <x v="3"/>
    <n v="1197831"/>
    <x v="486"/>
    <x v="1"/>
    <x v="33"/>
    <s v="Little Rock"/>
    <x v="1"/>
    <n v="46"/>
    <n v="155"/>
    <x v="3398"/>
    <n v="2851.9999999999995"/>
    <n v="0.39999999999999997"/>
    <x v="1"/>
    <x v="10"/>
    <x v="1"/>
    <n v="46"/>
    <n v="18.399999999999999"/>
    <n v="27.6"/>
    <x v="1"/>
  </r>
  <r>
    <x v="3"/>
    <n v="1197831"/>
    <x v="486"/>
    <x v="1"/>
    <x v="33"/>
    <s v="Little Rock"/>
    <x v="2"/>
    <n v="43"/>
    <n v="149"/>
    <x v="3399"/>
    <n v="2819.08"/>
    <n v="0.44"/>
    <x v="1"/>
    <x v="10"/>
    <x v="1"/>
    <n v="43"/>
    <n v="18.919999999999998"/>
    <n v="24.080000000000002"/>
    <x v="1"/>
  </r>
  <r>
    <x v="3"/>
    <n v="1197831"/>
    <x v="486"/>
    <x v="1"/>
    <x v="33"/>
    <s v="Little Rock"/>
    <x v="3"/>
    <n v="40"/>
    <n v="124"/>
    <x v="3400"/>
    <n v="2281.6"/>
    <n v="0.46"/>
    <x v="1"/>
    <x v="10"/>
    <x v="1"/>
    <n v="40"/>
    <n v="18.399999999999999"/>
    <n v="21.6"/>
    <x v="1"/>
  </r>
  <r>
    <x v="3"/>
    <n v="1197831"/>
    <x v="486"/>
    <x v="1"/>
    <x v="33"/>
    <s v="Little Rock"/>
    <x v="4"/>
    <n v="50"/>
    <n v="132"/>
    <x v="1698"/>
    <n v="2640"/>
    <n v="0.39999999999999997"/>
    <x v="1"/>
    <x v="10"/>
    <x v="1"/>
    <n v="50"/>
    <n v="20"/>
    <n v="30"/>
    <x v="1"/>
  </r>
  <r>
    <x v="3"/>
    <n v="1197831"/>
    <x v="486"/>
    <x v="1"/>
    <x v="33"/>
    <s v="Little Rock"/>
    <x v="5"/>
    <n v="55"/>
    <n v="170"/>
    <x v="3401"/>
    <n v="4207.5"/>
    <n v="0.45"/>
    <x v="1"/>
    <x v="10"/>
    <x v="1"/>
    <n v="55"/>
    <n v="24.75"/>
    <n v="30.25"/>
    <x v="1"/>
  </r>
  <r>
    <x v="3"/>
    <n v="1197831"/>
    <x v="187"/>
    <x v="1"/>
    <x v="33"/>
    <s v="Little Rock"/>
    <x v="0"/>
    <n v="17"/>
    <n v="178"/>
    <x v="3402"/>
    <n v="1422.22"/>
    <n v="0.47000000000000003"/>
    <x v="1"/>
    <x v="0"/>
    <x v="1"/>
    <n v="17"/>
    <n v="7.99"/>
    <n v="9.01"/>
    <x v="1"/>
  </r>
  <r>
    <x v="3"/>
    <n v="1197831"/>
    <x v="187"/>
    <x v="1"/>
    <x v="33"/>
    <s v="Little Rock"/>
    <x v="1"/>
    <n v="18"/>
    <n v="124"/>
    <x v="2432"/>
    <n v="848.16"/>
    <n v="0.38"/>
    <x v="1"/>
    <x v="0"/>
    <x v="1"/>
    <n v="18"/>
    <n v="6.84"/>
    <n v="11.160000000000002"/>
    <x v="1"/>
  </r>
  <r>
    <x v="3"/>
    <n v="1197831"/>
    <x v="187"/>
    <x v="1"/>
    <x v="33"/>
    <s v="Little Rock"/>
    <x v="2"/>
    <n v="10"/>
    <n v="131"/>
    <x v="3403"/>
    <n v="563.30000000000007"/>
    <n v="0.43000000000000005"/>
    <x v="1"/>
    <x v="0"/>
    <x v="1"/>
    <n v="10"/>
    <n v="4.3000000000000007"/>
    <n v="5.6999999999999993"/>
    <x v="1"/>
  </r>
  <r>
    <x v="3"/>
    <n v="1197831"/>
    <x v="187"/>
    <x v="1"/>
    <x v="33"/>
    <s v="Little Rock"/>
    <x v="3"/>
    <n v="13"/>
    <n v="74"/>
    <x v="3404"/>
    <n v="413.66"/>
    <n v="0.43000000000000005"/>
    <x v="1"/>
    <x v="0"/>
    <x v="1"/>
    <n v="13"/>
    <n v="5.5900000000000007"/>
    <n v="7.4099999999999993"/>
    <x v="1"/>
  </r>
  <r>
    <x v="3"/>
    <n v="1197831"/>
    <x v="187"/>
    <x v="1"/>
    <x v="33"/>
    <s v="Little Rock"/>
    <x v="4"/>
    <n v="23"/>
    <n v="91"/>
    <x v="2035"/>
    <n v="858.13"/>
    <n v="0.41"/>
    <x v="1"/>
    <x v="0"/>
    <x v="1"/>
    <n v="23"/>
    <n v="9.43"/>
    <n v="13.569999999999999"/>
    <x v="1"/>
  </r>
  <r>
    <x v="3"/>
    <n v="1197831"/>
    <x v="187"/>
    <x v="1"/>
    <x v="33"/>
    <s v="Little Rock"/>
    <x v="5"/>
    <n v="18"/>
    <n v="124"/>
    <x v="2432"/>
    <n v="1004.4"/>
    <n v="0.45"/>
    <x v="1"/>
    <x v="0"/>
    <x v="1"/>
    <n v="18"/>
    <n v="8.1"/>
    <n v="9.8999999999999986"/>
    <x v="1"/>
  </r>
  <r>
    <x v="3"/>
    <n v="1197831"/>
    <x v="695"/>
    <x v="1"/>
    <x v="33"/>
    <s v="Little Rock"/>
    <x v="0"/>
    <n v="18"/>
    <n v="206"/>
    <x v="3405"/>
    <n v="1631.52"/>
    <n v="0.44"/>
    <x v="1"/>
    <x v="1"/>
    <x v="1"/>
    <n v="18"/>
    <n v="7.92"/>
    <n v="10.08"/>
    <x v="1"/>
  </r>
  <r>
    <x v="3"/>
    <n v="1197831"/>
    <x v="695"/>
    <x v="1"/>
    <x v="33"/>
    <s v="Little Rock"/>
    <x v="1"/>
    <n v="17"/>
    <n v="83"/>
    <x v="3406"/>
    <n v="550.29"/>
    <n v="0.38999999999999996"/>
    <x v="1"/>
    <x v="1"/>
    <x v="1"/>
    <n v="17"/>
    <n v="6.63"/>
    <n v="10.370000000000001"/>
    <x v="1"/>
  </r>
  <r>
    <x v="3"/>
    <n v="1197831"/>
    <x v="695"/>
    <x v="1"/>
    <x v="33"/>
    <s v="Little Rock"/>
    <x v="2"/>
    <n v="12"/>
    <n v="98"/>
    <x v="2621"/>
    <n v="552.72"/>
    <n v="0.47000000000000003"/>
    <x v="1"/>
    <x v="1"/>
    <x v="1"/>
    <n v="12"/>
    <n v="5.6400000000000006"/>
    <n v="6.3599999999999994"/>
    <x v="1"/>
  </r>
  <r>
    <x v="3"/>
    <n v="1197831"/>
    <x v="695"/>
    <x v="1"/>
    <x v="34"/>
    <s v="Oklahoma City"/>
    <x v="3"/>
    <n v="15"/>
    <n v="58"/>
    <x v="2584"/>
    <n v="400.20000000000005"/>
    <n v="0.46"/>
    <x v="1"/>
    <x v="1"/>
    <x v="1"/>
    <n v="15"/>
    <n v="6.9"/>
    <n v="8.1"/>
    <x v="1"/>
  </r>
  <r>
    <x v="3"/>
    <n v="1197831"/>
    <x v="695"/>
    <x v="1"/>
    <x v="34"/>
    <s v="Oklahoma City"/>
    <x v="4"/>
    <n v="24"/>
    <n v="85"/>
    <x v="3235"/>
    <n v="815.99999999999989"/>
    <n v="0.39999999999999997"/>
    <x v="1"/>
    <x v="1"/>
    <x v="1"/>
    <n v="24"/>
    <n v="9.5999999999999979"/>
    <n v="14.4"/>
    <x v="1"/>
  </r>
  <r>
    <x v="3"/>
    <n v="1197831"/>
    <x v="695"/>
    <x v="1"/>
    <x v="34"/>
    <s v="Oklahoma City"/>
    <x v="5"/>
    <n v="14"/>
    <n v="112"/>
    <x v="2415"/>
    <n v="721.28000000000009"/>
    <n v="0.46"/>
    <x v="1"/>
    <x v="1"/>
    <x v="1"/>
    <n v="14"/>
    <n v="6.44"/>
    <n v="7.56"/>
    <x v="1"/>
  </r>
  <r>
    <x v="3"/>
    <n v="1197831"/>
    <x v="224"/>
    <x v="1"/>
    <x v="34"/>
    <s v="Oklahoma City"/>
    <x v="0"/>
    <n v="14"/>
    <n v="182"/>
    <x v="2119"/>
    <n v="1172.0800000000002"/>
    <n v="0.46"/>
    <x v="1"/>
    <x v="2"/>
    <x v="1"/>
    <n v="14"/>
    <n v="6.4400000000000013"/>
    <n v="7.5599999999999987"/>
    <x v="1"/>
  </r>
  <r>
    <x v="3"/>
    <n v="1197831"/>
    <x v="224"/>
    <x v="1"/>
    <x v="34"/>
    <s v="Oklahoma City"/>
    <x v="1"/>
    <n v="15"/>
    <n v="78"/>
    <x v="2489"/>
    <n v="479.7"/>
    <n v="0.41"/>
    <x v="1"/>
    <x v="2"/>
    <x v="1"/>
    <n v="15"/>
    <n v="6.1499999999999995"/>
    <n v="8.85"/>
    <x v="1"/>
  </r>
  <r>
    <x v="3"/>
    <n v="1197831"/>
    <x v="224"/>
    <x v="1"/>
    <x v="34"/>
    <s v="Oklahoma City"/>
    <x v="2"/>
    <n v="7"/>
    <n v="83"/>
    <x v="3407"/>
    <n v="261.45"/>
    <n v="0.45"/>
    <x v="1"/>
    <x v="2"/>
    <x v="1"/>
    <n v="7"/>
    <n v="3.15"/>
    <n v="3.85"/>
    <x v="1"/>
  </r>
  <r>
    <x v="3"/>
    <n v="1197831"/>
    <x v="224"/>
    <x v="1"/>
    <x v="34"/>
    <s v="Oklahoma City"/>
    <x v="3"/>
    <n v="16"/>
    <n v="39"/>
    <x v="2599"/>
    <n v="293.28000000000003"/>
    <n v="0.47000000000000003"/>
    <x v="1"/>
    <x v="2"/>
    <x v="1"/>
    <n v="16"/>
    <n v="7.5200000000000005"/>
    <n v="8.4799999999999986"/>
    <x v="1"/>
  </r>
  <r>
    <x v="3"/>
    <n v="1197831"/>
    <x v="224"/>
    <x v="1"/>
    <x v="34"/>
    <s v="Oklahoma City"/>
    <x v="4"/>
    <n v="26"/>
    <n v="61"/>
    <x v="3408"/>
    <n v="666.12"/>
    <n v="0.42"/>
    <x v="1"/>
    <x v="2"/>
    <x v="1"/>
    <n v="26"/>
    <n v="10.92"/>
    <n v="15.08"/>
    <x v="1"/>
  </r>
  <r>
    <x v="3"/>
    <n v="1197831"/>
    <x v="224"/>
    <x v="1"/>
    <x v="34"/>
    <s v="Oklahoma City"/>
    <x v="5"/>
    <n v="18"/>
    <n v="88"/>
    <x v="1034"/>
    <n v="728.64"/>
    <n v="0.46"/>
    <x v="1"/>
    <x v="2"/>
    <x v="1"/>
    <n v="18"/>
    <n v="8.2799999999999994"/>
    <n v="9.7200000000000006"/>
    <x v="1"/>
  </r>
  <r>
    <x v="3"/>
    <n v="1197831"/>
    <x v="243"/>
    <x v="1"/>
    <x v="34"/>
    <s v="Oklahoma City"/>
    <x v="0"/>
    <n v="20"/>
    <n v="184"/>
    <x v="2784"/>
    <n v="1692.8000000000002"/>
    <n v="0.46"/>
    <x v="1"/>
    <x v="3"/>
    <x v="1"/>
    <n v="20"/>
    <n v="9.2000000000000011"/>
    <n v="10.799999999999999"/>
    <x v="1"/>
  </r>
  <r>
    <x v="3"/>
    <n v="1197831"/>
    <x v="243"/>
    <x v="1"/>
    <x v="34"/>
    <s v="Oklahoma City"/>
    <x v="1"/>
    <n v="18"/>
    <n v="79"/>
    <x v="3409"/>
    <n v="554.57999999999993"/>
    <n v="0.38999999999999996"/>
    <x v="1"/>
    <x v="3"/>
    <x v="1"/>
    <n v="18"/>
    <n v="7.0199999999999987"/>
    <n v="10.98"/>
    <x v="1"/>
  </r>
  <r>
    <x v="3"/>
    <n v="1197831"/>
    <x v="243"/>
    <x v="1"/>
    <x v="34"/>
    <s v="Oklahoma City"/>
    <x v="2"/>
    <n v="10"/>
    <n v="70"/>
    <x v="3410"/>
    <n v="322"/>
    <n v="0.46"/>
    <x v="1"/>
    <x v="3"/>
    <x v="1"/>
    <n v="10"/>
    <n v="4.5999999999999996"/>
    <n v="5.4"/>
    <x v="1"/>
  </r>
  <r>
    <x v="3"/>
    <n v="1197831"/>
    <x v="243"/>
    <x v="1"/>
    <x v="34"/>
    <s v="Oklahoma City"/>
    <x v="3"/>
    <n v="15"/>
    <n v="47"/>
    <x v="3411"/>
    <n v="303.15000000000003"/>
    <n v="0.43000000000000005"/>
    <x v="1"/>
    <x v="3"/>
    <x v="1"/>
    <n v="15"/>
    <n v="6.4500000000000011"/>
    <n v="8.5499999999999989"/>
    <x v="1"/>
  </r>
  <r>
    <x v="3"/>
    <n v="1197831"/>
    <x v="243"/>
    <x v="1"/>
    <x v="34"/>
    <s v="Oklahoma City"/>
    <x v="4"/>
    <n v="27"/>
    <n v="54"/>
    <x v="2841"/>
    <n v="568.61999999999989"/>
    <n v="0.38999999999999996"/>
    <x v="1"/>
    <x v="3"/>
    <x v="1"/>
    <n v="27"/>
    <n v="10.529999999999998"/>
    <n v="16.470000000000002"/>
    <x v="1"/>
  </r>
  <r>
    <x v="3"/>
    <n v="1197831"/>
    <x v="243"/>
    <x v="1"/>
    <x v="34"/>
    <s v="Oklahoma City"/>
    <x v="5"/>
    <n v="22"/>
    <n v="111"/>
    <x v="2069"/>
    <n v="1050.0600000000002"/>
    <n v="0.43000000000000005"/>
    <x v="1"/>
    <x v="3"/>
    <x v="1"/>
    <n v="22"/>
    <n v="9.4600000000000009"/>
    <n v="12.54"/>
    <x v="1"/>
  </r>
  <r>
    <x v="3"/>
    <n v="1197831"/>
    <x v="272"/>
    <x v="1"/>
    <x v="34"/>
    <s v="Oklahoma City"/>
    <x v="0"/>
    <n v="28"/>
    <n v="179"/>
    <x v="3222"/>
    <n v="2155.1600000000003"/>
    <n v="0.43000000000000005"/>
    <x v="1"/>
    <x v="4"/>
    <x v="1"/>
    <n v="28"/>
    <n v="12.040000000000001"/>
    <n v="15.959999999999999"/>
    <x v="1"/>
  </r>
  <r>
    <x v="3"/>
    <n v="1197831"/>
    <x v="272"/>
    <x v="1"/>
    <x v="34"/>
    <s v="Oklahoma City"/>
    <x v="1"/>
    <n v="29"/>
    <n v="93"/>
    <x v="3412"/>
    <n v="1024.8599999999999"/>
    <n v="0.38"/>
    <x v="1"/>
    <x v="4"/>
    <x v="1"/>
    <n v="29"/>
    <n v="11.02"/>
    <n v="17.98"/>
    <x v="1"/>
  </r>
  <r>
    <x v="3"/>
    <n v="1197831"/>
    <x v="272"/>
    <x v="1"/>
    <x v="34"/>
    <s v="Oklahoma City"/>
    <x v="2"/>
    <n v="27"/>
    <n v="88"/>
    <x v="1463"/>
    <n v="997.92000000000007"/>
    <n v="0.42000000000000004"/>
    <x v="1"/>
    <x v="4"/>
    <x v="1"/>
    <n v="27"/>
    <n v="11.340000000000002"/>
    <n v="15.659999999999998"/>
    <x v="1"/>
  </r>
  <r>
    <x v="3"/>
    <n v="1197831"/>
    <x v="272"/>
    <x v="1"/>
    <x v="34"/>
    <s v="Oklahoma City"/>
    <x v="3"/>
    <n v="26"/>
    <n v="74"/>
    <x v="3413"/>
    <n v="808.08"/>
    <n v="0.42000000000000004"/>
    <x v="1"/>
    <x v="4"/>
    <x v="1"/>
    <n v="26"/>
    <n v="10.92"/>
    <n v="15.080000000000002"/>
    <x v="1"/>
  </r>
  <r>
    <x v="3"/>
    <n v="1197831"/>
    <x v="272"/>
    <x v="1"/>
    <x v="34"/>
    <s v="Oklahoma City"/>
    <x v="4"/>
    <n v="33"/>
    <n v="80"/>
    <x v="2490"/>
    <n v="1082.3999999999999"/>
    <n v="0.41"/>
    <x v="1"/>
    <x v="4"/>
    <x v="1"/>
    <n v="33"/>
    <n v="13.529999999999998"/>
    <n v="19.470000000000002"/>
    <x v="1"/>
  </r>
  <r>
    <x v="3"/>
    <n v="1197831"/>
    <x v="272"/>
    <x v="1"/>
    <x v="34"/>
    <s v="Oklahoma City"/>
    <x v="5"/>
    <n v="33"/>
    <n v="116"/>
    <x v="2174"/>
    <n v="1722.6000000000001"/>
    <n v="0.45"/>
    <x v="1"/>
    <x v="4"/>
    <x v="1"/>
    <n v="33"/>
    <n v="14.850000000000001"/>
    <n v="18.149999999999999"/>
    <x v="1"/>
  </r>
  <r>
    <x v="3"/>
    <n v="1197831"/>
    <x v="305"/>
    <x v="1"/>
    <x v="34"/>
    <s v="Oklahoma City"/>
    <x v="0"/>
    <n v="32"/>
    <n v="192"/>
    <x v="3414"/>
    <n v="2826.2400000000002"/>
    <n v="0.46"/>
    <x v="1"/>
    <x v="11"/>
    <x v="1"/>
    <n v="32"/>
    <n v="14.72"/>
    <n v="17.279999999999998"/>
    <x v="1"/>
  </r>
  <r>
    <x v="3"/>
    <n v="1197831"/>
    <x v="305"/>
    <x v="1"/>
    <x v="34"/>
    <s v="Oklahoma City"/>
    <x v="1"/>
    <n v="25"/>
    <n v="123"/>
    <x v="1491"/>
    <n v="1199.2499999999998"/>
    <n v="0.38999999999999996"/>
    <x v="1"/>
    <x v="11"/>
    <x v="1"/>
    <n v="25"/>
    <n v="9.7499999999999982"/>
    <n v="15.250000000000002"/>
    <x v="1"/>
  </r>
  <r>
    <x v="3"/>
    <n v="1197831"/>
    <x v="305"/>
    <x v="1"/>
    <x v="34"/>
    <s v="Oklahoma City"/>
    <x v="2"/>
    <n v="27"/>
    <n v="107"/>
    <x v="3415"/>
    <n v="1242.2700000000002"/>
    <n v="0.43000000000000005"/>
    <x v="1"/>
    <x v="11"/>
    <x v="1"/>
    <n v="27"/>
    <n v="11.610000000000001"/>
    <n v="15.389999999999999"/>
    <x v="1"/>
  </r>
  <r>
    <x v="3"/>
    <n v="1197831"/>
    <x v="305"/>
    <x v="1"/>
    <x v="34"/>
    <s v="Oklahoma City"/>
    <x v="3"/>
    <n v="29"/>
    <n v="102"/>
    <x v="1431"/>
    <n v="1331.1000000000001"/>
    <n v="0.45"/>
    <x v="1"/>
    <x v="11"/>
    <x v="1"/>
    <n v="29"/>
    <n v="13.05"/>
    <n v="15.95"/>
    <x v="1"/>
  </r>
  <r>
    <x v="3"/>
    <n v="1197831"/>
    <x v="305"/>
    <x v="1"/>
    <x v="34"/>
    <s v="Oklahoma City"/>
    <x v="4"/>
    <n v="41"/>
    <n v="105"/>
    <x v="3416"/>
    <n v="1635.9"/>
    <n v="0.38"/>
    <x v="1"/>
    <x v="11"/>
    <x v="1"/>
    <n v="41"/>
    <n v="15.58"/>
    <n v="25.419999999999998"/>
    <x v="1"/>
  </r>
  <r>
    <x v="3"/>
    <n v="1197831"/>
    <x v="305"/>
    <x v="1"/>
    <x v="34"/>
    <s v="Oklahoma City"/>
    <x v="5"/>
    <n v="40"/>
    <n v="143"/>
    <x v="1166"/>
    <n v="2402.4"/>
    <n v="0.42000000000000004"/>
    <x v="1"/>
    <x v="11"/>
    <x v="1"/>
    <n v="40"/>
    <n v="16.8"/>
    <n v="23.2"/>
    <x v="1"/>
  </r>
  <r>
    <x v="3"/>
    <n v="1197831"/>
    <x v="333"/>
    <x v="1"/>
    <x v="34"/>
    <s v="Oklahoma City"/>
    <x v="0"/>
    <n v="43"/>
    <n v="238"/>
    <x v="3417"/>
    <n v="4298.2800000000007"/>
    <n v="0.42000000000000004"/>
    <x v="1"/>
    <x v="5"/>
    <x v="1"/>
    <n v="43"/>
    <n v="18.060000000000002"/>
    <n v="24.939999999999998"/>
    <x v="1"/>
  </r>
  <r>
    <x v="3"/>
    <n v="1197831"/>
    <x v="333"/>
    <x v="1"/>
    <x v="34"/>
    <s v="Oklahoma City"/>
    <x v="1"/>
    <n v="35"/>
    <n v="135"/>
    <x v="2033"/>
    <n v="1795.5"/>
    <n v="0.38"/>
    <x v="1"/>
    <x v="5"/>
    <x v="1"/>
    <n v="35"/>
    <n v="13.3"/>
    <n v="21.7"/>
    <x v="1"/>
  </r>
  <r>
    <x v="3"/>
    <n v="1197831"/>
    <x v="333"/>
    <x v="1"/>
    <x v="34"/>
    <s v="Oklahoma City"/>
    <x v="2"/>
    <n v="33"/>
    <n v="131"/>
    <x v="1409"/>
    <n v="1858.89"/>
    <n v="0.43000000000000005"/>
    <x v="1"/>
    <x v="5"/>
    <x v="1"/>
    <n v="33"/>
    <n v="14.190000000000001"/>
    <n v="18.809999999999999"/>
    <x v="1"/>
  </r>
  <r>
    <x v="3"/>
    <n v="1197831"/>
    <x v="333"/>
    <x v="1"/>
    <x v="34"/>
    <s v="Oklahoma City"/>
    <x v="3"/>
    <n v="36"/>
    <n v="107"/>
    <x v="3261"/>
    <n v="1771.92"/>
    <n v="0.46"/>
    <x v="1"/>
    <x v="5"/>
    <x v="1"/>
    <n v="36"/>
    <n v="16.560000000000002"/>
    <n v="19.439999999999998"/>
    <x v="1"/>
  </r>
  <r>
    <x v="3"/>
    <n v="1197831"/>
    <x v="333"/>
    <x v="1"/>
    <x v="34"/>
    <s v="Oklahoma City"/>
    <x v="4"/>
    <n v="43"/>
    <n v="116"/>
    <x v="3418"/>
    <n v="2045.08"/>
    <n v="0.41"/>
    <x v="1"/>
    <x v="5"/>
    <x v="1"/>
    <n v="43"/>
    <n v="17.63"/>
    <n v="25.37"/>
    <x v="1"/>
  </r>
  <r>
    <x v="3"/>
    <n v="1197831"/>
    <x v="333"/>
    <x v="1"/>
    <x v="34"/>
    <s v="Oklahoma City"/>
    <x v="5"/>
    <n v="45"/>
    <n v="163"/>
    <x v="954"/>
    <n v="3447.4500000000003"/>
    <n v="0.47000000000000003"/>
    <x v="1"/>
    <x v="5"/>
    <x v="1"/>
    <n v="45"/>
    <n v="21.150000000000002"/>
    <n v="23.849999999999998"/>
    <x v="1"/>
  </r>
  <r>
    <x v="3"/>
    <n v="1197831"/>
    <x v="365"/>
    <x v="1"/>
    <x v="34"/>
    <s v="Oklahoma City"/>
    <x v="0"/>
    <n v="41"/>
    <n v="230"/>
    <x v="3295"/>
    <n v="3960.6000000000004"/>
    <n v="0.42000000000000004"/>
    <x v="1"/>
    <x v="6"/>
    <x v="1"/>
    <n v="41"/>
    <n v="17.220000000000002"/>
    <n v="23.779999999999998"/>
    <x v="1"/>
  </r>
  <r>
    <x v="3"/>
    <n v="1197831"/>
    <x v="365"/>
    <x v="1"/>
    <x v="34"/>
    <s v="Oklahoma City"/>
    <x v="1"/>
    <n v="37"/>
    <n v="140"/>
    <x v="3146"/>
    <n v="2175.6"/>
    <n v="0.42"/>
    <x v="1"/>
    <x v="6"/>
    <x v="1"/>
    <n v="37"/>
    <n v="15.54"/>
    <n v="21.46"/>
    <x v="1"/>
  </r>
  <r>
    <x v="3"/>
    <n v="1197831"/>
    <x v="365"/>
    <x v="1"/>
    <x v="34"/>
    <s v="Oklahoma City"/>
    <x v="2"/>
    <n v="38"/>
    <n v="113"/>
    <x v="2206"/>
    <n v="2018.18"/>
    <n v="0.47000000000000003"/>
    <x v="1"/>
    <x v="6"/>
    <x v="1"/>
    <n v="38"/>
    <n v="17.86"/>
    <n v="20.139999999999997"/>
    <x v="1"/>
  </r>
  <r>
    <x v="3"/>
    <n v="1197831"/>
    <x v="365"/>
    <x v="1"/>
    <x v="34"/>
    <s v="Oklahoma City"/>
    <x v="3"/>
    <n v="32"/>
    <n v="111"/>
    <x v="2778"/>
    <n v="1491.8400000000001"/>
    <n v="0.42000000000000004"/>
    <x v="1"/>
    <x v="6"/>
    <x v="1"/>
    <n v="32"/>
    <n v="13.440000000000001"/>
    <n v="18.559999999999999"/>
    <x v="1"/>
  </r>
  <r>
    <x v="3"/>
    <n v="1197831"/>
    <x v="365"/>
    <x v="1"/>
    <x v="34"/>
    <s v="Oklahoma City"/>
    <x v="4"/>
    <n v="40"/>
    <n v="105"/>
    <x v="1077"/>
    <n v="1554"/>
    <n v="0.37"/>
    <x v="1"/>
    <x v="6"/>
    <x v="1"/>
    <n v="40"/>
    <n v="14.8"/>
    <n v="25.2"/>
    <x v="1"/>
  </r>
  <r>
    <x v="3"/>
    <n v="1197831"/>
    <x v="365"/>
    <x v="1"/>
    <x v="34"/>
    <s v="Oklahoma City"/>
    <x v="5"/>
    <n v="40"/>
    <n v="166"/>
    <x v="3112"/>
    <n v="3120.8"/>
    <n v="0.47000000000000003"/>
    <x v="1"/>
    <x v="6"/>
    <x v="1"/>
    <n v="40"/>
    <n v="18.8"/>
    <n v="21.2"/>
    <x v="1"/>
  </r>
  <r>
    <x v="3"/>
    <n v="1197831"/>
    <x v="395"/>
    <x v="1"/>
    <x v="34"/>
    <s v="Oklahoma City"/>
    <x v="0"/>
    <n v="35"/>
    <n v="196"/>
    <x v="2382"/>
    <n v="3155.6000000000004"/>
    <n v="0.46"/>
    <x v="1"/>
    <x v="7"/>
    <x v="1"/>
    <n v="35"/>
    <n v="16.100000000000001"/>
    <n v="18.899999999999999"/>
    <x v="1"/>
  </r>
  <r>
    <x v="3"/>
    <n v="1197831"/>
    <x v="395"/>
    <x v="1"/>
    <x v="34"/>
    <s v="Oklahoma City"/>
    <x v="1"/>
    <n v="28"/>
    <n v="128"/>
    <x v="2375"/>
    <n v="1469.4399999999998"/>
    <n v="0.41"/>
    <x v="1"/>
    <x v="7"/>
    <x v="1"/>
    <n v="28"/>
    <n v="11.479999999999999"/>
    <n v="16.520000000000003"/>
    <x v="1"/>
  </r>
  <r>
    <x v="3"/>
    <n v="1197831"/>
    <x v="395"/>
    <x v="1"/>
    <x v="34"/>
    <s v="Oklahoma City"/>
    <x v="2"/>
    <n v="12"/>
    <n v="91"/>
    <x v="994"/>
    <n v="458.64000000000004"/>
    <n v="0.42000000000000004"/>
    <x v="1"/>
    <x v="7"/>
    <x v="1"/>
    <n v="12"/>
    <n v="5.04"/>
    <n v="6.9599999999999991"/>
    <x v="1"/>
  </r>
  <r>
    <x v="3"/>
    <n v="1197831"/>
    <x v="395"/>
    <x v="1"/>
    <x v="34"/>
    <s v="Oklahoma City"/>
    <x v="3"/>
    <n v="12"/>
    <n v="83"/>
    <x v="3419"/>
    <n v="418.32000000000005"/>
    <n v="0.42000000000000004"/>
    <x v="1"/>
    <x v="7"/>
    <x v="1"/>
    <n v="12"/>
    <n v="5.0400000000000009"/>
    <n v="6.9599999999999991"/>
    <x v="1"/>
  </r>
  <r>
    <x v="3"/>
    <n v="1197831"/>
    <x v="395"/>
    <x v="1"/>
    <x v="34"/>
    <s v="Oklahoma City"/>
    <x v="4"/>
    <n v="20"/>
    <n v="78"/>
    <x v="1566"/>
    <n v="592.79999999999995"/>
    <n v="0.38"/>
    <x v="1"/>
    <x v="7"/>
    <x v="1"/>
    <n v="20"/>
    <n v="7.6"/>
    <n v="12.4"/>
    <x v="1"/>
  </r>
  <r>
    <x v="3"/>
    <n v="1197831"/>
    <x v="395"/>
    <x v="1"/>
    <x v="34"/>
    <s v="Oklahoma City"/>
    <x v="5"/>
    <n v="23"/>
    <n v="119"/>
    <x v="3420"/>
    <n v="1286.3900000000001"/>
    <n v="0.47000000000000003"/>
    <x v="1"/>
    <x v="7"/>
    <x v="1"/>
    <n v="23"/>
    <n v="10.81"/>
    <n v="12.19"/>
    <x v="1"/>
  </r>
  <r>
    <x v="3"/>
    <n v="1197831"/>
    <x v="427"/>
    <x v="1"/>
    <x v="34"/>
    <s v="Oklahoma City"/>
    <x v="0"/>
    <n v="20"/>
    <n v="173"/>
    <x v="3421"/>
    <n v="1626.2"/>
    <n v="0.47000000000000003"/>
    <x v="1"/>
    <x v="8"/>
    <x v="1"/>
    <n v="20"/>
    <n v="9.4"/>
    <n v="10.6"/>
    <x v="1"/>
  </r>
  <r>
    <x v="3"/>
    <n v="1197831"/>
    <x v="427"/>
    <x v="1"/>
    <x v="34"/>
    <s v="Oklahoma City"/>
    <x v="1"/>
    <n v="14"/>
    <n v="112"/>
    <x v="2415"/>
    <n v="658.56"/>
    <n v="0.42"/>
    <x v="1"/>
    <x v="8"/>
    <x v="1"/>
    <n v="14"/>
    <n v="5.88"/>
    <n v="8.120000000000001"/>
    <x v="1"/>
  </r>
  <r>
    <x v="3"/>
    <n v="1197831"/>
    <x v="427"/>
    <x v="1"/>
    <x v="34"/>
    <s v="Oklahoma City"/>
    <x v="2"/>
    <n v="14"/>
    <n v="74"/>
    <x v="3422"/>
    <n v="435.12000000000006"/>
    <n v="0.42000000000000004"/>
    <x v="1"/>
    <x v="8"/>
    <x v="1"/>
    <n v="14"/>
    <n v="5.8800000000000008"/>
    <n v="8.1199999999999992"/>
    <x v="1"/>
  </r>
  <r>
    <x v="3"/>
    <n v="1197831"/>
    <x v="427"/>
    <x v="1"/>
    <x v="34"/>
    <s v="Oklahoma City"/>
    <x v="3"/>
    <n v="15"/>
    <n v="62"/>
    <x v="3423"/>
    <n v="390.6"/>
    <n v="0.42000000000000004"/>
    <x v="1"/>
    <x v="8"/>
    <x v="1"/>
    <n v="15"/>
    <n v="6.3000000000000007"/>
    <n v="8.6999999999999993"/>
    <x v="1"/>
  </r>
  <r>
    <x v="3"/>
    <n v="1197831"/>
    <x v="427"/>
    <x v="1"/>
    <x v="34"/>
    <s v="Oklahoma City"/>
    <x v="4"/>
    <n v="22"/>
    <n v="68"/>
    <x v="2613"/>
    <n v="568.48"/>
    <n v="0.38"/>
    <x v="1"/>
    <x v="8"/>
    <x v="1"/>
    <n v="22"/>
    <n v="8.36"/>
    <n v="13.64"/>
    <x v="1"/>
  </r>
  <r>
    <x v="4"/>
    <n v="1197831"/>
    <x v="427"/>
    <x v="1"/>
    <x v="34"/>
    <s v="Oklahoma City"/>
    <x v="5"/>
    <n v="22"/>
    <n v="101"/>
    <x v="3424"/>
    <n v="1044.3400000000001"/>
    <n v="0.47000000000000003"/>
    <x v="1"/>
    <x v="8"/>
    <x v="1"/>
    <n v="22"/>
    <n v="10.340000000000002"/>
    <n v="11.659999999999998"/>
    <x v="1"/>
  </r>
  <r>
    <x v="4"/>
    <n v="1197831"/>
    <x v="457"/>
    <x v="1"/>
    <x v="34"/>
    <s v="Oklahoma City"/>
    <x v="0"/>
    <n v="16"/>
    <n v="166"/>
    <x v="987"/>
    <n v="1168.6400000000001"/>
    <n v="0.44"/>
    <x v="1"/>
    <x v="9"/>
    <x v="1"/>
    <n v="16"/>
    <n v="7.0400000000000009"/>
    <n v="8.9599999999999991"/>
    <x v="1"/>
  </r>
  <r>
    <x v="4"/>
    <n v="1197831"/>
    <x v="457"/>
    <x v="1"/>
    <x v="34"/>
    <s v="Oklahoma City"/>
    <x v="1"/>
    <n v="11"/>
    <n v="96"/>
    <x v="2612"/>
    <n v="401.28000000000003"/>
    <n v="0.38"/>
    <x v="1"/>
    <x v="9"/>
    <x v="1"/>
    <n v="11"/>
    <n v="4.1800000000000006"/>
    <n v="6.82"/>
    <x v="1"/>
  </r>
  <r>
    <x v="4"/>
    <n v="1197831"/>
    <x v="457"/>
    <x v="1"/>
    <x v="34"/>
    <s v="Oklahoma City"/>
    <x v="2"/>
    <n v="19"/>
    <n v="81"/>
    <x v="3425"/>
    <n v="661.7700000000001"/>
    <n v="0.43000000000000005"/>
    <x v="1"/>
    <x v="9"/>
    <x v="1"/>
    <n v="19"/>
    <n v="8.1700000000000017"/>
    <n v="10.829999999999998"/>
    <x v="1"/>
  </r>
  <r>
    <x v="4"/>
    <n v="1197831"/>
    <x v="457"/>
    <x v="1"/>
    <x v="34"/>
    <s v="Oklahoma City"/>
    <x v="3"/>
    <n v="37"/>
    <n v="90"/>
    <x v="1824"/>
    <n v="1565.1000000000001"/>
    <n v="0.47000000000000003"/>
    <x v="1"/>
    <x v="9"/>
    <x v="1"/>
    <n v="37"/>
    <n v="17.39"/>
    <n v="19.61"/>
    <x v="1"/>
  </r>
  <r>
    <x v="4"/>
    <n v="1197831"/>
    <x v="457"/>
    <x v="1"/>
    <x v="34"/>
    <s v="Oklahoma City"/>
    <x v="4"/>
    <n v="60"/>
    <n v="85"/>
    <x v="2047"/>
    <n v="2039.9999999999998"/>
    <n v="0.39999999999999997"/>
    <x v="1"/>
    <x v="9"/>
    <x v="1"/>
    <n v="60"/>
    <n v="23.999999999999996"/>
    <n v="36"/>
    <x v="1"/>
  </r>
  <r>
    <x v="4"/>
    <n v="1197831"/>
    <x v="457"/>
    <x v="1"/>
    <x v="34"/>
    <s v="Oklahoma City"/>
    <x v="5"/>
    <n v="60"/>
    <n v="128"/>
    <x v="1363"/>
    <n v="3302.4000000000005"/>
    <n v="0.43000000000000005"/>
    <x v="1"/>
    <x v="9"/>
    <x v="1"/>
    <n v="60"/>
    <n v="25.800000000000004"/>
    <n v="34.199999999999996"/>
    <x v="1"/>
  </r>
  <r>
    <x v="4"/>
    <n v="1197831"/>
    <x v="486"/>
    <x v="1"/>
    <x v="34"/>
    <s v="Oklahoma City"/>
    <x v="0"/>
    <n v="55"/>
    <n v="200"/>
    <x v="3426"/>
    <n v="4620"/>
    <n v="0.42000000000000004"/>
    <x v="1"/>
    <x v="10"/>
    <x v="1"/>
    <n v="55"/>
    <n v="23.1"/>
    <n v="31.9"/>
    <x v="1"/>
  </r>
  <r>
    <x v="4"/>
    <n v="1197831"/>
    <x v="486"/>
    <x v="1"/>
    <x v="34"/>
    <s v="Oklahoma City"/>
    <x v="1"/>
    <n v="47"/>
    <n v="149"/>
    <x v="3154"/>
    <n v="2661.14"/>
    <n v="0.38"/>
    <x v="1"/>
    <x v="10"/>
    <x v="1"/>
    <n v="47"/>
    <n v="17.86"/>
    <n v="29.140000000000004"/>
    <x v="1"/>
  </r>
  <r>
    <x v="4"/>
    <n v="1197831"/>
    <x v="486"/>
    <x v="1"/>
    <x v="34"/>
    <s v="Oklahoma City"/>
    <x v="2"/>
    <n v="44"/>
    <n v="131"/>
    <x v="1655"/>
    <n v="2593.8000000000002"/>
    <n v="0.45"/>
    <x v="1"/>
    <x v="10"/>
    <x v="1"/>
    <n v="44"/>
    <n v="19.8"/>
    <n v="24.2"/>
    <x v="1"/>
  </r>
  <r>
    <x v="4"/>
    <n v="1197831"/>
    <x v="486"/>
    <x v="1"/>
    <x v="34"/>
    <s v="Oklahoma City"/>
    <x v="3"/>
    <n v="45"/>
    <n v="114"/>
    <x v="1206"/>
    <n v="2308.5"/>
    <n v="0.45"/>
    <x v="1"/>
    <x v="10"/>
    <x v="1"/>
    <n v="45"/>
    <n v="20.25"/>
    <n v="24.75"/>
    <x v="1"/>
  </r>
  <r>
    <x v="4"/>
    <n v="1197831"/>
    <x v="486"/>
    <x v="1"/>
    <x v="34"/>
    <s v="Oklahoma City"/>
    <x v="4"/>
    <n v="55"/>
    <n v="98"/>
    <x v="3427"/>
    <n v="2156"/>
    <n v="0.39999999999999997"/>
    <x v="1"/>
    <x v="10"/>
    <x v="1"/>
    <n v="55"/>
    <n v="22"/>
    <n v="33"/>
    <x v="1"/>
  </r>
  <r>
    <x v="4"/>
    <n v="1197831"/>
    <x v="486"/>
    <x v="1"/>
    <x v="34"/>
    <s v="Oklahoma City"/>
    <x v="5"/>
    <n v="51"/>
    <n v="128"/>
    <x v="1290"/>
    <n v="2807.0400000000004"/>
    <n v="0.43000000000000005"/>
    <x v="1"/>
    <x v="10"/>
    <x v="1"/>
    <n v="51"/>
    <n v="21.930000000000003"/>
    <n v="29.069999999999997"/>
    <x v="1"/>
  </r>
  <r>
    <x v="4"/>
    <n v="1197831"/>
    <x v="180"/>
    <x v="1"/>
    <x v="34"/>
    <s v="Oklahoma City"/>
    <x v="0"/>
    <n v="17"/>
    <n v="176"/>
    <x v="1128"/>
    <n v="1136.96"/>
    <n v="0.38"/>
    <x v="1"/>
    <x v="0"/>
    <x v="1"/>
    <n v="17"/>
    <n v="6.46"/>
    <n v="10.54"/>
    <x v="1"/>
  </r>
  <r>
    <x v="4"/>
    <n v="1197831"/>
    <x v="180"/>
    <x v="1"/>
    <x v="34"/>
    <s v="Oklahoma City"/>
    <x v="1"/>
    <n v="16"/>
    <n v="105"/>
    <x v="2023"/>
    <n v="638.4"/>
    <n v="0.38"/>
    <x v="1"/>
    <x v="0"/>
    <x v="1"/>
    <n v="16"/>
    <n v="6.08"/>
    <n v="9.92"/>
    <x v="1"/>
  </r>
  <r>
    <x v="4"/>
    <n v="1197831"/>
    <x v="180"/>
    <x v="1"/>
    <x v="34"/>
    <s v="Oklahoma City"/>
    <x v="2"/>
    <n v="12"/>
    <n v="116"/>
    <x v="1169"/>
    <n v="556.79999999999995"/>
    <n v="0.39999999999999997"/>
    <x v="1"/>
    <x v="0"/>
    <x v="1"/>
    <n v="12"/>
    <n v="4.8"/>
    <n v="7.2"/>
    <x v="1"/>
  </r>
  <r>
    <x v="4"/>
    <n v="1197831"/>
    <x v="180"/>
    <x v="1"/>
    <x v="34"/>
    <s v="Oklahoma City"/>
    <x v="3"/>
    <n v="16"/>
    <n v="70"/>
    <x v="2514"/>
    <n v="447.99999999999994"/>
    <n v="0.39999999999999997"/>
    <x v="1"/>
    <x v="0"/>
    <x v="1"/>
    <n v="16"/>
    <n v="6.3999999999999995"/>
    <n v="9.6"/>
    <x v="1"/>
  </r>
  <r>
    <x v="4"/>
    <n v="1197831"/>
    <x v="180"/>
    <x v="1"/>
    <x v="34"/>
    <s v="Oklahoma City"/>
    <x v="4"/>
    <n v="28"/>
    <n v="88"/>
    <x v="1173"/>
    <n v="1010.2399999999999"/>
    <n v="0.41"/>
    <x v="1"/>
    <x v="0"/>
    <x v="1"/>
    <n v="28"/>
    <n v="11.479999999999999"/>
    <n v="16.520000000000003"/>
    <x v="1"/>
  </r>
  <r>
    <x v="4"/>
    <n v="1197831"/>
    <x v="180"/>
    <x v="1"/>
    <x v="34"/>
    <s v="Oklahoma City"/>
    <x v="5"/>
    <n v="17"/>
    <n v="119"/>
    <x v="3428"/>
    <n v="748.51"/>
    <n v="0.37"/>
    <x v="1"/>
    <x v="0"/>
    <x v="1"/>
    <n v="17"/>
    <n v="6.29"/>
    <n v="10.71"/>
    <x v="1"/>
  </r>
  <r>
    <x v="4"/>
    <n v="1197831"/>
    <x v="209"/>
    <x v="1"/>
    <x v="34"/>
    <s v="Oklahoma City"/>
    <x v="0"/>
    <n v="18"/>
    <n v="204"/>
    <x v="1821"/>
    <n v="1468.8"/>
    <n v="0.39999999999999997"/>
    <x v="1"/>
    <x v="1"/>
    <x v="1"/>
    <n v="18"/>
    <n v="7.2"/>
    <n v="10.799999999999999"/>
    <x v="1"/>
  </r>
  <r>
    <x v="4"/>
    <n v="1197831"/>
    <x v="209"/>
    <x v="1"/>
    <x v="34"/>
    <s v="Oklahoma City"/>
    <x v="1"/>
    <n v="17"/>
    <n v="75"/>
    <x v="3362"/>
    <n v="522.75"/>
    <n v="0.41"/>
    <x v="1"/>
    <x v="1"/>
    <x v="1"/>
    <n v="17"/>
    <n v="6.97"/>
    <n v="10.029999999999999"/>
    <x v="1"/>
  </r>
  <r>
    <x v="4"/>
    <n v="1197831"/>
    <x v="209"/>
    <x v="1"/>
    <x v="34"/>
    <s v="Oklahoma City"/>
    <x v="2"/>
    <n v="11"/>
    <n v="90"/>
    <x v="3429"/>
    <n v="386.09999999999997"/>
    <n v="0.38999999999999996"/>
    <x v="1"/>
    <x v="1"/>
    <x v="1"/>
    <n v="11"/>
    <n v="4.29"/>
    <n v="6.7100000000000009"/>
    <x v="1"/>
  </r>
  <r>
    <x v="2"/>
    <n v="1185732"/>
    <x v="200"/>
    <x v="0"/>
    <x v="45"/>
    <s v="Hartford"/>
    <x v="3"/>
    <n v="24"/>
    <n v="39"/>
    <x v="2515"/>
    <n v="308.87999999999994"/>
    <n v="0.32999999999999996"/>
    <x v="1"/>
    <x v="1"/>
    <x v="1"/>
    <n v="24"/>
    <n v="7.9199999999999982"/>
    <n v="16.080000000000002"/>
    <x v="1"/>
  </r>
  <r>
    <x v="2"/>
    <n v="1185732"/>
    <x v="200"/>
    <x v="0"/>
    <x v="45"/>
    <s v="Hartford"/>
    <x v="4"/>
    <n v="39"/>
    <n v="66"/>
    <x v="3430"/>
    <n v="952.38"/>
    <n v="0.37"/>
    <x v="1"/>
    <x v="1"/>
    <x v="1"/>
    <n v="39"/>
    <n v="14.43"/>
    <n v="24.569999999999997"/>
    <x v="1"/>
  </r>
  <r>
    <x v="2"/>
    <n v="1185732"/>
    <x v="200"/>
    <x v="0"/>
    <x v="45"/>
    <s v="Hartford"/>
    <x v="5"/>
    <n v="32"/>
    <n v="96"/>
    <x v="2827"/>
    <n v="1198.08"/>
    <n v="0.38999999999999996"/>
    <x v="1"/>
    <x v="1"/>
    <x v="1"/>
    <n v="32"/>
    <n v="12.479999999999999"/>
    <n v="19.52"/>
    <x v="1"/>
  </r>
  <r>
    <x v="2"/>
    <n v="1185732"/>
    <x v="705"/>
    <x v="0"/>
    <x v="45"/>
    <s v="Hartford"/>
    <x v="0"/>
    <n v="26"/>
    <n v="182"/>
    <x v="1947"/>
    <n v="2034.7600000000002"/>
    <n v="0.43000000000000005"/>
    <x v="1"/>
    <x v="2"/>
    <x v="1"/>
    <n v="26"/>
    <n v="11.180000000000001"/>
    <n v="14.819999999999999"/>
    <x v="1"/>
  </r>
  <r>
    <x v="2"/>
    <n v="1185732"/>
    <x v="705"/>
    <x v="0"/>
    <x v="45"/>
    <s v="Hartford"/>
    <x v="1"/>
    <n v="32"/>
    <n v="68"/>
    <x v="1569"/>
    <n v="979.2"/>
    <n v="0.45"/>
    <x v="1"/>
    <x v="2"/>
    <x v="1"/>
    <n v="32"/>
    <n v="14.4"/>
    <n v="17.599999999999998"/>
    <x v="1"/>
  </r>
  <r>
    <x v="2"/>
    <n v="1185732"/>
    <x v="705"/>
    <x v="0"/>
    <x v="45"/>
    <s v="Hartford"/>
    <x v="2"/>
    <n v="23"/>
    <n v="75"/>
    <x v="3431"/>
    <n v="552"/>
    <n v="0.32"/>
    <x v="1"/>
    <x v="2"/>
    <x v="1"/>
    <n v="23"/>
    <n v="7.36"/>
    <n v="15.64"/>
    <x v="1"/>
  </r>
  <r>
    <x v="2"/>
    <n v="1185732"/>
    <x v="705"/>
    <x v="0"/>
    <x v="45"/>
    <s v="Hartford"/>
    <x v="3"/>
    <n v="27"/>
    <n v="34"/>
    <x v="3432"/>
    <n v="293.76"/>
    <n v="0.32"/>
    <x v="1"/>
    <x v="2"/>
    <x v="1"/>
    <n v="27"/>
    <n v="8.64"/>
    <n v="18.36"/>
    <x v="1"/>
  </r>
  <r>
    <x v="2"/>
    <n v="1185732"/>
    <x v="705"/>
    <x v="0"/>
    <x v="45"/>
    <s v="Hartford"/>
    <x v="4"/>
    <n v="39"/>
    <n v="53"/>
    <x v="2595"/>
    <n v="702.78"/>
    <n v="0.33999999999999997"/>
    <x v="1"/>
    <x v="2"/>
    <x v="1"/>
    <n v="39"/>
    <n v="13.26"/>
    <n v="25.740000000000002"/>
    <x v="1"/>
  </r>
  <r>
    <x v="2"/>
    <n v="1185732"/>
    <x v="705"/>
    <x v="0"/>
    <x v="45"/>
    <s v="Hartford"/>
    <x v="5"/>
    <n v="29"/>
    <n v="85"/>
    <x v="3137"/>
    <n v="961.34999999999991"/>
    <n v="0.38999999999999996"/>
    <x v="1"/>
    <x v="2"/>
    <x v="1"/>
    <n v="29"/>
    <n v="11.309999999999999"/>
    <n v="17.690000000000001"/>
    <x v="1"/>
  </r>
  <r>
    <x v="2"/>
    <n v="1185732"/>
    <x v="722"/>
    <x v="0"/>
    <x v="45"/>
    <s v="Hartford"/>
    <x v="0"/>
    <n v="28"/>
    <n v="155"/>
    <x v="2344"/>
    <n v="1996.4"/>
    <n v="0.46"/>
    <x v="1"/>
    <x v="3"/>
    <x v="1"/>
    <n v="28"/>
    <n v="12.88"/>
    <n v="15.12"/>
    <x v="1"/>
  </r>
  <r>
    <x v="2"/>
    <n v="1185732"/>
    <x v="722"/>
    <x v="0"/>
    <x v="45"/>
    <s v="Hartford"/>
    <x v="1"/>
    <n v="30"/>
    <n v="64"/>
    <x v="1574"/>
    <n v="844.8"/>
    <n v="0.44"/>
    <x v="1"/>
    <x v="3"/>
    <x v="1"/>
    <n v="30"/>
    <n v="13.2"/>
    <n v="16.8"/>
    <x v="1"/>
  </r>
  <r>
    <x v="2"/>
    <n v="1185732"/>
    <x v="722"/>
    <x v="0"/>
    <x v="45"/>
    <s v="Hartford"/>
    <x v="2"/>
    <n v="20"/>
    <n v="64"/>
    <x v="3433"/>
    <n v="460.79999999999995"/>
    <n v="0.36"/>
    <x v="1"/>
    <x v="3"/>
    <x v="1"/>
    <n v="20"/>
    <n v="7.1999999999999993"/>
    <n v="12.8"/>
    <x v="1"/>
  </r>
  <r>
    <x v="2"/>
    <n v="1185732"/>
    <x v="722"/>
    <x v="0"/>
    <x v="45"/>
    <s v="Hartford"/>
    <x v="3"/>
    <n v="26"/>
    <n v="41"/>
    <x v="3434"/>
    <n v="341.12"/>
    <n v="0.32"/>
    <x v="1"/>
    <x v="3"/>
    <x v="1"/>
    <n v="26"/>
    <n v="8.32"/>
    <n v="17.68"/>
    <x v="1"/>
  </r>
  <r>
    <x v="2"/>
    <n v="1185732"/>
    <x v="722"/>
    <x v="0"/>
    <x v="45"/>
    <s v="Hartford"/>
    <x v="4"/>
    <n v="37"/>
    <n v="40"/>
    <x v="3435"/>
    <n v="503.19999999999993"/>
    <n v="0.33999999999999997"/>
    <x v="1"/>
    <x v="3"/>
    <x v="1"/>
    <n v="37"/>
    <n v="12.579999999999998"/>
    <n v="24.42"/>
    <x v="1"/>
  </r>
  <r>
    <x v="2"/>
    <n v="1185732"/>
    <x v="722"/>
    <x v="0"/>
    <x v="45"/>
    <s v="Hartford"/>
    <x v="5"/>
    <n v="26"/>
    <n v="94"/>
    <x v="3436"/>
    <n v="1026.48"/>
    <n v="0.42"/>
    <x v="1"/>
    <x v="3"/>
    <x v="1"/>
    <n v="26"/>
    <n v="10.92"/>
    <n v="15.08"/>
    <x v="1"/>
  </r>
  <r>
    <x v="2"/>
    <n v="1185732"/>
    <x v="256"/>
    <x v="0"/>
    <x v="45"/>
    <s v="Hartford"/>
    <x v="0"/>
    <n v="40"/>
    <n v="191"/>
    <x v="3437"/>
    <n v="3361.6"/>
    <n v="0.44"/>
    <x v="1"/>
    <x v="4"/>
    <x v="1"/>
    <n v="40"/>
    <n v="17.599999999999998"/>
    <n v="22.4"/>
    <x v="1"/>
  </r>
  <r>
    <x v="2"/>
    <n v="1185732"/>
    <x v="256"/>
    <x v="0"/>
    <x v="45"/>
    <s v="Hartford"/>
    <x v="1"/>
    <n v="35"/>
    <n v="83"/>
    <x v="3438"/>
    <n v="1278.2"/>
    <n v="0.44"/>
    <x v="1"/>
    <x v="4"/>
    <x v="1"/>
    <n v="35"/>
    <n v="15.4"/>
    <n v="19.599999999999998"/>
    <x v="1"/>
  </r>
  <r>
    <x v="2"/>
    <n v="1185732"/>
    <x v="256"/>
    <x v="0"/>
    <x v="45"/>
    <s v="Hartford"/>
    <x v="2"/>
    <n v="32"/>
    <n v="83"/>
    <x v="987"/>
    <n v="903.04"/>
    <n v="0.33999999999999997"/>
    <x v="1"/>
    <x v="4"/>
    <x v="1"/>
    <n v="32"/>
    <n v="10.879999999999999"/>
    <n v="21.12"/>
    <x v="1"/>
  </r>
  <r>
    <x v="2"/>
    <n v="1185732"/>
    <x v="256"/>
    <x v="0"/>
    <x v="45"/>
    <s v="Hartford"/>
    <x v="3"/>
    <n v="32"/>
    <n v="74"/>
    <x v="2580"/>
    <n v="781.43999999999994"/>
    <n v="0.32999999999999996"/>
    <x v="1"/>
    <x v="4"/>
    <x v="1"/>
    <n v="32"/>
    <n v="10.559999999999999"/>
    <n v="21.439999999999998"/>
    <x v="1"/>
  </r>
  <r>
    <x v="2"/>
    <n v="1185732"/>
    <x v="256"/>
    <x v="0"/>
    <x v="45"/>
    <s v="Hartford"/>
    <x v="4"/>
    <n v="37"/>
    <n v="83"/>
    <x v="1521"/>
    <n v="1074.8499999999999"/>
    <n v="0.35"/>
    <x v="1"/>
    <x v="4"/>
    <x v="1"/>
    <n v="37"/>
    <n v="12.95"/>
    <n v="24.05"/>
    <x v="1"/>
  </r>
  <r>
    <x v="2"/>
    <n v="1185732"/>
    <x v="256"/>
    <x v="0"/>
    <x v="45"/>
    <s v="Hartford"/>
    <x v="5"/>
    <n v="41"/>
    <n v="128"/>
    <x v="1186"/>
    <n v="2204.16"/>
    <n v="0.42"/>
    <x v="1"/>
    <x v="4"/>
    <x v="1"/>
    <n v="41"/>
    <n v="17.22"/>
    <n v="23.78"/>
    <x v="1"/>
  </r>
  <r>
    <x v="2"/>
    <n v="1185732"/>
    <x v="289"/>
    <x v="0"/>
    <x v="45"/>
    <s v="Hartford"/>
    <x v="0"/>
    <n v="40"/>
    <n v="206"/>
    <x v="3439"/>
    <n v="3872.8"/>
    <n v="0.47000000000000003"/>
    <x v="1"/>
    <x v="11"/>
    <x v="1"/>
    <n v="40"/>
    <n v="18.8"/>
    <n v="21.2"/>
    <x v="1"/>
  </r>
  <r>
    <x v="2"/>
    <n v="1185732"/>
    <x v="289"/>
    <x v="0"/>
    <x v="45"/>
    <s v="Hartford"/>
    <x v="1"/>
    <n v="38"/>
    <n v="124"/>
    <x v="3440"/>
    <n v="2214.6400000000003"/>
    <n v="0.47000000000000003"/>
    <x v="1"/>
    <x v="11"/>
    <x v="1"/>
    <n v="38"/>
    <n v="17.860000000000003"/>
    <n v="20.139999999999997"/>
    <x v="1"/>
  </r>
  <r>
    <x v="2"/>
    <n v="1185732"/>
    <x v="289"/>
    <x v="0"/>
    <x v="45"/>
    <s v="Hartford"/>
    <x v="2"/>
    <n v="35"/>
    <n v="96"/>
    <x v="1597"/>
    <n v="1108.8"/>
    <n v="0.32999999999999996"/>
    <x v="1"/>
    <x v="11"/>
    <x v="1"/>
    <n v="35"/>
    <n v="11.549999999999999"/>
    <n v="23.45"/>
    <x v="1"/>
  </r>
  <r>
    <x v="2"/>
    <n v="1185732"/>
    <x v="289"/>
    <x v="0"/>
    <x v="45"/>
    <s v="Hartford"/>
    <x v="3"/>
    <n v="35"/>
    <n v="85"/>
    <x v="3441"/>
    <n v="1041.25"/>
    <n v="0.35"/>
    <x v="1"/>
    <x v="11"/>
    <x v="1"/>
    <n v="35"/>
    <n v="12.25"/>
    <n v="22.75"/>
    <x v="1"/>
  </r>
  <r>
    <x v="2"/>
    <n v="1185732"/>
    <x v="289"/>
    <x v="0"/>
    <x v="45"/>
    <s v="Hartford"/>
    <x v="4"/>
    <n v="36"/>
    <n v="91"/>
    <x v="1070"/>
    <n v="1048.32"/>
    <n v="0.32"/>
    <x v="1"/>
    <x v="11"/>
    <x v="1"/>
    <n v="36"/>
    <n v="11.52"/>
    <n v="24.480000000000004"/>
    <x v="1"/>
  </r>
  <r>
    <x v="2"/>
    <n v="1185732"/>
    <x v="289"/>
    <x v="0"/>
    <x v="45"/>
    <s v="Hartford"/>
    <x v="5"/>
    <n v="39"/>
    <n v="128"/>
    <x v="1952"/>
    <n v="1946.8799999999999"/>
    <n v="0.38999999999999996"/>
    <x v="1"/>
    <x v="11"/>
    <x v="1"/>
    <n v="39"/>
    <n v="15.209999999999999"/>
    <n v="23.79"/>
    <x v="1"/>
  </r>
  <r>
    <x v="2"/>
    <n v="1185732"/>
    <x v="317"/>
    <x v="0"/>
    <x v="45"/>
    <s v="Hartford"/>
    <x v="0"/>
    <n v="42"/>
    <n v="195"/>
    <x v="854"/>
    <n v="3685.5"/>
    <n v="0.45"/>
    <x v="1"/>
    <x v="5"/>
    <x v="1"/>
    <n v="42"/>
    <n v="18.899999999999999"/>
    <n v="23.1"/>
    <x v="1"/>
  </r>
  <r>
    <x v="2"/>
    <n v="1185732"/>
    <x v="317"/>
    <x v="0"/>
    <x v="45"/>
    <s v="Hartford"/>
    <x v="1"/>
    <n v="38"/>
    <n v="120"/>
    <x v="2208"/>
    <n v="1915.2000000000003"/>
    <n v="0.42000000000000004"/>
    <x v="1"/>
    <x v="5"/>
    <x v="1"/>
    <n v="38"/>
    <n v="15.960000000000003"/>
    <n v="22.04"/>
    <x v="1"/>
  </r>
  <r>
    <x v="2"/>
    <n v="1185732"/>
    <x v="317"/>
    <x v="0"/>
    <x v="45"/>
    <s v="Hartford"/>
    <x v="2"/>
    <n v="29"/>
    <n v="111"/>
    <x v="2709"/>
    <n v="1094.4599999999998"/>
    <n v="0.33999999999999997"/>
    <x v="1"/>
    <x v="5"/>
    <x v="1"/>
    <n v="29"/>
    <n v="9.8599999999999977"/>
    <n v="19.14"/>
    <x v="1"/>
  </r>
  <r>
    <x v="2"/>
    <n v="1185732"/>
    <x v="317"/>
    <x v="0"/>
    <x v="45"/>
    <s v="Hartford"/>
    <x v="3"/>
    <n v="34"/>
    <n v="94"/>
    <x v="2209"/>
    <n v="1150.56"/>
    <n v="0.36"/>
    <x v="1"/>
    <x v="5"/>
    <x v="1"/>
    <n v="34"/>
    <n v="12.24"/>
    <n v="21.76"/>
    <x v="1"/>
  </r>
  <r>
    <x v="2"/>
    <n v="1185732"/>
    <x v="317"/>
    <x v="0"/>
    <x v="45"/>
    <s v="Hartford"/>
    <x v="4"/>
    <n v="43"/>
    <n v="93"/>
    <x v="3442"/>
    <n v="1319.6699999999998"/>
    <n v="0.32999999999999996"/>
    <x v="1"/>
    <x v="5"/>
    <x v="1"/>
    <n v="43"/>
    <n v="14.189999999999998"/>
    <n v="28.81"/>
    <x v="1"/>
  </r>
  <r>
    <x v="2"/>
    <n v="1185732"/>
    <x v="317"/>
    <x v="0"/>
    <x v="45"/>
    <s v="Hartford"/>
    <x v="5"/>
    <n v="40"/>
    <n v="152"/>
    <x v="1160"/>
    <n v="2310.4"/>
    <n v="0.38"/>
    <x v="1"/>
    <x v="5"/>
    <x v="1"/>
    <n v="40"/>
    <n v="15.200000000000001"/>
    <n v="24.8"/>
    <x v="1"/>
  </r>
  <r>
    <x v="2"/>
    <n v="1185732"/>
    <x v="349"/>
    <x v="0"/>
    <x v="45"/>
    <s v="Hartford"/>
    <x v="0"/>
    <n v="40"/>
    <n v="194"/>
    <x v="3443"/>
    <n v="3259.2000000000003"/>
    <n v="0.42000000000000004"/>
    <x v="1"/>
    <x v="6"/>
    <x v="1"/>
    <n v="40"/>
    <n v="16.8"/>
    <n v="23.199999999999996"/>
    <x v="1"/>
  </r>
  <r>
    <x v="2"/>
    <n v="1185732"/>
    <x v="349"/>
    <x v="0"/>
    <x v="45"/>
    <s v="Hartford"/>
    <x v="1"/>
    <n v="34"/>
    <n v="128"/>
    <x v="2170"/>
    <n v="1871.3600000000001"/>
    <n v="0.43000000000000005"/>
    <x v="1"/>
    <x v="6"/>
    <x v="1"/>
    <n v="34"/>
    <n v="14.620000000000001"/>
    <n v="19.38"/>
    <x v="1"/>
  </r>
  <r>
    <x v="2"/>
    <n v="1185732"/>
    <x v="349"/>
    <x v="0"/>
    <x v="45"/>
    <s v="Hartford"/>
    <x v="2"/>
    <n v="36"/>
    <n v="107"/>
    <x v="3261"/>
    <n v="1348.1999999999998"/>
    <n v="0.35"/>
    <x v="1"/>
    <x v="6"/>
    <x v="1"/>
    <n v="36"/>
    <n v="12.599999999999998"/>
    <n v="23.400000000000002"/>
    <x v="1"/>
  </r>
  <r>
    <x v="2"/>
    <n v="1185732"/>
    <x v="349"/>
    <x v="0"/>
    <x v="45"/>
    <s v="Hartford"/>
    <x v="3"/>
    <n v="32"/>
    <n v="72"/>
    <x v="2627"/>
    <n v="760.31999999999994"/>
    <n v="0.32999999999999996"/>
    <x v="1"/>
    <x v="6"/>
    <x v="1"/>
    <n v="32"/>
    <n v="10.559999999999999"/>
    <n v="21.44"/>
    <x v="1"/>
  </r>
  <r>
    <x v="2"/>
    <n v="1185732"/>
    <x v="349"/>
    <x v="0"/>
    <x v="45"/>
    <s v="Hartford"/>
    <x v="4"/>
    <n v="43"/>
    <n v="62"/>
    <x v="3072"/>
    <n v="879.77999999999986"/>
    <n v="0.32999999999999996"/>
    <x v="1"/>
    <x v="6"/>
    <x v="1"/>
    <n v="43"/>
    <n v="14.189999999999998"/>
    <n v="28.810000000000006"/>
    <x v="1"/>
  </r>
  <r>
    <x v="2"/>
    <n v="1185732"/>
    <x v="349"/>
    <x v="0"/>
    <x v="45"/>
    <s v="Hartford"/>
    <x v="5"/>
    <n v="44"/>
    <n v="124"/>
    <x v="985"/>
    <n v="2073.2800000000002"/>
    <n v="0.38"/>
    <x v="1"/>
    <x v="6"/>
    <x v="1"/>
    <n v="44"/>
    <n v="16.720000000000002"/>
    <n v="27.279999999999998"/>
    <x v="1"/>
  </r>
  <r>
    <x v="2"/>
    <n v="1185732"/>
    <x v="379"/>
    <x v="0"/>
    <x v="45"/>
    <s v="Hartford"/>
    <x v="0"/>
    <n v="43"/>
    <n v="170"/>
    <x v="3444"/>
    <n v="3435.7000000000003"/>
    <n v="0.47000000000000003"/>
    <x v="1"/>
    <x v="7"/>
    <x v="1"/>
    <n v="43"/>
    <n v="20.21"/>
    <n v="22.79"/>
    <x v="1"/>
  </r>
  <r>
    <x v="2"/>
    <n v="1185732"/>
    <x v="379"/>
    <x v="0"/>
    <x v="45"/>
    <s v="Hartford"/>
    <x v="1"/>
    <n v="40"/>
    <n v="93"/>
    <x v="1753"/>
    <n v="1748.4"/>
    <n v="0.47000000000000003"/>
    <x v="1"/>
    <x v="7"/>
    <x v="1"/>
    <n v="40"/>
    <n v="18.8"/>
    <n v="21.2"/>
    <x v="1"/>
  </r>
  <r>
    <x v="2"/>
    <n v="1185732"/>
    <x v="379"/>
    <x v="0"/>
    <x v="45"/>
    <s v="Hartford"/>
    <x v="2"/>
    <n v="33"/>
    <n v="64"/>
    <x v="1004"/>
    <n v="675.84"/>
    <n v="0.32"/>
    <x v="1"/>
    <x v="7"/>
    <x v="1"/>
    <n v="33"/>
    <n v="10.56"/>
    <n v="22.439999999999998"/>
    <x v="1"/>
  </r>
  <r>
    <x v="2"/>
    <n v="1185732"/>
    <x v="379"/>
    <x v="0"/>
    <x v="45"/>
    <s v="Hartford"/>
    <x v="3"/>
    <n v="30"/>
    <n v="58"/>
    <x v="1667"/>
    <n v="591.59999999999991"/>
    <n v="0.33999999999999997"/>
    <x v="1"/>
    <x v="7"/>
    <x v="1"/>
    <n v="30"/>
    <n v="10.199999999999999"/>
    <n v="19.8"/>
    <x v="1"/>
  </r>
  <r>
    <x v="2"/>
    <n v="1185732"/>
    <x v="379"/>
    <x v="0"/>
    <x v="45"/>
    <s v="Hartford"/>
    <x v="4"/>
    <n v="41"/>
    <n v="58"/>
    <x v="2671"/>
    <n v="856.07999999999993"/>
    <n v="0.36"/>
    <x v="1"/>
    <x v="7"/>
    <x v="1"/>
    <n v="41"/>
    <n v="14.759999999999998"/>
    <n v="26.240000000000002"/>
    <x v="1"/>
  </r>
  <r>
    <x v="2"/>
    <n v="1185732"/>
    <x v="379"/>
    <x v="0"/>
    <x v="45"/>
    <s v="Hartford"/>
    <x v="5"/>
    <n v="45"/>
    <n v="83"/>
    <x v="3445"/>
    <n v="1568.7"/>
    <n v="0.42"/>
    <x v="1"/>
    <x v="7"/>
    <x v="1"/>
    <n v="45"/>
    <n v="18.900000000000002"/>
    <n v="26.1"/>
    <x v="1"/>
  </r>
  <r>
    <x v="2"/>
    <n v="1185732"/>
    <x v="411"/>
    <x v="0"/>
    <x v="45"/>
    <s v="Hartford"/>
    <x v="0"/>
    <n v="46"/>
    <n v="153"/>
    <x v="2213"/>
    <n v="2955.9600000000005"/>
    <n v="0.42000000000000004"/>
    <x v="1"/>
    <x v="8"/>
    <x v="1"/>
    <n v="46"/>
    <n v="19.320000000000004"/>
    <n v="26.679999999999996"/>
    <x v="1"/>
  </r>
  <r>
    <x v="2"/>
    <n v="1185732"/>
    <x v="411"/>
    <x v="0"/>
    <x v="45"/>
    <s v="Hartford"/>
    <x v="1"/>
    <n v="39"/>
    <n v="94"/>
    <x v="3446"/>
    <n v="1613.04"/>
    <n v="0.44"/>
    <x v="1"/>
    <x v="8"/>
    <x v="1"/>
    <n v="39"/>
    <n v="17.16"/>
    <n v="21.84"/>
    <x v="1"/>
  </r>
  <r>
    <x v="2"/>
    <n v="1185732"/>
    <x v="411"/>
    <x v="0"/>
    <x v="45"/>
    <s v="Hartford"/>
    <x v="2"/>
    <n v="36"/>
    <n v="61"/>
    <x v="2623"/>
    <n v="812.52"/>
    <n v="0.37"/>
    <x v="1"/>
    <x v="8"/>
    <x v="1"/>
    <n v="36"/>
    <n v="13.32"/>
    <n v="22.68"/>
    <x v="1"/>
  </r>
  <r>
    <x v="2"/>
    <n v="1185732"/>
    <x v="411"/>
    <x v="0"/>
    <x v="45"/>
    <s v="Hartford"/>
    <x v="3"/>
    <n v="43"/>
    <n v="45"/>
    <x v="3447"/>
    <n v="696.6"/>
    <n v="0.36"/>
    <x v="1"/>
    <x v="8"/>
    <x v="1"/>
    <n v="43"/>
    <n v="15.48"/>
    <n v="27.520000000000003"/>
    <x v="1"/>
  </r>
  <r>
    <x v="2"/>
    <n v="1185732"/>
    <x v="411"/>
    <x v="0"/>
    <x v="45"/>
    <s v="Hartford"/>
    <x v="4"/>
    <n v="50"/>
    <n v="45"/>
    <x v="2579"/>
    <n v="742.49999999999989"/>
    <n v="0.32999999999999996"/>
    <x v="1"/>
    <x v="8"/>
    <x v="1"/>
    <n v="50"/>
    <n v="16.499999999999996"/>
    <n v="33.5"/>
    <x v="1"/>
  </r>
  <r>
    <x v="0"/>
    <n v="1185732"/>
    <x v="411"/>
    <x v="0"/>
    <x v="45"/>
    <s v="Hartford"/>
    <x v="5"/>
    <n v="46"/>
    <n v="94"/>
    <x v="3448"/>
    <n v="1816.08"/>
    <n v="0.42"/>
    <x v="1"/>
    <x v="8"/>
    <x v="1"/>
    <n v="46"/>
    <n v="19.32"/>
    <n v="26.68"/>
    <x v="1"/>
  </r>
  <r>
    <x v="0"/>
    <n v="1185732"/>
    <x v="441"/>
    <x v="0"/>
    <x v="45"/>
    <s v="Hartford"/>
    <x v="0"/>
    <n v="51"/>
    <n v="149"/>
    <x v="2688"/>
    <n v="3267.57"/>
    <n v="0.43000000000000005"/>
    <x v="1"/>
    <x v="9"/>
    <x v="1"/>
    <n v="51"/>
    <n v="21.93"/>
    <n v="29.07"/>
    <x v="1"/>
  </r>
  <r>
    <x v="0"/>
    <n v="1185732"/>
    <x v="441"/>
    <x v="0"/>
    <x v="45"/>
    <s v="Hartford"/>
    <x v="1"/>
    <n v="37"/>
    <n v="105"/>
    <x v="3449"/>
    <n v="1787.1000000000001"/>
    <n v="0.46"/>
    <x v="1"/>
    <x v="9"/>
    <x v="1"/>
    <n v="37"/>
    <n v="17.02"/>
    <n v="19.979999999999997"/>
    <x v="1"/>
  </r>
  <r>
    <x v="0"/>
    <n v="1185732"/>
    <x v="441"/>
    <x v="0"/>
    <x v="45"/>
    <s v="Hartford"/>
    <x v="2"/>
    <n v="36"/>
    <n v="103"/>
    <x v="3405"/>
    <n v="1371.96"/>
    <n v="0.37"/>
    <x v="1"/>
    <x v="9"/>
    <x v="1"/>
    <n v="36"/>
    <n v="13.32"/>
    <n v="22.68"/>
    <x v="1"/>
  </r>
  <r>
    <x v="0"/>
    <n v="1185732"/>
    <x v="441"/>
    <x v="0"/>
    <x v="45"/>
    <s v="Hartford"/>
    <x v="3"/>
    <n v="39"/>
    <n v="83"/>
    <x v="2832"/>
    <n v="1197.69"/>
    <n v="0.37"/>
    <x v="1"/>
    <x v="9"/>
    <x v="1"/>
    <n v="39"/>
    <n v="14.430000000000001"/>
    <n v="24.57"/>
    <x v="1"/>
  </r>
  <r>
    <x v="0"/>
    <n v="1185732"/>
    <x v="441"/>
    <x v="0"/>
    <x v="45"/>
    <s v="Hartford"/>
    <x v="4"/>
    <n v="44"/>
    <n v="88"/>
    <x v="2279"/>
    <n v="1393.9199999999998"/>
    <n v="0.36"/>
    <x v="1"/>
    <x v="9"/>
    <x v="1"/>
    <n v="44"/>
    <n v="15.839999999999998"/>
    <n v="28.16"/>
    <x v="1"/>
  </r>
  <r>
    <x v="0"/>
    <n v="1185732"/>
    <x v="441"/>
    <x v="0"/>
    <x v="45"/>
    <s v="Hartford"/>
    <x v="5"/>
    <n v="52"/>
    <n v="116"/>
    <x v="3450"/>
    <n v="2352.4799999999996"/>
    <n v="0.38999999999999996"/>
    <x v="1"/>
    <x v="9"/>
    <x v="1"/>
    <n v="52"/>
    <n v="20.279999999999998"/>
    <n v="31.720000000000002"/>
    <x v="1"/>
  </r>
  <r>
    <x v="0"/>
    <n v="1185732"/>
    <x v="470"/>
    <x v="0"/>
    <x v="45"/>
    <s v="Hartford"/>
    <x v="0"/>
    <n v="45"/>
    <n v="173"/>
    <x v="3451"/>
    <n v="3269.7000000000003"/>
    <n v="0.42000000000000004"/>
    <x v="1"/>
    <x v="10"/>
    <x v="1"/>
    <n v="45"/>
    <n v="18.900000000000002"/>
    <n v="26.099999999999994"/>
    <x v="1"/>
  </r>
  <r>
    <x v="0"/>
    <n v="1185732"/>
    <x v="470"/>
    <x v="0"/>
    <x v="45"/>
    <s v="Hartford"/>
    <x v="1"/>
    <n v="37"/>
    <n v="131"/>
    <x v="1909"/>
    <n v="2181.15"/>
    <n v="0.45"/>
    <x v="1"/>
    <x v="10"/>
    <x v="1"/>
    <n v="37"/>
    <n v="16.650000000000002"/>
    <n v="20.349999999999998"/>
    <x v="1"/>
  </r>
  <r>
    <x v="0"/>
    <n v="1185732"/>
    <x v="470"/>
    <x v="0"/>
    <x v="45"/>
    <s v="Hartford"/>
    <x v="2"/>
    <n v="43"/>
    <n v="116"/>
    <x v="3418"/>
    <n v="1646.0399999999997"/>
    <n v="0.32999999999999996"/>
    <x v="1"/>
    <x v="10"/>
    <x v="1"/>
    <n v="43"/>
    <n v="14.189999999999998"/>
    <n v="28.81"/>
    <x v="1"/>
  </r>
  <r>
    <x v="0"/>
    <n v="1185732"/>
    <x v="470"/>
    <x v="0"/>
    <x v="45"/>
    <s v="Hartford"/>
    <x v="3"/>
    <n v="38"/>
    <n v="96"/>
    <x v="2498"/>
    <n v="1276.8"/>
    <n v="0.35"/>
    <x v="1"/>
    <x v="10"/>
    <x v="1"/>
    <n v="38"/>
    <n v="13.299999999999999"/>
    <n v="24.7"/>
    <x v="1"/>
  </r>
  <r>
    <x v="0"/>
    <n v="1185732"/>
    <x v="470"/>
    <x v="0"/>
    <x v="45"/>
    <s v="Hartford"/>
    <x v="4"/>
    <n v="42"/>
    <n v="99"/>
    <x v="1464"/>
    <n v="1455.3"/>
    <n v="0.35"/>
    <x v="1"/>
    <x v="10"/>
    <x v="1"/>
    <n v="42"/>
    <n v="14.7"/>
    <n v="27.299999999999997"/>
    <x v="1"/>
  </r>
  <r>
    <x v="0"/>
    <n v="1185732"/>
    <x v="470"/>
    <x v="0"/>
    <x v="45"/>
    <s v="Hartford"/>
    <x v="5"/>
    <n v="52"/>
    <n v="120"/>
    <x v="1204"/>
    <n v="2308.8000000000002"/>
    <n v="0.37"/>
    <x v="1"/>
    <x v="10"/>
    <x v="1"/>
    <n v="52"/>
    <n v="19.240000000000002"/>
    <n v="32.76"/>
    <x v="1"/>
  </r>
  <r>
    <x v="0"/>
    <n v="1185732"/>
    <x v="174"/>
    <x v="0"/>
    <x v="45"/>
    <s v="Hartford"/>
    <x v="0"/>
    <n v="23"/>
    <n v="149"/>
    <x v="1985"/>
    <n v="1439.34"/>
    <n v="0.42"/>
    <x v="1"/>
    <x v="0"/>
    <x v="1"/>
    <n v="23"/>
    <n v="9.66"/>
    <n v="13.34"/>
    <x v="1"/>
  </r>
  <r>
    <x v="0"/>
    <n v="1185732"/>
    <x v="174"/>
    <x v="0"/>
    <x v="45"/>
    <s v="Hartford"/>
    <x v="1"/>
    <n v="28"/>
    <n v="79"/>
    <x v="3452"/>
    <n v="884.8"/>
    <n v="0.39999999999999997"/>
    <x v="1"/>
    <x v="0"/>
    <x v="1"/>
    <n v="28"/>
    <n v="11.2"/>
    <n v="16.8"/>
    <x v="1"/>
  </r>
  <r>
    <x v="0"/>
    <n v="1185732"/>
    <x v="174"/>
    <x v="0"/>
    <x v="45"/>
    <s v="Hartford"/>
    <x v="2"/>
    <n v="19"/>
    <n v="72"/>
    <x v="1457"/>
    <n v="574.56000000000006"/>
    <n v="0.42000000000000004"/>
    <x v="1"/>
    <x v="0"/>
    <x v="1"/>
    <n v="19"/>
    <n v="7.98"/>
    <n v="11.02"/>
    <x v="1"/>
  </r>
  <r>
    <x v="0"/>
    <n v="1185732"/>
    <x v="174"/>
    <x v="0"/>
    <x v="45"/>
    <s v="Hartford"/>
    <x v="3"/>
    <n v="24"/>
    <n v="24"/>
    <x v="3453"/>
    <n v="264.96000000000004"/>
    <n v="0.46"/>
    <x v="1"/>
    <x v="0"/>
    <x v="1"/>
    <n v="24"/>
    <n v="11.040000000000001"/>
    <n v="12.959999999999999"/>
    <x v="1"/>
  </r>
  <r>
    <x v="0"/>
    <n v="1185732"/>
    <x v="174"/>
    <x v="0"/>
    <x v="45"/>
    <s v="Hartford"/>
    <x v="4"/>
    <n v="34"/>
    <n v="44"/>
    <x v="2613"/>
    <n v="538.55999999999995"/>
    <n v="0.36"/>
    <x v="1"/>
    <x v="0"/>
    <x v="1"/>
    <n v="34"/>
    <n v="12.239999999999998"/>
    <n v="21.76"/>
    <x v="1"/>
  </r>
  <r>
    <x v="0"/>
    <n v="1185732"/>
    <x v="174"/>
    <x v="0"/>
    <x v="45"/>
    <s v="Hartford"/>
    <x v="5"/>
    <n v="26"/>
    <n v="72"/>
    <x v="1039"/>
    <n v="879.84"/>
    <n v="0.47000000000000003"/>
    <x v="1"/>
    <x v="0"/>
    <x v="1"/>
    <n v="26"/>
    <n v="12.22"/>
    <n v="13.78"/>
    <x v="1"/>
  </r>
  <r>
    <x v="0"/>
    <n v="1185732"/>
    <x v="203"/>
    <x v="0"/>
    <x v="45"/>
    <s v="Hartford"/>
    <x v="0"/>
    <n v="24"/>
    <n v="162"/>
    <x v="2295"/>
    <n v="1555.1999999999998"/>
    <n v="0.39999999999999997"/>
    <x v="1"/>
    <x v="1"/>
    <x v="1"/>
    <n v="24"/>
    <n v="9.6"/>
    <n v="14.4"/>
    <x v="1"/>
  </r>
  <r>
    <x v="0"/>
    <n v="1185732"/>
    <x v="203"/>
    <x v="0"/>
    <x v="45"/>
    <s v="Hartford"/>
    <x v="1"/>
    <n v="24"/>
    <n v="41"/>
    <x v="1447"/>
    <n v="383.75999999999993"/>
    <n v="0.38999999999999996"/>
    <x v="1"/>
    <x v="1"/>
    <x v="1"/>
    <n v="24"/>
    <n v="9.3599999999999977"/>
    <n v="14.64"/>
    <x v="1"/>
  </r>
  <r>
    <x v="0"/>
    <n v="1185732"/>
    <x v="203"/>
    <x v="0"/>
    <x v="45"/>
    <s v="Hartford"/>
    <x v="2"/>
    <n v="18"/>
    <n v="53"/>
    <x v="3454"/>
    <n v="410.22"/>
    <n v="0.43000000000000005"/>
    <x v="1"/>
    <x v="1"/>
    <x v="1"/>
    <n v="18"/>
    <n v="7.74"/>
    <n v="10.26"/>
    <x v="1"/>
  </r>
  <r>
    <x v="0"/>
    <n v="1185732"/>
    <x v="203"/>
    <x v="0"/>
    <x v="46"/>
    <s v="Providence"/>
    <x v="3"/>
    <n v="20"/>
    <n v="16"/>
    <x v="3455"/>
    <n v="144"/>
    <n v="0.45"/>
    <x v="1"/>
    <x v="1"/>
    <x v="1"/>
    <n v="20"/>
    <n v="9"/>
    <n v="11"/>
    <x v="1"/>
  </r>
  <r>
    <x v="0"/>
    <n v="1185732"/>
    <x v="203"/>
    <x v="0"/>
    <x v="46"/>
    <s v="Providence"/>
    <x v="4"/>
    <n v="34"/>
    <n v="40"/>
    <x v="2602"/>
    <n v="489.59999999999997"/>
    <n v="0.36"/>
    <x v="1"/>
    <x v="1"/>
    <x v="1"/>
    <n v="34"/>
    <n v="12.239999999999998"/>
    <n v="21.76"/>
    <x v="1"/>
  </r>
  <r>
    <x v="0"/>
    <n v="1185732"/>
    <x v="203"/>
    <x v="0"/>
    <x v="46"/>
    <s v="Providence"/>
    <x v="5"/>
    <n v="27"/>
    <n v="77"/>
    <x v="2620"/>
    <n v="977.13000000000011"/>
    <n v="0.47000000000000003"/>
    <x v="1"/>
    <x v="1"/>
    <x v="1"/>
    <n v="27"/>
    <n v="12.690000000000001"/>
    <n v="14.309999999999999"/>
    <x v="1"/>
  </r>
  <r>
    <x v="0"/>
    <n v="1185732"/>
    <x v="708"/>
    <x v="0"/>
    <x v="46"/>
    <s v="Providence"/>
    <x v="0"/>
    <n v="26"/>
    <n v="156"/>
    <x v="1519"/>
    <n v="1500.72"/>
    <n v="0.37"/>
    <x v="1"/>
    <x v="2"/>
    <x v="1"/>
    <n v="26"/>
    <n v="9.620000000000001"/>
    <n v="16.38"/>
    <x v="1"/>
  </r>
  <r>
    <x v="0"/>
    <n v="1185732"/>
    <x v="708"/>
    <x v="0"/>
    <x v="46"/>
    <s v="Providence"/>
    <x v="1"/>
    <n v="27"/>
    <n v="45"/>
    <x v="3456"/>
    <n v="473.84999999999997"/>
    <n v="0.38999999999999996"/>
    <x v="1"/>
    <x v="2"/>
    <x v="1"/>
    <n v="27"/>
    <n v="10.53"/>
    <n v="16.470000000000002"/>
    <x v="1"/>
  </r>
  <r>
    <x v="0"/>
    <n v="1185732"/>
    <x v="708"/>
    <x v="0"/>
    <x v="46"/>
    <s v="Providence"/>
    <x v="2"/>
    <n v="17"/>
    <n v="56"/>
    <x v="1664"/>
    <n v="447.44000000000005"/>
    <n v="0.47000000000000003"/>
    <x v="1"/>
    <x v="2"/>
    <x v="1"/>
    <n v="17"/>
    <n v="7.9900000000000011"/>
    <n v="9.01"/>
    <x v="1"/>
  </r>
  <r>
    <x v="0"/>
    <n v="1185732"/>
    <x v="708"/>
    <x v="0"/>
    <x v="46"/>
    <s v="Providence"/>
    <x v="3"/>
    <n v="20"/>
    <n v="8"/>
    <x v="3457"/>
    <n v="75.2"/>
    <n v="0.47000000000000003"/>
    <x v="1"/>
    <x v="2"/>
    <x v="1"/>
    <n v="20"/>
    <n v="9.4"/>
    <n v="10.6"/>
    <x v="1"/>
  </r>
  <r>
    <x v="0"/>
    <n v="1185732"/>
    <x v="708"/>
    <x v="0"/>
    <x v="46"/>
    <s v="Providence"/>
    <x v="4"/>
    <n v="33"/>
    <n v="25"/>
    <x v="2553"/>
    <n v="297"/>
    <n v="0.36"/>
    <x v="1"/>
    <x v="2"/>
    <x v="1"/>
    <n v="33"/>
    <n v="11.88"/>
    <n v="21.12"/>
    <x v="1"/>
  </r>
  <r>
    <x v="0"/>
    <n v="1185732"/>
    <x v="708"/>
    <x v="0"/>
    <x v="46"/>
    <s v="Providence"/>
    <x v="5"/>
    <n v="25"/>
    <n v="58"/>
    <x v="2516"/>
    <n v="638"/>
    <n v="0.44"/>
    <x v="1"/>
    <x v="2"/>
    <x v="1"/>
    <n v="25"/>
    <n v="11"/>
    <n v="14"/>
    <x v="1"/>
  </r>
  <r>
    <x v="0"/>
    <n v="1185732"/>
    <x v="230"/>
    <x v="0"/>
    <x v="46"/>
    <s v="Providence"/>
    <x v="0"/>
    <n v="28"/>
    <n v="132"/>
    <x v="1683"/>
    <n v="1552.32"/>
    <n v="0.42"/>
    <x v="1"/>
    <x v="3"/>
    <x v="1"/>
    <n v="28"/>
    <n v="11.76"/>
    <n v="16.240000000000002"/>
    <x v="1"/>
  </r>
  <r>
    <x v="0"/>
    <n v="1185732"/>
    <x v="230"/>
    <x v="0"/>
    <x v="46"/>
    <s v="Providence"/>
    <x v="1"/>
    <n v="23"/>
    <n v="40"/>
    <x v="3458"/>
    <n v="367.99999999999994"/>
    <n v="0.39999999999999997"/>
    <x v="1"/>
    <x v="3"/>
    <x v="1"/>
    <n v="23"/>
    <n v="9.1999999999999993"/>
    <n v="13.8"/>
    <x v="1"/>
  </r>
  <r>
    <x v="0"/>
    <n v="1185732"/>
    <x v="230"/>
    <x v="0"/>
    <x v="46"/>
    <s v="Providence"/>
    <x v="2"/>
    <n v="16"/>
    <n v="44"/>
    <x v="3459"/>
    <n v="295.68"/>
    <n v="0.42000000000000004"/>
    <x v="1"/>
    <x v="3"/>
    <x v="1"/>
    <n v="16"/>
    <n v="6.72"/>
    <n v="9.2799999999999994"/>
    <x v="1"/>
  </r>
  <r>
    <x v="0"/>
    <n v="1185732"/>
    <x v="230"/>
    <x v="0"/>
    <x v="46"/>
    <s v="Providence"/>
    <x v="3"/>
    <n v="21"/>
    <n v="17"/>
    <x v="3460"/>
    <n v="160.65"/>
    <n v="0.45"/>
    <x v="1"/>
    <x v="3"/>
    <x v="1"/>
    <n v="21"/>
    <n v="9.4500000000000011"/>
    <n v="11.549999999999999"/>
    <x v="1"/>
  </r>
  <r>
    <x v="0"/>
    <n v="1185732"/>
    <x v="230"/>
    <x v="0"/>
    <x v="46"/>
    <s v="Providence"/>
    <x v="4"/>
    <n v="33"/>
    <n v="15"/>
    <x v="3461"/>
    <n v="158.4"/>
    <n v="0.32"/>
    <x v="1"/>
    <x v="3"/>
    <x v="1"/>
    <n v="33"/>
    <n v="10.56"/>
    <n v="22.44"/>
    <x v="1"/>
  </r>
  <r>
    <x v="0"/>
    <n v="1185732"/>
    <x v="230"/>
    <x v="0"/>
    <x v="46"/>
    <s v="Providence"/>
    <x v="5"/>
    <n v="26"/>
    <n v="60"/>
    <x v="1566"/>
    <n v="686.4"/>
    <n v="0.44"/>
    <x v="1"/>
    <x v="3"/>
    <x v="1"/>
    <n v="26"/>
    <n v="11.44"/>
    <n v="14.56"/>
    <x v="1"/>
  </r>
  <r>
    <x v="0"/>
    <n v="1185732"/>
    <x v="259"/>
    <x v="0"/>
    <x v="46"/>
    <s v="Providence"/>
    <x v="0"/>
    <n v="39"/>
    <n v="150"/>
    <x v="1484"/>
    <n v="2398.5"/>
    <n v="0.41"/>
    <x v="1"/>
    <x v="4"/>
    <x v="1"/>
    <n v="39"/>
    <n v="15.99"/>
    <n v="23.01"/>
    <x v="1"/>
  </r>
  <r>
    <x v="0"/>
    <n v="1185732"/>
    <x v="259"/>
    <x v="0"/>
    <x v="46"/>
    <s v="Providence"/>
    <x v="1"/>
    <n v="32"/>
    <n v="58"/>
    <x v="2528"/>
    <n v="686.72"/>
    <n v="0.37"/>
    <x v="1"/>
    <x v="4"/>
    <x v="1"/>
    <n v="32"/>
    <n v="11.84"/>
    <n v="20.16"/>
    <x v="1"/>
  </r>
  <r>
    <x v="0"/>
    <n v="1185732"/>
    <x v="259"/>
    <x v="0"/>
    <x v="46"/>
    <s v="Providence"/>
    <x v="2"/>
    <n v="32"/>
    <n v="60"/>
    <x v="1574"/>
    <n v="806.40000000000009"/>
    <n v="0.42000000000000004"/>
    <x v="1"/>
    <x v="4"/>
    <x v="1"/>
    <n v="32"/>
    <n v="13.440000000000001"/>
    <n v="18.559999999999999"/>
    <x v="1"/>
  </r>
  <r>
    <x v="0"/>
    <n v="1185732"/>
    <x v="259"/>
    <x v="0"/>
    <x v="46"/>
    <s v="Providence"/>
    <x v="3"/>
    <n v="27"/>
    <n v="51"/>
    <x v="2592"/>
    <n v="633.42000000000007"/>
    <n v="0.46"/>
    <x v="1"/>
    <x v="4"/>
    <x v="1"/>
    <n v="27"/>
    <n v="12.420000000000002"/>
    <n v="14.579999999999998"/>
    <x v="1"/>
  </r>
  <r>
    <x v="0"/>
    <n v="1185732"/>
    <x v="259"/>
    <x v="0"/>
    <x v="46"/>
    <s v="Providence"/>
    <x v="4"/>
    <n v="40"/>
    <n v="54"/>
    <x v="1033"/>
    <n v="799.2"/>
    <n v="0.37"/>
    <x v="1"/>
    <x v="4"/>
    <x v="1"/>
    <n v="40"/>
    <n v="14.8"/>
    <n v="25.2"/>
    <x v="1"/>
  </r>
  <r>
    <x v="0"/>
    <n v="1185732"/>
    <x v="259"/>
    <x v="0"/>
    <x v="46"/>
    <s v="Providence"/>
    <x v="5"/>
    <n v="36"/>
    <n v="93"/>
    <x v="3232"/>
    <n v="1473.1200000000001"/>
    <n v="0.44"/>
    <x v="1"/>
    <x v="4"/>
    <x v="1"/>
    <n v="36"/>
    <n v="15.840000000000002"/>
    <n v="20.16"/>
    <x v="1"/>
  </r>
  <r>
    <x v="0"/>
    <n v="1185732"/>
    <x v="292"/>
    <x v="0"/>
    <x v="46"/>
    <s v="Providence"/>
    <x v="0"/>
    <n v="36"/>
    <n v="176"/>
    <x v="1802"/>
    <n v="2534.3999999999996"/>
    <n v="0.39999999999999997"/>
    <x v="1"/>
    <x v="11"/>
    <x v="1"/>
    <n v="36"/>
    <n v="14.399999999999999"/>
    <n v="21.6"/>
    <x v="1"/>
  </r>
  <r>
    <x v="0"/>
    <n v="1185732"/>
    <x v="292"/>
    <x v="0"/>
    <x v="46"/>
    <s v="Providence"/>
    <x v="1"/>
    <n v="35"/>
    <n v="105"/>
    <x v="1038"/>
    <n v="1433.2499999999998"/>
    <n v="0.38999999999999996"/>
    <x v="1"/>
    <x v="11"/>
    <x v="1"/>
    <n v="35"/>
    <n v="13.649999999999999"/>
    <n v="21.35"/>
    <x v="1"/>
  </r>
  <r>
    <x v="0"/>
    <n v="1185732"/>
    <x v="292"/>
    <x v="0"/>
    <x v="46"/>
    <s v="Providence"/>
    <x v="2"/>
    <n v="32"/>
    <n v="74"/>
    <x v="2580"/>
    <n v="994.56000000000006"/>
    <n v="0.42000000000000004"/>
    <x v="1"/>
    <x v="11"/>
    <x v="1"/>
    <n v="32"/>
    <n v="13.440000000000001"/>
    <n v="18.560000000000002"/>
    <x v="1"/>
  </r>
  <r>
    <x v="0"/>
    <n v="1185732"/>
    <x v="292"/>
    <x v="0"/>
    <x v="46"/>
    <s v="Providence"/>
    <x v="3"/>
    <n v="26"/>
    <n v="70"/>
    <x v="3462"/>
    <n v="837.2"/>
    <n v="0.46"/>
    <x v="1"/>
    <x v="11"/>
    <x v="1"/>
    <n v="26"/>
    <n v="11.96"/>
    <n v="14.04"/>
    <x v="1"/>
  </r>
  <r>
    <x v="0"/>
    <n v="1185732"/>
    <x v="292"/>
    <x v="0"/>
    <x v="46"/>
    <s v="Providence"/>
    <x v="4"/>
    <n v="39"/>
    <n v="66"/>
    <x v="3430"/>
    <n v="900.9"/>
    <n v="0.35"/>
    <x v="1"/>
    <x v="11"/>
    <x v="1"/>
    <n v="39"/>
    <n v="13.65"/>
    <n v="25.349999999999998"/>
    <x v="1"/>
  </r>
  <r>
    <x v="0"/>
    <n v="1185732"/>
    <x v="292"/>
    <x v="0"/>
    <x v="46"/>
    <s v="Providence"/>
    <x v="5"/>
    <n v="43"/>
    <n v="119"/>
    <x v="1473"/>
    <n v="2302.65"/>
    <n v="0.45"/>
    <x v="1"/>
    <x v="11"/>
    <x v="1"/>
    <n v="43"/>
    <n v="19.350000000000001"/>
    <n v="23.65"/>
    <x v="1"/>
  </r>
  <r>
    <x v="0"/>
    <n v="1185732"/>
    <x v="320"/>
    <x v="0"/>
    <x v="46"/>
    <s v="Providence"/>
    <x v="0"/>
    <n v="38"/>
    <n v="173"/>
    <x v="2968"/>
    <n v="2498.12"/>
    <n v="0.38"/>
    <x v="1"/>
    <x v="5"/>
    <x v="1"/>
    <n v="38"/>
    <n v="14.44"/>
    <n v="23.560000000000002"/>
    <x v="1"/>
  </r>
  <r>
    <x v="0"/>
    <n v="1185732"/>
    <x v="320"/>
    <x v="0"/>
    <x v="46"/>
    <s v="Providence"/>
    <x v="1"/>
    <n v="32"/>
    <n v="114"/>
    <x v="2498"/>
    <n v="1349.76"/>
    <n v="0.37"/>
    <x v="1"/>
    <x v="5"/>
    <x v="1"/>
    <n v="32"/>
    <n v="11.84"/>
    <n v="20.159999999999997"/>
    <x v="1"/>
  </r>
  <r>
    <x v="0"/>
    <n v="1185732"/>
    <x v="320"/>
    <x v="0"/>
    <x v="46"/>
    <s v="Providence"/>
    <x v="2"/>
    <n v="27"/>
    <n v="78"/>
    <x v="1015"/>
    <n v="947.7"/>
    <n v="0.45"/>
    <x v="1"/>
    <x v="5"/>
    <x v="1"/>
    <n v="27"/>
    <n v="12.15"/>
    <n v="14.85"/>
    <x v="1"/>
  </r>
  <r>
    <x v="0"/>
    <n v="1185732"/>
    <x v="320"/>
    <x v="0"/>
    <x v="46"/>
    <s v="Providence"/>
    <x v="3"/>
    <n v="31"/>
    <n v="60"/>
    <x v="3230"/>
    <n v="855.6"/>
    <n v="0.46"/>
    <x v="1"/>
    <x v="5"/>
    <x v="1"/>
    <n v="31"/>
    <n v="14.26"/>
    <n v="16.739999999999998"/>
    <x v="1"/>
  </r>
  <r>
    <x v="0"/>
    <n v="1185732"/>
    <x v="320"/>
    <x v="0"/>
    <x v="46"/>
    <s v="Providence"/>
    <x v="4"/>
    <n v="33"/>
    <n v="68"/>
    <x v="1152"/>
    <n v="762.95999999999992"/>
    <n v="0.33999999999999997"/>
    <x v="1"/>
    <x v="5"/>
    <x v="1"/>
    <n v="33"/>
    <n v="11.219999999999999"/>
    <n v="21.78"/>
    <x v="1"/>
  </r>
  <r>
    <x v="0"/>
    <n v="1185732"/>
    <x v="320"/>
    <x v="0"/>
    <x v="46"/>
    <s v="Providence"/>
    <x v="5"/>
    <n v="38"/>
    <n v="136"/>
    <x v="1056"/>
    <n v="2170.5600000000004"/>
    <n v="0.42000000000000004"/>
    <x v="1"/>
    <x v="5"/>
    <x v="1"/>
    <n v="38"/>
    <n v="15.960000000000003"/>
    <n v="22.039999999999996"/>
    <x v="1"/>
  </r>
  <r>
    <x v="0"/>
    <n v="1185732"/>
    <x v="352"/>
    <x v="0"/>
    <x v="46"/>
    <s v="Providence"/>
    <x v="0"/>
    <n v="38"/>
    <n v="182"/>
    <x v="1559"/>
    <n v="2835.56"/>
    <n v="0.41"/>
    <x v="1"/>
    <x v="6"/>
    <x v="1"/>
    <n v="38"/>
    <n v="15.58"/>
    <n v="22.42"/>
    <x v="1"/>
  </r>
  <r>
    <x v="0"/>
    <n v="1185732"/>
    <x v="352"/>
    <x v="0"/>
    <x v="46"/>
    <s v="Providence"/>
    <x v="1"/>
    <n v="31"/>
    <n v="111"/>
    <x v="3316"/>
    <n v="1307.58"/>
    <n v="0.38"/>
    <x v="1"/>
    <x v="6"/>
    <x v="1"/>
    <n v="31"/>
    <n v="11.78"/>
    <n v="19.220000000000002"/>
    <x v="1"/>
  </r>
  <r>
    <x v="0"/>
    <n v="1185732"/>
    <x v="352"/>
    <x v="0"/>
    <x v="46"/>
    <s v="Providence"/>
    <x v="2"/>
    <n v="30"/>
    <n v="85"/>
    <x v="2493"/>
    <n v="1096.5000000000002"/>
    <n v="0.43000000000000005"/>
    <x v="1"/>
    <x v="6"/>
    <x v="1"/>
    <n v="30"/>
    <n v="12.900000000000002"/>
    <n v="17.099999999999998"/>
    <x v="1"/>
  </r>
  <r>
    <x v="0"/>
    <n v="1185732"/>
    <x v="352"/>
    <x v="0"/>
    <x v="46"/>
    <s v="Providence"/>
    <x v="3"/>
    <n v="29"/>
    <n v="47"/>
    <x v="3463"/>
    <n v="586.09"/>
    <n v="0.43000000000000005"/>
    <x v="1"/>
    <x v="6"/>
    <x v="1"/>
    <n v="29"/>
    <n v="12.47"/>
    <n v="16.529999999999998"/>
    <x v="1"/>
  </r>
  <r>
    <x v="0"/>
    <n v="1185732"/>
    <x v="352"/>
    <x v="0"/>
    <x v="46"/>
    <s v="Providence"/>
    <x v="4"/>
    <n v="37"/>
    <n v="40"/>
    <x v="3435"/>
    <n v="532.79999999999995"/>
    <n v="0.36"/>
    <x v="1"/>
    <x v="6"/>
    <x v="1"/>
    <n v="37"/>
    <n v="13.319999999999999"/>
    <n v="23.68"/>
    <x v="1"/>
  </r>
  <r>
    <x v="0"/>
    <n v="1185732"/>
    <x v="352"/>
    <x v="0"/>
    <x v="46"/>
    <s v="Providence"/>
    <x v="5"/>
    <n v="38"/>
    <n v="96"/>
    <x v="2498"/>
    <n v="1714.5600000000002"/>
    <n v="0.47000000000000003"/>
    <x v="1"/>
    <x v="6"/>
    <x v="1"/>
    <n v="38"/>
    <n v="17.860000000000003"/>
    <n v="20.139999999999997"/>
    <x v="1"/>
  </r>
  <r>
    <x v="0"/>
    <n v="1185732"/>
    <x v="382"/>
    <x v="0"/>
    <x v="46"/>
    <s v="Providence"/>
    <x v="0"/>
    <n v="39"/>
    <n v="128"/>
    <x v="1952"/>
    <n v="2096.64"/>
    <n v="0.42"/>
    <x v="1"/>
    <x v="7"/>
    <x v="1"/>
    <n v="39"/>
    <n v="16.38"/>
    <n v="22.62"/>
    <x v="1"/>
  </r>
  <r>
    <x v="0"/>
    <n v="1185732"/>
    <x v="382"/>
    <x v="0"/>
    <x v="46"/>
    <s v="Providence"/>
    <x v="1"/>
    <n v="30"/>
    <n v="79"/>
    <x v="3464"/>
    <n v="876.9"/>
    <n v="0.37"/>
    <x v="1"/>
    <x v="7"/>
    <x v="1"/>
    <n v="30"/>
    <n v="11.1"/>
    <n v="18.899999999999999"/>
    <x v="1"/>
  </r>
  <r>
    <x v="0"/>
    <n v="1185732"/>
    <x v="382"/>
    <x v="0"/>
    <x v="46"/>
    <s v="Providence"/>
    <x v="2"/>
    <n v="29"/>
    <n v="39"/>
    <x v="1577"/>
    <n v="486.33000000000004"/>
    <n v="0.43000000000000005"/>
    <x v="1"/>
    <x v="7"/>
    <x v="1"/>
    <n v="29"/>
    <n v="12.47"/>
    <n v="16.529999999999998"/>
    <x v="1"/>
  </r>
  <r>
    <x v="0"/>
    <n v="1185732"/>
    <x v="382"/>
    <x v="0"/>
    <x v="46"/>
    <s v="Providence"/>
    <x v="3"/>
    <n v="30"/>
    <n v="32"/>
    <x v="1585"/>
    <n v="441.6"/>
    <n v="0.46"/>
    <x v="1"/>
    <x v="7"/>
    <x v="1"/>
    <n v="30"/>
    <n v="13.8"/>
    <n v="16.2"/>
    <x v="1"/>
  </r>
  <r>
    <x v="0"/>
    <n v="1185732"/>
    <x v="382"/>
    <x v="0"/>
    <x v="46"/>
    <s v="Providence"/>
    <x v="4"/>
    <n v="34"/>
    <n v="33"/>
    <x v="2609"/>
    <n v="403.91999999999996"/>
    <n v="0.36"/>
    <x v="1"/>
    <x v="7"/>
    <x v="1"/>
    <n v="34"/>
    <n v="12.239999999999998"/>
    <n v="21.76"/>
    <x v="1"/>
  </r>
  <r>
    <x v="0"/>
    <n v="1185732"/>
    <x v="382"/>
    <x v="0"/>
    <x v="46"/>
    <s v="Providence"/>
    <x v="5"/>
    <n v="41"/>
    <n v="64"/>
    <x v="3465"/>
    <n v="1180.8"/>
    <n v="0.45"/>
    <x v="1"/>
    <x v="7"/>
    <x v="1"/>
    <n v="41"/>
    <n v="18.45"/>
    <n v="22.55"/>
    <x v="1"/>
  </r>
  <r>
    <x v="0"/>
    <n v="1185732"/>
    <x v="414"/>
    <x v="0"/>
    <x v="46"/>
    <s v="Providence"/>
    <x v="0"/>
    <n v="37"/>
    <n v="113"/>
    <x v="2374"/>
    <n v="1714.2099999999998"/>
    <n v="0.41"/>
    <x v="1"/>
    <x v="8"/>
    <x v="1"/>
    <n v="37"/>
    <n v="15.169999999999998"/>
    <n v="21.83"/>
    <x v="1"/>
  </r>
  <r>
    <x v="0"/>
    <n v="1185732"/>
    <x v="414"/>
    <x v="0"/>
    <x v="46"/>
    <s v="Providence"/>
    <x v="1"/>
    <n v="38"/>
    <n v="68"/>
    <x v="1621"/>
    <n v="981.92"/>
    <n v="0.38"/>
    <x v="1"/>
    <x v="8"/>
    <x v="1"/>
    <n v="38"/>
    <n v="14.44"/>
    <n v="23.56"/>
    <x v="1"/>
  </r>
  <r>
    <x v="0"/>
    <n v="1185732"/>
    <x v="414"/>
    <x v="0"/>
    <x v="46"/>
    <s v="Providence"/>
    <x v="2"/>
    <n v="40"/>
    <n v="30"/>
    <x v="2637"/>
    <n v="528"/>
    <n v="0.44"/>
    <x v="1"/>
    <x v="8"/>
    <x v="1"/>
    <n v="40"/>
    <n v="17.600000000000001"/>
    <n v="22.4"/>
    <x v="1"/>
  </r>
  <r>
    <x v="0"/>
    <n v="1185732"/>
    <x v="414"/>
    <x v="0"/>
    <x v="46"/>
    <s v="Providence"/>
    <x v="3"/>
    <n v="39"/>
    <n v="23"/>
    <x v="3466"/>
    <n v="403.65000000000003"/>
    <n v="0.45"/>
    <x v="1"/>
    <x v="8"/>
    <x v="1"/>
    <n v="39"/>
    <n v="17.55"/>
    <n v="21.45"/>
    <x v="1"/>
  </r>
  <r>
    <x v="0"/>
    <n v="1185732"/>
    <x v="414"/>
    <x v="0"/>
    <x v="46"/>
    <s v="Providence"/>
    <x v="4"/>
    <n v="40"/>
    <n v="23"/>
    <x v="3458"/>
    <n v="303.59999999999997"/>
    <n v="0.32999999999999996"/>
    <x v="1"/>
    <x v="8"/>
    <x v="1"/>
    <n v="40"/>
    <n v="13.2"/>
    <n v="26.800000000000004"/>
    <x v="1"/>
  </r>
  <r>
    <x v="2"/>
    <n v="1185732"/>
    <x v="414"/>
    <x v="0"/>
    <x v="46"/>
    <s v="Providence"/>
    <x v="5"/>
    <n v="47"/>
    <n v="66"/>
    <x v="3079"/>
    <n v="1364.88"/>
    <n v="0.44"/>
    <x v="1"/>
    <x v="8"/>
    <x v="1"/>
    <n v="47"/>
    <n v="20.680000000000003"/>
    <n v="26.319999999999997"/>
    <x v="1"/>
  </r>
  <r>
    <x v="2"/>
    <n v="1185732"/>
    <x v="444"/>
    <x v="0"/>
    <x v="46"/>
    <s v="Providence"/>
    <x v="0"/>
    <n v="40"/>
    <n v="105"/>
    <x v="1077"/>
    <n v="1764"/>
    <n v="0.42"/>
    <x v="1"/>
    <x v="9"/>
    <x v="1"/>
    <n v="40"/>
    <n v="16.8"/>
    <n v="23.2"/>
    <x v="1"/>
  </r>
  <r>
    <x v="2"/>
    <n v="1185732"/>
    <x v="444"/>
    <x v="0"/>
    <x v="46"/>
    <s v="Providence"/>
    <x v="1"/>
    <n v="40"/>
    <n v="74"/>
    <x v="2548"/>
    <n v="1243.2"/>
    <n v="0.42"/>
    <x v="1"/>
    <x v="9"/>
    <x v="1"/>
    <n v="40"/>
    <n v="16.8"/>
    <n v="23.2"/>
    <x v="1"/>
  </r>
  <r>
    <x v="2"/>
    <n v="1185732"/>
    <x v="444"/>
    <x v="0"/>
    <x v="46"/>
    <s v="Providence"/>
    <x v="2"/>
    <n v="37"/>
    <n v="68"/>
    <x v="999"/>
    <n v="1132.2"/>
    <n v="0.45"/>
    <x v="1"/>
    <x v="9"/>
    <x v="1"/>
    <n v="37"/>
    <n v="16.650000000000002"/>
    <n v="20.349999999999998"/>
    <x v="1"/>
  </r>
  <r>
    <x v="2"/>
    <n v="1185732"/>
    <x v="444"/>
    <x v="0"/>
    <x v="46"/>
    <s v="Providence"/>
    <x v="3"/>
    <n v="36"/>
    <n v="68"/>
    <x v="2134"/>
    <n v="1101.6000000000001"/>
    <n v="0.45"/>
    <x v="1"/>
    <x v="9"/>
    <x v="1"/>
    <n v="36"/>
    <n v="16.200000000000003"/>
    <n v="19.799999999999997"/>
    <x v="1"/>
  </r>
  <r>
    <x v="2"/>
    <n v="1185732"/>
    <x v="444"/>
    <x v="0"/>
    <x v="46"/>
    <s v="Providence"/>
    <x v="4"/>
    <n v="43"/>
    <n v="61"/>
    <x v="1122"/>
    <n v="865.58999999999992"/>
    <n v="0.32999999999999996"/>
    <x v="1"/>
    <x v="9"/>
    <x v="1"/>
    <n v="43"/>
    <n v="14.19"/>
    <n v="28.810000000000002"/>
    <x v="1"/>
  </r>
  <r>
    <x v="2"/>
    <n v="1185732"/>
    <x v="444"/>
    <x v="0"/>
    <x v="46"/>
    <s v="Providence"/>
    <x v="5"/>
    <n v="46"/>
    <n v="83"/>
    <x v="3467"/>
    <n v="1679.92"/>
    <n v="0.44"/>
    <x v="1"/>
    <x v="9"/>
    <x v="1"/>
    <n v="46"/>
    <n v="20.240000000000002"/>
    <n v="25.759999999999998"/>
    <x v="1"/>
  </r>
  <r>
    <x v="2"/>
    <n v="1185732"/>
    <x v="473"/>
    <x v="0"/>
    <x v="46"/>
    <s v="Providence"/>
    <x v="0"/>
    <n v="48"/>
    <n v="160"/>
    <x v="1363"/>
    <n v="2995.2"/>
    <n v="0.38999999999999996"/>
    <x v="1"/>
    <x v="10"/>
    <x v="1"/>
    <n v="48"/>
    <n v="18.72"/>
    <n v="29.28"/>
    <x v="1"/>
  </r>
  <r>
    <x v="2"/>
    <n v="1185732"/>
    <x v="473"/>
    <x v="0"/>
    <x v="46"/>
    <s v="Providence"/>
    <x v="1"/>
    <n v="37"/>
    <n v="102"/>
    <x v="2429"/>
    <n v="1396.3799999999999"/>
    <n v="0.37"/>
    <x v="1"/>
    <x v="10"/>
    <x v="1"/>
    <n v="37"/>
    <n v="13.69"/>
    <n v="23.31"/>
    <x v="1"/>
  </r>
  <r>
    <x v="2"/>
    <n v="1185732"/>
    <x v="473"/>
    <x v="0"/>
    <x v="46"/>
    <s v="Providence"/>
    <x v="2"/>
    <n v="40"/>
    <n v="88"/>
    <x v="3468"/>
    <n v="1654.4"/>
    <n v="0.47000000000000003"/>
    <x v="1"/>
    <x v="10"/>
    <x v="1"/>
    <n v="40"/>
    <n v="18.8"/>
    <n v="21.2"/>
    <x v="1"/>
  </r>
  <r>
    <x v="2"/>
    <n v="1185732"/>
    <x v="473"/>
    <x v="0"/>
    <x v="46"/>
    <s v="Providence"/>
    <x v="3"/>
    <n v="34"/>
    <n v="77"/>
    <x v="2845"/>
    <n v="1125.7400000000002"/>
    <n v="0.43000000000000005"/>
    <x v="1"/>
    <x v="10"/>
    <x v="1"/>
    <n v="34"/>
    <n v="14.620000000000003"/>
    <n v="19.379999999999995"/>
    <x v="1"/>
  </r>
  <r>
    <x v="2"/>
    <n v="1185732"/>
    <x v="473"/>
    <x v="0"/>
    <x v="46"/>
    <s v="Providence"/>
    <x v="4"/>
    <n v="41"/>
    <n v="74"/>
    <x v="2713"/>
    <n v="1122.58"/>
    <n v="0.37"/>
    <x v="1"/>
    <x v="10"/>
    <x v="1"/>
    <n v="41"/>
    <n v="15.169999999999998"/>
    <n v="25.830000000000002"/>
    <x v="1"/>
  </r>
  <r>
    <x v="2"/>
    <n v="1185732"/>
    <x v="473"/>
    <x v="0"/>
    <x v="46"/>
    <s v="Providence"/>
    <x v="5"/>
    <n v="51"/>
    <n v="111"/>
    <x v="2534"/>
    <n v="2434.2300000000005"/>
    <n v="0.43000000000000005"/>
    <x v="1"/>
    <x v="10"/>
    <x v="1"/>
    <n v="51"/>
    <n v="21.930000000000003"/>
    <n v="29.069999999999997"/>
    <x v="1"/>
  </r>
  <r>
    <x v="2"/>
    <n v="1185732"/>
    <x v="181"/>
    <x v="0"/>
    <x v="46"/>
    <s v="Providence"/>
    <x v="0"/>
    <n v="28"/>
    <n v="140"/>
    <x v="3221"/>
    <n v="1293.5999999999999"/>
    <n v="0.32999999999999996"/>
    <x v="1"/>
    <x v="0"/>
    <x v="1"/>
    <n v="28"/>
    <n v="9.24"/>
    <n v="18.760000000000002"/>
    <x v="1"/>
  </r>
  <r>
    <x v="2"/>
    <n v="1185732"/>
    <x v="181"/>
    <x v="0"/>
    <x v="46"/>
    <s v="Providence"/>
    <x v="1"/>
    <n v="28"/>
    <n v="88"/>
    <x v="1173"/>
    <n v="837.75999999999988"/>
    <n v="0.33999999999999997"/>
    <x v="1"/>
    <x v="0"/>
    <x v="1"/>
    <n v="28"/>
    <n v="9.5199999999999978"/>
    <n v="18.480000000000004"/>
    <x v="1"/>
  </r>
  <r>
    <x v="2"/>
    <n v="1185732"/>
    <x v="181"/>
    <x v="0"/>
    <x v="46"/>
    <s v="Providence"/>
    <x v="2"/>
    <n v="22"/>
    <n v="75"/>
    <x v="2710"/>
    <n v="478.49999999999994"/>
    <n v="0.28999999999999998"/>
    <x v="1"/>
    <x v="0"/>
    <x v="1"/>
    <n v="22"/>
    <n v="6.379999999999999"/>
    <n v="15.62"/>
    <x v="1"/>
  </r>
  <r>
    <x v="2"/>
    <n v="1185732"/>
    <x v="181"/>
    <x v="0"/>
    <x v="46"/>
    <s v="Providence"/>
    <x v="3"/>
    <n v="25"/>
    <n v="33"/>
    <x v="2553"/>
    <n v="255.75"/>
    <n v="0.31"/>
    <x v="1"/>
    <x v="0"/>
    <x v="1"/>
    <n v="25"/>
    <n v="7.75"/>
    <n v="17.25"/>
    <x v="1"/>
  </r>
  <r>
    <x v="2"/>
    <n v="1185732"/>
    <x v="181"/>
    <x v="0"/>
    <x v="46"/>
    <s v="Providence"/>
    <x v="4"/>
    <n v="39"/>
    <n v="47"/>
    <x v="2551"/>
    <n v="586.56000000000006"/>
    <n v="0.32"/>
    <x v="1"/>
    <x v="0"/>
    <x v="1"/>
    <n v="39"/>
    <n v="12.48"/>
    <n v="26.52"/>
    <x v="1"/>
  </r>
  <r>
    <x v="2"/>
    <n v="1185732"/>
    <x v="181"/>
    <x v="0"/>
    <x v="46"/>
    <s v="Providence"/>
    <x v="5"/>
    <n v="26"/>
    <n v="83"/>
    <x v="3469"/>
    <n v="733.71999999999991"/>
    <n v="0.33999999999999997"/>
    <x v="1"/>
    <x v="0"/>
    <x v="1"/>
    <n v="26"/>
    <n v="8.8399999999999981"/>
    <n v="17.160000000000004"/>
    <x v="1"/>
  </r>
  <r>
    <x v="2"/>
    <n v="1185732"/>
    <x v="210"/>
    <x v="0"/>
    <x v="46"/>
    <s v="Providence"/>
    <x v="0"/>
    <n v="26"/>
    <n v="155"/>
    <x v="1747"/>
    <n v="1491.1"/>
    <n v="0.37"/>
    <x v="1"/>
    <x v="1"/>
    <x v="1"/>
    <n v="26"/>
    <n v="9.6199999999999992"/>
    <n v="16.38"/>
    <x v="1"/>
  </r>
  <r>
    <x v="2"/>
    <n v="1185732"/>
    <x v="210"/>
    <x v="0"/>
    <x v="46"/>
    <s v="Providence"/>
    <x v="1"/>
    <n v="31"/>
    <n v="53"/>
    <x v="3470"/>
    <n v="575.04999999999995"/>
    <n v="0.35"/>
    <x v="1"/>
    <x v="1"/>
    <x v="1"/>
    <n v="31"/>
    <n v="10.85"/>
    <n v="20.150000000000002"/>
    <x v="1"/>
  </r>
  <r>
    <x v="2"/>
    <n v="1185732"/>
    <x v="210"/>
    <x v="0"/>
    <x v="46"/>
    <s v="Providence"/>
    <x v="2"/>
    <n v="24"/>
    <n v="70"/>
    <x v="2023"/>
    <n v="487.2"/>
    <n v="0.28999999999999998"/>
    <x v="1"/>
    <x v="1"/>
    <x v="1"/>
    <n v="24"/>
    <n v="6.96"/>
    <n v="17.04"/>
    <x v="1"/>
  </r>
  <r>
    <x v="2"/>
    <n v="1185732"/>
    <x v="210"/>
    <x v="0"/>
    <x v="47"/>
    <s v="Boston"/>
    <x v="3"/>
    <n v="27"/>
    <n v="75"/>
    <x v="1134"/>
    <n v="648"/>
    <n v="0.32"/>
    <x v="1"/>
    <x v="1"/>
    <x v="1"/>
    <n v="27"/>
    <n v="8.64"/>
    <n v="18.36"/>
    <x v="1"/>
  </r>
  <r>
    <x v="2"/>
    <n v="1185732"/>
    <x v="210"/>
    <x v="0"/>
    <x v="47"/>
    <s v="Boston"/>
    <x v="4"/>
    <n v="36"/>
    <n v="53"/>
    <x v="1425"/>
    <n v="515.16000000000008"/>
    <n v="0.27"/>
    <x v="1"/>
    <x v="1"/>
    <x v="1"/>
    <n v="36"/>
    <n v="9.7200000000000024"/>
    <n v="26.279999999999998"/>
    <x v="1"/>
  </r>
  <r>
    <x v="2"/>
    <n v="1185732"/>
    <x v="210"/>
    <x v="0"/>
    <x v="47"/>
    <s v="Boston"/>
    <x v="5"/>
    <n v="30"/>
    <n v="80"/>
    <x v="2436"/>
    <n v="768"/>
    <n v="0.32"/>
    <x v="1"/>
    <x v="1"/>
    <x v="1"/>
    <n v="30"/>
    <n v="9.6"/>
    <n v="20.399999999999999"/>
    <x v="1"/>
  </r>
  <r>
    <x v="2"/>
    <n v="1185732"/>
    <x v="218"/>
    <x v="0"/>
    <x v="47"/>
    <s v="Boston"/>
    <x v="0"/>
    <n v="28"/>
    <n v="155"/>
    <x v="2344"/>
    <n v="1475.6"/>
    <n v="0.33999999999999997"/>
    <x v="1"/>
    <x v="2"/>
    <x v="1"/>
    <n v="28"/>
    <n v="9.52"/>
    <n v="18.48"/>
    <x v="1"/>
  </r>
  <r>
    <x v="2"/>
    <n v="1185732"/>
    <x v="218"/>
    <x v="0"/>
    <x v="47"/>
    <s v="Boston"/>
    <x v="1"/>
    <n v="31"/>
    <n v="61"/>
    <x v="3471"/>
    <n v="642.93999999999994"/>
    <n v="0.33999999999999997"/>
    <x v="1"/>
    <x v="2"/>
    <x v="1"/>
    <n v="31"/>
    <n v="10.54"/>
    <n v="20.46"/>
    <x v="1"/>
  </r>
  <r>
    <x v="2"/>
    <n v="1185732"/>
    <x v="218"/>
    <x v="0"/>
    <x v="47"/>
    <s v="Boston"/>
    <x v="2"/>
    <n v="23"/>
    <n v="60"/>
    <x v="3472"/>
    <n v="441.6"/>
    <n v="0.32"/>
    <x v="1"/>
    <x v="2"/>
    <x v="1"/>
    <n v="23"/>
    <n v="7.36"/>
    <n v="15.639999999999999"/>
    <x v="1"/>
  </r>
  <r>
    <x v="2"/>
    <n v="1185732"/>
    <x v="218"/>
    <x v="0"/>
    <x v="47"/>
    <s v="Boston"/>
    <x v="3"/>
    <n v="25"/>
    <n v="93"/>
    <x v="3386"/>
    <n v="651.00000000000011"/>
    <n v="0.28000000000000003"/>
    <x v="1"/>
    <x v="2"/>
    <x v="1"/>
    <n v="25"/>
    <n v="7.0000000000000009"/>
    <n v="18"/>
    <x v="1"/>
  </r>
  <r>
    <x v="2"/>
    <n v="1185732"/>
    <x v="218"/>
    <x v="0"/>
    <x v="47"/>
    <s v="Boston"/>
    <x v="4"/>
    <n v="36"/>
    <n v="31"/>
    <x v="3473"/>
    <n v="334.8"/>
    <n v="0.3"/>
    <x v="1"/>
    <x v="2"/>
    <x v="1"/>
    <n v="36"/>
    <n v="10.8"/>
    <n v="25.200000000000003"/>
    <x v="1"/>
  </r>
  <r>
    <x v="2"/>
    <n v="1185732"/>
    <x v="218"/>
    <x v="0"/>
    <x v="47"/>
    <s v="Boston"/>
    <x v="5"/>
    <n v="31"/>
    <n v="68"/>
    <x v="3327"/>
    <n v="779.96"/>
    <n v="0.37"/>
    <x v="1"/>
    <x v="2"/>
    <x v="1"/>
    <n v="31"/>
    <n v="11.47"/>
    <n v="19.53"/>
    <x v="1"/>
  </r>
  <r>
    <x v="2"/>
    <n v="1185732"/>
    <x v="237"/>
    <x v="0"/>
    <x v="47"/>
    <s v="Boston"/>
    <x v="0"/>
    <n v="28"/>
    <n v="149"/>
    <x v="3474"/>
    <n v="1376.7599999999998"/>
    <n v="0.32999999999999996"/>
    <x v="1"/>
    <x v="3"/>
    <x v="1"/>
    <n v="28"/>
    <n v="9.2399999999999984"/>
    <n v="18.760000000000002"/>
    <x v="1"/>
  </r>
  <r>
    <x v="2"/>
    <n v="1185732"/>
    <x v="237"/>
    <x v="0"/>
    <x v="47"/>
    <s v="Boston"/>
    <x v="1"/>
    <n v="28"/>
    <n v="51"/>
    <x v="2403"/>
    <n v="514.07999999999993"/>
    <n v="0.36"/>
    <x v="1"/>
    <x v="3"/>
    <x v="1"/>
    <n v="28"/>
    <n v="10.079999999999998"/>
    <n v="17.920000000000002"/>
    <x v="1"/>
  </r>
  <r>
    <x v="2"/>
    <n v="1185732"/>
    <x v="237"/>
    <x v="0"/>
    <x v="47"/>
    <s v="Boston"/>
    <x v="2"/>
    <n v="22"/>
    <n v="51"/>
    <x v="2609"/>
    <n v="347.82"/>
    <n v="0.31"/>
    <x v="1"/>
    <x v="3"/>
    <x v="1"/>
    <n v="22"/>
    <n v="6.82"/>
    <n v="15.180000000000001"/>
    <x v="1"/>
  </r>
  <r>
    <x v="2"/>
    <n v="1185732"/>
    <x v="237"/>
    <x v="0"/>
    <x v="47"/>
    <s v="Boston"/>
    <x v="3"/>
    <n v="23"/>
    <n v="39"/>
    <x v="3466"/>
    <n v="251.16000000000003"/>
    <n v="0.28000000000000003"/>
    <x v="1"/>
    <x v="3"/>
    <x v="1"/>
    <n v="23"/>
    <n v="6.44"/>
    <n v="16.559999999999999"/>
    <x v="1"/>
  </r>
  <r>
    <x v="2"/>
    <n v="1185732"/>
    <x v="237"/>
    <x v="0"/>
    <x v="47"/>
    <s v="Boston"/>
    <x v="4"/>
    <n v="33"/>
    <n v="44"/>
    <x v="2663"/>
    <n v="392.04"/>
    <n v="0.27"/>
    <x v="1"/>
    <x v="3"/>
    <x v="1"/>
    <n v="33"/>
    <n v="8.91"/>
    <n v="24.09"/>
    <x v="1"/>
  </r>
  <r>
    <x v="2"/>
    <n v="1185732"/>
    <x v="237"/>
    <x v="0"/>
    <x v="47"/>
    <s v="Boston"/>
    <x v="5"/>
    <n v="30"/>
    <n v="94"/>
    <x v="3155"/>
    <n v="1015.1999999999999"/>
    <n v="0.36"/>
    <x v="1"/>
    <x v="3"/>
    <x v="1"/>
    <n v="30"/>
    <n v="10.799999999999999"/>
    <n v="19.200000000000003"/>
    <x v="1"/>
  </r>
  <r>
    <x v="2"/>
    <n v="1185732"/>
    <x v="266"/>
    <x v="0"/>
    <x v="47"/>
    <s v="Boston"/>
    <x v="0"/>
    <n v="41"/>
    <n v="173"/>
    <x v="3475"/>
    <n v="2553.48"/>
    <n v="0.36"/>
    <x v="1"/>
    <x v="4"/>
    <x v="1"/>
    <n v="41"/>
    <n v="14.76"/>
    <n v="26.240000000000002"/>
    <x v="1"/>
  </r>
  <r>
    <x v="2"/>
    <n v="1185732"/>
    <x v="266"/>
    <x v="0"/>
    <x v="47"/>
    <s v="Boston"/>
    <x v="1"/>
    <n v="34"/>
    <n v="68"/>
    <x v="2725"/>
    <n v="832.31999999999994"/>
    <n v="0.36"/>
    <x v="1"/>
    <x v="4"/>
    <x v="1"/>
    <n v="34"/>
    <n v="12.239999999999998"/>
    <n v="21.76"/>
    <x v="1"/>
  </r>
  <r>
    <x v="2"/>
    <n v="1185732"/>
    <x v="266"/>
    <x v="0"/>
    <x v="47"/>
    <s v="Boston"/>
    <x v="2"/>
    <n v="30"/>
    <n v="68"/>
    <x v="3235"/>
    <n v="632.4"/>
    <n v="0.31"/>
    <x v="1"/>
    <x v="4"/>
    <x v="1"/>
    <n v="30"/>
    <n v="9.2999999999999989"/>
    <n v="20.7"/>
    <x v="1"/>
  </r>
  <r>
    <x v="2"/>
    <n v="1185732"/>
    <x v="266"/>
    <x v="0"/>
    <x v="47"/>
    <s v="Boston"/>
    <x v="3"/>
    <n v="32"/>
    <n v="54"/>
    <x v="2100"/>
    <n v="518.4"/>
    <n v="0.3"/>
    <x v="1"/>
    <x v="4"/>
    <x v="1"/>
    <n v="32"/>
    <n v="9.6"/>
    <n v="22.4"/>
    <x v="1"/>
  </r>
  <r>
    <x v="2"/>
    <n v="1185732"/>
    <x v="266"/>
    <x v="0"/>
    <x v="47"/>
    <s v="Boston"/>
    <x v="4"/>
    <n v="39"/>
    <n v="60"/>
    <x v="1021"/>
    <n v="655.20000000000005"/>
    <n v="0.28000000000000003"/>
    <x v="1"/>
    <x v="4"/>
    <x v="1"/>
    <n v="39"/>
    <n v="10.92"/>
    <n v="28.08"/>
    <x v="1"/>
  </r>
  <r>
    <x v="2"/>
    <n v="1185732"/>
    <x v="266"/>
    <x v="0"/>
    <x v="47"/>
    <s v="Boston"/>
    <x v="5"/>
    <n v="43"/>
    <n v="104"/>
    <x v="2769"/>
    <n v="1520.4799999999998"/>
    <n v="0.33999999999999997"/>
    <x v="1"/>
    <x v="4"/>
    <x v="1"/>
    <n v="43"/>
    <n v="14.619999999999997"/>
    <n v="28.380000000000003"/>
    <x v="1"/>
  </r>
  <r>
    <x v="2"/>
    <n v="1185732"/>
    <x v="299"/>
    <x v="0"/>
    <x v="47"/>
    <s v="Boston"/>
    <x v="0"/>
    <n v="39"/>
    <n v="196"/>
    <x v="947"/>
    <n v="2675.3999999999996"/>
    <n v="0.35"/>
    <x v="1"/>
    <x v="11"/>
    <x v="1"/>
    <n v="39"/>
    <n v="13.649999999999999"/>
    <n v="25.35"/>
    <x v="1"/>
  </r>
  <r>
    <x v="2"/>
    <n v="1185732"/>
    <x v="299"/>
    <x v="0"/>
    <x v="47"/>
    <s v="Boston"/>
    <x v="1"/>
    <n v="36"/>
    <n v="114"/>
    <x v="3323"/>
    <n v="1313.28"/>
    <n v="0.32"/>
    <x v="1"/>
    <x v="11"/>
    <x v="1"/>
    <n v="36"/>
    <n v="11.52"/>
    <n v="24.480000000000004"/>
    <x v="1"/>
  </r>
  <r>
    <x v="2"/>
    <n v="1185732"/>
    <x v="299"/>
    <x v="0"/>
    <x v="47"/>
    <s v="Boston"/>
    <x v="2"/>
    <n v="36"/>
    <n v="75"/>
    <x v="1147"/>
    <n v="837"/>
    <n v="0.31"/>
    <x v="1"/>
    <x v="11"/>
    <x v="1"/>
    <n v="36"/>
    <n v="11.16"/>
    <n v="24.84"/>
    <x v="1"/>
  </r>
  <r>
    <x v="2"/>
    <n v="1185732"/>
    <x v="299"/>
    <x v="0"/>
    <x v="47"/>
    <s v="Boston"/>
    <x v="3"/>
    <n v="34"/>
    <n v="72"/>
    <x v="2134"/>
    <n v="685.44"/>
    <n v="0.28000000000000003"/>
    <x v="1"/>
    <x v="11"/>
    <x v="1"/>
    <n v="34"/>
    <n v="9.5200000000000014"/>
    <n v="24.48"/>
    <x v="1"/>
  </r>
  <r>
    <x v="2"/>
    <n v="1185732"/>
    <x v="299"/>
    <x v="0"/>
    <x v="47"/>
    <s v="Boston"/>
    <x v="4"/>
    <n v="39"/>
    <n v="74"/>
    <x v="2139"/>
    <n v="923.52"/>
    <n v="0.32"/>
    <x v="1"/>
    <x v="11"/>
    <x v="1"/>
    <n v="39"/>
    <n v="12.48"/>
    <n v="26.52"/>
    <x v="1"/>
  </r>
  <r>
    <x v="2"/>
    <n v="1185732"/>
    <x v="299"/>
    <x v="0"/>
    <x v="47"/>
    <s v="Boston"/>
    <x v="5"/>
    <n v="47"/>
    <n v="120"/>
    <x v="1552"/>
    <n v="1973.9999999999998"/>
    <n v="0.35"/>
    <x v="1"/>
    <x v="11"/>
    <x v="1"/>
    <n v="47"/>
    <n v="16.45"/>
    <n v="30.55"/>
    <x v="1"/>
  </r>
  <r>
    <x v="2"/>
    <n v="1185732"/>
    <x v="327"/>
    <x v="0"/>
    <x v="47"/>
    <s v="Boston"/>
    <x v="0"/>
    <n v="37"/>
    <n v="180"/>
    <x v="2806"/>
    <n v="2197.7999999999997"/>
    <n v="0.32999999999999996"/>
    <x v="1"/>
    <x v="5"/>
    <x v="1"/>
    <n v="37"/>
    <n v="12.209999999999999"/>
    <n v="24.790000000000003"/>
    <x v="1"/>
  </r>
  <r>
    <x v="2"/>
    <n v="1185732"/>
    <x v="327"/>
    <x v="0"/>
    <x v="47"/>
    <s v="Boston"/>
    <x v="1"/>
    <n v="36"/>
    <n v="105"/>
    <x v="1053"/>
    <n v="1398.6"/>
    <n v="0.37"/>
    <x v="1"/>
    <x v="5"/>
    <x v="1"/>
    <n v="36"/>
    <n v="13.319999999999999"/>
    <n v="22.68"/>
    <x v="1"/>
  </r>
  <r>
    <x v="2"/>
    <n v="1185732"/>
    <x v="327"/>
    <x v="0"/>
    <x v="47"/>
    <s v="Boston"/>
    <x v="2"/>
    <n v="32"/>
    <n v="88"/>
    <x v="1556"/>
    <n v="844.8"/>
    <n v="0.3"/>
    <x v="1"/>
    <x v="5"/>
    <x v="1"/>
    <n v="32"/>
    <n v="9.6"/>
    <n v="22.400000000000002"/>
    <x v="1"/>
  </r>
  <r>
    <x v="2"/>
    <n v="1185732"/>
    <x v="327"/>
    <x v="0"/>
    <x v="47"/>
    <s v="Boston"/>
    <x v="3"/>
    <n v="34"/>
    <n v="77"/>
    <x v="2845"/>
    <n v="837.76"/>
    <n v="0.32"/>
    <x v="1"/>
    <x v="5"/>
    <x v="1"/>
    <n v="34"/>
    <n v="10.879999999999999"/>
    <n v="23.12"/>
    <x v="1"/>
  </r>
  <r>
    <x v="2"/>
    <n v="1185732"/>
    <x v="327"/>
    <x v="0"/>
    <x v="47"/>
    <s v="Boston"/>
    <x v="4"/>
    <n v="41"/>
    <n v="80"/>
    <x v="2847"/>
    <n v="1016.8"/>
    <n v="0.31"/>
    <x v="1"/>
    <x v="5"/>
    <x v="1"/>
    <n v="41"/>
    <n v="12.709999999999999"/>
    <n v="28.29"/>
    <x v="1"/>
  </r>
  <r>
    <x v="2"/>
    <n v="1185732"/>
    <x v="327"/>
    <x v="0"/>
    <x v="47"/>
    <s v="Boston"/>
    <x v="5"/>
    <n v="41"/>
    <n v="132"/>
    <x v="3307"/>
    <n v="1731.8400000000001"/>
    <n v="0.32"/>
    <x v="1"/>
    <x v="5"/>
    <x v="1"/>
    <n v="41"/>
    <n v="13.120000000000001"/>
    <n v="27.88"/>
    <x v="1"/>
  </r>
  <r>
    <x v="2"/>
    <n v="1185732"/>
    <x v="359"/>
    <x v="0"/>
    <x v="47"/>
    <s v="Boston"/>
    <x v="0"/>
    <n v="40"/>
    <n v="196"/>
    <x v="1437"/>
    <n v="2587.1999999999998"/>
    <n v="0.32999999999999996"/>
    <x v="1"/>
    <x v="6"/>
    <x v="1"/>
    <n v="40"/>
    <n v="13.2"/>
    <n v="26.8"/>
    <x v="1"/>
  </r>
  <r>
    <x v="2"/>
    <n v="1185732"/>
    <x v="359"/>
    <x v="0"/>
    <x v="47"/>
    <s v="Boston"/>
    <x v="1"/>
    <n v="33"/>
    <n v="112"/>
    <x v="1683"/>
    <n v="1182.72"/>
    <n v="0.32"/>
    <x v="1"/>
    <x v="6"/>
    <x v="1"/>
    <n v="33"/>
    <n v="10.56"/>
    <n v="22.439999999999998"/>
    <x v="1"/>
  </r>
  <r>
    <x v="2"/>
    <n v="1185732"/>
    <x v="359"/>
    <x v="0"/>
    <x v="47"/>
    <s v="Boston"/>
    <x v="2"/>
    <n v="29"/>
    <n v="85"/>
    <x v="3137"/>
    <n v="764.15"/>
    <n v="0.31"/>
    <x v="1"/>
    <x v="6"/>
    <x v="1"/>
    <n v="29"/>
    <n v="8.99"/>
    <n v="20.009999999999998"/>
    <x v="1"/>
  </r>
  <r>
    <x v="2"/>
    <n v="1185732"/>
    <x v="359"/>
    <x v="0"/>
    <x v="47"/>
    <s v="Boston"/>
    <x v="3"/>
    <n v="31"/>
    <n v="58"/>
    <x v="3476"/>
    <n v="503.44000000000005"/>
    <n v="0.28000000000000003"/>
    <x v="1"/>
    <x v="6"/>
    <x v="1"/>
    <n v="31"/>
    <n v="8.6800000000000015"/>
    <n v="22.32"/>
    <x v="1"/>
  </r>
  <r>
    <x v="2"/>
    <n v="1185732"/>
    <x v="359"/>
    <x v="0"/>
    <x v="47"/>
    <s v="Boston"/>
    <x v="4"/>
    <n v="40"/>
    <n v="51"/>
    <x v="3235"/>
    <n v="550.80000000000007"/>
    <n v="0.27"/>
    <x v="1"/>
    <x v="6"/>
    <x v="1"/>
    <n v="40"/>
    <n v="10.8"/>
    <n v="29.199999999999996"/>
    <x v="1"/>
  </r>
  <r>
    <x v="2"/>
    <n v="1185732"/>
    <x v="359"/>
    <x v="0"/>
    <x v="47"/>
    <s v="Boston"/>
    <x v="5"/>
    <n v="46"/>
    <n v="98"/>
    <x v="2052"/>
    <n v="1577.8"/>
    <n v="0.35"/>
    <x v="1"/>
    <x v="6"/>
    <x v="1"/>
    <n v="46"/>
    <n v="16.099999999999998"/>
    <n v="29.9"/>
    <x v="1"/>
  </r>
  <r>
    <x v="2"/>
    <n v="1185732"/>
    <x v="389"/>
    <x v="0"/>
    <x v="47"/>
    <s v="Boston"/>
    <x v="0"/>
    <n v="36"/>
    <n v="153"/>
    <x v="1745"/>
    <n v="1872.7199999999998"/>
    <n v="0.33999999999999997"/>
    <x v="1"/>
    <x v="7"/>
    <x v="1"/>
    <n v="36"/>
    <n v="12.239999999999998"/>
    <n v="23.76"/>
    <x v="1"/>
  </r>
  <r>
    <x v="2"/>
    <n v="1185732"/>
    <x v="389"/>
    <x v="0"/>
    <x v="47"/>
    <s v="Boston"/>
    <x v="1"/>
    <n v="35"/>
    <n v="88"/>
    <x v="2032"/>
    <n v="1139.5999999999999"/>
    <n v="0.37"/>
    <x v="1"/>
    <x v="7"/>
    <x v="1"/>
    <n v="35"/>
    <n v="12.95"/>
    <n v="22.05"/>
    <x v="1"/>
  </r>
  <r>
    <x v="2"/>
    <n v="1185732"/>
    <x v="389"/>
    <x v="0"/>
    <x v="47"/>
    <s v="Boston"/>
    <x v="2"/>
    <n v="30"/>
    <n v="47"/>
    <x v="3395"/>
    <n v="423"/>
    <n v="0.3"/>
    <x v="1"/>
    <x v="7"/>
    <x v="1"/>
    <n v="30"/>
    <n v="9"/>
    <n v="21"/>
    <x v="1"/>
  </r>
  <r>
    <x v="2"/>
    <n v="1185732"/>
    <x v="389"/>
    <x v="0"/>
    <x v="47"/>
    <s v="Boston"/>
    <x v="3"/>
    <n v="34"/>
    <n v="39"/>
    <x v="1583"/>
    <n v="358.02000000000004"/>
    <n v="0.27"/>
    <x v="1"/>
    <x v="7"/>
    <x v="1"/>
    <n v="34"/>
    <n v="9.1800000000000015"/>
    <n v="24.82"/>
    <x v="1"/>
  </r>
  <r>
    <x v="2"/>
    <n v="1185732"/>
    <x v="389"/>
    <x v="0"/>
    <x v="47"/>
    <s v="Boston"/>
    <x v="4"/>
    <n v="39"/>
    <n v="41"/>
    <x v="2838"/>
    <n v="495.69"/>
    <n v="0.31"/>
    <x v="1"/>
    <x v="7"/>
    <x v="1"/>
    <n v="39"/>
    <n v="12.09"/>
    <n v="26.91"/>
    <x v="1"/>
  </r>
  <r>
    <x v="2"/>
    <n v="1185732"/>
    <x v="389"/>
    <x v="0"/>
    <x v="47"/>
    <s v="Boston"/>
    <x v="5"/>
    <n v="41"/>
    <n v="77"/>
    <x v="986"/>
    <n v="1041.81"/>
    <n v="0.32999999999999996"/>
    <x v="1"/>
    <x v="7"/>
    <x v="1"/>
    <n v="41"/>
    <n v="13.53"/>
    <n v="27.470000000000002"/>
    <x v="1"/>
  </r>
  <r>
    <x v="2"/>
    <n v="1185732"/>
    <x v="421"/>
    <x v="0"/>
    <x v="47"/>
    <s v="Boston"/>
    <x v="0"/>
    <n v="40"/>
    <n v="132"/>
    <x v="1481"/>
    <n v="1742.3999999999999"/>
    <n v="0.32999999999999996"/>
    <x v="1"/>
    <x v="8"/>
    <x v="1"/>
    <n v="40"/>
    <n v="13.2"/>
    <n v="26.800000000000004"/>
    <x v="1"/>
  </r>
  <r>
    <x v="2"/>
    <n v="1185732"/>
    <x v="421"/>
    <x v="0"/>
    <x v="47"/>
    <s v="Boston"/>
    <x v="1"/>
    <n v="37"/>
    <n v="68"/>
    <x v="999"/>
    <n v="880.59999999999991"/>
    <n v="0.35"/>
    <x v="1"/>
    <x v="8"/>
    <x v="1"/>
    <n v="37"/>
    <n v="12.95"/>
    <n v="24.05"/>
    <x v="1"/>
  </r>
  <r>
    <x v="2"/>
    <n v="1185732"/>
    <x v="421"/>
    <x v="0"/>
    <x v="47"/>
    <s v="Boston"/>
    <x v="2"/>
    <n v="41"/>
    <n v="38"/>
    <x v="1696"/>
    <n v="467.4"/>
    <n v="0.3"/>
    <x v="1"/>
    <x v="8"/>
    <x v="1"/>
    <n v="41"/>
    <n v="12.299999999999999"/>
    <n v="28.7"/>
    <x v="1"/>
  </r>
  <r>
    <x v="2"/>
    <n v="1185732"/>
    <x v="421"/>
    <x v="0"/>
    <x v="47"/>
    <s v="Boston"/>
    <x v="3"/>
    <n v="38"/>
    <n v="32"/>
    <x v="2650"/>
    <n v="328.32000000000005"/>
    <n v="0.27"/>
    <x v="1"/>
    <x v="8"/>
    <x v="1"/>
    <n v="38"/>
    <n v="10.260000000000002"/>
    <n v="27.74"/>
    <x v="1"/>
  </r>
  <r>
    <x v="2"/>
    <n v="1185732"/>
    <x v="421"/>
    <x v="0"/>
    <x v="47"/>
    <s v="Boston"/>
    <x v="4"/>
    <n v="51"/>
    <n v="34"/>
    <x v="2583"/>
    <n v="485.52000000000004"/>
    <n v="0.28000000000000003"/>
    <x v="1"/>
    <x v="8"/>
    <x v="1"/>
    <n v="51"/>
    <n v="14.280000000000001"/>
    <n v="36.72"/>
    <x v="1"/>
  </r>
  <r>
    <x v="5"/>
    <n v="1185732"/>
    <x v="421"/>
    <x v="0"/>
    <x v="47"/>
    <s v="Boston"/>
    <x v="5"/>
    <n v="51"/>
    <n v="68"/>
    <x v="2025"/>
    <n v="1213.8"/>
    <n v="0.35"/>
    <x v="1"/>
    <x v="8"/>
    <x v="1"/>
    <n v="51"/>
    <n v="17.849999999999998"/>
    <n v="33.15"/>
    <x v="1"/>
  </r>
  <r>
    <x v="5"/>
    <n v="1185732"/>
    <x v="451"/>
    <x v="0"/>
    <x v="47"/>
    <s v="Boston"/>
    <x v="0"/>
    <n v="49"/>
    <n v="120"/>
    <x v="1129"/>
    <n v="2058"/>
    <n v="0.35"/>
    <x v="1"/>
    <x v="9"/>
    <x v="1"/>
    <n v="49"/>
    <n v="17.149999999999999"/>
    <n v="31.85"/>
    <x v="1"/>
  </r>
  <r>
    <x v="5"/>
    <n v="1185732"/>
    <x v="451"/>
    <x v="0"/>
    <x v="47"/>
    <s v="Boston"/>
    <x v="1"/>
    <n v="40"/>
    <n v="102"/>
    <x v="2807"/>
    <n v="1428"/>
    <n v="0.35"/>
    <x v="1"/>
    <x v="9"/>
    <x v="1"/>
    <n v="40"/>
    <n v="14"/>
    <n v="26"/>
    <x v="1"/>
  </r>
  <r>
    <x v="5"/>
    <n v="1185732"/>
    <x v="451"/>
    <x v="0"/>
    <x v="47"/>
    <s v="Boston"/>
    <x v="2"/>
    <n v="44"/>
    <n v="91"/>
    <x v="1476"/>
    <n v="1201.2"/>
    <n v="0.3"/>
    <x v="1"/>
    <x v="9"/>
    <x v="1"/>
    <n v="44"/>
    <n v="13.200000000000001"/>
    <n v="30.8"/>
    <x v="1"/>
  </r>
  <r>
    <x v="5"/>
    <n v="1185732"/>
    <x v="451"/>
    <x v="0"/>
    <x v="47"/>
    <s v="Boston"/>
    <x v="3"/>
    <n v="42"/>
    <n v="83"/>
    <x v="3477"/>
    <n v="1010.9399999999999"/>
    <n v="0.28999999999999998"/>
    <x v="1"/>
    <x v="9"/>
    <x v="1"/>
    <n v="42"/>
    <n v="12.18"/>
    <n v="29.82"/>
    <x v="1"/>
  </r>
  <r>
    <x v="5"/>
    <n v="1185732"/>
    <x v="451"/>
    <x v="0"/>
    <x v="47"/>
    <s v="Boston"/>
    <x v="4"/>
    <n v="50"/>
    <n v="78"/>
    <x v="1042"/>
    <n v="1248"/>
    <n v="0.32"/>
    <x v="1"/>
    <x v="9"/>
    <x v="1"/>
    <n v="50"/>
    <n v="16"/>
    <n v="34"/>
    <x v="1"/>
  </r>
  <r>
    <x v="5"/>
    <n v="1185732"/>
    <x v="451"/>
    <x v="0"/>
    <x v="47"/>
    <s v="Boston"/>
    <x v="5"/>
    <n v="48"/>
    <n v="123"/>
    <x v="1102"/>
    <n v="2066.4"/>
    <n v="0.35"/>
    <x v="1"/>
    <x v="9"/>
    <x v="1"/>
    <n v="48"/>
    <n v="16.8"/>
    <n v="31.2"/>
    <x v="1"/>
  </r>
  <r>
    <x v="5"/>
    <n v="1185732"/>
    <x v="480"/>
    <x v="0"/>
    <x v="47"/>
    <s v="Boston"/>
    <x v="0"/>
    <n v="51"/>
    <n v="178"/>
    <x v="3478"/>
    <n v="3177.2999999999997"/>
    <n v="0.35"/>
    <x v="1"/>
    <x v="10"/>
    <x v="1"/>
    <n v="51"/>
    <n v="17.849999999999998"/>
    <n v="33.150000000000006"/>
    <x v="1"/>
  </r>
  <r>
    <x v="5"/>
    <n v="1185732"/>
    <x v="480"/>
    <x v="0"/>
    <x v="47"/>
    <s v="Boston"/>
    <x v="1"/>
    <n v="37"/>
    <n v="113"/>
    <x v="2374"/>
    <n v="1337.92"/>
    <n v="0.32"/>
    <x v="1"/>
    <x v="10"/>
    <x v="1"/>
    <n v="37"/>
    <n v="11.84"/>
    <n v="25.16"/>
    <x v="1"/>
  </r>
  <r>
    <x v="5"/>
    <n v="1185732"/>
    <x v="480"/>
    <x v="0"/>
    <x v="47"/>
    <s v="Boston"/>
    <x v="2"/>
    <n v="36"/>
    <n v="112"/>
    <x v="1012"/>
    <n v="1088.6400000000001"/>
    <n v="0.27"/>
    <x v="1"/>
    <x v="10"/>
    <x v="1"/>
    <n v="36"/>
    <n v="9.7200000000000006"/>
    <n v="26.279999999999998"/>
    <x v="1"/>
  </r>
  <r>
    <x v="5"/>
    <n v="1185732"/>
    <x v="480"/>
    <x v="0"/>
    <x v="47"/>
    <s v="Boston"/>
    <x v="3"/>
    <n v="43"/>
    <n v="105"/>
    <x v="3282"/>
    <n v="1264.2"/>
    <n v="0.28000000000000003"/>
    <x v="1"/>
    <x v="10"/>
    <x v="1"/>
    <n v="43"/>
    <n v="12.040000000000001"/>
    <n v="30.96"/>
    <x v="1"/>
  </r>
  <r>
    <x v="5"/>
    <n v="1185732"/>
    <x v="480"/>
    <x v="0"/>
    <x v="47"/>
    <s v="Boston"/>
    <x v="4"/>
    <n v="52"/>
    <n v="90"/>
    <x v="2809"/>
    <n v="1357.1999999999998"/>
    <n v="0.28999999999999998"/>
    <x v="1"/>
    <x v="10"/>
    <x v="1"/>
    <n v="52"/>
    <n v="15.079999999999998"/>
    <n v="36.92"/>
    <x v="1"/>
  </r>
  <r>
    <x v="5"/>
    <n v="1185732"/>
    <x v="480"/>
    <x v="0"/>
    <x v="47"/>
    <s v="Boston"/>
    <x v="5"/>
    <n v="51"/>
    <n v="128"/>
    <x v="1290"/>
    <n v="2154.2399999999998"/>
    <n v="0.32999999999999996"/>
    <x v="1"/>
    <x v="10"/>
    <x v="1"/>
    <n v="51"/>
    <n v="16.829999999999998"/>
    <n v="34.17"/>
    <x v="1"/>
  </r>
  <r>
    <x v="5"/>
    <n v="1185732"/>
    <x v="178"/>
    <x v="0"/>
    <x v="47"/>
    <s v="Boston"/>
    <x v="0"/>
    <n v="35"/>
    <n v="179"/>
    <x v="3142"/>
    <n v="3257.8"/>
    <n v="0.52"/>
    <x v="1"/>
    <x v="0"/>
    <x v="1"/>
    <n v="35"/>
    <n v="18.2"/>
    <n v="16.8"/>
    <x v="1"/>
  </r>
  <r>
    <x v="5"/>
    <n v="1185732"/>
    <x v="178"/>
    <x v="0"/>
    <x v="47"/>
    <s v="Boston"/>
    <x v="1"/>
    <n v="36"/>
    <n v="107"/>
    <x v="3261"/>
    <n v="1887.48"/>
    <n v="0.49"/>
    <x v="1"/>
    <x v="0"/>
    <x v="1"/>
    <n v="36"/>
    <n v="17.64"/>
    <n v="18.36"/>
    <x v="1"/>
  </r>
  <r>
    <x v="5"/>
    <n v="1185732"/>
    <x v="178"/>
    <x v="0"/>
    <x v="47"/>
    <s v="Boston"/>
    <x v="2"/>
    <n v="27"/>
    <n v="101"/>
    <x v="3479"/>
    <n v="1090.8"/>
    <n v="0.39999999999999997"/>
    <x v="1"/>
    <x v="0"/>
    <x v="1"/>
    <n v="27"/>
    <n v="10.799999999999999"/>
    <n v="16.2"/>
    <x v="1"/>
  </r>
  <r>
    <x v="5"/>
    <n v="1185732"/>
    <x v="178"/>
    <x v="0"/>
    <x v="47"/>
    <s v="Boston"/>
    <x v="3"/>
    <n v="29"/>
    <n v="53"/>
    <x v="1420"/>
    <n v="599.42999999999995"/>
    <n v="0.38999999999999996"/>
    <x v="1"/>
    <x v="0"/>
    <x v="1"/>
    <n v="29"/>
    <n v="11.309999999999999"/>
    <n v="17.690000000000001"/>
    <x v="1"/>
  </r>
  <r>
    <x v="5"/>
    <n v="1185732"/>
    <x v="178"/>
    <x v="0"/>
    <x v="47"/>
    <s v="Boston"/>
    <x v="4"/>
    <n v="37"/>
    <n v="70"/>
    <x v="3087"/>
    <n v="1061.8999999999999"/>
    <n v="0.41"/>
    <x v="1"/>
    <x v="0"/>
    <x v="1"/>
    <n v="37"/>
    <n v="15.169999999999998"/>
    <n v="21.830000000000002"/>
    <x v="1"/>
  </r>
  <r>
    <x v="5"/>
    <n v="1185732"/>
    <x v="178"/>
    <x v="0"/>
    <x v="47"/>
    <s v="Boston"/>
    <x v="5"/>
    <n v="34"/>
    <n v="104"/>
    <x v="1625"/>
    <n v="1520.4799999999998"/>
    <n v="0.42999999999999994"/>
    <x v="1"/>
    <x v="0"/>
    <x v="1"/>
    <n v="34"/>
    <n v="14.619999999999997"/>
    <n v="19.380000000000003"/>
    <x v="1"/>
  </r>
  <r>
    <x v="5"/>
    <n v="1185732"/>
    <x v="207"/>
    <x v="0"/>
    <x v="47"/>
    <s v="Boston"/>
    <x v="0"/>
    <n v="33"/>
    <n v="184"/>
    <x v="3158"/>
    <n v="2853.84"/>
    <n v="0.47000000000000003"/>
    <x v="1"/>
    <x v="1"/>
    <x v="1"/>
    <n v="33"/>
    <n v="15.510000000000002"/>
    <n v="17.489999999999998"/>
    <x v="1"/>
  </r>
  <r>
    <x v="5"/>
    <n v="1185732"/>
    <x v="207"/>
    <x v="0"/>
    <x v="47"/>
    <s v="Boston"/>
    <x v="1"/>
    <n v="33"/>
    <n v="72"/>
    <x v="1463"/>
    <n v="1116.72"/>
    <n v="0.47000000000000003"/>
    <x v="1"/>
    <x v="1"/>
    <x v="1"/>
    <n v="33"/>
    <n v="15.51"/>
    <n v="17.489999999999998"/>
    <x v="1"/>
  </r>
  <r>
    <x v="5"/>
    <n v="1185732"/>
    <x v="207"/>
    <x v="0"/>
    <x v="47"/>
    <s v="Boston"/>
    <x v="2"/>
    <n v="25"/>
    <n v="85"/>
    <x v="3480"/>
    <n v="849.99999999999989"/>
    <n v="0.39999999999999997"/>
    <x v="1"/>
    <x v="1"/>
    <x v="1"/>
    <n v="25"/>
    <n v="9.9999999999999982"/>
    <n v="15"/>
    <x v="1"/>
  </r>
  <r>
    <x v="5"/>
    <n v="1185732"/>
    <x v="207"/>
    <x v="0"/>
    <x v="48"/>
    <s v="Burlington"/>
    <x v="3"/>
    <n v="30"/>
    <n v="48"/>
    <x v="1434"/>
    <n v="547.20000000000005"/>
    <n v="0.38"/>
    <x v="1"/>
    <x v="1"/>
    <x v="1"/>
    <n v="30"/>
    <n v="11.4"/>
    <n v="18.599999999999998"/>
    <x v="1"/>
  </r>
  <r>
    <x v="5"/>
    <n v="1185732"/>
    <x v="207"/>
    <x v="0"/>
    <x v="48"/>
    <s v="Burlington"/>
    <x v="4"/>
    <n v="36"/>
    <n v="68"/>
    <x v="2134"/>
    <n v="954.71999999999991"/>
    <n v="0.38999999999999996"/>
    <x v="1"/>
    <x v="1"/>
    <x v="1"/>
    <n v="36"/>
    <n v="14.04"/>
    <n v="21.960000000000004"/>
    <x v="1"/>
  </r>
  <r>
    <x v="5"/>
    <n v="1185732"/>
    <x v="207"/>
    <x v="0"/>
    <x v="48"/>
    <s v="Burlington"/>
    <x v="5"/>
    <n v="35"/>
    <n v="107"/>
    <x v="3481"/>
    <n v="1760.1499999999999"/>
    <n v="0.47"/>
    <x v="1"/>
    <x v="1"/>
    <x v="1"/>
    <n v="35"/>
    <n v="16.45"/>
    <n v="18.55"/>
    <x v="1"/>
  </r>
  <r>
    <x v="5"/>
    <n v="1185732"/>
    <x v="215"/>
    <x v="0"/>
    <x v="48"/>
    <s v="Burlington"/>
    <x v="0"/>
    <n v="35"/>
    <n v="185"/>
    <x v="3482"/>
    <n v="3172.75"/>
    <n v="0.49"/>
    <x v="1"/>
    <x v="2"/>
    <x v="1"/>
    <n v="35"/>
    <n v="17.149999999999999"/>
    <n v="17.850000000000001"/>
    <x v="1"/>
  </r>
  <r>
    <x v="5"/>
    <n v="1185732"/>
    <x v="215"/>
    <x v="0"/>
    <x v="48"/>
    <s v="Burlington"/>
    <x v="1"/>
    <n v="36"/>
    <n v="80"/>
    <x v="1477"/>
    <n v="1440"/>
    <n v="0.5"/>
    <x v="1"/>
    <x v="2"/>
    <x v="1"/>
    <n v="36"/>
    <n v="18"/>
    <n v="18"/>
    <x v="1"/>
  </r>
  <r>
    <x v="5"/>
    <n v="1185732"/>
    <x v="215"/>
    <x v="0"/>
    <x v="48"/>
    <s v="Burlington"/>
    <x v="2"/>
    <n v="23"/>
    <n v="85"/>
    <x v="3483"/>
    <n v="742.9"/>
    <n v="0.38"/>
    <x v="1"/>
    <x v="2"/>
    <x v="1"/>
    <n v="23"/>
    <n v="8.74"/>
    <n v="14.26"/>
    <x v="1"/>
  </r>
  <r>
    <x v="5"/>
    <n v="1185732"/>
    <x v="215"/>
    <x v="0"/>
    <x v="48"/>
    <s v="Burlington"/>
    <x v="3"/>
    <n v="30"/>
    <n v="39"/>
    <x v="2489"/>
    <n v="467.99999999999994"/>
    <n v="0.39999999999999997"/>
    <x v="1"/>
    <x v="2"/>
    <x v="1"/>
    <n v="30"/>
    <n v="11.999999999999998"/>
    <n v="18"/>
    <x v="1"/>
  </r>
  <r>
    <x v="5"/>
    <n v="1185732"/>
    <x v="215"/>
    <x v="0"/>
    <x v="48"/>
    <s v="Burlington"/>
    <x v="4"/>
    <n v="36"/>
    <n v="56"/>
    <x v="2063"/>
    <n v="786.2399999999999"/>
    <n v="0.38999999999999996"/>
    <x v="1"/>
    <x v="2"/>
    <x v="1"/>
    <n v="36"/>
    <n v="14.039999999999997"/>
    <n v="21.960000000000004"/>
    <x v="1"/>
  </r>
  <r>
    <x v="5"/>
    <n v="1185732"/>
    <x v="215"/>
    <x v="0"/>
    <x v="48"/>
    <s v="Burlington"/>
    <x v="5"/>
    <n v="29"/>
    <n v="96"/>
    <x v="2740"/>
    <n v="1280.6399999999999"/>
    <n v="0.45999999999999996"/>
    <x v="1"/>
    <x v="2"/>
    <x v="1"/>
    <n v="29"/>
    <n v="13.339999999999998"/>
    <n v="15.660000000000002"/>
    <x v="1"/>
  </r>
  <r>
    <x v="5"/>
    <n v="1185732"/>
    <x v="234"/>
    <x v="0"/>
    <x v="48"/>
    <s v="Burlington"/>
    <x v="0"/>
    <n v="30"/>
    <n v="168"/>
    <x v="1735"/>
    <n v="2620.8000000000002"/>
    <n v="0.52"/>
    <x v="1"/>
    <x v="3"/>
    <x v="1"/>
    <n v="30"/>
    <n v="15.600000000000001"/>
    <n v="14.399999999999999"/>
    <x v="1"/>
  </r>
  <r>
    <x v="5"/>
    <n v="1185732"/>
    <x v="234"/>
    <x v="0"/>
    <x v="48"/>
    <s v="Burlington"/>
    <x v="1"/>
    <n v="35"/>
    <n v="68"/>
    <x v="3076"/>
    <n v="1118.6000000000001"/>
    <n v="0.47000000000000003"/>
    <x v="1"/>
    <x v="3"/>
    <x v="1"/>
    <n v="35"/>
    <n v="16.450000000000003"/>
    <n v="18.549999999999997"/>
    <x v="1"/>
  </r>
  <r>
    <x v="5"/>
    <n v="1185732"/>
    <x v="234"/>
    <x v="0"/>
    <x v="48"/>
    <s v="Burlington"/>
    <x v="2"/>
    <n v="25"/>
    <n v="74"/>
    <x v="2557"/>
    <n v="777"/>
    <n v="0.42"/>
    <x v="1"/>
    <x v="3"/>
    <x v="1"/>
    <n v="25"/>
    <n v="10.5"/>
    <n v="14.5"/>
    <x v="1"/>
  </r>
  <r>
    <x v="5"/>
    <n v="1185732"/>
    <x v="234"/>
    <x v="0"/>
    <x v="48"/>
    <s v="Burlington"/>
    <x v="3"/>
    <n v="30"/>
    <n v="50"/>
    <x v="3212"/>
    <n v="600"/>
    <n v="0.39999999999999997"/>
    <x v="1"/>
    <x v="3"/>
    <x v="1"/>
    <n v="30"/>
    <n v="12"/>
    <n v="18"/>
    <x v="1"/>
  </r>
  <r>
    <x v="5"/>
    <n v="1185732"/>
    <x v="234"/>
    <x v="0"/>
    <x v="48"/>
    <s v="Burlington"/>
    <x v="4"/>
    <n v="41"/>
    <n v="53"/>
    <x v="1163"/>
    <n v="912.66"/>
    <n v="0.42"/>
    <x v="1"/>
    <x v="3"/>
    <x v="1"/>
    <n v="41"/>
    <n v="17.22"/>
    <n v="23.78"/>
    <x v="1"/>
  </r>
  <r>
    <x v="5"/>
    <n v="1185732"/>
    <x v="234"/>
    <x v="0"/>
    <x v="48"/>
    <s v="Burlington"/>
    <x v="5"/>
    <n v="36"/>
    <n v="90"/>
    <x v="1712"/>
    <n v="1425.6"/>
    <n v="0.43999999999999995"/>
    <x v="1"/>
    <x v="3"/>
    <x v="1"/>
    <n v="36"/>
    <n v="15.84"/>
    <n v="20.16"/>
    <x v="1"/>
  </r>
  <r>
    <x v="5"/>
    <n v="1185732"/>
    <x v="263"/>
    <x v="0"/>
    <x v="48"/>
    <s v="Burlington"/>
    <x v="0"/>
    <n v="48"/>
    <n v="177"/>
    <x v="1264"/>
    <n v="4332.96"/>
    <n v="0.51"/>
    <x v="1"/>
    <x v="4"/>
    <x v="1"/>
    <n v="48"/>
    <n v="24.48"/>
    <n v="23.52"/>
    <x v="1"/>
  </r>
  <r>
    <x v="5"/>
    <n v="1185732"/>
    <x v="263"/>
    <x v="0"/>
    <x v="48"/>
    <s v="Burlington"/>
    <x v="1"/>
    <n v="41"/>
    <n v="94"/>
    <x v="1026"/>
    <n v="1965.54"/>
    <n v="0.51"/>
    <x v="1"/>
    <x v="4"/>
    <x v="1"/>
    <n v="41"/>
    <n v="20.91"/>
    <n v="20.09"/>
    <x v="1"/>
  </r>
  <r>
    <x v="5"/>
    <n v="1185732"/>
    <x v="263"/>
    <x v="0"/>
    <x v="48"/>
    <s v="Burlington"/>
    <x v="2"/>
    <n v="37"/>
    <n v="96"/>
    <x v="2778"/>
    <n v="1314.24"/>
    <n v="0.37"/>
    <x v="1"/>
    <x v="4"/>
    <x v="1"/>
    <n v="37"/>
    <n v="13.69"/>
    <n v="23.310000000000002"/>
    <x v="1"/>
  </r>
  <r>
    <x v="5"/>
    <n v="1185732"/>
    <x v="263"/>
    <x v="0"/>
    <x v="48"/>
    <s v="Burlington"/>
    <x v="3"/>
    <n v="40"/>
    <n v="83"/>
    <x v="3484"/>
    <n v="1328"/>
    <n v="0.39999999999999997"/>
    <x v="1"/>
    <x v="4"/>
    <x v="1"/>
    <n v="40"/>
    <n v="16"/>
    <n v="24"/>
    <x v="1"/>
  </r>
  <r>
    <x v="5"/>
    <n v="1185732"/>
    <x v="263"/>
    <x v="0"/>
    <x v="48"/>
    <s v="Burlington"/>
    <x v="4"/>
    <n v="46"/>
    <n v="91"/>
    <x v="1455"/>
    <n v="1716.26"/>
    <n v="0.41"/>
    <x v="1"/>
    <x v="4"/>
    <x v="1"/>
    <n v="46"/>
    <n v="18.86"/>
    <n v="27.139999999999997"/>
    <x v="1"/>
  </r>
  <r>
    <x v="5"/>
    <n v="1185732"/>
    <x v="263"/>
    <x v="0"/>
    <x v="48"/>
    <s v="Burlington"/>
    <x v="5"/>
    <n v="47"/>
    <n v="120"/>
    <x v="1552"/>
    <n v="2594.3999999999996"/>
    <n v="0.45999999999999996"/>
    <x v="1"/>
    <x v="4"/>
    <x v="1"/>
    <n v="47"/>
    <n v="21.619999999999997"/>
    <n v="25.380000000000003"/>
    <x v="1"/>
  </r>
  <r>
    <x v="5"/>
    <n v="1185732"/>
    <x v="296"/>
    <x v="0"/>
    <x v="48"/>
    <s v="Burlington"/>
    <x v="0"/>
    <n v="47"/>
    <n v="195"/>
    <x v="3485"/>
    <n v="4490.8500000000004"/>
    <n v="0.49"/>
    <x v="1"/>
    <x v="11"/>
    <x v="1"/>
    <n v="47"/>
    <n v="23.03"/>
    <n v="23.97"/>
    <x v="1"/>
  </r>
  <r>
    <x v="5"/>
    <n v="1185732"/>
    <x v="296"/>
    <x v="0"/>
    <x v="48"/>
    <s v="Burlington"/>
    <x v="1"/>
    <n v="44"/>
    <n v="120"/>
    <x v="1481"/>
    <n v="2640"/>
    <n v="0.5"/>
    <x v="1"/>
    <x v="11"/>
    <x v="1"/>
    <n v="44"/>
    <n v="22"/>
    <n v="22"/>
    <x v="1"/>
  </r>
  <r>
    <x v="5"/>
    <n v="1185732"/>
    <x v="296"/>
    <x v="0"/>
    <x v="48"/>
    <s v="Burlington"/>
    <x v="2"/>
    <n v="35"/>
    <n v="104"/>
    <x v="2236"/>
    <n v="1419.6"/>
    <n v="0.38999999999999996"/>
    <x v="1"/>
    <x v="11"/>
    <x v="1"/>
    <n v="35"/>
    <n v="13.649999999999999"/>
    <n v="21.35"/>
    <x v="1"/>
  </r>
  <r>
    <x v="5"/>
    <n v="1185732"/>
    <x v="296"/>
    <x v="0"/>
    <x v="48"/>
    <s v="Burlington"/>
    <x v="3"/>
    <n v="38"/>
    <n v="102"/>
    <x v="1974"/>
    <n v="1550.3999999999999"/>
    <n v="0.39999999999999997"/>
    <x v="1"/>
    <x v="11"/>
    <x v="1"/>
    <n v="38"/>
    <n v="15.2"/>
    <n v="22.800000000000004"/>
    <x v="1"/>
  </r>
  <r>
    <x v="5"/>
    <n v="1185732"/>
    <x v="296"/>
    <x v="0"/>
    <x v="48"/>
    <s v="Burlington"/>
    <x v="4"/>
    <n v="44"/>
    <n v="105"/>
    <x v="1506"/>
    <n v="1894.1999999999998"/>
    <n v="0.41"/>
    <x v="1"/>
    <x v="11"/>
    <x v="1"/>
    <n v="44"/>
    <n v="18.04"/>
    <n v="25.96"/>
    <x v="1"/>
  </r>
  <r>
    <x v="5"/>
    <n v="1185732"/>
    <x v="296"/>
    <x v="0"/>
    <x v="48"/>
    <s v="Burlington"/>
    <x v="5"/>
    <n v="49"/>
    <n v="158"/>
    <x v="3486"/>
    <n v="3483.8999999999996"/>
    <n v="0.44999999999999996"/>
    <x v="1"/>
    <x v="11"/>
    <x v="1"/>
    <n v="49"/>
    <n v="22.049999999999997"/>
    <n v="26.950000000000003"/>
    <x v="1"/>
  </r>
  <r>
    <x v="5"/>
    <n v="1185732"/>
    <x v="324"/>
    <x v="0"/>
    <x v="48"/>
    <s v="Burlington"/>
    <x v="0"/>
    <n v="45"/>
    <n v="209"/>
    <x v="3487"/>
    <n v="4890.6000000000004"/>
    <n v="0.52"/>
    <x v="1"/>
    <x v="5"/>
    <x v="1"/>
    <n v="45"/>
    <n v="23.400000000000002"/>
    <n v="21.599999999999998"/>
    <x v="1"/>
  </r>
  <r>
    <x v="5"/>
    <n v="1185732"/>
    <x v="324"/>
    <x v="0"/>
    <x v="48"/>
    <s v="Burlington"/>
    <x v="1"/>
    <n v="42"/>
    <n v="145"/>
    <x v="2013"/>
    <n v="3045"/>
    <n v="0.5"/>
    <x v="1"/>
    <x v="5"/>
    <x v="1"/>
    <n v="42"/>
    <n v="21"/>
    <n v="21"/>
    <x v="1"/>
  </r>
  <r>
    <x v="5"/>
    <n v="1185732"/>
    <x v="324"/>
    <x v="0"/>
    <x v="48"/>
    <s v="Burlington"/>
    <x v="2"/>
    <n v="33"/>
    <n v="109"/>
    <x v="1765"/>
    <n v="1330.8899999999999"/>
    <n v="0.37"/>
    <x v="1"/>
    <x v="5"/>
    <x v="1"/>
    <n v="33"/>
    <n v="12.209999999999999"/>
    <n v="20.790000000000003"/>
    <x v="1"/>
  </r>
  <r>
    <x v="5"/>
    <n v="1185732"/>
    <x v="324"/>
    <x v="0"/>
    <x v="48"/>
    <s v="Burlington"/>
    <x v="3"/>
    <n v="36"/>
    <n v="96"/>
    <x v="3488"/>
    <n v="1451.52"/>
    <n v="0.42"/>
    <x v="1"/>
    <x v="5"/>
    <x v="1"/>
    <n v="36"/>
    <n v="15.12"/>
    <n v="20.88"/>
    <x v="1"/>
  </r>
  <r>
    <x v="5"/>
    <n v="1185732"/>
    <x v="324"/>
    <x v="0"/>
    <x v="48"/>
    <s v="Burlington"/>
    <x v="4"/>
    <n v="39"/>
    <n v="114"/>
    <x v="1663"/>
    <n v="1689.48"/>
    <n v="0.38"/>
    <x v="1"/>
    <x v="5"/>
    <x v="1"/>
    <n v="39"/>
    <n v="14.82"/>
    <n v="24.18"/>
    <x v="1"/>
  </r>
  <r>
    <x v="5"/>
    <n v="1185732"/>
    <x v="324"/>
    <x v="0"/>
    <x v="48"/>
    <s v="Burlington"/>
    <x v="5"/>
    <n v="49"/>
    <n v="175"/>
    <x v="948"/>
    <n v="4030.2499999999995"/>
    <n v="0.47"/>
    <x v="1"/>
    <x v="5"/>
    <x v="1"/>
    <n v="49"/>
    <n v="23.029999999999998"/>
    <n v="25.97"/>
    <x v="1"/>
  </r>
  <r>
    <x v="5"/>
    <n v="1185732"/>
    <x v="356"/>
    <x v="0"/>
    <x v="48"/>
    <s v="Burlington"/>
    <x v="0"/>
    <n v="42"/>
    <n v="215"/>
    <x v="3489"/>
    <n v="4605.3"/>
    <n v="0.51"/>
    <x v="1"/>
    <x v="6"/>
    <x v="1"/>
    <n v="42"/>
    <n v="21.42"/>
    <n v="20.58"/>
    <x v="1"/>
  </r>
  <r>
    <x v="5"/>
    <n v="1185732"/>
    <x v="356"/>
    <x v="0"/>
    <x v="48"/>
    <s v="Burlington"/>
    <x v="1"/>
    <n v="43"/>
    <n v="149"/>
    <x v="3399"/>
    <n v="3331.6400000000003"/>
    <n v="0.52"/>
    <x v="1"/>
    <x v="6"/>
    <x v="1"/>
    <n v="43"/>
    <n v="22.360000000000003"/>
    <n v="20.639999999999997"/>
    <x v="1"/>
  </r>
  <r>
    <x v="5"/>
    <n v="1185732"/>
    <x v="356"/>
    <x v="0"/>
    <x v="48"/>
    <s v="Burlington"/>
    <x v="2"/>
    <n v="34"/>
    <n v="116"/>
    <x v="2568"/>
    <n v="1538.1599999999999"/>
    <n v="0.38999999999999996"/>
    <x v="1"/>
    <x v="6"/>
    <x v="1"/>
    <n v="34"/>
    <n v="13.259999999999998"/>
    <n v="20.740000000000002"/>
    <x v="1"/>
  </r>
  <r>
    <x v="5"/>
    <n v="1185732"/>
    <x v="356"/>
    <x v="0"/>
    <x v="48"/>
    <s v="Burlington"/>
    <x v="3"/>
    <n v="40"/>
    <n v="85"/>
    <x v="3490"/>
    <n v="1428"/>
    <n v="0.42"/>
    <x v="1"/>
    <x v="6"/>
    <x v="1"/>
    <n v="40"/>
    <n v="16.8"/>
    <n v="23.2"/>
    <x v="1"/>
  </r>
  <r>
    <x v="5"/>
    <n v="1185732"/>
    <x v="356"/>
    <x v="0"/>
    <x v="48"/>
    <s v="Burlington"/>
    <x v="4"/>
    <n v="43"/>
    <n v="72"/>
    <x v="3068"/>
    <n v="1207.4399999999998"/>
    <n v="0.38999999999999996"/>
    <x v="1"/>
    <x v="6"/>
    <x v="1"/>
    <n v="43"/>
    <n v="16.769999999999996"/>
    <n v="26.230000000000004"/>
    <x v="1"/>
  </r>
  <r>
    <x v="5"/>
    <n v="1185732"/>
    <x v="356"/>
    <x v="0"/>
    <x v="48"/>
    <s v="Burlington"/>
    <x v="5"/>
    <n v="44"/>
    <n v="136"/>
    <x v="3491"/>
    <n v="2573.1199999999994"/>
    <n v="0.42999999999999994"/>
    <x v="1"/>
    <x v="6"/>
    <x v="1"/>
    <n v="44"/>
    <n v="18.919999999999995"/>
    <n v="25.080000000000005"/>
    <x v="1"/>
  </r>
  <r>
    <x v="5"/>
    <n v="1185732"/>
    <x v="386"/>
    <x v="0"/>
    <x v="48"/>
    <s v="Burlington"/>
    <x v="0"/>
    <n v="44"/>
    <n v="179"/>
    <x v="3101"/>
    <n v="3859.24"/>
    <n v="0.49"/>
    <x v="1"/>
    <x v="7"/>
    <x v="1"/>
    <n v="44"/>
    <n v="21.56"/>
    <n v="22.44"/>
    <x v="1"/>
  </r>
  <r>
    <x v="5"/>
    <n v="1185732"/>
    <x v="386"/>
    <x v="0"/>
    <x v="48"/>
    <s v="Burlington"/>
    <x v="1"/>
    <n v="42"/>
    <n v="111"/>
    <x v="2805"/>
    <n v="2377.62"/>
    <n v="0.51"/>
    <x v="1"/>
    <x v="7"/>
    <x v="1"/>
    <n v="42"/>
    <n v="21.419999999999998"/>
    <n v="20.580000000000002"/>
    <x v="1"/>
  </r>
  <r>
    <x v="5"/>
    <n v="1185732"/>
    <x v="386"/>
    <x v="0"/>
    <x v="48"/>
    <s v="Burlington"/>
    <x v="2"/>
    <n v="40"/>
    <n v="72"/>
    <x v="1477"/>
    <n v="1209.5999999999999"/>
    <n v="0.42"/>
    <x v="1"/>
    <x v="7"/>
    <x v="1"/>
    <n v="40"/>
    <n v="16.799999999999997"/>
    <n v="23.200000000000003"/>
    <x v="1"/>
  </r>
  <r>
    <x v="5"/>
    <n v="1185732"/>
    <x v="386"/>
    <x v="0"/>
    <x v="48"/>
    <s v="Burlington"/>
    <x v="3"/>
    <n v="35"/>
    <n v="66"/>
    <x v="3139"/>
    <n v="923.99999999999989"/>
    <n v="0.39999999999999997"/>
    <x v="1"/>
    <x v="7"/>
    <x v="1"/>
    <n v="35"/>
    <n v="13.999999999999998"/>
    <n v="21"/>
    <x v="1"/>
  </r>
  <r>
    <x v="5"/>
    <n v="1185732"/>
    <x v="386"/>
    <x v="0"/>
    <x v="48"/>
    <s v="Burlington"/>
    <x v="4"/>
    <n v="48"/>
    <n v="68"/>
    <x v="2785"/>
    <n v="1207.68"/>
    <n v="0.37"/>
    <x v="1"/>
    <x v="7"/>
    <x v="1"/>
    <n v="48"/>
    <n v="17.760000000000002"/>
    <n v="30.239999999999995"/>
    <x v="1"/>
  </r>
  <r>
    <x v="5"/>
    <n v="1185732"/>
    <x v="386"/>
    <x v="0"/>
    <x v="48"/>
    <s v="Burlington"/>
    <x v="5"/>
    <n v="45"/>
    <n v="93"/>
    <x v="3492"/>
    <n v="1925.1"/>
    <n v="0.45999999999999996"/>
    <x v="1"/>
    <x v="7"/>
    <x v="1"/>
    <n v="45"/>
    <n v="20.7"/>
    <n v="24.3"/>
    <x v="1"/>
  </r>
  <r>
    <x v="5"/>
    <n v="1185732"/>
    <x v="418"/>
    <x v="0"/>
    <x v="48"/>
    <s v="Burlington"/>
    <x v="0"/>
    <n v="44"/>
    <n v="157"/>
    <x v="3493"/>
    <n v="3246.76"/>
    <n v="0.47000000000000003"/>
    <x v="1"/>
    <x v="8"/>
    <x v="1"/>
    <n v="44"/>
    <n v="20.68"/>
    <n v="23.32"/>
    <x v="1"/>
  </r>
  <r>
    <x v="5"/>
    <n v="1185732"/>
    <x v="418"/>
    <x v="0"/>
    <x v="48"/>
    <s v="Burlington"/>
    <x v="1"/>
    <n v="44"/>
    <n v="99"/>
    <x v="3119"/>
    <n v="2134.44"/>
    <n v="0.49"/>
    <x v="1"/>
    <x v="8"/>
    <x v="1"/>
    <n v="44"/>
    <n v="21.560000000000002"/>
    <n v="22.439999999999998"/>
    <x v="1"/>
  </r>
  <r>
    <x v="5"/>
    <n v="1185732"/>
    <x v="418"/>
    <x v="0"/>
    <x v="48"/>
    <s v="Burlington"/>
    <x v="2"/>
    <n v="40"/>
    <n v="66"/>
    <x v="2490"/>
    <n v="976.8"/>
    <n v="0.37"/>
    <x v="1"/>
    <x v="8"/>
    <x v="1"/>
    <n v="40"/>
    <n v="14.799999999999999"/>
    <n v="25.2"/>
    <x v="1"/>
  </r>
  <r>
    <x v="5"/>
    <n v="1185732"/>
    <x v="418"/>
    <x v="0"/>
    <x v="48"/>
    <s v="Burlington"/>
    <x v="3"/>
    <n v="46"/>
    <n v="61"/>
    <x v="1159"/>
    <n v="1038.22"/>
    <n v="0.37"/>
    <x v="1"/>
    <x v="8"/>
    <x v="1"/>
    <n v="46"/>
    <n v="17.02"/>
    <n v="28.98"/>
    <x v="1"/>
  </r>
  <r>
    <x v="5"/>
    <n v="1185732"/>
    <x v="418"/>
    <x v="0"/>
    <x v="48"/>
    <s v="Burlington"/>
    <x v="4"/>
    <n v="55"/>
    <n v="58"/>
    <x v="3494"/>
    <n v="1180.3"/>
    <n v="0.37"/>
    <x v="1"/>
    <x v="8"/>
    <x v="1"/>
    <n v="55"/>
    <n v="20.349999999999998"/>
    <n v="34.65"/>
    <x v="1"/>
  </r>
  <r>
    <x v="3"/>
    <n v="1185732"/>
    <x v="418"/>
    <x v="0"/>
    <x v="48"/>
    <s v="Burlington"/>
    <x v="5"/>
    <n v="54"/>
    <n v="90"/>
    <x v="2299"/>
    <n v="2235.6"/>
    <n v="0.45999999999999996"/>
    <x v="1"/>
    <x v="8"/>
    <x v="1"/>
    <n v="54"/>
    <n v="24.84"/>
    <n v="29.16"/>
    <x v="1"/>
  </r>
  <r>
    <x v="3"/>
    <n v="1185732"/>
    <x v="448"/>
    <x v="0"/>
    <x v="48"/>
    <s v="Burlington"/>
    <x v="0"/>
    <n v="54"/>
    <n v="140"/>
    <x v="832"/>
    <n v="3780"/>
    <n v="0.5"/>
    <x v="1"/>
    <x v="9"/>
    <x v="1"/>
    <n v="54"/>
    <n v="27"/>
    <n v="27"/>
    <x v="1"/>
  </r>
  <r>
    <x v="3"/>
    <n v="1185732"/>
    <x v="448"/>
    <x v="0"/>
    <x v="48"/>
    <s v="Burlington"/>
    <x v="1"/>
    <n v="47"/>
    <n v="98"/>
    <x v="3495"/>
    <n v="2256.94"/>
    <n v="0.49"/>
    <x v="1"/>
    <x v="9"/>
    <x v="1"/>
    <n v="47"/>
    <n v="23.03"/>
    <n v="23.97"/>
    <x v="1"/>
  </r>
  <r>
    <x v="3"/>
    <n v="1185732"/>
    <x v="448"/>
    <x v="0"/>
    <x v="48"/>
    <s v="Burlington"/>
    <x v="2"/>
    <n v="46"/>
    <n v="102"/>
    <x v="3184"/>
    <n v="1736.04"/>
    <n v="0.37"/>
    <x v="1"/>
    <x v="9"/>
    <x v="1"/>
    <n v="46"/>
    <n v="17.02"/>
    <n v="28.98"/>
    <x v="1"/>
  </r>
  <r>
    <x v="5"/>
    <n v="1185732"/>
    <x v="448"/>
    <x v="0"/>
    <x v="48"/>
    <s v="Burlington"/>
    <x v="3"/>
    <n v="42"/>
    <n v="96"/>
    <x v="1012"/>
    <n v="1572.4799999999998"/>
    <n v="0.38999999999999996"/>
    <x v="1"/>
    <x v="9"/>
    <x v="1"/>
    <n v="42"/>
    <n v="16.38"/>
    <n v="25.620000000000005"/>
    <x v="1"/>
  </r>
  <r>
    <x v="5"/>
    <n v="1185732"/>
    <x v="448"/>
    <x v="0"/>
    <x v="48"/>
    <s v="Burlington"/>
    <x v="4"/>
    <n v="50"/>
    <n v="91"/>
    <x v="3496"/>
    <n v="1774.4999999999998"/>
    <n v="0.38999999999999996"/>
    <x v="1"/>
    <x v="9"/>
    <x v="1"/>
    <n v="50"/>
    <n v="19.499999999999996"/>
    <n v="30.5"/>
    <x v="1"/>
  </r>
  <r>
    <x v="5"/>
    <n v="1185732"/>
    <x v="448"/>
    <x v="0"/>
    <x v="48"/>
    <s v="Burlington"/>
    <x v="5"/>
    <n v="57"/>
    <n v="128"/>
    <x v="3497"/>
    <n v="3429.12"/>
    <n v="0.47"/>
    <x v="1"/>
    <x v="9"/>
    <x v="1"/>
    <n v="57"/>
    <n v="26.79"/>
    <n v="30.21"/>
    <x v="1"/>
  </r>
  <r>
    <x v="5"/>
    <n v="1185732"/>
    <x v="477"/>
    <x v="0"/>
    <x v="48"/>
    <s v="Burlington"/>
    <x v="0"/>
    <n v="48"/>
    <n v="186"/>
    <x v="3498"/>
    <n v="4285.4399999999996"/>
    <n v="0.48"/>
    <x v="1"/>
    <x v="10"/>
    <x v="1"/>
    <n v="48"/>
    <n v="23.04"/>
    <n v="24.96"/>
    <x v="1"/>
  </r>
  <r>
    <x v="5"/>
    <n v="1185732"/>
    <x v="477"/>
    <x v="0"/>
    <x v="48"/>
    <s v="Burlington"/>
    <x v="1"/>
    <n v="41"/>
    <n v="132"/>
    <x v="3307"/>
    <n v="2760.12"/>
    <n v="0.51"/>
    <x v="1"/>
    <x v="10"/>
    <x v="1"/>
    <n v="41"/>
    <n v="20.91"/>
    <n v="20.09"/>
    <x v="1"/>
  </r>
  <r>
    <x v="5"/>
    <n v="1185732"/>
    <x v="477"/>
    <x v="0"/>
    <x v="48"/>
    <s v="Burlington"/>
    <x v="2"/>
    <n v="44"/>
    <n v="131"/>
    <x v="1655"/>
    <n v="2305.6"/>
    <n v="0.39999999999999997"/>
    <x v="1"/>
    <x v="10"/>
    <x v="1"/>
    <n v="44"/>
    <n v="17.599999999999998"/>
    <n v="26.400000000000002"/>
    <x v="1"/>
  </r>
  <r>
    <x v="5"/>
    <n v="1185732"/>
    <x v="477"/>
    <x v="0"/>
    <x v="48"/>
    <s v="Burlington"/>
    <x v="3"/>
    <n v="44"/>
    <n v="101"/>
    <x v="2197"/>
    <n v="1866.48"/>
    <n v="0.42"/>
    <x v="1"/>
    <x v="10"/>
    <x v="1"/>
    <n v="44"/>
    <n v="18.48"/>
    <n v="25.52"/>
    <x v="1"/>
  </r>
  <r>
    <x v="5"/>
    <n v="1185732"/>
    <x v="477"/>
    <x v="0"/>
    <x v="48"/>
    <s v="Burlington"/>
    <x v="4"/>
    <n v="48"/>
    <n v="104"/>
    <x v="1952"/>
    <n v="2096.64"/>
    <n v="0.42"/>
    <x v="1"/>
    <x v="10"/>
    <x v="1"/>
    <n v="48"/>
    <n v="20.16"/>
    <n v="27.84"/>
    <x v="1"/>
  </r>
  <r>
    <x v="5"/>
    <n v="1185732"/>
    <x v="477"/>
    <x v="0"/>
    <x v="48"/>
    <s v="Burlington"/>
    <x v="5"/>
    <n v="60"/>
    <n v="145"/>
    <x v="1149"/>
    <n v="4088.9999999999995"/>
    <n v="0.47"/>
    <x v="1"/>
    <x v="10"/>
    <x v="1"/>
    <n v="60"/>
    <n v="28.199999999999996"/>
    <n v="31.8"/>
    <x v="1"/>
  </r>
  <r>
    <x v="5"/>
    <n v="1185732"/>
    <x v="185"/>
    <x v="0"/>
    <x v="48"/>
    <s v="Burlington"/>
    <x v="0"/>
    <n v="34"/>
    <n v="173"/>
    <x v="3207"/>
    <n v="2529.2600000000002"/>
    <n v="0.43000000000000005"/>
    <x v="1"/>
    <x v="0"/>
    <x v="1"/>
    <n v="34"/>
    <n v="14.620000000000001"/>
    <n v="19.38"/>
    <x v="1"/>
  </r>
  <r>
    <x v="5"/>
    <n v="1185732"/>
    <x v="185"/>
    <x v="0"/>
    <x v="48"/>
    <s v="Burlington"/>
    <x v="1"/>
    <n v="39"/>
    <n v="111"/>
    <x v="3499"/>
    <n v="1861.4700000000003"/>
    <n v="0.43000000000000005"/>
    <x v="1"/>
    <x v="0"/>
    <x v="1"/>
    <n v="39"/>
    <n v="16.770000000000003"/>
    <n v="22.229999999999997"/>
    <x v="1"/>
  </r>
  <r>
    <x v="5"/>
    <n v="1185732"/>
    <x v="185"/>
    <x v="0"/>
    <x v="48"/>
    <s v="Burlington"/>
    <x v="2"/>
    <n v="28"/>
    <n v="101"/>
    <x v="3500"/>
    <n v="1018.0799999999999"/>
    <n v="0.36"/>
    <x v="1"/>
    <x v="0"/>
    <x v="1"/>
    <n v="28"/>
    <n v="10.08"/>
    <n v="17.920000000000002"/>
    <x v="1"/>
  </r>
  <r>
    <x v="5"/>
    <n v="1185732"/>
    <x v="185"/>
    <x v="0"/>
    <x v="48"/>
    <s v="Burlington"/>
    <x v="3"/>
    <n v="36"/>
    <n v="60"/>
    <x v="1033"/>
    <n v="691.2"/>
    <n v="0.32"/>
    <x v="1"/>
    <x v="0"/>
    <x v="1"/>
    <n v="36"/>
    <n v="11.520000000000001"/>
    <n v="24.48"/>
    <x v="1"/>
  </r>
  <r>
    <x v="5"/>
    <n v="1185732"/>
    <x v="185"/>
    <x v="0"/>
    <x v="48"/>
    <s v="Burlington"/>
    <x v="4"/>
    <n v="43"/>
    <n v="74"/>
    <x v="2229"/>
    <n v="1050.06"/>
    <n v="0.32999999999999996"/>
    <x v="1"/>
    <x v="0"/>
    <x v="1"/>
    <n v="43"/>
    <n v="14.19"/>
    <n v="28.810000000000002"/>
    <x v="1"/>
  </r>
  <r>
    <x v="5"/>
    <n v="1185732"/>
    <x v="185"/>
    <x v="0"/>
    <x v="48"/>
    <s v="Burlington"/>
    <x v="5"/>
    <n v="35"/>
    <n v="101"/>
    <x v="3501"/>
    <n v="1413.9999999999998"/>
    <n v="0.39999999999999997"/>
    <x v="1"/>
    <x v="0"/>
    <x v="1"/>
    <n v="35"/>
    <n v="13.999999999999998"/>
    <n v="21"/>
    <x v="1"/>
  </r>
  <r>
    <x v="5"/>
    <n v="1185732"/>
    <x v="693"/>
    <x v="0"/>
    <x v="48"/>
    <s v="Burlington"/>
    <x v="0"/>
    <n v="34"/>
    <n v="186"/>
    <x v="1199"/>
    <n v="2782.56"/>
    <n v="0.44"/>
    <x v="1"/>
    <x v="1"/>
    <x v="1"/>
    <n v="34"/>
    <n v="14.959999999999999"/>
    <n v="19.04"/>
    <x v="1"/>
  </r>
  <r>
    <x v="5"/>
    <n v="1185732"/>
    <x v="693"/>
    <x v="0"/>
    <x v="48"/>
    <s v="Burlington"/>
    <x v="1"/>
    <n v="37"/>
    <n v="85"/>
    <x v="2095"/>
    <n v="1352.3500000000001"/>
    <n v="0.43000000000000005"/>
    <x v="1"/>
    <x v="1"/>
    <x v="1"/>
    <n v="37"/>
    <n v="15.910000000000002"/>
    <n v="21.09"/>
    <x v="1"/>
  </r>
  <r>
    <x v="5"/>
    <n v="1185732"/>
    <x v="693"/>
    <x v="0"/>
    <x v="48"/>
    <s v="Burlington"/>
    <x v="2"/>
    <n v="31"/>
    <n v="96"/>
    <x v="3502"/>
    <n v="1011.8399999999999"/>
    <n v="0.33999999999999997"/>
    <x v="1"/>
    <x v="1"/>
    <x v="1"/>
    <n v="31"/>
    <n v="10.54"/>
    <n v="20.46"/>
    <x v="1"/>
  </r>
  <r>
    <x v="5"/>
    <n v="1185732"/>
    <x v="693"/>
    <x v="0"/>
    <x v="49"/>
    <s v="Manchester"/>
    <x v="3"/>
    <n v="31"/>
    <n v="68"/>
    <x v="3327"/>
    <n v="716.71999999999991"/>
    <n v="0.33999999999999997"/>
    <x v="1"/>
    <x v="1"/>
    <x v="1"/>
    <n v="31"/>
    <n v="10.54"/>
    <n v="20.460000000000004"/>
    <x v="1"/>
  </r>
  <r>
    <x v="5"/>
    <n v="1185732"/>
    <x v="693"/>
    <x v="0"/>
    <x v="49"/>
    <s v="Manchester"/>
    <x v="4"/>
    <n v="41"/>
    <n v="96"/>
    <x v="1905"/>
    <n v="1298.8799999999999"/>
    <n v="0.32999999999999996"/>
    <x v="1"/>
    <x v="1"/>
    <x v="1"/>
    <n v="41"/>
    <n v="13.53"/>
    <n v="27.47"/>
    <x v="1"/>
  </r>
  <r>
    <x v="5"/>
    <n v="1185732"/>
    <x v="693"/>
    <x v="0"/>
    <x v="49"/>
    <s v="Manchester"/>
    <x v="5"/>
    <n v="36"/>
    <n v="124"/>
    <x v="3503"/>
    <n v="1785.6"/>
    <n v="0.39999999999999997"/>
    <x v="1"/>
    <x v="1"/>
    <x v="1"/>
    <n v="36"/>
    <n v="14.399999999999999"/>
    <n v="21.6"/>
    <x v="1"/>
  </r>
  <r>
    <x v="5"/>
    <n v="1185732"/>
    <x v="222"/>
    <x v="0"/>
    <x v="49"/>
    <s v="Manchester"/>
    <x v="0"/>
    <n v="39"/>
    <n v="188"/>
    <x v="2160"/>
    <n v="3372.7200000000003"/>
    <n v="0.46"/>
    <x v="1"/>
    <x v="2"/>
    <x v="1"/>
    <n v="39"/>
    <n v="17.940000000000001"/>
    <n v="21.06"/>
    <x v="1"/>
  </r>
  <r>
    <x v="5"/>
    <n v="1185732"/>
    <x v="222"/>
    <x v="0"/>
    <x v="49"/>
    <s v="Manchester"/>
    <x v="1"/>
    <n v="36"/>
    <n v="88"/>
    <x v="2094"/>
    <n v="1457.28"/>
    <n v="0.46"/>
    <x v="1"/>
    <x v="2"/>
    <x v="1"/>
    <n v="36"/>
    <n v="16.559999999999999"/>
    <n v="19.440000000000001"/>
    <x v="1"/>
  </r>
  <r>
    <x v="5"/>
    <n v="1185732"/>
    <x v="222"/>
    <x v="0"/>
    <x v="49"/>
    <s v="Manchester"/>
    <x v="2"/>
    <n v="32"/>
    <n v="105"/>
    <x v="1597"/>
    <n v="1142.3999999999999"/>
    <n v="0.33999999999999997"/>
    <x v="1"/>
    <x v="2"/>
    <x v="1"/>
    <n v="32"/>
    <n v="10.879999999999999"/>
    <n v="21.120000000000005"/>
    <x v="1"/>
  </r>
  <r>
    <x v="5"/>
    <n v="1185732"/>
    <x v="222"/>
    <x v="0"/>
    <x v="49"/>
    <s v="Manchester"/>
    <x v="3"/>
    <n v="33"/>
    <n v="45"/>
    <x v="2752"/>
    <n v="549.45000000000005"/>
    <n v="0.37"/>
    <x v="1"/>
    <x v="2"/>
    <x v="1"/>
    <n v="33"/>
    <n v="12.21"/>
    <n v="20.79"/>
    <x v="1"/>
  </r>
  <r>
    <x v="5"/>
    <n v="1185732"/>
    <x v="222"/>
    <x v="0"/>
    <x v="49"/>
    <s v="Manchester"/>
    <x v="4"/>
    <n v="47"/>
    <n v="60"/>
    <x v="3155"/>
    <n v="930.59999999999991"/>
    <n v="0.32999999999999996"/>
    <x v="1"/>
    <x v="2"/>
    <x v="1"/>
    <n v="47"/>
    <n v="15.509999999999998"/>
    <n v="31.490000000000002"/>
    <x v="1"/>
  </r>
  <r>
    <x v="5"/>
    <n v="1185732"/>
    <x v="222"/>
    <x v="0"/>
    <x v="49"/>
    <s v="Manchester"/>
    <x v="5"/>
    <n v="36"/>
    <n v="99"/>
    <x v="1471"/>
    <n v="1354.32"/>
    <n v="0.38"/>
    <x v="1"/>
    <x v="2"/>
    <x v="1"/>
    <n v="36"/>
    <n v="13.68"/>
    <n v="22.320000000000004"/>
    <x v="1"/>
  </r>
  <r>
    <x v="5"/>
    <n v="1185732"/>
    <x v="241"/>
    <x v="0"/>
    <x v="49"/>
    <s v="Manchester"/>
    <x v="0"/>
    <n v="33"/>
    <n v="187"/>
    <x v="3286"/>
    <n v="2591.8200000000002"/>
    <n v="0.42000000000000004"/>
    <x v="1"/>
    <x v="3"/>
    <x v="1"/>
    <n v="33"/>
    <n v="13.860000000000001"/>
    <n v="19.14"/>
    <x v="1"/>
  </r>
  <r>
    <x v="5"/>
    <n v="1185732"/>
    <x v="241"/>
    <x v="0"/>
    <x v="49"/>
    <s v="Manchester"/>
    <x v="1"/>
    <n v="38"/>
    <n v="85"/>
    <x v="2461"/>
    <n v="1356.6000000000001"/>
    <n v="0.42000000000000004"/>
    <x v="1"/>
    <x v="3"/>
    <x v="1"/>
    <n v="38"/>
    <n v="15.96"/>
    <n v="22.04"/>
    <x v="1"/>
  </r>
  <r>
    <x v="5"/>
    <n v="1185732"/>
    <x v="241"/>
    <x v="0"/>
    <x v="49"/>
    <s v="Manchester"/>
    <x v="2"/>
    <n v="26"/>
    <n v="80"/>
    <x v="1413"/>
    <n v="707.19999999999993"/>
    <n v="0.33999999999999997"/>
    <x v="1"/>
    <x v="3"/>
    <x v="1"/>
    <n v="26"/>
    <n v="8.84"/>
    <n v="17.160000000000004"/>
    <x v="1"/>
  </r>
  <r>
    <x v="5"/>
    <n v="1185732"/>
    <x v="241"/>
    <x v="0"/>
    <x v="49"/>
    <s v="Manchester"/>
    <x v="3"/>
    <n v="35"/>
    <n v="53"/>
    <x v="3236"/>
    <n v="593.6"/>
    <n v="0.32"/>
    <x v="1"/>
    <x v="3"/>
    <x v="1"/>
    <n v="35"/>
    <n v="11.200000000000001"/>
    <n v="23.8"/>
    <x v="1"/>
  </r>
  <r>
    <x v="5"/>
    <n v="1185732"/>
    <x v="241"/>
    <x v="0"/>
    <x v="49"/>
    <s v="Manchester"/>
    <x v="4"/>
    <n v="40"/>
    <n v="61"/>
    <x v="3504"/>
    <n v="805.19999999999993"/>
    <n v="0.32999999999999996"/>
    <x v="1"/>
    <x v="3"/>
    <x v="1"/>
    <n v="40"/>
    <n v="13.2"/>
    <n v="26.800000000000004"/>
    <x v="1"/>
  </r>
  <r>
    <x v="5"/>
    <n v="1185732"/>
    <x v="241"/>
    <x v="0"/>
    <x v="49"/>
    <s v="Manchester"/>
    <x v="5"/>
    <n v="33"/>
    <n v="101"/>
    <x v="1525"/>
    <n v="1233.21"/>
    <n v="0.37"/>
    <x v="1"/>
    <x v="3"/>
    <x v="1"/>
    <n v="33"/>
    <n v="12.21"/>
    <n v="20.79"/>
    <x v="1"/>
  </r>
  <r>
    <x v="5"/>
    <n v="1185732"/>
    <x v="270"/>
    <x v="0"/>
    <x v="49"/>
    <s v="Manchester"/>
    <x v="0"/>
    <n v="47"/>
    <n v="196"/>
    <x v="2272"/>
    <n v="3961.1600000000003"/>
    <n v="0.43000000000000005"/>
    <x v="1"/>
    <x v="4"/>
    <x v="1"/>
    <n v="47"/>
    <n v="20.21"/>
    <n v="26.79"/>
    <x v="1"/>
  </r>
  <r>
    <x v="5"/>
    <n v="1185732"/>
    <x v="270"/>
    <x v="0"/>
    <x v="49"/>
    <s v="Manchester"/>
    <x v="1"/>
    <n v="40"/>
    <n v="93"/>
    <x v="1753"/>
    <n v="1599.6000000000001"/>
    <n v="0.43000000000000005"/>
    <x v="1"/>
    <x v="4"/>
    <x v="1"/>
    <n v="40"/>
    <n v="17.200000000000003"/>
    <n v="22.799999999999997"/>
    <x v="1"/>
  </r>
  <r>
    <x v="5"/>
    <n v="1185732"/>
    <x v="270"/>
    <x v="0"/>
    <x v="49"/>
    <s v="Manchester"/>
    <x v="2"/>
    <n v="42"/>
    <n v="101"/>
    <x v="2378"/>
    <n v="1442.28"/>
    <n v="0.33999999999999997"/>
    <x v="1"/>
    <x v="4"/>
    <x v="1"/>
    <n v="42"/>
    <n v="14.28"/>
    <n v="27.720000000000002"/>
    <x v="1"/>
  </r>
  <r>
    <x v="5"/>
    <n v="1185732"/>
    <x v="270"/>
    <x v="0"/>
    <x v="49"/>
    <s v="Manchester"/>
    <x v="3"/>
    <n v="41"/>
    <n v="91"/>
    <x v="2421"/>
    <n v="1268.54"/>
    <n v="0.33999999999999997"/>
    <x v="1"/>
    <x v="4"/>
    <x v="1"/>
    <n v="41"/>
    <n v="13.94"/>
    <n v="27.06"/>
    <x v="1"/>
  </r>
  <r>
    <x v="5"/>
    <n v="1185732"/>
    <x v="270"/>
    <x v="0"/>
    <x v="49"/>
    <s v="Manchester"/>
    <x v="4"/>
    <n v="52"/>
    <n v="90"/>
    <x v="2809"/>
    <n v="1497.6000000000001"/>
    <n v="0.32"/>
    <x v="1"/>
    <x v="4"/>
    <x v="1"/>
    <n v="52"/>
    <n v="16.64"/>
    <n v="35.36"/>
    <x v="1"/>
  </r>
  <r>
    <x v="5"/>
    <n v="1185732"/>
    <x v="270"/>
    <x v="0"/>
    <x v="49"/>
    <s v="Manchester"/>
    <x v="5"/>
    <n v="46"/>
    <n v="140"/>
    <x v="1037"/>
    <n v="2511.6"/>
    <n v="0.38999999999999996"/>
    <x v="1"/>
    <x v="4"/>
    <x v="1"/>
    <n v="46"/>
    <n v="17.939999999999998"/>
    <n v="28.060000000000002"/>
    <x v="1"/>
  </r>
  <r>
    <x v="5"/>
    <n v="1185732"/>
    <x v="303"/>
    <x v="0"/>
    <x v="49"/>
    <s v="Manchester"/>
    <x v="0"/>
    <n v="44"/>
    <n v="216"/>
    <x v="1098"/>
    <n v="4371.84"/>
    <n v="0.46"/>
    <x v="1"/>
    <x v="11"/>
    <x v="1"/>
    <n v="44"/>
    <n v="20.240000000000002"/>
    <n v="23.759999999999998"/>
    <x v="1"/>
  </r>
  <r>
    <x v="5"/>
    <n v="1185732"/>
    <x v="303"/>
    <x v="0"/>
    <x v="49"/>
    <s v="Manchester"/>
    <x v="1"/>
    <n v="40"/>
    <n v="140"/>
    <x v="2721"/>
    <n v="2632"/>
    <n v="0.47000000000000003"/>
    <x v="1"/>
    <x v="11"/>
    <x v="1"/>
    <n v="40"/>
    <n v="18.8"/>
    <n v="21.2"/>
    <x v="1"/>
  </r>
  <r>
    <x v="5"/>
    <n v="1185732"/>
    <x v="303"/>
    <x v="0"/>
    <x v="49"/>
    <s v="Manchester"/>
    <x v="2"/>
    <n v="43"/>
    <n v="109"/>
    <x v="1766"/>
    <n v="1687.32"/>
    <n v="0.36"/>
    <x v="1"/>
    <x v="11"/>
    <x v="1"/>
    <n v="43"/>
    <n v="15.479999999999999"/>
    <n v="27.520000000000003"/>
    <x v="1"/>
  </r>
  <r>
    <x v="5"/>
    <n v="1185732"/>
    <x v="303"/>
    <x v="0"/>
    <x v="49"/>
    <s v="Manchester"/>
    <x v="3"/>
    <n v="37"/>
    <n v="104"/>
    <x v="2259"/>
    <n v="1308.32"/>
    <n v="0.33999999999999997"/>
    <x v="1"/>
    <x v="11"/>
    <x v="1"/>
    <n v="37"/>
    <n v="12.58"/>
    <n v="24.42"/>
    <x v="1"/>
  </r>
  <r>
    <x v="5"/>
    <n v="1185732"/>
    <x v="303"/>
    <x v="0"/>
    <x v="49"/>
    <s v="Manchester"/>
    <x v="4"/>
    <n v="47"/>
    <n v="114"/>
    <x v="3239"/>
    <n v="1982.46"/>
    <n v="0.37"/>
    <x v="1"/>
    <x v="11"/>
    <x v="1"/>
    <n v="47"/>
    <n v="17.39"/>
    <n v="29.61"/>
    <x v="1"/>
  </r>
  <r>
    <x v="5"/>
    <n v="1185732"/>
    <x v="303"/>
    <x v="0"/>
    <x v="49"/>
    <s v="Manchester"/>
    <x v="5"/>
    <n v="50"/>
    <n v="162"/>
    <x v="1851"/>
    <n v="3402"/>
    <n v="0.42"/>
    <x v="1"/>
    <x v="11"/>
    <x v="1"/>
    <n v="50"/>
    <n v="21"/>
    <n v="29"/>
    <x v="1"/>
  </r>
  <r>
    <x v="5"/>
    <n v="1185732"/>
    <x v="331"/>
    <x v="0"/>
    <x v="49"/>
    <s v="Manchester"/>
    <x v="0"/>
    <n v="49"/>
    <n v="224"/>
    <x v="974"/>
    <n v="4609.92"/>
    <n v="0.42000000000000004"/>
    <x v="1"/>
    <x v="5"/>
    <x v="1"/>
    <n v="49"/>
    <n v="20.580000000000002"/>
    <n v="28.419999999999998"/>
    <x v="1"/>
  </r>
  <r>
    <x v="5"/>
    <n v="1185732"/>
    <x v="331"/>
    <x v="0"/>
    <x v="49"/>
    <s v="Manchester"/>
    <x v="1"/>
    <n v="47"/>
    <n v="149"/>
    <x v="3154"/>
    <n v="3081.32"/>
    <n v="0.44"/>
    <x v="1"/>
    <x v="5"/>
    <x v="1"/>
    <n v="47"/>
    <n v="20.68"/>
    <n v="26.32"/>
    <x v="1"/>
  </r>
  <r>
    <x v="5"/>
    <n v="1185732"/>
    <x v="331"/>
    <x v="0"/>
    <x v="49"/>
    <s v="Manchester"/>
    <x v="2"/>
    <n v="37"/>
    <n v="128"/>
    <x v="1245"/>
    <n v="1704.96"/>
    <n v="0.36"/>
    <x v="1"/>
    <x v="5"/>
    <x v="1"/>
    <n v="37"/>
    <n v="13.32"/>
    <n v="23.68"/>
    <x v="1"/>
  </r>
  <r>
    <x v="5"/>
    <n v="1185732"/>
    <x v="331"/>
    <x v="0"/>
    <x v="49"/>
    <s v="Manchester"/>
    <x v="3"/>
    <n v="39"/>
    <n v="107"/>
    <x v="3159"/>
    <n v="1460.55"/>
    <n v="0.35"/>
    <x v="1"/>
    <x v="5"/>
    <x v="1"/>
    <n v="39"/>
    <n v="13.65"/>
    <n v="25.349999999999998"/>
    <x v="1"/>
  </r>
  <r>
    <x v="5"/>
    <n v="1185732"/>
    <x v="331"/>
    <x v="0"/>
    <x v="49"/>
    <s v="Manchester"/>
    <x v="4"/>
    <n v="47"/>
    <n v="119"/>
    <x v="2764"/>
    <n v="2069.41"/>
    <n v="0.37"/>
    <x v="1"/>
    <x v="5"/>
    <x v="1"/>
    <n v="47"/>
    <n v="17.389999999999997"/>
    <n v="29.610000000000003"/>
    <x v="1"/>
  </r>
  <r>
    <x v="5"/>
    <n v="1185732"/>
    <x v="331"/>
    <x v="0"/>
    <x v="49"/>
    <s v="Manchester"/>
    <x v="5"/>
    <n v="47"/>
    <n v="163"/>
    <x v="3505"/>
    <n v="3064.3999999999996"/>
    <n v="0.39999999999999997"/>
    <x v="1"/>
    <x v="5"/>
    <x v="1"/>
    <n v="47"/>
    <n v="18.799999999999997"/>
    <n v="28.200000000000003"/>
    <x v="1"/>
  </r>
  <r>
    <x v="5"/>
    <n v="1185732"/>
    <x v="363"/>
    <x v="0"/>
    <x v="49"/>
    <s v="Manchester"/>
    <x v="0"/>
    <n v="48"/>
    <n v="203"/>
    <x v="853"/>
    <n v="4482.24"/>
    <n v="0.46"/>
    <x v="1"/>
    <x v="6"/>
    <x v="1"/>
    <n v="48"/>
    <n v="22.08"/>
    <n v="25.92"/>
    <x v="1"/>
  </r>
  <r>
    <x v="5"/>
    <n v="1185732"/>
    <x v="363"/>
    <x v="0"/>
    <x v="49"/>
    <s v="Manchester"/>
    <x v="1"/>
    <n v="39"/>
    <n v="135"/>
    <x v="1148"/>
    <n v="2474.5500000000002"/>
    <n v="0.47000000000000003"/>
    <x v="1"/>
    <x v="6"/>
    <x v="1"/>
    <n v="39"/>
    <n v="18.330000000000002"/>
    <n v="20.669999999999998"/>
    <x v="1"/>
  </r>
  <r>
    <x v="5"/>
    <n v="1185732"/>
    <x v="363"/>
    <x v="0"/>
    <x v="49"/>
    <s v="Manchester"/>
    <x v="2"/>
    <n v="39"/>
    <n v="113"/>
    <x v="3506"/>
    <n v="1542.4499999999998"/>
    <n v="0.35"/>
    <x v="1"/>
    <x v="6"/>
    <x v="1"/>
    <n v="39"/>
    <n v="13.649999999999999"/>
    <n v="25.35"/>
    <x v="1"/>
  </r>
  <r>
    <x v="5"/>
    <n v="1185732"/>
    <x v="363"/>
    <x v="0"/>
    <x v="49"/>
    <s v="Manchester"/>
    <x v="3"/>
    <n v="42"/>
    <n v="88"/>
    <x v="1683"/>
    <n v="1182.72"/>
    <n v="0.32"/>
    <x v="1"/>
    <x v="6"/>
    <x v="1"/>
    <n v="42"/>
    <n v="13.44"/>
    <n v="28.56"/>
    <x v="1"/>
  </r>
  <r>
    <x v="5"/>
    <n v="1185732"/>
    <x v="363"/>
    <x v="0"/>
    <x v="49"/>
    <s v="Manchester"/>
    <x v="4"/>
    <n v="45"/>
    <n v="80"/>
    <x v="1104"/>
    <n v="1187.9999999999998"/>
    <n v="0.32999999999999996"/>
    <x v="1"/>
    <x v="6"/>
    <x v="1"/>
    <n v="45"/>
    <n v="14.849999999999998"/>
    <n v="30.15"/>
    <x v="1"/>
  </r>
  <r>
    <x v="5"/>
    <n v="1185732"/>
    <x v="363"/>
    <x v="0"/>
    <x v="49"/>
    <s v="Manchester"/>
    <x v="5"/>
    <n v="46"/>
    <n v="145"/>
    <x v="1309"/>
    <n v="2467.9"/>
    <n v="0.37"/>
    <x v="1"/>
    <x v="6"/>
    <x v="1"/>
    <n v="46"/>
    <n v="17.02"/>
    <n v="28.980000000000004"/>
    <x v="1"/>
  </r>
  <r>
    <x v="5"/>
    <n v="1185732"/>
    <x v="393"/>
    <x v="0"/>
    <x v="49"/>
    <s v="Manchester"/>
    <x v="0"/>
    <n v="51"/>
    <n v="193"/>
    <x v="3507"/>
    <n v="4330.92"/>
    <n v="0.44"/>
    <x v="1"/>
    <x v="7"/>
    <x v="1"/>
    <n v="51"/>
    <n v="22.44"/>
    <n v="28.56"/>
    <x v="1"/>
  </r>
  <r>
    <x v="5"/>
    <n v="1185732"/>
    <x v="393"/>
    <x v="0"/>
    <x v="49"/>
    <s v="Manchester"/>
    <x v="1"/>
    <n v="43"/>
    <n v="116"/>
    <x v="3418"/>
    <n v="2094.96"/>
    <n v="0.42000000000000004"/>
    <x v="1"/>
    <x v="7"/>
    <x v="1"/>
    <n v="43"/>
    <n v="18.059999999999999"/>
    <n v="24.94"/>
    <x v="1"/>
  </r>
  <r>
    <x v="5"/>
    <n v="1185732"/>
    <x v="393"/>
    <x v="0"/>
    <x v="49"/>
    <s v="Manchester"/>
    <x v="2"/>
    <n v="43"/>
    <n v="78"/>
    <x v="2157"/>
    <n v="1106.82"/>
    <n v="0.32999999999999996"/>
    <x v="1"/>
    <x v="7"/>
    <x v="1"/>
    <n v="43"/>
    <n v="14.19"/>
    <n v="28.810000000000002"/>
    <x v="1"/>
  </r>
  <r>
    <x v="5"/>
    <n v="1185732"/>
    <x v="393"/>
    <x v="0"/>
    <x v="49"/>
    <s v="Manchester"/>
    <x v="3"/>
    <n v="41"/>
    <n v="74"/>
    <x v="2713"/>
    <n v="1122.58"/>
    <n v="0.37"/>
    <x v="1"/>
    <x v="7"/>
    <x v="1"/>
    <n v="41"/>
    <n v="15.169999999999998"/>
    <n v="25.830000000000002"/>
    <x v="1"/>
  </r>
  <r>
    <x v="5"/>
    <n v="1185732"/>
    <x v="393"/>
    <x v="0"/>
    <x v="49"/>
    <s v="Manchester"/>
    <x v="4"/>
    <n v="48"/>
    <n v="70"/>
    <x v="1597"/>
    <n v="1209.5999999999999"/>
    <n v="0.36"/>
    <x v="1"/>
    <x v="7"/>
    <x v="1"/>
    <n v="48"/>
    <n v="17.279999999999998"/>
    <n v="30.720000000000002"/>
    <x v="1"/>
  </r>
  <r>
    <x v="5"/>
    <n v="1185732"/>
    <x v="393"/>
    <x v="0"/>
    <x v="49"/>
    <s v="Manchester"/>
    <x v="5"/>
    <n v="53"/>
    <n v="104"/>
    <x v="1499"/>
    <n v="2039.44"/>
    <n v="0.37"/>
    <x v="1"/>
    <x v="7"/>
    <x v="1"/>
    <n v="53"/>
    <n v="19.61"/>
    <n v="33.39"/>
    <x v="1"/>
  </r>
  <r>
    <x v="0"/>
    <n v="1185732"/>
    <x v="425"/>
    <x v="0"/>
    <x v="49"/>
    <s v="Manchester"/>
    <x v="0"/>
    <n v="52"/>
    <n v="162"/>
    <x v="1223"/>
    <n v="3538.0800000000004"/>
    <n v="0.42000000000000004"/>
    <x v="1"/>
    <x v="8"/>
    <x v="1"/>
    <n v="52"/>
    <n v="21.840000000000003"/>
    <n v="30.16"/>
    <x v="1"/>
  </r>
  <r>
    <x v="0"/>
    <n v="1185732"/>
    <x v="425"/>
    <x v="0"/>
    <x v="49"/>
    <s v="Manchester"/>
    <x v="1"/>
    <n v="44"/>
    <n v="99"/>
    <x v="3119"/>
    <n v="1916.64"/>
    <n v="0.44"/>
    <x v="1"/>
    <x v="8"/>
    <x v="1"/>
    <n v="44"/>
    <n v="19.36"/>
    <n v="24.639999999999997"/>
    <x v="1"/>
  </r>
  <r>
    <x v="0"/>
    <n v="1185732"/>
    <x v="425"/>
    <x v="0"/>
    <x v="49"/>
    <s v="Manchester"/>
    <x v="2"/>
    <n v="52"/>
    <n v="60"/>
    <x v="1320"/>
    <n v="1029.5999999999999"/>
    <n v="0.32999999999999996"/>
    <x v="1"/>
    <x v="8"/>
    <x v="1"/>
    <n v="52"/>
    <n v="17.16"/>
    <n v="34.840000000000003"/>
    <x v="1"/>
  </r>
  <r>
    <x v="0"/>
    <n v="1185732"/>
    <x v="425"/>
    <x v="0"/>
    <x v="49"/>
    <s v="Manchester"/>
    <x v="3"/>
    <n v="44"/>
    <n v="61"/>
    <x v="1727"/>
    <n v="858.88"/>
    <n v="0.32"/>
    <x v="1"/>
    <x v="8"/>
    <x v="1"/>
    <n v="44"/>
    <n v="14.08"/>
    <n v="29.919999999999998"/>
    <x v="1"/>
  </r>
  <r>
    <x v="0"/>
    <n v="1185732"/>
    <x v="425"/>
    <x v="0"/>
    <x v="49"/>
    <s v="Manchester"/>
    <x v="4"/>
    <n v="50"/>
    <n v="58"/>
    <x v="2064"/>
    <n v="928"/>
    <n v="0.32"/>
    <x v="1"/>
    <x v="8"/>
    <x v="1"/>
    <n v="50"/>
    <n v="16"/>
    <n v="34"/>
    <x v="1"/>
  </r>
  <r>
    <x v="0"/>
    <n v="1185732"/>
    <x v="425"/>
    <x v="0"/>
    <x v="49"/>
    <s v="Manchester"/>
    <x v="5"/>
    <n v="64"/>
    <n v="90"/>
    <x v="2762"/>
    <n v="2246.3999999999996"/>
    <n v="0.38999999999999996"/>
    <x v="1"/>
    <x v="8"/>
    <x v="1"/>
    <n v="64"/>
    <n v="24.959999999999997"/>
    <n v="39.040000000000006"/>
    <x v="1"/>
  </r>
  <r>
    <x v="0"/>
    <n v="1185732"/>
    <x v="455"/>
    <x v="0"/>
    <x v="49"/>
    <s v="Manchester"/>
    <x v="0"/>
    <n v="59"/>
    <n v="149"/>
    <x v="3508"/>
    <n v="3780.1300000000006"/>
    <n v="0.43000000000000005"/>
    <x v="1"/>
    <x v="9"/>
    <x v="1"/>
    <n v="59"/>
    <n v="25.370000000000005"/>
    <n v="33.629999999999995"/>
    <x v="1"/>
  </r>
  <r>
    <x v="0"/>
    <n v="1185732"/>
    <x v="455"/>
    <x v="0"/>
    <x v="49"/>
    <s v="Manchester"/>
    <x v="1"/>
    <n v="42"/>
    <n v="114"/>
    <x v="2257"/>
    <n v="2058.84"/>
    <n v="0.43000000000000005"/>
    <x v="1"/>
    <x v="9"/>
    <x v="1"/>
    <n v="42"/>
    <n v="18.060000000000002"/>
    <n v="23.939999999999998"/>
    <x v="1"/>
  </r>
  <r>
    <x v="0"/>
    <n v="1185732"/>
    <x v="455"/>
    <x v="0"/>
    <x v="49"/>
    <s v="Manchester"/>
    <x v="2"/>
    <n v="51"/>
    <n v="114"/>
    <x v="3039"/>
    <n v="2034.8999999999999"/>
    <n v="0.35"/>
    <x v="1"/>
    <x v="9"/>
    <x v="1"/>
    <n v="51"/>
    <n v="17.849999999999998"/>
    <n v="33.150000000000006"/>
    <x v="1"/>
  </r>
  <r>
    <x v="0"/>
    <n v="1185732"/>
    <x v="455"/>
    <x v="0"/>
    <x v="49"/>
    <s v="Manchester"/>
    <x v="3"/>
    <n v="43"/>
    <n v="114"/>
    <x v="3509"/>
    <n v="1666.6799999999998"/>
    <n v="0.33999999999999997"/>
    <x v="1"/>
    <x v="9"/>
    <x v="1"/>
    <n v="43"/>
    <n v="14.62"/>
    <n v="28.380000000000003"/>
    <x v="1"/>
  </r>
  <r>
    <x v="0"/>
    <n v="1185732"/>
    <x v="455"/>
    <x v="0"/>
    <x v="49"/>
    <s v="Manchester"/>
    <x v="4"/>
    <n v="59"/>
    <n v="96"/>
    <x v="3510"/>
    <n v="1925.7599999999998"/>
    <n v="0.33999999999999997"/>
    <x v="1"/>
    <x v="9"/>
    <x v="1"/>
    <n v="59"/>
    <n v="20.059999999999999"/>
    <n v="38.940000000000005"/>
    <x v="1"/>
  </r>
  <r>
    <x v="0"/>
    <n v="1185732"/>
    <x v="455"/>
    <x v="0"/>
    <x v="49"/>
    <s v="Manchester"/>
    <x v="5"/>
    <n v="61"/>
    <n v="120"/>
    <x v="1200"/>
    <n v="3001.2"/>
    <n v="0.41"/>
    <x v="1"/>
    <x v="9"/>
    <x v="1"/>
    <n v="61"/>
    <n v="25.009999999999998"/>
    <n v="35.99"/>
    <x v="1"/>
  </r>
  <r>
    <x v="0"/>
    <n v="1185732"/>
    <x v="484"/>
    <x v="0"/>
    <x v="49"/>
    <s v="Manchester"/>
    <x v="0"/>
    <n v="49"/>
    <n v="200"/>
    <x v="1082"/>
    <n v="4606"/>
    <n v="0.47000000000000003"/>
    <x v="1"/>
    <x v="10"/>
    <x v="1"/>
    <n v="49"/>
    <n v="23.03"/>
    <n v="25.97"/>
    <x v="1"/>
  </r>
  <r>
    <x v="0"/>
    <n v="1185732"/>
    <x v="484"/>
    <x v="0"/>
    <x v="49"/>
    <s v="Manchester"/>
    <x v="1"/>
    <n v="49"/>
    <n v="128"/>
    <x v="1154"/>
    <n v="2634.2400000000002"/>
    <n v="0.42000000000000004"/>
    <x v="1"/>
    <x v="10"/>
    <x v="1"/>
    <n v="49"/>
    <n v="20.580000000000002"/>
    <n v="28.419999999999998"/>
    <x v="1"/>
  </r>
  <r>
    <x v="0"/>
    <n v="1185732"/>
    <x v="484"/>
    <x v="0"/>
    <x v="49"/>
    <s v="Manchester"/>
    <x v="2"/>
    <n v="47"/>
    <n v="128"/>
    <x v="2766"/>
    <n v="2165.7599999999998"/>
    <n v="0.36"/>
    <x v="1"/>
    <x v="10"/>
    <x v="1"/>
    <n v="47"/>
    <n v="16.919999999999998"/>
    <n v="30.080000000000002"/>
    <x v="1"/>
  </r>
  <r>
    <x v="0"/>
    <n v="1185732"/>
    <x v="484"/>
    <x v="0"/>
    <x v="49"/>
    <s v="Manchester"/>
    <x v="3"/>
    <n v="49"/>
    <n v="116"/>
    <x v="1343"/>
    <n v="1989.3999999999999"/>
    <n v="0.35"/>
    <x v="1"/>
    <x v="10"/>
    <x v="1"/>
    <n v="49"/>
    <n v="17.149999999999999"/>
    <n v="31.85"/>
    <x v="1"/>
  </r>
  <r>
    <x v="0"/>
    <n v="1185732"/>
    <x v="484"/>
    <x v="0"/>
    <x v="49"/>
    <s v="Manchester"/>
    <x v="4"/>
    <n v="50"/>
    <n v="123"/>
    <x v="1642"/>
    <n v="2275.5"/>
    <n v="0.37"/>
    <x v="1"/>
    <x v="10"/>
    <x v="1"/>
    <n v="50"/>
    <n v="18.5"/>
    <n v="31.5"/>
    <x v="1"/>
  </r>
  <r>
    <x v="0"/>
    <n v="1185732"/>
    <x v="484"/>
    <x v="0"/>
    <x v="49"/>
    <s v="Manchester"/>
    <x v="5"/>
    <n v="61"/>
    <n v="144"/>
    <x v="3511"/>
    <n v="3513.6"/>
    <n v="0.39999999999999997"/>
    <x v="1"/>
    <x v="10"/>
    <x v="1"/>
    <n v="61"/>
    <n v="24.4"/>
    <n v="36.599999999999994"/>
    <x v="1"/>
  </r>
  <r>
    <x v="0"/>
    <n v="1185732"/>
    <x v="188"/>
    <x v="0"/>
    <x v="49"/>
    <s v="Manchester"/>
    <x v="0"/>
    <n v="36"/>
    <n v="165"/>
    <x v="1773"/>
    <n v="2197.8000000000002"/>
    <n v="0.37000000000000005"/>
    <x v="1"/>
    <x v="0"/>
    <x v="1"/>
    <n v="36"/>
    <n v="13.32"/>
    <n v="22.68"/>
    <x v="1"/>
  </r>
  <r>
    <x v="0"/>
    <n v="1185732"/>
    <x v="188"/>
    <x v="0"/>
    <x v="49"/>
    <s v="Manchester"/>
    <x v="1"/>
    <n v="36"/>
    <n v="93"/>
    <x v="3232"/>
    <n v="1339.2"/>
    <n v="0.4"/>
    <x v="1"/>
    <x v="0"/>
    <x v="1"/>
    <n v="36"/>
    <n v="14.4"/>
    <n v="21.599999999999998"/>
    <x v="1"/>
  </r>
  <r>
    <x v="0"/>
    <n v="1185732"/>
    <x v="188"/>
    <x v="0"/>
    <x v="49"/>
    <s v="Manchester"/>
    <x v="2"/>
    <n v="35"/>
    <n v="99"/>
    <x v="1624"/>
    <n v="935.55000000000007"/>
    <n v="0.27"/>
    <x v="1"/>
    <x v="0"/>
    <x v="1"/>
    <n v="35"/>
    <n v="9.4500000000000011"/>
    <n v="25.549999999999997"/>
    <x v="1"/>
  </r>
  <r>
    <x v="0"/>
    <n v="1185732"/>
    <x v="188"/>
    <x v="0"/>
    <x v="49"/>
    <s v="Manchester"/>
    <x v="3"/>
    <n v="33"/>
    <n v="51"/>
    <x v="2775"/>
    <n v="471.24000000000007"/>
    <n v="0.28000000000000003"/>
    <x v="1"/>
    <x v="0"/>
    <x v="1"/>
    <n v="33"/>
    <n v="9.240000000000002"/>
    <n v="23.76"/>
    <x v="1"/>
  </r>
  <r>
    <x v="0"/>
    <n v="1185732"/>
    <x v="188"/>
    <x v="0"/>
    <x v="49"/>
    <s v="Manchester"/>
    <x v="4"/>
    <n v="50"/>
    <n v="64"/>
    <x v="3069"/>
    <n v="896.00000000000011"/>
    <n v="0.28000000000000003"/>
    <x v="1"/>
    <x v="0"/>
    <x v="1"/>
    <n v="50"/>
    <n v="14.000000000000002"/>
    <n v="36"/>
    <x v="1"/>
  </r>
  <r>
    <x v="0"/>
    <n v="1185732"/>
    <x v="188"/>
    <x v="0"/>
    <x v="49"/>
    <s v="Manchester"/>
    <x v="5"/>
    <n v="41"/>
    <n v="105"/>
    <x v="3416"/>
    <n v="1377.6000000000001"/>
    <n v="0.32"/>
    <x v="1"/>
    <x v="0"/>
    <x v="1"/>
    <n v="41"/>
    <n v="13.120000000000001"/>
    <n v="27.879999999999995"/>
    <x v="1"/>
  </r>
  <r>
    <x v="0"/>
    <n v="1185732"/>
    <x v="696"/>
    <x v="0"/>
    <x v="49"/>
    <s v="Manchester"/>
    <x v="0"/>
    <n v="41"/>
    <n v="184"/>
    <x v="3351"/>
    <n v="2791.28"/>
    <n v="0.37000000000000005"/>
    <x v="1"/>
    <x v="1"/>
    <x v="1"/>
    <n v="41"/>
    <n v="15.170000000000002"/>
    <n v="25.829999999999995"/>
    <x v="1"/>
  </r>
  <r>
    <x v="0"/>
    <n v="1185732"/>
    <x v="696"/>
    <x v="0"/>
    <x v="49"/>
    <s v="Manchester"/>
    <x v="1"/>
    <n v="42"/>
    <n v="70"/>
    <x v="1454"/>
    <n v="1234.8000000000002"/>
    <n v="0.42000000000000004"/>
    <x v="1"/>
    <x v="1"/>
    <x v="1"/>
    <n v="42"/>
    <n v="17.640000000000004"/>
    <n v="24.359999999999996"/>
    <x v="1"/>
  </r>
  <r>
    <x v="0"/>
    <n v="1185732"/>
    <x v="696"/>
    <x v="0"/>
    <x v="49"/>
    <s v="Manchester"/>
    <x v="2"/>
    <n v="29"/>
    <n v="83"/>
    <x v="2086"/>
    <n v="649.89"/>
    <n v="0.27"/>
    <x v="1"/>
    <x v="1"/>
    <x v="1"/>
    <n v="29"/>
    <n v="7.83"/>
    <n v="21.1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678E88-AF26-4766-BE73-D64F75590495}" name="YOY Profit Growth"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70:AE72" firstHeaderRow="1" firstDataRow="2" firstDataCol="1"/>
  <pivotFields count="2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4" showAll="0"/>
    <pivotField numFmtId="3" showAll="0"/>
    <pivotField numFmtId="165" showAll="0"/>
    <pivotField dataField="1" numFmtId="165" showAll="0"/>
    <pivotField numFmtId="9" showAll="0"/>
    <pivotField showAll="0"/>
    <pivotField showAll="0"/>
    <pivotField axis="axisCol" showAll="0">
      <items count="3">
        <item x="0"/>
        <item x="1"/>
        <item t="default"/>
      </items>
    </pivotField>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14"/>
  </colFields>
  <colItems count="3">
    <i>
      <x/>
    </i>
    <i>
      <x v="1"/>
    </i>
    <i t="grand">
      <x/>
    </i>
  </colItems>
  <dataFields count="1">
    <dataField name="YOY Profit Growth" fld="10" showDataAs="percentDiff" baseField="14"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37B864-62DC-4D1B-9E7A-3224E4018172}"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M11:BO18" firstHeaderRow="0" firstDataRow="1" firstDataCol="1"/>
  <pivotFields count="2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axis="axisRow" showAll="0">
      <items count="7">
        <item x="4"/>
        <item x="1"/>
        <item x="0"/>
        <item x="5"/>
        <item x="3"/>
        <item x="2"/>
        <item t="default"/>
      </items>
    </pivotField>
    <pivotField numFmtId="164" showAll="0"/>
    <pivotField dataField="1" numFmtId="3" showAll="0"/>
    <pivotField numFmtId="165" showAll="0"/>
    <pivotField numFmtId="165" showAll="0"/>
    <pivotField dataField="1" numFmtId="9"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6"/>
  </rowFields>
  <rowItems count="7">
    <i>
      <x/>
    </i>
    <i>
      <x v="1"/>
    </i>
    <i>
      <x v="2"/>
    </i>
    <i>
      <x v="3"/>
    </i>
    <i>
      <x v="4"/>
    </i>
    <i>
      <x v="5"/>
    </i>
    <i t="grand">
      <x/>
    </i>
  </rowItems>
  <colFields count="1">
    <field x="-2"/>
  </colFields>
  <colItems count="2">
    <i>
      <x/>
    </i>
    <i i="1">
      <x v="1"/>
    </i>
  </colItems>
  <dataFields count="2">
    <dataField name="Sum of Units Sold" fld="8" baseField="0" baseItem="0" numFmtId="3"/>
    <dataField name="Average of Operating Margin" fld="11" subtotal="average" baseField="6" baseItem="0" numFmtId="9"/>
  </dataFields>
  <conditionalFormats count="2">
    <conditionalFormat priority="9">
      <pivotAreas count="1">
        <pivotArea type="data" collapsedLevelsAreSubtotals="1" fieldPosition="0">
          <references count="2">
            <reference field="4294967294" count="1" selected="0">
              <x v="1"/>
            </reference>
            <reference field="6" count="6">
              <x v="0"/>
              <x v="1"/>
              <x v="2"/>
              <x v="3"/>
              <x v="4"/>
              <x v="5"/>
            </reference>
          </references>
        </pivotArea>
      </pivotAreas>
    </conditionalFormat>
    <conditionalFormat priority="10">
      <pivotAreas count="1">
        <pivotArea type="data" collapsedLevelsAreSubtotals="1" fieldPosition="0">
          <references count="1">
            <reference field="6" count="6">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DB38BC-D885-4C75-AB5E-49E4CFEE12CB}"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CK11:CM61" firstHeaderRow="0" firstDataRow="1" firstDataCol="1"/>
  <pivotFields count="2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numFmtId="164" showAll="0"/>
    <pivotField numFmtId="3" showAll="0"/>
    <pivotField dataField="1" numFmtId="165" showAll="0"/>
    <pivotField dataField="1" numFmtId="165" showAll="0"/>
    <pivotField numFmtId="9"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Fields count="1">
    <field x="-2"/>
  </colFields>
  <colItems count="2">
    <i>
      <x/>
    </i>
    <i i="1">
      <x v="1"/>
    </i>
  </colItems>
  <dataFields count="2">
    <dataField name="Sum of Total Sales" fld="9" baseField="0" baseItem="0" numFmtId="165"/>
    <dataField name="Sum of Operating Profit" fld="10" baseField="0" baseItem="0" numFmtId="165"/>
  </dataFields>
  <formats count="3">
    <format dxfId="23">
      <pivotArea field="4" type="button" dataOnly="0" labelOnly="1" outline="0" axis="axisRow" fieldPosition="0"/>
    </format>
    <format dxfId="22">
      <pivotArea dataOnly="0" labelOnly="1" fieldPosition="0">
        <references count="1">
          <reference field="4" count="0"/>
        </references>
      </pivotArea>
    </format>
    <format dxfId="21">
      <pivotArea dataOnly="0" labelOnly="1" grandRow="1" outline="0" fieldPosition="0"/>
    </format>
  </formats>
  <chartFormats count="8">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CD9601-1A62-4458-90E0-DB8DE44D722D}" name="Revenue Reliance by Region" cacheId="1"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7">
  <location ref="BZ21:CG28" firstHeaderRow="1" firstDataRow="2" firstDataCol="1"/>
  <pivotFields count="2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pivotField axis="axisCol"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items count="4">
        <item x="0"/>
        <item x="2"/>
        <item x="1"/>
        <item t="default"/>
      </items>
    </pivotField>
    <pivotField showAll="0"/>
    <pivotField showAll="0">
      <items count="3">
        <item x="0"/>
        <item x="1"/>
        <item t="default"/>
      </items>
    </pivotField>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6">
    <i>
      <x/>
    </i>
    <i>
      <x v="1"/>
    </i>
    <i>
      <x v="2"/>
    </i>
    <i>
      <x v="3"/>
    </i>
    <i>
      <x v="4"/>
    </i>
    <i t="grand">
      <x/>
    </i>
  </rowItems>
  <colFields count="1">
    <field x="6"/>
  </colFields>
  <colItems count="7">
    <i>
      <x/>
    </i>
    <i>
      <x v="1"/>
    </i>
    <i>
      <x v="2"/>
    </i>
    <i>
      <x v="3"/>
    </i>
    <i>
      <x v="4"/>
    </i>
    <i>
      <x v="5"/>
    </i>
    <i t="grand">
      <x/>
    </i>
  </colItems>
  <dataFields count="1">
    <dataField name="Sum of Total Sales" fld="9" showDataAs="percentOfTotal" baseField="3" baseItem="0" numFmtId="10"/>
  </dataFields>
  <chartFormats count="78">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11" format="0" series="1">
      <pivotArea type="data" outline="0" fieldPosition="0">
        <references count="2">
          <reference field="4294967294" count="1" selected="0">
            <x v="0"/>
          </reference>
          <reference field="6" count="1" selected="0">
            <x v="0"/>
          </reference>
        </references>
      </pivotArea>
    </chartFormat>
    <chartFormat chart="11" format="1" series="1">
      <pivotArea type="data" outline="0" fieldPosition="0">
        <references count="2">
          <reference field="4294967294" count="1" selected="0">
            <x v="0"/>
          </reference>
          <reference field="6" count="1" selected="0">
            <x v="1"/>
          </reference>
        </references>
      </pivotArea>
    </chartFormat>
    <chartFormat chart="11" format="2" series="1">
      <pivotArea type="data" outline="0" fieldPosition="0">
        <references count="2">
          <reference field="4294967294" count="1" selected="0">
            <x v="0"/>
          </reference>
          <reference field="6" count="1" selected="0">
            <x v="2"/>
          </reference>
        </references>
      </pivotArea>
    </chartFormat>
    <chartFormat chart="11" format="3" series="1">
      <pivotArea type="data" outline="0" fieldPosition="0">
        <references count="2">
          <reference field="4294967294" count="1" selected="0">
            <x v="0"/>
          </reference>
          <reference field="6" count="1" selected="0">
            <x v="3"/>
          </reference>
        </references>
      </pivotArea>
    </chartFormat>
    <chartFormat chart="11" format="4" series="1">
      <pivotArea type="data" outline="0" fieldPosition="0">
        <references count="2">
          <reference field="4294967294" count="1" selected="0">
            <x v="0"/>
          </reference>
          <reference field="6" count="1" selected="0">
            <x v="4"/>
          </reference>
        </references>
      </pivotArea>
    </chartFormat>
    <chartFormat chart="11" format="5" series="1">
      <pivotArea type="data" outline="0" fieldPosition="0">
        <references count="2">
          <reference field="4294967294" count="1" selected="0">
            <x v="0"/>
          </reference>
          <reference field="6" count="1" selected="0">
            <x v="5"/>
          </reference>
        </references>
      </pivotArea>
    </chartFormat>
    <chartFormat chart="11" format="6">
      <pivotArea type="data" outline="0" fieldPosition="0">
        <references count="3">
          <reference field="4294967294" count="1" selected="0">
            <x v="0"/>
          </reference>
          <reference field="3" count="1" selected="0">
            <x v="0"/>
          </reference>
          <reference field="6" count="1" selected="0">
            <x v="0"/>
          </reference>
        </references>
      </pivotArea>
    </chartFormat>
    <chartFormat chart="11" format="7">
      <pivotArea type="data" outline="0" fieldPosition="0">
        <references count="3">
          <reference field="4294967294" count="1" selected="0">
            <x v="0"/>
          </reference>
          <reference field="3" count="1" selected="0">
            <x v="1"/>
          </reference>
          <reference field="6" count="1" selected="0">
            <x v="0"/>
          </reference>
        </references>
      </pivotArea>
    </chartFormat>
    <chartFormat chart="11" format="8">
      <pivotArea type="data" outline="0" fieldPosition="0">
        <references count="3">
          <reference field="4294967294" count="1" selected="0">
            <x v="0"/>
          </reference>
          <reference field="3" count="1" selected="0">
            <x v="2"/>
          </reference>
          <reference field="6" count="1" selected="0">
            <x v="0"/>
          </reference>
        </references>
      </pivotArea>
    </chartFormat>
    <chartFormat chart="11" format="9">
      <pivotArea type="data" outline="0" fieldPosition="0">
        <references count="3">
          <reference field="4294967294" count="1" selected="0">
            <x v="0"/>
          </reference>
          <reference field="3" count="1" selected="0">
            <x v="3"/>
          </reference>
          <reference field="6" count="1" selected="0">
            <x v="0"/>
          </reference>
        </references>
      </pivotArea>
    </chartFormat>
    <chartFormat chart="11" format="10">
      <pivotArea type="data" outline="0" fieldPosition="0">
        <references count="3">
          <reference field="4294967294" count="1" selected="0">
            <x v="0"/>
          </reference>
          <reference field="3" count="1" selected="0">
            <x v="4"/>
          </reference>
          <reference field="6" count="1" selected="0">
            <x v="0"/>
          </reference>
        </references>
      </pivotArea>
    </chartFormat>
    <chartFormat chart="11" format="11">
      <pivotArea type="data" outline="0" fieldPosition="0">
        <references count="3">
          <reference field="4294967294" count="1" selected="0">
            <x v="0"/>
          </reference>
          <reference field="3" count="1" selected="0">
            <x v="0"/>
          </reference>
          <reference field="6" count="1" selected="0">
            <x v="1"/>
          </reference>
        </references>
      </pivotArea>
    </chartFormat>
    <chartFormat chart="11" format="12">
      <pivotArea type="data" outline="0" fieldPosition="0">
        <references count="3">
          <reference field="4294967294" count="1" selected="0">
            <x v="0"/>
          </reference>
          <reference field="3" count="1" selected="0">
            <x v="1"/>
          </reference>
          <reference field="6" count="1" selected="0">
            <x v="1"/>
          </reference>
        </references>
      </pivotArea>
    </chartFormat>
    <chartFormat chart="11" format="13">
      <pivotArea type="data" outline="0" fieldPosition="0">
        <references count="3">
          <reference field="4294967294" count="1" selected="0">
            <x v="0"/>
          </reference>
          <reference field="3" count="1" selected="0">
            <x v="2"/>
          </reference>
          <reference field="6" count="1" selected="0">
            <x v="1"/>
          </reference>
        </references>
      </pivotArea>
    </chartFormat>
    <chartFormat chart="11" format="14">
      <pivotArea type="data" outline="0" fieldPosition="0">
        <references count="3">
          <reference field="4294967294" count="1" selected="0">
            <x v="0"/>
          </reference>
          <reference field="3" count="1" selected="0">
            <x v="3"/>
          </reference>
          <reference field="6" count="1" selected="0">
            <x v="1"/>
          </reference>
        </references>
      </pivotArea>
    </chartFormat>
    <chartFormat chart="11" format="15">
      <pivotArea type="data" outline="0" fieldPosition="0">
        <references count="3">
          <reference field="4294967294" count="1" selected="0">
            <x v="0"/>
          </reference>
          <reference field="3" count="1" selected="0">
            <x v="4"/>
          </reference>
          <reference field="6" count="1" selected="0">
            <x v="1"/>
          </reference>
        </references>
      </pivotArea>
    </chartFormat>
    <chartFormat chart="11" format="16">
      <pivotArea type="data" outline="0" fieldPosition="0">
        <references count="3">
          <reference field="4294967294" count="1" selected="0">
            <x v="0"/>
          </reference>
          <reference field="3" count="1" selected="0">
            <x v="0"/>
          </reference>
          <reference field="6" count="1" selected="0">
            <x v="2"/>
          </reference>
        </references>
      </pivotArea>
    </chartFormat>
    <chartFormat chart="11" format="17">
      <pivotArea type="data" outline="0" fieldPosition="0">
        <references count="3">
          <reference field="4294967294" count="1" selected="0">
            <x v="0"/>
          </reference>
          <reference field="3" count="1" selected="0">
            <x v="1"/>
          </reference>
          <reference field="6" count="1" selected="0">
            <x v="2"/>
          </reference>
        </references>
      </pivotArea>
    </chartFormat>
    <chartFormat chart="11" format="18">
      <pivotArea type="data" outline="0" fieldPosition="0">
        <references count="3">
          <reference field="4294967294" count="1" selected="0">
            <x v="0"/>
          </reference>
          <reference field="3" count="1" selected="0">
            <x v="2"/>
          </reference>
          <reference field="6" count="1" selected="0">
            <x v="2"/>
          </reference>
        </references>
      </pivotArea>
    </chartFormat>
    <chartFormat chart="11" format="19">
      <pivotArea type="data" outline="0" fieldPosition="0">
        <references count="3">
          <reference field="4294967294" count="1" selected="0">
            <x v="0"/>
          </reference>
          <reference field="3" count="1" selected="0">
            <x v="3"/>
          </reference>
          <reference field="6" count="1" selected="0">
            <x v="2"/>
          </reference>
        </references>
      </pivotArea>
    </chartFormat>
    <chartFormat chart="11" format="20">
      <pivotArea type="data" outline="0" fieldPosition="0">
        <references count="3">
          <reference field="4294967294" count="1" selected="0">
            <x v="0"/>
          </reference>
          <reference field="3" count="1" selected="0">
            <x v="4"/>
          </reference>
          <reference field="6" count="1" selected="0">
            <x v="2"/>
          </reference>
        </references>
      </pivotArea>
    </chartFormat>
    <chartFormat chart="11" format="21">
      <pivotArea type="data" outline="0" fieldPosition="0">
        <references count="3">
          <reference field="4294967294" count="1" selected="0">
            <x v="0"/>
          </reference>
          <reference field="3" count="1" selected="0">
            <x v="0"/>
          </reference>
          <reference field="6" count="1" selected="0">
            <x v="3"/>
          </reference>
        </references>
      </pivotArea>
    </chartFormat>
    <chartFormat chart="11" format="22">
      <pivotArea type="data" outline="0" fieldPosition="0">
        <references count="3">
          <reference field="4294967294" count="1" selected="0">
            <x v="0"/>
          </reference>
          <reference field="3" count="1" selected="0">
            <x v="1"/>
          </reference>
          <reference field="6" count="1" selected="0">
            <x v="3"/>
          </reference>
        </references>
      </pivotArea>
    </chartFormat>
    <chartFormat chart="11" format="23">
      <pivotArea type="data" outline="0" fieldPosition="0">
        <references count="3">
          <reference field="4294967294" count="1" selected="0">
            <x v="0"/>
          </reference>
          <reference field="3" count="1" selected="0">
            <x v="2"/>
          </reference>
          <reference field="6" count="1" selected="0">
            <x v="3"/>
          </reference>
        </references>
      </pivotArea>
    </chartFormat>
    <chartFormat chart="11" format="24">
      <pivotArea type="data" outline="0" fieldPosition="0">
        <references count="3">
          <reference field="4294967294" count="1" selected="0">
            <x v="0"/>
          </reference>
          <reference field="3" count="1" selected="0">
            <x v="3"/>
          </reference>
          <reference field="6" count="1" selected="0">
            <x v="3"/>
          </reference>
        </references>
      </pivotArea>
    </chartFormat>
    <chartFormat chart="11" format="25">
      <pivotArea type="data" outline="0" fieldPosition="0">
        <references count="3">
          <reference field="4294967294" count="1" selected="0">
            <x v="0"/>
          </reference>
          <reference field="3" count="1" selected="0">
            <x v="4"/>
          </reference>
          <reference field="6" count="1" selected="0">
            <x v="3"/>
          </reference>
        </references>
      </pivotArea>
    </chartFormat>
    <chartFormat chart="11" format="26">
      <pivotArea type="data" outline="0" fieldPosition="0">
        <references count="3">
          <reference field="4294967294" count="1" selected="0">
            <x v="0"/>
          </reference>
          <reference field="3" count="1" selected="0">
            <x v="0"/>
          </reference>
          <reference field="6" count="1" selected="0">
            <x v="4"/>
          </reference>
        </references>
      </pivotArea>
    </chartFormat>
    <chartFormat chart="11" format="27">
      <pivotArea type="data" outline="0" fieldPosition="0">
        <references count="3">
          <reference field="4294967294" count="1" selected="0">
            <x v="0"/>
          </reference>
          <reference field="3" count="1" selected="0">
            <x v="1"/>
          </reference>
          <reference field="6" count="1" selected="0">
            <x v="4"/>
          </reference>
        </references>
      </pivotArea>
    </chartFormat>
    <chartFormat chart="11" format="28">
      <pivotArea type="data" outline="0" fieldPosition="0">
        <references count="3">
          <reference field="4294967294" count="1" selected="0">
            <x v="0"/>
          </reference>
          <reference field="3" count="1" selected="0">
            <x v="2"/>
          </reference>
          <reference field="6" count="1" selected="0">
            <x v="4"/>
          </reference>
        </references>
      </pivotArea>
    </chartFormat>
    <chartFormat chart="11" format="29">
      <pivotArea type="data" outline="0" fieldPosition="0">
        <references count="3">
          <reference field="4294967294" count="1" selected="0">
            <x v="0"/>
          </reference>
          <reference field="3" count="1" selected="0">
            <x v="3"/>
          </reference>
          <reference field="6" count="1" selected="0">
            <x v="4"/>
          </reference>
        </references>
      </pivotArea>
    </chartFormat>
    <chartFormat chart="11" format="30">
      <pivotArea type="data" outline="0" fieldPosition="0">
        <references count="3">
          <reference field="4294967294" count="1" selected="0">
            <x v="0"/>
          </reference>
          <reference field="3" count="1" selected="0">
            <x v="4"/>
          </reference>
          <reference field="6" count="1" selected="0">
            <x v="4"/>
          </reference>
        </references>
      </pivotArea>
    </chartFormat>
    <chartFormat chart="11" format="31">
      <pivotArea type="data" outline="0" fieldPosition="0">
        <references count="3">
          <reference field="4294967294" count="1" selected="0">
            <x v="0"/>
          </reference>
          <reference field="3" count="1" selected="0">
            <x v="0"/>
          </reference>
          <reference field="6" count="1" selected="0">
            <x v="5"/>
          </reference>
        </references>
      </pivotArea>
    </chartFormat>
    <chartFormat chart="11" format="32">
      <pivotArea type="data" outline="0" fieldPosition="0">
        <references count="3">
          <reference field="4294967294" count="1" selected="0">
            <x v="0"/>
          </reference>
          <reference field="3" count="1" selected="0">
            <x v="1"/>
          </reference>
          <reference field="6" count="1" selected="0">
            <x v="5"/>
          </reference>
        </references>
      </pivotArea>
    </chartFormat>
    <chartFormat chart="11" format="33">
      <pivotArea type="data" outline="0" fieldPosition="0">
        <references count="3">
          <reference field="4294967294" count="1" selected="0">
            <x v="0"/>
          </reference>
          <reference field="3" count="1" selected="0">
            <x v="2"/>
          </reference>
          <reference field="6" count="1" selected="0">
            <x v="5"/>
          </reference>
        </references>
      </pivotArea>
    </chartFormat>
    <chartFormat chart="11" format="34">
      <pivotArea type="data" outline="0" fieldPosition="0">
        <references count="3">
          <reference field="4294967294" count="1" selected="0">
            <x v="0"/>
          </reference>
          <reference field="3" count="1" selected="0">
            <x v="3"/>
          </reference>
          <reference field="6" count="1" selected="0">
            <x v="5"/>
          </reference>
        </references>
      </pivotArea>
    </chartFormat>
    <chartFormat chart="11" format="35">
      <pivotArea type="data" outline="0" fieldPosition="0">
        <references count="3">
          <reference field="4294967294" count="1" selected="0">
            <x v="0"/>
          </reference>
          <reference field="3" count="1" selected="0">
            <x v="4"/>
          </reference>
          <reference field="6" count="1" selected="0">
            <x v="5"/>
          </reference>
        </references>
      </pivotArea>
    </chartFormat>
    <chartFormat chart="16" format="72" series="1">
      <pivotArea type="data" outline="0" fieldPosition="0">
        <references count="2">
          <reference field="4294967294" count="1" selected="0">
            <x v="0"/>
          </reference>
          <reference field="6" count="1" selected="0">
            <x v="0"/>
          </reference>
        </references>
      </pivotArea>
    </chartFormat>
    <chartFormat chart="16" format="73">
      <pivotArea type="data" outline="0" fieldPosition="0">
        <references count="3">
          <reference field="4294967294" count="1" selected="0">
            <x v="0"/>
          </reference>
          <reference field="3" count="1" selected="0">
            <x v="0"/>
          </reference>
          <reference field="6" count="1" selected="0">
            <x v="0"/>
          </reference>
        </references>
      </pivotArea>
    </chartFormat>
    <chartFormat chart="16" format="74">
      <pivotArea type="data" outline="0" fieldPosition="0">
        <references count="3">
          <reference field="4294967294" count="1" selected="0">
            <x v="0"/>
          </reference>
          <reference field="3" count="1" selected="0">
            <x v="1"/>
          </reference>
          <reference field="6" count="1" selected="0">
            <x v="0"/>
          </reference>
        </references>
      </pivotArea>
    </chartFormat>
    <chartFormat chart="16" format="75">
      <pivotArea type="data" outline="0" fieldPosition="0">
        <references count="3">
          <reference field="4294967294" count="1" selected="0">
            <x v="0"/>
          </reference>
          <reference field="3" count="1" selected="0">
            <x v="2"/>
          </reference>
          <reference field="6" count="1" selected="0">
            <x v="0"/>
          </reference>
        </references>
      </pivotArea>
    </chartFormat>
    <chartFormat chart="16" format="76">
      <pivotArea type="data" outline="0" fieldPosition="0">
        <references count="3">
          <reference field="4294967294" count="1" selected="0">
            <x v="0"/>
          </reference>
          <reference field="3" count="1" selected="0">
            <x v="3"/>
          </reference>
          <reference field="6" count="1" selected="0">
            <x v="0"/>
          </reference>
        </references>
      </pivotArea>
    </chartFormat>
    <chartFormat chart="16" format="77">
      <pivotArea type="data" outline="0" fieldPosition="0">
        <references count="3">
          <reference field="4294967294" count="1" selected="0">
            <x v="0"/>
          </reference>
          <reference field="3" count="1" selected="0">
            <x v="4"/>
          </reference>
          <reference field="6" count="1" selected="0">
            <x v="0"/>
          </reference>
        </references>
      </pivotArea>
    </chartFormat>
    <chartFormat chart="16" format="78" series="1">
      <pivotArea type="data" outline="0" fieldPosition="0">
        <references count="2">
          <reference field="4294967294" count="1" selected="0">
            <x v="0"/>
          </reference>
          <reference field="6" count="1" selected="0">
            <x v="1"/>
          </reference>
        </references>
      </pivotArea>
    </chartFormat>
    <chartFormat chart="16" format="79">
      <pivotArea type="data" outline="0" fieldPosition="0">
        <references count="3">
          <reference field="4294967294" count="1" selected="0">
            <x v="0"/>
          </reference>
          <reference field="3" count="1" selected="0">
            <x v="0"/>
          </reference>
          <reference field="6" count="1" selected="0">
            <x v="1"/>
          </reference>
        </references>
      </pivotArea>
    </chartFormat>
    <chartFormat chart="16" format="80">
      <pivotArea type="data" outline="0" fieldPosition="0">
        <references count="3">
          <reference field="4294967294" count="1" selected="0">
            <x v="0"/>
          </reference>
          <reference field="3" count="1" selected="0">
            <x v="1"/>
          </reference>
          <reference field="6" count="1" selected="0">
            <x v="1"/>
          </reference>
        </references>
      </pivotArea>
    </chartFormat>
    <chartFormat chart="16" format="81">
      <pivotArea type="data" outline="0" fieldPosition="0">
        <references count="3">
          <reference field="4294967294" count="1" selected="0">
            <x v="0"/>
          </reference>
          <reference field="3" count="1" selected="0">
            <x v="2"/>
          </reference>
          <reference field="6" count="1" selected="0">
            <x v="1"/>
          </reference>
        </references>
      </pivotArea>
    </chartFormat>
    <chartFormat chart="16" format="82">
      <pivotArea type="data" outline="0" fieldPosition="0">
        <references count="3">
          <reference field="4294967294" count="1" selected="0">
            <x v="0"/>
          </reference>
          <reference field="3" count="1" selected="0">
            <x v="3"/>
          </reference>
          <reference field="6" count="1" selected="0">
            <x v="1"/>
          </reference>
        </references>
      </pivotArea>
    </chartFormat>
    <chartFormat chart="16" format="83">
      <pivotArea type="data" outline="0" fieldPosition="0">
        <references count="3">
          <reference field="4294967294" count="1" selected="0">
            <x v="0"/>
          </reference>
          <reference field="3" count="1" selected="0">
            <x v="4"/>
          </reference>
          <reference field="6" count="1" selected="0">
            <x v="1"/>
          </reference>
        </references>
      </pivotArea>
    </chartFormat>
    <chartFormat chart="16" format="84" series="1">
      <pivotArea type="data" outline="0" fieldPosition="0">
        <references count="2">
          <reference field="4294967294" count="1" selected="0">
            <x v="0"/>
          </reference>
          <reference field="6" count="1" selected="0">
            <x v="2"/>
          </reference>
        </references>
      </pivotArea>
    </chartFormat>
    <chartFormat chart="16" format="85">
      <pivotArea type="data" outline="0" fieldPosition="0">
        <references count="3">
          <reference field="4294967294" count="1" selected="0">
            <x v="0"/>
          </reference>
          <reference field="3" count="1" selected="0">
            <x v="0"/>
          </reference>
          <reference field="6" count="1" selected="0">
            <x v="2"/>
          </reference>
        </references>
      </pivotArea>
    </chartFormat>
    <chartFormat chart="16" format="86">
      <pivotArea type="data" outline="0" fieldPosition="0">
        <references count="3">
          <reference field="4294967294" count="1" selected="0">
            <x v="0"/>
          </reference>
          <reference field="3" count="1" selected="0">
            <x v="1"/>
          </reference>
          <reference field="6" count="1" selected="0">
            <x v="2"/>
          </reference>
        </references>
      </pivotArea>
    </chartFormat>
    <chartFormat chart="16" format="87">
      <pivotArea type="data" outline="0" fieldPosition="0">
        <references count="3">
          <reference field="4294967294" count="1" selected="0">
            <x v="0"/>
          </reference>
          <reference field="3" count="1" selected="0">
            <x v="2"/>
          </reference>
          <reference field="6" count="1" selected="0">
            <x v="2"/>
          </reference>
        </references>
      </pivotArea>
    </chartFormat>
    <chartFormat chart="16" format="88">
      <pivotArea type="data" outline="0" fieldPosition="0">
        <references count="3">
          <reference field="4294967294" count="1" selected="0">
            <x v="0"/>
          </reference>
          <reference field="3" count="1" selected="0">
            <x v="3"/>
          </reference>
          <reference field="6" count="1" selected="0">
            <x v="2"/>
          </reference>
        </references>
      </pivotArea>
    </chartFormat>
    <chartFormat chart="16" format="89">
      <pivotArea type="data" outline="0" fieldPosition="0">
        <references count="3">
          <reference field="4294967294" count="1" selected="0">
            <x v="0"/>
          </reference>
          <reference field="3" count="1" selected="0">
            <x v="4"/>
          </reference>
          <reference field="6" count="1" selected="0">
            <x v="2"/>
          </reference>
        </references>
      </pivotArea>
    </chartFormat>
    <chartFormat chart="16" format="90" series="1">
      <pivotArea type="data" outline="0" fieldPosition="0">
        <references count="2">
          <reference field="4294967294" count="1" selected="0">
            <x v="0"/>
          </reference>
          <reference field="6" count="1" selected="0">
            <x v="3"/>
          </reference>
        </references>
      </pivotArea>
    </chartFormat>
    <chartFormat chart="16" format="91">
      <pivotArea type="data" outline="0" fieldPosition="0">
        <references count="3">
          <reference field="4294967294" count="1" selected="0">
            <x v="0"/>
          </reference>
          <reference field="3" count="1" selected="0">
            <x v="0"/>
          </reference>
          <reference field="6" count="1" selected="0">
            <x v="3"/>
          </reference>
        </references>
      </pivotArea>
    </chartFormat>
    <chartFormat chart="16" format="92">
      <pivotArea type="data" outline="0" fieldPosition="0">
        <references count="3">
          <reference field="4294967294" count="1" selected="0">
            <x v="0"/>
          </reference>
          <reference field="3" count="1" selected="0">
            <x v="1"/>
          </reference>
          <reference field="6" count="1" selected="0">
            <x v="3"/>
          </reference>
        </references>
      </pivotArea>
    </chartFormat>
    <chartFormat chart="16" format="93">
      <pivotArea type="data" outline="0" fieldPosition="0">
        <references count="3">
          <reference field="4294967294" count="1" selected="0">
            <x v="0"/>
          </reference>
          <reference field="3" count="1" selected="0">
            <x v="2"/>
          </reference>
          <reference field="6" count="1" selected="0">
            <x v="3"/>
          </reference>
        </references>
      </pivotArea>
    </chartFormat>
    <chartFormat chart="16" format="94">
      <pivotArea type="data" outline="0" fieldPosition="0">
        <references count="3">
          <reference field="4294967294" count="1" selected="0">
            <x v="0"/>
          </reference>
          <reference field="3" count="1" selected="0">
            <x v="3"/>
          </reference>
          <reference field="6" count="1" selected="0">
            <x v="3"/>
          </reference>
        </references>
      </pivotArea>
    </chartFormat>
    <chartFormat chart="16" format="95">
      <pivotArea type="data" outline="0" fieldPosition="0">
        <references count="3">
          <reference field="4294967294" count="1" selected="0">
            <x v="0"/>
          </reference>
          <reference field="3" count="1" selected="0">
            <x v="4"/>
          </reference>
          <reference field="6" count="1" selected="0">
            <x v="3"/>
          </reference>
        </references>
      </pivotArea>
    </chartFormat>
    <chartFormat chart="16" format="96" series="1">
      <pivotArea type="data" outline="0" fieldPosition="0">
        <references count="2">
          <reference field="4294967294" count="1" selected="0">
            <x v="0"/>
          </reference>
          <reference field="6" count="1" selected="0">
            <x v="4"/>
          </reference>
        </references>
      </pivotArea>
    </chartFormat>
    <chartFormat chart="16" format="97">
      <pivotArea type="data" outline="0" fieldPosition="0">
        <references count="3">
          <reference field="4294967294" count="1" selected="0">
            <x v="0"/>
          </reference>
          <reference field="3" count="1" selected="0">
            <x v="0"/>
          </reference>
          <reference field="6" count="1" selected="0">
            <x v="4"/>
          </reference>
        </references>
      </pivotArea>
    </chartFormat>
    <chartFormat chart="16" format="98">
      <pivotArea type="data" outline="0" fieldPosition="0">
        <references count="3">
          <reference field="4294967294" count="1" selected="0">
            <x v="0"/>
          </reference>
          <reference field="3" count="1" selected="0">
            <x v="1"/>
          </reference>
          <reference field="6" count="1" selected="0">
            <x v="4"/>
          </reference>
        </references>
      </pivotArea>
    </chartFormat>
    <chartFormat chart="16" format="99">
      <pivotArea type="data" outline="0" fieldPosition="0">
        <references count="3">
          <reference field="4294967294" count="1" selected="0">
            <x v="0"/>
          </reference>
          <reference field="3" count="1" selected="0">
            <x v="2"/>
          </reference>
          <reference field="6" count="1" selected="0">
            <x v="4"/>
          </reference>
        </references>
      </pivotArea>
    </chartFormat>
    <chartFormat chart="16" format="100">
      <pivotArea type="data" outline="0" fieldPosition="0">
        <references count="3">
          <reference field="4294967294" count="1" selected="0">
            <x v="0"/>
          </reference>
          <reference field="3" count="1" selected="0">
            <x v="3"/>
          </reference>
          <reference field="6" count="1" selected="0">
            <x v="4"/>
          </reference>
        </references>
      </pivotArea>
    </chartFormat>
    <chartFormat chart="16" format="101">
      <pivotArea type="data" outline="0" fieldPosition="0">
        <references count="3">
          <reference field="4294967294" count="1" selected="0">
            <x v="0"/>
          </reference>
          <reference field="3" count="1" selected="0">
            <x v="4"/>
          </reference>
          <reference field="6" count="1" selected="0">
            <x v="4"/>
          </reference>
        </references>
      </pivotArea>
    </chartFormat>
    <chartFormat chart="16" format="102" series="1">
      <pivotArea type="data" outline="0" fieldPosition="0">
        <references count="2">
          <reference field="4294967294" count="1" selected="0">
            <x v="0"/>
          </reference>
          <reference field="6" count="1" selected="0">
            <x v="5"/>
          </reference>
        </references>
      </pivotArea>
    </chartFormat>
    <chartFormat chart="16" format="103">
      <pivotArea type="data" outline="0" fieldPosition="0">
        <references count="3">
          <reference field="4294967294" count="1" selected="0">
            <x v="0"/>
          </reference>
          <reference field="3" count="1" selected="0">
            <x v="0"/>
          </reference>
          <reference field="6" count="1" selected="0">
            <x v="5"/>
          </reference>
        </references>
      </pivotArea>
    </chartFormat>
    <chartFormat chart="16" format="104">
      <pivotArea type="data" outline="0" fieldPosition="0">
        <references count="3">
          <reference field="4294967294" count="1" selected="0">
            <x v="0"/>
          </reference>
          <reference field="3" count="1" selected="0">
            <x v="1"/>
          </reference>
          <reference field="6" count="1" selected="0">
            <x v="5"/>
          </reference>
        </references>
      </pivotArea>
    </chartFormat>
    <chartFormat chart="16" format="105">
      <pivotArea type="data" outline="0" fieldPosition="0">
        <references count="3">
          <reference field="4294967294" count="1" selected="0">
            <x v="0"/>
          </reference>
          <reference field="3" count="1" selected="0">
            <x v="2"/>
          </reference>
          <reference field="6" count="1" selected="0">
            <x v="5"/>
          </reference>
        </references>
      </pivotArea>
    </chartFormat>
    <chartFormat chart="16" format="106">
      <pivotArea type="data" outline="0" fieldPosition="0">
        <references count="3">
          <reference field="4294967294" count="1" selected="0">
            <x v="0"/>
          </reference>
          <reference field="3" count="1" selected="0">
            <x v="3"/>
          </reference>
          <reference field="6" count="1" selected="0">
            <x v="5"/>
          </reference>
        </references>
      </pivotArea>
    </chartFormat>
    <chartFormat chart="16" format="107">
      <pivotArea type="data" outline="0" fieldPosition="0">
        <references count="3">
          <reference field="4294967294" count="1" selected="0">
            <x v="0"/>
          </reference>
          <reference field="3" count="1" selected="0">
            <x v="4"/>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63BB90-1824-4591-9E1F-339C839C716E}" name="Sum of Total 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64:Y65" firstHeaderRow="1" firstDataRow="1" firstDataCol="0"/>
  <pivotFields count="2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4" showAll="0"/>
    <pivotField numFmtId="3" showAll="0"/>
    <pivotField dataField="1" numFmtId="165" showAll="0"/>
    <pivotField numFmtId="165" showAll="0"/>
    <pivotField numFmtId="9" showAll="0"/>
    <pivotField showAll="0">
      <items count="4">
        <item x="0"/>
        <item x="2"/>
        <item x="1"/>
        <item t="default"/>
      </items>
    </pivotField>
    <pivotField showAll="0"/>
    <pivotField showAll="0">
      <items count="3">
        <item x="0"/>
        <item x="1"/>
        <item t="default"/>
      </items>
    </pivotField>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Total Sales"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EB290F-9A3E-46E8-A253-F40B4ECF96DA}"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Q15:BS22" firstHeaderRow="0" firstDataRow="1" firstDataCol="1"/>
  <pivotFields count="2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axis="axisRow" showAll="0">
      <items count="7">
        <item x="4"/>
        <item x="1"/>
        <item x="0"/>
        <item x="5"/>
        <item x="3"/>
        <item x="2"/>
        <item t="default"/>
      </items>
    </pivotField>
    <pivotField numFmtId="164" showAll="0"/>
    <pivotField numFmtId="3" showAll="0"/>
    <pivotField dataField="1" numFmtId="165" showAll="0"/>
    <pivotField dataField="1" numFmtId="165" showAll="0"/>
    <pivotField numFmtId="9"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6"/>
  </rowFields>
  <rowItems count="7">
    <i>
      <x/>
    </i>
    <i>
      <x v="1"/>
    </i>
    <i>
      <x v="2"/>
    </i>
    <i>
      <x v="3"/>
    </i>
    <i>
      <x v="4"/>
    </i>
    <i>
      <x v="5"/>
    </i>
    <i t="grand">
      <x/>
    </i>
  </rowItems>
  <colFields count="1">
    <field x="-2"/>
  </colFields>
  <colItems count="2">
    <i>
      <x/>
    </i>
    <i i="1">
      <x v="1"/>
    </i>
  </colItems>
  <dataFields count="2">
    <dataField name="Sum of Total Sales" fld="9" baseField="0" baseItem="0" numFmtId="165"/>
    <dataField name="Sum of Operating Profit" fld="10" baseField="0" baseItem="0" numFmtId="165"/>
  </dataFields>
  <conditionalFormats count="2">
    <conditionalFormat priority="3">
      <pivotAreas count="1">
        <pivotArea type="data" collapsedLevelsAreSubtotals="1" fieldPosition="0">
          <references count="2">
            <reference field="4294967294" count="1" selected="0">
              <x v="1"/>
            </reference>
            <reference field="6" count="6">
              <x v="0"/>
              <x v="1"/>
              <x v="2"/>
              <x v="3"/>
              <x v="4"/>
              <x v="5"/>
            </reference>
          </references>
        </pivotArea>
      </pivotAreas>
    </conditionalFormat>
    <conditionalFormat priority="4">
      <pivotAreas count="1">
        <pivotArea type="data" collapsedLevelsAreSubtotals="1" fieldPosition="0">
          <references count="2">
            <reference field="4294967294" count="1" selected="0">
              <x v="0"/>
            </reference>
            <reference field="6" count="6">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D24516-BEAE-4B7D-9E74-A37469E6F9DB}" name="Monthly Performan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A19:AD33" firstHeaderRow="1" firstDataRow="2" firstDataCol="1"/>
  <pivotFields count="2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4" showAll="0"/>
    <pivotField numFmtId="3" showAll="0"/>
    <pivotField dataField="1" numFmtId="165" showAll="0"/>
    <pivotField numFmtId="165" showAll="0"/>
    <pivotField numFmtId="9" showAll="0"/>
    <pivotField showAll="0">
      <items count="4">
        <item x="0"/>
        <item x="2"/>
        <item x="1"/>
        <item t="default"/>
      </items>
    </pivotField>
    <pivotField axis="axisRow" showAll="0">
      <items count="13">
        <item x="0"/>
        <item x="1"/>
        <item x="2"/>
        <item x="3"/>
        <item x="4"/>
        <item x="11"/>
        <item x="5"/>
        <item x="6"/>
        <item x="7"/>
        <item x="8"/>
        <item x="9"/>
        <item x="10"/>
        <item t="default"/>
      </items>
    </pivotField>
    <pivotField axis="axisCol" showAll="0">
      <items count="3">
        <item x="0"/>
        <item x="1"/>
        <item t="default"/>
      </items>
    </pivotField>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3"/>
  </rowFields>
  <rowItems count="13">
    <i>
      <x/>
    </i>
    <i>
      <x v="1"/>
    </i>
    <i>
      <x v="2"/>
    </i>
    <i>
      <x v="3"/>
    </i>
    <i>
      <x v="4"/>
    </i>
    <i>
      <x v="5"/>
    </i>
    <i>
      <x v="6"/>
    </i>
    <i>
      <x v="7"/>
    </i>
    <i>
      <x v="8"/>
    </i>
    <i>
      <x v="9"/>
    </i>
    <i>
      <x v="10"/>
    </i>
    <i>
      <x v="11"/>
    </i>
    <i t="grand">
      <x/>
    </i>
  </rowItems>
  <colFields count="1">
    <field x="14"/>
  </colFields>
  <colItems count="3">
    <i>
      <x/>
    </i>
    <i>
      <x v="1"/>
    </i>
    <i t="grand">
      <x/>
    </i>
  </colItems>
  <dataFields count="1">
    <dataField name="Sum of Total Sales" fld="9" baseField="0" baseItem="0" numFmtId="165"/>
  </dataFields>
  <chartFormats count="8">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2" format="2" series="1">
      <pivotArea type="data" outline="0" fieldPosition="0">
        <references count="2">
          <reference field="4294967294" count="1" selected="0">
            <x v="0"/>
          </reference>
          <reference field="14" count="1" selected="0">
            <x v="0"/>
          </reference>
        </references>
      </pivotArea>
    </chartFormat>
    <chartFormat chart="2" format="3" series="1">
      <pivotArea type="data" outline="0" fieldPosition="0">
        <references count="2">
          <reference field="4294967294" count="1" selected="0">
            <x v="0"/>
          </reference>
          <reference field="14" count="1" selected="0">
            <x v="1"/>
          </reference>
        </references>
      </pivotArea>
    </chartFormat>
    <chartFormat chart="3" format="4" series="1">
      <pivotArea type="data" outline="0" fieldPosition="0">
        <references count="2">
          <reference field="4294967294" count="1" selected="0">
            <x v="0"/>
          </reference>
          <reference field="14" count="1" selected="0">
            <x v="0"/>
          </reference>
        </references>
      </pivotArea>
    </chartFormat>
    <chartFormat chart="3" format="5" series="1">
      <pivotArea type="data" outline="0" fieldPosition="0">
        <references count="2">
          <reference field="4294967294" count="1" selected="0">
            <x v="0"/>
          </reference>
          <reference field="14"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7A7230-E2A6-47E7-9C9F-B8AAC219B10C}" name="Sum of Operating Prof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70:V71" firstHeaderRow="1" firstDataRow="1" firstDataCol="0"/>
  <pivotFields count="2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4" showAll="0"/>
    <pivotField numFmtId="3" showAll="0"/>
    <pivotField numFmtId="165" showAll="0"/>
    <pivotField dataField="1" numFmtId="165" showAll="0"/>
    <pivotField numFmtId="9" showAll="0"/>
    <pivotField showAll="0">
      <items count="4">
        <item x="0"/>
        <item x="2"/>
        <item x="1"/>
        <item t="default"/>
      </items>
    </pivotField>
    <pivotField showAll="0"/>
    <pivotField showAll="0">
      <items count="3">
        <item x="0"/>
        <item x="1"/>
        <item t="default"/>
      </items>
    </pivotField>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Operating Profit"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7F93F2-53C1-4244-A7DF-C7A76B9CEA32}" name="RPG Alignment ratio"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F11:AH38" firstHeaderRow="0" firstDataRow="1" firstDataCol="1"/>
  <pivotFields count="2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4" showAll="0"/>
    <pivotField numFmtId="3" showAll="0"/>
    <pivotField dataField="1" numFmtId="165" showAll="0"/>
    <pivotField dataField="1" numFmtId="165" showAll="0"/>
    <pivotField numFmtId="9" showAll="0"/>
    <pivotField showAll="0">
      <items count="4">
        <item x="0"/>
        <item x="2"/>
        <item x="1"/>
        <item t="default"/>
      </items>
    </pivotField>
    <pivotField axis="axisRow" showAll="0">
      <items count="13">
        <item x="0"/>
        <item x="1"/>
        <item x="2"/>
        <item x="3"/>
        <item x="4"/>
        <item x="11"/>
        <item x="5"/>
        <item x="6"/>
        <item x="7"/>
        <item x="8"/>
        <item x="9"/>
        <item x="10"/>
        <item t="default"/>
      </items>
    </pivotField>
    <pivotField axis="axisRow" showAll="0">
      <items count="3">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14"/>
    <field x="13"/>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Fields count="1">
    <field x="-2"/>
  </colFields>
  <colItems count="2">
    <i>
      <x/>
    </i>
    <i i="1">
      <x v="1"/>
    </i>
  </colItems>
  <dataFields count="2">
    <dataField name="Sum of Total Sales" fld="9" baseField="0" baseItem="0" numFmtId="165"/>
    <dataField name="Sum of Operating Profit" fld="10" baseField="0" baseItem="0" numFmtId="165"/>
  </dataFields>
  <chartFormats count="4">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7FD2295-B4D2-4E8F-8F1D-EF2855F3361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O11:AQ14" firstHeaderRow="0" firstDataRow="1" firstDataCol="1"/>
  <pivotFields count="2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4" showAll="0"/>
    <pivotField dataField="1" numFmtId="3" showAll="0"/>
    <pivotField dataField="1" numFmtId="165" showAll="0"/>
    <pivotField numFmtId="165" showAll="0"/>
    <pivotField numFmtId="9" showAll="0"/>
    <pivotField showAll="0"/>
    <pivotField showAll="0"/>
    <pivotField axis="axisRow" showAll="0">
      <items count="3">
        <item x="0"/>
        <item x="1"/>
        <item t="default"/>
      </items>
    </pivotField>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4"/>
  </rowFields>
  <rowItems count="3">
    <i>
      <x/>
    </i>
    <i>
      <x v="1"/>
    </i>
    <i t="grand">
      <x/>
    </i>
  </rowItems>
  <colFields count="1">
    <field x="-2"/>
  </colFields>
  <colItems count="2">
    <i>
      <x/>
    </i>
    <i i="1">
      <x v="1"/>
    </i>
  </colItems>
  <dataFields count="2">
    <dataField name="Sum of Units Sold" fld="8" baseField="0" baseItem="0" numFmtId="3"/>
    <dataField name="Sum of Total Sales"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39B8508-73CD-4289-93A5-A9773C74DB1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T11:AW15" firstHeaderRow="0" firstDataRow="1" firstDataCol="1"/>
  <pivotFields count="2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4" showAll="0"/>
    <pivotField numFmtId="3" showAll="0"/>
    <pivotField dataField="1" numFmtId="165" showAll="0"/>
    <pivotField dataField="1" numFmtId="165" showAll="0"/>
    <pivotField dataField="1" numFmtId="9" showAll="0"/>
    <pivotField axis="axisRow" showAll="0">
      <items count="4">
        <item x="0"/>
        <item x="2"/>
        <item x="1"/>
        <item t="default"/>
      </items>
    </pivotField>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2"/>
  </rowFields>
  <rowItems count="4">
    <i>
      <x/>
    </i>
    <i>
      <x v="1"/>
    </i>
    <i>
      <x v="2"/>
    </i>
    <i t="grand">
      <x/>
    </i>
  </rowItems>
  <colFields count="1">
    <field x="-2"/>
  </colFields>
  <colItems count="3">
    <i>
      <x/>
    </i>
    <i i="1">
      <x v="1"/>
    </i>
    <i i="2">
      <x v="2"/>
    </i>
  </colItems>
  <dataFields count="3">
    <dataField name="Sum of Total Sales" fld="9" baseField="0" baseItem="0" numFmtId="165"/>
    <dataField name="Sum of Operating Profit" fld="10" baseField="0" baseItem="0" numFmtId="165"/>
    <dataField name="Average of Operating Margin" fld="11" subtotal="average" baseField="12"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3811A64-80E0-4D0D-8371-4EB902525DDB}" name="Average of Price per Un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64:AB65" firstHeaderRow="1" firstDataRow="1" firstDataCol="0"/>
  <pivotFields count="2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dataField="1" numFmtId="164" showAll="0"/>
    <pivotField numFmtId="3" showAll="0"/>
    <pivotField numFmtId="165" showAll="0"/>
    <pivotField numFmtId="165" showAll="0"/>
    <pivotField numFmtId="9" showAll="0"/>
    <pivotField showAll="0">
      <items count="4">
        <item x="0"/>
        <item x="2"/>
        <item x="1"/>
        <item t="default"/>
      </items>
    </pivotField>
    <pivotField showAll="0"/>
    <pivotField showAll="0">
      <items count="3">
        <item x="0"/>
        <item x="1"/>
        <item t="default"/>
      </items>
    </pivotField>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Average of Price per Unit" fld="7"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6E5C802-B0C1-4B6B-A553-6DFEC062BC56}" name="Average of Operating Margi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70:Y71" firstHeaderRow="1" firstDataRow="1" firstDataCol="0"/>
  <pivotFields count="2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4" showAll="0"/>
    <pivotField numFmtId="3" showAll="0"/>
    <pivotField numFmtId="165" showAll="0"/>
    <pivotField numFmtId="165" showAll="0"/>
    <pivotField dataField="1" numFmtId="9" showAll="0"/>
    <pivotField showAll="0">
      <items count="4">
        <item x="0"/>
        <item x="2"/>
        <item x="1"/>
        <item t="default"/>
      </items>
    </pivotField>
    <pivotField showAll="0"/>
    <pivotField showAll="0">
      <items count="3">
        <item x="0"/>
        <item x="1"/>
        <item t="default"/>
      </items>
    </pivotField>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Average of Operating Margin" fld="11" subtotal="average" baseField="0" baseItem="0" numFmtId="9"/>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4070388-B2A2-4BC3-8518-AF48CB312E1D}" name="PivotTable3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CZ15:DB21" firstHeaderRow="1" firstDataRow="2" firstDataCol="1"/>
  <pivotFields count="2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pivotField showAll="0"/>
    <pivotField numFmtId="164" showAll="0"/>
    <pivotField numFmtId="3" showAll="0"/>
    <pivotField dataField="1" numFmtId="165" showAll="0"/>
    <pivotField numFmtId="165" showAll="0"/>
    <pivotField numFmtId="9" showAll="0"/>
    <pivotField showAll="0"/>
    <pivotField showAll="0"/>
    <pivotField axis="axisCol" showAll="0">
      <items count="3">
        <item x="0"/>
        <item x="1"/>
        <item t="default"/>
      </items>
    </pivotField>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5">
    <i>
      <x/>
    </i>
    <i>
      <x v="1"/>
    </i>
    <i>
      <x v="2"/>
    </i>
    <i>
      <x v="3"/>
    </i>
    <i>
      <x v="4"/>
    </i>
  </rowItems>
  <colFields count="1">
    <field x="14"/>
  </colFields>
  <colItems count="2">
    <i>
      <x/>
    </i>
    <i>
      <x v="1"/>
    </i>
  </colItems>
  <dataFields count="1">
    <dataField name="Sum of Total Sales"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D3D8CCA-B057-4335-90B3-E2650111A3EF}" name="PivotTable2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BU11:BW13" firstHeaderRow="0" firstDataRow="1" firstDataCol="1"/>
  <pivotFields count="2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dataField="1" showAll="0"/>
    <pivotField numFmtId="164" showAll="0"/>
    <pivotField numFmtId="3" showAll="0"/>
    <pivotField numFmtId="165" showAll="0"/>
    <pivotField numFmtId="165" showAll="0"/>
    <pivotField dataField="1" numFmtId="9" showAll="0"/>
    <pivotField showAll="0"/>
    <pivotField showAll="0"/>
    <pivotField showAll="0"/>
    <pivotField showAll="0"/>
    <pivotField showAll="0"/>
    <pivotField showAll="0"/>
    <pivotField axis="axisRow" showAll="0">
      <items count="3">
        <item x="1"/>
        <item x="0"/>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8"/>
  </rowFields>
  <rowItems count="2">
    <i>
      <x/>
    </i>
    <i>
      <x v="1"/>
    </i>
  </rowItems>
  <colFields count="1">
    <field x="-2"/>
  </colFields>
  <colItems count="2">
    <i>
      <x/>
    </i>
    <i i="1">
      <x v="1"/>
    </i>
  </colItems>
  <dataFields count="2">
    <dataField name="Average of Operating Margin" fld="11" subtotal="average" baseField="18" baseItem="0" numFmtId="9"/>
    <dataField name="Count of Product" fld="6" subtotal="count" baseField="1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875AF52-AF4F-4A56-A486-D435B4A5D295}" name="Retailer Sales Ranking"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P14:CR28" firstHeaderRow="0" firstDataRow="1" firstDataCol="1"/>
  <pivotFields count="26">
    <pivotField axis="axisRow"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4" showAll="0"/>
    <pivotField dataField="1" numFmtId="3" showAll="0"/>
    <pivotField dataField="1" numFmtId="165" showAll="0"/>
    <pivotField numFmtId="165" showAll="0"/>
    <pivotField numFmtId="9" showAll="0"/>
    <pivotField showAll="0">
      <items count="4">
        <item x="0"/>
        <item x="2"/>
        <item x="1"/>
        <item t="default"/>
      </items>
    </pivotField>
    <pivotField showAll="0"/>
    <pivotField axis="axisRow" showAll="0">
      <items count="3">
        <item x="0"/>
        <item x="1"/>
        <item t="default"/>
      </items>
    </pivotField>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14"/>
    <field x="0"/>
  </rowFields>
  <rowItems count="14">
    <i>
      <x/>
    </i>
    <i r="1">
      <x v="5"/>
    </i>
    <i r="1">
      <x v="1"/>
    </i>
    <i r="1">
      <x v="4"/>
    </i>
    <i r="1">
      <x v="3"/>
    </i>
    <i r="1">
      <x v="2"/>
    </i>
    <i>
      <x v="1"/>
    </i>
    <i r="1">
      <x v="3"/>
    </i>
    <i r="1">
      <x v="1"/>
    </i>
    <i r="1">
      <x v="5"/>
    </i>
    <i r="1">
      <x v="2"/>
    </i>
    <i r="1">
      <x/>
    </i>
    <i r="1">
      <x v="4"/>
    </i>
    <i t="grand">
      <x/>
    </i>
  </rowItems>
  <colFields count="1">
    <field x="-2"/>
  </colFields>
  <colItems count="2">
    <i>
      <x/>
    </i>
    <i i="1">
      <x v="1"/>
    </i>
  </colItems>
  <dataFields count="2">
    <dataField name="Sum of Units Sold" fld="8" baseField="0" baseItem="0" numFmtId="3"/>
    <dataField name="Sum of Total Sales" fld="9" baseField="0" baseItem="0" numFmtId="165"/>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BD99413-8E89-4D3F-AB46-192AF3DE606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J11:AM25" firstHeaderRow="1" firstDataRow="2" firstDataCol="1"/>
  <pivotFields count="2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4" showAll="0"/>
    <pivotField numFmtId="3" showAll="0"/>
    <pivotField dataField="1" numFmtId="165" showAll="0"/>
    <pivotField numFmtId="165" showAll="0"/>
    <pivotField numFmtId="9" showAll="0"/>
    <pivotField showAll="0"/>
    <pivotField axis="axisRow" showAll="0" sortType="descending">
      <items count="13">
        <item x="0"/>
        <item x="1"/>
        <item x="2"/>
        <item x="3"/>
        <item x="4"/>
        <item x="11"/>
        <item x="5"/>
        <item x="6"/>
        <item x="7"/>
        <item x="8"/>
        <item x="9"/>
        <item x="10"/>
        <item t="default"/>
      </items>
      <autoSortScope>
        <pivotArea dataOnly="0" outline="0" fieldPosition="0">
          <references count="1">
            <reference field="4294967294" count="1" selected="0">
              <x v="0"/>
            </reference>
          </references>
        </pivotArea>
      </autoSortScope>
    </pivotField>
    <pivotField axis="axisCol" showAll="0">
      <items count="3">
        <item x="0"/>
        <item x="1"/>
        <item t="default"/>
      </items>
    </pivotField>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3"/>
  </rowFields>
  <rowItems count="13">
    <i>
      <x v="6"/>
    </i>
    <i>
      <x v="11"/>
    </i>
    <i>
      <x v="7"/>
    </i>
    <i>
      <x v="5"/>
    </i>
    <i>
      <x v="4"/>
    </i>
    <i>
      <x v="8"/>
    </i>
    <i>
      <x v="3"/>
    </i>
    <i>
      <x v="10"/>
    </i>
    <i>
      <x/>
    </i>
    <i>
      <x v="1"/>
    </i>
    <i>
      <x v="9"/>
    </i>
    <i>
      <x v="2"/>
    </i>
    <i t="grand">
      <x/>
    </i>
  </rowItems>
  <colFields count="1">
    <field x="14"/>
  </colFields>
  <colItems count="3">
    <i>
      <x/>
    </i>
    <i>
      <x v="1"/>
    </i>
    <i t="grand">
      <x/>
    </i>
  </colItems>
  <dataFields count="1">
    <dataField name="Average of Total Sales" fld="9" subtotal="average" baseField="13" baseItem="0" numFmtId="165"/>
  </dataFields>
  <chartFormats count="6">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2">
          <reference field="4294967294" count="1" selected="0">
            <x v="0"/>
          </reference>
          <reference field="14" count="1" selected="0">
            <x v="1"/>
          </reference>
        </references>
      </pivotArea>
    </chartFormat>
    <chartFormat chart="12" format="2" series="1">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3BD8E80-CF62-416B-89C9-BCDB0B1100A6}" name="Most Profitable Product Index"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BH11:BJ26" firstHeaderRow="0" firstDataRow="1" firstDataCol="1"/>
  <pivotFields count="2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axis="axisRow" showAll="0">
      <items count="7">
        <item x="4"/>
        <item x="1"/>
        <item x="0"/>
        <item x="5"/>
        <item x="3"/>
        <item x="2"/>
        <item t="default"/>
      </items>
    </pivotField>
    <pivotField numFmtId="164" showAll="0"/>
    <pivotField numFmtId="3" showAll="0"/>
    <pivotField dataField="1" numFmtId="165" showAll="0"/>
    <pivotField dataField="1" numFmtId="165" showAll="0"/>
    <pivotField numFmtId="9" showAll="0"/>
    <pivotField showAll="0">
      <items count="4">
        <item x="0"/>
        <item x="2"/>
        <item x="1"/>
        <item t="default"/>
      </items>
    </pivotField>
    <pivotField showAll="0"/>
    <pivotField axis="axisRow" showAll="0">
      <items count="3">
        <item x="0"/>
        <item x="1"/>
        <item t="default"/>
      </items>
    </pivotField>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14"/>
    <field x="6"/>
  </rowFields>
  <rowItems count="15">
    <i>
      <x/>
    </i>
    <i r="1">
      <x/>
    </i>
    <i r="1">
      <x v="1"/>
    </i>
    <i r="1">
      <x v="2"/>
    </i>
    <i r="1">
      <x v="3"/>
    </i>
    <i r="1">
      <x v="4"/>
    </i>
    <i r="1">
      <x v="5"/>
    </i>
    <i>
      <x v="1"/>
    </i>
    <i r="1">
      <x/>
    </i>
    <i r="1">
      <x v="1"/>
    </i>
    <i r="1">
      <x v="2"/>
    </i>
    <i r="1">
      <x v="3"/>
    </i>
    <i r="1">
      <x v="4"/>
    </i>
    <i r="1">
      <x v="5"/>
    </i>
    <i t="grand">
      <x/>
    </i>
  </rowItems>
  <colFields count="1">
    <field x="-2"/>
  </colFields>
  <colItems count="2">
    <i>
      <x/>
    </i>
    <i i="1">
      <x v="1"/>
    </i>
  </colItems>
  <dataFields count="2">
    <dataField name="Sum of Total Sales" fld="9" baseField="0" baseItem="0" numFmtId="165"/>
    <dataField name="Sum of Operating Profit" fld="10" baseField="0" baseItem="0" numFmtId="165"/>
  </dataFields>
  <chartFormats count="4">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5C9CE61-F1C0-4122-980F-4AAD304F87C6}" name="PivotTable30" cacheId="1"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
  <location ref="CT13:CV20" firstHeaderRow="1" firstDataRow="2" firstDataCol="1"/>
  <pivotFields count="2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pivotField showAll="0"/>
    <pivotField numFmtId="164" showAll="0"/>
    <pivotField numFmtId="3" showAll="0"/>
    <pivotField dataField="1" numFmtId="165" showAll="0"/>
    <pivotField numFmtId="165" showAll="0"/>
    <pivotField numFmtId="9" showAll="0"/>
    <pivotField showAll="0"/>
    <pivotField showAll="0"/>
    <pivotField axis="axisCol" showAll="0">
      <items count="3">
        <item h="1" x="0"/>
        <item x="1"/>
        <item t="default"/>
      </items>
    </pivotField>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6">
    <i>
      <x/>
    </i>
    <i>
      <x v="1"/>
    </i>
    <i>
      <x v="2"/>
    </i>
    <i>
      <x v="3"/>
    </i>
    <i>
      <x v="4"/>
    </i>
    <i t="grand">
      <x/>
    </i>
  </rowItems>
  <colFields count="1">
    <field x="14"/>
  </colFields>
  <colItems count="2">
    <i>
      <x v="1"/>
    </i>
    <i t="grand">
      <x/>
    </i>
  </colItems>
  <dataFields count="1">
    <dataField name="Sum of Total Sales" fld="9" baseField="0" baseItem="0" numFmtId="165"/>
  </dataFields>
  <chartFormats count="2">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346C933-062F-4617-A921-971AF78970DA}" name="Sales By Yea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V41:W44" firstHeaderRow="1" firstDataRow="1" firstDataCol="1"/>
  <pivotFields count="2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4" showAll="0"/>
    <pivotField numFmtId="3" showAll="0"/>
    <pivotField dataField="1" numFmtId="165" showAll="0"/>
    <pivotField numFmtId="165" showAll="0"/>
    <pivotField numFmtId="9" showAll="0"/>
    <pivotField showAll="0">
      <items count="4">
        <item x="0"/>
        <item x="2"/>
        <item x="1"/>
        <item t="default"/>
      </items>
    </pivotField>
    <pivotField showAll="0"/>
    <pivotField axis="axisRow" showAll="0">
      <items count="3">
        <item x="0"/>
        <item x="1"/>
        <item t="default"/>
      </items>
    </pivotField>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4"/>
  </rowFields>
  <rowItems count="3">
    <i>
      <x/>
    </i>
    <i>
      <x v="1"/>
    </i>
    <i t="grand">
      <x/>
    </i>
  </rowItems>
  <colItems count="1">
    <i/>
  </colItems>
  <dataFields count="1">
    <dataField name="Sum of Total Sales" fld="9"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E0DA7A0-5E22-45EC-BF01-5EB2C8F9E960}" name="Revenue Reliance by Retailer"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BZ11:CG18" firstHeaderRow="1" firstDataRow="2" firstDataCol="1"/>
  <pivotFields count="26">
    <pivotField axis="axisRow"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axis="axisCol"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items count="4">
        <item x="0"/>
        <item x="2"/>
        <item x="1"/>
        <item t="default"/>
      </items>
    </pivotField>
    <pivotField showAll="0"/>
    <pivotField showAll="0">
      <items count="3">
        <item x="0"/>
        <item x="1"/>
        <item t="default"/>
      </items>
    </pivotField>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6">
    <i>
      <x/>
    </i>
    <i>
      <x v="1"/>
    </i>
    <i>
      <x v="2"/>
    </i>
    <i>
      <x v="3"/>
    </i>
    <i>
      <x v="4"/>
    </i>
    <i>
      <x v="5"/>
    </i>
  </rowItems>
  <colFields count="1">
    <field x="6"/>
  </colFields>
  <colItems count="7">
    <i>
      <x/>
    </i>
    <i>
      <x v="1"/>
    </i>
    <i>
      <x v="2"/>
    </i>
    <i>
      <x v="3"/>
    </i>
    <i>
      <x v="4"/>
    </i>
    <i>
      <x v="5"/>
    </i>
    <i t="grand">
      <x/>
    </i>
  </colItems>
  <dataFields count="1">
    <dataField name="Sum of Total Sales2" fld="9" showDataAs="percentOfTotal" baseField="0" baseItem="0" numFmtId="10"/>
  </dataFields>
  <chartFormats count="84">
    <chartFormat chart="10" format="0" series="1">
      <pivotArea type="data" outline="0" fieldPosition="0">
        <references count="2">
          <reference field="4294967294" count="1" selected="0">
            <x v="0"/>
          </reference>
          <reference field="6" count="1" selected="0">
            <x v="0"/>
          </reference>
        </references>
      </pivotArea>
    </chartFormat>
    <chartFormat chart="10" format="1" series="1">
      <pivotArea type="data" outline="0" fieldPosition="0">
        <references count="2">
          <reference field="4294967294" count="1" selected="0">
            <x v="0"/>
          </reference>
          <reference field="6" count="1" selected="0">
            <x v="1"/>
          </reference>
        </references>
      </pivotArea>
    </chartFormat>
    <chartFormat chart="10" format="2" series="1">
      <pivotArea type="data" outline="0" fieldPosition="0">
        <references count="2">
          <reference field="4294967294" count="1" selected="0">
            <x v="0"/>
          </reference>
          <reference field="6" count="1" selected="0">
            <x v="2"/>
          </reference>
        </references>
      </pivotArea>
    </chartFormat>
    <chartFormat chart="10" format="3" series="1">
      <pivotArea type="data" outline="0" fieldPosition="0">
        <references count="2">
          <reference field="4294967294" count="1" selected="0">
            <x v="0"/>
          </reference>
          <reference field="6" count="1" selected="0">
            <x v="3"/>
          </reference>
        </references>
      </pivotArea>
    </chartFormat>
    <chartFormat chart="10" format="4" series="1">
      <pivotArea type="data" outline="0" fieldPosition="0">
        <references count="2">
          <reference field="4294967294" count="1" selected="0">
            <x v="0"/>
          </reference>
          <reference field="6" count="1" selected="0">
            <x v="4"/>
          </reference>
        </references>
      </pivotArea>
    </chartFormat>
    <chartFormat chart="10" format="5" series="1">
      <pivotArea type="data" outline="0" fieldPosition="0">
        <references count="2">
          <reference field="4294967294" count="1" selected="0">
            <x v="0"/>
          </reference>
          <reference field="6" count="1" selected="0">
            <x v="5"/>
          </reference>
        </references>
      </pivotArea>
    </chartFormat>
    <chartFormat chart="10" format="6">
      <pivotArea type="data" outline="0" fieldPosition="0">
        <references count="3">
          <reference field="4294967294" count="1" selected="0">
            <x v="0"/>
          </reference>
          <reference field="0" count="1" selected="0">
            <x v="0"/>
          </reference>
          <reference field="6" count="1" selected="0">
            <x v="0"/>
          </reference>
        </references>
      </pivotArea>
    </chartFormat>
    <chartFormat chart="10" format="7">
      <pivotArea type="data" outline="0" fieldPosition="0">
        <references count="3">
          <reference field="4294967294" count="1" selected="0">
            <x v="0"/>
          </reference>
          <reference field="0" count="1" selected="0">
            <x v="1"/>
          </reference>
          <reference field="6" count="1" selected="0">
            <x v="0"/>
          </reference>
        </references>
      </pivotArea>
    </chartFormat>
    <chartFormat chart="10" format="8">
      <pivotArea type="data" outline="0" fieldPosition="0">
        <references count="3">
          <reference field="4294967294" count="1" selected="0">
            <x v="0"/>
          </reference>
          <reference field="0" count="1" selected="0">
            <x v="2"/>
          </reference>
          <reference field="6" count="1" selected="0">
            <x v="0"/>
          </reference>
        </references>
      </pivotArea>
    </chartFormat>
    <chartFormat chart="10" format="9">
      <pivotArea type="data" outline="0" fieldPosition="0">
        <references count="3">
          <reference field="4294967294" count="1" selected="0">
            <x v="0"/>
          </reference>
          <reference field="0" count="1" selected="0">
            <x v="3"/>
          </reference>
          <reference field="6" count="1" selected="0">
            <x v="0"/>
          </reference>
        </references>
      </pivotArea>
    </chartFormat>
    <chartFormat chart="10" format="10">
      <pivotArea type="data" outline="0" fieldPosition="0">
        <references count="3">
          <reference field="4294967294" count="1" selected="0">
            <x v="0"/>
          </reference>
          <reference field="0" count="1" selected="0">
            <x v="4"/>
          </reference>
          <reference field="6" count="1" selected="0">
            <x v="0"/>
          </reference>
        </references>
      </pivotArea>
    </chartFormat>
    <chartFormat chart="10" format="11">
      <pivotArea type="data" outline="0" fieldPosition="0">
        <references count="3">
          <reference field="4294967294" count="1" selected="0">
            <x v="0"/>
          </reference>
          <reference field="0" count="1" selected="0">
            <x v="5"/>
          </reference>
          <reference field="6" count="1" selected="0">
            <x v="0"/>
          </reference>
        </references>
      </pivotArea>
    </chartFormat>
    <chartFormat chart="10" format="12">
      <pivotArea type="data" outline="0" fieldPosition="0">
        <references count="3">
          <reference field="4294967294" count="1" selected="0">
            <x v="0"/>
          </reference>
          <reference field="0" count="1" selected="0">
            <x v="0"/>
          </reference>
          <reference field="6" count="1" selected="0">
            <x v="1"/>
          </reference>
        </references>
      </pivotArea>
    </chartFormat>
    <chartFormat chart="10" format="13">
      <pivotArea type="data" outline="0" fieldPosition="0">
        <references count="3">
          <reference field="4294967294" count="1" selected="0">
            <x v="0"/>
          </reference>
          <reference field="0" count="1" selected="0">
            <x v="1"/>
          </reference>
          <reference field="6" count="1" selected="0">
            <x v="1"/>
          </reference>
        </references>
      </pivotArea>
    </chartFormat>
    <chartFormat chart="10" format="14">
      <pivotArea type="data" outline="0" fieldPosition="0">
        <references count="3">
          <reference field="4294967294" count="1" selected="0">
            <x v="0"/>
          </reference>
          <reference field="0" count="1" selected="0">
            <x v="2"/>
          </reference>
          <reference field="6" count="1" selected="0">
            <x v="1"/>
          </reference>
        </references>
      </pivotArea>
    </chartFormat>
    <chartFormat chart="10" format="15">
      <pivotArea type="data" outline="0" fieldPosition="0">
        <references count="3">
          <reference field="4294967294" count="1" selected="0">
            <x v="0"/>
          </reference>
          <reference field="0" count="1" selected="0">
            <x v="3"/>
          </reference>
          <reference field="6" count="1" selected="0">
            <x v="1"/>
          </reference>
        </references>
      </pivotArea>
    </chartFormat>
    <chartFormat chart="10" format="16">
      <pivotArea type="data" outline="0" fieldPosition="0">
        <references count="3">
          <reference field="4294967294" count="1" selected="0">
            <x v="0"/>
          </reference>
          <reference field="0" count="1" selected="0">
            <x v="4"/>
          </reference>
          <reference field="6" count="1" selected="0">
            <x v="1"/>
          </reference>
        </references>
      </pivotArea>
    </chartFormat>
    <chartFormat chart="10" format="17">
      <pivotArea type="data" outline="0" fieldPosition="0">
        <references count="3">
          <reference field="4294967294" count="1" selected="0">
            <x v="0"/>
          </reference>
          <reference field="0" count="1" selected="0">
            <x v="5"/>
          </reference>
          <reference field="6" count="1" selected="0">
            <x v="1"/>
          </reference>
        </references>
      </pivotArea>
    </chartFormat>
    <chartFormat chart="10" format="18">
      <pivotArea type="data" outline="0" fieldPosition="0">
        <references count="3">
          <reference field="4294967294" count="1" selected="0">
            <x v="0"/>
          </reference>
          <reference field="0" count="1" selected="0">
            <x v="0"/>
          </reference>
          <reference field="6" count="1" selected="0">
            <x v="2"/>
          </reference>
        </references>
      </pivotArea>
    </chartFormat>
    <chartFormat chart="10" format="19">
      <pivotArea type="data" outline="0" fieldPosition="0">
        <references count="3">
          <reference field="4294967294" count="1" selected="0">
            <x v="0"/>
          </reference>
          <reference field="0" count="1" selected="0">
            <x v="1"/>
          </reference>
          <reference field="6" count="1" selected="0">
            <x v="2"/>
          </reference>
        </references>
      </pivotArea>
    </chartFormat>
    <chartFormat chart="10" format="20">
      <pivotArea type="data" outline="0" fieldPosition="0">
        <references count="3">
          <reference field="4294967294" count="1" selected="0">
            <x v="0"/>
          </reference>
          <reference field="0" count="1" selected="0">
            <x v="2"/>
          </reference>
          <reference field="6" count="1" selected="0">
            <x v="2"/>
          </reference>
        </references>
      </pivotArea>
    </chartFormat>
    <chartFormat chart="10" format="21">
      <pivotArea type="data" outline="0" fieldPosition="0">
        <references count="3">
          <reference field="4294967294" count="1" selected="0">
            <x v="0"/>
          </reference>
          <reference field="0" count="1" selected="0">
            <x v="3"/>
          </reference>
          <reference field="6" count="1" selected="0">
            <x v="2"/>
          </reference>
        </references>
      </pivotArea>
    </chartFormat>
    <chartFormat chart="10" format="22">
      <pivotArea type="data" outline="0" fieldPosition="0">
        <references count="3">
          <reference field="4294967294" count="1" selected="0">
            <x v="0"/>
          </reference>
          <reference field="0" count="1" selected="0">
            <x v="4"/>
          </reference>
          <reference field="6" count="1" selected="0">
            <x v="2"/>
          </reference>
        </references>
      </pivotArea>
    </chartFormat>
    <chartFormat chart="10" format="23">
      <pivotArea type="data" outline="0" fieldPosition="0">
        <references count="3">
          <reference field="4294967294" count="1" selected="0">
            <x v="0"/>
          </reference>
          <reference field="0" count="1" selected="0">
            <x v="5"/>
          </reference>
          <reference field="6" count="1" selected="0">
            <x v="2"/>
          </reference>
        </references>
      </pivotArea>
    </chartFormat>
    <chartFormat chart="10" format="24">
      <pivotArea type="data" outline="0" fieldPosition="0">
        <references count="3">
          <reference field="4294967294" count="1" selected="0">
            <x v="0"/>
          </reference>
          <reference field="0" count="1" selected="0">
            <x v="0"/>
          </reference>
          <reference field="6" count="1" selected="0">
            <x v="3"/>
          </reference>
        </references>
      </pivotArea>
    </chartFormat>
    <chartFormat chart="10" format="25">
      <pivotArea type="data" outline="0" fieldPosition="0">
        <references count="3">
          <reference field="4294967294" count="1" selected="0">
            <x v="0"/>
          </reference>
          <reference field="0" count="1" selected="0">
            <x v="1"/>
          </reference>
          <reference field="6" count="1" selected="0">
            <x v="3"/>
          </reference>
        </references>
      </pivotArea>
    </chartFormat>
    <chartFormat chart="10" format="26">
      <pivotArea type="data" outline="0" fieldPosition="0">
        <references count="3">
          <reference field="4294967294" count="1" selected="0">
            <x v="0"/>
          </reference>
          <reference field="0" count="1" selected="0">
            <x v="2"/>
          </reference>
          <reference field="6" count="1" selected="0">
            <x v="3"/>
          </reference>
        </references>
      </pivotArea>
    </chartFormat>
    <chartFormat chart="10" format="27">
      <pivotArea type="data" outline="0" fieldPosition="0">
        <references count="3">
          <reference field="4294967294" count="1" selected="0">
            <x v="0"/>
          </reference>
          <reference field="0" count="1" selected="0">
            <x v="3"/>
          </reference>
          <reference field="6" count="1" selected="0">
            <x v="3"/>
          </reference>
        </references>
      </pivotArea>
    </chartFormat>
    <chartFormat chart="10" format="28">
      <pivotArea type="data" outline="0" fieldPosition="0">
        <references count="3">
          <reference field="4294967294" count="1" selected="0">
            <x v="0"/>
          </reference>
          <reference field="0" count="1" selected="0">
            <x v="4"/>
          </reference>
          <reference field="6" count="1" selected="0">
            <x v="3"/>
          </reference>
        </references>
      </pivotArea>
    </chartFormat>
    <chartFormat chart="10" format="29">
      <pivotArea type="data" outline="0" fieldPosition="0">
        <references count="3">
          <reference field="4294967294" count="1" selected="0">
            <x v="0"/>
          </reference>
          <reference field="0" count="1" selected="0">
            <x v="5"/>
          </reference>
          <reference field="6" count="1" selected="0">
            <x v="3"/>
          </reference>
        </references>
      </pivotArea>
    </chartFormat>
    <chartFormat chart="10" format="30">
      <pivotArea type="data" outline="0" fieldPosition="0">
        <references count="3">
          <reference field="4294967294" count="1" selected="0">
            <x v="0"/>
          </reference>
          <reference field="0" count="1" selected="0">
            <x v="0"/>
          </reference>
          <reference field="6" count="1" selected="0">
            <x v="4"/>
          </reference>
        </references>
      </pivotArea>
    </chartFormat>
    <chartFormat chart="10" format="31">
      <pivotArea type="data" outline="0" fieldPosition="0">
        <references count="3">
          <reference field="4294967294" count="1" selected="0">
            <x v="0"/>
          </reference>
          <reference field="0" count="1" selected="0">
            <x v="1"/>
          </reference>
          <reference field="6" count="1" selected="0">
            <x v="4"/>
          </reference>
        </references>
      </pivotArea>
    </chartFormat>
    <chartFormat chart="10" format="32">
      <pivotArea type="data" outline="0" fieldPosition="0">
        <references count="3">
          <reference field="4294967294" count="1" selected="0">
            <x v="0"/>
          </reference>
          <reference field="0" count="1" selected="0">
            <x v="2"/>
          </reference>
          <reference field="6" count="1" selected="0">
            <x v="4"/>
          </reference>
        </references>
      </pivotArea>
    </chartFormat>
    <chartFormat chart="10" format="33">
      <pivotArea type="data" outline="0" fieldPosition="0">
        <references count="3">
          <reference field="4294967294" count="1" selected="0">
            <x v="0"/>
          </reference>
          <reference field="0" count="1" selected="0">
            <x v="3"/>
          </reference>
          <reference field="6" count="1" selected="0">
            <x v="4"/>
          </reference>
        </references>
      </pivotArea>
    </chartFormat>
    <chartFormat chart="10" format="34">
      <pivotArea type="data" outline="0" fieldPosition="0">
        <references count="3">
          <reference field="4294967294" count="1" selected="0">
            <x v="0"/>
          </reference>
          <reference field="0" count="1" selected="0">
            <x v="4"/>
          </reference>
          <reference field="6" count="1" selected="0">
            <x v="4"/>
          </reference>
        </references>
      </pivotArea>
    </chartFormat>
    <chartFormat chart="10" format="35">
      <pivotArea type="data" outline="0" fieldPosition="0">
        <references count="3">
          <reference field="4294967294" count="1" selected="0">
            <x v="0"/>
          </reference>
          <reference field="0" count="1" selected="0">
            <x v="5"/>
          </reference>
          <reference field="6" count="1" selected="0">
            <x v="4"/>
          </reference>
        </references>
      </pivotArea>
    </chartFormat>
    <chartFormat chart="10" format="36">
      <pivotArea type="data" outline="0" fieldPosition="0">
        <references count="3">
          <reference field="4294967294" count="1" selected="0">
            <x v="0"/>
          </reference>
          <reference field="0" count="1" selected="0">
            <x v="0"/>
          </reference>
          <reference field="6" count="1" selected="0">
            <x v="5"/>
          </reference>
        </references>
      </pivotArea>
    </chartFormat>
    <chartFormat chart="10" format="37">
      <pivotArea type="data" outline="0" fieldPosition="0">
        <references count="3">
          <reference field="4294967294" count="1" selected="0">
            <x v="0"/>
          </reference>
          <reference field="0" count="1" selected="0">
            <x v="1"/>
          </reference>
          <reference field="6" count="1" selected="0">
            <x v="5"/>
          </reference>
        </references>
      </pivotArea>
    </chartFormat>
    <chartFormat chart="10" format="38">
      <pivotArea type="data" outline="0" fieldPosition="0">
        <references count="3">
          <reference field="4294967294" count="1" selected="0">
            <x v="0"/>
          </reference>
          <reference field="0" count="1" selected="0">
            <x v="2"/>
          </reference>
          <reference field="6" count="1" selected="0">
            <x v="5"/>
          </reference>
        </references>
      </pivotArea>
    </chartFormat>
    <chartFormat chart="10" format="39">
      <pivotArea type="data" outline="0" fieldPosition="0">
        <references count="3">
          <reference field="4294967294" count="1" selected="0">
            <x v="0"/>
          </reference>
          <reference field="0" count="1" selected="0">
            <x v="3"/>
          </reference>
          <reference field="6" count="1" selected="0">
            <x v="5"/>
          </reference>
        </references>
      </pivotArea>
    </chartFormat>
    <chartFormat chart="10" format="40">
      <pivotArea type="data" outline="0" fieldPosition="0">
        <references count="3">
          <reference field="4294967294" count="1" selected="0">
            <x v="0"/>
          </reference>
          <reference field="0" count="1" selected="0">
            <x v="4"/>
          </reference>
          <reference field="6" count="1" selected="0">
            <x v="5"/>
          </reference>
        </references>
      </pivotArea>
    </chartFormat>
    <chartFormat chart="10" format="41">
      <pivotArea type="data" outline="0" fieldPosition="0">
        <references count="3">
          <reference field="4294967294" count="1" selected="0">
            <x v="0"/>
          </reference>
          <reference field="0" count="1" selected="0">
            <x v="5"/>
          </reference>
          <reference field="6" count="1" selected="0">
            <x v="5"/>
          </reference>
        </references>
      </pivotArea>
    </chartFormat>
    <chartFormat chart="15" format="84" series="1">
      <pivotArea type="data" outline="0" fieldPosition="0">
        <references count="2">
          <reference field="4294967294" count="1" selected="0">
            <x v="0"/>
          </reference>
          <reference field="6" count="1" selected="0">
            <x v="0"/>
          </reference>
        </references>
      </pivotArea>
    </chartFormat>
    <chartFormat chart="15" format="85">
      <pivotArea type="data" outline="0" fieldPosition="0">
        <references count="3">
          <reference field="4294967294" count="1" selected="0">
            <x v="0"/>
          </reference>
          <reference field="0" count="1" selected="0">
            <x v="0"/>
          </reference>
          <reference field="6" count="1" selected="0">
            <x v="0"/>
          </reference>
        </references>
      </pivotArea>
    </chartFormat>
    <chartFormat chart="15" format="86">
      <pivotArea type="data" outline="0" fieldPosition="0">
        <references count="3">
          <reference field="4294967294" count="1" selected="0">
            <x v="0"/>
          </reference>
          <reference field="0" count="1" selected="0">
            <x v="1"/>
          </reference>
          <reference field="6" count="1" selected="0">
            <x v="0"/>
          </reference>
        </references>
      </pivotArea>
    </chartFormat>
    <chartFormat chart="15" format="87">
      <pivotArea type="data" outline="0" fieldPosition="0">
        <references count="3">
          <reference field="4294967294" count="1" selected="0">
            <x v="0"/>
          </reference>
          <reference field="0" count="1" selected="0">
            <x v="2"/>
          </reference>
          <reference field="6" count="1" selected="0">
            <x v="0"/>
          </reference>
        </references>
      </pivotArea>
    </chartFormat>
    <chartFormat chart="15" format="88">
      <pivotArea type="data" outline="0" fieldPosition="0">
        <references count="3">
          <reference field="4294967294" count="1" selected="0">
            <x v="0"/>
          </reference>
          <reference field="0" count="1" selected="0">
            <x v="3"/>
          </reference>
          <reference field="6" count="1" selected="0">
            <x v="0"/>
          </reference>
        </references>
      </pivotArea>
    </chartFormat>
    <chartFormat chart="15" format="89">
      <pivotArea type="data" outline="0" fieldPosition="0">
        <references count="3">
          <reference field="4294967294" count="1" selected="0">
            <x v="0"/>
          </reference>
          <reference field="0" count="1" selected="0">
            <x v="4"/>
          </reference>
          <reference field="6" count="1" selected="0">
            <x v="0"/>
          </reference>
        </references>
      </pivotArea>
    </chartFormat>
    <chartFormat chart="15" format="90">
      <pivotArea type="data" outline="0" fieldPosition="0">
        <references count="3">
          <reference field="4294967294" count="1" selected="0">
            <x v="0"/>
          </reference>
          <reference field="0" count="1" selected="0">
            <x v="5"/>
          </reference>
          <reference field="6" count="1" selected="0">
            <x v="0"/>
          </reference>
        </references>
      </pivotArea>
    </chartFormat>
    <chartFormat chart="15" format="91" series="1">
      <pivotArea type="data" outline="0" fieldPosition="0">
        <references count="2">
          <reference field="4294967294" count="1" selected="0">
            <x v="0"/>
          </reference>
          <reference field="6" count="1" selected="0">
            <x v="1"/>
          </reference>
        </references>
      </pivotArea>
    </chartFormat>
    <chartFormat chart="15" format="92">
      <pivotArea type="data" outline="0" fieldPosition="0">
        <references count="3">
          <reference field="4294967294" count="1" selected="0">
            <x v="0"/>
          </reference>
          <reference field="0" count="1" selected="0">
            <x v="0"/>
          </reference>
          <reference field="6" count="1" selected="0">
            <x v="1"/>
          </reference>
        </references>
      </pivotArea>
    </chartFormat>
    <chartFormat chart="15" format="93">
      <pivotArea type="data" outline="0" fieldPosition="0">
        <references count="3">
          <reference field="4294967294" count="1" selected="0">
            <x v="0"/>
          </reference>
          <reference field="0" count="1" selected="0">
            <x v="1"/>
          </reference>
          <reference field="6" count="1" selected="0">
            <x v="1"/>
          </reference>
        </references>
      </pivotArea>
    </chartFormat>
    <chartFormat chart="15" format="94">
      <pivotArea type="data" outline="0" fieldPosition="0">
        <references count="3">
          <reference field="4294967294" count="1" selected="0">
            <x v="0"/>
          </reference>
          <reference field="0" count="1" selected="0">
            <x v="2"/>
          </reference>
          <reference field="6" count="1" selected="0">
            <x v="1"/>
          </reference>
        </references>
      </pivotArea>
    </chartFormat>
    <chartFormat chart="15" format="95">
      <pivotArea type="data" outline="0" fieldPosition="0">
        <references count="3">
          <reference field="4294967294" count="1" selected="0">
            <x v="0"/>
          </reference>
          <reference field="0" count="1" selected="0">
            <x v="3"/>
          </reference>
          <reference field="6" count="1" selected="0">
            <x v="1"/>
          </reference>
        </references>
      </pivotArea>
    </chartFormat>
    <chartFormat chart="15" format="96">
      <pivotArea type="data" outline="0" fieldPosition="0">
        <references count="3">
          <reference field="4294967294" count="1" selected="0">
            <x v="0"/>
          </reference>
          <reference field="0" count="1" selected="0">
            <x v="4"/>
          </reference>
          <reference field="6" count="1" selected="0">
            <x v="1"/>
          </reference>
        </references>
      </pivotArea>
    </chartFormat>
    <chartFormat chart="15" format="97">
      <pivotArea type="data" outline="0" fieldPosition="0">
        <references count="3">
          <reference field="4294967294" count="1" selected="0">
            <x v="0"/>
          </reference>
          <reference field="0" count="1" selected="0">
            <x v="5"/>
          </reference>
          <reference field="6" count="1" selected="0">
            <x v="1"/>
          </reference>
        </references>
      </pivotArea>
    </chartFormat>
    <chartFormat chart="15" format="98" series="1">
      <pivotArea type="data" outline="0" fieldPosition="0">
        <references count="2">
          <reference field="4294967294" count="1" selected="0">
            <x v="0"/>
          </reference>
          <reference field="6" count="1" selected="0">
            <x v="2"/>
          </reference>
        </references>
      </pivotArea>
    </chartFormat>
    <chartFormat chart="15" format="99">
      <pivotArea type="data" outline="0" fieldPosition="0">
        <references count="3">
          <reference field="4294967294" count="1" selected="0">
            <x v="0"/>
          </reference>
          <reference field="0" count="1" selected="0">
            <x v="0"/>
          </reference>
          <reference field="6" count="1" selected="0">
            <x v="2"/>
          </reference>
        </references>
      </pivotArea>
    </chartFormat>
    <chartFormat chart="15" format="100">
      <pivotArea type="data" outline="0" fieldPosition="0">
        <references count="3">
          <reference field="4294967294" count="1" selected="0">
            <x v="0"/>
          </reference>
          <reference field="0" count="1" selected="0">
            <x v="1"/>
          </reference>
          <reference field="6" count="1" selected="0">
            <x v="2"/>
          </reference>
        </references>
      </pivotArea>
    </chartFormat>
    <chartFormat chart="15" format="101">
      <pivotArea type="data" outline="0" fieldPosition="0">
        <references count="3">
          <reference field="4294967294" count="1" selected="0">
            <x v="0"/>
          </reference>
          <reference field="0" count="1" selected="0">
            <x v="2"/>
          </reference>
          <reference field="6" count="1" selected="0">
            <x v="2"/>
          </reference>
        </references>
      </pivotArea>
    </chartFormat>
    <chartFormat chart="15" format="102">
      <pivotArea type="data" outline="0" fieldPosition="0">
        <references count="3">
          <reference field="4294967294" count="1" selected="0">
            <x v="0"/>
          </reference>
          <reference field="0" count="1" selected="0">
            <x v="3"/>
          </reference>
          <reference field="6" count="1" selected="0">
            <x v="2"/>
          </reference>
        </references>
      </pivotArea>
    </chartFormat>
    <chartFormat chart="15" format="103">
      <pivotArea type="data" outline="0" fieldPosition="0">
        <references count="3">
          <reference field="4294967294" count="1" selected="0">
            <x v="0"/>
          </reference>
          <reference field="0" count="1" selected="0">
            <x v="4"/>
          </reference>
          <reference field="6" count="1" selected="0">
            <x v="2"/>
          </reference>
        </references>
      </pivotArea>
    </chartFormat>
    <chartFormat chart="15" format="104">
      <pivotArea type="data" outline="0" fieldPosition="0">
        <references count="3">
          <reference field="4294967294" count="1" selected="0">
            <x v="0"/>
          </reference>
          <reference field="0" count="1" selected="0">
            <x v="5"/>
          </reference>
          <reference field="6" count="1" selected="0">
            <x v="2"/>
          </reference>
        </references>
      </pivotArea>
    </chartFormat>
    <chartFormat chart="15" format="105" series="1">
      <pivotArea type="data" outline="0" fieldPosition="0">
        <references count="2">
          <reference field="4294967294" count="1" selected="0">
            <x v="0"/>
          </reference>
          <reference field="6" count="1" selected="0">
            <x v="3"/>
          </reference>
        </references>
      </pivotArea>
    </chartFormat>
    <chartFormat chart="15" format="106">
      <pivotArea type="data" outline="0" fieldPosition="0">
        <references count="3">
          <reference field="4294967294" count="1" selected="0">
            <x v="0"/>
          </reference>
          <reference field="0" count="1" selected="0">
            <x v="0"/>
          </reference>
          <reference field="6" count="1" selected="0">
            <x v="3"/>
          </reference>
        </references>
      </pivotArea>
    </chartFormat>
    <chartFormat chart="15" format="107">
      <pivotArea type="data" outline="0" fieldPosition="0">
        <references count="3">
          <reference field="4294967294" count="1" selected="0">
            <x v="0"/>
          </reference>
          <reference field="0" count="1" selected="0">
            <x v="1"/>
          </reference>
          <reference field="6" count="1" selected="0">
            <x v="3"/>
          </reference>
        </references>
      </pivotArea>
    </chartFormat>
    <chartFormat chart="15" format="108">
      <pivotArea type="data" outline="0" fieldPosition="0">
        <references count="3">
          <reference field="4294967294" count="1" selected="0">
            <x v="0"/>
          </reference>
          <reference field="0" count="1" selected="0">
            <x v="2"/>
          </reference>
          <reference field="6" count="1" selected="0">
            <x v="3"/>
          </reference>
        </references>
      </pivotArea>
    </chartFormat>
    <chartFormat chart="15" format="109">
      <pivotArea type="data" outline="0" fieldPosition="0">
        <references count="3">
          <reference field="4294967294" count="1" selected="0">
            <x v="0"/>
          </reference>
          <reference field="0" count="1" selected="0">
            <x v="3"/>
          </reference>
          <reference field="6" count="1" selected="0">
            <x v="3"/>
          </reference>
        </references>
      </pivotArea>
    </chartFormat>
    <chartFormat chart="15" format="110">
      <pivotArea type="data" outline="0" fieldPosition="0">
        <references count="3">
          <reference field="4294967294" count="1" selected="0">
            <x v="0"/>
          </reference>
          <reference field="0" count="1" selected="0">
            <x v="4"/>
          </reference>
          <reference field="6" count="1" selected="0">
            <x v="3"/>
          </reference>
        </references>
      </pivotArea>
    </chartFormat>
    <chartFormat chart="15" format="111">
      <pivotArea type="data" outline="0" fieldPosition="0">
        <references count="3">
          <reference field="4294967294" count="1" selected="0">
            <x v="0"/>
          </reference>
          <reference field="0" count="1" selected="0">
            <x v="5"/>
          </reference>
          <reference field="6" count="1" selected="0">
            <x v="3"/>
          </reference>
        </references>
      </pivotArea>
    </chartFormat>
    <chartFormat chart="15" format="112" series="1">
      <pivotArea type="data" outline="0" fieldPosition="0">
        <references count="2">
          <reference field="4294967294" count="1" selected="0">
            <x v="0"/>
          </reference>
          <reference field="6" count="1" selected="0">
            <x v="4"/>
          </reference>
        </references>
      </pivotArea>
    </chartFormat>
    <chartFormat chart="15" format="113">
      <pivotArea type="data" outline="0" fieldPosition="0">
        <references count="3">
          <reference field="4294967294" count="1" selected="0">
            <x v="0"/>
          </reference>
          <reference field="0" count="1" selected="0">
            <x v="0"/>
          </reference>
          <reference field="6" count="1" selected="0">
            <x v="4"/>
          </reference>
        </references>
      </pivotArea>
    </chartFormat>
    <chartFormat chart="15" format="114">
      <pivotArea type="data" outline="0" fieldPosition="0">
        <references count="3">
          <reference field="4294967294" count="1" selected="0">
            <x v="0"/>
          </reference>
          <reference field="0" count="1" selected="0">
            <x v="1"/>
          </reference>
          <reference field="6" count="1" selected="0">
            <x v="4"/>
          </reference>
        </references>
      </pivotArea>
    </chartFormat>
    <chartFormat chart="15" format="115">
      <pivotArea type="data" outline="0" fieldPosition="0">
        <references count="3">
          <reference field="4294967294" count="1" selected="0">
            <x v="0"/>
          </reference>
          <reference field="0" count="1" selected="0">
            <x v="2"/>
          </reference>
          <reference field="6" count="1" selected="0">
            <x v="4"/>
          </reference>
        </references>
      </pivotArea>
    </chartFormat>
    <chartFormat chart="15" format="116">
      <pivotArea type="data" outline="0" fieldPosition="0">
        <references count="3">
          <reference field="4294967294" count="1" selected="0">
            <x v="0"/>
          </reference>
          <reference field="0" count="1" selected="0">
            <x v="3"/>
          </reference>
          <reference field="6" count="1" selected="0">
            <x v="4"/>
          </reference>
        </references>
      </pivotArea>
    </chartFormat>
    <chartFormat chart="15" format="117">
      <pivotArea type="data" outline="0" fieldPosition="0">
        <references count="3">
          <reference field="4294967294" count="1" selected="0">
            <x v="0"/>
          </reference>
          <reference field="0" count="1" selected="0">
            <x v="4"/>
          </reference>
          <reference field="6" count="1" selected="0">
            <x v="4"/>
          </reference>
        </references>
      </pivotArea>
    </chartFormat>
    <chartFormat chart="15" format="118">
      <pivotArea type="data" outline="0" fieldPosition="0">
        <references count="3">
          <reference field="4294967294" count="1" selected="0">
            <x v="0"/>
          </reference>
          <reference field="0" count="1" selected="0">
            <x v="5"/>
          </reference>
          <reference field="6" count="1" selected="0">
            <x v="4"/>
          </reference>
        </references>
      </pivotArea>
    </chartFormat>
    <chartFormat chart="15" format="119" series="1">
      <pivotArea type="data" outline="0" fieldPosition="0">
        <references count="2">
          <reference field="4294967294" count="1" selected="0">
            <x v="0"/>
          </reference>
          <reference field="6" count="1" selected="0">
            <x v="5"/>
          </reference>
        </references>
      </pivotArea>
    </chartFormat>
    <chartFormat chart="15" format="120">
      <pivotArea type="data" outline="0" fieldPosition="0">
        <references count="3">
          <reference field="4294967294" count="1" selected="0">
            <x v="0"/>
          </reference>
          <reference field="0" count="1" selected="0">
            <x v="0"/>
          </reference>
          <reference field="6" count="1" selected="0">
            <x v="5"/>
          </reference>
        </references>
      </pivotArea>
    </chartFormat>
    <chartFormat chart="15" format="121">
      <pivotArea type="data" outline="0" fieldPosition="0">
        <references count="3">
          <reference field="4294967294" count="1" selected="0">
            <x v="0"/>
          </reference>
          <reference field="0" count="1" selected="0">
            <x v="1"/>
          </reference>
          <reference field="6" count="1" selected="0">
            <x v="5"/>
          </reference>
        </references>
      </pivotArea>
    </chartFormat>
    <chartFormat chart="15" format="122">
      <pivotArea type="data" outline="0" fieldPosition="0">
        <references count="3">
          <reference field="4294967294" count="1" selected="0">
            <x v="0"/>
          </reference>
          <reference field="0" count="1" selected="0">
            <x v="2"/>
          </reference>
          <reference field="6" count="1" selected="0">
            <x v="5"/>
          </reference>
        </references>
      </pivotArea>
    </chartFormat>
    <chartFormat chart="15" format="123">
      <pivotArea type="data" outline="0" fieldPosition="0">
        <references count="3">
          <reference field="4294967294" count="1" selected="0">
            <x v="0"/>
          </reference>
          <reference field="0" count="1" selected="0">
            <x v="3"/>
          </reference>
          <reference field="6" count="1" selected="0">
            <x v="5"/>
          </reference>
        </references>
      </pivotArea>
    </chartFormat>
    <chartFormat chart="15" format="124">
      <pivotArea type="data" outline="0" fieldPosition="0">
        <references count="3">
          <reference field="4294967294" count="1" selected="0">
            <x v="0"/>
          </reference>
          <reference field="0" count="1" selected="0">
            <x v="4"/>
          </reference>
          <reference field="6" count="1" selected="0">
            <x v="5"/>
          </reference>
        </references>
      </pivotArea>
    </chartFormat>
    <chartFormat chart="15" format="125">
      <pivotArea type="data" outline="0" fieldPosition="0">
        <references count="3">
          <reference field="4294967294" count="1" selected="0">
            <x v="0"/>
          </reference>
          <reference field="0" count="1" selected="0">
            <x v="5"/>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84F172D-56BA-4BB4-8859-110EEBEBC1FD}" name="Sum of Units Sol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64:V65" firstHeaderRow="1" firstDataRow="1" firstDataCol="0"/>
  <pivotFields count="2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4" showAll="0"/>
    <pivotField dataField="1" numFmtId="3" showAll="0"/>
    <pivotField numFmtId="165" showAll="0"/>
    <pivotField numFmtId="165" showAll="0"/>
    <pivotField numFmtId="9" showAll="0"/>
    <pivotField showAll="0">
      <items count="4">
        <item x="0"/>
        <item x="2"/>
        <item x="1"/>
        <item t="default"/>
      </items>
    </pivotField>
    <pivotField showAll="0"/>
    <pivotField showAll="0">
      <items count="3">
        <item x="0"/>
        <item x="1"/>
        <item t="default"/>
      </items>
    </pivotField>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Units Sold"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41EC4DF3-C600-4F84-B347-04580780594E}"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22:Y23" firstHeaderRow="0" firstDataRow="1" firstDataCol="0"/>
  <pivotFields count="2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4" showAll="0"/>
    <pivotField dataField="1" numFmtId="3" showAll="0"/>
    <pivotField dataField="1" numFmtId="165" showAll="0"/>
    <pivotField dataField="1" numFmtId="165" showAll="0"/>
    <pivotField dataField="1" numFmtId="9" showAll="0"/>
    <pivotField showAll="0">
      <items count="4">
        <item x="0"/>
        <item x="2"/>
        <item x="1"/>
        <item t="default"/>
      </items>
    </pivotField>
    <pivotField showAll="0"/>
    <pivotField showAll="0">
      <items count="3">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4">
    <i>
      <x/>
    </i>
    <i i="1">
      <x v="1"/>
    </i>
    <i i="2">
      <x v="2"/>
    </i>
    <i i="3">
      <x v="3"/>
    </i>
  </colItems>
  <dataFields count="4">
    <dataField name="Sum of Units Sold" fld="8" baseField="0" baseItem="0" numFmtId="3"/>
    <dataField name="Sum of Total Sales" fld="9" baseField="0" baseItem="0" numFmtId="165"/>
    <dataField name="Sum of Operating Profit" fld="10" baseField="0" baseItem="0" numFmtId="165"/>
    <dataField name="Average of Operating Margin" fld="11" subtotal="average" baseField="0" baseItem="1"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E23DA4D-2A20-4D2C-BBA1-8E04E622B16F}" name="Channel RIO Trend scor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Y11:BC15" firstHeaderRow="1" firstDataRow="2" firstDataCol="1"/>
  <pivotFields count="2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4" showAll="0"/>
    <pivotField numFmtId="3" showAll="0"/>
    <pivotField dataField="1" numFmtId="165" showAll="0"/>
    <pivotField numFmtId="165" showAll="0"/>
    <pivotField numFmtId="9" showAll="0"/>
    <pivotField axis="axisCol" showAll="0">
      <items count="4">
        <item x="0"/>
        <item x="2"/>
        <item x="1"/>
        <item t="default"/>
      </items>
    </pivotField>
    <pivotField showAll="0"/>
    <pivotField axis="axisRow" showAll="0">
      <items count="3">
        <item x="0"/>
        <item x="1"/>
        <item t="default"/>
      </items>
    </pivotField>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4"/>
  </rowFields>
  <rowItems count="3">
    <i>
      <x/>
    </i>
    <i>
      <x v="1"/>
    </i>
    <i t="grand">
      <x/>
    </i>
  </rowItems>
  <colFields count="1">
    <field x="12"/>
  </colFields>
  <colItems count="4">
    <i>
      <x/>
    </i>
    <i>
      <x v="1"/>
    </i>
    <i>
      <x v="2"/>
    </i>
    <i t="grand">
      <x/>
    </i>
  </colItems>
  <dataFields count="1">
    <dataField name="Sum of Total Sales" fld="9" baseField="0" baseItem="0" numFmtId="165"/>
  </dataFields>
  <chartFormats count="6">
    <chartFormat chart="8" format="0" series="1">
      <pivotArea type="data" outline="0" fieldPosition="0">
        <references count="2">
          <reference field="4294967294" count="1" selected="0">
            <x v="0"/>
          </reference>
          <reference field="12" count="1" selected="0">
            <x v="0"/>
          </reference>
        </references>
      </pivotArea>
    </chartFormat>
    <chartFormat chart="8" format="1" series="1">
      <pivotArea type="data" outline="0" fieldPosition="0">
        <references count="2">
          <reference field="4294967294" count="1" selected="0">
            <x v="0"/>
          </reference>
          <reference field="12" count="1" selected="0">
            <x v="1"/>
          </reference>
        </references>
      </pivotArea>
    </chartFormat>
    <chartFormat chart="8" format="2" series="1">
      <pivotArea type="data" outline="0" fieldPosition="0">
        <references count="2">
          <reference field="4294967294" count="1" selected="0">
            <x v="0"/>
          </reference>
          <reference field="12" count="1" selected="0">
            <x v="2"/>
          </reference>
        </references>
      </pivotArea>
    </chartFormat>
    <chartFormat chart="11" format="6" series="1">
      <pivotArea type="data" outline="0" fieldPosition="0">
        <references count="2">
          <reference field="4294967294" count="1" selected="0">
            <x v="0"/>
          </reference>
          <reference field="12" count="1" selected="0">
            <x v="0"/>
          </reference>
        </references>
      </pivotArea>
    </chartFormat>
    <chartFormat chart="11" format="7" series="1">
      <pivotArea type="data" outline="0" fieldPosition="0">
        <references count="2">
          <reference field="4294967294" count="1" selected="0">
            <x v="0"/>
          </reference>
          <reference field="12" count="1" selected="0">
            <x v="1"/>
          </reference>
        </references>
      </pivotArea>
    </chartFormat>
    <chartFormat chart="11" format="8"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7947CFF-2B41-453A-97B9-546A8E8A023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85:Z112" firstHeaderRow="1" firstDataRow="1" firstDataCol="1"/>
  <pivotFields count="2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4" showAll="0"/>
    <pivotField numFmtId="3" showAll="0"/>
    <pivotField dataField="1" numFmtId="165" showAll="0">
      <items count="3513">
        <item x="355"/>
        <item x="3457"/>
        <item x="1606"/>
        <item x="1421"/>
        <item x="2815"/>
        <item x="1586"/>
        <item x="1582"/>
        <item x="3064"/>
        <item x="1607"/>
        <item x="2642"/>
        <item x="3455"/>
        <item x="2647"/>
        <item x="1130"/>
        <item x="2733"/>
        <item x="3460"/>
        <item x="2646"/>
        <item x="2812"/>
        <item x="2601"/>
        <item x="1572"/>
        <item x="1673"/>
        <item x="2604"/>
        <item x="1602"/>
        <item x="1601"/>
        <item x="2638"/>
        <item x="1429"/>
        <item x="3061"/>
        <item x="1581"/>
        <item x="3461"/>
        <item x="3134"/>
        <item x="1126"/>
        <item x="1567"/>
        <item x="2523"/>
        <item x="2588"/>
        <item x="2603"/>
        <item x="2641"/>
        <item x="1416"/>
        <item x="2587"/>
        <item x="2726"/>
        <item x="2600"/>
        <item x="3453"/>
        <item x="2811"/>
        <item x="3407"/>
        <item x="1578"/>
        <item x="2676"/>
        <item x="2773"/>
        <item x="1587"/>
        <item x="1603"/>
        <item x="2734"/>
        <item x="2599"/>
        <item x="3058"/>
        <item x="1668"/>
        <item x="1424"/>
        <item x="2817"/>
        <item x="2525"/>
        <item x="2635"/>
        <item x="1453"/>
        <item x="2522"/>
        <item x="2496"/>
        <item x="2681"/>
        <item x="1678"/>
        <item x="3410"/>
        <item x="3459"/>
        <item x="3411"/>
        <item x="2495"/>
        <item x="1120"/>
        <item x="1610"/>
        <item x="2680"/>
        <item x="2776"/>
        <item x="3223"/>
        <item x="1580"/>
        <item x="1448"/>
        <item x="3153"/>
        <item x="1411"/>
        <item x="2559"/>
        <item x="3224"/>
        <item x="1000"/>
        <item x="2645"/>
        <item x="2661"/>
        <item x="2732"/>
        <item x="1452"/>
        <item x="2500"/>
        <item x="2083"/>
        <item x="2553"/>
        <item x="2640"/>
        <item x="1136"/>
        <item x="2816"/>
        <item x="2584"/>
        <item x="2622"/>
        <item x="1006"/>
        <item x="2512"/>
        <item x="2829"/>
        <item x="1422"/>
        <item x="3384"/>
        <item x="3466"/>
        <item x="2739"/>
        <item x="2538"/>
        <item x="3432"/>
        <item x="3458"/>
        <item x="2581"/>
        <item x="3423"/>
        <item x="2492"/>
        <item x="2515"/>
        <item x="1679"/>
        <item x="2730"/>
        <item x="1664"/>
        <item x="3454"/>
        <item x="1585"/>
        <item x="3404"/>
        <item x="2511"/>
        <item x="1611"/>
        <item x="1447"/>
        <item x="2643"/>
        <item x="3429"/>
        <item x="2731"/>
        <item x="3419"/>
        <item x="1599"/>
        <item x="1430"/>
        <item x="3385"/>
        <item x="2543"/>
        <item x="1576"/>
        <item x="2770"/>
        <item x="2742"/>
        <item x="3422"/>
        <item x="2673"/>
        <item x="2825"/>
        <item x="2041"/>
        <item x="1590"/>
        <item x="2624"/>
        <item x="2612"/>
        <item x="1423"/>
        <item x="3434"/>
        <item x="3214"/>
        <item x="1571"/>
        <item x="1449"/>
        <item x="2662"/>
        <item x="994"/>
        <item x="1598"/>
        <item x="2728"/>
        <item x="3029"/>
        <item x="2736"/>
        <item x="3473"/>
        <item x="2567"/>
        <item x="2514"/>
        <item x="2521"/>
        <item x="2609"/>
        <item x="2537"/>
        <item x="2694"/>
        <item x="2655"/>
        <item x="1577"/>
        <item x="2644"/>
        <item x="2465"/>
        <item x="2611"/>
        <item x="2405"/>
        <item x="1131"/>
        <item x="2042"/>
        <item x="2489"/>
        <item x="2814"/>
        <item x="2706"/>
        <item x="2621"/>
        <item x="1677"/>
        <item x="1605"/>
        <item x="2028"/>
        <item x="2637"/>
        <item x="1137"/>
        <item x="3456"/>
        <item x="2650"/>
        <item x="2409"/>
        <item x="3226"/>
        <item x="2549"/>
        <item x="2741"/>
        <item x="2476"/>
        <item x="1589"/>
        <item x="2654"/>
        <item x="1570"/>
        <item x="988"/>
        <item x="2068"/>
        <item x="2544"/>
        <item x="2824"/>
        <item x="1573"/>
        <item x="2729"/>
        <item x="3362"/>
        <item x="3396"/>
        <item x="3433"/>
        <item x="3077"/>
        <item x="1414"/>
        <item x="1612"/>
        <item x="1701"/>
        <item x="2562"/>
        <item x="3403"/>
        <item x="2524"/>
        <item x="2480"/>
        <item x="1583"/>
        <item x="1419"/>
        <item x="2542"/>
        <item x="1010"/>
        <item x="2687"/>
        <item x="3394"/>
        <item x="2046"/>
        <item x="2602"/>
        <item x="3463"/>
        <item x="3364"/>
        <item x="2491"/>
        <item x="1457"/>
        <item x="2067"/>
        <item x="3237"/>
        <item x="2592"/>
        <item x="3472"/>
        <item x="2695"/>
        <item x="2494"/>
        <item x="1169"/>
        <item x="1681"/>
        <item x="2823"/>
        <item x="1415"/>
        <item x="2675"/>
        <item x="1672"/>
        <item x="1428"/>
        <item x="2677"/>
        <item x="3395"/>
        <item x="3406"/>
        <item x="2440"/>
        <item x="2772"/>
        <item x="3187"/>
        <item x="1674"/>
        <item x="3409"/>
        <item x="2441"/>
        <item x="2590"/>
        <item x="2403"/>
        <item x="2648"/>
        <item x="2813"/>
        <item x="1434"/>
        <item x="2822"/>
        <item x="1135"/>
        <item x="2516"/>
        <item x="2663"/>
        <item x="2560"/>
        <item x="2841"/>
        <item x="2774"/>
        <item x="2539"/>
        <item x="2488"/>
        <item x="3073"/>
        <item x="1141"/>
        <item x="3435"/>
        <item x="2460"/>
        <item x="2752"/>
        <item x="2782"/>
        <item x="2027"/>
        <item x="2499"/>
        <item x="2613"/>
        <item x="3229"/>
        <item x="3212"/>
        <item x="2718"/>
        <item x="1568"/>
        <item x="2416"/>
        <item x="1005"/>
        <item x="1594"/>
        <item x="2437"/>
        <item x="2594"/>
        <item x="1948"/>
        <item x="3365"/>
        <item x="1420"/>
        <item x="3425"/>
        <item x="1124"/>
        <item x="2573"/>
        <item x="1040"/>
        <item x="1696"/>
        <item x="1566"/>
        <item x="1125"/>
        <item x="2586"/>
        <item x="2415"/>
        <item x="1034"/>
        <item x="3408"/>
        <item x="2497"/>
        <item x="2558"/>
        <item x="1946"/>
        <item x="2838"/>
        <item x="3188"/>
        <item x="2058"/>
        <item x="1700"/>
        <item x="2541"/>
        <item x="2649"/>
        <item x="2591"/>
        <item x="2563"/>
        <item x="1676"/>
        <item x="1168"/>
        <item x="2459"/>
        <item x="3470"/>
        <item x="2410"/>
        <item x="1702"/>
        <item x="2710"/>
        <item x="2059"/>
        <item x="2070"/>
        <item x="2735"/>
        <item x="2831"/>
        <item x="1627"/>
        <item x="1608"/>
        <item x="2210"/>
        <item x="1412"/>
        <item x="2045"/>
        <item x="2023"/>
        <item x="3063"/>
        <item x="2775"/>
        <item x="2571"/>
        <item x="3227"/>
        <item x="1629"/>
        <item x="1458"/>
        <item x="2552"/>
        <item x="1951"/>
        <item x="2819"/>
        <item x="2425"/>
        <item x="3431"/>
        <item x="2100"/>
        <item x="2705"/>
        <item x="2583"/>
        <item x="2746"/>
        <item x="2615"/>
        <item x="1667"/>
        <item x="3062"/>
        <item x="2672"/>
        <item x="1614"/>
        <item x="1444"/>
        <item x="2089"/>
        <item x="1459"/>
        <item x="2043"/>
        <item x="2678"/>
        <item x="2608"/>
        <item x="1016"/>
        <item x="1565"/>
        <item x="1671"/>
        <item x="3476"/>
        <item x="1164"/>
        <item x="2840"/>
        <item x="1417"/>
        <item x="2572"/>
        <item x="3462"/>
        <item x="2628"/>
        <item x="1631"/>
        <item x="1142"/>
        <item x="2551"/>
        <item x="1127"/>
        <item x="2049"/>
        <item x="3346"/>
        <item x="1041"/>
        <item x="2557"/>
        <item x="3236"/>
        <item x="2528"/>
        <item x="3230"/>
        <item x="1433"/>
        <item x="2704"/>
        <item x="2605"/>
        <item x="1039"/>
        <item x="2031"/>
        <item x="2802"/>
        <item x="2589"/>
        <item x="1941"/>
        <item x="3471"/>
        <item x="1688"/>
        <item x="2085"/>
        <item x="2684"/>
        <item x="1425"/>
        <item x="3152"/>
        <item x="2885"/>
        <item x="3241"/>
        <item x="2079"/>
        <item x="1574"/>
        <item x="3413"/>
        <item x="2771"/>
        <item x="2411"/>
        <item x="3447"/>
        <item x="1427"/>
        <item x="1440"/>
        <item x="1121"/>
        <item x="2727"/>
        <item x="1022"/>
        <item x="993"/>
        <item x="3483"/>
        <item x="2464"/>
        <item x="2745"/>
        <item x="2828"/>
        <item x="1451"/>
        <item x="1665"/>
        <item x="1456"/>
        <item x="2566"/>
        <item x="1776"/>
        <item x="2265"/>
        <item x="2617"/>
        <item x="3259"/>
        <item x="2754"/>
        <item x="2054"/>
        <item x="2501"/>
        <item x="2408"/>
        <item x="2377"/>
        <item x="2063"/>
        <item x="2424"/>
        <item x="3428"/>
        <item x="2048"/>
        <item x="1134"/>
        <item x="1146"/>
        <item x="2598"/>
        <item x="1628"/>
        <item x="3235"/>
        <item x="2636"/>
        <item x="3220"/>
        <item x="1162"/>
        <item x="1940"/>
        <item x="2689"/>
        <item x="3067"/>
        <item x="1011"/>
        <item x="2595"/>
        <item x="1132"/>
        <item x="1669"/>
        <item x="3217"/>
        <item x="2691"/>
        <item x="2620"/>
        <item x="1413"/>
        <item x="2670"/>
        <item x="3140"/>
        <item x="1588"/>
        <item x="2035"/>
        <item x="2402"/>
        <item x="1015"/>
        <item x="2582"/>
        <item x="3327"/>
        <item x="1004"/>
        <item x="2756"/>
        <item x="1769"/>
        <item x="3083"/>
        <item x="3480"/>
        <item x="1001"/>
        <item x="1593"/>
        <item x="1410"/>
        <item x="2693"/>
        <item x="2022"/>
        <item x="1009"/>
        <item x="3469"/>
        <item x="1033"/>
        <item x="2477"/>
        <item x="1163"/>
        <item x="2702"/>
        <item x="1569"/>
        <item x="3375"/>
        <item x="2561"/>
        <item x="1140"/>
        <item x="2024"/>
        <item x="992"/>
        <item x="2623"/>
        <item x="995"/>
        <item x="1945"/>
        <item x="1435"/>
        <item x="2554"/>
        <item x="1418"/>
        <item x="3452"/>
        <item x="1693"/>
        <item x="2738"/>
        <item x="3424"/>
        <item x="2432"/>
        <item x="3059"/>
        <item x="2478"/>
        <item x="1152"/>
        <item x="2579"/>
        <item x="1719"/>
        <item x="3028"/>
        <item x="2570"/>
        <item x="1652"/>
        <item x="1439"/>
        <item x="2433"/>
        <item x="2665"/>
        <item x="2140"/>
        <item x="2692"/>
        <item x="1145"/>
        <item x="2744"/>
        <item x="1047"/>
        <item x="2627"/>
        <item x="3139"/>
        <item x="2725"/>
        <item x="2657"/>
        <item x="3283"/>
        <item x="2431"/>
        <item x="3386"/>
        <item x="1028"/>
        <item x="2651"/>
        <item x="2021"/>
        <item x="1021"/>
        <item x="1017"/>
        <item x="2526"/>
        <item x="2066"/>
        <item x="1045"/>
        <item x="3250"/>
        <item x="2580"/>
        <item x="3464"/>
        <item x="1463"/>
        <item x="2671"/>
        <item x="2616"/>
        <item x="3076"/>
        <item x="1191"/>
        <item x="2207"/>
        <item x="2846"/>
        <item x="2436"/>
        <item x="1035"/>
        <item x="2821"/>
        <item x="2086"/>
        <item x="1768"/>
        <item x="2453"/>
        <item x="3033"/>
        <item x="2406"/>
        <item x="2596"/>
        <item x="2057"/>
        <item x="1972"/>
        <item x="1684"/>
        <item x="1046"/>
        <item x="3504"/>
        <item x="2069"/>
        <item x="3436"/>
        <item x="2134"/>
        <item x="1029"/>
        <item x="2575"/>
        <item x="1680"/>
        <item x="1707"/>
        <item x="1173"/>
        <item x="3137"/>
        <item x="3256"/>
        <item x="1756"/>
        <item x="2373"/>
        <item x="2407"/>
        <item x="1706"/>
        <item x="989"/>
        <item x="1248"/>
        <item x="2664"/>
        <item x="1487"/>
        <item x="2439"/>
        <item x="999"/>
        <item x="2462"/>
        <item x="2030"/>
        <item x="1785"/>
        <item x="2777"/>
        <item x="1715"/>
        <item x="2597"/>
        <item x="2414"/>
        <item x="2119"/>
        <item x="2493"/>
        <item x="2685"/>
        <item x="3382"/>
        <item x="2555"/>
        <item x="1530"/>
        <item x="3430"/>
        <item x="1531"/>
        <item x="3080"/>
        <item x="2099"/>
        <item x="1621"/>
        <item x="1196"/>
        <item x="3087"/>
        <item x="1138"/>
        <item x="1632"/>
        <item x="2804"/>
        <item x="2034"/>
        <item x="1711"/>
        <item x="3218"/>
        <item x="3233"/>
        <item x="2845"/>
        <item x="2420"/>
        <item x="1122"/>
        <item x="3465"/>
        <item x="3343"/>
        <item x="2593"/>
        <item x="1023"/>
        <item x="1938"/>
        <item x="2490"/>
        <item x="2076"/>
        <item x="1050"/>
        <item x="1685"/>
        <item x="2468"/>
        <item x="2576"/>
        <item x="987"/>
        <item x="2044"/>
        <item x="2550"/>
        <item x="2759"/>
        <item x="3072"/>
        <item x="2130"/>
        <item x="2712"/>
        <item x="2639"/>
        <item x="3211"/>
        <item x="1727"/>
        <item x="1174"/>
        <item x="1526"/>
        <item x="2629"/>
        <item x="3412"/>
        <item x="1147"/>
        <item x="1446"/>
        <item x="1704"/>
        <item x="1014"/>
        <item x="2392"/>
        <item x="1755"/>
        <item x="3215"/>
        <item x="2487"/>
        <item x="2540"/>
        <item x="3479"/>
        <item x="1259"/>
        <item x="2171"/>
        <item x="1244"/>
        <item x="3420"/>
        <item x="3203"/>
        <item x="3238"/>
        <item x="2682"/>
        <item x="2039"/>
        <item x="2267"/>
        <item x="998"/>
        <item x="1262"/>
        <item x="2793"/>
        <item x="2173"/>
        <item x="3037"/>
        <item x="2740"/>
        <item x="1119"/>
        <item x="1752"/>
        <item x="3190"/>
        <item x="1159"/>
        <item x="1482"/>
        <item x="1556"/>
        <item x="3155"/>
        <item x="3027"/>
        <item x="2698"/>
        <item x="3500"/>
        <item x="990"/>
        <item x="1472"/>
        <item x="1002"/>
        <item x="3095"/>
        <item x="1441"/>
        <item x="2430"/>
        <item x="1027"/>
        <item x="2062"/>
        <item x="1705"/>
        <item x="1008"/>
        <item x="2679"/>
        <item x="1477"/>
        <item x="2139"/>
        <item x="3415"/>
        <item x="1073"/>
        <item x="2750"/>
        <item x="2606"/>
        <item x="2064"/>
        <item x="2503"/>
        <item x="3438"/>
        <item x="1651"/>
        <item x="2878"/>
        <item x="2232"/>
        <item x="2751"/>
        <item x="3078"/>
        <item x="2071"/>
        <item x="2204"/>
        <item x="2564"/>
        <item x="2038"/>
        <item x="3030"/>
        <item x="1454"/>
        <item x="1751"/>
        <item x="2438"/>
        <item x="1431"/>
        <item x="2548"/>
        <item x="1167"/>
        <item x="2401"/>
        <item x="2839"/>
        <item x="3441"/>
        <item x="3502"/>
        <item x="1630"/>
        <item x="3219"/>
        <item x="2632"/>
        <item x="1044"/>
        <item x="1128"/>
        <item x="2120"/>
        <item x="1592"/>
        <item x="2434"/>
        <item x="3071"/>
        <item x="2527"/>
        <item x="2530"/>
        <item x="1151"/>
        <item x="2479"/>
        <item x="1179"/>
        <item x="2091"/>
        <item x="1172"/>
        <item x="3402"/>
        <item x="3038"/>
        <item x="3325"/>
        <item x="2713"/>
        <item x="1600"/>
        <item x="2768"/>
        <item x="2531"/>
        <item x="1653"/>
        <item x="2080"/>
        <item x="1726"/>
        <item x="1943"/>
        <item x="1989"/>
        <item x="1971"/>
        <item x="2053"/>
        <item x="2167"/>
        <item x="1521"/>
        <item x="2827"/>
        <item x="1158"/>
        <item x="1491"/>
        <item x="1068"/>
        <item x="2032"/>
        <item x="2837"/>
        <item x="3383"/>
        <item x="2467"/>
        <item x="3068"/>
        <item x="1991"/>
        <item x="3079"/>
        <item x="1609"/>
        <item x="1320"/>
        <item x="3280"/>
        <item x="1757"/>
        <item x="2427"/>
        <item x="3303"/>
        <item x="3205"/>
        <item x="2451"/>
        <item x="2719"/>
        <item x="1620"/>
        <item x="2061"/>
        <item x="2095"/>
        <item x="1438"/>
        <item x="986"/>
        <item x="1623"/>
        <item x="3260"/>
        <item x="2172"/>
        <item x="2094"/>
        <item x="1312"/>
        <item x="1689"/>
        <item x="2229"/>
        <item x="1007"/>
        <item x="1699"/>
        <item x="3494"/>
        <item x="2209"/>
        <item x="3381"/>
        <item x="3069"/>
        <item x="3185"/>
        <item x="1528"/>
        <item x="2133"/>
        <item x="1731"/>
        <item x="2709"/>
        <item x="1695"/>
        <item x="2502"/>
        <item x="2461"/>
        <item x="2060"/>
        <item x="1462"/>
        <item x="2832"/>
        <item x="1712"/>
        <item x="1954"/>
        <item x="2786"/>
        <item x="1973"/>
        <item x="3234"/>
        <item x="1190"/>
        <item x="2463"/>
        <item x="2785"/>
        <item x="2879"/>
        <item x="2458"/>
        <item x="1070"/>
        <item x="2078"/>
        <item x="2847"/>
        <item x="2578"/>
        <item x="1185"/>
        <item x="1157"/>
        <item x="3136"/>
        <item x="1171"/>
        <item x="1316"/>
        <item x="2504"/>
        <item x="996"/>
        <item x="2055"/>
        <item x="3484"/>
        <item x="2758"/>
        <item x="2087"/>
        <item x="1824"/>
        <item x="2165"/>
        <item x="1525"/>
        <item x="1486"/>
        <item x="3232"/>
        <item x="2157"/>
        <item x="1165"/>
        <item x="1597"/>
        <item x="1697"/>
        <item x="1986"/>
        <item x="2861"/>
        <item x="2577"/>
        <item x="1306"/>
        <item x="2871"/>
        <item x="1604"/>
        <item x="1723"/>
        <item x="2093"/>
        <item x="3490"/>
        <item x="2372"/>
        <item x="2423"/>
        <item x="1534"/>
        <item x="1051"/>
        <item x="1985"/>
        <item x="3186"/>
        <item x="2264"/>
        <item x="1944"/>
        <item x="2340"/>
        <item x="3316"/>
        <item x="1032"/>
        <item x="1718"/>
        <item x="1049"/>
        <item x="2203"/>
        <item x="3488"/>
        <item x="2164"/>
        <item x="3421"/>
        <item x="1624"/>
        <item x="2025"/>
        <item x="1524"/>
        <item x="2674"/>
        <item x="3082"/>
        <item x="1057"/>
        <item x="2872"/>
        <item x="2633"/>
        <item x="1020"/>
        <item x="2507"/>
        <item x="3477"/>
        <item x="1995"/>
        <item x="2724"/>
        <item x="2795"/>
        <item x="1781"/>
        <item x="1517"/>
        <item x="3468"/>
        <item x="2801"/>
        <item x="2634"/>
        <item x="3135"/>
        <item x="3501"/>
        <item x="1625"/>
        <item x="1246"/>
        <item x="1939"/>
        <item x="2778"/>
        <item x="1471"/>
        <item x="2020"/>
        <item x="2887"/>
        <item x="2469"/>
        <item x="1178"/>
        <item x="3342"/>
        <item x="2625"/>
        <item x="3036"/>
        <item x="2375"/>
        <item x="1775"/>
        <item x="1626"/>
        <item x="3304"/>
        <item x="1765"/>
        <item x="1460"/>
        <item x="1104"/>
        <item x="1746"/>
        <item x="1646"/>
        <item x="2660"/>
        <item x="2051"/>
        <item x="1467"/>
        <item x="2452"/>
        <item x="2260"/>
        <item x="3308"/>
        <item x="3228"/>
        <item x="2370"/>
        <item x="3115"/>
        <item x="2236"/>
        <item x="1994"/>
        <item x="2498"/>
        <item x="2780"/>
        <item x="3118"/>
        <item x="2175"/>
        <item x="2228"/>
        <item x="2223"/>
        <item x="1527"/>
        <item x="3446"/>
        <item x="3344"/>
        <item x="1821"/>
        <item x="1038"/>
        <item x="2784"/>
        <item x="2820"/>
        <item x="1683"/>
        <item x="2760"/>
        <item x="1075"/>
        <item x="3405"/>
        <item x="1067"/>
        <item x="1753"/>
        <item x="1300"/>
        <item x="1555"/>
        <item x="3389"/>
        <item x="2520"/>
        <item x="2421"/>
        <item x="3445"/>
        <item x="2142"/>
        <item x="1184"/>
        <item x="1618"/>
        <item x="3481"/>
        <item x="2169"/>
        <item x="2763"/>
        <item x="2429"/>
        <item x="1053"/>
        <item x="3074"/>
        <item x="1177"/>
        <item x="1648"/>
        <item x="1072"/>
        <item x="2510"/>
        <item x="1465"/>
        <item x="3089"/>
        <item x="1724"/>
        <item x="3467"/>
        <item x="1299"/>
        <item x="1740"/>
        <item x="2174"/>
        <item x="1535"/>
        <item x="1153"/>
        <item x="2176"/>
        <item x="3255"/>
        <item x="2259"/>
        <item x="2574"/>
        <item x="3261"/>
        <item x="1026"/>
        <item x="1615"/>
        <item x="1988"/>
        <item x="1532"/>
        <item x="1036"/>
        <item x="2222"/>
        <item x="2279"/>
        <item x="1974"/>
        <item x="3213"/>
        <item x="3449"/>
        <item x="2585"/>
        <item x="2336"/>
        <item x="2295"/>
        <item x="2136"/>
        <item x="1042"/>
        <item x="2631"/>
        <item x="1181"/>
        <item x="2747"/>
        <item x="2810"/>
        <item x="3031"/>
        <item x="2668"/>
        <item x="3221"/>
        <item x="1710"/>
        <item x="3240"/>
        <item x="1913"/>
        <item x="3128"/>
        <item x="1905"/>
        <item x="2568"/>
        <item x="2529"/>
        <item x="2470"/>
        <item x="3305"/>
        <item x="2849"/>
        <item x="1048"/>
        <item x="1650"/>
        <item x="2513"/>
        <item x="3081"/>
        <item x="3065"/>
        <item x="3148"/>
        <item x="2696"/>
        <item x="1579"/>
        <item x="2767"/>
        <item x="2205"/>
        <item x="3442"/>
        <item x="2701"/>
        <item x="1261"/>
        <item x="1476"/>
        <item x="2369"/>
        <item x="1450"/>
        <item x="1910"/>
        <item x="1490"/>
        <item x="1747"/>
        <item x="1012"/>
        <item x="3189"/>
        <item x="1992"/>
        <item x="1061"/>
        <item x="1059"/>
        <item x="1156"/>
        <item x="1519"/>
        <item x="1066"/>
        <item x="2102"/>
        <item x="1495"/>
        <item x="1949"/>
        <item x="2807"/>
        <item x="2454"/>
        <item x="2092"/>
        <item x="1062"/>
        <item x="3323"/>
        <item x="1728"/>
        <item x="2337"/>
        <item x="1518"/>
        <item x="3258"/>
        <item x="1144"/>
        <item x="3035"/>
        <item x="1868"/>
        <item x="1771"/>
        <item x="2854"/>
        <item x="1258"/>
        <item x="1904"/>
        <item x="1810"/>
        <item x="1464"/>
        <item x="1784"/>
        <item x="2669"/>
        <item x="1591"/>
        <item x="3474"/>
        <item x="3159"/>
        <item x="1305"/>
        <item x="2419"/>
        <item x="2374"/>
        <item x="2765"/>
        <item x="3492"/>
        <item x="1455"/>
        <item x="3257"/>
        <item x="1077"/>
        <item x="2258"/>
        <item x="1297"/>
        <item x="2783"/>
        <item x="1247"/>
        <item x="1708"/>
        <item x="1529"/>
        <item x="2652"/>
        <item x="2412"/>
        <item x="3363"/>
        <item x="2378"/>
        <item x="2630"/>
        <item x="1777"/>
        <item x="1522"/>
        <item x="2096"/>
        <item x="2230"/>
        <item x="1055"/>
        <item x="2269"/>
        <item x="1732"/>
        <item x="2533"/>
        <item x="2037"/>
        <item x="1249"/>
        <item x="1436"/>
        <item x="2206"/>
        <item x="2435"/>
        <item x="3416"/>
        <item x="2877"/>
        <item x="1466"/>
        <item x="3281"/>
        <item x="1069"/>
        <item x="2088"/>
        <item x="1409"/>
        <item x="3448"/>
        <item x="3499"/>
        <item x="2614"/>
        <item x="2344"/>
        <item x="1480"/>
        <item x="2294"/>
        <item x="1485"/>
        <item x="2339"/>
        <item x="2170"/>
        <item x="3119"/>
        <item x="3206"/>
        <item x="1716"/>
        <item x="1819"/>
        <item x="3376"/>
        <item x="2610"/>
        <item x="2166"/>
        <item x="2749"/>
        <item x="2426"/>
        <item x="1953"/>
        <item x="3127"/>
        <item x="2711"/>
        <item x="3506"/>
        <item x="1942"/>
        <item x="1692"/>
        <item x="1617"/>
        <item x="2707"/>
        <item x="3116"/>
        <item x="1201"/>
        <item x="2505"/>
        <item x="3347"/>
        <item x="2197"/>
        <item x="1663"/>
        <item x="3126"/>
        <item x="1730"/>
        <item x="1902"/>
        <item x="2863"/>
        <item x="1595"/>
        <item x="3361"/>
        <item x="3138"/>
        <item x="3503"/>
        <item x="2159"/>
        <item x="1714"/>
        <item x="2769"/>
        <item x="1063"/>
        <item x="2097"/>
        <item x="1243"/>
        <item x="1772"/>
        <item x="3114"/>
        <item x="1720"/>
        <item x="1286"/>
        <item x="2052"/>
        <item x="2797"/>
        <item x="1675"/>
        <item x="3282"/>
        <item x="3392"/>
        <item x="2619"/>
        <item x="1074"/>
        <item x="3377"/>
        <item x="2332"/>
        <item x="3496"/>
        <item x="1103"/>
        <item x="1616"/>
        <item x="2208"/>
        <item x="2342"/>
        <item x="1622"/>
        <item x="2789"/>
        <item x="2666"/>
        <item x="2138"/>
        <item x="3321"/>
        <item x="1649"/>
        <item x="1253"/>
        <item x="2626"/>
        <item x="2859"/>
        <item x="3495"/>
        <item x="2040"/>
        <item x="1976"/>
        <item x="1175"/>
        <item x="1506"/>
        <item x="2443"/>
        <item x="1767"/>
        <item x="1575"/>
        <item x="2075"/>
        <item x="1510"/>
        <item x="2262"/>
        <item x="2869"/>
        <item x="3318"/>
        <item x="2379"/>
        <item x="2805"/>
        <item x="1432"/>
        <item x="3085"/>
        <item x="1242"/>
        <item x="2098"/>
        <item x="2809"/>
        <item x="3130"/>
        <item x="1766"/>
        <item x="3184"/>
        <item x="2234"/>
        <item x="1030"/>
        <item x="1478"/>
        <item x="3440"/>
        <item x="1475"/>
        <item x="2755"/>
        <item x="1770"/>
        <item x="2033"/>
        <item x="1947"/>
        <item x="1245"/>
        <item x="3277"/>
        <item x="806"/>
        <item x="2026"/>
        <item x="1192"/>
        <item x="1686"/>
        <item x="1734"/>
        <item x="1210"/>
        <item x="3387"/>
        <item x="2257"/>
        <item x="2535"/>
        <item x="1183"/>
        <item x="1287"/>
        <item x="2715"/>
        <item x="2129"/>
        <item x="2686"/>
        <item x="3225"/>
        <item x="3210"/>
        <item x="2830"/>
        <item x="2008"/>
        <item x="2556"/>
        <item x="2834"/>
        <item x="2084"/>
        <item x="1950"/>
        <item x="1909"/>
        <item x="2215"/>
        <item x="1058"/>
        <item x="1445"/>
        <item x="2299"/>
        <item x="2168"/>
        <item x="2081"/>
        <item x="1809"/>
        <item x="944"/>
        <item x="1189"/>
        <item x="1118"/>
        <item x="2065"/>
        <item x="2658"/>
        <item x="3345"/>
        <item x="3326"/>
        <item x="803"/>
        <item x="1071"/>
        <item x="2082"/>
        <item x="3509"/>
        <item x="1502"/>
        <item x="2703"/>
        <item x="2132"/>
        <item x="1866"/>
        <item x="2009"/>
        <item x="1822"/>
        <item x="3094"/>
        <item x="1254"/>
        <item x="1779"/>
        <item x="3032"/>
        <item x="1150"/>
        <item x="1670"/>
        <item x="2101"/>
        <item x="3400"/>
        <item x="1302"/>
        <item x="1920"/>
        <item x="1914"/>
        <item x="3418"/>
        <item x="1952"/>
        <item x="1873"/>
        <item x="1123"/>
        <item x="1503"/>
        <item x="2131"/>
        <item x="1750"/>
        <item x="3222"/>
        <item x="1533"/>
        <item x="2333"/>
        <item x="3324"/>
        <item x="3317"/>
        <item x="2445"/>
        <item x="3262"/>
        <item x="2117"/>
        <item x="1735"/>
        <item x="2697"/>
        <item x="2227"/>
        <item x="3249"/>
        <item x="2261"/>
        <item x="2792"/>
        <item x="3086"/>
        <item x="1197"/>
        <item x="2072"/>
        <item x="2047"/>
        <item x="1231"/>
        <item x="2743"/>
        <item x="2393"/>
        <item x="1918"/>
        <item x="2413"/>
        <item x="3183"/>
        <item x="1473"/>
        <item x="2653"/>
        <item x="812"/>
        <item x="1206"/>
        <item x="3106"/>
        <item x="2699"/>
        <item x="1182"/>
        <item x="2135"/>
        <item x="2934"/>
        <item x="2014"/>
        <item x="1469"/>
        <item x="1056"/>
        <item x="1713"/>
        <item x="3146"/>
        <item x="3367"/>
        <item x="1052"/>
        <item x="3129"/>
        <item x="1584"/>
        <item x="2618"/>
        <item x="939"/>
        <item x="2192"/>
        <item x="1285"/>
        <item x="1929"/>
        <item x="1496"/>
        <item x="3374"/>
        <item x="3201"/>
        <item x="1060"/>
        <item x="2826"/>
        <item x="1078"/>
        <item x="2404"/>
        <item x="1470"/>
        <item x="1186"/>
        <item x="1932"/>
        <item x="2417"/>
        <item x="1148"/>
        <item x="1805"/>
        <item x="1064"/>
        <item x="1481"/>
        <item x="2226"/>
        <item x="1442"/>
        <item x="1551"/>
        <item x="1721"/>
        <item x="1319"/>
        <item x="2509"/>
        <item x="3060"/>
        <item x="1867"/>
        <item x="1666"/>
        <item x="1656"/>
        <item x="3104"/>
        <item x="3091"/>
        <item x="3292"/>
        <item x="1018"/>
        <item x="3239"/>
        <item x="3209"/>
        <item x="2865"/>
        <item x="3006"/>
        <item x="1915"/>
        <item x="1863"/>
        <item x="2787"/>
        <item x="2196"/>
        <item x="1187"/>
        <item x="1251"/>
        <item x="3427"/>
        <item x="1996"/>
        <item x="1739"/>
        <item x="1195"/>
        <item x="3307"/>
        <item x="2472"/>
        <item x="2475"/>
        <item x="2935"/>
        <item x="2867"/>
        <item x="1927"/>
        <item x="1823"/>
        <item x="1311"/>
        <item x="2056"/>
        <item x="3175"/>
        <item x="1828"/>
        <item x="985"/>
        <item x="1780"/>
        <item x="2517"/>
        <item x="2864"/>
        <item x="1641"/>
        <item x="1969"/>
        <item x="1558"/>
        <item x="1760"/>
        <item x="1054"/>
        <item x="2866"/>
        <item x="2277"/>
        <item x="1188"/>
        <item x="1745"/>
        <item x="1645"/>
        <item x="1499"/>
        <item x="3050"/>
        <item x="2938"/>
        <item x="3231"/>
        <item x="1820"/>
        <item x="1474"/>
        <item x="2263"/>
        <item x="2932"/>
        <item x="801"/>
        <item x="1256"/>
        <item x="3297"/>
        <item x="1647"/>
        <item x="1741"/>
        <item x="1483"/>
        <item x="2481"/>
        <item x="2842"/>
        <item x="1426"/>
        <item x="2291"/>
        <item x="1761"/>
        <item x="1513"/>
        <item x="2519"/>
        <item x="2764"/>
        <item x="2721"/>
        <item x="3328"/>
        <item x="1133"/>
        <item x="797"/>
        <item x="2848"/>
        <item x="2857"/>
        <item x="1997"/>
        <item x="959"/>
        <item x="1076"/>
        <item x="3125"/>
        <item x="805"/>
        <item x="1557"/>
        <item x="1552"/>
        <item x="3088"/>
        <item x="1180"/>
        <item x="1917"/>
        <item x="1307"/>
        <item x="2534"/>
        <item x="1924"/>
        <item x="3510"/>
        <item x="1230"/>
        <item x="3108"/>
        <item x="1343"/>
        <item x="2753"/>
        <item x="2073"/>
        <item x="2779"/>
        <item x="1554"/>
        <item x="2231"/>
        <item x="1166"/>
        <item x="2199"/>
        <item x="1762"/>
        <item x="1613"/>
        <item x="1304"/>
        <item x="1619"/>
        <item x="2394"/>
        <item x="1301"/>
        <item x="2862"/>
        <item x="1774"/>
        <item x="2762"/>
        <item x="1511"/>
        <item x="1655"/>
        <item x="2141"/>
        <item x="1260"/>
        <item x="1993"/>
        <item x="2722"/>
        <item x="1865"/>
        <item x="1826"/>
        <item x="3322"/>
        <item x="2791"/>
        <item x="3039"/>
        <item x="810"/>
        <item x="3075"/>
        <item x="1235"/>
        <item x="950"/>
        <item x="2880"/>
        <item x="2341"/>
        <item x="1484"/>
        <item x="1998"/>
        <item x="1003"/>
        <item x="2444"/>
        <item x="2853"/>
        <item x="816"/>
        <item x="2737"/>
        <item x="1970"/>
        <item x="1129"/>
        <item x="3207"/>
        <item x="1229"/>
        <item x="2338"/>
        <item x="2274"/>
        <item x="955"/>
        <item x="1280"/>
        <item x="1102"/>
        <item x="1252"/>
        <item x="1911"/>
        <item x="1903"/>
        <item x="1468"/>
        <item x="1744"/>
        <item x="1773"/>
        <item x="1596"/>
        <item x="800"/>
        <item x="2188"/>
        <item x="1543"/>
        <item x="2790"/>
        <item x="3391"/>
        <item x="2036"/>
        <item x="3131"/>
        <item x="1520"/>
        <item x="3084"/>
        <item x="2818"/>
        <item x="3491"/>
        <item x="1919"/>
        <item x="2212"/>
        <item x="2249"/>
        <item x="1194"/>
        <item x="3047"/>
        <item x="1266"/>
        <item x="2194"/>
        <item x="2766"/>
        <item x="1977"/>
        <item x="3132"/>
        <item x="2717"/>
        <item x="2248"/>
        <item x="1890"/>
        <item x="3296"/>
        <item x="1523"/>
        <item x="3450"/>
        <item x="3117"/>
        <item x="1236"/>
        <item x="1758"/>
        <item x="3158"/>
        <item x="1895"/>
        <item x="1703"/>
        <item x="1160"/>
        <item x="1100"/>
        <item x="2937"/>
        <item x="2013"/>
        <item x="2219"/>
        <item x="2376"/>
        <item x="1250"/>
        <item x="3299"/>
        <item x="1875"/>
        <item x="2281"/>
        <item x="3312"/>
        <item x="1934"/>
        <item x="3414"/>
        <item x="2851"/>
        <item x="1514"/>
        <item x="1642"/>
        <item x="2331"/>
        <item x="3216"/>
        <item x="1303"/>
        <item x="1043"/>
        <item x="3349"/>
        <item x="3286"/>
        <item x="817"/>
        <item x="2011"/>
        <item x="2298"/>
        <item x="1654"/>
        <item x="3319"/>
        <item x="1461"/>
        <item x="1782"/>
        <item x="2368"/>
        <item x="1013"/>
        <item x="2796"/>
        <item x="3370"/>
        <item x="2118"/>
        <item x="3147"/>
        <item x="938"/>
        <item x="1539"/>
        <item x="2371"/>
        <item x="1204"/>
        <item x="3298"/>
        <item x="1315"/>
        <item x="2346"/>
        <item x="3276"/>
        <item x="2359"/>
        <item x="1507"/>
        <item x="3142"/>
        <item x="3141"/>
        <item x="1154"/>
        <item x="2482"/>
        <item x="1298"/>
        <item x="3143"/>
        <item x="1494"/>
        <item x="2290"/>
        <item x="2211"/>
        <item x="848"/>
        <item x="1894"/>
        <item x="2781"/>
        <item x="943"/>
        <item x="814"/>
        <item x="1872"/>
        <item x="1199"/>
        <item x="2252"/>
        <item x="1342"/>
        <item x="1802"/>
        <item x="2858"/>
        <item x="1031"/>
        <item x="1508"/>
        <item x="3052"/>
        <item x="1515"/>
        <item x="2808"/>
        <item x="3009"/>
        <item x="1498"/>
        <item x="1488"/>
        <item x="2191"/>
        <item x="3102"/>
        <item x="2266"/>
        <item x="1232"/>
        <item x="1493"/>
        <item x="2720"/>
        <item x="2195"/>
        <item x="3003"/>
        <item x="3399"/>
        <item x="2943"/>
        <item x="1079"/>
        <item x="1101"/>
        <item x="2545"/>
        <item x="2930"/>
        <item x="3043"/>
        <item x="1215"/>
        <item x="811"/>
        <item x="1443"/>
        <item x="1037"/>
        <item x="3156"/>
        <item x="1807"/>
        <item x="1089"/>
        <item x="3252"/>
        <item x="1806"/>
        <item x="1694"/>
        <item x="1829"/>
        <item x="3293"/>
        <item x="3482"/>
        <item x="2388"/>
        <item x="1024"/>
        <item x="1344"/>
        <item x="931"/>
        <item x="2800"/>
        <item x="1313"/>
        <item x="1549"/>
        <item x="3311"/>
        <item x="1085"/>
        <item x="1290"/>
        <item x="949"/>
        <item x="2473"/>
        <item x="1738"/>
        <item x="2334"/>
        <item x="1690"/>
        <item x="933"/>
        <item x="3124"/>
        <item x="3309"/>
        <item x="2968"/>
        <item x="1925"/>
        <item x="2247"/>
        <item x="3202"/>
        <item x="1928"/>
        <item x="2198"/>
        <item x="1065"/>
        <item x="1698"/>
        <item x="3388"/>
        <item x="1907"/>
        <item x="1899"/>
        <item x="3251"/>
        <item x="2018"/>
        <item x="3112"/>
        <item x="3092"/>
        <item x="2931"/>
        <item x="1360"/>
        <item x="2216"/>
        <item x="2806"/>
        <item x="807"/>
        <item x="2803"/>
        <item x="1225"/>
        <item x="1309"/>
        <item x="2278"/>
        <item x="2422"/>
        <item x="1891"/>
        <item x="2050"/>
        <item x="2844"/>
        <item x="1348"/>
        <item x="2077"/>
        <item x="1733"/>
        <item x="2656"/>
        <item x="1764"/>
        <item x="3200"/>
        <item x="3204"/>
        <item x="2389"/>
        <item x="3121"/>
        <item x="1852"/>
        <item x="2224"/>
        <item x="3329"/>
        <item x="997"/>
        <item x="1279"/>
        <item x="1869"/>
        <item x="1968"/>
        <item x="1827"/>
        <item x="2532"/>
        <item x="3320"/>
        <item x="2000"/>
        <item x="1987"/>
        <item x="1906"/>
        <item x="2137"/>
        <item x="2506"/>
        <item x="1288"/>
        <item x="3315"/>
        <item x="2833"/>
        <item x="2942"/>
        <item x="2485"/>
        <item x="2220"/>
        <item x="1553"/>
        <item x="2221"/>
        <item x="2273"/>
        <item x="3340"/>
        <item x="2382"/>
        <item x="1317"/>
        <item x="1106"/>
        <item x="1193"/>
        <item x="2798"/>
        <item x="1282"/>
        <item x="1257"/>
        <item x="1310"/>
        <item x="802"/>
        <item x="3493"/>
        <item x="1094"/>
        <item x="941"/>
        <item x="1559"/>
        <item x="3348"/>
        <item x="1870"/>
        <item x="828"/>
        <item x="799"/>
        <item x="2183"/>
        <item x="1367"/>
        <item x="3181"/>
        <item x="991"/>
        <item x="2748"/>
        <item x="2381"/>
        <item x="1291"/>
        <item x="1748"/>
        <item x="2235"/>
        <item x="2158"/>
        <item x="1283"/>
        <item x="3306"/>
        <item x="872"/>
        <item x="3154"/>
        <item x="1340"/>
        <item x="1926"/>
        <item x="3090"/>
        <item x="1933"/>
        <item x="2029"/>
        <item x="1239"/>
        <item x="3023"/>
        <item x="2213"/>
        <item x="1505"/>
        <item x="1849"/>
        <item x="871"/>
        <item x="822"/>
        <item x="2466"/>
        <item x="3199"/>
        <item x="1725"/>
        <item x="2547"/>
        <item x="1479"/>
        <item x="3475"/>
        <item x="1544"/>
        <item x="860"/>
        <item x="2121"/>
        <item x="2343"/>
        <item x="934"/>
        <item x="2012"/>
        <item x="2941"/>
        <item x="3398"/>
        <item x="1292"/>
        <item x="2690"/>
        <item x="1516"/>
        <item x="1099"/>
        <item x="2946"/>
        <item x="2486"/>
        <item x="1345"/>
        <item x="1923"/>
        <item x="1893"/>
        <item x="3310"/>
        <item x="838"/>
        <item x="2286"/>
        <item x="1504"/>
        <item x="1644"/>
        <item x="1255"/>
        <item x="2868"/>
        <item x="940"/>
        <item x="3354"/>
        <item x="3284"/>
        <item x="2569"/>
        <item x="1975"/>
        <item x="1105"/>
        <item x="3253"/>
        <item x="2852"/>
        <item x="1489"/>
        <item x="1509"/>
        <item x="2659"/>
        <item x="2843"/>
        <item x="2242"/>
        <item x="1687"/>
        <item x="3497"/>
        <item x="1025"/>
        <item x="1790"/>
        <item x="1205"/>
        <item x="3444"/>
        <item x="2283"/>
        <item x="3034"/>
        <item x="1200"/>
        <item x="1967"/>
        <item x="2160"/>
        <item x="954"/>
        <item x="1990"/>
        <item x="2253"/>
        <item x="1691"/>
        <item x="3093"/>
        <item x="3002"/>
        <item x="1825"/>
        <item x="808"/>
        <item x="813"/>
        <item x="1500"/>
        <item x="2270"/>
        <item x="1936"/>
        <item x="1276"/>
        <item x="1202"/>
        <item x="2953"/>
        <item x="3176"/>
        <item x="2296"/>
        <item x="2284"/>
        <item x="821"/>
        <item x="2005"/>
        <item x="2015"/>
        <item x="937"/>
        <item x="3288"/>
        <item x="2700"/>
        <item x="1512"/>
        <item x="2251"/>
        <item x="2275"/>
        <item x="1170"/>
        <item x="935"/>
        <item x="3339"/>
        <item x="1763"/>
        <item x="2874"/>
        <item x="1084"/>
        <item x="1501"/>
        <item x="3336"/>
        <item x="364"/>
        <item x="1338"/>
        <item x="1492"/>
        <item x="3008"/>
        <item x="2268"/>
        <item x="3353"/>
        <item x="1095"/>
        <item x="3338"/>
        <item x="2884"/>
        <item x="3351"/>
        <item x="2123"/>
        <item x="832"/>
        <item x="2442"/>
        <item x="1019"/>
        <item x="2380"/>
        <item x="1240"/>
        <item x="2939"/>
        <item x="2688"/>
        <item x="2474"/>
        <item x="3020"/>
        <item x="1638"/>
        <item x="2074"/>
        <item x="2285"/>
        <item x="2330"/>
        <item x="2855"/>
        <item x="3103"/>
        <item x="3437"/>
        <item x="947"/>
        <item x="798"/>
        <item x="1931"/>
        <item x="3505"/>
        <item x="2967"/>
        <item x="2794"/>
        <item x="1778"/>
        <item x="1876"/>
        <item x="1536"/>
        <item x="1363"/>
        <item x="1308"/>
        <item x="1754"/>
        <item x="3004"/>
        <item x="2446"/>
        <item x="844"/>
        <item x="945"/>
        <item x="827"/>
        <item x="3393"/>
        <item x="2006"/>
        <item x="1110"/>
        <item x="2276"/>
        <item x="862"/>
        <item x="3182"/>
        <item x="1540"/>
        <item x="3486"/>
        <item x="1083"/>
        <item x="1887"/>
        <item x="932"/>
        <item x="2536"/>
        <item x="3443"/>
        <item x="2882"/>
        <item x="819"/>
        <item x="3337"/>
        <item x="3451"/>
        <item x="3051"/>
        <item x="1854"/>
        <item x="1216"/>
        <item x="3111"/>
        <item x="3024"/>
        <item x="1537"/>
        <item x="1295"/>
        <item x="1889"/>
        <item x="2303"/>
        <item x="3005"/>
        <item x="1937"/>
        <item x="1437"/>
        <item x="2250"/>
        <item x="1831"/>
        <item x="1090"/>
        <item x="2233"/>
        <item x="2019"/>
        <item x="1294"/>
        <item x="3101"/>
        <item x="1139"/>
        <item x="2933"/>
        <item x="2418"/>
        <item x="2835"/>
        <item x="3330"/>
        <item x="3333"/>
        <item x="2090"/>
        <item x="1830"/>
        <item x="2237"/>
        <item x="1221"/>
        <item x="1898"/>
        <item x="953"/>
        <item x="1882"/>
        <item x="3313"/>
        <item x="2246"/>
        <item x="2004"/>
        <item x="2225"/>
        <item x="2395"/>
        <item x="2255"/>
        <item x="2950"/>
        <item x="2245"/>
        <item x="3177"/>
        <item x="1339"/>
        <item x="942"/>
        <item x="3053"/>
        <item x="2667"/>
        <item x="3352"/>
        <item x="2354"/>
        <item x="3016"/>
        <item x="833"/>
        <item x="3098"/>
        <item x="1226"/>
        <item x="1563"/>
        <item x="2836"/>
        <item x="2385"/>
        <item x="1783"/>
        <item x="2282"/>
        <item x="2565"/>
        <item x="2017"/>
        <item x="1107"/>
        <item x="1349"/>
        <item x="2457"/>
        <item x="2870"/>
        <item x="2115"/>
        <item x="971"/>
        <item x="1851"/>
        <item x="1978"/>
        <item x="1722"/>
        <item x="1912"/>
        <item x="1850"/>
        <item x="2391"/>
        <item x="1921"/>
        <item x="2300"/>
        <item x="3366"/>
        <item x="3011"/>
        <item x="2757"/>
        <item x="3174"/>
        <item x="2179"/>
        <item x="2965"/>
        <item x="3263"/>
        <item x="854"/>
        <item x="2788"/>
        <item x="1284"/>
        <item x="866"/>
        <item x="2948"/>
        <item x="2244"/>
        <item x="3439"/>
        <item x="2217"/>
        <item x="2860"/>
        <item x="1289"/>
        <item x="868"/>
        <item x="2940"/>
        <item x="3109"/>
        <item x="2243"/>
        <item x="2448"/>
        <item x="980"/>
        <item x="2961"/>
        <item x="2348"/>
        <item x="3331"/>
        <item x="1198"/>
        <item x="2723"/>
        <item x="2010"/>
        <item x="1176"/>
        <item x="2799"/>
        <item x="961"/>
        <item x="2116"/>
        <item x="2607"/>
        <item x="2358"/>
        <item x="3066"/>
        <item x="3056"/>
        <item x="1227"/>
        <item x="1759"/>
        <item x="1265"/>
        <item x="873"/>
        <item x="2201"/>
        <item x="2716"/>
        <item x="1749"/>
        <item x="936"/>
        <item x="2969"/>
        <item x="865"/>
        <item x="3120"/>
        <item x="1661"/>
        <item x="804"/>
        <item x="1808"/>
        <item x="1223"/>
        <item x="3359"/>
        <item x="2955"/>
        <item x="1736"/>
        <item x="2360"/>
        <item x="2302"/>
        <item x="2850"/>
        <item x="1901"/>
        <item x="2894"/>
        <item x="1538"/>
        <item x="1264"/>
        <item x="2289"/>
        <item x="1274"/>
        <item x="843"/>
        <item x="1955"/>
        <item x="1497"/>
        <item x="952"/>
        <item x="1682"/>
        <item x="1874"/>
        <item x="2483"/>
        <item x="815"/>
        <item x="859"/>
        <item x="1109"/>
        <item x="1709"/>
        <item x="3378"/>
        <item x="948"/>
        <item x="983"/>
        <item x="826"/>
        <item x="2970"/>
        <item x="1325"/>
        <item x="1881"/>
        <item x="3191"/>
        <item x="976"/>
        <item x="1143"/>
        <item x="1203"/>
        <item x="3358"/>
        <item x="2178"/>
        <item x="3373"/>
        <item x="2883"/>
        <item x="2508"/>
        <item x="2001"/>
        <item x="2974"/>
        <item x="2323"/>
        <item x="962"/>
        <item x="3356"/>
        <item x="1149"/>
        <item x="3041"/>
        <item x="1742"/>
        <item x="2952"/>
        <item x="1214"/>
        <item x="1633"/>
        <item x="841"/>
        <item x="2321"/>
        <item x="3314"/>
        <item x="2293"/>
        <item x="1346"/>
        <item x="308"/>
        <item x="2876"/>
        <item x="1270"/>
        <item x="3355"/>
        <item x="3511"/>
        <item x="1853"/>
        <item x="3332"/>
        <item x="3508"/>
        <item x="2189"/>
        <item x="830"/>
        <item x="3048"/>
        <item x="1392"/>
        <item x="1717"/>
        <item x="1341"/>
        <item x="1233"/>
        <item x="1373"/>
        <item x="2288"/>
        <item x="3157"/>
        <item x="1896"/>
        <item x="3289"/>
        <item x="1935"/>
        <item x="2683"/>
        <item x="1541"/>
        <item x="1161"/>
        <item x="2193"/>
        <item x="2936"/>
        <item x="1281"/>
        <item x="2287"/>
        <item x="1550"/>
        <item x="1643"/>
        <item x="3498"/>
        <item x="2335"/>
        <item x="2966"/>
        <item x="2450"/>
        <item x="2898"/>
        <item x="3335"/>
        <item x="2362"/>
        <item x="884"/>
        <item x="3040"/>
        <item x="878"/>
        <item x="2886"/>
        <item x="735"/>
        <item x="1660"/>
        <item x="970"/>
        <item x="847"/>
        <item x="3489"/>
        <item x="2214"/>
        <item x="1237"/>
        <item x="818"/>
        <item x="1359"/>
        <item x="742"/>
        <item x="3357"/>
        <item x="1318"/>
        <item x="3478"/>
        <item x="2386"/>
        <item x="3144"/>
        <item x="916"/>
        <item x="2875"/>
        <item x="1220"/>
        <item x="2390"/>
        <item x="3070"/>
        <item x="1370"/>
        <item x="2177"/>
        <item x="1116"/>
        <item x="3485"/>
        <item x="2218"/>
        <item x="2958"/>
        <item x="1081"/>
        <item x="809"/>
        <item x="3285"/>
        <item x="2272"/>
        <item x="3021"/>
        <item x="1391"/>
        <item x="1803"/>
        <item x="889"/>
        <item x="2292"/>
        <item x="3208"/>
        <item x="3254"/>
        <item x="2241"/>
        <item x="824"/>
        <item x="748"/>
        <item x="1878"/>
        <item x="2428"/>
        <item x="2355"/>
        <item x="2297"/>
        <item x="1908"/>
        <item x="3401"/>
        <item x="2122"/>
        <item x="2994"/>
        <item x="1321"/>
        <item x="1812"/>
        <item x="3244"/>
        <item x="1222"/>
        <item x="2190"/>
        <item x="3487"/>
        <item x="1811"/>
        <item x="3026"/>
        <item x="3295"/>
        <item x="2256"/>
        <item x="3380"/>
        <item x="3290"/>
        <item x="1729"/>
        <item x="1366"/>
        <item x="3287"/>
        <item x="972"/>
        <item x="2361"/>
        <item x="1542"/>
        <item x="1087"/>
        <item x="2156"/>
        <item x="1155"/>
        <item x="2959"/>
        <item x="1293"/>
        <item x="3242"/>
        <item x="2398"/>
        <item x="1098"/>
        <item x="863"/>
        <item x="1800"/>
        <item x="3113"/>
        <item x="2902"/>
        <item x="1396"/>
        <item x="1855"/>
        <item x="1546"/>
        <item x="2960"/>
        <item x="1277"/>
        <item x="3018"/>
        <item x="981"/>
        <item x="1983"/>
        <item x="1273"/>
        <item x="1886"/>
        <item x="1097"/>
        <item x="1234"/>
        <item x="870"/>
        <item x="895"/>
        <item x="1743"/>
        <item x="1080"/>
        <item x="747"/>
        <item x="2761"/>
        <item x="1368"/>
        <item x="3105"/>
        <item x="2399"/>
        <item x="2185"/>
        <item x="2991"/>
        <item x="2992"/>
        <item x="852"/>
        <item x="3341"/>
        <item x="3007"/>
        <item x="1228"/>
        <item x="853"/>
        <item x="1361"/>
        <item x="856"/>
        <item x="3133"/>
        <item x="1350"/>
        <item x="2972"/>
        <item x="754"/>
        <item x="1082"/>
        <item x="2307"/>
        <item x="753"/>
        <item x="3300"/>
        <item x="820"/>
        <item x="3507"/>
        <item x="2143"/>
        <item x="1981"/>
        <item x="1786"/>
        <item x="2973"/>
        <item x="2971"/>
        <item x="1224"/>
        <item x="3017"/>
        <item x="928"/>
        <item x="1400"/>
        <item x="2546"/>
        <item x="835"/>
        <item x="3150"/>
        <item x="741"/>
        <item x="2349"/>
        <item x="2956"/>
        <item x="1634"/>
        <item x="1560"/>
        <item x="864"/>
        <item x="1336"/>
        <item x="1816"/>
        <item x="825"/>
        <item x="365"/>
        <item x="3145"/>
        <item x="2714"/>
        <item x="968"/>
        <item x="2003"/>
        <item x="2957"/>
        <item x="2280"/>
        <item x="3151"/>
        <item x="2975"/>
        <item x="2271"/>
        <item x="850"/>
        <item x="3013"/>
        <item x="2949"/>
        <item x="3350"/>
        <item x="1354"/>
        <item x="2240"/>
        <item x="2345"/>
        <item x="877"/>
        <item x="1930"/>
        <item x="1395"/>
        <item x="2890"/>
        <item x="736"/>
        <item x="2002"/>
        <item x="1801"/>
        <item x="875"/>
        <item x="883"/>
        <item x="3334"/>
        <item x="3279"/>
        <item x="888"/>
        <item x="1377"/>
        <item x="1263"/>
        <item x="1115"/>
        <item x="2856"/>
        <item x="823"/>
        <item x="1207"/>
        <item x="1957"/>
        <item x="1209"/>
        <item x="3417"/>
        <item x="3371"/>
        <item x="960"/>
        <item x="1387"/>
        <item x="2996"/>
        <item x="923"/>
        <item x="1296"/>
        <item x="1804"/>
        <item x="869"/>
        <item x="1864"/>
        <item x="1399"/>
        <item x="946"/>
        <item x="929"/>
        <item x="2186"/>
        <item x="2893"/>
        <item x="839"/>
        <item x="917"/>
        <item x="1275"/>
        <item x="1799"/>
        <item x="3099"/>
        <item x="2708"/>
        <item x="2304"/>
        <item x="2919"/>
        <item x="1637"/>
        <item x="1871"/>
        <item x="3247"/>
        <item x="851"/>
        <item x="3110"/>
        <item x="3107"/>
        <item x="1862"/>
        <item x="3173"/>
        <item x="965"/>
        <item x="3100"/>
        <item x="1372"/>
        <item x="2104"/>
        <item x="3301"/>
        <item x="1355"/>
        <item x="3372"/>
        <item x="922"/>
        <item x="2181"/>
        <item x="3294"/>
        <item x="1657"/>
        <item x="2951"/>
        <item x="1636"/>
        <item x="966"/>
        <item x="846"/>
        <item x="3390"/>
        <item x="958"/>
        <item x="759"/>
        <item x="1848"/>
        <item x="1208"/>
        <item x="1817"/>
        <item x="1561"/>
        <item x="1213"/>
        <item x="836"/>
        <item x="3042"/>
        <item x="845"/>
        <item x="2963"/>
        <item x="2200"/>
        <item x="1271"/>
        <item x="3010"/>
        <item x="2318"/>
        <item x="750"/>
        <item x="1999"/>
        <item x="1982"/>
        <item x="2449"/>
        <item x="918"/>
        <item x="2162"/>
        <item x="2455"/>
        <item x="1381"/>
        <item x="1369"/>
        <item x="911"/>
        <item x="842"/>
        <item x="1397"/>
        <item x="2365"/>
        <item x="1269"/>
        <item x="951"/>
        <item x="2518"/>
        <item x="3015"/>
        <item x="2976"/>
        <item x="2945"/>
        <item x="3275"/>
        <item x="3266"/>
        <item x="2397"/>
        <item x="3163"/>
        <item x="2947"/>
        <item x="1314"/>
        <item x="3302"/>
        <item x="1356"/>
        <item x="977"/>
        <item x="1639"/>
        <item x="1922"/>
        <item x="2347"/>
        <item x="2901"/>
        <item x="2239"/>
        <item x="3168"/>
        <item x="974"/>
        <item x="3019"/>
        <item x="2366"/>
        <item x="1365"/>
        <item x="3055"/>
        <item x="752"/>
        <item x="3426"/>
        <item x="1335"/>
        <item x="3045"/>
        <item x="1847"/>
        <item x="2977"/>
        <item x="1092"/>
        <item x="982"/>
        <item x="1979"/>
        <item x="3149"/>
        <item x="2995"/>
        <item x="2127"/>
        <item x="1916"/>
        <item x="2873"/>
        <item x="2182"/>
        <item x="1108"/>
        <item x="905"/>
        <item x="3243"/>
        <item x="1241"/>
        <item x="2254"/>
        <item x="2364"/>
        <item x="1376"/>
        <item x="849"/>
        <item x="973"/>
        <item x="876"/>
        <item x="3368"/>
        <item x="1088"/>
        <item x="771"/>
        <item x="3097"/>
        <item x="1659"/>
        <item x="1837"/>
        <item x="840"/>
        <item x="3192"/>
        <item x="1788"/>
        <item x="690"/>
        <item x="186"/>
        <item x="3001"/>
        <item x="874"/>
        <item x="964"/>
        <item x="1347"/>
        <item x="1406"/>
        <item x="1217"/>
        <item x="978"/>
        <item x="2964"/>
        <item x="2124"/>
        <item x="777"/>
        <item x="879"/>
        <item x="3022"/>
        <item x="770"/>
        <item x="1238"/>
        <item x="3198"/>
        <item x="867"/>
        <item x="3014"/>
        <item x="2327"/>
        <item x="3180"/>
        <item x="1737"/>
        <item x="2125"/>
        <item x="1334"/>
        <item x="2103"/>
        <item x="1813"/>
        <item x="2187"/>
        <item x="3096"/>
        <item x="2889"/>
        <item x="967"/>
        <item x="2400"/>
        <item x="1885"/>
        <item x="1364"/>
        <item x="984"/>
        <item x="776"/>
        <item x="837"/>
        <item x="956"/>
        <item x="1832"/>
        <item x="1278"/>
        <item x="1545"/>
        <item x="2353"/>
        <item x="979"/>
        <item x="2914"/>
        <item x="3046"/>
        <item x="2896"/>
        <item x="1219"/>
        <item x="2471"/>
        <item x="3360"/>
        <item x="756"/>
        <item x="2978"/>
        <item x="2105"/>
        <item x="910"/>
        <item x="1114"/>
        <item x="1390"/>
        <item x="1324"/>
        <item x="829"/>
        <item x="2202"/>
        <item x="1111"/>
        <item x="2305"/>
        <item x="2983"/>
        <item x="831"/>
        <item x="975"/>
        <item x="781"/>
        <item x="1794"/>
        <item x="1892"/>
        <item x="3161"/>
        <item x="957"/>
        <item x="2980"/>
        <item x="3291"/>
        <item x="1333"/>
        <item x="1888"/>
        <item x="1795"/>
        <item x="3122"/>
        <item x="2324"/>
        <item x="1836"/>
        <item x="3049"/>
        <item x="738"/>
        <item x="1900"/>
        <item x="963"/>
        <item x="858"/>
        <item x="2238"/>
        <item x="899"/>
        <item x="2915"/>
        <item x="2881"/>
        <item x="904"/>
        <item x="740"/>
        <item x="1358"/>
        <item x="3264"/>
        <item x="914"/>
        <item x="755"/>
        <item x="2990"/>
        <item x="2319"/>
        <item x="2308"/>
        <item x="3025"/>
        <item x="927"/>
        <item x="1407"/>
        <item x="1351"/>
        <item x="795"/>
        <item x="1897"/>
        <item x="3194"/>
        <item x="2320"/>
        <item x="1962"/>
        <item x="734"/>
        <item x="1562"/>
        <item x="1386"/>
        <item x="3123"/>
        <item x="1635"/>
        <item x="1393"/>
        <item x="765"/>
        <item x="2897"/>
        <item x="2892"/>
        <item x="3379"/>
        <item x="908"/>
        <item x="1984"/>
        <item x="3265"/>
        <item x="919"/>
        <item x="1382"/>
        <item x="969"/>
        <item x="1337"/>
        <item x="2396"/>
        <item x="2899"/>
        <item x="894"/>
        <item x="2895"/>
        <item x="746"/>
        <item x="2356"/>
        <item x="1401"/>
        <item x="1879"/>
        <item x="3278"/>
        <item x="2954"/>
        <item x="857"/>
        <item x="2383"/>
        <item x="2927"/>
        <item x="1093"/>
        <item x="1547"/>
        <item x="881"/>
        <item x="780"/>
        <item x="855"/>
        <item x="789"/>
        <item x="1818"/>
        <item x="1860"/>
        <item x="1212"/>
        <item x="2311"/>
        <item x="3012"/>
        <item x="1383"/>
        <item x="1211"/>
        <item x="2180"/>
        <item x="2962"/>
        <item x="3197"/>
        <item x="880"/>
        <item x="1789"/>
        <item x="3044"/>
        <item x="764"/>
        <item x="2982"/>
        <item x="1883"/>
        <item x="2447"/>
        <item x="1380"/>
        <item x="1814"/>
        <item x="737"/>
        <item x="2999"/>
        <item x="2986"/>
        <item x="1405"/>
        <item x="1357"/>
        <item x="915"/>
        <item x="3054"/>
        <item x="1268"/>
        <item x="1113"/>
        <item x="758"/>
        <item x="1404"/>
        <item x="2907"/>
        <item x="906"/>
        <item x="2900"/>
        <item x="1834"/>
        <item x="1218"/>
        <item x="2910"/>
        <item x="1966"/>
        <item x="1096"/>
        <item x="1658"/>
        <item x="2888"/>
        <item x="2988"/>
        <item x="3178"/>
        <item x="887"/>
        <item x="3397"/>
        <item x="2110"/>
        <item x="1548"/>
        <item x="2315"/>
        <item x="1112"/>
        <item x="2891"/>
        <item x="2903"/>
        <item x="893"/>
        <item x="2456"/>
        <item x="2146"/>
        <item x="2155"/>
        <item x="2357"/>
        <item x="2114"/>
        <item x="2913"/>
        <item x="2944"/>
        <item x="2184"/>
        <item x="2128"/>
        <item x="2925"/>
        <item x="2928"/>
        <item x="772"/>
        <item x="788"/>
        <item x="882"/>
        <item x="2993"/>
        <item x="751"/>
        <item x="2109"/>
        <item x="924"/>
        <item x="2301"/>
        <item x="749"/>
        <item x="1861"/>
        <item x="3369"/>
        <item x="2987"/>
        <item x="3160"/>
        <item x="2484"/>
        <item x="1833"/>
        <item x="890"/>
        <item x="1402"/>
        <item x="1329"/>
        <item x="1398"/>
        <item x="1640"/>
        <item x="920"/>
        <item x="921"/>
        <item x="1362"/>
        <item x="1564"/>
        <item x="912"/>
        <item x="907"/>
        <item x="1091"/>
        <item x="834"/>
        <item x="1272"/>
        <item x="1662"/>
        <item x="3057"/>
        <item x="861"/>
        <item x="1322"/>
        <item x="2985"/>
        <item x="766"/>
        <item x="2322"/>
        <item x="2387"/>
        <item x="1323"/>
        <item x="744"/>
        <item x="2306"/>
        <item x="1856"/>
        <item x="930"/>
        <item x="1086"/>
        <item x="2906"/>
        <item x="2981"/>
        <item x="2926"/>
        <item x="1815"/>
        <item x="1408"/>
        <item x="2108"/>
        <item x="2016"/>
        <item x="1859"/>
        <item x="1787"/>
        <item x="2997"/>
        <item x="2904"/>
        <item x="743"/>
        <item x="913"/>
        <item x="885"/>
        <item x="3169"/>
        <item x="769"/>
        <item x="1956"/>
        <item x="3162"/>
        <item x="3172"/>
        <item x="2998"/>
        <item x="2144"/>
        <item x="739"/>
        <item x="886"/>
        <item x="1378"/>
        <item x="2151"/>
        <item x="760"/>
        <item x="2007"/>
        <item x="787"/>
        <item x="3270"/>
        <item x="2111"/>
        <item x="1880"/>
        <item x="763"/>
        <item x="3246"/>
        <item x="3274"/>
        <item x="782"/>
        <item x="3170"/>
        <item x="2317"/>
        <item x="1352"/>
        <item x="1330"/>
        <item x="2921"/>
        <item x="1793"/>
        <item x="1842"/>
        <item x="1796"/>
        <item x="2328"/>
        <item x="900"/>
        <item x="1328"/>
        <item x="925"/>
        <item x="684"/>
        <item x="362"/>
        <item x="352"/>
        <item x="691"/>
        <item x="909"/>
        <item x="1353"/>
        <item x="1267"/>
        <item x="2918"/>
        <item x="1389"/>
        <item x="784"/>
        <item x="1394"/>
        <item x="1117"/>
        <item x="2979"/>
        <item x="2163"/>
        <item x="2989"/>
        <item x="2325"/>
        <item x="3195"/>
        <item x="3000"/>
        <item x="891"/>
        <item x="793"/>
        <item x="1965"/>
        <item x="2312"/>
        <item x="2912"/>
        <item x="898"/>
        <item x="794"/>
        <item x="1792"/>
        <item x="2350"/>
        <item x="1798"/>
        <item x="1884"/>
        <item x="2329"/>
        <item x="897"/>
        <item x="1877"/>
        <item x="2367"/>
        <item x="1857"/>
        <item x="1388"/>
        <item x="1371"/>
        <item x="2363"/>
        <item x="892"/>
        <item x="1961"/>
        <item x="796"/>
        <item x="2126"/>
        <item x="2920"/>
        <item x="896"/>
        <item x="733"/>
        <item x="926"/>
        <item x="1846"/>
        <item x="1374"/>
        <item x="2384"/>
        <item x="2917"/>
        <item x="1375"/>
        <item x="2908"/>
        <item x="2313"/>
        <item x="2316"/>
        <item x="3271"/>
        <item x="1332"/>
        <item x="2112"/>
        <item x="3179"/>
        <item x="2309"/>
        <item x="1841"/>
        <item x="790"/>
        <item x="745"/>
        <item x="1379"/>
        <item x="2929"/>
        <item x="775"/>
        <item x="1384"/>
        <item x="1791"/>
        <item x="1858"/>
        <item x="1960"/>
        <item x="1844"/>
        <item x="2922"/>
        <item x="783"/>
        <item x="2911"/>
        <item x="2161"/>
        <item x="1797"/>
        <item x="3269"/>
        <item x="1980"/>
        <item x="2107"/>
        <item x="901"/>
        <item x="2152"/>
        <item x="1835"/>
        <item x="2351"/>
        <item x="3272"/>
        <item x="2145"/>
        <item x="902"/>
        <item x="2916"/>
        <item x="2924"/>
        <item x="903"/>
        <item x="761"/>
        <item x="757"/>
        <item x="3167"/>
        <item x="762"/>
        <item x="1963"/>
        <item x="3171"/>
        <item x="1843"/>
        <item x="791"/>
        <item x="1331"/>
        <item x="773"/>
        <item x="1327"/>
        <item x="1958"/>
        <item x="387"/>
        <item x="686"/>
        <item x="2150"/>
        <item x="3248"/>
        <item x="2113"/>
        <item x="1326"/>
        <item x="3245"/>
        <item x="786"/>
        <item x="2106"/>
        <item x="778"/>
        <item x="3196"/>
        <item x="1385"/>
        <item x="3164"/>
        <item x="2984"/>
        <item x="2154"/>
        <item x="1845"/>
        <item x="2923"/>
        <item x="3273"/>
        <item x="2149"/>
        <item x="676"/>
        <item x="356"/>
        <item x="2352"/>
        <item x="2905"/>
        <item x="768"/>
        <item x="774"/>
        <item x="3193"/>
        <item x="3268"/>
        <item x="2909"/>
        <item x="792"/>
        <item x="2326"/>
        <item x="3166"/>
        <item x="2147"/>
        <item x="767"/>
        <item x="2310"/>
        <item x="785"/>
        <item x="1840"/>
        <item x="3267"/>
        <item x="1964"/>
        <item x="662"/>
        <item x="184"/>
        <item x="1959"/>
        <item x="779"/>
        <item x="3165"/>
        <item x="2314"/>
        <item x="1403"/>
        <item x="1839"/>
        <item x="2153"/>
        <item x="1838"/>
        <item x="363"/>
        <item x="305"/>
        <item x="683"/>
        <item x="2148"/>
        <item x="359"/>
        <item x="310"/>
        <item x="661"/>
        <item x="679"/>
        <item x="320"/>
        <item x="645"/>
        <item x="366"/>
        <item x="648"/>
        <item x="180"/>
        <item x="302"/>
        <item x="316"/>
        <item x="693"/>
        <item x="529"/>
        <item x="321"/>
        <item x="126"/>
        <item x="647"/>
        <item x="666"/>
        <item x="319"/>
        <item x="528"/>
        <item x="670"/>
        <item x="681"/>
        <item x="309"/>
        <item x="361"/>
        <item x="652"/>
        <item x="629"/>
        <item x="123"/>
        <item x="680"/>
        <item x="655"/>
        <item x="312"/>
        <item x="503"/>
        <item x="651"/>
        <item x="671"/>
        <item x="702"/>
        <item x="317"/>
        <item x="688"/>
        <item x="631"/>
        <item x="187"/>
        <item x="354"/>
        <item x="654"/>
        <item x="657"/>
        <item x="518"/>
        <item x="367"/>
        <item x="120"/>
        <item x="358"/>
        <item x="678"/>
        <item x="304"/>
        <item x="307"/>
        <item x="634"/>
        <item x="611"/>
        <item x="531"/>
        <item x="191"/>
        <item x="494"/>
        <item x="636"/>
        <item x="672"/>
        <item x="351"/>
        <item x="182"/>
        <item x="457"/>
        <item x="667"/>
        <item x="642"/>
        <item x="639"/>
        <item x="323"/>
        <item x="613"/>
        <item x="129"/>
        <item x="385"/>
        <item x="514"/>
        <item x="627"/>
        <item x="183"/>
        <item x="646"/>
        <item x="658"/>
        <item x="399"/>
        <item x="146"/>
        <item x="459"/>
        <item x="513"/>
        <item x="393"/>
        <item x="510"/>
        <item x="669"/>
        <item x="303"/>
        <item x="314"/>
        <item x="311"/>
        <item x="626"/>
        <item x="181"/>
        <item x="376"/>
        <item x="392"/>
        <item x="533"/>
        <item x="378"/>
        <item x="136"/>
        <item x="313"/>
        <item x="653"/>
        <item x="374"/>
        <item x="509"/>
        <item x="505"/>
        <item x="370"/>
        <item x="127"/>
        <item x="384"/>
        <item x="375"/>
        <item x="689"/>
        <item x="677"/>
        <item x="460"/>
        <item x="122"/>
        <item x="535"/>
        <item x="135"/>
        <item x="516"/>
        <item x="640"/>
        <item x="595"/>
        <item x="192"/>
        <item x="501"/>
        <item x="360"/>
        <item x="532"/>
        <item x="190"/>
        <item x="637"/>
        <item x="491"/>
        <item x="523"/>
        <item x="635"/>
        <item x="694"/>
        <item x="380"/>
        <item x="596"/>
        <item x="396"/>
        <item x="132"/>
        <item x="630"/>
        <item x="493"/>
        <item x="619"/>
        <item x="674"/>
        <item x="696"/>
        <item x="125"/>
        <item x="381"/>
        <item x="692"/>
        <item x="621"/>
        <item x="512"/>
        <item x="498"/>
        <item x="618"/>
        <item x="682"/>
        <item x="698"/>
        <item x="594"/>
        <item x="685"/>
        <item x="610"/>
        <item x="121"/>
        <item x="119"/>
        <item x="194"/>
        <item x="478"/>
        <item x="148"/>
        <item x="404"/>
        <item x="668"/>
        <item x="609"/>
        <item x="322"/>
        <item x="335"/>
        <item x="124"/>
        <item x="315"/>
        <item x="336"/>
        <item x="522"/>
        <item x="664"/>
        <item x="179"/>
        <item x="458"/>
        <item x="707"/>
        <item x="204"/>
        <item x="189"/>
        <item x="497"/>
        <item x="612"/>
        <item x="526"/>
        <item x="394"/>
        <item x="338"/>
        <item x="660"/>
        <item x="368"/>
        <item x="391"/>
        <item x="236"/>
        <item x="131"/>
        <item x="377"/>
        <item x="475"/>
        <item x="469"/>
        <item x="128"/>
        <item x="134"/>
        <item x="537"/>
        <item x="520"/>
        <item x="166"/>
        <item x="400"/>
        <item x="644"/>
        <item x="577"/>
        <item x="203"/>
        <item x="622"/>
        <item x="576"/>
        <item x="542"/>
        <item x="477"/>
        <item x="525"/>
        <item x="656"/>
        <item x="474"/>
        <item x="340"/>
        <item x="150"/>
        <item x="202"/>
        <item x="502"/>
        <item x="208"/>
        <item x="620"/>
        <item x="424"/>
        <item x="118"/>
        <item x="196"/>
        <item x="578"/>
        <item x="700"/>
        <item x="145"/>
        <item x="382"/>
        <item x="603"/>
        <item x="545"/>
        <item x="234"/>
        <item x="165"/>
        <item x="600"/>
        <item x="628"/>
        <item x="711"/>
        <item x="197"/>
        <item x="731"/>
        <item x="373"/>
        <item x="164"/>
        <item x="333"/>
        <item x="592"/>
        <item x="324"/>
        <item x="200"/>
        <item x="142"/>
        <item x="371"/>
        <item x="199"/>
        <item x="143"/>
        <item x="638"/>
        <item x="504"/>
        <item x="162"/>
        <item x="665"/>
        <item x="546"/>
        <item x="332"/>
        <item x="614"/>
        <item x="544"/>
        <item x="337"/>
        <item x="152"/>
        <item x="379"/>
        <item x="201"/>
        <item x="326"/>
        <item x="138"/>
        <item x="559"/>
        <item x="675"/>
        <item x="159"/>
        <item x="555"/>
        <item x="149"/>
        <item x="193"/>
        <item x="650"/>
        <item x="408"/>
        <item x="395"/>
        <item x="708"/>
        <item x="604"/>
        <item x="169"/>
        <item x="372"/>
        <item x="643"/>
        <item x="508"/>
        <item x="154"/>
        <item x="341"/>
        <item x="558"/>
        <item x="175"/>
        <item x="601"/>
        <item x="486"/>
        <item x="723"/>
        <item x="147"/>
        <item x="133"/>
        <item x="397"/>
        <item x="625"/>
        <item x="212"/>
        <item x="242"/>
        <item x="207"/>
        <item x="524"/>
        <item x="548"/>
        <item x="158"/>
        <item x="353"/>
        <item x="318"/>
        <item x="156"/>
        <item x="479"/>
        <item x="334"/>
        <item x="235"/>
        <item x="703"/>
        <item x="485"/>
        <item x="701"/>
        <item x="562"/>
        <item x="530"/>
        <item x="716"/>
        <item x="496"/>
        <item x="160"/>
        <item x="499"/>
        <item x="470"/>
        <item x="715"/>
        <item x="306"/>
        <item x="409"/>
        <item x="402"/>
        <item x="256"/>
        <item x="521"/>
        <item x="210"/>
        <item x="167"/>
        <item x="538"/>
        <item x="511"/>
        <item x="574"/>
        <item x="549"/>
        <item x="155"/>
        <item x="527"/>
        <item x="205"/>
        <item x="517"/>
        <item x="339"/>
        <item x="386"/>
        <item x="357"/>
        <item x="237"/>
        <item x="500"/>
        <item x="633"/>
        <item x="174"/>
        <item x="547"/>
        <item x="729"/>
        <item x="239"/>
        <item x="170"/>
        <item x="137"/>
        <item x="151"/>
        <item x="214"/>
        <item x="403"/>
        <item x="673"/>
        <item x="506"/>
        <item x="238"/>
        <item x="46"/>
        <item x="487"/>
        <item x="488"/>
        <item x="515"/>
        <item x="327"/>
        <item x="585"/>
        <item x="534"/>
        <item x="706"/>
        <item x="161"/>
        <item x="346"/>
        <item x="556"/>
        <item x="213"/>
        <item x="209"/>
        <item x="141"/>
        <item x="641"/>
        <item x="720"/>
        <item x="405"/>
        <item x="195"/>
        <item x="163"/>
        <item x="264"/>
        <item x="240"/>
        <item x="417"/>
        <item x="383"/>
        <item x="42"/>
        <item x="553"/>
        <item x="117"/>
        <item x="455"/>
        <item x="489"/>
        <item x="492"/>
        <item x="153"/>
        <item x="543"/>
        <item x="712"/>
        <item x="45"/>
        <item x="211"/>
        <item x="41"/>
        <item x="139"/>
        <item x="705"/>
        <item x="185"/>
        <item x="732"/>
        <item x="407"/>
        <item x="369"/>
        <item x="38"/>
        <item x="224"/>
        <item x="467"/>
        <item x="695"/>
        <item x="157"/>
        <item x="586"/>
        <item x="663"/>
        <item x="328"/>
        <item x="484"/>
        <item x="593"/>
        <item x="168"/>
        <item x="330"/>
        <item x="257"/>
        <item x="608"/>
        <item x="456"/>
        <item x="519"/>
        <item x="709"/>
        <item x="44"/>
        <item x="454"/>
        <item x="602"/>
        <item x="557"/>
        <item x="719"/>
        <item x="343"/>
        <item x="552"/>
        <item x="649"/>
        <item x="587"/>
        <item x="49"/>
        <item x="220"/>
        <item x="482"/>
        <item x="265"/>
        <item x="241"/>
        <item x="416"/>
        <item x="40"/>
        <item x="584"/>
        <item x="727"/>
        <item x="348"/>
        <item x="112"/>
        <item x="173"/>
        <item x="468"/>
        <item x="495"/>
        <item x="616"/>
        <item x="53"/>
        <item x="447"/>
        <item x="52"/>
        <item x="144"/>
        <item x="228"/>
        <item x="69"/>
        <item x="331"/>
        <item x="699"/>
        <item x="717"/>
        <item x="50"/>
        <item x="253"/>
        <item x="325"/>
        <item x="347"/>
        <item x="710"/>
        <item x="47"/>
        <item x="418"/>
        <item x="632"/>
        <item x="476"/>
        <item x="51"/>
        <item x="219"/>
        <item x="623"/>
        <item x="57"/>
        <item x="388"/>
        <item x="449"/>
        <item x="350"/>
        <item x="140"/>
        <item x="80"/>
        <item x="575"/>
        <item x="263"/>
        <item x="423"/>
        <item x="704"/>
        <item x="55"/>
        <item x="58"/>
        <item x="277"/>
        <item x="66"/>
        <item x="225"/>
        <item x="188"/>
        <item x="177"/>
        <item x="232"/>
        <item x="724"/>
        <item x="79"/>
        <item x="450"/>
        <item x="389"/>
        <item x="591"/>
        <item x="171"/>
        <item x="176"/>
        <item x="599"/>
        <item x="507"/>
        <item x="61"/>
        <item x="252"/>
        <item x="568"/>
        <item x="130"/>
        <item x="43"/>
        <item x="410"/>
        <item x="615"/>
        <item x="721"/>
        <item x="398"/>
        <item x="580"/>
        <item x="60"/>
        <item x="254"/>
        <item x="390"/>
        <item x="440"/>
        <item x="113"/>
        <item x="567"/>
        <item x="536"/>
        <item x="198"/>
        <item x="419"/>
        <item x="74"/>
        <item x="687"/>
        <item x="718"/>
        <item x="65"/>
        <item x="446"/>
        <item x="569"/>
        <item x="713"/>
        <item x="39"/>
        <item x="255"/>
        <item x="539"/>
        <item x="725"/>
        <item x="76"/>
        <item x="659"/>
        <item x="262"/>
        <item x="54"/>
        <item x="573"/>
        <item x="82"/>
        <item x="261"/>
        <item x="445"/>
        <item x="287"/>
        <item x="697"/>
        <item x="452"/>
        <item x="726"/>
        <item x="77"/>
        <item x="222"/>
        <item x="206"/>
        <item x="617"/>
        <item x="73"/>
        <item x="221"/>
        <item x="481"/>
        <item x="451"/>
        <item x="278"/>
        <item x="85"/>
        <item x="607"/>
        <item x="728"/>
        <item x="722"/>
        <item x="329"/>
        <item x="551"/>
        <item x="422"/>
        <item x="226"/>
        <item x="285"/>
        <item x="48"/>
        <item x="296"/>
        <item x="216"/>
        <item x="229"/>
        <item x="561"/>
        <item x="714"/>
        <item x="88"/>
        <item x="223"/>
        <item x="597"/>
        <item x="11"/>
        <item x="217"/>
        <item x="566"/>
        <item x="78"/>
        <item x="295"/>
        <item x="246"/>
        <item x="56"/>
        <item x="401"/>
        <item x="345"/>
        <item x="8"/>
        <item x="107"/>
        <item x="298"/>
        <item x="91"/>
        <item x="227"/>
        <item x="68"/>
        <item x="233"/>
        <item x="483"/>
        <item x="7"/>
        <item x="473"/>
        <item x="3"/>
        <item x="280"/>
        <item x="564"/>
        <item x="250"/>
        <item x="106"/>
        <item x="730"/>
        <item x="75"/>
        <item x="299"/>
        <item x="87"/>
        <item x="218"/>
        <item x="588"/>
        <item x="441"/>
        <item x="624"/>
        <item x="554"/>
        <item x="480"/>
        <item x="344"/>
        <item x="102"/>
        <item x="598"/>
        <item x="2"/>
        <item x="258"/>
        <item x="297"/>
        <item x="245"/>
        <item x="435"/>
        <item x="71"/>
        <item x="230"/>
        <item x="490"/>
        <item x="114"/>
        <item x="279"/>
        <item x="453"/>
        <item x="72"/>
        <item x="70"/>
        <item x="294"/>
        <item x="64"/>
        <item x="81"/>
        <item x="251"/>
        <item x="462"/>
        <item x="108"/>
        <item x="550"/>
        <item x="17"/>
        <item x="293"/>
        <item x="579"/>
        <item x="461"/>
        <item x="101"/>
        <item x="59"/>
        <item x="282"/>
        <item x="560"/>
        <item x="275"/>
        <item x="274"/>
        <item x="93"/>
        <item x="444"/>
        <item x="244"/>
        <item x="83"/>
        <item x="231"/>
        <item x="349"/>
        <item x="62"/>
        <item x="115"/>
        <item x="247"/>
        <item x="6"/>
        <item x="406"/>
        <item x="276"/>
        <item x="342"/>
        <item x="116"/>
        <item x="111"/>
        <item x="259"/>
        <item x="605"/>
        <item x="286"/>
        <item x="10"/>
        <item x="172"/>
        <item x="448"/>
        <item x="466"/>
        <item x="67"/>
        <item x="273"/>
        <item x="84"/>
        <item x="178"/>
        <item x="438"/>
        <item x="581"/>
        <item x="13"/>
        <item x="442"/>
        <item x="215"/>
        <item x="437"/>
        <item x="104"/>
        <item x="284"/>
        <item x="63"/>
        <item x="471"/>
        <item x="426"/>
        <item x="269"/>
        <item x="109"/>
        <item x="260"/>
        <item x="14"/>
        <item x="34"/>
        <item x="421"/>
        <item x="1"/>
        <item x="94"/>
        <item x="33"/>
        <item x="249"/>
        <item x="248"/>
        <item x="16"/>
        <item x="12"/>
        <item x="413"/>
        <item x="98"/>
        <item x="563"/>
        <item x="36"/>
        <item x="18"/>
        <item x="105"/>
        <item x="243"/>
        <item x="425"/>
        <item x="90"/>
        <item x="32"/>
        <item x="4"/>
        <item x="290"/>
        <item x="103"/>
        <item x="589"/>
        <item x="415"/>
        <item x="283"/>
        <item x="414"/>
        <item x="21"/>
        <item x="412"/>
        <item x="25"/>
        <item x="100"/>
        <item x="86"/>
        <item x="540"/>
        <item x="99"/>
        <item x="472"/>
        <item x="24"/>
        <item x="29"/>
        <item x="268"/>
        <item x="270"/>
        <item x="565"/>
        <item x="582"/>
        <item x="292"/>
        <item x="89"/>
        <item x="590"/>
        <item x="37"/>
        <item x="110"/>
        <item x="288"/>
        <item x="439"/>
        <item x="300"/>
        <item x="420"/>
        <item x="0"/>
        <item x="272"/>
        <item x="443"/>
        <item x="9"/>
        <item x="301"/>
        <item x="92"/>
        <item x="431"/>
        <item x="570"/>
        <item x="606"/>
        <item x="95"/>
        <item x="5"/>
        <item x="465"/>
        <item x="96"/>
        <item x="281"/>
        <item x="411"/>
        <item x="541"/>
        <item x="289"/>
        <item x="97"/>
        <item x="19"/>
        <item x="572"/>
        <item x="271"/>
        <item x="267"/>
        <item x="430"/>
        <item x="583"/>
        <item x="266"/>
        <item x="436"/>
        <item x="22"/>
        <item x="27"/>
        <item x="30"/>
        <item x="434"/>
        <item x="429"/>
        <item x="26"/>
        <item x="432"/>
        <item x="28"/>
        <item x="464"/>
        <item x="291"/>
        <item x="15"/>
        <item x="463"/>
        <item x="31"/>
        <item x="20"/>
        <item x="571"/>
        <item x="23"/>
        <item x="35"/>
        <item x="433"/>
        <item x="428"/>
        <item x="427"/>
        <item t="default"/>
      </items>
    </pivotField>
    <pivotField numFmtId="165" showAll="0"/>
    <pivotField numFmtId="9" showAll="0"/>
    <pivotField showAll="0"/>
    <pivotField axis="axisRow" showAll="0">
      <items count="13">
        <item x="0"/>
        <item x="1"/>
        <item x="2"/>
        <item x="3"/>
        <item x="4"/>
        <item x="11"/>
        <item x="5"/>
        <item x="6"/>
        <item x="7"/>
        <item x="8"/>
        <item x="9"/>
        <item x="10"/>
        <item t="default"/>
      </items>
    </pivotField>
    <pivotField showAll="0"/>
    <pivotField showAll="0"/>
    <pivotField showAll="0"/>
    <pivotField showAll="0"/>
    <pivotField showAll="0"/>
    <pivotField showAll="0" defaultSubtotal="0"/>
    <pivotField showAll="0" defaultSubtotal="0"/>
    <pivotField axis="axisRow"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21"/>
    <field x="13"/>
  </rowFields>
  <rowItems count="27">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Items count="1">
    <i/>
  </colItems>
  <dataFields count="1">
    <dataField name="Sum of Total Sales" fld="9" showDataAs="percentDiff" baseField="13"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4E1557BE-6FD3-4B7D-B9AB-3F3CAB8ABC25}" name="Product market share rank"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BE11:BF18" firstHeaderRow="1" firstDataRow="1" firstDataCol="1"/>
  <pivotFields count="17">
    <pivotField showAll="0"/>
    <pivotField showAll="0"/>
    <pivotField numFmtId="14" showAll="0"/>
    <pivotField showAll="0"/>
    <pivotField showAll="0"/>
    <pivotField showAll="0"/>
    <pivotField axis="axisRow" showAll="0">
      <items count="7">
        <item x="4"/>
        <item x="1"/>
        <item x="0"/>
        <item x="5"/>
        <item x="3"/>
        <item x="2"/>
        <item t="default"/>
      </items>
    </pivotField>
    <pivotField numFmtId="164" showAll="0"/>
    <pivotField dataField="1" numFmtId="3" showAll="0"/>
    <pivotField numFmtId="165" showAll="0"/>
    <pivotField numFmtId="165" showAll="0"/>
    <pivotField numFmtId="9" showAll="0"/>
    <pivotField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Sum of Units Sold" fld="8" baseField="0" baseItem="0" numFmtId="3"/>
  </dataFields>
  <chartFormats count="15">
    <chartFormat chart="45" format="0"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0" format="1">
      <pivotArea type="data" outline="0" fieldPosition="0">
        <references count="2">
          <reference field="4294967294" count="1" selected="0">
            <x v="0"/>
          </reference>
          <reference field="6" count="1" selected="0">
            <x v="0"/>
          </reference>
        </references>
      </pivotArea>
    </chartFormat>
    <chartFormat chart="50" format="2">
      <pivotArea type="data" outline="0" fieldPosition="0">
        <references count="2">
          <reference field="4294967294" count="1" selected="0">
            <x v="0"/>
          </reference>
          <reference field="6" count="1" selected="0">
            <x v="1"/>
          </reference>
        </references>
      </pivotArea>
    </chartFormat>
    <chartFormat chart="50" format="3">
      <pivotArea type="data" outline="0" fieldPosition="0">
        <references count="2">
          <reference field="4294967294" count="1" selected="0">
            <x v="0"/>
          </reference>
          <reference field="6" count="1" selected="0">
            <x v="2"/>
          </reference>
        </references>
      </pivotArea>
    </chartFormat>
    <chartFormat chart="50" format="4">
      <pivotArea type="data" outline="0" fieldPosition="0">
        <references count="2">
          <reference field="4294967294" count="1" selected="0">
            <x v="0"/>
          </reference>
          <reference field="6" count="1" selected="0">
            <x v="3"/>
          </reference>
        </references>
      </pivotArea>
    </chartFormat>
    <chartFormat chart="50" format="5">
      <pivotArea type="data" outline="0" fieldPosition="0">
        <references count="2">
          <reference field="4294967294" count="1" selected="0">
            <x v="0"/>
          </reference>
          <reference field="6" count="1" selected="0">
            <x v="4"/>
          </reference>
        </references>
      </pivotArea>
    </chartFormat>
    <chartFormat chart="50" format="6">
      <pivotArea type="data" outline="0" fieldPosition="0">
        <references count="2">
          <reference field="4294967294" count="1" selected="0">
            <x v="0"/>
          </reference>
          <reference field="6" count="1" selected="0">
            <x v="5"/>
          </reference>
        </references>
      </pivotArea>
    </chartFormat>
    <chartFormat chart="57" format="14" series="1">
      <pivotArea type="data" outline="0" fieldPosition="0">
        <references count="1">
          <reference field="4294967294" count="1" selected="0">
            <x v="0"/>
          </reference>
        </references>
      </pivotArea>
    </chartFormat>
    <chartFormat chart="57" format="15">
      <pivotArea type="data" outline="0" fieldPosition="0">
        <references count="2">
          <reference field="4294967294" count="1" selected="0">
            <x v="0"/>
          </reference>
          <reference field="6" count="1" selected="0">
            <x v="0"/>
          </reference>
        </references>
      </pivotArea>
    </chartFormat>
    <chartFormat chart="57" format="16">
      <pivotArea type="data" outline="0" fieldPosition="0">
        <references count="2">
          <reference field="4294967294" count="1" selected="0">
            <x v="0"/>
          </reference>
          <reference field="6" count="1" selected="0">
            <x v="1"/>
          </reference>
        </references>
      </pivotArea>
    </chartFormat>
    <chartFormat chart="57" format="17">
      <pivotArea type="data" outline="0" fieldPosition="0">
        <references count="2">
          <reference field="4294967294" count="1" selected="0">
            <x v="0"/>
          </reference>
          <reference field="6" count="1" selected="0">
            <x v="2"/>
          </reference>
        </references>
      </pivotArea>
    </chartFormat>
    <chartFormat chart="57" format="18">
      <pivotArea type="data" outline="0" fieldPosition="0">
        <references count="2">
          <reference field="4294967294" count="1" selected="0">
            <x v="0"/>
          </reference>
          <reference field="6" count="1" selected="0">
            <x v="3"/>
          </reference>
        </references>
      </pivotArea>
    </chartFormat>
    <chartFormat chart="57" format="19">
      <pivotArea type="data" outline="0" fieldPosition="0">
        <references count="2">
          <reference field="4294967294" count="1" selected="0">
            <x v="0"/>
          </reference>
          <reference field="6" count="1" selected="0">
            <x v="4"/>
          </reference>
        </references>
      </pivotArea>
    </chartFormat>
    <chartFormat chart="57" format="20">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7FF49F6A-2238-464E-AE9E-D7FF2B7C5F0F}" sourceName="Year">
  <pivotTables>
    <pivotTable tabId="1" name="Sum of Units Sold"/>
    <pivotTable tabId="1" name="Sum of Total Sales"/>
    <pivotTable tabId="1" name="Sum of Operating Profit"/>
    <pivotTable tabId="1" name="Sales By Year"/>
    <pivotTable tabId="1" name="RPG Alignment ratio"/>
    <pivotTable tabId="1" name="Most Profitable Product Index"/>
    <pivotTable tabId="1" name="Monthly Performance"/>
    <pivotTable tabId="1" name="Average of Price per Unit"/>
    <pivotTable tabId="1" name="Average of Operating Margin"/>
    <pivotTable tabId="1" name="Retailer Sales Ranking"/>
    <pivotTable tabId="1" name="Revenue Reliance by Region"/>
    <pivotTable tabId="1" name="Revenue Reliance by Retailer"/>
  </pivotTables>
  <data>
    <tabular pivotCacheId="3730471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1" xr10:uid="{E8984B08-71E8-4058-834E-439B3B02CE0C}" sourceName="Retailer">
  <pivotTables>
    <pivotTable tabId="1" name="Revenue Reliance by Region"/>
    <pivotTable tabId="1" name="Sum of Units Sold"/>
    <pivotTable tabId="1" name="Sum of Total Sales"/>
    <pivotTable tabId="1" name="Sum of Operating Profit"/>
    <pivotTable tabId="1" name="Sales By Year"/>
    <pivotTable tabId="1" name="RPG Alignment ratio"/>
    <pivotTable tabId="1" name="Most Profitable Product Index"/>
    <pivotTable tabId="1" name="Monthly Performance"/>
    <pivotTable tabId="1" name="Channel RIO Trend score"/>
    <pivotTable tabId="1" name="Average of Price per Unit"/>
    <pivotTable tabId="1" name="Average of Operating Margin"/>
    <pivotTable tabId="1" name="Retailer Sales Ranking"/>
    <pivotTable tabId="1" name="Revenue Reliance by Retailer"/>
  </pivotTables>
  <data>
    <tabular pivotCacheId="37304710">
      <items count="6">
        <i x="5" s="1"/>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1" xr10:uid="{0EC1D249-15CF-4A32-93FF-34A7F09E25AD}" sourceName="Sales Method">
  <pivotTables>
    <pivotTable tabId="1" name="PivotTable13"/>
    <pivotTable tabId="1" name="Sum of Units Sold"/>
    <pivotTable tabId="1" name="Sum of Total Sales"/>
    <pivotTable tabId="1" name="Sum of Operating Profit"/>
    <pivotTable tabId="1" name="Sales By Year"/>
    <pivotTable tabId="1" name="RPG Alignment ratio"/>
    <pivotTable tabId="1" name="Most Profitable Product Index"/>
    <pivotTable tabId="1" name="Monthly Performance"/>
    <pivotTable tabId="1" name="Channel RIO Trend score"/>
    <pivotTable tabId="1" name="Average of Price per Unit"/>
    <pivotTable tabId="1" name="Average of Operating Margin"/>
    <pivotTable tabId="1" name="Retailer Sales Ranking"/>
    <pivotTable tabId="1" name="Revenue Reliance by Region"/>
    <pivotTable tabId="1" name="Revenue Reliance by Retailer"/>
  </pivotTables>
  <data>
    <tabular pivotCacheId="3730471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DC951C1-AF93-4E49-A7A1-34223B2C901E}" cache="Slicer_Year1" caption="Year" style="SlicerStyleLight1" rowHeight="234950"/>
  <slicer name="Year 1" xr10:uid="{DD62D984-8C8D-47E7-BCCB-AB13540EEECD}" cache="Slicer_Year1" caption="Year" style="SlicerStyleLight1" rowHeight="234950"/>
  <slicer name="Retailer 2" xr10:uid="{8C99C850-9648-4AB6-A617-9BF25776F1BD}" cache="Slicer_Retailer1" caption="Retailer" style="SlicerStyleLight1" rowHeight="234950"/>
  <slicer name="Retailer" xr10:uid="{C3FA01BE-9E14-4F32-9993-4F7D98359859}" cache="Slicer_Retailer1" caption="Retailer" style="SlicerStyleLight1" rowHeight="234950"/>
  <slicer name="Sales Method 2" xr10:uid="{69AEDFF4-504A-477F-AAAF-8B416C62A4A8}" cache="Slicer_Sales_Method1" caption="Sales Method" style="SlicerStyleLight1" rowHeight="234950"/>
  <slicer name="Sales Method" xr10:uid="{EC091436-000B-44E1-9C98-E89C0AA48D25}" cache="Slicer_Sales_Method1" caption="Sales Method"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8244C407-EEE7-4EA4-96DB-B4BFAC6023EA}" cache="Slicer_Year1" caption="Year" rowHeight="234950"/>
  <slicer name="Retailer 1" xr10:uid="{2061CE08-27B9-4244-9808-C2AD08C01B29}" cache="Slicer_Retailer1" caption="Retailer" rowHeight="234950"/>
  <slicer name="Sales Method 1" xr10:uid="{900DF938-C257-4FCF-BDDD-1543669A82E1}" cache="Slicer_Sales_Method1" caption="Sales Method"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1D522691-864D-4AD9-9DC5-E797C582B038}" cache="Slicer_Year1" caption="Year" rowHeight="234950"/>
  <slicer name="Retailer 3" xr10:uid="{64CE7660-B316-4B56-8D0B-98745D33545A}" cache="Slicer_Retailer1" caption="Retailer" rowHeight="234950"/>
  <slicer name="Sales Method 3" xr10:uid="{EB3A6EF6-25C8-4333-86BA-5C854758D0C4}" cache="Slicer_Sales_Method1" caption="Sales Metho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DC382E-256F-427F-8C2E-7EC55491720D}" name="Table1" displayName="Table1" ref="B5:T9653" totalsRowShown="0" headerRowDxfId="20" dataDxfId="19">
  <autoFilter ref="B5:T9653" xr:uid="{9DDC382E-256F-427F-8C2E-7EC55491720D}"/>
  <tableColumns count="19">
    <tableColumn id="1" xr3:uid="{FD25DBA9-AE46-45D7-93D6-47BF78843500}" name="Retailer" dataDxfId="18"/>
    <tableColumn id="2" xr3:uid="{140B567E-BF68-468C-8906-97D852809D87}" name="Retailer ID" dataDxfId="17"/>
    <tableColumn id="3" xr3:uid="{A488DFAC-58AC-411A-88CE-7890C43E8619}" name="Invoice Date" dataDxfId="16"/>
    <tableColumn id="4" xr3:uid="{6CB07BF1-E47F-4959-8728-4B5B75E1E815}" name="Region" dataDxfId="15"/>
    <tableColumn id="5" xr3:uid="{EC68003F-7E2D-46E1-B92A-934A913C075D}" name="State" dataDxfId="14"/>
    <tableColumn id="6" xr3:uid="{417C7777-AF3A-42BB-8548-CB0E387B5D3A}" name="City" dataDxfId="13"/>
    <tableColumn id="7" xr3:uid="{E964CC16-B17A-49AC-B724-0CDF78CF2A5C}" name="Product" dataDxfId="12"/>
    <tableColumn id="8" xr3:uid="{BF47FD55-AB49-466A-8113-84CC61AFF3C5}" name="Price per Unit" dataDxfId="11"/>
    <tableColumn id="9" xr3:uid="{0B8B8505-578B-41E7-B2CB-33A32A11E775}" name="Units Sold" dataDxfId="10"/>
    <tableColumn id="10" xr3:uid="{41BD5948-4EDA-40DC-B50D-D49CBBE6EDD1}" name="Total Sales" dataDxfId="9"/>
    <tableColumn id="11" xr3:uid="{062A5FFA-6081-4DE2-9300-08FA88A588F4}" name="Operating Profit" dataDxfId="8"/>
    <tableColumn id="12" xr3:uid="{8E7D3F06-259B-4CE5-B8AD-24D2E4DCE8F2}" name="Operating Margin" dataDxfId="7"/>
    <tableColumn id="13" xr3:uid="{45FD8884-B7F9-4087-B2DF-14DC9A1E457F}" name="Sales Method" dataDxfId="6"/>
    <tableColumn id="14" xr3:uid="{FADAF23D-7906-4172-9D94-1FBC3BA7DAAE}" name="Month" dataDxfId="5">
      <calculatedColumnFormula>TEXT(Table1[[#This Row],[Invoice Date]],"mmm")</calculatedColumnFormula>
    </tableColumn>
    <tableColumn id="15" xr3:uid="{6CD7D726-0199-4EB9-A842-1516F13A95C9}" name="Year" dataDxfId="4">
      <calculatedColumnFormula>YEAR(Table1[[#This Row],[Invoice Date]])</calculatedColumnFormula>
    </tableColumn>
    <tableColumn id="16" xr3:uid="{F9345CCB-0DE2-4B6A-AC3A-A01AE21B9F5C}" name="Price per unit2" dataDxfId="3">
      <calculatedColumnFormula>IFERROR(Table1[[#This Row],[Total Sales]]/Table1[[#This Row],[Units Sold]],4)</calculatedColumnFormula>
    </tableColumn>
    <tableColumn id="17" xr3:uid="{9123A96B-E302-40CE-96B3-D1F888C5A8C2}" name="Profit per unit" dataDxfId="2">
      <calculatedColumnFormula>IFERROR(Table1[[#This Row],[Operating Profit]]/Table1[[#This Row],[Units Sold]],0)</calculatedColumnFormula>
    </tableColumn>
    <tableColumn id="18" xr3:uid="{6BE5B65A-24C8-4CA0-9950-6CCEB4A505AE}" name="Manufacturing Cost" dataDxfId="1">
      <calculatedColumnFormula>IFERROR((Table1[[#This Row],[Total Sales]]-Table1[[#This Row],[Operating Profit]])/Table1[[#This Row],[Units Sold]],0)</calculatedColumnFormula>
    </tableColumn>
    <tableColumn id="19" xr3:uid="{F229ED83-9686-4508-B74F-A7E00CD54811}" name="Price Band" dataDxfId="0">
      <calculatedColumnFormula>IF(Table1[[#This Row],[Profit per unit]]&gt;$V$8,"Premium","Mass")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table" Target="../tables/table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S9653"/>
  <sheetViews>
    <sheetView topLeftCell="U72" zoomScale="76" zoomScaleNormal="100" workbookViewId="0">
      <selection activeCell="Z87" sqref="Z87"/>
    </sheetView>
  </sheetViews>
  <sheetFormatPr defaultColWidth="14.44140625" defaultRowHeight="15" customHeight="1" x14ac:dyDescent="0.3"/>
  <cols>
    <col min="1" max="1" width="2.5546875" customWidth="1"/>
    <col min="2" max="2" width="13.5546875" bestFit="1" customWidth="1"/>
    <col min="3" max="3" width="11.44140625" customWidth="1"/>
    <col min="4" max="4" width="13.33203125" customWidth="1"/>
    <col min="5" max="5" width="13" customWidth="1"/>
    <col min="6" max="6" width="12.109375" customWidth="1"/>
    <col min="7" max="7" width="22.44140625" customWidth="1"/>
    <col min="8" max="8" width="14.109375" customWidth="1"/>
    <col min="9" max="9" width="14.21875" customWidth="1"/>
    <col min="10" max="10" width="11.33203125" customWidth="1"/>
    <col min="11" max="11" width="13.44140625" customWidth="1"/>
    <col min="12" max="12" width="16.33203125" customWidth="1"/>
    <col min="13" max="13" width="17.6640625" customWidth="1"/>
    <col min="14" max="14" width="16.5546875" customWidth="1"/>
    <col min="19" max="19" width="16" customWidth="1"/>
    <col min="20" max="21" width="14.77734375" customWidth="1"/>
    <col min="22" max="22" width="13.5546875" bestFit="1" customWidth="1"/>
    <col min="23" max="23" width="16.77734375" bestFit="1" customWidth="1"/>
    <col min="24" max="24" width="21.44140625" bestFit="1" customWidth="1"/>
    <col min="25" max="25" width="13.5546875" bestFit="1" customWidth="1"/>
    <col min="26" max="26" width="16.77734375" bestFit="1" customWidth="1"/>
    <col min="27" max="28" width="13.6640625" bestFit="1" customWidth="1"/>
    <col min="29" max="29" width="18" bestFit="1" customWidth="1"/>
    <col min="30" max="30" width="21.88671875" bestFit="1" customWidth="1"/>
    <col min="31" max="31" width="22.88671875" bestFit="1" customWidth="1"/>
    <col min="32" max="35" width="12.5546875" bestFit="1" customWidth="1"/>
    <col min="36" max="37" width="10.88671875" bestFit="1" customWidth="1"/>
    <col min="38" max="49" width="12.5546875" bestFit="1" customWidth="1"/>
    <col min="50" max="50" width="13.6640625" bestFit="1" customWidth="1"/>
    <col min="51" max="51" width="16.77734375" bestFit="1" customWidth="1"/>
    <col min="52" max="52" width="16.44140625" bestFit="1" customWidth="1"/>
    <col min="53" max="55" width="13.6640625" bestFit="1" customWidth="1"/>
    <col min="58" max="59" width="19.33203125" customWidth="1"/>
    <col min="60" max="60" width="27.88671875" bestFit="1" customWidth="1"/>
    <col min="61" max="61" width="16.77734375" bestFit="1" customWidth="1"/>
    <col min="62" max="62" width="21.44140625" bestFit="1" customWidth="1"/>
    <col min="63" max="64" width="19.33203125" customWidth="1"/>
    <col min="65" max="65" width="24.21875" bestFit="1" customWidth="1"/>
    <col min="66" max="66" width="16.33203125" bestFit="1" customWidth="1"/>
    <col min="67" max="67" width="26.44140625" bestFit="1" customWidth="1"/>
    <col min="68" max="68" width="26.88671875" customWidth="1"/>
    <col min="69" max="69" width="24.21875" bestFit="1" customWidth="1"/>
    <col min="70" max="70" width="16.77734375" bestFit="1" customWidth="1"/>
    <col min="71" max="71" width="21.44140625" bestFit="1" customWidth="1"/>
    <col min="72" max="72" width="20.109375" customWidth="1"/>
    <col min="73" max="73" width="13.5546875" bestFit="1" customWidth="1"/>
    <col min="74" max="74" width="26.44140625" bestFit="1" customWidth="1"/>
    <col min="75" max="75" width="15.88671875" bestFit="1" customWidth="1"/>
    <col min="77" max="77" width="9.44140625" customWidth="1"/>
    <col min="78" max="78" width="18" bestFit="1" customWidth="1"/>
    <col min="79" max="79" width="16.44140625" bestFit="1" customWidth="1"/>
    <col min="80" max="80" width="22.33203125" bestFit="1" customWidth="1"/>
    <col min="81" max="81" width="20.88671875" bestFit="1" customWidth="1"/>
    <col min="82" max="82" width="16.44140625" bestFit="1" customWidth="1"/>
    <col min="83" max="83" width="25.21875" bestFit="1" customWidth="1"/>
    <col min="84" max="84" width="23.88671875" bestFit="1" customWidth="1"/>
    <col min="85" max="85" width="11.21875" bestFit="1" customWidth="1"/>
    <col min="87" max="87" width="14.44140625" customWidth="1"/>
    <col min="88" max="88" width="14" style="20" bestFit="1" customWidth="1"/>
    <col min="89" max="89" width="14.33203125" bestFit="1" customWidth="1"/>
    <col min="90" max="90" width="16.77734375" bestFit="1" customWidth="1"/>
    <col min="91" max="91" width="21.44140625" bestFit="1" customWidth="1"/>
    <col min="92" max="92" width="25.33203125" bestFit="1" customWidth="1"/>
    <col min="94" max="94" width="15.21875" bestFit="1" customWidth="1"/>
    <col min="95" max="95" width="16.33203125" bestFit="1" customWidth="1"/>
    <col min="96" max="96" width="16.77734375" bestFit="1" customWidth="1"/>
    <col min="97" max="97" width="22" customWidth="1"/>
    <col min="98" max="98" width="16.77734375" bestFit="1" customWidth="1"/>
    <col min="99" max="99" width="16.44140625" bestFit="1" customWidth="1"/>
    <col min="100" max="100" width="13.6640625" bestFit="1" customWidth="1"/>
    <col min="101" max="101" width="13.88671875" bestFit="1" customWidth="1"/>
    <col min="102" max="102" width="13.109375" bestFit="1" customWidth="1"/>
    <col min="103" max="103" width="26.88671875" bestFit="1" customWidth="1"/>
    <col min="104" max="104" width="16.77734375" bestFit="1" customWidth="1"/>
    <col min="105" max="105" width="16.44140625" bestFit="1" customWidth="1"/>
    <col min="106" max="106" width="13.6640625" bestFit="1" customWidth="1"/>
    <col min="107" max="107" width="17.109375" bestFit="1" customWidth="1"/>
    <col min="108" max="108" width="16.21875" bestFit="1" customWidth="1"/>
    <col min="109" max="109" width="22.5546875" bestFit="1" customWidth="1"/>
    <col min="110" max="110" width="21" bestFit="1" customWidth="1"/>
    <col min="111" max="111" width="16.6640625" bestFit="1" customWidth="1"/>
    <col min="112" max="112" width="25.44140625" bestFit="1" customWidth="1"/>
    <col min="113" max="113" width="24" bestFit="1" customWidth="1"/>
    <col min="114" max="114" width="11.21875" bestFit="1" customWidth="1"/>
    <col min="115" max="115" width="18.33203125" bestFit="1" customWidth="1"/>
    <col min="116" max="116" width="17" bestFit="1" customWidth="1"/>
    <col min="117" max="117" width="16.6640625" bestFit="1" customWidth="1"/>
    <col min="118" max="119" width="13.88671875" bestFit="1" customWidth="1"/>
    <col min="120" max="120" width="22.21875" bestFit="1" customWidth="1"/>
    <col min="121" max="121" width="23.21875" bestFit="1" customWidth="1"/>
  </cols>
  <sheetData>
    <row r="1" spans="2:122" ht="6.75" customHeight="1" x14ac:dyDescent="0.3"/>
    <row r="2" spans="2:122" ht="14.25" customHeight="1" x14ac:dyDescent="0.3">
      <c r="C2" s="33" t="s">
        <v>0</v>
      </c>
      <c r="D2" s="34"/>
      <c r="E2" s="34"/>
      <c r="F2" s="34"/>
      <c r="G2" s="34"/>
    </row>
    <row r="3" spans="2:122" ht="17.25" customHeight="1" x14ac:dyDescent="0.45">
      <c r="B3" s="1"/>
      <c r="C3" s="35"/>
      <c r="D3" s="35"/>
      <c r="E3" s="35"/>
      <c r="F3" s="35"/>
      <c r="G3" s="35"/>
      <c r="H3" s="2"/>
      <c r="I3" s="2"/>
      <c r="J3" s="2"/>
      <c r="K3" s="2"/>
      <c r="L3" s="2"/>
      <c r="M3" s="2"/>
      <c r="N3" s="2"/>
    </row>
    <row r="4" spans="2:122" ht="14.25" customHeight="1" x14ac:dyDescent="0.3"/>
    <row r="5" spans="2:122" ht="14.25" customHeight="1" x14ac:dyDescent="0.3">
      <c r="B5" s="3" t="s">
        <v>1</v>
      </c>
      <c r="C5" s="3" t="s">
        <v>2</v>
      </c>
      <c r="D5" s="3" t="s">
        <v>3</v>
      </c>
      <c r="E5" s="3" t="s">
        <v>4</v>
      </c>
      <c r="F5" s="3" t="s">
        <v>5</v>
      </c>
      <c r="G5" s="3" t="s">
        <v>6</v>
      </c>
      <c r="H5" s="3" t="s">
        <v>7</v>
      </c>
      <c r="I5" s="3" t="s">
        <v>8</v>
      </c>
      <c r="J5" s="3" t="s">
        <v>9</v>
      </c>
      <c r="K5" s="3" t="s">
        <v>10</v>
      </c>
      <c r="L5" s="3" t="s">
        <v>11</v>
      </c>
      <c r="M5" s="3" t="s">
        <v>12</v>
      </c>
      <c r="N5" s="3" t="s">
        <v>13</v>
      </c>
      <c r="O5" s="3" t="s">
        <v>135</v>
      </c>
      <c r="P5" s="3" t="s">
        <v>136</v>
      </c>
      <c r="Q5" s="3" t="s">
        <v>137</v>
      </c>
      <c r="R5" s="3" t="s">
        <v>138</v>
      </c>
      <c r="S5" s="3" t="s">
        <v>160</v>
      </c>
      <c r="T5" s="18" t="s">
        <v>161</v>
      </c>
    </row>
    <row r="6" spans="2:122" ht="14.25" customHeight="1" x14ac:dyDescent="0.3">
      <c r="B6" s="4" t="s">
        <v>14</v>
      </c>
      <c r="C6" s="4">
        <v>1185732</v>
      </c>
      <c r="D6" s="5">
        <v>43831</v>
      </c>
      <c r="E6" s="4" t="s">
        <v>15</v>
      </c>
      <c r="F6" s="4" t="s">
        <v>16</v>
      </c>
      <c r="G6" s="4" t="s">
        <v>16</v>
      </c>
      <c r="H6" s="6" t="s">
        <v>17</v>
      </c>
      <c r="I6" s="7">
        <v>50</v>
      </c>
      <c r="J6" s="8">
        <v>1200</v>
      </c>
      <c r="K6" s="9">
        <v>600000</v>
      </c>
      <c r="L6" s="9">
        <v>300000</v>
      </c>
      <c r="M6" s="10">
        <v>0.5</v>
      </c>
      <c r="N6" s="4" t="s">
        <v>18</v>
      </c>
      <c r="O6" s="4" t="str">
        <f>TEXT(Table1[[#This Row],[Invoice Date]],"mmm")</f>
        <v>Jan</v>
      </c>
      <c r="P6" s="4">
        <f>YEAR(Table1[[#This Row],[Invoice Date]])</f>
        <v>2020</v>
      </c>
      <c r="Q6" s="4">
        <f>IFERROR(Table1[[#This Row],[Total Sales]]/Table1[[#This Row],[Units Sold]],4)</f>
        <v>500</v>
      </c>
      <c r="R6" s="4">
        <f>IFERROR(Table1[[#This Row],[Operating Profit]]/Table1[[#This Row],[Units Sold]],0)</f>
        <v>250</v>
      </c>
      <c r="S6" s="4">
        <f>IFERROR((Table1[[#This Row],[Total Sales]]-Table1[[#This Row],[Operating Profit]])/Table1[[#This Row],[Units Sold]],0)</f>
        <v>250</v>
      </c>
      <c r="T6" s="4" t="str">
        <f>IF(Table1[[#This Row],[Profit per unit]]&gt;$V$8,"Premium","Mass")</f>
        <v>Premium</v>
      </c>
      <c r="U6" s="4"/>
    </row>
    <row r="7" spans="2:122" ht="14.25" customHeight="1" x14ac:dyDescent="0.3">
      <c r="B7" s="4" t="s">
        <v>14</v>
      </c>
      <c r="C7" s="4">
        <v>1185732</v>
      </c>
      <c r="D7" s="5">
        <v>43832</v>
      </c>
      <c r="E7" s="4" t="s">
        <v>15</v>
      </c>
      <c r="F7" s="4" t="s">
        <v>16</v>
      </c>
      <c r="G7" s="4" t="s">
        <v>16</v>
      </c>
      <c r="H7" s="6" t="s">
        <v>19</v>
      </c>
      <c r="I7" s="7">
        <v>50</v>
      </c>
      <c r="J7" s="8">
        <v>1000</v>
      </c>
      <c r="K7" s="9">
        <v>500000</v>
      </c>
      <c r="L7" s="9">
        <v>150000</v>
      </c>
      <c r="M7" s="10">
        <v>0.3</v>
      </c>
      <c r="N7" s="4" t="s">
        <v>18</v>
      </c>
      <c r="O7" s="4" t="str">
        <f>TEXT(Table1[[#This Row],[Invoice Date]],"mmm")</f>
        <v>Jan</v>
      </c>
      <c r="P7" s="4">
        <f>YEAR(Table1[[#This Row],[Invoice Date]])</f>
        <v>2020</v>
      </c>
      <c r="Q7" s="4">
        <f>IFERROR(Table1[[#This Row],[Total Sales]]/Table1[[#This Row],[Units Sold]],4)</f>
        <v>500</v>
      </c>
      <c r="R7" s="4">
        <f>IFERROR(Table1[[#This Row],[Operating Profit]]/Table1[[#This Row],[Units Sold]],0)</f>
        <v>150</v>
      </c>
      <c r="S7" s="4">
        <f>IFERROR((Table1[[#This Row],[Total Sales]]-Table1[[#This Row],[Operating Profit]])/Table1[[#This Row],[Units Sold]],0)</f>
        <v>350</v>
      </c>
      <c r="T7" s="4" t="str">
        <f>IF(Table1[[#This Row],[Profit per unit]]&gt;$V$8,"Premium","Mass")</f>
        <v>Premium</v>
      </c>
      <c r="U7" s="4"/>
      <c r="W7" s="24"/>
    </row>
    <row r="8" spans="2:122" ht="14.25" customHeight="1" x14ac:dyDescent="0.3">
      <c r="B8" s="4" t="s">
        <v>14</v>
      </c>
      <c r="C8" s="4">
        <v>1185732</v>
      </c>
      <c r="D8" s="5">
        <v>43833</v>
      </c>
      <c r="E8" s="4" t="s">
        <v>15</v>
      </c>
      <c r="F8" s="4" t="s">
        <v>16</v>
      </c>
      <c r="G8" s="4" t="s">
        <v>16</v>
      </c>
      <c r="H8" s="6" t="s">
        <v>20</v>
      </c>
      <c r="I8" s="7">
        <v>40</v>
      </c>
      <c r="J8" s="8">
        <v>1000</v>
      </c>
      <c r="K8" s="9">
        <v>400000</v>
      </c>
      <c r="L8" s="9">
        <v>140000</v>
      </c>
      <c r="M8" s="10">
        <v>0.35</v>
      </c>
      <c r="N8" s="4" t="s">
        <v>18</v>
      </c>
      <c r="O8" s="4" t="str">
        <f>TEXT(Table1[[#This Row],[Invoice Date]],"mmm")</f>
        <v>Jan</v>
      </c>
      <c r="P8" s="4">
        <f>YEAR(Table1[[#This Row],[Invoice Date]])</f>
        <v>2020</v>
      </c>
      <c r="Q8" s="4">
        <f>IFERROR(Table1[[#This Row],[Total Sales]]/Table1[[#This Row],[Units Sold]],4)</f>
        <v>400</v>
      </c>
      <c r="R8" s="4">
        <f>IFERROR(Table1[[#This Row],[Operating Profit]]/Table1[[#This Row],[Units Sold]],0)</f>
        <v>140</v>
      </c>
      <c r="S8" s="4">
        <f>IFERROR((Table1[[#This Row],[Total Sales]]-Table1[[#This Row],[Operating Profit]])/Table1[[#This Row],[Units Sold]],0)</f>
        <v>260</v>
      </c>
      <c r="T8" s="4" t="str">
        <f>IF(Table1[[#This Row],[Profit per unit]]&gt;$V$8,"Premium","Mass")</f>
        <v>Premium</v>
      </c>
      <c r="U8" s="4"/>
      <c r="V8">
        <f>MEDIAN(Table1[Price per unit2])</f>
        <v>56</v>
      </c>
      <c r="AF8" s="32" t="s">
        <v>169</v>
      </c>
      <c r="AG8" s="32"/>
      <c r="AH8" s="32"/>
      <c r="AJ8" s="32" t="s">
        <v>170</v>
      </c>
      <c r="AK8" s="32"/>
      <c r="AO8" s="32" t="s">
        <v>176</v>
      </c>
      <c r="AP8" s="32"/>
      <c r="AQ8" s="32"/>
      <c r="AR8" s="32"/>
      <c r="AT8" s="32" t="s">
        <v>171</v>
      </c>
      <c r="AU8" s="32"/>
      <c r="AV8" s="32"/>
      <c r="AW8" s="32"/>
      <c r="AY8" s="32" t="s">
        <v>172</v>
      </c>
      <c r="AZ8" s="32"/>
      <c r="BA8" s="32"/>
      <c r="BB8" s="32"/>
      <c r="BC8" s="32"/>
      <c r="BE8" s="32" t="s">
        <v>177</v>
      </c>
      <c r="BF8" s="32"/>
      <c r="BH8" s="32" t="s">
        <v>179</v>
      </c>
      <c r="BI8" s="32"/>
      <c r="BJ8" s="32"/>
      <c r="BK8" s="32"/>
      <c r="BM8" s="32" t="s">
        <v>180</v>
      </c>
      <c r="BN8" s="32"/>
      <c r="BO8" s="32"/>
      <c r="BU8" s="32" t="s">
        <v>199</v>
      </c>
      <c r="BV8" s="32"/>
      <c r="BW8" s="32"/>
      <c r="BZ8" s="38" t="s">
        <v>200</v>
      </c>
      <c r="CA8" s="38"/>
      <c r="CB8" s="38"/>
      <c r="CC8" s="38"/>
      <c r="CD8" s="38"/>
      <c r="CE8" s="38"/>
      <c r="CF8" s="38"/>
      <c r="CG8" s="38"/>
      <c r="CK8" s="32" t="s">
        <v>201</v>
      </c>
      <c r="CL8" s="32"/>
      <c r="CM8" s="32"/>
      <c r="CN8" s="32"/>
      <c r="CP8" s="25"/>
      <c r="DF8" s="24"/>
    </row>
    <row r="9" spans="2:122" ht="14.25" customHeight="1" x14ac:dyDescent="0.3">
      <c r="B9" s="4" t="s">
        <v>14</v>
      </c>
      <c r="C9" s="4">
        <v>1185732</v>
      </c>
      <c r="D9" s="5">
        <v>43834</v>
      </c>
      <c r="E9" s="4" t="s">
        <v>15</v>
      </c>
      <c r="F9" s="4" t="s">
        <v>16</v>
      </c>
      <c r="G9" s="4" t="s">
        <v>16</v>
      </c>
      <c r="H9" s="6" t="s">
        <v>21</v>
      </c>
      <c r="I9" s="7">
        <v>45</v>
      </c>
      <c r="J9" s="8">
        <v>850</v>
      </c>
      <c r="K9" s="9">
        <v>382500</v>
      </c>
      <c r="L9" s="9">
        <v>133875</v>
      </c>
      <c r="M9" s="10">
        <v>0.35</v>
      </c>
      <c r="N9" s="4" t="s">
        <v>18</v>
      </c>
      <c r="O9" s="4" t="str">
        <f>TEXT(Table1[[#This Row],[Invoice Date]],"mmm")</f>
        <v>Jan</v>
      </c>
      <c r="P9" s="4">
        <f>YEAR(Table1[[#This Row],[Invoice Date]])</f>
        <v>2020</v>
      </c>
      <c r="Q9" s="4">
        <f>IFERROR(Table1[[#This Row],[Total Sales]]/Table1[[#This Row],[Units Sold]],4)</f>
        <v>450</v>
      </c>
      <c r="R9" s="4">
        <f>IFERROR(Table1[[#This Row],[Operating Profit]]/Table1[[#This Row],[Units Sold]],0)</f>
        <v>157.5</v>
      </c>
      <c r="S9" s="4">
        <f>IFERROR((Table1[[#This Row],[Total Sales]]-Table1[[#This Row],[Operating Profit]])/Table1[[#This Row],[Units Sold]],0)</f>
        <v>292.5</v>
      </c>
      <c r="T9" s="4" t="str">
        <f>IF(Table1[[#This Row],[Profit per unit]]&gt;$V$8,"Premium","Mass")</f>
        <v>Premium</v>
      </c>
      <c r="U9" s="4"/>
      <c r="W9" s="23"/>
      <c r="AF9" s="32"/>
      <c r="AG9" s="32"/>
      <c r="AH9" s="32"/>
      <c r="AJ9" s="32"/>
      <c r="AK9" s="32"/>
      <c r="AO9" s="32"/>
      <c r="AP9" s="32"/>
      <c r="AQ9" s="32"/>
      <c r="AR9" s="32"/>
      <c r="AT9" s="32"/>
      <c r="AU9" s="32"/>
      <c r="AV9" s="32"/>
      <c r="AW9" s="32"/>
      <c r="AY9" s="32"/>
      <c r="AZ9" s="32"/>
      <c r="BA9" s="32"/>
      <c r="BB9" s="32"/>
      <c r="BC9" s="32"/>
      <c r="BE9" s="32"/>
      <c r="BF9" s="32"/>
      <c r="BH9" s="32"/>
      <c r="BI9" s="32"/>
      <c r="BJ9" s="32"/>
      <c r="BK9" s="32"/>
      <c r="BM9" s="32"/>
      <c r="BN9" s="32"/>
      <c r="BO9" s="32"/>
      <c r="BU9" s="32"/>
      <c r="BV9" s="32"/>
      <c r="BW9" s="32"/>
      <c r="BZ9" s="38"/>
      <c r="CA9" s="38"/>
      <c r="CB9" s="38"/>
      <c r="CC9" s="38"/>
      <c r="CD9" s="38"/>
      <c r="CE9" s="38"/>
      <c r="CF9" s="38"/>
      <c r="CG9" s="38"/>
      <c r="CK9" s="32"/>
      <c r="CL9" s="32"/>
      <c r="CM9" s="32"/>
      <c r="CN9" s="32"/>
      <c r="CY9" s="25"/>
      <c r="DM9" s="25"/>
    </row>
    <row r="10" spans="2:122" ht="14.25" customHeight="1" x14ac:dyDescent="0.3">
      <c r="B10" s="4" t="s">
        <v>14</v>
      </c>
      <c r="C10" s="4">
        <v>1185732</v>
      </c>
      <c r="D10" s="5">
        <v>43835</v>
      </c>
      <c r="E10" s="4" t="s">
        <v>15</v>
      </c>
      <c r="F10" s="4" t="s">
        <v>16</v>
      </c>
      <c r="G10" s="4" t="s">
        <v>16</v>
      </c>
      <c r="H10" s="6" t="s">
        <v>22</v>
      </c>
      <c r="I10" s="7">
        <v>60</v>
      </c>
      <c r="J10" s="8">
        <v>900</v>
      </c>
      <c r="K10" s="9">
        <v>540000</v>
      </c>
      <c r="L10" s="9">
        <v>162000</v>
      </c>
      <c r="M10" s="10">
        <v>0.3</v>
      </c>
      <c r="N10" s="4" t="s">
        <v>18</v>
      </c>
      <c r="O10" s="4" t="str">
        <f>TEXT(Table1[[#This Row],[Invoice Date]],"mmm")</f>
        <v>Jan</v>
      </c>
      <c r="P10" s="4">
        <f>YEAR(Table1[[#This Row],[Invoice Date]])</f>
        <v>2020</v>
      </c>
      <c r="Q10" s="4">
        <f>IFERROR(Table1[[#This Row],[Total Sales]]/Table1[[#This Row],[Units Sold]],4)</f>
        <v>600</v>
      </c>
      <c r="R10" s="4">
        <f>IFERROR(Table1[[#This Row],[Operating Profit]]/Table1[[#This Row],[Units Sold]],0)</f>
        <v>180</v>
      </c>
      <c r="S10" s="4">
        <f>IFERROR((Table1[[#This Row],[Total Sales]]-Table1[[#This Row],[Operating Profit]])/Table1[[#This Row],[Units Sold]],0)</f>
        <v>420</v>
      </c>
      <c r="T10" s="4" t="str">
        <f>IF(Table1[[#This Row],[Profit per unit]]&gt;$V$8,"Premium","Mass")</f>
        <v>Premium</v>
      </c>
      <c r="U10" s="4"/>
      <c r="CP10" s="32" t="s">
        <v>202</v>
      </c>
      <c r="CQ10" s="32"/>
      <c r="CT10" s="38" t="s">
        <v>203</v>
      </c>
      <c r="CU10" s="38"/>
      <c r="CV10" s="38"/>
      <c r="CW10" s="38"/>
    </row>
    <row r="11" spans="2:122" ht="14.25" customHeight="1" x14ac:dyDescent="0.3">
      <c r="B11" s="4" t="s">
        <v>14</v>
      </c>
      <c r="C11" s="4">
        <v>1185732</v>
      </c>
      <c r="D11" s="5">
        <v>43836</v>
      </c>
      <c r="E11" s="4" t="s">
        <v>15</v>
      </c>
      <c r="F11" s="4" t="s">
        <v>16</v>
      </c>
      <c r="G11" s="4" t="s">
        <v>16</v>
      </c>
      <c r="H11" s="6" t="s">
        <v>23</v>
      </c>
      <c r="I11" s="7">
        <v>50</v>
      </c>
      <c r="J11" s="8">
        <v>1000</v>
      </c>
      <c r="K11" s="9">
        <v>500000</v>
      </c>
      <c r="L11" s="9">
        <v>125000</v>
      </c>
      <c r="M11" s="10">
        <v>0.25</v>
      </c>
      <c r="N11" s="4" t="s">
        <v>18</v>
      </c>
      <c r="O11" s="4" t="str">
        <f>TEXT(Table1[[#This Row],[Invoice Date]],"mmm")</f>
        <v>Jan</v>
      </c>
      <c r="P11" s="4">
        <f>YEAR(Table1[[#This Row],[Invoice Date]])</f>
        <v>2020</v>
      </c>
      <c r="Q11" s="4">
        <f>IFERROR(Table1[[#This Row],[Total Sales]]/Table1[[#This Row],[Units Sold]],4)</f>
        <v>500</v>
      </c>
      <c r="R11" s="4">
        <f>IFERROR(Table1[[#This Row],[Operating Profit]]/Table1[[#This Row],[Units Sold]],0)</f>
        <v>125</v>
      </c>
      <c r="S11" s="4">
        <f>IFERROR((Table1[[#This Row],[Total Sales]]-Table1[[#This Row],[Operating Profit]])/Table1[[#This Row],[Units Sold]],0)</f>
        <v>375</v>
      </c>
      <c r="T11" s="4" t="str">
        <f>IF(Table1[[#This Row],[Profit per unit]]&gt;$V$8,"Premium","Mass")</f>
        <v>Premium</v>
      </c>
      <c r="U11" s="4"/>
      <c r="AF11" s="14" t="s">
        <v>143</v>
      </c>
      <c r="AG11" t="s">
        <v>139</v>
      </c>
      <c r="AH11" t="s">
        <v>140</v>
      </c>
      <c r="AJ11" s="14" t="s">
        <v>158</v>
      </c>
      <c r="AK11" s="14" t="s">
        <v>157</v>
      </c>
      <c r="AO11" s="14" t="s">
        <v>143</v>
      </c>
      <c r="AP11" t="s">
        <v>142</v>
      </c>
      <c r="AQ11" t="s">
        <v>139</v>
      </c>
      <c r="AR11" s="17" t="s">
        <v>159</v>
      </c>
      <c r="AT11" s="14" t="s">
        <v>143</v>
      </c>
      <c r="AU11" t="s">
        <v>139</v>
      </c>
      <c r="AV11" t="s">
        <v>140</v>
      </c>
      <c r="AW11" t="s">
        <v>141</v>
      </c>
      <c r="AY11" s="14" t="s">
        <v>139</v>
      </c>
      <c r="AZ11" s="14" t="s">
        <v>157</v>
      </c>
      <c r="BE11" s="14" t="s">
        <v>143</v>
      </c>
      <c r="BF11" t="s">
        <v>142</v>
      </c>
      <c r="BH11" s="14" t="s">
        <v>143</v>
      </c>
      <c r="BI11" t="s">
        <v>139</v>
      </c>
      <c r="BJ11" t="s">
        <v>140</v>
      </c>
      <c r="BK11" s="17" t="s">
        <v>178</v>
      </c>
      <c r="BM11" s="14" t="s">
        <v>143</v>
      </c>
      <c r="BN11" t="s">
        <v>142</v>
      </c>
      <c r="BO11" t="s">
        <v>141</v>
      </c>
      <c r="BQ11" s="32" t="s">
        <v>173</v>
      </c>
      <c r="BR11" s="32"/>
      <c r="BS11" s="32"/>
      <c r="BU11" s="14" t="s">
        <v>143</v>
      </c>
      <c r="BV11" t="s">
        <v>141</v>
      </c>
      <c r="BW11" t="s">
        <v>164</v>
      </c>
      <c r="BZ11" s="14" t="s">
        <v>165</v>
      </c>
      <c r="CA11" s="14" t="s">
        <v>157</v>
      </c>
      <c r="CJ11"/>
      <c r="CK11" s="21" t="s">
        <v>143</v>
      </c>
      <c r="CL11" t="s">
        <v>139</v>
      </c>
      <c r="CM11" t="s">
        <v>140</v>
      </c>
      <c r="CN11" s="17" t="s">
        <v>167</v>
      </c>
      <c r="CP11" s="32"/>
      <c r="CQ11" s="32"/>
      <c r="CT11" s="38"/>
      <c r="CU11" s="38"/>
      <c r="CV11" s="38"/>
      <c r="CW11" s="38"/>
      <c r="CZ11" s="38" t="s">
        <v>204</v>
      </c>
      <c r="DA11" s="38"/>
      <c r="DB11" s="38"/>
      <c r="DC11" s="38"/>
    </row>
    <row r="12" spans="2:122" ht="14.25" customHeight="1" x14ac:dyDescent="0.3">
      <c r="B12" s="4" t="s">
        <v>14</v>
      </c>
      <c r="C12" s="4">
        <v>1185732</v>
      </c>
      <c r="D12" s="5">
        <v>43837</v>
      </c>
      <c r="E12" s="4" t="s">
        <v>15</v>
      </c>
      <c r="F12" s="4" t="s">
        <v>16</v>
      </c>
      <c r="G12" s="4" t="s">
        <v>16</v>
      </c>
      <c r="H12" s="6" t="s">
        <v>17</v>
      </c>
      <c r="I12" s="7">
        <v>50</v>
      </c>
      <c r="J12" s="8">
        <v>1250</v>
      </c>
      <c r="K12" s="9">
        <v>625000</v>
      </c>
      <c r="L12" s="9">
        <v>312500</v>
      </c>
      <c r="M12" s="10">
        <v>0.5</v>
      </c>
      <c r="N12" s="4" t="s">
        <v>18</v>
      </c>
      <c r="O12" s="4" t="str">
        <f>TEXT(Table1[[#This Row],[Invoice Date]],"mmm")</f>
        <v>Jan</v>
      </c>
      <c r="P12" s="4">
        <f>YEAR(Table1[[#This Row],[Invoice Date]])</f>
        <v>2020</v>
      </c>
      <c r="Q12" s="4">
        <f>IFERROR(Table1[[#This Row],[Total Sales]]/Table1[[#This Row],[Units Sold]],4)</f>
        <v>500</v>
      </c>
      <c r="R12" s="4">
        <f>IFERROR(Table1[[#This Row],[Operating Profit]]/Table1[[#This Row],[Units Sold]],0)</f>
        <v>250</v>
      </c>
      <c r="S12" s="4">
        <f>IFERROR((Table1[[#This Row],[Total Sales]]-Table1[[#This Row],[Operating Profit]])/Table1[[#This Row],[Units Sold]],0)</f>
        <v>250</v>
      </c>
      <c r="T12" s="4" t="str">
        <f>IF(Table1[[#This Row],[Profit per unit]]&gt;$V$8,"Premium","Mass")</f>
        <v>Premium</v>
      </c>
      <c r="U12" s="4"/>
      <c r="AF12" s="15">
        <v>2020</v>
      </c>
      <c r="AG12" s="11">
        <v>182080675</v>
      </c>
      <c r="AH12" s="11">
        <v>63375662.580000013</v>
      </c>
      <c r="AJ12" s="14" t="s">
        <v>143</v>
      </c>
      <c r="AK12">
        <v>2020</v>
      </c>
      <c r="AL12">
        <v>2021</v>
      </c>
      <c r="AM12" t="s">
        <v>144</v>
      </c>
      <c r="AO12" s="15">
        <v>2020</v>
      </c>
      <c r="AP12" s="13">
        <v>462349</v>
      </c>
      <c r="AQ12" s="11">
        <v>182080675</v>
      </c>
      <c r="AR12">
        <f>AQ12/AP12</f>
        <v>393.81652171844212</v>
      </c>
      <c r="AT12" s="15" t="s">
        <v>18</v>
      </c>
      <c r="AU12" s="11">
        <v>356643750</v>
      </c>
      <c r="AV12" s="11">
        <v>127591287.5</v>
      </c>
      <c r="AW12" s="12">
        <v>0.35612068965517085</v>
      </c>
      <c r="AY12" s="14" t="s">
        <v>143</v>
      </c>
      <c r="AZ12" t="s">
        <v>18</v>
      </c>
      <c r="BA12" t="s">
        <v>83</v>
      </c>
      <c r="BB12" t="s">
        <v>24</v>
      </c>
      <c r="BC12" t="s">
        <v>144</v>
      </c>
      <c r="BE12" s="15" t="s">
        <v>22</v>
      </c>
      <c r="BF12" s="13">
        <v>306683</v>
      </c>
      <c r="BG12" s="13"/>
      <c r="BH12" s="15">
        <v>2020</v>
      </c>
      <c r="BI12" s="11">
        <v>182080675</v>
      </c>
      <c r="BJ12" s="11">
        <v>63375662.580000021</v>
      </c>
      <c r="BK12" s="19">
        <f>BJ12/BI12</f>
        <v>0.34806364036161452</v>
      </c>
      <c r="BL12" s="13"/>
      <c r="BM12" s="15" t="s">
        <v>22</v>
      </c>
      <c r="BN12" s="13">
        <v>306683</v>
      </c>
      <c r="BO12" s="12">
        <v>0.413225404732256</v>
      </c>
      <c r="BP12" s="12"/>
      <c r="BQ12" s="32"/>
      <c r="BR12" s="32"/>
      <c r="BS12" s="32"/>
      <c r="BU12" s="15" t="s">
        <v>162</v>
      </c>
      <c r="BV12" s="12">
        <v>0.46284381478921782</v>
      </c>
      <c r="BW12">
        <v>5788</v>
      </c>
      <c r="BZ12" s="14" t="s">
        <v>143</v>
      </c>
      <c r="CA12" t="s">
        <v>22</v>
      </c>
      <c r="CB12" t="s">
        <v>19</v>
      </c>
      <c r="CC12" t="s">
        <v>17</v>
      </c>
      <c r="CD12" t="s">
        <v>23</v>
      </c>
      <c r="CE12" t="s">
        <v>21</v>
      </c>
      <c r="CF12" t="s">
        <v>20</v>
      </c>
      <c r="CG12" t="s">
        <v>144</v>
      </c>
      <c r="CJ12"/>
      <c r="CK12" s="22" t="s">
        <v>59</v>
      </c>
      <c r="CL12" s="11">
        <v>17633424</v>
      </c>
      <c r="CM12" s="11">
        <v>9147581.3900000006</v>
      </c>
      <c r="CN12" s="19">
        <f>CM12/CL12</f>
        <v>0.5187637630672296</v>
      </c>
      <c r="CW12" s="20"/>
      <c r="CZ12" s="38"/>
      <c r="DA12" s="38"/>
      <c r="DB12" s="38"/>
      <c r="DC12" s="38"/>
    </row>
    <row r="13" spans="2:122" ht="14.25" customHeight="1" x14ac:dyDescent="0.3">
      <c r="B13" s="4" t="s">
        <v>14</v>
      </c>
      <c r="C13" s="4">
        <v>1185732</v>
      </c>
      <c r="D13" s="5">
        <v>43838</v>
      </c>
      <c r="E13" s="4" t="s">
        <v>15</v>
      </c>
      <c r="F13" s="4" t="s">
        <v>16</v>
      </c>
      <c r="G13" s="4" t="s">
        <v>16</v>
      </c>
      <c r="H13" s="6" t="s">
        <v>19</v>
      </c>
      <c r="I13" s="7">
        <v>50</v>
      </c>
      <c r="J13" s="8">
        <v>900</v>
      </c>
      <c r="K13" s="9">
        <v>450000</v>
      </c>
      <c r="L13" s="9">
        <v>135000</v>
      </c>
      <c r="M13" s="10">
        <v>0.3</v>
      </c>
      <c r="N13" s="4" t="s">
        <v>24</v>
      </c>
      <c r="O13" s="4" t="str">
        <f>TEXT(Table1[[#This Row],[Invoice Date]],"mmm")</f>
        <v>Jan</v>
      </c>
      <c r="P13" s="4">
        <f>YEAR(Table1[[#This Row],[Invoice Date]])</f>
        <v>2020</v>
      </c>
      <c r="Q13" s="4">
        <f>IFERROR(Table1[[#This Row],[Total Sales]]/Table1[[#This Row],[Units Sold]],4)</f>
        <v>500</v>
      </c>
      <c r="R13" s="4">
        <f>IFERROR(Table1[[#This Row],[Operating Profit]]/Table1[[#This Row],[Units Sold]],0)</f>
        <v>150</v>
      </c>
      <c r="S13" s="4">
        <f>IFERROR((Table1[[#This Row],[Total Sales]]-Table1[[#This Row],[Operating Profit]])/Table1[[#This Row],[Units Sold]],0)</f>
        <v>350</v>
      </c>
      <c r="T13" s="4" t="str">
        <f>IF(Table1[[#This Row],[Profit per unit]]&gt;$V$8,"Premium","Mass")</f>
        <v>Premium</v>
      </c>
      <c r="U13" s="4"/>
      <c r="AF13" s="16" t="s">
        <v>145</v>
      </c>
      <c r="AG13" s="11">
        <v>16253746</v>
      </c>
      <c r="AH13" s="11">
        <v>5830005.4100000001</v>
      </c>
      <c r="AJ13" s="15" t="s">
        <v>151</v>
      </c>
      <c r="AK13" s="11">
        <v>164865.50961538462</v>
      </c>
      <c r="AL13" s="11">
        <v>116917.43432835821</v>
      </c>
      <c r="AM13" s="11">
        <v>123360.06976744186</v>
      </c>
      <c r="AN13" s="11"/>
      <c r="AO13" s="15">
        <v>2021</v>
      </c>
      <c r="AP13" s="13">
        <v>2016512</v>
      </c>
      <c r="AQ13" s="11">
        <v>717821450</v>
      </c>
      <c r="AR13">
        <f>AQ13/AP13</f>
        <v>355.97182164053572</v>
      </c>
      <c r="AT13" s="15" t="s">
        <v>83</v>
      </c>
      <c r="AU13" s="11">
        <v>247672882</v>
      </c>
      <c r="AV13" s="11">
        <v>96555176.470000148</v>
      </c>
      <c r="AW13" s="12">
        <v>0.46415217835958705</v>
      </c>
      <c r="AY13" s="15">
        <v>2020</v>
      </c>
      <c r="AZ13" s="11">
        <v>93903000</v>
      </c>
      <c r="BA13" s="11">
        <v>4519966</v>
      </c>
      <c r="BB13" s="11">
        <v>83657709</v>
      </c>
      <c r="BC13" s="11">
        <v>182080675</v>
      </c>
      <c r="BE13" s="15" t="s">
        <v>19</v>
      </c>
      <c r="BF13" s="13">
        <v>435526</v>
      </c>
      <c r="BG13" s="13"/>
      <c r="BH13" s="16" t="s">
        <v>22</v>
      </c>
      <c r="BI13" s="11">
        <v>26216964</v>
      </c>
      <c r="BJ13" s="11">
        <v>9660070.3700000085</v>
      </c>
      <c r="BK13" s="19">
        <f>BJ13/BI13</f>
        <v>0.36846640099135841</v>
      </c>
      <c r="BL13" s="13"/>
      <c r="BM13" s="15" t="s">
        <v>19</v>
      </c>
      <c r="BN13" s="13">
        <v>435526</v>
      </c>
      <c r="BO13" s="12">
        <v>0.40270186335403607</v>
      </c>
      <c r="BP13" s="12"/>
      <c r="BU13" s="15" t="s">
        <v>163</v>
      </c>
      <c r="BV13" s="12">
        <v>0.36323316062175798</v>
      </c>
      <c r="BW13">
        <v>3860</v>
      </c>
      <c r="BZ13" s="15" t="s">
        <v>61</v>
      </c>
      <c r="CA13" s="19">
        <v>1.1639899172368328E-2</v>
      </c>
      <c r="CB13" s="19">
        <v>1.334807271401876E-2</v>
      </c>
      <c r="CC13" s="19">
        <v>2.4626735935310742E-2</v>
      </c>
      <c r="CD13" s="19">
        <v>1.7458164130904792E-2</v>
      </c>
      <c r="CE13" s="19">
        <v>8.8179089475980514E-3</v>
      </c>
      <c r="CF13" s="19">
        <v>1.0450733183900416E-2</v>
      </c>
      <c r="CG13" s="19">
        <v>8.6341514084101095E-2</v>
      </c>
      <c r="CJ13"/>
      <c r="CK13" s="22" t="s">
        <v>64</v>
      </c>
      <c r="CL13" s="11">
        <v>14753103</v>
      </c>
      <c r="CM13" s="11">
        <v>4498345.8600000013</v>
      </c>
      <c r="CN13" s="19">
        <f t="shared" ref="CN13:CN61" si="0">CM13/CL13</f>
        <v>0.30490845620748402</v>
      </c>
      <c r="CT13" s="14" t="s">
        <v>139</v>
      </c>
      <c r="CU13" s="14" t="s">
        <v>157</v>
      </c>
    </row>
    <row r="14" spans="2:122" ht="14.25" customHeight="1" x14ac:dyDescent="0.3">
      <c r="B14" s="4" t="s">
        <v>14</v>
      </c>
      <c r="C14" s="4">
        <v>1185732</v>
      </c>
      <c r="D14" s="5">
        <v>43851</v>
      </c>
      <c r="E14" s="4" t="s">
        <v>15</v>
      </c>
      <c r="F14" s="4" t="s">
        <v>16</v>
      </c>
      <c r="G14" s="4" t="s">
        <v>16</v>
      </c>
      <c r="H14" s="6" t="s">
        <v>20</v>
      </c>
      <c r="I14" s="7">
        <v>40</v>
      </c>
      <c r="J14" s="8">
        <v>950</v>
      </c>
      <c r="K14" s="9">
        <v>380000</v>
      </c>
      <c r="L14" s="9">
        <v>133000</v>
      </c>
      <c r="M14" s="10">
        <v>0.35</v>
      </c>
      <c r="N14" s="4" t="s">
        <v>24</v>
      </c>
      <c r="O14" s="4" t="str">
        <f>TEXT(Table1[[#This Row],[Invoice Date]],"mmm")</f>
        <v>Jan</v>
      </c>
      <c r="P14" s="4">
        <f>YEAR(Table1[[#This Row],[Invoice Date]])</f>
        <v>2020</v>
      </c>
      <c r="Q14" s="4">
        <f>IFERROR(Table1[[#This Row],[Total Sales]]/Table1[[#This Row],[Units Sold]],4)</f>
        <v>400</v>
      </c>
      <c r="R14" s="4">
        <f>IFERROR(Table1[[#This Row],[Operating Profit]]/Table1[[#This Row],[Units Sold]],0)</f>
        <v>140</v>
      </c>
      <c r="S14" s="4">
        <f>IFERROR((Table1[[#This Row],[Total Sales]]-Table1[[#This Row],[Operating Profit]])/Table1[[#This Row],[Units Sold]],0)</f>
        <v>260</v>
      </c>
      <c r="T14" s="4" t="str">
        <f>IF(Table1[[#This Row],[Profit per unit]]&gt;$V$8,"Premium","Mass")</f>
        <v>Premium</v>
      </c>
      <c r="AF14" s="16" t="s">
        <v>146</v>
      </c>
      <c r="AG14" s="11">
        <v>14997988</v>
      </c>
      <c r="AH14" s="11">
        <v>5207354.4400000004</v>
      </c>
      <c r="AJ14" s="15" t="s">
        <v>156</v>
      </c>
      <c r="AK14" s="11">
        <v>87244.858695652176</v>
      </c>
      <c r="AL14" s="11">
        <v>116664.81259370314</v>
      </c>
      <c r="AM14" s="11">
        <v>113098.75757575757</v>
      </c>
      <c r="AN14" s="11"/>
      <c r="AO14" s="15" t="s">
        <v>144</v>
      </c>
      <c r="AP14" s="13">
        <v>2478861</v>
      </c>
      <c r="AQ14" s="11">
        <v>899902125</v>
      </c>
      <c r="AT14" s="15" t="s">
        <v>24</v>
      </c>
      <c r="AU14" s="11">
        <v>295585493</v>
      </c>
      <c r="AV14" s="11">
        <v>107988297.47999997</v>
      </c>
      <c r="AW14" s="12">
        <v>0.39487578668433287</v>
      </c>
      <c r="AY14" s="15">
        <v>2021</v>
      </c>
      <c r="AZ14" s="11">
        <v>262740750</v>
      </c>
      <c r="BA14" s="11">
        <v>243152916</v>
      </c>
      <c r="BB14" s="11">
        <v>211927784</v>
      </c>
      <c r="BC14" s="11">
        <v>717821450</v>
      </c>
      <c r="BE14" s="15" t="s">
        <v>17</v>
      </c>
      <c r="BF14" s="13">
        <v>593320</v>
      </c>
      <c r="BG14" s="13"/>
      <c r="BH14" s="16" t="s">
        <v>19</v>
      </c>
      <c r="BI14" s="11">
        <v>31794462</v>
      </c>
      <c r="BJ14" s="11">
        <v>9359256.9100000039</v>
      </c>
      <c r="BK14" s="19">
        <f>BJ14/BI14</f>
        <v>0.2943675194126576</v>
      </c>
      <c r="BL14" s="13"/>
      <c r="BM14" s="15" t="s">
        <v>17</v>
      </c>
      <c r="BN14" s="13">
        <v>593320</v>
      </c>
      <c r="BO14" s="12">
        <v>0.44613043478260883</v>
      </c>
      <c r="BP14" s="12"/>
      <c r="BZ14" s="15" t="s">
        <v>14</v>
      </c>
      <c r="CA14" s="19">
        <v>3.27913382802602E-2</v>
      </c>
      <c r="CB14" s="19">
        <v>4.0538202974017869E-2</v>
      </c>
      <c r="CC14" s="19">
        <v>6.3875363112405145E-2</v>
      </c>
      <c r="CD14" s="19">
        <v>4.8112025516108207E-2</v>
      </c>
      <c r="CE14" s="19">
        <v>2.6935844828680673E-2</v>
      </c>
      <c r="CF14" s="19">
        <v>3.2323511848580198E-2</v>
      </c>
      <c r="CG14" s="19">
        <v>0.24457628656005229</v>
      </c>
      <c r="CJ14"/>
      <c r="CK14" s="22" t="s">
        <v>86</v>
      </c>
      <c r="CL14" s="11">
        <v>15782221</v>
      </c>
      <c r="CM14" s="11">
        <v>5344664.5799999963</v>
      </c>
      <c r="CN14" s="19">
        <f t="shared" si="0"/>
        <v>0.33865097821149487</v>
      </c>
      <c r="CP14" s="14" t="s">
        <v>143</v>
      </c>
      <c r="CQ14" t="s">
        <v>142</v>
      </c>
      <c r="CR14" t="s">
        <v>139</v>
      </c>
      <c r="CT14" s="14" t="s">
        <v>143</v>
      </c>
      <c r="CU14">
        <v>2021</v>
      </c>
      <c r="CV14" t="s">
        <v>144</v>
      </c>
      <c r="DO14" s="19"/>
      <c r="DP14" s="19"/>
      <c r="DR14" s="19"/>
    </row>
    <row r="15" spans="2:122" ht="14.25" customHeight="1" x14ac:dyDescent="0.3">
      <c r="B15" s="4" t="s">
        <v>14</v>
      </c>
      <c r="C15" s="4">
        <v>1185732</v>
      </c>
      <c r="D15" s="5">
        <v>43852</v>
      </c>
      <c r="E15" s="4" t="s">
        <v>15</v>
      </c>
      <c r="F15" s="4" t="s">
        <v>16</v>
      </c>
      <c r="G15" s="4" t="s">
        <v>16</v>
      </c>
      <c r="H15" s="6" t="s">
        <v>21</v>
      </c>
      <c r="I15" s="7">
        <v>45</v>
      </c>
      <c r="J15" s="8">
        <v>825</v>
      </c>
      <c r="K15" s="9">
        <v>371250</v>
      </c>
      <c r="L15" s="9">
        <v>129937.49999999999</v>
      </c>
      <c r="M15" s="10">
        <v>0.35</v>
      </c>
      <c r="N15" s="4" t="s">
        <v>24</v>
      </c>
      <c r="O15" s="4" t="str">
        <f>TEXT(Table1[[#This Row],[Invoice Date]],"mmm")</f>
        <v>Jan</v>
      </c>
      <c r="P15" s="4">
        <f>YEAR(Table1[[#This Row],[Invoice Date]])</f>
        <v>2020</v>
      </c>
      <c r="Q15" s="4">
        <f>IFERROR(Table1[[#This Row],[Total Sales]]/Table1[[#This Row],[Units Sold]],4)</f>
        <v>450</v>
      </c>
      <c r="R15" s="4">
        <f>IFERROR(Table1[[#This Row],[Operating Profit]]/Table1[[#This Row],[Units Sold]],0)</f>
        <v>157.49999999999997</v>
      </c>
      <c r="S15" s="4">
        <f>IFERROR((Table1[[#This Row],[Total Sales]]-Table1[[#This Row],[Operating Profit]])/Table1[[#This Row],[Units Sold]],0)</f>
        <v>292.5</v>
      </c>
      <c r="T15" s="4" t="str">
        <f>IF(Table1[[#This Row],[Profit per unit]]&gt;$V$8,"Premium","Mass")</f>
        <v>Premium</v>
      </c>
      <c r="U15" s="4"/>
      <c r="AA15" s="37" t="s">
        <v>175</v>
      </c>
      <c r="AB15" s="37"/>
      <c r="AC15" s="37"/>
      <c r="AD15" s="37"/>
      <c r="AF15" s="16" t="s">
        <v>147</v>
      </c>
      <c r="AG15" s="11">
        <v>17660577</v>
      </c>
      <c r="AH15" s="11">
        <v>5862006.2600000007</v>
      </c>
      <c r="AJ15" s="15" t="s">
        <v>152</v>
      </c>
      <c r="AK15" s="11">
        <v>143007.05035971224</v>
      </c>
      <c r="AL15" s="11">
        <v>101244.00700280113</v>
      </c>
      <c r="AM15" s="11">
        <v>108049.4736225088</v>
      </c>
      <c r="AN15" s="11"/>
      <c r="AT15" s="15" t="s">
        <v>144</v>
      </c>
      <c r="AU15" s="11">
        <v>899902125</v>
      </c>
      <c r="AV15" s="11">
        <v>332134761.44999951</v>
      </c>
      <c r="AW15" s="12">
        <v>0.42299129353233639</v>
      </c>
      <c r="AY15" s="15" t="s">
        <v>144</v>
      </c>
      <c r="AZ15" s="11">
        <v>356643750</v>
      </c>
      <c r="BA15" s="11">
        <v>247672882</v>
      </c>
      <c r="BB15" s="11">
        <v>295585493</v>
      </c>
      <c r="BC15" s="11">
        <v>899902125</v>
      </c>
      <c r="BE15" s="15" t="s">
        <v>23</v>
      </c>
      <c r="BF15" s="13">
        <v>433827</v>
      </c>
      <c r="BG15" s="13"/>
      <c r="BH15" s="16" t="s">
        <v>17</v>
      </c>
      <c r="BI15" s="11">
        <v>37823020</v>
      </c>
      <c r="BJ15" s="11">
        <v>15558837.439999998</v>
      </c>
      <c r="BK15" s="19">
        <f t="shared" ref="BK15:BK16" si="1">BJ15/BI15</f>
        <v>0.41135894066629258</v>
      </c>
      <c r="BL15" s="13"/>
      <c r="BM15" s="15" t="s">
        <v>23</v>
      </c>
      <c r="BN15" s="13">
        <v>433827</v>
      </c>
      <c r="BO15" s="12">
        <v>0.44131840796019872</v>
      </c>
      <c r="BP15" s="12"/>
      <c r="BQ15" s="14" t="s">
        <v>143</v>
      </c>
      <c r="BR15" t="s">
        <v>139</v>
      </c>
      <c r="BS15" t="s">
        <v>140</v>
      </c>
      <c r="BZ15" s="15" t="s">
        <v>34</v>
      </c>
      <c r="CA15" s="19">
        <v>1.5740561786094238E-2</v>
      </c>
      <c r="CB15" s="19">
        <v>1.9874734710733127E-2</v>
      </c>
      <c r="CC15" s="19">
        <v>2.491501284097979E-2</v>
      </c>
      <c r="CD15" s="19">
        <v>2.2574942802807581E-2</v>
      </c>
      <c r="CE15" s="19">
        <v>1.3883586506699271E-2</v>
      </c>
      <c r="CF15" s="19">
        <v>1.6484338227337778E-2</v>
      </c>
      <c r="CG15" s="19">
        <v>0.11347317687465179</v>
      </c>
      <c r="CJ15"/>
      <c r="CK15" s="22" t="s">
        <v>102</v>
      </c>
      <c r="CL15" s="11">
        <v>12639347</v>
      </c>
      <c r="CM15" s="11">
        <v>4915697.9100000039</v>
      </c>
      <c r="CN15" s="19">
        <f t="shared" si="0"/>
        <v>0.38892024326889701</v>
      </c>
      <c r="CP15" s="15">
        <v>2020</v>
      </c>
      <c r="CQ15" s="13">
        <v>462349</v>
      </c>
      <c r="CR15" s="11">
        <v>182080675</v>
      </c>
      <c r="CT15" s="15" t="s">
        <v>36</v>
      </c>
      <c r="CU15" s="11">
        <v>128422391</v>
      </c>
      <c r="CV15" s="11">
        <v>128422391</v>
      </c>
      <c r="CZ15" s="14" t="s">
        <v>139</v>
      </c>
      <c r="DA15" s="14" t="s">
        <v>157</v>
      </c>
      <c r="DO15" s="19"/>
      <c r="DP15" s="19"/>
      <c r="DR15" s="19"/>
    </row>
    <row r="16" spans="2:122" ht="14.25" customHeight="1" x14ac:dyDescent="0.3">
      <c r="B16" s="4" t="s">
        <v>14</v>
      </c>
      <c r="C16" s="4">
        <v>1185732</v>
      </c>
      <c r="D16" s="5">
        <v>43853</v>
      </c>
      <c r="E16" s="4" t="s">
        <v>15</v>
      </c>
      <c r="F16" s="4" t="s">
        <v>16</v>
      </c>
      <c r="G16" s="4" t="s">
        <v>16</v>
      </c>
      <c r="H16" s="6" t="s">
        <v>22</v>
      </c>
      <c r="I16" s="7">
        <v>60</v>
      </c>
      <c r="J16" s="8">
        <v>900</v>
      </c>
      <c r="K16" s="9">
        <v>540000</v>
      </c>
      <c r="L16" s="9">
        <v>162000</v>
      </c>
      <c r="M16" s="10">
        <v>0.3</v>
      </c>
      <c r="N16" s="4" t="s">
        <v>24</v>
      </c>
      <c r="O16" s="4" t="str">
        <f>TEXT(Table1[[#This Row],[Invoice Date]],"mmm")</f>
        <v>Jan</v>
      </c>
      <c r="P16" s="4">
        <f>YEAR(Table1[[#This Row],[Invoice Date]])</f>
        <v>2020</v>
      </c>
      <c r="Q16" s="4">
        <f>IFERROR(Table1[[#This Row],[Total Sales]]/Table1[[#This Row],[Units Sold]],4)</f>
        <v>600</v>
      </c>
      <c r="R16" s="4">
        <f>IFERROR(Table1[[#This Row],[Operating Profit]]/Table1[[#This Row],[Units Sold]],0)</f>
        <v>180</v>
      </c>
      <c r="S16" s="4">
        <f>IFERROR((Table1[[#This Row],[Total Sales]]-Table1[[#This Row],[Operating Profit]])/Table1[[#This Row],[Units Sold]],0)</f>
        <v>420</v>
      </c>
      <c r="T16" s="4" t="str">
        <f>IF(Table1[[#This Row],[Profit per unit]]&gt;$V$8,"Premium","Mass")</f>
        <v>Premium</v>
      </c>
      <c r="U16" s="4"/>
      <c r="AA16" s="37"/>
      <c r="AB16" s="37"/>
      <c r="AC16" s="37"/>
      <c r="AD16" s="37"/>
      <c r="AF16" s="16" t="s">
        <v>148</v>
      </c>
      <c r="AG16" s="11">
        <v>24607006</v>
      </c>
      <c r="AH16" s="11">
        <v>9301293.3400000017</v>
      </c>
      <c r="AJ16" s="15" t="s">
        <v>150</v>
      </c>
      <c r="AK16" s="11">
        <v>147163.65</v>
      </c>
      <c r="AL16" s="11">
        <v>98531.469357249633</v>
      </c>
      <c r="AM16" s="11">
        <v>102534.11796982167</v>
      </c>
      <c r="AN16" s="11"/>
      <c r="BE16" s="15" t="s">
        <v>21</v>
      </c>
      <c r="BF16" s="13">
        <v>317236</v>
      </c>
      <c r="BG16" s="13"/>
      <c r="BH16" s="16" t="s">
        <v>23</v>
      </c>
      <c r="BI16" s="11">
        <v>35190332</v>
      </c>
      <c r="BJ16" s="11">
        <v>11302905.220000004</v>
      </c>
      <c r="BK16" s="19">
        <f t="shared" si="1"/>
        <v>0.32119348064121717</v>
      </c>
      <c r="BL16" s="13"/>
      <c r="BM16" s="15" t="s">
        <v>21</v>
      </c>
      <c r="BN16" s="13">
        <v>317236</v>
      </c>
      <c r="BO16" s="12">
        <v>0.42435865504358627</v>
      </c>
      <c r="BP16" s="12"/>
      <c r="BQ16" s="15" t="s">
        <v>22</v>
      </c>
      <c r="BR16" s="11">
        <v>123728632</v>
      </c>
      <c r="BS16" s="11">
        <v>44763030.330000028</v>
      </c>
      <c r="BT16" s="11"/>
      <c r="BU16" s="15" t="s">
        <v>162</v>
      </c>
      <c r="BV16" s="12">
        <v>0.46284381478921782</v>
      </c>
      <c r="BZ16" s="15" t="s">
        <v>26</v>
      </c>
      <c r="CA16" s="19">
        <v>2.7586651159424699E-2</v>
      </c>
      <c r="CB16" s="19">
        <v>3.4325659582146228E-2</v>
      </c>
      <c r="CC16" s="19">
        <v>4.2973862296413624E-2</v>
      </c>
      <c r="CD16" s="19">
        <v>4.1241437228520826E-2</v>
      </c>
      <c r="CE16" s="19">
        <v>2.5719783693143296E-2</v>
      </c>
      <c r="CF16" s="19">
        <v>3.0920209239421455E-2</v>
      </c>
      <c r="CG16" s="19">
        <v>0.20276760319907011</v>
      </c>
      <c r="CH16" s="11"/>
      <c r="CI16" s="11"/>
      <c r="CJ16"/>
      <c r="CK16" s="22" t="s">
        <v>32</v>
      </c>
      <c r="CL16" s="11">
        <v>60174133</v>
      </c>
      <c r="CM16" s="11">
        <v>19301170.399999991</v>
      </c>
      <c r="CN16" s="19">
        <f t="shared" si="0"/>
        <v>0.32075527203690646</v>
      </c>
      <c r="CP16" s="16" t="s">
        <v>30</v>
      </c>
      <c r="CQ16" s="13">
        <v>193767</v>
      </c>
      <c r="CR16" s="11">
        <v>90299266</v>
      </c>
      <c r="CT16" s="15" t="s">
        <v>15</v>
      </c>
      <c r="CU16" s="11">
        <v>145574358</v>
      </c>
      <c r="CV16" s="11">
        <v>145574358</v>
      </c>
      <c r="CZ16" s="14" t="s">
        <v>143</v>
      </c>
      <c r="DA16">
        <v>2020</v>
      </c>
      <c r="DB16">
        <v>2021</v>
      </c>
      <c r="DO16" s="19"/>
      <c r="DP16" s="19"/>
      <c r="DR16" s="19"/>
    </row>
    <row r="17" spans="2:123" ht="14.25" customHeight="1" x14ac:dyDescent="0.3">
      <c r="B17" s="4" t="s">
        <v>14</v>
      </c>
      <c r="C17" s="4">
        <v>1185732</v>
      </c>
      <c r="D17" s="5">
        <v>43854</v>
      </c>
      <c r="E17" s="4" t="s">
        <v>15</v>
      </c>
      <c r="F17" s="4" t="s">
        <v>16</v>
      </c>
      <c r="G17" s="4" t="s">
        <v>16</v>
      </c>
      <c r="H17" s="6" t="s">
        <v>23</v>
      </c>
      <c r="I17" s="7">
        <v>50</v>
      </c>
      <c r="J17" s="8">
        <v>1000</v>
      </c>
      <c r="K17" s="9">
        <v>500000</v>
      </c>
      <c r="L17" s="9">
        <v>125000</v>
      </c>
      <c r="M17" s="10">
        <v>0.25</v>
      </c>
      <c r="N17" s="4" t="s">
        <v>24</v>
      </c>
      <c r="O17" s="4" t="str">
        <f>TEXT(Table1[[#This Row],[Invoice Date]],"mmm")</f>
        <v>Jan</v>
      </c>
      <c r="P17" s="4">
        <f>YEAR(Table1[[#This Row],[Invoice Date]])</f>
        <v>2020</v>
      </c>
      <c r="Q17" s="4">
        <f>IFERROR(Table1[[#This Row],[Total Sales]]/Table1[[#This Row],[Units Sold]],4)</f>
        <v>500</v>
      </c>
      <c r="R17" s="4">
        <f>IFERROR(Table1[[#This Row],[Operating Profit]]/Table1[[#This Row],[Units Sold]],0)</f>
        <v>125</v>
      </c>
      <c r="S17" s="4">
        <f>IFERROR((Table1[[#This Row],[Total Sales]]-Table1[[#This Row],[Operating Profit]])/Table1[[#This Row],[Units Sold]],0)</f>
        <v>375</v>
      </c>
      <c r="T17" s="4" t="str">
        <f>IF(Table1[[#This Row],[Profit per unit]]&gt;$V$8,"Premium","Mass")</f>
        <v>Premium</v>
      </c>
      <c r="U17" s="4"/>
      <c r="AF17" s="16" t="s">
        <v>149</v>
      </c>
      <c r="AG17" s="11">
        <v>16918014</v>
      </c>
      <c r="AH17" s="11">
        <v>5870841.9500000002</v>
      </c>
      <c r="AJ17" s="15" t="s">
        <v>149</v>
      </c>
      <c r="AK17" s="11">
        <v>178084.35789473684</v>
      </c>
      <c r="AL17" s="11">
        <v>87709.904827586201</v>
      </c>
      <c r="AM17" s="11">
        <v>98180.115853658543</v>
      </c>
      <c r="AN17" s="11"/>
      <c r="BE17" s="15" t="s">
        <v>20</v>
      </c>
      <c r="BF17" s="13">
        <v>392269</v>
      </c>
      <c r="BG17" s="13"/>
      <c r="BH17" s="16" t="s">
        <v>21</v>
      </c>
      <c r="BI17" s="11">
        <v>23629892</v>
      </c>
      <c r="BJ17" s="11">
        <v>8290741.1700000018</v>
      </c>
      <c r="BK17" s="19">
        <f>BJ17/BI17</f>
        <v>0.3508581913958812</v>
      </c>
      <c r="BL17" s="13"/>
      <c r="BM17" s="15" t="s">
        <v>20</v>
      </c>
      <c r="BN17" s="13">
        <v>392269</v>
      </c>
      <c r="BO17" s="12">
        <v>0.41019900497512451</v>
      </c>
      <c r="BP17" s="12"/>
      <c r="BQ17" s="15" t="s">
        <v>19</v>
      </c>
      <c r="BR17" s="11">
        <v>153673680</v>
      </c>
      <c r="BS17" s="11">
        <v>51846888.190000139</v>
      </c>
      <c r="BT17" s="11"/>
      <c r="BU17" s="15" t="s">
        <v>163</v>
      </c>
      <c r="BV17" s="12">
        <v>0.36323316062175798</v>
      </c>
      <c r="BZ17" s="15" t="s">
        <v>25</v>
      </c>
      <c r="CA17" s="19">
        <v>1.2768810830400028E-2</v>
      </c>
      <c r="CB17" s="19">
        <v>1.5113203560887247E-2</v>
      </c>
      <c r="CC17" s="19">
        <v>1.6584309099170091E-2</v>
      </c>
      <c r="CD17" s="19">
        <v>1.7019738674358614E-2</v>
      </c>
      <c r="CE17" s="19">
        <v>9.7374945080833091E-3</v>
      </c>
      <c r="CF17" s="19">
        <v>1.1628131225937487E-2</v>
      </c>
      <c r="CG17" s="19">
        <v>8.2851687898836776E-2</v>
      </c>
      <c r="CH17" s="11"/>
      <c r="CI17" s="11"/>
      <c r="CJ17"/>
      <c r="CK17" s="22" t="s">
        <v>44</v>
      </c>
      <c r="CL17" s="11">
        <v>20996536</v>
      </c>
      <c r="CM17" s="11">
        <v>7713555.830000001</v>
      </c>
      <c r="CN17" s="19">
        <f t="shared" si="0"/>
        <v>0.36737278139594076</v>
      </c>
      <c r="CP17" s="16" t="s">
        <v>14</v>
      </c>
      <c r="CQ17" s="13">
        <v>120304</v>
      </c>
      <c r="CR17" s="11">
        <v>42876805</v>
      </c>
      <c r="CT17" s="15" t="s">
        <v>27</v>
      </c>
      <c r="CU17" s="11">
        <v>119206299</v>
      </c>
      <c r="CV17" s="11">
        <v>119206299</v>
      </c>
      <c r="CZ17" s="15" t="s">
        <v>36</v>
      </c>
      <c r="DA17" s="11">
        <v>7378068</v>
      </c>
      <c r="DB17" s="11">
        <v>128422391</v>
      </c>
      <c r="DC17" s="19">
        <f>(DB17-DA17)/DA17</f>
        <v>16.40596467801598</v>
      </c>
      <c r="DO17" s="19"/>
      <c r="DP17" s="19"/>
      <c r="DR17" s="19"/>
    </row>
    <row r="18" spans="2:123" ht="14.25" customHeight="1" x14ac:dyDescent="0.3">
      <c r="B18" s="4" t="s">
        <v>14</v>
      </c>
      <c r="C18" s="4">
        <v>1185732</v>
      </c>
      <c r="D18" s="5">
        <v>43855</v>
      </c>
      <c r="E18" s="4" t="s">
        <v>15</v>
      </c>
      <c r="F18" s="4" t="s">
        <v>16</v>
      </c>
      <c r="G18" s="4" t="s">
        <v>16</v>
      </c>
      <c r="H18" s="6" t="s">
        <v>17</v>
      </c>
      <c r="I18" s="7">
        <v>50</v>
      </c>
      <c r="J18" s="8">
        <v>1220</v>
      </c>
      <c r="K18" s="9">
        <v>610000</v>
      </c>
      <c r="L18" s="9">
        <v>305000</v>
      </c>
      <c r="M18" s="10">
        <v>0.5</v>
      </c>
      <c r="N18" s="4" t="s">
        <v>24</v>
      </c>
      <c r="O18" s="4" t="str">
        <f>TEXT(Table1[[#This Row],[Invoice Date]],"mmm")</f>
        <v>Jan</v>
      </c>
      <c r="P18" s="4">
        <f>YEAR(Table1[[#This Row],[Invoice Date]])</f>
        <v>2020</v>
      </c>
      <c r="Q18" s="4">
        <f>IFERROR(Table1[[#This Row],[Total Sales]]/Table1[[#This Row],[Units Sold]],4)</f>
        <v>500</v>
      </c>
      <c r="R18" s="4">
        <f>IFERROR(Table1[[#This Row],[Operating Profit]]/Table1[[#This Row],[Units Sold]],0)</f>
        <v>250</v>
      </c>
      <c r="S18" s="4">
        <f>IFERROR((Table1[[#This Row],[Total Sales]]-Table1[[#This Row],[Operating Profit]])/Table1[[#This Row],[Units Sold]],0)</f>
        <v>250</v>
      </c>
      <c r="T18" s="4" t="str">
        <f>IF(Table1[[#This Row],[Profit per unit]]&gt;$V$8,"Premium","Mass")</f>
        <v>Premium</v>
      </c>
      <c r="U18" s="4"/>
      <c r="AF18" s="16" t="s">
        <v>150</v>
      </c>
      <c r="AG18" s="11">
        <v>8829819</v>
      </c>
      <c r="AH18" s="11">
        <v>2292727.4100000006</v>
      </c>
      <c r="AJ18" s="15" t="s">
        <v>153</v>
      </c>
      <c r="AK18" s="11">
        <v>190671.20833333334</v>
      </c>
      <c r="AL18" s="11">
        <v>81534.372252747256</v>
      </c>
      <c r="AM18" s="11">
        <v>94249.343446601939</v>
      </c>
      <c r="AN18" s="11"/>
      <c r="BE18" s="15" t="s">
        <v>144</v>
      </c>
      <c r="BF18" s="13">
        <v>2478861</v>
      </c>
      <c r="BG18" s="13"/>
      <c r="BH18" s="16" t="s">
        <v>20</v>
      </c>
      <c r="BI18" s="11">
        <v>27426005</v>
      </c>
      <c r="BJ18" s="11">
        <v>9203851.4699999969</v>
      </c>
      <c r="BL18" s="13"/>
      <c r="BM18" s="15" t="s">
        <v>144</v>
      </c>
      <c r="BN18" s="13">
        <v>2478861</v>
      </c>
      <c r="BO18" s="12">
        <v>0.42299129353234777</v>
      </c>
      <c r="BP18" s="12"/>
      <c r="BQ18" s="15" t="s">
        <v>17</v>
      </c>
      <c r="BR18" s="11">
        <v>208826244</v>
      </c>
      <c r="BS18" s="11">
        <v>82802260.619999707</v>
      </c>
      <c r="BT18" s="11"/>
      <c r="BZ18" s="15" t="s">
        <v>30</v>
      </c>
      <c r="CA18" s="19">
        <v>3.6963948718312004E-2</v>
      </c>
      <c r="CB18" s="19">
        <v>4.756723071411794E-2</v>
      </c>
      <c r="CC18" s="19">
        <v>5.907911263127643E-2</v>
      </c>
      <c r="CD18" s="19">
        <v>5.2547394529155043E-2</v>
      </c>
      <c r="CE18" s="19">
        <v>3.3398152049035332E-2</v>
      </c>
      <c r="CF18" s="19">
        <v>4.0433892741391184E-2</v>
      </c>
      <c r="CG18" s="19">
        <v>0.26998973138328791</v>
      </c>
      <c r="CH18" s="11"/>
      <c r="CI18" s="11"/>
      <c r="CJ18"/>
      <c r="CK18" s="22" t="s">
        <v>125</v>
      </c>
      <c r="CL18" s="11">
        <v>11573448</v>
      </c>
      <c r="CM18" s="11">
        <v>4152320.7899999996</v>
      </c>
      <c r="CN18" s="19">
        <f t="shared" si="0"/>
        <v>0.3587799236666549</v>
      </c>
      <c r="CP18" s="16" t="s">
        <v>25</v>
      </c>
      <c r="CQ18" s="13">
        <v>99798</v>
      </c>
      <c r="CR18" s="11">
        <v>32885000</v>
      </c>
      <c r="CT18" s="15" t="s">
        <v>48</v>
      </c>
      <c r="CU18" s="11">
        <v>131570373</v>
      </c>
      <c r="CV18" s="11">
        <v>131570373</v>
      </c>
      <c r="CZ18" s="15" t="s">
        <v>15</v>
      </c>
      <c r="DA18" s="11">
        <v>40749709</v>
      </c>
      <c r="DB18" s="11">
        <v>145574358</v>
      </c>
      <c r="DC18" s="19">
        <f t="shared" ref="DC18:DC21" si="2">(DB18-DA18)/DA18</f>
        <v>2.5724023943336625</v>
      </c>
      <c r="DO18" s="19"/>
      <c r="DP18" s="19"/>
      <c r="DR18" s="19"/>
    </row>
    <row r="19" spans="2:123" ht="14.25" customHeight="1" x14ac:dyDescent="0.3">
      <c r="B19" s="4" t="s">
        <v>14</v>
      </c>
      <c r="C19" s="4">
        <v>1185732</v>
      </c>
      <c r="D19" s="5">
        <v>43856</v>
      </c>
      <c r="E19" s="4" t="s">
        <v>15</v>
      </c>
      <c r="F19" s="4" t="s">
        <v>16</v>
      </c>
      <c r="G19" s="4" t="s">
        <v>16</v>
      </c>
      <c r="H19" s="6" t="s">
        <v>19</v>
      </c>
      <c r="I19" s="7">
        <v>50</v>
      </c>
      <c r="J19" s="8">
        <v>925</v>
      </c>
      <c r="K19" s="9">
        <v>462500</v>
      </c>
      <c r="L19" s="9">
        <v>138750</v>
      </c>
      <c r="M19" s="10">
        <v>0.3</v>
      </c>
      <c r="N19" s="4" t="s">
        <v>24</v>
      </c>
      <c r="O19" s="4" t="str">
        <f>TEXT(Table1[[#This Row],[Invoice Date]],"mmm")</f>
        <v>Jan</v>
      </c>
      <c r="P19" s="4">
        <f>YEAR(Table1[[#This Row],[Invoice Date]])</f>
        <v>2020</v>
      </c>
      <c r="Q19" s="4">
        <f>IFERROR(Table1[[#This Row],[Total Sales]]/Table1[[#This Row],[Units Sold]],4)</f>
        <v>500</v>
      </c>
      <c r="R19" s="4">
        <f>IFERROR(Table1[[#This Row],[Operating Profit]]/Table1[[#This Row],[Units Sold]],0)</f>
        <v>150</v>
      </c>
      <c r="S19" s="4">
        <f>IFERROR((Table1[[#This Row],[Total Sales]]-Table1[[#This Row],[Operating Profit]])/Table1[[#This Row],[Units Sold]],0)</f>
        <v>350</v>
      </c>
      <c r="T19" s="4" t="str">
        <f>IF(Table1[[#This Row],[Profit per unit]]&gt;$V$8,"Premium","Mass")</f>
        <v>Premium</v>
      </c>
      <c r="U19" s="4"/>
      <c r="V19" s="36" t="s">
        <v>174</v>
      </c>
      <c r="W19" s="36"/>
      <c r="X19" s="36"/>
      <c r="Y19" s="36"/>
      <c r="AA19" s="14" t="s">
        <v>139</v>
      </c>
      <c r="AB19" s="14" t="s">
        <v>157</v>
      </c>
      <c r="AF19" s="16" t="s">
        <v>151</v>
      </c>
      <c r="AG19" s="11">
        <v>17146013</v>
      </c>
      <c r="AH19" s="11">
        <v>4917665.1099999966</v>
      </c>
      <c r="AJ19" s="15" t="s">
        <v>148</v>
      </c>
      <c r="AK19" s="11">
        <v>189284.66153846154</v>
      </c>
      <c r="AL19" s="11">
        <v>67134.970464135025</v>
      </c>
      <c r="AM19" s="11">
        <v>86016.611177170038</v>
      </c>
      <c r="AN19" s="11"/>
      <c r="BH19" s="15">
        <v>2021</v>
      </c>
      <c r="BI19" s="11">
        <v>717821450</v>
      </c>
      <c r="BJ19" s="11">
        <v>268759098.87000024</v>
      </c>
      <c r="BQ19" s="15" t="s">
        <v>23</v>
      </c>
      <c r="BR19" s="11">
        <v>179038860</v>
      </c>
      <c r="BS19" s="11">
        <v>68650970.560000017</v>
      </c>
      <c r="BT19" s="11"/>
      <c r="BU19" s="11"/>
      <c r="BV19" s="11"/>
      <c r="BW19" s="11"/>
      <c r="BX19" s="11"/>
      <c r="BY19" s="11"/>
      <c r="CH19" s="11"/>
      <c r="CI19" s="11"/>
      <c r="CK19" s="22" t="s">
        <v>121</v>
      </c>
      <c r="CL19" s="11">
        <v>12298412</v>
      </c>
      <c r="CM19" s="11">
        <v>4524350.0599999977</v>
      </c>
      <c r="CN19" s="19">
        <f t="shared" si="0"/>
        <v>0.36788083372064601</v>
      </c>
      <c r="CP19" s="16" t="s">
        <v>26</v>
      </c>
      <c r="CQ19" s="13">
        <v>46266</v>
      </c>
      <c r="CR19" s="11">
        <v>15261101</v>
      </c>
      <c r="CT19" s="15" t="s">
        <v>31</v>
      </c>
      <c r="CU19" s="11">
        <v>193048029</v>
      </c>
      <c r="CV19" s="11">
        <v>193048029</v>
      </c>
      <c r="CZ19" s="15" t="s">
        <v>27</v>
      </c>
      <c r="DA19" s="11">
        <v>25456882</v>
      </c>
      <c r="DB19" s="11">
        <v>119206299</v>
      </c>
      <c r="DC19" s="19">
        <f t="shared" si="2"/>
        <v>3.6826747674754512</v>
      </c>
    </row>
    <row r="20" spans="2:123" ht="14.25" customHeight="1" x14ac:dyDescent="0.3">
      <c r="B20" s="4" t="s">
        <v>14</v>
      </c>
      <c r="C20" s="4">
        <v>1185732</v>
      </c>
      <c r="D20" s="5">
        <v>43857</v>
      </c>
      <c r="E20" s="4" t="s">
        <v>15</v>
      </c>
      <c r="F20" s="4" t="s">
        <v>16</v>
      </c>
      <c r="G20" s="4" t="s">
        <v>16</v>
      </c>
      <c r="H20" s="6" t="s">
        <v>20</v>
      </c>
      <c r="I20" s="7">
        <v>40</v>
      </c>
      <c r="J20" s="8">
        <v>950</v>
      </c>
      <c r="K20" s="9">
        <v>380000</v>
      </c>
      <c r="L20" s="9">
        <v>133000</v>
      </c>
      <c r="M20" s="10">
        <v>0.35</v>
      </c>
      <c r="N20" s="4" t="s">
        <v>24</v>
      </c>
      <c r="O20" s="4" t="str">
        <f>TEXT(Table1[[#This Row],[Invoice Date]],"mmm")</f>
        <v>Jan</v>
      </c>
      <c r="P20" s="4">
        <f>YEAR(Table1[[#This Row],[Invoice Date]])</f>
        <v>2020</v>
      </c>
      <c r="Q20" s="4">
        <f>IFERROR(Table1[[#This Row],[Total Sales]]/Table1[[#This Row],[Units Sold]],4)</f>
        <v>400</v>
      </c>
      <c r="R20" s="4">
        <f>IFERROR(Table1[[#This Row],[Operating Profit]]/Table1[[#This Row],[Units Sold]],0)</f>
        <v>140</v>
      </c>
      <c r="S20" s="4">
        <f>IFERROR((Table1[[#This Row],[Total Sales]]-Table1[[#This Row],[Operating Profit]])/Table1[[#This Row],[Units Sold]],0)</f>
        <v>260</v>
      </c>
      <c r="T20" s="4" t="str">
        <f>IF(Table1[[#This Row],[Profit per unit]]&gt;$V$8,"Premium","Mass")</f>
        <v>Premium</v>
      </c>
      <c r="U20" s="4"/>
      <c r="V20" s="36"/>
      <c r="W20" s="36"/>
      <c r="X20" s="36"/>
      <c r="Y20" s="36"/>
      <c r="AA20" s="14" t="s">
        <v>143</v>
      </c>
      <c r="AB20">
        <v>2020</v>
      </c>
      <c r="AC20">
        <v>2021</v>
      </c>
      <c r="AD20" t="s">
        <v>144</v>
      </c>
      <c r="AF20" s="16" t="s">
        <v>152</v>
      </c>
      <c r="AG20" s="11">
        <v>19877980</v>
      </c>
      <c r="AH20" s="11">
        <v>7338924.5400000028</v>
      </c>
      <c r="AJ20" s="15" t="s">
        <v>155</v>
      </c>
      <c r="AK20" s="11">
        <v>82117.142857142855</v>
      </c>
      <c r="AL20" s="11">
        <v>85847.884057971009</v>
      </c>
      <c r="AM20" s="11">
        <v>85355.144654088057</v>
      </c>
      <c r="AN20" s="11"/>
      <c r="BH20" s="16" t="s">
        <v>22</v>
      </c>
      <c r="BI20" s="11">
        <v>97511668</v>
      </c>
      <c r="BJ20" s="11">
        <v>35102959.96000006</v>
      </c>
      <c r="BQ20" s="15" t="s">
        <v>21</v>
      </c>
      <c r="BR20" s="11">
        <v>106631896</v>
      </c>
      <c r="BS20" s="11">
        <v>38975784.93999999</v>
      </c>
      <c r="BT20" s="11"/>
      <c r="BU20" s="11"/>
      <c r="BV20" s="11"/>
      <c r="BW20" s="11"/>
      <c r="BX20" s="11"/>
      <c r="BY20" s="11"/>
      <c r="CH20" s="11"/>
      <c r="CI20" s="11"/>
      <c r="CK20" s="22" t="s">
        <v>49</v>
      </c>
      <c r="CL20" s="11">
        <v>59283714</v>
      </c>
      <c r="CM20" s="11">
        <v>20926206.919999991</v>
      </c>
      <c r="CN20" s="19">
        <f t="shared" si="0"/>
        <v>0.35298407451328018</v>
      </c>
      <c r="CP20" s="16" t="s">
        <v>34</v>
      </c>
      <c r="CQ20" s="13">
        <v>2214</v>
      </c>
      <c r="CR20" s="11">
        <v>758503</v>
      </c>
      <c r="CT20" s="15" t="s">
        <v>144</v>
      </c>
      <c r="CU20" s="11">
        <v>717821450</v>
      </c>
      <c r="CV20" s="11">
        <v>717821450</v>
      </c>
      <c r="CZ20" s="15" t="s">
        <v>48</v>
      </c>
      <c r="DA20" s="11">
        <v>31600863</v>
      </c>
      <c r="DB20" s="11">
        <v>131570373</v>
      </c>
      <c r="DC20" s="19">
        <f t="shared" si="2"/>
        <v>3.1635056928666789</v>
      </c>
    </row>
    <row r="21" spans="2:123" ht="14.25" customHeight="1" x14ac:dyDescent="0.3">
      <c r="B21" s="4" t="s">
        <v>14</v>
      </c>
      <c r="C21" s="4">
        <v>1185732</v>
      </c>
      <c r="D21" s="5">
        <v>43858</v>
      </c>
      <c r="E21" s="4" t="s">
        <v>15</v>
      </c>
      <c r="F21" s="4" t="s">
        <v>16</v>
      </c>
      <c r="G21" s="4" t="s">
        <v>16</v>
      </c>
      <c r="H21" s="6" t="s">
        <v>21</v>
      </c>
      <c r="I21" s="7">
        <v>45</v>
      </c>
      <c r="J21" s="8">
        <v>800</v>
      </c>
      <c r="K21" s="9">
        <v>360000</v>
      </c>
      <c r="L21" s="9">
        <v>125999.99999999999</v>
      </c>
      <c r="M21" s="10">
        <v>0.35</v>
      </c>
      <c r="N21" s="4" t="s">
        <v>24</v>
      </c>
      <c r="O21" s="4" t="str">
        <f>TEXT(Table1[[#This Row],[Invoice Date]],"mmm")</f>
        <v>Jan</v>
      </c>
      <c r="P21" s="4">
        <f>YEAR(Table1[[#This Row],[Invoice Date]])</f>
        <v>2020</v>
      </c>
      <c r="Q21" s="4">
        <f>IFERROR(Table1[[#This Row],[Total Sales]]/Table1[[#This Row],[Units Sold]],4)</f>
        <v>450</v>
      </c>
      <c r="R21" s="4">
        <f>IFERROR(Table1[[#This Row],[Operating Profit]]/Table1[[#This Row],[Units Sold]],0)</f>
        <v>157.49999999999997</v>
      </c>
      <c r="S21" s="4">
        <f>IFERROR((Table1[[#This Row],[Total Sales]]-Table1[[#This Row],[Operating Profit]])/Table1[[#This Row],[Units Sold]],0)</f>
        <v>292.5</v>
      </c>
      <c r="T21" s="4" t="str">
        <f>IF(Table1[[#This Row],[Profit per unit]]&gt;$V$8,"Premium","Mass")</f>
        <v>Premium</v>
      </c>
      <c r="U21" s="4"/>
      <c r="AA21" s="15" t="s">
        <v>145</v>
      </c>
      <c r="AB21" s="11">
        <v>16253746</v>
      </c>
      <c r="AC21" s="11">
        <v>55225396</v>
      </c>
      <c r="AD21" s="11">
        <v>71479142</v>
      </c>
      <c r="AE21" s="11"/>
      <c r="AF21" s="16" t="s">
        <v>153</v>
      </c>
      <c r="AG21" s="11">
        <v>18304436</v>
      </c>
      <c r="AH21" s="11">
        <v>7119702.4399999995</v>
      </c>
      <c r="AJ21" s="15" t="s">
        <v>145</v>
      </c>
      <c r="AK21" s="11">
        <v>108358.30666666667</v>
      </c>
      <c r="AL21" s="11">
        <v>77672.849507735576</v>
      </c>
      <c r="AM21" s="11">
        <v>83018.747967479678</v>
      </c>
      <c r="AN21" s="11"/>
      <c r="BH21" s="16" t="s">
        <v>19</v>
      </c>
      <c r="BI21" s="11">
        <v>121879218</v>
      </c>
      <c r="BJ21" s="11">
        <v>42487631.280000128</v>
      </c>
      <c r="BQ21" s="15" t="s">
        <v>20</v>
      </c>
      <c r="BR21" s="11">
        <v>128002813</v>
      </c>
      <c r="BS21" s="11">
        <v>45095826.810000047</v>
      </c>
      <c r="BT21" s="11"/>
      <c r="BU21" s="11"/>
      <c r="BV21" s="11"/>
      <c r="BW21" s="11"/>
      <c r="BX21" s="11"/>
      <c r="BY21" s="11"/>
      <c r="BZ21" s="14" t="s">
        <v>139</v>
      </c>
      <c r="CA21" s="14" t="s">
        <v>157</v>
      </c>
      <c r="CH21" s="11"/>
      <c r="CI21" s="11"/>
      <c r="CK21" s="22" t="s">
        <v>90</v>
      </c>
      <c r="CL21" s="11">
        <v>18997466</v>
      </c>
      <c r="CM21" s="11">
        <v>6893289.6099999994</v>
      </c>
      <c r="CN21" s="19">
        <f t="shared" si="0"/>
        <v>0.36285310946207244</v>
      </c>
      <c r="CP21" s="15">
        <v>2021</v>
      </c>
      <c r="CQ21" s="13">
        <v>2016512</v>
      </c>
      <c r="CR21" s="11">
        <v>717821450</v>
      </c>
      <c r="CW21" s="20"/>
      <c r="CZ21" s="15" t="s">
        <v>31</v>
      </c>
      <c r="DA21" s="11">
        <v>76895153</v>
      </c>
      <c r="DB21" s="11">
        <v>193048029</v>
      </c>
      <c r="DC21" s="19">
        <f t="shared" si="2"/>
        <v>1.510535729085551</v>
      </c>
    </row>
    <row r="22" spans="2:123" ht="14.25" customHeight="1" x14ac:dyDescent="0.3">
      <c r="B22" s="4" t="s">
        <v>14</v>
      </c>
      <c r="C22" s="4">
        <v>1185732</v>
      </c>
      <c r="D22" s="5">
        <v>43859</v>
      </c>
      <c r="E22" s="4" t="s">
        <v>15</v>
      </c>
      <c r="F22" s="4" t="s">
        <v>16</v>
      </c>
      <c r="G22" s="4" t="s">
        <v>16</v>
      </c>
      <c r="H22" s="6" t="s">
        <v>22</v>
      </c>
      <c r="I22" s="7">
        <v>60</v>
      </c>
      <c r="J22" s="8">
        <v>850</v>
      </c>
      <c r="K22" s="9">
        <v>510000</v>
      </c>
      <c r="L22" s="9">
        <v>153000</v>
      </c>
      <c r="M22" s="10">
        <v>0.3</v>
      </c>
      <c r="N22" s="4" t="s">
        <v>24</v>
      </c>
      <c r="O22" s="4" t="str">
        <f>TEXT(Table1[[#This Row],[Invoice Date]],"mmm")</f>
        <v>Jan</v>
      </c>
      <c r="P22" s="4">
        <f>YEAR(Table1[[#This Row],[Invoice Date]])</f>
        <v>2020</v>
      </c>
      <c r="Q22" s="4">
        <f>IFERROR(Table1[[#This Row],[Total Sales]]/Table1[[#This Row],[Units Sold]],4)</f>
        <v>600</v>
      </c>
      <c r="R22" s="4">
        <f>IFERROR(Table1[[#This Row],[Operating Profit]]/Table1[[#This Row],[Units Sold]],0)</f>
        <v>180</v>
      </c>
      <c r="S22" s="4">
        <f>IFERROR((Table1[[#This Row],[Total Sales]]-Table1[[#This Row],[Operating Profit]])/Table1[[#This Row],[Units Sold]],0)</f>
        <v>420</v>
      </c>
      <c r="T22" s="4" t="str">
        <f>IF(Table1[[#This Row],[Profit per unit]]&gt;$V$8,"Premium","Mass")</f>
        <v>Premium</v>
      </c>
      <c r="U22" s="4"/>
      <c r="V22" t="s">
        <v>142</v>
      </c>
      <c r="W22" t="s">
        <v>139</v>
      </c>
      <c r="X22" t="s">
        <v>140</v>
      </c>
      <c r="Y22" t="s">
        <v>141</v>
      </c>
      <c r="AA22" s="15" t="s">
        <v>146</v>
      </c>
      <c r="AB22" s="11">
        <v>14997988</v>
      </c>
      <c r="AC22" s="11">
        <v>46102165</v>
      </c>
      <c r="AD22" s="11">
        <v>61100153</v>
      </c>
      <c r="AE22" s="11"/>
      <c r="AF22" s="16" t="s">
        <v>154</v>
      </c>
      <c r="AG22" s="11">
        <v>10836269</v>
      </c>
      <c r="AH22" s="11">
        <v>4139469.2099999995</v>
      </c>
      <c r="AJ22" s="15" t="s">
        <v>146</v>
      </c>
      <c r="AK22" s="11">
        <v>131561.29824561405</v>
      </c>
      <c r="AL22" s="11">
        <v>69640.732628398793</v>
      </c>
      <c r="AM22" s="11">
        <v>78737.31056701031</v>
      </c>
      <c r="AN22" s="11"/>
      <c r="BH22" s="16" t="s">
        <v>17</v>
      </c>
      <c r="BI22" s="11">
        <v>171003224</v>
      </c>
      <c r="BJ22" s="11">
        <v>67243423.180000022</v>
      </c>
      <c r="BQ22" s="15" t="s">
        <v>144</v>
      </c>
      <c r="BR22" s="11">
        <v>899902125</v>
      </c>
      <c r="BS22" s="11">
        <v>332134761.44999993</v>
      </c>
      <c r="BT22" s="11"/>
      <c r="BU22" s="11"/>
      <c r="BV22" s="11"/>
      <c r="BW22" s="11"/>
      <c r="BX22" s="11"/>
      <c r="BY22" s="11"/>
      <c r="BZ22" s="14" t="s">
        <v>143</v>
      </c>
      <c r="CA22" t="s">
        <v>22</v>
      </c>
      <c r="CB22" t="s">
        <v>19</v>
      </c>
      <c r="CC22" t="s">
        <v>17</v>
      </c>
      <c r="CD22" t="s">
        <v>23</v>
      </c>
      <c r="CE22" t="s">
        <v>21</v>
      </c>
      <c r="CF22" t="s">
        <v>20</v>
      </c>
      <c r="CG22" t="s">
        <v>144</v>
      </c>
      <c r="CH22" s="11"/>
      <c r="CI22" s="11"/>
      <c r="CK22" s="22" t="s">
        <v>66</v>
      </c>
      <c r="CL22" s="11">
        <v>22282457</v>
      </c>
      <c r="CM22" s="11">
        <v>5849794.0699999984</v>
      </c>
      <c r="CN22" s="19">
        <f t="shared" si="0"/>
        <v>0.26252913087636603</v>
      </c>
      <c r="CP22" s="16" t="s">
        <v>26</v>
      </c>
      <c r="CQ22" s="13">
        <v>511374</v>
      </c>
      <c r="CR22" s="11">
        <v>167209896</v>
      </c>
      <c r="CS22" s="11"/>
      <c r="CT22" s="11"/>
      <c r="CU22" s="11"/>
      <c r="CV22" s="11"/>
    </row>
    <row r="23" spans="2:123" ht="14.25" customHeight="1" x14ac:dyDescent="0.3">
      <c r="B23" s="4" t="s">
        <v>14</v>
      </c>
      <c r="C23" s="4">
        <v>1185732</v>
      </c>
      <c r="D23" s="5">
        <v>43860</v>
      </c>
      <c r="E23" s="4" t="s">
        <v>15</v>
      </c>
      <c r="F23" s="4" t="s">
        <v>16</v>
      </c>
      <c r="G23" s="4" t="s">
        <v>16</v>
      </c>
      <c r="H23" s="6" t="s">
        <v>23</v>
      </c>
      <c r="I23" s="7">
        <v>50</v>
      </c>
      <c r="J23" s="8">
        <v>950</v>
      </c>
      <c r="K23" s="9">
        <v>475000</v>
      </c>
      <c r="L23" s="9">
        <v>118750</v>
      </c>
      <c r="M23" s="10">
        <v>0.25</v>
      </c>
      <c r="N23" s="4" t="s">
        <v>24</v>
      </c>
      <c r="O23" s="4" t="str">
        <f>TEXT(Table1[[#This Row],[Invoice Date]],"mmm")</f>
        <v>Jan</v>
      </c>
      <c r="P23" s="4">
        <f>YEAR(Table1[[#This Row],[Invoice Date]])</f>
        <v>2020</v>
      </c>
      <c r="Q23" s="4">
        <f>IFERROR(Table1[[#This Row],[Total Sales]]/Table1[[#This Row],[Units Sold]],4)</f>
        <v>500</v>
      </c>
      <c r="R23" s="4">
        <f>IFERROR(Table1[[#This Row],[Operating Profit]]/Table1[[#This Row],[Units Sold]],0)</f>
        <v>125</v>
      </c>
      <c r="S23" s="4">
        <f>IFERROR((Table1[[#This Row],[Total Sales]]-Table1[[#This Row],[Operating Profit]])/Table1[[#This Row],[Units Sold]],0)</f>
        <v>375</v>
      </c>
      <c r="T23" s="4" t="str">
        <f>IF(Table1[[#This Row],[Profit per unit]]&gt;$V$8,"Premium","Mass")</f>
        <v>Premium</v>
      </c>
      <c r="U23" s="4"/>
      <c r="V23" s="13">
        <v>2478861</v>
      </c>
      <c r="W23" s="11">
        <v>899902125</v>
      </c>
      <c r="X23" s="11">
        <v>332134761.44999886</v>
      </c>
      <c r="Y23" s="12">
        <v>0.422991293532333</v>
      </c>
      <c r="Z23" s="12"/>
      <c r="AA23" s="15" t="s">
        <v>147</v>
      </c>
      <c r="AB23" s="11">
        <v>17660577</v>
      </c>
      <c r="AC23" s="11">
        <v>39148532</v>
      </c>
      <c r="AD23" s="11">
        <v>56809109</v>
      </c>
      <c r="AE23" s="11"/>
      <c r="AF23" s="16" t="s">
        <v>155</v>
      </c>
      <c r="AG23" s="11">
        <v>8622300</v>
      </c>
      <c r="AH23" s="11">
        <v>2783476.2399999988</v>
      </c>
      <c r="AJ23" s="15" t="s">
        <v>154</v>
      </c>
      <c r="AK23" s="11">
        <v>126003.12790697675</v>
      </c>
      <c r="AL23" s="11">
        <v>72904.895604395599</v>
      </c>
      <c r="AM23" s="11">
        <v>78514.782555282552</v>
      </c>
      <c r="AN23" s="11"/>
      <c r="BH23" s="16" t="s">
        <v>23</v>
      </c>
      <c r="BI23" s="11">
        <v>143848528</v>
      </c>
      <c r="BJ23" s="11">
        <v>57348065.340000026</v>
      </c>
      <c r="BZ23" s="15" t="s">
        <v>36</v>
      </c>
      <c r="CA23" s="19">
        <v>2.0141813755579253E-2</v>
      </c>
      <c r="CB23" s="19">
        <v>2.3675395810405491E-2</v>
      </c>
      <c r="CC23" s="19">
        <v>4.2585531176515444E-2</v>
      </c>
      <c r="CD23" s="19">
        <v>3.1343834197524539E-2</v>
      </c>
      <c r="CE23" s="19">
        <v>1.5107385150357323E-2</v>
      </c>
      <c r="CF23" s="19">
        <v>1.8051849805332996E-2</v>
      </c>
      <c r="CG23" s="19">
        <v>0.15090580989571506</v>
      </c>
      <c r="CK23" s="22" t="s">
        <v>84</v>
      </c>
      <c r="CL23" s="11">
        <v>19276878</v>
      </c>
      <c r="CM23" s="11">
        <v>8121115.0999999987</v>
      </c>
      <c r="CN23" s="19">
        <f t="shared" si="0"/>
        <v>0.4212878817825168</v>
      </c>
      <c r="CP23" s="16" t="s">
        <v>14</v>
      </c>
      <c r="CQ23" s="13">
        <v>484065</v>
      </c>
      <c r="CR23" s="11">
        <v>177217915</v>
      </c>
      <c r="CS23" s="11"/>
      <c r="CT23" s="11"/>
      <c r="CU23" s="11"/>
      <c r="CV23" s="11"/>
      <c r="DO23" s="19"/>
      <c r="DP23" s="19"/>
      <c r="DQ23" s="19"/>
      <c r="DR23" s="19"/>
      <c r="DS23" s="19"/>
    </row>
    <row r="24" spans="2:123" ht="14.25" customHeight="1" x14ac:dyDescent="0.3">
      <c r="B24" s="4" t="s">
        <v>14</v>
      </c>
      <c r="C24" s="4">
        <v>1185732</v>
      </c>
      <c r="D24" s="5">
        <v>43861</v>
      </c>
      <c r="E24" s="4" t="s">
        <v>15</v>
      </c>
      <c r="F24" s="4" t="s">
        <v>16</v>
      </c>
      <c r="G24" s="4" t="s">
        <v>16</v>
      </c>
      <c r="H24" s="6" t="s">
        <v>17</v>
      </c>
      <c r="I24" s="7">
        <v>50</v>
      </c>
      <c r="J24" s="8">
        <v>1200</v>
      </c>
      <c r="K24" s="9">
        <v>600000</v>
      </c>
      <c r="L24" s="9">
        <v>300000</v>
      </c>
      <c r="M24" s="10">
        <v>0.5</v>
      </c>
      <c r="N24" s="4" t="s">
        <v>24</v>
      </c>
      <c r="O24" s="4" t="str">
        <f>TEXT(Table1[[#This Row],[Invoice Date]],"mmm")</f>
        <v>Jan</v>
      </c>
      <c r="P24" s="4">
        <f>YEAR(Table1[[#This Row],[Invoice Date]])</f>
        <v>2020</v>
      </c>
      <c r="Q24" s="4">
        <f>IFERROR(Table1[[#This Row],[Total Sales]]/Table1[[#This Row],[Units Sold]],4)</f>
        <v>500</v>
      </c>
      <c r="R24" s="4">
        <f>IFERROR(Table1[[#This Row],[Operating Profit]]/Table1[[#This Row],[Units Sold]],0)</f>
        <v>250</v>
      </c>
      <c r="S24" s="4">
        <f>IFERROR((Table1[[#This Row],[Total Sales]]-Table1[[#This Row],[Operating Profit]])/Table1[[#This Row],[Units Sold]],0)</f>
        <v>250</v>
      </c>
      <c r="T24" s="4" t="str">
        <f>IF(Table1[[#This Row],[Profit per unit]]&gt;$V$8,"Premium","Mass")</f>
        <v>Premium</v>
      </c>
      <c r="U24" s="4"/>
      <c r="AA24" s="15" t="s">
        <v>148</v>
      </c>
      <c r="AB24" s="11">
        <v>24607006</v>
      </c>
      <c r="AC24" s="11">
        <v>47732964</v>
      </c>
      <c r="AD24" s="11">
        <v>72339970</v>
      </c>
      <c r="AE24" s="11"/>
      <c r="AF24" s="16" t="s">
        <v>156</v>
      </c>
      <c r="AG24" s="11">
        <v>8026527</v>
      </c>
      <c r="AH24" s="11">
        <v>2712196.2300000014</v>
      </c>
      <c r="AJ24" s="15" t="s">
        <v>147</v>
      </c>
      <c r="AK24" s="11">
        <v>134813.56488549619</v>
      </c>
      <c r="AL24" s="11">
        <v>58343.564828614006</v>
      </c>
      <c r="AM24" s="11">
        <v>70834.300498753117</v>
      </c>
      <c r="AN24" s="11"/>
      <c r="BH24" s="16" t="s">
        <v>21</v>
      </c>
      <c r="BI24" s="11">
        <v>83002004</v>
      </c>
      <c r="BJ24" s="11">
        <v>30685043.770000007</v>
      </c>
      <c r="BZ24" s="15" t="s">
        <v>15</v>
      </c>
      <c r="CA24" s="19">
        <v>2.8608013343673348E-2</v>
      </c>
      <c r="CB24" s="19">
        <v>3.2085974905326511E-2</v>
      </c>
      <c r="CC24" s="19">
        <v>5.6700637305418078E-2</v>
      </c>
      <c r="CD24" s="19">
        <v>4.1719073615922399E-2</v>
      </c>
      <c r="CE24" s="19">
        <v>2.1998101182392475E-2</v>
      </c>
      <c r="CF24" s="19">
        <v>2.5937457365155129E-2</v>
      </c>
      <c r="CG24" s="19">
        <v>0.20704925771788793</v>
      </c>
      <c r="CK24" s="22" t="s">
        <v>37</v>
      </c>
      <c r="CL24" s="11">
        <v>9797488</v>
      </c>
      <c r="CM24" s="11">
        <v>3920368.6099999985</v>
      </c>
      <c r="CN24" s="19">
        <f t="shared" si="0"/>
        <v>0.40014017980935507</v>
      </c>
      <c r="CP24" s="16" t="s">
        <v>30</v>
      </c>
      <c r="CQ24" s="13">
        <v>431495</v>
      </c>
      <c r="CR24" s="11">
        <v>152665067</v>
      </c>
      <c r="CS24" s="11"/>
      <c r="CT24" s="11"/>
      <c r="CU24" s="11"/>
      <c r="CV24" s="11"/>
      <c r="CZ24" s="15" t="s">
        <v>36</v>
      </c>
      <c r="DA24" s="11">
        <v>7378068</v>
      </c>
      <c r="DB24" s="11">
        <v>128422391</v>
      </c>
      <c r="DC24" s="19">
        <f>(DB24-DA24)/DA24</f>
        <v>16.40596467801598</v>
      </c>
      <c r="DO24" s="19"/>
      <c r="DP24" s="19"/>
      <c r="DQ24" s="19"/>
      <c r="DR24" s="19"/>
      <c r="DS24" s="19"/>
    </row>
    <row r="25" spans="2:123" ht="14.25" customHeight="1" x14ac:dyDescent="0.3">
      <c r="B25" s="4" t="s">
        <v>14</v>
      </c>
      <c r="C25" s="4">
        <v>1185732</v>
      </c>
      <c r="D25" s="5">
        <v>43862</v>
      </c>
      <c r="E25" s="4" t="s">
        <v>15</v>
      </c>
      <c r="F25" s="4" t="s">
        <v>16</v>
      </c>
      <c r="G25" s="4" t="s">
        <v>16</v>
      </c>
      <c r="H25" s="6" t="s">
        <v>19</v>
      </c>
      <c r="I25" s="7">
        <v>50</v>
      </c>
      <c r="J25" s="8">
        <v>900</v>
      </c>
      <c r="K25" s="9">
        <v>450000</v>
      </c>
      <c r="L25" s="9">
        <v>135000</v>
      </c>
      <c r="M25" s="10">
        <v>0.3</v>
      </c>
      <c r="N25" s="4" t="s">
        <v>24</v>
      </c>
      <c r="O25" s="4" t="str">
        <f>TEXT(Table1[[#This Row],[Invoice Date]],"mmm")</f>
        <v>Feb</v>
      </c>
      <c r="P25" s="4">
        <f>YEAR(Table1[[#This Row],[Invoice Date]])</f>
        <v>2020</v>
      </c>
      <c r="Q25" s="4">
        <f>IFERROR(Table1[[#This Row],[Total Sales]]/Table1[[#This Row],[Units Sold]],4)</f>
        <v>500</v>
      </c>
      <c r="R25" s="4">
        <f>IFERROR(Table1[[#This Row],[Operating Profit]]/Table1[[#This Row],[Units Sold]],0)</f>
        <v>150</v>
      </c>
      <c r="S25" s="4">
        <f>IFERROR((Table1[[#This Row],[Total Sales]]-Table1[[#This Row],[Operating Profit]])/Table1[[#This Row],[Units Sold]],0)</f>
        <v>350</v>
      </c>
      <c r="T25" s="4" t="str">
        <f>IF(Table1[[#This Row],[Profit per unit]]&gt;$V$8,"Premium","Mass")</f>
        <v>Premium</v>
      </c>
      <c r="U25" s="4"/>
      <c r="AA25" s="15" t="s">
        <v>149</v>
      </c>
      <c r="AB25" s="11">
        <v>16918014</v>
      </c>
      <c r="AC25" s="11">
        <v>63589681</v>
      </c>
      <c r="AD25" s="11">
        <v>80507695</v>
      </c>
      <c r="AE25" s="11"/>
      <c r="AF25" s="15">
        <v>2021</v>
      </c>
      <c r="AG25" s="11">
        <v>717821450</v>
      </c>
      <c r="AH25" s="11">
        <v>268759098.87</v>
      </c>
      <c r="AJ25" s="15" t="s">
        <v>144</v>
      </c>
      <c r="AK25" s="11">
        <v>139846.90860215054</v>
      </c>
      <c r="AL25" s="11">
        <v>86007.842080038346</v>
      </c>
      <c r="AM25" s="11">
        <v>93273.4375</v>
      </c>
      <c r="AN25" s="11"/>
      <c r="BH25" s="16" t="s">
        <v>20</v>
      </c>
      <c r="BI25" s="11">
        <v>100576808</v>
      </c>
      <c r="BJ25" s="11">
        <v>35891975.340000033</v>
      </c>
      <c r="BZ25" s="15" t="s">
        <v>27</v>
      </c>
      <c r="CA25" s="19">
        <v>2.1894679935331857E-2</v>
      </c>
      <c r="CB25" s="19">
        <v>2.8570379250965765E-2</v>
      </c>
      <c r="CC25" s="19">
        <v>3.1608505202718573E-2</v>
      </c>
      <c r="CD25" s="19">
        <v>3.2900452368639532E-2</v>
      </c>
      <c r="CE25" s="19">
        <v>2.0469694968216684E-2</v>
      </c>
      <c r="CF25" s="19">
        <v>2.5310638087447566E-2</v>
      </c>
      <c r="CG25" s="19">
        <v>0.16075434981331999</v>
      </c>
      <c r="CK25" s="22" t="s">
        <v>116</v>
      </c>
      <c r="CL25" s="11">
        <v>8836198</v>
      </c>
      <c r="CM25" s="11">
        <v>3379256.0000000009</v>
      </c>
      <c r="CN25" s="19">
        <f t="shared" si="0"/>
        <v>0.38243325919134008</v>
      </c>
      <c r="CP25" s="16" t="s">
        <v>34</v>
      </c>
      <c r="CQ25" s="13">
        <v>285161</v>
      </c>
      <c r="CR25" s="11">
        <v>101356250</v>
      </c>
      <c r="CS25" s="11"/>
      <c r="CT25" s="11"/>
      <c r="CU25" s="11"/>
      <c r="CV25" s="11"/>
      <c r="CZ25" s="15" t="s">
        <v>15</v>
      </c>
      <c r="DA25" s="11">
        <v>40749709</v>
      </c>
      <c r="DB25" s="11">
        <v>145574358</v>
      </c>
      <c r="DC25" s="19">
        <f t="shared" ref="DC25:DC28" si="3">(DB25-DA25)/DA25</f>
        <v>2.5724023943336625</v>
      </c>
      <c r="DO25" s="19"/>
      <c r="DP25" s="19"/>
      <c r="DQ25" s="19"/>
      <c r="DR25" s="19"/>
      <c r="DS25" s="19"/>
    </row>
    <row r="26" spans="2:123" ht="14.25" customHeight="1" x14ac:dyDescent="0.3">
      <c r="B26" s="4" t="s">
        <v>14</v>
      </c>
      <c r="C26" s="4">
        <v>1185732</v>
      </c>
      <c r="D26" s="5">
        <v>43863</v>
      </c>
      <c r="E26" s="4" t="s">
        <v>15</v>
      </c>
      <c r="F26" s="4" t="s">
        <v>16</v>
      </c>
      <c r="G26" s="4" t="s">
        <v>16</v>
      </c>
      <c r="H26" s="6" t="s">
        <v>20</v>
      </c>
      <c r="I26" s="7">
        <v>40</v>
      </c>
      <c r="J26" s="8">
        <v>900</v>
      </c>
      <c r="K26" s="9">
        <v>360000</v>
      </c>
      <c r="L26" s="9">
        <v>125999.99999999999</v>
      </c>
      <c r="M26" s="10">
        <v>0.35</v>
      </c>
      <c r="N26" s="4" t="s">
        <v>24</v>
      </c>
      <c r="O26" s="4" t="str">
        <f>TEXT(Table1[[#This Row],[Invoice Date]],"mmm")</f>
        <v>Feb</v>
      </c>
      <c r="P26" s="4">
        <f>YEAR(Table1[[#This Row],[Invoice Date]])</f>
        <v>2020</v>
      </c>
      <c r="Q26" s="4">
        <f>IFERROR(Table1[[#This Row],[Total Sales]]/Table1[[#This Row],[Units Sold]],4)</f>
        <v>400</v>
      </c>
      <c r="R26" s="4">
        <f>IFERROR(Table1[[#This Row],[Operating Profit]]/Table1[[#This Row],[Units Sold]],0)</f>
        <v>139.99999999999997</v>
      </c>
      <c r="S26" s="4">
        <f>IFERROR((Table1[[#This Row],[Total Sales]]-Table1[[#This Row],[Operating Profit]])/Table1[[#This Row],[Units Sold]],0)</f>
        <v>260</v>
      </c>
      <c r="T26" s="4" t="str">
        <f>IF(Table1[[#This Row],[Profit per unit]]&gt;$V$8,"Premium","Mass")</f>
        <v>Premium</v>
      </c>
      <c r="U26" s="4"/>
      <c r="AA26" s="15" t="s">
        <v>150</v>
      </c>
      <c r="AB26" s="11">
        <v>8829819</v>
      </c>
      <c r="AC26" s="11">
        <v>65917553</v>
      </c>
      <c r="AD26" s="11">
        <v>74747372</v>
      </c>
      <c r="AE26" s="11"/>
      <c r="AF26" s="16" t="s">
        <v>145</v>
      </c>
      <c r="AG26" s="11">
        <v>55225396</v>
      </c>
      <c r="AH26" s="11">
        <v>19311929.099999994</v>
      </c>
      <c r="BH26" s="15" t="s">
        <v>144</v>
      </c>
      <c r="BI26" s="11">
        <v>899902125</v>
      </c>
      <c r="BJ26" s="11">
        <v>332134761.45000029</v>
      </c>
      <c r="BQ26" s="15" t="s">
        <v>22</v>
      </c>
      <c r="BR26" s="11">
        <v>123728632</v>
      </c>
      <c r="BS26" s="11">
        <v>44763030.330000028</v>
      </c>
      <c r="BT26" s="11"/>
      <c r="BU26" s="11"/>
      <c r="BV26" s="11"/>
      <c r="BW26" s="11"/>
      <c r="BX26" s="11"/>
      <c r="BY26" s="11"/>
      <c r="BZ26" s="15" t="s">
        <v>48</v>
      </c>
      <c r="CA26" s="19">
        <v>2.7182386084486688E-2</v>
      </c>
      <c r="CB26" s="19">
        <v>3.0866712310519323E-2</v>
      </c>
      <c r="CC26" s="19">
        <v>4.0025726131050085E-2</v>
      </c>
      <c r="CD26" s="19">
        <v>3.4993984484701597E-2</v>
      </c>
      <c r="CE26" s="19">
        <v>2.256111796602325E-2</v>
      </c>
      <c r="CF26" s="19">
        <v>2.5691165025307612E-2</v>
      </c>
      <c r="CG26" s="19">
        <v>0.18132109200208857</v>
      </c>
      <c r="CH26" s="11"/>
      <c r="CI26" s="11"/>
      <c r="CK26" s="22" t="s">
        <v>112</v>
      </c>
      <c r="CL26" s="11">
        <v>7424011</v>
      </c>
      <c r="CM26" s="11">
        <v>2655217.370000001</v>
      </c>
      <c r="CN26" s="19">
        <f t="shared" si="0"/>
        <v>0.35765267185083655</v>
      </c>
      <c r="CP26" s="16" t="s">
        <v>61</v>
      </c>
      <c r="CQ26" s="13">
        <v>197990</v>
      </c>
      <c r="CR26" s="11">
        <v>77698912</v>
      </c>
      <c r="CS26" s="11"/>
      <c r="CT26" s="11"/>
      <c r="CU26" s="11"/>
      <c r="CV26" s="11"/>
      <c r="CZ26" s="15" t="s">
        <v>27</v>
      </c>
      <c r="DA26" s="11">
        <v>25456882</v>
      </c>
      <c r="DB26" s="11">
        <v>119206299</v>
      </c>
      <c r="DC26" s="19">
        <f t="shared" si="3"/>
        <v>3.6826747674754512</v>
      </c>
      <c r="DO26" s="19"/>
      <c r="DP26" s="19"/>
      <c r="DQ26" s="19"/>
      <c r="DR26" s="19"/>
      <c r="DS26" s="19"/>
    </row>
    <row r="27" spans="2:123" ht="14.25" customHeight="1" x14ac:dyDescent="0.3">
      <c r="B27" s="4" t="s">
        <v>14</v>
      </c>
      <c r="C27" s="4">
        <v>1185732</v>
      </c>
      <c r="D27" s="5">
        <v>43864</v>
      </c>
      <c r="E27" s="4" t="s">
        <v>15</v>
      </c>
      <c r="F27" s="4" t="s">
        <v>16</v>
      </c>
      <c r="G27" s="4" t="s">
        <v>16</v>
      </c>
      <c r="H27" s="6" t="s">
        <v>21</v>
      </c>
      <c r="I27" s="7">
        <v>45</v>
      </c>
      <c r="J27" s="8">
        <v>825</v>
      </c>
      <c r="K27" s="9">
        <v>371250</v>
      </c>
      <c r="L27" s="9">
        <v>129937.49999999999</v>
      </c>
      <c r="M27" s="10">
        <v>0.35</v>
      </c>
      <c r="N27" s="4" t="s">
        <v>24</v>
      </c>
      <c r="O27" s="4" t="str">
        <f>TEXT(Table1[[#This Row],[Invoice Date]],"mmm")</f>
        <v>Feb</v>
      </c>
      <c r="P27" s="4">
        <f>YEAR(Table1[[#This Row],[Invoice Date]])</f>
        <v>2020</v>
      </c>
      <c r="Q27" s="4">
        <f>IFERROR(Table1[[#This Row],[Total Sales]]/Table1[[#This Row],[Units Sold]],4)</f>
        <v>450</v>
      </c>
      <c r="R27" s="4">
        <f>IFERROR(Table1[[#This Row],[Operating Profit]]/Table1[[#This Row],[Units Sold]],0)</f>
        <v>157.49999999999997</v>
      </c>
      <c r="S27" s="4">
        <f>IFERROR((Table1[[#This Row],[Total Sales]]-Table1[[#This Row],[Operating Profit]])/Table1[[#This Row],[Units Sold]],0)</f>
        <v>292.5</v>
      </c>
      <c r="T27" s="4" t="str">
        <f>IF(Table1[[#This Row],[Profit per unit]]&gt;$V$8,"Premium","Mass")</f>
        <v>Premium</v>
      </c>
      <c r="U27" s="4"/>
      <c r="AA27" s="15" t="s">
        <v>151</v>
      </c>
      <c r="AB27" s="11">
        <v>17146013</v>
      </c>
      <c r="AC27" s="11">
        <v>78334681</v>
      </c>
      <c r="AD27" s="11">
        <v>95480694</v>
      </c>
      <c r="AE27" s="11"/>
      <c r="AF27" s="16" t="s">
        <v>146</v>
      </c>
      <c r="AG27" s="11">
        <v>46102165</v>
      </c>
      <c r="AH27" s="11">
        <v>16185382.25999999</v>
      </c>
      <c r="BQ27" s="15" t="s">
        <v>19</v>
      </c>
      <c r="BR27" s="11">
        <v>153673680</v>
      </c>
      <c r="BS27" s="11">
        <v>51846888.190000139</v>
      </c>
      <c r="BT27" s="11"/>
      <c r="BU27" s="11"/>
      <c r="BV27" s="11"/>
      <c r="BW27" s="11"/>
      <c r="BX27" s="11"/>
      <c r="BY27" s="11"/>
      <c r="BZ27" s="15" t="s">
        <v>31</v>
      </c>
      <c r="CA27" s="19">
        <v>3.9664316827788357E-2</v>
      </c>
      <c r="CB27" s="19">
        <v>5.5568641978704071E-2</v>
      </c>
      <c r="CC27" s="19">
        <v>6.1133996099853635E-2</v>
      </c>
      <c r="CD27" s="19">
        <v>5.7996358215066997E-2</v>
      </c>
      <c r="CE27" s="19">
        <v>3.8356471266250206E-2</v>
      </c>
      <c r="CF27" s="19">
        <v>4.7249706183325212E-2</v>
      </c>
      <c r="CG27" s="19">
        <v>0.29996949057098848</v>
      </c>
      <c r="CH27" s="11"/>
      <c r="CI27" s="11"/>
      <c r="CK27" s="22" t="s">
        <v>106</v>
      </c>
      <c r="CL27" s="11">
        <v>9972864</v>
      </c>
      <c r="CM27" s="11">
        <v>3510147.2900000014</v>
      </c>
      <c r="CN27" s="19">
        <f t="shared" si="0"/>
        <v>0.35196983434247187</v>
      </c>
      <c r="CP27" s="16" t="s">
        <v>25</v>
      </c>
      <c r="CQ27" s="13">
        <v>106427</v>
      </c>
      <c r="CR27" s="11">
        <v>41673410</v>
      </c>
      <c r="CS27" s="11"/>
      <c r="CT27" s="11"/>
      <c r="CU27" s="11"/>
      <c r="CV27" s="11"/>
      <c r="CW27" s="19"/>
      <c r="CZ27" s="15" t="s">
        <v>48</v>
      </c>
      <c r="DA27" s="11">
        <v>31600863</v>
      </c>
      <c r="DB27" s="11">
        <v>131570373</v>
      </c>
      <c r="DC27" s="19">
        <f t="shared" si="3"/>
        <v>3.1635056928666789</v>
      </c>
      <c r="DO27" s="19"/>
      <c r="DP27" s="19"/>
      <c r="DQ27" s="19"/>
      <c r="DR27" s="19"/>
      <c r="DS27" s="19"/>
    </row>
    <row r="28" spans="2:123" ht="14.25" customHeight="1" x14ac:dyDescent="0.3">
      <c r="B28" s="4" t="s">
        <v>14</v>
      </c>
      <c r="C28" s="4">
        <v>1185732</v>
      </c>
      <c r="D28" s="5">
        <v>43865</v>
      </c>
      <c r="E28" s="4" t="s">
        <v>15</v>
      </c>
      <c r="F28" s="4" t="s">
        <v>16</v>
      </c>
      <c r="G28" s="4" t="s">
        <v>16</v>
      </c>
      <c r="H28" s="6" t="s">
        <v>22</v>
      </c>
      <c r="I28" s="7">
        <v>60</v>
      </c>
      <c r="J28" s="8">
        <v>825</v>
      </c>
      <c r="K28" s="9">
        <v>495000</v>
      </c>
      <c r="L28" s="9">
        <v>148500</v>
      </c>
      <c r="M28" s="10">
        <v>0.3</v>
      </c>
      <c r="N28" s="4" t="s">
        <v>24</v>
      </c>
      <c r="O28" s="4" t="str">
        <f>TEXT(Table1[[#This Row],[Invoice Date]],"mmm")</f>
        <v>Feb</v>
      </c>
      <c r="P28" s="4">
        <f>YEAR(Table1[[#This Row],[Invoice Date]])</f>
        <v>2020</v>
      </c>
      <c r="Q28" s="4">
        <f>IFERROR(Table1[[#This Row],[Total Sales]]/Table1[[#This Row],[Units Sold]],4)</f>
        <v>600</v>
      </c>
      <c r="R28" s="4">
        <f>IFERROR(Table1[[#This Row],[Operating Profit]]/Table1[[#This Row],[Units Sold]],0)</f>
        <v>180</v>
      </c>
      <c r="S28" s="4">
        <f>IFERROR((Table1[[#This Row],[Total Sales]]-Table1[[#This Row],[Operating Profit]])/Table1[[#This Row],[Units Sold]],0)</f>
        <v>420</v>
      </c>
      <c r="T28" s="4" t="str">
        <f>IF(Table1[[#This Row],[Profit per unit]]&gt;$V$8,"Premium","Mass")</f>
        <v>Premium</v>
      </c>
      <c r="U28" s="4"/>
      <c r="AA28" s="15" t="s">
        <v>152</v>
      </c>
      <c r="AB28" s="11">
        <v>19877980</v>
      </c>
      <c r="AC28" s="11">
        <v>72288221</v>
      </c>
      <c r="AD28" s="11">
        <v>92166201</v>
      </c>
      <c r="AE28" s="11"/>
      <c r="AF28" s="16" t="s">
        <v>147</v>
      </c>
      <c r="AG28" s="11">
        <v>39148532</v>
      </c>
      <c r="AH28" s="11">
        <v>14577781.740000006</v>
      </c>
      <c r="BQ28" s="15" t="s">
        <v>17</v>
      </c>
      <c r="BR28" s="11">
        <v>208826244</v>
      </c>
      <c r="BS28" s="11">
        <v>82802260.619999707</v>
      </c>
      <c r="BT28" s="11"/>
      <c r="BU28" s="11"/>
      <c r="BV28" s="11"/>
      <c r="BW28" s="11"/>
      <c r="BX28" s="11"/>
      <c r="BY28" s="11"/>
      <c r="BZ28" s="15" t="s">
        <v>144</v>
      </c>
      <c r="CA28" s="19">
        <v>0.13749120994685951</v>
      </c>
      <c r="CB28" s="19">
        <v>0.17076710425592118</v>
      </c>
      <c r="CC28" s="19">
        <v>0.23205439591555582</v>
      </c>
      <c r="CD28" s="19">
        <v>0.19895370288185507</v>
      </c>
      <c r="CE28" s="19">
        <v>0.11849277053323994</v>
      </c>
      <c r="CF28" s="19">
        <v>0.14224081646656853</v>
      </c>
      <c r="CG28" s="19">
        <v>1</v>
      </c>
      <c r="CH28" s="11"/>
      <c r="CI28" s="11"/>
      <c r="CK28" s="22" t="s">
        <v>98</v>
      </c>
      <c r="CL28" s="11">
        <v>10072848</v>
      </c>
      <c r="CM28" s="11">
        <v>3935830.23</v>
      </c>
      <c r="CN28" s="19">
        <f t="shared" si="0"/>
        <v>0.39073658512468368</v>
      </c>
      <c r="CP28" s="15" t="s">
        <v>144</v>
      </c>
      <c r="CQ28" s="13">
        <v>2478861</v>
      </c>
      <c r="CR28" s="11">
        <v>899902125</v>
      </c>
      <c r="CS28" s="11"/>
      <c r="CT28" s="11"/>
      <c r="CU28" s="11"/>
      <c r="CV28" s="11"/>
      <c r="CW28" s="19"/>
      <c r="CZ28" s="15" t="s">
        <v>31</v>
      </c>
      <c r="DA28" s="11">
        <v>76895153</v>
      </c>
      <c r="DB28" s="11">
        <v>193048029</v>
      </c>
      <c r="DC28" s="19">
        <f t="shared" si="3"/>
        <v>1.510535729085551</v>
      </c>
    </row>
    <row r="29" spans="2:123" ht="14.25" customHeight="1" x14ac:dyDescent="0.3">
      <c r="B29" s="4" t="s">
        <v>14</v>
      </c>
      <c r="C29" s="4">
        <v>1185732</v>
      </c>
      <c r="D29" s="5">
        <v>43866</v>
      </c>
      <c r="E29" s="4" t="s">
        <v>15</v>
      </c>
      <c r="F29" s="4" t="s">
        <v>16</v>
      </c>
      <c r="G29" s="4" t="s">
        <v>16</v>
      </c>
      <c r="H29" s="6" t="s">
        <v>23</v>
      </c>
      <c r="I29" s="7">
        <v>50</v>
      </c>
      <c r="J29" s="8">
        <v>950</v>
      </c>
      <c r="K29" s="9">
        <v>475000</v>
      </c>
      <c r="L29" s="9">
        <v>118750</v>
      </c>
      <c r="M29" s="10">
        <v>0.25</v>
      </c>
      <c r="N29" s="4" t="s">
        <v>24</v>
      </c>
      <c r="O29" s="4" t="str">
        <f>TEXT(Table1[[#This Row],[Invoice Date]],"mmm")</f>
        <v>Feb</v>
      </c>
      <c r="P29" s="4">
        <f>YEAR(Table1[[#This Row],[Invoice Date]])</f>
        <v>2020</v>
      </c>
      <c r="Q29" s="4">
        <f>IFERROR(Table1[[#This Row],[Total Sales]]/Table1[[#This Row],[Units Sold]],4)</f>
        <v>500</v>
      </c>
      <c r="R29" s="4">
        <f>IFERROR(Table1[[#This Row],[Operating Profit]]/Table1[[#This Row],[Units Sold]],0)</f>
        <v>125</v>
      </c>
      <c r="S29" s="4">
        <f>IFERROR((Table1[[#This Row],[Total Sales]]-Table1[[#This Row],[Operating Profit]])/Table1[[#This Row],[Units Sold]],0)</f>
        <v>375</v>
      </c>
      <c r="T29" s="4" t="str">
        <f>IF(Table1[[#This Row],[Profit per unit]]&gt;$V$8,"Premium","Mass")</f>
        <v>Premium</v>
      </c>
      <c r="U29" s="4"/>
      <c r="AA29" s="15" t="s">
        <v>153</v>
      </c>
      <c r="AB29" s="11">
        <v>18304436</v>
      </c>
      <c r="AC29" s="11">
        <v>59357023</v>
      </c>
      <c r="AD29" s="11">
        <v>77661459</v>
      </c>
      <c r="AE29" s="11"/>
      <c r="AF29" s="16" t="s">
        <v>148</v>
      </c>
      <c r="AG29" s="11">
        <v>47732964</v>
      </c>
      <c r="AH29" s="11">
        <v>18257943.970000006</v>
      </c>
      <c r="BQ29" s="15" t="s">
        <v>23</v>
      </c>
      <c r="BR29" s="11">
        <v>179038860</v>
      </c>
      <c r="BS29" s="11">
        <v>68650970.560000017</v>
      </c>
      <c r="BT29" s="11"/>
      <c r="BU29" s="11"/>
      <c r="BV29" s="11"/>
      <c r="BW29" s="11"/>
      <c r="BX29" s="11"/>
      <c r="BY29" s="11"/>
      <c r="BZ29" s="11"/>
      <c r="CA29" s="11"/>
      <c r="CB29" s="11"/>
      <c r="CC29" s="11"/>
      <c r="CD29" s="11"/>
      <c r="CE29" s="11"/>
      <c r="CF29" s="11"/>
      <c r="CG29" s="11"/>
      <c r="CH29" s="11"/>
      <c r="CI29" s="11"/>
      <c r="CK29" s="22" t="s">
        <v>81</v>
      </c>
      <c r="CL29" s="11">
        <v>23750781</v>
      </c>
      <c r="CM29" s="11">
        <v>9417233.4900000002</v>
      </c>
      <c r="CN29" s="19">
        <f t="shared" si="0"/>
        <v>0.3965020556587171</v>
      </c>
      <c r="CS29" s="11"/>
      <c r="CT29" s="11"/>
      <c r="CU29" s="11"/>
      <c r="CV29" s="11"/>
      <c r="CW29" s="19"/>
    </row>
    <row r="30" spans="2:123" ht="14.25" customHeight="1" x14ac:dyDescent="0.3">
      <c r="B30" s="4" t="s">
        <v>14</v>
      </c>
      <c r="C30" s="4">
        <v>1185732</v>
      </c>
      <c r="D30" s="5">
        <v>43867</v>
      </c>
      <c r="E30" s="4" t="s">
        <v>15</v>
      </c>
      <c r="F30" s="4" t="s">
        <v>16</v>
      </c>
      <c r="G30" s="4" t="s">
        <v>16</v>
      </c>
      <c r="H30" s="6" t="s">
        <v>17</v>
      </c>
      <c r="I30" s="7">
        <v>60</v>
      </c>
      <c r="J30" s="8">
        <v>1220</v>
      </c>
      <c r="K30" s="9">
        <v>732000</v>
      </c>
      <c r="L30" s="9">
        <v>366000</v>
      </c>
      <c r="M30" s="10">
        <v>0.5</v>
      </c>
      <c r="N30" s="4" t="s">
        <v>24</v>
      </c>
      <c r="O30" s="4" t="str">
        <f>TEXT(Table1[[#This Row],[Invoice Date]],"mmm")</f>
        <v>Feb</v>
      </c>
      <c r="P30" s="4">
        <f>YEAR(Table1[[#This Row],[Invoice Date]])</f>
        <v>2020</v>
      </c>
      <c r="Q30" s="4">
        <f>IFERROR(Table1[[#This Row],[Total Sales]]/Table1[[#This Row],[Units Sold]],4)</f>
        <v>600</v>
      </c>
      <c r="R30" s="4">
        <f>IFERROR(Table1[[#This Row],[Operating Profit]]/Table1[[#This Row],[Units Sold]],0)</f>
        <v>300</v>
      </c>
      <c r="S30" s="4">
        <f>IFERROR((Table1[[#This Row],[Total Sales]]-Table1[[#This Row],[Operating Profit]])/Table1[[#This Row],[Units Sold]],0)</f>
        <v>300</v>
      </c>
      <c r="T30" s="4" t="str">
        <f>IF(Table1[[#This Row],[Profit per unit]]&gt;$V$8,"Premium","Mass")</f>
        <v>Premium</v>
      </c>
      <c r="U30" s="4"/>
      <c r="AA30" s="15" t="s">
        <v>154</v>
      </c>
      <c r="AB30" s="11">
        <v>10836269</v>
      </c>
      <c r="AC30" s="11">
        <v>53074764</v>
      </c>
      <c r="AD30" s="11">
        <v>63911033</v>
      </c>
      <c r="AE30" s="11"/>
      <c r="AF30" s="16" t="s">
        <v>149</v>
      </c>
      <c r="AG30" s="11">
        <v>63589681</v>
      </c>
      <c r="AH30" s="11">
        <v>24075413.379999977</v>
      </c>
      <c r="BQ30" s="15" t="s">
        <v>21</v>
      </c>
      <c r="BR30" s="11">
        <v>106631896</v>
      </c>
      <c r="BS30" s="11">
        <v>38975784.93999999</v>
      </c>
      <c r="BT30" s="11"/>
      <c r="BU30" s="11"/>
      <c r="BV30" s="11"/>
      <c r="BW30" s="11"/>
      <c r="BX30" s="11"/>
      <c r="BY30" s="11"/>
      <c r="BZ30" s="11"/>
      <c r="CA30" s="11"/>
      <c r="CB30" s="11"/>
      <c r="CC30" s="11"/>
      <c r="CD30" s="11"/>
      <c r="CE30" s="11"/>
      <c r="CF30" s="11"/>
      <c r="CG30" s="11"/>
      <c r="CH30" s="11"/>
      <c r="CI30" s="11"/>
      <c r="CK30" s="22" t="s">
        <v>62</v>
      </c>
      <c r="CL30" s="11">
        <v>9195978</v>
      </c>
      <c r="CM30" s="11">
        <v>3187654.3700000029</v>
      </c>
      <c r="CN30" s="19">
        <f t="shared" si="0"/>
        <v>0.34663571074224003</v>
      </c>
      <c r="CS30" s="11"/>
      <c r="CT30" s="11"/>
      <c r="CU30" s="11"/>
      <c r="CV30" s="11"/>
      <c r="CW30" s="19"/>
      <c r="DE30" s="15"/>
      <c r="DF30" s="11"/>
      <c r="DG30" s="11"/>
      <c r="DH30" s="19"/>
    </row>
    <row r="31" spans="2:123" ht="14.25" customHeight="1" x14ac:dyDescent="0.3">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c r="O31" s="4" t="str">
        <f>TEXT(Table1[[#This Row],[Invoice Date]],"mmm")</f>
        <v>Feb</v>
      </c>
      <c r="P31" s="4">
        <f>YEAR(Table1[[#This Row],[Invoice Date]])</f>
        <v>2020</v>
      </c>
      <c r="Q31" s="4">
        <f>IFERROR(Table1[[#This Row],[Total Sales]]/Table1[[#This Row],[Units Sold]],4)</f>
        <v>550.00000000000011</v>
      </c>
      <c r="R31" s="4">
        <f>IFERROR(Table1[[#This Row],[Operating Profit]]/Table1[[#This Row],[Units Sold]],0)</f>
        <v>165</v>
      </c>
      <c r="S31" s="4">
        <f>IFERROR((Table1[[#This Row],[Total Sales]]-Table1[[#This Row],[Operating Profit]])/Table1[[#This Row],[Units Sold]],0)</f>
        <v>385.00000000000006</v>
      </c>
      <c r="T31" s="4" t="str">
        <f>IF(Table1[[#This Row],[Profit per unit]]&gt;$V$8,"Premium","Mass")</f>
        <v>Premium</v>
      </c>
      <c r="U31" s="4"/>
      <c r="AA31" s="15" t="s">
        <v>155</v>
      </c>
      <c r="AB31" s="11">
        <v>8622300</v>
      </c>
      <c r="AC31" s="11">
        <v>59235040</v>
      </c>
      <c r="AD31" s="11">
        <v>67857340</v>
      </c>
      <c r="AE31" s="11"/>
      <c r="AF31" s="16" t="s">
        <v>150</v>
      </c>
      <c r="AG31" s="11">
        <v>65917553</v>
      </c>
      <c r="AH31" s="11">
        <v>24421988.509999976</v>
      </c>
      <c r="BQ31" s="15" t="s">
        <v>20</v>
      </c>
      <c r="BR31" s="11">
        <v>128002813</v>
      </c>
      <c r="BS31" s="11">
        <v>45095826.810000047</v>
      </c>
      <c r="BT31" s="11"/>
      <c r="BU31" s="11"/>
      <c r="BV31" s="11"/>
      <c r="BW31" s="11"/>
      <c r="BX31" s="11"/>
      <c r="BY31" s="11"/>
      <c r="BZ31" s="11"/>
      <c r="CA31" s="11"/>
      <c r="CB31" s="11"/>
      <c r="CC31" s="11"/>
      <c r="CD31" s="11"/>
      <c r="CE31" s="11"/>
      <c r="CF31" s="11"/>
      <c r="CG31" s="11"/>
      <c r="CH31" s="11"/>
      <c r="CI31" s="11"/>
      <c r="CK31" s="22" t="s">
        <v>119</v>
      </c>
      <c r="CL31" s="11">
        <v>7758059</v>
      </c>
      <c r="CM31" s="11">
        <v>2757642.1200000015</v>
      </c>
      <c r="CN31" s="19">
        <f t="shared" si="0"/>
        <v>0.35545516217394085</v>
      </c>
      <c r="CS31" s="11"/>
      <c r="CT31" s="11"/>
      <c r="CU31" s="11"/>
      <c r="CV31" s="11"/>
      <c r="CW31" s="19"/>
      <c r="DE31" s="15"/>
      <c r="DF31" s="11"/>
      <c r="DG31" s="11"/>
      <c r="DH31" s="19"/>
    </row>
    <row r="32" spans="2:123" ht="14.25" customHeight="1" x14ac:dyDescent="0.3">
      <c r="B32" s="4" t="s">
        <v>14</v>
      </c>
      <c r="C32" s="4">
        <v>1185732</v>
      </c>
      <c r="D32" s="5">
        <v>43869</v>
      </c>
      <c r="E32" s="4" t="s">
        <v>15</v>
      </c>
      <c r="F32" s="4" t="s">
        <v>16</v>
      </c>
      <c r="G32" s="4" t="s">
        <v>16</v>
      </c>
      <c r="H32" s="6" t="s">
        <v>20</v>
      </c>
      <c r="I32" s="7">
        <v>50</v>
      </c>
      <c r="J32" s="8">
        <v>900</v>
      </c>
      <c r="K32" s="9">
        <v>450000</v>
      </c>
      <c r="L32" s="9">
        <v>157500</v>
      </c>
      <c r="M32" s="10">
        <v>0.35</v>
      </c>
      <c r="N32" s="4" t="s">
        <v>24</v>
      </c>
      <c r="O32" s="4" t="str">
        <f>TEXT(Table1[[#This Row],[Invoice Date]],"mmm")</f>
        <v>Feb</v>
      </c>
      <c r="P32" s="4">
        <f>YEAR(Table1[[#This Row],[Invoice Date]])</f>
        <v>2020</v>
      </c>
      <c r="Q32" s="4">
        <f>IFERROR(Table1[[#This Row],[Total Sales]]/Table1[[#This Row],[Units Sold]],4)</f>
        <v>500</v>
      </c>
      <c r="R32" s="4">
        <f>IFERROR(Table1[[#This Row],[Operating Profit]]/Table1[[#This Row],[Units Sold]],0)</f>
        <v>175</v>
      </c>
      <c r="S32" s="4">
        <f>IFERROR((Table1[[#This Row],[Total Sales]]-Table1[[#This Row],[Operating Profit]])/Table1[[#This Row],[Units Sold]],0)</f>
        <v>325</v>
      </c>
      <c r="T32" s="4" t="str">
        <f>IF(Table1[[#This Row],[Profit per unit]]&gt;$V$8,"Premium","Mass")</f>
        <v>Premium</v>
      </c>
      <c r="U32" s="4"/>
      <c r="AA32" s="15" t="s">
        <v>156</v>
      </c>
      <c r="AB32" s="11">
        <v>8026527</v>
      </c>
      <c r="AC32" s="11">
        <v>77815430</v>
      </c>
      <c r="AD32" s="11">
        <v>85841957</v>
      </c>
      <c r="AE32" s="11"/>
      <c r="AF32" s="16" t="s">
        <v>151</v>
      </c>
      <c r="AG32" s="11">
        <v>78334681</v>
      </c>
      <c r="AH32" s="11">
        <v>29137233.48000003</v>
      </c>
      <c r="CK32" s="22" t="s">
        <v>129</v>
      </c>
      <c r="CL32" s="11">
        <v>11076810</v>
      </c>
      <c r="CM32" s="11">
        <v>3353875.8699999978</v>
      </c>
      <c r="CN32" s="19">
        <f t="shared" si="0"/>
        <v>0.30278355140153146</v>
      </c>
      <c r="CP32" s="22"/>
      <c r="CQ32" s="11"/>
      <c r="CR32" s="11"/>
      <c r="CS32" s="11"/>
      <c r="CT32" s="11"/>
      <c r="CU32" s="11"/>
      <c r="CV32" s="11"/>
      <c r="CW32" s="19"/>
      <c r="DE32" s="15"/>
      <c r="DF32" s="11"/>
      <c r="DG32" s="11"/>
      <c r="DH32" s="19"/>
    </row>
    <row r="33" spans="2:112" ht="14.25" customHeight="1" x14ac:dyDescent="0.3">
      <c r="B33" s="4" t="s">
        <v>14</v>
      </c>
      <c r="C33" s="4">
        <v>1185732</v>
      </c>
      <c r="D33" s="5">
        <v>43870</v>
      </c>
      <c r="E33" s="4" t="s">
        <v>15</v>
      </c>
      <c r="F33" s="4" t="s">
        <v>16</v>
      </c>
      <c r="G33" s="4" t="s">
        <v>16</v>
      </c>
      <c r="H33" s="6" t="s">
        <v>21</v>
      </c>
      <c r="I33" s="7">
        <v>50</v>
      </c>
      <c r="J33" s="8">
        <v>850</v>
      </c>
      <c r="K33" s="9">
        <v>425000</v>
      </c>
      <c r="L33" s="9">
        <v>148750</v>
      </c>
      <c r="M33" s="10">
        <v>0.35</v>
      </c>
      <c r="N33" s="4" t="s">
        <v>24</v>
      </c>
      <c r="O33" s="4" t="str">
        <f>TEXT(Table1[[#This Row],[Invoice Date]],"mmm")</f>
        <v>Feb</v>
      </c>
      <c r="P33" s="4">
        <f>YEAR(Table1[[#This Row],[Invoice Date]])</f>
        <v>2020</v>
      </c>
      <c r="Q33" s="4">
        <f>IFERROR(Table1[[#This Row],[Total Sales]]/Table1[[#This Row],[Units Sold]],4)</f>
        <v>500</v>
      </c>
      <c r="R33" s="4">
        <f>IFERROR(Table1[[#This Row],[Operating Profit]]/Table1[[#This Row],[Units Sold]],0)</f>
        <v>175</v>
      </c>
      <c r="S33" s="4">
        <f>IFERROR((Table1[[#This Row],[Total Sales]]-Table1[[#This Row],[Operating Profit]])/Table1[[#This Row],[Units Sold]],0)</f>
        <v>325</v>
      </c>
      <c r="T33" s="4" t="str">
        <f>IF(Table1[[#This Row],[Profit per unit]]&gt;$V$8,"Premium","Mass")</f>
        <v>Premium</v>
      </c>
      <c r="U33" s="4"/>
      <c r="AA33" s="15" t="s">
        <v>144</v>
      </c>
      <c r="AB33" s="11">
        <v>182080675</v>
      </c>
      <c r="AC33" s="11">
        <v>717821450</v>
      </c>
      <c r="AD33" s="11">
        <v>899902125</v>
      </c>
      <c r="AF33" s="16" t="s">
        <v>152</v>
      </c>
      <c r="AG33" s="11">
        <v>72288221</v>
      </c>
      <c r="AH33" s="11">
        <v>27112515.760000009</v>
      </c>
      <c r="CK33" s="22" t="s">
        <v>74</v>
      </c>
      <c r="CL33" s="11">
        <v>18625433</v>
      </c>
      <c r="CM33" s="11">
        <v>8135894.0199999977</v>
      </c>
      <c r="CN33" s="19">
        <f t="shared" si="0"/>
        <v>0.43681636931608503</v>
      </c>
      <c r="CP33" s="22"/>
      <c r="CQ33" s="11"/>
      <c r="CR33" s="11"/>
      <c r="CS33" s="11"/>
      <c r="CT33" s="11"/>
      <c r="CU33" s="11"/>
      <c r="CV33" s="11"/>
      <c r="CW33" s="19"/>
      <c r="DE33" s="15"/>
      <c r="DF33" s="11"/>
      <c r="DG33" s="11"/>
      <c r="DH33" s="19"/>
    </row>
    <row r="34" spans="2:112" ht="14.25" customHeight="1" x14ac:dyDescent="0.3">
      <c r="B34" s="4" t="s">
        <v>14</v>
      </c>
      <c r="C34" s="4">
        <v>1185732</v>
      </c>
      <c r="D34" s="5">
        <v>43871</v>
      </c>
      <c r="E34" s="4" t="s">
        <v>15</v>
      </c>
      <c r="F34" s="4" t="s">
        <v>16</v>
      </c>
      <c r="G34" s="4" t="s">
        <v>16</v>
      </c>
      <c r="H34" s="6" t="s">
        <v>22</v>
      </c>
      <c r="I34" s="7">
        <v>60</v>
      </c>
      <c r="J34" s="8">
        <v>875</v>
      </c>
      <c r="K34" s="9">
        <v>525000</v>
      </c>
      <c r="L34" s="9">
        <v>157500</v>
      </c>
      <c r="M34" s="10">
        <v>0.3</v>
      </c>
      <c r="N34" s="4" t="s">
        <v>24</v>
      </c>
      <c r="O34" s="4" t="str">
        <f>TEXT(Table1[[#This Row],[Invoice Date]],"mmm")</f>
        <v>Feb</v>
      </c>
      <c r="P34" s="4">
        <f>YEAR(Table1[[#This Row],[Invoice Date]])</f>
        <v>2020</v>
      </c>
      <c r="Q34" s="4">
        <f>IFERROR(Table1[[#This Row],[Total Sales]]/Table1[[#This Row],[Units Sold]],4)</f>
        <v>600</v>
      </c>
      <c r="R34" s="4">
        <f>IFERROR(Table1[[#This Row],[Operating Profit]]/Table1[[#This Row],[Units Sold]],0)</f>
        <v>180</v>
      </c>
      <c r="S34" s="4">
        <f>IFERROR((Table1[[#This Row],[Total Sales]]-Table1[[#This Row],[Operating Profit]])/Table1[[#This Row],[Units Sold]],0)</f>
        <v>420</v>
      </c>
      <c r="T34" s="4" t="str">
        <f>IF(Table1[[#This Row],[Profit per unit]]&gt;$V$8,"Premium","Mass")</f>
        <v>Premium</v>
      </c>
      <c r="U34" s="4"/>
      <c r="AF34" s="16" t="s">
        <v>153</v>
      </c>
      <c r="AG34" s="11">
        <v>59357023</v>
      </c>
      <c r="AH34" s="11">
        <v>23889884.29000001</v>
      </c>
      <c r="CK34" s="22" t="s">
        <v>51</v>
      </c>
      <c r="CL34" s="11">
        <v>7378068</v>
      </c>
      <c r="CM34" s="11">
        <v>2670229.7600000007</v>
      </c>
      <c r="CN34" s="19">
        <f t="shared" si="0"/>
        <v>0.36191449577314827</v>
      </c>
      <c r="CP34" s="22"/>
      <c r="CQ34" s="11"/>
      <c r="CR34" s="11"/>
      <c r="CS34" s="11"/>
      <c r="CT34" s="11"/>
      <c r="CU34" s="11"/>
      <c r="CV34" s="11"/>
      <c r="CW34" s="19"/>
      <c r="DE34" s="15"/>
      <c r="DF34" s="11"/>
      <c r="DG34" s="11"/>
      <c r="DH34" s="19"/>
    </row>
    <row r="35" spans="2:112" ht="14.25" customHeight="1" x14ac:dyDescent="0.3">
      <c r="B35" s="4" t="s">
        <v>14</v>
      </c>
      <c r="C35" s="4">
        <v>1185732</v>
      </c>
      <c r="D35" s="5">
        <v>43893</v>
      </c>
      <c r="E35" s="4" t="s">
        <v>15</v>
      </c>
      <c r="F35" s="4" t="s">
        <v>16</v>
      </c>
      <c r="G35" s="4" t="s">
        <v>16</v>
      </c>
      <c r="H35" s="6" t="s">
        <v>23</v>
      </c>
      <c r="I35" s="7">
        <v>65</v>
      </c>
      <c r="J35" s="8">
        <v>1000</v>
      </c>
      <c r="K35" s="9">
        <v>650000</v>
      </c>
      <c r="L35" s="9">
        <v>162500</v>
      </c>
      <c r="M35" s="10">
        <v>0.25</v>
      </c>
      <c r="N35" s="4" t="s">
        <v>24</v>
      </c>
      <c r="O35" s="4" t="str">
        <f>TEXT(Table1[[#This Row],[Invoice Date]],"mmm")</f>
        <v>Mar</v>
      </c>
      <c r="P35" s="4">
        <f>YEAR(Table1[[#This Row],[Invoice Date]])</f>
        <v>2020</v>
      </c>
      <c r="Q35" s="4">
        <f>IFERROR(Table1[[#This Row],[Total Sales]]/Table1[[#This Row],[Units Sold]],4)</f>
        <v>650</v>
      </c>
      <c r="R35" s="4">
        <f>IFERROR(Table1[[#This Row],[Operating Profit]]/Table1[[#This Row],[Units Sold]],0)</f>
        <v>162.5</v>
      </c>
      <c r="S35" s="4">
        <f>IFERROR((Table1[[#This Row],[Total Sales]]-Table1[[#This Row],[Operating Profit]])/Table1[[#This Row],[Units Sold]],0)</f>
        <v>487.5</v>
      </c>
      <c r="T35" s="4" t="str">
        <f>IF(Table1[[#This Row],[Profit per unit]]&gt;$V$8,"Premium","Mass")</f>
        <v>Premium</v>
      </c>
      <c r="U35" s="4"/>
      <c r="AF35" s="16" t="s">
        <v>154</v>
      </c>
      <c r="AG35" s="11">
        <v>53074764</v>
      </c>
      <c r="AH35" s="11">
        <v>20938975.390000004</v>
      </c>
      <c r="CK35" s="22" t="s">
        <v>100</v>
      </c>
      <c r="CL35" s="11">
        <v>15591709</v>
      </c>
      <c r="CM35" s="11">
        <v>6369094.7299999986</v>
      </c>
      <c r="CN35" s="19">
        <f t="shared" si="0"/>
        <v>0.40849240644498935</v>
      </c>
      <c r="CP35" s="22"/>
      <c r="CQ35" s="11"/>
      <c r="CR35" s="11"/>
      <c r="CS35" s="11"/>
      <c r="CT35" s="11"/>
      <c r="CU35" s="11"/>
      <c r="CV35" s="11"/>
      <c r="CW35" s="19"/>
    </row>
    <row r="36" spans="2:112" ht="14.25" customHeight="1" x14ac:dyDescent="0.3">
      <c r="B36" s="4" t="s">
        <v>14</v>
      </c>
      <c r="C36" s="4">
        <v>1185732</v>
      </c>
      <c r="D36" s="5">
        <v>43894</v>
      </c>
      <c r="E36" s="4" t="s">
        <v>15</v>
      </c>
      <c r="F36" s="4" t="s">
        <v>16</v>
      </c>
      <c r="G36" s="4" t="s">
        <v>16</v>
      </c>
      <c r="H36" s="6" t="s">
        <v>17</v>
      </c>
      <c r="I36" s="7">
        <v>60</v>
      </c>
      <c r="J36" s="8">
        <v>1250</v>
      </c>
      <c r="K36" s="9">
        <v>750000</v>
      </c>
      <c r="L36" s="9">
        <v>375000</v>
      </c>
      <c r="M36" s="10">
        <v>0.5</v>
      </c>
      <c r="N36" s="4" t="s">
        <v>24</v>
      </c>
      <c r="O36" s="4" t="str">
        <f>TEXT(Table1[[#This Row],[Invoice Date]],"mmm")</f>
        <v>Mar</v>
      </c>
      <c r="P36" s="4">
        <f>YEAR(Table1[[#This Row],[Invoice Date]])</f>
        <v>2020</v>
      </c>
      <c r="Q36" s="4">
        <f>IFERROR(Table1[[#This Row],[Total Sales]]/Table1[[#This Row],[Units Sold]],4)</f>
        <v>600</v>
      </c>
      <c r="R36" s="4">
        <f>IFERROR(Table1[[#This Row],[Operating Profit]]/Table1[[#This Row],[Units Sold]],0)</f>
        <v>300</v>
      </c>
      <c r="S36" s="4">
        <f>IFERROR((Table1[[#This Row],[Total Sales]]-Table1[[#This Row],[Operating Profit]])/Table1[[#This Row],[Units Sold]],0)</f>
        <v>300</v>
      </c>
      <c r="T36" s="4" t="str">
        <f>IF(Table1[[#This Row],[Profit per unit]]&gt;$V$8,"Premium","Mass")</f>
        <v>Premium</v>
      </c>
      <c r="U36" s="4"/>
      <c r="V36" s="32" t="s">
        <v>168</v>
      </c>
      <c r="W36" s="32"/>
      <c r="X36" s="32"/>
      <c r="Y36" s="32"/>
      <c r="AF36" s="16" t="s">
        <v>155</v>
      </c>
      <c r="AG36" s="11">
        <v>59235040</v>
      </c>
      <c r="AH36" s="11">
        <v>21972045.189999979</v>
      </c>
      <c r="CK36" s="22" t="s">
        <v>76</v>
      </c>
      <c r="CL36" s="11">
        <v>9683265</v>
      </c>
      <c r="CM36" s="11">
        <v>3907209.3600000013</v>
      </c>
      <c r="CN36" s="19">
        <f t="shared" si="0"/>
        <v>0.403501232280641</v>
      </c>
      <c r="CP36" s="22"/>
      <c r="CQ36" s="11"/>
      <c r="CR36" s="11"/>
      <c r="CS36" s="11"/>
      <c r="CT36" s="11"/>
      <c r="CU36" s="11"/>
      <c r="CV36" s="11"/>
      <c r="CW36" s="19"/>
    </row>
    <row r="37" spans="2:112" ht="14.25" customHeight="1" x14ac:dyDescent="0.3">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c r="O37" s="4" t="str">
        <f>TEXT(Table1[[#This Row],[Invoice Date]],"mmm")</f>
        <v>Mar</v>
      </c>
      <c r="P37" s="4">
        <f>YEAR(Table1[[#This Row],[Invoice Date]])</f>
        <v>2020</v>
      </c>
      <c r="Q37" s="4">
        <f>IFERROR(Table1[[#This Row],[Total Sales]]/Table1[[#This Row],[Units Sold]],4)</f>
        <v>550.00000000000011</v>
      </c>
      <c r="R37" s="4">
        <f>IFERROR(Table1[[#This Row],[Operating Profit]]/Table1[[#This Row],[Units Sold]],0)</f>
        <v>165.00000000000003</v>
      </c>
      <c r="S37" s="4">
        <f>IFERROR((Table1[[#This Row],[Total Sales]]-Table1[[#This Row],[Operating Profit]])/Table1[[#This Row],[Units Sold]],0)</f>
        <v>385.00000000000011</v>
      </c>
      <c r="T37" s="4" t="str">
        <f>IF(Table1[[#This Row],[Profit per unit]]&gt;$V$8,"Premium","Mass")</f>
        <v>Premium</v>
      </c>
      <c r="U37" s="4"/>
      <c r="V37" s="32"/>
      <c r="W37" s="32"/>
      <c r="X37" s="32"/>
      <c r="Y37" s="32"/>
      <c r="AF37" s="16" t="s">
        <v>156</v>
      </c>
      <c r="AG37" s="11">
        <v>77815430</v>
      </c>
      <c r="AH37" s="11">
        <v>28878005.799999986</v>
      </c>
      <c r="CK37" s="22" t="s">
        <v>53</v>
      </c>
      <c r="CL37" s="11">
        <v>15710886</v>
      </c>
      <c r="CM37" s="11">
        <v>6232037.5500000026</v>
      </c>
      <c r="CN37" s="19">
        <f t="shared" si="0"/>
        <v>0.39667002548424085</v>
      </c>
      <c r="CP37" s="22"/>
      <c r="CQ37" s="11"/>
      <c r="CR37" s="11"/>
      <c r="CS37" s="11"/>
      <c r="CT37" s="11"/>
      <c r="CU37" s="11"/>
      <c r="CV37" s="11"/>
      <c r="CW37" s="19"/>
    </row>
    <row r="38" spans="2:112" ht="14.25" customHeight="1" x14ac:dyDescent="0.3">
      <c r="B38" s="4" t="s">
        <v>14</v>
      </c>
      <c r="C38" s="4">
        <v>1185732</v>
      </c>
      <c r="D38" s="5">
        <v>43896</v>
      </c>
      <c r="E38" s="4" t="s">
        <v>15</v>
      </c>
      <c r="F38" s="4" t="s">
        <v>16</v>
      </c>
      <c r="G38" s="4" t="s">
        <v>16</v>
      </c>
      <c r="H38" s="6" t="s">
        <v>20</v>
      </c>
      <c r="I38" s="7">
        <v>50</v>
      </c>
      <c r="J38" s="8">
        <v>925</v>
      </c>
      <c r="K38" s="9">
        <v>462500</v>
      </c>
      <c r="L38" s="9">
        <v>161875</v>
      </c>
      <c r="M38" s="10">
        <v>0.35</v>
      </c>
      <c r="N38" s="4" t="s">
        <v>24</v>
      </c>
      <c r="O38" s="4" t="str">
        <f>TEXT(Table1[[#This Row],[Invoice Date]],"mmm")</f>
        <v>Mar</v>
      </c>
      <c r="P38" s="4">
        <f>YEAR(Table1[[#This Row],[Invoice Date]])</f>
        <v>2020</v>
      </c>
      <c r="Q38" s="4">
        <f>IFERROR(Table1[[#This Row],[Total Sales]]/Table1[[#This Row],[Units Sold]],4)</f>
        <v>500</v>
      </c>
      <c r="R38" s="4">
        <f>IFERROR(Table1[[#This Row],[Operating Profit]]/Table1[[#This Row],[Units Sold]],0)</f>
        <v>175</v>
      </c>
      <c r="S38" s="4">
        <f>IFERROR((Table1[[#This Row],[Total Sales]]-Table1[[#This Row],[Operating Profit]])/Table1[[#This Row],[Units Sold]],0)</f>
        <v>325</v>
      </c>
      <c r="T38" s="4" t="str">
        <f>IF(Table1[[#This Row],[Profit per unit]]&gt;$V$8,"Premium","Mass")</f>
        <v>Premium</v>
      </c>
      <c r="U38" s="4"/>
      <c r="AF38" s="15" t="s">
        <v>144</v>
      </c>
      <c r="AG38" s="11">
        <v>899902125</v>
      </c>
      <c r="AH38" s="11">
        <v>332134761.45000005</v>
      </c>
      <c r="CK38" s="22" t="s">
        <v>57</v>
      </c>
      <c r="CL38" s="11">
        <v>5929038</v>
      </c>
      <c r="CM38" s="11">
        <v>2439478.4100000006</v>
      </c>
      <c r="CN38" s="19">
        <f t="shared" si="0"/>
        <v>0.41144590572703371</v>
      </c>
      <c r="CP38" s="22"/>
      <c r="CQ38" s="11"/>
      <c r="CR38" s="11"/>
      <c r="CS38" s="11"/>
      <c r="CT38" s="11"/>
      <c r="CU38" s="11"/>
      <c r="CV38" s="11"/>
      <c r="CW38" s="19"/>
    </row>
    <row r="39" spans="2:112" ht="14.25" customHeight="1" x14ac:dyDescent="0.3">
      <c r="B39" s="4" t="s">
        <v>14</v>
      </c>
      <c r="C39" s="4">
        <v>1185732</v>
      </c>
      <c r="D39" s="5">
        <v>43897</v>
      </c>
      <c r="E39" s="4" t="s">
        <v>15</v>
      </c>
      <c r="F39" s="4" t="s">
        <v>16</v>
      </c>
      <c r="G39" s="4" t="s">
        <v>16</v>
      </c>
      <c r="H39" s="6" t="s">
        <v>21</v>
      </c>
      <c r="I39" s="7">
        <v>50</v>
      </c>
      <c r="J39" s="8">
        <v>900</v>
      </c>
      <c r="K39" s="9">
        <v>450000</v>
      </c>
      <c r="L39" s="9">
        <v>157500</v>
      </c>
      <c r="M39" s="10">
        <v>0.35</v>
      </c>
      <c r="N39" s="4" t="s">
        <v>24</v>
      </c>
      <c r="O39" s="4" t="str">
        <f>TEXT(Table1[[#This Row],[Invoice Date]],"mmm")</f>
        <v>Mar</v>
      </c>
      <c r="P39" s="4">
        <f>YEAR(Table1[[#This Row],[Invoice Date]])</f>
        <v>2020</v>
      </c>
      <c r="Q39" s="4">
        <f>IFERROR(Table1[[#This Row],[Total Sales]]/Table1[[#This Row],[Units Sold]],4)</f>
        <v>500</v>
      </c>
      <c r="R39" s="4">
        <f>IFERROR(Table1[[#This Row],[Operating Profit]]/Table1[[#This Row],[Units Sold]],0)</f>
        <v>175</v>
      </c>
      <c r="S39" s="4">
        <f>IFERROR((Table1[[#This Row],[Total Sales]]-Table1[[#This Row],[Operating Profit]])/Table1[[#This Row],[Units Sold]],0)</f>
        <v>325</v>
      </c>
      <c r="T39" s="4" t="str">
        <f>IF(Table1[[#This Row],[Profit per unit]]&gt;$V$8,"Premium","Mass")</f>
        <v>Premium</v>
      </c>
      <c r="U39" s="4"/>
      <c r="CK39" s="22" t="s">
        <v>42</v>
      </c>
      <c r="CL39" s="11">
        <v>20858509</v>
      </c>
      <c r="CM39" s="11">
        <v>7060651.9200000027</v>
      </c>
      <c r="CN39" s="19">
        <f t="shared" si="0"/>
        <v>0.33850223522688044</v>
      </c>
      <c r="CP39" s="22"/>
      <c r="CQ39" s="11"/>
      <c r="CR39" s="11"/>
      <c r="CS39" s="11"/>
      <c r="CT39" s="11"/>
      <c r="CU39" s="11"/>
      <c r="CV39" s="11"/>
      <c r="CW39" s="19"/>
    </row>
    <row r="40" spans="2:112" ht="14.25" customHeight="1" x14ac:dyDescent="0.3">
      <c r="B40" s="4" t="s">
        <v>14</v>
      </c>
      <c r="C40" s="4">
        <v>1185732</v>
      </c>
      <c r="D40" s="5">
        <v>43898</v>
      </c>
      <c r="E40" s="4" t="s">
        <v>15</v>
      </c>
      <c r="F40" s="4" t="s">
        <v>16</v>
      </c>
      <c r="G40" s="4" t="s">
        <v>16</v>
      </c>
      <c r="H40" s="6" t="s">
        <v>22</v>
      </c>
      <c r="I40" s="7">
        <v>60</v>
      </c>
      <c r="J40" s="8">
        <v>900</v>
      </c>
      <c r="K40" s="9">
        <v>540000</v>
      </c>
      <c r="L40" s="9">
        <v>162000</v>
      </c>
      <c r="M40" s="10">
        <v>0.3</v>
      </c>
      <c r="N40" s="4" t="s">
        <v>24</v>
      </c>
      <c r="O40" s="4" t="str">
        <f>TEXT(Table1[[#This Row],[Invoice Date]],"mmm")</f>
        <v>Mar</v>
      </c>
      <c r="P40" s="4">
        <f>YEAR(Table1[[#This Row],[Invoice Date]])</f>
        <v>2020</v>
      </c>
      <c r="Q40" s="4">
        <f>IFERROR(Table1[[#This Row],[Total Sales]]/Table1[[#This Row],[Units Sold]],4)</f>
        <v>600</v>
      </c>
      <c r="R40" s="4">
        <f>IFERROR(Table1[[#This Row],[Operating Profit]]/Table1[[#This Row],[Units Sold]],0)</f>
        <v>180</v>
      </c>
      <c r="S40" s="4">
        <f>IFERROR((Table1[[#This Row],[Total Sales]]-Table1[[#This Row],[Operating Profit]])/Table1[[#This Row],[Units Sold]],0)</f>
        <v>420</v>
      </c>
      <c r="T40" s="4" t="str">
        <f>IF(Table1[[#This Row],[Profit per unit]]&gt;$V$8,"Premium","Mass")</f>
        <v>Premium</v>
      </c>
      <c r="U40" s="4"/>
      <c r="CK40" s="22" t="s">
        <v>133</v>
      </c>
      <c r="CL40" s="11">
        <v>16411667</v>
      </c>
      <c r="CM40" s="11">
        <v>5786206.4299999988</v>
      </c>
      <c r="CN40" s="19">
        <f t="shared" si="0"/>
        <v>0.35256664847026198</v>
      </c>
      <c r="CP40" s="22"/>
      <c r="CQ40" s="11"/>
      <c r="CR40" s="11"/>
      <c r="CS40" s="11"/>
      <c r="CT40" s="11"/>
      <c r="CU40" s="11"/>
      <c r="CV40" s="11"/>
      <c r="CW40" s="19"/>
    </row>
    <row r="41" spans="2:112" ht="14.25" customHeight="1" x14ac:dyDescent="0.3">
      <c r="B41" s="4" t="s">
        <v>14</v>
      </c>
      <c r="C41" s="4">
        <v>1185732</v>
      </c>
      <c r="D41" s="5">
        <v>43899</v>
      </c>
      <c r="E41" s="4" t="s">
        <v>15</v>
      </c>
      <c r="F41" s="4" t="s">
        <v>16</v>
      </c>
      <c r="G41" s="4" t="s">
        <v>16</v>
      </c>
      <c r="H41" s="6" t="s">
        <v>23</v>
      </c>
      <c r="I41" s="7">
        <v>65</v>
      </c>
      <c r="J41" s="8">
        <v>1050</v>
      </c>
      <c r="K41" s="9">
        <v>682500</v>
      </c>
      <c r="L41" s="9">
        <v>170625</v>
      </c>
      <c r="M41" s="10">
        <v>0.25</v>
      </c>
      <c r="N41" s="4" t="s">
        <v>24</v>
      </c>
      <c r="O41" s="4" t="str">
        <f>TEXT(Table1[[#This Row],[Invoice Date]],"mmm")</f>
        <v>Mar</v>
      </c>
      <c r="P41" s="4">
        <f>YEAR(Table1[[#This Row],[Invoice Date]])</f>
        <v>2020</v>
      </c>
      <c r="Q41" s="4">
        <f>IFERROR(Table1[[#This Row],[Total Sales]]/Table1[[#This Row],[Units Sold]],4)</f>
        <v>650</v>
      </c>
      <c r="R41" s="4">
        <f>IFERROR(Table1[[#This Row],[Operating Profit]]/Table1[[#This Row],[Units Sold]],0)</f>
        <v>162.5</v>
      </c>
      <c r="S41" s="4">
        <f>IFERROR((Table1[[#This Row],[Total Sales]]-Table1[[#This Row],[Operating Profit]])/Table1[[#This Row],[Units Sold]],0)</f>
        <v>487.5</v>
      </c>
      <c r="T41" s="4" t="str">
        <f>IF(Table1[[#This Row],[Profit per unit]]&gt;$V$8,"Premium","Mass")</f>
        <v>Premium</v>
      </c>
      <c r="U41" s="4"/>
      <c r="V41" s="14" t="s">
        <v>143</v>
      </c>
      <c r="W41" t="s">
        <v>139</v>
      </c>
      <c r="CK41" s="22" t="s">
        <v>123</v>
      </c>
      <c r="CL41" s="11">
        <v>9934246</v>
      </c>
      <c r="CM41" s="11">
        <v>3657237.2199999997</v>
      </c>
      <c r="CN41" s="19">
        <f t="shared" si="0"/>
        <v>0.36814441881145282</v>
      </c>
      <c r="CP41" s="22"/>
      <c r="CQ41" s="11"/>
      <c r="CR41" s="11"/>
      <c r="CS41" s="11"/>
      <c r="CT41" s="11"/>
      <c r="CU41" s="11"/>
      <c r="CV41" s="11"/>
      <c r="CW41" s="19"/>
    </row>
    <row r="42" spans="2:112" ht="14.25" customHeight="1" x14ac:dyDescent="0.3">
      <c r="B42" s="4" t="s">
        <v>14</v>
      </c>
      <c r="C42" s="4">
        <v>1185732</v>
      </c>
      <c r="D42" s="5">
        <v>43900</v>
      </c>
      <c r="E42" s="4" t="s">
        <v>15</v>
      </c>
      <c r="F42" s="4" t="s">
        <v>16</v>
      </c>
      <c r="G42" s="4" t="s">
        <v>16</v>
      </c>
      <c r="H42" s="6" t="s">
        <v>17</v>
      </c>
      <c r="I42" s="7">
        <v>60</v>
      </c>
      <c r="J42" s="8">
        <v>1275</v>
      </c>
      <c r="K42" s="9">
        <v>765000</v>
      </c>
      <c r="L42" s="9">
        <v>382500</v>
      </c>
      <c r="M42" s="10">
        <v>0.5</v>
      </c>
      <c r="N42" s="4" t="s">
        <v>24</v>
      </c>
      <c r="O42" s="4" t="str">
        <f>TEXT(Table1[[#This Row],[Invoice Date]],"mmm")</f>
        <v>Mar</v>
      </c>
      <c r="P42" s="4">
        <f>YEAR(Table1[[#This Row],[Invoice Date]])</f>
        <v>2020</v>
      </c>
      <c r="Q42" s="4">
        <f>IFERROR(Table1[[#This Row],[Total Sales]]/Table1[[#This Row],[Units Sold]],4)</f>
        <v>600</v>
      </c>
      <c r="R42" s="4">
        <f>IFERROR(Table1[[#This Row],[Operating Profit]]/Table1[[#This Row],[Units Sold]],0)</f>
        <v>300</v>
      </c>
      <c r="S42" s="4">
        <f>IFERROR((Table1[[#This Row],[Total Sales]]-Table1[[#This Row],[Operating Profit]])/Table1[[#This Row],[Units Sold]],0)</f>
        <v>300</v>
      </c>
      <c r="T42" s="4" t="str">
        <f>IF(Table1[[#This Row],[Profit per unit]]&gt;$V$8,"Premium","Mass")</f>
        <v>Premium</v>
      </c>
      <c r="U42" s="4"/>
      <c r="V42" s="15">
        <v>2020</v>
      </c>
      <c r="W42" s="11">
        <v>182080675</v>
      </c>
      <c r="CK42" s="22" t="s">
        <v>88</v>
      </c>
      <c r="CL42" s="11">
        <v>19865016</v>
      </c>
      <c r="CM42" s="11">
        <v>6738060.4099999983</v>
      </c>
      <c r="CN42" s="19">
        <f t="shared" si="0"/>
        <v>0.33919229715193777</v>
      </c>
      <c r="CP42" s="22"/>
      <c r="CQ42" s="11"/>
      <c r="CR42" s="11"/>
      <c r="CS42" s="11"/>
      <c r="CT42" s="11"/>
      <c r="CU42" s="11"/>
      <c r="CV42" s="11"/>
      <c r="CW42" s="19"/>
    </row>
    <row r="43" spans="2:112" ht="14.25" customHeight="1" x14ac:dyDescent="0.3">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c r="O43" s="4" t="str">
        <f>TEXT(Table1[[#This Row],[Invoice Date]],"mmm")</f>
        <v>Mar</v>
      </c>
      <c r="P43" s="4">
        <f>YEAR(Table1[[#This Row],[Invoice Date]])</f>
        <v>2020</v>
      </c>
      <c r="Q43" s="4">
        <f>IFERROR(Table1[[#This Row],[Total Sales]]/Table1[[#This Row],[Units Sold]],4)</f>
        <v>550.00000000000011</v>
      </c>
      <c r="R43" s="4">
        <f>IFERROR(Table1[[#This Row],[Operating Profit]]/Table1[[#This Row],[Units Sold]],0)</f>
        <v>165.00000000000003</v>
      </c>
      <c r="S43" s="4">
        <f>IFERROR((Table1[[#This Row],[Total Sales]]-Table1[[#This Row],[Operating Profit]])/Table1[[#This Row],[Units Sold]],0)</f>
        <v>385.00000000000011</v>
      </c>
      <c r="T43" s="4" t="str">
        <f>IF(Table1[[#This Row],[Profit per unit]]&gt;$V$8,"Premium","Mass")</f>
        <v>Premium</v>
      </c>
      <c r="U43" s="4"/>
      <c r="V43" s="15">
        <v>2021</v>
      </c>
      <c r="W43" s="11">
        <v>717821450</v>
      </c>
      <c r="CK43" s="22" t="s">
        <v>16</v>
      </c>
      <c r="CL43" s="11">
        <v>64229039</v>
      </c>
      <c r="CM43" s="11">
        <v>23329824.070000015</v>
      </c>
      <c r="CN43" s="19">
        <f t="shared" si="0"/>
        <v>0.36322860240832833</v>
      </c>
      <c r="CP43" s="22"/>
      <c r="CQ43" s="11"/>
      <c r="CR43" s="11"/>
      <c r="CS43" s="11"/>
      <c r="CT43" s="11"/>
      <c r="CU43" s="11"/>
      <c r="CV43" s="11"/>
      <c r="CW43" s="19"/>
    </row>
    <row r="44" spans="2:112" ht="14.25" customHeight="1" x14ac:dyDescent="0.3">
      <c r="B44" s="4" t="s">
        <v>14</v>
      </c>
      <c r="C44" s="4">
        <v>1185732</v>
      </c>
      <c r="D44" s="5">
        <v>43902</v>
      </c>
      <c r="E44" s="4" t="s">
        <v>15</v>
      </c>
      <c r="F44" s="4" t="s">
        <v>16</v>
      </c>
      <c r="G44" s="4" t="s">
        <v>16</v>
      </c>
      <c r="H44" s="6" t="s">
        <v>20</v>
      </c>
      <c r="I44" s="7">
        <v>50</v>
      </c>
      <c r="J44" s="8">
        <v>950</v>
      </c>
      <c r="K44" s="9">
        <v>475000</v>
      </c>
      <c r="L44" s="9">
        <v>166250</v>
      </c>
      <c r="M44" s="10">
        <v>0.35</v>
      </c>
      <c r="N44" s="4" t="s">
        <v>24</v>
      </c>
      <c r="O44" s="4" t="str">
        <f>TEXT(Table1[[#This Row],[Invoice Date]],"mmm")</f>
        <v>Mar</v>
      </c>
      <c r="P44" s="4">
        <f>YEAR(Table1[[#This Row],[Invoice Date]])</f>
        <v>2020</v>
      </c>
      <c r="Q44" s="4">
        <f>IFERROR(Table1[[#This Row],[Total Sales]]/Table1[[#This Row],[Units Sold]],4)</f>
        <v>500</v>
      </c>
      <c r="R44" s="4">
        <f>IFERROR(Table1[[#This Row],[Operating Profit]]/Table1[[#This Row],[Units Sold]],0)</f>
        <v>175</v>
      </c>
      <c r="S44" s="4">
        <f>IFERROR((Table1[[#This Row],[Total Sales]]-Table1[[#This Row],[Operating Profit]])/Table1[[#This Row],[Units Sold]],0)</f>
        <v>325</v>
      </c>
      <c r="T44" s="4" t="str">
        <f>IF(Table1[[#This Row],[Profit per unit]]&gt;$V$8,"Premium","Mass")</f>
        <v>Premium</v>
      </c>
      <c r="U44" s="4"/>
      <c r="V44" s="15" t="s">
        <v>144</v>
      </c>
      <c r="W44" s="11">
        <v>899902125</v>
      </c>
      <c r="CK44" s="22" t="s">
        <v>94</v>
      </c>
      <c r="CL44" s="11">
        <v>23956531</v>
      </c>
      <c r="CM44" s="11">
        <v>9756422.8699999992</v>
      </c>
      <c r="CN44" s="19">
        <f t="shared" si="0"/>
        <v>0.40725524367447019</v>
      </c>
      <c r="CP44" s="22"/>
      <c r="CQ44" s="11"/>
      <c r="CR44" s="11"/>
      <c r="CS44" s="11"/>
      <c r="CT44" s="11"/>
      <c r="CU44" s="11"/>
      <c r="CV44" s="11"/>
      <c r="CW44" s="19"/>
    </row>
    <row r="45" spans="2:112" ht="14.25" customHeight="1" x14ac:dyDescent="0.3">
      <c r="B45" s="4" t="s">
        <v>14</v>
      </c>
      <c r="C45" s="4">
        <v>1185732</v>
      </c>
      <c r="D45" s="5">
        <v>43903</v>
      </c>
      <c r="E45" s="4" t="s">
        <v>15</v>
      </c>
      <c r="F45" s="4" t="s">
        <v>16</v>
      </c>
      <c r="G45" s="4" t="s">
        <v>16</v>
      </c>
      <c r="H45" s="6" t="s">
        <v>21</v>
      </c>
      <c r="I45" s="7">
        <v>50</v>
      </c>
      <c r="J45" s="8">
        <v>900</v>
      </c>
      <c r="K45" s="9">
        <v>450000</v>
      </c>
      <c r="L45" s="9">
        <v>157500</v>
      </c>
      <c r="M45" s="10">
        <v>0.35</v>
      </c>
      <c r="N45" s="4" t="s">
        <v>24</v>
      </c>
      <c r="O45" s="4" t="str">
        <f>TEXT(Table1[[#This Row],[Invoice Date]],"mmm")</f>
        <v>Mar</v>
      </c>
      <c r="P45" s="4">
        <f>YEAR(Table1[[#This Row],[Invoice Date]])</f>
        <v>2020</v>
      </c>
      <c r="Q45" s="4">
        <f>IFERROR(Table1[[#This Row],[Total Sales]]/Table1[[#This Row],[Units Sold]],4)</f>
        <v>500</v>
      </c>
      <c r="R45" s="4">
        <f>IFERROR(Table1[[#This Row],[Operating Profit]]/Table1[[#This Row],[Units Sold]],0)</f>
        <v>175</v>
      </c>
      <c r="S45" s="4">
        <f>IFERROR((Table1[[#This Row],[Total Sales]]-Table1[[#This Row],[Operating Profit]])/Table1[[#This Row],[Units Sold]],0)</f>
        <v>325</v>
      </c>
      <c r="T45" s="4" t="str">
        <f>IF(Table1[[#This Row],[Profit per unit]]&gt;$V$8,"Premium","Mass")</f>
        <v>Premium</v>
      </c>
      <c r="U45" s="4"/>
      <c r="CK45" s="22" t="s">
        <v>110</v>
      </c>
      <c r="CL45" s="11">
        <v>7735580</v>
      </c>
      <c r="CM45" s="11">
        <v>2688519.7200000007</v>
      </c>
      <c r="CN45" s="19">
        <f t="shared" si="0"/>
        <v>0.34755244209225433</v>
      </c>
      <c r="CP45" s="22"/>
      <c r="CQ45" s="11"/>
      <c r="CR45" s="11"/>
      <c r="CS45" s="11"/>
      <c r="CT45" s="11"/>
      <c r="CU45" s="11"/>
      <c r="CV45" s="11"/>
      <c r="CW45" s="19"/>
    </row>
    <row r="46" spans="2:112" ht="14.25" customHeight="1" x14ac:dyDescent="0.3">
      <c r="B46" s="4" t="s">
        <v>14</v>
      </c>
      <c r="C46" s="4">
        <v>1185732</v>
      </c>
      <c r="D46" s="5">
        <v>43904</v>
      </c>
      <c r="E46" s="4" t="s">
        <v>15</v>
      </c>
      <c r="F46" s="4" t="s">
        <v>16</v>
      </c>
      <c r="G46" s="4" t="s">
        <v>16</v>
      </c>
      <c r="H46" s="6" t="s">
        <v>22</v>
      </c>
      <c r="I46" s="7">
        <v>60</v>
      </c>
      <c r="J46" s="8">
        <v>925</v>
      </c>
      <c r="K46" s="9">
        <v>555000</v>
      </c>
      <c r="L46" s="9">
        <v>166500</v>
      </c>
      <c r="M46" s="10">
        <v>0.3</v>
      </c>
      <c r="N46" s="4" t="s">
        <v>24</v>
      </c>
      <c r="O46" s="4" t="str">
        <f>TEXT(Table1[[#This Row],[Invoice Date]],"mmm")</f>
        <v>Mar</v>
      </c>
      <c r="P46" s="4">
        <f>YEAR(Table1[[#This Row],[Invoice Date]])</f>
        <v>2020</v>
      </c>
      <c r="Q46" s="4">
        <f>IFERROR(Table1[[#This Row],[Total Sales]]/Table1[[#This Row],[Units Sold]],4)</f>
        <v>600</v>
      </c>
      <c r="R46" s="4">
        <f>IFERROR(Table1[[#This Row],[Operating Profit]]/Table1[[#This Row],[Units Sold]],0)</f>
        <v>180</v>
      </c>
      <c r="S46" s="4">
        <f>IFERROR((Table1[[#This Row],[Total Sales]]-Table1[[#This Row],[Operating Profit]])/Table1[[#This Row],[Units Sold]],0)</f>
        <v>420</v>
      </c>
      <c r="T46" s="4" t="str">
        <f>IF(Table1[[#This Row],[Profit per unit]]&gt;$V$8,"Premium","Mass")</f>
        <v>Premium</v>
      </c>
      <c r="U46" s="4"/>
      <c r="CK46" s="22" t="s">
        <v>96</v>
      </c>
      <c r="CL46" s="11">
        <v>18484583</v>
      </c>
      <c r="CM46" s="11">
        <v>7528840.0900000045</v>
      </c>
      <c r="CN46" s="19">
        <f t="shared" si="0"/>
        <v>0.40730375632493332</v>
      </c>
      <c r="CP46" s="22"/>
      <c r="CQ46" s="11"/>
      <c r="CR46" s="11"/>
      <c r="CS46" s="11"/>
      <c r="CT46" s="11"/>
      <c r="CU46" s="11"/>
      <c r="CV46" s="11"/>
      <c r="CW46" s="19"/>
    </row>
    <row r="47" spans="2:112" ht="14.25" customHeight="1" x14ac:dyDescent="0.3">
      <c r="B47" s="4" t="s">
        <v>14</v>
      </c>
      <c r="C47" s="4">
        <v>1185732</v>
      </c>
      <c r="D47" s="5">
        <v>43905</v>
      </c>
      <c r="E47" s="4" t="s">
        <v>15</v>
      </c>
      <c r="F47" s="4" t="s">
        <v>16</v>
      </c>
      <c r="G47" s="4" t="s">
        <v>16</v>
      </c>
      <c r="H47" s="6" t="s">
        <v>23</v>
      </c>
      <c r="I47" s="7">
        <v>65</v>
      </c>
      <c r="J47" s="8">
        <v>1100</v>
      </c>
      <c r="K47" s="9">
        <v>715000</v>
      </c>
      <c r="L47" s="9">
        <v>178750</v>
      </c>
      <c r="M47" s="10">
        <v>0.25</v>
      </c>
      <c r="N47" s="4" t="s">
        <v>24</v>
      </c>
      <c r="O47" s="4" t="str">
        <f>TEXT(Table1[[#This Row],[Invoice Date]],"mmm")</f>
        <v>Mar</v>
      </c>
      <c r="P47" s="4">
        <f>YEAR(Table1[[#This Row],[Invoice Date]])</f>
        <v>2020</v>
      </c>
      <c r="Q47" s="4">
        <f>IFERROR(Table1[[#This Row],[Total Sales]]/Table1[[#This Row],[Units Sold]],4)</f>
        <v>650</v>
      </c>
      <c r="R47" s="4">
        <f>IFERROR(Table1[[#This Row],[Operating Profit]]/Table1[[#This Row],[Units Sold]],0)</f>
        <v>162.5</v>
      </c>
      <c r="S47" s="4">
        <f>IFERROR((Table1[[#This Row],[Total Sales]]-Table1[[#This Row],[Operating Profit]])/Table1[[#This Row],[Units Sold]],0)</f>
        <v>487.5</v>
      </c>
      <c r="T47" s="4" t="str">
        <f>IF(Table1[[#This Row],[Profit per unit]]&gt;$V$8,"Premium","Mass")</f>
        <v>Premium</v>
      </c>
      <c r="U47" s="4"/>
      <c r="CK47" s="22" t="s">
        <v>104</v>
      </c>
      <c r="CL47" s="11">
        <v>10620734</v>
      </c>
      <c r="CM47" s="11">
        <v>4106532.1399999997</v>
      </c>
      <c r="CN47" s="19">
        <f t="shared" si="0"/>
        <v>0.386652385795558</v>
      </c>
      <c r="CP47" s="22"/>
      <c r="CQ47" s="11"/>
      <c r="CR47" s="11"/>
      <c r="CS47" s="11"/>
      <c r="CT47" s="11"/>
      <c r="CU47" s="11"/>
      <c r="CV47" s="11"/>
      <c r="CW47" s="19"/>
    </row>
    <row r="48" spans="2:112" ht="14.25" customHeight="1" x14ac:dyDescent="0.3">
      <c r="B48" s="4" t="s">
        <v>14</v>
      </c>
      <c r="C48" s="4">
        <v>1185732</v>
      </c>
      <c r="D48" s="5">
        <v>43906</v>
      </c>
      <c r="E48" s="4" t="s">
        <v>15</v>
      </c>
      <c r="F48" s="4" t="s">
        <v>16</v>
      </c>
      <c r="G48" s="4" t="s">
        <v>16</v>
      </c>
      <c r="H48" s="6" t="s">
        <v>17</v>
      </c>
      <c r="I48" s="7">
        <v>60</v>
      </c>
      <c r="J48" s="8">
        <v>1250</v>
      </c>
      <c r="K48" s="9">
        <v>750000</v>
      </c>
      <c r="L48" s="9">
        <v>375000</v>
      </c>
      <c r="M48" s="10">
        <v>0.5</v>
      </c>
      <c r="N48" s="4" t="s">
        <v>24</v>
      </c>
      <c r="O48" s="4" t="str">
        <f>TEXT(Table1[[#This Row],[Invoice Date]],"mmm")</f>
        <v>Mar</v>
      </c>
      <c r="P48" s="4">
        <f>YEAR(Table1[[#This Row],[Invoice Date]])</f>
        <v>2020</v>
      </c>
      <c r="Q48" s="4">
        <f>IFERROR(Table1[[#This Row],[Total Sales]]/Table1[[#This Row],[Units Sold]],4)</f>
        <v>600</v>
      </c>
      <c r="R48" s="4">
        <f>IFERROR(Table1[[#This Row],[Operating Profit]]/Table1[[#This Row],[Units Sold]],0)</f>
        <v>300</v>
      </c>
      <c r="S48" s="4">
        <f>IFERROR((Table1[[#This Row],[Total Sales]]-Table1[[#This Row],[Operating Profit]])/Table1[[#This Row],[Units Sold]],0)</f>
        <v>300</v>
      </c>
      <c r="T48" s="4" t="str">
        <f>IF(Table1[[#This Row],[Profit per unit]]&gt;$V$8,"Premium","Mass")</f>
        <v>Premium</v>
      </c>
      <c r="U48" s="4"/>
      <c r="CK48" s="22" t="s">
        <v>80</v>
      </c>
      <c r="CL48" s="11">
        <v>21349674</v>
      </c>
      <c r="CM48" s="11">
        <v>7573145.0000000009</v>
      </c>
      <c r="CN48" s="19">
        <f t="shared" si="0"/>
        <v>0.35471946784761216</v>
      </c>
      <c r="CP48" s="22"/>
      <c r="CQ48" s="11"/>
      <c r="CR48" s="11"/>
      <c r="CS48" s="11"/>
      <c r="CT48" s="11"/>
      <c r="CU48" s="11"/>
      <c r="CV48" s="11"/>
      <c r="CW48" s="19"/>
    </row>
    <row r="49" spans="2:101" ht="14.25" customHeight="1" x14ac:dyDescent="0.3">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c r="O49" s="4" t="str">
        <f>TEXT(Table1[[#This Row],[Invoice Date]],"mmm")</f>
        <v>Mar</v>
      </c>
      <c r="P49" s="4">
        <f>YEAR(Table1[[#This Row],[Invoice Date]])</f>
        <v>2020</v>
      </c>
      <c r="Q49" s="4">
        <f>IFERROR(Table1[[#This Row],[Total Sales]]/Table1[[#This Row],[Units Sold]],4)</f>
        <v>550.00000000000011</v>
      </c>
      <c r="R49" s="4">
        <f>IFERROR(Table1[[#This Row],[Operating Profit]]/Table1[[#This Row],[Units Sold]],0)</f>
        <v>165.00000000000003</v>
      </c>
      <c r="S49" s="4">
        <f>IFERROR((Table1[[#This Row],[Total Sales]]-Table1[[#This Row],[Operating Profit]])/Table1[[#This Row],[Units Sold]],0)</f>
        <v>385.00000000000011</v>
      </c>
      <c r="T49" s="4" t="str">
        <f>IF(Table1[[#This Row],[Profit per unit]]&gt;$V$8,"Premium","Mass")</f>
        <v>Premium</v>
      </c>
      <c r="U49" s="4"/>
      <c r="CK49" s="22" t="s">
        <v>40</v>
      </c>
      <c r="CL49" s="11">
        <v>10357519</v>
      </c>
      <c r="CM49" s="11">
        <v>4156739.2500000009</v>
      </c>
      <c r="CN49" s="19">
        <f t="shared" si="0"/>
        <v>0.40132576633458272</v>
      </c>
      <c r="CP49" s="22"/>
      <c r="CQ49" s="11"/>
      <c r="CR49" s="11"/>
      <c r="CS49" s="11"/>
      <c r="CT49" s="11"/>
      <c r="CU49" s="11"/>
      <c r="CV49" s="11"/>
      <c r="CW49" s="19"/>
    </row>
    <row r="50" spans="2:101" ht="14.25" customHeight="1" x14ac:dyDescent="0.3">
      <c r="B50" s="4" t="s">
        <v>14</v>
      </c>
      <c r="C50" s="4">
        <v>1185732</v>
      </c>
      <c r="D50" s="5">
        <v>43908</v>
      </c>
      <c r="E50" s="4" t="s">
        <v>15</v>
      </c>
      <c r="F50" s="4" t="s">
        <v>16</v>
      </c>
      <c r="G50" s="4" t="s">
        <v>16</v>
      </c>
      <c r="H50" s="6" t="s">
        <v>20</v>
      </c>
      <c r="I50" s="7">
        <v>50</v>
      </c>
      <c r="J50" s="8">
        <v>950</v>
      </c>
      <c r="K50" s="9">
        <v>475000</v>
      </c>
      <c r="L50" s="9">
        <v>166250</v>
      </c>
      <c r="M50" s="10">
        <v>0.35</v>
      </c>
      <c r="N50" s="4" t="s">
        <v>24</v>
      </c>
      <c r="O50" s="4" t="str">
        <f>TEXT(Table1[[#This Row],[Invoice Date]],"mmm")</f>
        <v>Mar</v>
      </c>
      <c r="P50" s="4">
        <f>YEAR(Table1[[#This Row],[Invoice Date]])</f>
        <v>2020</v>
      </c>
      <c r="Q50" s="4">
        <f>IFERROR(Table1[[#This Row],[Total Sales]]/Table1[[#This Row],[Units Sold]],4)</f>
        <v>500</v>
      </c>
      <c r="R50" s="4">
        <f>IFERROR(Table1[[#This Row],[Operating Profit]]/Table1[[#This Row],[Units Sold]],0)</f>
        <v>175</v>
      </c>
      <c r="S50" s="4">
        <f>IFERROR((Table1[[#This Row],[Total Sales]]-Table1[[#This Row],[Operating Profit]])/Table1[[#This Row],[Units Sold]],0)</f>
        <v>325</v>
      </c>
      <c r="T50" s="4" t="str">
        <f>IF(Table1[[#This Row],[Profit per unit]]&gt;$V$8,"Premium","Mass")</f>
        <v>Premium</v>
      </c>
      <c r="U50" s="4"/>
      <c r="CK50" s="22" t="s">
        <v>127</v>
      </c>
      <c r="CL50" s="11">
        <v>8446806</v>
      </c>
      <c r="CM50" s="11">
        <v>3045817.2600000007</v>
      </c>
      <c r="CN50" s="19">
        <f t="shared" si="0"/>
        <v>0.36058804475916706</v>
      </c>
      <c r="CP50" s="22"/>
      <c r="CQ50" s="11"/>
      <c r="CR50" s="11"/>
      <c r="CS50" s="11"/>
      <c r="CT50" s="11"/>
      <c r="CU50" s="11"/>
      <c r="CV50" s="11"/>
      <c r="CW50" s="19"/>
    </row>
    <row r="51" spans="2:101" ht="14.25" customHeight="1" x14ac:dyDescent="0.3">
      <c r="B51" s="4" t="s">
        <v>14</v>
      </c>
      <c r="C51" s="4">
        <v>1185732</v>
      </c>
      <c r="D51" s="5">
        <v>43921</v>
      </c>
      <c r="E51" s="4" t="s">
        <v>15</v>
      </c>
      <c r="F51" s="4" t="s">
        <v>16</v>
      </c>
      <c r="G51" s="4" t="s">
        <v>16</v>
      </c>
      <c r="H51" s="6" t="s">
        <v>21</v>
      </c>
      <c r="I51" s="7">
        <v>50</v>
      </c>
      <c r="J51" s="8">
        <v>925</v>
      </c>
      <c r="K51" s="9">
        <v>462500</v>
      </c>
      <c r="L51" s="9">
        <v>161875</v>
      </c>
      <c r="M51" s="10">
        <v>0.35</v>
      </c>
      <c r="N51" s="4" t="s">
        <v>24</v>
      </c>
      <c r="O51" s="4" t="str">
        <f>TEXT(Table1[[#This Row],[Invoice Date]],"mmm")</f>
        <v>Mar</v>
      </c>
      <c r="P51" s="4">
        <f>YEAR(Table1[[#This Row],[Invoice Date]])</f>
        <v>2020</v>
      </c>
      <c r="Q51" s="4">
        <f>IFERROR(Table1[[#This Row],[Total Sales]]/Table1[[#This Row],[Units Sold]],4)</f>
        <v>500</v>
      </c>
      <c r="R51" s="4">
        <f>IFERROR(Table1[[#This Row],[Operating Profit]]/Table1[[#This Row],[Units Sold]],0)</f>
        <v>175</v>
      </c>
      <c r="S51" s="4">
        <f>IFERROR((Table1[[#This Row],[Total Sales]]-Table1[[#This Row],[Operating Profit]])/Table1[[#This Row],[Units Sold]],0)</f>
        <v>325</v>
      </c>
      <c r="T51" s="4" t="str">
        <f>IF(Table1[[#This Row],[Profit per unit]]&gt;$V$8,"Premium","Mass")</f>
        <v>Premium</v>
      </c>
      <c r="U51" s="4"/>
      <c r="CK51" s="22" t="s">
        <v>92</v>
      </c>
      <c r="CL51" s="11">
        <v>29285637</v>
      </c>
      <c r="CM51" s="11">
        <v>11324236.390000004</v>
      </c>
      <c r="CN51" s="19">
        <f t="shared" si="0"/>
        <v>0.38668226304928949</v>
      </c>
      <c r="CP51" s="22"/>
      <c r="CQ51" s="11"/>
      <c r="CR51" s="11"/>
      <c r="CS51" s="11"/>
      <c r="CT51" s="11"/>
      <c r="CU51" s="11"/>
      <c r="CV51" s="11"/>
      <c r="CW51" s="19"/>
    </row>
    <row r="52" spans="2:101" ht="14.25" customHeight="1" x14ac:dyDescent="0.3">
      <c r="B52" s="4" t="s">
        <v>25</v>
      </c>
      <c r="C52" s="4">
        <v>1185732</v>
      </c>
      <c r="D52" s="5">
        <v>43938</v>
      </c>
      <c r="E52" s="4" t="s">
        <v>15</v>
      </c>
      <c r="F52" s="4" t="s">
        <v>16</v>
      </c>
      <c r="G52" s="4" t="s">
        <v>16</v>
      </c>
      <c r="H52" s="6" t="s">
        <v>22</v>
      </c>
      <c r="I52" s="7">
        <v>60</v>
      </c>
      <c r="J52" s="8">
        <v>900</v>
      </c>
      <c r="K52" s="9">
        <v>540000</v>
      </c>
      <c r="L52" s="9">
        <v>162000</v>
      </c>
      <c r="M52" s="10">
        <v>0.3</v>
      </c>
      <c r="N52" s="4" t="s">
        <v>24</v>
      </c>
      <c r="O52" s="4" t="str">
        <f>TEXT(Table1[[#This Row],[Invoice Date]],"mmm")</f>
        <v>Apr</v>
      </c>
      <c r="P52" s="4">
        <f>YEAR(Table1[[#This Row],[Invoice Date]])</f>
        <v>2020</v>
      </c>
      <c r="Q52" s="4">
        <f>IFERROR(Table1[[#This Row],[Total Sales]]/Table1[[#This Row],[Units Sold]],4)</f>
        <v>600</v>
      </c>
      <c r="R52" s="4">
        <f>IFERROR(Table1[[#This Row],[Operating Profit]]/Table1[[#This Row],[Units Sold]],0)</f>
        <v>180</v>
      </c>
      <c r="S52" s="4">
        <f>IFERROR((Table1[[#This Row],[Total Sales]]-Table1[[#This Row],[Operating Profit]])/Table1[[#This Row],[Units Sold]],0)</f>
        <v>420</v>
      </c>
      <c r="T52" s="4" t="str">
        <f>IF(Table1[[#This Row],[Profit per unit]]&gt;$V$8,"Premium","Mass")</f>
        <v>Premium</v>
      </c>
      <c r="U52" s="4"/>
      <c r="CK52" s="22" t="s">
        <v>108</v>
      </c>
      <c r="CL52" s="11">
        <v>8495576</v>
      </c>
      <c r="CM52" s="11">
        <v>2943318.2100000004</v>
      </c>
      <c r="CN52" s="19">
        <f t="shared" si="0"/>
        <v>0.34645304921055387</v>
      </c>
      <c r="CP52" s="22"/>
      <c r="CQ52" s="11"/>
      <c r="CR52" s="11"/>
      <c r="CS52" s="11"/>
      <c r="CT52" s="11"/>
      <c r="CU52" s="11"/>
      <c r="CV52" s="11"/>
      <c r="CW52" s="19"/>
    </row>
    <row r="53" spans="2:101" ht="14.25" customHeight="1" x14ac:dyDescent="0.3">
      <c r="B53" s="4" t="s">
        <v>25</v>
      </c>
      <c r="C53" s="4">
        <v>1185732</v>
      </c>
      <c r="D53" s="5">
        <v>43939</v>
      </c>
      <c r="E53" s="4" t="s">
        <v>15</v>
      </c>
      <c r="F53" s="4" t="s">
        <v>16</v>
      </c>
      <c r="G53" s="4" t="s">
        <v>16</v>
      </c>
      <c r="H53" s="6" t="s">
        <v>23</v>
      </c>
      <c r="I53" s="7">
        <v>65</v>
      </c>
      <c r="J53" s="8">
        <v>1075</v>
      </c>
      <c r="K53" s="9">
        <v>698750</v>
      </c>
      <c r="L53" s="9">
        <v>174687.5</v>
      </c>
      <c r="M53" s="10">
        <v>0.25</v>
      </c>
      <c r="N53" s="4" t="s">
        <v>24</v>
      </c>
      <c r="O53" s="4" t="str">
        <f>TEXT(Table1[[#This Row],[Invoice Date]],"mmm")</f>
        <v>Apr</v>
      </c>
      <c r="P53" s="4">
        <f>YEAR(Table1[[#This Row],[Invoice Date]])</f>
        <v>2020</v>
      </c>
      <c r="Q53" s="4">
        <f>IFERROR(Table1[[#This Row],[Total Sales]]/Table1[[#This Row],[Units Sold]],4)</f>
        <v>650</v>
      </c>
      <c r="R53" s="4">
        <f>IFERROR(Table1[[#This Row],[Operating Profit]]/Table1[[#This Row],[Units Sold]],0)</f>
        <v>162.5</v>
      </c>
      <c r="S53" s="4">
        <f>IFERROR((Table1[[#This Row],[Total Sales]]-Table1[[#This Row],[Operating Profit]])/Table1[[#This Row],[Units Sold]],0)</f>
        <v>487.5</v>
      </c>
      <c r="T53" s="4" t="str">
        <f>IF(Table1[[#This Row],[Profit per unit]]&gt;$V$8,"Premium","Mass")</f>
        <v>Premium</v>
      </c>
      <c r="U53" s="4"/>
      <c r="CK53" s="22" t="s">
        <v>55</v>
      </c>
      <c r="CL53" s="11">
        <v>18067440</v>
      </c>
      <c r="CM53" s="11">
        <v>8493660.0600000024</v>
      </c>
      <c r="CN53" s="19">
        <f t="shared" si="0"/>
        <v>0.47010866287642311</v>
      </c>
      <c r="CP53" s="22"/>
      <c r="CQ53" s="11"/>
      <c r="CR53" s="11"/>
      <c r="CS53" s="11"/>
      <c r="CT53" s="11"/>
      <c r="CU53" s="11"/>
      <c r="CV53" s="11"/>
      <c r="CW53" s="19"/>
    </row>
    <row r="54" spans="2:101" ht="14.25" customHeight="1" x14ac:dyDescent="0.3">
      <c r="B54" s="4" t="s">
        <v>25</v>
      </c>
      <c r="C54" s="4">
        <v>1185732</v>
      </c>
      <c r="D54" s="5">
        <v>43940</v>
      </c>
      <c r="E54" s="4" t="s">
        <v>15</v>
      </c>
      <c r="F54" s="4" t="s">
        <v>16</v>
      </c>
      <c r="G54" s="4" t="s">
        <v>16</v>
      </c>
      <c r="H54" s="6" t="s">
        <v>17</v>
      </c>
      <c r="I54" s="7">
        <v>60</v>
      </c>
      <c r="J54" s="8">
        <v>1200</v>
      </c>
      <c r="K54" s="9">
        <v>720000</v>
      </c>
      <c r="L54" s="9">
        <v>360000</v>
      </c>
      <c r="M54" s="10">
        <v>0.5</v>
      </c>
      <c r="N54" s="4" t="s">
        <v>24</v>
      </c>
      <c r="O54" s="4" t="str">
        <f>TEXT(Table1[[#This Row],[Invoice Date]],"mmm")</f>
        <v>Apr</v>
      </c>
      <c r="P54" s="4">
        <f>YEAR(Table1[[#This Row],[Invoice Date]])</f>
        <v>2020</v>
      </c>
      <c r="Q54" s="4">
        <f>IFERROR(Table1[[#This Row],[Total Sales]]/Table1[[#This Row],[Units Sold]],4)</f>
        <v>600</v>
      </c>
      <c r="R54" s="4">
        <f>IFERROR(Table1[[#This Row],[Operating Profit]]/Table1[[#This Row],[Units Sold]],0)</f>
        <v>300</v>
      </c>
      <c r="S54" s="4">
        <f>IFERROR((Table1[[#This Row],[Total Sales]]-Table1[[#This Row],[Operating Profit]])/Table1[[#This Row],[Units Sold]],0)</f>
        <v>300</v>
      </c>
      <c r="T54" s="4" t="str">
        <f>IF(Table1[[#This Row],[Profit per unit]]&gt;$V$8,"Premium","Mass")</f>
        <v>Premium</v>
      </c>
      <c r="U54" s="4"/>
      <c r="CK54" s="22" t="s">
        <v>28</v>
      </c>
      <c r="CL54" s="11">
        <v>46359746</v>
      </c>
      <c r="CM54" s="11">
        <v>18688204.349999983</v>
      </c>
      <c r="CN54" s="19">
        <f t="shared" si="0"/>
        <v>0.40311274246411927</v>
      </c>
      <c r="CP54" s="22"/>
      <c r="CQ54" s="11"/>
      <c r="CR54" s="11"/>
      <c r="CS54" s="11"/>
      <c r="CT54" s="11"/>
      <c r="CU54" s="11"/>
      <c r="CV54" s="11"/>
      <c r="CW54" s="19"/>
    </row>
    <row r="55" spans="2:101" ht="14.25" customHeight="1" x14ac:dyDescent="0.3">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c r="O55" s="4" t="str">
        <f>TEXT(Table1[[#This Row],[Invoice Date]],"mmm")</f>
        <v>Apr</v>
      </c>
      <c r="P55" s="4">
        <f>YEAR(Table1[[#This Row],[Invoice Date]])</f>
        <v>2020</v>
      </c>
      <c r="Q55" s="4">
        <f>IFERROR(Table1[[#This Row],[Total Sales]]/Table1[[#This Row],[Units Sold]],4)</f>
        <v>550.00000000000011</v>
      </c>
      <c r="R55" s="4">
        <f>IFERROR(Table1[[#This Row],[Operating Profit]]/Table1[[#This Row],[Units Sold]],0)</f>
        <v>165.00000000000003</v>
      </c>
      <c r="S55" s="4">
        <f>IFERROR((Table1[[#This Row],[Total Sales]]-Table1[[#This Row],[Operating Profit]])/Table1[[#This Row],[Units Sold]],0)</f>
        <v>385.00000000000011</v>
      </c>
      <c r="T55" s="4" t="str">
        <f>IF(Table1[[#This Row],[Profit per unit]]&gt;$V$8,"Premium","Mass")</f>
        <v>Premium</v>
      </c>
      <c r="U55" s="4"/>
      <c r="CK55" s="22" t="s">
        <v>78</v>
      </c>
      <c r="CL55" s="11">
        <v>9696420</v>
      </c>
      <c r="CM55" s="11">
        <v>3873429.1000000015</v>
      </c>
      <c r="CN55" s="19">
        <f t="shared" si="0"/>
        <v>0.39947002089430961</v>
      </c>
      <c r="CP55" s="22"/>
      <c r="CQ55" s="11"/>
      <c r="CR55" s="11"/>
      <c r="CS55" s="11"/>
      <c r="CT55" s="11"/>
      <c r="CU55" s="11"/>
      <c r="CV55" s="11"/>
      <c r="CW55" s="19"/>
    </row>
    <row r="56" spans="2:101" ht="14.25" customHeight="1" x14ac:dyDescent="0.3">
      <c r="B56" s="4" t="s">
        <v>25</v>
      </c>
      <c r="C56" s="4">
        <v>1185732</v>
      </c>
      <c r="D56" s="5">
        <v>43942</v>
      </c>
      <c r="E56" s="4" t="s">
        <v>15</v>
      </c>
      <c r="F56" s="4" t="s">
        <v>16</v>
      </c>
      <c r="G56" s="4" t="s">
        <v>16</v>
      </c>
      <c r="H56" s="6" t="s">
        <v>20</v>
      </c>
      <c r="I56" s="7">
        <v>50</v>
      </c>
      <c r="J56" s="8">
        <v>925</v>
      </c>
      <c r="K56" s="9">
        <v>462500</v>
      </c>
      <c r="L56" s="9">
        <v>161875</v>
      </c>
      <c r="M56" s="10">
        <v>0.35</v>
      </c>
      <c r="N56" s="4" t="s">
        <v>24</v>
      </c>
      <c r="O56" s="4" t="str">
        <f>TEXT(Table1[[#This Row],[Invoice Date]],"mmm")</f>
        <v>Apr</v>
      </c>
      <c r="P56" s="4">
        <f>YEAR(Table1[[#This Row],[Invoice Date]])</f>
        <v>2020</v>
      </c>
      <c r="Q56" s="4">
        <f>IFERROR(Table1[[#This Row],[Total Sales]]/Table1[[#This Row],[Units Sold]],4)</f>
        <v>500</v>
      </c>
      <c r="R56" s="4">
        <f>IFERROR(Table1[[#This Row],[Operating Profit]]/Table1[[#This Row],[Units Sold]],0)</f>
        <v>175</v>
      </c>
      <c r="S56" s="4">
        <f>IFERROR((Table1[[#This Row],[Total Sales]]-Table1[[#This Row],[Operating Profit]])/Table1[[#This Row],[Units Sold]],0)</f>
        <v>325</v>
      </c>
      <c r="T56" s="4" t="str">
        <f>IF(Table1[[#This Row],[Profit per unit]]&gt;$V$8,"Premium","Mass")</f>
        <v>Premium</v>
      </c>
      <c r="U56" s="4"/>
      <c r="CK56" s="22" t="s">
        <v>131</v>
      </c>
      <c r="CL56" s="11">
        <v>14352923</v>
      </c>
      <c r="CM56" s="11">
        <v>5785966.4900000002</v>
      </c>
      <c r="CN56" s="19">
        <f t="shared" si="0"/>
        <v>0.40312112661650873</v>
      </c>
      <c r="CP56" s="22"/>
      <c r="CQ56" s="11"/>
      <c r="CR56" s="11"/>
      <c r="CS56" s="11"/>
      <c r="CT56" s="11"/>
      <c r="CU56" s="11"/>
      <c r="CV56" s="11"/>
      <c r="CW56" s="19"/>
    </row>
    <row r="57" spans="2:101" ht="14.25" customHeight="1" x14ac:dyDescent="0.3">
      <c r="B57" s="4" t="s">
        <v>25</v>
      </c>
      <c r="C57" s="4">
        <v>1185732</v>
      </c>
      <c r="D57" s="5">
        <v>43943</v>
      </c>
      <c r="E57" s="4" t="s">
        <v>15</v>
      </c>
      <c r="F57" s="4" t="s">
        <v>16</v>
      </c>
      <c r="G57" s="4" t="s">
        <v>16</v>
      </c>
      <c r="H57" s="6" t="s">
        <v>21</v>
      </c>
      <c r="I57" s="7">
        <v>50</v>
      </c>
      <c r="J57" s="8">
        <v>900</v>
      </c>
      <c r="K57" s="9">
        <v>450000</v>
      </c>
      <c r="L57" s="9">
        <v>157500</v>
      </c>
      <c r="M57" s="10">
        <v>0.35</v>
      </c>
      <c r="N57" s="4" t="s">
        <v>24</v>
      </c>
      <c r="O57" s="4" t="str">
        <f>TEXT(Table1[[#This Row],[Invoice Date]],"mmm")</f>
        <v>Apr</v>
      </c>
      <c r="P57" s="4">
        <f>YEAR(Table1[[#This Row],[Invoice Date]])</f>
        <v>2020</v>
      </c>
      <c r="Q57" s="4">
        <f>IFERROR(Table1[[#This Row],[Total Sales]]/Table1[[#This Row],[Units Sold]],4)</f>
        <v>500</v>
      </c>
      <c r="R57" s="4">
        <f>IFERROR(Table1[[#This Row],[Operating Profit]]/Table1[[#This Row],[Units Sold]],0)</f>
        <v>175</v>
      </c>
      <c r="S57" s="4">
        <f>IFERROR((Table1[[#This Row],[Total Sales]]-Table1[[#This Row],[Operating Profit]])/Table1[[#This Row],[Units Sold]],0)</f>
        <v>325</v>
      </c>
      <c r="T57" s="4" t="str">
        <f>IF(Table1[[#This Row],[Profit per unit]]&gt;$V$8,"Premium","Mass")</f>
        <v>Premium</v>
      </c>
      <c r="U57" s="4"/>
      <c r="CK57" s="22" t="s">
        <v>72</v>
      </c>
      <c r="CL57" s="11">
        <v>21575040</v>
      </c>
      <c r="CM57" s="11">
        <v>7719430.6800000025</v>
      </c>
      <c r="CN57" s="19">
        <f t="shared" si="0"/>
        <v>0.35779450142386771</v>
      </c>
      <c r="CP57" s="22"/>
      <c r="CQ57" s="11"/>
      <c r="CR57" s="11"/>
      <c r="CS57" s="11"/>
      <c r="CT57" s="11"/>
      <c r="CU57" s="11"/>
      <c r="CV57" s="11"/>
      <c r="CW57" s="19"/>
    </row>
    <row r="58" spans="2:101" ht="14.25" customHeight="1" x14ac:dyDescent="0.3">
      <c r="B58" s="4" t="s">
        <v>25</v>
      </c>
      <c r="C58" s="4">
        <v>1185732</v>
      </c>
      <c r="D58" s="5">
        <v>43944</v>
      </c>
      <c r="E58" s="4" t="s">
        <v>15</v>
      </c>
      <c r="F58" s="4" t="s">
        <v>16</v>
      </c>
      <c r="G58" s="4" t="s">
        <v>16</v>
      </c>
      <c r="H58" s="6" t="s">
        <v>22</v>
      </c>
      <c r="I58" s="7">
        <v>60</v>
      </c>
      <c r="J58" s="8">
        <v>900</v>
      </c>
      <c r="K58" s="9">
        <v>540000</v>
      </c>
      <c r="L58" s="9">
        <v>162000</v>
      </c>
      <c r="M58" s="10">
        <v>0.3</v>
      </c>
      <c r="N58" s="4" t="s">
        <v>24</v>
      </c>
      <c r="O58" s="4" t="str">
        <f>TEXT(Table1[[#This Row],[Invoice Date]],"mmm")</f>
        <v>Apr</v>
      </c>
      <c r="P58" s="4">
        <f>YEAR(Table1[[#This Row],[Invoice Date]])</f>
        <v>2020</v>
      </c>
      <c r="Q58" s="4">
        <f>IFERROR(Table1[[#This Row],[Total Sales]]/Table1[[#This Row],[Units Sold]],4)</f>
        <v>600</v>
      </c>
      <c r="R58" s="4">
        <f>IFERROR(Table1[[#This Row],[Operating Profit]]/Table1[[#This Row],[Units Sold]],0)</f>
        <v>180</v>
      </c>
      <c r="S58" s="4">
        <f>IFERROR((Table1[[#This Row],[Total Sales]]-Table1[[#This Row],[Operating Profit]])/Table1[[#This Row],[Units Sold]],0)</f>
        <v>420</v>
      </c>
      <c r="T58" s="4" t="str">
        <f>IF(Table1[[#This Row],[Profit per unit]]&gt;$V$8,"Premium","Mass")</f>
        <v>Premium</v>
      </c>
      <c r="U58" s="4"/>
      <c r="CK58" s="22" t="s">
        <v>46</v>
      </c>
      <c r="CL58" s="11">
        <v>26330718</v>
      </c>
      <c r="CM58" s="11">
        <v>6991403.129999998</v>
      </c>
      <c r="CN58" s="19">
        <f t="shared" si="0"/>
        <v>0.26552269216509772</v>
      </c>
      <c r="CP58" s="22"/>
      <c r="CQ58" s="11"/>
      <c r="CR58" s="11"/>
      <c r="CS58" s="11"/>
      <c r="CT58" s="11"/>
      <c r="CU58" s="11"/>
      <c r="CV58" s="11"/>
      <c r="CW58" s="19"/>
    </row>
    <row r="59" spans="2:101" ht="14.25" customHeight="1" x14ac:dyDescent="0.3">
      <c r="B59" s="4" t="s">
        <v>25</v>
      </c>
      <c r="C59" s="4">
        <v>1185732</v>
      </c>
      <c r="D59" s="5">
        <v>43945</v>
      </c>
      <c r="E59" s="4" t="s">
        <v>15</v>
      </c>
      <c r="F59" s="4" t="s">
        <v>16</v>
      </c>
      <c r="G59" s="4" t="s">
        <v>16</v>
      </c>
      <c r="H59" s="6" t="s">
        <v>23</v>
      </c>
      <c r="I59" s="7">
        <v>65</v>
      </c>
      <c r="J59" s="8">
        <v>1000</v>
      </c>
      <c r="K59" s="9">
        <v>650000</v>
      </c>
      <c r="L59" s="9">
        <v>162500</v>
      </c>
      <c r="M59" s="10">
        <v>0.25</v>
      </c>
      <c r="N59" s="4" t="s">
        <v>24</v>
      </c>
      <c r="O59" s="4" t="str">
        <f>TEXT(Table1[[#This Row],[Invoice Date]],"mmm")</f>
        <v>Apr</v>
      </c>
      <c r="P59" s="4">
        <f>YEAR(Table1[[#This Row],[Invoice Date]])</f>
        <v>2020</v>
      </c>
      <c r="Q59" s="4">
        <f>IFERROR(Table1[[#This Row],[Total Sales]]/Table1[[#This Row],[Units Sold]],4)</f>
        <v>650</v>
      </c>
      <c r="R59" s="4">
        <f>IFERROR(Table1[[#This Row],[Operating Profit]]/Table1[[#This Row],[Units Sold]],0)</f>
        <v>162.5</v>
      </c>
      <c r="S59" s="4">
        <f>IFERROR((Table1[[#This Row],[Total Sales]]-Table1[[#This Row],[Operating Profit]])/Table1[[#This Row],[Units Sold]],0)</f>
        <v>487.5</v>
      </c>
      <c r="T59" s="4" t="str">
        <f>IF(Table1[[#This Row],[Profit per unit]]&gt;$V$8,"Premium","Mass")</f>
        <v>Premium</v>
      </c>
      <c r="U59" s="4"/>
      <c r="CK59" s="22" t="s">
        <v>118</v>
      </c>
      <c r="CL59" s="11">
        <v>10689160</v>
      </c>
      <c r="CM59" s="11">
        <v>4282953.7200000025</v>
      </c>
      <c r="CN59" s="19">
        <f t="shared" si="0"/>
        <v>0.40068197313914306</v>
      </c>
      <c r="CP59" s="22"/>
      <c r="CQ59" s="11"/>
      <c r="CR59" s="11"/>
      <c r="CS59" s="11"/>
      <c r="CT59" s="11"/>
      <c r="CU59" s="11"/>
      <c r="CV59" s="11"/>
      <c r="CW59" s="19"/>
    </row>
    <row r="60" spans="2:101" ht="14.25" customHeight="1" x14ac:dyDescent="0.3">
      <c r="B60" s="4" t="s">
        <v>25</v>
      </c>
      <c r="C60" s="4">
        <v>1185732</v>
      </c>
      <c r="D60" s="5">
        <v>43946</v>
      </c>
      <c r="E60" s="4" t="s">
        <v>15</v>
      </c>
      <c r="F60" s="4" t="s">
        <v>16</v>
      </c>
      <c r="G60" s="4" t="s">
        <v>16</v>
      </c>
      <c r="H60" s="6" t="s">
        <v>22</v>
      </c>
      <c r="I60" s="7">
        <v>65</v>
      </c>
      <c r="J60" s="8">
        <v>875</v>
      </c>
      <c r="K60" s="9">
        <v>568750</v>
      </c>
      <c r="L60" s="9">
        <v>170625</v>
      </c>
      <c r="M60" s="10">
        <v>0.3</v>
      </c>
      <c r="N60" s="4" t="s">
        <v>24</v>
      </c>
      <c r="O60" s="4" t="str">
        <f>TEXT(Table1[[#This Row],[Invoice Date]],"mmm")</f>
        <v>Apr</v>
      </c>
      <c r="P60" s="4">
        <f>YEAR(Table1[[#This Row],[Invoice Date]])</f>
        <v>2020</v>
      </c>
      <c r="Q60" s="4">
        <f>IFERROR(Table1[[#This Row],[Total Sales]]/Table1[[#This Row],[Units Sold]],4)</f>
        <v>650</v>
      </c>
      <c r="R60" s="4">
        <f>IFERROR(Table1[[#This Row],[Operating Profit]]/Table1[[#This Row],[Units Sold]],0)</f>
        <v>195</v>
      </c>
      <c r="S60" s="4">
        <f>IFERROR((Table1[[#This Row],[Total Sales]]-Table1[[#This Row],[Operating Profit]])/Table1[[#This Row],[Units Sold]],0)</f>
        <v>455</v>
      </c>
      <c r="T60" s="4" t="str">
        <f>IF(Table1[[#This Row],[Profit per unit]]&gt;$V$8,"Premium","Mass")</f>
        <v>Premium</v>
      </c>
      <c r="U60" s="4"/>
      <c r="CK60" s="22" t="s">
        <v>114</v>
      </c>
      <c r="CL60" s="11">
        <v>7727469</v>
      </c>
      <c r="CM60" s="11">
        <v>2800830.0899999994</v>
      </c>
      <c r="CN60" s="19">
        <f t="shared" si="0"/>
        <v>0.36245115832881364</v>
      </c>
      <c r="CP60" s="22"/>
      <c r="CQ60" s="11"/>
      <c r="CR60" s="11"/>
      <c r="CS60" s="11"/>
      <c r="CT60" s="11"/>
      <c r="CU60" s="11"/>
      <c r="CV60" s="11"/>
      <c r="CW60" s="19"/>
    </row>
    <row r="61" spans="2:101" ht="14.25" customHeight="1" x14ac:dyDescent="0.3">
      <c r="B61" s="4" t="s">
        <v>25</v>
      </c>
      <c r="C61" s="4">
        <v>1185732</v>
      </c>
      <c r="D61" s="5">
        <v>43947</v>
      </c>
      <c r="E61" s="4" t="s">
        <v>15</v>
      </c>
      <c r="F61" s="4" t="s">
        <v>16</v>
      </c>
      <c r="G61" s="4" t="s">
        <v>16</v>
      </c>
      <c r="H61" s="6" t="s">
        <v>23</v>
      </c>
      <c r="I61" s="7">
        <v>70</v>
      </c>
      <c r="J61" s="8">
        <v>1000</v>
      </c>
      <c r="K61" s="9">
        <v>700000</v>
      </c>
      <c r="L61" s="9">
        <v>175000</v>
      </c>
      <c r="M61" s="10">
        <v>0.25</v>
      </c>
      <c r="N61" s="4" t="s">
        <v>24</v>
      </c>
      <c r="O61" s="4" t="str">
        <f>TEXT(Table1[[#This Row],[Invoice Date]],"mmm")</f>
        <v>Apr</v>
      </c>
      <c r="P61" s="4">
        <f>YEAR(Table1[[#This Row],[Invoice Date]])</f>
        <v>2020</v>
      </c>
      <c r="Q61" s="4">
        <f>IFERROR(Table1[[#This Row],[Total Sales]]/Table1[[#This Row],[Units Sold]],4)</f>
        <v>700</v>
      </c>
      <c r="R61" s="4">
        <f>IFERROR(Table1[[#This Row],[Operating Profit]]/Table1[[#This Row],[Units Sold]],0)</f>
        <v>175</v>
      </c>
      <c r="S61" s="4">
        <f>IFERROR((Table1[[#This Row],[Total Sales]]-Table1[[#This Row],[Operating Profit]])/Table1[[#This Row],[Units Sold]],0)</f>
        <v>525</v>
      </c>
      <c r="T61" s="4" t="str">
        <f>IF(Table1[[#This Row],[Profit per unit]]&gt;$V$8,"Premium","Mass")</f>
        <v>Premium</v>
      </c>
      <c r="U61" s="4"/>
      <c r="CK61" s="22" t="s">
        <v>70</v>
      </c>
      <c r="CL61" s="11">
        <v>18577517</v>
      </c>
      <c r="CM61" s="11">
        <v>6544071.1499999994</v>
      </c>
      <c r="CN61" s="19">
        <f t="shared" si="0"/>
        <v>0.35225757834052845</v>
      </c>
      <c r="CP61" s="22"/>
      <c r="CQ61" s="11"/>
      <c r="CR61" s="11"/>
      <c r="CS61" s="11"/>
      <c r="CT61" s="11"/>
      <c r="CU61" s="11"/>
      <c r="CV61" s="11"/>
      <c r="CW61" s="19"/>
    </row>
    <row r="62" spans="2:101" ht="14.25" customHeight="1" x14ac:dyDescent="0.3">
      <c r="B62" s="4" t="s">
        <v>25</v>
      </c>
      <c r="C62" s="4">
        <v>1185732</v>
      </c>
      <c r="D62" s="5">
        <v>43948</v>
      </c>
      <c r="E62" s="4" t="s">
        <v>15</v>
      </c>
      <c r="F62" s="4" t="s">
        <v>16</v>
      </c>
      <c r="G62" s="4" t="s">
        <v>16</v>
      </c>
      <c r="H62" s="6" t="s">
        <v>17</v>
      </c>
      <c r="I62" s="7">
        <v>65</v>
      </c>
      <c r="J62" s="8">
        <v>1150</v>
      </c>
      <c r="K62" s="9">
        <v>747500</v>
      </c>
      <c r="L62" s="9">
        <v>373750</v>
      </c>
      <c r="M62" s="10">
        <v>0.5</v>
      </c>
      <c r="N62" s="4" t="s">
        <v>24</v>
      </c>
      <c r="O62" s="4" t="str">
        <f>TEXT(Table1[[#This Row],[Invoice Date]],"mmm")</f>
        <v>Apr</v>
      </c>
      <c r="P62" s="4">
        <f>YEAR(Table1[[#This Row],[Invoice Date]])</f>
        <v>2020</v>
      </c>
      <c r="Q62" s="4">
        <f>IFERROR(Table1[[#This Row],[Total Sales]]/Table1[[#This Row],[Units Sold]],4)</f>
        <v>650</v>
      </c>
      <c r="R62" s="4">
        <f>IFERROR(Table1[[#This Row],[Operating Profit]]/Table1[[#This Row],[Units Sold]],0)</f>
        <v>325</v>
      </c>
      <c r="S62" s="4">
        <f>IFERROR((Table1[[#This Row],[Total Sales]]-Table1[[#This Row],[Operating Profit]])/Table1[[#This Row],[Units Sold]],0)</f>
        <v>325</v>
      </c>
      <c r="T62" s="4" t="str">
        <f>IF(Table1[[#This Row],[Profit per unit]]&gt;$V$8,"Premium","Mass")</f>
        <v>Premium</v>
      </c>
      <c r="U62" s="4"/>
      <c r="CP62" s="22"/>
      <c r="CQ62" s="11"/>
      <c r="CR62" s="11"/>
      <c r="CS62" s="11"/>
      <c r="CT62" s="11"/>
      <c r="CU62" s="11"/>
      <c r="CV62" s="11"/>
      <c r="CW62" s="19"/>
    </row>
    <row r="63" spans="2:101" ht="14.25" customHeight="1" x14ac:dyDescent="0.3">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c r="O63" s="4" t="str">
        <f>TEXT(Table1[[#This Row],[Invoice Date]],"mmm")</f>
        <v>Apr</v>
      </c>
      <c r="P63" s="4">
        <f>YEAR(Table1[[#This Row],[Invoice Date]])</f>
        <v>2020</v>
      </c>
      <c r="Q63" s="4">
        <f>IFERROR(Table1[[#This Row],[Total Sales]]/Table1[[#This Row],[Units Sold]],4)</f>
        <v>550.00000000000011</v>
      </c>
      <c r="R63" s="4">
        <f>IFERROR(Table1[[#This Row],[Operating Profit]]/Table1[[#This Row],[Units Sold]],0)</f>
        <v>165.00000000000003</v>
      </c>
      <c r="S63" s="4">
        <f>IFERROR((Table1[[#This Row],[Total Sales]]-Table1[[#This Row],[Operating Profit]])/Table1[[#This Row],[Units Sold]],0)</f>
        <v>385.00000000000011</v>
      </c>
      <c r="T63" s="4" t="str">
        <f>IF(Table1[[#This Row],[Profit per unit]]&gt;$V$8,"Premium","Mass")</f>
        <v>Premium</v>
      </c>
      <c r="U63" s="4"/>
      <c r="CP63" s="22"/>
      <c r="CQ63" s="11"/>
      <c r="CR63" s="11"/>
      <c r="CS63" s="11"/>
      <c r="CT63" s="11"/>
      <c r="CU63" s="11"/>
      <c r="CV63" s="11"/>
      <c r="CW63" s="19"/>
    </row>
    <row r="64" spans="2:101" ht="14.25" customHeight="1" x14ac:dyDescent="0.3">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c r="O64" s="4" t="str">
        <f>TEXT(Table1[[#This Row],[Invoice Date]],"mmm")</f>
        <v>Apr</v>
      </c>
      <c r="P64" s="4">
        <f>YEAR(Table1[[#This Row],[Invoice Date]])</f>
        <v>2020</v>
      </c>
      <c r="Q64" s="4">
        <f>IFERROR(Table1[[#This Row],[Total Sales]]/Table1[[#This Row],[Units Sold]],4)</f>
        <v>550.00000000000011</v>
      </c>
      <c r="R64" s="4">
        <f>IFERROR(Table1[[#This Row],[Operating Profit]]/Table1[[#This Row],[Units Sold]],0)</f>
        <v>192.5</v>
      </c>
      <c r="S64" s="4">
        <f>IFERROR((Table1[[#This Row],[Total Sales]]-Table1[[#This Row],[Operating Profit]])/Table1[[#This Row],[Units Sold]],0)</f>
        <v>357.50000000000006</v>
      </c>
      <c r="T64" s="4" t="str">
        <f>IF(Table1[[#This Row],[Profit per unit]]&gt;$V$8,"Premium","Mass")</f>
        <v>Premium</v>
      </c>
      <c r="U64" s="4"/>
      <c r="V64" t="s">
        <v>142</v>
      </c>
      <c r="Y64" t="s">
        <v>139</v>
      </c>
      <c r="AB64" t="s">
        <v>205</v>
      </c>
      <c r="CP64" s="22"/>
      <c r="CQ64" s="11"/>
      <c r="CR64" s="11"/>
      <c r="CS64" s="11"/>
      <c r="CT64" s="11"/>
      <c r="CU64" s="11"/>
      <c r="CV64" s="11"/>
      <c r="CW64" s="19"/>
    </row>
    <row r="65" spans="2:101" ht="14.25" customHeight="1" x14ac:dyDescent="0.3">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c r="O65" s="4" t="str">
        <f>TEXT(Table1[[#This Row],[Invoice Date]],"mmm")</f>
        <v>Apr</v>
      </c>
      <c r="P65" s="4">
        <f>YEAR(Table1[[#This Row],[Invoice Date]])</f>
        <v>2020</v>
      </c>
      <c r="Q65" s="4">
        <f>IFERROR(Table1[[#This Row],[Total Sales]]/Table1[[#This Row],[Units Sold]],4)</f>
        <v>550.00000000000011</v>
      </c>
      <c r="R65" s="4">
        <f>IFERROR(Table1[[#This Row],[Operating Profit]]/Table1[[#This Row],[Units Sold]],0)</f>
        <v>192.5</v>
      </c>
      <c r="S65" s="4">
        <f>IFERROR((Table1[[#This Row],[Total Sales]]-Table1[[#This Row],[Operating Profit]])/Table1[[#This Row],[Units Sold]],0)</f>
        <v>357.50000000000006</v>
      </c>
      <c r="T65" s="4" t="str">
        <f>IF(Table1[[#This Row],[Profit per unit]]&gt;$V$8,"Premium","Mass")</f>
        <v>Premium</v>
      </c>
      <c r="U65" s="4"/>
      <c r="V65" s="13">
        <v>2478861</v>
      </c>
      <c r="W65" s="13">
        <f>GETPIVOTDATA("Units Sold",$V$64)</f>
        <v>2478861</v>
      </c>
      <c r="Y65" s="11">
        <v>899902125</v>
      </c>
      <c r="Z65" s="30">
        <f>GETPIVOTDATA("Total Sales",$Y$64)</f>
        <v>899902125</v>
      </c>
      <c r="AB65" s="31">
        <v>45.21662520729685</v>
      </c>
      <c r="AC65" s="30">
        <f>GETPIVOTDATA("Price per Unit",$AB$64)</f>
        <v>45.21662520729685</v>
      </c>
      <c r="CP65" s="22"/>
      <c r="CQ65" s="11"/>
      <c r="CR65" s="11"/>
      <c r="CS65" s="11"/>
      <c r="CT65" s="11"/>
      <c r="CU65" s="11"/>
      <c r="CV65" s="11"/>
      <c r="CW65" s="19"/>
    </row>
    <row r="66" spans="2:101" ht="14.25" customHeight="1" x14ac:dyDescent="0.3">
      <c r="B66" s="4" t="s">
        <v>25</v>
      </c>
      <c r="C66" s="4">
        <v>1185732</v>
      </c>
      <c r="D66" s="5">
        <v>43952</v>
      </c>
      <c r="E66" s="4" t="s">
        <v>15</v>
      </c>
      <c r="F66" s="4" t="s">
        <v>16</v>
      </c>
      <c r="G66" s="4" t="s">
        <v>16</v>
      </c>
      <c r="H66" s="6" t="s">
        <v>22</v>
      </c>
      <c r="I66" s="7">
        <v>65</v>
      </c>
      <c r="J66" s="8">
        <v>875</v>
      </c>
      <c r="K66" s="9">
        <v>568750</v>
      </c>
      <c r="L66" s="9">
        <v>170625</v>
      </c>
      <c r="M66" s="10">
        <v>0.3</v>
      </c>
      <c r="N66" s="4" t="s">
        <v>24</v>
      </c>
      <c r="O66" s="4" t="str">
        <f>TEXT(Table1[[#This Row],[Invoice Date]],"mmm")</f>
        <v>May</v>
      </c>
      <c r="P66" s="4">
        <f>YEAR(Table1[[#This Row],[Invoice Date]])</f>
        <v>2020</v>
      </c>
      <c r="Q66" s="4">
        <f>IFERROR(Table1[[#This Row],[Total Sales]]/Table1[[#This Row],[Units Sold]],4)</f>
        <v>650</v>
      </c>
      <c r="R66" s="4">
        <f>IFERROR(Table1[[#This Row],[Operating Profit]]/Table1[[#This Row],[Units Sold]],0)</f>
        <v>195</v>
      </c>
      <c r="S66" s="4">
        <f>IFERROR((Table1[[#This Row],[Total Sales]]-Table1[[#This Row],[Operating Profit]])/Table1[[#This Row],[Units Sold]],0)</f>
        <v>455</v>
      </c>
      <c r="T66" s="4" t="str">
        <f>IF(Table1[[#This Row],[Profit per unit]]&gt;$V$8,"Premium","Mass")</f>
        <v>Premium</v>
      </c>
      <c r="U66" s="4"/>
      <c r="CP66" s="22"/>
      <c r="CQ66" s="11"/>
      <c r="CR66" s="11"/>
      <c r="CS66" s="11"/>
      <c r="CT66" s="11"/>
      <c r="CU66" s="11"/>
      <c r="CV66" s="11"/>
      <c r="CW66" s="19"/>
    </row>
    <row r="67" spans="2:101" ht="14.25" customHeight="1" x14ac:dyDescent="0.3">
      <c r="B67" s="4" t="s">
        <v>25</v>
      </c>
      <c r="C67" s="4">
        <v>1185732</v>
      </c>
      <c r="D67" s="5">
        <v>43953</v>
      </c>
      <c r="E67" s="4" t="s">
        <v>15</v>
      </c>
      <c r="F67" s="4" t="s">
        <v>16</v>
      </c>
      <c r="G67" s="4" t="s">
        <v>16</v>
      </c>
      <c r="H67" s="6" t="s">
        <v>23</v>
      </c>
      <c r="I67" s="7">
        <v>70</v>
      </c>
      <c r="J67" s="8">
        <v>975</v>
      </c>
      <c r="K67" s="9">
        <v>682500</v>
      </c>
      <c r="L67" s="9">
        <v>170625</v>
      </c>
      <c r="M67" s="10">
        <v>0.25</v>
      </c>
      <c r="N67" s="4" t="s">
        <v>24</v>
      </c>
      <c r="O67" s="4" t="str">
        <f>TEXT(Table1[[#This Row],[Invoice Date]],"mmm")</f>
        <v>May</v>
      </c>
      <c r="P67" s="4">
        <f>YEAR(Table1[[#This Row],[Invoice Date]])</f>
        <v>2020</v>
      </c>
      <c r="Q67" s="4">
        <f>IFERROR(Table1[[#This Row],[Total Sales]]/Table1[[#This Row],[Units Sold]],4)</f>
        <v>700</v>
      </c>
      <c r="R67" s="4">
        <f>IFERROR(Table1[[#This Row],[Operating Profit]]/Table1[[#This Row],[Units Sold]],0)</f>
        <v>175</v>
      </c>
      <c r="S67" s="4">
        <f>IFERROR((Table1[[#This Row],[Total Sales]]-Table1[[#This Row],[Operating Profit]])/Table1[[#This Row],[Units Sold]],0)</f>
        <v>525</v>
      </c>
      <c r="T67" s="4" t="str">
        <f>IF(Table1[[#This Row],[Profit per unit]]&gt;$V$8,"Premium","Mass")</f>
        <v>Premium</v>
      </c>
      <c r="U67" s="4"/>
      <c r="CP67" s="22"/>
      <c r="CQ67" s="11"/>
      <c r="CR67" s="11"/>
      <c r="CS67" s="11"/>
      <c r="CT67" s="11"/>
      <c r="CU67" s="11"/>
      <c r="CV67" s="11"/>
      <c r="CW67" s="19"/>
    </row>
    <row r="68" spans="2:101" ht="14.25" customHeight="1" x14ac:dyDescent="0.3">
      <c r="B68" s="4" t="s">
        <v>25</v>
      </c>
      <c r="C68" s="4">
        <v>1185732</v>
      </c>
      <c r="D68" s="5">
        <v>43954</v>
      </c>
      <c r="E68" s="4" t="s">
        <v>15</v>
      </c>
      <c r="F68" s="4" t="s">
        <v>16</v>
      </c>
      <c r="G68" s="4" t="s">
        <v>16</v>
      </c>
      <c r="H68" s="6" t="s">
        <v>17</v>
      </c>
      <c r="I68" s="7">
        <v>65</v>
      </c>
      <c r="J68" s="8">
        <v>1200</v>
      </c>
      <c r="K68" s="9">
        <v>780000</v>
      </c>
      <c r="L68" s="9">
        <v>390000</v>
      </c>
      <c r="M68" s="10">
        <v>0.5</v>
      </c>
      <c r="N68" s="4" t="s">
        <v>24</v>
      </c>
      <c r="O68" s="4" t="str">
        <f>TEXT(Table1[[#This Row],[Invoice Date]],"mmm")</f>
        <v>May</v>
      </c>
      <c r="P68" s="4">
        <f>YEAR(Table1[[#This Row],[Invoice Date]])</f>
        <v>2020</v>
      </c>
      <c r="Q68" s="4">
        <f>IFERROR(Table1[[#This Row],[Total Sales]]/Table1[[#This Row],[Units Sold]],4)</f>
        <v>650</v>
      </c>
      <c r="R68" s="4">
        <f>IFERROR(Table1[[#This Row],[Operating Profit]]/Table1[[#This Row],[Units Sold]],0)</f>
        <v>325</v>
      </c>
      <c r="S68" s="4">
        <f>IFERROR((Table1[[#This Row],[Total Sales]]-Table1[[#This Row],[Operating Profit]])/Table1[[#This Row],[Units Sold]],0)</f>
        <v>325</v>
      </c>
      <c r="T68" s="4" t="str">
        <f>IF(Table1[[#This Row],[Profit per unit]]&gt;$V$8,"Premium","Mass")</f>
        <v>Premium</v>
      </c>
      <c r="U68" s="4"/>
      <c r="CP68" s="22"/>
      <c r="CQ68" s="11"/>
      <c r="CR68" s="11"/>
      <c r="CS68" s="11"/>
      <c r="CT68" s="11"/>
      <c r="CU68" s="11"/>
      <c r="CV68" s="11"/>
      <c r="CW68" s="19"/>
    </row>
    <row r="69" spans="2:101" ht="14.25" customHeight="1" x14ac:dyDescent="0.3">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c r="O69" s="4" t="str">
        <f>TEXT(Table1[[#This Row],[Invoice Date]],"mmm")</f>
        <v>May</v>
      </c>
      <c r="P69" s="4">
        <f>YEAR(Table1[[#This Row],[Invoice Date]])</f>
        <v>2020</v>
      </c>
      <c r="Q69" s="4">
        <f>IFERROR(Table1[[#This Row],[Total Sales]]/Table1[[#This Row],[Units Sold]],4)</f>
        <v>550.00000000000011</v>
      </c>
      <c r="R69" s="4">
        <f>IFERROR(Table1[[#This Row],[Operating Profit]]/Table1[[#This Row],[Units Sold]],0)</f>
        <v>165.00000000000003</v>
      </c>
      <c r="S69" s="4">
        <f>IFERROR((Table1[[#This Row],[Total Sales]]-Table1[[#This Row],[Operating Profit]])/Table1[[#This Row],[Units Sold]],0)</f>
        <v>385.00000000000011</v>
      </c>
      <c r="T69" s="4" t="str">
        <f>IF(Table1[[#This Row],[Profit per unit]]&gt;$V$8,"Premium","Mass")</f>
        <v>Premium</v>
      </c>
      <c r="U69" s="4"/>
      <c r="CP69" s="22"/>
      <c r="CQ69" s="11"/>
      <c r="CR69" s="11"/>
      <c r="CS69" s="11"/>
      <c r="CT69" s="11"/>
      <c r="CU69" s="11"/>
      <c r="CV69" s="11"/>
      <c r="CW69" s="19"/>
    </row>
    <row r="70" spans="2:101" ht="14.25" customHeight="1" x14ac:dyDescent="0.3">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c r="O70" s="4" t="str">
        <f>TEXT(Table1[[#This Row],[Invoice Date]],"mmm")</f>
        <v>May</v>
      </c>
      <c r="P70" s="4">
        <f>YEAR(Table1[[#This Row],[Invoice Date]])</f>
        <v>2020</v>
      </c>
      <c r="Q70" s="4">
        <f>IFERROR(Table1[[#This Row],[Total Sales]]/Table1[[#This Row],[Units Sold]],4)</f>
        <v>550.00000000000011</v>
      </c>
      <c r="R70" s="4">
        <f>IFERROR(Table1[[#This Row],[Operating Profit]]/Table1[[#This Row],[Units Sold]],0)</f>
        <v>192.5</v>
      </c>
      <c r="S70" s="4">
        <f>IFERROR((Table1[[#This Row],[Total Sales]]-Table1[[#This Row],[Operating Profit]])/Table1[[#This Row],[Units Sold]],0)</f>
        <v>357.50000000000006</v>
      </c>
      <c r="T70" s="4" t="str">
        <f>IF(Table1[[#This Row],[Profit per unit]]&gt;$V$8,"Premium","Mass")</f>
        <v>Premium</v>
      </c>
      <c r="U70" s="4"/>
      <c r="V70" t="s">
        <v>140</v>
      </c>
      <c r="Y70" t="s">
        <v>141</v>
      </c>
      <c r="AC70" s="14" t="s">
        <v>157</v>
      </c>
      <c r="CP70" s="22"/>
      <c r="CQ70" s="11"/>
      <c r="CR70" s="11"/>
      <c r="CS70" s="11"/>
      <c r="CT70" s="11"/>
      <c r="CU70" s="11"/>
      <c r="CV70" s="11"/>
      <c r="CW70" s="19"/>
    </row>
    <row r="71" spans="2:101" ht="14.25" customHeight="1" x14ac:dyDescent="0.3">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c r="O71" s="4" t="str">
        <f>TEXT(Table1[[#This Row],[Invoice Date]],"mmm")</f>
        <v>May</v>
      </c>
      <c r="P71" s="4">
        <f>YEAR(Table1[[#This Row],[Invoice Date]])</f>
        <v>2020</v>
      </c>
      <c r="Q71" s="4">
        <f>IFERROR(Table1[[#This Row],[Total Sales]]/Table1[[#This Row],[Units Sold]],4)</f>
        <v>550.00000000000011</v>
      </c>
      <c r="R71" s="4">
        <f>IFERROR(Table1[[#This Row],[Operating Profit]]/Table1[[#This Row],[Units Sold]],0)</f>
        <v>192.5</v>
      </c>
      <c r="S71" s="4">
        <f>IFERROR((Table1[[#This Row],[Total Sales]]-Table1[[#This Row],[Operating Profit]])/Table1[[#This Row],[Units Sold]],0)</f>
        <v>357.50000000000006</v>
      </c>
      <c r="T71" s="4" t="str">
        <f>IF(Table1[[#This Row],[Profit per unit]]&gt;$V$8,"Premium","Mass")</f>
        <v>Premium</v>
      </c>
      <c r="U71" s="4"/>
      <c r="V71" s="11">
        <v>332134761.44999886</v>
      </c>
      <c r="W71" s="30">
        <f>GETPIVOTDATA("Operating Profit",$V$70)</f>
        <v>332134761.44999886</v>
      </c>
      <c r="Y71" s="19">
        <v>0.422991293532333</v>
      </c>
      <c r="Z71" s="19">
        <f>GETPIVOTDATA("Operating Margin",$Y$70)</f>
        <v>0.422991293532333</v>
      </c>
      <c r="AC71">
        <v>2020</v>
      </c>
      <c r="AD71">
        <v>2021</v>
      </c>
      <c r="AE71" t="s">
        <v>144</v>
      </c>
      <c r="CK71" s="22" t="s">
        <v>59</v>
      </c>
      <c r="CL71" s="11">
        <v>17633424</v>
      </c>
      <c r="CM71" s="11">
        <v>9147581.3900000006</v>
      </c>
      <c r="CN71" s="19">
        <f>CM71/CL71</f>
        <v>0.5187637630672296</v>
      </c>
      <c r="CP71" s="22"/>
      <c r="CQ71" s="11"/>
      <c r="CR71" s="11"/>
      <c r="CS71" s="11"/>
      <c r="CT71" s="11"/>
      <c r="CU71" s="11"/>
      <c r="CV71" s="11"/>
      <c r="CW71" s="19"/>
    </row>
    <row r="72" spans="2:101" ht="14.25" customHeight="1" x14ac:dyDescent="0.3">
      <c r="B72" s="4" t="s">
        <v>25</v>
      </c>
      <c r="C72" s="4">
        <v>1185732</v>
      </c>
      <c r="D72" s="5">
        <v>43958</v>
      </c>
      <c r="E72" s="4" t="s">
        <v>15</v>
      </c>
      <c r="F72" s="4" t="s">
        <v>16</v>
      </c>
      <c r="G72" s="4" t="s">
        <v>16</v>
      </c>
      <c r="H72" s="6" t="s">
        <v>22</v>
      </c>
      <c r="I72" s="7">
        <v>65</v>
      </c>
      <c r="J72" s="8">
        <v>900</v>
      </c>
      <c r="K72" s="9">
        <v>585000</v>
      </c>
      <c r="L72" s="9">
        <v>175500</v>
      </c>
      <c r="M72" s="10">
        <v>0.3</v>
      </c>
      <c r="N72" s="4" t="s">
        <v>24</v>
      </c>
      <c r="O72" s="4" t="str">
        <f>TEXT(Table1[[#This Row],[Invoice Date]],"mmm")</f>
        <v>May</v>
      </c>
      <c r="P72" s="4">
        <f>YEAR(Table1[[#This Row],[Invoice Date]])</f>
        <v>2020</v>
      </c>
      <c r="Q72" s="4">
        <f>IFERROR(Table1[[#This Row],[Total Sales]]/Table1[[#This Row],[Units Sold]],4)</f>
        <v>650</v>
      </c>
      <c r="R72" s="4">
        <f>IFERROR(Table1[[#This Row],[Operating Profit]]/Table1[[#This Row],[Units Sold]],0)</f>
        <v>195</v>
      </c>
      <c r="S72" s="4">
        <f>IFERROR((Table1[[#This Row],[Total Sales]]-Table1[[#This Row],[Operating Profit]])/Table1[[#This Row],[Units Sold]],0)</f>
        <v>455</v>
      </c>
      <c r="T72" s="4" t="str">
        <f>IF(Table1[[#This Row],[Profit per unit]]&gt;$V$8,"Premium","Mass")</f>
        <v>Premium</v>
      </c>
      <c r="U72" s="4"/>
      <c r="Z72" s="19"/>
      <c r="AB72" t="s">
        <v>206</v>
      </c>
      <c r="AC72" s="19"/>
      <c r="AD72" s="19">
        <v>3.2407303991613672</v>
      </c>
      <c r="AE72" s="19"/>
      <c r="AF72" s="19">
        <f>GETPIVOTDATA("Operating Profit",$AB$70,"Year",2021)</f>
        <v>3.2407303991613672</v>
      </c>
      <c r="CK72" s="22" t="s">
        <v>64</v>
      </c>
      <c r="CL72" s="11">
        <v>14753103</v>
      </c>
      <c r="CM72" s="11">
        <v>4498345.8600000013</v>
      </c>
      <c r="CN72" s="19">
        <f t="shared" ref="CN72:CN120" si="4">CM72/CL72</f>
        <v>0.30490845620748402</v>
      </c>
      <c r="CP72" s="22"/>
      <c r="CQ72" s="11"/>
      <c r="CR72" s="11"/>
      <c r="CS72" s="11"/>
      <c r="CT72" s="11"/>
      <c r="CU72" s="11"/>
      <c r="CV72" s="11"/>
      <c r="CW72" s="19"/>
    </row>
    <row r="73" spans="2:101" ht="14.25" customHeight="1" x14ac:dyDescent="0.3">
      <c r="B73" s="4" t="s">
        <v>25</v>
      </c>
      <c r="C73" s="4">
        <v>1185732</v>
      </c>
      <c r="D73" s="5">
        <v>44030</v>
      </c>
      <c r="E73" s="4" t="s">
        <v>15</v>
      </c>
      <c r="F73" s="4" t="s">
        <v>16</v>
      </c>
      <c r="G73" s="4" t="s">
        <v>16</v>
      </c>
      <c r="H73" s="6" t="s">
        <v>23</v>
      </c>
      <c r="I73" s="7">
        <v>70</v>
      </c>
      <c r="J73" s="8">
        <v>1000</v>
      </c>
      <c r="K73" s="9">
        <v>700000</v>
      </c>
      <c r="L73" s="9">
        <v>175000</v>
      </c>
      <c r="M73" s="10">
        <v>0.25</v>
      </c>
      <c r="N73" s="4" t="s">
        <v>24</v>
      </c>
      <c r="O73" s="4" t="str">
        <f>TEXT(Table1[[#This Row],[Invoice Date]],"mmm")</f>
        <v>Jul</v>
      </c>
      <c r="P73" s="4">
        <f>YEAR(Table1[[#This Row],[Invoice Date]])</f>
        <v>2020</v>
      </c>
      <c r="Q73" s="4">
        <f>IFERROR(Table1[[#This Row],[Total Sales]]/Table1[[#This Row],[Units Sold]],4)</f>
        <v>700</v>
      </c>
      <c r="R73" s="4">
        <f>IFERROR(Table1[[#This Row],[Operating Profit]]/Table1[[#This Row],[Units Sold]],0)</f>
        <v>175</v>
      </c>
      <c r="S73" s="4">
        <f>IFERROR((Table1[[#This Row],[Total Sales]]-Table1[[#This Row],[Operating Profit]])/Table1[[#This Row],[Units Sold]],0)</f>
        <v>525</v>
      </c>
      <c r="T73" s="4" t="str">
        <f>IF(Table1[[#This Row],[Profit per unit]]&gt;$V$8,"Premium","Mass")</f>
        <v>Premium</v>
      </c>
      <c r="U73" s="4"/>
      <c r="CK73" s="22" t="s">
        <v>86</v>
      </c>
      <c r="CL73" s="11">
        <v>15782221</v>
      </c>
      <c r="CM73" s="11">
        <v>5344664.5799999963</v>
      </c>
      <c r="CN73" s="19">
        <f t="shared" si="4"/>
        <v>0.33865097821149487</v>
      </c>
      <c r="CP73" s="22"/>
      <c r="CQ73" s="11"/>
      <c r="CR73" s="11"/>
      <c r="CS73" s="11"/>
      <c r="CT73" s="11"/>
      <c r="CU73" s="11"/>
      <c r="CV73" s="11"/>
      <c r="CW73" s="19"/>
    </row>
    <row r="74" spans="2:101" ht="14.25" customHeight="1" x14ac:dyDescent="0.3">
      <c r="B74" s="4" t="s">
        <v>26</v>
      </c>
      <c r="C74" s="4">
        <v>1197831</v>
      </c>
      <c r="D74" s="5">
        <v>44031</v>
      </c>
      <c r="E74" s="4" t="s">
        <v>15</v>
      </c>
      <c r="F74" s="4" t="s">
        <v>16</v>
      </c>
      <c r="G74" s="4" t="s">
        <v>16</v>
      </c>
      <c r="H74" s="6" t="s">
        <v>17</v>
      </c>
      <c r="I74" s="7">
        <v>25</v>
      </c>
      <c r="J74" s="8">
        <v>900</v>
      </c>
      <c r="K74" s="9">
        <v>225000</v>
      </c>
      <c r="L74" s="9">
        <v>78750</v>
      </c>
      <c r="M74" s="10">
        <v>0.35</v>
      </c>
      <c r="N74" s="4" t="s">
        <v>24</v>
      </c>
      <c r="O74" s="4" t="str">
        <f>TEXT(Table1[[#This Row],[Invoice Date]],"mmm")</f>
        <v>Jul</v>
      </c>
      <c r="P74" s="4">
        <f>YEAR(Table1[[#This Row],[Invoice Date]])</f>
        <v>2020</v>
      </c>
      <c r="Q74" s="4">
        <f>IFERROR(Table1[[#This Row],[Total Sales]]/Table1[[#This Row],[Units Sold]],4)</f>
        <v>250</v>
      </c>
      <c r="R74" s="4">
        <f>IFERROR(Table1[[#This Row],[Operating Profit]]/Table1[[#This Row],[Units Sold]],0)</f>
        <v>87.5</v>
      </c>
      <c r="S74" s="4">
        <f>IFERROR((Table1[[#This Row],[Total Sales]]-Table1[[#This Row],[Operating Profit]])/Table1[[#This Row],[Units Sold]],0)</f>
        <v>162.5</v>
      </c>
      <c r="T74" s="4" t="str">
        <f>IF(Table1[[#This Row],[Profit per unit]]&gt;$V$8,"Premium","Mass")</f>
        <v>Premium</v>
      </c>
      <c r="U74" s="4"/>
      <c r="CK74" s="22" t="s">
        <v>102</v>
      </c>
      <c r="CL74" s="11">
        <v>12639347</v>
      </c>
      <c r="CM74" s="11">
        <v>4915697.9100000039</v>
      </c>
      <c r="CN74" s="19">
        <f t="shared" si="4"/>
        <v>0.38892024326889701</v>
      </c>
      <c r="CP74" s="22"/>
      <c r="CQ74" s="11"/>
      <c r="CR74" s="11"/>
      <c r="CS74" s="11"/>
      <c r="CT74" s="11"/>
      <c r="CU74" s="11"/>
      <c r="CV74" s="11"/>
      <c r="CW74" s="19"/>
    </row>
    <row r="75" spans="2:101" ht="14.25" customHeight="1" x14ac:dyDescent="0.3">
      <c r="B75" s="4" t="s">
        <v>26</v>
      </c>
      <c r="C75" s="4">
        <v>1197831</v>
      </c>
      <c r="D75" s="5">
        <v>44032</v>
      </c>
      <c r="E75" s="4" t="s">
        <v>15</v>
      </c>
      <c r="F75" s="4" t="s">
        <v>16</v>
      </c>
      <c r="G75" s="4" t="s">
        <v>16</v>
      </c>
      <c r="H75" s="6" t="s">
        <v>19</v>
      </c>
      <c r="I75" s="7">
        <v>35</v>
      </c>
      <c r="J75" s="8">
        <v>900</v>
      </c>
      <c r="K75" s="9">
        <v>315000</v>
      </c>
      <c r="L75" s="9">
        <v>110250</v>
      </c>
      <c r="M75" s="10">
        <v>0.35</v>
      </c>
      <c r="N75" s="4" t="s">
        <v>24</v>
      </c>
      <c r="O75" s="4" t="str">
        <f>TEXT(Table1[[#This Row],[Invoice Date]],"mmm")</f>
        <v>Jul</v>
      </c>
      <c r="P75" s="4">
        <f>YEAR(Table1[[#This Row],[Invoice Date]])</f>
        <v>2020</v>
      </c>
      <c r="Q75" s="4">
        <f>IFERROR(Table1[[#This Row],[Total Sales]]/Table1[[#This Row],[Units Sold]],4)</f>
        <v>350</v>
      </c>
      <c r="R75" s="4">
        <f>IFERROR(Table1[[#This Row],[Operating Profit]]/Table1[[#This Row],[Units Sold]],0)</f>
        <v>122.5</v>
      </c>
      <c r="S75" s="4">
        <f>IFERROR((Table1[[#This Row],[Total Sales]]-Table1[[#This Row],[Operating Profit]])/Table1[[#This Row],[Units Sold]],0)</f>
        <v>227.5</v>
      </c>
      <c r="T75" s="4" t="str">
        <f>IF(Table1[[#This Row],[Profit per unit]]&gt;$V$8,"Premium","Mass")</f>
        <v>Premium</v>
      </c>
      <c r="U75" s="4"/>
      <c r="CK75" s="22" t="s">
        <v>32</v>
      </c>
      <c r="CL75" s="11">
        <v>60174133</v>
      </c>
      <c r="CM75" s="11">
        <v>19301170.399999991</v>
      </c>
      <c r="CN75" s="19">
        <f t="shared" si="4"/>
        <v>0.32075527203690646</v>
      </c>
      <c r="CP75" s="22"/>
      <c r="CQ75" s="11"/>
      <c r="CR75" s="11"/>
      <c r="CS75" s="11"/>
      <c r="CT75" s="11"/>
      <c r="CU75" s="11"/>
      <c r="CV75" s="11"/>
      <c r="CW75" s="19"/>
    </row>
    <row r="76" spans="2:101" ht="14.25" customHeight="1" x14ac:dyDescent="0.3">
      <c r="B76" s="4" t="s">
        <v>26</v>
      </c>
      <c r="C76" s="4">
        <v>1197831</v>
      </c>
      <c r="D76" s="5">
        <v>44033</v>
      </c>
      <c r="E76" s="4" t="s">
        <v>15</v>
      </c>
      <c r="F76" s="4" t="s">
        <v>16</v>
      </c>
      <c r="G76" s="4" t="s">
        <v>16</v>
      </c>
      <c r="H76" s="6" t="s">
        <v>20</v>
      </c>
      <c r="I76" s="7">
        <v>35</v>
      </c>
      <c r="J76" s="8">
        <v>700</v>
      </c>
      <c r="K76" s="9">
        <v>245000</v>
      </c>
      <c r="L76" s="9">
        <v>85750</v>
      </c>
      <c r="M76" s="10">
        <v>0.35</v>
      </c>
      <c r="N76" s="4" t="s">
        <v>24</v>
      </c>
      <c r="O76" s="4" t="str">
        <f>TEXT(Table1[[#This Row],[Invoice Date]],"mmm")</f>
        <v>Jul</v>
      </c>
      <c r="P76" s="4">
        <f>YEAR(Table1[[#This Row],[Invoice Date]])</f>
        <v>2020</v>
      </c>
      <c r="Q76" s="4">
        <f>IFERROR(Table1[[#This Row],[Total Sales]]/Table1[[#This Row],[Units Sold]],4)</f>
        <v>350</v>
      </c>
      <c r="R76" s="4">
        <f>IFERROR(Table1[[#This Row],[Operating Profit]]/Table1[[#This Row],[Units Sold]],0)</f>
        <v>122.5</v>
      </c>
      <c r="S76" s="4">
        <f>IFERROR((Table1[[#This Row],[Total Sales]]-Table1[[#This Row],[Operating Profit]])/Table1[[#This Row],[Units Sold]],0)</f>
        <v>227.5</v>
      </c>
      <c r="T76" s="4" t="str">
        <f>IF(Table1[[#This Row],[Profit per unit]]&gt;$V$8,"Premium","Mass")</f>
        <v>Premium</v>
      </c>
      <c r="U76" s="4"/>
      <c r="CK76" s="22" t="s">
        <v>44</v>
      </c>
      <c r="CL76" s="11">
        <v>20996536</v>
      </c>
      <c r="CM76" s="11">
        <v>7713555.830000001</v>
      </c>
      <c r="CN76" s="19">
        <f t="shared" si="4"/>
        <v>0.36737278139594076</v>
      </c>
      <c r="CP76" s="22"/>
      <c r="CQ76" s="11"/>
      <c r="CR76" s="11"/>
      <c r="CS76" s="11"/>
      <c r="CT76" s="11"/>
      <c r="CU76" s="11"/>
      <c r="CV76" s="11"/>
      <c r="CW76" s="19"/>
    </row>
    <row r="77" spans="2:101" ht="14.25" customHeight="1" x14ac:dyDescent="0.3">
      <c r="B77" s="4" t="s">
        <v>26</v>
      </c>
      <c r="C77" s="4">
        <v>1197831</v>
      </c>
      <c r="D77" s="5">
        <v>44034</v>
      </c>
      <c r="E77" s="4" t="s">
        <v>15</v>
      </c>
      <c r="F77" s="4" t="s">
        <v>16</v>
      </c>
      <c r="G77" s="4" t="s">
        <v>16</v>
      </c>
      <c r="H77" s="6" t="s">
        <v>21</v>
      </c>
      <c r="I77" s="7">
        <v>35</v>
      </c>
      <c r="J77" s="8">
        <v>700</v>
      </c>
      <c r="K77" s="9">
        <v>245000</v>
      </c>
      <c r="L77" s="9">
        <v>110250</v>
      </c>
      <c r="M77" s="10">
        <v>0.45</v>
      </c>
      <c r="N77" s="4" t="s">
        <v>24</v>
      </c>
      <c r="O77" s="4" t="str">
        <f>TEXT(Table1[[#This Row],[Invoice Date]],"mmm")</f>
        <v>Jul</v>
      </c>
      <c r="P77" s="4">
        <f>YEAR(Table1[[#This Row],[Invoice Date]])</f>
        <v>2020</v>
      </c>
      <c r="Q77" s="4">
        <f>IFERROR(Table1[[#This Row],[Total Sales]]/Table1[[#This Row],[Units Sold]],4)</f>
        <v>350</v>
      </c>
      <c r="R77" s="4">
        <f>IFERROR(Table1[[#This Row],[Operating Profit]]/Table1[[#This Row],[Units Sold]],0)</f>
        <v>157.5</v>
      </c>
      <c r="S77" s="4">
        <f>IFERROR((Table1[[#This Row],[Total Sales]]-Table1[[#This Row],[Operating Profit]])/Table1[[#This Row],[Units Sold]],0)</f>
        <v>192.5</v>
      </c>
      <c r="T77" s="4" t="str">
        <f>IF(Table1[[#This Row],[Profit per unit]]&gt;$V$8,"Premium","Mass")</f>
        <v>Premium</v>
      </c>
      <c r="U77" s="4"/>
      <c r="CK77" s="22" t="s">
        <v>125</v>
      </c>
      <c r="CL77" s="11">
        <v>11573448</v>
      </c>
      <c r="CM77" s="11">
        <v>4152320.7899999996</v>
      </c>
      <c r="CN77" s="19">
        <f t="shared" si="4"/>
        <v>0.3587799236666549</v>
      </c>
    </row>
    <row r="78" spans="2:101" ht="14.25" customHeight="1" x14ac:dyDescent="0.3">
      <c r="B78" s="4" t="s">
        <v>26</v>
      </c>
      <c r="C78" s="4">
        <v>1197831</v>
      </c>
      <c r="D78" s="5">
        <v>44035</v>
      </c>
      <c r="E78" s="4" t="s">
        <v>27</v>
      </c>
      <c r="F78" s="4" t="s">
        <v>28</v>
      </c>
      <c r="G78" s="4" t="s">
        <v>29</v>
      </c>
      <c r="H78" s="6" t="s">
        <v>22</v>
      </c>
      <c r="I78" s="7">
        <v>40</v>
      </c>
      <c r="J78" s="8">
        <v>550</v>
      </c>
      <c r="K78" s="9">
        <v>220000</v>
      </c>
      <c r="L78" s="9">
        <v>66000</v>
      </c>
      <c r="M78" s="10">
        <v>0.3</v>
      </c>
      <c r="N78" s="4" t="s">
        <v>24</v>
      </c>
      <c r="O78" s="4" t="str">
        <f>TEXT(Table1[[#This Row],[Invoice Date]],"mmm")</f>
        <v>Jul</v>
      </c>
      <c r="P78" s="4">
        <f>YEAR(Table1[[#This Row],[Invoice Date]])</f>
        <v>2020</v>
      </c>
      <c r="Q78" s="4">
        <f>IFERROR(Table1[[#This Row],[Total Sales]]/Table1[[#This Row],[Units Sold]],4)</f>
        <v>400</v>
      </c>
      <c r="R78" s="4">
        <f>IFERROR(Table1[[#This Row],[Operating Profit]]/Table1[[#This Row],[Units Sold]],0)</f>
        <v>120</v>
      </c>
      <c r="S78" s="4">
        <f>IFERROR((Table1[[#This Row],[Total Sales]]-Table1[[#This Row],[Operating Profit]])/Table1[[#This Row],[Units Sold]],0)</f>
        <v>280</v>
      </c>
      <c r="T78" s="4" t="str">
        <f>IF(Table1[[#This Row],[Profit per unit]]&gt;$V$8,"Premium","Mass")</f>
        <v>Premium</v>
      </c>
      <c r="U78" s="4"/>
      <c r="CK78" s="22" t="s">
        <v>121</v>
      </c>
      <c r="CL78" s="11">
        <v>12298412</v>
      </c>
      <c r="CM78" s="11">
        <v>4524350.0599999977</v>
      </c>
      <c r="CN78" s="19">
        <f t="shared" si="4"/>
        <v>0.36788083372064601</v>
      </c>
    </row>
    <row r="79" spans="2:101" ht="14.25" customHeight="1" x14ac:dyDescent="0.3">
      <c r="B79" s="4" t="s">
        <v>26</v>
      </c>
      <c r="C79" s="4">
        <v>1197831</v>
      </c>
      <c r="D79" s="5">
        <v>44036</v>
      </c>
      <c r="E79" s="4" t="s">
        <v>27</v>
      </c>
      <c r="F79" s="4" t="s">
        <v>28</v>
      </c>
      <c r="G79" s="4" t="s">
        <v>29</v>
      </c>
      <c r="H79" s="6" t="s">
        <v>23</v>
      </c>
      <c r="I79" s="7">
        <v>35</v>
      </c>
      <c r="J79" s="8">
        <v>700</v>
      </c>
      <c r="K79" s="9">
        <v>245000</v>
      </c>
      <c r="L79" s="9">
        <v>122500</v>
      </c>
      <c r="M79" s="10">
        <v>0.5</v>
      </c>
      <c r="N79" s="4" t="s">
        <v>24</v>
      </c>
      <c r="O79" s="4" t="str">
        <f>TEXT(Table1[[#This Row],[Invoice Date]],"mmm")</f>
        <v>Jul</v>
      </c>
      <c r="P79" s="4">
        <f>YEAR(Table1[[#This Row],[Invoice Date]])</f>
        <v>2020</v>
      </c>
      <c r="Q79" s="4">
        <f>IFERROR(Table1[[#This Row],[Total Sales]]/Table1[[#This Row],[Units Sold]],4)</f>
        <v>350</v>
      </c>
      <c r="R79" s="4">
        <f>IFERROR(Table1[[#This Row],[Operating Profit]]/Table1[[#This Row],[Units Sold]],0)</f>
        <v>175</v>
      </c>
      <c r="S79" s="4">
        <f>IFERROR((Table1[[#This Row],[Total Sales]]-Table1[[#This Row],[Operating Profit]])/Table1[[#This Row],[Units Sold]],0)</f>
        <v>175</v>
      </c>
      <c r="T79" s="4" t="str">
        <f>IF(Table1[[#This Row],[Profit per unit]]&gt;$V$8,"Premium","Mass")</f>
        <v>Premium</v>
      </c>
      <c r="U79" s="4"/>
      <c r="CK79" s="22" t="s">
        <v>49</v>
      </c>
      <c r="CL79" s="11">
        <v>59283714</v>
      </c>
      <c r="CM79" s="11">
        <v>20926206.919999991</v>
      </c>
      <c r="CN79" s="19">
        <f t="shared" si="4"/>
        <v>0.35298407451328018</v>
      </c>
    </row>
    <row r="80" spans="2:101" ht="14.25" customHeight="1" x14ac:dyDescent="0.3">
      <c r="B80" s="4" t="s">
        <v>26</v>
      </c>
      <c r="C80" s="4">
        <v>1197831</v>
      </c>
      <c r="D80" s="5">
        <v>44037</v>
      </c>
      <c r="E80" s="4" t="s">
        <v>27</v>
      </c>
      <c r="F80" s="4" t="s">
        <v>28</v>
      </c>
      <c r="G80" s="4" t="s">
        <v>29</v>
      </c>
      <c r="H80" s="6" t="s">
        <v>17</v>
      </c>
      <c r="I80" s="7">
        <v>25</v>
      </c>
      <c r="J80" s="8">
        <v>850</v>
      </c>
      <c r="K80" s="9">
        <v>212500</v>
      </c>
      <c r="L80" s="9">
        <v>74375</v>
      </c>
      <c r="M80" s="10">
        <v>0.35</v>
      </c>
      <c r="N80" s="4" t="s">
        <v>24</v>
      </c>
      <c r="O80" s="4" t="str">
        <f>TEXT(Table1[[#This Row],[Invoice Date]],"mmm")</f>
        <v>Jul</v>
      </c>
      <c r="P80" s="4">
        <f>YEAR(Table1[[#This Row],[Invoice Date]])</f>
        <v>2020</v>
      </c>
      <c r="Q80" s="4">
        <f>IFERROR(Table1[[#This Row],[Total Sales]]/Table1[[#This Row],[Units Sold]],4)</f>
        <v>250</v>
      </c>
      <c r="R80" s="4">
        <f>IFERROR(Table1[[#This Row],[Operating Profit]]/Table1[[#This Row],[Units Sold]],0)</f>
        <v>87.5</v>
      </c>
      <c r="S80" s="4">
        <f>IFERROR((Table1[[#This Row],[Total Sales]]-Table1[[#This Row],[Operating Profit]])/Table1[[#This Row],[Units Sold]],0)</f>
        <v>162.5</v>
      </c>
      <c r="T80" s="4" t="str">
        <f>IF(Table1[[#This Row],[Profit per unit]]&gt;$V$8,"Premium","Mass")</f>
        <v>Premium</v>
      </c>
      <c r="U80" s="4"/>
      <c r="CK80" s="22" t="s">
        <v>90</v>
      </c>
      <c r="CL80" s="11">
        <v>18997466</v>
      </c>
      <c r="CM80" s="11">
        <v>6893289.6099999994</v>
      </c>
      <c r="CN80" s="19">
        <f t="shared" si="4"/>
        <v>0.36285310946207244</v>
      </c>
    </row>
    <row r="81" spans="2:92" ht="14.25" customHeight="1" x14ac:dyDescent="0.3">
      <c r="B81" s="4" t="s">
        <v>26</v>
      </c>
      <c r="C81" s="4">
        <v>1197831</v>
      </c>
      <c r="D81" s="5">
        <v>44038</v>
      </c>
      <c r="E81" s="4" t="s">
        <v>27</v>
      </c>
      <c r="F81" s="4" t="s">
        <v>28</v>
      </c>
      <c r="G81" s="4" t="s">
        <v>29</v>
      </c>
      <c r="H81" s="6" t="s">
        <v>19</v>
      </c>
      <c r="I81" s="7">
        <v>35</v>
      </c>
      <c r="J81" s="8">
        <v>850</v>
      </c>
      <c r="K81" s="9">
        <v>297500</v>
      </c>
      <c r="L81" s="9">
        <v>104125</v>
      </c>
      <c r="M81" s="10">
        <v>0.35</v>
      </c>
      <c r="N81" s="4" t="s">
        <v>24</v>
      </c>
      <c r="O81" s="4" t="str">
        <f>TEXT(Table1[[#This Row],[Invoice Date]],"mmm")</f>
        <v>Jul</v>
      </c>
      <c r="P81" s="4">
        <f>YEAR(Table1[[#This Row],[Invoice Date]])</f>
        <v>2020</v>
      </c>
      <c r="Q81" s="4">
        <f>IFERROR(Table1[[#This Row],[Total Sales]]/Table1[[#This Row],[Units Sold]],4)</f>
        <v>350</v>
      </c>
      <c r="R81" s="4">
        <f>IFERROR(Table1[[#This Row],[Operating Profit]]/Table1[[#This Row],[Units Sold]],0)</f>
        <v>122.5</v>
      </c>
      <c r="S81" s="4">
        <f>IFERROR((Table1[[#This Row],[Total Sales]]-Table1[[#This Row],[Operating Profit]])/Table1[[#This Row],[Units Sold]],0)</f>
        <v>227.5</v>
      </c>
      <c r="T81" s="4" t="str">
        <f>IF(Table1[[#This Row],[Profit per unit]]&gt;$V$8,"Premium","Mass")</f>
        <v>Premium</v>
      </c>
      <c r="U81" s="4"/>
      <c r="CK81" s="22" t="s">
        <v>66</v>
      </c>
      <c r="CL81" s="11">
        <v>22282457</v>
      </c>
      <c r="CM81" s="11">
        <v>5849794.0699999984</v>
      </c>
      <c r="CN81" s="19">
        <f t="shared" si="4"/>
        <v>0.26252913087636603</v>
      </c>
    </row>
    <row r="82" spans="2:92" ht="14.25" customHeight="1" x14ac:dyDescent="0.3">
      <c r="B82" s="4" t="s">
        <v>26</v>
      </c>
      <c r="C82" s="4">
        <v>1197831</v>
      </c>
      <c r="D82" s="5">
        <v>44039</v>
      </c>
      <c r="E82" s="4" t="s">
        <v>27</v>
      </c>
      <c r="F82" s="4" t="s">
        <v>28</v>
      </c>
      <c r="G82" s="4" t="s">
        <v>29</v>
      </c>
      <c r="H82" s="6" t="s">
        <v>20</v>
      </c>
      <c r="I82" s="7">
        <v>35</v>
      </c>
      <c r="J82" s="8">
        <v>675</v>
      </c>
      <c r="K82" s="9">
        <v>236250</v>
      </c>
      <c r="L82" s="9">
        <v>82687.5</v>
      </c>
      <c r="M82" s="10">
        <v>0.35</v>
      </c>
      <c r="N82" s="4" t="s">
        <v>24</v>
      </c>
      <c r="O82" s="4" t="str">
        <f>TEXT(Table1[[#This Row],[Invoice Date]],"mmm")</f>
        <v>Jul</v>
      </c>
      <c r="P82" s="4">
        <f>YEAR(Table1[[#This Row],[Invoice Date]])</f>
        <v>2020</v>
      </c>
      <c r="Q82" s="4">
        <f>IFERROR(Table1[[#This Row],[Total Sales]]/Table1[[#This Row],[Units Sold]],4)</f>
        <v>350</v>
      </c>
      <c r="R82" s="4">
        <f>IFERROR(Table1[[#This Row],[Operating Profit]]/Table1[[#This Row],[Units Sold]],0)</f>
        <v>122.5</v>
      </c>
      <c r="S82" s="4">
        <f>IFERROR((Table1[[#This Row],[Total Sales]]-Table1[[#This Row],[Operating Profit]])/Table1[[#This Row],[Units Sold]],0)</f>
        <v>227.5</v>
      </c>
      <c r="T82" s="4" t="str">
        <f>IF(Table1[[#This Row],[Profit per unit]]&gt;$V$8,"Premium","Mass")</f>
        <v>Premium</v>
      </c>
      <c r="U82" s="4"/>
      <c r="CK82" s="22" t="s">
        <v>84</v>
      </c>
      <c r="CL82" s="11">
        <v>19276878</v>
      </c>
      <c r="CM82" s="11">
        <v>8121115.0999999987</v>
      </c>
      <c r="CN82" s="19">
        <f t="shared" si="4"/>
        <v>0.4212878817825168</v>
      </c>
    </row>
    <row r="83" spans="2:92" ht="14.25" customHeight="1" x14ac:dyDescent="0.3">
      <c r="B83" s="4" t="s">
        <v>26</v>
      </c>
      <c r="C83" s="4">
        <v>1197831</v>
      </c>
      <c r="D83" s="5">
        <v>44040</v>
      </c>
      <c r="E83" s="4" t="s">
        <v>27</v>
      </c>
      <c r="F83" s="4" t="s">
        <v>28</v>
      </c>
      <c r="G83" s="4" t="s">
        <v>29</v>
      </c>
      <c r="H83" s="6" t="s">
        <v>21</v>
      </c>
      <c r="I83" s="7">
        <v>35</v>
      </c>
      <c r="J83" s="8">
        <v>625</v>
      </c>
      <c r="K83" s="9">
        <v>218750</v>
      </c>
      <c r="L83" s="9">
        <v>98437.5</v>
      </c>
      <c r="M83" s="10">
        <v>0.45</v>
      </c>
      <c r="N83" s="4" t="s">
        <v>24</v>
      </c>
      <c r="O83" s="4" t="str">
        <f>TEXT(Table1[[#This Row],[Invoice Date]],"mmm")</f>
        <v>Jul</v>
      </c>
      <c r="P83" s="4">
        <f>YEAR(Table1[[#This Row],[Invoice Date]])</f>
        <v>2020</v>
      </c>
      <c r="Q83" s="4">
        <f>IFERROR(Table1[[#This Row],[Total Sales]]/Table1[[#This Row],[Units Sold]],4)</f>
        <v>350</v>
      </c>
      <c r="R83" s="4">
        <f>IFERROR(Table1[[#This Row],[Operating Profit]]/Table1[[#This Row],[Units Sold]],0)</f>
        <v>157.5</v>
      </c>
      <c r="S83" s="4">
        <f>IFERROR((Table1[[#This Row],[Total Sales]]-Table1[[#This Row],[Operating Profit]])/Table1[[#This Row],[Units Sold]],0)</f>
        <v>192.5</v>
      </c>
      <c r="T83" s="4" t="str">
        <f>IF(Table1[[#This Row],[Profit per unit]]&gt;$V$8,"Premium","Mass")</f>
        <v>Premium</v>
      </c>
      <c r="U83" s="4"/>
      <c r="CK83" s="22" t="s">
        <v>37</v>
      </c>
      <c r="CL83" s="11">
        <v>9797488</v>
      </c>
      <c r="CM83" s="11">
        <v>3920368.6099999985</v>
      </c>
      <c r="CN83" s="19">
        <f t="shared" si="4"/>
        <v>0.40014017980935507</v>
      </c>
    </row>
    <row r="84" spans="2:92" ht="14.25" customHeight="1" x14ac:dyDescent="0.3">
      <c r="B84" s="4" t="s">
        <v>26</v>
      </c>
      <c r="C84" s="4">
        <v>1197831</v>
      </c>
      <c r="D84" s="5">
        <v>44041</v>
      </c>
      <c r="E84" s="4" t="s">
        <v>27</v>
      </c>
      <c r="F84" s="4" t="s">
        <v>28</v>
      </c>
      <c r="G84" s="4" t="s">
        <v>29</v>
      </c>
      <c r="H84" s="6" t="s">
        <v>22</v>
      </c>
      <c r="I84" s="7">
        <v>40</v>
      </c>
      <c r="J84" s="8">
        <v>500</v>
      </c>
      <c r="K84" s="9">
        <v>200000</v>
      </c>
      <c r="L84" s="9">
        <v>60000</v>
      </c>
      <c r="M84" s="10">
        <v>0.3</v>
      </c>
      <c r="N84" s="4" t="s">
        <v>24</v>
      </c>
      <c r="O84" s="4" t="str">
        <f>TEXT(Table1[[#This Row],[Invoice Date]],"mmm")</f>
        <v>Jul</v>
      </c>
      <c r="P84" s="4">
        <f>YEAR(Table1[[#This Row],[Invoice Date]])</f>
        <v>2020</v>
      </c>
      <c r="Q84" s="4">
        <f>IFERROR(Table1[[#This Row],[Total Sales]]/Table1[[#This Row],[Units Sold]],4)</f>
        <v>400</v>
      </c>
      <c r="R84" s="4">
        <f>IFERROR(Table1[[#This Row],[Operating Profit]]/Table1[[#This Row],[Units Sold]],0)</f>
        <v>120</v>
      </c>
      <c r="S84" s="4">
        <f>IFERROR((Table1[[#This Row],[Total Sales]]-Table1[[#This Row],[Operating Profit]])/Table1[[#This Row],[Units Sold]],0)</f>
        <v>280</v>
      </c>
      <c r="T84" s="4" t="str">
        <f>IF(Table1[[#This Row],[Profit per unit]]&gt;$V$8,"Premium","Mass")</f>
        <v>Premium</v>
      </c>
      <c r="U84" s="4"/>
      <c r="CK84" s="22" t="s">
        <v>116</v>
      </c>
      <c r="CL84" s="11">
        <v>8836198</v>
      </c>
      <c r="CM84" s="11">
        <v>3379256.0000000009</v>
      </c>
      <c r="CN84" s="19">
        <f t="shared" si="4"/>
        <v>0.38243325919134008</v>
      </c>
    </row>
    <row r="85" spans="2:92" ht="14.25" customHeight="1" x14ac:dyDescent="0.3">
      <c r="B85" s="4" t="s">
        <v>26</v>
      </c>
      <c r="C85" s="4">
        <v>1197831</v>
      </c>
      <c r="D85" s="5">
        <v>44042</v>
      </c>
      <c r="E85" s="4" t="s">
        <v>27</v>
      </c>
      <c r="F85" s="4" t="s">
        <v>28</v>
      </c>
      <c r="G85" s="4" t="s">
        <v>29</v>
      </c>
      <c r="H85" s="6" t="s">
        <v>23</v>
      </c>
      <c r="I85" s="7">
        <v>35</v>
      </c>
      <c r="J85" s="8">
        <v>700</v>
      </c>
      <c r="K85" s="9">
        <v>245000</v>
      </c>
      <c r="L85" s="9">
        <v>122500</v>
      </c>
      <c r="M85" s="10">
        <v>0.5</v>
      </c>
      <c r="N85" s="4" t="s">
        <v>24</v>
      </c>
      <c r="O85" s="4" t="str">
        <f>TEXT(Table1[[#This Row],[Invoice Date]],"mmm")</f>
        <v>Jul</v>
      </c>
      <c r="P85" s="4">
        <f>YEAR(Table1[[#This Row],[Invoice Date]])</f>
        <v>2020</v>
      </c>
      <c r="Q85" s="4">
        <f>IFERROR(Table1[[#This Row],[Total Sales]]/Table1[[#This Row],[Units Sold]],4)</f>
        <v>350</v>
      </c>
      <c r="R85" s="4">
        <f>IFERROR(Table1[[#This Row],[Operating Profit]]/Table1[[#This Row],[Units Sold]],0)</f>
        <v>175</v>
      </c>
      <c r="S85" s="4">
        <f>IFERROR((Table1[[#This Row],[Total Sales]]-Table1[[#This Row],[Operating Profit]])/Table1[[#This Row],[Units Sold]],0)</f>
        <v>175</v>
      </c>
      <c r="T85" s="4" t="str">
        <f>IF(Table1[[#This Row],[Profit per unit]]&gt;$V$8,"Premium","Mass")</f>
        <v>Premium</v>
      </c>
      <c r="U85" s="4"/>
      <c r="Y85" s="14" t="s">
        <v>143</v>
      </c>
      <c r="Z85" t="s">
        <v>139</v>
      </c>
      <c r="CK85" s="22" t="s">
        <v>112</v>
      </c>
      <c r="CL85" s="11">
        <v>7424011</v>
      </c>
      <c r="CM85" s="11">
        <v>2655217.370000001</v>
      </c>
      <c r="CN85" s="19">
        <f t="shared" si="4"/>
        <v>0.35765267185083655</v>
      </c>
    </row>
    <row r="86" spans="2:92" ht="14.25" customHeight="1" x14ac:dyDescent="0.3">
      <c r="B86" s="4" t="s">
        <v>26</v>
      </c>
      <c r="C86" s="4">
        <v>1197831</v>
      </c>
      <c r="D86" s="5">
        <v>44043</v>
      </c>
      <c r="E86" s="4" t="s">
        <v>27</v>
      </c>
      <c r="F86" s="4" t="s">
        <v>28</v>
      </c>
      <c r="G86" s="4" t="s">
        <v>29</v>
      </c>
      <c r="H86" s="6" t="s">
        <v>17</v>
      </c>
      <c r="I86" s="7">
        <v>30</v>
      </c>
      <c r="J86" s="8">
        <v>875</v>
      </c>
      <c r="K86" s="9">
        <v>262500</v>
      </c>
      <c r="L86" s="9">
        <v>91875</v>
      </c>
      <c r="M86" s="10">
        <v>0.35</v>
      </c>
      <c r="N86" s="4" t="s">
        <v>24</v>
      </c>
      <c r="O86" s="4" t="str">
        <f>TEXT(Table1[[#This Row],[Invoice Date]],"mmm")</f>
        <v>Jul</v>
      </c>
      <c r="P86" s="4">
        <f>YEAR(Table1[[#This Row],[Invoice Date]])</f>
        <v>2020</v>
      </c>
      <c r="Q86" s="4">
        <f>IFERROR(Table1[[#This Row],[Total Sales]]/Table1[[#This Row],[Units Sold]],4)</f>
        <v>300</v>
      </c>
      <c r="R86" s="4">
        <f>IFERROR(Table1[[#This Row],[Operating Profit]]/Table1[[#This Row],[Units Sold]],0)</f>
        <v>105</v>
      </c>
      <c r="S86" s="4">
        <f>IFERROR((Table1[[#This Row],[Total Sales]]-Table1[[#This Row],[Operating Profit]])/Table1[[#This Row],[Units Sold]],0)</f>
        <v>195</v>
      </c>
      <c r="T86" s="4" t="str">
        <f>IF(Table1[[#This Row],[Profit per unit]]&gt;$V$8,"Premium","Mass")</f>
        <v>Premium</v>
      </c>
      <c r="U86" s="4"/>
      <c r="Y86" s="15" t="s">
        <v>207</v>
      </c>
      <c r="Z86" s="19"/>
      <c r="CK86" s="22" t="s">
        <v>106</v>
      </c>
      <c r="CL86" s="11">
        <v>9972864</v>
      </c>
      <c r="CM86" s="11">
        <v>3510147.2900000014</v>
      </c>
      <c r="CN86" s="19">
        <f t="shared" si="4"/>
        <v>0.35196983434247187</v>
      </c>
    </row>
    <row r="87" spans="2:92" ht="14.25" customHeight="1" x14ac:dyDescent="0.3">
      <c r="B87" s="4" t="s">
        <v>26</v>
      </c>
      <c r="C87" s="4">
        <v>1197831</v>
      </c>
      <c r="D87" s="5">
        <v>44044</v>
      </c>
      <c r="E87" s="4" t="s">
        <v>27</v>
      </c>
      <c r="F87" s="4" t="s">
        <v>28</v>
      </c>
      <c r="G87" s="4" t="s">
        <v>29</v>
      </c>
      <c r="H87" s="6" t="s">
        <v>19</v>
      </c>
      <c r="I87" s="7">
        <v>40</v>
      </c>
      <c r="J87" s="8">
        <v>875</v>
      </c>
      <c r="K87" s="9">
        <v>350000</v>
      </c>
      <c r="L87" s="9">
        <v>122499.99999999999</v>
      </c>
      <c r="M87" s="10">
        <v>0.35</v>
      </c>
      <c r="N87" s="4" t="s">
        <v>24</v>
      </c>
      <c r="O87" s="4" t="str">
        <f>TEXT(Table1[[#This Row],[Invoice Date]],"mmm")</f>
        <v>Aug</v>
      </c>
      <c r="P87" s="4">
        <f>YEAR(Table1[[#This Row],[Invoice Date]])</f>
        <v>2020</v>
      </c>
      <c r="Q87" s="4">
        <f>IFERROR(Table1[[#This Row],[Total Sales]]/Table1[[#This Row],[Units Sold]],4)</f>
        <v>400</v>
      </c>
      <c r="R87" s="4">
        <f>IFERROR(Table1[[#This Row],[Operating Profit]]/Table1[[#This Row],[Units Sold]],0)</f>
        <v>139.99999999999997</v>
      </c>
      <c r="S87" s="4">
        <f>IFERROR((Table1[[#This Row],[Total Sales]]-Table1[[#This Row],[Operating Profit]])/Table1[[#This Row],[Units Sold]],0)</f>
        <v>260</v>
      </c>
      <c r="T87" s="4" t="str">
        <f>IF(Table1[[#This Row],[Profit per unit]]&gt;$V$8,"Premium","Mass")</f>
        <v>Premium</v>
      </c>
      <c r="U87" s="4"/>
      <c r="Y87" s="16" t="s">
        <v>145</v>
      </c>
      <c r="Z87" s="19"/>
      <c r="CK87" s="22" t="s">
        <v>98</v>
      </c>
      <c r="CL87" s="11">
        <v>10072848</v>
      </c>
      <c r="CM87" s="11">
        <v>3935830.23</v>
      </c>
      <c r="CN87" s="19">
        <f t="shared" si="4"/>
        <v>0.39073658512468368</v>
      </c>
    </row>
    <row r="88" spans="2:92" ht="14.25" customHeight="1" x14ac:dyDescent="0.3">
      <c r="B88" s="4" t="s">
        <v>26</v>
      </c>
      <c r="C88" s="4">
        <v>1197831</v>
      </c>
      <c r="D88" s="5">
        <v>44045</v>
      </c>
      <c r="E88" s="4" t="s">
        <v>27</v>
      </c>
      <c r="F88" s="4" t="s">
        <v>28</v>
      </c>
      <c r="G88" s="4" t="s">
        <v>29</v>
      </c>
      <c r="H88" s="6" t="s">
        <v>20</v>
      </c>
      <c r="I88" s="7">
        <v>35</v>
      </c>
      <c r="J88" s="8">
        <v>700</v>
      </c>
      <c r="K88" s="9">
        <v>245000</v>
      </c>
      <c r="L88" s="9">
        <v>85750</v>
      </c>
      <c r="M88" s="10">
        <v>0.35</v>
      </c>
      <c r="N88" s="4" t="s">
        <v>24</v>
      </c>
      <c r="O88" s="4" t="str">
        <f>TEXT(Table1[[#This Row],[Invoice Date]],"mmm")</f>
        <v>Aug</v>
      </c>
      <c r="P88" s="4">
        <f>YEAR(Table1[[#This Row],[Invoice Date]])</f>
        <v>2020</v>
      </c>
      <c r="Q88" s="4">
        <f>IFERROR(Table1[[#This Row],[Total Sales]]/Table1[[#This Row],[Units Sold]],4)</f>
        <v>350</v>
      </c>
      <c r="R88" s="4">
        <f>IFERROR(Table1[[#This Row],[Operating Profit]]/Table1[[#This Row],[Units Sold]],0)</f>
        <v>122.5</v>
      </c>
      <c r="S88" s="4">
        <f>IFERROR((Table1[[#This Row],[Total Sales]]-Table1[[#This Row],[Operating Profit]])/Table1[[#This Row],[Units Sold]],0)</f>
        <v>227.5</v>
      </c>
      <c r="T88" s="4" t="str">
        <f>IF(Table1[[#This Row],[Profit per unit]]&gt;$V$8,"Premium","Mass")</f>
        <v>Premium</v>
      </c>
      <c r="U88" s="4"/>
      <c r="Y88" s="16" t="s">
        <v>146</v>
      </c>
      <c r="Z88" s="19">
        <v>-7.7259605262688366E-2</v>
      </c>
      <c r="CK88" s="22" t="s">
        <v>81</v>
      </c>
      <c r="CL88" s="11">
        <v>23750781</v>
      </c>
      <c r="CM88" s="11">
        <v>9417233.4900000002</v>
      </c>
      <c r="CN88" s="19">
        <f t="shared" si="4"/>
        <v>0.3965020556587171</v>
      </c>
    </row>
    <row r="89" spans="2:92" ht="14.25" customHeight="1" x14ac:dyDescent="0.3">
      <c r="B89" s="4" t="s">
        <v>26</v>
      </c>
      <c r="C89" s="4">
        <v>1197831</v>
      </c>
      <c r="D89" s="5">
        <v>44046</v>
      </c>
      <c r="E89" s="4" t="s">
        <v>27</v>
      </c>
      <c r="F89" s="4" t="s">
        <v>28</v>
      </c>
      <c r="G89" s="4" t="s">
        <v>29</v>
      </c>
      <c r="H89" s="6" t="s">
        <v>21</v>
      </c>
      <c r="I89" s="7">
        <v>40</v>
      </c>
      <c r="J89" s="8">
        <v>600</v>
      </c>
      <c r="K89" s="9">
        <v>240000</v>
      </c>
      <c r="L89" s="9">
        <v>108000</v>
      </c>
      <c r="M89" s="10">
        <v>0.45</v>
      </c>
      <c r="N89" s="4" t="s">
        <v>24</v>
      </c>
      <c r="O89" s="4" t="str">
        <f>TEXT(Table1[[#This Row],[Invoice Date]],"mmm")</f>
        <v>Aug</v>
      </c>
      <c r="P89" s="4">
        <f>YEAR(Table1[[#This Row],[Invoice Date]])</f>
        <v>2020</v>
      </c>
      <c r="Q89" s="4">
        <f>IFERROR(Table1[[#This Row],[Total Sales]]/Table1[[#This Row],[Units Sold]],4)</f>
        <v>400</v>
      </c>
      <c r="R89" s="4">
        <f>IFERROR(Table1[[#This Row],[Operating Profit]]/Table1[[#This Row],[Units Sold]],0)</f>
        <v>180</v>
      </c>
      <c r="S89" s="4">
        <f>IFERROR((Table1[[#This Row],[Total Sales]]-Table1[[#This Row],[Operating Profit]])/Table1[[#This Row],[Units Sold]],0)</f>
        <v>220</v>
      </c>
      <c r="T89" s="4" t="str">
        <f>IF(Table1[[#This Row],[Profit per unit]]&gt;$V$8,"Premium","Mass")</f>
        <v>Premium</v>
      </c>
      <c r="U89" s="4"/>
      <c r="Y89" s="16" t="s">
        <v>147</v>
      </c>
      <c r="Z89" s="19">
        <v>0.17752974598992879</v>
      </c>
      <c r="CK89" s="22" t="s">
        <v>62</v>
      </c>
      <c r="CL89" s="11">
        <v>9195978</v>
      </c>
      <c r="CM89" s="11">
        <v>3187654.3700000029</v>
      </c>
      <c r="CN89" s="19">
        <f t="shared" si="4"/>
        <v>0.34663571074224003</v>
      </c>
    </row>
    <row r="90" spans="2:92" ht="14.25" customHeight="1" x14ac:dyDescent="0.3">
      <c r="B90" s="4" t="s">
        <v>26</v>
      </c>
      <c r="C90" s="4">
        <v>1197831</v>
      </c>
      <c r="D90" s="5">
        <v>44047</v>
      </c>
      <c r="E90" s="4" t="s">
        <v>27</v>
      </c>
      <c r="F90" s="4" t="s">
        <v>28</v>
      </c>
      <c r="G90" s="4" t="s">
        <v>29</v>
      </c>
      <c r="H90" s="6" t="s">
        <v>22</v>
      </c>
      <c r="I90" s="7">
        <v>45</v>
      </c>
      <c r="J90" s="8">
        <v>500</v>
      </c>
      <c r="K90" s="9">
        <v>225000</v>
      </c>
      <c r="L90" s="9">
        <v>67500</v>
      </c>
      <c r="M90" s="10">
        <v>0.3</v>
      </c>
      <c r="N90" s="4" t="s">
        <v>24</v>
      </c>
      <c r="O90" s="4" t="str">
        <f>TEXT(Table1[[#This Row],[Invoice Date]],"mmm")</f>
        <v>Aug</v>
      </c>
      <c r="P90" s="4">
        <f>YEAR(Table1[[#This Row],[Invoice Date]])</f>
        <v>2020</v>
      </c>
      <c r="Q90" s="4">
        <f>IFERROR(Table1[[#This Row],[Total Sales]]/Table1[[#This Row],[Units Sold]],4)</f>
        <v>450</v>
      </c>
      <c r="R90" s="4">
        <f>IFERROR(Table1[[#This Row],[Operating Profit]]/Table1[[#This Row],[Units Sold]],0)</f>
        <v>135</v>
      </c>
      <c r="S90" s="4">
        <f>IFERROR((Table1[[#This Row],[Total Sales]]-Table1[[#This Row],[Operating Profit]])/Table1[[#This Row],[Units Sold]],0)</f>
        <v>315</v>
      </c>
      <c r="T90" s="4" t="str">
        <f>IF(Table1[[#This Row],[Profit per unit]]&gt;$V$8,"Premium","Mass")</f>
        <v>Premium</v>
      </c>
      <c r="U90" s="4"/>
      <c r="Y90" s="16" t="s">
        <v>148</v>
      </c>
      <c r="Z90" s="19">
        <v>0.39332967433623489</v>
      </c>
      <c r="CK90" s="22" t="s">
        <v>119</v>
      </c>
      <c r="CL90" s="11">
        <v>7758059</v>
      </c>
      <c r="CM90" s="11">
        <v>2757642.1200000015</v>
      </c>
      <c r="CN90" s="19">
        <f t="shared" si="4"/>
        <v>0.35545516217394085</v>
      </c>
    </row>
    <row r="91" spans="2:92" ht="14.25" customHeight="1" x14ac:dyDescent="0.3">
      <c r="B91" s="4" t="s">
        <v>26</v>
      </c>
      <c r="C91" s="4">
        <v>1197831</v>
      </c>
      <c r="D91" s="5">
        <v>44048</v>
      </c>
      <c r="E91" s="4" t="s">
        <v>27</v>
      </c>
      <c r="F91" s="4" t="s">
        <v>28</v>
      </c>
      <c r="G91" s="4" t="s">
        <v>29</v>
      </c>
      <c r="H91" s="6" t="s">
        <v>23</v>
      </c>
      <c r="I91" s="7">
        <v>40</v>
      </c>
      <c r="J91" s="8">
        <v>650</v>
      </c>
      <c r="K91" s="9">
        <v>260000</v>
      </c>
      <c r="L91" s="9">
        <v>130000</v>
      </c>
      <c r="M91" s="10">
        <v>0.5</v>
      </c>
      <c r="N91" s="4" t="s">
        <v>24</v>
      </c>
      <c r="O91" s="4" t="str">
        <f>TEXT(Table1[[#This Row],[Invoice Date]],"mmm")</f>
        <v>Aug</v>
      </c>
      <c r="P91" s="4">
        <f>YEAR(Table1[[#This Row],[Invoice Date]])</f>
        <v>2020</v>
      </c>
      <c r="Q91" s="4">
        <f>IFERROR(Table1[[#This Row],[Total Sales]]/Table1[[#This Row],[Units Sold]],4)</f>
        <v>400</v>
      </c>
      <c r="R91" s="4">
        <f>IFERROR(Table1[[#This Row],[Operating Profit]]/Table1[[#This Row],[Units Sold]],0)</f>
        <v>200</v>
      </c>
      <c r="S91" s="4">
        <f>IFERROR((Table1[[#This Row],[Total Sales]]-Table1[[#This Row],[Operating Profit]])/Table1[[#This Row],[Units Sold]],0)</f>
        <v>200</v>
      </c>
      <c r="T91" s="4" t="str">
        <f>IF(Table1[[#This Row],[Profit per unit]]&gt;$V$8,"Premium","Mass")</f>
        <v>Premium</v>
      </c>
      <c r="U91" s="4"/>
      <c r="Y91" s="16" t="s">
        <v>149</v>
      </c>
      <c r="Z91" s="19">
        <v>-0.31247165949404815</v>
      </c>
      <c r="CK91" s="22" t="s">
        <v>129</v>
      </c>
      <c r="CL91" s="11">
        <v>11076810</v>
      </c>
      <c r="CM91" s="11">
        <v>3353875.8699999978</v>
      </c>
      <c r="CN91" s="19">
        <f t="shared" si="4"/>
        <v>0.30278355140153146</v>
      </c>
    </row>
    <row r="92" spans="2:92" ht="14.25" customHeight="1" x14ac:dyDescent="0.3">
      <c r="B92" s="4" t="s">
        <v>26</v>
      </c>
      <c r="C92" s="4">
        <v>1197831</v>
      </c>
      <c r="D92" s="5">
        <v>44049</v>
      </c>
      <c r="E92" s="4" t="s">
        <v>27</v>
      </c>
      <c r="F92" s="4" t="s">
        <v>28</v>
      </c>
      <c r="G92" s="4" t="s">
        <v>29</v>
      </c>
      <c r="H92" s="6" t="s">
        <v>17</v>
      </c>
      <c r="I92" s="7">
        <v>30</v>
      </c>
      <c r="J92" s="8">
        <v>900</v>
      </c>
      <c r="K92" s="9">
        <v>270000</v>
      </c>
      <c r="L92" s="9">
        <v>94500</v>
      </c>
      <c r="M92" s="10">
        <v>0.35</v>
      </c>
      <c r="N92" s="4" t="s">
        <v>24</v>
      </c>
      <c r="O92" s="4" t="str">
        <f>TEXT(Table1[[#This Row],[Invoice Date]],"mmm")</f>
        <v>Aug</v>
      </c>
      <c r="P92" s="4">
        <f>YEAR(Table1[[#This Row],[Invoice Date]])</f>
        <v>2020</v>
      </c>
      <c r="Q92" s="4">
        <f>IFERROR(Table1[[#This Row],[Total Sales]]/Table1[[#This Row],[Units Sold]],4)</f>
        <v>300</v>
      </c>
      <c r="R92" s="4">
        <f>IFERROR(Table1[[#This Row],[Operating Profit]]/Table1[[#This Row],[Units Sold]],0)</f>
        <v>105</v>
      </c>
      <c r="S92" s="4">
        <f>IFERROR((Table1[[#This Row],[Total Sales]]-Table1[[#This Row],[Operating Profit]])/Table1[[#This Row],[Units Sold]],0)</f>
        <v>195</v>
      </c>
      <c r="T92" s="4" t="str">
        <f>IF(Table1[[#This Row],[Profit per unit]]&gt;$V$8,"Premium","Mass")</f>
        <v>Premium</v>
      </c>
      <c r="U92" s="4"/>
      <c r="Y92" s="16" t="s">
        <v>150</v>
      </c>
      <c r="Z92" s="19">
        <v>-0.47808182449783998</v>
      </c>
      <c r="CK92" s="22" t="s">
        <v>74</v>
      </c>
      <c r="CL92" s="11">
        <v>18625433</v>
      </c>
      <c r="CM92" s="11">
        <v>8135894.0199999977</v>
      </c>
      <c r="CN92" s="19">
        <f t="shared" si="4"/>
        <v>0.43681636931608503</v>
      </c>
    </row>
    <row r="93" spans="2:92" ht="14.25" customHeight="1" x14ac:dyDescent="0.3">
      <c r="B93" s="4" t="s">
        <v>26</v>
      </c>
      <c r="C93" s="4">
        <v>1197831</v>
      </c>
      <c r="D93" s="5">
        <v>44050</v>
      </c>
      <c r="E93" s="4" t="s">
        <v>27</v>
      </c>
      <c r="F93" s="4" t="s">
        <v>28</v>
      </c>
      <c r="G93" s="4" t="s">
        <v>29</v>
      </c>
      <c r="H93" s="6" t="s">
        <v>19</v>
      </c>
      <c r="I93" s="7">
        <v>40</v>
      </c>
      <c r="J93" s="8">
        <v>900</v>
      </c>
      <c r="K93" s="9">
        <v>360000</v>
      </c>
      <c r="L93" s="9">
        <v>125999.99999999999</v>
      </c>
      <c r="M93" s="10">
        <v>0.35</v>
      </c>
      <c r="N93" s="4" t="s">
        <v>24</v>
      </c>
      <c r="O93" s="4" t="str">
        <f>TEXT(Table1[[#This Row],[Invoice Date]],"mmm")</f>
        <v>Aug</v>
      </c>
      <c r="P93" s="4">
        <f>YEAR(Table1[[#This Row],[Invoice Date]])</f>
        <v>2020</v>
      </c>
      <c r="Q93" s="4">
        <f>IFERROR(Table1[[#This Row],[Total Sales]]/Table1[[#This Row],[Units Sold]],4)</f>
        <v>400</v>
      </c>
      <c r="R93" s="4">
        <f>IFERROR(Table1[[#This Row],[Operating Profit]]/Table1[[#This Row],[Units Sold]],0)</f>
        <v>139.99999999999997</v>
      </c>
      <c r="S93" s="4">
        <f>IFERROR((Table1[[#This Row],[Total Sales]]-Table1[[#This Row],[Operating Profit]])/Table1[[#This Row],[Units Sold]],0)</f>
        <v>260</v>
      </c>
      <c r="T93" s="4" t="str">
        <f>IF(Table1[[#This Row],[Profit per unit]]&gt;$V$8,"Premium","Mass")</f>
        <v>Premium</v>
      </c>
      <c r="U93" s="4"/>
      <c r="Y93" s="16" t="s">
        <v>151</v>
      </c>
      <c r="Z93" s="19">
        <v>0.94183063095630837</v>
      </c>
      <c r="CK93" s="22" t="s">
        <v>51</v>
      </c>
      <c r="CL93" s="11">
        <v>7378068</v>
      </c>
      <c r="CM93" s="11">
        <v>2670229.7600000007</v>
      </c>
      <c r="CN93" s="19">
        <f t="shared" si="4"/>
        <v>0.36191449577314827</v>
      </c>
    </row>
    <row r="94" spans="2:92" ht="14.25" customHeight="1" x14ac:dyDescent="0.3">
      <c r="B94" s="4" t="s">
        <v>26</v>
      </c>
      <c r="C94" s="4">
        <v>1197831</v>
      </c>
      <c r="D94" s="5">
        <v>44051</v>
      </c>
      <c r="E94" s="4" t="s">
        <v>27</v>
      </c>
      <c r="F94" s="4" t="s">
        <v>28</v>
      </c>
      <c r="G94" s="4" t="s">
        <v>29</v>
      </c>
      <c r="H94" s="6" t="s">
        <v>20</v>
      </c>
      <c r="I94" s="7">
        <v>35</v>
      </c>
      <c r="J94" s="8">
        <v>725</v>
      </c>
      <c r="K94" s="9">
        <v>253750</v>
      </c>
      <c r="L94" s="9">
        <v>88812.5</v>
      </c>
      <c r="M94" s="10">
        <v>0.35</v>
      </c>
      <c r="N94" s="4" t="s">
        <v>24</v>
      </c>
      <c r="O94" s="4" t="str">
        <f>TEXT(Table1[[#This Row],[Invoice Date]],"mmm")</f>
        <v>Aug</v>
      </c>
      <c r="P94" s="4">
        <f>YEAR(Table1[[#This Row],[Invoice Date]])</f>
        <v>2020</v>
      </c>
      <c r="Q94" s="4">
        <f>IFERROR(Table1[[#This Row],[Total Sales]]/Table1[[#This Row],[Units Sold]],4)</f>
        <v>350</v>
      </c>
      <c r="R94" s="4">
        <f>IFERROR(Table1[[#This Row],[Operating Profit]]/Table1[[#This Row],[Units Sold]],0)</f>
        <v>122.5</v>
      </c>
      <c r="S94" s="4">
        <f>IFERROR((Table1[[#This Row],[Total Sales]]-Table1[[#This Row],[Operating Profit]])/Table1[[#This Row],[Units Sold]],0)</f>
        <v>227.5</v>
      </c>
      <c r="T94" s="4" t="str">
        <f>IF(Table1[[#This Row],[Profit per unit]]&gt;$V$8,"Premium","Mass")</f>
        <v>Premium</v>
      </c>
      <c r="U94" s="4"/>
      <c r="Y94" s="16" t="s">
        <v>152</v>
      </c>
      <c r="Z94" s="19">
        <v>0.15933540934560123</v>
      </c>
      <c r="CK94" s="22" t="s">
        <v>100</v>
      </c>
      <c r="CL94" s="11">
        <v>15591709</v>
      </c>
      <c r="CM94" s="11">
        <v>6369094.7299999986</v>
      </c>
      <c r="CN94" s="19">
        <f t="shared" si="4"/>
        <v>0.40849240644498935</v>
      </c>
    </row>
    <row r="95" spans="2:92" ht="14.25" customHeight="1" x14ac:dyDescent="0.3">
      <c r="B95" s="4" t="s">
        <v>26</v>
      </c>
      <c r="C95" s="4">
        <v>1197831</v>
      </c>
      <c r="D95" s="5">
        <v>44052</v>
      </c>
      <c r="E95" s="4" t="s">
        <v>27</v>
      </c>
      <c r="F95" s="4" t="s">
        <v>28</v>
      </c>
      <c r="G95" s="4" t="s">
        <v>29</v>
      </c>
      <c r="H95" s="6" t="s">
        <v>21</v>
      </c>
      <c r="I95" s="7">
        <v>40</v>
      </c>
      <c r="J95" s="8">
        <v>625</v>
      </c>
      <c r="K95" s="9">
        <v>250000</v>
      </c>
      <c r="L95" s="9">
        <v>112500</v>
      </c>
      <c r="M95" s="10">
        <v>0.45</v>
      </c>
      <c r="N95" s="4" t="s">
        <v>24</v>
      </c>
      <c r="O95" s="4" t="str">
        <f>TEXT(Table1[[#This Row],[Invoice Date]],"mmm")</f>
        <v>Aug</v>
      </c>
      <c r="P95" s="4">
        <f>YEAR(Table1[[#This Row],[Invoice Date]])</f>
        <v>2020</v>
      </c>
      <c r="Q95" s="4">
        <f>IFERROR(Table1[[#This Row],[Total Sales]]/Table1[[#This Row],[Units Sold]],4)</f>
        <v>400</v>
      </c>
      <c r="R95" s="4">
        <f>IFERROR(Table1[[#This Row],[Operating Profit]]/Table1[[#This Row],[Units Sold]],0)</f>
        <v>180</v>
      </c>
      <c r="S95" s="4">
        <f>IFERROR((Table1[[#This Row],[Total Sales]]-Table1[[#This Row],[Operating Profit]])/Table1[[#This Row],[Units Sold]],0)</f>
        <v>220</v>
      </c>
      <c r="T95" s="4" t="str">
        <f>IF(Table1[[#This Row],[Profit per unit]]&gt;$V$8,"Premium","Mass")</f>
        <v>Premium</v>
      </c>
      <c r="U95" s="4"/>
      <c r="Y95" s="16" t="s">
        <v>153</v>
      </c>
      <c r="Z95" s="19">
        <v>-7.9160156112442009E-2</v>
      </c>
      <c r="CK95" s="22" t="s">
        <v>76</v>
      </c>
      <c r="CL95" s="11">
        <v>9683265</v>
      </c>
      <c r="CM95" s="11">
        <v>3907209.3600000013</v>
      </c>
      <c r="CN95" s="19">
        <f t="shared" si="4"/>
        <v>0.403501232280641</v>
      </c>
    </row>
    <row r="96" spans="2:92" ht="14.25" customHeight="1" x14ac:dyDescent="0.3">
      <c r="B96" s="4" t="s">
        <v>25</v>
      </c>
      <c r="C96" s="4">
        <v>1197831</v>
      </c>
      <c r="D96" s="5">
        <v>44053</v>
      </c>
      <c r="E96" s="4" t="s">
        <v>27</v>
      </c>
      <c r="F96" s="4" t="s">
        <v>28</v>
      </c>
      <c r="G96" s="4" t="s">
        <v>29</v>
      </c>
      <c r="H96" s="6" t="s">
        <v>22</v>
      </c>
      <c r="I96" s="7">
        <v>45</v>
      </c>
      <c r="J96" s="8">
        <v>525</v>
      </c>
      <c r="K96" s="9">
        <v>236250</v>
      </c>
      <c r="L96" s="9">
        <v>70875</v>
      </c>
      <c r="M96" s="10">
        <v>0.3</v>
      </c>
      <c r="N96" s="4" t="s">
        <v>24</v>
      </c>
      <c r="O96" s="4" t="str">
        <f>TEXT(Table1[[#This Row],[Invoice Date]],"mmm")</f>
        <v>Aug</v>
      </c>
      <c r="P96" s="4">
        <f>YEAR(Table1[[#This Row],[Invoice Date]])</f>
        <v>2020</v>
      </c>
      <c r="Q96" s="4">
        <f>IFERROR(Table1[[#This Row],[Total Sales]]/Table1[[#This Row],[Units Sold]],4)</f>
        <v>450</v>
      </c>
      <c r="R96" s="4">
        <f>IFERROR(Table1[[#This Row],[Operating Profit]]/Table1[[#This Row],[Units Sold]],0)</f>
        <v>135</v>
      </c>
      <c r="S96" s="4">
        <f>IFERROR((Table1[[#This Row],[Total Sales]]-Table1[[#This Row],[Operating Profit]])/Table1[[#This Row],[Units Sold]],0)</f>
        <v>315</v>
      </c>
      <c r="T96" s="4" t="str">
        <f>IF(Table1[[#This Row],[Profit per unit]]&gt;$V$8,"Premium","Mass")</f>
        <v>Premium</v>
      </c>
      <c r="U96" s="4"/>
      <c r="Y96" s="16" t="s">
        <v>154</v>
      </c>
      <c r="Z96" s="19">
        <v>-0.40799765696140544</v>
      </c>
      <c r="CK96" s="22" t="s">
        <v>53</v>
      </c>
      <c r="CL96" s="11">
        <v>15710886</v>
      </c>
      <c r="CM96" s="11">
        <v>6232037.5500000026</v>
      </c>
      <c r="CN96" s="19">
        <f t="shared" si="4"/>
        <v>0.39667002548424085</v>
      </c>
    </row>
    <row r="97" spans="2:92" ht="14.25" customHeight="1" x14ac:dyDescent="0.3">
      <c r="B97" s="4" t="s">
        <v>25</v>
      </c>
      <c r="C97" s="4">
        <v>1197831</v>
      </c>
      <c r="D97" s="5">
        <v>44054</v>
      </c>
      <c r="E97" s="4" t="s">
        <v>27</v>
      </c>
      <c r="F97" s="4" t="s">
        <v>28</v>
      </c>
      <c r="G97" s="4" t="s">
        <v>29</v>
      </c>
      <c r="H97" s="6" t="s">
        <v>23</v>
      </c>
      <c r="I97" s="7">
        <v>40</v>
      </c>
      <c r="J97" s="8">
        <v>800</v>
      </c>
      <c r="K97" s="9">
        <v>320000</v>
      </c>
      <c r="L97" s="9">
        <v>160000</v>
      </c>
      <c r="M97" s="10">
        <v>0.5</v>
      </c>
      <c r="N97" s="4" t="s">
        <v>24</v>
      </c>
      <c r="O97" s="4" t="str">
        <f>TEXT(Table1[[#This Row],[Invoice Date]],"mmm")</f>
        <v>Aug</v>
      </c>
      <c r="P97" s="4">
        <f>YEAR(Table1[[#This Row],[Invoice Date]])</f>
        <v>2020</v>
      </c>
      <c r="Q97" s="4">
        <f>IFERROR(Table1[[#This Row],[Total Sales]]/Table1[[#This Row],[Units Sold]],4)</f>
        <v>400</v>
      </c>
      <c r="R97" s="4">
        <f>IFERROR(Table1[[#This Row],[Operating Profit]]/Table1[[#This Row],[Units Sold]],0)</f>
        <v>200</v>
      </c>
      <c r="S97" s="4">
        <f>IFERROR((Table1[[#This Row],[Total Sales]]-Table1[[#This Row],[Operating Profit]])/Table1[[#This Row],[Units Sold]],0)</f>
        <v>200</v>
      </c>
      <c r="T97" s="4" t="str">
        <f>IF(Table1[[#This Row],[Profit per unit]]&gt;$V$8,"Premium","Mass")</f>
        <v>Premium</v>
      </c>
      <c r="U97" s="4"/>
      <c r="Y97" s="16" t="s">
        <v>155</v>
      </c>
      <c r="Z97" s="19">
        <v>-0.20431100409190653</v>
      </c>
      <c r="CK97" s="22" t="s">
        <v>57</v>
      </c>
      <c r="CL97" s="11">
        <v>5929038</v>
      </c>
      <c r="CM97" s="11">
        <v>2439478.4100000006</v>
      </c>
      <c r="CN97" s="19">
        <f t="shared" si="4"/>
        <v>0.41144590572703371</v>
      </c>
    </row>
    <row r="98" spans="2:92" ht="14.25" customHeight="1" x14ac:dyDescent="0.3">
      <c r="B98" s="4" t="s">
        <v>25</v>
      </c>
      <c r="C98" s="4">
        <v>1197831</v>
      </c>
      <c r="D98" s="5">
        <v>44055</v>
      </c>
      <c r="E98" s="4" t="s">
        <v>27</v>
      </c>
      <c r="F98" s="4" t="s">
        <v>28</v>
      </c>
      <c r="G98" s="4" t="s">
        <v>29</v>
      </c>
      <c r="H98" s="6" t="s">
        <v>17</v>
      </c>
      <c r="I98" s="7">
        <v>30</v>
      </c>
      <c r="J98" s="8">
        <v>925</v>
      </c>
      <c r="K98" s="9">
        <v>277500</v>
      </c>
      <c r="L98" s="9">
        <v>97125</v>
      </c>
      <c r="M98" s="10">
        <v>0.35</v>
      </c>
      <c r="N98" s="4" t="s">
        <v>24</v>
      </c>
      <c r="O98" s="4" t="str">
        <f>TEXT(Table1[[#This Row],[Invoice Date]],"mmm")</f>
        <v>Aug</v>
      </c>
      <c r="P98" s="4">
        <f>YEAR(Table1[[#This Row],[Invoice Date]])</f>
        <v>2020</v>
      </c>
      <c r="Q98" s="4">
        <f>IFERROR(Table1[[#This Row],[Total Sales]]/Table1[[#This Row],[Units Sold]],4)</f>
        <v>300</v>
      </c>
      <c r="R98" s="4">
        <f>IFERROR(Table1[[#This Row],[Operating Profit]]/Table1[[#This Row],[Units Sold]],0)</f>
        <v>105</v>
      </c>
      <c r="S98" s="4">
        <f>IFERROR((Table1[[#This Row],[Total Sales]]-Table1[[#This Row],[Operating Profit]])/Table1[[#This Row],[Units Sold]],0)</f>
        <v>195</v>
      </c>
      <c r="T98" s="4" t="str">
        <f>IF(Table1[[#This Row],[Profit per unit]]&gt;$V$8,"Premium","Mass")</f>
        <v>Premium</v>
      </c>
      <c r="U98" s="4"/>
      <c r="Y98" s="16" t="s">
        <v>156</v>
      </c>
      <c r="Z98" s="19">
        <v>-6.9096760725096545E-2</v>
      </c>
      <c r="CK98" s="22" t="s">
        <v>42</v>
      </c>
      <c r="CL98" s="11">
        <v>20858509</v>
      </c>
      <c r="CM98" s="11">
        <v>7060651.9200000027</v>
      </c>
      <c r="CN98" s="19">
        <f t="shared" si="4"/>
        <v>0.33850223522688044</v>
      </c>
    </row>
    <row r="99" spans="2:92" ht="14.25" customHeight="1" x14ac:dyDescent="0.3">
      <c r="B99" s="4" t="s">
        <v>25</v>
      </c>
      <c r="C99" s="4">
        <v>1197831</v>
      </c>
      <c r="D99" s="5">
        <v>44056</v>
      </c>
      <c r="E99" s="4" t="s">
        <v>27</v>
      </c>
      <c r="F99" s="4" t="s">
        <v>28</v>
      </c>
      <c r="G99" s="4" t="s">
        <v>29</v>
      </c>
      <c r="H99" s="6" t="s">
        <v>19</v>
      </c>
      <c r="I99" s="7">
        <v>40</v>
      </c>
      <c r="J99" s="8">
        <v>925</v>
      </c>
      <c r="K99" s="9">
        <v>370000</v>
      </c>
      <c r="L99" s="9">
        <v>129499.99999999999</v>
      </c>
      <c r="M99" s="10">
        <v>0.35</v>
      </c>
      <c r="N99" s="4" t="s">
        <v>24</v>
      </c>
      <c r="O99" s="4" t="str">
        <f>TEXT(Table1[[#This Row],[Invoice Date]],"mmm")</f>
        <v>Aug</v>
      </c>
      <c r="P99" s="4">
        <f>YEAR(Table1[[#This Row],[Invoice Date]])</f>
        <v>2020</v>
      </c>
      <c r="Q99" s="4">
        <f>IFERROR(Table1[[#This Row],[Total Sales]]/Table1[[#This Row],[Units Sold]],4)</f>
        <v>400</v>
      </c>
      <c r="R99" s="4">
        <f>IFERROR(Table1[[#This Row],[Operating Profit]]/Table1[[#This Row],[Units Sold]],0)</f>
        <v>139.99999999999997</v>
      </c>
      <c r="S99" s="4">
        <f>IFERROR((Table1[[#This Row],[Total Sales]]-Table1[[#This Row],[Operating Profit]])/Table1[[#This Row],[Units Sold]],0)</f>
        <v>260</v>
      </c>
      <c r="T99" s="4" t="str">
        <f>IF(Table1[[#This Row],[Profit per unit]]&gt;$V$8,"Premium","Mass")</f>
        <v>Premium</v>
      </c>
      <c r="U99" s="4"/>
      <c r="Y99" s="15" t="s">
        <v>208</v>
      </c>
      <c r="Z99" s="19"/>
      <c r="CK99" s="22" t="s">
        <v>133</v>
      </c>
      <c r="CL99" s="11">
        <v>16411667</v>
      </c>
      <c r="CM99" s="11">
        <v>5786206.4299999988</v>
      </c>
      <c r="CN99" s="19">
        <f t="shared" si="4"/>
        <v>0.35256664847026198</v>
      </c>
    </row>
    <row r="100" spans="2:92" ht="14.25" customHeight="1" x14ac:dyDescent="0.3">
      <c r="B100" s="4" t="s">
        <v>25</v>
      </c>
      <c r="C100" s="4">
        <v>1197831</v>
      </c>
      <c r="D100" s="5">
        <v>44057</v>
      </c>
      <c r="E100" s="4" t="s">
        <v>27</v>
      </c>
      <c r="F100" s="4" t="s">
        <v>28</v>
      </c>
      <c r="G100" s="4" t="s">
        <v>29</v>
      </c>
      <c r="H100" s="6" t="s">
        <v>20</v>
      </c>
      <c r="I100" s="7">
        <v>35</v>
      </c>
      <c r="J100" s="8">
        <v>775</v>
      </c>
      <c r="K100" s="9">
        <v>271250</v>
      </c>
      <c r="L100" s="9">
        <v>94937.5</v>
      </c>
      <c r="M100" s="10">
        <v>0.35</v>
      </c>
      <c r="N100" s="4" t="s">
        <v>24</v>
      </c>
      <c r="O100" s="4" t="str">
        <f>TEXT(Table1[[#This Row],[Invoice Date]],"mmm")</f>
        <v>Aug</v>
      </c>
      <c r="P100" s="4">
        <f>YEAR(Table1[[#This Row],[Invoice Date]])</f>
        <v>2020</v>
      </c>
      <c r="Q100" s="4">
        <f>IFERROR(Table1[[#This Row],[Total Sales]]/Table1[[#This Row],[Units Sold]],4)</f>
        <v>350</v>
      </c>
      <c r="R100" s="4">
        <f>IFERROR(Table1[[#This Row],[Operating Profit]]/Table1[[#This Row],[Units Sold]],0)</f>
        <v>122.5</v>
      </c>
      <c r="S100" s="4">
        <f>IFERROR((Table1[[#This Row],[Total Sales]]-Table1[[#This Row],[Operating Profit]])/Table1[[#This Row],[Units Sold]],0)</f>
        <v>227.5</v>
      </c>
      <c r="T100" s="4" t="str">
        <f>IF(Table1[[#This Row],[Profit per unit]]&gt;$V$8,"Premium","Mass")</f>
        <v>Premium</v>
      </c>
      <c r="U100" s="4"/>
      <c r="Y100" s="16" t="s">
        <v>145</v>
      </c>
      <c r="Z100" s="19"/>
      <c r="CK100" s="22" t="s">
        <v>123</v>
      </c>
      <c r="CL100" s="11">
        <v>9934246</v>
      </c>
      <c r="CM100" s="11">
        <v>3657237.2199999997</v>
      </c>
      <c r="CN100" s="19">
        <f t="shared" si="4"/>
        <v>0.36814441881145282</v>
      </c>
    </row>
    <row r="101" spans="2:92" ht="14.25" customHeight="1" x14ac:dyDescent="0.3">
      <c r="B101" s="4" t="s">
        <v>25</v>
      </c>
      <c r="C101" s="4">
        <v>1197831</v>
      </c>
      <c r="D101" s="5">
        <v>44058</v>
      </c>
      <c r="E101" s="4" t="s">
        <v>27</v>
      </c>
      <c r="F101" s="4" t="s">
        <v>28</v>
      </c>
      <c r="G101" s="4" t="s">
        <v>29</v>
      </c>
      <c r="H101" s="6" t="s">
        <v>21</v>
      </c>
      <c r="I101" s="7">
        <v>40</v>
      </c>
      <c r="J101" s="8">
        <v>700</v>
      </c>
      <c r="K101" s="9">
        <v>280000</v>
      </c>
      <c r="L101" s="9">
        <v>126000</v>
      </c>
      <c r="M101" s="10">
        <v>0.45</v>
      </c>
      <c r="N101" s="4" t="s">
        <v>24</v>
      </c>
      <c r="O101" s="4" t="str">
        <f>TEXT(Table1[[#This Row],[Invoice Date]],"mmm")</f>
        <v>Aug</v>
      </c>
      <c r="P101" s="4">
        <f>YEAR(Table1[[#This Row],[Invoice Date]])</f>
        <v>2020</v>
      </c>
      <c r="Q101" s="4">
        <f>IFERROR(Table1[[#This Row],[Total Sales]]/Table1[[#This Row],[Units Sold]],4)</f>
        <v>400</v>
      </c>
      <c r="R101" s="4">
        <f>IFERROR(Table1[[#This Row],[Operating Profit]]/Table1[[#This Row],[Units Sold]],0)</f>
        <v>180</v>
      </c>
      <c r="S101" s="4">
        <f>IFERROR((Table1[[#This Row],[Total Sales]]-Table1[[#This Row],[Operating Profit]])/Table1[[#This Row],[Units Sold]],0)</f>
        <v>220</v>
      </c>
      <c r="T101" s="4" t="str">
        <f>IF(Table1[[#This Row],[Profit per unit]]&gt;$V$8,"Premium","Mass")</f>
        <v>Premium</v>
      </c>
      <c r="U101" s="4"/>
      <c r="Y101" s="16" t="s">
        <v>146</v>
      </c>
      <c r="Z101" s="19">
        <v>-0.16519991997884451</v>
      </c>
      <c r="CK101" s="22" t="s">
        <v>88</v>
      </c>
      <c r="CL101" s="11">
        <v>19865016</v>
      </c>
      <c r="CM101" s="11">
        <v>6738060.4099999983</v>
      </c>
      <c r="CN101" s="19">
        <f t="shared" si="4"/>
        <v>0.33919229715193777</v>
      </c>
    </row>
    <row r="102" spans="2:92" ht="14.25" customHeight="1" x14ac:dyDescent="0.3">
      <c r="B102" s="4" t="s">
        <v>25</v>
      </c>
      <c r="C102" s="4">
        <v>1197831</v>
      </c>
      <c r="D102" s="5">
        <v>44059</v>
      </c>
      <c r="E102" s="4" t="s">
        <v>27</v>
      </c>
      <c r="F102" s="4" t="s">
        <v>28</v>
      </c>
      <c r="G102" s="4" t="s">
        <v>29</v>
      </c>
      <c r="H102" s="6" t="s">
        <v>22</v>
      </c>
      <c r="I102" s="7">
        <v>45</v>
      </c>
      <c r="J102" s="8">
        <v>600</v>
      </c>
      <c r="K102" s="9">
        <v>270000</v>
      </c>
      <c r="L102" s="9">
        <v>81000</v>
      </c>
      <c r="M102" s="10">
        <v>0.3</v>
      </c>
      <c r="N102" s="4" t="s">
        <v>24</v>
      </c>
      <c r="O102" s="4" t="str">
        <f>TEXT(Table1[[#This Row],[Invoice Date]],"mmm")</f>
        <v>Aug</v>
      </c>
      <c r="P102" s="4">
        <f>YEAR(Table1[[#This Row],[Invoice Date]])</f>
        <v>2020</v>
      </c>
      <c r="Q102" s="4">
        <f>IFERROR(Table1[[#This Row],[Total Sales]]/Table1[[#This Row],[Units Sold]],4)</f>
        <v>450</v>
      </c>
      <c r="R102" s="4">
        <f>IFERROR(Table1[[#This Row],[Operating Profit]]/Table1[[#This Row],[Units Sold]],0)</f>
        <v>135</v>
      </c>
      <c r="S102" s="4">
        <f>IFERROR((Table1[[#This Row],[Total Sales]]-Table1[[#This Row],[Operating Profit]])/Table1[[#This Row],[Units Sold]],0)</f>
        <v>315</v>
      </c>
      <c r="T102" s="4" t="str">
        <f>IF(Table1[[#This Row],[Profit per unit]]&gt;$V$8,"Premium","Mass")</f>
        <v>Premium</v>
      </c>
      <c r="U102" s="4"/>
      <c r="Y102" s="16" t="s">
        <v>147</v>
      </c>
      <c r="Z102" s="19">
        <v>-0.15083094253816495</v>
      </c>
      <c r="CK102" s="22" t="s">
        <v>16</v>
      </c>
      <c r="CL102" s="11">
        <v>64229039</v>
      </c>
      <c r="CM102" s="11">
        <v>23329824.070000015</v>
      </c>
      <c r="CN102" s="19">
        <f t="shared" si="4"/>
        <v>0.36322860240832833</v>
      </c>
    </row>
    <row r="103" spans="2:92" ht="14.25" customHeight="1" x14ac:dyDescent="0.3">
      <c r="B103" s="4" t="s">
        <v>25</v>
      </c>
      <c r="C103" s="4">
        <v>1197831</v>
      </c>
      <c r="D103" s="5">
        <v>44060</v>
      </c>
      <c r="E103" s="4" t="s">
        <v>27</v>
      </c>
      <c r="F103" s="4" t="s">
        <v>28</v>
      </c>
      <c r="G103" s="4" t="s">
        <v>29</v>
      </c>
      <c r="H103" s="6" t="s">
        <v>23</v>
      </c>
      <c r="I103" s="7">
        <v>40</v>
      </c>
      <c r="J103" s="8">
        <v>950</v>
      </c>
      <c r="K103" s="9">
        <v>380000</v>
      </c>
      <c r="L103" s="9">
        <v>190000</v>
      </c>
      <c r="M103" s="10">
        <v>0.5</v>
      </c>
      <c r="N103" s="4" t="s">
        <v>24</v>
      </c>
      <c r="O103" s="4" t="str">
        <f>TEXT(Table1[[#This Row],[Invoice Date]],"mmm")</f>
        <v>Aug</v>
      </c>
      <c r="P103" s="4">
        <f>YEAR(Table1[[#This Row],[Invoice Date]])</f>
        <v>2020</v>
      </c>
      <c r="Q103" s="4">
        <f>IFERROR(Table1[[#This Row],[Total Sales]]/Table1[[#This Row],[Units Sold]],4)</f>
        <v>400</v>
      </c>
      <c r="R103" s="4">
        <f>IFERROR(Table1[[#This Row],[Operating Profit]]/Table1[[#This Row],[Units Sold]],0)</f>
        <v>200</v>
      </c>
      <c r="S103" s="4">
        <f>IFERROR((Table1[[#This Row],[Total Sales]]-Table1[[#This Row],[Operating Profit]])/Table1[[#This Row],[Units Sold]],0)</f>
        <v>200</v>
      </c>
      <c r="T103" s="4" t="str">
        <f>IF(Table1[[#This Row],[Profit per unit]]&gt;$V$8,"Premium","Mass")</f>
        <v>Premium</v>
      </c>
      <c r="U103" s="4"/>
      <c r="Y103" s="16" t="s">
        <v>148</v>
      </c>
      <c r="Z103" s="19">
        <v>0.2192785159862444</v>
      </c>
      <c r="CK103" s="22" t="s">
        <v>94</v>
      </c>
      <c r="CL103" s="11">
        <v>23956531</v>
      </c>
      <c r="CM103" s="11">
        <v>9756422.8699999992</v>
      </c>
      <c r="CN103" s="19">
        <f t="shared" si="4"/>
        <v>0.40725524367447019</v>
      </c>
    </row>
    <row r="104" spans="2:92" ht="14.25" customHeight="1" x14ac:dyDescent="0.3">
      <c r="B104" s="4" t="s">
        <v>25</v>
      </c>
      <c r="C104" s="4">
        <v>1197831</v>
      </c>
      <c r="D104" s="5">
        <v>44061</v>
      </c>
      <c r="E104" s="4" t="s">
        <v>27</v>
      </c>
      <c r="F104" s="4" t="s">
        <v>28</v>
      </c>
      <c r="G104" s="4" t="s">
        <v>29</v>
      </c>
      <c r="H104" s="6" t="s">
        <v>17</v>
      </c>
      <c r="I104" s="7">
        <v>40</v>
      </c>
      <c r="J104" s="8">
        <v>950</v>
      </c>
      <c r="K104" s="9">
        <v>380000</v>
      </c>
      <c r="L104" s="9">
        <v>133000</v>
      </c>
      <c r="M104" s="10">
        <v>0.35</v>
      </c>
      <c r="N104" s="4" t="s">
        <v>24</v>
      </c>
      <c r="O104" s="4" t="str">
        <f>TEXT(Table1[[#This Row],[Invoice Date]],"mmm")</f>
        <v>Aug</v>
      </c>
      <c r="P104" s="4">
        <f>YEAR(Table1[[#This Row],[Invoice Date]])</f>
        <v>2020</v>
      </c>
      <c r="Q104" s="4">
        <f>IFERROR(Table1[[#This Row],[Total Sales]]/Table1[[#This Row],[Units Sold]],4)</f>
        <v>400</v>
      </c>
      <c r="R104" s="4">
        <f>IFERROR(Table1[[#This Row],[Operating Profit]]/Table1[[#This Row],[Units Sold]],0)</f>
        <v>140</v>
      </c>
      <c r="S104" s="4">
        <f>IFERROR((Table1[[#This Row],[Total Sales]]-Table1[[#This Row],[Operating Profit]])/Table1[[#This Row],[Units Sold]],0)</f>
        <v>260</v>
      </c>
      <c r="T104" s="4" t="str">
        <f>IF(Table1[[#This Row],[Profit per unit]]&gt;$V$8,"Premium","Mass")</f>
        <v>Premium</v>
      </c>
      <c r="U104" s="4"/>
      <c r="Y104" s="16" t="s">
        <v>149</v>
      </c>
      <c r="Z104" s="19">
        <v>0.33219636224559612</v>
      </c>
      <c r="CK104" s="22" t="s">
        <v>110</v>
      </c>
      <c r="CL104" s="11">
        <v>7735580</v>
      </c>
      <c r="CM104" s="11">
        <v>2688519.7200000007</v>
      </c>
      <c r="CN104" s="19">
        <f t="shared" si="4"/>
        <v>0.34755244209225433</v>
      </c>
    </row>
    <row r="105" spans="2:92" ht="14.25" customHeight="1" x14ac:dyDescent="0.3">
      <c r="B105" s="4" t="s">
        <v>25</v>
      </c>
      <c r="C105" s="4">
        <v>1197831</v>
      </c>
      <c r="D105" s="5">
        <v>44062</v>
      </c>
      <c r="E105" s="4" t="s">
        <v>27</v>
      </c>
      <c r="F105" s="4" t="s">
        <v>28</v>
      </c>
      <c r="G105" s="4" t="s">
        <v>29</v>
      </c>
      <c r="H105" s="6" t="s">
        <v>19</v>
      </c>
      <c r="I105" s="7">
        <v>45</v>
      </c>
      <c r="J105" s="8">
        <v>950</v>
      </c>
      <c r="K105" s="9">
        <v>427500</v>
      </c>
      <c r="L105" s="9">
        <v>149625</v>
      </c>
      <c r="M105" s="10">
        <v>0.35</v>
      </c>
      <c r="N105" s="4" t="s">
        <v>24</v>
      </c>
      <c r="O105" s="4" t="str">
        <f>TEXT(Table1[[#This Row],[Invoice Date]],"mmm")</f>
        <v>Aug</v>
      </c>
      <c r="P105" s="4">
        <f>YEAR(Table1[[#This Row],[Invoice Date]])</f>
        <v>2020</v>
      </c>
      <c r="Q105" s="4">
        <f>IFERROR(Table1[[#This Row],[Total Sales]]/Table1[[#This Row],[Units Sold]],4)</f>
        <v>450</v>
      </c>
      <c r="R105" s="4">
        <f>IFERROR(Table1[[#This Row],[Operating Profit]]/Table1[[#This Row],[Units Sold]],0)</f>
        <v>157.5</v>
      </c>
      <c r="S105" s="4">
        <f>IFERROR((Table1[[#This Row],[Total Sales]]-Table1[[#This Row],[Operating Profit]])/Table1[[#This Row],[Units Sold]],0)</f>
        <v>292.5</v>
      </c>
      <c r="T105" s="4" t="str">
        <f>IF(Table1[[#This Row],[Profit per unit]]&gt;$V$8,"Premium","Mass")</f>
        <v>Premium</v>
      </c>
      <c r="U105" s="4"/>
      <c r="Y105" s="16" t="s">
        <v>150</v>
      </c>
      <c r="Z105" s="19">
        <v>3.6607700548143968E-2</v>
      </c>
      <c r="CK105" s="22" t="s">
        <v>96</v>
      </c>
      <c r="CL105" s="11">
        <v>18484583</v>
      </c>
      <c r="CM105" s="11">
        <v>7528840.0900000045</v>
      </c>
      <c r="CN105" s="19">
        <f t="shared" si="4"/>
        <v>0.40730375632493332</v>
      </c>
    </row>
    <row r="106" spans="2:92" ht="14.25" customHeight="1" x14ac:dyDescent="0.3">
      <c r="B106" s="4" t="s">
        <v>25</v>
      </c>
      <c r="C106" s="4">
        <v>1197831</v>
      </c>
      <c r="D106" s="5">
        <v>44063</v>
      </c>
      <c r="E106" s="4" t="s">
        <v>27</v>
      </c>
      <c r="F106" s="4" t="s">
        <v>28</v>
      </c>
      <c r="G106" s="4" t="s">
        <v>29</v>
      </c>
      <c r="H106" s="6" t="s">
        <v>20</v>
      </c>
      <c r="I106" s="7">
        <v>40</v>
      </c>
      <c r="J106" s="8">
        <v>800</v>
      </c>
      <c r="K106" s="9">
        <v>320000</v>
      </c>
      <c r="L106" s="9">
        <v>112000</v>
      </c>
      <c r="M106" s="10">
        <v>0.35</v>
      </c>
      <c r="N106" s="4" t="s">
        <v>24</v>
      </c>
      <c r="O106" s="4" t="str">
        <f>TEXT(Table1[[#This Row],[Invoice Date]],"mmm")</f>
        <v>Aug</v>
      </c>
      <c r="P106" s="4">
        <f>YEAR(Table1[[#This Row],[Invoice Date]])</f>
        <v>2020</v>
      </c>
      <c r="Q106" s="4">
        <f>IFERROR(Table1[[#This Row],[Total Sales]]/Table1[[#This Row],[Units Sold]],4)</f>
        <v>400</v>
      </c>
      <c r="R106" s="4">
        <f>IFERROR(Table1[[#This Row],[Operating Profit]]/Table1[[#This Row],[Units Sold]],0)</f>
        <v>140</v>
      </c>
      <c r="S106" s="4">
        <f>IFERROR((Table1[[#This Row],[Total Sales]]-Table1[[#This Row],[Operating Profit]])/Table1[[#This Row],[Units Sold]],0)</f>
        <v>260</v>
      </c>
      <c r="T106" s="4" t="str">
        <f>IF(Table1[[#This Row],[Profit per unit]]&gt;$V$8,"Premium","Mass")</f>
        <v>Premium</v>
      </c>
      <c r="U106" s="4"/>
      <c r="Y106" s="16" t="s">
        <v>151</v>
      </c>
      <c r="Z106" s="19">
        <v>0.18837361878405892</v>
      </c>
      <c r="CK106" s="22" t="s">
        <v>104</v>
      </c>
      <c r="CL106" s="11">
        <v>10620734</v>
      </c>
      <c r="CM106" s="11">
        <v>4106532.1399999997</v>
      </c>
      <c r="CN106" s="19">
        <f t="shared" si="4"/>
        <v>0.386652385795558</v>
      </c>
    </row>
    <row r="107" spans="2:92" ht="14.25" customHeight="1" x14ac:dyDescent="0.3">
      <c r="B107" s="4" t="s">
        <v>25</v>
      </c>
      <c r="C107" s="4">
        <v>1197831</v>
      </c>
      <c r="D107" s="5">
        <v>44064</v>
      </c>
      <c r="E107" s="4" t="s">
        <v>27</v>
      </c>
      <c r="F107" s="4" t="s">
        <v>28</v>
      </c>
      <c r="G107" s="4" t="s">
        <v>29</v>
      </c>
      <c r="H107" s="6" t="s">
        <v>21</v>
      </c>
      <c r="I107" s="7">
        <v>40</v>
      </c>
      <c r="J107" s="8">
        <v>750</v>
      </c>
      <c r="K107" s="9">
        <v>300000</v>
      </c>
      <c r="L107" s="9">
        <v>135000</v>
      </c>
      <c r="M107" s="10">
        <v>0.45</v>
      </c>
      <c r="N107" s="4" t="s">
        <v>24</v>
      </c>
      <c r="O107" s="4" t="str">
        <f>TEXT(Table1[[#This Row],[Invoice Date]],"mmm")</f>
        <v>Aug</v>
      </c>
      <c r="P107" s="4">
        <f>YEAR(Table1[[#This Row],[Invoice Date]])</f>
        <v>2020</v>
      </c>
      <c r="Q107" s="4">
        <f>IFERROR(Table1[[#This Row],[Total Sales]]/Table1[[#This Row],[Units Sold]],4)</f>
        <v>400</v>
      </c>
      <c r="R107" s="4">
        <f>IFERROR(Table1[[#This Row],[Operating Profit]]/Table1[[#This Row],[Units Sold]],0)</f>
        <v>180</v>
      </c>
      <c r="S107" s="4">
        <f>IFERROR((Table1[[#This Row],[Total Sales]]-Table1[[#This Row],[Operating Profit]])/Table1[[#This Row],[Units Sold]],0)</f>
        <v>220</v>
      </c>
      <c r="T107" s="4" t="str">
        <f>IF(Table1[[#This Row],[Profit per unit]]&gt;$V$8,"Premium","Mass")</f>
        <v>Premium</v>
      </c>
      <c r="U107" s="4"/>
      <c r="Y107" s="16" t="s">
        <v>152</v>
      </c>
      <c r="Z107" s="19">
        <v>-7.7187523109974746E-2</v>
      </c>
      <c r="CK107" s="22" t="s">
        <v>80</v>
      </c>
      <c r="CL107" s="11">
        <v>21349674</v>
      </c>
      <c r="CM107" s="11">
        <v>7573145.0000000009</v>
      </c>
      <c r="CN107" s="19">
        <f t="shared" si="4"/>
        <v>0.35471946784761216</v>
      </c>
    </row>
    <row r="108" spans="2:92" ht="14.25" customHeight="1" x14ac:dyDescent="0.3">
      <c r="B108" s="4" t="s">
        <v>25</v>
      </c>
      <c r="C108" s="4">
        <v>1197831</v>
      </c>
      <c r="D108" s="5">
        <v>44065</v>
      </c>
      <c r="E108" s="4" t="s">
        <v>27</v>
      </c>
      <c r="F108" s="4" t="s">
        <v>28</v>
      </c>
      <c r="G108" s="4" t="s">
        <v>29</v>
      </c>
      <c r="H108" s="6" t="s">
        <v>22</v>
      </c>
      <c r="I108" s="7">
        <v>45</v>
      </c>
      <c r="J108" s="8">
        <v>650</v>
      </c>
      <c r="K108" s="9">
        <v>292500</v>
      </c>
      <c r="L108" s="9">
        <v>87750</v>
      </c>
      <c r="M108" s="10">
        <v>0.3</v>
      </c>
      <c r="N108" s="4" t="s">
        <v>24</v>
      </c>
      <c r="O108" s="4" t="str">
        <f>TEXT(Table1[[#This Row],[Invoice Date]],"mmm")</f>
        <v>Aug</v>
      </c>
      <c r="P108" s="4">
        <f>YEAR(Table1[[#This Row],[Invoice Date]])</f>
        <v>2020</v>
      </c>
      <c r="Q108" s="4">
        <f>IFERROR(Table1[[#This Row],[Total Sales]]/Table1[[#This Row],[Units Sold]],4)</f>
        <v>450</v>
      </c>
      <c r="R108" s="4">
        <f>IFERROR(Table1[[#This Row],[Operating Profit]]/Table1[[#This Row],[Units Sold]],0)</f>
        <v>135</v>
      </c>
      <c r="S108" s="4">
        <f>IFERROR((Table1[[#This Row],[Total Sales]]-Table1[[#This Row],[Operating Profit]])/Table1[[#This Row],[Units Sold]],0)</f>
        <v>315</v>
      </c>
      <c r="T108" s="4" t="str">
        <f>IF(Table1[[#This Row],[Profit per unit]]&gt;$V$8,"Premium","Mass")</f>
        <v>Premium</v>
      </c>
      <c r="U108" s="4"/>
      <c r="Y108" s="16" t="s">
        <v>153</v>
      </c>
      <c r="Z108" s="19">
        <v>-0.17888388759767654</v>
      </c>
      <c r="CK108" s="22" t="s">
        <v>40</v>
      </c>
      <c r="CL108" s="11">
        <v>10357519</v>
      </c>
      <c r="CM108" s="11">
        <v>4156739.2500000009</v>
      </c>
      <c r="CN108" s="19">
        <f t="shared" si="4"/>
        <v>0.40132576633458272</v>
      </c>
    </row>
    <row r="109" spans="2:92" ht="14.25" customHeight="1" x14ac:dyDescent="0.3">
      <c r="B109" s="4" t="s">
        <v>25</v>
      </c>
      <c r="C109" s="4">
        <v>1197831</v>
      </c>
      <c r="D109" s="5">
        <v>44066</v>
      </c>
      <c r="E109" s="4" t="s">
        <v>27</v>
      </c>
      <c r="F109" s="4" t="s">
        <v>28</v>
      </c>
      <c r="G109" s="4" t="s">
        <v>29</v>
      </c>
      <c r="H109" s="6" t="s">
        <v>23</v>
      </c>
      <c r="I109" s="7">
        <v>50</v>
      </c>
      <c r="J109" s="8">
        <v>1000</v>
      </c>
      <c r="K109" s="9">
        <v>500000</v>
      </c>
      <c r="L109" s="9">
        <v>250000</v>
      </c>
      <c r="M109" s="10">
        <v>0.5</v>
      </c>
      <c r="N109" s="4" t="s">
        <v>24</v>
      </c>
      <c r="O109" s="4" t="str">
        <f>TEXT(Table1[[#This Row],[Invoice Date]],"mmm")</f>
        <v>Aug</v>
      </c>
      <c r="P109" s="4">
        <f>YEAR(Table1[[#This Row],[Invoice Date]])</f>
        <v>2020</v>
      </c>
      <c r="Q109" s="4">
        <f>IFERROR(Table1[[#This Row],[Total Sales]]/Table1[[#This Row],[Units Sold]],4)</f>
        <v>500</v>
      </c>
      <c r="R109" s="4">
        <f>IFERROR(Table1[[#This Row],[Operating Profit]]/Table1[[#This Row],[Units Sold]],0)</f>
        <v>250</v>
      </c>
      <c r="S109" s="4">
        <f>IFERROR((Table1[[#This Row],[Total Sales]]-Table1[[#This Row],[Operating Profit]])/Table1[[#This Row],[Units Sold]],0)</f>
        <v>250</v>
      </c>
      <c r="T109" s="4" t="str">
        <f>IF(Table1[[#This Row],[Profit per unit]]&gt;$V$8,"Premium","Mass")</f>
        <v>Premium</v>
      </c>
      <c r="U109" s="4"/>
      <c r="Y109" s="16" t="s">
        <v>154</v>
      </c>
      <c r="Z109" s="19">
        <v>-0.10583851215044933</v>
      </c>
      <c r="CK109" s="22" t="s">
        <v>127</v>
      </c>
      <c r="CL109" s="11">
        <v>8446806</v>
      </c>
      <c r="CM109" s="11">
        <v>3045817.2600000007</v>
      </c>
      <c r="CN109" s="19">
        <f t="shared" si="4"/>
        <v>0.36058804475916706</v>
      </c>
    </row>
    <row r="110" spans="2:92" ht="14.25" customHeight="1" x14ac:dyDescent="0.3">
      <c r="B110" s="4" t="s">
        <v>25</v>
      </c>
      <c r="C110" s="4">
        <v>1197831</v>
      </c>
      <c r="D110" s="5">
        <v>44067</v>
      </c>
      <c r="E110" s="4" t="s">
        <v>27</v>
      </c>
      <c r="F110" s="4" t="s">
        <v>28</v>
      </c>
      <c r="G110" s="4" t="s">
        <v>29</v>
      </c>
      <c r="H110" s="6" t="s">
        <v>17</v>
      </c>
      <c r="I110" s="7">
        <v>40</v>
      </c>
      <c r="J110" s="8">
        <v>950</v>
      </c>
      <c r="K110" s="9">
        <v>380000</v>
      </c>
      <c r="L110" s="9">
        <v>133000</v>
      </c>
      <c r="M110" s="10">
        <v>0.35</v>
      </c>
      <c r="N110" s="4" t="s">
        <v>24</v>
      </c>
      <c r="O110" s="4" t="str">
        <f>TEXT(Table1[[#This Row],[Invoice Date]],"mmm")</f>
        <v>Aug</v>
      </c>
      <c r="P110" s="4">
        <f>YEAR(Table1[[#This Row],[Invoice Date]])</f>
        <v>2020</v>
      </c>
      <c r="Q110" s="4">
        <f>IFERROR(Table1[[#This Row],[Total Sales]]/Table1[[#This Row],[Units Sold]],4)</f>
        <v>400</v>
      </c>
      <c r="R110" s="4">
        <f>IFERROR(Table1[[#This Row],[Operating Profit]]/Table1[[#This Row],[Units Sold]],0)</f>
        <v>140</v>
      </c>
      <c r="S110" s="4">
        <f>IFERROR((Table1[[#This Row],[Total Sales]]-Table1[[#This Row],[Operating Profit]])/Table1[[#This Row],[Units Sold]],0)</f>
        <v>260</v>
      </c>
      <c r="T110" s="4" t="str">
        <f>IF(Table1[[#This Row],[Profit per unit]]&gt;$V$8,"Premium","Mass")</f>
        <v>Premium</v>
      </c>
      <c r="U110" s="4"/>
      <c r="Y110" s="16" t="s">
        <v>155</v>
      </c>
      <c r="Z110" s="19">
        <v>0.1160678924545006</v>
      </c>
      <c r="CK110" s="22" t="s">
        <v>92</v>
      </c>
      <c r="CL110" s="11">
        <v>29285637</v>
      </c>
      <c r="CM110" s="11">
        <v>11324236.390000004</v>
      </c>
      <c r="CN110" s="19">
        <f t="shared" si="4"/>
        <v>0.38668226304928949</v>
      </c>
    </row>
    <row r="111" spans="2:92" ht="14.25" customHeight="1" x14ac:dyDescent="0.3">
      <c r="B111" s="4" t="s">
        <v>25</v>
      </c>
      <c r="C111" s="4">
        <v>1197831</v>
      </c>
      <c r="D111" s="5">
        <v>44068</v>
      </c>
      <c r="E111" s="4" t="s">
        <v>27</v>
      </c>
      <c r="F111" s="4" t="s">
        <v>28</v>
      </c>
      <c r="G111" s="4" t="s">
        <v>29</v>
      </c>
      <c r="H111" s="6" t="s">
        <v>19</v>
      </c>
      <c r="I111" s="7">
        <v>45</v>
      </c>
      <c r="J111" s="8">
        <v>950</v>
      </c>
      <c r="K111" s="9">
        <v>427500</v>
      </c>
      <c r="L111" s="9">
        <v>149625</v>
      </c>
      <c r="M111" s="10">
        <v>0.35</v>
      </c>
      <c r="N111" s="4" t="s">
        <v>24</v>
      </c>
      <c r="O111" s="4" t="str">
        <f>TEXT(Table1[[#This Row],[Invoice Date]],"mmm")</f>
        <v>Aug</v>
      </c>
      <c r="P111" s="4">
        <f>YEAR(Table1[[#This Row],[Invoice Date]])</f>
        <v>2020</v>
      </c>
      <c r="Q111" s="4">
        <f>IFERROR(Table1[[#This Row],[Total Sales]]/Table1[[#This Row],[Units Sold]],4)</f>
        <v>450</v>
      </c>
      <c r="R111" s="4">
        <f>IFERROR(Table1[[#This Row],[Operating Profit]]/Table1[[#This Row],[Units Sold]],0)</f>
        <v>157.5</v>
      </c>
      <c r="S111" s="4">
        <f>IFERROR((Table1[[#This Row],[Total Sales]]-Table1[[#This Row],[Operating Profit]])/Table1[[#This Row],[Units Sold]],0)</f>
        <v>292.5</v>
      </c>
      <c r="T111" s="4" t="str">
        <f>IF(Table1[[#This Row],[Profit per unit]]&gt;$V$8,"Premium","Mass")</f>
        <v>Premium</v>
      </c>
      <c r="U111" s="4"/>
      <c r="Y111" s="16" t="s">
        <v>156</v>
      </c>
      <c r="Z111" s="19">
        <v>0.31367227911047246</v>
      </c>
      <c r="CK111" s="22" t="s">
        <v>108</v>
      </c>
      <c r="CL111" s="11">
        <v>8495576</v>
      </c>
      <c r="CM111" s="11">
        <v>2943318.2100000004</v>
      </c>
      <c r="CN111" s="19">
        <f t="shared" si="4"/>
        <v>0.34645304921055387</v>
      </c>
    </row>
    <row r="112" spans="2:92" ht="14.25" customHeight="1" x14ac:dyDescent="0.3">
      <c r="B112" s="4" t="s">
        <v>25</v>
      </c>
      <c r="C112" s="4">
        <v>1197831</v>
      </c>
      <c r="D112" s="5">
        <v>44069</v>
      </c>
      <c r="E112" s="4" t="s">
        <v>27</v>
      </c>
      <c r="F112" s="4" t="s">
        <v>28</v>
      </c>
      <c r="G112" s="4" t="s">
        <v>29</v>
      </c>
      <c r="H112" s="6" t="s">
        <v>20</v>
      </c>
      <c r="I112" s="7">
        <v>40</v>
      </c>
      <c r="J112" s="8">
        <v>1100</v>
      </c>
      <c r="K112" s="9">
        <v>440000</v>
      </c>
      <c r="L112" s="9">
        <v>154000</v>
      </c>
      <c r="M112" s="10">
        <v>0.35</v>
      </c>
      <c r="N112" s="4" t="s">
        <v>24</v>
      </c>
      <c r="O112" s="4" t="str">
        <f>TEXT(Table1[[#This Row],[Invoice Date]],"mmm")</f>
        <v>Aug</v>
      </c>
      <c r="P112" s="4">
        <f>YEAR(Table1[[#This Row],[Invoice Date]])</f>
        <v>2020</v>
      </c>
      <c r="Q112" s="4">
        <f>IFERROR(Table1[[#This Row],[Total Sales]]/Table1[[#This Row],[Units Sold]],4)</f>
        <v>400</v>
      </c>
      <c r="R112" s="4">
        <f>IFERROR(Table1[[#This Row],[Operating Profit]]/Table1[[#This Row],[Units Sold]],0)</f>
        <v>140</v>
      </c>
      <c r="S112" s="4">
        <f>IFERROR((Table1[[#This Row],[Total Sales]]-Table1[[#This Row],[Operating Profit]])/Table1[[#This Row],[Units Sold]],0)</f>
        <v>260</v>
      </c>
      <c r="T112" s="4" t="str">
        <f>IF(Table1[[#This Row],[Profit per unit]]&gt;$V$8,"Premium","Mass")</f>
        <v>Premium</v>
      </c>
      <c r="U112" s="4"/>
      <c r="Y112" s="15" t="s">
        <v>144</v>
      </c>
      <c r="Z112" s="19"/>
      <c r="CK112" s="22" t="s">
        <v>55</v>
      </c>
      <c r="CL112" s="11">
        <v>18067440</v>
      </c>
      <c r="CM112" s="11">
        <v>8493660.0600000024</v>
      </c>
      <c r="CN112" s="19">
        <f t="shared" si="4"/>
        <v>0.47010866287642311</v>
      </c>
    </row>
    <row r="113" spans="2:92" ht="14.25" customHeight="1" x14ac:dyDescent="0.3">
      <c r="B113" s="4" t="s">
        <v>25</v>
      </c>
      <c r="C113" s="4">
        <v>1197831</v>
      </c>
      <c r="D113" s="5">
        <v>44070</v>
      </c>
      <c r="E113" s="4" t="s">
        <v>27</v>
      </c>
      <c r="F113" s="4" t="s">
        <v>28</v>
      </c>
      <c r="G113" s="4" t="s">
        <v>29</v>
      </c>
      <c r="H113" s="6" t="s">
        <v>21</v>
      </c>
      <c r="I113" s="7">
        <v>40</v>
      </c>
      <c r="J113" s="8">
        <v>700</v>
      </c>
      <c r="K113" s="9">
        <v>280000</v>
      </c>
      <c r="L113" s="9">
        <v>126000</v>
      </c>
      <c r="M113" s="10">
        <v>0.45</v>
      </c>
      <c r="N113" s="4" t="s">
        <v>24</v>
      </c>
      <c r="O113" s="4" t="str">
        <f>TEXT(Table1[[#This Row],[Invoice Date]],"mmm")</f>
        <v>Aug</v>
      </c>
      <c r="P113" s="4">
        <f>YEAR(Table1[[#This Row],[Invoice Date]])</f>
        <v>2020</v>
      </c>
      <c r="Q113" s="4">
        <f>IFERROR(Table1[[#This Row],[Total Sales]]/Table1[[#This Row],[Units Sold]],4)</f>
        <v>400</v>
      </c>
      <c r="R113" s="4">
        <f>IFERROR(Table1[[#This Row],[Operating Profit]]/Table1[[#This Row],[Units Sold]],0)</f>
        <v>180</v>
      </c>
      <c r="S113" s="4">
        <f>IFERROR((Table1[[#This Row],[Total Sales]]-Table1[[#This Row],[Operating Profit]])/Table1[[#This Row],[Units Sold]],0)</f>
        <v>220</v>
      </c>
      <c r="T113" s="4" t="str">
        <f>IF(Table1[[#This Row],[Profit per unit]]&gt;$V$8,"Premium","Mass")</f>
        <v>Premium</v>
      </c>
      <c r="U113" s="4"/>
      <c r="CK113" s="22" t="s">
        <v>28</v>
      </c>
      <c r="CL113" s="11">
        <v>46359746</v>
      </c>
      <c r="CM113" s="11">
        <v>18688204.349999983</v>
      </c>
      <c r="CN113" s="19">
        <f t="shared" si="4"/>
        <v>0.40311274246411927</v>
      </c>
    </row>
    <row r="114" spans="2:92" ht="14.25" customHeight="1" x14ac:dyDescent="0.3">
      <c r="B114" s="4" t="s">
        <v>25</v>
      </c>
      <c r="C114" s="4">
        <v>1197831</v>
      </c>
      <c r="D114" s="5">
        <v>44071</v>
      </c>
      <c r="E114" s="4" t="s">
        <v>27</v>
      </c>
      <c r="F114" s="4" t="s">
        <v>28</v>
      </c>
      <c r="G114" s="4" t="s">
        <v>29</v>
      </c>
      <c r="H114" s="6" t="s">
        <v>22</v>
      </c>
      <c r="I114" s="7">
        <v>45</v>
      </c>
      <c r="J114" s="8">
        <v>700</v>
      </c>
      <c r="K114" s="9">
        <v>315000</v>
      </c>
      <c r="L114" s="9">
        <v>94500</v>
      </c>
      <c r="M114" s="10">
        <v>0.3</v>
      </c>
      <c r="N114" s="4" t="s">
        <v>24</v>
      </c>
      <c r="O114" s="4" t="str">
        <f>TEXT(Table1[[#This Row],[Invoice Date]],"mmm")</f>
        <v>Aug</v>
      </c>
      <c r="P114" s="4">
        <f>YEAR(Table1[[#This Row],[Invoice Date]])</f>
        <v>2020</v>
      </c>
      <c r="Q114" s="4">
        <f>IFERROR(Table1[[#This Row],[Total Sales]]/Table1[[#This Row],[Units Sold]],4)</f>
        <v>450</v>
      </c>
      <c r="R114" s="4">
        <f>IFERROR(Table1[[#This Row],[Operating Profit]]/Table1[[#This Row],[Units Sold]],0)</f>
        <v>135</v>
      </c>
      <c r="S114" s="4">
        <f>IFERROR((Table1[[#This Row],[Total Sales]]-Table1[[#This Row],[Operating Profit]])/Table1[[#This Row],[Units Sold]],0)</f>
        <v>315</v>
      </c>
      <c r="T114" s="4" t="str">
        <f>IF(Table1[[#This Row],[Profit per unit]]&gt;$V$8,"Premium","Mass")</f>
        <v>Premium</v>
      </c>
      <c r="U114" s="4"/>
      <c r="CK114" s="22" t="s">
        <v>78</v>
      </c>
      <c r="CL114" s="11">
        <v>9696420</v>
      </c>
      <c r="CM114" s="11">
        <v>3873429.1000000015</v>
      </c>
      <c r="CN114" s="19">
        <f t="shared" si="4"/>
        <v>0.39947002089430961</v>
      </c>
    </row>
    <row r="115" spans="2:92" ht="14.25" customHeight="1" x14ac:dyDescent="0.3">
      <c r="B115" s="4" t="s">
        <v>25</v>
      </c>
      <c r="C115" s="4">
        <v>1197831</v>
      </c>
      <c r="D115" s="5">
        <v>44072</v>
      </c>
      <c r="E115" s="4" t="s">
        <v>27</v>
      </c>
      <c r="F115" s="4" t="s">
        <v>28</v>
      </c>
      <c r="G115" s="4" t="s">
        <v>29</v>
      </c>
      <c r="H115" s="6" t="s">
        <v>23</v>
      </c>
      <c r="I115" s="7">
        <v>50</v>
      </c>
      <c r="J115" s="8">
        <v>975</v>
      </c>
      <c r="K115" s="9">
        <v>487500</v>
      </c>
      <c r="L115" s="9">
        <v>243750</v>
      </c>
      <c r="M115" s="10">
        <v>0.5</v>
      </c>
      <c r="N115" s="4" t="s">
        <v>24</v>
      </c>
      <c r="O115" s="4" t="str">
        <f>TEXT(Table1[[#This Row],[Invoice Date]],"mmm")</f>
        <v>Aug</v>
      </c>
      <c r="P115" s="4">
        <f>YEAR(Table1[[#This Row],[Invoice Date]])</f>
        <v>2020</v>
      </c>
      <c r="Q115" s="4">
        <f>IFERROR(Table1[[#This Row],[Total Sales]]/Table1[[#This Row],[Units Sold]],4)</f>
        <v>500</v>
      </c>
      <c r="R115" s="4">
        <f>IFERROR(Table1[[#This Row],[Operating Profit]]/Table1[[#This Row],[Units Sold]],0)</f>
        <v>250</v>
      </c>
      <c r="S115" s="4">
        <f>IFERROR((Table1[[#This Row],[Total Sales]]-Table1[[#This Row],[Operating Profit]])/Table1[[#This Row],[Units Sold]],0)</f>
        <v>250</v>
      </c>
      <c r="T115" s="4" t="str">
        <f>IF(Table1[[#This Row],[Profit per unit]]&gt;$V$8,"Premium","Mass")</f>
        <v>Premium</v>
      </c>
      <c r="U115" s="4"/>
      <c r="CK115" s="22" t="s">
        <v>131</v>
      </c>
      <c r="CL115" s="11">
        <v>14352923</v>
      </c>
      <c r="CM115" s="11">
        <v>5785966.4900000002</v>
      </c>
      <c r="CN115" s="19">
        <f t="shared" si="4"/>
        <v>0.40312112661650873</v>
      </c>
    </row>
    <row r="116" spans="2:92" ht="14.25" customHeight="1" x14ac:dyDescent="0.3">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c r="O116" s="4" t="str">
        <f>TEXT(Table1[[#This Row],[Invoice Date]],"mmm")</f>
        <v>Aug</v>
      </c>
      <c r="P116" s="4">
        <f>YEAR(Table1[[#This Row],[Invoice Date]])</f>
        <v>2020</v>
      </c>
      <c r="Q116" s="4">
        <f>IFERROR(Table1[[#This Row],[Total Sales]]/Table1[[#This Row],[Units Sold]],4)</f>
        <v>400</v>
      </c>
      <c r="R116" s="4">
        <f>IFERROR(Table1[[#This Row],[Operating Profit]]/Table1[[#This Row],[Units Sold]],0)</f>
        <v>139.99999999999997</v>
      </c>
      <c r="S116" s="4">
        <f>IFERROR((Table1[[#This Row],[Total Sales]]-Table1[[#This Row],[Operating Profit]])/Table1[[#This Row],[Units Sold]],0)</f>
        <v>260</v>
      </c>
      <c r="T116" s="4" t="str">
        <f>IF(Table1[[#This Row],[Profit per unit]]&gt;$V$8,"Premium","Mass")</f>
        <v>Premium</v>
      </c>
      <c r="U116" s="4"/>
      <c r="CK116" s="22" t="s">
        <v>72</v>
      </c>
      <c r="CL116" s="11">
        <v>21575040</v>
      </c>
      <c r="CM116" s="11">
        <v>7719430.6800000025</v>
      </c>
      <c r="CN116" s="19">
        <f t="shared" si="4"/>
        <v>0.35779450142386771</v>
      </c>
    </row>
    <row r="117" spans="2:92" ht="14.25" customHeight="1" x14ac:dyDescent="0.3">
      <c r="B117" s="4" t="s">
        <v>25</v>
      </c>
      <c r="C117" s="4">
        <v>1197831</v>
      </c>
      <c r="D117" s="5">
        <v>44074</v>
      </c>
      <c r="E117" s="4" t="s">
        <v>27</v>
      </c>
      <c r="F117" s="4" t="s">
        <v>28</v>
      </c>
      <c r="G117" s="4" t="s">
        <v>29</v>
      </c>
      <c r="H117" s="6" t="s">
        <v>19</v>
      </c>
      <c r="I117" s="7">
        <v>45</v>
      </c>
      <c r="J117" s="8">
        <v>925</v>
      </c>
      <c r="K117" s="9">
        <v>416250</v>
      </c>
      <c r="L117" s="9">
        <v>145687.5</v>
      </c>
      <c r="M117" s="10">
        <v>0.35</v>
      </c>
      <c r="N117" s="4" t="s">
        <v>24</v>
      </c>
      <c r="O117" s="4" t="str">
        <f>TEXT(Table1[[#This Row],[Invoice Date]],"mmm")</f>
        <v>Aug</v>
      </c>
      <c r="P117" s="4">
        <f>YEAR(Table1[[#This Row],[Invoice Date]])</f>
        <v>2020</v>
      </c>
      <c r="Q117" s="4">
        <f>IFERROR(Table1[[#This Row],[Total Sales]]/Table1[[#This Row],[Units Sold]],4)</f>
        <v>450</v>
      </c>
      <c r="R117" s="4">
        <f>IFERROR(Table1[[#This Row],[Operating Profit]]/Table1[[#This Row],[Units Sold]],0)</f>
        <v>157.5</v>
      </c>
      <c r="S117" s="4">
        <f>IFERROR((Table1[[#This Row],[Total Sales]]-Table1[[#This Row],[Operating Profit]])/Table1[[#This Row],[Units Sold]],0)</f>
        <v>292.5</v>
      </c>
      <c r="T117" s="4" t="str">
        <f>IF(Table1[[#This Row],[Profit per unit]]&gt;$V$8,"Premium","Mass")</f>
        <v>Premium</v>
      </c>
      <c r="U117" s="4"/>
      <c r="CK117" s="22" t="s">
        <v>46</v>
      </c>
      <c r="CL117" s="11">
        <v>26330718</v>
      </c>
      <c r="CM117" s="11">
        <v>6991403.129999998</v>
      </c>
      <c r="CN117" s="19">
        <f t="shared" si="4"/>
        <v>0.26552269216509772</v>
      </c>
    </row>
    <row r="118" spans="2:92" ht="14.25" customHeight="1" x14ac:dyDescent="0.3">
      <c r="B118" s="4" t="s">
        <v>25</v>
      </c>
      <c r="C118" s="4">
        <v>1197831</v>
      </c>
      <c r="D118" s="5">
        <v>44075</v>
      </c>
      <c r="E118" s="4" t="s">
        <v>27</v>
      </c>
      <c r="F118" s="4" t="s">
        <v>28</v>
      </c>
      <c r="G118" s="4" t="s">
        <v>29</v>
      </c>
      <c r="H118" s="6" t="s">
        <v>20</v>
      </c>
      <c r="I118" s="7">
        <v>40</v>
      </c>
      <c r="J118" s="8">
        <v>1100</v>
      </c>
      <c r="K118" s="9">
        <v>440000</v>
      </c>
      <c r="L118" s="9">
        <v>154000</v>
      </c>
      <c r="M118" s="10">
        <v>0.35</v>
      </c>
      <c r="N118" s="4" t="s">
        <v>24</v>
      </c>
      <c r="O118" s="4" t="str">
        <f>TEXT(Table1[[#This Row],[Invoice Date]],"mmm")</f>
        <v>Sep</v>
      </c>
      <c r="P118" s="4">
        <f>YEAR(Table1[[#This Row],[Invoice Date]])</f>
        <v>2020</v>
      </c>
      <c r="Q118" s="4">
        <f>IFERROR(Table1[[#This Row],[Total Sales]]/Table1[[#This Row],[Units Sold]],4)</f>
        <v>400</v>
      </c>
      <c r="R118" s="4">
        <f>IFERROR(Table1[[#This Row],[Operating Profit]]/Table1[[#This Row],[Units Sold]],0)</f>
        <v>140</v>
      </c>
      <c r="S118" s="4">
        <f>IFERROR((Table1[[#This Row],[Total Sales]]-Table1[[#This Row],[Operating Profit]])/Table1[[#This Row],[Units Sold]],0)</f>
        <v>260</v>
      </c>
      <c r="T118" s="4" t="str">
        <f>IF(Table1[[#This Row],[Profit per unit]]&gt;$V$8,"Premium","Mass")</f>
        <v>Premium</v>
      </c>
      <c r="U118" s="4"/>
      <c r="CK118" s="22" t="s">
        <v>118</v>
      </c>
      <c r="CL118" s="11">
        <v>10689160</v>
      </c>
      <c r="CM118" s="11">
        <v>4282953.7200000025</v>
      </c>
      <c r="CN118" s="19">
        <f t="shared" si="4"/>
        <v>0.40068197313914306</v>
      </c>
    </row>
    <row r="119" spans="2:92" ht="14.25" customHeight="1" x14ac:dyDescent="0.3">
      <c r="B119" s="4" t="s">
        <v>25</v>
      </c>
      <c r="C119" s="4">
        <v>1197831</v>
      </c>
      <c r="D119" s="5">
        <v>44076</v>
      </c>
      <c r="E119" s="4" t="s">
        <v>27</v>
      </c>
      <c r="F119" s="4" t="s">
        <v>28</v>
      </c>
      <c r="G119" s="4" t="s">
        <v>29</v>
      </c>
      <c r="H119" s="6" t="s">
        <v>21</v>
      </c>
      <c r="I119" s="7">
        <v>40</v>
      </c>
      <c r="J119" s="8">
        <v>650</v>
      </c>
      <c r="K119" s="9">
        <v>260000</v>
      </c>
      <c r="L119" s="9">
        <v>117000</v>
      </c>
      <c r="M119" s="10">
        <v>0.45</v>
      </c>
      <c r="N119" s="4" t="s">
        <v>24</v>
      </c>
      <c r="O119" s="4" t="str">
        <f>TEXT(Table1[[#This Row],[Invoice Date]],"mmm")</f>
        <v>Sep</v>
      </c>
      <c r="P119" s="4">
        <f>YEAR(Table1[[#This Row],[Invoice Date]])</f>
        <v>2020</v>
      </c>
      <c r="Q119" s="4">
        <f>IFERROR(Table1[[#This Row],[Total Sales]]/Table1[[#This Row],[Units Sold]],4)</f>
        <v>400</v>
      </c>
      <c r="R119" s="4">
        <f>IFERROR(Table1[[#This Row],[Operating Profit]]/Table1[[#This Row],[Units Sold]],0)</f>
        <v>180</v>
      </c>
      <c r="S119" s="4">
        <f>IFERROR((Table1[[#This Row],[Total Sales]]-Table1[[#This Row],[Operating Profit]])/Table1[[#This Row],[Units Sold]],0)</f>
        <v>220</v>
      </c>
      <c r="T119" s="4" t="str">
        <f>IF(Table1[[#This Row],[Profit per unit]]&gt;$V$8,"Premium","Mass")</f>
        <v>Premium</v>
      </c>
      <c r="U119" s="4"/>
      <c r="CK119" s="22" t="s">
        <v>114</v>
      </c>
      <c r="CL119" s="11">
        <v>7727469</v>
      </c>
      <c r="CM119" s="11">
        <v>2800830.0899999994</v>
      </c>
      <c r="CN119" s="19">
        <f t="shared" si="4"/>
        <v>0.36245115832881364</v>
      </c>
    </row>
    <row r="120" spans="2:92" ht="14.25" customHeight="1" x14ac:dyDescent="0.3">
      <c r="B120" s="4" t="s">
        <v>25</v>
      </c>
      <c r="C120" s="4">
        <v>1197831</v>
      </c>
      <c r="D120" s="5">
        <v>44077</v>
      </c>
      <c r="E120" s="4" t="s">
        <v>27</v>
      </c>
      <c r="F120" s="4" t="s">
        <v>28</v>
      </c>
      <c r="G120" s="4" t="s">
        <v>29</v>
      </c>
      <c r="H120" s="6" t="s">
        <v>22</v>
      </c>
      <c r="I120" s="7">
        <v>45</v>
      </c>
      <c r="J120" s="8">
        <v>650</v>
      </c>
      <c r="K120" s="9">
        <v>292500</v>
      </c>
      <c r="L120" s="9">
        <v>87750</v>
      </c>
      <c r="M120" s="10">
        <v>0.3</v>
      </c>
      <c r="N120" s="4" t="s">
        <v>24</v>
      </c>
      <c r="O120" s="4" t="str">
        <f>TEXT(Table1[[#This Row],[Invoice Date]],"mmm")</f>
        <v>Sep</v>
      </c>
      <c r="P120" s="4">
        <f>YEAR(Table1[[#This Row],[Invoice Date]])</f>
        <v>2020</v>
      </c>
      <c r="Q120" s="4">
        <f>IFERROR(Table1[[#This Row],[Total Sales]]/Table1[[#This Row],[Units Sold]],4)</f>
        <v>450</v>
      </c>
      <c r="R120" s="4">
        <f>IFERROR(Table1[[#This Row],[Operating Profit]]/Table1[[#This Row],[Units Sold]],0)</f>
        <v>135</v>
      </c>
      <c r="S120" s="4">
        <f>IFERROR((Table1[[#This Row],[Total Sales]]-Table1[[#This Row],[Operating Profit]])/Table1[[#This Row],[Units Sold]],0)</f>
        <v>315</v>
      </c>
      <c r="T120" s="4" t="str">
        <f>IF(Table1[[#This Row],[Profit per unit]]&gt;$V$8,"Premium","Mass")</f>
        <v>Premium</v>
      </c>
      <c r="U120" s="4"/>
      <c r="CK120" s="22" t="s">
        <v>70</v>
      </c>
      <c r="CL120" s="11">
        <v>18577517</v>
      </c>
      <c r="CM120" s="11">
        <v>6544071.1499999994</v>
      </c>
      <c r="CN120" s="19">
        <f t="shared" si="4"/>
        <v>0.35225757834052845</v>
      </c>
    </row>
    <row r="121" spans="2:92" ht="14.25" customHeight="1" x14ac:dyDescent="0.3">
      <c r="B121" s="4" t="s">
        <v>25</v>
      </c>
      <c r="C121" s="4">
        <v>1197831</v>
      </c>
      <c r="D121" s="5">
        <v>44078</v>
      </c>
      <c r="E121" s="4" t="s">
        <v>27</v>
      </c>
      <c r="F121" s="4" t="s">
        <v>28</v>
      </c>
      <c r="G121" s="4" t="s">
        <v>29</v>
      </c>
      <c r="H121" s="6" t="s">
        <v>23</v>
      </c>
      <c r="I121" s="7">
        <v>50</v>
      </c>
      <c r="J121" s="8">
        <v>900</v>
      </c>
      <c r="K121" s="9">
        <v>450000</v>
      </c>
      <c r="L121" s="9">
        <v>225000</v>
      </c>
      <c r="M121" s="10">
        <v>0.5</v>
      </c>
      <c r="N121" s="4" t="s">
        <v>24</v>
      </c>
      <c r="O121" s="4" t="str">
        <f>TEXT(Table1[[#This Row],[Invoice Date]],"mmm")</f>
        <v>Sep</v>
      </c>
      <c r="P121" s="4">
        <f>YEAR(Table1[[#This Row],[Invoice Date]])</f>
        <v>2020</v>
      </c>
      <c r="Q121" s="4">
        <f>IFERROR(Table1[[#This Row],[Total Sales]]/Table1[[#This Row],[Units Sold]],4)</f>
        <v>500</v>
      </c>
      <c r="R121" s="4">
        <f>IFERROR(Table1[[#This Row],[Operating Profit]]/Table1[[#This Row],[Units Sold]],0)</f>
        <v>250</v>
      </c>
      <c r="S121" s="4">
        <f>IFERROR((Table1[[#This Row],[Total Sales]]-Table1[[#This Row],[Operating Profit]])/Table1[[#This Row],[Units Sold]],0)</f>
        <v>250</v>
      </c>
      <c r="T121" s="4" t="str">
        <f>IF(Table1[[#This Row],[Profit per unit]]&gt;$V$8,"Premium","Mass")</f>
        <v>Premium</v>
      </c>
      <c r="U121" s="4"/>
    </row>
    <row r="122" spans="2:92" ht="14.25" customHeight="1" x14ac:dyDescent="0.3">
      <c r="B122" s="4" t="s">
        <v>25</v>
      </c>
      <c r="C122" s="4">
        <v>1197831</v>
      </c>
      <c r="D122" s="5">
        <v>44079</v>
      </c>
      <c r="E122" s="4" t="s">
        <v>27</v>
      </c>
      <c r="F122" s="4" t="s">
        <v>28</v>
      </c>
      <c r="G122" s="4" t="s">
        <v>29</v>
      </c>
      <c r="H122" s="6" t="s">
        <v>17</v>
      </c>
      <c r="I122" s="7">
        <v>45</v>
      </c>
      <c r="J122" s="8">
        <v>850</v>
      </c>
      <c r="K122" s="9">
        <v>382500</v>
      </c>
      <c r="L122" s="9">
        <v>133875</v>
      </c>
      <c r="M122" s="10">
        <v>0.35</v>
      </c>
      <c r="N122" s="4" t="s">
        <v>24</v>
      </c>
      <c r="O122" s="4" t="str">
        <f>TEXT(Table1[[#This Row],[Invoice Date]],"mmm")</f>
        <v>Sep</v>
      </c>
      <c r="P122" s="4">
        <f>YEAR(Table1[[#This Row],[Invoice Date]])</f>
        <v>2020</v>
      </c>
      <c r="Q122" s="4">
        <f>IFERROR(Table1[[#This Row],[Total Sales]]/Table1[[#This Row],[Units Sold]],4)</f>
        <v>450</v>
      </c>
      <c r="R122" s="4">
        <f>IFERROR(Table1[[#This Row],[Operating Profit]]/Table1[[#This Row],[Units Sold]],0)</f>
        <v>157.5</v>
      </c>
      <c r="S122" s="4">
        <f>IFERROR((Table1[[#This Row],[Total Sales]]-Table1[[#This Row],[Operating Profit]])/Table1[[#This Row],[Units Sold]],0)</f>
        <v>292.5</v>
      </c>
      <c r="T122" s="4" t="str">
        <f>IF(Table1[[#This Row],[Profit per unit]]&gt;$V$8,"Premium","Mass")</f>
        <v>Premium</v>
      </c>
      <c r="U122" s="4"/>
    </row>
    <row r="123" spans="2:92" ht="14.25" customHeight="1" x14ac:dyDescent="0.3">
      <c r="B123" s="4" t="s">
        <v>25</v>
      </c>
      <c r="C123" s="4">
        <v>1197831</v>
      </c>
      <c r="D123" s="5">
        <v>44080</v>
      </c>
      <c r="E123" s="4" t="s">
        <v>27</v>
      </c>
      <c r="F123" s="4" t="s">
        <v>28</v>
      </c>
      <c r="G123" s="4" t="s">
        <v>29</v>
      </c>
      <c r="H123" s="6" t="s">
        <v>19</v>
      </c>
      <c r="I123" s="7">
        <v>45</v>
      </c>
      <c r="J123" s="8">
        <v>850</v>
      </c>
      <c r="K123" s="9">
        <v>382500</v>
      </c>
      <c r="L123" s="9">
        <v>133875</v>
      </c>
      <c r="M123" s="10">
        <v>0.35</v>
      </c>
      <c r="N123" s="4" t="s">
        <v>24</v>
      </c>
      <c r="O123" s="4" t="str">
        <f>TEXT(Table1[[#This Row],[Invoice Date]],"mmm")</f>
        <v>Sep</v>
      </c>
      <c r="P123" s="4">
        <f>YEAR(Table1[[#This Row],[Invoice Date]])</f>
        <v>2020</v>
      </c>
      <c r="Q123" s="4">
        <f>IFERROR(Table1[[#This Row],[Total Sales]]/Table1[[#This Row],[Units Sold]],4)</f>
        <v>450</v>
      </c>
      <c r="R123" s="4">
        <f>IFERROR(Table1[[#This Row],[Operating Profit]]/Table1[[#This Row],[Units Sold]],0)</f>
        <v>157.5</v>
      </c>
      <c r="S123" s="4">
        <f>IFERROR((Table1[[#This Row],[Total Sales]]-Table1[[#This Row],[Operating Profit]])/Table1[[#This Row],[Units Sold]],0)</f>
        <v>292.5</v>
      </c>
      <c r="T123" s="4" t="str">
        <f>IF(Table1[[#This Row],[Profit per unit]]&gt;$V$8,"Premium","Mass")</f>
        <v>Premium</v>
      </c>
      <c r="U123" s="4"/>
    </row>
    <row r="124" spans="2:92" ht="14.25" customHeight="1" x14ac:dyDescent="0.3">
      <c r="B124" s="4" t="s">
        <v>25</v>
      </c>
      <c r="C124" s="4">
        <v>1197831</v>
      </c>
      <c r="D124" s="5">
        <v>44081</v>
      </c>
      <c r="E124" s="4" t="s">
        <v>27</v>
      </c>
      <c r="F124" s="4" t="s">
        <v>28</v>
      </c>
      <c r="G124" s="4" t="s">
        <v>29</v>
      </c>
      <c r="H124" s="6" t="s">
        <v>20</v>
      </c>
      <c r="I124" s="7">
        <v>50</v>
      </c>
      <c r="J124" s="8">
        <v>900</v>
      </c>
      <c r="K124" s="9">
        <v>450000</v>
      </c>
      <c r="L124" s="9">
        <v>157500</v>
      </c>
      <c r="M124" s="10">
        <v>0.35</v>
      </c>
      <c r="N124" s="4" t="s">
        <v>24</v>
      </c>
      <c r="O124" s="4" t="str">
        <f>TEXT(Table1[[#This Row],[Invoice Date]],"mmm")</f>
        <v>Sep</v>
      </c>
      <c r="P124" s="4">
        <f>YEAR(Table1[[#This Row],[Invoice Date]])</f>
        <v>2020</v>
      </c>
      <c r="Q124" s="4">
        <f>IFERROR(Table1[[#This Row],[Total Sales]]/Table1[[#This Row],[Units Sold]],4)</f>
        <v>500</v>
      </c>
      <c r="R124" s="4">
        <f>IFERROR(Table1[[#This Row],[Operating Profit]]/Table1[[#This Row],[Units Sold]],0)</f>
        <v>175</v>
      </c>
      <c r="S124" s="4">
        <f>IFERROR((Table1[[#This Row],[Total Sales]]-Table1[[#This Row],[Operating Profit]])/Table1[[#This Row],[Units Sold]],0)</f>
        <v>325</v>
      </c>
      <c r="T124" s="4" t="str">
        <f>IF(Table1[[#This Row],[Profit per unit]]&gt;$V$8,"Premium","Mass")</f>
        <v>Premium</v>
      </c>
      <c r="U124" s="4"/>
    </row>
    <row r="125" spans="2:92" ht="14.25" customHeight="1" x14ac:dyDescent="0.3">
      <c r="B125" s="4" t="s">
        <v>25</v>
      </c>
      <c r="C125" s="4">
        <v>1197831</v>
      </c>
      <c r="D125" s="5">
        <v>44082</v>
      </c>
      <c r="E125" s="4" t="s">
        <v>27</v>
      </c>
      <c r="F125" s="4" t="s">
        <v>28</v>
      </c>
      <c r="G125" s="4" t="s">
        <v>29</v>
      </c>
      <c r="H125" s="6" t="s">
        <v>21</v>
      </c>
      <c r="I125" s="7">
        <v>50</v>
      </c>
      <c r="J125" s="8">
        <v>625</v>
      </c>
      <c r="K125" s="9">
        <v>312500</v>
      </c>
      <c r="L125" s="9">
        <v>140625</v>
      </c>
      <c r="M125" s="10">
        <v>0.45</v>
      </c>
      <c r="N125" s="4" t="s">
        <v>24</v>
      </c>
      <c r="O125" s="4" t="str">
        <f>TEXT(Table1[[#This Row],[Invoice Date]],"mmm")</f>
        <v>Sep</v>
      </c>
      <c r="P125" s="4">
        <f>YEAR(Table1[[#This Row],[Invoice Date]])</f>
        <v>2020</v>
      </c>
      <c r="Q125" s="4">
        <f>IFERROR(Table1[[#This Row],[Total Sales]]/Table1[[#This Row],[Units Sold]],4)</f>
        <v>500</v>
      </c>
      <c r="R125" s="4">
        <f>IFERROR(Table1[[#This Row],[Operating Profit]]/Table1[[#This Row],[Units Sold]],0)</f>
        <v>225</v>
      </c>
      <c r="S125" s="4">
        <f>IFERROR((Table1[[#This Row],[Total Sales]]-Table1[[#This Row],[Operating Profit]])/Table1[[#This Row],[Units Sold]],0)</f>
        <v>275</v>
      </c>
      <c r="T125" s="4" t="str">
        <f>IF(Table1[[#This Row],[Profit per unit]]&gt;$V$8,"Premium","Mass")</f>
        <v>Premium</v>
      </c>
      <c r="U125" s="4"/>
    </row>
    <row r="126" spans="2:92" ht="14.25" customHeight="1" x14ac:dyDescent="0.3">
      <c r="B126" s="4" t="s">
        <v>25</v>
      </c>
      <c r="C126" s="4">
        <v>1197831</v>
      </c>
      <c r="D126" s="5">
        <v>44083</v>
      </c>
      <c r="E126" s="4" t="s">
        <v>27</v>
      </c>
      <c r="F126" s="4" t="s">
        <v>28</v>
      </c>
      <c r="G126" s="4" t="s">
        <v>29</v>
      </c>
      <c r="H126" s="6" t="s">
        <v>22</v>
      </c>
      <c r="I126" s="7">
        <v>45</v>
      </c>
      <c r="J126" s="8">
        <v>625</v>
      </c>
      <c r="K126" s="9">
        <v>281250</v>
      </c>
      <c r="L126" s="9">
        <v>84375</v>
      </c>
      <c r="M126" s="10">
        <v>0.3</v>
      </c>
      <c r="N126" s="4" t="s">
        <v>24</v>
      </c>
      <c r="O126" s="4" t="str">
        <f>TEXT(Table1[[#This Row],[Invoice Date]],"mmm")</f>
        <v>Sep</v>
      </c>
      <c r="P126" s="4">
        <f>YEAR(Table1[[#This Row],[Invoice Date]])</f>
        <v>2020</v>
      </c>
      <c r="Q126" s="4">
        <f>IFERROR(Table1[[#This Row],[Total Sales]]/Table1[[#This Row],[Units Sold]],4)</f>
        <v>450</v>
      </c>
      <c r="R126" s="4">
        <f>IFERROR(Table1[[#This Row],[Operating Profit]]/Table1[[#This Row],[Units Sold]],0)</f>
        <v>135</v>
      </c>
      <c r="S126" s="4">
        <f>IFERROR((Table1[[#This Row],[Total Sales]]-Table1[[#This Row],[Operating Profit]])/Table1[[#This Row],[Units Sold]],0)</f>
        <v>315</v>
      </c>
      <c r="T126" s="4" t="str">
        <f>IF(Table1[[#This Row],[Profit per unit]]&gt;$V$8,"Premium","Mass")</f>
        <v>Premium</v>
      </c>
      <c r="U126" s="4"/>
    </row>
    <row r="127" spans="2:92" ht="14.25" customHeight="1" x14ac:dyDescent="0.3">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c r="O127" s="4" t="str">
        <f>TEXT(Table1[[#This Row],[Invoice Date]],"mmm")</f>
        <v>Sep</v>
      </c>
      <c r="P127" s="4">
        <f>YEAR(Table1[[#This Row],[Invoice Date]])</f>
        <v>2020</v>
      </c>
      <c r="Q127" s="4">
        <f>IFERROR(Table1[[#This Row],[Total Sales]]/Table1[[#This Row],[Units Sold]],4)</f>
        <v>550.00000000000011</v>
      </c>
      <c r="R127" s="4">
        <f>IFERROR(Table1[[#This Row],[Operating Profit]]/Table1[[#This Row],[Units Sold]],0)</f>
        <v>275.00000000000006</v>
      </c>
      <c r="S127" s="4">
        <f>IFERROR((Table1[[#This Row],[Total Sales]]-Table1[[#This Row],[Operating Profit]])/Table1[[#This Row],[Units Sold]],0)</f>
        <v>275.00000000000006</v>
      </c>
      <c r="T127" s="4" t="str">
        <f>IF(Table1[[#This Row],[Profit per unit]]&gt;$V$8,"Premium","Mass")</f>
        <v>Premium</v>
      </c>
      <c r="U127" s="4"/>
    </row>
    <row r="128" spans="2:92" ht="14.25" customHeight="1" x14ac:dyDescent="0.3">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c r="O128" s="4" t="str">
        <f>TEXT(Table1[[#This Row],[Invoice Date]],"mmm")</f>
        <v>Sep</v>
      </c>
      <c r="P128" s="4">
        <f>YEAR(Table1[[#This Row],[Invoice Date]])</f>
        <v>2020</v>
      </c>
      <c r="Q128" s="4">
        <f>IFERROR(Table1[[#This Row],[Total Sales]]/Table1[[#This Row],[Units Sold]],4)</f>
        <v>450</v>
      </c>
      <c r="R128" s="4">
        <f>IFERROR(Table1[[#This Row],[Operating Profit]]/Table1[[#This Row],[Units Sold]],0)</f>
        <v>157.49999999999997</v>
      </c>
      <c r="S128" s="4">
        <f>IFERROR((Table1[[#This Row],[Total Sales]]-Table1[[#This Row],[Operating Profit]])/Table1[[#This Row],[Units Sold]],0)</f>
        <v>292.5</v>
      </c>
      <c r="T128" s="4" t="str">
        <f>IF(Table1[[#This Row],[Profit per unit]]&gt;$V$8,"Premium","Mass")</f>
        <v>Premium</v>
      </c>
      <c r="U128" s="4"/>
    </row>
    <row r="129" spans="2:21" ht="14.25" customHeight="1" x14ac:dyDescent="0.3">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c r="O129" s="4" t="str">
        <f>TEXT(Table1[[#This Row],[Invoice Date]],"mmm")</f>
        <v>Sep</v>
      </c>
      <c r="P129" s="4">
        <f>YEAR(Table1[[#This Row],[Invoice Date]])</f>
        <v>2020</v>
      </c>
      <c r="Q129" s="4">
        <f>IFERROR(Table1[[#This Row],[Total Sales]]/Table1[[#This Row],[Units Sold]],4)</f>
        <v>450</v>
      </c>
      <c r="R129" s="4">
        <f>IFERROR(Table1[[#This Row],[Operating Profit]]/Table1[[#This Row],[Units Sold]],0)</f>
        <v>157.49999999999997</v>
      </c>
      <c r="S129" s="4">
        <f>IFERROR((Table1[[#This Row],[Total Sales]]-Table1[[#This Row],[Operating Profit]])/Table1[[#This Row],[Units Sold]],0)</f>
        <v>292.5</v>
      </c>
      <c r="T129" s="4" t="str">
        <f>IF(Table1[[#This Row],[Profit per unit]]&gt;$V$8,"Premium","Mass")</f>
        <v>Premium</v>
      </c>
      <c r="U129" s="4"/>
    </row>
    <row r="130" spans="2:21" ht="14.25" customHeight="1" x14ac:dyDescent="0.3">
      <c r="B130" s="4" t="s">
        <v>25</v>
      </c>
      <c r="C130" s="4">
        <v>1197831</v>
      </c>
      <c r="D130" s="5">
        <v>44087</v>
      </c>
      <c r="E130" s="4" t="s">
        <v>27</v>
      </c>
      <c r="F130" s="4" t="s">
        <v>28</v>
      </c>
      <c r="G130" s="4" t="s">
        <v>29</v>
      </c>
      <c r="H130" s="6" t="s">
        <v>20</v>
      </c>
      <c r="I130" s="7">
        <v>50</v>
      </c>
      <c r="J130" s="8">
        <v>750</v>
      </c>
      <c r="K130" s="9">
        <v>375000</v>
      </c>
      <c r="L130" s="9">
        <v>131250</v>
      </c>
      <c r="M130" s="10">
        <v>0.35</v>
      </c>
      <c r="N130" s="4" t="s">
        <v>24</v>
      </c>
      <c r="O130" s="4" t="str">
        <f>TEXT(Table1[[#This Row],[Invoice Date]],"mmm")</f>
        <v>Sep</v>
      </c>
      <c r="P130" s="4">
        <f>YEAR(Table1[[#This Row],[Invoice Date]])</f>
        <v>2020</v>
      </c>
      <c r="Q130" s="4">
        <f>IFERROR(Table1[[#This Row],[Total Sales]]/Table1[[#This Row],[Units Sold]],4)</f>
        <v>500</v>
      </c>
      <c r="R130" s="4">
        <f>IFERROR(Table1[[#This Row],[Operating Profit]]/Table1[[#This Row],[Units Sold]],0)</f>
        <v>175</v>
      </c>
      <c r="S130" s="4">
        <f>IFERROR((Table1[[#This Row],[Total Sales]]-Table1[[#This Row],[Operating Profit]])/Table1[[#This Row],[Units Sold]],0)</f>
        <v>325</v>
      </c>
      <c r="T130" s="4" t="str">
        <f>IF(Table1[[#This Row],[Profit per unit]]&gt;$V$8,"Premium","Mass")</f>
        <v>Premium</v>
      </c>
      <c r="U130" s="4"/>
    </row>
    <row r="131" spans="2:21" ht="14.25" customHeight="1" x14ac:dyDescent="0.3">
      <c r="B131" s="4" t="s">
        <v>25</v>
      </c>
      <c r="C131" s="4">
        <v>1197831</v>
      </c>
      <c r="D131" s="5">
        <v>44088</v>
      </c>
      <c r="E131" s="4" t="s">
        <v>27</v>
      </c>
      <c r="F131" s="4" t="s">
        <v>28</v>
      </c>
      <c r="G131" s="4" t="s">
        <v>29</v>
      </c>
      <c r="H131" s="6" t="s">
        <v>21</v>
      </c>
      <c r="I131" s="7">
        <v>50</v>
      </c>
      <c r="J131" s="8">
        <v>600</v>
      </c>
      <c r="K131" s="9">
        <v>300000</v>
      </c>
      <c r="L131" s="9">
        <v>135000</v>
      </c>
      <c r="M131" s="10">
        <v>0.45</v>
      </c>
      <c r="N131" s="4" t="s">
        <v>24</v>
      </c>
      <c r="O131" s="4" t="str">
        <f>TEXT(Table1[[#This Row],[Invoice Date]],"mmm")</f>
        <v>Sep</v>
      </c>
      <c r="P131" s="4">
        <f>YEAR(Table1[[#This Row],[Invoice Date]])</f>
        <v>2020</v>
      </c>
      <c r="Q131" s="4">
        <f>IFERROR(Table1[[#This Row],[Total Sales]]/Table1[[#This Row],[Units Sold]],4)</f>
        <v>500</v>
      </c>
      <c r="R131" s="4">
        <f>IFERROR(Table1[[#This Row],[Operating Profit]]/Table1[[#This Row],[Units Sold]],0)</f>
        <v>225</v>
      </c>
      <c r="S131" s="4">
        <f>IFERROR((Table1[[#This Row],[Total Sales]]-Table1[[#This Row],[Operating Profit]])/Table1[[#This Row],[Units Sold]],0)</f>
        <v>275</v>
      </c>
      <c r="T131" s="4" t="str">
        <f>IF(Table1[[#This Row],[Profit per unit]]&gt;$V$8,"Premium","Mass")</f>
        <v>Premium</v>
      </c>
      <c r="U131" s="4"/>
    </row>
    <row r="132" spans="2:21" ht="14.25" customHeight="1" x14ac:dyDescent="0.3">
      <c r="B132" s="4" t="s">
        <v>25</v>
      </c>
      <c r="C132" s="4">
        <v>1197831</v>
      </c>
      <c r="D132" s="5">
        <v>44089</v>
      </c>
      <c r="E132" s="4" t="s">
        <v>27</v>
      </c>
      <c r="F132" s="4" t="s">
        <v>28</v>
      </c>
      <c r="G132" s="4" t="s">
        <v>29</v>
      </c>
      <c r="H132" s="6" t="s">
        <v>22</v>
      </c>
      <c r="I132" s="7">
        <v>45</v>
      </c>
      <c r="J132" s="8">
        <v>575</v>
      </c>
      <c r="K132" s="9">
        <v>258750</v>
      </c>
      <c r="L132" s="9">
        <v>77625</v>
      </c>
      <c r="M132" s="10">
        <v>0.3</v>
      </c>
      <c r="N132" s="4" t="s">
        <v>24</v>
      </c>
      <c r="O132" s="4" t="str">
        <f>TEXT(Table1[[#This Row],[Invoice Date]],"mmm")</f>
        <v>Sep</v>
      </c>
      <c r="P132" s="4">
        <f>YEAR(Table1[[#This Row],[Invoice Date]])</f>
        <v>2020</v>
      </c>
      <c r="Q132" s="4">
        <f>IFERROR(Table1[[#This Row],[Total Sales]]/Table1[[#This Row],[Units Sold]],4)</f>
        <v>450</v>
      </c>
      <c r="R132" s="4">
        <f>IFERROR(Table1[[#This Row],[Operating Profit]]/Table1[[#This Row],[Units Sold]],0)</f>
        <v>135</v>
      </c>
      <c r="S132" s="4">
        <f>IFERROR((Table1[[#This Row],[Total Sales]]-Table1[[#This Row],[Operating Profit]])/Table1[[#This Row],[Units Sold]],0)</f>
        <v>315</v>
      </c>
      <c r="T132" s="4" t="str">
        <f>IF(Table1[[#This Row],[Profit per unit]]&gt;$V$8,"Premium","Mass")</f>
        <v>Premium</v>
      </c>
      <c r="U132" s="4"/>
    </row>
    <row r="133" spans="2:21" ht="14.25" customHeight="1" x14ac:dyDescent="0.3">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c r="O133" s="4" t="str">
        <f>TEXT(Table1[[#This Row],[Invoice Date]],"mmm")</f>
        <v>Sep</v>
      </c>
      <c r="P133" s="4">
        <f>YEAR(Table1[[#This Row],[Invoice Date]])</f>
        <v>2020</v>
      </c>
      <c r="Q133" s="4">
        <f>IFERROR(Table1[[#This Row],[Total Sales]]/Table1[[#This Row],[Units Sold]],4)</f>
        <v>550.00000000000011</v>
      </c>
      <c r="R133" s="4">
        <f>IFERROR(Table1[[#This Row],[Operating Profit]]/Table1[[#This Row],[Units Sold]],0)</f>
        <v>275.00000000000006</v>
      </c>
      <c r="S133" s="4">
        <f>IFERROR((Table1[[#This Row],[Total Sales]]-Table1[[#This Row],[Operating Profit]])/Table1[[#This Row],[Units Sold]],0)</f>
        <v>275.00000000000006</v>
      </c>
      <c r="T133" s="4" t="str">
        <f>IF(Table1[[#This Row],[Profit per unit]]&gt;$V$8,"Premium","Mass")</f>
        <v>Premium</v>
      </c>
      <c r="U133" s="4"/>
    </row>
    <row r="134" spans="2:21" ht="14.25" customHeight="1" x14ac:dyDescent="0.3">
      <c r="B134" s="4" t="s">
        <v>25</v>
      </c>
      <c r="C134" s="4">
        <v>1197831</v>
      </c>
      <c r="D134" s="5">
        <v>44124</v>
      </c>
      <c r="E134" s="4" t="s">
        <v>27</v>
      </c>
      <c r="F134" s="4" t="s">
        <v>28</v>
      </c>
      <c r="G134" s="4" t="s">
        <v>29</v>
      </c>
      <c r="H134" s="6" t="s">
        <v>17</v>
      </c>
      <c r="I134" s="7">
        <v>45</v>
      </c>
      <c r="J134" s="8">
        <v>900</v>
      </c>
      <c r="K134" s="9">
        <v>405000</v>
      </c>
      <c r="L134" s="9">
        <v>141750</v>
      </c>
      <c r="M134" s="10">
        <v>0.35</v>
      </c>
      <c r="N134" s="4" t="s">
        <v>24</v>
      </c>
      <c r="O134" s="4" t="str">
        <f>TEXT(Table1[[#This Row],[Invoice Date]],"mmm")</f>
        <v>Oct</v>
      </c>
      <c r="P134" s="4">
        <f>YEAR(Table1[[#This Row],[Invoice Date]])</f>
        <v>2020</v>
      </c>
      <c r="Q134" s="4">
        <f>IFERROR(Table1[[#This Row],[Total Sales]]/Table1[[#This Row],[Units Sold]],4)</f>
        <v>450</v>
      </c>
      <c r="R134" s="4">
        <f>IFERROR(Table1[[#This Row],[Operating Profit]]/Table1[[#This Row],[Units Sold]],0)</f>
        <v>157.5</v>
      </c>
      <c r="S134" s="4">
        <f>IFERROR((Table1[[#This Row],[Total Sales]]-Table1[[#This Row],[Operating Profit]])/Table1[[#This Row],[Units Sold]],0)</f>
        <v>292.5</v>
      </c>
      <c r="T134" s="4" t="str">
        <f>IF(Table1[[#This Row],[Profit per unit]]&gt;$V$8,"Premium","Mass")</f>
        <v>Premium</v>
      </c>
      <c r="U134" s="4"/>
    </row>
    <row r="135" spans="2:21" ht="14.25" customHeight="1" x14ac:dyDescent="0.3">
      <c r="B135" s="4" t="s">
        <v>25</v>
      </c>
      <c r="C135" s="4">
        <v>1197831</v>
      </c>
      <c r="D135" s="5">
        <v>44125</v>
      </c>
      <c r="E135" s="4" t="s">
        <v>27</v>
      </c>
      <c r="F135" s="4" t="s">
        <v>28</v>
      </c>
      <c r="G135" s="4" t="s">
        <v>29</v>
      </c>
      <c r="H135" s="6" t="s">
        <v>19</v>
      </c>
      <c r="I135" s="7">
        <v>45</v>
      </c>
      <c r="J135" s="8">
        <v>900</v>
      </c>
      <c r="K135" s="9">
        <v>405000</v>
      </c>
      <c r="L135" s="9">
        <v>141750</v>
      </c>
      <c r="M135" s="10">
        <v>0.35</v>
      </c>
      <c r="N135" s="4" t="s">
        <v>24</v>
      </c>
      <c r="O135" s="4" t="str">
        <f>TEXT(Table1[[#This Row],[Invoice Date]],"mmm")</f>
        <v>Oct</v>
      </c>
      <c r="P135" s="4">
        <f>YEAR(Table1[[#This Row],[Invoice Date]])</f>
        <v>2020</v>
      </c>
      <c r="Q135" s="4">
        <f>IFERROR(Table1[[#This Row],[Total Sales]]/Table1[[#This Row],[Units Sold]],4)</f>
        <v>450</v>
      </c>
      <c r="R135" s="4">
        <f>IFERROR(Table1[[#This Row],[Operating Profit]]/Table1[[#This Row],[Units Sold]],0)</f>
        <v>157.5</v>
      </c>
      <c r="S135" s="4">
        <f>IFERROR((Table1[[#This Row],[Total Sales]]-Table1[[#This Row],[Operating Profit]])/Table1[[#This Row],[Units Sold]],0)</f>
        <v>292.5</v>
      </c>
      <c r="T135" s="4" t="str">
        <f>IF(Table1[[#This Row],[Profit per unit]]&gt;$V$8,"Premium","Mass")</f>
        <v>Premium</v>
      </c>
      <c r="U135" s="4"/>
    </row>
    <row r="136" spans="2:21" ht="14.25" customHeight="1" x14ac:dyDescent="0.3">
      <c r="B136" s="4" t="s">
        <v>25</v>
      </c>
      <c r="C136" s="4">
        <v>1197831</v>
      </c>
      <c r="D136" s="5">
        <v>44126</v>
      </c>
      <c r="E136" s="4" t="s">
        <v>27</v>
      </c>
      <c r="F136" s="4" t="s">
        <v>28</v>
      </c>
      <c r="G136" s="4" t="s">
        <v>29</v>
      </c>
      <c r="H136" s="6" t="s">
        <v>20</v>
      </c>
      <c r="I136" s="7">
        <v>50</v>
      </c>
      <c r="J136" s="8">
        <v>825</v>
      </c>
      <c r="K136" s="9">
        <v>412500</v>
      </c>
      <c r="L136" s="9">
        <v>144375</v>
      </c>
      <c r="M136" s="10">
        <v>0.35</v>
      </c>
      <c r="N136" s="4" t="s">
        <v>24</v>
      </c>
      <c r="O136" s="4" t="str">
        <f>TEXT(Table1[[#This Row],[Invoice Date]],"mmm")</f>
        <v>Oct</v>
      </c>
      <c r="P136" s="4">
        <f>YEAR(Table1[[#This Row],[Invoice Date]])</f>
        <v>2020</v>
      </c>
      <c r="Q136" s="4">
        <f>IFERROR(Table1[[#This Row],[Total Sales]]/Table1[[#This Row],[Units Sold]],4)</f>
        <v>500</v>
      </c>
      <c r="R136" s="4">
        <f>IFERROR(Table1[[#This Row],[Operating Profit]]/Table1[[#This Row],[Units Sold]],0)</f>
        <v>175</v>
      </c>
      <c r="S136" s="4">
        <f>IFERROR((Table1[[#This Row],[Total Sales]]-Table1[[#This Row],[Operating Profit]])/Table1[[#This Row],[Units Sold]],0)</f>
        <v>325</v>
      </c>
      <c r="T136" s="4" t="str">
        <f>IF(Table1[[#This Row],[Profit per unit]]&gt;$V$8,"Premium","Mass")</f>
        <v>Premium</v>
      </c>
      <c r="U136" s="4"/>
    </row>
    <row r="137" spans="2:21" ht="14.25" customHeight="1" x14ac:dyDescent="0.3">
      <c r="B137" s="4" t="s">
        <v>25</v>
      </c>
      <c r="C137" s="4">
        <v>1197831</v>
      </c>
      <c r="D137" s="5">
        <v>44127</v>
      </c>
      <c r="E137" s="4" t="s">
        <v>27</v>
      </c>
      <c r="F137" s="4" t="s">
        <v>28</v>
      </c>
      <c r="G137" s="4" t="s">
        <v>29</v>
      </c>
      <c r="H137" s="6" t="s">
        <v>21</v>
      </c>
      <c r="I137" s="7">
        <v>50</v>
      </c>
      <c r="J137" s="8">
        <v>675</v>
      </c>
      <c r="K137" s="9">
        <v>337500</v>
      </c>
      <c r="L137" s="9">
        <v>151875</v>
      </c>
      <c r="M137" s="10">
        <v>0.45</v>
      </c>
      <c r="N137" s="4" t="s">
        <v>24</v>
      </c>
      <c r="O137" s="4" t="str">
        <f>TEXT(Table1[[#This Row],[Invoice Date]],"mmm")</f>
        <v>Oct</v>
      </c>
      <c r="P137" s="4">
        <f>YEAR(Table1[[#This Row],[Invoice Date]])</f>
        <v>2020</v>
      </c>
      <c r="Q137" s="4">
        <f>IFERROR(Table1[[#This Row],[Total Sales]]/Table1[[#This Row],[Units Sold]],4)</f>
        <v>500</v>
      </c>
      <c r="R137" s="4">
        <f>IFERROR(Table1[[#This Row],[Operating Profit]]/Table1[[#This Row],[Units Sold]],0)</f>
        <v>225</v>
      </c>
      <c r="S137" s="4">
        <f>IFERROR((Table1[[#This Row],[Total Sales]]-Table1[[#This Row],[Operating Profit]])/Table1[[#This Row],[Units Sold]],0)</f>
        <v>275</v>
      </c>
      <c r="T137" s="4" t="str">
        <f>IF(Table1[[#This Row],[Profit per unit]]&gt;$V$8,"Premium","Mass")</f>
        <v>Premium</v>
      </c>
      <c r="U137" s="4"/>
    </row>
    <row r="138" spans="2:21" ht="14.25" customHeight="1" x14ac:dyDescent="0.3">
      <c r="B138" s="4" t="s">
        <v>25</v>
      </c>
      <c r="C138" s="4">
        <v>1197831</v>
      </c>
      <c r="D138" s="5">
        <v>44128</v>
      </c>
      <c r="E138" s="4" t="s">
        <v>27</v>
      </c>
      <c r="F138" s="4" t="s">
        <v>28</v>
      </c>
      <c r="G138" s="4" t="s">
        <v>29</v>
      </c>
      <c r="H138" s="6" t="s">
        <v>22</v>
      </c>
      <c r="I138" s="7">
        <v>45</v>
      </c>
      <c r="J138" s="8">
        <v>650</v>
      </c>
      <c r="K138" s="9">
        <v>292500</v>
      </c>
      <c r="L138" s="9">
        <v>87750</v>
      </c>
      <c r="M138" s="10">
        <v>0.3</v>
      </c>
      <c r="N138" s="4" t="s">
        <v>24</v>
      </c>
      <c r="O138" s="4" t="str">
        <f>TEXT(Table1[[#This Row],[Invoice Date]],"mmm")</f>
        <v>Oct</v>
      </c>
      <c r="P138" s="4">
        <f>YEAR(Table1[[#This Row],[Invoice Date]])</f>
        <v>2020</v>
      </c>
      <c r="Q138" s="4">
        <f>IFERROR(Table1[[#This Row],[Total Sales]]/Table1[[#This Row],[Units Sold]],4)</f>
        <v>450</v>
      </c>
      <c r="R138" s="4">
        <f>IFERROR(Table1[[#This Row],[Operating Profit]]/Table1[[#This Row],[Units Sold]],0)</f>
        <v>135</v>
      </c>
      <c r="S138" s="4">
        <f>IFERROR((Table1[[#This Row],[Total Sales]]-Table1[[#This Row],[Operating Profit]])/Table1[[#This Row],[Units Sold]],0)</f>
        <v>315</v>
      </c>
      <c r="T138" s="4" t="str">
        <f>IF(Table1[[#This Row],[Profit per unit]]&gt;$V$8,"Premium","Mass")</f>
        <v>Premium</v>
      </c>
      <c r="U138" s="4"/>
    </row>
    <row r="139" spans="2:21" ht="14.25" customHeight="1" x14ac:dyDescent="0.3">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c r="O139" s="4" t="str">
        <f>TEXT(Table1[[#This Row],[Invoice Date]],"mmm")</f>
        <v>Oct</v>
      </c>
      <c r="P139" s="4">
        <f>YEAR(Table1[[#This Row],[Invoice Date]])</f>
        <v>2020</v>
      </c>
      <c r="Q139" s="4">
        <f>IFERROR(Table1[[#This Row],[Total Sales]]/Table1[[#This Row],[Units Sold]],4)</f>
        <v>550.00000000000011</v>
      </c>
      <c r="R139" s="4">
        <f>IFERROR(Table1[[#This Row],[Operating Profit]]/Table1[[#This Row],[Units Sold]],0)</f>
        <v>275.00000000000006</v>
      </c>
      <c r="S139" s="4">
        <f>IFERROR((Table1[[#This Row],[Total Sales]]-Table1[[#This Row],[Operating Profit]])/Table1[[#This Row],[Units Sold]],0)</f>
        <v>275.00000000000006</v>
      </c>
      <c r="T139" s="4" t="str">
        <f>IF(Table1[[#This Row],[Profit per unit]]&gt;$V$8,"Premium","Mass")</f>
        <v>Premium</v>
      </c>
      <c r="U139" s="4"/>
    </row>
    <row r="140" spans="2:21" ht="14.25" customHeight="1" x14ac:dyDescent="0.3">
      <c r="B140" s="4" t="s">
        <v>25</v>
      </c>
      <c r="C140" s="4">
        <v>1197831</v>
      </c>
      <c r="D140" s="5">
        <v>44130</v>
      </c>
      <c r="E140" s="4" t="s">
        <v>27</v>
      </c>
      <c r="F140" s="4" t="s">
        <v>28</v>
      </c>
      <c r="G140" s="4" t="s">
        <v>29</v>
      </c>
      <c r="H140" s="6" t="s">
        <v>17</v>
      </c>
      <c r="I140" s="7">
        <v>45</v>
      </c>
      <c r="J140" s="8">
        <v>950</v>
      </c>
      <c r="K140" s="9">
        <v>427500</v>
      </c>
      <c r="L140" s="9">
        <v>149625</v>
      </c>
      <c r="M140" s="10">
        <v>0.35</v>
      </c>
      <c r="N140" s="4" t="s">
        <v>24</v>
      </c>
      <c r="O140" s="4" t="str">
        <f>TEXT(Table1[[#This Row],[Invoice Date]],"mmm")</f>
        <v>Oct</v>
      </c>
      <c r="P140" s="4">
        <f>YEAR(Table1[[#This Row],[Invoice Date]])</f>
        <v>2020</v>
      </c>
      <c r="Q140" s="4">
        <f>IFERROR(Table1[[#This Row],[Total Sales]]/Table1[[#This Row],[Units Sold]],4)</f>
        <v>450</v>
      </c>
      <c r="R140" s="4">
        <f>IFERROR(Table1[[#This Row],[Operating Profit]]/Table1[[#This Row],[Units Sold]],0)</f>
        <v>157.5</v>
      </c>
      <c r="S140" s="4">
        <f>IFERROR((Table1[[#This Row],[Total Sales]]-Table1[[#This Row],[Operating Profit]])/Table1[[#This Row],[Units Sold]],0)</f>
        <v>292.5</v>
      </c>
      <c r="T140" s="4" t="str">
        <f>IF(Table1[[#This Row],[Profit per unit]]&gt;$V$8,"Premium","Mass")</f>
        <v>Premium</v>
      </c>
      <c r="U140" s="4"/>
    </row>
    <row r="141" spans="2:21" ht="14.25" customHeight="1" x14ac:dyDescent="0.3">
      <c r="B141" s="4" t="s">
        <v>25</v>
      </c>
      <c r="C141" s="4">
        <v>1197831</v>
      </c>
      <c r="D141" s="5">
        <v>44131</v>
      </c>
      <c r="E141" s="4" t="s">
        <v>27</v>
      </c>
      <c r="F141" s="4" t="s">
        <v>28</v>
      </c>
      <c r="G141" s="4" t="s">
        <v>29</v>
      </c>
      <c r="H141" s="6" t="s">
        <v>19</v>
      </c>
      <c r="I141" s="7">
        <v>45</v>
      </c>
      <c r="J141" s="8">
        <v>950</v>
      </c>
      <c r="K141" s="9">
        <v>427500</v>
      </c>
      <c r="L141" s="9">
        <v>149625</v>
      </c>
      <c r="M141" s="10">
        <v>0.35</v>
      </c>
      <c r="N141" s="4" t="s">
        <v>24</v>
      </c>
      <c r="O141" s="4" t="str">
        <f>TEXT(Table1[[#This Row],[Invoice Date]],"mmm")</f>
        <v>Oct</v>
      </c>
      <c r="P141" s="4">
        <f>YEAR(Table1[[#This Row],[Invoice Date]])</f>
        <v>2020</v>
      </c>
      <c r="Q141" s="4">
        <f>IFERROR(Table1[[#This Row],[Total Sales]]/Table1[[#This Row],[Units Sold]],4)</f>
        <v>450</v>
      </c>
      <c r="R141" s="4">
        <f>IFERROR(Table1[[#This Row],[Operating Profit]]/Table1[[#This Row],[Units Sold]],0)</f>
        <v>157.5</v>
      </c>
      <c r="S141" s="4">
        <f>IFERROR((Table1[[#This Row],[Total Sales]]-Table1[[#This Row],[Operating Profit]])/Table1[[#This Row],[Units Sold]],0)</f>
        <v>292.5</v>
      </c>
      <c r="T141" s="4" t="str">
        <f>IF(Table1[[#This Row],[Profit per unit]]&gt;$V$8,"Premium","Mass")</f>
        <v>Premium</v>
      </c>
      <c r="U141" s="4"/>
    </row>
    <row r="142" spans="2:21" ht="14.25" customHeight="1" x14ac:dyDescent="0.3">
      <c r="B142" s="4" t="s">
        <v>25</v>
      </c>
      <c r="C142" s="4">
        <v>1197831</v>
      </c>
      <c r="D142" s="5">
        <v>44132</v>
      </c>
      <c r="E142" s="4" t="s">
        <v>27</v>
      </c>
      <c r="F142" s="4" t="s">
        <v>28</v>
      </c>
      <c r="G142" s="4" t="s">
        <v>29</v>
      </c>
      <c r="H142" s="6" t="s">
        <v>20</v>
      </c>
      <c r="I142" s="7">
        <v>50</v>
      </c>
      <c r="J142" s="8">
        <v>850</v>
      </c>
      <c r="K142" s="9">
        <v>425000</v>
      </c>
      <c r="L142" s="9">
        <v>148750</v>
      </c>
      <c r="M142" s="10">
        <v>0.35</v>
      </c>
      <c r="N142" s="4" t="s">
        <v>24</v>
      </c>
      <c r="O142" s="4" t="str">
        <f>TEXT(Table1[[#This Row],[Invoice Date]],"mmm")</f>
        <v>Oct</v>
      </c>
      <c r="P142" s="4">
        <f>YEAR(Table1[[#This Row],[Invoice Date]])</f>
        <v>2020</v>
      </c>
      <c r="Q142" s="4">
        <f>IFERROR(Table1[[#This Row],[Total Sales]]/Table1[[#This Row],[Units Sold]],4)</f>
        <v>500</v>
      </c>
      <c r="R142" s="4">
        <f>IFERROR(Table1[[#This Row],[Operating Profit]]/Table1[[#This Row],[Units Sold]],0)</f>
        <v>175</v>
      </c>
      <c r="S142" s="4">
        <f>IFERROR((Table1[[#This Row],[Total Sales]]-Table1[[#This Row],[Operating Profit]])/Table1[[#This Row],[Units Sold]],0)</f>
        <v>325</v>
      </c>
      <c r="T142" s="4" t="str">
        <f>IF(Table1[[#This Row],[Profit per unit]]&gt;$V$8,"Premium","Mass")</f>
        <v>Premium</v>
      </c>
      <c r="U142" s="4"/>
    </row>
    <row r="143" spans="2:21" ht="14.25" customHeight="1" x14ac:dyDescent="0.3">
      <c r="B143" s="4" t="s">
        <v>25</v>
      </c>
      <c r="C143" s="4">
        <v>1197831</v>
      </c>
      <c r="D143" s="5">
        <v>44133</v>
      </c>
      <c r="E143" s="4" t="s">
        <v>27</v>
      </c>
      <c r="F143" s="4" t="s">
        <v>28</v>
      </c>
      <c r="G143" s="4" t="s">
        <v>29</v>
      </c>
      <c r="H143" s="6" t="s">
        <v>21</v>
      </c>
      <c r="I143" s="7">
        <v>50</v>
      </c>
      <c r="J143" s="8">
        <v>700</v>
      </c>
      <c r="K143" s="9">
        <v>350000</v>
      </c>
      <c r="L143" s="9">
        <v>157500</v>
      </c>
      <c r="M143" s="10">
        <v>0.45</v>
      </c>
      <c r="N143" s="4" t="s">
        <v>24</v>
      </c>
      <c r="O143" s="4" t="str">
        <f>TEXT(Table1[[#This Row],[Invoice Date]],"mmm")</f>
        <v>Oct</v>
      </c>
      <c r="P143" s="4">
        <f>YEAR(Table1[[#This Row],[Invoice Date]])</f>
        <v>2020</v>
      </c>
      <c r="Q143" s="4">
        <f>IFERROR(Table1[[#This Row],[Total Sales]]/Table1[[#This Row],[Units Sold]],4)</f>
        <v>500</v>
      </c>
      <c r="R143" s="4">
        <f>IFERROR(Table1[[#This Row],[Operating Profit]]/Table1[[#This Row],[Units Sold]],0)</f>
        <v>225</v>
      </c>
      <c r="S143" s="4">
        <f>IFERROR((Table1[[#This Row],[Total Sales]]-Table1[[#This Row],[Operating Profit]])/Table1[[#This Row],[Units Sold]],0)</f>
        <v>275</v>
      </c>
      <c r="T143" s="4" t="str">
        <f>IF(Table1[[#This Row],[Profit per unit]]&gt;$V$8,"Premium","Mass")</f>
        <v>Premium</v>
      </c>
      <c r="U143" s="4"/>
    </row>
    <row r="144" spans="2:21" ht="14.25" customHeight="1" x14ac:dyDescent="0.3">
      <c r="B144" s="4" t="s">
        <v>25</v>
      </c>
      <c r="C144" s="4">
        <v>1197831</v>
      </c>
      <c r="D144" s="5">
        <v>44134</v>
      </c>
      <c r="E144" s="4" t="s">
        <v>27</v>
      </c>
      <c r="F144" s="4" t="s">
        <v>28</v>
      </c>
      <c r="G144" s="4" t="s">
        <v>29</v>
      </c>
      <c r="H144" s="6" t="s">
        <v>22</v>
      </c>
      <c r="I144" s="7">
        <v>45</v>
      </c>
      <c r="J144" s="8">
        <v>650</v>
      </c>
      <c r="K144" s="9">
        <v>292500</v>
      </c>
      <c r="L144" s="9">
        <v>87750</v>
      </c>
      <c r="M144" s="10">
        <v>0.3</v>
      </c>
      <c r="N144" s="4" t="s">
        <v>24</v>
      </c>
      <c r="O144" s="4" t="str">
        <f>TEXT(Table1[[#This Row],[Invoice Date]],"mmm")</f>
        <v>Oct</v>
      </c>
      <c r="P144" s="4">
        <f>YEAR(Table1[[#This Row],[Invoice Date]])</f>
        <v>2020</v>
      </c>
      <c r="Q144" s="4">
        <f>IFERROR(Table1[[#This Row],[Total Sales]]/Table1[[#This Row],[Units Sold]],4)</f>
        <v>450</v>
      </c>
      <c r="R144" s="4">
        <f>IFERROR(Table1[[#This Row],[Operating Profit]]/Table1[[#This Row],[Units Sold]],0)</f>
        <v>135</v>
      </c>
      <c r="S144" s="4">
        <f>IFERROR((Table1[[#This Row],[Total Sales]]-Table1[[#This Row],[Operating Profit]])/Table1[[#This Row],[Units Sold]],0)</f>
        <v>315</v>
      </c>
      <c r="T144" s="4" t="str">
        <f>IF(Table1[[#This Row],[Profit per unit]]&gt;$V$8,"Premium","Mass")</f>
        <v>Premium</v>
      </c>
      <c r="U144" s="4"/>
    </row>
    <row r="145" spans="2:21" ht="14.25" customHeight="1" x14ac:dyDescent="0.3">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c r="O145" s="4" t="str">
        <f>TEXT(Table1[[#This Row],[Invoice Date]],"mmm")</f>
        <v>Oct</v>
      </c>
      <c r="P145" s="4">
        <f>YEAR(Table1[[#This Row],[Invoice Date]])</f>
        <v>2020</v>
      </c>
      <c r="Q145" s="4">
        <f>IFERROR(Table1[[#This Row],[Total Sales]]/Table1[[#This Row],[Units Sold]],4)</f>
        <v>550.00000000000011</v>
      </c>
      <c r="R145" s="4">
        <f>IFERROR(Table1[[#This Row],[Operating Profit]]/Table1[[#This Row],[Units Sold]],0)</f>
        <v>275.00000000000006</v>
      </c>
      <c r="S145" s="4">
        <f>IFERROR((Table1[[#This Row],[Total Sales]]-Table1[[#This Row],[Operating Profit]])/Table1[[#This Row],[Units Sold]],0)</f>
        <v>275.00000000000006</v>
      </c>
      <c r="T145" s="4" t="str">
        <f>IF(Table1[[#This Row],[Profit per unit]]&gt;$V$8,"Premium","Mass")</f>
        <v>Premium</v>
      </c>
      <c r="U145" s="4"/>
    </row>
    <row r="146" spans="2:21" ht="14.25" customHeight="1" x14ac:dyDescent="0.3">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c r="O146" s="4" t="str">
        <f>TEXT(Table1[[#This Row],[Invoice Date]],"mmm")</f>
        <v>Nov</v>
      </c>
      <c r="P146" s="4">
        <f>YEAR(Table1[[#This Row],[Invoice Date]])</f>
        <v>2020</v>
      </c>
      <c r="Q146" s="4">
        <f>IFERROR(Table1[[#This Row],[Total Sales]]/Table1[[#This Row],[Units Sold]],4)</f>
        <v>400</v>
      </c>
      <c r="R146" s="4">
        <f>IFERROR(Table1[[#This Row],[Operating Profit]]/Table1[[#This Row],[Units Sold]],0)</f>
        <v>140.00000000000003</v>
      </c>
      <c r="S146" s="4">
        <f>IFERROR((Table1[[#This Row],[Total Sales]]-Table1[[#This Row],[Operating Profit]])/Table1[[#This Row],[Units Sold]],0)</f>
        <v>260</v>
      </c>
      <c r="T146" s="4" t="str">
        <f>IF(Table1[[#This Row],[Profit per unit]]&gt;$V$8,"Premium","Mass")</f>
        <v>Premium</v>
      </c>
      <c r="U146" s="4"/>
    </row>
    <row r="147" spans="2:21" ht="14.25" customHeight="1" x14ac:dyDescent="0.3">
      <c r="B147" s="4" t="s">
        <v>30</v>
      </c>
      <c r="C147" s="4">
        <v>1128299</v>
      </c>
      <c r="D147" s="5">
        <v>44137</v>
      </c>
      <c r="E147" s="4" t="s">
        <v>27</v>
      </c>
      <c r="F147" s="4" t="s">
        <v>28</v>
      </c>
      <c r="G147" s="4" t="s">
        <v>29</v>
      </c>
      <c r="H147" s="6" t="s">
        <v>19</v>
      </c>
      <c r="I147" s="7">
        <v>50</v>
      </c>
      <c r="J147" s="8">
        <v>775</v>
      </c>
      <c r="K147" s="9">
        <v>387500</v>
      </c>
      <c r="L147" s="9">
        <v>77500</v>
      </c>
      <c r="M147" s="10">
        <v>0.2</v>
      </c>
      <c r="N147" s="4" t="s">
        <v>24</v>
      </c>
      <c r="O147" s="4" t="str">
        <f>TEXT(Table1[[#This Row],[Invoice Date]],"mmm")</f>
        <v>Nov</v>
      </c>
      <c r="P147" s="4">
        <f>YEAR(Table1[[#This Row],[Invoice Date]])</f>
        <v>2020</v>
      </c>
      <c r="Q147" s="4">
        <f>IFERROR(Table1[[#This Row],[Total Sales]]/Table1[[#This Row],[Units Sold]],4)</f>
        <v>500</v>
      </c>
      <c r="R147" s="4">
        <f>IFERROR(Table1[[#This Row],[Operating Profit]]/Table1[[#This Row],[Units Sold]],0)</f>
        <v>100</v>
      </c>
      <c r="S147" s="4">
        <f>IFERROR((Table1[[#This Row],[Total Sales]]-Table1[[#This Row],[Operating Profit]])/Table1[[#This Row],[Units Sold]],0)</f>
        <v>400</v>
      </c>
      <c r="T147" s="4" t="str">
        <f>IF(Table1[[#This Row],[Profit per unit]]&gt;$V$8,"Premium","Mass")</f>
        <v>Premium</v>
      </c>
      <c r="U147" s="4"/>
    </row>
    <row r="148" spans="2:21" ht="14.25" customHeight="1" x14ac:dyDescent="0.3">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c r="O148" s="4" t="str">
        <f>TEXT(Table1[[#This Row],[Invoice Date]],"mmm")</f>
        <v>Nov</v>
      </c>
      <c r="P148" s="4">
        <f>YEAR(Table1[[#This Row],[Invoice Date]])</f>
        <v>2020</v>
      </c>
      <c r="Q148" s="4">
        <f>IFERROR(Table1[[#This Row],[Total Sales]]/Table1[[#This Row],[Units Sold]],4)</f>
        <v>500</v>
      </c>
      <c r="R148" s="4">
        <f>IFERROR(Table1[[#This Row],[Operating Profit]]/Table1[[#This Row],[Units Sold]],0)</f>
        <v>175</v>
      </c>
      <c r="S148" s="4">
        <f>IFERROR((Table1[[#This Row],[Total Sales]]-Table1[[#This Row],[Operating Profit]])/Table1[[#This Row],[Units Sold]],0)</f>
        <v>325</v>
      </c>
      <c r="T148" s="4" t="str">
        <f>IF(Table1[[#This Row],[Profit per unit]]&gt;$V$8,"Premium","Mass")</f>
        <v>Premium</v>
      </c>
      <c r="U148" s="4"/>
    </row>
    <row r="149" spans="2:21" ht="14.25" customHeight="1" x14ac:dyDescent="0.3">
      <c r="B149" s="4" t="s">
        <v>30</v>
      </c>
      <c r="C149" s="4">
        <v>1128299</v>
      </c>
      <c r="D149" s="5">
        <v>44139</v>
      </c>
      <c r="E149" s="4" t="s">
        <v>27</v>
      </c>
      <c r="F149" s="4" t="s">
        <v>28</v>
      </c>
      <c r="G149" s="4" t="s">
        <v>29</v>
      </c>
      <c r="H149" s="6" t="s">
        <v>21</v>
      </c>
      <c r="I149" s="7">
        <v>50</v>
      </c>
      <c r="J149" s="8">
        <v>625</v>
      </c>
      <c r="K149" s="9">
        <v>312500</v>
      </c>
      <c r="L149" s="9">
        <v>93750</v>
      </c>
      <c r="M149" s="10">
        <v>0.3</v>
      </c>
      <c r="N149" s="4" t="s">
        <v>24</v>
      </c>
      <c r="O149" s="4" t="str">
        <f>TEXT(Table1[[#This Row],[Invoice Date]],"mmm")</f>
        <v>Nov</v>
      </c>
      <c r="P149" s="4">
        <f>YEAR(Table1[[#This Row],[Invoice Date]])</f>
        <v>2020</v>
      </c>
      <c r="Q149" s="4">
        <f>IFERROR(Table1[[#This Row],[Total Sales]]/Table1[[#This Row],[Units Sold]],4)</f>
        <v>500</v>
      </c>
      <c r="R149" s="4">
        <f>IFERROR(Table1[[#This Row],[Operating Profit]]/Table1[[#This Row],[Units Sold]],0)</f>
        <v>150</v>
      </c>
      <c r="S149" s="4">
        <f>IFERROR((Table1[[#This Row],[Total Sales]]-Table1[[#This Row],[Operating Profit]])/Table1[[#This Row],[Units Sold]],0)</f>
        <v>350</v>
      </c>
      <c r="T149" s="4" t="str">
        <f>IF(Table1[[#This Row],[Profit per unit]]&gt;$V$8,"Premium","Mass")</f>
        <v>Premium</v>
      </c>
      <c r="U149" s="4"/>
    </row>
    <row r="150" spans="2:21" ht="14.25" customHeight="1" x14ac:dyDescent="0.3">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c r="O150" s="4" t="str">
        <f>TEXT(Table1[[#This Row],[Invoice Date]],"mmm")</f>
        <v>Nov</v>
      </c>
      <c r="P150" s="4">
        <f>YEAR(Table1[[#This Row],[Invoice Date]])</f>
        <v>2020</v>
      </c>
      <c r="Q150" s="4">
        <f>IFERROR(Table1[[#This Row],[Total Sales]]/Table1[[#This Row],[Units Sold]],4)</f>
        <v>550.00000000000011</v>
      </c>
      <c r="R150" s="4">
        <f>IFERROR(Table1[[#This Row],[Operating Profit]]/Table1[[#This Row],[Units Sold]],0)</f>
        <v>275.00000000000006</v>
      </c>
      <c r="S150" s="4">
        <f>IFERROR((Table1[[#This Row],[Total Sales]]-Table1[[#This Row],[Operating Profit]])/Table1[[#This Row],[Units Sold]],0)</f>
        <v>275.00000000000006</v>
      </c>
      <c r="T150" s="4" t="str">
        <f>IF(Table1[[#This Row],[Profit per unit]]&gt;$V$8,"Premium","Mass")</f>
        <v>Premium</v>
      </c>
      <c r="U150" s="4"/>
    </row>
    <row r="151" spans="2:21" ht="14.25" customHeight="1" x14ac:dyDescent="0.3">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c r="O151" s="4" t="str">
        <f>TEXT(Table1[[#This Row],[Invoice Date]],"mmm")</f>
        <v>Nov</v>
      </c>
      <c r="P151" s="4">
        <f>YEAR(Table1[[#This Row],[Invoice Date]])</f>
        <v>2020</v>
      </c>
      <c r="Q151" s="4">
        <f>IFERROR(Table1[[#This Row],[Total Sales]]/Table1[[#This Row],[Units Sold]],4)</f>
        <v>500</v>
      </c>
      <c r="R151" s="4">
        <f>IFERROR(Table1[[#This Row],[Operating Profit]]/Table1[[#This Row],[Units Sold]],0)</f>
        <v>75.000000000000014</v>
      </c>
      <c r="S151" s="4">
        <f>IFERROR((Table1[[#This Row],[Total Sales]]-Table1[[#This Row],[Operating Profit]])/Table1[[#This Row],[Units Sold]],0)</f>
        <v>425</v>
      </c>
      <c r="T151" s="4" t="str">
        <f>IF(Table1[[#This Row],[Profit per unit]]&gt;$V$8,"Premium","Mass")</f>
        <v>Premium</v>
      </c>
      <c r="U151" s="4"/>
    </row>
    <row r="152" spans="2:21" ht="14.25" customHeight="1" x14ac:dyDescent="0.3">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c r="O152" s="4" t="str">
        <f>TEXT(Table1[[#This Row],[Invoice Date]],"mmm")</f>
        <v>Nov</v>
      </c>
      <c r="P152" s="4">
        <f>YEAR(Table1[[#This Row],[Invoice Date]])</f>
        <v>2020</v>
      </c>
      <c r="Q152" s="4">
        <f>IFERROR(Table1[[#This Row],[Total Sales]]/Table1[[#This Row],[Units Sold]],4)</f>
        <v>400</v>
      </c>
      <c r="R152" s="4">
        <f>IFERROR(Table1[[#This Row],[Operating Profit]]/Table1[[#This Row],[Units Sold]],0)</f>
        <v>140.00000000000003</v>
      </c>
      <c r="S152" s="4">
        <f>IFERROR((Table1[[#This Row],[Total Sales]]-Table1[[#This Row],[Operating Profit]])/Table1[[#This Row],[Units Sold]],0)</f>
        <v>260</v>
      </c>
      <c r="T152" s="4" t="str">
        <f>IF(Table1[[#This Row],[Profit per unit]]&gt;$V$8,"Premium","Mass")</f>
        <v>Premium</v>
      </c>
      <c r="U152" s="4"/>
    </row>
    <row r="153" spans="2:21" ht="14.25" customHeight="1" x14ac:dyDescent="0.3">
      <c r="B153" s="4" t="s">
        <v>30</v>
      </c>
      <c r="C153" s="4">
        <v>1128299</v>
      </c>
      <c r="D153" s="5">
        <v>44143</v>
      </c>
      <c r="E153" s="4" t="s">
        <v>31</v>
      </c>
      <c r="F153" s="4" t="s">
        <v>32</v>
      </c>
      <c r="G153" s="4" t="s">
        <v>33</v>
      </c>
      <c r="H153" s="6" t="s">
        <v>19</v>
      </c>
      <c r="I153" s="7">
        <v>50</v>
      </c>
      <c r="J153" s="8">
        <v>725</v>
      </c>
      <c r="K153" s="9">
        <v>362500</v>
      </c>
      <c r="L153" s="9">
        <v>72500</v>
      </c>
      <c r="M153" s="10">
        <v>0.2</v>
      </c>
      <c r="N153" s="4" t="s">
        <v>24</v>
      </c>
      <c r="O153" s="4" t="str">
        <f>TEXT(Table1[[#This Row],[Invoice Date]],"mmm")</f>
        <v>Nov</v>
      </c>
      <c r="P153" s="4">
        <f>YEAR(Table1[[#This Row],[Invoice Date]])</f>
        <v>2020</v>
      </c>
      <c r="Q153" s="4">
        <f>IFERROR(Table1[[#This Row],[Total Sales]]/Table1[[#This Row],[Units Sold]],4)</f>
        <v>500</v>
      </c>
      <c r="R153" s="4">
        <f>IFERROR(Table1[[#This Row],[Operating Profit]]/Table1[[#This Row],[Units Sold]],0)</f>
        <v>100</v>
      </c>
      <c r="S153" s="4">
        <f>IFERROR((Table1[[#This Row],[Total Sales]]-Table1[[#This Row],[Operating Profit]])/Table1[[#This Row],[Units Sold]],0)</f>
        <v>400</v>
      </c>
      <c r="T153" s="4" t="str">
        <f>IF(Table1[[#This Row],[Profit per unit]]&gt;$V$8,"Premium","Mass")</f>
        <v>Premium</v>
      </c>
      <c r="U153" s="4"/>
    </row>
    <row r="154" spans="2:21" ht="14.25" customHeight="1" x14ac:dyDescent="0.3">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c r="O154" s="4" t="str">
        <f>TEXT(Table1[[#This Row],[Invoice Date]],"mmm")</f>
        <v>Nov</v>
      </c>
      <c r="P154" s="4">
        <f>YEAR(Table1[[#This Row],[Invoice Date]])</f>
        <v>2020</v>
      </c>
      <c r="Q154" s="4">
        <f>IFERROR(Table1[[#This Row],[Total Sales]]/Table1[[#This Row],[Units Sold]],4)</f>
        <v>500</v>
      </c>
      <c r="R154" s="4">
        <f>IFERROR(Table1[[#This Row],[Operating Profit]]/Table1[[#This Row],[Units Sold]],0)</f>
        <v>175.00000000000003</v>
      </c>
      <c r="S154" s="4">
        <f>IFERROR((Table1[[#This Row],[Total Sales]]-Table1[[#This Row],[Operating Profit]])/Table1[[#This Row],[Units Sold]],0)</f>
        <v>325</v>
      </c>
      <c r="T154" s="4" t="str">
        <f>IF(Table1[[#This Row],[Profit per unit]]&gt;$V$8,"Premium","Mass")</f>
        <v>Premium</v>
      </c>
      <c r="U154" s="4"/>
    </row>
    <row r="155" spans="2:21" ht="14.25" customHeight="1" x14ac:dyDescent="0.3">
      <c r="B155" s="4" t="s">
        <v>30</v>
      </c>
      <c r="C155" s="4">
        <v>1128299</v>
      </c>
      <c r="D155" s="5">
        <v>44145</v>
      </c>
      <c r="E155" s="4" t="s">
        <v>31</v>
      </c>
      <c r="F155" s="4" t="s">
        <v>32</v>
      </c>
      <c r="G155" s="4" t="s">
        <v>33</v>
      </c>
      <c r="H155" s="6" t="s">
        <v>21</v>
      </c>
      <c r="I155" s="7">
        <v>50</v>
      </c>
      <c r="J155" s="8">
        <v>575</v>
      </c>
      <c r="K155" s="9">
        <v>287500</v>
      </c>
      <c r="L155" s="9">
        <v>86250</v>
      </c>
      <c r="M155" s="10">
        <v>0.3</v>
      </c>
      <c r="N155" s="4" t="s">
        <v>24</v>
      </c>
      <c r="O155" s="4" t="str">
        <f>TEXT(Table1[[#This Row],[Invoice Date]],"mmm")</f>
        <v>Nov</v>
      </c>
      <c r="P155" s="4">
        <f>YEAR(Table1[[#This Row],[Invoice Date]])</f>
        <v>2020</v>
      </c>
      <c r="Q155" s="4">
        <f>IFERROR(Table1[[#This Row],[Total Sales]]/Table1[[#This Row],[Units Sold]],4)</f>
        <v>500</v>
      </c>
      <c r="R155" s="4">
        <f>IFERROR(Table1[[#This Row],[Operating Profit]]/Table1[[#This Row],[Units Sold]],0)</f>
        <v>150</v>
      </c>
      <c r="S155" s="4">
        <f>IFERROR((Table1[[#This Row],[Total Sales]]-Table1[[#This Row],[Operating Profit]])/Table1[[#This Row],[Units Sold]],0)</f>
        <v>350</v>
      </c>
      <c r="T155" s="4" t="str">
        <f>IF(Table1[[#This Row],[Profit per unit]]&gt;$V$8,"Premium","Mass")</f>
        <v>Premium</v>
      </c>
      <c r="U155" s="4"/>
    </row>
    <row r="156" spans="2:21" ht="14.25" customHeight="1" x14ac:dyDescent="0.3">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c r="O156" s="4" t="str">
        <f>TEXT(Table1[[#This Row],[Invoice Date]],"mmm")</f>
        <v>Nov</v>
      </c>
      <c r="P156" s="4">
        <f>YEAR(Table1[[#This Row],[Invoice Date]])</f>
        <v>2020</v>
      </c>
      <c r="Q156" s="4">
        <f>IFERROR(Table1[[#This Row],[Total Sales]]/Table1[[#This Row],[Units Sold]],4)</f>
        <v>550.00000000000011</v>
      </c>
      <c r="R156" s="4">
        <f>IFERROR(Table1[[#This Row],[Operating Profit]]/Table1[[#This Row],[Units Sold]],0)</f>
        <v>275.00000000000006</v>
      </c>
      <c r="S156" s="4">
        <f>IFERROR((Table1[[#This Row],[Total Sales]]-Table1[[#This Row],[Operating Profit]])/Table1[[#This Row],[Units Sold]],0)</f>
        <v>275.00000000000006</v>
      </c>
      <c r="T156" s="4" t="str">
        <f>IF(Table1[[#This Row],[Profit per unit]]&gt;$V$8,"Premium","Mass")</f>
        <v>Premium</v>
      </c>
      <c r="U156" s="4"/>
    </row>
    <row r="157" spans="2:21" ht="14.25" customHeight="1" x14ac:dyDescent="0.3">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c r="O157" s="4" t="str">
        <f>TEXT(Table1[[#This Row],[Invoice Date]],"mmm")</f>
        <v>Nov</v>
      </c>
      <c r="P157" s="4">
        <f>YEAR(Table1[[#This Row],[Invoice Date]])</f>
        <v>2020</v>
      </c>
      <c r="Q157" s="4">
        <f>IFERROR(Table1[[#This Row],[Total Sales]]/Table1[[#This Row],[Units Sold]],4)</f>
        <v>500</v>
      </c>
      <c r="R157" s="4">
        <f>IFERROR(Table1[[#This Row],[Operating Profit]]/Table1[[#This Row],[Units Sold]],0)</f>
        <v>75.000000000000014</v>
      </c>
      <c r="S157" s="4">
        <f>IFERROR((Table1[[#This Row],[Total Sales]]-Table1[[#This Row],[Operating Profit]])/Table1[[#This Row],[Units Sold]],0)</f>
        <v>425</v>
      </c>
      <c r="T157" s="4" t="str">
        <f>IF(Table1[[#This Row],[Profit per unit]]&gt;$V$8,"Premium","Mass")</f>
        <v>Premium</v>
      </c>
      <c r="U157" s="4"/>
    </row>
    <row r="158" spans="2:21" ht="14.25" customHeight="1" x14ac:dyDescent="0.3">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c r="O158" s="4" t="str">
        <f>TEXT(Table1[[#This Row],[Invoice Date]],"mmm")</f>
        <v>Nov</v>
      </c>
      <c r="P158" s="4">
        <f>YEAR(Table1[[#This Row],[Invoice Date]])</f>
        <v>2020</v>
      </c>
      <c r="Q158" s="4">
        <f>IFERROR(Table1[[#This Row],[Total Sales]]/Table1[[#This Row],[Units Sold]],4)</f>
        <v>500</v>
      </c>
      <c r="R158" s="4">
        <f>IFERROR(Table1[[#This Row],[Operating Profit]]/Table1[[#This Row],[Units Sold]],0)</f>
        <v>175</v>
      </c>
      <c r="S158" s="4">
        <f>IFERROR((Table1[[#This Row],[Total Sales]]-Table1[[#This Row],[Operating Profit]])/Table1[[#This Row],[Units Sold]],0)</f>
        <v>325</v>
      </c>
      <c r="T158" s="4" t="str">
        <f>IF(Table1[[#This Row],[Profit per unit]]&gt;$V$8,"Premium","Mass")</f>
        <v>Premium</v>
      </c>
      <c r="U158" s="4"/>
    </row>
    <row r="159" spans="2:21" ht="14.25" customHeight="1" x14ac:dyDescent="0.3">
      <c r="B159" s="4" t="s">
        <v>30</v>
      </c>
      <c r="C159" s="4">
        <v>1128299</v>
      </c>
      <c r="D159" s="5">
        <v>44149</v>
      </c>
      <c r="E159" s="4" t="s">
        <v>31</v>
      </c>
      <c r="F159" s="4" t="s">
        <v>32</v>
      </c>
      <c r="G159" s="4" t="s">
        <v>33</v>
      </c>
      <c r="H159" s="6" t="s">
        <v>19</v>
      </c>
      <c r="I159" s="7">
        <v>60</v>
      </c>
      <c r="J159" s="8">
        <v>700</v>
      </c>
      <c r="K159" s="9">
        <v>420000</v>
      </c>
      <c r="L159" s="9">
        <v>84000</v>
      </c>
      <c r="M159" s="10">
        <v>0.2</v>
      </c>
      <c r="N159" s="4" t="s">
        <v>24</v>
      </c>
      <c r="O159" s="4" t="str">
        <f>TEXT(Table1[[#This Row],[Invoice Date]],"mmm")</f>
        <v>Nov</v>
      </c>
      <c r="P159" s="4">
        <f>YEAR(Table1[[#This Row],[Invoice Date]])</f>
        <v>2020</v>
      </c>
      <c r="Q159" s="4">
        <f>IFERROR(Table1[[#This Row],[Total Sales]]/Table1[[#This Row],[Units Sold]],4)</f>
        <v>600</v>
      </c>
      <c r="R159" s="4">
        <f>IFERROR(Table1[[#This Row],[Operating Profit]]/Table1[[#This Row],[Units Sold]],0)</f>
        <v>120</v>
      </c>
      <c r="S159" s="4">
        <f>IFERROR((Table1[[#This Row],[Total Sales]]-Table1[[#This Row],[Operating Profit]])/Table1[[#This Row],[Units Sold]],0)</f>
        <v>480</v>
      </c>
      <c r="T159" s="4" t="str">
        <f>IF(Table1[[#This Row],[Profit per unit]]&gt;$V$8,"Premium","Mass")</f>
        <v>Premium</v>
      </c>
      <c r="U159" s="4"/>
    </row>
    <row r="160" spans="2:21" ht="14.25" customHeight="1" x14ac:dyDescent="0.3">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c r="O160" s="4" t="str">
        <f>TEXT(Table1[[#This Row],[Invoice Date]],"mmm")</f>
        <v>Nov</v>
      </c>
      <c r="P160" s="4">
        <f>YEAR(Table1[[#This Row],[Invoice Date]])</f>
        <v>2020</v>
      </c>
      <c r="Q160" s="4">
        <f>IFERROR(Table1[[#This Row],[Total Sales]]/Table1[[#This Row],[Units Sold]],4)</f>
        <v>600</v>
      </c>
      <c r="R160" s="4">
        <f>IFERROR(Table1[[#This Row],[Operating Profit]]/Table1[[#This Row],[Units Sold]],0)</f>
        <v>210</v>
      </c>
      <c r="S160" s="4">
        <f>IFERROR((Table1[[#This Row],[Total Sales]]-Table1[[#This Row],[Operating Profit]])/Table1[[#This Row],[Units Sold]],0)</f>
        <v>390</v>
      </c>
      <c r="T160" s="4" t="str">
        <f>IF(Table1[[#This Row],[Profit per unit]]&gt;$V$8,"Premium","Mass")</f>
        <v>Premium</v>
      </c>
      <c r="U160" s="4"/>
    </row>
    <row r="161" spans="2:21" ht="14.25" customHeight="1" x14ac:dyDescent="0.3">
      <c r="B161" s="4" t="s">
        <v>30</v>
      </c>
      <c r="C161" s="4">
        <v>1128299</v>
      </c>
      <c r="D161" s="5">
        <v>44187</v>
      </c>
      <c r="E161" s="4" t="s">
        <v>31</v>
      </c>
      <c r="F161" s="4" t="s">
        <v>32</v>
      </c>
      <c r="G161" s="4" t="s">
        <v>33</v>
      </c>
      <c r="H161" s="6" t="s">
        <v>21</v>
      </c>
      <c r="I161" s="7">
        <v>60</v>
      </c>
      <c r="J161" s="8">
        <v>600</v>
      </c>
      <c r="K161" s="9">
        <v>360000</v>
      </c>
      <c r="L161" s="9">
        <v>108000</v>
      </c>
      <c r="M161" s="10">
        <v>0.3</v>
      </c>
      <c r="N161" s="4" t="s">
        <v>24</v>
      </c>
      <c r="O161" s="4" t="str">
        <f>TEXT(Table1[[#This Row],[Invoice Date]],"mmm")</f>
        <v>Dec</v>
      </c>
      <c r="P161" s="4">
        <f>YEAR(Table1[[#This Row],[Invoice Date]])</f>
        <v>2020</v>
      </c>
      <c r="Q161" s="4">
        <f>IFERROR(Table1[[#This Row],[Total Sales]]/Table1[[#This Row],[Units Sold]],4)</f>
        <v>600</v>
      </c>
      <c r="R161" s="4">
        <f>IFERROR(Table1[[#This Row],[Operating Profit]]/Table1[[#This Row],[Units Sold]],0)</f>
        <v>180</v>
      </c>
      <c r="S161" s="4">
        <f>IFERROR((Table1[[#This Row],[Total Sales]]-Table1[[#This Row],[Operating Profit]])/Table1[[#This Row],[Units Sold]],0)</f>
        <v>420</v>
      </c>
      <c r="T161" s="4" t="str">
        <f>IF(Table1[[#This Row],[Profit per unit]]&gt;$V$8,"Premium","Mass")</f>
        <v>Premium</v>
      </c>
      <c r="U161" s="4"/>
    </row>
    <row r="162" spans="2:21" ht="14.25" customHeight="1" x14ac:dyDescent="0.3">
      <c r="B162" s="4" t="s">
        <v>30</v>
      </c>
      <c r="C162" s="4">
        <v>1128299</v>
      </c>
      <c r="D162" s="5">
        <v>44188</v>
      </c>
      <c r="E162" s="4" t="s">
        <v>31</v>
      </c>
      <c r="F162" s="4" t="s">
        <v>32</v>
      </c>
      <c r="G162" s="4" t="s">
        <v>33</v>
      </c>
      <c r="H162" s="6" t="s">
        <v>22</v>
      </c>
      <c r="I162" s="7">
        <v>65</v>
      </c>
      <c r="J162" s="8">
        <v>500</v>
      </c>
      <c r="K162" s="9">
        <v>325000</v>
      </c>
      <c r="L162" s="9">
        <v>162500</v>
      </c>
      <c r="M162" s="10">
        <v>0.5</v>
      </c>
      <c r="N162" s="4" t="s">
        <v>24</v>
      </c>
      <c r="O162" s="4" t="str">
        <f>TEXT(Table1[[#This Row],[Invoice Date]],"mmm")</f>
        <v>Dec</v>
      </c>
      <c r="P162" s="4">
        <f>YEAR(Table1[[#This Row],[Invoice Date]])</f>
        <v>2020</v>
      </c>
      <c r="Q162" s="4">
        <f>IFERROR(Table1[[#This Row],[Total Sales]]/Table1[[#This Row],[Units Sold]],4)</f>
        <v>650</v>
      </c>
      <c r="R162" s="4">
        <f>IFERROR(Table1[[#This Row],[Operating Profit]]/Table1[[#This Row],[Units Sold]],0)</f>
        <v>325</v>
      </c>
      <c r="S162" s="4">
        <f>IFERROR((Table1[[#This Row],[Total Sales]]-Table1[[#This Row],[Operating Profit]])/Table1[[#This Row],[Units Sold]],0)</f>
        <v>325</v>
      </c>
      <c r="T162" s="4" t="str">
        <f>IF(Table1[[#This Row],[Profit per unit]]&gt;$V$8,"Premium","Mass")</f>
        <v>Premium</v>
      </c>
      <c r="U162" s="4"/>
    </row>
    <row r="163" spans="2:21" ht="14.25" customHeight="1" x14ac:dyDescent="0.3">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c r="O163" s="4" t="str">
        <f>TEXT(Table1[[#This Row],[Invoice Date]],"mmm")</f>
        <v>Dec</v>
      </c>
      <c r="P163" s="4">
        <f>YEAR(Table1[[#This Row],[Invoice Date]])</f>
        <v>2020</v>
      </c>
      <c r="Q163" s="4">
        <f>IFERROR(Table1[[#This Row],[Total Sales]]/Table1[[#This Row],[Units Sold]],4)</f>
        <v>600</v>
      </c>
      <c r="R163" s="4">
        <f>IFERROR(Table1[[#This Row],[Operating Profit]]/Table1[[#This Row],[Units Sold]],0)</f>
        <v>90.000000000000014</v>
      </c>
      <c r="S163" s="4">
        <f>IFERROR((Table1[[#This Row],[Total Sales]]-Table1[[#This Row],[Operating Profit]])/Table1[[#This Row],[Units Sold]],0)</f>
        <v>510</v>
      </c>
      <c r="T163" s="4" t="str">
        <f>IF(Table1[[#This Row],[Profit per unit]]&gt;$V$8,"Premium","Mass")</f>
        <v>Premium</v>
      </c>
      <c r="U163" s="4"/>
    </row>
    <row r="164" spans="2:21" ht="14.25" customHeight="1" x14ac:dyDescent="0.3">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c r="O164" s="4" t="str">
        <f>TEXT(Table1[[#This Row],[Invoice Date]],"mmm")</f>
        <v>Dec</v>
      </c>
      <c r="P164" s="4">
        <f>YEAR(Table1[[#This Row],[Invoice Date]])</f>
        <v>2020</v>
      </c>
      <c r="Q164" s="4">
        <f>IFERROR(Table1[[#This Row],[Total Sales]]/Table1[[#This Row],[Units Sold]],4)</f>
        <v>600</v>
      </c>
      <c r="R164" s="4">
        <f>IFERROR(Table1[[#This Row],[Operating Profit]]/Table1[[#This Row],[Units Sold]],0)</f>
        <v>210.00000000000003</v>
      </c>
      <c r="S164" s="4">
        <f>IFERROR((Table1[[#This Row],[Total Sales]]-Table1[[#This Row],[Operating Profit]])/Table1[[#This Row],[Units Sold]],0)</f>
        <v>390</v>
      </c>
      <c r="T164" s="4" t="str">
        <f>IF(Table1[[#This Row],[Profit per unit]]&gt;$V$8,"Premium","Mass")</f>
        <v>Premium</v>
      </c>
      <c r="U164" s="4"/>
    </row>
    <row r="165" spans="2:21" ht="14.25" customHeight="1" x14ac:dyDescent="0.3">
      <c r="B165" s="4" t="s">
        <v>30</v>
      </c>
      <c r="C165" s="4">
        <v>1128299</v>
      </c>
      <c r="D165" s="5">
        <v>44191</v>
      </c>
      <c r="E165" s="4" t="s">
        <v>31</v>
      </c>
      <c r="F165" s="4" t="s">
        <v>32</v>
      </c>
      <c r="G165" s="4" t="s">
        <v>33</v>
      </c>
      <c r="H165" s="6" t="s">
        <v>19</v>
      </c>
      <c r="I165" s="7">
        <v>65</v>
      </c>
      <c r="J165" s="8">
        <v>675</v>
      </c>
      <c r="K165" s="9">
        <v>438750</v>
      </c>
      <c r="L165" s="9">
        <v>87750</v>
      </c>
      <c r="M165" s="10">
        <v>0.2</v>
      </c>
      <c r="N165" s="4" t="s">
        <v>24</v>
      </c>
      <c r="O165" s="4" t="str">
        <f>TEXT(Table1[[#This Row],[Invoice Date]],"mmm")</f>
        <v>Dec</v>
      </c>
      <c r="P165" s="4">
        <f>YEAR(Table1[[#This Row],[Invoice Date]])</f>
        <v>2020</v>
      </c>
      <c r="Q165" s="4">
        <f>IFERROR(Table1[[#This Row],[Total Sales]]/Table1[[#This Row],[Units Sold]],4)</f>
        <v>650</v>
      </c>
      <c r="R165" s="4">
        <f>IFERROR(Table1[[#This Row],[Operating Profit]]/Table1[[#This Row],[Units Sold]],0)</f>
        <v>130</v>
      </c>
      <c r="S165" s="4">
        <f>IFERROR((Table1[[#This Row],[Total Sales]]-Table1[[#This Row],[Operating Profit]])/Table1[[#This Row],[Units Sold]],0)</f>
        <v>520</v>
      </c>
      <c r="T165" s="4" t="str">
        <f>IF(Table1[[#This Row],[Profit per unit]]&gt;$V$8,"Premium","Mass")</f>
        <v>Premium</v>
      </c>
      <c r="U165" s="4"/>
    </row>
    <row r="166" spans="2:21" ht="14.25" customHeight="1" x14ac:dyDescent="0.3">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c r="O166" s="4" t="str">
        <f>TEXT(Table1[[#This Row],[Invoice Date]],"mmm")</f>
        <v>Dec</v>
      </c>
      <c r="P166" s="4">
        <f>YEAR(Table1[[#This Row],[Invoice Date]])</f>
        <v>2020</v>
      </c>
      <c r="Q166" s="4">
        <f>IFERROR(Table1[[#This Row],[Total Sales]]/Table1[[#This Row],[Units Sold]],4)</f>
        <v>650</v>
      </c>
      <c r="R166" s="4">
        <f>IFERROR(Table1[[#This Row],[Operating Profit]]/Table1[[#This Row],[Units Sold]],0)</f>
        <v>227.50000000000003</v>
      </c>
      <c r="S166" s="4">
        <f>IFERROR((Table1[[#This Row],[Total Sales]]-Table1[[#This Row],[Operating Profit]])/Table1[[#This Row],[Units Sold]],0)</f>
        <v>422.5</v>
      </c>
      <c r="T166" s="4" t="str">
        <f>IF(Table1[[#This Row],[Profit per unit]]&gt;$V$8,"Premium","Mass")</f>
        <v>Premium</v>
      </c>
      <c r="U166" s="4"/>
    </row>
    <row r="167" spans="2:21" ht="14.25" customHeight="1" x14ac:dyDescent="0.3">
      <c r="B167" s="4" t="s">
        <v>30</v>
      </c>
      <c r="C167" s="4">
        <v>1128299</v>
      </c>
      <c r="D167" s="5">
        <v>44193</v>
      </c>
      <c r="E167" s="4" t="s">
        <v>31</v>
      </c>
      <c r="F167" s="4" t="s">
        <v>32</v>
      </c>
      <c r="G167" s="4" t="s">
        <v>33</v>
      </c>
      <c r="H167" s="6" t="s">
        <v>21</v>
      </c>
      <c r="I167" s="7">
        <v>60</v>
      </c>
      <c r="J167" s="8">
        <v>625</v>
      </c>
      <c r="K167" s="9">
        <v>375000</v>
      </c>
      <c r="L167" s="9">
        <v>112500</v>
      </c>
      <c r="M167" s="10">
        <v>0.3</v>
      </c>
      <c r="N167" s="4" t="s">
        <v>24</v>
      </c>
      <c r="O167" s="4" t="str">
        <f>TEXT(Table1[[#This Row],[Invoice Date]],"mmm")</f>
        <v>Dec</v>
      </c>
      <c r="P167" s="4">
        <f>YEAR(Table1[[#This Row],[Invoice Date]])</f>
        <v>2020</v>
      </c>
      <c r="Q167" s="4">
        <f>IFERROR(Table1[[#This Row],[Total Sales]]/Table1[[#This Row],[Units Sold]],4)</f>
        <v>600</v>
      </c>
      <c r="R167" s="4">
        <f>IFERROR(Table1[[#This Row],[Operating Profit]]/Table1[[#This Row],[Units Sold]],0)</f>
        <v>180</v>
      </c>
      <c r="S167" s="4">
        <f>IFERROR((Table1[[#This Row],[Total Sales]]-Table1[[#This Row],[Operating Profit]])/Table1[[#This Row],[Units Sold]],0)</f>
        <v>420</v>
      </c>
      <c r="T167" s="4" t="str">
        <f>IF(Table1[[#This Row],[Profit per unit]]&gt;$V$8,"Premium","Mass")</f>
        <v>Premium</v>
      </c>
      <c r="U167" s="4"/>
    </row>
    <row r="168" spans="2:21" ht="14.25" customHeight="1" x14ac:dyDescent="0.3">
      <c r="B168" s="4" t="s">
        <v>30</v>
      </c>
      <c r="C168" s="4">
        <v>1128299</v>
      </c>
      <c r="D168" s="5">
        <v>44194</v>
      </c>
      <c r="E168" s="4" t="s">
        <v>31</v>
      </c>
      <c r="F168" s="4" t="s">
        <v>32</v>
      </c>
      <c r="G168" s="4" t="s">
        <v>33</v>
      </c>
      <c r="H168" s="6" t="s">
        <v>22</v>
      </c>
      <c r="I168" s="7">
        <v>65</v>
      </c>
      <c r="J168" s="8">
        <v>525</v>
      </c>
      <c r="K168" s="9">
        <v>341250</v>
      </c>
      <c r="L168" s="9">
        <v>170625</v>
      </c>
      <c r="M168" s="10">
        <v>0.5</v>
      </c>
      <c r="N168" s="4" t="s">
        <v>24</v>
      </c>
      <c r="O168" s="4" t="str">
        <f>TEXT(Table1[[#This Row],[Invoice Date]],"mmm")</f>
        <v>Dec</v>
      </c>
      <c r="P168" s="4">
        <f>YEAR(Table1[[#This Row],[Invoice Date]])</f>
        <v>2020</v>
      </c>
      <c r="Q168" s="4">
        <f>IFERROR(Table1[[#This Row],[Total Sales]]/Table1[[#This Row],[Units Sold]],4)</f>
        <v>650</v>
      </c>
      <c r="R168" s="4">
        <f>IFERROR(Table1[[#This Row],[Operating Profit]]/Table1[[#This Row],[Units Sold]],0)</f>
        <v>325</v>
      </c>
      <c r="S168" s="4">
        <f>IFERROR((Table1[[#This Row],[Total Sales]]-Table1[[#This Row],[Operating Profit]])/Table1[[#This Row],[Units Sold]],0)</f>
        <v>325</v>
      </c>
      <c r="T168" s="4" t="str">
        <f>IF(Table1[[#This Row],[Profit per unit]]&gt;$V$8,"Premium","Mass")</f>
        <v>Premium</v>
      </c>
      <c r="U168" s="4"/>
    </row>
    <row r="169" spans="2:21" ht="14.25" customHeight="1" x14ac:dyDescent="0.3">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c r="O169" s="4" t="str">
        <f>TEXT(Table1[[#This Row],[Invoice Date]],"mmm")</f>
        <v>Dec</v>
      </c>
      <c r="P169" s="4">
        <f>YEAR(Table1[[#This Row],[Invoice Date]])</f>
        <v>2020</v>
      </c>
      <c r="Q169" s="4">
        <f>IFERROR(Table1[[#This Row],[Total Sales]]/Table1[[#This Row],[Units Sold]],4)</f>
        <v>800</v>
      </c>
      <c r="R169" s="4">
        <f>IFERROR(Table1[[#This Row],[Operating Profit]]/Table1[[#This Row],[Units Sold]],0)</f>
        <v>120.00000000000001</v>
      </c>
      <c r="S169" s="4">
        <f>IFERROR((Table1[[#This Row],[Total Sales]]-Table1[[#This Row],[Operating Profit]])/Table1[[#This Row],[Units Sold]],0)</f>
        <v>680</v>
      </c>
      <c r="T169" s="4" t="str">
        <f>IF(Table1[[#This Row],[Profit per unit]]&gt;$V$8,"Premium","Mass")</f>
        <v>Premium</v>
      </c>
      <c r="U169" s="4"/>
    </row>
    <row r="170" spans="2:21" ht="14.25" customHeight="1" x14ac:dyDescent="0.3">
      <c r="B170" s="4" t="s">
        <v>30</v>
      </c>
      <c r="C170" s="4">
        <v>1128299</v>
      </c>
      <c r="D170" s="5">
        <v>44196</v>
      </c>
      <c r="E170" s="4" t="s">
        <v>31</v>
      </c>
      <c r="F170" s="4" t="s">
        <v>32</v>
      </c>
      <c r="G170" s="4" t="s">
        <v>33</v>
      </c>
      <c r="H170" s="6" t="s">
        <v>17</v>
      </c>
      <c r="I170" s="7">
        <v>60</v>
      </c>
      <c r="J170" s="8">
        <v>900</v>
      </c>
      <c r="K170" s="9">
        <v>540000</v>
      </c>
      <c r="L170" s="9">
        <v>216000</v>
      </c>
      <c r="M170" s="10">
        <v>0.4</v>
      </c>
      <c r="N170" s="4" t="s">
        <v>24</v>
      </c>
      <c r="O170" s="4" t="str">
        <f>TEXT(Table1[[#This Row],[Invoice Date]],"mmm")</f>
        <v>Dec</v>
      </c>
      <c r="P170" s="4">
        <f>YEAR(Table1[[#This Row],[Invoice Date]])</f>
        <v>2020</v>
      </c>
      <c r="Q170" s="4">
        <f>IFERROR(Table1[[#This Row],[Total Sales]]/Table1[[#This Row],[Units Sold]],4)</f>
        <v>600</v>
      </c>
      <c r="R170" s="4">
        <f>IFERROR(Table1[[#This Row],[Operating Profit]]/Table1[[#This Row],[Units Sold]],0)</f>
        <v>240</v>
      </c>
      <c r="S170" s="4">
        <f>IFERROR((Table1[[#This Row],[Total Sales]]-Table1[[#This Row],[Operating Profit]])/Table1[[#This Row],[Units Sold]],0)</f>
        <v>360</v>
      </c>
      <c r="T170" s="4" t="str">
        <f>IF(Table1[[#This Row],[Profit per unit]]&gt;$V$8,"Premium","Mass")</f>
        <v>Premium</v>
      </c>
      <c r="U170" s="4"/>
    </row>
    <row r="171" spans="2:21" ht="14.25" customHeight="1" x14ac:dyDescent="0.3">
      <c r="B171" s="4" t="s">
        <v>30</v>
      </c>
      <c r="C171" s="4">
        <v>1128299</v>
      </c>
      <c r="D171" s="5">
        <v>44197</v>
      </c>
      <c r="E171" s="4" t="s">
        <v>31</v>
      </c>
      <c r="F171" s="4" t="s">
        <v>32</v>
      </c>
      <c r="G171" s="4" t="s">
        <v>33</v>
      </c>
      <c r="H171" s="6" t="s">
        <v>19</v>
      </c>
      <c r="I171" s="7">
        <v>65</v>
      </c>
      <c r="J171" s="8">
        <v>750</v>
      </c>
      <c r="K171" s="9">
        <v>487500</v>
      </c>
      <c r="L171" s="9">
        <v>121875</v>
      </c>
      <c r="M171" s="10">
        <v>0.25</v>
      </c>
      <c r="N171" s="4" t="s">
        <v>24</v>
      </c>
      <c r="O171" s="4" t="str">
        <f>TEXT(Table1[[#This Row],[Invoice Date]],"mmm")</f>
        <v>Jan</v>
      </c>
      <c r="P171" s="4">
        <f>YEAR(Table1[[#This Row],[Invoice Date]])</f>
        <v>2021</v>
      </c>
      <c r="Q171" s="4">
        <f>IFERROR(Table1[[#This Row],[Total Sales]]/Table1[[#This Row],[Units Sold]],4)</f>
        <v>650</v>
      </c>
      <c r="R171" s="4">
        <f>IFERROR(Table1[[#This Row],[Operating Profit]]/Table1[[#This Row],[Units Sold]],0)</f>
        <v>162.5</v>
      </c>
      <c r="S171" s="4">
        <f>IFERROR((Table1[[#This Row],[Total Sales]]-Table1[[#This Row],[Operating Profit]])/Table1[[#This Row],[Units Sold]],0)</f>
        <v>487.5</v>
      </c>
      <c r="T171" s="4" t="str">
        <f>IF(Table1[[#This Row],[Profit per unit]]&gt;$V$8,"Premium","Mass")</f>
        <v>Premium</v>
      </c>
      <c r="U171" s="4"/>
    </row>
    <row r="172" spans="2:21" ht="14.25" customHeight="1" x14ac:dyDescent="0.3">
      <c r="B172" s="4" t="s">
        <v>30</v>
      </c>
      <c r="C172" s="4">
        <v>1128299</v>
      </c>
      <c r="D172" s="5">
        <v>44198</v>
      </c>
      <c r="E172" s="4" t="s">
        <v>31</v>
      </c>
      <c r="F172" s="4" t="s">
        <v>32</v>
      </c>
      <c r="G172" s="4" t="s">
        <v>33</v>
      </c>
      <c r="H172" s="6" t="s">
        <v>20</v>
      </c>
      <c r="I172" s="7">
        <v>65</v>
      </c>
      <c r="J172" s="8">
        <v>750</v>
      </c>
      <c r="K172" s="9">
        <v>487500</v>
      </c>
      <c r="L172" s="9">
        <v>195000</v>
      </c>
      <c r="M172" s="10">
        <v>0.4</v>
      </c>
      <c r="N172" s="4" t="s">
        <v>24</v>
      </c>
      <c r="O172" s="4" t="str">
        <f>TEXT(Table1[[#This Row],[Invoice Date]],"mmm")</f>
        <v>Jan</v>
      </c>
      <c r="P172" s="4">
        <f>YEAR(Table1[[#This Row],[Invoice Date]])</f>
        <v>2021</v>
      </c>
      <c r="Q172" s="4">
        <f>IFERROR(Table1[[#This Row],[Total Sales]]/Table1[[#This Row],[Units Sold]],4)</f>
        <v>650</v>
      </c>
      <c r="R172" s="4">
        <f>IFERROR(Table1[[#This Row],[Operating Profit]]/Table1[[#This Row],[Units Sold]],0)</f>
        <v>260</v>
      </c>
      <c r="S172" s="4">
        <f>IFERROR((Table1[[#This Row],[Total Sales]]-Table1[[#This Row],[Operating Profit]])/Table1[[#This Row],[Units Sold]],0)</f>
        <v>390</v>
      </c>
      <c r="T172" s="4" t="str">
        <f>IF(Table1[[#This Row],[Profit per unit]]&gt;$V$8,"Premium","Mass")</f>
        <v>Premium</v>
      </c>
      <c r="U172" s="4"/>
    </row>
    <row r="173" spans="2:21" ht="14.25" customHeight="1" x14ac:dyDescent="0.3">
      <c r="B173" s="4" t="s">
        <v>30</v>
      </c>
      <c r="C173" s="4">
        <v>1128299</v>
      </c>
      <c r="D173" s="5">
        <v>44199</v>
      </c>
      <c r="E173" s="4" t="s">
        <v>31</v>
      </c>
      <c r="F173" s="4" t="s">
        <v>32</v>
      </c>
      <c r="G173" s="4" t="s">
        <v>33</v>
      </c>
      <c r="H173" s="6" t="s">
        <v>21</v>
      </c>
      <c r="I173" s="7">
        <v>60</v>
      </c>
      <c r="J173" s="8">
        <v>650</v>
      </c>
      <c r="K173" s="9">
        <v>390000</v>
      </c>
      <c r="L173" s="9">
        <v>136500</v>
      </c>
      <c r="M173" s="10">
        <v>0.35</v>
      </c>
      <c r="N173" s="4" t="s">
        <v>24</v>
      </c>
      <c r="O173" s="4" t="str">
        <f>TEXT(Table1[[#This Row],[Invoice Date]],"mmm")</f>
        <v>Jan</v>
      </c>
      <c r="P173" s="4">
        <f>YEAR(Table1[[#This Row],[Invoice Date]])</f>
        <v>2021</v>
      </c>
      <c r="Q173" s="4">
        <f>IFERROR(Table1[[#This Row],[Total Sales]]/Table1[[#This Row],[Units Sold]],4)</f>
        <v>600</v>
      </c>
      <c r="R173" s="4">
        <f>IFERROR(Table1[[#This Row],[Operating Profit]]/Table1[[#This Row],[Units Sold]],0)</f>
        <v>210</v>
      </c>
      <c r="S173" s="4">
        <f>IFERROR((Table1[[#This Row],[Total Sales]]-Table1[[#This Row],[Operating Profit]])/Table1[[#This Row],[Units Sold]],0)</f>
        <v>390</v>
      </c>
      <c r="T173" s="4" t="str">
        <f>IF(Table1[[#This Row],[Profit per unit]]&gt;$V$8,"Premium","Mass")</f>
        <v>Premium</v>
      </c>
      <c r="U173" s="4"/>
    </row>
    <row r="174" spans="2:21" ht="14.25" customHeight="1" x14ac:dyDescent="0.3">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c r="O174" s="4" t="str">
        <f>TEXT(Table1[[#This Row],[Invoice Date]],"mmm")</f>
        <v>Jan</v>
      </c>
      <c r="P174" s="4">
        <f>YEAR(Table1[[#This Row],[Invoice Date]])</f>
        <v>2021</v>
      </c>
      <c r="Q174" s="4">
        <f>IFERROR(Table1[[#This Row],[Total Sales]]/Table1[[#This Row],[Units Sold]],4)</f>
        <v>650</v>
      </c>
      <c r="R174" s="4">
        <f>IFERROR(Table1[[#This Row],[Operating Profit]]/Table1[[#This Row],[Units Sold]],0)</f>
        <v>357.50000000000006</v>
      </c>
      <c r="S174" s="4">
        <f>IFERROR((Table1[[#This Row],[Total Sales]]-Table1[[#This Row],[Operating Profit]])/Table1[[#This Row],[Units Sold]],0)</f>
        <v>292.49999999999994</v>
      </c>
      <c r="T174" s="4" t="str">
        <f>IF(Table1[[#This Row],[Profit per unit]]&gt;$V$8,"Premium","Mass")</f>
        <v>Premium</v>
      </c>
      <c r="U174" s="4"/>
    </row>
    <row r="175" spans="2:21" ht="14.25" customHeight="1" x14ac:dyDescent="0.3">
      <c r="B175" s="4" t="s">
        <v>30</v>
      </c>
      <c r="C175" s="4">
        <v>1128299</v>
      </c>
      <c r="D175" s="5">
        <v>44201</v>
      </c>
      <c r="E175" s="4" t="s">
        <v>31</v>
      </c>
      <c r="F175" s="4" t="s">
        <v>32</v>
      </c>
      <c r="G175" s="4" t="s">
        <v>33</v>
      </c>
      <c r="H175" s="6" t="s">
        <v>23</v>
      </c>
      <c r="I175" s="7">
        <v>80</v>
      </c>
      <c r="J175" s="8">
        <v>725</v>
      </c>
      <c r="K175" s="9">
        <v>580000</v>
      </c>
      <c r="L175" s="9">
        <v>116000</v>
      </c>
      <c r="M175" s="10">
        <v>0.2</v>
      </c>
      <c r="N175" s="4" t="s">
        <v>24</v>
      </c>
      <c r="O175" s="4" t="str">
        <f>TEXT(Table1[[#This Row],[Invoice Date]],"mmm")</f>
        <v>Jan</v>
      </c>
      <c r="P175" s="4">
        <f>YEAR(Table1[[#This Row],[Invoice Date]])</f>
        <v>2021</v>
      </c>
      <c r="Q175" s="4">
        <f>IFERROR(Table1[[#This Row],[Total Sales]]/Table1[[#This Row],[Units Sold]],4)</f>
        <v>800</v>
      </c>
      <c r="R175" s="4">
        <f>IFERROR(Table1[[#This Row],[Operating Profit]]/Table1[[#This Row],[Units Sold]],0)</f>
        <v>160</v>
      </c>
      <c r="S175" s="4">
        <f>IFERROR((Table1[[#This Row],[Total Sales]]-Table1[[#This Row],[Operating Profit]])/Table1[[#This Row],[Units Sold]],0)</f>
        <v>640</v>
      </c>
      <c r="T175" s="4" t="str">
        <f>IF(Table1[[#This Row],[Profit per unit]]&gt;$V$8,"Premium","Mass")</f>
        <v>Premium</v>
      </c>
      <c r="U175" s="4"/>
    </row>
    <row r="176" spans="2:21" ht="14.25" customHeight="1" x14ac:dyDescent="0.3">
      <c r="B176" s="4" t="s">
        <v>30</v>
      </c>
      <c r="C176" s="4">
        <v>1128299</v>
      </c>
      <c r="D176" s="5">
        <v>44202</v>
      </c>
      <c r="E176" s="4" t="s">
        <v>31</v>
      </c>
      <c r="F176" s="4" t="s">
        <v>32</v>
      </c>
      <c r="G176" s="4" t="s">
        <v>33</v>
      </c>
      <c r="H176" s="6" t="s">
        <v>17</v>
      </c>
      <c r="I176" s="7">
        <v>60</v>
      </c>
      <c r="J176" s="8">
        <v>975</v>
      </c>
      <c r="K176" s="9">
        <v>585000</v>
      </c>
      <c r="L176" s="9">
        <v>234000</v>
      </c>
      <c r="M176" s="10">
        <v>0.4</v>
      </c>
      <c r="N176" s="4" t="s">
        <v>24</v>
      </c>
      <c r="O176" s="4" t="str">
        <f>TEXT(Table1[[#This Row],[Invoice Date]],"mmm")</f>
        <v>Jan</v>
      </c>
      <c r="P176" s="4">
        <f>YEAR(Table1[[#This Row],[Invoice Date]])</f>
        <v>2021</v>
      </c>
      <c r="Q176" s="4">
        <f>IFERROR(Table1[[#This Row],[Total Sales]]/Table1[[#This Row],[Units Sold]],4)</f>
        <v>600</v>
      </c>
      <c r="R176" s="4">
        <f>IFERROR(Table1[[#This Row],[Operating Profit]]/Table1[[#This Row],[Units Sold]],0)</f>
        <v>240</v>
      </c>
      <c r="S176" s="4">
        <f>IFERROR((Table1[[#This Row],[Total Sales]]-Table1[[#This Row],[Operating Profit]])/Table1[[#This Row],[Units Sold]],0)</f>
        <v>360</v>
      </c>
      <c r="T176" s="4" t="str">
        <f>IF(Table1[[#This Row],[Profit per unit]]&gt;$V$8,"Premium","Mass")</f>
        <v>Premium</v>
      </c>
      <c r="U176" s="4"/>
    </row>
    <row r="177" spans="2:21" ht="14.25" customHeight="1" x14ac:dyDescent="0.3">
      <c r="B177" s="4" t="s">
        <v>30</v>
      </c>
      <c r="C177" s="4">
        <v>1128299</v>
      </c>
      <c r="D177" s="5">
        <v>44203</v>
      </c>
      <c r="E177" s="4" t="s">
        <v>31</v>
      </c>
      <c r="F177" s="4" t="s">
        <v>32</v>
      </c>
      <c r="G177" s="4" t="s">
        <v>33</v>
      </c>
      <c r="H177" s="6" t="s">
        <v>19</v>
      </c>
      <c r="I177" s="7">
        <v>65</v>
      </c>
      <c r="J177" s="8">
        <v>825</v>
      </c>
      <c r="K177" s="9">
        <v>536250</v>
      </c>
      <c r="L177" s="9">
        <v>134062.5</v>
      </c>
      <c r="M177" s="10">
        <v>0.25</v>
      </c>
      <c r="N177" s="4" t="s">
        <v>24</v>
      </c>
      <c r="O177" s="4" t="str">
        <f>TEXT(Table1[[#This Row],[Invoice Date]],"mmm")</f>
        <v>Jan</v>
      </c>
      <c r="P177" s="4">
        <f>YEAR(Table1[[#This Row],[Invoice Date]])</f>
        <v>2021</v>
      </c>
      <c r="Q177" s="4">
        <f>IFERROR(Table1[[#This Row],[Total Sales]]/Table1[[#This Row],[Units Sold]],4)</f>
        <v>650</v>
      </c>
      <c r="R177" s="4">
        <f>IFERROR(Table1[[#This Row],[Operating Profit]]/Table1[[#This Row],[Units Sold]],0)</f>
        <v>162.5</v>
      </c>
      <c r="S177" s="4">
        <f>IFERROR((Table1[[#This Row],[Total Sales]]-Table1[[#This Row],[Operating Profit]])/Table1[[#This Row],[Units Sold]],0)</f>
        <v>487.5</v>
      </c>
      <c r="T177" s="4" t="str">
        <f>IF(Table1[[#This Row],[Profit per unit]]&gt;$V$8,"Premium","Mass")</f>
        <v>Premium</v>
      </c>
      <c r="U177" s="4"/>
    </row>
    <row r="178" spans="2:21" ht="14.25" customHeight="1" x14ac:dyDescent="0.3">
      <c r="B178" s="4" t="s">
        <v>30</v>
      </c>
      <c r="C178" s="4">
        <v>1128299</v>
      </c>
      <c r="D178" s="5">
        <v>44204</v>
      </c>
      <c r="E178" s="4" t="s">
        <v>31</v>
      </c>
      <c r="F178" s="4" t="s">
        <v>32</v>
      </c>
      <c r="G178" s="4" t="s">
        <v>33</v>
      </c>
      <c r="H178" s="6" t="s">
        <v>20</v>
      </c>
      <c r="I178" s="7">
        <v>65</v>
      </c>
      <c r="J178" s="8">
        <v>825</v>
      </c>
      <c r="K178" s="9">
        <v>536250</v>
      </c>
      <c r="L178" s="9">
        <v>214500</v>
      </c>
      <c r="M178" s="10">
        <v>0.4</v>
      </c>
      <c r="N178" s="4" t="s">
        <v>24</v>
      </c>
      <c r="O178" s="4" t="str">
        <f>TEXT(Table1[[#This Row],[Invoice Date]],"mmm")</f>
        <v>Jan</v>
      </c>
      <c r="P178" s="4">
        <f>YEAR(Table1[[#This Row],[Invoice Date]])</f>
        <v>2021</v>
      </c>
      <c r="Q178" s="4">
        <f>IFERROR(Table1[[#This Row],[Total Sales]]/Table1[[#This Row],[Units Sold]],4)</f>
        <v>650</v>
      </c>
      <c r="R178" s="4">
        <f>IFERROR(Table1[[#This Row],[Operating Profit]]/Table1[[#This Row],[Units Sold]],0)</f>
        <v>260</v>
      </c>
      <c r="S178" s="4">
        <f>IFERROR((Table1[[#This Row],[Total Sales]]-Table1[[#This Row],[Operating Profit]])/Table1[[#This Row],[Units Sold]],0)</f>
        <v>390</v>
      </c>
      <c r="T178" s="4" t="str">
        <f>IF(Table1[[#This Row],[Profit per unit]]&gt;$V$8,"Premium","Mass")</f>
        <v>Premium</v>
      </c>
      <c r="U178" s="4"/>
    </row>
    <row r="179" spans="2:21" ht="14.25" customHeight="1" x14ac:dyDescent="0.3">
      <c r="B179" s="4" t="s">
        <v>30</v>
      </c>
      <c r="C179" s="4">
        <v>1128299</v>
      </c>
      <c r="D179" s="5">
        <v>44205</v>
      </c>
      <c r="E179" s="4" t="s">
        <v>31</v>
      </c>
      <c r="F179" s="4" t="s">
        <v>32</v>
      </c>
      <c r="G179" s="4" t="s">
        <v>33</v>
      </c>
      <c r="H179" s="6" t="s">
        <v>21</v>
      </c>
      <c r="I179" s="7">
        <v>60</v>
      </c>
      <c r="J179" s="8">
        <v>700</v>
      </c>
      <c r="K179" s="9">
        <v>420000</v>
      </c>
      <c r="L179" s="9">
        <v>147000</v>
      </c>
      <c r="M179" s="10">
        <v>0.35</v>
      </c>
      <c r="N179" s="4" t="s">
        <v>24</v>
      </c>
      <c r="O179" s="4" t="str">
        <f>TEXT(Table1[[#This Row],[Invoice Date]],"mmm")</f>
        <v>Jan</v>
      </c>
      <c r="P179" s="4">
        <f>YEAR(Table1[[#This Row],[Invoice Date]])</f>
        <v>2021</v>
      </c>
      <c r="Q179" s="4">
        <f>IFERROR(Table1[[#This Row],[Total Sales]]/Table1[[#This Row],[Units Sold]],4)</f>
        <v>600</v>
      </c>
      <c r="R179" s="4">
        <f>IFERROR(Table1[[#This Row],[Operating Profit]]/Table1[[#This Row],[Units Sold]],0)</f>
        <v>210</v>
      </c>
      <c r="S179" s="4">
        <f>IFERROR((Table1[[#This Row],[Total Sales]]-Table1[[#This Row],[Operating Profit]])/Table1[[#This Row],[Units Sold]],0)</f>
        <v>390</v>
      </c>
      <c r="T179" s="4" t="str">
        <f>IF(Table1[[#This Row],[Profit per unit]]&gt;$V$8,"Premium","Mass")</f>
        <v>Premium</v>
      </c>
      <c r="U179" s="4"/>
    </row>
    <row r="180" spans="2:21" ht="14.25" customHeight="1" x14ac:dyDescent="0.3">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c r="O180" s="4" t="str">
        <f>TEXT(Table1[[#This Row],[Invoice Date]],"mmm")</f>
        <v>Jan</v>
      </c>
      <c r="P180" s="4">
        <f>YEAR(Table1[[#This Row],[Invoice Date]])</f>
        <v>2021</v>
      </c>
      <c r="Q180" s="4">
        <f>IFERROR(Table1[[#This Row],[Total Sales]]/Table1[[#This Row],[Units Sold]],4)</f>
        <v>650</v>
      </c>
      <c r="R180" s="4">
        <f>IFERROR(Table1[[#This Row],[Operating Profit]]/Table1[[#This Row],[Units Sold]],0)</f>
        <v>357.50000000000006</v>
      </c>
      <c r="S180" s="4">
        <f>IFERROR((Table1[[#This Row],[Total Sales]]-Table1[[#This Row],[Operating Profit]])/Table1[[#This Row],[Units Sold]],0)</f>
        <v>292.49999999999994</v>
      </c>
      <c r="T180" s="4" t="str">
        <f>IF(Table1[[#This Row],[Profit per unit]]&gt;$V$8,"Premium","Mass")</f>
        <v>Premium</v>
      </c>
      <c r="U180" s="4"/>
    </row>
    <row r="181" spans="2:21" ht="14.25" customHeight="1" x14ac:dyDescent="0.3">
      <c r="B181" s="4" t="s">
        <v>30</v>
      </c>
      <c r="C181" s="4">
        <v>1128299</v>
      </c>
      <c r="D181" s="5">
        <v>44207</v>
      </c>
      <c r="E181" s="4" t="s">
        <v>31</v>
      </c>
      <c r="F181" s="4" t="s">
        <v>32</v>
      </c>
      <c r="G181" s="4" t="s">
        <v>33</v>
      </c>
      <c r="H181" s="6" t="s">
        <v>23</v>
      </c>
      <c r="I181" s="7">
        <v>80</v>
      </c>
      <c r="J181" s="8">
        <v>875</v>
      </c>
      <c r="K181" s="9">
        <v>700000</v>
      </c>
      <c r="L181" s="9">
        <v>140000</v>
      </c>
      <c r="M181" s="10">
        <v>0.2</v>
      </c>
      <c r="N181" s="4" t="s">
        <v>24</v>
      </c>
      <c r="O181" s="4" t="str">
        <f>TEXT(Table1[[#This Row],[Invoice Date]],"mmm")</f>
        <v>Jan</v>
      </c>
      <c r="P181" s="4">
        <f>YEAR(Table1[[#This Row],[Invoice Date]])</f>
        <v>2021</v>
      </c>
      <c r="Q181" s="4">
        <f>IFERROR(Table1[[#This Row],[Total Sales]]/Table1[[#This Row],[Units Sold]],4)</f>
        <v>800</v>
      </c>
      <c r="R181" s="4">
        <f>IFERROR(Table1[[#This Row],[Operating Profit]]/Table1[[#This Row],[Units Sold]],0)</f>
        <v>160</v>
      </c>
      <c r="S181" s="4">
        <f>IFERROR((Table1[[#This Row],[Total Sales]]-Table1[[#This Row],[Operating Profit]])/Table1[[#This Row],[Units Sold]],0)</f>
        <v>640</v>
      </c>
      <c r="T181" s="4" t="str">
        <f>IF(Table1[[#This Row],[Profit per unit]]&gt;$V$8,"Premium","Mass")</f>
        <v>Premium</v>
      </c>
      <c r="U181" s="4"/>
    </row>
    <row r="182" spans="2:21" ht="14.25" customHeight="1" x14ac:dyDescent="0.3">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c r="O182" s="4" t="str">
        <f>TEXT(Table1[[#This Row],[Invoice Date]],"mmm")</f>
        <v>Jan</v>
      </c>
      <c r="P182" s="4">
        <f>YEAR(Table1[[#This Row],[Invoice Date]])</f>
        <v>2021</v>
      </c>
      <c r="Q182" s="4">
        <f>IFERROR(Table1[[#This Row],[Total Sales]]/Table1[[#This Row],[Units Sold]],4)</f>
        <v>600</v>
      </c>
      <c r="R182" s="4">
        <f>IFERROR(Table1[[#This Row],[Operating Profit]]/Table1[[#This Row],[Units Sold]],0)</f>
        <v>210.00000000000003</v>
      </c>
      <c r="S182" s="4">
        <f>IFERROR((Table1[[#This Row],[Total Sales]]-Table1[[#This Row],[Operating Profit]])/Table1[[#This Row],[Units Sold]],0)</f>
        <v>390</v>
      </c>
      <c r="T182" s="4" t="str">
        <f>IF(Table1[[#This Row],[Profit per unit]]&gt;$V$8,"Premium","Mass")</f>
        <v>Premium</v>
      </c>
      <c r="U182" s="4"/>
    </row>
    <row r="183" spans="2:21" ht="14.25" customHeight="1" x14ac:dyDescent="0.3">
      <c r="B183" s="4" t="s">
        <v>30</v>
      </c>
      <c r="C183" s="4">
        <v>1128299</v>
      </c>
      <c r="D183" s="5">
        <v>44209</v>
      </c>
      <c r="E183" s="4" t="s">
        <v>31</v>
      </c>
      <c r="F183" s="4" t="s">
        <v>32</v>
      </c>
      <c r="G183" s="4" t="s">
        <v>33</v>
      </c>
      <c r="H183" s="6" t="s">
        <v>19</v>
      </c>
      <c r="I183" s="7">
        <v>65</v>
      </c>
      <c r="J183" s="8">
        <v>875</v>
      </c>
      <c r="K183" s="9">
        <v>568750</v>
      </c>
      <c r="L183" s="9">
        <v>113750</v>
      </c>
      <c r="M183" s="10">
        <v>0.2</v>
      </c>
      <c r="N183" s="4" t="s">
        <v>24</v>
      </c>
      <c r="O183" s="4" t="str">
        <f>TEXT(Table1[[#This Row],[Invoice Date]],"mmm")</f>
        <v>Jan</v>
      </c>
      <c r="P183" s="4">
        <f>YEAR(Table1[[#This Row],[Invoice Date]])</f>
        <v>2021</v>
      </c>
      <c r="Q183" s="4">
        <f>IFERROR(Table1[[#This Row],[Total Sales]]/Table1[[#This Row],[Units Sold]],4)</f>
        <v>650</v>
      </c>
      <c r="R183" s="4">
        <f>IFERROR(Table1[[#This Row],[Operating Profit]]/Table1[[#This Row],[Units Sold]],0)</f>
        <v>130</v>
      </c>
      <c r="S183" s="4">
        <f>IFERROR((Table1[[#This Row],[Total Sales]]-Table1[[#This Row],[Operating Profit]])/Table1[[#This Row],[Units Sold]],0)</f>
        <v>520</v>
      </c>
      <c r="T183" s="4" t="str">
        <f>IF(Table1[[#This Row],[Profit per unit]]&gt;$V$8,"Premium","Mass")</f>
        <v>Premium</v>
      </c>
      <c r="U183" s="4"/>
    </row>
    <row r="184" spans="2:21" ht="14.25" customHeight="1" x14ac:dyDescent="0.3">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c r="O184" s="4" t="str">
        <f>TEXT(Table1[[#This Row],[Invoice Date]],"mmm")</f>
        <v>Jan</v>
      </c>
      <c r="P184" s="4">
        <f>YEAR(Table1[[#This Row],[Invoice Date]])</f>
        <v>2021</v>
      </c>
      <c r="Q184" s="4">
        <f>IFERROR(Table1[[#This Row],[Total Sales]]/Table1[[#This Row],[Units Sold]],4)</f>
        <v>650</v>
      </c>
      <c r="R184" s="4">
        <f>IFERROR(Table1[[#This Row],[Operating Profit]]/Table1[[#This Row],[Units Sold]],0)</f>
        <v>227.50000000000003</v>
      </c>
      <c r="S184" s="4">
        <f>IFERROR((Table1[[#This Row],[Total Sales]]-Table1[[#This Row],[Operating Profit]])/Table1[[#This Row],[Units Sold]],0)</f>
        <v>422.5</v>
      </c>
      <c r="T184" s="4" t="str">
        <f>IF(Table1[[#This Row],[Profit per unit]]&gt;$V$8,"Premium","Mass")</f>
        <v>Premium</v>
      </c>
      <c r="U184" s="4"/>
    </row>
    <row r="185" spans="2:21" ht="14.25" customHeight="1" x14ac:dyDescent="0.3">
      <c r="B185" s="4" t="s">
        <v>30</v>
      </c>
      <c r="C185" s="4">
        <v>1128299</v>
      </c>
      <c r="D185" s="5">
        <v>44211</v>
      </c>
      <c r="E185" s="4" t="s">
        <v>31</v>
      </c>
      <c r="F185" s="4" t="s">
        <v>32</v>
      </c>
      <c r="G185" s="4" t="s">
        <v>33</v>
      </c>
      <c r="H185" s="6" t="s">
        <v>21</v>
      </c>
      <c r="I185" s="7">
        <v>60</v>
      </c>
      <c r="J185" s="8">
        <v>725</v>
      </c>
      <c r="K185" s="9">
        <v>435000</v>
      </c>
      <c r="L185" s="9">
        <v>130500</v>
      </c>
      <c r="M185" s="10">
        <v>0.3</v>
      </c>
      <c r="N185" s="4" t="s">
        <v>24</v>
      </c>
      <c r="O185" s="4" t="str">
        <f>TEXT(Table1[[#This Row],[Invoice Date]],"mmm")</f>
        <v>Jan</v>
      </c>
      <c r="P185" s="4">
        <f>YEAR(Table1[[#This Row],[Invoice Date]])</f>
        <v>2021</v>
      </c>
      <c r="Q185" s="4">
        <f>IFERROR(Table1[[#This Row],[Total Sales]]/Table1[[#This Row],[Units Sold]],4)</f>
        <v>600</v>
      </c>
      <c r="R185" s="4">
        <f>IFERROR(Table1[[#This Row],[Operating Profit]]/Table1[[#This Row],[Units Sold]],0)</f>
        <v>180</v>
      </c>
      <c r="S185" s="4">
        <f>IFERROR((Table1[[#This Row],[Total Sales]]-Table1[[#This Row],[Operating Profit]])/Table1[[#This Row],[Units Sold]],0)</f>
        <v>420</v>
      </c>
      <c r="T185" s="4" t="str">
        <f>IF(Table1[[#This Row],[Profit per unit]]&gt;$V$8,"Premium","Mass")</f>
        <v>Premium</v>
      </c>
      <c r="U185" s="4"/>
    </row>
    <row r="186" spans="2:21" ht="14.25" customHeight="1" x14ac:dyDescent="0.3">
      <c r="B186" s="4" t="s">
        <v>30</v>
      </c>
      <c r="C186" s="4">
        <v>1128299</v>
      </c>
      <c r="D186" s="5">
        <v>44212</v>
      </c>
      <c r="E186" s="4" t="s">
        <v>31</v>
      </c>
      <c r="F186" s="4" t="s">
        <v>32</v>
      </c>
      <c r="G186" s="4" t="s">
        <v>33</v>
      </c>
      <c r="H186" s="6" t="s">
        <v>22</v>
      </c>
      <c r="I186" s="7">
        <v>65</v>
      </c>
      <c r="J186" s="8">
        <v>775</v>
      </c>
      <c r="K186" s="9">
        <v>503750</v>
      </c>
      <c r="L186" s="9">
        <v>251875</v>
      </c>
      <c r="M186" s="10">
        <v>0.5</v>
      </c>
      <c r="N186" s="4" t="s">
        <v>24</v>
      </c>
      <c r="O186" s="4" t="str">
        <f>TEXT(Table1[[#This Row],[Invoice Date]],"mmm")</f>
        <v>Jan</v>
      </c>
      <c r="P186" s="4">
        <f>YEAR(Table1[[#This Row],[Invoice Date]])</f>
        <v>2021</v>
      </c>
      <c r="Q186" s="4">
        <f>IFERROR(Table1[[#This Row],[Total Sales]]/Table1[[#This Row],[Units Sold]],4)</f>
        <v>650</v>
      </c>
      <c r="R186" s="4">
        <f>IFERROR(Table1[[#This Row],[Operating Profit]]/Table1[[#This Row],[Units Sold]],0)</f>
        <v>325</v>
      </c>
      <c r="S186" s="4">
        <f>IFERROR((Table1[[#This Row],[Total Sales]]-Table1[[#This Row],[Operating Profit]])/Table1[[#This Row],[Units Sold]],0)</f>
        <v>325</v>
      </c>
      <c r="T186" s="4" t="str">
        <f>IF(Table1[[#This Row],[Profit per unit]]&gt;$V$8,"Premium","Mass")</f>
        <v>Premium</v>
      </c>
      <c r="U186" s="4"/>
    </row>
    <row r="187" spans="2:21" ht="14.25" customHeight="1" x14ac:dyDescent="0.3">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c r="O187" s="4" t="str">
        <f>TEXT(Table1[[#This Row],[Invoice Date]],"mmm")</f>
        <v>Jan</v>
      </c>
      <c r="P187" s="4">
        <f>YEAR(Table1[[#This Row],[Invoice Date]])</f>
        <v>2021</v>
      </c>
      <c r="Q187" s="4">
        <f>IFERROR(Table1[[#This Row],[Total Sales]]/Table1[[#This Row],[Units Sold]],4)</f>
        <v>800</v>
      </c>
      <c r="R187" s="4">
        <f>IFERROR(Table1[[#This Row],[Operating Profit]]/Table1[[#This Row],[Units Sold]],0)</f>
        <v>120.00000000000001</v>
      </c>
      <c r="S187" s="4">
        <f>IFERROR((Table1[[#This Row],[Total Sales]]-Table1[[#This Row],[Operating Profit]])/Table1[[#This Row],[Units Sold]],0)</f>
        <v>680</v>
      </c>
      <c r="T187" s="4" t="str">
        <f>IF(Table1[[#This Row],[Profit per unit]]&gt;$V$8,"Premium","Mass")</f>
        <v>Premium</v>
      </c>
      <c r="U187" s="4"/>
    </row>
    <row r="188" spans="2:21" ht="14.25" customHeight="1" x14ac:dyDescent="0.3">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c r="O188" s="4" t="str">
        <f>TEXT(Table1[[#This Row],[Invoice Date]],"mmm")</f>
        <v>Jan</v>
      </c>
      <c r="P188" s="4">
        <f>YEAR(Table1[[#This Row],[Invoice Date]])</f>
        <v>2021</v>
      </c>
      <c r="Q188" s="4">
        <f>IFERROR(Table1[[#This Row],[Total Sales]]/Table1[[#This Row],[Units Sold]],4)</f>
        <v>650</v>
      </c>
      <c r="R188" s="4">
        <f>IFERROR(Table1[[#This Row],[Operating Profit]]/Table1[[#This Row],[Units Sold]],0)</f>
        <v>227.50000000000003</v>
      </c>
      <c r="S188" s="4">
        <f>IFERROR((Table1[[#This Row],[Total Sales]]-Table1[[#This Row],[Operating Profit]])/Table1[[#This Row],[Units Sold]],0)</f>
        <v>422.5</v>
      </c>
      <c r="T188" s="4" t="str">
        <f>IF(Table1[[#This Row],[Profit per unit]]&gt;$V$8,"Premium","Mass")</f>
        <v>Premium</v>
      </c>
      <c r="U188" s="4"/>
    </row>
    <row r="189" spans="2:21" ht="14.25" customHeight="1" x14ac:dyDescent="0.3">
      <c r="B189" s="4" t="s">
        <v>30</v>
      </c>
      <c r="C189" s="4">
        <v>1128299</v>
      </c>
      <c r="D189" s="5">
        <v>44215</v>
      </c>
      <c r="E189" s="4" t="s">
        <v>31</v>
      </c>
      <c r="F189" s="4" t="s">
        <v>32</v>
      </c>
      <c r="G189" s="4" t="s">
        <v>33</v>
      </c>
      <c r="H189" s="6" t="s">
        <v>19</v>
      </c>
      <c r="I189" s="7">
        <v>70</v>
      </c>
      <c r="J189" s="8">
        <v>925</v>
      </c>
      <c r="K189" s="9">
        <v>647500</v>
      </c>
      <c r="L189" s="9">
        <v>129500</v>
      </c>
      <c r="M189" s="10">
        <v>0.2</v>
      </c>
      <c r="N189" s="4" t="s">
        <v>24</v>
      </c>
      <c r="O189" s="4" t="str">
        <f>TEXT(Table1[[#This Row],[Invoice Date]],"mmm")</f>
        <v>Jan</v>
      </c>
      <c r="P189" s="4">
        <f>YEAR(Table1[[#This Row],[Invoice Date]])</f>
        <v>2021</v>
      </c>
      <c r="Q189" s="4">
        <f>IFERROR(Table1[[#This Row],[Total Sales]]/Table1[[#This Row],[Units Sold]],4)</f>
        <v>700</v>
      </c>
      <c r="R189" s="4">
        <f>IFERROR(Table1[[#This Row],[Operating Profit]]/Table1[[#This Row],[Units Sold]],0)</f>
        <v>140</v>
      </c>
      <c r="S189" s="4">
        <f>IFERROR((Table1[[#This Row],[Total Sales]]-Table1[[#This Row],[Operating Profit]])/Table1[[#This Row],[Units Sold]],0)</f>
        <v>560</v>
      </c>
      <c r="T189" s="4" t="str">
        <f>IF(Table1[[#This Row],[Profit per unit]]&gt;$V$8,"Premium","Mass")</f>
        <v>Premium</v>
      </c>
      <c r="U189" s="4"/>
    </row>
    <row r="190" spans="2:21" ht="14.25" customHeight="1" x14ac:dyDescent="0.3">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c r="O190" s="4" t="str">
        <f>TEXT(Table1[[#This Row],[Invoice Date]],"mmm")</f>
        <v>Jan</v>
      </c>
      <c r="P190" s="4">
        <f>YEAR(Table1[[#This Row],[Invoice Date]])</f>
        <v>2021</v>
      </c>
      <c r="Q190" s="4">
        <f>IFERROR(Table1[[#This Row],[Total Sales]]/Table1[[#This Row],[Units Sold]],4)</f>
        <v>650</v>
      </c>
      <c r="R190" s="4">
        <f>IFERROR(Table1[[#This Row],[Operating Profit]]/Table1[[#This Row],[Units Sold]],0)</f>
        <v>227.50000000000003</v>
      </c>
      <c r="S190" s="4">
        <f>IFERROR((Table1[[#This Row],[Total Sales]]-Table1[[#This Row],[Operating Profit]])/Table1[[#This Row],[Units Sold]],0)</f>
        <v>422.5</v>
      </c>
      <c r="T190" s="4" t="str">
        <f>IF(Table1[[#This Row],[Profit per unit]]&gt;$V$8,"Premium","Mass")</f>
        <v>Premium</v>
      </c>
      <c r="U190" s="4"/>
    </row>
    <row r="191" spans="2:21" ht="14.25" customHeight="1" x14ac:dyDescent="0.3">
      <c r="B191" s="4" t="s">
        <v>30</v>
      </c>
      <c r="C191" s="4">
        <v>1128299</v>
      </c>
      <c r="D191" s="5">
        <v>44217</v>
      </c>
      <c r="E191" s="4" t="s">
        <v>31</v>
      </c>
      <c r="F191" s="4" t="s">
        <v>32</v>
      </c>
      <c r="G191" s="4" t="s">
        <v>33</v>
      </c>
      <c r="H191" s="6" t="s">
        <v>21</v>
      </c>
      <c r="I191" s="7">
        <v>65</v>
      </c>
      <c r="J191" s="8">
        <v>750</v>
      </c>
      <c r="K191" s="9">
        <v>487500</v>
      </c>
      <c r="L191" s="9">
        <v>146250</v>
      </c>
      <c r="M191" s="10">
        <v>0.3</v>
      </c>
      <c r="N191" s="4" t="s">
        <v>24</v>
      </c>
      <c r="O191" s="4" t="str">
        <f>TEXT(Table1[[#This Row],[Invoice Date]],"mmm")</f>
        <v>Jan</v>
      </c>
      <c r="P191" s="4">
        <f>YEAR(Table1[[#This Row],[Invoice Date]])</f>
        <v>2021</v>
      </c>
      <c r="Q191" s="4">
        <f>IFERROR(Table1[[#This Row],[Total Sales]]/Table1[[#This Row],[Units Sold]],4)</f>
        <v>650</v>
      </c>
      <c r="R191" s="4">
        <f>IFERROR(Table1[[#This Row],[Operating Profit]]/Table1[[#This Row],[Units Sold]],0)</f>
        <v>195</v>
      </c>
      <c r="S191" s="4">
        <f>IFERROR((Table1[[#This Row],[Total Sales]]-Table1[[#This Row],[Operating Profit]])/Table1[[#This Row],[Units Sold]],0)</f>
        <v>455</v>
      </c>
      <c r="T191" s="4" t="str">
        <f>IF(Table1[[#This Row],[Profit per unit]]&gt;$V$8,"Premium","Mass")</f>
        <v>Premium</v>
      </c>
      <c r="U191" s="4"/>
    </row>
    <row r="192" spans="2:21" ht="14.25" customHeight="1" x14ac:dyDescent="0.3">
      <c r="B192" s="4" t="s">
        <v>30</v>
      </c>
      <c r="C192" s="4">
        <v>1128299</v>
      </c>
      <c r="D192" s="5">
        <v>44218</v>
      </c>
      <c r="E192" s="4" t="s">
        <v>31</v>
      </c>
      <c r="F192" s="4" t="s">
        <v>32</v>
      </c>
      <c r="G192" s="4" t="s">
        <v>33</v>
      </c>
      <c r="H192" s="6" t="s">
        <v>22</v>
      </c>
      <c r="I192" s="7">
        <v>75</v>
      </c>
      <c r="J192" s="8">
        <v>750</v>
      </c>
      <c r="K192" s="9">
        <v>562500</v>
      </c>
      <c r="L192" s="9">
        <v>281250</v>
      </c>
      <c r="M192" s="10">
        <v>0.5</v>
      </c>
      <c r="N192" s="4" t="s">
        <v>24</v>
      </c>
      <c r="O192" s="4" t="str">
        <f>TEXT(Table1[[#This Row],[Invoice Date]],"mmm")</f>
        <v>Jan</v>
      </c>
      <c r="P192" s="4">
        <f>YEAR(Table1[[#This Row],[Invoice Date]])</f>
        <v>2021</v>
      </c>
      <c r="Q192" s="4">
        <f>IFERROR(Table1[[#This Row],[Total Sales]]/Table1[[#This Row],[Units Sold]],4)</f>
        <v>750</v>
      </c>
      <c r="R192" s="4">
        <f>IFERROR(Table1[[#This Row],[Operating Profit]]/Table1[[#This Row],[Units Sold]],0)</f>
        <v>375</v>
      </c>
      <c r="S192" s="4">
        <f>IFERROR((Table1[[#This Row],[Total Sales]]-Table1[[#This Row],[Operating Profit]])/Table1[[#This Row],[Units Sold]],0)</f>
        <v>375</v>
      </c>
      <c r="T192" s="4" t="str">
        <f>IF(Table1[[#This Row],[Profit per unit]]&gt;$V$8,"Premium","Mass")</f>
        <v>Premium</v>
      </c>
      <c r="U192" s="4"/>
    </row>
    <row r="193" spans="2:21" ht="14.25" customHeight="1" x14ac:dyDescent="0.3">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c r="O193" s="4" t="str">
        <f>TEXT(Table1[[#This Row],[Invoice Date]],"mmm")</f>
        <v>Jan</v>
      </c>
      <c r="P193" s="4">
        <f>YEAR(Table1[[#This Row],[Invoice Date]])</f>
        <v>2021</v>
      </c>
      <c r="Q193" s="4">
        <f>IFERROR(Table1[[#This Row],[Total Sales]]/Table1[[#This Row],[Units Sold]],4)</f>
        <v>800</v>
      </c>
      <c r="R193" s="4">
        <f>IFERROR(Table1[[#This Row],[Operating Profit]]/Table1[[#This Row],[Units Sold]],0)</f>
        <v>120.00000000000001</v>
      </c>
      <c r="S193" s="4">
        <f>IFERROR((Table1[[#This Row],[Total Sales]]-Table1[[#This Row],[Operating Profit]])/Table1[[#This Row],[Units Sold]],0)</f>
        <v>680</v>
      </c>
      <c r="T193" s="4" t="str">
        <f>IF(Table1[[#This Row],[Profit per unit]]&gt;$V$8,"Premium","Mass")</f>
        <v>Premium</v>
      </c>
      <c r="U193" s="4"/>
    </row>
    <row r="194" spans="2:21" ht="14.25" customHeight="1" x14ac:dyDescent="0.3">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c r="O194" s="4" t="str">
        <f>TEXT(Table1[[#This Row],[Invoice Date]],"mmm")</f>
        <v>Jan</v>
      </c>
      <c r="P194" s="4">
        <f>YEAR(Table1[[#This Row],[Invoice Date]])</f>
        <v>2021</v>
      </c>
      <c r="Q194" s="4">
        <f>IFERROR(Table1[[#This Row],[Total Sales]]/Table1[[#This Row],[Units Sold]],4)</f>
        <v>550.00000000000011</v>
      </c>
      <c r="R194" s="4">
        <f>IFERROR(Table1[[#This Row],[Operating Profit]]/Table1[[#This Row],[Units Sold]],0)</f>
        <v>165.00000000000003</v>
      </c>
      <c r="S194" s="4">
        <f>IFERROR((Table1[[#This Row],[Total Sales]]-Table1[[#This Row],[Operating Profit]])/Table1[[#This Row],[Units Sold]],0)</f>
        <v>385</v>
      </c>
      <c r="T194" s="4" t="str">
        <f>IF(Table1[[#This Row],[Profit per unit]]&gt;$V$8,"Premium","Mass")</f>
        <v>Premium</v>
      </c>
      <c r="U194" s="4"/>
    </row>
    <row r="195" spans="2:21" ht="14.25" customHeight="1" x14ac:dyDescent="0.3">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c r="O195" s="4" t="str">
        <f>TEXT(Table1[[#This Row],[Invoice Date]],"mmm")</f>
        <v>Jan</v>
      </c>
      <c r="P195" s="4">
        <f>YEAR(Table1[[#This Row],[Invoice Date]])</f>
        <v>2021</v>
      </c>
      <c r="Q195" s="4">
        <f>IFERROR(Table1[[#This Row],[Total Sales]]/Table1[[#This Row],[Units Sold]],4)</f>
        <v>600.00000000000011</v>
      </c>
      <c r="R195" s="4">
        <f>IFERROR(Table1[[#This Row],[Operating Profit]]/Table1[[#This Row],[Units Sold]],0)</f>
        <v>90.000000000000014</v>
      </c>
      <c r="S195" s="4">
        <f>IFERROR((Table1[[#This Row],[Total Sales]]-Table1[[#This Row],[Operating Profit]])/Table1[[#This Row],[Units Sold]],0)</f>
        <v>510.00000000000011</v>
      </c>
      <c r="T195" s="4" t="str">
        <f>IF(Table1[[#This Row],[Profit per unit]]&gt;$V$8,"Premium","Mass")</f>
        <v>Premium</v>
      </c>
      <c r="U195" s="4"/>
    </row>
    <row r="196" spans="2:21" ht="14.25" customHeight="1" x14ac:dyDescent="0.3">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c r="O196" s="4" t="str">
        <f>TEXT(Table1[[#This Row],[Invoice Date]],"mmm")</f>
        <v>Jan</v>
      </c>
      <c r="P196" s="4">
        <f>YEAR(Table1[[#This Row],[Invoice Date]])</f>
        <v>2021</v>
      </c>
      <c r="Q196" s="4">
        <f>IFERROR(Table1[[#This Row],[Total Sales]]/Table1[[#This Row],[Units Sold]],4)</f>
        <v>550.00000000000011</v>
      </c>
      <c r="R196" s="4">
        <f>IFERROR(Table1[[#This Row],[Operating Profit]]/Table1[[#This Row],[Units Sold]],0)</f>
        <v>165.00000000000006</v>
      </c>
      <c r="S196" s="4">
        <f>IFERROR((Table1[[#This Row],[Total Sales]]-Table1[[#This Row],[Operating Profit]])/Table1[[#This Row],[Units Sold]],0)</f>
        <v>385</v>
      </c>
      <c r="T196" s="4" t="str">
        <f>IF(Table1[[#This Row],[Profit per unit]]&gt;$V$8,"Premium","Mass")</f>
        <v>Premium</v>
      </c>
      <c r="U196" s="4"/>
    </row>
    <row r="197" spans="2:21" ht="14.25" customHeight="1" x14ac:dyDescent="0.3">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c r="O197" s="4" t="str">
        <f>TEXT(Table1[[#This Row],[Invoice Date]],"mmm")</f>
        <v>Jan</v>
      </c>
      <c r="P197" s="4">
        <f>YEAR(Table1[[#This Row],[Invoice Date]])</f>
        <v>2021</v>
      </c>
      <c r="Q197" s="4">
        <f>IFERROR(Table1[[#This Row],[Total Sales]]/Table1[[#This Row],[Units Sold]],4)</f>
        <v>550.00000000000011</v>
      </c>
      <c r="R197" s="4">
        <f>IFERROR(Table1[[#This Row],[Operating Profit]]/Table1[[#This Row],[Units Sold]],0)</f>
        <v>137.5</v>
      </c>
      <c r="S197" s="4">
        <f>IFERROR((Table1[[#This Row],[Total Sales]]-Table1[[#This Row],[Operating Profit]])/Table1[[#This Row],[Units Sold]],0)</f>
        <v>412.50000000000006</v>
      </c>
      <c r="T197" s="4" t="str">
        <f>IF(Table1[[#This Row],[Profit per unit]]&gt;$V$8,"Premium","Mass")</f>
        <v>Premium</v>
      </c>
      <c r="U197" s="4"/>
    </row>
    <row r="198" spans="2:21" ht="14.25" customHeight="1" x14ac:dyDescent="0.3">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c r="O198" s="4" t="str">
        <f>TEXT(Table1[[#This Row],[Invoice Date]],"mmm")</f>
        <v>Jan</v>
      </c>
      <c r="P198" s="4">
        <f>YEAR(Table1[[#This Row],[Invoice Date]])</f>
        <v>2021</v>
      </c>
      <c r="Q198" s="4">
        <f>IFERROR(Table1[[#This Row],[Total Sales]]/Table1[[#This Row],[Units Sold]],4)</f>
        <v>650</v>
      </c>
      <c r="R198" s="4">
        <f>IFERROR(Table1[[#This Row],[Operating Profit]]/Table1[[#This Row],[Units Sold]],0)</f>
        <v>292.50000000000006</v>
      </c>
      <c r="S198" s="4">
        <f>IFERROR((Table1[[#This Row],[Total Sales]]-Table1[[#This Row],[Operating Profit]])/Table1[[#This Row],[Units Sold]],0)</f>
        <v>357.49999999999994</v>
      </c>
      <c r="T198" s="4" t="str">
        <f>IF(Table1[[#This Row],[Profit per unit]]&gt;$V$8,"Premium","Mass")</f>
        <v>Premium</v>
      </c>
      <c r="U198" s="4"/>
    </row>
    <row r="199" spans="2:21" ht="14.25" customHeight="1" x14ac:dyDescent="0.3">
      <c r="B199" s="4" t="s">
        <v>30</v>
      </c>
      <c r="C199" s="4">
        <v>1128299</v>
      </c>
      <c r="D199" s="5">
        <v>44225</v>
      </c>
      <c r="E199" s="4" t="s">
        <v>31</v>
      </c>
      <c r="F199" s="4" t="s">
        <v>32</v>
      </c>
      <c r="G199" s="4" t="s">
        <v>33</v>
      </c>
      <c r="H199" s="6" t="s">
        <v>23</v>
      </c>
      <c r="I199" s="7">
        <v>70</v>
      </c>
      <c r="J199" s="8">
        <v>775</v>
      </c>
      <c r="K199" s="9">
        <v>542500</v>
      </c>
      <c r="L199" s="9">
        <v>54250</v>
      </c>
      <c r="M199" s="10">
        <v>0.1</v>
      </c>
      <c r="N199" s="4" t="s">
        <v>24</v>
      </c>
      <c r="O199" s="4" t="str">
        <f>TEXT(Table1[[#This Row],[Invoice Date]],"mmm")</f>
        <v>Jan</v>
      </c>
      <c r="P199" s="4">
        <f>YEAR(Table1[[#This Row],[Invoice Date]])</f>
        <v>2021</v>
      </c>
      <c r="Q199" s="4">
        <f>IFERROR(Table1[[#This Row],[Total Sales]]/Table1[[#This Row],[Units Sold]],4)</f>
        <v>700</v>
      </c>
      <c r="R199" s="4">
        <f>IFERROR(Table1[[#This Row],[Operating Profit]]/Table1[[#This Row],[Units Sold]],0)</f>
        <v>70</v>
      </c>
      <c r="S199" s="4">
        <f>IFERROR((Table1[[#This Row],[Total Sales]]-Table1[[#This Row],[Operating Profit]])/Table1[[#This Row],[Units Sold]],0)</f>
        <v>630</v>
      </c>
      <c r="T199" s="4" t="str">
        <f>IF(Table1[[#This Row],[Profit per unit]]&gt;$V$8,"Premium","Mass")</f>
        <v>Premium</v>
      </c>
      <c r="U199" s="4"/>
    </row>
    <row r="200" spans="2:21" ht="14.25" customHeight="1" x14ac:dyDescent="0.3">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c r="O200" s="4" t="str">
        <f>TEXT(Table1[[#This Row],[Invoice Date]],"mmm")</f>
        <v>Jan</v>
      </c>
      <c r="P200" s="4">
        <f>YEAR(Table1[[#This Row],[Invoice Date]])</f>
        <v>2021</v>
      </c>
      <c r="Q200" s="4">
        <f>IFERROR(Table1[[#This Row],[Total Sales]]/Table1[[#This Row],[Units Sold]],4)</f>
        <v>550.00000000000011</v>
      </c>
      <c r="R200" s="4">
        <f>IFERROR(Table1[[#This Row],[Operating Profit]]/Table1[[#This Row],[Units Sold]],0)</f>
        <v>165.00000000000003</v>
      </c>
      <c r="S200" s="4">
        <f>IFERROR((Table1[[#This Row],[Total Sales]]-Table1[[#This Row],[Operating Profit]])/Table1[[#This Row],[Units Sold]],0)</f>
        <v>385</v>
      </c>
      <c r="T200" s="4" t="str">
        <f>IF(Table1[[#This Row],[Profit per unit]]&gt;$V$8,"Premium","Mass")</f>
        <v>Premium</v>
      </c>
      <c r="U200" s="4"/>
    </row>
    <row r="201" spans="2:21" ht="14.25" customHeight="1" x14ac:dyDescent="0.3">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c r="O201" s="4" t="str">
        <f>TEXT(Table1[[#This Row],[Invoice Date]],"mmm")</f>
        <v>Jan</v>
      </c>
      <c r="P201" s="4">
        <f>YEAR(Table1[[#This Row],[Invoice Date]])</f>
        <v>2021</v>
      </c>
      <c r="Q201" s="4">
        <f>IFERROR(Table1[[#This Row],[Total Sales]]/Table1[[#This Row],[Units Sold]],4)</f>
        <v>600.00000000000011</v>
      </c>
      <c r="R201" s="4">
        <f>IFERROR(Table1[[#This Row],[Operating Profit]]/Table1[[#This Row],[Units Sold]],0)</f>
        <v>90.000000000000014</v>
      </c>
      <c r="S201" s="4">
        <f>IFERROR((Table1[[#This Row],[Total Sales]]-Table1[[#This Row],[Operating Profit]])/Table1[[#This Row],[Units Sold]],0)</f>
        <v>510.00000000000011</v>
      </c>
      <c r="T201" s="4" t="str">
        <f>IF(Table1[[#This Row],[Profit per unit]]&gt;$V$8,"Premium","Mass")</f>
        <v>Premium</v>
      </c>
      <c r="U201" s="4"/>
    </row>
    <row r="202" spans="2:21" ht="14.25" customHeight="1" x14ac:dyDescent="0.3">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c r="O202" s="4" t="str">
        <f>TEXT(Table1[[#This Row],[Invoice Date]],"mmm")</f>
        <v>Feb</v>
      </c>
      <c r="P202" s="4">
        <f>YEAR(Table1[[#This Row],[Invoice Date]])</f>
        <v>2021</v>
      </c>
      <c r="Q202" s="4">
        <f>IFERROR(Table1[[#This Row],[Total Sales]]/Table1[[#This Row],[Units Sold]],4)</f>
        <v>550.00000000000011</v>
      </c>
      <c r="R202" s="4">
        <f>IFERROR(Table1[[#This Row],[Operating Profit]]/Table1[[#This Row],[Units Sold]],0)</f>
        <v>165.00000000000003</v>
      </c>
      <c r="S202" s="4">
        <f>IFERROR((Table1[[#This Row],[Total Sales]]-Table1[[#This Row],[Operating Profit]])/Table1[[#This Row],[Units Sold]],0)</f>
        <v>385</v>
      </c>
      <c r="T202" s="4" t="str">
        <f>IF(Table1[[#This Row],[Profit per unit]]&gt;$V$8,"Premium","Mass")</f>
        <v>Premium</v>
      </c>
      <c r="U202" s="4"/>
    </row>
    <row r="203" spans="2:21" ht="14.25" customHeight="1" x14ac:dyDescent="0.3">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c r="O203" s="4" t="str">
        <f>TEXT(Table1[[#This Row],[Invoice Date]],"mmm")</f>
        <v>Feb</v>
      </c>
      <c r="P203" s="4">
        <f>YEAR(Table1[[#This Row],[Invoice Date]])</f>
        <v>2021</v>
      </c>
      <c r="Q203" s="4">
        <f>IFERROR(Table1[[#This Row],[Total Sales]]/Table1[[#This Row],[Units Sold]],4)</f>
        <v>550.00000000000011</v>
      </c>
      <c r="R203" s="4">
        <f>IFERROR(Table1[[#This Row],[Operating Profit]]/Table1[[#This Row],[Units Sold]],0)</f>
        <v>137.5</v>
      </c>
      <c r="S203" s="4">
        <f>IFERROR((Table1[[#This Row],[Total Sales]]-Table1[[#This Row],[Operating Profit]])/Table1[[#This Row],[Units Sold]],0)</f>
        <v>412.50000000000011</v>
      </c>
      <c r="T203" s="4" t="str">
        <f>IF(Table1[[#This Row],[Profit per unit]]&gt;$V$8,"Premium","Mass")</f>
        <v>Premium</v>
      </c>
      <c r="U203" s="4"/>
    </row>
    <row r="204" spans="2:21" ht="14.25" customHeight="1" x14ac:dyDescent="0.3">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c r="O204" s="4" t="str">
        <f>TEXT(Table1[[#This Row],[Invoice Date]],"mmm")</f>
        <v>Feb</v>
      </c>
      <c r="P204" s="4">
        <f>YEAR(Table1[[#This Row],[Invoice Date]])</f>
        <v>2021</v>
      </c>
      <c r="Q204" s="4">
        <f>IFERROR(Table1[[#This Row],[Total Sales]]/Table1[[#This Row],[Units Sold]],4)</f>
        <v>650</v>
      </c>
      <c r="R204" s="4">
        <f>IFERROR(Table1[[#This Row],[Operating Profit]]/Table1[[#This Row],[Units Sold]],0)</f>
        <v>292.50000000000006</v>
      </c>
      <c r="S204" s="4">
        <f>IFERROR((Table1[[#This Row],[Total Sales]]-Table1[[#This Row],[Operating Profit]])/Table1[[#This Row],[Units Sold]],0)</f>
        <v>357.49999999999994</v>
      </c>
      <c r="T204" s="4" t="str">
        <f>IF(Table1[[#This Row],[Profit per unit]]&gt;$V$8,"Premium","Mass")</f>
        <v>Premium</v>
      </c>
      <c r="U204" s="4"/>
    </row>
    <row r="205" spans="2:21" ht="14.25" customHeight="1" x14ac:dyDescent="0.3">
      <c r="B205" s="4" t="s">
        <v>30</v>
      </c>
      <c r="C205" s="4">
        <v>1128299</v>
      </c>
      <c r="D205" s="5">
        <v>44231</v>
      </c>
      <c r="E205" s="4" t="s">
        <v>31</v>
      </c>
      <c r="F205" s="4" t="s">
        <v>32</v>
      </c>
      <c r="G205" s="4" t="s">
        <v>33</v>
      </c>
      <c r="H205" s="6" t="s">
        <v>23</v>
      </c>
      <c r="I205" s="7">
        <v>70</v>
      </c>
      <c r="J205" s="8">
        <v>700</v>
      </c>
      <c r="K205" s="9">
        <v>490000</v>
      </c>
      <c r="L205" s="9">
        <v>49000</v>
      </c>
      <c r="M205" s="10">
        <v>0.1</v>
      </c>
      <c r="N205" s="4" t="s">
        <v>24</v>
      </c>
      <c r="O205" s="4" t="str">
        <f>TEXT(Table1[[#This Row],[Invoice Date]],"mmm")</f>
        <v>Feb</v>
      </c>
      <c r="P205" s="4">
        <f>YEAR(Table1[[#This Row],[Invoice Date]])</f>
        <v>2021</v>
      </c>
      <c r="Q205" s="4">
        <f>IFERROR(Table1[[#This Row],[Total Sales]]/Table1[[#This Row],[Units Sold]],4)</f>
        <v>700</v>
      </c>
      <c r="R205" s="4">
        <f>IFERROR(Table1[[#This Row],[Operating Profit]]/Table1[[#This Row],[Units Sold]],0)</f>
        <v>70</v>
      </c>
      <c r="S205" s="4">
        <f>IFERROR((Table1[[#This Row],[Total Sales]]-Table1[[#This Row],[Operating Profit]])/Table1[[#This Row],[Units Sold]],0)</f>
        <v>630</v>
      </c>
      <c r="T205" s="4" t="str">
        <f>IF(Table1[[#This Row],[Profit per unit]]&gt;$V$8,"Premium","Mass")</f>
        <v>Premium</v>
      </c>
      <c r="U205" s="4"/>
    </row>
    <row r="206" spans="2:21" ht="14.25" customHeight="1" x14ac:dyDescent="0.3">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c r="O206" s="4" t="str">
        <f>TEXT(Table1[[#This Row],[Invoice Date]],"mmm")</f>
        <v>Feb</v>
      </c>
      <c r="P206" s="4">
        <f>YEAR(Table1[[#This Row],[Invoice Date]])</f>
        <v>2021</v>
      </c>
      <c r="Q206" s="4">
        <f>IFERROR(Table1[[#This Row],[Total Sales]]/Table1[[#This Row],[Units Sold]],4)</f>
        <v>550.00000000000011</v>
      </c>
      <c r="R206" s="4">
        <f>IFERROR(Table1[[#This Row],[Operating Profit]]/Table1[[#This Row],[Units Sold]],0)</f>
        <v>165.00000000000003</v>
      </c>
      <c r="S206" s="4">
        <f>IFERROR((Table1[[#This Row],[Total Sales]]-Table1[[#This Row],[Operating Profit]])/Table1[[#This Row],[Units Sold]],0)</f>
        <v>385</v>
      </c>
      <c r="T206" s="4" t="str">
        <f>IF(Table1[[#This Row],[Profit per unit]]&gt;$V$8,"Premium","Mass")</f>
        <v>Premium</v>
      </c>
      <c r="U206" s="4"/>
    </row>
    <row r="207" spans="2:21" ht="14.25" customHeight="1" x14ac:dyDescent="0.3">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c r="O207" s="4" t="str">
        <f>TEXT(Table1[[#This Row],[Invoice Date]],"mmm")</f>
        <v>Feb</v>
      </c>
      <c r="P207" s="4">
        <f>YEAR(Table1[[#This Row],[Invoice Date]])</f>
        <v>2021</v>
      </c>
      <c r="Q207" s="4">
        <f>IFERROR(Table1[[#This Row],[Total Sales]]/Table1[[#This Row],[Units Sold]],4)</f>
        <v>600.00000000000011</v>
      </c>
      <c r="R207" s="4">
        <f>IFERROR(Table1[[#This Row],[Operating Profit]]/Table1[[#This Row],[Units Sold]],0)</f>
        <v>90.000000000000014</v>
      </c>
      <c r="S207" s="4">
        <f>IFERROR((Table1[[#This Row],[Total Sales]]-Table1[[#This Row],[Operating Profit]])/Table1[[#This Row],[Units Sold]],0)</f>
        <v>510.00000000000011</v>
      </c>
      <c r="T207" s="4" t="str">
        <f>IF(Table1[[#This Row],[Profit per unit]]&gt;$V$8,"Premium","Mass")</f>
        <v>Premium</v>
      </c>
      <c r="U207" s="4"/>
    </row>
    <row r="208" spans="2:21" ht="14.25" customHeight="1" x14ac:dyDescent="0.3">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c r="O208" s="4" t="str">
        <f>TEXT(Table1[[#This Row],[Invoice Date]],"mmm")</f>
        <v>Feb</v>
      </c>
      <c r="P208" s="4">
        <f>YEAR(Table1[[#This Row],[Invoice Date]])</f>
        <v>2021</v>
      </c>
      <c r="Q208" s="4">
        <f>IFERROR(Table1[[#This Row],[Total Sales]]/Table1[[#This Row],[Units Sold]],4)</f>
        <v>550.00000000000011</v>
      </c>
      <c r="R208" s="4">
        <f>IFERROR(Table1[[#This Row],[Operating Profit]]/Table1[[#This Row],[Units Sold]],0)</f>
        <v>165.00000000000003</v>
      </c>
      <c r="S208" s="4">
        <f>IFERROR((Table1[[#This Row],[Total Sales]]-Table1[[#This Row],[Operating Profit]])/Table1[[#This Row],[Units Sold]],0)</f>
        <v>385</v>
      </c>
      <c r="T208" s="4" t="str">
        <f>IF(Table1[[#This Row],[Profit per unit]]&gt;$V$8,"Premium","Mass")</f>
        <v>Premium</v>
      </c>
      <c r="U208" s="4"/>
    </row>
    <row r="209" spans="2:21" ht="14.25" customHeight="1" x14ac:dyDescent="0.3">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c r="O209" s="4" t="str">
        <f>TEXT(Table1[[#This Row],[Invoice Date]],"mmm")</f>
        <v>Feb</v>
      </c>
      <c r="P209" s="4">
        <f>YEAR(Table1[[#This Row],[Invoice Date]])</f>
        <v>2021</v>
      </c>
      <c r="Q209" s="4">
        <f>IFERROR(Table1[[#This Row],[Total Sales]]/Table1[[#This Row],[Units Sold]],4)</f>
        <v>550.00000000000011</v>
      </c>
      <c r="R209" s="4">
        <f>IFERROR(Table1[[#This Row],[Operating Profit]]/Table1[[#This Row],[Units Sold]],0)</f>
        <v>137.5</v>
      </c>
      <c r="S209" s="4">
        <f>IFERROR((Table1[[#This Row],[Total Sales]]-Table1[[#This Row],[Operating Profit]])/Table1[[#This Row],[Units Sold]],0)</f>
        <v>412.50000000000006</v>
      </c>
      <c r="T209" s="4" t="str">
        <f>IF(Table1[[#This Row],[Profit per unit]]&gt;$V$8,"Premium","Mass")</f>
        <v>Premium</v>
      </c>
      <c r="U209" s="4"/>
    </row>
    <row r="210" spans="2:21" ht="14.25" customHeight="1" x14ac:dyDescent="0.3">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c r="O210" s="4" t="str">
        <f>TEXT(Table1[[#This Row],[Invoice Date]],"mmm")</f>
        <v>Feb</v>
      </c>
      <c r="P210" s="4">
        <f>YEAR(Table1[[#This Row],[Invoice Date]])</f>
        <v>2021</v>
      </c>
      <c r="Q210" s="4">
        <f>IFERROR(Table1[[#This Row],[Total Sales]]/Table1[[#This Row],[Units Sold]],4)</f>
        <v>650</v>
      </c>
      <c r="R210" s="4">
        <f>IFERROR(Table1[[#This Row],[Operating Profit]]/Table1[[#This Row],[Units Sold]],0)</f>
        <v>292.50000000000006</v>
      </c>
      <c r="S210" s="4">
        <f>IFERROR((Table1[[#This Row],[Total Sales]]-Table1[[#This Row],[Operating Profit]])/Table1[[#This Row],[Units Sold]],0)</f>
        <v>357.49999999999994</v>
      </c>
      <c r="T210" s="4" t="str">
        <f>IF(Table1[[#This Row],[Profit per unit]]&gt;$V$8,"Premium","Mass")</f>
        <v>Premium</v>
      </c>
      <c r="U210" s="4"/>
    </row>
    <row r="211" spans="2:21" ht="14.25" customHeight="1" x14ac:dyDescent="0.3">
      <c r="B211" s="4" t="s">
        <v>30</v>
      </c>
      <c r="C211" s="4">
        <v>1128299</v>
      </c>
      <c r="D211" s="5">
        <v>44237</v>
      </c>
      <c r="E211" s="4" t="s">
        <v>31</v>
      </c>
      <c r="F211" s="4" t="s">
        <v>32</v>
      </c>
      <c r="G211" s="4" t="s">
        <v>33</v>
      </c>
      <c r="H211" s="6" t="s">
        <v>23</v>
      </c>
      <c r="I211" s="7">
        <v>70</v>
      </c>
      <c r="J211" s="8">
        <v>775</v>
      </c>
      <c r="K211" s="9">
        <v>542500</v>
      </c>
      <c r="L211" s="9">
        <v>54250</v>
      </c>
      <c r="M211" s="10">
        <v>0.1</v>
      </c>
      <c r="N211" s="4" t="s">
        <v>24</v>
      </c>
      <c r="O211" s="4" t="str">
        <f>TEXT(Table1[[#This Row],[Invoice Date]],"mmm")</f>
        <v>Feb</v>
      </c>
      <c r="P211" s="4">
        <f>YEAR(Table1[[#This Row],[Invoice Date]])</f>
        <v>2021</v>
      </c>
      <c r="Q211" s="4">
        <f>IFERROR(Table1[[#This Row],[Total Sales]]/Table1[[#This Row],[Units Sold]],4)</f>
        <v>700</v>
      </c>
      <c r="R211" s="4">
        <f>IFERROR(Table1[[#This Row],[Operating Profit]]/Table1[[#This Row],[Units Sold]],0)</f>
        <v>70</v>
      </c>
      <c r="S211" s="4">
        <f>IFERROR((Table1[[#This Row],[Total Sales]]-Table1[[#This Row],[Operating Profit]])/Table1[[#This Row],[Units Sold]],0)</f>
        <v>630</v>
      </c>
      <c r="T211" s="4" t="str">
        <f>IF(Table1[[#This Row],[Profit per unit]]&gt;$V$8,"Premium","Mass")</f>
        <v>Premium</v>
      </c>
      <c r="U211" s="4"/>
    </row>
    <row r="212" spans="2:21" ht="14.25" customHeight="1" x14ac:dyDescent="0.3">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c r="O212" s="4" t="str">
        <f>TEXT(Table1[[#This Row],[Invoice Date]],"mmm")</f>
        <v>Feb</v>
      </c>
      <c r="P212" s="4">
        <f>YEAR(Table1[[#This Row],[Invoice Date]])</f>
        <v>2021</v>
      </c>
      <c r="Q212" s="4">
        <f>IFERROR(Table1[[#This Row],[Total Sales]]/Table1[[#This Row],[Units Sold]],4)</f>
        <v>550.00000000000011</v>
      </c>
      <c r="R212" s="4">
        <f>IFERROR(Table1[[#This Row],[Operating Profit]]/Table1[[#This Row],[Units Sold]],0)</f>
        <v>165.00000000000006</v>
      </c>
      <c r="S212" s="4">
        <f>IFERROR((Table1[[#This Row],[Total Sales]]-Table1[[#This Row],[Operating Profit]])/Table1[[#This Row],[Units Sold]],0)</f>
        <v>385.00000000000006</v>
      </c>
      <c r="T212" s="4" t="str">
        <f>IF(Table1[[#This Row],[Profit per unit]]&gt;$V$8,"Premium","Mass")</f>
        <v>Premium</v>
      </c>
      <c r="U212" s="4"/>
    </row>
    <row r="213" spans="2:21" ht="14.25" customHeight="1" x14ac:dyDescent="0.3">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c r="O213" s="4" t="str">
        <f>TEXT(Table1[[#This Row],[Invoice Date]],"mmm")</f>
        <v>Feb</v>
      </c>
      <c r="P213" s="4">
        <f>YEAR(Table1[[#This Row],[Invoice Date]])</f>
        <v>2021</v>
      </c>
      <c r="Q213" s="4">
        <f>IFERROR(Table1[[#This Row],[Total Sales]]/Table1[[#This Row],[Units Sold]],4)</f>
        <v>600.00000000000011</v>
      </c>
      <c r="R213" s="4">
        <f>IFERROR(Table1[[#This Row],[Operating Profit]]/Table1[[#This Row],[Units Sold]],0)</f>
        <v>90.000000000000014</v>
      </c>
      <c r="S213" s="4">
        <f>IFERROR((Table1[[#This Row],[Total Sales]]-Table1[[#This Row],[Operating Profit]])/Table1[[#This Row],[Units Sold]],0)</f>
        <v>510.00000000000011</v>
      </c>
      <c r="T213" s="4" t="str">
        <f>IF(Table1[[#This Row],[Profit per unit]]&gt;$V$8,"Premium","Mass")</f>
        <v>Premium</v>
      </c>
      <c r="U213" s="4"/>
    </row>
    <row r="214" spans="2:21" ht="14.25" customHeight="1" x14ac:dyDescent="0.3">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c r="O214" s="4" t="str">
        <f>TEXT(Table1[[#This Row],[Invoice Date]],"mmm")</f>
        <v>Feb</v>
      </c>
      <c r="P214" s="4">
        <f>YEAR(Table1[[#This Row],[Invoice Date]])</f>
        <v>2021</v>
      </c>
      <c r="Q214" s="4">
        <f>IFERROR(Table1[[#This Row],[Total Sales]]/Table1[[#This Row],[Units Sold]],4)</f>
        <v>550.00000000000011</v>
      </c>
      <c r="R214" s="4">
        <f>IFERROR(Table1[[#This Row],[Operating Profit]]/Table1[[#This Row],[Units Sold]],0)</f>
        <v>165.00000000000006</v>
      </c>
      <c r="S214" s="4">
        <f>IFERROR((Table1[[#This Row],[Total Sales]]-Table1[[#This Row],[Operating Profit]])/Table1[[#This Row],[Units Sold]],0)</f>
        <v>385</v>
      </c>
      <c r="T214" s="4" t="str">
        <f>IF(Table1[[#This Row],[Profit per unit]]&gt;$V$8,"Premium","Mass")</f>
        <v>Premium</v>
      </c>
      <c r="U214" s="4"/>
    </row>
    <row r="215" spans="2:21" ht="14.25" customHeight="1" x14ac:dyDescent="0.3">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c r="O215" s="4" t="str">
        <f>TEXT(Table1[[#This Row],[Invoice Date]],"mmm")</f>
        <v>Feb</v>
      </c>
      <c r="P215" s="4">
        <f>YEAR(Table1[[#This Row],[Invoice Date]])</f>
        <v>2021</v>
      </c>
      <c r="Q215" s="4">
        <f>IFERROR(Table1[[#This Row],[Total Sales]]/Table1[[#This Row],[Units Sold]],4)</f>
        <v>550.00000000000011</v>
      </c>
      <c r="R215" s="4">
        <f>IFERROR(Table1[[#This Row],[Operating Profit]]/Table1[[#This Row],[Units Sold]],0)</f>
        <v>137.5</v>
      </c>
      <c r="S215" s="4">
        <f>IFERROR((Table1[[#This Row],[Total Sales]]-Table1[[#This Row],[Operating Profit]])/Table1[[#This Row],[Units Sold]],0)</f>
        <v>412.50000000000006</v>
      </c>
      <c r="T215" s="4" t="str">
        <f>IF(Table1[[#This Row],[Profit per unit]]&gt;$V$8,"Premium","Mass")</f>
        <v>Premium</v>
      </c>
      <c r="U215" s="4"/>
    </row>
    <row r="216" spans="2:21" ht="14.25" customHeight="1" x14ac:dyDescent="0.3">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c r="O216" s="4" t="str">
        <f>TEXT(Table1[[#This Row],[Invoice Date]],"mmm")</f>
        <v>Feb</v>
      </c>
      <c r="P216" s="4">
        <f>YEAR(Table1[[#This Row],[Invoice Date]])</f>
        <v>2021</v>
      </c>
      <c r="Q216" s="4">
        <f>IFERROR(Table1[[#This Row],[Total Sales]]/Table1[[#This Row],[Units Sold]],4)</f>
        <v>650</v>
      </c>
      <c r="R216" s="4">
        <f>IFERROR(Table1[[#This Row],[Operating Profit]]/Table1[[#This Row],[Units Sold]],0)</f>
        <v>292.50000000000006</v>
      </c>
      <c r="S216" s="4">
        <f>IFERROR((Table1[[#This Row],[Total Sales]]-Table1[[#This Row],[Operating Profit]])/Table1[[#This Row],[Units Sold]],0)</f>
        <v>357.49999999999994</v>
      </c>
      <c r="T216" s="4" t="str">
        <f>IF(Table1[[#This Row],[Profit per unit]]&gt;$V$8,"Premium","Mass")</f>
        <v>Premium</v>
      </c>
      <c r="U216" s="4"/>
    </row>
    <row r="217" spans="2:21" ht="14.25" customHeight="1" x14ac:dyDescent="0.3">
      <c r="B217" s="4" t="s">
        <v>30</v>
      </c>
      <c r="C217" s="4">
        <v>1128299</v>
      </c>
      <c r="D217" s="5">
        <v>44243</v>
      </c>
      <c r="E217" s="4" t="s">
        <v>31</v>
      </c>
      <c r="F217" s="4" t="s">
        <v>32</v>
      </c>
      <c r="G217" s="4" t="s">
        <v>33</v>
      </c>
      <c r="H217" s="6" t="s">
        <v>23</v>
      </c>
      <c r="I217" s="7">
        <v>70</v>
      </c>
      <c r="J217" s="8">
        <v>800</v>
      </c>
      <c r="K217" s="9">
        <v>560000</v>
      </c>
      <c r="L217" s="9">
        <v>56000</v>
      </c>
      <c r="M217" s="10">
        <v>0.1</v>
      </c>
      <c r="N217" s="4" t="s">
        <v>24</v>
      </c>
      <c r="O217" s="4" t="str">
        <f>TEXT(Table1[[#This Row],[Invoice Date]],"mmm")</f>
        <v>Feb</v>
      </c>
      <c r="P217" s="4">
        <f>YEAR(Table1[[#This Row],[Invoice Date]])</f>
        <v>2021</v>
      </c>
      <c r="Q217" s="4">
        <f>IFERROR(Table1[[#This Row],[Total Sales]]/Table1[[#This Row],[Units Sold]],4)</f>
        <v>700</v>
      </c>
      <c r="R217" s="4">
        <f>IFERROR(Table1[[#This Row],[Operating Profit]]/Table1[[#This Row],[Units Sold]],0)</f>
        <v>70</v>
      </c>
      <c r="S217" s="4">
        <f>IFERROR((Table1[[#This Row],[Total Sales]]-Table1[[#This Row],[Operating Profit]])/Table1[[#This Row],[Units Sold]],0)</f>
        <v>630</v>
      </c>
      <c r="T217" s="4" t="str">
        <f>IF(Table1[[#This Row],[Profit per unit]]&gt;$V$8,"Premium","Mass")</f>
        <v>Premium</v>
      </c>
      <c r="U217" s="4"/>
    </row>
    <row r="218" spans="2:21" ht="14.25" customHeight="1" x14ac:dyDescent="0.3">
      <c r="B218" s="4" t="s">
        <v>34</v>
      </c>
      <c r="C218" s="4">
        <v>1189833</v>
      </c>
      <c r="D218" s="5">
        <v>44244</v>
      </c>
      <c r="E218" s="4" t="s">
        <v>31</v>
      </c>
      <c r="F218" s="4" t="s">
        <v>32</v>
      </c>
      <c r="G218" s="4" t="s">
        <v>33</v>
      </c>
      <c r="H218" s="6" t="s">
        <v>17</v>
      </c>
      <c r="I218" s="7">
        <v>35</v>
      </c>
      <c r="J218" s="8">
        <v>700</v>
      </c>
      <c r="K218" s="9">
        <v>245000</v>
      </c>
      <c r="L218" s="9">
        <v>98000</v>
      </c>
      <c r="M218" s="10">
        <v>0.4</v>
      </c>
      <c r="N218" s="4" t="s">
        <v>24</v>
      </c>
      <c r="O218" s="4" t="str">
        <f>TEXT(Table1[[#This Row],[Invoice Date]],"mmm")</f>
        <v>Feb</v>
      </c>
      <c r="P218" s="4">
        <f>YEAR(Table1[[#This Row],[Invoice Date]])</f>
        <v>2021</v>
      </c>
      <c r="Q218" s="4">
        <f>IFERROR(Table1[[#This Row],[Total Sales]]/Table1[[#This Row],[Units Sold]],4)</f>
        <v>350</v>
      </c>
      <c r="R218" s="4">
        <f>IFERROR(Table1[[#This Row],[Operating Profit]]/Table1[[#This Row],[Units Sold]],0)</f>
        <v>140</v>
      </c>
      <c r="S218" s="4">
        <f>IFERROR((Table1[[#This Row],[Total Sales]]-Table1[[#This Row],[Operating Profit]])/Table1[[#This Row],[Units Sold]],0)</f>
        <v>210</v>
      </c>
      <c r="T218" s="4" t="str">
        <f>IF(Table1[[#This Row],[Profit per unit]]&gt;$V$8,"Premium","Mass")</f>
        <v>Premium</v>
      </c>
      <c r="U218" s="4"/>
    </row>
    <row r="219" spans="2:21" ht="14.25" customHeight="1" x14ac:dyDescent="0.3">
      <c r="B219" s="4" t="s">
        <v>34</v>
      </c>
      <c r="C219" s="4">
        <v>1189833</v>
      </c>
      <c r="D219" s="5">
        <v>44245</v>
      </c>
      <c r="E219" s="4" t="s">
        <v>31</v>
      </c>
      <c r="F219" s="4" t="s">
        <v>32</v>
      </c>
      <c r="G219" s="4" t="s">
        <v>33</v>
      </c>
      <c r="H219" s="6" t="s">
        <v>19</v>
      </c>
      <c r="I219" s="7">
        <v>45</v>
      </c>
      <c r="J219" s="8">
        <v>700</v>
      </c>
      <c r="K219" s="9">
        <v>315000</v>
      </c>
      <c r="L219" s="9">
        <v>78750</v>
      </c>
      <c r="M219" s="10">
        <v>0.25</v>
      </c>
      <c r="N219" s="4" t="s">
        <v>24</v>
      </c>
      <c r="O219" s="4" t="str">
        <f>TEXT(Table1[[#This Row],[Invoice Date]],"mmm")</f>
        <v>Feb</v>
      </c>
      <c r="P219" s="4">
        <f>YEAR(Table1[[#This Row],[Invoice Date]])</f>
        <v>2021</v>
      </c>
      <c r="Q219" s="4">
        <f>IFERROR(Table1[[#This Row],[Total Sales]]/Table1[[#This Row],[Units Sold]],4)</f>
        <v>450</v>
      </c>
      <c r="R219" s="4">
        <f>IFERROR(Table1[[#This Row],[Operating Profit]]/Table1[[#This Row],[Units Sold]],0)</f>
        <v>112.5</v>
      </c>
      <c r="S219" s="4">
        <f>IFERROR((Table1[[#This Row],[Total Sales]]-Table1[[#This Row],[Operating Profit]])/Table1[[#This Row],[Units Sold]],0)</f>
        <v>337.5</v>
      </c>
      <c r="T219" s="4" t="str">
        <f>IF(Table1[[#This Row],[Profit per unit]]&gt;$V$8,"Premium","Mass")</f>
        <v>Premium</v>
      </c>
      <c r="U219" s="4"/>
    </row>
    <row r="220" spans="2:21" ht="14.25" customHeight="1" x14ac:dyDescent="0.3">
      <c r="B220" s="4" t="s">
        <v>34</v>
      </c>
      <c r="C220" s="4">
        <v>1189833</v>
      </c>
      <c r="D220" s="5">
        <v>44264</v>
      </c>
      <c r="E220" s="4" t="s">
        <v>31</v>
      </c>
      <c r="F220" s="4" t="s">
        <v>32</v>
      </c>
      <c r="G220" s="4" t="s">
        <v>33</v>
      </c>
      <c r="H220" s="6" t="s">
        <v>20</v>
      </c>
      <c r="I220" s="7">
        <v>45</v>
      </c>
      <c r="J220" s="8">
        <v>700</v>
      </c>
      <c r="K220" s="9">
        <v>315000</v>
      </c>
      <c r="L220" s="9">
        <v>126000</v>
      </c>
      <c r="M220" s="10">
        <v>0.4</v>
      </c>
      <c r="N220" s="4" t="s">
        <v>24</v>
      </c>
      <c r="O220" s="4" t="str">
        <f>TEXT(Table1[[#This Row],[Invoice Date]],"mmm")</f>
        <v>Mar</v>
      </c>
      <c r="P220" s="4">
        <f>YEAR(Table1[[#This Row],[Invoice Date]])</f>
        <v>2021</v>
      </c>
      <c r="Q220" s="4">
        <f>IFERROR(Table1[[#This Row],[Total Sales]]/Table1[[#This Row],[Units Sold]],4)</f>
        <v>450</v>
      </c>
      <c r="R220" s="4">
        <f>IFERROR(Table1[[#This Row],[Operating Profit]]/Table1[[#This Row],[Units Sold]],0)</f>
        <v>180</v>
      </c>
      <c r="S220" s="4">
        <f>IFERROR((Table1[[#This Row],[Total Sales]]-Table1[[#This Row],[Operating Profit]])/Table1[[#This Row],[Units Sold]],0)</f>
        <v>270</v>
      </c>
      <c r="T220" s="4" t="str">
        <f>IF(Table1[[#This Row],[Profit per unit]]&gt;$V$8,"Premium","Mass")</f>
        <v>Premium</v>
      </c>
      <c r="U220" s="4"/>
    </row>
    <row r="221" spans="2:21" ht="14.25" customHeight="1" x14ac:dyDescent="0.3">
      <c r="B221" s="4" t="s">
        <v>34</v>
      </c>
      <c r="C221" s="4">
        <v>1189833</v>
      </c>
      <c r="D221" s="5">
        <v>44265</v>
      </c>
      <c r="E221" s="4" t="s">
        <v>31</v>
      </c>
      <c r="F221" s="4" t="s">
        <v>32</v>
      </c>
      <c r="G221" s="4" t="s">
        <v>33</v>
      </c>
      <c r="H221" s="6" t="s">
        <v>21</v>
      </c>
      <c r="I221" s="7">
        <v>45</v>
      </c>
      <c r="J221" s="8">
        <v>550</v>
      </c>
      <c r="K221" s="9">
        <v>247500</v>
      </c>
      <c r="L221" s="9">
        <v>86625</v>
      </c>
      <c r="M221" s="10">
        <v>0.35</v>
      </c>
      <c r="N221" s="4" t="s">
        <v>24</v>
      </c>
      <c r="O221" s="4" t="str">
        <f>TEXT(Table1[[#This Row],[Invoice Date]],"mmm")</f>
        <v>Mar</v>
      </c>
      <c r="P221" s="4">
        <f>YEAR(Table1[[#This Row],[Invoice Date]])</f>
        <v>2021</v>
      </c>
      <c r="Q221" s="4">
        <f>IFERROR(Table1[[#This Row],[Total Sales]]/Table1[[#This Row],[Units Sold]],4)</f>
        <v>450</v>
      </c>
      <c r="R221" s="4">
        <f>IFERROR(Table1[[#This Row],[Operating Profit]]/Table1[[#This Row],[Units Sold]],0)</f>
        <v>157.5</v>
      </c>
      <c r="S221" s="4">
        <f>IFERROR((Table1[[#This Row],[Total Sales]]-Table1[[#This Row],[Operating Profit]])/Table1[[#This Row],[Units Sold]],0)</f>
        <v>292.5</v>
      </c>
      <c r="T221" s="4" t="str">
        <f>IF(Table1[[#This Row],[Profit per unit]]&gt;$V$8,"Premium","Mass")</f>
        <v>Premium</v>
      </c>
      <c r="U221" s="4"/>
    </row>
    <row r="222" spans="2:21" ht="14.25" customHeight="1" x14ac:dyDescent="0.3">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c r="O222" s="4" t="str">
        <f>TEXT(Table1[[#This Row],[Invoice Date]],"mmm")</f>
        <v>Mar</v>
      </c>
      <c r="P222" s="4">
        <f>YEAR(Table1[[#This Row],[Invoice Date]])</f>
        <v>2021</v>
      </c>
      <c r="Q222" s="4">
        <f>IFERROR(Table1[[#This Row],[Total Sales]]/Table1[[#This Row],[Units Sold]],4)</f>
        <v>500</v>
      </c>
      <c r="R222" s="4">
        <f>IFERROR(Table1[[#This Row],[Operating Profit]]/Table1[[#This Row],[Units Sold]],0)</f>
        <v>275</v>
      </c>
      <c r="S222" s="4">
        <f>IFERROR((Table1[[#This Row],[Total Sales]]-Table1[[#This Row],[Operating Profit]])/Table1[[#This Row],[Units Sold]],0)</f>
        <v>225</v>
      </c>
      <c r="T222" s="4" t="str">
        <f>IF(Table1[[#This Row],[Profit per unit]]&gt;$V$8,"Premium","Mass")</f>
        <v>Premium</v>
      </c>
      <c r="U222" s="4"/>
    </row>
    <row r="223" spans="2:21" ht="14.25" customHeight="1" x14ac:dyDescent="0.3">
      <c r="B223" s="4" t="s">
        <v>34</v>
      </c>
      <c r="C223" s="4">
        <v>1189833</v>
      </c>
      <c r="D223" s="5">
        <v>44267</v>
      </c>
      <c r="E223" s="4" t="s">
        <v>31</v>
      </c>
      <c r="F223" s="4" t="s">
        <v>32</v>
      </c>
      <c r="G223" s="4" t="s">
        <v>35</v>
      </c>
      <c r="H223" s="6" t="s">
        <v>23</v>
      </c>
      <c r="I223" s="7">
        <v>45</v>
      </c>
      <c r="J223" s="8">
        <v>700</v>
      </c>
      <c r="K223" s="9">
        <v>315000</v>
      </c>
      <c r="L223" s="9">
        <v>63000</v>
      </c>
      <c r="M223" s="10">
        <v>0.2</v>
      </c>
      <c r="N223" s="4" t="s">
        <v>24</v>
      </c>
      <c r="O223" s="4" t="str">
        <f>TEXT(Table1[[#This Row],[Invoice Date]],"mmm")</f>
        <v>Mar</v>
      </c>
      <c r="P223" s="4">
        <f>YEAR(Table1[[#This Row],[Invoice Date]])</f>
        <v>2021</v>
      </c>
      <c r="Q223" s="4">
        <f>IFERROR(Table1[[#This Row],[Total Sales]]/Table1[[#This Row],[Units Sold]],4)</f>
        <v>450</v>
      </c>
      <c r="R223" s="4">
        <f>IFERROR(Table1[[#This Row],[Operating Profit]]/Table1[[#This Row],[Units Sold]],0)</f>
        <v>90</v>
      </c>
      <c r="S223" s="4">
        <f>IFERROR((Table1[[#This Row],[Total Sales]]-Table1[[#This Row],[Operating Profit]])/Table1[[#This Row],[Units Sold]],0)</f>
        <v>360</v>
      </c>
      <c r="T223" s="4" t="str">
        <f>IF(Table1[[#This Row],[Profit per unit]]&gt;$V$8,"Premium","Mass")</f>
        <v>Premium</v>
      </c>
      <c r="U223" s="4"/>
    </row>
    <row r="224" spans="2:21" ht="14.25" customHeight="1" x14ac:dyDescent="0.3">
      <c r="B224" s="4" t="s">
        <v>34</v>
      </c>
      <c r="C224" s="4">
        <v>1189833</v>
      </c>
      <c r="D224" s="5">
        <v>44268</v>
      </c>
      <c r="E224" s="4" t="s">
        <v>31</v>
      </c>
      <c r="F224" s="4" t="s">
        <v>32</v>
      </c>
      <c r="G224" s="4" t="s">
        <v>35</v>
      </c>
      <c r="H224" s="6" t="s">
        <v>17</v>
      </c>
      <c r="I224" s="7">
        <v>35</v>
      </c>
      <c r="J224" s="8">
        <v>750</v>
      </c>
      <c r="K224" s="9">
        <v>262500</v>
      </c>
      <c r="L224" s="9">
        <v>105000</v>
      </c>
      <c r="M224" s="10">
        <v>0.4</v>
      </c>
      <c r="N224" s="4" t="s">
        <v>24</v>
      </c>
      <c r="O224" s="4" t="str">
        <f>TEXT(Table1[[#This Row],[Invoice Date]],"mmm")</f>
        <v>Mar</v>
      </c>
      <c r="P224" s="4">
        <f>YEAR(Table1[[#This Row],[Invoice Date]])</f>
        <v>2021</v>
      </c>
      <c r="Q224" s="4">
        <f>IFERROR(Table1[[#This Row],[Total Sales]]/Table1[[#This Row],[Units Sold]],4)</f>
        <v>350</v>
      </c>
      <c r="R224" s="4">
        <f>IFERROR(Table1[[#This Row],[Operating Profit]]/Table1[[#This Row],[Units Sold]],0)</f>
        <v>140</v>
      </c>
      <c r="S224" s="4">
        <f>IFERROR((Table1[[#This Row],[Total Sales]]-Table1[[#This Row],[Operating Profit]])/Table1[[#This Row],[Units Sold]],0)</f>
        <v>210</v>
      </c>
      <c r="T224" s="4" t="str">
        <f>IF(Table1[[#This Row],[Profit per unit]]&gt;$V$8,"Premium","Mass")</f>
        <v>Premium</v>
      </c>
      <c r="U224" s="4"/>
    </row>
    <row r="225" spans="2:21" ht="14.25" customHeight="1" x14ac:dyDescent="0.3">
      <c r="B225" s="4" t="s">
        <v>34</v>
      </c>
      <c r="C225" s="4">
        <v>1189833</v>
      </c>
      <c r="D225" s="5">
        <v>44269</v>
      </c>
      <c r="E225" s="4" t="s">
        <v>31</v>
      </c>
      <c r="F225" s="4" t="s">
        <v>32</v>
      </c>
      <c r="G225" s="4" t="s">
        <v>35</v>
      </c>
      <c r="H225" s="6" t="s">
        <v>19</v>
      </c>
      <c r="I225" s="7">
        <v>45</v>
      </c>
      <c r="J225" s="8">
        <v>650</v>
      </c>
      <c r="K225" s="9">
        <v>292500</v>
      </c>
      <c r="L225" s="9">
        <v>73125</v>
      </c>
      <c r="M225" s="10">
        <v>0.25</v>
      </c>
      <c r="N225" s="4" t="s">
        <v>24</v>
      </c>
      <c r="O225" s="4" t="str">
        <f>TEXT(Table1[[#This Row],[Invoice Date]],"mmm")</f>
        <v>Mar</v>
      </c>
      <c r="P225" s="4">
        <f>YEAR(Table1[[#This Row],[Invoice Date]])</f>
        <v>2021</v>
      </c>
      <c r="Q225" s="4">
        <f>IFERROR(Table1[[#This Row],[Total Sales]]/Table1[[#This Row],[Units Sold]],4)</f>
        <v>450</v>
      </c>
      <c r="R225" s="4">
        <f>IFERROR(Table1[[#This Row],[Operating Profit]]/Table1[[#This Row],[Units Sold]],0)</f>
        <v>112.5</v>
      </c>
      <c r="S225" s="4">
        <f>IFERROR((Table1[[#This Row],[Total Sales]]-Table1[[#This Row],[Operating Profit]])/Table1[[#This Row],[Units Sold]],0)</f>
        <v>337.5</v>
      </c>
      <c r="T225" s="4" t="str">
        <f>IF(Table1[[#This Row],[Profit per unit]]&gt;$V$8,"Premium","Mass")</f>
        <v>Premium</v>
      </c>
      <c r="U225" s="4"/>
    </row>
    <row r="226" spans="2:21" ht="14.25" customHeight="1" x14ac:dyDescent="0.3">
      <c r="B226" s="4" t="s">
        <v>34</v>
      </c>
      <c r="C226" s="4">
        <v>1189833</v>
      </c>
      <c r="D226" s="5">
        <v>44270</v>
      </c>
      <c r="E226" s="4" t="s">
        <v>31</v>
      </c>
      <c r="F226" s="4" t="s">
        <v>32</v>
      </c>
      <c r="G226" s="4" t="s">
        <v>35</v>
      </c>
      <c r="H226" s="6" t="s">
        <v>20</v>
      </c>
      <c r="I226" s="7">
        <v>45</v>
      </c>
      <c r="J226" s="8">
        <v>675</v>
      </c>
      <c r="K226" s="9">
        <v>303750</v>
      </c>
      <c r="L226" s="9">
        <v>121500</v>
      </c>
      <c r="M226" s="10">
        <v>0.4</v>
      </c>
      <c r="N226" s="4" t="s">
        <v>24</v>
      </c>
      <c r="O226" s="4" t="str">
        <f>TEXT(Table1[[#This Row],[Invoice Date]],"mmm")</f>
        <v>Mar</v>
      </c>
      <c r="P226" s="4">
        <f>YEAR(Table1[[#This Row],[Invoice Date]])</f>
        <v>2021</v>
      </c>
      <c r="Q226" s="4">
        <f>IFERROR(Table1[[#This Row],[Total Sales]]/Table1[[#This Row],[Units Sold]],4)</f>
        <v>450</v>
      </c>
      <c r="R226" s="4">
        <f>IFERROR(Table1[[#This Row],[Operating Profit]]/Table1[[#This Row],[Units Sold]],0)</f>
        <v>180</v>
      </c>
      <c r="S226" s="4">
        <f>IFERROR((Table1[[#This Row],[Total Sales]]-Table1[[#This Row],[Operating Profit]])/Table1[[#This Row],[Units Sold]],0)</f>
        <v>270</v>
      </c>
      <c r="T226" s="4" t="str">
        <f>IF(Table1[[#This Row],[Profit per unit]]&gt;$V$8,"Premium","Mass")</f>
        <v>Premium</v>
      </c>
      <c r="U226" s="4"/>
    </row>
    <row r="227" spans="2:21" ht="14.25" customHeight="1" x14ac:dyDescent="0.3">
      <c r="B227" s="4" t="s">
        <v>34</v>
      </c>
      <c r="C227" s="4">
        <v>1189833</v>
      </c>
      <c r="D227" s="5">
        <v>44271</v>
      </c>
      <c r="E227" s="4" t="s">
        <v>31</v>
      </c>
      <c r="F227" s="4" t="s">
        <v>32</v>
      </c>
      <c r="G227" s="4" t="s">
        <v>35</v>
      </c>
      <c r="H227" s="6" t="s">
        <v>21</v>
      </c>
      <c r="I227" s="7">
        <v>45</v>
      </c>
      <c r="J227" s="8">
        <v>525</v>
      </c>
      <c r="K227" s="9">
        <v>236250</v>
      </c>
      <c r="L227" s="9">
        <v>82687.5</v>
      </c>
      <c r="M227" s="10">
        <v>0.35</v>
      </c>
      <c r="N227" s="4" t="s">
        <v>24</v>
      </c>
      <c r="O227" s="4" t="str">
        <f>TEXT(Table1[[#This Row],[Invoice Date]],"mmm")</f>
        <v>Mar</v>
      </c>
      <c r="P227" s="4">
        <f>YEAR(Table1[[#This Row],[Invoice Date]])</f>
        <v>2021</v>
      </c>
      <c r="Q227" s="4">
        <f>IFERROR(Table1[[#This Row],[Total Sales]]/Table1[[#This Row],[Units Sold]],4)</f>
        <v>450</v>
      </c>
      <c r="R227" s="4">
        <f>IFERROR(Table1[[#This Row],[Operating Profit]]/Table1[[#This Row],[Units Sold]],0)</f>
        <v>157.5</v>
      </c>
      <c r="S227" s="4">
        <f>IFERROR((Table1[[#This Row],[Total Sales]]-Table1[[#This Row],[Operating Profit]])/Table1[[#This Row],[Units Sold]],0)</f>
        <v>292.5</v>
      </c>
      <c r="T227" s="4" t="str">
        <f>IF(Table1[[#This Row],[Profit per unit]]&gt;$V$8,"Premium","Mass")</f>
        <v>Premium</v>
      </c>
      <c r="U227" s="4"/>
    </row>
    <row r="228" spans="2:21" ht="14.25" customHeight="1" x14ac:dyDescent="0.3">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c r="O228" s="4" t="str">
        <f>TEXT(Table1[[#This Row],[Invoice Date]],"mmm")</f>
        <v>Mar</v>
      </c>
      <c r="P228" s="4">
        <f>YEAR(Table1[[#This Row],[Invoice Date]])</f>
        <v>2021</v>
      </c>
      <c r="Q228" s="4">
        <f>IFERROR(Table1[[#This Row],[Total Sales]]/Table1[[#This Row],[Units Sold]],4)</f>
        <v>500</v>
      </c>
      <c r="R228" s="4">
        <f>IFERROR(Table1[[#This Row],[Operating Profit]]/Table1[[#This Row],[Units Sold]],0)</f>
        <v>275.00000000000006</v>
      </c>
      <c r="S228" s="4">
        <f>IFERROR((Table1[[#This Row],[Total Sales]]-Table1[[#This Row],[Operating Profit]])/Table1[[#This Row],[Units Sold]],0)</f>
        <v>224.99999999999997</v>
      </c>
      <c r="T228" s="4" t="str">
        <f>IF(Table1[[#This Row],[Profit per unit]]&gt;$V$8,"Premium","Mass")</f>
        <v>Premium</v>
      </c>
      <c r="U228" s="4"/>
    </row>
    <row r="229" spans="2:21" ht="14.25" customHeight="1" x14ac:dyDescent="0.3">
      <c r="B229" s="4" t="s">
        <v>34</v>
      </c>
      <c r="C229" s="4">
        <v>1189833</v>
      </c>
      <c r="D229" s="5">
        <v>44273</v>
      </c>
      <c r="E229" s="4" t="s">
        <v>31</v>
      </c>
      <c r="F229" s="4" t="s">
        <v>32</v>
      </c>
      <c r="G229" s="4" t="s">
        <v>35</v>
      </c>
      <c r="H229" s="6" t="s">
        <v>23</v>
      </c>
      <c r="I229" s="7">
        <v>45</v>
      </c>
      <c r="J229" s="8">
        <v>650</v>
      </c>
      <c r="K229" s="9">
        <v>292500</v>
      </c>
      <c r="L229" s="9">
        <v>58500</v>
      </c>
      <c r="M229" s="10">
        <v>0.2</v>
      </c>
      <c r="N229" s="4" t="s">
        <v>24</v>
      </c>
      <c r="O229" s="4" t="str">
        <f>TEXT(Table1[[#This Row],[Invoice Date]],"mmm")</f>
        <v>Mar</v>
      </c>
      <c r="P229" s="4">
        <f>YEAR(Table1[[#This Row],[Invoice Date]])</f>
        <v>2021</v>
      </c>
      <c r="Q229" s="4">
        <f>IFERROR(Table1[[#This Row],[Total Sales]]/Table1[[#This Row],[Units Sold]],4)</f>
        <v>450</v>
      </c>
      <c r="R229" s="4">
        <f>IFERROR(Table1[[#This Row],[Operating Profit]]/Table1[[#This Row],[Units Sold]],0)</f>
        <v>90</v>
      </c>
      <c r="S229" s="4">
        <f>IFERROR((Table1[[#This Row],[Total Sales]]-Table1[[#This Row],[Operating Profit]])/Table1[[#This Row],[Units Sold]],0)</f>
        <v>360</v>
      </c>
      <c r="T229" s="4" t="str">
        <f>IF(Table1[[#This Row],[Profit per unit]]&gt;$V$8,"Premium","Mass")</f>
        <v>Premium</v>
      </c>
      <c r="U229" s="4"/>
    </row>
    <row r="230" spans="2:21" ht="14.25" customHeight="1" x14ac:dyDescent="0.3">
      <c r="B230" s="4" t="s">
        <v>34</v>
      </c>
      <c r="C230" s="4">
        <v>1189833</v>
      </c>
      <c r="D230" s="5">
        <v>44274</v>
      </c>
      <c r="E230" s="4" t="s">
        <v>31</v>
      </c>
      <c r="F230" s="4" t="s">
        <v>32</v>
      </c>
      <c r="G230" s="4" t="s">
        <v>35</v>
      </c>
      <c r="H230" s="6" t="s">
        <v>17</v>
      </c>
      <c r="I230" s="7">
        <v>35</v>
      </c>
      <c r="J230" s="8">
        <v>800</v>
      </c>
      <c r="K230" s="9">
        <v>280000</v>
      </c>
      <c r="L230" s="9">
        <v>112000</v>
      </c>
      <c r="M230" s="10">
        <v>0.4</v>
      </c>
      <c r="N230" s="4" t="s">
        <v>24</v>
      </c>
      <c r="O230" s="4" t="str">
        <f>TEXT(Table1[[#This Row],[Invoice Date]],"mmm")</f>
        <v>Mar</v>
      </c>
      <c r="P230" s="4">
        <f>YEAR(Table1[[#This Row],[Invoice Date]])</f>
        <v>2021</v>
      </c>
      <c r="Q230" s="4">
        <f>IFERROR(Table1[[#This Row],[Total Sales]]/Table1[[#This Row],[Units Sold]],4)</f>
        <v>350</v>
      </c>
      <c r="R230" s="4">
        <f>IFERROR(Table1[[#This Row],[Operating Profit]]/Table1[[#This Row],[Units Sold]],0)</f>
        <v>140</v>
      </c>
      <c r="S230" s="4">
        <f>IFERROR((Table1[[#This Row],[Total Sales]]-Table1[[#This Row],[Operating Profit]])/Table1[[#This Row],[Units Sold]],0)</f>
        <v>210</v>
      </c>
      <c r="T230" s="4" t="str">
        <f>IF(Table1[[#This Row],[Profit per unit]]&gt;$V$8,"Premium","Mass")</f>
        <v>Premium</v>
      </c>
      <c r="U230" s="4"/>
    </row>
    <row r="231" spans="2:21" ht="14.25" customHeight="1" x14ac:dyDescent="0.3">
      <c r="B231" s="4" t="s">
        <v>34</v>
      </c>
      <c r="C231" s="4">
        <v>1189833</v>
      </c>
      <c r="D231" s="5">
        <v>44275</v>
      </c>
      <c r="E231" s="4" t="s">
        <v>31</v>
      </c>
      <c r="F231" s="4" t="s">
        <v>32</v>
      </c>
      <c r="G231" s="4" t="s">
        <v>35</v>
      </c>
      <c r="H231" s="6" t="s">
        <v>19</v>
      </c>
      <c r="I231" s="7">
        <v>45</v>
      </c>
      <c r="J231" s="8">
        <v>650</v>
      </c>
      <c r="K231" s="9">
        <v>292500</v>
      </c>
      <c r="L231" s="9">
        <v>73125</v>
      </c>
      <c r="M231" s="10">
        <v>0.25</v>
      </c>
      <c r="N231" s="4" t="s">
        <v>24</v>
      </c>
      <c r="O231" s="4" t="str">
        <f>TEXT(Table1[[#This Row],[Invoice Date]],"mmm")</f>
        <v>Mar</v>
      </c>
      <c r="P231" s="4">
        <f>YEAR(Table1[[#This Row],[Invoice Date]])</f>
        <v>2021</v>
      </c>
      <c r="Q231" s="4">
        <f>IFERROR(Table1[[#This Row],[Total Sales]]/Table1[[#This Row],[Units Sold]],4)</f>
        <v>450</v>
      </c>
      <c r="R231" s="4">
        <f>IFERROR(Table1[[#This Row],[Operating Profit]]/Table1[[#This Row],[Units Sold]],0)</f>
        <v>112.5</v>
      </c>
      <c r="S231" s="4">
        <f>IFERROR((Table1[[#This Row],[Total Sales]]-Table1[[#This Row],[Operating Profit]])/Table1[[#This Row],[Units Sold]],0)</f>
        <v>337.5</v>
      </c>
      <c r="T231" s="4" t="str">
        <f>IF(Table1[[#This Row],[Profit per unit]]&gt;$V$8,"Premium","Mass")</f>
        <v>Premium</v>
      </c>
      <c r="U231" s="4"/>
    </row>
    <row r="232" spans="2:21" ht="14.25" customHeight="1" x14ac:dyDescent="0.3">
      <c r="B232" s="4" t="s">
        <v>34</v>
      </c>
      <c r="C232" s="4">
        <v>1189833</v>
      </c>
      <c r="D232" s="5">
        <v>44276</v>
      </c>
      <c r="E232" s="4" t="s">
        <v>31</v>
      </c>
      <c r="F232" s="4" t="s">
        <v>32</v>
      </c>
      <c r="G232" s="4" t="s">
        <v>35</v>
      </c>
      <c r="H232" s="6" t="s">
        <v>20</v>
      </c>
      <c r="I232" s="7">
        <v>45</v>
      </c>
      <c r="J232" s="8">
        <v>650</v>
      </c>
      <c r="K232" s="9">
        <v>292500</v>
      </c>
      <c r="L232" s="9">
        <v>117000</v>
      </c>
      <c r="M232" s="10">
        <v>0.4</v>
      </c>
      <c r="N232" s="4" t="s">
        <v>24</v>
      </c>
      <c r="O232" s="4" t="str">
        <f>TEXT(Table1[[#This Row],[Invoice Date]],"mmm")</f>
        <v>Mar</v>
      </c>
      <c r="P232" s="4">
        <f>YEAR(Table1[[#This Row],[Invoice Date]])</f>
        <v>2021</v>
      </c>
      <c r="Q232" s="4">
        <f>IFERROR(Table1[[#This Row],[Total Sales]]/Table1[[#This Row],[Units Sold]],4)</f>
        <v>450</v>
      </c>
      <c r="R232" s="4">
        <f>IFERROR(Table1[[#This Row],[Operating Profit]]/Table1[[#This Row],[Units Sold]],0)</f>
        <v>180</v>
      </c>
      <c r="S232" s="4">
        <f>IFERROR((Table1[[#This Row],[Total Sales]]-Table1[[#This Row],[Operating Profit]])/Table1[[#This Row],[Units Sold]],0)</f>
        <v>270</v>
      </c>
      <c r="T232" s="4" t="str">
        <f>IF(Table1[[#This Row],[Profit per unit]]&gt;$V$8,"Premium","Mass")</f>
        <v>Premium</v>
      </c>
      <c r="U232" s="4"/>
    </row>
    <row r="233" spans="2:21" ht="14.25" customHeight="1" x14ac:dyDescent="0.3">
      <c r="B233" s="4" t="s">
        <v>34</v>
      </c>
      <c r="C233" s="4">
        <v>1189833</v>
      </c>
      <c r="D233" s="5">
        <v>44277</v>
      </c>
      <c r="E233" s="4" t="s">
        <v>31</v>
      </c>
      <c r="F233" s="4" t="s">
        <v>32</v>
      </c>
      <c r="G233" s="4" t="s">
        <v>35</v>
      </c>
      <c r="H233" s="6" t="s">
        <v>21</v>
      </c>
      <c r="I233" s="7">
        <v>45</v>
      </c>
      <c r="J233" s="8">
        <v>550</v>
      </c>
      <c r="K233" s="9">
        <v>247500</v>
      </c>
      <c r="L233" s="9">
        <v>86625</v>
      </c>
      <c r="M233" s="10">
        <v>0.35</v>
      </c>
      <c r="N233" s="4" t="s">
        <v>24</v>
      </c>
      <c r="O233" s="4" t="str">
        <f>TEXT(Table1[[#This Row],[Invoice Date]],"mmm")</f>
        <v>Mar</v>
      </c>
      <c r="P233" s="4">
        <f>YEAR(Table1[[#This Row],[Invoice Date]])</f>
        <v>2021</v>
      </c>
      <c r="Q233" s="4">
        <f>IFERROR(Table1[[#This Row],[Total Sales]]/Table1[[#This Row],[Units Sold]],4)</f>
        <v>450</v>
      </c>
      <c r="R233" s="4">
        <f>IFERROR(Table1[[#This Row],[Operating Profit]]/Table1[[#This Row],[Units Sold]],0)</f>
        <v>157.5</v>
      </c>
      <c r="S233" s="4">
        <f>IFERROR((Table1[[#This Row],[Total Sales]]-Table1[[#This Row],[Operating Profit]])/Table1[[#This Row],[Units Sold]],0)</f>
        <v>292.5</v>
      </c>
      <c r="T233" s="4" t="str">
        <f>IF(Table1[[#This Row],[Profit per unit]]&gt;$V$8,"Premium","Mass")</f>
        <v>Premium</v>
      </c>
      <c r="U233" s="4"/>
    </row>
    <row r="234" spans="2:21" ht="14.25" customHeight="1" x14ac:dyDescent="0.3">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c r="O234" s="4" t="str">
        <f>TEXT(Table1[[#This Row],[Invoice Date]],"mmm")</f>
        <v>Mar</v>
      </c>
      <c r="P234" s="4">
        <f>YEAR(Table1[[#This Row],[Invoice Date]])</f>
        <v>2021</v>
      </c>
      <c r="Q234" s="4">
        <f>IFERROR(Table1[[#This Row],[Total Sales]]/Table1[[#This Row],[Units Sold]],4)</f>
        <v>500</v>
      </c>
      <c r="R234" s="4">
        <f>IFERROR(Table1[[#This Row],[Operating Profit]]/Table1[[#This Row],[Units Sold]],0)</f>
        <v>275.00000000000006</v>
      </c>
      <c r="S234" s="4">
        <f>IFERROR((Table1[[#This Row],[Total Sales]]-Table1[[#This Row],[Operating Profit]])/Table1[[#This Row],[Units Sold]],0)</f>
        <v>224.99999999999997</v>
      </c>
      <c r="T234" s="4" t="str">
        <f>IF(Table1[[#This Row],[Profit per unit]]&gt;$V$8,"Premium","Mass")</f>
        <v>Premium</v>
      </c>
      <c r="U234" s="4"/>
    </row>
    <row r="235" spans="2:21" ht="14.25" customHeight="1" x14ac:dyDescent="0.3">
      <c r="B235" s="4" t="s">
        <v>34</v>
      </c>
      <c r="C235" s="4">
        <v>1189833</v>
      </c>
      <c r="D235" s="5">
        <v>44292</v>
      </c>
      <c r="E235" s="4" t="s">
        <v>31</v>
      </c>
      <c r="F235" s="4" t="s">
        <v>32</v>
      </c>
      <c r="G235" s="4" t="s">
        <v>35</v>
      </c>
      <c r="H235" s="6" t="s">
        <v>23</v>
      </c>
      <c r="I235" s="7">
        <v>45</v>
      </c>
      <c r="J235" s="8">
        <v>625</v>
      </c>
      <c r="K235" s="9">
        <v>281250</v>
      </c>
      <c r="L235" s="9">
        <v>56250</v>
      </c>
      <c r="M235" s="10">
        <v>0.2</v>
      </c>
      <c r="N235" s="4" t="s">
        <v>24</v>
      </c>
      <c r="O235" s="4" t="str">
        <f>TEXT(Table1[[#This Row],[Invoice Date]],"mmm")</f>
        <v>Apr</v>
      </c>
      <c r="P235" s="4">
        <f>YEAR(Table1[[#This Row],[Invoice Date]])</f>
        <v>2021</v>
      </c>
      <c r="Q235" s="4">
        <f>IFERROR(Table1[[#This Row],[Total Sales]]/Table1[[#This Row],[Units Sold]],4)</f>
        <v>450</v>
      </c>
      <c r="R235" s="4">
        <f>IFERROR(Table1[[#This Row],[Operating Profit]]/Table1[[#This Row],[Units Sold]],0)</f>
        <v>90</v>
      </c>
      <c r="S235" s="4">
        <f>IFERROR((Table1[[#This Row],[Total Sales]]-Table1[[#This Row],[Operating Profit]])/Table1[[#This Row],[Units Sold]],0)</f>
        <v>360</v>
      </c>
      <c r="T235" s="4" t="str">
        <f>IF(Table1[[#This Row],[Profit per unit]]&gt;$V$8,"Premium","Mass")</f>
        <v>Premium</v>
      </c>
      <c r="U235" s="4"/>
    </row>
    <row r="236" spans="2:21" ht="14.25" customHeight="1" x14ac:dyDescent="0.3">
      <c r="B236" s="4" t="s">
        <v>34</v>
      </c>
      <c r="C236" s="4">
        <v>1189833</v>
      </c>
      <c r="D236" s="5">
        <v>44293</v>
      </c>
      <c r="E236" s="4" t="s">
        <v>31</v>
      </c>
      <c r="F236" s="4" t="s">
        <v>32</v>
      </c>
      <c r="G236" s="4" t="s">
        <v>35</v>
      </c>
      <c r="H236" s="6" t="s">
        <v>17</v>
      </c>
      <c r="I236" s="7">
        <v>45</v>
      </c>
      <c r="J236" s="8">
        <v>800</v>
      </c>
      <c r="K236" s="9">
        <v>360000</v>
      </c>
      <c r="L236" s="9">
        <v>144000</v>
      </c>
      <c r="M236" s="10">
        <v>0.4</v>
      </c>
      <c r="N236" s="4" t="s">
        <v>24</v>
      </c>
      <c r="O236" s="4" t="str">
        <f>TEXT(Table1[[#This Row],[Invoice Date]],"mmm")</f>
        <v>Apr</v>
      </c>
      <c r="P236" s="4">
        <f>YEAR(Table1[[#This Row],[Invoice Date]])</f>
        <v>2021</v>
      </c>
      <c r="Q236" s="4">
        <f>IFERROR(Table1[[#This Row],[Total Sales]]/Table1[[#This Row],[Units Sold]],4)</f>
        <v>450</v>
      </c>
      <c r="R236" s="4">
        <f>IFERROR(Table1[[#This Row],[Operating Profit]]/Table1[[#This Row],[Units Sold]],0)</f>
        <v>180</v>
      </c>
      <c r="S236" s="4">
        <f>IFERROR((Table1[[#This Row],[Total Sales]]-Table1[[#This Row],[Operating Profit]])/Table1[[#This Row],[Units Sold]],0)</f>
        <v>270</v>
      </c>
      <c r="T236" s="4" t="str">
        <f>IF(Table1[[#This Row],[Profit per unit]]&gt;$V$8,"Premium","Mass")</f>
        <v>Premium</v>
      </c>
      <c r="U236" s="4"/>
    </row>
    <row r="237" spans="2:21" ht="14.25" customHeight="1" x14ac:dyDescent="0.3">
      <c r="B237" s="4" t="s">
        <v>34</v>
      </c>
      <c r="C237" s="4">
        <v>1189833</v>
      </c>
      <c r="D237" s="5">
        <v>44294</v>
      </c>
      <c r="E237" s="4" t="s">
        <v>31</v>
      </c>
      <c r="F237" s="4" t="s">
        <v>32</v>
      </c>
      <c r="G237" s="4" t="s">
        <v>35</v>
      </c>
      <c r="H237" s="6" t="s">
        <v>19</v>
      </c>
      <c r="I237" s="7">
        <v>50</v>
      </c>
      <c r="J237" s="8">
        <v>600</v>
      </c>
      <c r="K237" s="9">
        <v>300000</v>
      </c>
      <c r="L237" s="9">
        <v>75000</v>
      </c>
      <c r="M237" s="10">
        <v>0.25</v>
      </c>
      <c r="N237" s="4" t="s">
        <v>24</v>
      </c>
      <c r="O237" s="4" t="str">
        <f>TEXT(Table1[[#This Row],[Invoice Date]],"mmm")</f>
        <v>Apr</v>
      </c>
      <c r="P237" s="4">
        <f>YEAR(Table1[[#This Row],[Invoice Date]])</f>
        <v>2021</v>
      </c>
      <c r="Q237" s="4">
        <f>IFERROR(Table1[[#This Row],[Total Sales]]/Table1[[#This Row],[Units Sold]],4)</f>
        <v>500</v>
      </c>
      <c r="R237" s="4">
        <f>IFERROR(Table1[[#This Row],[Operating Profit]]/Table1[[#This Row],[Units Sold]],0)</f>
        <v>125</v>
      </c>
      <c r="S237" s="4">
        <f>IFERROR((Table1[[#This Row],[Total Sales]]-Table1[[#This Row],[Operating Profit]])/Table1[[#This Row],[Units Sold]],0)</f>
        <v>375</v>
      </c>
      <c r="T237" s="4" t="str">
        <f>IF(Table1[[#This Row],[Profit per unit]]&gt;$V$8,"Premium","Mass")</f>
        <v>Premium</v>
      </c>
      <c r="U237" s="4"/>
    </row>
    <row r="238" spans="2:21" ht="14.25" customHeight="1" x14ac:dyDescent="0.3">
      <c r="B238" s="4" t="s">
        <v>34</v>
      </c>
      <c r="C238" s="4">
        <v>1189833</v>
      </c>
      <c r="D238" s="5">
        <v>44295</v>
      </c>
      <c r="E238" s="4" t="s">
        <v>31</v>
      </c>
      <c r="F238" s="4" t="s">
        <v>32</v>
      </c>
      <c r="G238" s="4" t="s">
        <v>35</v>
      </c>
      <c r="H238" s="6" t="s">
        <v>20</v>
      </c>
      <c r="I238" s="7">
        <v>50</v>
      </c>
      <c r="J238" s="8">
        <v>625</v>
      </c>
      <c r="K238" s="9">
        <v>312500</v>
      </c>
      <c r="L238" s="9">
        <v>125000</v>
      </c>
      <c r="M238" s="10">
        <v>0.4</v>
      </c>
      <c r="N238" s="4" t="s">
        <v>24</v>
      </c>
      <c r="O238" s="4" t="str">
        <f>TEXT(Table1[[#This Row],[Invoice Date]],"mmm")</f>
        <v>Apr</v>
      </c>
      <c r="P238" s="4">
        <f>YEAR(Table1[[#This Row],[Invoice Date]])</f>
        <v>2021</v>
      </c>
      <c r="Q238" s="4">
        <f>IFERROR(Table1[[#This Row],[Total Sales]]/Table1[[#This Row],[Units Sold]],4)</f>
        <v>500</v>
      </c>
      <c r="R238" s="4">
        <f>IFERROR(Table1[[#This Row],[Operating Profit]]/Table1[[#This Row],[Units Sold]],0)</f>
        <v>200</v>
      </c>
      <c r="S238" s="4">
        <f>IFERROR((Table1[[#This Row],[Total Sales]]-Table1[[#This Row],[Operating Profit]])/Table1[[#This Row],[Units Sold]],0)</f>
        <v>300</v>
      </c>
      <c r="T238" s="4" t="str">
        <f>IF(Table1[[#This Row],[Profit per unit]]&gt;$V$8,"Premium","Mass")</f>
        <v>Premium</v>
      </c>
      <c r="U238" s="4"/>
    </row>
    <row r="239" spans="2:21" ht="14.25" customHeight="1" x14ac:dyDescent="0.3">
      <c r="B239" s="4" t="s">
        <v>34</v>
      </c>
      <c r="C239" s="4">
        <v>1189833</v>
      </c>
      <c r="D239" s="5">
        <v>44296</v>
      </c>
      <c r="E239" s="4" t="s">
        <v>31</v>
      </c>
      <c r="F239" s="4" t="s">
        <v>32</v>
      </c>
      <c r="G239" s="4" t="s">
        <v>35</v>
      </c>
      <c r="H239" s="6" t="s">
        <v>21</v>
      </c>
      <c r="I239" s="7">
        <v>45</v>
      </c>
      <c r="J239" s="8">
        <v>525</v>
      </c>
      <c r="K239" s="9">
        <v>236250</v>
      </c>
      <c r="L239" s="9">
        <v>82687.5</v>
      </c>
      <c r="M239" s="10">
        <v>0.35</v>
      </c>
      <c r="N239" s="4" t="s">
        <v>24</v>
      </c>
      <c r="O239" s="4" t="str">
        <f>TEXT(Table1[[#This Row],[Invoice Date]],"mmm")</f>
        <v>Apr</v>
      </c>
      <c r="P239" s="4">
        <f>YEAR(Table1[[#This Row],[Invoice Date]])</f>
        <v>2021</v>
      </c>
      <c r="Q239" s="4">
        <f>IFERROR(Table1[[#This Row],[Total Sales]]/Table1[[#This Row],[Units Sold]],4)</f>
        <v>450</v>
      </c>
      <c r="R239" s="4">
        <f>IFERROR(Table1[[#This Row],[Operating Profit]]/Table1[[#This Row],[Units Sold]],0)</f>
        <v>157.5</v>
      </c>
      <c r="S239" s="4">
        <f>IFERROR((Table1[[#This Row],[Total Sales]]-Table1[[#This Row],[Operating Profit]])/Table1[[#This Row],[Units Sold]],0)</f>
        <v>292.5</v>
      </c>
      <c r="T239" s="4" t="str">
        <f>IF(Table1[[#This Row],[Profit per unit]]&gt;$V$8,"Premium","Mass")</f>
        <v>Premium</v>
      </c>
      <c r="U239" s="4"/>
    </row>
    <row r="240" spans="2:21" ht="14.25" customHeight="1" x14ac:dyDescent="0.3">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c r="O240" s="4" t="str">
        <f>TEXT(Table1[[#This Row],[Invoice Date]],"mmm")</f>
        <v>Apr</v>
      </c>
      <c r="P240" s="4">
        <f>YEAR(Table1[[#This Row],[Invoice Date]])</f>
        <v>2021</v>
      </c>
      <c r="Q240" s="4">
        <f>IFERROR(Table1[[#This Row],[Total Sales]]/Table1[[#This Row],[Units Sold]],4)</f>
        <v>500</v>
      </c>
      <c r="R240" s="4">
        <f>IFERROR(Table1[[#This Row],[Operating Profit]]/Table1[[#This Row],[Units Sold]],0)</f>
        <v>275.00000000000006</v>
      </c>
      <c r="S240" s="4">
        <f>IFERROR((Table1[[#This Row],[Total Sales]]-Table1[[#This Row],[Operating Profit]])/Table1[[#This Row],[Units Sold]],0)</f>
        <v>224.99999999999997</v>
      </c>
      <c r="T240" s="4" t="str">
        <f>IF(Table1[[#This Row],[Profit per unit]]&gt;$V$8,"Premium","Mass")</f>
        <v>Premium</v>
      </c>
      <c r="U240" s="4"/>
    </row>
    <row r="241" spans="2:21" ht="14.25" customHeight="1" x14ac:dyDescent="0.3">
      <c r="B241" s="4" t="s">
        <v>34</v>
      </c>
      <c r="C241" s="4">
        <v>1189833</v>
      </c>
      <c r="D241" s="5">
        <v>44298</v>
      </c>
      <c r="E241" s="4" t="s">
        <v>31</v>
      </c>
      <c r="F241" s="4" t="s">
        <v>32</v>
      </c>
      <c r="G241" s="4" t="s">
        <v>35</v>
      </c>
      <c r="H241" s="6" t="s">
        <v>23</v>
      </c>
      <c r="I241" s="7">
        <v>65</v>
      </c>
      <c r="J241" s="8">
        <v>600</v>
      </c>
      <c r="K241" s="9">
        <v>390000</v>
      </c>
      <c r="L241" s="9">
        <v>78000</v>
      </c>
      <c r="M241" s="10">
        <v>0.2</v>
      </c>
      <c r="N241" s="4" t="s">
        <v>24</v>
      </c>
      <c r="O241" s="4" t="str">
        <f>TEXT(Table1[[#This Row],[Invoice Date]],"mmm")</f>
        <v>Apr</v>
      </c>
      <c r="P241" s="4">
        <f>YEAR(Table1[[#This Row],[Invoice Date]])</f>
        <v>2021</v>
      </c>
      <c r="Q241" s="4">
        <f>IFERROR(Table1[[#This Row],[Total Sales]]/Table1[[#This Row],[Units Sold]],4)</f>
        <v>650</v>
      </c>
      <c r="R241" s="4">
        <f>IFERROR(Table1[[#This Row],[Operating Profit]]/Table1[[#This Row],[Units Sold]],0)</f>
        <v>130</v>
      </c>
      <c r="S241" s="4">
        <f>IFERROR((Table1[[#This Row],[Total Sales]]-Table1[[#This Row],[Operating Profit]])/Table1[[#This Row],[Units Sold]],0)</f>
        <v>520</v>
      </c>
      <c r="T241" s="4" t="str">
        <f>IF(Table1[[#This Row],[Profit per unit]]&gt;$V$8,"Premium","Mass")</f>
        <v>Premium</v>
      </c>
      <c r="U241" s="4"/>
    </row>
    <row r="242" spans="2:21" ht="14.25" customHeight="1" x14ac:dyDescent="0.3">
      <c r="B242" s="4" t="s">
        <v>34</v>
      </c>
      <c r="C242" s="4">
        <v>1189833</v>
      </c>
      <c r="D242" s="5">
        <v>44299</v>
      </c>
      <c r="E242" s="4" t="s">
        <v>31</v>
      </c>
      <c r="F242" s="4" t="s">
        <v>32</v>
      </c>
      <c r="G242" s="4" t="s">
        <v>35</v>
      </c>
      <c r="H242" s="6" t="s">
        <v>17</v>
      </c>
      <c r="I242" s="7">
        <v>45</v>
      </c>
      <c r="J242" s="8">
        <v>800</v>
      </c>
      <c r="K242" s="9">
        <v>360000</v>
      </c>
      <c r="L242" s="9">
        <v>144000</v>
      </c>
      <c r="M242" s="10">
        <v>0.4</v>
      </c>
      <c r="N242" s="4" t="s">
        <v>24</v>
      </c>
      <c r="O242" s="4" t="str">
        <f>TEXT(Table1[[#This Row],[Invoice Date]],"mmm")</f>
        <v>Apr</v>
      </c>
      <c r="P242" s="4">
        <f>YEAR(Table1[[#This Row],[Invoice Date]])</f>
        <v>2021</v>
      </c>
      <c r="Q242" s="4">
        <f>IFERROR(Table1[[#This Row],[Total Sales]]/Table1[[#This Row],[Units Sold]],4)</f>
        <v>450</v>
      </c>
      <c r="R242" s="4">
        <f>IFERROR(Table1[[#This Row],[Operating Profit]]/Table1[[#This Row],[Units Sold]],0)</f>
        <v>180</v>
      </c>
      <c r="S242" s="4">
        <f>IFERROR((Table1[[#This Row],[Total Sales]]-Table1[[#This Row],[Operating Profit]])/Table1[[#This Row],[Units Sold]],0)</f>
        <v>270</v>
      </c>
      <c r="T242" s="4" t="str">
        <f>IF(Table1[[#This Row],[Profit per unit]]&gt;$V$8,"Premium","Mass")</f>
        <v>Premium</v>
      </c>
      <c r="U242" s="4"/>
    </row>
    <row r="243" spans="2:21" ht="14.25" customHeight="1" x14ac:dyDescent="0.3">
      <c r="B243" s="4" t="s">
        <v>34</v>
      </c>
      <c r="C243" s="4">
        <v>1189833</v>
      </c>
      <c r="D243" s="5">
        <v>44300</v>
      </c>
      <c r="E243" s="4" t="s">
        <v>31</v>
      </c>
      <c r="F243" s="4" t="s">
        <v>32</v>
      </c>
      <c r="G243" s="4" t="s">
        <v>35</v>
      </c>
      <c r="H243" s="6" t="s">
        <v>19</v>
      </c>
      <c r="I243" s="7">
        <v>50</v>
      </c>
      <c r="J243" s="8">
        <v>650</v>
      </c>
      <c r="K243" s="9">
        <v>325000</v>
      </c>
      <c r="L243" s="9">
        <v>81250</v>
      </c>
      <c r="M243" s="10">
        <v>0.25</v>
      </c>
      <c r="N243" s="4" t="s">
        <v>24</v>
      </c>
      <c r="O243" s="4" t="str">
        <f>TEXT(Table1[[#This Row],[Invoice Date]],"mmm")</f>
        <v>Apr</v>
      </c>
      <c r="P243" s="4">
        <f>YEAR(Table1[[#This Row],[Invoice Date]])</f>
        <v>2021</v>
      </c>
      <c r="Q243" s="4">
        <f>IFERROR(Table1[[#This Row],[Total Sales]]/Table1[[#This Row],[Units Sold]],4)</f>
        <v>500</v>
      </c>
      <c r="R243" s="4">
        <f>IFERROR(Table1[[#This Row],[Operating Profit]]/Table1[[#This Row],[Units Sold]],0)</f>
        <v>125</v>
      </c>
      <c r="S243" s="4">
        <f>IFERROR((Table1[[#This Row],[Total Sales]]-Table1[[#This Row],[Operating Profit]])/Table1[[#This Row],[Units Sold]],0)</f>
        <v>375</v>
      </c>
      <c r="T243" s="4" t="str">
        <f>IF(Table1[[#This Row],[Profit per unit]]&gt;$V$8,"Premium","Mass")</f>
        <v>Premium</v>
      </c>
      <c r="U243" s="4"/>
    </row>
    <row r="244" spans="2:21" ht="14.25" customHeight="1" x14ac:dyDescent="0.3">
      <c r="B244" s="4" t="s">
        <v>34</v>
      </c>
      <c r="C244" s="4">
        <v>1189833</v>
      </c>
      <c r="D244" s="5">
        <v>44301</v>
      </c>
      <c r="E244" s="4" t="s">
        <v>31</v>
      </c>
      <c r="F244" s="4" t="s">
        <v>32</v>
      </c>
      <c r="G244" s="4" t="s">
        <v>35</v>
      </c>
      <c r="H244" s="6" t="s">
        <v>20</v>
      </c>
      <c r="I244" s="7">
        <v>50</v>
      </c>
      <c r="J244" s="8">
        <v>650</v>
      </c>
      <c r="K244" s="9">
        <v>325000</v>
      </c>
      <c r="L244" s="9">
        <v>130000</v>
      </c>
      <c r="M244" s="10">
        <v>0.4</v>
      </c>
      <c r="N244" s="4" t="s">
        <v>24</v>
      </c>
      <c r="O244" s="4" t="str">
        <f>TEXT(Table1[[#This Row],[Invoice Date]],"mmm")</f>
        <v>Apr</v>
      </c>
      <c r="P244" s="4">
        <f>YEAR(Table1[[#This Row],[Invoice Date]])</f>
        <v>2021</v>
      </c>
      <c r="Q244" s="4">
        <f>IFERROR(Table1[[#This Row],[Total Sales]]/Table1[[#This Row],[Units Sold]],4)</f>
        <v>500</v>
      </c>
      <c r="R244" s="4">
        <f>IFERROR(Table1[[#This Row],[Operating Profit]]/Table1[[#This Row],[Units Sold]],0)</f>
        <v>200</v>
      </c>
      <c r="S244" s="4">
        <f>IFERROR((Table1[[#This Row],[Total Sales]]-Table1[[#This Row],[Operating Profit]])/Table1[[#This Row],[Units Sold]],0)</f>
        <v>300</v>
      </c>
      <c r="T244" s="4" t="str">
        <f>IF(Table1[[#This Row],[Profit per unit]]&gt;$V$8,"Premium","Mass")</f>
        <v>Premium</v>
      </c>
      <c r="U244" s="4"/>
    </row>
    <row r="245" spans="2:21" ht="14.25" customHeight="1" x14ac:dyDescent="0.3">
      <c r="B245" s="4" t="s">
        <v>34</v>
      </c>
      <c r="C245" s="4">
        <v>1189833</v>
      </c>
      <c r="D245" s="5">
        <v>44302</v>
      </c>
      <c r="E245" s="4" t="s">
        <v>31</v>
      </c>
      <c r="F245" s="4" t="s">
        <v>32</v>
      </c>
      <c r="G245" s="4" t="s">
        <v>35</v>
      </c>
      <c r="H245" s="6" t="s">
        <v>21</v>
      </c>
      <c r="I245" s="7">
        <v>45</v>
      </c>
      <c r="J245" s="8">
        <v>550</v>
      </c>
      <c r="K245" s="9">
        <v>247500</v>
      </c>
      <c r="L245" s="9">
        <v>86625</v>
      </c>
      <c r="M245" s="10">
        <v>0.35</v>
      </c>
      <c r="N245" s="4" t="s">
        <v>24</v>
      </c>
      <c r="O245" s="4" t="str">
        <f>TEXT(Table1[[#This Row],[Invoice Date]],"mmm")</f>
        <v>Apr</v>
      </c>
      <c r="P245" s="4">
        <f>YEAR(Table1[[#This Row],[Invoice Date]])</f>
        <v>2021</v>
      </c>
      <c r="Q245" s="4">
        <f>IFERROR(Table1[[#This Row],[Total Sales]]/Table1[[#This Row],[Units Sold]],4)</f>
        <v>450</v>
      </c>
      <c r="R245" s="4">
        <f>IFERROR(Table1[[#This Row],[Operating Profit]]/Table1[[#This Row],[Units Sold]],0)</f>
        <v>157.5</v>
      </c>
      <c r="S245" s="4">
        <f>IFERROR((Table1[[#This Row],[Total Sales]]-Table1[[#This Row],[Operating Profit]])/Table1[[#This Row],[Units Sold]],0)</f>
        <v>292.5</v>
      </c>
      <c r="T245" s="4" t="str">
        <f>IF(Table1[[#This Row],[Profit per unit]]&gt;$V$8,"Premium","Mass")</f>
        <v>Premium</v>
      </c>
      <c r="U245" s="4"/>
    </row>
    <row r="246" spans="2:21" ht="14.25" customHeight="1" x14ac:dyDescent="0.3">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c r="O246" s="4" t="str">
        <f>TEXT(Table1[[#This Row],[Invoice Date]],"mmm")</f>
        <v>Apr</v>
      </c>
      <c r="P246" s="4">
        <f>YEAR(Table1[[#This Row],[Invoice Date]])</f>
        <v>2021</v>
      </c>
      <c r="Q246" s="4">
        <f>IFERROR(Table1[[#This Row],[Total Sales]]/Table1[[#This Row],[Units Sold]],4)</f>
        <v>500</v>
      </c>
      <c r="R246" s="4">
        <f>IFERROR(Table1[[#This Row],[Operating Profit]]/Table1[[#This Row],[Units Sold]],0)</f>
        <v>275.00000000000006</v>
      </c>
      <c r="S246" s="4">
        <f>IFERROR((Table1[[#This Row],[Total Sales]]-Table1[[#This Row],[Operating Profit]])/Table1[[#This Row],[Units Sold]],0)</f>
        <v>224.99999999999997</v>
      </c>
      <c r="T246" s="4" t="str">
        <f>IF(Table1[[#This Row],[Profit per unit]]&gt;$V$8,"Premium","Mass")</f>
        <v>Premium</v>
      </c>
      <c r="U246" s="4"/>
    </row>
    <row r="247" spans="2:21" ht="14.25" customHeight="1" x14ac:dyDescent="0.3">
      <c r="B247" s="4" t="s">
        <v>34</v>
      </c>
      <c r="C247" s="4">
        <v>1189833</v>
      </c>
      <c r="D247" s="5">
        <v>44304</v>
      </c>
      <c r="E247" s="4" t="s">
        <v>31</v>
      </c>
      <c r="F247" s="4" t="s">
        <v>32</v>
      </c>
      <c r="G247" s="4" t="s">
        <v>35</v>
      </c>
      <c r="H247" s="6" t="s">
        <v>23</v>
      </c>
      <c r="I247" s="7">
        <v>65</v>
      </c>
      <c r="J247" s="8">
        <v>625</v>
      </c>
      <c r="K247" s="9">
        <v>406250</v>
      </c>
      <c r="L247" s="9">
        <v>81250</v>
      </c>
      <c r="M247" s="10">
        <v>0.2</v>
      </c>
      <c r="N247" s="4" t="s">
        <v>24</v>
      </c>
      <c r="O247" s="4" t="str">
        <f>TEXT(Table1[[#This Row],[Invoice Date]],"mmm")</f>
        <v>Apr</v>
      </c>
      <c r="P247" s="4">
        <f>YEAR(Table1[[#This Row],[Invoice Date]])</f>
        <v>2021</v>
      </c>
      <c r="Q247" s="4">
        <f>IFERROR(Table1[[#This Row],[Total Sales]]/Table1[[#This Row],[Units Sold]],4)</f>
        <v>650</v>
      </c>
      <c r="R247" s="4">
        <f>IFERROR(Table1[[#This Row],[Operating Profit]]/Table1[[#This Row],[Units Sold]],0)</f>
        <v>130</v>
      </c>
      <c r="S247" s="4">
        <f>IFERROR((Table1[[#This Row],[Total Sales]]-Table1[[#This Row],[Operating Profit]])/Table1[[#This Row],[Units Sold]],0)</f>
        <v>520</v>
      </c>
      <c r="T247" s="4" t="str">
        <f>IF(Table1[[#This Row],[Profit per unit]]&gt;$V$8,"Premium","Mass")</f>
        <v>Premium</v>
      </c>
      <c r="U247" s="4"/>
    </row>
    <row r="248" spans="2:21" ht="14.25" customHeight="1" x14ac:dyDescent="0.3">
      <c r="B248" s="4" t="s">
        <v>34</v>
      </c>
      <c r="C248" s="4">
        <v>1189833</v>
      </c>
      <c r="D248" s="5">
        <v>44305</v>
      </c>
      <c r="E248" s="4" t="s">
        <v>31</v>
      </c>
      <c r="F248" s="4" t="s">
        <v>32</v>
      </c>
      <c r="G248" s="4" t="s">
        <v>35</v>
      </c>
      <c r="H248" s="6" t="s">
        <v>17</v>
      </c>
      <c r="I248" s="7">
        <v>45</v>
      </c>
      <c r="J248" s="8">
        <v>900</v>
      </c>
      <c r="K248" s="9">
        <v>405000</v>
      </c>
      <c r="L248" s="9">
        <v>162000</v>
      </c>
      <c r="M248" s="10">
        <v>0.4</v>
      </c>
      <c r="N248" s="4" t="s">
        <v>24</v>
      </c>
      <c r="O248" s="4" t="str">
        <f>TEXT(Table1[[#This Row],[Invoice Date]],"mmm")</f>
        <v>Apr</v>
      </c>
      <c r="P248" s="4">
        <f>YEAR(Table1[[#This Row],[Invoice Date]])</f>
        <v>2021</v>
      </c>
      <c r="Q248" s="4">
        <f>IFERROR(Table1[[#This Row],[Total Sales]]/Table1[[#This Row],[Units Sold]],4)</f>
        <v>450</v>
      </c>
      <c r="R248" s="4">
        <f>IFERROR(Table1[[#This Row],[Operating Profit]]/Table1[[#This Row],[Units Sold]],0)</f>
        <v>180</v>
      </c>
      <c r="S248" s="4">
        <f>IFERROR((Table1[[#This Row],[Total Sales]]-Table1[[#This Row],[Operating Profit]])/Table1[[#This Row],[Units Sold]],0)</f>
        <v>270</v>
      </c>
      <c r="T248" s="4" t="str">
        <f>IF(Table1[[#This Row],[Profit per unit]]&gt;$V$8,"Premium","Mass")</f>
        <v>Premium</v>
      </c>
      <c r="U248" s="4"/>
    </row>
    <row r="249" spans="2:21" ht="14.25" customHeight="1" x14ac:dyDescent="0.3">
      <c r="B249" s="4" t="s">
        <v>34</v>
      </c>
      <c r="C249" s="4">
        <v>1189833</v>
      </c>
      <c r="D249" s="5">
        <v>44306</v>
      </c>
      <c r="E249" s="4" t="s">
        <v>31</v>
      </c>
      <c r="F249" s="4" t="s">
        <v>32</v>
      </c>
      <c r="G249" s="4" t="s">
        <v>35</v>
      </c>
      <c r="H249" s="6" t="s">
        <v>19</v>
      </c>
      <c r="I249" s="7">
        <v>50</v>
      </c>
      <c r="J249" s="8">
        <v>750</v>
      </c>
      <c r="K249" s="9">
        <v>375000</v>
      </c>
      <c r="L249" s="9">
        <v>93750</v>
      </c>
      <c r="M249" s="10">
        <v>0.25</v>
      </c>
      <c r="N249" s="4" t="s">
        <v>24</v>
      </c>
      <c r="O249" s="4" t="str">
        <f>TEXT(Table1[[#This Row],[Invoice Date]],"mmm")</f>
        <v>Apr</v>
      </c>
      <c r="P249" s="4">
        <f>YEAR(Table1[[#This Row],[Invoice Date]])</f>
        <v>2021</v>
      </c>
      <c r="Q249" s="4">
        <f>IFERROR(Table1[[#This Row],[Total Sales]]/Table1[[#This Row],[Units Sold]],4)</f>
        <v>500</v>
      </c>
      <c r="R249" s="4">
        <f>IFERROR(Table1[[#This Row],[Operating Profit]]/Table1[[#This Row],[Units Sold]],0)</f>
        <v>125</v>
      </c>
      <c r="S249" s="4">
        <f>IFERROR((Table1[[#This Row],[Total Sales]]-Table1[[#This Row],[Operating Profit]])/Table1[[#This Row],[Units Sold]],0)</f>
        <v>375</v>
      </c>
      <c r="T249" s="4" t="str">
        <f>IF(Table1[[#This Row],[Profit per unit]]&gt;$V$8,"Premium","Mass")</f>
        <v>Premium</v>
      </c>
      <c r="U249" s="4"/>
    </row>
    <row r="250" spans="2:21" ht="14.25" customHeight="1" x14ac:dyDescent="0.3">
      <c r="B250" s="4" t="s">
        <v>34</v>
      </c>
      <c r="C250" s="4">
        <v>1189833</v>
      </c>
      <c r="D250" s="5">
        <v>44307</v>
      </c>
      <c r="E250" s="4" t="s">
        <v>31</v>
      </c>
      <c r="F250" s="4" t="s">
        <v>32</v>
      </c>
      <c r="G250" s="4" t="s">
        <v>35</v>
      </c>
      <c r="H250" s="6" t="s">
        <v>20</v>
      </c>
      <c r="I250" s="7">
        <v>50</v>
      </c>
      <c r="J250" s="8">
        <v>750</v>
      </c>
      <c r="K250" s="9">
        <v>375000</v>
      </c>
      <c r="L250" s="9">
        <v>150000</v>
      </c>
      <c r="M250" s="10">
        <v>0.4</v>
      </c>
      <c r="N250" s="4" t="s">
        <v>24</v>
      </c>
      <c r="O250" s="4" t="str">
        <f>TEXT(Table1[[#This Row],[Invoice Date]],"mmm")</f>
        <v>Apr</v>
      </c>
      <c r="P250" s="4">
        <f>YEAR(Table1[[#This Row],[Invoice Date]])</f>
        <v>2021</v>
      </c>
      <c r="Q250" s="4">
        <f>IFERROR(Table1[[#This Row],[Total Sales]]/Table1[[#This Row],[Units Sold]],4)</f>
        <v>500</v>
      </c>
      <c r="R250" s="4">
        <f>IFERROR(Table1[[#This Row],[Operating Profit]]/Table1[[#This Row],[Units Sold]],0)</f>
        <v>200</v>
      </c>
      <c r="S250" s="4">
        <f>IFERROR((Table1[[#This Row],[Total Sales]]-Table1[[#This Row],[Operating Profit]])/Table1[[#This Row],[Units Sold]],0)</f>
        <v>300</v>
      </c>
      <c r="T250" s="4" t="str">
        <f>IF(Table1[[#This Row],[Profit per unit]]&gt;$V$8,"Premium","Mass")</f>
        <v>Premium</v>
      </c>
      <c r="U250" s="4"/>
    </row>
    <row r="251" spans="2:21" ht="14.25" customHeight="1" x14ac:dyDescent="0.3">
      <c r="B251" s="4" t="s">
        <v>34</v>
      </c>
      <c r="C251" s="4">
        <v>1189833</v>
      </c>
      <c r="D251" s="5">
        <v>44308</v>
      </c>
      <c r="E251" s="4" t="s">
        <v>31</v>
      </c>
      <c r="F251" s="4" t="s">
        <v>32</v>
      </c>
      <c r="G251" s="4" t="s">
        <v>35</v>
      </c>
      <c r="H251" s="6" t="s">
        <v>21</v>
      </c>
      <c r="I251" s="7">
        <v>45</v>
      </c>
      <c r="J251" s="8">
        <v>625</v>
      </c>
      <c r="K251" s="9">
        <v>281250</v>
      </c>
      <c r="L251" s="9">
        <v>98437.5</v>
      </c>
      <c r="M251" s="10">
        <v>0.35</v>
      </c>
      <c r="N251" s="4" t="s">
        <v>24</v>
      </c>
      <c r="O251" s="4" t="str">
        <f>TEXT(Table1[[#This Row],[Invoice Date]],"mmm")</f>
        <v>Apr</v>
      </c>
      <c r="P251" s="4">
        <f>YEAR(Table1[[#This Row],[Invoice Date]])</f>
        <v>2021</v>
      </c>
      <c r="Q251" s="4">
        <f>IFERROR(Table1[[#This Row],[Total Sales]]/Table1[[#This Row],[Units Sold]],4)</f>
        <v>450</v>
      </c>
      <c r="R251" s="4">
        <f>IFERROR(Table1[[#This Row],[Operating Profit]]/Table1[[#This Row],[Units Sold]],0)</f>
        <v>157.5</v>
      </c>
      <c r="S251" s="4">
        <f>IFERROR((Table1[[#This Row],[Total Sales]]-Table1[[#This Row],[Operating Profit]])/Table1[[#This Row],[Units Sold]],0)</f>
        <v>292.5</v>
      </c>
      <c r="T251" s="4" t="str">
        <f>IF(Table1[[#This Row],[Profit per unit]]&gt;$V$8,"Premium","Mass")</f>
        <v>Premium</v>
      </c>
      <c r="U251" s="4"/>
    </row>
    <row r="252" spans="2:21" ht="14.25" customHeight="1" x14ac:dyDescent="0.3">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c r="O252" s="4" t="str">
        <f>TEXT(Table1[[#This Row],[Invoice Date]],"mmm")</f>
        <v>Apr</v>
      </c>
      <c r="P252" s="4">
        <f>YEAR(Table1[[#This Row],[Invoice Date]])</f>
        <v>2021</v>
      </c>
      <c r="Q252" s="4">
        <f>IFERROR(Table1[[#This Row],[Total Sales]]/Table1[[#This Row],[Units Sold]],4)</f>
        <v>500</v>
      </c>
      <c r="R252" s="4">
        <f>IFERROR(Table1[[#This Row],[Operating Profit]]/Table1[[#This Row],[Units Sold]],0)</f>
        <v>275</v>
      </c>
      <c r="S252" s="4">
        <f>IFERROR((Table1[[#This Row],[Total Sales]]-Table1[[#This Row],[Operating Profit]])/Table1[[#This Row],[Units Sold]],0)</f>
        <v>225</v>
      </c>
      <c r="T252" s="4" t="str">
        <f>IF(Table1[[#This Row],[Profit per unit]]&gt;$V$8,"Premium","Mass")</f>
        <v>Premium</v>
      </c>
      <c r="U252" s="4"/>
    </row>
    <row r="253" spans="2:21" ht="14.25" customHeight="1" x14ac:dyDescent="0.3">
      <c r="B253" s="4" t="s">
        <v>34</v>
      </c>
      <c r="C253" s="4">
        <v>1189833</v>
      </c>
      <c r="D253" s="5">
        <v>44310</v>
      </c>
      <c r="E253" s="4" t="s">
        <v>31</v>
      </c>
      <c r="F253" s="4" t="s">
        <v>32</v>
      </c>
      <c r="G253" s="4" t="s">
        <v>35</v>
      </c>
      <c r="H253" s="6" t="s">
        <v>23</v>
      </c>
      <c r="I253" s="7">
        <v>65</v>
      </c>
      <c r="J253" s="8">
        <v>800</v>
      </c>
      <c r="K253" s="9">
        <v>520000</v>
      </c>
      <c r="L253" s="9">
        <v>104000</v>
      </c>
      <c r="M253" s="10">
        <v>0.2</v>
      </c>
      <c r="N253" s="4" t="s">
        <v>24</v>
      </c>
      <c r="O253" s="4" t="str">
        <f>TEXT(Table1[[#This Row],[Invoice Date]],"mmm")</f>
        <v>Apr</v>
      </c>
      <c r="P253" s="4">
        <f>YEAR(Table1[[#This Row],[Invoice Date]])</f>
        <v>2021</v>
      </c>
      <c r="Q253" s="4">
        <f>IFERROR(Table1[[#This Row],[Total Sales]]/Table1[[#This Row],[Units Sold]],4)</f>
        <v>650</v>
      </c>
      <c r="R253" s="4">
        <f>IFERROR(Table1[[#This Row],[Operating Profit]]/Table1[[#This Row],[Units Sold]],0)</f>
        <v>130</v>
      </c>
      <c r="S253" s="4">
        <f>IFERROR((Table1[[#This Row],[Total Sales]]-Table1[[#This Row],[Operating Profit]])/Table1[[#This Row],[Units Sold]],0)</f>
        <v>520</v>
      </c>
      <c r="T253" s="4" t="str">
        <f>IF(Table1[[#This Row],[Profit per unit]]&gt;$V$8,"Premium","Mass")</f>
        <v>Premium</v>
      </c>
      <c r="U253" s="4"/>
    </row>
    <row r="254" spans="2:21" ht="14.25" customHeight="1" x14ac:dyDescent="0.3">
      <c r="B254" s="4" t="s">
        <v>34</v>
      </c>
      <c r="C254" s="4">
        <v>1189833</v>
      </c>
      <c r="D254" s="5">
        <v>44311</v>
      </c>
      <c r="E254" s="4" t="s">
        <v>31</v>
      </c>
      <c r="F254" s="4" t="s">
        <v>32</v>
      </c>
      <c r="G254" s="4" t="s">
        <v>35</v>
      </c>
      <c r="H254" s="6" t="s">
        <v>17</v>
      </c>
      <c r="I254" s="7">
        <v>45</v>
      </c>
      <c r="J254" s="8">
        <v>950</v>
      </c>
      <c r="K254" s="9">
        <v>427500</v>
      </c>
      <c r="L254" s="9">
        <v>171000</v>
      </c>
      <c r="M254" s="10">
        <v>0.4</v>
      </c>
      <c r="N254" s="4" t="s">
        <v>24</v>
      </c>
      <c r="O254" s="4" t="str">
        <f>TEXT(Table1[[#This Row],[Invoice Date]],"mmm")</f>
        <v>Apr</v>
      </c>
      <c r="P254" s="4">
        <f>YEAR(Table1[[#This Row],[Invoice Date]])</f>
        <v>2021</v>
      </c>
      <c r="Q254" s="4">
        <f>IFERROR(Table1[[#This Row],[Total Sales]]/Table1[[#This Row],[Units Sold]],4)</f>
        <v>450</v>
      </c>
      <c r="R254" s="4">
        <f>IFERROR(Table1[[#This Row],[Operating Profit]]/Table1[[#This Row],[Units Sold]],0)</f>
        <v>180</v>
      </c>
      <c r="S254" s="4">
        <f>IFERROR((Table1[[#This Row],[Total Sales]]-Table1[[#This Row],[Operating Profit]])/Table1[[#This Row],[Units Sold]],0)</f>
        <v>270</v>
      </c>
      <c r="T254" s="4" t="str">
        <f>IF(Table1[[#This Row],[Profit per unit]]&gt;$V$8,"Premium","Mass")</f>
        <v>Premium</v>
      </c>
      <c r="U254" s="4"/>
    </row>
    <row r="255" spans="2:21" ht="14.25" customHeight="1" x14ac:dyDescent="0.3">
      <c r="B255" s="4" t="s">
        <v>34</v>
      </c>
      <c r="C255" s="4">
        <v>1189833</v>
      </c>
      <c r="D255" s="5">
        <v>44312</v>
      </c>
      <c r="E255" s="4" t="s">
        <v>31</v>
      </c>
      <c r="F255" s="4" t="s">
        <v>32</v>
      </c>
      <c r="G255" s="4" t="s">
        <v>35</v>
      </c>
      <c r="H255" s="6" t="s">
        <v>19</v>
      </c>
      <c r="I255" s="7">
        <v>50</v>
      </c>
      <c r="J255" s="8">
        <v>800</v>
      </c>
      <c r="K255" s="9">
        <v>400000</v>
      </c>
      <c r="L255" s="9">
        <v>100000</v>
      </c>
      <c r="M255" s="10">
        <v>0.25</v>
      </c>
      <c r="N255" s="4" t="s">
        <v>24</v>
      </c>
      <c r="O255" s="4" t="str">
        <f>TEXT(Table1[[#This Row],[Invoice Date]],"mmm")</f>
        <v>Apr</v>
      </c>
      <c r="P255" s="4">
        <f>YEAR(Table1[[#This Row],[Invoice Date]])</f>
        <v>2021</v>
      </c>
      <c r="Q255" s="4">
        <f>IFERROR(Table1[[#This Row],[Total Sales]]/Table1[[#This Row],[Units Sold]],4)</f>
        <v>500</v>
      </c>
      <c r="R255" s="4">
        <f>IFERROR(Table1[[#This Row],[Operating Profit]]/Table1[[#This Row],[Units Sold]],0)</f>
        <v>125</v>
      </c>
      <c r="S255" s="4">
        <f>IFERROR((Table1[[#This Row],[Total Sales]]-Table1[[#This Row],[Operating Profit]])/Table1[[#This Row],[Units Sold]],0)</f>
        <v>375</v>
      </c>
      <c r="T255" s="4" t="str">
        <f>IF(Table1[[#This Row],[Profit per unit]]&gt;$V$8,"Premium","Mass")</f>
        <v>Premium</v>
      </c>
      <c r="U255" s="4"/>
    </row>
    <row r="256" spans="2:21" ht="14.25" customHeight="1" x14ac:dyDescent="0.3">
      <c r="B256" s="4" t="s">
        <v>34</v>
      </c>
      <c r="C256" s="4">
        <v>1189833</v>
      </c>
      <c r="D256" s="5">
        <v>44313</v>
      </c>
      <c r="E256" s="4" t="s">
        <v>31</v>
      </c>
      <c r="F256" s="4" t="s">
        <v>32</v>
      </c>
      <c r="G256" s="4" t="s">
        <v>35</v>
      </c>
      <c r="H256" s="6" t="s">
        <v>20</v>
      </c>
      <c r="I256" s="7">
        <v>50</v>
      </c>
      <c r="J256" s="8">
        <v>750</v>
      </c>
      <c r="K256" s="9">
        <v>375000</v>
      </c>
      <c r="L256" s="9">
        <v>150000</v>
      </c>
      <c r="M256" s="10">
        <v>0.4</v>
      </c>
      <c r="N256" s="4" t="s">
        <v>24</v>
      </c>
      <c r="O256" s="4" t="str">
        <f>TEXT(Table1[[#This Row],[Invoice Date]],"mmm")</f>
        <v>Apr</v>
      </c>
      <c r="P256" s="4">
        <f>YEAR(Table1[[#This Row],[Invoice Date]])</f>
        <v>2021</v>
      </c>
      <c r="Q256" s="4">
        <f>IFERROR(Table1[[#This Row],[Total Sales]]/Table1[[#This Row],[Units Sold]],4)</f>
        <v>500</v>
      </c>
      <c r="R256" s="4">
        <f>IFERROR(Table1[[#This Row],[Operating Profit]]/Table1[[#This Row],[Units Sold]],0)</f>
        <v>200</v>
      </c>
      <c r="S256" s="4">
        <f>IFERROR((Table1[[#This Row],[Total Sales]]-Table1[[#This Row],[Operating Profit]])/Table1[[#This Row],[Units Sold]],0)</f>
        <v>300</v>
      </c>
      <c r="T256" s="4" t="str">
        <f>IF(Table1[[#This Row],[Profit per unit]]&gt;$V$8,"Premium","Mass")</f>
        <v>Premium</v>
      </c>
      <c r="U256" s="4"/>
    </row>
    <row r="257" spans="2:21" ht="14.25" customHeight="1" x14ac:dyDescent="0.3">
      <c r="B257" s="4" t="s">
        <v>34</v>
      </c>
      <c r="C257" s="4">
        <v>1189833</v>
      </c>
      <c r="D257" s="5">
        <v>44314</v>
      </c>
      <c r="E257" s="4" t="s">
        <v>31</v>
      </c>
      <c r="F257" s="4" t="s">
        <v>32</v>
      </c>
      <c r="G257" s="4" t="s">
        <v>35</v>
      </c>
      <c r="H257" s="6" t="s">
        <v>21</v>
      </c>
      <c r="I257" s="7">
        <v>45</v>
      </c>
      <c r="J257" s="8">
        <v>650</v>
      </c>
      <c r="K257" s="9">
        <v>292500</v>
      </c>
      <c r="L257" s="9">
        <v>102375</v>
      </c>
      <c r="M257" s="10">
        <v>0.35</v>
      </c>
      <c r="N257" s="4" t="s">
        <v>24</v>
      </c>
      <c r="O257" s="4" t="str">
        <f>TEXT(Table1[[#This Row],[Invoice Date]],"mmm")</f>
        <v>Apr</v>
      </c>
      <c r="P257" s="4">
        <f>YEAR(Table1[[#This Row],[Invoice Date]])</f>
        <v>2021</v>
      </c>
      <c r="Q257" s="4">
        <f>IFERROR(Table1[[#This Row],[Total Sales]]/Table1[[#This Row],[Units Sold]],4)</f>
        <v>450</v>
      </c>
      <c r="R257" s="4">
        <f>IFERROR(Table1[[#This Row],[Operating Profit]]/Table1[[#This Row],[Units Sold]],0)</f>
        <v>157.5</v>
      </c>
      <c r="S257" s="4">
        <f>IFERROR((Table1[[#This Row],[Total Sales]]-Table1[[#This Row],[Operating Profit]])/Table1[[#This Row],[Units Sold]],0)</f>
        <v>292.5</v>
      </c>
      <c r="T257" s="4" t="str">
        <f>IF(Table1[[#This Row],[Profit per unit]]&gt;$V$8,"Premium","Mass")</f>
        <v>Premium</v>
      </c>
      <c r="U257" s="4"/>
    </row>
    <row r="258" spans="2:21" ht="14.25" customHeight="1" x14ac:dyDescent="0.3">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c r="O258" s="4" t="str">
        <f>TEXT(Table1[[#This Row],[Invoice Date]],"mmm")</f>
        <v>Apr</v>
      </c>
      <c r="P258" s="4">
        <f>YEAR(Table1[[#This Row],[Invoice Date]])</f>
        <v>2021</v>
      </c>
      <c r="Q258" s="4">
        <f>IFERROR(Table1[[#This Row],[Total Sales]]/Table1[[#This Row],[Units Sold]],4)</f>
        <v>500</v>
      </c>
      <c r="R258" s="4">
        <f>IFERROR(Table1[[#This Row],[Operating Profit]]/Table1[[#This Row],[Units Sold]],0)</f>
        <v>275.00000000000006</v>
      </c>
      <c r="S258" s="4">
        <f>IFERROR((Table1[[#This Row],[Total Sales]]-Table1[[#This Row],[Operating Profit]])/Table1[[#This Row],[Units Sold]],0)</f>
        <v>224.99999999999997</v>
      </c>
      <c r="T258" s="4" t="str">
        <f>IF(Table1[[#This Row],[Profit per unit]]&gt;$V$8,"Premium","Mass")</f>
        <v>Premium</v>
      </c>
      <c r="U258" s="4"/>
    </row>
    <row r="259" spans="2:21" ht="14.25" customHeight="1" x14ac:dyDescent="0.3">
      <c r="B259" s="4" t="s">
        <v>34</v>
      </c>
      <c r="C259" s="4">
        <v>1189833</v>
      </c>
      <c r="D259" s="5">
        <v>44316</v>
      </c>
      <c r="E259" s="4" t="s">
        <v>31</v>
      </c>
      <c r="F259" s="4" t="s">
        <v>32</v>
      </c>
      <c r="G259" s="4" t="s">
        <v>35</v>
      </c>
      <c r="H259" s="6" t="s">
        <v>23</v>
      </c>
      <c r="I259" s="7">
        <v>65</v>
      </c>
      <c r="J259" s="8">
        <v>700</v>
      </c>
      <c r="K259" s="9">
        <v>455000</v>
      </c>
      <c r="L259" s="9">
        <v>91000</v>
      </c>
      <c r="M259" s="10">
        <v>0.2</v>
      </c>
      <c r="N259" s="4" t="s">
        <v>24</v>
      </c>
      <c r="O259" s="4" t="str">
        <f>TEXT(Table1[[#This Row],[Invoice Date]],"mmm")</f>
        <v>Apr</v>
      </c>
      <c r="P259" s="4">
        <f>YEAR(Table1[[#This Row],[Invoice Date]])</f>
        <v>2021</v>
      </c>
      <c r="Q259" s="4">
        <f>IFERROR(Table1[[#This Row],[Total Sales]]/Table1[[#This Row],[Units Sold]],4)</f>
        <v>650</v>
      </c>
      <c r="R259" s="4">
        <f>IFERROR(Table1[[#This Row],[Operating Profit]]/Table1[[#This Row],[Units Sold]],0)</f>
        <v>130</v>
      </c>
      <c r="S259" s="4">
        <f>IFERROR((Table1[[#This Row],[Total Sales]]-Table1[[#This Row],[Operating Profit]])/Table1[[#This Row],[Units Sold]],0)</f>
        <v>520</v>
      </c>
      <c r="T259" s="4" t="str">
        <f>IF(Table1[[#This Row],[Profit per unit]]&gt;$V$8,"Premium","Mass")</f>
        <v>Premium</v>
      </c>
      <c r="U259" s="4"/>
    </row>
    <row r="260" spans="2:21" ht="14.25" customHeight="1" x14ac:dyDescent="0.3">
      <c r="B260" s="4" t="s">
        <v>34</v>
      </c>
      <c r="C260" s="4">
        <v>1189833</v>
      </c>
      <c r="D260" s="5">
        <v>44317</v>
      </c>
      <c r="E260" s="4" t="s">
        <v>31</v>
      </c>
      <c r="F260" s="4" t="s">
        <v>32</v>
      </c>
      <c r="G260" s="4" t="s">
        <v>35</v>
      </c>
      <c r="H260" s="6" t="s">
        <v>17</v>
      </c>
      <c r="I260" s="7">
        <v>50</v>
      </c>
      <c r="J260" s="8">
        <v>900</v>
      </c>
      <c r="K260" s="9">
        <v>450000</v>
      </c>
      <c r="L260" s="9">
        <v>180000</v>
      </c>
      <c r="M260" s="10">
        <v>0.4</v>
      </c>
      <c r="N260" s="4" t="s">
        <v>24</v>
      </c>
      <c r="O260" s="4" t="str">
        <f>TEXT(Table1[[#This Row],[Invoice Date]],"mmm")</f>
        <v>May</v>
      </c>
      <c r="P260" s="4">
        <f>YEAR(Table1[[#This Row],[Invoice Date]])</f>
        <v>2021</v>
      </c>
      <c r="Q260" s="4">
        <f>IFERROR(Table1[[#This Row],[Total Sales]]/Table1[[#This Row],[Units Sold]],4)</f>
        <v>500</v>
      </c>
      <c r="R260" s="4">
        <f>IFERROR(Table1[[#This Row],[Operating Profit]]/Table1[[#This Row],[Units Sold]],0)</f>
        <v>200</v>
      </c>
      <c r="S260" s="4">
        <f>IFERROR((Table1[[#This Row],[Total Sales]]-Table1[[#This Row],[Operating Profit]])/Table1[[#This Row],[Units Sold]],0)</f>
        <v>300</v>
      </c>
      <c r="T260" s="4" t="str">
        <f>IF(Table1[[#This Row],[Profit per unit]]&gt;$V$8,"Premium","Mass")</f>
        <v>Premium</v>
      </c>
      <c r="U260" s="4"/>
    </row>
    <row r="261" spans="2:21" ht="14.25" customHeight="1" x14ac:dyDescent="0.3">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c r="O261" s="4" t="str">
        <f>TEXT(Table1[[#This Row],[Invoice Date]],"mmm")</f>
        <v>May</v>
      </c>
      <c r="P261" s="4">
        <f>YEAR(Table1[[#This Row],[Invoice Date]])</f>
        <v>2021</v>
      </c>
      <c r="Q261" s="4">
        <f>IFERROR(Table1[[#This Row],[Total Sales]]/Table1[[#This Row],[Units Sold]],4)</f>
        <v>550.00000000000011</v>
      </c>
      <c r="R261" s="4">
        <f>IFERROR(Table1[[#This Row],[Operating Profit]]/Table1[[#This Row],[Units Sold]],0)</f>
        <v>137.50000000000003</v>
      </c>
      <c r="S261" s="4">
        <f>IFERROR((Table1[[#This Row],[Total Sales]]-Table1[[#This Row],[Operating Profit]])/Table1[[#This Row],[Units Sold]],0)</f>
        <v>412.50000000000006</v>
      </c>
      <c r="T261" s="4" t="str">
        <f>IF(Table1[[#This Row],[Profit per unit]]&gt;$V$8,"Premium","Mass")</f>
        <v>Premium</v>
      </c>
      <c r="U261" s="4"/>
    </row>
    <row r="262" spans="2:21" ht="14.25" customHeight="1" x14ac:dyDescent="0.3">
      <c r="B262" s="4" t="s">
        <v>34</v>
      </c>
      <c r="C262" s="4">
        <v>1189833</v>
      </c>
      <c r="D262" s="5">
        <v>44319</v>
      </c>
      <c r="E262" s="4" t="s">
        <v>31</v>
      </c>
      <c r="F262" s="4" t="s">
        <v>32</v>
      </c>
      <c r="G262" s="4" t="s">
        <v>35</v>
      </c>
      <c r="H262" s="6" t="s">
        <v>20</v>
      </c>
      <c r="I262" s="7">
        <v>50</v>
      </c>
      <c r="J262" s="8">
        <v>725</v>
      </c>
      <c r="K262" s="9">
        <v>362500</v>
      </c>
      <c r="L262" s="9">
        <v>145000</v>
      </c>
      <c r="M262" s="10">
        <v>0.4</v>
      </c>
      <c r="N262" s="4" t="s">
        <v>24</v>
      </c>
      <c r="O262" s="4" t="str">
        <f>TEXT(Table1[[#This Row],[Invoice Date]],"mmm")</f>
        <v>May</v>
      </c>
      <c r="P262" s="4">
        <f>YEAR(Table1[[#This Row],[Invoice Date]])</f>
        <v>2021</v>
      </c>
      <c r="Q262" s="4">
        <f>IFERROR(Table1[[#This Row],[Total Sales]]/Table1[[#This Row],[Units Sold]],4)</f>
        <v>500</v>
      </c>
      <c r="R262" s="4">
        <f>IFERROR(Table1[[#This Row],[Operating Profit]]/Table1[[#This Row],[Units Sold]],0)</f>
        <v>200</v>
      </c>
      <c r="S262" s="4">
        <f>IFERROR((Table1[[#This Row],[Total Sales]]-Table1[[#This Row],[Operating Profit]])/Table1[[#This Row],[Units Sold]],0)</f>
        <v>300</v>
      </c>
      <c r="T262" s="4" t="str">
        <f>IF(Table1[[#This Row],[Profit per unit]]&gt;$V$8,"Premium","Mass")</f>
        <v>Premium</v>
      </c>
      <c r="U262" s="4"/>
    </row>
    <row r="263" spans="2:21" ht="14.25" customHeight="1" x14ac:dyDescent="0.3">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c r="O263" s="4" t="str">
        <f>TEXT(Table1[[#This Row],[Invoice Date]],"mmm")</f>
        <v>May</v>
      </c>
      <c r="P263" s="4">
        <f>YEAR(Table1[[#This Row],[Invoice Date]])</f>
        <v>2021</v>
      </c>
      <c r="Q263" s="4">
        <f>IFERROR(Table1[[#This Row],[Total Sales]]/Table1[[#This Row],[Units Sold]],4)</f>
        <v>500</v>
      </c>
      <c r="R263" s="4">
        <f>IFERROR(Table1[[#This Row],[Operating Profit]]/Table1[[#This Row],[Units Sold]],0)</f>
        <v>174.99999999999997</v>
      </c>
      <c r="S263" s="4">
        <f>IFERROR((Table1[[#This Row],[Total Sales]]-Table1[[#This Row],[Operating Profit]])/Table1[[#This Row],[Units Sold]],0)</f>
        <v>325</v>
      </c>
      <c r="T263" s="4" t="str">
        <f>IF(Table1[[#This Row],[Profit per unit]]&gt;$V$8,"Premium","Mass")</f>
        <v>Premium</v>
      </c>
      <c r="U263" s="4"/>
    </row>
    <row r="264" spans="2:21" ht="14.25" customHeight="1" x14ac:dyDescent="0.3">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c r="O264" s="4" t="str">
        <f>TEXT(Table1[[#This Row],[Invoice Date]],"mmm")</f>
        <v>May</v>
      </c>
      <c r="P264" s="4">
        <f>YEAR(Table1[[#This Row],[Invoice Date]])</f>
        <v>2021</v>
      </c>
      <c r="Q264" s="4">
        <f>IFERROR(Table1[[#This Row],[Total Sales]]/Table1[[#This Row],[Units Sold]],4)</f>
        <v>600</v>
      </c>
      <c r="R264" s="4">
        <f>IFERROR(Table1[[#This Row],[Operating Profit]]/Table1[[#This Row],[Units Sold]],0)</f>
        <v>330.00000000000006</v>
      </c>
      <c r="S264" s="4">
        <f>IFERROR((Table1[[#This Row],[Total Sales]]-Table1[[#This Row],[Operating Profit]])/Table1[[#This Row],[Units Sold]],0)</f>
        <v>269.99999999999994</v>
      </c>
      <c r="T264" s="4" t="str">
        <f>IF(Table1[[#This Row],[Profit per unit]]&gt;$V$8,"Premium","Mass")</f>
        <v>Premium</v>
      </c>
      <c r="U264" s="4"/>
    </row>
    <row r="265" spans="2:21" ht="14.25" customHeight="1" x14ac:dyDescent="0.3">
      <c r="B265" s="4" t="s">
        <v>34</v>
      </c>
      <c r="C265" s="4">
        <v>1189833</v>
      </c>
      <c r="D265" s="5">
        <v>44322</v>
      </c>
      <c r="E265" s="4" t="s">
        <v>31</v>
      </c>
      <c r="F265" s="4" t="s">
        <v>32</v>
      </c>
      <c r="G265" s="4" t="s">
        <v>35</v>
      </c>
      <c r="H265" s="6" t="s">
        <v>23</v>
      </c>
      <c r="I265" s="7">
        <v>65</v>
      </c>
      <c r="J265" s="8">
        <v>650</v>
      </c>
      <c r="K265" s="9">
        <v>422500</v>
      </c>
      <c r="L265" s="9">
        <v>84500</v>
      </c>
      <c r="M265" s="10">
        <v>0.2</v>
      </c>
      <c r="N265" s="4" t="s">
        <v>24</v>
      </c>
      <c r="O265" s="4" t="str">
        <f>TEXT(Table1[[#This Row],[Invoice Date]],"mmm")</f>
        <v>May</v>
      </c>
      <c r="P265" s="4">
        <f>YEAR(Table1[[#This Row],[Invoice Date]])</f>
        <v>2021</v>
      </c>
      <c r="Q265" s="4">
        <f>IFERROR(Table1[[#This Row],[Total Sales]]/Table1[[#This Row],[Units Sold]],4)</f>
        <v>650</v>
      </c>
      <c r="R265" s="4">
        <f>IFERROR(Table1[[#This Row],[Operating Profit]]/Table1[[#This Row],[Units Sold]],0)</f>
        <v>130</v>
      </c>
      <c r="S265" s="4">
        <f>IFERROR((Table1[[#This Row],[Total Sales]]-Table1[[#This Row],[Operating Profit]])/Table1[[#This Row],[Units Sold]],0)</f>
        <v>520</v>
      </c>
      <c r="T265" s="4" t="str">
        <f>IF(Table1[[#This Row],[Profit per unit]]&gt;$V$8,"Premium","Mass")</f>
        <v>Premium</v>
      </c>
      <c r="U265" s="4"/>
    </row>
    <row r="266" spans="2:21" ht="14.25" customHeight="1" x14ac:dyDescent="0.3">
      <c r="B266" s="4" t="s">
        <v>34</v>
      </c>
      <c r="C266" s="4">
        <v>1189833</v>
      </c>
      <c r="D266" s="5">
        <v>44323</v>
      </c>
      <c r="E266" s="4" t="s">
        <v>31</v>
      </c>
      <c r="F266" s="4" t="s">
        <v>32</v>
      </c>
      <c r="G266" s="4" t="s">
        <v>35</v>
      </c>
      <c r="H266" s="6" t="s">
        <v>17</v>
      </c>
      <c r="I266" s="7">
        <v>50</v>
      </c>
      <c r="J266" s="8">
        <v>850</v>
      </c>
      <c r="K266" s="9">
        <v>425000</v>
      </c>
      <c r="L266" s="9">
        <v>170000</v>
      </c>
      <c r="M266" s="10">
        <v>0.4</v>
      </c>
      <c r="N266" s="4" t="s">
        <v>24</v>
      </c>
      <c r="O266" s="4" t="str">
        <f>TEXT(Table1[[#This Row],[Invoice Date]],"mmm")</f>
        <v>May</v>
      </c>
      <c r="P266" s="4">
        <f>YEAR(Table1[[#This Row],[Invoice Date]])</f>
        <v>2021</v>
      </c>
      <c r="Q266" s="4">
        <f>IFERROR(Table1[[#This Row],[Total Sales]]/Table1[[#This Row],[Units Sold]],4)</f>
        <v>500</v>
      </c>
      <c r="R266" s="4">
        <f>IFERROR(Table1[[#This Row],[Operating Profit]]/Table1[[#This Row],[Units Sold]],0)</f>
        <v>200</v>
      </c>
      <c r="S266" s="4">
        <f>IFERROR((Table1[[#This Row],[Total Sales]]-Table1[[#This Row],[Operating Profit]])/Table1[[#This Row],[Units Sold]],0)</f>
        <v>300</v>
      </c>
      <c r="T266" s="4" t="str">
        <f>IF(Table1[[#This Row],[Profit per unit]]&gt;$V$8,"Premium","Mass")</f>
        <v>Premium</v>
      </c>
      <c r="U266" s="4"/>
    </row>
    <row r="267" spans="2:21" ht="14.25" customHeight="1" x14ac:dyDescent="0.3">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c r="O267" s="4" t="str">
        <f>TEXT(Table1[[#This Row],[Invoice Date]],"mmm")</f>
        <v>May</v>
      </c>
      <c r="P267" s="4">
        <f>YEAR(Table1[[#This Row],[Invoice Date]])</f>
        <v>2021</v>
      </c>
      <c r="Q267" s="4">
        <f>IFERROR(Table1[[#This Row],[Total Sales]]/Table1[[#This Row],[Units Sold]],4)</f>
        <v>550.00000000000011</v>
      </c>
      <c r="R267" s="4">
        <f>IFERROR(Table1[[#This Row],[Operating Profit]]/Table1[[#This Row],[Units Sold]],0)</f>
        <v>137.50000000000003</v>
      </c>
      <c r="S267" s="4">
        <f>IFERROR((Table1[[#This Row],[Total Sales]]-Table1[[#This Row],[Operating Profit]])/Table1[[#This Row],[Units Sold]],0)</f>
        <v>412.50000000000006</v>
      </c>
      <c r="T267" s="4" t="str">
        <f>IF(Table1[[#This Row],[Profit per unit]]&gt;$V$8,"Premium","Mass")</f>
        <v>Premium</v>
      </c>
      <c r="U267" s="4"/>
    </row>
    <row r="268" spans="2:21" ht="14.25" customHeight="1" x14ac:dyDescent="0.3">
      <c r="B268" s="4" t="s">
        <v>34</v>
      </c>
      <c r="C268" s="4">
        <v>1189833</v>
      </c>
      <c r="D268" s="5">
        <v>44325</v>
      </c>
      <c r="E268" s="4" t="s">
        <v>31</v>
      </c>
      <c r="F268" s="4" t="s">
        <v>32</v>
      </c>
      <c r="G268" s="4" t="s">
        <v>35</v>
      </c>
      <c r="H268" s="6" t="s">
        <v>20</v>
      </c>
      <c r="I268" s="7">
        <v>50</v>
      </c>
      <c r="J268" s="8">
        <v>700</v>
      </c>
      <c r="K268" s="9">
        <v>350000</v>
      </c>
      <c r="L268" s="9">
        <v>140000</v>
      </c>
      <c r="M268" s="10">
        <v>0.4</v>
      </c>
      <c r="N268" s="4" t="s">
        <v>24</v>
      </c>
      <c r="O268" s="4" t="str">
        <f>TEXT(Table1[[#This Row],[Invoice Date]],"mmm")</f>
        <v>May</v>
      </c>
      <c r="P268" s="4">
        <f>YEAR(Table1[[#This Row],[Invoice Date]])</f>
        <v>2021</v>
      </c>
      <c r="Q268" s="4">
        <f>IFERROR(Table1[[#This Row],[Total Sales]]/Table1[[#This Row],[Units Sold]],4)</f>
        <v>500</v>
      </c>
      <c r="R268" s="4">
        <f>IFERROR(Table1[[#This Row],[Operating Profit]]/Table1[[#This Row],[Units Sold]],0)</f>
        <v>200</v>
      </c>
      <c r="S268" s="4">
        <f>IFERROR((Table1[[#This Row],[Total Sales]]-Table1[[#This Row],[Operating Profit]])/Table1[[#This Row],[Units Sold]],0)</f>
        <v>300</v>
      </c>
      <c r="T268" s="4" t="str">
        <f>IF(Table1[[#This Row],[Profit per unit]]&gt;$V$8,"Premium","Mass")</f>
        <v>Premium</v>
      </c>
      <c r="U268" s="4"/>
    </row>
    <row r="269" spans="2:21" ht="14.25" customHeight="1" x14ac:dyDescent="0.3">
      <c r="B269" s="4" t="s">
        <v>34</v>
      </c>
      <c r="C269" s="4">
        <v>1189833</v>
      </c>
      <c r="D269" s="5">
        <v>44326</v>
      </c>
      <c r="E269" s="4" t="s">
        <v>31</v>
      </c>
      <c r="F269" s="4" t="s">
        <v>32</v>
      </c>
      <c r="G269" s="4" t="s">
        <v>35</v>
      </c>
      <c r="H269" s="6" t="s">
        <v>21</v>
      </c>
      <c r="I269" s="7">
        <v>50</v>
      </c>
      <c r="J269" s="8">
        <v>650</v>
      </c>
      <c r="K269" s="9">
        <v>325000</v>
      </c>
      <c r="L269" s="9">
        <v>113750</v>
      </c>
      <c r="M269" s="10">
        <v>0.35</v>
      </c>
      <c r="N269" s="4" t="s">
        <v>24</v>
      </c>
      <c r="O269" s="4" t="str">
        <f>TEXT(Table1[[#This Row],[Invoice Date]],"mmm")</f>
        <v>May</v>
      </c>
      <c r="P269" s="4">
        <f>YEAR(Table1[[#This Row],[Invoice Date]])</f>
        <v>2021</v>
      </c>
      <c r="Q269" s="4">
        <f>IFERROR(Table1[[#This Row],[Total Sales]]/Table1[[#This Row],[Units Sold]],4)</f>
        <v>500</v>
      </c>
      <c r="R269" s="4">
        <f>IFERROR(Table1[[#This Row],[Operating Profit]]/Table1[[#This Row],[Units Sold]],0)</f>
        <v>175</v>
      </c>
      <c r="S269" s="4">
        <f>IFERROR((Table1[[#This Row],[Total Sales]]-Table1[[#This Row],[Operating Profit]])/Table1[[#This Row],[Units Sold]],0)</f>
        <v>325</v>
      </c>
      <c r="T269" s="4" t="str">
        <f>IF(Table1[[#This Row],[Profit per unit]]&gt;$V$8,"Premium","Mass")</f>
        <v>Premium</v>
      </c>
      <c r="U269" s="4"/>
    </row>
    <row r="270" spans="2:21" ht="14.25" customHeight="1" x14ac:dyDescent="0.3">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c r="O270" s="4" t="str">
        <f>TEXT(Table1[[#This Row],[Invoice Date]],"mmm")</f>
        <v>May</v>
      </c>
      <c r="P270" s="4">
        <f>YEAR(Table1[[#This Row],[Invoice Date]])</f>
        <v>2021</v>
      </c>
      <c r="Q270" s="4">
        <f>IFERROR(Table1[[#This Row],[Total Sales]]/Table1[[#This Row],[Units Sold]],4)</f>
        <v>600</v>
      </c>
      <c r="R270" s="4">
        <f>IFERROR(Table1[[#This Row],[Operating Profit]]/Table1[[#This Row],[Units Sold]],0)</f>
        <v>330.00000000000006</v>
      </c>
      <c r="S270" s="4">
        <f>IFERROR((Table1[[#This Row],[Total Sales]]-Table1[[#This Row],[Operating Profit]])/Table1[[#This Row],[Units Sold]],0)</f>
        <v>269.99999999999994</v>
      </c>
      <c r="T270" s="4" t="str">
        <f>IF(Table1[[#This Row],[Profit per unit]]&gt;$V$8,"Premium","Mass")</f>
        <v>Premium</v>
      </c>
      <c r="U270" s="4"/>
    </row>
    <row r="271" spans="2:21" ht="14.25" customHeight="1" x14ac:dyDescent="0.3">
      <c r="B271" s="4" t="s">
        <v>34</v>
      </c>
      <c r="C271" s="4">
        <v>1189833</v>
      </c>
      <c r="D271" s="5">
        <v>44328</v>
      </c>
      <c r="E271" s="4" t="s">
        <v>31</v>
      </c>
      <c r="F271" s="4" t="s">
        <v>32</v>
      </c>
      <c r="G271" s="4" t="s">
        <v>35</v>
      </c>
      <c r="H271" s="6" t="s">
        <v>23</v>
      </c>
      <c r="I271" s="7">
        <v>65</v>
      </c>
      <c r="J271" s="8">
        <v>700</v>
      </c>
      <c r="K271" s="9">
        <v>455000</v>
      </c>
      <c r="L271" s="9">
        <v>91000</v>
      </c>
      <c r="M271" s="10">
        <v>0.2</v>
      </c>
      <c r="N271" s="4" t="s">
        <v>24</v>
      </c>
      <c r="O271" s="4" t="str">
        <f>TEXT(Table1[[#This Row],[Invoice Date]],"mmm")</f>
        <v>May</v>
      </c>
      <c r="P271" s="4">
        <f>YEAR(Table1[[#This Row],[Invoice Date]])</f>
        <v>2021</v>
      </c>
      <c r="Q271" s="4">
        <f>IFERROR(Table1[[#This Row],[Total Sales]]/Table1[[#This Row],[Units Sold]],4)</f>
        <v>650</v>
      </c>
      <c r="R271" s="4">
        <f>IFERROR(Table1[[#This Row],[Operating Profit]]/Table1[[#This Row],[Units Sold]],0)</f>
        <v>130</v>
      </c>
      <c r="S271" s="4">
        <f>IFERROR((Table1[[#This Row],[Total Sales]]-Table1[[#This Row],[Operating Profit]])/Table1[[#This Row],[Units Sold]],0)</f>
        <v>520</v>
      </c>
      <c r="T271" s="4" t="str">
        <f>IF(Table1[[#This Row],[Profit per unit]]&gt;$V$8,"Premium","Mass")</f>
        <v>Premium</v>
      </c>
      <c r="U271" s="4"/>
    </row>
    <row r="272" spans="2:21" ht="14.25" customHeight="1" x14ac:dyDescent="0.3">
      <c r="B272" s="4" t="s">
        <v>34</v>
      </c>
      <c r="C272" s="4">
        <v>1189833</v>
      </c>
      <c r="D272" s="5">
        <v>44329</v>
      </c>
      <c r="E272" s="4" t="s">
        <v>31</v>
      </c>
      <c r="F272" s="4" t="s">
        <v>32</v>
      </c>
      <c r="G272" s="4" t="s">
        <v>35</v>
      </c>
      <c r="H272" s="6" t="s">
        <v>17</v>
      </c>
      <c r="I272" s="7">
        <v>50</v>
      </c>
      <c r="J272" s="8">
        <v>800</v>
      </c>
      <c r="K272" s="9">
        <v>400000</v>
      </c>
      <c r="L272" s="9">
        <v>160000</v>
      </c>
      <c r="M272" s="10">
        <v>0.4</v>
      </c>
      <c r="N272" s="4" t="s">
        <v>24</v>
      </c>
      <c r="O272" s="4" t="str">
        <f>TEXT(Table1[[#This Row],[Invoice Date]],"mmm")</f>
        <v>May</v>
      </c>
      <c r="P272" s="4">
        <f>YEAR(Table1[[#This Row],[Invoice Date]])</f>
        <v>2021</v>
      </c>
      <c r="Q272" s="4">
        <f>IFERROR(Table1[[#This Row],[Total Sales]]/Table1[[#This Row],[Units Sold]],4)</f>
        <v>500</v>
      </c>
      <c r="R272" s="4">
        <f>IFERROR(Table1[[#This Row],[Operating Profit]]/Table1[[#This Row],[Units Sold]],0)</f>
        <v>200</v>
      </c>
      <c r="S272" s="4">
        <f>IFERROR((Table1[[#This Row],[Total Sales]]-Table1[[#This Row],[Operating Profit]])/Table1[[#This Row],[Units Sold]],0)</f>
        <v>300</v>
      </c>
      <c r="T272" s="4" t="str">
        <f>IF(Table1[[#This Row],[Profit per unit]]&gt;$V$8,"Premium","Mass")</f>
        <v>Premium</v>
      </c>
      <c r="U272" s="4"/>
    </row>
    <row r="273" spans="2:21" ht="14.25" customHeight="1" x14ac:dyDescent="0.3">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c r="O273" s="4" t="str">
        <f>TEXT(Table1[[#This Row],[Invoice Date]],"mmm")</f>
        <v>May</v>
      </c>
      <c r="P273" s="4">
        <f>YEAR(Table1[[#This Row],[Invoice Date]])</f>
        <v>2021</v>
      </c>
      <c r="Q273" s="4">
        <f>IFERROR(Table1[[#This Row],[Total Sales]]/Table1[[#This Row],[Units Sold]],4)</f>
        <v>550.00000000000011</v>
      </c>
      <c r="R273" s="4">
        <f>IFERROR(Table1[[#This Row],[Operating Profit]]/Table1[[#This Row],[Units Sold]],0)</f>
        <v>137.50000000000003</v>
      </c>
      <c r="S273" s="4">
        <f>IFERROR((Table1[[#This Row],[Total Sales]]-Table1[[#This Row],[Operating Profit]])/Table1[[#This Row],[Units Sold]],0)</f>
        <v>412.50000000000006</v>
      </c>
      <c r="T273" s="4" t="str">
        <f>IF(Table1[[#This Row],[Profit per unit]]&gt;$V$8,"Premium","Mass")</f>
        <v>Premium</v>
      </c>
      <c r="U273" s="4"/>
    </row>
    <row r="274" spans="2:21" ht="14.25" customHeight="1" x14ac:dyDescent="0.3">
      <c r="B274" s="4" t="s">
        <v>34</v>
      </c>
      <c r="C274" s="4">
        <v>1189833</v>
      </c>
      <c r="D274" s="5">
        <v>44331</v>
      </c>
      <c r="E274" s="4" t="s">
        <v>31</v>
      </c>
      <c r="F274" s="4" t="s">
        <v>32</v>
      </c>
      <c r="G274" s="4" t="s">
        <v>35</v>
      </c>
      <c r="H274" s="6" t="s">
        <v>20</v>
      </c>
      <c r="I274" s="7">
        <v>50</v>
      </c>
      <c r="J274" s="8">
        <v>650</v>
      </c>
      <c r="K274" s="9">
        <v>325000</v>
      </c>
      <c r="L274" s="9">
        <v>130000</v>
      </c>
      <c r="M274" s="10">
        <v>0.4</v>
      </c>
      <c r="N274" s="4" t="s">
        <v>24</v>
      </c>
      <c r="O274" s="4" t="str">
        <f>TEXT(Table1[[#This Row],[Invoice Date]],"mmm")</f>
        <v>May</v>
      </c>
      <c r="P274" s="4">
        <f>YEAR(Table1[[#This Row],[Invoice Date]])</f>
        <v>2021</v>
      </c>
      <c r="Q274" s="4">
        <f>IFERROR(Table1[[#This Row],[Total Sales]]/Table1[[#This Row],[Units Sold]],4)</f>
        <v>500</v>
      </c>
      <c r="R274" s="4">
        <f>IFERROR(Table1[[#This Row],[Operating Profit]]/Table1[[#This Row],[Units Sold]],0)</f>
        <v>200</v>
      </c>
      <c r="S274" s="4">
        <f>IFERROR((Table1[[#This Row],[Total Sales]]-Table1[[#This Row],[Operating Profit]])/Table1[[#This Row],[Units Sold]],0)</f>
        <v>300</v>
      </c>
      <c r="T274" s="4" t="str">
        <f>IF(Table1[[#This Row],[Profit per unit]]&gt;$V$8,"Premium","Mass")</f>
        <v>Premium</v>
      </c>
      <c r="U274" s="4"/>
    </row>
    <row r="275" spans="2:21" ht="14.25" customHeight="1" x14ac:dyDescent="0.3">
      <c r="B275" s="4" t="s">
        <v>34</v>
      </c>
      <c r="C275" s="4">
        <v>1189833</v>
      </c>
      <c r="D275" s="5">
        <v>44332</v>
      </c>
      <c r="E275" s="4" t="s">
        <v>31</v>
      </c>
      <c r="F275" s="4" t="s">
        <v>32</v>
      </c>
      <c r="G275" s="4" t="s">
        <v>35</v>
      </c>
      <c r="H275" s="6" t="s">
        <v>21</v>
      </c>
      <c r="I275" s="7">
        <v>50</v>
      </c>
      <c r="J275" s="8">
        <v>625</v>
      </c>
      <c r="K275" s="9">
        <v>312500</v>
      </c>
      <c r="L275" s="9">
        <v>109375</v>
      </c>
      <c r="M275" s="10">
        <v>0.35</v>
      </c>
      <c r="N275" s="4" t="s">
        <v>24</v>
      </c>
      <c r="O275" s="4" t="str">
        <f>TEXT(Table1[[#This Row],[Invoice Date]],"mmm")</f>
        <v>May</v>
      </c>
      <c r="P275" s="4">
        <f>YEAR(Table1[[#This Row],[Invoice Date]])</f>
        <v>2021</v>
      </c>
      <c r="Q275" s="4">
        <f>IFERROR(Table1[[#This Row],[Total Sales]]/Table1[[#This Row],[Units Sold]],4)</f>
        <v>500</v>
      </c>
      <c r="R275" s="4">
        <f>IFERROR(Table1[[#This Row],[Operating Profit]]/Table1[[#This Row],[Units Sold]],0)</f>
        <v>175</v>
      </c>
      <c r="S275" s="4">
        <f>IFERROR((Table1[[#This Row],[Total Sales]]-Table1[[#This Row],[Operating Profit]])/Table1[[#This Row],[Units Sold]],0)</f>
        <v>325</v>
      </c>
      <c r="T275" s="4" t="str">
        <f>IF(Table1[[#This Row],[Profit per unit]]&gt;$V$8,"Premium","Mass")</f>
        <v>Premium</v>
      </c>
      <c r="U275" s="4"/>
    </row>
    <row r="276" spans="2:21" ht="14.25" customHeight="1" x14ac:dyDescent="0.3">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c r="O276" s="4" t="str">
        <f>TEXT(Table1[[#This Row],[Invoice Date]],"mmm")</f>
        <v>May</v>
      </c>
      <c r="P276" s="4">
        <f>YEAR(Table1[[#This Row],[Invoice Date]])</f>
        <v>2021</v>
      </c>
      <c r="Q276" s="4">
        <f>IFERROR(Table1[[#This Row],[Total Sales]]/Table1[[#This Row],[Units Sold]],4)</f>
        <v>600</v>
      </c>
      <c r="R276" s="4">
        <f>IFERROR(Table1[[#This Row],[Operating Profit]]/Table1[[#This Row],[Units Sold]],0)</f>
        <v>330.00000000000006</v>
      </c>
      <c r="S276" s="4">
        <f>IFERROR((Table1[[#This Row],[Total Sales]]-Table1[[#This Row],[Operating Profit]])/Table1[[#This Row],[Units Sold]],0)</f>
        <v>269.99999999999994</v>
      </c>
      <c r="T276" s="4" t="str">
        <f>IF(Table1[[#This Row],[Profit per unit]]&gt;$V$8,"Premium","Mass")</f>
        <v>Premium</v>
      </c>
      <c r="U276" s="4"/>
    </row>
    <row r="277" spans="2:21" ht="14.25" customHeight="1" x14ac:dyDescent="0.3">
      <c r="B277" s="4" t="s">
        <v>34</v>
      </c>
      <c r="C277" s="4">
        <v>1189833</v>
      </c>
      <c r="D277" s="5">
        <v>44334</v>
      </c>
      <c r="E277" s="4" t="s">
        <v>31</v>
      </c>
      <c r="F277" s="4" t="s">
        <v>32</v>
      </c>
      <c r="G277" s="4" t="s">
        <v>35</v>
      </c>
      <c r="H277" s="6" t="s">
        <v>23</v>
      </c>
      <c r="I277" s="7">
        <v>65</v>
      </c>
      <c r="J277" s="8">
        <v>650</v>
      </c>
      <c r="K277" s="9">
        <v>422500</v>
      </c>
      <c r="L277" s="9">
        <v>84500</v>
      </c>
      <c r="M277" s="10">
        <v>0.2</v>
      </c>
      <c r="N277" s="4" t="s">
        <v>24</v>
      </c>
      <c r="O277" s="4" t="str">
        <f>TEXT(Table1[[#This Row],[Invoice Date]],"mmm")</f>
        <v>May</v>
      </c>
      <c r="P277" s="4">
        <f>YEAR(Table1[[#This Row],[Invoice Date]])</f>
        <v>2021</v>
      </c>
      <c r="Q277" s="4">
        <f>IFERROR(Table1[[#This Row],[Total Sales]]/Table1[[#This Row],[Units Sold]],4)</f>
        <v>650</v>
      </c>
      <c r="R277" s="4">
        <f>IFERROR(Table1[[#This Row],[Operating Profit]]/Table1[[#This Row],[Units Sold]],0)</f>
        <v>130</v>
      </c>
      <c r="S277" s="4">
        <f>IFERROR((Table1[[#This Row],[Total Sales]]-Table1[[#This Row],[Operating Profit]])/Table1[[#This Row],[Units Sold]],0)</f>
        <v>520</v>
      </c>
      <c r="T277" s="4" t="str">
        <f>IF(Table1[[#This Row],[Profit per unit]]&gt;$V$8,"Premium","Mass")</f>
        <v>Premium</v>
      </c>
      <c r="U277" s="4"/>
    </row>
    <row r="278" spans="2:21" ht="14.25" customHeight="1" x14ac:dyDescent="0.3">
      <c r="B278" s="4" t="s">
        <v>34</v>
      </c>
      <c r="C278" s="4">
        <v>1189833</v>
      </c>
      <c r="D278" s="5">
        <v>44335</v>
      </c>
      <c r="E278" s="4" t="s">
        <v>31</v>
      </c>
      <c r="F278" s="4" t="s">
        <v>32</v>
      </c>
      <c r="G278" s="4" t="s">
        <v>35</v>
      </c>
      <c r="H278" s="6" t="s">
        <v>17</v>
      </c>
      <c r="I278" s="7">
        <v>50</v>
      </c>
      <c r="J278" s="8">
        <v>825</v>
      </c>
      <c r="K278" s="9">
        <v>412500</v>
      </c>
      <c r="L278" s="9">
        <v>165000</v>
      </c>
      <c r="M278" s="10">
        <v>0.4</v>
      </c>
      <c r="N278" s="4" t="s">
        <v>24</v>
      </c>
      <c r="O278" s="4" t="str">
        <f>TEXT(Table1[[#This Row],[Invoice Date]],"mmm")</f>
        <v>May</v>
      </c>
      <c r="P278" s="4">
        <f>YEAR(Table1[[#This Row],[Invoice Date]])</f>
        <v>2021</v>
      </c>
      <c r="Q278" s="4">
        <f>IFERROR(Table1[[#This Row],[Total Sales]]/Table1[[#This Row],[Units Sold]],4)</f>
        <v>500</v>
      </c>
      <c r="R278" s="4">
        <f>IFERROR(Table1[[#This Row],[Operating Profit]]/Table1[[#This Row],[Units Sold]],0)</f>
        <v>200</v>
      </c>
      <c r="S278" s="4">
        <f>IFERROR((Table1[[#This Row],[Total Sales]]-Table1[[#This Row],[Operating Profit]])/Table1[[#This Row],[Units Sold]],0)</f>
        <v>300</v>
      </c>
      <c r="T278" s="4" t="str">
        <f>IF(Table1[[#This Row],[Profit per unit]]&gt;$V$8,"Premium","Mass")</f>
        <v>Premium</v>
      </c>
      <c r="U278" s="4"/>
    </row>
    <row r="279" spans="2:21" ht="14.25" customHeight="1" x14ac:dyDescent="0.3">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c r="O279" s="4" t="str">
        <f>TEXT(Table1[[#This Row],[Invoice Date]],"mmm")</f>
        <v>May</v>
      </c>
      <c r="P279" s="4">
        <f>YEAR(Table1[[#This Row],[Invoice Date]])</f>
        <v>2021</v>
      </c>
      <c r="Q279" s="4">
        <f>IFERROR(Table1[[#This Row],[Total Sales]]/Table1[[#This Row],[Units Sold]],4)</f>
        <v>550.00000000000011</v>
      </c>
      <c r="R279" s="4">
        <f>IFERROR(Table1[[#This Row],[Operating Profit]]/Table1[[#This Row],[Units Sold]],0)</f>
        <v>137.50000000000003</v>
      </c>
      <c r="S279" s="4">
        <f>IFERROR((Table1[[#This Row],[Total Sales]]-Table1[[#This Row],[Operating Profit]])/Table1[[#This Row],[Units Sold]],0)</f>
        <v>412.50000000000006</v>
      </c>
      <c r="T279" s="4" t="str">
        <f>IF(Table1[[#This Row],[Profit per unit]]&gt;$V$8,"Premium","Mass")</f>
        <v>Premium</v>
      </c>
      <c r="U279" s="4"/>
    </row>
    <row r="280" spans="2:21" ht="14.25" customHeight="1" x14ac:dyDescent="0.3">
      <c r="B280" s="4" t="s">
        <v>34</v>
      </c>
      <c r="C280" s="4">
        <v>1189833</v>
      </c>
      <c r="D280" s="5">
        <v>44337</v>
      </c>
      <c r="E280" s="4" t="s">
        <v>31</v>
      </c>
      <c r="F280" s="4" t="s">
        <v>32</v>
      </c>
      <c r="G280" s="4" t="s">
        <v>35</v>
      </c>
      <c r="H280" s="6" t="s">
        <v>20</v>
      </c>
      <c r="I280" s="7">
        <v>50</v>
      </c>
      <c r="J280" s="8">
        <v>675</v>
      </c>
      <c r="K280" s="9">
        <v>337500</v>
      </c>
      <c r="L280" s="9">
        <v>135000</v>
      </c>
      <c r="M280" s="10">
        <v>0.4</v>
      </c>
      <c r="N280" s="4" t="s">
        <v>24</v>
      </c>
      <c r="O280" s="4" t="str">
        <f>TEXT(Table1[[#This Row],[Invoice Date]],"mmm")</f>
        <v>May</v>
      </c>
      <c r="P280" s="4">
        <f>YEAR(Table1[[#This Row],[Invoice Date]])</f>
        <v>2021</v>
      </c>
      <c r="Q280" s="4">
        <f>IFERROR(Table1[[#This Row],[Total Sales]]/Table1[[#This Row],[Units Sold]],4)</f>
        <v>500</v>
      </c>
      <c r="R280" s="4">
        <f>IFERROR(Table1[[#This Row],[Operating Profit]]/Table1[[#This Row],[Units Sold]],0)</f>
        <v>200</v>
      </c>
      <c r="S280" s="4">
        <f>IFERROR((Table1[[#This Row],[Total Sales]]-Table1[[#This Row],[Operating Profit]])/Table1[[#This Row],[Units Sold]],0)</f>
        <v>300</v>
      </c>
      <c r="T280" s="4" t="str">
        <f>IF(Table1[[#This Row],[Profit per unit]]&gt;$V$8,"Premium","Mass")</f>
        <v>Premium</v>
      </c>
      <c r="U280" s="4"/>
    </row>
    <row r="281" spans="2:21" ht="14.25" customHeight="1" x14ac:dyDescent="0.3">
      <c r="B281" s="4" t="s">
        <v>34</v>
      </c>
      <c r="C281" s="4">
        <v>1189833</v>
      </c>
      <c r="D281" s="5">
        <v>44338</v>
      </c>
      <c r="E281" s="4" t="s">
        <v>31</v>
      </c>
      <c r="F281" s="4" t="s">
        <v>32</v>
      </c>
      <c r="G281" s="4" t="s">
        <v>35</v>
      </c>
      <c r="H281" s="6" t="s">
        <v>21</v>
      </c>
      <c r="I281" s="7">
        <v>50</v>
      </c>
      <c r="J281" s="8">
        <v>650</v>
      </c>
      <c r="K281" s="9">
        <v>325000</v>
      </c>
      <c r="L281" s="9">
        <v>113750</v>
      </c>
      <c r="M281" s="10">
        <v>0.35</v>
      </c>
      <c r="N281" s="4" t="s">
        <v>24</v>
      </c>
      <c r="O281" s="4" t="str">
        <f>TEXT(Table1[[#This Row],[Invoice Date]],"mmm")</f>
        <v>May</v>
      </c>
      <c r="P281" s="4">
        <f>YEAR(Table1[[#This Row],[Invoice Date]])</f>
        <v>2021</v>
      </c>
      <c r="Q281" s="4">
        <f>IFERROR(Table1[[#This Row],[Total Sales]]/Table1[[#This Row],[Units Sold]],4)</f>
        <v>500</v>
      </c>
      <c r="R281" s="4">
        <f>IFERROR(Table1[[#This Row],[Operating Profit]]/Table1[[#This Row],[Units Sold]],0)</f>
        <v>175</v>
      </c>
      <c r="S281" s="4">
        <f>IFERROR((Table1[[#This Row],[Total Sales]]-Table1[[#This Row],[Operating Profit]])/Table1[[#This Row],[Units Sold]],0)</f>
        <v>325</v>
      </c>
      <c r="T281" s="4" t="str">
        <f>IF(Table1[[#This Row],[Profit per unit]]&gt;$V$8,"Premium","Mass")</f>
        <v>Premium</v>
      </c>
      <c r="U281" s="4"/>
    </row>
    <row r="282" spans="2:21" ht="14.25" customHeight="1" x14ac:dyDescent="0.3">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c r="O282" s="4" t="str">
        <f>TEXT(Table1[[#This Row],[Invoice Date]],"mmm")</f>
        <v>May</v>
      </c>
      <c r="P282" s="4">
        <f>YEAR(Table1[[#This Row],[Invoice Date]])</f>
        <v>2021</v>
      </c>
      <c r="Q282" s="4">
        <f>IFERROR(Table1[[#This Row],[Total Sales]]/Table1[[#This Row],[Units Sold]],4)</f>
        <v>600</v>
      </c>
      <c r="R282" s="4">
        <f>IFERROR(Table1[[#This Row],[Operating Profit]]/Table1[[#This Row],[Units Sold]],0)</f>
        <v>330.00000000000006</v>
      </c>
      <c r="S282" s="4">
        <f>IFERROR((Table1[[#This Row],[Total Sales]]-Table1[[#This Row],[Operating Profit]])/Table1[[#This Row],[Units Sold]],0)</f>
        <v>269.99999999999994</v>
      </c>
      <c r="T282" s="4" t="str">
        <f>IF(Table1[[#This Row],[Profit per unit]]&gt;$V$8,"Premium","Mass")</f>
        <v>Premium</v>
      </c>
      <c r="U282" s="4"/>
    </row>
    <row r="283" spans="2:21" ht="14.25" customHeight="1" x14ac:dyDescent="0.3">
      <c r="B283" s="4" t="s">
        <v>34</v>
      </c>
      <c r="C283" s="4">
        <v>1189833</v>
      </c>
      <c r="D283" s="5">
        <v>44340</v>
      </c>
      <c r="E283" s="4" t="s">
        <v>31</v>
      </c>
      <c r="F283" s="4" t="s">
        <v>32</v>
      </c>
      <c r="G283" s="4" t="s">
        <v>35</v>
      </c>
      <c r="H283" s="6" t="s">
        <v>23</v>
      </c>
      <c r="I283" s="7">
        <v>65</v>
      </c>
      <c r="J283" s="8">
        <v>700</v>
      </c>
      <c r="K283" s="9">
        <v>455000</v>
      </c>
      <c r="L283" s="9">
        <v>91000</v>
      </c>
      <c r="M283" s="10">
        <v>0.2</v>
      </c>
      <c r="N283" s="4" t="s">
        <v>24</v>
      </c>
      <c r="O283" s="4" t="str">
        <f>TEXT(Table1[[#This Row],[Invoice Date]],"mmm")</f>
        <v>May</v>
      </c>
      <c r="P283" s="4">
        <f>YEAR(Table1[[#This Row],[Invoice Date]])</f>
        <v>2021</v>
      </c>
      <c r="Q283" s="4">
        <f>IFERROR(Table1[[#This Row],[Total Sales]]/Table1[[#This Row],[Units Sold]],4)</f>
        <v>650</v>
      </c>
      <c r="R283" s="4">
        <f>IFERROR(Table1[[#This Row],[Operating Profit]]/Table1[[#This Row],[Units Sold]],0)</f>
        <v>130</v>
      </c>
      <c r="S283" s="4">
        <f>IFERROR((Table1[[#This Row],[Total Sales]]-Table1[[#This Row],[Operating Profit]])/Table1[[#This Row],[Units Sold]],0)</f>
        <v>520</v>
      </c>
      <c r="T283" s="4" t="str">
        <f>IF(Table1[[#This Row],[Profit per unit]]&gt;$V$8,"Premium","Mass")</f>
        <v>Premium</v>
      </c>
      <c r="U283" s="4"/>
    </row>
    <row r="284" spans="2:21" ht="14.25" customHeight="1" x14ac:dyDescent="0.3">
      <c r="B284" s="4" t="s">
        <v>34</v>
      </c>
      <c r="C284" s="4">
        <v>1189833</v>
      </c>
      <c r="D284" s="5">
        <v>44341</v>
      </c>
      <c r="E284" s="4" t="s">
        <v>31</v>
      </c>
      <c r="F284" s="4" t="s">
        <v>32</v>
      </c>
      <c r="G284" s="4" t="s">
        <v>35</v>
      </c>
      <c r="H284" s="6" t="s">
        <v>17</v>
      </c>
      <c r="I284" s="7">
        <v>50</v>
      </c>
      <c r="J284" s="8">
        <v>900</v>
      </c>
      <c r="K284" s="9">
        <v>450000</v>
      </c>
      <c r="L284" s="9">
        <v>180000</v>
      </c>
      <c r="M284" s="10">
        <v>0.4</v>
      </c>
      <c r="N284" s="4" t="s">
        <v>24</v>
      </c>
      <c r="O284" s="4" t="str">
        <f>TEXT(Table1[[#This Row],[Invoice Date]],"mmm")</f>
        <v>May</v>
      </c>
      <c r="P284" s="4">
        <f>YEAR(Table1[[#This Row],[Invoice Date]])</f>
        <v>2021</v>
      </c>
      <c r="Q284" s="4">
        <f>IFERROR(Table1[[#This Row],[Total Sales]]/Table1[[#This Row],[Units Sold]],4)</f>
        <v>500</v>
      </c>
      <c r="R284" s="4">
        <f>IFERROR(Table1[[#This Row],[Operating Profit]]/Table1[[#This Row],[Units Sold]],0)</f>
        <v>200</v>
      </c>
      <c r="S284" s="4">
        <f>IFERROR((Table1[[#This Row],[Total Sales]]-Table1[[#This Row],[Operating Profit]])/Table1[[#This Row],[Units Sold]],0)</f>
        <v>300</v>
      </c>
      <c r="T284" s="4" t="str">
        <f>IF(Table1[[#This Row],[Profit per unit]]&gt;$V$8,"Premium","Mass")</f>
        <v>Premium</v>
      </c>
      <c r="U284" s="4"/>
    </row>
    <row r="285" spans="2:21" ht="14.25" customHeight="1" x14ac:dyDescent="0.3">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c r="O285" s="4" t="str">
        <f>TEXT(Table1[[#This Row],[Invoice Date]],"mmm")</f>
        <v>May</v>
      </c>
      <c r="P285" s="4">
        <f>YEAR(Table1[[#This Row],[Invoice Date]])</f>
        <v>2021</v>
      </c>
      <c r="Q285" s="4">
        <f>IFERROR(Table1[[#This Row],[Total Sales]]/Table1[[#This Row],[Units Sold]],4)</f>
        <v>550.00000000000011</v>
      </c>
      <c r="R285" s="4">
        <f>IFERROR(Table1[[#This Row],[Operating Profit]]/Table1[[#This Row],[Units Sold]],0)</f>
        <v>137.50000000000003</v>
      </c>
      <c r="S285" s="4">
        <f>IFERROR((Table1[[#This Row],[Total Sales]]-Table1[[#This Row],[Operating Profit]])/Table1[[#This Row],[Units Sold]],0)</f>
        <v>412.50000000000006</v>
      </c>
      <c r="T285" s="4" t="str">
        <f>IF(Table1[[#This Row],[Profit per unit]]&gt;$V$8,"Premium","Mass")</f>
        <v>Premium</v>
      </c>
      <c r="U285" s="4"/>
    </row>
    <row r="286" spans="2:21" ht="14.25" customHeight="1" x14ac:dyDescent="0.3">
      <c r="B286" s="4" t="s">
        <v>34</v>
      </c>
      <c r="C286" s="4">
        <v>1189833</v>
      </c>
      <c r="D286" s="5">
        <v>44343</v>
      </c>
      <c r="E286" s="4" t="s">
        <v>31</v>
      </c>
      <c r="F286" s="4" t="s">
        <v>32</v>
      </c>
      <c r="G286" s="4" t="s">
        <v>35</v>
      </c>
      <c r="H286" s="6" t="s">
        <v>20</v>
      </c>
      <c r="I286" s="7">
        <v>50</v>
      </c>
      <c r="J286" s="8">
        <v>700</v>
      </c>
      <c r="K286" s="9">
        <v>350000</v>
      </c>
      <c r="L286" s="9">
        <v>140000</v>
      </c>
      <c r="M286" s="10">
        <v>0.4</v>
      </c>
      <c r="N286" s="4" t="s">
        <v>24</v>
      </c>
      <c r="O286" s="4" t="str">
        <f>TEXT(Table1[[#This Row],[Invoice Date]],"mmm")</f>
        <v>May</v>
      </c>
      <c r="P286" s="4">
        <f>YEAR(Table1[[#This Row],[Invoice Date]])</f>
        <v>2021</v>
      </c>
      <c r="Q286" s="4">
        <f>IFERROR(Table1[[#This Row],[Total Sales]]/Table1[[#This Row],[Units Sold]],4)</f>
        <v>500</v>
      </c>
      <c r="R286" s="4">
        <f>IFERROR(Table1[[#This Row],[Operating Profit]]/Table1[[#This Row],[Units Sold]],0)</f>
        <v>200</v>
      </c>
      <c r="S286" s="4">
        <f>IFERROR((Table1[[#This Row],[Total Sales]]-Table1[[#This Row],[Operating Profit]])/Table1[[#This Row],[Units Sold]],0)</f>
        <v>300</v>
      </c>
      <c r="T286" s="4" t="str">
        <f>IF(Table1[[#This Row],[Profit per unit]]&gt;$V$8,"Premium","Mass")</f>
        <v>Premium</v>
      </c>
      <c r="U286" s="4"/>
    </row>
    <row r="287" spans="2:21" ht="14.25" customHeight="1" x14ac:dyDescent="0.3">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c r="O287" s="4" t="str">
        <f>TEXT(Table1[[#This Row],[Invoice Date]],"mmm")</f>
        <v>May</v>
      </c>
      <c r="P287" s="4">
        <f>YEAR(Table1[[#This Row],[Invoice Date]])</f>
        <v>2021</v>
      </c>
      <c r="Q287" s="4">
        <f>IFERROR(Table1[[#This Row],[Total Sales]]/Table1[[#This Row],[Units Sold]],4)</f>
        <v>500</v>
      </c>
      <c r="R287" s="4">
        <f>IFERROR(Table1[[#This Row],[Operating Profit]]/Table1[[#This Row],[Units Sold]],0)</f>
        <v>174.99999999999997</v>
      </c>
      <c r="S287" s="4">
        <f>IFERROR((Table1[[#This Row],[Total Sales]]-Table1[[#This Row],[Operating Profit]])/Table1[[#This Row],[Units Sold]],0)</f>
        <v>325</v>
      </c>
      <c r="T287" s="4" t="str">
        <f>IF(Table1[[#This Row],[Profit per unit]]&gt;$V$8,"Premium","Mass")</f>
        <v>Premium</v>
      </c>
      <c r="U287" s="4"/>
    </row>
    <row r="288" spans="2:21" ht="14.25" customHeight="1" x14ac:dyDescent="0.3">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c r="O288" s="4" t="str">
        <f>TEXT(Table1[[#This Row],[Invoice Date]],"mmm")</f>
        <v>May</v>
      </c>
      <c r="P288" s="4">
        <f>YEAR(Table1[[#This Row],[Invoice Date]])</f>
        <v>2021</v>
      </c>
      <c r="Q288" s="4">
        <f>IFERROR(Table1[[#This Row],[Total Sales]]/Table1[[#This Row],[Units Sold]],4)</f>
        <v>600</v>
      </c>
      <c r="R288" s="4">
        <f>IFERROR(Table1[[#This Row],[Operating Profit]]/Table1[[#This Row],[Units Sold]],0)</f>
        <v>330.00000000000006</v>
      </c>
      <c r="S288" s="4">
        <f>IFERROR((Table1[[#This Row],[Total Sales]]-Table1[[#This Row],[Operating Profit]])/Table1[[#This Row],[Units Sold]],0)</f>
        <v>269.99999999999994</v>
      </c>
      <c r="T288" s="4" t="str">
        <f>IF(Table1[[#This Row],[Profit per unit]]&gt;$V$8,"Premium","Mass")</f>
        <v>Premium</v>
      </c>
      <c r="U288" s="4"/>
    </row>
    <row r="289" spans="2:21" ht="14.25" customHeight="1" x14ac:dyDescent="0.3">
      <c r="B289" s="4" t="s">
        <v>34</v>
      </c>
      <c r="C289" s="4">
        <v>1189833</v>
      </c>
      <c r="D289" s="5">
        <v>44346</v>
      </c>
      <c r="E289" s="4" t="s">
        <v>31</v>
      </c>
      <c r="F289" s="4" t="s">
        <v>32</v>
      </c>
      <c r="G289" s="4" t="s">
        <v>35</v>
      </c>
      <c r="H289" s="6" t="s">
        <v>23</v>
      </c>
      <c r="I289" s="7">
        <v>65</v>
      </c>
      <c r="J289" s="8">
        <v>725</v>
      </c>
      <c r="K289" s="9">
        <v>471250</v>
      </c>
      <c r="L289" s="9">
        <v>94250</v>
      </c>
      <c r="M289" s="10">
        <v>0.2</v>
      </c>
      <c r="N289" s="4" t="s">
        <v>24</v>
      </c>
      <c r="O289" s="4" t="str">
        <f>TEXT(Table1[[#This Row],[Invoice Date]],"mmm")</f>
        <v>May</v>
      </c>
      <c r="P289" s="4">
        <f>YEAR(Table1[[#This Row],[Invoice Date]])</f>
        <v>2021</v>
      </c>
      <c r="Q289" s="4">
        <f>IFERROR(Table1[[#This Row],[Total Sales]]/Table1[[#This Row],[Units Sold]],4)</f>
        <v>650</v>
      </c>
      <c r="R289" s="4">
        <f>IFERROR(Table1[[#This Row],[Operating Profit]]/Table1[[#This Row],[Units Sold]],0)</f>
        <v>130</v>
      </c>
      <c r="S289" s="4">
        <f>IFERROR((Table1[[#This Row],[Total Sales]]-Table1[[#This Row],[Operating Profit]])/Table1[[#This Row],[Units Sold]],0)</f>
        <v>520</v>
      </c>
      <c r="T289" s="4" t="str">
        <f>IF(Table1[[#This Row],[Profit per unit]]&gt;$V$8,"Premium","Mass")</f>
        <v>Premium</v>
      </c>
      <c r="U289" s="4"/>
    </row>
    <row r="290" spans="2:21" ht="14.25" customHeight="1" x14ac:dyDescent="0.3">
      <c r="B290" s="4" t="s">
        <v>14</v>
      </c>
      <c r="C290" s="4">
        <v>1185732</v>
      </c>
      <c r="D290" s="5">
        <v>44347</v>
      </c>
      <c r="E290" s="4" t="s">
        <v>31</v>
      </c>
      <c r="F290" s="4" t="s">
        <v>32</v>
      </c>
      <c r="G290" s="4" t="s">
        <v>35</v>
      </c>
      <c r="H290" s="6" t="s">
        <v>17</v>
      </c>
      <c r="I290" s="7">
        <v>45</v>
      </c>
      <c r="J290" s="8">
        <v>475</v>
      </c>
      <c r="K290" s="9">
        <v>213750</v>
      </c>
      <c r="L290" s="9">
        <v>85500</v>
      </c>
      <c r="M290" s="10">
        <v>0.4</v>
      </c>
      <c r="N290" s="4" t="s">
        <v>24</v>
      </c>
      <c r="O290" s="4" t="str">
        <f>TEXT(Table1[[#This Row],[Invoice Date]],"mmm")</f>
        <v>May</v>
      </c>
      <c r="P290" s="4">
        <f>YEAR(Table1[[#This Row],[Invoice Date]])</f>
        <v>2021</v>
      </c>
      <c r="Q290" s="4">
        <f>IFERROR(Table1[[#This Row],[Total Sales]]/Table1[[#This Row],[Units Sold]],4)</f>
        <v>450</v>
      </c>
      <c r="R290" s="4">
        <f>IFERROR(Table1[[#This Row],[Operating Profit]]/Table1[[#This Row],[Units Sold]],0)</f>
        <v>180</v>
      </c>
      <c r="S290" s="4">
        <f>IFERROR((Table1[[#This Row],[Total Sales]]-Table1[[#This Row],[Operating Profit]])/Table1[[#This Row],[Units Sold]],0)</f>
        <v>270</v>
      </c>
      <c r="T290" s="4" t="str">
        <f>IF(Table1[[#This Row],[Profit per unit]]&gt;$V$8,"Premium","Mass")</f>
        <v>Premium</v>
      </c>
      <c r="U290" s="4"/>
    </row>
    <row r="291" spans="2:21" ht="14.25" customHeight="1" x14ac:dyDescent="0.3">
      <c r="B291" s="4" t="s">
        <v>14</v>
      </c>
      <c r="C291" s="4">
        <v>1185732</v>
      </c>
      <c r="D291" s="5">
        <v>44348</v>
      </c>
      <c r="E291" s="4" t="s">
        <v>31</v>
      </c>
      <c r="F291" s="4" t="s">
        <v>32</v>
      </c>
      <c r="G291" s="4" t="s">
        <v>35</v>
      </c>
      <c r="H291" s="6" t="s">
        <v>19</v>
      </c>
      <c r="I291" s="7">
        <v>45</v>
      </c>
      <c r="J291" s="8">
        <v>275</v>
      </c>
      <c r="K291" s="9">
        <v>123750</v>
      </c>
      <c r="L291" s="9">
        <v>43312.5</v>
      </c>
      <c r="M291" s="10">
        <v>0.35</v>
      </c>
      <c r="N291" s="4" t="s">
        <v>24</v>
      </c>
      <c r="O291" s="4" t="str">
        <f>TEXT(Table1[[#This Row],[Invoice Date]],"mmm")</f>
        <v>Jun</v>
      </c>
      <c r="P291" s="4">
        <f>YEAR(Table1[[#This Row],[Invoice Date]])</f>
        <v>2021</v>
      </c>
      <c r="Q291" s="4">
        <f>IFERROR(Table1[[#This Row],[Total Sales]]/Table1[[#This Row],[Units Sold]],4)</f>
        <v>450</v>
      </c>
      <c r="R291" s="4">
        <f>IFERROR(Table1[[#This Row],[Operating Profit]]/Table1[[#This Row],[Units Sold]],0)</f>
        <v>157.5</v>
      </c>
      <c r="S291" s="4">
        <f>IFERROR((Table1[[#This Row],[Total Sales]]-Table1[[#This Row],[Operating Profit]])/Table1[[#This Row],[Units Sold]],0)</f>
        <v>292.5</v>
      </c>
      <c r="T291" s="4" t="str">
        <f>IF(Table1[[#This Row],[Profit per unit]]&gt;$V$8,"Premium","Mass")</f>
        <v>Premium</v>
      </c>
      <c r="U291" s="4"/>
    </row>
    <row r="292" spans="2:21" ht="14.25" customHeight="1" x14ac:dyDescent="0.3">
      <c r="B292" s="4" t="s">
        <v>14</v>
      </c>
      <c r="C292" s="4">
        <v>1185732</v>
      </c>
      <c r="D292" s="5">
        <v>44349</v>
      </c>
      <c r="E292" s="4" t="s">
        <v>31</v>
      </c>
      <c r="F292" s="4" t="s">
        <v>32</v>
      </c>
      <c r="G292" s="4" t="s">
        <v>35</v>
      </c>
      <c r="H292" s="6" t="s">
        <v>20</v>
      </c>
      <c r="I292" s="7">
        <v>35</v>
      </c>
      <c r="J292" s="8">
        <v>275</v>
      </c>
      <c r="K292" s="9">
        <v>96250</v>
      </c>
      <c r="L292" s="9">
        <v>33687.5</v>
      </c>
      <c r="M292" s="10">
        <v>0.35</v>
      </c>
      <c r="N292" s="4" t="s">
        <v>24</v>
      </c>
      <c r="O292" s="4" t="str">
        <f>TEXT(Table1[[#This Row],[Invoice Date]],"mmm")</f>
        <v>Jun</v>
      </c>
      <c r="P292" s="4">
        <f>YEAR(Table1[[#This Row],[Invoice Date]])</f>
        <v>2021</v>
      </c>
      <c r="Q292" s="4">
        <f>IFERROR(Table1[[#This Row],[Total Sales]]/Table1[[#This Row],[Units Sold]],4)</f>
        <v>350</v>
      </c>
      <c r="R292" s="4">
        <f>IFERROR(Table1[[#This Row],[Operating Profit]]/Table1[[#This Row],[Units Sold]],0)</f>
        <v>122.5</v>
      </c>
      <c r="S292" s="4">
        <f>IFERROR((Table1[[#This Row],[Total Sales]]-Table1[[#This Row],[Operating Profit]])/Table1[[#This Row],[Units Sold]],0)</f>
        <v>227.5</v>
      </c>
      <c r="T292" s="4" t="str">
        <f>IF(Table1[[#This Row],[Profit per unit]]&gt;$V$8,"Premium","Mass")</f>
        <v>Premium</v>
      </c>
      <c r="U292" s="4"/>
    </row>
    <row r="293" spans="2:21" ht="14.25" customHeight="1" x14ac:dyDescent="0.3">
      <c r="B293" s="4" t="s">
        <v>14</v>
      </c>
      <c r="C293" s="4">
        <v>1185732</v>
      </c>
      <c r="D293" s="5">
        <v>44350</v>
      </c>
      <c r="E293" s="4" t="s">
        <v>31</v>
      </c>
      <c r="F293" s="4" t="s">
        <v>32</v>
      </c>
      <c r="G293" s="4" t="s">
        <v>35</v>
      </c>
      <c r="H293" s="6" t="s">
        <v>21</v>
      </c>
      <c r="I293" s="7">
        <v>40</v>
      </c>
      <c r="J293" s="8">
        <v>125</v>
      </c>
      <c r="K293" s="9">
        <v>50000</v>
      </c>
      <c r="L293" s="9">
        <v>20000</v>
      </c>
      <c r="M293" s="10">
        <v>0.4</v>
      </c>
      <c r="N293" s="4" t="s">
        <v>24</v>
      </c>
      <c r="O293" s="4" t="str">
        <f>TEXT(Table1[[#This Row],[Invoice Date]],"mmm")</f>
        <v>Jun</v>
      </c>
      <c r="P293" s="4">
        <f>YEAR(Table1[[#This Row],[Invoice Date]])</f>
        <v>2021</v>
      </c>
      <c r="Q293" s="4">
        <f>IFERROR(Table1[[#This Row],[Total Sales]]/Table1[[#This Row],[Units Sold]],4)</f>
        <v>400</v>
      </c>
      <c r="R293" s="4">
        <f>IFERROR(Table1[[#This Row],[Operating Profit]]/Table1[[#This Row],[Units Sold]],0)</f>
        <v>160</v>
      </c>
      <c r="S293" s="4">
        <f>IFERROR((Table1[[#This Row],[Total Sales]]-Table1[[#This Row],[Operating Profit]])/Table1[[#This Row],[Units Sold]],0)</f>
        <v>240</v>
      </c>
      <c r="T293" s="4" t="str">
        <f>IF(Table1[[#This Row],[Profit per unit]]&gt;$V$8,"Premium","Mass")</f>
        <v>Premium</v>
      </c>
      <c r="U293" s="4"/>
    </row>
    <row r="294" spans="2:21" ht="14.25" customHeight="1" x14ac:dyDescent="0.3">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c r="O294" s="4" t="str">
        <f>TEXT(Table1[[#This Row],[Invoice Date]],"mmm")</f>
        <v>Jun</v>
      </c>
      <c r="P294" s="4">
        <f>YEAR(Table1[[#This Row],[Invoice Date]])</f>
        <v>2021</v>
      </c>
      <c r="Q294" s="4">
        <f>IFERROR(Table1[[#This Row],[Total Sales]]/Table1[[#This Row],[Units Sold]],4)</f>
        <v>549.99999999999989</v>
      </c>
      <c r="R294" s="4">
        <f>IFERROR(Table1[[#This Row],[Operating Profit]]/Table1[[#This Row],[Units Sold]],0)</f>
        <v>192.49999999999997</v>
      </c>
      <c r="S294" s="4">
        <f>IFERROR((Table1[[#This Row],[Total Sales]]-Table1[[#This Row],[Operating Profit]])/Table1[[#This Row],[Units Sold]],0)</f>
        <v>357.49999999999994</v>
      </c>
      <c r="T294" s="4" t="str">
        <f>IF(Table1[[#This Row],[Profit per unit]]&gt;$V$8,"Premium","Mass")</f>
        <v>Premium</v>
      </c>
      <c r="U294" s="4"/>
    </row>
    <row r="295" spans="2:21" ht="14.25" customHeight="1" x14ac:dyDescent="0.3">
      <c r="B295" s="4" t="s">
        <v>14</v>
      </c>
      <c r="C295" s="4">
        <v>1185732</v>
      </c>
      <c r="D295" s="5">
        <v>44352</v>
      </c>
      <c r="E295" s="4" t="s">
        <v>36</v>
      </c>
      <c r="F295" s="4" t="s">
        <v>37</v>
      </c>
      <c r="G295" s="4" t="s">
        <v>38</v>
      </c>
      <c r="H295" s="6" t="s">
        <v>23</v>
      </c>
      <c r="I295" s="7">
        <v>45</v>
      </c>
      <c r="J295" s="8">
        <v>275</v>
      </c>
      <c r="K295" s="9">
        <v>123750</v>
      </c>
      <c r="L295" s="9">
        <v>61875</v>
      </c>
      <c r="M295" s="10">
        <v>0.5</v>
      </c>
      <c r="N295" s="4" t="s">
        <v>24</v>
      </c>
      <c r="O295" s="4" t="str">
        <f>TEXT(Table1[[#This Row],[Invoice Date]],"mmm")</f>
        <v>Jun</v>
      </c>
      <c r="P295" s="4">
        <f>YEAR(Table1[[#This Row],[Invoice Date]])</f>
        <v>2021</v>
      </c>
      <c r="Q295" s="4">
        <f>IFERROR(Table1[[#This Row],[Total Sales]]/Table1[[#This Row],[Units Sold]],4)</f>
        <v>450</v>
      </c>
      <c r="R295" s="4">
        <f>IFERROR(Table1[[#This Row],[Operating Profit]]/Table1[[#This Row],[Units Sold]],0)</f>
        <v>225</v>
      </c>
      <c r="S295" s="4">
        <f>IFERROR((Table1[[#This Row],[Total Sales]]-Table1[[#This Row],[Operating Profit]])/Table1[[#This Row],[Units Sold]],0)</f>
        <v>225</v>
      </c>
      <c r="T295" s="4" t="str">
        <f>IF(Table1[[#This Row],[Profit per unit]]&gt;$V$8,"Premium","Mass")</f>
        <v>Premium</v>
      </c>
      <c r="U295" s="4"/>
    </row>
    <row r="296" spans="2:21" ht="14.25" customHeight="1" x14ac:dyDescent="0.3">
      <c r="B296" s="4" t="s">
        <v>14</v>
      </c>
      <c r="C296" s="4">
        <v>1185732</v>
      </c>
      <c r="D296" s="5">
        <v>44353</v>
      </c>
      <c r="E296" s="4" t="s">
        <v>36</v>
      </c>
      <c r="F296" s="4" t="s">
        <v>37</v>
      </c>
      <c r="G296" s="4" t="s">
        <v>38</v>
      </c>
      <c r="H296" s="6" t="s">
        <v>17</v>
      </c>
      <c r="I296" s="7">
        <v>45</v>
      </c>
      <c r="J296" s="8">
        <v>525</v>
      </c>
      <c r="K296" s="9">
        <v>236250</v>
      </c>
      <c r="L296" s="9">
        <v>94500</v>
      </c>
      <c r="M296" s="10">
        <v>0.4</v>
      </c>
      <c r="N296" s="4" t="s">
        <v>24</v>
      </c>
      <c r="O296" s="4" t="str">
        <f>TEXT(Table1[[#This Row],[Invoice Date]],"mmm")</f>
        <v>Jun</v>
      </c>
      <c r="P296" s="4">
        <f>YEAR(Table1[[#This Row],[Invoice Date]])</f>
        <v>2021</v>
      </c>
      <c r="Q296" s="4">
        <f>IFERROR(Table1[[#This Row],[Total Sales]]/Table1[[#This Row],[Units Sold]],4)</f>
        <v>450</v>
      </c>
      <c r="R296" s="4">
        <f>IFERROR(Table1[[#This Row],[Operating Profit]]/Table1[[#This Row],[Units Sold]],0)</f>
        <v>180</v>
      </c>
      <c r="S296" s="4">
        <f>IFERROR((Table1[[#This Row],[Total Sales]]-Table1[[#This Row],[Operating Profit]])/Table1[[#This Row],[Units Sold]],0)</f>
        <v>270</v>
      </c>
      <c r="T296" s="4" t="str">
        <f>IF(Table1[[#This Row],[Profit per unit]]&gt;$V$8,"Premium","Mass")</f>
        <v>Premium</v>
      </c>
      <c r="U296" s="4"/>
    </row>
    <row r="297" spans="2:21" ht="14.25" customHeight="1" x14ac:dyDescent="0.3">
      <c r="B297" s="4" t="s">
        <v>14</v>
      </c>
      <c r="C297" s="4">
        <v>1185732</v>
      </c>
      <c r="D297" s="5">
        <v>44354</v>
      </c>
      <c r="E297" s="4" t="s">
        <v>36</v>
      </c>
      <c r="F297" s="4" t="s">
        <v>37</v>
      </c>
      <c r="G297" s="4" t="s">
        <v>38</v>
      </c>
      <c r="H297" s="6" t="s">
        <v>19</v>
      </c>
      <c r="I297" s="7">
        <v>45</v>
      </c>
      <c r="J297" s="8">
        <v>175</v>
      </c>
      <c r="K297" s="9">
        <v>78750</v>
      </c>
      <c r="L297" s="9">
        <v>27562.5</v>
      </c>
      <c r="M297" s="10">
        <v>0.35</v>
      </c>
      <c r="N297" s="4" t="s">
        <v>24</v>
      </c>
      <c r="O297" s="4" t="str">
        <f>TEXT(Table1[[#This Row],[Invoice Date]],"mmm")</f>
        <v>Jun</v>
      </c>
      <c r="P297" s="4">
        <f>YEAR(Table1[[#This Row],[Invoice Date]])</f>
        <v>2021</v>
      </c>
      <c r="Q297" s="4">
        <f>IFERROR(Table1[[#This Row],[Total Sales]]/Table1[[#This Row],[Units Sold]],4)</f>
        <v>450</v>
      </c>
      <c r="R297" s="4">
        <f>IFERROR(Table1[[#This Row],[Operating Profit]]/Table1[[#This Row],[Units Sold]],0)</f>
        <v>157.5</v>
      </c>
      <c r="S297" s="4">
        <f>IFERROR((Table1[[#This Row],[Total Sales]]-Table1[[#This Row],[Operating Profit]])/Table1[[#This Row],[Units Sold]],0)</f>
        <v>292.5</v>
      </c>
      <c r="T297" s="4" t="str">
        <f>IF(Table1[[#This Row],[Profit per unit]]&gt;$V$8,"Premium","Mass")</f>
        <v>Premium</v>
      </c>
      <c r="U297" s="4"/>
    </row>
    <row r="298" spans="2:21" ht="14.25" customHeight="1" x14ac:dyDescent="0.3">
      <c r="B298" s="4" t="s">
        <v>14</v>
      </c>
      <c r="C298" s="4">
        <v>1185732</v>
      </c>
      <c r="D298" s="5">
        <v>44355</v>
      </c>
      <c r="E298" s="4" t="s">
        <v>36</v>
      </c>
      <c r="F298" s="4" t="s">
        <v>37</v>
      </c>
      <c r="G298" s="4" t="s">
        <v>38</v>
      </c>
      <c r="H298" s="6" t="s">
        <v>20</v>
      </c>
      <c r="I298" s="7">
        <v>35</v>
      </c>
      <c r="J298" s="8">
        <v>225</v>
      </c>
      <c r="K298" s="9">
        <v>78750</v>
      </c>
      <c r="L298" s="9">
        <v>27562.5</v>
      </c>
      <c r="M298" s="10">
        <v>0.35</v>
      </c>
      <c r="N298" s="4" t="s">
        <v>24</v>
      </c>
      <c r="O298" s="4" t="str">
        <f>TEXT(Table1[[#This Row],[Invoice Date]],"mmm")</f>
        <v>Jun</v>
      </c>
      <c r="P298" s="4">
        <f>YEAR(Table1[[#This Row],[Invoice Date]])</f>
        <v>2021</v>
      </c>
      <c r="Q298" s="4">
        <f>IFERROR(Table1[[#This Row],[Total Sales]]/Table1[[#This Row],[Units Sold]],4)</f>
        <v>350</v>
      </c>
      <c r="R298" s="4">
        <f>IFERROR(Table1[[#This Row],[Operating Profit]]/Table1[[#This Row],[Units Sold]],0)</f>
        <v>122.5</v>
      </c>
      <c r="S298" s="4">
        <f>IFERROR((Table1[[#This Row],[Total Sales]]-Table1[[#This Row],[Operating Profit]])/Table1[[#This Row],[Units Sold]],0)</f>
        <v>227.5</v>
      </c>
      <c r="T298" s="4" t="str">
        <f>IF(Table1[[#This Row],[Profit per unit]]&gt;$V$8,"Premium","Mass")</f>
        <v>Premium</v>
      </c>
      <c r="U298" s="4"/>
    </row>
    <row r="299" spans="2:21" ht="14.25" customHeight="1" x14ac:dyDescent="0.3">
      <c r="B299" s="4" t="s">
        <v>14</v>
      </c>
      <c r="C299" s="4">
        <v>1185732</v>
      </c>
      <c r="D299" s="5">
        <v>44356</v>
      </c>
      <c r="E299" s="4" t="s">
        <v>36</v>
      </c>
      <c r="F299" s="4" t="s">
        <v>37</v>
      </c>
      <c r="G299" s="4" t="s">
        <v>38</v>
      </c>
      <c r="H299" s="6" t="s">
        <v>21</v>
      </c>
      <c r="I299" s="7">
        <v>40</v>
      </c>
      <c r="J299" s="8">
        <v>100</v>
      </c>
      <c r="K299" s="9">
        <v>40000</v>
      </c>
      <c r="L299" s="9">
        <v>16000</v>
      </c>
      <c r="M299" s="10">
        <v>0.4</v>
      </c>
      <c r="N299" s="4" t="s">
        <v>24</v>
      </c>
      <c r="O299" s="4" t="str">
        <f>TEXT(Table1[[#This Row],[Invoice Date]],"mmm")</f>
        <v>Jun</v>
      </c>
      <c r="P299" s="4">
        <f>YEAR(Table1[[#This Row],[Invoice Date]])</f>
        <v>2021</v>
      </c>
      <c r="Q299" s="4">
        <f>IFERROR(Table1[[#This Row],[Total Sales]]/Table1[[#This Row],[Units Sold]],4)</f>
        <v>400</v>
      </c>
      <c r="R299" s="4">
        <f>IFERROR(Table1[[#This Row],[Operating Profit]]/Table1[[#This Row],[Units Sold]],0)</f>
        <v>160</v>
      </c>
      <c r="S299" s="4">
        <f>IFERROR((Table1[[#This Row],[Total Sales]]-Table1[[#This Row],[Operating Profit]])/Table1[[#This Row],[Units Sold]],0)</f>
        <v>240</v>
      </c>
      <c r="T299" s="4" t="str">
        <f>IF(Table1[[#This Row],[Profit per unit]]&gt;$V$8,"Premium","Mass")</f>
        <v>Premium</v>
      </c>
      <c r="U299" s="4"/>
    </row>
    <row r="300" spans="2:21" ht="14.25" customHeight="1" x14ac:dyDescent="0.3">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c r="O300" s="4" t="str">
        <f>TEXT(Table1[[#This Row],[Invoice Date]],"mmm")</f>
        <v>Jun</v>
      </c>
      <c r="P300" s="4">
        <f>YEAR(Table1[[#This Row],[Invoice Date]])</f>
        <v>2021</v>
      </c>
      <c r="Q300" s="4">
        <f>IFERROR(Table1[[#This Row],[Total Sales]]/Table1[[#This Row],[Units Sold]],4)</f>
        <v>549.99999999999989</v>
      </c>
      <c r="R300" s="4">
        <f>IFERROR(Table1[[#This Row],[Operating Profit]]/Table1[[#This Row],[Units Sold]],0)</f>
        <v>192.49999999999997</v>
      </c>
      <c r="S300" s="4">
        <f>IFERROR((Table1[[#This Row],[Total Sales]]-Table1[[#This Row],[Operating Profit]])/Table1[[#This Row],[Units Sold]],0)</f>
        <v>357.49999999999994</v>
      </c>
      <c r="T300" s="4" t="str">
        <f>IF(Table1[[#This Row],[Profit per unit]]&gt;$V$8,"Premium","Mass")</f>
        <v>Premium</v>
      </c>
      <c r="U300" s="4"/>
    </row>
    <row r="301" spans="2:21" ht="14.25" customHeight="1" x14ac:dyDescent="0.3">
      <c r="B301" s="4" t="s">
        <v>14</v>
      </c>
      <c r="C301" s="4">
        <v>1185732</v>
      </c>
      <c r="D301" s="5">
        <v>44358</v>
      </c>
      <c r="E301" s="4" t="s">
        <v>36</v>
      </c>
      <c r="F301" s="4" t="s">
        <v>37</v>
      </c>
      <c r="G301" s="4" t="s">
        <v>38</v>
      </c>
      <c r="H301" s="6" t="s">
        <v>23</v>
      </c>
      <c r="I301" s="7">
        <v>45</v>
      </c>
      <c r="J301" s="8">
        <v>275</v>
      </c>
      <c r="K301" s="9">
        <v>123750</v>
      </c>
      <c r="L301" s="9">
        <v>61875</v>
      </c>
      <c r="M301" s="10">
        <v>0.5</v>
      </c>
      <c r="N301" s="4" t="s">
        <v>24</v>
      </c>
      <c r="O301" s="4" t="str">
        <f>TEXT(Table1[[#This Row],[Invoice Date]],"mmm")</f>
        <v>Jun</v>
      </c>
      <c r="P301" s="4">
        <f>YEAR(Table1[[#This Row],[Invoice Date]])</f>
        <v>2021</v>
      </c>
      <c r="Q301" s="4">
        <f>IFERROR(Table1[[#This Row],[Total Sales]]/Table1[[#This Row],[Units Sold]],4)</f>
        <v>450</v>
      </c>
      <c r="R301" s="4">
        <f>IFERROR(Table1[[#This Row],[Operating Profit]]/Table1[[#This Row],[Units Sold]],0)</f>
        <v>225</v>
      </c>
      <c r="S301" s="4">
        <f>IFERROR((Table1[[#This Row],[Total Sales]]-Table1[[#This Row],[Operating Profit]])/Table1[[#This Row],[Units Sold]],0)</f>
        <v>225</v>
      </c>
      <c r="T301" s="4" t="str">
        <f>IF(Table1[[#This Row],[Profit per unit]]&gt;$V$8,"Premium","Mass")</f>
        <v>Premium</v>
      </c>
      <c r="U301" s="4"/>
    </row>
    <row r="302" spans="2:21" ht="14.25" customHeight="1" x14ac:dyDescent="0.3">
      <c r="B302" s="4" t="s">
        <v>14</v>
      </c>
      <c r="C302" s="4">
        <v>1185732</v>
      </c>
      <c r="D302" s="5">
        <v>44359</v>
      </c>
      <c r="E302" s="4" t="s">
        <v>36</v>
      </c>
      <c r="F302" s="4" t="s">
        <v>37</v>
      </c>
      <c r="G302" s="4" t="s">
        <v>38</v>
      </c>
      <c r="H302" s="6" t="s">
        <v>17</v>
      </c>
      <c r="I302" s="7">
        <v>50</v>
      </c>
      <c r="J302" s="8">
        <v>495</v>
      </c>
      <c r="K302" s="9">
        <v>247500</v>
      </c>
      <c r="L302" s="9">
        <v>99000</v>
      </c>
      <c r="M302" s="10">
        <v>0.4</v>
      </c>
      <c r="N302" s="4" t="s">
        <v>24</v>
      </c>
      <c r="O302" s="4" t="str">
        <f>TEXT(Table1[[#This Row],[Invoice Date]],"mmm")</f>
        <v>Jun</v>
      </c>
      <c r="P302" s="4">
        <f>YEAR(Table1[[#This Row],[Invoice Date]])</f>
        <v>2021</v>
      </c>
      <c r="Q302" s="4">
        <f>IFERROR(Table1[[#This Row],[Total Sales]]/Table1[[#This Row],[Units Sold]],4)</f>
        <v>500</v>
      </c>
      <c r="R302" s="4">
        <f>IFERROR(Table1[[#This Row],[Operating Profit]]/Table1[[#This Row],[Units Sold]],0)</f>
        <v>200</v>
      </c>
      <c r="S302" s="4">
        <f>IFERROR((Table1[[#This Row],[Total Sales]]-Table1[[#This Row],[Operating Profit]])/Table1[[#This Row],[Units Sold]],0)</f>
        <v>300</v>
      </c>
      <c r="T302" s="4" t="str">
        <f>IF(Table1[[#This Row],[Profit per unit]]&gt;$V$8,"Premium","Mass")</f>
        <v>Premium</v>
      </c>
      <c r="U302" s="4"/>
    </row>
    <row r="303" spans="2:21" ht="14.25" customHeight="1" x14ac:dyDescent="0.3">
      <c r="B303" s="4" t="s">
        <v>14</v>
      </c>
      <c r="C303" s="4">
        <v>1185732</v>
      </c>
      <c r="D303" s="5">
        <v>44360</v>
      </c>
      <c r="E303" s="4" t="s">
        <v>36</v>
      </c>
      <c r="F303" s="4" t="s">
        <v>37</v>
      </c>
      <c r="G303" s="4" t="s">
        <v>38</v>
      </c>
      <c r="H303" s="6" t="s">
        <v>19</v>
      </c>
      <c r="I303" s="7">
        <v>50</v>
      </c>
      <c r="J303" s="8">
        <v>200</v>
      </c>
      <c r="K303" s="9">
        <v>100000</v>
      </c>
      <c r="L303" s="9">
        <v>35000</v>
      </c>
      <c r="M303" s="10">
        <v>0.35</v>
      </c>
      <c r="N303" s="4" t="s">
        <v>24</v>
      </c>
      <c r="O303" s="4" t="str">
        <f>TEXT(Table1[[#This Row],[Invoice Date]],"mmm")</f>
        <v>Jun</v>
      </c>
      <c r="P303" s="4">
        <f>YEAR(Table1[[#This Row],[Invoice Date]])</f>
        <v>2021</v>
      </c>
      <c r="Q303" s="4">
        <f>IFERROR(Table1[[#This Row],[Total Sales]]/Table1[[#This Row],[Units Sold]],4)</f>
        <v>500</v>
      </c>
      <c r="R303" s="4">
        <f>IFERROR(Table1[[#This Row],[Operating Profit]]/Table1[[#This Row],[Units Sold]],0)</f>
        <v>175</v>
      </c>
      <c r="S303" s="4">
        <f>IFERROR((Table1[[#This Row],[Total Sales]]-Table1[[#This Row],[Operating Profit]])/Table1[[#This Row],[Units Sold]],0)</f>
        <v>325</v>
      </c>
      <c r="T303" s="4" t="str">
        <f>IF(Table1[[#This Row],[Profit per unit]]&gt;$V$8,"Premium","Mass")</f>
        <v>Premium</v>
      </c>
      <c r="U303" s="4"/>
    </row>
    <row r="304" spans="2:21" ht="14.25" customHeight="1" x14ac:dyDescent="0.3">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c r="O304" s="4" t="str">
        <f>TEXT(Table1[[#This Row],[Invoice Date]],"mmm")</f>
        <v>Jun</v>
      </c>
      <c r="P304" s="4">
        <f>YEAR(Table1[[#This Row],[Invoice Date]])</f>
        <v>2021</v>
      </c>
      <c r="Q304" s="4">
        <f>IFERROR(Table1[[#This Row],[Total Sales]]/Table1[[#This Row],[Units Sold]],4)</f>
        <v>400</v>
      </c>
      <c r="R304" s="4">
        <f>IFERROR(Table1[[#This Row],[Operating Profit]]/Table1[[#This Row],[Units Sold]],0)</f>
        <v>139.99999999999997</v>
      </c>
      <c r="S304" s="4">
        <f>IFERROR((Table1[[#This Row],[Total Sales]]-Table1[[#This Row],[Operating Profit]])/Table1[[#This Row],[Units Sold]],0)</f>
        <v>260</v>
      </c>
      <c r="T304" s="4" t="str">
        <f>IF(Table1[[#This Row],[Profit per unit]]&gt;$V$8,"Premium","Mass")</f>
        <v>Premium</v>
      </c>
      <c r="U304" s="4"/>
    </row>
    <row r="305" spans="2:21" ht="14.25" customHeight="1" x14ac:dyDescent="0.3">
      <c r="B305" s="4" t="s">
        <v>14</v>
      </c>
      <c r="C305" s="4">
        <v>1185732</v>
      </c>
      <c r="D305" s="5">
        <v>44362</v>
      </c>
      <c r="E305" s="4" t="s">
        <v>36</v>
      </c>
      <c r="F305" s="4" t="s">
        <v>37</v>
      </c>
      <c r="G305" s="4" t="s">
        <v>38</v>
      </c>
      <c r="H305" s="6" t="s">
        <v>21</v>
      </c>
      <c r="I305" s="7">
        <v>45</v>
      </c>
      <c r="J305" s="8">
        <v>75</v>
      </c>
      <c r="K305" s="9">
        <v>33750</v>
      </c>
      <c r="L305" s="9">
        <v>13500</v>
      </c>
      <c r="M305" s="10">
        <v>0.4</v>
      </c>
      <c r="N305" s="4" t="s">
        <v>24</v>
      </c>
      <c r="O305" s="4" t="str">
        <f>TEXT(Table1[[#This Row],[Invoice Date]],"mmm")</f>
        <v>Jun</v>
      </c>
      <c r="P305" s="4">
        <f>YEAR(Table1[[#This Row],[Invoice Date]])</f>
        <v>2021</v>
      </c>
      <c r="Q305" s="4">
        <f>IFERROR(Table1[[#This Row],[Total Sales]]/Table1[[#This Row],[Units Sold]],4)</f>
        <v>450</v>
      </c>
      <c r="R305" s="4">
        <f>IFERROR(Table1[[#This Row],[Operating Profit]]/Table1[[#This Row],[Units Sold]],0)</f>
        <v>180</v>
      </c>
      <c r="S305" s="4">
        <f>IFERROR((Table1[[#This Row],[Total Sales]]-Table1[[#This Row],[Operating Profit]])/Table1[[#This Row],[Units Sold]],0)</f>
        <v>270</v>
      </c>
      <c r="T305" s="4" t="str">
        <f>IF(Table1[[#This Row],[Profit per unit]]&gt;$V$8,"Premium","Mass")</f>
        <v>Premium</v>
      </c>
      <c r="U305" s="4"/>
    </row>
    <row r="306" spans="2:21" ht="14.25" customHeight="1" x14ac:dyDescent="0.3">
      <c r="B306" s="4" t="s">
        <v>14</v>
      </c>
      <c r="C306" s="4">
        <v>1185732</v>
      </c>
      <c r="D306" s="5">
        <v>44363</v>
      </c>
      <c r="E306" s="4" t="s">
        <v>36</v>
      </c>
      <c r="F306" s="4" t="s">
        <v>37</v>
      </c>
      <c r="G306" s="4" t="s">
        <v>38</v>
      </c>
      <c r="H306" s="6" t="s">
        <v>22</v>
      </c>
      <c r="I306" s="7">
        <v>60</v>
      </c>
      <c r="J306" s="8">
        <v>125</v>
      </c>
      <c r="K306" s="9">
        <v>75000</v>
      </c>
      <c r="L306" s="9">
        <v>26250</v>
      </c>
      <c r="M306" s="10">
        <v>0.35</v>
      </c>
      <c r="N306" s="4" t="s">
        <v>24</v>
      </c>
      <c r="O306" s="4" t="str">
        <f>TEXT(Table1[[#This Row],[Invoice Date]],"mmm")</f>
        <v>Jun</v>
      </c>
      <c r="P306" s="4">
        <f>YEAR(Table1[[#This Row],[Invoice Date]])</f>
        <v>2021</v>
      </c>
      <c r="Q306" s="4">
        <f>IFERROR(Table1[[#This Row],[Total Sales]]/Table1[[#This Row],[Units Sold]],4)</f>
        <v>600</v>
      </c>
      <c r="R306" s="4">
        <f>IFERROR(Table1[[#This Row],[Operating Profit]]/Table1[[#This Row],[Units Sold]],0)</f>
        <v>210</v>
      </c>
      <c r="S306" s="4">
        <f>IFERROR((Table1[[#This Row],[Total Sales]]-Table1[[#This Row],[Operating Profit]])/Table1[[#This Row],[Units Sold]],0)</f>
        <v>390</v>
      </c>
      <c r="T306" s="4" t="str">
        <f>IF(Table1[[#This Row],[Profit per unit]]&gt;$V$8,"Premium","Mass")</f>
        <v>Premium</v>
      </c>
      <c r="U306" s="4"/>
    </row>
    <row r="307" spans="2:21" ht="14.25" customHeight="1" x14ac:dyDescent="0.3">
      <c r="B307" s="4" t="s">
        <v>14</v>
      </c>
      <c r="C307" s="4">
        <v>1185732</v>
      </c>
      <c r="D307" s="5">
        <v>44364</v>
      </c>
      <c r="E307" s="4" t="s">
        <v>36</v>
      </c>
      <c r="F307" s="4" t="s">
        <v>37</v>
      </c>
      <c r="G307" s="4" t="s">
        <v>38</v>
      </c>
      <c r="H307" s="6" t="s">
        <v>23</v>
      </c>
      <c r="I307" s="7">
        <v>50</v>
      </c>
      <c r="J307" s="8">
        <v>225</v>
      </c>
      <c r="K307" s="9">
        <v>112500</v>
      </c>
      <c r="L307" s="9">
        <v>56250</v>
      </c>
      <c r="M307" s="10">
        <v>0.5</v>
      </c>
      <c r="N307" s="4" t="s">
        <v>24</v>
      </c>
      <c r="O307" s="4" t="str">
        <f>TEXT(Table1[[#This Row],[Invoice Date]],"mmm")</f>
        <v>Jun</v>
      </c>
      <c r="P307" s="4">
        <f>YEAR(Table1[[#This Row],[Invoice Date]])</f>
        <v>2021</v>
      </c>
      <c r="Q307" s="4">
        <f>IFERROR(Table1[[#This Row],[Total Sales]]/Table1[[#This Row],[Units Sold]],4)</f>
        <v>500</v>
      </c>
      <c r="R307" s="4">
        <f>IFERROR(Table1[[#This Row],[Operating Profit]]/Table1[[#This Row],[Units Sold]],0)</f>
        <v>250</v>
      </c>
      <c r="S307" s="4">
        <f>IFERROR((Table1[[#This Row],[Total Sales]]-Table1[[#This Row],[Operating Profit]])/Table1[[#This Row],[Units Sold]],0)</f>
        <v>250</v>
      </c>
      <c r="T307" s="4" t="str">
        <f>IF(Table1[[#This Row],[Profit per unit]]&gt;$V$8,"Premium","Mass")</f>
        <v>Premium</v>
      </c>
      <c r="U307" s="4"/>
    </row>
    <row r="308" spans="2:21" ht="14.25" customHeight="1" x14ac:dyDescent="0.3">
      <c r="B308" s="4" t="s">
        <v>14</v>
      </c>
      <c r="C308" s="4">
        <v>1185732</v>
      </c>
      <c r="D308" s="5">
        <v>44365</v>
      </c>
      <c r="E308" s="4" t="s">
        <v>36</v>
      </c>
      <c r="F308" s="4" t="s">
        <v>37</v>
      </c>
      <c r="G308" s="4" t="s">
        <v>38</v>
      </c>
      <c r="H308" s="6" t="s">
        <v>17</v>
      </c>
      <c r="I308" s="7">
        <v>50</v>
      </c>
      <c r="J308" s="8">
        <v>450</v>
      </c>
      <c r="K308" s="9">
        <v>225000</v>
      </c>
      <c r="L308" s="9">
        <v>90000</v>
      </c>
      <c r="M308" s="10">
        <v>0.4</v>
      </c>
      <c r="N308" s="4" t="s">
        <v>24</v>
      </c>
      <c r="O308" s="4" t="str">
        <f>TEXT(Table1[[#This Row],[Invoice Date]],"mmm")</f>
        <v>Jun</v>
      </c>
      <c r="P308" s="4">
        <f>YEAR(Table1[[#This Row],[Invoice Date]])</f>
        <v>2021</v>
      </c>
      <c r="Q308" s="4">
        <f>IFERROR(Table1[[#This Row],[Total Sales]]/Table1[[#This Row],[Units Sold]],4)</f>
        <v>500</v>
      </c>
      <c r="R308" s="4">
        <f>IFERROR(Table1[[#This Row],[Operating Profit]]/Table1[[#This Row],[Units Sold]],0)</f>
        <v>200</v>
      </c>
      <c r="S308" s="4">
        <f>IFERROR((Table1[[#This Row],[Total Sales]]-Table1[[#This Row],[Operating Profit]])/Table1[[#This Row],[Units Sold]],0)</f>
        <v>300</v>
      </c>
      <c r="T308" s="4" t="str">
        <f>IF(Table1[[#This Row],[Profit per unit]]&gt;$V$8,"Premium","Mass")</f>
        <v>Premium</v>
      </c>
      <c r="U308" s="4"/>
    </row>
    <row r="309" spans="2:21" ht="14.25" customHeight="1" x14ac:dyDescent="0.3">
      <c r="B309" s="4" t="s">
        <v>14</v>
      </c>
      <c r="C309" s="4">
        <v>1185732</v>
      </c>
      <c r="D309" s="5">
        <v>44366</v>
      </c>
      <c r="E309" s="4" t="s">
        <v>36</v>
      </c>
      <c r="F309" s="4" t="s">
        <v>37</v>
      </c>
      <c r="G309" s="4" t="s">
        <v>38</v>
      </c>
      <c r="H309" s="6" t="s">
        <v>19</v>
      </c>
      <c r="I309" s="7">
        <v>50</v>
      </c>
      <c r="J309" s="8">
        <v>150</v>
      </c>
      <c r="K309" s="9">
        <v>75000</v>
      </c>
      <c r="L309" s="9">
        <v>26250</v>
      </c>
      <c r="M309" s="10">
        <v>0.35</v>
      </c>
      <c r="N309" s="4" t="s">
        <v>24</v>
      </c>
      <c r="O309" s="4" t="str">
        <f>TEXT(Table1[[#This Row],[Invoice Date]],"mmm")</f>
        <v>Jun</v>
      </c>
      <c r="P309" s="4">
        <f>YEAR(Table1[[#This Row],[Invoice Date]])</f>
        <v>2021</v>
      </c>
      <c r="Q309" s="4">
        <f>IFERROR(Table1[[#This Row],[Total Sales]]/Table1[[#This Row],[Units Sold]],4)</f>
        <v>500</v>
      </c>
      <c r="R309" s="4">
        <f>IFERROR(Table1[[#This Row],[Operating Profit]]/Table1[[#This Row],[Units Sold]],0)</f>
        <v>175</v>
      </c>
      <c r="S309" s="4">
        <f>IFERROR((Table1[[#This Row],[Total Sales]]-Table1[[#This Row],[Operating Profit]])/Table1[[#This Row],[Units Sold]],0)</f>
        <v>325</v>
      </c>
      <c r="T309" s="4" t="str">
        <f>IF(Table1[[#This Row],[Profit per unit]]&gt;$V$8,"Premium","Mass")</f>
        <v>Premium</v>
      </c>
      <c r="U309" s="4"/>
    </row>
    <row r="310" spans="2:21" ht="14.25" customHeight="1" x14ac:dyDescent="0.3">
      <c r="B310" s="4" t="s">
        <v>14</v>
      </c>
      <c r="C310" s="4">
        <v>1185732</v>
      </c>
      <c r="D310" s="5">
        <v>44367</v>
      </c>
      <c r="E310" s="4" t="s">
        <v>36</v>
      </c>
      <c r="F310" s="4" t="s">
        <v>37</v>
      </c>
      <c r="G310" s="4" t="s">
        <v>38</v>
      </c>
      <c r="H310" s="6" t="s">
        <v>20</v>
      </c>
      <c r="I310" s="7">
        <v>40</v>
      </c>
      <c r="J310" s="8">
        <v>150</v>
      </c>
      <c r="K310" s="9">
        <v>60000</v>
      </c>
      <c r="L310" s="9">
        <v>21000</v>
      </c>
      <c r="M310" s="10">
        <v>0.35</v>
      </c>
      <c r="N310" s="4" t="s">
        <v>24</v>
      </c>
      <c r="O310" s="4" t="str">
        <f>TEXT(Table1[[#This Row],[Invoice Date]],"mmm")</f>
        <v>Jun</v>
      </c>
      <c r="P310" s="4">
        <f>YEAR(Table1[[#This Row],[Invoice Date]])</f>
        <v>2021</v>
      </c>
      <c r="Q310" s="4">
        <f>IFERROR(Table1[[#This Row],[Total Sales]]/Table1[[#This Row],[Units Sold]],4)</f>
        <v>400</v>
      </c>
      <c r="R310" s="4">
        <f>IFERROR(Table1[[#This Row],[Operating Profit]]/Table1[[#This Row],[Units Sold]],0)</f>
        <v>140</v>
      </c>
      <c r="S310" s="4">
        <f>IFERROR((Table1[[#This Row],[Total Sales]]-Table1[[#This Row],[Operating Profit]])/Table1[[#This Row],[Units Sold]],0)</f>
        <v>260</v>
      </c>
      <c r="T310" s="4" t="str">
        <f>IF(Table1[[#This Row],[Profit per unit]]&gt;$V$8,"Premium","Mass")</f>
        <v>Premium</v>
      </c>
      <c r="U310" s="4"/>
    </row>
    <row r="311" spans="2:21" ht="14.25" customHeight="1" x14ac:dyDescent="0.3">
      <c r="B311" s="4" t="s">
        <v>14</v>
      </c>
      <c r="C311" s="4">
        <v>1185732</v>
      </c>
      <c r="D311" s="5">
        <v>44368</v>
      </c>
      <c r="E311" s="4" t="s">
        <v>36</v>
      </c>
      <c r="F311" s="4" t="s">
        <v>37</v>
      </c>
      <c r="G311" s="4" t="s">
        <v>38</v>
      </c>
      <c r="H311" s="6" t="s">
        <v>21</v>
      </c>
      <c r="I311" s="7">
        <v>45</v>
      </c>
      <c r="J311" s="8">
        <v>75</v>
      </c>
      <c r="K311" s="9">
        <v>33750</v>
      </c>
      <c r="L311" s="9">
        <v>13500</v>
      </c>
      <c r="M311" s="10">
        <v>0.4</v>
      </c>
      <c r="N311" s="4" t="s">
        <v>24</v>
      </c>
      <c r="O311" s="4" t="str">
        <f>TEXT(Table1[[#This Row],[Invoice Date]],"mmm")</f>
        <v>Jun</v>
      </c>
      <c r="P311" s="4">
        <f>YEAR(Table1[[#This Row],[Invoice Date]])</f>
        <v>2021</v>
      </c>
      <c r="Q311" s="4">
        <f>IFERROR(Table1[[#This Row],[Total Sales]]/Table1[[#This Row],[Units Sold]],4)</f>
        <v>450</v>
      </c>
      <c r="R311" s="4">
        <f>IFERROR(Table1[[#This Row],[Operating Profit]]/Table1[[#This Row],[Units Sold]],0)</f>
        <v>180</v>
      </c>
      <c r="S311" s="4">
        <f>IFERROR((Table1[[#This Row],[Total Sales]]-Table1[[#This Row],[Operating Profit]])/Table1[[#This Row],[Units Sold]],0)</f>
        <v>270</v>
      </c>
      <c r="T311" s="4" t="str">
        <f>IF(Table1[[#This Row],[Profit per unit]]&gt;$V$8,"Premium","Mass")</f>
        <v>Premium</v>
      </c>
      <c r="U311" s="4"/>
    </row>
    <row r="312" spans="2:21" ht="14.25" customHeight="1" x14ac:dyDescent="0.3">
      <c r="B312" s="4" t="s">
        <v>14</v>
      </c>
      <c r="C312" s="4">
        <v>1185732</v>
      </c>
      <c r="D312" s="5">
        <v>44369</v>
      </c>
      <c r="E312" s="4" t="s">
        <v>36</v>
      </c>
      <c r="F312" s="4" t="s">
        <v>37</v>
      </c>
      <c r="G312" s="4" t="s">
        <v>38</v>
      </c>
      <c r="H312" s="6" t="s">
        <v>22</v>
      </c>
      <c r="I312" s="7">
        <v>60</v>
      </c>
      <c r="J312" s="8">
        <v>100</v>
      </c>
      <c r="K312" s="9">
        <v>60000</v>
      </c>
      <c r="L312" s="9">
        <v>21000</v>
      </c>
      <c r="M312" s="10">
        <v>0.35</v>
      </c>
      <c r="N312" s="4" t="s">
        <v>24</v>
      </c>
      <c r="O312" s="4" t="str">
        <f>TEXT(Table1[[#This Row],[Invoice Date]],"mmm")</f>
        <v>Jun</v>
      </c>
      <c r="P312" s="4">
        <f>YEAR(Table1[[#This Row],[Invoice Date]])</f>
        <v>2021</v>
      </c>
      <c r="Q312" s="4">
        <f>IFERROR(Table1[[#This Row],[Total Sales]]/Table1[[#This Row],[Units Sold]],4)</f>
        <v>600</v>
      </c>
      <c r="R312" s="4">
        <f>IFERROR(Table1[[#This Row],[Operating Profit]]/Table1[[#This Row],[Units Sold]],0)</f>
        <v>210</v>
      </c>
      <c r="S312" s="4">
        <f>IFERROR((Table1[[#This Row],[Total Sales]]-Table1[[#This Row],[Operating Profit]])/Table1[[#This Row],[Units Sold]],0)</f>
        <v>390</v>
      </c>
      <c r="T312" s="4" t="str">
        <f>IF(Table1[[#This Row],[Profit per unit]]&gt;$V$8,"Premium","Mass")</f>
        <v>Premium</v>
      </c>
      <c r="U312" s="4"/>
    </row>
    <row r="313" spans="2:21" ht="14.25" customHeight="1" x14ac:dyDescent="0.3">
      <c r="B313" s="4" t="s">
        <v>14</v>
      </c>
      <c r="C313" s="4">
        <v>1185732</v>
      </c>
      <c r="D313" s="5">
        <v>44370</v>
      </c>
      <c r="E313" s="4" t="s">
        <v>36</v>
      </c>
      <c r="F313" s="4" t="s">
        <v>37</v>
      </c>
      <c r="G313" s="4" t="s">
        <v>38</v>
      </c>
      <c r="H313" s="6" t="s">
        <v>23</v>
      </c>
      <c r="I313" s="7">
        <v>50</v>
      </c>
      <c r="J313" s="8">
        <v>225</v>
      </c>
      <c r="K313" s="9">
        <v>112500</v>
      </c>
      <c r="L313" s="9">
        <v>56250</v>
      </c>
      <c r="M313" s="10">
        <v>0.5</v>
      </c>
      <c r="N313" s="4" t="s">
        <v>24</v>
      </c>
      <c r="O313" s="4" t="str">
        <f>TEXT(Table1[[#This Row],[Invoice Date]],"mmm")</f>
        <v>Jun</v>
      </c>
      <c r="P313" s="4">
        <f>YEAR(Table1[[#This Row],[Invoice Date]])</f>
        <v>2021</v>
      </c>
      <c r="Q313" s="4">
        <f>IFERROR(Table1[[#This Row],[Total Sales]]/Table1[[#This Row],[Units Sold]],4)</f>
        <v>500</v>
      </c>
      <c r="R313" s="4">
        <f>IFERROR(Table1[[#This Row],[Operating Profit]]/Table1[[#This Row],[Units Sold]],0)</f>
        <v>250</v>
      </c>
      <c r="S313" s="4">
        <f>IFERROR((Table1[[#This Row],[Total Sales]]-Table1[[#This Row],[Operating Profit]])/Table1[[#This Row],[Units Sold]],0)</f>
        <v>250</v>
      </c>
      <c r="T313" s="4" t="str">
        <f>IF(Table1[[#This Row],[Profit per unit]]&gt;$V$8,"Premium","Mass")</f>
        <v>Premium</v>
      </c>
      <c r="U313" s="4"/>
    </row>
    <row r="314" spans="2:21" ht="14.25" customHeight="1" x14ac:dyDescent="0.3">
      <c r="B314" s="4" t="s">
        <v>14</v>
      </c>
      <c r="C314" s="4">
        <v>1185732</v>
      </c>
      <c r="D314" s="5">
        <v>44371</v>
      </c>
      <c r="E314" s="4" t="s">
        <v>36</v>
      </c>
      <c r="F314" s="4" t="s">
        <v>37</v>
      </c>
      <c r="G314" s="4" t="s">
        <v>38</v>
      </c>
      <c r="H314" s="6" t="s">
        <v>17</v>
      </c>
      <c r="I314" s="7">
        <v>60</v>
      </c>
      <c r="J314" s="8">
        <v>495</v>
      </c>
      <c r="K314" s="9">
        <v>297000</v>
      </c>
      <c r="L314" s="9">
        <v>118800</v>
      </c>
      <c r="M314" s="10">
        <v>0.4</v>
      </c>
      <c r="N314" s="4" t="s">
        <v>24</v>
      </c>
      <c r="O314" s="4" t="str">
        <f>TEXT(Table1[[#This Row],[Invoice Date]],"mmm")</f>
        <v>Jun</v>
      </c>
      <c r="P314" s="4">
        <f>YEAR(Table1[[#This Row],[Invoice Date]])</f>
        <v>2021</v>
      </c>
      <c r="Q314" s="4">
        <f>IFERROR(Table1[[#This Row],[Total Sales]]/Table1[[#This Row],[Units Sold]],4)</f>
        <v>600</v>
      </c>
      <c r="R314" s="4">
        <f>IFERROR(Table1[[#This Row],[Operating Profit]]/Table1[[#This Row],[Units Sold]],0)</f>
        <v>240</v>
      </c>
      <c r="S314" s="4">
        <f>IFERROR((Table1[[#This Row],[Total Sales]]-Table1[[#This Row],[Operating Profit]])/Table1[[#This Row],[Units Sold]],0)</f>
        <v>360</v>
      </c>
      <c r="T314" s="4" t="str">
        <f>IF(Table1[[#This Row],[Profit per unit]]&gt;$V$8,"Premium","Mass")</f>
        <v>Premium</v>
      </c>
      <c r="U314" s="4"/>
    </row>
    <row r="315" spans="2:21" ht="14.25" customHeight="1" x14ac:dyDescent="0.3">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c r="O315" s="4" t="str">
        <f>TEXT(Table1[[#This Row],[Invoice Date]],"mmm")</f>
        <v>Jun</v>
      </c>
      <c r="P315" s="4">
        <f>YEAR(Table1[[#This Row],[Invoice Date]])</f>
        <v>2021</v>
      </c>
      <c r="Q315" s="4">
        <f>IFERROR(Table1[[#This Row],[Total Sales]]/Table1[[#This Row],[Units Sold]],4)</f>
        <v>550.00000000000011</v>
      </c>
      <c r="R315" s="4">
        <f>IFERROR(Table1[[#This Row],[Operating Profit]]/Table1[[#This Row],[Units Sold]],0)</f>
        <v>192.5</v>
      </c>
      <c r="S315" s="4">
        <f>IFERROR((Table1[[#This Row],[Total Sales]]-Table1[[#This Row],[Operating Profit]])/Table1[[#This Row],[Units Sold]],0)</f>
        <v>357.50000000000006</v>
      </c>
      <c r="T315" s="4" t="str">
        <f>IF(Table1[[#This Row],[Profit per unit]]&gt;$V$8,"Premium","Mass")</f>
        <v>Premium</v>
      </c>
      <c r="U315" s="4"/>
    </row>
    <row r="316" spans="2:21" ht="14.25" customHeight="1" x14ac:dyDescent="0.3">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c r="O316" s="4" t="str">
        <f>TEXT(Table1[[#This Row],[Invoice Date]],"mmm")</f>
        <v>Jun</v>
      </c>
      <c r="P316" s="4">
        <f>YEAR(Table1[[#This Row],[Invoice Date]])</f>
        <v>2021</v>
      </c>
      <c r="Q316" s="4">
        <f>IFERROR(Table1[[#This Row],[Total Sales]]/Table1[[#This Row],[Units Sold]],4)</f>
        <v>500</v>
      </c>
      <c r="R316" s="4">
        <f>IFERROR(Table1[[#This Row],[Operating Profit]]/Table1[[#This Row],[Units Sold]],0)</f>
        <v>174.99999999999997</v>
      </c>
      <c r="S316" s="4">
        <f>IFERROR((Table1[[#This Row],[Total Sales]]-Table1[[#This Row],[Operating Profit]])/Table1[[#This Row],[Units Sold]],0)</f>
        <v>325</v>
      </c>
      <c r="T316" s="4" t="str">
        <f>IF(Table1[[#This Row],[Profit per unit]]&gt;$V$8,"Premium","Mass")</f>
        <v>Premium</v>
      </c>
      <c r="U316" s="4"/>
    </row>
    <row r="317" spans="2:21" ht="14.25" customHeight="1" x14ac:dyDescent="0.3">
      <c r="B317" s="4" t="s">
        <v>14</v>
      </c>
      <c r="C317" s="4">
        <v>1185732</v>
      </c>
      <c r="D317" s="5">
        <v>44374</v>
      </c>
      <c r="E317" s="4" t="s">
        <v>36</v>
      </c>
      <c r="F317" s="4" t="s">
        <v>37</v>
      </c>
      <c r="G317" s="4" t="s">
        <v>38</v>
      </c>
      <c r="H317" s="6" t="s">
        <v>21</v>
      </c>
      <c r="I317" s="7">
        <v>50</v>
      </c>
      <c r="J317" s="8">
        <v>100</v>
      </c>
      <c r="K317" s="9">
        <v>50000</v>
      </c>
      <c r="L317" s="9">
        <v>20000</v>
      </c>
      <c r="M317" s="10">
        <v>0.4</v>
      </c>
      <c r="N317" s="4" t="s">
        <v>24</v>
      </c>
      <c r="O317" s="4" t="str">
        <f>TEXT(Table1[[#This Row],[Invoice Date]],"mmm")</f>
        <v>Jun</v>
      </c>
      <c r="P317" s="4">
        <f>YEAR(Table1[[#This Row],[Invoice Date]])</f>
        <v>2021</v>
      </c>
      <c r="Q317" s="4">
        <f>IFERROR(Table1[[#This Row],[Total Sales]]/Table1[[#This Row],[Units Sold]],4)</f>
        <v>500</v>
      </c>
      <c r="R317" s="4">
        <f>IFERROR(Table1[[#This Row],[Operating Profit]]/Table1[[#This Row],[Units Sold]],0)</f>
        <v>200</v>
      </c>
      <c r="S317" s="4">
        <f>IFERROR((Table1[[#This Row],[Total Sales]]-Table1[[#This Row],[Operating Profit]])/Table1[[#This Row],[Units Sold]],0)</f>
        <v>300</v>
      </c>
      <c r="T317" s="4" t="str">
        <f>IF(Table1[[#This Row],[Profit per unit]]&gt;$V$8,"Premium","Mass")</f>
        <v>Premium</v>
      </c>
      <c r="U317" s="4"/>
    </row>
    <row r="318" spans="2:21" ht="14.25" customHeight="1" x14ac:dyDescent="0.3">
      <c r="B318" s="4" t="s">
        <v>14</v>
      </c>
      <c r="C318" s="4">
        <v>1185732</v>
      </c>
      <c r="D318" s="5">
        <v>44375</v>
      </c>
      <c r="E318" s="4" t="s">
        <v>36</v>
      </c>
      <c r="F318" s="4" t="s">
        <v>37</v>
      </c>
      <c r="G318" s="4" t="s">
        <v>38</v>
      </c>
      <c r="H318" s="6" t="s">
        <v>22</v>
      </c>
      <c r="I318" s="7">
        <v>60</v>
      </c>
      <c r="J318" s="8">
        <v>125</v>
      </c>
      <c r="K318" s="9">
        <v>75000</v>
      </c>
      <c r="L318" s="9">
        <v>26250</v>
      </c>
      <c r="M318" s="10">
        <v>0.35</v>
      </c>
      <c r="N318" s="4" t="s">
        <v>24</v>
      </c>
      <c r="O318" s="4" t="str">
        <f>TEXT(Table1[[#This Row],[Invoice Date]],"mmm")</f>
        <v>Jun</v>
      </c>
      <c r="P318" s="4">
        <f>YEAR(Table1[[#This Row],[Invoice Date]])</f>
        <v>2021</v>
      </c>
      <c r="Q318" s="4">
        <f>IFERROR(Table1[[#This Row],[Total Sales]]/Table1[[#This Row],[Units Sold]],4)</f>
        <v>600</v>
      </c>
      <c r="R318" s="4">
        <f>IFERROR(Table1[[#This Row],[Operating Profit]]/Table1[[#This Row],[Units Sold]],0)</f>
        <v>210</v>
      </c>
      <c r="S318" s="4">
        <f>IFERROR((Table1[[#This Row],[Total Sales]]-Table1[[#This Row],[Operating Profit]])/Table1[[#This Row],[Units Sold]],0)</f>
        <v>390</v>
      </c>
      <c r="T318" s="4" t="str">
        <f>IF(Table1[[#This Row],[Profit per unit]]&gt;$V$8,"Premium","Mass")</f>
        <v>Premium</v>
      </c>
      <c r="U318" s="4"/>
    </row>
    <row r="319" spans="2:21" ht="14.25" customHeight="1" x14ac:dyDescent="0.3">
      <c r="B319" s="4" t="s">
        <v>14</v>
      </c>
      <c r="C319" s="4">
        <v>1185732</v>
      </c>
      <c r="D319" s="5">
        <v>44376</v>
      </c>
      <c r="E319" s="4" t="s">
        <v>36</v>
      </c>
      <c r="F319" s="4" t="s">
        <v>37</v>
      </c>
      <c r="G319" s="4" t="s">
        <v>38</v>
      </c>
      <c r="H319" s="6" t="s">
        <v>23</v>
      </c>
      <c r="I319" s="7">
        <v>65</v>
      </c>
      <c r="J319" s="8">
        <v>250</v>
      </c>
      <c r="K319" s="9">
        <v>162500</v>
      </c>
      <c r="L319" s="9">
        <v>81250</v>
      </c>
      <c r="M319" s="10">
        <v>0.5</v>
      </c>
      <c r="N319" s="4" t="s">
        <v>24</v>
      </c>
      <c r="O319" s="4" t="str">
        <f>TEXT(Table1[[#This Row],[Invoice Date]],"mmm")</f>
        <v>Jun</v>
      </c>
      <c r="P319" s="4">
        <f>YEAR(Table1[[#This Row],[Invoice Date]])</f>
        <v>2021</v>
      </c>
      <c r="Q319" s="4">
        <f>IFERROR(Table1[[#This Row],[Total Sales]]/Table1[[#This Row],[Units Sold]],4)</f>
        <v>650</v>
      </c>
      <c r="R319" s="4">
        <f>IFERROR(Table1[[#This Row],[Operating Profit]]/Table1[[#This Row],[Units Sold]],0)</f>
        <v>325</v>
      </c>
      <c r="S319" s="4">
        <f>IFERROR((Table1[[#This Row],[Total Sales]]-Table1[[#This Row],[Operating Profit]])/Table1[[#This Row],[Units Sold]],0)</f>
        <v>325</v>
      </c>
      <c r="T319" s="4" t="str">
        <f>IF(Table1[[#This Row],[Profit per unit]]&gt;$V$8,"Premium","Mass")</f>
        <v>Premium</v>
      </c>
      <c r="U319" s="4"/>
    </row>
    <row r="320" spans="2:21" ht="14.25" customHeight="1" x14ac:dyDescent="0.3">
      <c r="B320" s="4" t="s">
        <v>14</v>
      </c>
      <c r="C320" s="4">
        <v>1185732</v>
      </c>
      <c r="D320" s="5">
        <v>44377</v>
      </c>
      <c r="E320" s="4" t="s">
        <v>36</v>
      </c>
      <c r="F320" s="4" t="s">
        <v>37</v>
      </c>
      <c r="G320" s="4" t="s">
        <v>38</v>
      </c>
      <c r="H320" s="6" t="s">
        <v>17</v>
      </c>
      <c r="I320" s="7">
        <v>50</v>
      </c>
      <c r="J320" s="8">
        <v>500</v>
      </c>
      <c r="K320" s="9">
        <v>250000</v>
      </c>
      <c r="L320" s="9">
        <v>100000</v>
      </c>
      <c r="M320" s="10">
        <v>0.4</v>
      </c>
      <c r="N320" s="4" t="s">
        <v>24</v>
      </c>
      <c r="O320" s="4" t="str">
        <f>TEXT(Table1[[#This Row],[Invoice Date]],"mmm")</f>
        <v>Jun</v>
      </c>
      <c r="P320" s="4">
        <f>YEAR(Table1[[#This Row],[Invoice Date]])</f>
        <v>2021</v>
      </c>
      <c r="Q320" s="4">
        <f>IFERROR(Table1[[#This Row],[Total Sales]]/Table1[[#This Row],[Units Sold]],4)</f>
        <v>500</v>
      </c>
      <c r="R320" s="4">
        <f>IFERROR(Table1[[#This Row],[Operating Profit]]/Table1[[#This Row],[Units Sold]],0)</f>
        <v>200</v>
      </c>
      <c r="S320" s="4">
        <f>IFERROR((Table1[[#This Row],[Total Sales]]-Table1[[#This Row],[Operating Profit]])/Table1[[#This Row],[Units Sold]],0)</f>
        <v>300</v>
      </c>
      <c r="T320" s="4" t="str">
        <f>IF(Table1[[#This Row],[Profit per unit]]&gt;$V$8,"Premium","Mass")</f>
        <v>Premium</v>
      </c>
      <c r="U320" s="4"/>
    </row>
    <row r="321" spans="2:21" ht="14.25" customHeight="1" x14ac:dyDescent="0.3">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c r="O321" s="4" t="str">
        <f>TEXT(Table1[[#This Row],[Invoice Date]],"mmm")</f>
        <v>Jul</v>
      </c>
      <c r="P321" s="4">
        <f>YEAR(Table1[[#This Row],[Invoice Date]])</f>
        <v>2021</v>
      </c>
      <c r="Q321" s="4">
        <f>IFERROR(Table1[[#This Row],[Total Sales]]/Table1[[#This Row],[Units Sold]],4)</f>
        <v>450.00000000000006</v>
      </c>
      <c r="R321" s="4">
        <f>IFERROR(Table1[[#This Row],[Operating Profit]]/Table1[[#This Row],[Units Sold]],0)</f>
        <v>157.5</v>
      </c>
      <c r="S321" s="4">
        <f>IFERROR((Table1[[#This Row],[Total Sales]]-Table1[[#This Row],[Operating Profit]])/Table1[[#This Row],[Units Sold]],0)</f>
        <v>292.50000000000006</v>
      </c>
      <c r="T321" s="4" t="str">
        <f>IF(Table1[[#This Row],[Profit per unit]]&gt;$V$8,"Premium","Mass")</f>
        <v>Premium</v>
      </c>
      <c r="U321" s="4"/>
    </row>
    <row r="322" spans="2:21" ht="14.25" customHeight="1" x14ac:dyDescent="0.3">
      <c r="B322" s="4" t="s">
        <v>14</v>
      </c>
      <c r="C322" s="4">
        <v>1185732</v>
      </c>
      <c r="D322" s="5">
        <v>44379</v>
      </c>
      <c r="E322" s="4" t="s">
        <v>36</v>
      </c>
      <c r="F322" s="4" t="s">
        <v>37</v>
      </c>
      <c r="G322" s="4" t="s">
        <v>38</v>
      </c>
      <c r="H322" s="6" t="s">
        <v>20</v>
      </c>
      <c r="I322" s="7">
        <v>40</v>
      </c>
      <c r="J322" s="8">
        <v>200</v>
      </c>
      <c r="K322" s="9">
        <v>80000</v>
      </c>
      <c r="L322" s="9">
        <v>28000</v>
      </c>
      <c r="M322" s="10">
        <v>0.35</v>
      </c>
      <c r="N322" s="4" t="s">
        <v>24</v>
      </c>
      <c r="O322" s="4" t="str">
        <f>TEXT(Table1[[#This Row],[Invoice Date]],"mmm")</f>
        <v>Jul</v>
      </c>
      <c r="P322" s="4">
        <f>YEAR(Table1[[#This Row],[Invoice Date]])</f>
        <v>2021</v>
      </c>
      <c r="Q322" s="4">
        <f>IFERROR(Table1[[#This Row],[Total Sales]]/Table1[[#This Row],[Units Sold]],4)</f>
        <v>400</v>
      </c>
      <c r="R322" s="4">
        <f>IFERROR(Table1[[#This Row],[Operating Profit]]/Table1[[#This Row],[Units Sold]],0)</f>
        <v>140</v>
      </c>
      <c r="S322" s="4">
        <f>IFERROR((Table1[[#This Row],[Total Sales]]-Table1[[#This Row],[Operating Profit]])/Table1[[#This Row],[Units Sold]],0)</f>
        <v>260</v>
      </c>
      <c r="T322" s="4" t="str">
        <f>IF(Table1[[#This Row],[Profit per unit]]&gt;$V$8,"Premium","Mass")</f>
        <v>Premium</v>
      </c>
      <c r="U322" s="4"/>
    </row>
    <row r="323" spans="2:21" ht="14.25" customHeight="1" x14ac:dyDescent="0.3">
      <c r="B323" s="4" t="s">
        <v>14</v>
      </c>
      <c r="C323" s="4">
        <v>1185732</v>
      </c>
      <c r="D323" s="5">
        <v>44380</v>
      </c>
      <c r="E323" s="4" t="s">
        <v>36</v>
      </c>
      <c r="F323" s="4" t="s">
        <v>37</v>
      </c>
      <c r="G323" s="4" t="s">
        <v>38</v>
      </c>
      <c r="H323" s="6" t="s">
        <v>21</v>
      </c>
      <c r="I323" s="7">
        <v>40</v>
      </c>
      <c r="J323" s="8">
        <v>175</v>
      </c>
      <c r="K323" s="9">
        <v>70000</v>
      </c>
      <c r="L323" s="9">
        <v>28000</v>
      </c>
      <c r="M323" s="10">
        <v>0.4</v>
      </c>
      <c r="N323" s="4" t="s">
        <v>24</v>
      </c>
      <c r="O323" s="4" t="str">
        <f>TEXT(Table1[[#This Row],[Invoice Date]],"mmm")</f>
        <v>Jul</v>
      </c>
      <c r="P323" s="4">
        <f>YEAR(Table1[[#This Row],[Invoice Date]])</f>
        <v>2021</v>
      </c>
      <c r="Q323" s="4">
        <f>IFERROR(Table1[[#This Row],[Total Sales]]/Table1[[#This Row],[Units Sold]],4)</f>
        <v>400</v>
      </c>
      <c r="R323" s="4">
        <f>IFERROR(Table1[[#This Row],[Operating Profit]]/Table1[[#This Row],[Units Sold]],0)</f>
        <v>160</v>
      </c>
      <c r="S323" s="4">
        <f>IFERROR((Table1[[#This Row],[Total Sales]]-Table1[[#This Row],[Operating Profit]])/Table1[[#This Row],[Units Sold]],0)</f>
        <v>240</v>
      </c>
      <c r="T323" s="4" t="str">
        <f>IF(Table1[[#This Row],[Profit per unit]]&gt;$V$8,"Premium","Mass")</f>
        <v>Premium</v>
      </c>
      <c r="U323" s="4"/>
    </row>
    <row r="324" spans="2:21" ht="14.25" customHeight="1" x14ac:dyDescent="0.3">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c r="O324" s="4" t="str">
        <f>TEXT(Table1[[#This Row],[Invoice Date]],"mmm")</f>
        <v>Jul</v>
      </c>
      <c r="P324" s="4">
        <f>YEAR(Table1[[#This Row],[Invoice Date]])</f>
        <v>2021</v>
      </c>
      <c r="Q324" s="4">
        <f>IFERROR(Table1[[#This Row],[Total Sales]]/Table1[[#This Row],[Units Sold]],4)</f>
        <v>500</v>
      </c>
      <c r="R324" s="4">
        <f>IFERROR(Table1[[#This Row],[Operating Profit]]/Table1[[#This Row],[Units Sold]],0)</f>
        <v>174.99999999999997</v>
      </c>
      <c r="S324" s="4">
        <f>IFERROR((Table1[[#This Row],[Total Sales]]-Table1[[#This Row],[Operating Profit]])/Table1[[#This Row],[Units Sold]],0)</f>
        <v>325</v>
      </c>
      <c r="T324" s="4" t="str">
        <f>IF(Table1[[#This Row],[Profit per unit]]&gt;$V$8,"Premium","Mass")</f>
        <v>Premium</v>
      </c>
      <c r="U324" s="4"/>
    </row>
    <row r="325" spans="2:21" ht="14.25" customHeight="1" x14ac:dyDescent="0.3">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c r="O325" s="4" t="str">
        <f>TEXT(Table1[[#This Row],[Invoice Date]],"mmm")</f>
        <v>Jul</v>
      </c>
      <c r="P325" s="4">
        <f>YEAR(Table1[[#This Row],[Invoice Date]])</f>
        <v>2021</v>
      </c>
      <c r="Q325" s="4">
        <f>IFERROR(Table1[[#This Row],[Total Sales]]/Table1[[#This Row],[Units Sold]],4)</f>
        <v>550.00000000000011</v>
      </c>
      <c r="R325" s="4">
        <f>IFERROR(Table1[[#This Row],[Operating Profit]]/Table1[[#This Row],[Units Sold]],0)</f>
        <v>275.00000000000006</v>
      </c>
      <c r="S325" s="4">
        <f>IFERROR((Table1[[#This Row],[Total Sales]]-Table1[[#This Row],[Operating Profit]])/Table1[[#This Row],[Units Sold]],0)</f>
        <v>275.00000000000006</v>
      </c>
      <c r="T325" s="4" t="str">
        <f>IF(Table1[[#This Row],[Profit per unit]]&gt;$V$8,"Premium","Mass")</f>
        <v>Premium</v>
      </c>
      <c r="U325" s="4"/>
    </row>
    <row r="326" spans="2:21" ht="14.25" customHeight="1" x14ac:dyDescent="0.3">
      <c r="B326" s="4" t="s">
        <v>14</v>
      </c>
      <c r="C326" s="4">
        <v>1185732</v>
      </c>
      <c r="D326" s="5">
        <v>44383</v>
      </c>
      <c r="E326" s="4" t="s">
        <v>36</v>
      </c>
      <c r="F326" s="4" t="s">
        <v>37</v>
      </c>
      <c r="G326" s="4" t="s">
        <v>38</v>
      </c>
      <c r="H326" s="6" t="s">
        <v>17</v>
      </c>
      <c r="I326" s="7">
        <v>50</v>
      </c>
      <c r="J326" s="8">
        <v>575</v>
      </c>
      <c r="K326" s="9">
        <v>287500</v>
      </c>
      <c r="L326" s="9">
        <v>115000</v>
      </c>
      <c r="M326" s="10">
        <v>0.4</v>
      </c>
      <c r="N326" s="4" t="s">
        <v>24</v>
      </c>
      <c r="O326" s="4" t="str">
        <f>TEXT(Table1[[#This Row],[Invoice Date]],"mmm")</f>
        <v>Jul</v>
      </c>
      <c r="P326" s="4">
        <f>YEAR(Table1[[#This Row],[Invoice Date]])</f>
        <v>2021</v>
      </c>
      <c r="Q326" s="4">
        <f>IFERROR(Table1[[#This Row],[Total Sales]]/Table1[[#This Row],[Units Sold]],4)</f>
        <v>500</v>
      </c>
      <c r="R326" s="4">
        <f>IFERROR(Table1[[#This Row],[Operating Profit]]/Table1[[#This Row],[Units Sold]],0)</f>
        <v>200</v>
      </c>
      <c r="S326" s="4">
        <f>IFERROR((Table1[[#This Row],[Total Sales]]-Table1[[#This Row],[Operating Profit]])/Table1[[#This Row],[Units Sold]],0)</f>
        <v>300</v>
      </c>
      <c r="T326" s="4" t="str">
        <f>IF(Table1[[#This Row],[Profit per unit]]&gt;$V$8,"Premium","Mass")</f>
        <v>Premium</v>
      </c>
      <c r="U326" s="4"/>
    </row>
    <row r="327" spans="2:21" ht="14.25" customHeight="1" x14ac:dyDescent="0.3">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c r="O327" s="4" t="str">
        <f>TEXT(Table1[[#This Row],[Invoice Date]],"mmm")</f>
        <v>Jul</v>
      </c>
      <c r="P327" s="4">
        <f>YEAR(Table1[[#This Row],[Invoice Date]])</f>
        <v>2021</v>
      </c>
      <c r="Q327" s="4">
        <f>IFERROR(Table1[[#This Row],[Total Sales]]/Table1[[#This Row],[Units Sold]],4)</f>
        <v>450.00000000000011</v>
      </c>
      <c r="R327" s="4">
        <f>IFERROR(Table1[[#This Row],[Operating Profit]]/Table1[[#This Row],[Units Sold]],0)</f>
        <v>157.50000000000003</v>
      </c>
      <c r="S327" s="4">
        <f>IFERROR((Table1[[#This Row],[Total Sales]]-Table1[[#This Row],[Operating Profit]])/Table1[[#This Row],[Units Sold]],0)</f>
        <v>292.50000000000011</v>
      </c>
      <c r="T327" s="4" t="str">
        <f>IF(Table1[[#This Row],[Profit per unit]]&gt;$V$8,"Premium","Mass")</f>
        <v>Premium</v>
      </c>
      <c r="U327" s="4"/>
    </row>
    <row r="328" spans="2:21" ht="14.25" customHeight="1" x14ac:dyDescent="0.3">
      <c r="B328" s="4" t="s">
        <v>14</v>
      </c>
      <c r="C328" s="4">
        <v>1185732</v>
      </c>
      <c r="D328" s="5">
        <v>44385</v>
      </c>
      <c r="E328" s="4" t="s">
        <v>36</v>
      </c>
      <c r="F328" s="4" t="s">
        <v>37</v>
      </c>
      <c r="G328" s="4" t="s">
        <v>38</v>
      </c>
      <c r="H328" s="6" t="s">
        <v>20</v>
      </c>
      <c r="I328" s="7">
        <v>40</v>
      </c>
      <c r="J328" s="8">
        <v>250</v>
      </c>
      <c r="K328" s="9">
        <v>100000</v>
      </c>
      <c r="L328" s="9">
        <v>35000</v>
      </c>
      <c r="M328" s="10">
        <v>0.35</v>
      </c>
      <c r="N328" s="4" t="s">
        <v>24</v>
      </c>
      <c r="O328" s="4" t="str">
        <f>TEXT(Table1[[#This Row],[Invoice Date]],"mmm")</f>
        <v>Jul</v>
      </c>
      <c r="P328" s="4">
        <f>YEAR(Table1[[#This Row],[Invoice Date]])</f>
        <v>2021</v>
      </c>
      <c r="Q328" s="4">
        <f>IFERROR(Table1[[#This Row],[Total Sales]]/Table1[[#This Row],[Units Sold]],4)</f>
        <v>400</v>
      </c>
      <c r="R328" s="4">
        <f>IFERROR(Table1[[#This Row],[Operating Profit]]/Table1[[#This Row],[Units Sold]],0)</f>
        <v>140</v>
      </c>
      <c r="S328" s="4">
        <f>IFERROR((Table1[[#This Row],[Total Sales]]-Table1[[#This Row],[Operating Profit]])/Table1[[#This Row],[Units Sold]],0)</f>
        <v>260</v>
      </c>
      <c r="T328" s="4" t="str">
        <f>IF(Table1[[#This Row],[Profit per unit]]&gt;$V$8,"Premium","Mass")</f>
        <v>Premium</v>
      </c>
      <c r="U328" s="4"/>
    </row>
    <row r="329" spans="2:21" ht="14.25" customHeight="1" x14ac:dyDescent="0.3">
      <c r="B329" s="4" t="s">
        <v>14</v>
      </c>
      <c r="C329" s="4">
        <v>1185732</v>
      </c>
      <c r="D329" s="5">
        <v>44386</v>
      </c>
      <c r="E329" s="4" t="s">
        <v>36</v>
      </c>
      <c r="F329" s="4" t="s">
        <v>37</v>
      </c>
      <c r="G329" s="4" t="s">
        <v>38</v>
      </c>
      <c r="H329" s="6" t="s">
        <v>21</v>
      </c>
      <c r="I329" s="7">
        <v>40</v>
      </c>
      <c r="J329" s="8">
        <v>200</v>
      </c>
      <c r="K329" s="9">
        <v>80000</v>
      </c>
      <c r="L329" s="9">
        <v>32000</v>
      </c>
      <c r="M329" s="10">
        <v>0.4</v>
      </c>
      <c r="N329" s="4" t="s">
        <v>24</v>
      </c>
      <c r="O329" s="4" t="str">
        <f>TEXT(Table1[[#This Row],[Invoice Date]],"mmm")</f>
        <v>Jul</v>
      </c>
      <c r="P329" s="4">
        <f>YEAR(Table1[[#This Row],[Invoice Date]])</f>
        <v>2021</v>
      </c>
      <c r="Q329" s="4">
        <f>IFERROR(Table1[[#This Row],[Total Sales]]/Table1[[#This Row],[Units Sold]],4)</f>
        <v>400</v>
      </c>
      <c r="R329" s="4">
        <f>IFERROR(Table1[[#This Row],[Operating Profit]]/Table1[[#This Row],[Units Sold]],0)</f>
        <v>160</v>
      </c>
      <c r="S329" s="4">
        <f>IFERROR((Table1[[#This Row],[Total Sales]]-Table1[[#This Row],[Operating Profit]])/Table1[[#This Row],[Units Sold]],0)</f>
        <v>240</v>
      </c>
      <c r="T329" s="4" t="str">
        <f>IF(Table1[[#This Row],[Profit per unit]]&gt;$V$8,"Premium","Mass")</f>
        <v>Premium</v>
      </c>
      <c r="U329" s="4"/>
    </row>
    <row r="330" spans="2:21" ht="14.25" customHeight="1" x14ac:dyDescent="0.3">
      <c r="B330" s="4" t="s">
        <v>14</v>
      </c>
      <c r="C330" s="4">
        <v>1185732</v>
      </c>
      <c r="D330" s="5">
        <v>44387</v>
      </c>
      <c r="E330" s="4" t="s">
        <v>36</v>
      </c>
      <c r="F330" s="4" t="s">
        <v>37</v>
      </c>
      <c r="G330" s="4" t="s">
        <v>38</v>
      </c>
      <c r="H330" s="6" t="s">
        <v>22</v>
      </c>
      <c r="I330" s="7">
        <v>50</v>
      </c>
      <c r="J330" s="8">
        <v>225</v>
      </c>
      <c r="K330" s="9">
        <v>112500</v>
      </c>
      <c r="L330" s="9">
        <v>39375</v>
      </c>
      <c r="M330" s="10">
        <v>0.35</v>
      </c>
      <c r="N330" s="4" t="s">
        <v>24</v>
      </c>
      <c r="O330" s="4" t="str">
        <f>TEXT(Table1[[#This Row],[Invoice Date]],"mmm")</f>
        <v>Jul</v>
      </c>
      <c r="P330" s="4">
        <f>YEAR(Table1[[#This Row],[Invoice Date]])</f>
        <v>2021</v>
      </c>
      <c r="Q330" s="4">
        <f>IFERROR(Table1[[#This Row],[Total Sales]]/Table1[[#This Row],[Units Sold]],4)</f>
        <v>500</v>
      </c>
      <c r="R330" s="4">
        <f>IFERROR(Table1[[#This Row],[Operating Profit]]/Table1[[#This Row],[Units Sold]],0)</f>
        <v>175</v>
      </c>
      <c r="S330" s="4">
        <f>IFERROR((Table1[[#This Row],[Total Sales]]-Table1[[#This Row],[Operating Profit]])/Table1[[#This Row],[Units Sold]],0)</f>
        <v>325</v>
      </c>
      <c r="T330" s="4" t="str">
        <f>IF(Table1[[#This Row],[Profit per unit]]&gt;$V$8,"Premium","Mass")</f>
        <v>Premium</v>
      </c>
      <c r="U330" s="4"/>
    </row>
    <row r="331" spans="2:21" ht="14.25" customHeight="1" x14ac:dyDescent="0.3">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c r="O331" s="4" t="str">
        <f>TEXT(Table1[[#This Row],[Invoice Date]],"mmm")</f>
        <v>Jul</v>
      </c>
      <c r="P331" s="4">
        <f>YEAR(Table1[[#This Row],[Invoice Date]])</f>
        <v>2021</v>
      </c>
      <c r="Q331" s="4">
        <f>IFERROR(Table1[[#This Row],[Total Sales]]/Table1[[#This Row],[Units Sold]],4)</f>
        <v>550.00000000000011</v>
      </c>
      <c r="R331" s="4">
        <f>IFERROR(Table1[[#This Row],[Operating Profit]]/Table1[[#This Row],[Units Sold]],0)</f>
        <v>275.00000000000006</v>
      </c>
      <c r="S331" s="4">
        <f>IFERROR((Table1[[#This Row],[Total Sales]]-Table1[[#This Row],[Operating Profit]])/Table1[[#This Row],[Units Sold]],0)</f>
        <v>275.00000000000006</v>
      </c>
      <c r="T331" s="4" t="str">
        <f>IF(Table1[[#This Row],[Profit per unit]]&gt;$V$8,"Premium","Mass")</f>
        <v>Premium</v>
      </c>
      <c r="U331" s="4"/>
    </row>
    <row r="332" spans="2:21" ht="14.25" customHeight="1" x14ac:dyDescent="0.3">
      <c r="B332" s="4" t="s">
        <v>14</v>
      </c>
      <c r="C332" s="4">
        <v>1185732</v>
      </c>
      <c r="D332" s="5">
        <v>44389</v>
      </c>
      <c r="E332" s="4" t="s">
        <v>36</v>
      </c>
      <c r="F332" s="4" t="s">
        <v>37</v>
      </c>
      <c r="G332" s="4" t="s">
        <v>38</v>
      </c>
      <c r="H332" s="6" t="s">
        <v>17</v>
      </c>
      <c r="I332" s="7">
        <v>50</v>
      </c>
      <c r="J332" s="8">
        <v>550</v>
      </c>
      <c r="K332" s="9">
        <v>275000</v>
      </c>
      <c r="L332" s="9">
        <v>110000</v>
      </c>
      <c r="M332" s="10">
        <v>0.4</v>
      </c>
      <c r="N332" s="4" t="s">
        <v>24</v>
      </c>
      <c r="O332" s="4" t="str">
        <f>TEXT(Table1[[#This Row],[Invoice Date]],"mmm")</f>
        <v>Jul</v>
      </c>
      <c r="P332" s="4">
        <f>YEAR(Table1[[#This Row],[Invoice Date]])</f>
        <v>2021</v>
      </c>
      <c r="Q332" s="4">
        <f>IFERROR(Table1[[#This Row],[Total Sales]]/Table1[[#This Row],[Units Sold]],4)</f>
        <v>500</v>
      </c>
      <c r="R332" s="4">
        <f>IFERROR(Table1[[#This Row],[Operating Profit]]/Table1[[#This Row],[Units Sold]],0)</f>
        <v>200</v>
      </c>
      <c r="S332" s="4">
        <f>IFERROR((Table1[[#This Row],[Total Sales]]-Table1[[#This Row],[Operating Profit]])/Table1[[#This Row],[Units Sold]],0)</f>
        <v>300</v>
      </c>
      <c r="T332" s="4" t="str">
        <f>IF(Table1[[#This Row],[Profit per unit]]&gt;$V$8,"Premium","Mass")</f>
        <v>Premium</v>
      </c>
      <c r="U332" s="4"/>
    </row>
    <row r="333" spans="2:21" ht="14.25" customHeight="1" x14ac:dyDescent="0.3">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c r="O333" s="4" t="str">
        <f>TEXT(Table1[[#This Row],[Invoice Date]],"mmm")</f>
        <v>Jul</v>
      </c>
      <c r="P333" s="4">
        <f>YEAR(Table1[[#This Row],[Invoice Date]])</f>
        <v>2021</v>
      </c>
      <c r="Q333" s="4">
        <f>IFERROR(Table1[[#This Row],[Total Sales]]/Table1[[#This Row],[Units Sold]],4)</f>
        <v>450.00000000000011</v>
      </c>
      <c r="R333" s="4">
        <f>IFERROR(Table1[[#This Row],[Operating Profit]]/Table1[[#This Row],[Units Sold]],0)</f>
        <v>157.50000000000003</v>
      </c>
      <c r="S333" s="4">
        <f>IFERROR((Table1[[#This Row],[Total Sales]]-Table1[[#This Row],[Operating Profit]])/Table1[[#This Row],[Units Sold]],0)</f>
        <v>292.50000000000011</v>
      </c>
      <c r="T333" s="4" t="str">
        <f>IF(Table1[[#This Row],[Profit per unit]]&gt;$V$8,"Premium","Mass")</f>
        <v>Premium</v>
      </c>
      <c r="U333" s="4"/>
    </row>
    <row r="334" spans="2:21" ht="14.25" customHeight="1" x14ac:dyDescent="0.3">
      <c r="B334" s="4" t="s">
        <v>14</v>
      </c>
      <c r="C334" s="4">
        <v>1185732</v>
      </c>
      <c r="D334" s="5">
        <v>44391</v>
      </c>
      <c r="E334" s="4" t="s">
        <v>36</v>
      </c>
      <c r="F334" s="4" t="s">
        <v>37</v>
      </c>
      <c r="G334" s="4" t="s">
        <v>38</v>
      </c>
      <c r="H334" s="6" t="s">
        <v>20</v>
      </c>
      <c r="I334" s="7">
        <v>40</v>
      </c>
      <c r="J334" s="8">
        <v>250</v>
      </c>
      <c r="K334" s="9">
        <v>100000</v>
      </c>
      <c r="L334" s="9">
        <v>35000</v>
      </c>
      <c r="M334" s="10">
        <v>0.35</v>
      </c>
      <c r="N334" s="4" t="s">
        <v>24</v>
      </c>
      <c r="O334" s="4" t="str">
        <f>TEXT(Table1[[#This Row],[Invoice Date]],"mmm")</f>
        <v>Jul</v>
      </c>
      <c r="P334" s="4">
        <f>YEAR(Table1[[#This Row],[Invoice Date]])</f>
        <v>2021</v>
      </c>
      <c r="Q334" s="4">
        <f>IFERROR(Table1[[#This Row],[Total Sales]]/Table1[[#This Row],[Units Sold]],4)</f>
        <v>400</v>
      </c>
      <c r="R334" s="4">
        <f>IFERROR(Table1[[#This Row],[Operating Profit]]/Table1[[#This Row],[Units Sold]],0)</f>
        <v>140</v>
      </c>
      <c r="S334" s="4">
        <f>IFERROR((Table1[[#This Row],[Total Sales]]-Table1[[#This Row],[Operating Profit]])/Table1[[#This Row],[Units Sold]],0)</f>
        <v>260</v>
      </c>
      <c r="T334" s="4" t="str">
        <f>IF(Table1[[#This Row],[Profit per unit]]&gt;$V$8,"Premium","Mass")</f>
        <v>Premium</v>
      </c>
      <c r="U334" s="4"/>
    </row>
    <row r="335" spans="2:21" ht="14.25" customHeight="1" x14ac:dyDescent="0.3">
      <c r="B335" s="4" t="s">
        <v>14</v>
      </c>
      <c r="C335" s="4">
        <v>1185732</v>
      </c>
      <c r="D335" s="5">
        <v>44392</v>
      </c>
      <c r="E335" s="4" t="s">
        <v>36</v>
      </c>
      <c r="F335" s="4" t="s">
        <v>37</v>
      </c>
      <c r="G335" s="4" t="s">
        <v>38</v>
      </c>
      <c r="H335" s="6" t="s">
        <v>21</v>
      </c>
      <c r="I335" s="7">
        <v>40</v>
      </c>
      <c r="J335" s="8">
        <v>225</v>
      </c>
      <c r="K335" s="9">
        <v>90000</v>
      </c>
      <c r="L335" s="9">
        <v>36000</v>
      </c>
      <c r="M335" s="10">
        <v>0.4</v>
      </c>
      <c r="N335" s="4" t="s">
        <v>24</v>
      </c>
      <c r="O335" s="4" t="str">
        <f>TEXT(Table1[[#This Row],[Invoice Date]],"mmm")</f>
        <v>Jul</v>
      </c>
      <c r="P335" s="4">
        <f>YEAR(Table1[[#This Row],[Invoice Date]])</f>
        <v>2021</v>
      </c>
      <c r="Q335" s="4">
        <f>IFERROR(Table1[[#This Row],[Total Sales]]/Table1[[#This Row],[Units Sold]],4)</f>
        <v>400</v>
      </c>
      <c r="R335" s="4">
        <f>IFERROR(Table1[[#This Row],[Operating Profit]]/Table1[[#This Row],[Units Sold]],0)</f>
        <v>160</v>
      </c>
      <c r="S335" s="4">
        <f>IFERROR((Table1[[#This Row],[Total Sales]]-Table1[[#This Row],[Operating Profit]])/Table1[[#This Row],[Units Sold]],0)</f>
        <v>240</v>
      </c>
      <c r="T335" s="4" t="str">
        <f>IF(Table1[[#This Row],[Profit per unit]]&gt;$V$8,"Premium","Mass")</f>
        <v>Premium</v>
      </c>
      <c r="U335" s="4"/>
    </row>
    <row r="336" spans="2:21" ht="14.25" customHeight="1" x14ac:dyDescent="0.3">
      <c r="B336" s="4" t="s">
        <v>14</v>
      </c>
      <c r="C336" s="4">
        <v>1185732</v>
      </c>
      <c r="D336" s="5">
        <v>44393</v>
      </c>
      <c r="E336" s="4" t="s">
        <v>36</v>
      </c>
      <c r="F336" s="4" t="s">
        <v>37</v>
      </c>
      <c r="G336" s="4" t="s">
        <v>38</v>
      </c>
      <c r="H336" s="6" t="s">
        <v>22</v>
      </c>
      <c r="I336" s="7">
        <v>50</v>
      </c>
      <c r="J336" s="8">
        <v>200</v>
      </c>
      <c r="K336" s="9">
        <v>100000</v>
      </c>
      <c r="L336" s="9">
        <v>35000</v>
      </c>
      <c r="M336" s="10">
        <v>0.35</v>
      </c>
      <c r="N336" s="4" t="s">
        <v>24</v>
      </c>
      <c r="O336" s="4" t="str">
        <f>TEXT(Table1[[#This Row],[Invoice Date]],"mmm")</f>
        <v>Jul</v>
      </c>
      <c r="P336" s="4">
        <f>YEAR(Table1[[#This Row],[Invoice Date]])</f>
        <v>2021</v>
      </c>
      <c r="Q336" s="4">
        <f>IFERROR(Table1[[#This Row],[Total Sales]]/Table1[[#This Row],[Units Sold]],4)</f>
        <v>500</v>
      </c>
      <c r="R336" s="4">
        <f>IFERROR(Table1[[#This Row],[Operating Profit]]/Table1[[#This Row],[Units Sold]],0)</f>
        <v>175</v>
      </c>
      <c r="S336" s="4">
        <f>IFERROR((Table1[[#This Row],[Total Sales]]-Table1[[#This Row],[Operating Profit]])/Table1[[#This Row],[Units Sold]],0)</f>
        <v>325</v>
      </c>
      <c r="T336" s="4" t="str">
        <f>IF(Table1[[#This Row],[Profit per unit]]&gt;$V$8,"Premium","Mass")</f>
        <v>Premium</v>
      </c>
      <c r="U336" s="4"/>
    </row>
    <row r="337" spans="2:21" ht="14.25" customHeight="1" x14ac:dyDescent="0.3">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c r="O337" s="4" t="str">
        <f>TEXT(Table1[[#This Row],[Invoice Date]],"mmm")</f>
        <v>Jul</v>
      </c>
      <c r="P337" s="4">
        <f>YEAR(Table1[[#This Row],[Invoice Date]])</f>
        <v>2021</v>
      </c>
      <c r="Q337" s="4">
        <f>IFERROR(Table1[[#This Row],[Total Sales]]/Table1[[#This Row],[Units Sold]],4)</f>
        <v>550.00000000000011</v>
      </c>
      <c r="R337" s="4">
        <f>IFERROR(Table1[[#This Row],[Operating Profit]]/Table1[[#This Row],[Units Sold]],0)</f>
        <v>275.00000000000006</v>
      </c>
      <c r="S337" s="4">
        <f>IFERROR((Table1[[#This Row],[Total Sales]]-Table1[[#This Row],[Operating Profit]])/Table1[[#This Row],[Units Sold]],0)</f>
        <v>275.00000000000006</v>
      </c>
      <c r="T337" s="4" t="str">
        <f>IF(Table1[[#This Row],[Profit per unit]]&gt;$V$8,"Premium","Mass")</f>
        <v>Premium</v>
      </c>
      <c r="U337" s="4"/>
    </row>
    <row r="338" spans="2:21" ht="14.25" customHeight="1" x14ac:dyDescent="0.3">
      <c r="B338" s="4" t="s">
        <v>14</v>
      </c>
      <c r="C338" s="4">
        <v>1185732</v>
      </c>
      <c r="D338" s="5">
        <v>44395</v>
      </c>
      <c r="E338" s="4" t="s">
        <v>36</v>
      </c>
      <c r="F338" s="4" t="s">
        <v>37</v>
      </c>
      <c r="G338" s="4" t="s">
        <v>38</v>
      </c>
      <c r="H338" s="6" t="s">
        <v>17</v>
      </c>
      <c r="I338" s="7">
        <v>50</v>
      </c>
      <c r="J338" s="8">
        <v>500</v>
      </c>
      <c r="K338" s="9">
        <v>250000</v>
      </c>
      <c r="L338" s="9">
        <v>100000</v>
      </c>
      <c r="M338" s="10">
        <v>0.4</v>
      </c>
      <c r="N338" s="4" t="s">
        <v>24</v>
      </c>
      <c r="O338" s="4" t="str">
        <f>TEXT(Table1[[#This Row],[Invoice Date]],"mmm")</f>
        <v>Jul</v>
      </c>
      <c r="P338" s="4">
        <f>YEAR(Table1[[#This Row],[Invoice Date]])</f>
        <v>2021</v>
      </c>
      <c r="Q338" s="4">
        <f>IFERROR(Table1[[#This Row],[Total Sales]]/Table1[[#This Row],[Units Sold]],4)</f>
        <v>500</v>
      </c>
      <c r="R338" s="4">
        <f>IFERROR(Table1[[#This Row],[Operating Profit]]/Table1[[#This Row],[Units Sold]],0)</f>
        <v>200</v>
      </c>
      <c r="S338" s="4">
        <f>IFERROR((Table1[[#This Row],[Total Sales]]-Table1[[#This Row],[Operating Profit]])/Table1[[#This Row],[Units Sold]],0)</f>
        <v>300</v>
      </c>
      <c r="T338" s="4" t="str">
        <f>IF(Table1[[#This Row],[Profit per unit]]&gt;$V$8,"Premium","Mass")</f>
        <v>Premium</v>
      </c>
      <c r="U338" s="4"/>
    </row>
    <row r="339" spans="2:21" ht="14.25" customHeight="1" x14ac:dyDescent="0.3">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c r="O339" s="4" t="str">
        <f>TEXT(Table1[[#This Row],[Invoice Date]],"mmm")</f>
        <v>Jul</v>
      </c>
      <c r="P339" s="4">
        <f>YEAR(Table1[[#This Row],[Invoice Date]])</f>
        <v>2021</v>
      </c>
      <c r="Q339" s="4">
        <f>IFERROR(Table1[[#This Row],[Total Sales]]/Table1[[#This Row],[Units Sold]],4)</f>
        <v>450.00000000000011</v>
      </c>
      <c r="R339" s="4">
        <f>IFERROR(Table1[[#This Row],[Operating Profit]]/Table1[[#This Row],[Units Sold]],0)</f>
        <v>157.50000000000003</v>
      </c>
      <c r="S339" s="4">
        <f>IFERROR((Table1[[#This Row],[Total Sales]]-Table1[[#This Row],[Operating Profit]])/Table1[[#This Row],[Units Sold]],0)</f>
        <v>292.50000000000011</v>
      </c>
      <c r="T339" s="4" t="str">
        <f>IF(Table1[[#This Row],[Profit per unit]]&gt;$V$8,"Premium","Mass")</f>
        <v>Premium</v>
      </c>
      <c r="U339" s="4"/>
    </row>
    <row r="340" spans="2:21" ht="14.25" customHeight="1" x14ac:dyDescent="0.3">
      <c r="B340" s="4" t="s">
        <v>14</v>
      </c>
      <c r="C340" s="4">
        <v>1185732</v>
      </c>
      <c r="D340" s="5">
        <v>44397</v>
      </c>
      <c r="E340" s="4" t="s">
        <v>36</v>
      </c>
      <c r="F340" s="4" t="s">
        <v>37</v>
      </c>
      <c r="G340" s="4" t="s">
        <v>38</v>
      </c>
      <c r="H340" s="6" t="s">
        <v>20</v>
      </c>
      <c r="I340" s="7">
        <v>40</v>
      </c>
      <c r="J340" s="8">
        <v>200</v>
      </c>
      <c r="K340" s="9">
        <v>80000</v>
      </c>
      <c r="L340" s="9">
        <v>28000</v>
      </c>
      <c r="M340" s="10">
        <v>0.35</v>
      </c>
      <c r="N340" s="4" t="s">
        <v>24</v>
      </c>
      <c r="O340" s="4" t="str">
        <f>TEXT(Table1[[#This Row],[Invoice Date]],"mmm")</f>
        <v>Jul</v>
      </c>
      <c r="P340" s="4">
        <f>YEAR(Table1[[#This Row],[Invoice Date]])</f>
        <v>2021</v>
      </c>
      <c r="Q340" s="4">
        <f>IFERROR(Table1[[#This Row],[Total Sales]]/Table1[[#This Row],[Units Sold]],4)</f>
        <v>400</v>
      </c>
      <c r="R340" s="4">
        <f>IFERROR(Table1[[#This Row],[Operating Profit]]/Table1[[#This Row],[Units Sold]],0)</f>
        <v>140</v>
      </c>
      <c r="S340" s="4">
        <f>IFERROR((Table1[[#This Row],[Total Sales]]-Table1[[#This Row],[Operating Profit]])/Table1[[#This Row],[Units Sold]],0)</f>
        <v>260</v>
      </c>
      <c r="T340" s="4" t="str">
        <f>IF(Table1[[#This Row],[Profit per unit]]&gt;$V$8,"Premium","Mass")</f>
        <v>Premium</v>
      </c>
      <c r="U340" s="4"/>
    </row>
    <row r="341" spans="2:21" ht="14.25" customHeight="1" x14ac:dyDescent="0.3">
      <c r="B341" s="4" t="s">
        <v>14</v>
      </c>
      <c r="C341" s="4">
        <v>1185732</v>
      </c>
      <c r="D341" s="5">
        <v>44398</v>
      </c>
      <c r="E341" s="4" t="s">
        <v>36</v>
      </c>
      <c r="F341" s="4" t="s">
        <v>37</v>
      </c>
      <c r="G341" s="4" t="s">
        <v>38</v>
      </c>
      <c r="H341" s="6" t="s">
        <v>21</v>
      </c>
      <c r="I341" s="7">
        <v>40</v>
      </c>
      <c r="J341" s="8">
        <v>175</v>
      </c>
      <c r="K341" s="9">
        <v>70000</v>
      </c>
      <c r="L341" s="9">
        <v>28000</v>
      </c>
      <c r="M341" s="10">
        <v>0.4</v>
      </c>
      <c r="N341" s="4" t="s">
        <v>24</v>
      </c>
      <c r="O341" s="4" t="str">
        <f>TEXT(Table1[[#This Row],[Invoice Date]],"mmm")</f>
        <v>Jul</v>
      </c>
      <c r="P341" s="4">
        <f>YEAR(Table1[[#This Row],[Invoice Date]])</f>
        <v>2021</v>
      </c>
      <c r="Q341" s="4">
        <f>IFERROR(Table1[[#This Row],[Total Sales]]/Table1[[#This Row],[Units Sold]],4)</f>
        <v>400</v>
      </c>
      <c r="R341" s="4">
        <f>IFERROR(Table1[[#This Row],[Operating Profit]]/Table1[[#This Row],[Units Sold]],0)</f>
        <v>160</v>
      </c>
      <c r="S341" s="4">
        <f>IFERROR((Table1[[#This Row],[Total Sales]]-Table1[[#This Row],[Operating Profit]])/Table1[[#This Row],[Units Sold]],0)</f>
        <v>240</v>
      </c>
      <c r="T341" s="4" t="str">
        <f>IF(Table1[[#This Row],[Profit per unit]]&gt;$V$8,"Premium","Mass")</f>
        <v>Premium</v>
      </c>
      <c r="U341" s="4"/>
    </row>
    <row r="342" spans="2:21" ht="14.25" customHeight="1" x14ac:dyDescent="0.3">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c r="O342" s="4" t="str">
        <f>TEXT(Table1[[#This Row],[Invoice Date]],"mmm")</f>
        <v>Jul</v>
      </c>
      <c r="P342" s="4">
        <f>YEAR(Table1[[#This Row],[Invoice Date]])</f>
        <v>2021</v>
      </c>
      <c r="Q342" s="4">
        <f>IFERROR(Table1[[#This Row],[Total Sales]]/Table1[[#This Row],[Units Sold]],4)</f>
        <v>500</v>
      </c>
      <c r="R342" s="4">
        <f>IFERROR(Table1[[#This Row],[Operating Profit]]/Table1[[#This Row],[Units Sold]],0)</f>
        <v>174.99999999999997</v>
      </c>
      <c r="S342" s="4">
        <f>IFERROR((Table1[[#This Row],[Total Sales]]-Table1[[#This Row],[Operating Profit]])/Table1[[#This Row],[Units Sold]],0)</f>
        <v>325</v>
      </c>
      <c r="T342" s="4" t="str">
        <f>IF(Table1[[#This Row],[Profit per unit]]&gt;$V$8,"Premium","Mass")</f>
        <v>Premium</v>
      </c>
      <c r="U342" s="4"/>
    </row>
    <row r="343" spans="2:21" ht="14.25" customHeight="1" x14ac:dyDescent="0.3">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c r="O343" s="4" t="str">
        <f>TEXT(Table1[[#This Row],[Invoice Date]],"mmm")</f>
        <v>Jul</v>
      </c>
      <c r="P343" s="4">
        <f>YEAR(Table1[[#This Row],[Invoice Date]])</f>
        <v>2021</v>
      </c>
      <c r="Q343" s="4">
        <f>IFERROR(Table1[[#This Row],[Total Sales]]/Table1[[#This Row],[Units Sold]],4)</f>
        <v>550.00000000000011</v>
      </c>
      <c r="R343" s="4">
        <f>IFERROR(Table1[[#This Row],[Operating Profit]]/Table1[[#This Row],[Units Sold]],0)</f>
        <v>275.00000000000006</v>
      </c>
      <c r="S343" s="4">
        <f>IFERROR((Table1[[#This Row],[Total Sales]]-Table1[[#This Row],[Operating Profit]])/Table1[[#This Row],[Units Sold]],0)</f>
        <v>275.00000000000006</v>
      </c>
      <c r="T343" s="4" t="str">
        <f>IF(Table1[[#This Row],[Profit per unit]]&gt;$V$8,"Premium","Mass")</f>
        <v>Premium</v>
      </c>
      <c r="U343" s="4"/>
    </row>
    <row r="344" spans="2:21" ht="14.25" customHeight="1" x14ac:dyDescent="0.3">
      <c r="B344" s="4" t="s">
        <v>14</v>
      </c>
      <c r="C344" s="4">
        <v>1185732</v>
      </c>
      <c r="D344" s="5">
        <v>44401</v>
      </c>
      <c r="E344" s="4" t="s">
        <v>36</v>
      </c>
      <c r="F344" s="4" t="s">
        <v>37</v>
      </c>
      <c r="G344" s="4" t="s">
        <v>38</v>
      </c>
      <c r="H344" s="6" t="s">
        <v>17</v>
      </c>
      <c r="I344" s="7">
        <v>60</v>
      </c>
      <c r="J344" s="8">
        <v>425</v>
      </c>
      <c r="K344" s="9">
        <v>255000</v>
      </c>
      <c r="L344" s="9">
        <v>102000</v>
      </c>
      <c r="M344" s="10">
        <v>0.4</v>
      </c>
      <c r="N344" s="4" t="s">
        <v>24</v>
      </c>
      <c r="O344" s="4" t="str">
        <f>TEXT(Table1[[#This Row],[Invoice Date]],"mmm")</f>
        <v>Jul</v>
      </c>
      <c r="P344" s="4">
        <f>YEAR(Table1[[#This Row],[Invoice Date]])</f>
        <v>2021</v>
      </c>
      <c r="Q344" s="4">
        <f>IFERROR(Table1[[#This Row],[Total Sales]]/Table1[[#This Row],[Units Sold]],4)</f>
        <v>600</v>
      </c>
      <c r="R344" s="4">
        <f>IFERROR(Table1[[#This Row],[Operating Profit]]/Table1[[#This Row],[Units Sold]],0)</f>
        <v>240</v>
      </c>
      <c r="S344" s="4">
        <f>IFERROR((Table1[[#This Row],[Total Sales]]-Table1[[#This Row],[Operating Profit]])/Table1[[#This Row],[Units Sold]],0)</f>
        <v>360</v>
      </c>
      <c r="T344" s="4" t="str">
        <f>IF(Table1[[#This Row],[Profit per unit]]&gt;$V$8,"Premium","Mass")</f>
        <v>Premium</v>
      </c>
      <c r="U344" s="4"/>
    </row>
    <row r="345" spans="2:21" ht="14.25" customHeight="1" x14ac:dyDescent="0.3">
      <c r="B345" s="4" t="s">
        <v>14</v>
      </c>
      <c r="C345" s="4">
        <v>1185732</v>
      </c>
      <c r="D345" s="5">
        <v>44402</v>
      </c>
      <c r="E345" s="4" t="s">
        <v>36</v>
      </c>
      <c r="F345" s="4" t="s">
        <v>37</v>
      </c>
      <c r="G345" s="4" t="s">
        <v>38</v>
      </c>
      <c r="H345" s="6" t="s">
        <v>19</v>
      </c>
      <c r="I345" s="7">
        <v>50</v>
      </c>
      <c r="J345" s="8">
        <v>250</v>
      </c>
      <c r="K345" s="9">
        <v>125000</v>
      </c>
      <c r="L345" s="9">
        <v>43750</v>
      </c>
      <c r="M345" s="10">
        <v>0.35</v>
      </c>
      <c r="N345" s="4" t="s">
        <v>24</v>
      </c>
      <c r="O345" s="4" t="str">
        <f>TEXT(Table1[[#This Row],[Invoice Date]],"mmm")</f>
        <v>Jul</v>
      </c>
      <c r="P345" s="4">
        <f>YEAR(Table1[[#This Row],[Invoice Date]])</f>
        <v>2021</v>
      </c>
      <c r="Q345" s="4">
        <f>IFERROR(Table1[[#This Row],[Total Sales]]/Table1[[#This Row],[Units Sold]],4)</f>
        <v>500</v>
      </c>
      <c r="R345" s="4">
        <f>IFERROR(Table1[[#This Row],[Operating Profit]]/Table1[[#This Row],[Units Sold]],0)</f>
        <v>175</v>
      </c>
      <c r="S345" s="4">
        <f>IFERROR((Table1[[#This Row],[Total Sales]]-Table1[[#This Row],[Operating Profit]])/Table1[[#This Row],[Units Sold]],0)</f>
        <v>325</v>
      </c>
      <c r="T345" s="4" t="str">
        <f>IF(Table1[[#This Row],[Profit per unit]]&gt;$V$8,"Premium","Mass")</f>
        <v>Premium</v>
      </c>
      <c r="U345" s="4"/>
    </row>
    <row r="346" spans="2:21" ht="14.25" customHeight="1" x14ac:dyDescent="0.3">
      <c r="B346" s="4" t="s">
        <v>14</v>
      </c>
      <c r="C346" s="4">
        <v>1185732</v>
      </c>
      <c r="D346" s="5">
        <v>44403</v>
      </c>
      <c r="E346" s="4" t="s">
        <v>36</v>
      </c>
      <c r="F346" s="4" t="s">
        <v>37</v>
      </c>
      <c r="G346" s="4" t="s">
        <v>38</v>
      </c>
      <c r="H346" s="6" t="s">
        <v>20</v>
      </c>
      <c r="I346" s="7">
        <v>50</v>
      </c>
      <c r="J346" s="8">
        <v>150</v>
      </c>
      <c r="K346" s="9">
        <v>75000</v>
      </c>
      <c r="L346" s="9">
        <v>26250</v>
      </c>
      <c r="M346" s="10">
        <v>0.35</v>
      </c>
      <c r="N346" s="4" t="s">
        <v>24</v>
      </c>
      <c r="O346" s="4" t="str">
        <f>TEXT(Table1[[#This Row],[Invoice Date]],"mmm")</f>
        <v>Jul</v>
      </c>
      <c r="P346" s="4">
        <f>YEAR(Table1[[#This Row],[Invoice Date]])</f>
        <v>2021</v>
      </c>
      <c r="Q346" s="4">
        <f>IFERROR(Table1[[#This Row],[Total Sales]]/Table1[[#This Row],[Units Sold]],4)</f>
        <v>500</v>
      </c>
      <c r="R346" s="4">
        <f>IFERROR(Table1[[#This Row],[Operating Profit]]/Table1[[#This Row],[Units Sold]],0)</f>
        <v>175</v>
      </c>
      <c r="S346" s="4">
        <f>IFERROR((Table1[[#This Row],[Total Sales]]-Table1[[#This Row],[Operating Profit]])/Table1[[#This Row],[Units Sold]],0)</f>
        <v>325</v>
      </c>
      <c r="T346" s="4" t="str">
        <f>IF(Table1[[#This Row],[Profit per unit]]&gt;$V$8,"Premium","Mass")</f>
        <v>Premium</v>
      </c>
      <c r="U346" s="4"/>
    </row>
    <row r="347" spans="2:21" ht="14.25" customHeight="1" x14ac:dyDescent="0.3">
      <c r="B347" s="4" t="s">
        <v>14</v>
      </c>
      <c r="C347" s="4">
        <v>1185732</v>
      </c>
      <c r="D347" s="5">
        <v>44404</v>
      </c>
      <c r="E347" s="4" t="s">
        <v>36</v>
      </c>
      <c r="F347" s="4" t="s">
        <v>37</v>
      </c>
      <c r="G347" s="4" t="s">
        <v>38</v>
      </c>
      <c r="H347" s="6" t="s">
        <v>21</v>
      </c>
      <c r="I347" s="7">
        <v>50</v>
      </c>
      <c r="J347" s="8">
        <v>125</v>
      </c>
      <c r="K347" s="9">
        <v>62500</v>
      </c>
      <c r="L347" s="9">
        <v>25000</v>
      </c>
      <c r="M347" s="10">
        <v>0.4</v>
      </c>
      <c r="N347" s="4" t="s">
        <v>24</v>
      </c>
      <c r="O347" s="4" t="str">
        <f>TEXT(Table1[[#This Row],[Invoice Date]],"mmm")</f>
        <v>Jul</v>
      </c>
      <c r="P347" s="4">
        <f>YEAR(Table1[[#This Row],[Invoice Date]])</f>
        <v>2021</v>
      </c>
      <c r="Q347" s="4">
        <f>IFERROR(Table1[[#This Row],[Total Sales]]/Table1[[#This Row],[Units Sold]],4)</f>
        <v>500</v>
      </c>
      <c r="R347" s="4">
        <f>IFERROR(Table1[[#This Row],[Operating Profit]]/Table1[[#This Row],[Units Sold]],0)</f>
        <v>200</v>
      </c>
      <c r="S347" s="4">
        <f>IFERROR((Table1[[#This Row],[Total Sales]]-Table1[[#This Row],[Operating Profit]])/Table1[[#This Row],[Units Sold]],0)</f>
        <v>300</v>
      </c>
      <c r="T347" s="4" t="str">
        <f>IF(Table1[[#This Row],[Profit per unit]]&gt;$V$8,"Premium","Mass")</f>
        <v>Premium</v>
      </c>
      <c r="U347" s="4"/>
    </row>
    <row r="348" spans="2:21" ht="14.25" customHeight="1" x14ac:dyDescent="0.3">
      <c r="B348" s="4" t="s">
        <v>14</v>
      </c>
      <c r="C348" s="4">
        <v>1185732</v>
      </c>
      <c r="D348" s="5">
        <v>44405</v>
      </c>
      <c r="E348" s="4" t="s">
        <v>36</v>
      </c>
      <c r="F348" s="4" t="s">
        <v>37</v>
      </c>
      <c r="G348" s="4" t="s">
        <v>38</v>
      </c>
      <c r="H348" s="6" t="s">
        <v>22</v>
      </c>
      <c r="I348" s="7">
        <v>60</v>
      </c>
      <c r="J348" s="8">
        <v>125</v>
      </c>
      <c r="K348" s="9">
        <v>75000</v>
      </c>
      <c r="L348" s="9">
        <v>26250</v>
      </c>
      <c r="M348" s="10">
        <v>0.35</v>
      </c>
      <c r="N348" s="4" t="s">
        <v>24</v>
      </c>
      <c r="O348" s="4" t="str">
        <f>TEXT(Table1[[#This Row],[Invoice Date]],"mmm")</f>
        <v>Jul</v>
      </c>
      <c r="P348" s="4">
        <f>YEAR(Table1[[#This Row],[Invoice Date]])</f>
        <v>2021</v>
      </c>
      <c r="Q348" s="4">
        <f>IFERROR(Table1[[#This Row],[Total Sales]]/Table1[[#This Row],[Units Sold]],4)</f>
        <v>600</v>
      </c>
      <c r="R348" s="4">
        <f>IFERROR(Table1[[#This Row],[Operating Profit]]/Table1[[#This Row],[Units Sold]],0)</f>
        <v>210</v>
      </c>
      <c r="S348" s="4">
        <f>IFERROR((Table1[[#This Row],[Total Sales]]-Table1[[#This Row],[Operating Profit]])/Table1[[#This Row],[Units Sold]],0)</f>
        <v>390</v>
      </c>
      <c r="T348" s="4" t="str">
        <f>IF(Table1[[#This Row],[Profit per unit]]&gt;$V$8,"Premium","Mass")</f>
        <v>Premium</v>
      </c>
      <c r="U348" s="4"/>
    </row>
    <row r="349" spans="2:21" ht="14.25" customHeight="1" x14ac:dyDescent="0.3">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c r="O349" s="4" t="str">
        <f>TEXT(Table1[[#This Row],[Invoice Date]],"mmm")</f>
        <v>Jul</v>
      </c>
      <c r="P349" s="4">
        <f>YEAR(Table1[[#This Row],[Invoice Date]])</f>
        <v>2021</v>
      </c>
      <c r="Q349" s="4">
        <f>IFERROR(Table1[[#This Row],[Total Sales]]/Table1[[#This Row],[Units Sold]],4)</f>
        <v>649.99999999999989</v>
      </c>
      <c r="R349" s="4">
        <f>IFERROR(Table1[[#This Row],[Operating Profit]]/Table1[[#This Row],[Units Sold]],0)</f>
        <v>324.99999999999994</v>
      </c>
      <c r="S349" s="4">
        <f>IFERROR((Table1[[#This Row],[Total Sales]]-Table1[[#This Row],[Operating Profit]])/Table1[[#This Row],[Units Sold]],0)</f>
        <v>324.99999999999994</v>
      </c>
      <c r="T349" s="4" t="str">
        <f>IF(Table1[[#This Row],[Profit per unit]]&gt;$V$8,"Premium","Mass")</f>
        <v>Premium</v>
      </c>
      <c r="U349" s="4"/>
    </row>
    <row r="350" spans="2:21" ht="14.25" customHeight="1" x14ac:dyDescent="0.3">
      <c r="B350" s="4" t="s">
        <v>14</v>
      </c>
      <c r="C350" s="4">
        <v>1185732</v>
      </c>
      <c r="D350" s="5">
        <v>44407</v>
      </c>
      <c r="E350" s="4" t="s">
        <v>36</v>
      </c>
      <c r="F350" s="4" t="s">
        <v>37</v>
      </c>
      <c r="G350" s="4" t="s">
        <v>38</v>
      </c>
      <c r="H350" s="6" t="s">
        <v>17</v>
      </c>
      <c r="I350" s="7">
        <v>60</v>
      </c>
      <c r="J350" s="8">
        <v>400</v>
      </c>
      <c r="K350" s="9">
        <v>240000</v>
      </c>
      <c r="L350" s="9">
        <v>96000</v>
      </c>
      <c r="M350" s="10">
        <v>0.4</v>
      </c>
      <c r="N350" s="4" t="s">
        <v>24</v>
      </c>
      <c r="O350" s="4" t="str">
        <f>TEXT(Table1[[#This Row],[Invoice Date]],"mmm")</f>
        <v>Jul</v>
      </c>
      <c r="P350" s="4">
        <f>YEAR(Table1[[#This Row],[Invoice Date]])</f>
        <v>2021</v>
      </c>
      <c r="Q350" s="4">
        <f>IFERROR(Table1[[#This Row],[Total Sales]]/Table1[[#This Row],[Units Sold]],4)</f>
        <v>600</v>
      </c>
      <c r="R350" s="4">
        <f>IFERROR(Table1[[#This Row],[Operating Profit]]/Table1[[#This Row],[Units Sold]],0)</f>
        <v>240</v>
      </c>
      <c r="S350" s="4">
        <f>IFERROR((Table1[[#This Row],[Total Sales]]-Table1[[#This Row],[Operating Profit]])/Table1[[#This Row],[Units Sold]],0)</f>
        <v>360</v>
      </c>
      <c r="T350" s="4" t="str">
        <f>IF(Table1[[#This Row],[Profit per unit]]&gt;$V$8,"Premium","Mass")</f>
        <v>Premium</v>
      </c>
      <c r="U350" s="4"/>
    </row>
    <row r="351" spans="2:21" ht="14.25" customHeight="1" x14ac:dyDescent="0.3">
      <c r="B351" s="4" t="s">
        <v>14</v>
      </c>
      <c r="C351" s="4">
        <v>1185732</v>
      </c>
      <c r="D351" s="5">
        <v>44408</v>
      </c>
      <c r="E351" s="4" t="s">
        <v>36</v>
      </c>
      <c r="F351" s="4" t="s">
        <v>37</v>
      </c>
      <c r="G351" s="4" t="s">
        <v>38</v>
      </c>
      <c r="H351" s="6" t="s">
        <v>19</v>
      </c>
      <c r="I351" s="7">
        <v>50</v>
      </c>
      <c r="J351" s="8">
        <v>250</v>
      </c>
      <c r="K351" s="9">
        <v>125000</v>
      </c>
      <c r="L351" s="9">
        <v>43750</v>
      </c>
      <c r="M351" s="10">
        <v>0.35</v>
      </c>
      <c r="N351" s="4" t="s">
        <v>24</v>
      </c>
      <c r="O351" s="4" t="str">
        <f>TEXT(Table1[[#This Row],[Invoice Date]],"mmm")</f>
        <v>Jul</v>
      </c>
      <c r="P351" s="4">
        <f>YEAR(Table1[[#This Row],[Invoice Date]])</f>
        <v>2021</v>
      </c>
      <c r="Q351" s="4">
        <f>IFERROR(Table1[[#This Row],[Total Sales]]/Table1[[#This Row],[Units Sold]],4)</f>
        <v>500</v>
      </c>
      <c r="R351" s="4">
        <f>IFERROR(Table1[[#This Row],[Operating Profit]]/Table1[[#This Row],[Units Sold]],0)</f>
        <v>175</v>
      </c>
      <c r="S351" s="4">
        <f>IFERROR((Table1[[#This Row],[Total Sales]]-Table1[[#This Row],[Operating Profit]])/Table1[[#This Row],[Units Sold]],0)</f>
        <v>325</v>
      </c>
      <c r="T351" s="4" t="str">
        <f>IF(Table1[[#This Row],[Profit per unit]]&gt;$V$8,"Premium","Mass")</f>
        <v>Premium</v>
      </c>
      <c r="U351" s="4"/>
    </row>
    <row r="352" spans="2:21" ht="14.25" customHeight="1" x14ac:dyDescent="0.3">
      <c r="B352" s="4" t="s">
        <v>14</v>
      </c>
      <c r="C352" s="4">
        <v>1185732</v>
      </c>
      <c r="D352" s="5">
        <v>44409</v>
      </c>
      <c r="E352" s="4" t="s">
        <v>36</v>
      </c>
      <c r="F352" s="4" t="s">
        <v>37</v>
      </c>
      <c r="G352" s="4" t="s">
        <v>38</v>
      </c>
      <c r="H352" s="6" t="s">
        <v>20</v>
      </c>
      <c r="I352" s="7">
        <v>50</v>
      </c>
      <c r="J352" s="8">
        <v>195</v>
      </c>
      <c r="K352" s="9">
        <v>97500</v>
      </c>
      <c r="L352" s="9">
        <v>34125</v>
      </c>
      <c r="M352" s="10">
        <v>0.35</v>
      </c>
      <c r="N352" s="4" t="s">
        <v>24</v>
      </c>
      <c r="O352" s="4" t="str">
        <f>TEXT(Table1[[#This Row],[Invoice Date]],"mmm")</f>
        <v>Aug</v>
      </c>
      <c r="P352" s="4">
        <f>YEAR(Table1[[#This Row],[Invoice Date]])</f>
        <v>2021</v>
      </c>
      <c r="Q352" s="4">
        <f>IFERROR(Table1[[#This Row],[Total Sales]]/Table1[[#This Row],[Units Sold]],4)</f>
        <v>500</v>
      </c>
      <c r="R352" s="4">
        <f>IFERROR(Table1[[#This Row],[Operating Profit]]/Table1[[#This Row],[Units Sold]],0)</f>
        <v>175</v>
      </c>
      <c r="S352" s="4">
        <f>IFERROR((Table1[[#This Row],[Total Sales]]-Table1[[#This Row],[Operating Profit]])/Table1[[#This Row],[Units Sold]],0)</f>
        <v>325</v>
      </c>
      <c r="T352" s="4" t="str">
        <f>IF(Table1[[#This Row],[Profit per unit]]&gt;$V$8,"Premium","Mass")</f>
        <v>Premium</v>
      </c>
      <c r="U352" s="4"/>
    </row>
    <row r="353" spans="2:21" ht="14.25" customHeight="1" x14ac:dyDescent="0.3">
      <c r="B353" s="4" t="s">
        <v>14</v>
      </c>
      <c r="C353" s="4">
        <v>1185732</v>
      </c>
      <c r="D353" s="5">
        <v>44410</v>
      </c>
      <c r="E353" s="4" t="s">
        <v>36</v>
      </c>
      <c r="F353" s="4" t="s">
        <v>37</v>
      </c>
      <c r="G353" s="4" t="s">
        <v>38</v>
      </c>
      <c r="H353" s="6" t="s">
        <v>21</v>
      </c>
      <c r="I353" s="7">
        <v>50</v>
      </c>
      <c r="J353" s="8">
        <v>175</v>
      </c>
      <c r="K353" s="9">
        <v>87500</v>
      </c>
      <c r="L353" s="9">
        <v>35000</v>
      </c>
      <c r="M353" s="10">
        <v>0.4</v>
      </c>
      <c r="N353" s="4" t="s">
        <v>24</v>
      </c>
      <c r="O353" s="4" t="str">
        <f>TEXT(Table1[[#This Row],[Invoice Date]],"mmm")</f>
        <v>Aug</v>
      </c>
      <c r="P353" s="4">
        <f>YEAR(Table1[[#This Row],[Invoice Date]])</f>
        <v>2021</v>
      </c>
      <c r="Q353" s="4">
        <f>IFERROR(Table1[[#This Row],[Total Sales]]/Table1[[#This Row],[Units Sold]],4)</f>
        <v>500</v>
      </c>
      <c r="R353" s="4">
        <f>IFERROR(Table1[[#This Row],[Operating Profit]]/Table1[[#This Row],[Units Sold]],0)</f>
        <v>200</v>
      </c>
      <c r="S353" s="4">
        <f>IFERROR((Table1[[#This Row],[Total Sales]]-Table1[[#This Row],[Operating Profit]])/Table1[[#This Row],[Units Sold]],0)</f>
        <v>300</v>
      </c>
      <c r="T353" s="4" t="str">
        <f>IF(Table1[[#This Row],[Profit per unit]]&gt;$V$8,"Premium","Mass")</f>
        <v>Premium</v>
      </c>
      <c r="U353" s="4"/>
    </row>
    <row r="354" spans="2:21" ht="14.25" customHeight="1" x14ac:dyDescent="0.3">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c r="O354" s="4" t="str">
        <f>TEXT(Table1[[#This Row],[Invoice Date]],"mmm")</f>
        <v>Aug</v>
      </c>
      <c r="P354" s="4">
        <f>YEAR(Table1[[#This Row],[Invoice Date]])</f>
        <v>2021</v>
      </c>
      <c r="Q354" s="4">
        <f>IFERROR(Table1[[#This Row],[Total Sales]]/Table1[[#This Row],[Units Sold]],4)</f>
        <v>600</v>
      </c>
      <c r="R354" s="4">
        <f>IFERROR(Table1[[#This Row],[Operating Profit]]/Table1[[#This Row],[Units Sold]],0)</f>
        <v>209.99999999999997</v>
      </c>
      <c r="S354" s="4">
        <f>IFERROR((Table1[[#This Row],[Total Sales]]-Table1[[#This Row],[Operating Profit]])/Table1[[#This Row],[Units Sold]],0)</f>
        <v>390</v>
      </c>
      <c r="T354" s="4" t="str">
        <f>IF(Table1[[#This Row],[Profit per unit]]&gt;$V$8,"Premium","Mass")</f>
        <v>Premium</v>
      </c>
      <c r="U354" s="4"/>
    </row>
    <row r="355" spans="2:21" ht="14.25" customHeight="1" x14ac:dyDescent="0.3">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c r="O355" s="4" t="str">
        <f>TEXT(Table1[[#This Row],[Invoice Date]],"mmm")</f>
        <v>Aug</v>
      </c>
      <c r="P355" s="4">
        <f>YEAR(Table1[[#This Row],[Invoice Date]])</f>
        <v>2021</v>
      </c>
      <c r="Q355" s="4">
        <f>IFERROR(Table1[[#This Row],[Total Sales]]/Table1[[#This Row],[Units Sold]],4)</f>
        <v>649.99999999999989</v>
      </c>
      <c r="R355" s="4">
        <f>IFERROR(Table1[[#This Row],[Operating Profit]]/Table1[[#This Row],[Units Sold]],0)</f>
        <v>324.99999999999994</v>
      </c>
      <c r="S355" s="4">
        <f>IFERROR((Table1[[#This Row],[Total Sales]]-Table1[[#This Row],[Operating Profit]])/Table1[[#This Row],[Units Sold]],0)</f>
        <v>324.99999999999994</v>
      </c>
      <c r="T355" s="4" t="str">
        <f>IF(Table1[[#This Row],[Profit per unit]]&gt;$V$8,"Premium","Mass")</f>
        <v>Premium</v>
      </c>
      <c r="U355" s="4"/>
    </row>
    <row r="356" spans="2:21" ht="14.25" customHeight="1" x14ac:dyDescent="0.3">
      <c r="B356" s="4" t="s">
        <v>14</v>
      </c>
      <c r="C356" s="4">
        <v>1185732</v>
      </c>
      <c r="D356" s="5">
        <v>44413</v>
      </c>
      <c r="E356" s="4" t="s">
        <v>36</v>
      </c>
      <c r="F356" s="4" t="s">
        <v>37</v>
      </c>
      <c r="G356" s="4" t="s">
        <v>38</v>
      </c>
      <c r="H356" s="6" t="s">
        <v>17</v>
      </c>
      <c r="I356" s="7">
        <v>60</v>
      </c>
      <c r="J356" s="8">
        <v>500</v>
      </c>
      <c r="K356" s="9">
        <v>300000</v>
      </c>
      <c r="L356" s="9">
        <v>120000</v>
      </c>
      <c r="M356" s="10">
        <v>0.4</v>
      </c>
      <c r="N356" s="4" t="s">
        <v>24</v>
      </c>
      <c r="O356" s="4" t="str">
        <f>TEXT(Table1[[#This Row],[Invoice Date]],"mmm")</f>
        <v>Aug</v>
      </c>
      <c r="P356" s="4">
        <f>YEAR(Table1[[#This Row],[Invoice Date]])</f>
        <v>2021</v>
      </c>
      <c r="Q356" s="4">
        <f>IFERROR(Table1[[#This Row],[Total Sales]]/Table1[[#This Row],[Units Sold]],4)</f>
        <v>600</v>
      </c>
      <c r="R356" s="4">
        <f>IFERROR(Table1[[#This Row],[Operating Profit]]/Table1[[#This Row],[Units Sold]],0)</f>
        <v>240</v>
      </c>
      <c r="S356" s="4">
        <f>IFERROR((Table1[[#This Row],[Total Sales]]-Table1[[#This Row],[Operating Profit]])/Table1[[#This Row],[Units Sold]],0)</f>
        <v>360</v>
      </c>
      <c r="T356" s="4" t="str">
        <f>IF(Table1[[#This Row],[Profit per unit]]&gt;$V$8,"Premium","Mass")</f>
        <v>Premium</v>
      </c>
      <c r="U356" s="4"/>
    </row>
    <row r="357" spans="2:21" ht="14.25" customHeight="1" x14ac:dyDescent="0.3">
      <c r="B357" s="4" t="s">
        <v>14</v>
      </c>
      <c r="C357" s="4">
        <v>1185732</v>
      </c>
      <c r="D357" s="5">
        <v>44414</v>
      </c>
      <c r="E357" s="4" t="s">
        <v>36</v>
      </c>
      <c r="F357" s="4" t="s">
        <v>37</v>
      </c>
      <c r="G357" s="4" t="s">
        <v>38</v>
      </c>
      <c r="H357" s="6" t="s">
        <v>19</v>
      </c>
      <c r="I357" s="7">
        <v>50</v>
      </c>
      <c r="J357" s="8">
        <v>300</v>
      </c>
      <c r="K357" s="9">
        <v>150000</v>
      </c>
      <c r="L357" s="9">
        <v>52500</v>
      </c>
      <c r="M357" s="10">
        <v>0.35</v>
      </c>
      <c r="N357" s="4" t="s">
        <v>24</v>
      </c>
      <c r="O357" s="4" t="str">
        <f>TEXT(Table1[[#This Row],[Invoice Date]],"mmm")</f>
        <v>Aug</v>
      </c>
      <c r="P357" s="4">
        <f>YEAR(Table1[[#This Row],[Invoice Date]])</f>
        <v>2021</v>
      </c>
      <c r="Q357" s="4">
        <f>IFERROR(Table1[[#This Row],[Total Sales]]/Table1[[#This Row],[Units Sold]],4)</f>
        <v>500</v>
      </c>
      <c r="R357" s="4">
        <f>IFERROR(Table1[[#This Row],[Operating Profit]]/Table1[[#This Row],[Units Sold]],0)</f>
        <v>175</v>
      </c>
      <c r="S357" s="4">
        <f>IFERROR((Table1[[#This Row],[Total Sales]]-Table1[[#This Row],[Operating Profit]])/Table1[[#This Row],[Units Sold]],0)</f>
        <v>325</v>
      </c>
      <c r="T357" s="4" t="str">
        <f>IF(Table1[[#This Row],[Profit per unit]]&gt;$V$8,"Premium","Mass")</f>
        <v>Premium</v>
      </c>
      <c r="U357" s="4"/>
    </row>
    <row r="358" spans="2:21" ht="14.25" customHeight="1" x14ac:dyDescent="0.3">
      <c r="B358" s="4" t="s">
        <v>14</v>
      </c>
      <c r="C358" s="4">
        <v>1185732</v>
      </c>
      <c r="D358" s="5">
        <v>44415</v>
      </c>
      <c r="E358" s="4" t="s">
        <v>36</v>
      </c>
      <c r="F358" s="4" t="s">
        <v>37</v>
      </c>
      <c r="G358" s="4" t="s">
        <v>38</v>
      </c>
      <c r="H358" s="6" t="s">
        <v>20</v>
      </c>
      <c r="I358" s="7">
        <v>50</v>
      </c>
      <c r="J358" s="8">
        <v>250</v>
      </c>
      <c r="K358" s="9">
        <v>125000</v>
      </c>
      <c r="L358" s="9">
        <v>43750</v>
      </c>
      <c r="M358" s="10">
        <v>0.35</v>
      </c>
      <c r="N358" s="4" t="s">
        <v>24</v>
      </c>
      <c r="O358" s="4" t="str">
        <f>TEXT(Table1[[#This Row],[Invoice Date]],"mmm")</f>
        <v>Aug</v>
      </c>
      <c r="P358" s="4">
        <f>YEAR(Table1[[#This Row],[Invoice Date]])</f>
        <v>2021</v>
      </c>
      <c r="Q358" s="4">
        <f>IFERROR(Table1[[#This Row],[Total Sales]]/Table1[[#This Row],[Units Sold]],4)</f>
        <v>500</v>
      </c>
      <c r="R358" s="4">
        <f>IFERROR(Table1[[#This Row],[Operating Profit]]/Table1[[#This Row],[Units Sold]],0)</f>
        <v>175</v>
      </c>
      <c r="S358" s="4">
        <f>IFERROR((Table1[[#This Row],[Total Sales]]-Table1[[#This Row],[Operating Profit]])/Table1[[#This Row],[Units Sold]],0)</f>
        <v>325</v>
      </c>
      <c r="T358" s="4" t="str">
        <f>IF(Table1[[#This Row],[Profit per unit]]&gt;$V$8,"Premium","Mass")</f>
        <v>Premium</v>
      </c>
      <c r="U358" s="4"/>
    </row>
    <row r="359" spans="2:21" ht="14.25" customHeight="1" x14ac:dyDescent="0.3">
      <c r="B359" s="4" t="s">
        <v>14</v>
      </c>
      <c r="C359" s="4">
        <v>1185732</v>
      </c>
      <c r="D359" s="5">
        <v>44416</v>
      </c>
      <c r="E359" s="4" t="s">
        <v>36</v>
      </c>
      <c r="F359" s="4" t="s">
        <v>37</v>
      </c>
      <c r="G359" s="4" t="s">
        <v>38</v>
      </c>
      <c r="H359" s="6" t="s">
        <v>21</v>
      </c>
      <c r="I359" s="7">
        <v>50</v>
      </c>
      <c r="J359" s="8">
        <v>200</v>
      </c>
      <c r="K359" s="9">
        <v>100000</v>
      </c>
      <c r="L359" s="9">
        <v>40000</v>
      </c>
      <c r="M359" s="10">
        <v>0.4</v>
      </c>
      <c r="N359" s="4" t="s">
        <v>24</v>
      </c>
      <c r="O359" s="4" t="str">
        <f>TEXT(Table1[[#This Row],[Invoice Date]],"mmm")</f>
        <v>Aug</v>
      </c>
      <c r="P359" s="4">
        <f>YEAR(Table1[[#This Row],[Invoice Date]])</f>
        <v>2021</v>
      </c>
      <c r="Q359" s="4">
        <f>IFERROR(Table1[[#This Row],[Total Sales]]/Table1[[#This Row],[Units Sold]],4)</f>
        <v>500</v>
      </c>
      <c r="R359" s="4">
        <f>IFERROR(Table1[[#This Row],[Operating Profit]]/Table1[[#This Row],[Units Sold]],0)</f>
        <v>200</v>
      </c>
      <c r="S359" s="4">
        <f>IFERROR((Table1[[#This Row],[Total Sales]]-Table1[[#This Row],[Operating Profit]])/Table1[[#This Row],[Units Sold]],0)</f>
        <v>300</v>
      </c>
      <c r="T359" s="4" t="str">
        <f>IF(Table1[[#This Row],[Profit per unit]]&gt;$V$8,"Premium","Mass")</f>
        <v>Premium</v>
      </c>
      <c r="U359" s="4"/>
    </row>
    <row r="360" spans="2:21" ht="14.25" customHeight="1" x14ac:dyDescent="0.3">
      <c r="B360" s="4" t="s">
        <v>14</v>
      </c>
      <c r="C360" s="4">
        <v>1185732</v>
      </c>
      <c r="D360" s="5">
        <v>44417</v>
      </c>
      <c r="E360" s="4" t="s">
        <v>36</v>
      </c>
      <c r="F360" s="4" t="s">
        <v>37</v>
      </c>
      <c r="G360" s="4" t="s">
        <v>38</v>
      </c>
      <c r="H360" s="6" t="s">
        <v>22</v>
      </c>
      <c r="I360" s="7">
        <v>60</v>
      </c>
      <c r="J360" s="8">
        <v>200</v>
      </c>
      <c r="K360" s="9">
        <v>120000</v>
      </c>
      <c r="L360" s="9">
        <v>42000</v>
      </c>
      <c r="M360" s="10">
        <v>0.35</v>
      </c>
      <c r="N360" s="4" t="s">
        <v>24</v>
      </c>
      <c r="O360" s="4" t="str">
        <f>TEXT(Table1[[#This Row],[Invoice Date]],"mmm")</f>
        <v>Aug</v>
      </c>
      <c r="P360" s="4">
        <f>YEAR(Table1[[#This Row],[Invoice Date]])</f>
        <v>2021</v>
      </c>
      <c r="Q360" s="4">
        <f>IFERROR(Table1[[#This Row],[Total Sales]]/Table1[[#This Row],[Units Sold]],4)</f>
        <v>600</v>
      </c>
      <c r="R360" s="4">
        <f>IFERROR(Table1[[#This Row],[Operating Profit]]/Table1[[#This Row],[Units Sold]],0)</f>
        <v>210</v>
      </c>
      <c r="S360" s="4">
        <f>IFERROR((Table1[[#This Row],[Total Sales]]-Table1[[#This Row],[Operating Profit]])/Table1[[#This Row],[Units Sold]],0)</f>
        <v>390</v>
      </c>
      <c r="T360" s="4" t="str">
        <f>IF(Table1[[#This Row],[Profit per unit]]&gt;$V$8,"Premium","Mass")</f>
        <v>Premium</v>
      </c>
      <c r="U360" s="4"/>
    </row>
    <row r="361" spans="2:21" ht="14.25" customHeight="1" x14ac:dyDescent="0.3">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c r="O361" s="4" t="str">
        <f>TEXT(Table1[[#This Row],[Invoice Date]],"mmm")</f>
        <v>Aug</v>
      </c>
      <c r="P361" s="4">
        <f>YEAR(Table1[[#This Row],[Invoice Date]])</f>
        <v>2021</v>
      </c>
      <c r="Q361" s="4">
        <f>IFERROR(Table1[[#This Row],[Total Sales]]/Table1[[#This Row],[Units Sold]],4)</f>
        <v>649.99999999999989</v>
      </c>
      <c r="R361" s="4">
        <f>IFERROR(Table1[[#This Row],[Operating Profit]]/Table1[[#This Row],[Units Sold]],0)</f>
        <v>324.99999999999994</v>
      </c>
      <c r="S361" s="4">
        <f>IFERROR((Table1[[#This Row],[Total Sales]]-Table1[[#This Row],[Operating Profit]])/Table1[[#This Row],[Units Sold]],0)</f>
        <v>324.99999999999994</v>
      </c>
      <c r="T361" s="4" t="str">
        <f>IF(Table1[[#This Row],[Profit per unit]]&gt;$V$8,"Premium","Mass")</f>
        <v>Premium</v>
      </c>
      <c r="U361" s="4"/>
    </row>
    <row r="362" spans="2:21" ht="14.25" customHeight="1" x14ac:dyDescent="0.3">
      <c r="B362" s="4" t="s">
        <v>26</v>
      </c>
      <c r="C362" s="4">
        <v>1197831</v>
      </c>
      <c r="D362" s="5">
        <v>44419</v>
      </c>
      <c r="E362" s="4" t="s">
        <v>36</v>
      </c>
      <c r="F362" s="4" t="s">
        <v>37</v>
      </c>
      <c r="G362" s="4" t="s">
        <v>38</v>
      </c>
      <c r="H362" s="6" t="s">
        <v>17</v>
      </c>
      <c r="I362" s="7">
        <v>20</v>
      </c>
      <c r="J362" s="8">
        <v>725</v>
      </c>
      <c r="K362" s="9">
        <v>145000</v>
      </c>
      <c r="L362" s="9">
        <v>43500</v>
      </c>
      <c r="M362" s="10">
        <v>0.3</v>
      </c>
      <c r="N362" s="4" t="s">
        <v>24</v>
      </c>
      <c r="O362" s="4" t="str">
        <f>TEXT(Table1[[#This Row],[Invoice Date]],"mmm")</f>
        <v>Aug</v>
      </c>
      <c r="P362" s="4">
        <f>YEAR(Table1[[#This Row],[Invoice Date]])</f>
        <v>2021</v>
      </c>
      <c r="Q362" s="4">
        <f>IFERROR(Table1[[#This Row],[Total Sales]]/Table1[[#This Row],[Units Sold]],4)</f>
        <v>200</v>
      </c>
      <c r="R362" s="4">
        <f>IFERROR(Table1[[#This Row],[Operating Profit]]/Table1[[#This Row],[Units Sold]],0)</f>
        <v>60</v>
      </c>
      <c r="S362" s="4">
        <f>IFERROR((Table1[[#This Row],[Total Sales]]-Table1[[#This Row],[Operating Profit]])/Table1[[#This Row],[Units Sold]],0)</f>
        <v>140</v>
      </c>
      <c r="T362" s="4" t="str">
        <f>IF(Table1[[#This Row],[Profit per unit]]&gt;$V$8,"Premium","Mass")</f>
        <v>Premium</v>
      </c>
      <c r="U362" s="4"/>
    </row>
    <row r="363" spans="2:21" ht="14.25" customHeight="1" x14ac:dyDescent="0.3">
      <c r="B363" s="4" t="s">
        <v>26</v>
      </c>
      <c r="C363" s="4">
        <v>1197831</v>
      </c>
      <c r="D363" s="5">
        <v>44420</v>
      </c>
      <c r="E363" s="4" t="s">
        <v>36</v>
      </c>
      <c r="F363" s="4" t="s">
        <v>37</v>
      </c>
      <c r="G363" s="4" t="s">
        <v>38</v>
      </c>
      <c r="H363" s="6" t="s">
        <v>19</v>
      </c>
      <c r="I363" s="7">
        <v>30</v>
      </c>
      <c r="J363" s="8">
        <v>725</v>
      </c>
      <c r="K363" s="9">
        <v>217500</v>
      </c>
      <c r="L363" s="9">
        <v>65250</v>
      </c>
      <c r="M363" s="10">
        <v>0.3</v>
      </c>
      <c r="N363" s="4" t="s">
        <v>24</v>
      </c>
      <c r="O363" s="4" t="str">
        <f>TEXT(Table1[[#This Row],[Invoice Date]],"mmm")</f>
        <v>Aug</v>
      </c>
      <c r="P363" s="4">
        <f>YEAR(Table1[[#This Row],[Invoice Date]])</f>
        <v>2021</v>
      </c>
      <c r="Q363" s="4">
        <f>IFERROR(Table1[[#This Row],[Total Sales]]/Table1[[#This Row],[Units Sold]],4)</f>
        <v>300</v>
      </c>
      <c r="R363" s="4">
        <f>IFERROR(Table1[[#This Row],[Operating Profit]]/Table1[[#This Row],[Units Sold]],0)</f>
        <v>90</v>
      </c>
      <c r="S363" s="4">
        <f>IFERROR((Table1[[#This Row],[Total Sales]]-Table1[[#This Row],[Operating Profit]])/Table1[[#This Row],[Units Sold]],0)</f>
        <v>210</v>
      </c>
      <c r="T363" s="4" t="str">
        <f>IF(Table1[[#This Row],[Profit per unit]]&gt;$V$8,"Premium","Mass")</f>
        <v>Premium</v>
      </c>
      <c r="U363" s="4"/>
    </row>
    <row r="364" spans="2:21" ht="14.25" customHeight="1" x14ac:dyDescent="0.3">
      <c r="B364" s="4" t="s">
        <v>26</v>
      </c>
      <c r="C364" s="4">
        <v>1197831</v>
      </c>
      <c r="D364" s="5">
        <v>44421</v>
      </c>
      <c r="E364" s="4" t="s">
        <v>36</v>
      </c>
      <c r="F364" s="4" t="s">
        <v>37</v>
      </c>
      <c r="G364" s="4" t="s">
        <v>38</v>
      </c>
      <c r="H364" s="6" t="s">
        <v>20</v>
      </c>
      <c r="I364" s="7">
        <v>30</v>
      </c>
      <c r="J364" s="8">
        <v>525</v>
      </c>
      <c r="K364" s="9">
        <v>157500</v>
      </c>
      <c r="L364" s="9">
        <v>47250</v>
      </c>
      <c r="M364" s="10">
        <v>0.3</v>
      </c>
      <c r="N364" s="4" t="s">
        <v>24</v>
      </c>
      <c r="O364" s="4" t="str">
        <f>TEXT(Table1[[#This Row],[Invoice Date]],"mmm")</f>
        <v>Aug</v>
      </c>
      <c r="P364" s="4">
        <f>YEAR(Table1[[#This Row],[Invoice Date]])</f>
        <v>2021</v>
      </c>
      <c r="Q364" s="4">
        <f>IFERROR(Table1[[#This Row],[Total Sales]]/Table1[[#This Row],[Units Sold]],4)</f>
        <v>300</v>
      </c>
      <c r="R364" s="4">
        <f>IFERROR(Table1[[#This Row],[Operating Profit]]/Table1[[#This Row],[Units Sold]],0)</f>
        <v>90</v>
      </c>
      <c r="S364" s="4">
        <f>IFERROR((Table1[[#This Row],[Total Sales]]-Table1[[#This Row],[Operating Profit]])/Table1[[#This Row],[Units Sold]],0)</f>
        <v>210</v>
      </c>
      <c r="T364" s="4" t="str">
        <f>IF(Table1[[#This Row],[Profit per unit]]&gt;$V$8,"Premium","Mass")</f>
        <v>Premium</v>
      </c>
      <c r="U364" s="4"/>
    </row>
    <row r="365" spans="2:21" ht="14.25" customHeight="1" x14ac:dyDescent="0.3">
      <c r="B365" s="4" t="s">
        <v>26</v>
      </c>
      <c r="C365" s="4">
        <v>1197831</v>
      </c>
      <c r="D365" s="5">
        <v>44422</v>
      </c>
      <c r="E365" s="4" t="s">
        <v>36</v>
      </c>
      <c r="F365" s="4" t="s">
        <v>37</v>
      </c>
      <c r="G365" s="4" t="s">
        <v>38</v>
      </c>
      <c r="H365" s="6" t="s">
        <v>21</v>
      </c>
      <c r="I365" s="7">
        <v>35</v>
      </c>
      <c r="J365" s="8">
        <v>525</v>
      </c>
      <c r="K365" s="9">
        <v>183750</v>
      </c>
      <c r="L365" s="9">
        <v>73500</v>
      </c>
      <c r="M365" s="10">
        <v>0.4</v>
      </c>
      <c r="N365" s="4" t="s">
        <v>24</v>
      </c>
      <c r="O365" s="4" t="str">
        <f>TEXT(Table1[[#This Row],[Invoice Date]],"mmm")</f>
        <v>Aug</v>
      </c>
      <c r="P365" s="4">
        <f>YEAR(Table1[[#This Row],[Invoice Date]])</f>
        <v>2021</v>
      </c>
      <c r="Q365" s="4">
        <f>IFERROR(Table1[[#This Row],[Total Sales]]/Table1[[#This Row],[Units Sold]],4)</f>
        <v>350</v>
      </c>
      <c r="R365" s="4">
        <f>IFERROR(Table1[[#This Row],[Operating Profit]]/Table1[[#This Row],[Units Sold]],0)</f>
        <v>140</v>
      </c>
      <c r="S365" s="4">
        <f>IFERROR((Table1[[#This Row],[Total Sales]]-Table1[[#This Row],[Operating Profit]])/Table1[[#This Row],[Units Sold]],0)</f>
        <v>210</v>
      </c>
      <c r="T365" s="4" t="str">
        <f>IF(Table1[[#This Row],[Profit per unit]]&gt;$V$8,"Premium","Mass")</f>
        <v>Premium</v>
      </c>
      <c r="U365" s="4"/>
    </row>
    <row r="366" spans="2:21" ht="14.25" customHeight="1" x14ac:dyDescent="0.3">
      <c r="B366" s="4" t="s">
        <v>26</v>
      </c>
      <c r="C366" s="4">
        <v>1197831</v>
      </c>
      <c r="D366" s="5">
        <v>44423</v>
      </c>
      <c r="E366" s="4" t="s">
        <v>27</v>
      </c>
      <c r="F366" s="4" t="s">
        <v>28</v>
      </c>
      <c r="G366" s="4" t="s">
        <v>39</v>
      </c>
      <c r="H366" s="6" t="s">
        <v>22</v>
      </c>
      <c r="I366" s="7">
        <v>40</v>
      </c>
      <c r="J366" s="8">
        <v>375</v>
      </c>
      <c r="K366" s="9">
        <v>150000</v>
      </c>
      <c r="L366" s="9">
        <v>37500</v>
      </c>
      <c r="M366" s="10">
        <v>0.25</v>
      </c>
      <c r="N366" s="4" t="s">
        <v>24</v>
      </c>
      <c r="O366" s="4" t="str">
        <f>TEXT(Table1[[#This Row],[Invoice Date]],"mmm")</f>
        <v>Aug</v>
      </c>
      <c r="P366" s="4">
        <f>YEAR(Table1[[#This Row],[Invoice Date]])</f>
        <v>2021</v>
      </c>
      <c r="Q366" s="4">
        <f>IFERROR(Table1[[#This Row],[Total Sales]]/Table1[[#This Row],[Units Sold]],4)</f>
        <v>400</v>
      </c>
      <c r="R366" s="4">
        <f>IFERROR(Table1[[#This Row],[Operating Profit]]/Table1[[#This Row],[Units Sold]],0)</f>
        <v>100</v>
      </c>
      <c r="S366" s="4">
        <f>IFERROR((Table1[[#This Row],[Total Sales]]-Table1[[#This Row],[Operating Profit]])/Table1[[#This Row],[Units Sold]],0)</f>
        <v>300</v>
      </c>
      <c r="T366" s="4" t="str">
        <f>IF(Table1[[#This Row],[Profit per unit]]&gt;$V$8,"Premium","Mass")</f>
        <v>Premium</v>
      </c>
      <c r="U366" s="4"/>
    </row>
    <row r="367" spans="2:21" ht="14.25" customHeight="1" x14ac:dyDescent="0.3">
      <c r="B367" s="4" t="s">
        <v>26</v>
      </c>
      <c r="C367" s="4">
        <v>1197831</v>
      </c>
      <c r="D367" s="5">
        <v>44424</v>
      </c>
      <c r="E367" s="4" t="s">
        <v>27</v>
      </c>
      <c r="F367" s="4" t="s">
        <v>28</v>
      </c>
      <c r="G367" s="4" t="s">
        <v>39</v>
      </c>
      <c r="H367" s="6" t="s">
        <v>23</v>
      </c>
      <c r="I367" s="7">
        <v>35</v>
      </c>
      <c r="J367" s="8">
        <v>525</v>
      </c>
      <c r="K367" s="9">
        <v>183750</v>
      </c>
      <c r="L367" s="9">
        <v>82687.5</v>
      </c>
      <c r="M367" s="10">
        <v>0.45</v>
      </c>
      <c r="N367" s="4" t="s">
        <v>24</v>
      </c>
      <c r="O367" s="4" t="str">
        <f>TEXT(Table1[[#This Row],[Invoice Date]],"mmm")</f>
        <v>Aug</v>
      </c>
      <c r="P367" s="4">
        <f>YEAR(Table1[[#This Row],[Invoice Date]])</f>
        <v>2021</v>
      </c>
      <c r="Q367" s="4">
        <f>IFERROR(Table1[[#This Row],[Total Sales]]/Table1[[#This Row],[Units Sold]],4)</f>
        <v>350</v>
      </c>
      <c r="R367" s="4">
        <f>IFERROR(Table1[[#This Row],[Operating Profit]]/Table1[[#This Row],[Units Sold]],0)</f>
        <v>157.5</v>
      </c>
      <c r="S367" s="4">
        <f>IFERROR((Table1[[#This Row],[Total Sales]]-Table1[[#This Row],[Operating Profit]])/Table1[[#This Row],[Units Sold]],0)</f>
        <v>192.5</v>
      </c>
      <c r="T367" s="4" t="str">
        <f>IF(Table1[[#This Row],[Profit per unit]]&gt;$V$8,"Premium","Mass")</f>
        <v>Premium</v>
      </c>
      <c r="U367" s="4"/>
    </row>
    <row r="368" spans="2:21" ht="14.25" customHeight="1" x14ac:dyDescent="0.3">
      <c r="B368" s="4" t="s">
        <v>26</v>
      </c>
      <c r="C368" s="4">
        <v>1197831</v>
      </c>
      <c r="D368" s="5">
        <v>44425</v>
      </c>
      <c r="E368" s="4" t="s">
        <v>27</v>
      </c>
      <c r="F368" s="4" t="s">
        <v>28</v>
      </c>
      <c r="G368" s="4" t="s">
        <v>39</v>
      </c>
      <c r="H368" s="6" t="s">
        <v>17</v>
      </c>
      <c r="I368" s="7">
        <v>25</v>
      </c>
      <c r="J368" s="8">
        <v>675</v>
      </c>
      <c r="K368" s="9">
        <v>168750</v>
      </c>
      <c r="L368" s="9">
        <v>50625</v>
      </c>
      <c r="M368" s="10">
        <v>0.3</v>
      </c>
      <c r="N368" s="4" t="s">
        <v>24</v>
      </c>
      <c r="O368" s="4" t="str">
        <f>TEXT(Table1[[#This Row],[Invoice Date]],"mmm")</f>
        <v>Aug</v>
      </c>
      <c r="P368" s="4">
        <f>YEAR(Table1[[#This Row],[Invoice Date]])</f>
        <v>2021</v>
      </c>
      <c r="Q368" s="4">
        <f>IFERROR(Table1[[#This Row],[Total Sales]]/Table1[[#This Row],[Units Sold]],4)</f>
        <v>250</v>
      </c>
      <c r="R368" s="4">
        <f>IFERROR(Table1[[#This Row],[Operating Profit]]/Table1[[#This Row],[Units Sold]],0)</f>
        <v>75</v>
      </c>
      <c r="S368" s="4">
        <f>IFERROR((Table1[[#This Row],[Total Sales]]-Table1[[#This Row],[Operating Profit]])/Table1[[#This Row],[Units Sold]],0)</f>
        <v>175</v>
      </c>
      <c r="T368" s="4" t="str">
        <f>IF(Table1[[#This Row],[Profit per unit]]&gt;$V$8,"Premium","Mass")</f>
        <v>Premium</v>
      </c>
      <c r="U368" s="4"/>
    </row>
    <row r="369" spans="2:21" ht="14.25" customHeight="1" x14ac:dyDescent="0.3">
      <c r="B369" s="4" t="s">
        <v>26</v>
      </c>
      <c r="C369" s="4">
        <v>1197831</v>
      </c>
      <c r="D369" s="5">
        <v>44426</v>
      </c>
      <c r="E369" s="4" t="s">
        <v>27</v>
      </c>
      <c r="F369" s="4" t="s">
        <v>28</v>
      </c>
      <c r="G369" s="4" t="s">
        <v>39</v>
      </c>
      <c r="H369" s="6" t="s">
        <v>19</v>
      </c>
      <c r="I369" s="7">
        <v>35</v>
      </c>
      <c r="J369" s="8">
        <v>650</v>
      </c>
      <c r="K369" s="9">
        <v>227500</v>
      </c>
      <c r="L369" s="9">
        <v>68250</v>
      </c>
      <c r="M369" s="10">
        <v>0.3</v>
      </c>
      <c r="N369" s="4" t="s">
        <v>24</v>
      </c>
      <c r="O369" s="4" t="str">
        <f>TEXT(Table1[[#This Row],[Invoice Date]],"mmm")</f>
        <v>Aug</v>
      </c>
      <c r="P369" s="4">
        <f>YEAR(Table1[[#This Row],[Invoice Date]])</f>
        <v>2021</v>
      </c>
      <c r="Q369" s="4">
        <f>IFERROR(Table1[[#This Row],[Total Sales]]/Table1[[#This Row],[Units Sold]],4)</f>
        <v>350</v>
      </c>
      <c r="R369" s="4">
        <f>IFERROR(Table1[[#This Row],[Operating Profit]]/Table1[[#This Row],[Units Sold]],0)</f>
        <v>105</v>
      </c>
      <c r="S369" s="4">
        <f>IFERROR((Table1[[#This Row],[Total Sales]]-Table1[[#This Row],[Operating Profit]])/Table1[[#This Row],[Units Sold]],0)</f>
        <v>245</v>
      </c>
      <c r="T369" s="4" t="str">
        <f>IF(Table1[[#This Row],[Profit per unit]]&gt;$V$8,"Premium","Mass")</f>
        <v>Premium</v>
      </c>
      <c r="U369" s="4"/>
    </row>
    <row r="370" spans="2:21" ht="14.25" customHeight="1" x14ac:dyDescent="0.3">
      <c r="B370" s="4" t="s">
        <v>26</v>
      </c>
      <c r="C370" s="4">
        <v>1197831</v>
      </c>
      <c r="D370" s="5">
        <v>44427</v>
      </c>
      <c r="E370" s="4" t="s">
        <v>27</v>
      </c>
      <c r="F370" s="4" t="s">
        <v>28</v>
      </c>
      <c r="G370" s="4" t="s">
        <v>39</v>
      </c>
      <c r="H370" s="6" t="s">
        <v>20</v>
      </c>
      <c r="I370" s="7">
        <v>35</v>
      </c>
      <c r="J370" s="8">
        <v>475</v>
      </c>
      <c r="K370" s="9">
        <v>166250</v>
      </c>
      <c r="L370" s="9">
        <v>49875</v>
      </c>
      <c r="M370" s="10">
        <v>0.3</v>
      </c>
      <c r="N370" s="4" t="s">
        <v>24</v>
      </c>
      <c r="O370" s="4" t="str">
        <f>TEXT(Table1[[#This Row],[Invoice Date]],"mmm")</f>
        <v>Aug</v>
      </c>
      <c r="P370" s="4">
        <f>YEAR(Table1[[#This Row],[Invoice Date]])</f>
        <v>2021</v>
      </c>
      <c r="Q370" s="4">
        <f>IFERROR(Table1[[#This Row],[Total Sales]]/Table1[[#This Row],[Units Sold]],4)</f>
        <v>350</v>
      </c>
      <c r="R370" s="4">
        <f>IFERROR(Table1[[#This Row],[Operating Profit]]/Table1[[#This Row],[Units Sold]],0)</f>
        <v>105</v>
      </c>
      <c r="S370" s="4">
        <f>IFERROR((Table1[[#This Row],[Total Sales]]-Table1[[#This Row],[Operating Profit]])/Table1[[#This Row],[Units Sold]],0)</f>
        <v>245</v>
      </c>
      <c r="T370" s="4" t="str">
        <f>IF(Table1[[#This Row],[Profit per unit]]&gt;$V$8,"Premium","Mass")</f>
        <v>Premium</v>
      </c>
      <c r="U370" s="4"/>
    </row>
    <row r="371" spans="2:21" ht="14.25" customHeight="1" x14ac:dyDescent="0.3">
      <c r="B371" s="4" t="s">
        <v>26</v>
      </c>
      <c r="C371" s="4">
        <v>1197831</v>
      </c>
      <c r="D371" s="5">
        <v>44428</v>
      </c>
      <c r="E371" s="4" t="s">
        <v>27</v>
      </c>
      <c r="F371" s="4" t="s">
        <v>28</v>
      </c>
      <c r="G371" s="4" t="s">
        <v>39</v>
      </c>
      <c r="H371" s="6" t="s">
        <v>21</v>
      </c>
      <c r="I371" s="7">
        <v>35</v>
      </c>
      <c r="J371" s="8">
        <v>425</v>
      </c>
      <c r="K371" s="9">
        <v>148750</v>
      </c>
      <c r="L371" s="9">
        <v>59500</v>
      </c>
      <c r="M371" s="10">
        <v>0.4</v>
      </c>
      <c r="N371" s="4" t="s">
        <v>24</v>
      </c>
      <c r="O371" s="4" t="str">
        <f>TEXT(Table1[[#This Row],[Invoice Date]],"mmm")</f>
        <v>Aug</v>
      </c>
      <c r="P371" s="4">
        <f>YEAR(Table1[[#This Row],[Invoice Date]])</f>
        <v>2021</v>
      </c>
      <c r="Q371" s="4">
        <f>IFERROR(Table1[[#This Row],[Total Sales]]/Table1[[#This Row],[Units Sold]],4)</f>
        <v>350</v>
      </c>
      <c r="R371" s="4">
        <f>IFERROR(Table1[[#This Row],[Operating Profit]]/Table1[[#This Row],[Units Sold]],0)</f>
        <v>140</v>
      </c>
      <c r="S371" s="4">
        <f>IFERROR((Table1[[#This Row],[Total Sales]]-Table1[[#This Row],[Operating Profit]])/Table1[[#This Row],[Units Sold]],0)</f>
        <v>210</v>
      </c>
      <c r="T371" s="4" t="str">
        <f>IF(Table1[[#This Row],[Profit per unit]]&gt;$V$8,"Premium","Mass")</f>
        <v>Premium</v>
      </c>
      <c r="U371" s="4"/>
    </row>
    <row r="372" spans="2:21" ht="14.25" customHeight="1" x14ac:dyDescent="0.3">
      <c r="B372" s="4" t="s">
        <v>26</v>
      </c>
      <c r="C372" s="4">
        <v>1197831</v>
      </c>
      <c r="D372" s="5">
        <v>44429</v>
      </c>
      <c r="E372" s="4" t="s">
        <v>27</v>
      </c>
      <c r="F372" s="4" t="s">
        <v>28</v>
      </c>
      <c r="G372" s="4" t="s">
        <v>39</v>
      </c>
      <c r="H372" s="6" t="s">
        <v>22</v>
      </c>
      <c r="I372" s="7">
        <v>40</v>
      </c>
      <c r="J372" s="8">
        <v>300</v>
      </c>
      <c r="K372" s="9">
        <v>120000</v>
      </c>
      <c r="L372" s="9">
        <v>30000</v>
      </c>
      <c r="M372" s="10">
        <v>0.25</v>
      </c>
      <c r="N372" s="4" t="s">
        <v>24</v>
      </c>
      <c r="O372" s="4" t="str">
        <f>TEXT(Table1[[#This Row],[Invoice Date]],"mmm")</f>
        <v>Aug</v>
      </c>
      <c r="P372" s="4">
        <f>YEAR(Table1[[#This Row],[Invoice Date]])</f>
        <v>2021</v>
      </c>
      <c r="Q372" s="4">
        <f>IFERROR(Table1[[#This Row],[Total Sales]]/Table1[[#This Row],[Units Sold]],4)</f>
        <v>400</v>
      </c>
      <c r="R372" s="4">
        <f>IFERROR(Table1[[#This Row],[Operating Profit]]/Table1[[#This Row],[Units Sold]],0)</f>
        <v>100</v>
      </c>
      <c r="S372" s="4">
        <f>IFERROR((Table1[[#This Row],[Total Sales]]-Table1[[#This Row],[Operating Profit]])/Table1[[#This Row],[Units Sold]],0)</f>
        <v>300</v>
      </c>
      <c r="T372" s="4" t="str">
        <f>IF(Table1[[#This Row],[Profit per unit]]&gt;$V$8,"Premium","Mass")</f>
        <v>Premium</v>
      </c>
      <c r="U372" s="4"/>
    </row>
    <row r="373" spans="2:21" ht="14.25" customHeight="1" x14ac:dyDescent="0.3">
      <c r="B373" s="4" t="s">
        <v>26</v>
      </c>
      <c r="C373" s="4">
        <v>1197831</v>
      </c>
      <c r="D373" s="5">
        <v>44430</v>
      </c>
      <c r="E373" s="4" t="s">
        <v>27</v>
      </c>
      <c r="F373" s="4" t="s">
        <v>28</v>
      </c>
      <c r="G373" s="4" t="s">
        <v>39</v>
      </c>
      <c r="H373" s="6" t="s">
        <v>23</v>
      </c>
      <c r="I373" s="7">
        <v>35</v>
      </c>
      <c r="J373" s="8">
        <v>500</v>
      </c>
      <c r="K373" s="9">
        <v>175000</v>
      </c>
      <c r="L373" s="9">
        <v>78750</v>
      </c>
      <c r="M373" s="10">
        <v>0.45</v>
      </c>
      <c r="N373" s="4" t="s">
        <v>24</v>
      </c>
      <c r="O373" s="4" t="str">
        <f>TEXT(Table1[[#This Row],[Invoice Date]],"mmm")</f>
        <v>Aug</v>
      </c>
      <c r="P373" s="4">
        <f>YEAR(Table1[[#This Row],[Invoice Date]])</f>
        <v>2021</v>
      </c>
      <c r="Q373" s="4">
        <f>IFERROR(Table1[[#This Row],[Total Sales]]/Table1[[#This Row],[Units Sold]],4)</f>
        <v>350</v>
      </c>
      <c r="R373" s="4">
        <f>IFERROR(Table1[[#This Row],[Operating Profit]]/Table1[[#This Row],[Units Sold]],0)</f>
        <v>157.5</v>
      </c>
      <c r="S373" s="4">
        <f>IFERROR((Table1[[#This Row],[Total Sales]]-Table1[[#This Row],[Operating Profit]])/Table1[[#This Row],[Units Sold]],0)</f>
        <v>192.5</v>
      </c>
      <c r="T373" s="4" t="str">
        <f>IF(Table1[[#This Row],[Profit per unit]]&gt;$V$8,"Premium","Mass")</f>
        <v>Premium</v>
      </c>
      <c r="U373" s="4"/>
    </row>
    <row r="374" spans="2:21" ht="14.25" customHeight="1" x14ac:dyDescent="0.3">
      <c r="B374" s="4" t="s">
        <v>26</v>
      </c>
      <c r="C374" s="4">
        <v>1197831</v>
      </c>
      <c r="D374" s="5">
        <v>44431</v>
      </c>
      <c r="E374" s="4" t="s">
        <v>27</v>
      </c>
      <c r="F374" s="4" t="s">
        <v>28</v>
      </c>
      <c r="G374" s="4" t="s">
        <v>39</v>
      </c>
      <c r="H374" s="6" t="s">
        <v>17</v>
      </c>
      <c r="I374" s="7">
        <v>30</v>
      </c>
      <c r="J374" s="8">
        <v>675</v>
      </c>
      <c r="K374" s="9">
        <v>202500</v>
      </c>
      <c r="L374" s="9">
        <v>70875</v>
      </c>
      <c r="M374" s="10">
        <v>0.35</v>
      </c>
      <c r="N374" s="4" t="s">
        <v>24</v>
      </c>
      <c r="O374" s="4" t="str">
        <f>TEXT(Table1[[#This Row],[Invoice Date]],"mmm")</f>
        <v>Aug</v>
      </c>
      <c r="P374" s="4">
        <f>YEAR(Table1[[#This Row],[Invoice Date]])</f>
        <v>2021</v>
      </c>
      <c r="Q374" s="4">
        <f>IFERROR(Table1[[#This Row],[Total Sales]]/Table1[[#This Row],[Units Sold]],4)</f>
        <v>300</v>
      </c>
      <c r="R374" s="4">
        <f>IFERROR(Table1[[#This Row],[Operating Profit]]/Table1[[#This Row],[Units Sold]],0)</f>
        <v>105</v>
      </c>
      <c r="S374" s="4">
        <f>IFERROR((Table1[[#This Row],[Total Sales]]-Table1[[#This Row],[Operating Profit]])/Table1[[#This Row],[Units Sold]],0)</f>
        <v>195</v>
      </c>
      <c r="T374" s="4" t="str">
        <f>IF(Table1[[#This Row],[Profit per unit]]&gt;$V$8,"Premium","Mass")</f>
        <v>Premium</v>
      </c>
      <c r="U374" s="4"/>
    </row>
    <row r="375" spans="2:21" ht="14.25" customHeight="1" x14ac:dyDescent="0.3">
      <c r="B375" s="4" t="s">
        <v>26</v>
      </c>
      <c r="C375" s="4">
        <v>1197831</v>
      </c>
      <c r="D375" s="5">
        <v>44432</v>
      </c>
      <c r="E375" s="4" t="s">
        <v>27</v>
      </c>
      <c r="F375" s="4" t="s">
        <v>28</v>
      </c>
      <c r="G375" s="4" t="s">
        <v>39</v>
      </c>
      <c r="H375" s="6" t="s">
        <v>19</v>
      </c>
      <c r="I375" s="7">
        <v>40</v>
      </c>
      <c r="J375" s="8">
        <v>675</v>
      </c>
      <c r="K375" s="9">
        <v>270000</v>
      </c>
      <c r="L375" s="9">
        <v>94500</v>
      </c>
      <c r="M375" s="10">
        <v>0.35</v>
      </c>
      <c r="N375" s="4" t="s">
        <v>24</v>
      </c>
      <c r="O375" s="4" t="str">
        <f>TEXT(Table1[[#This Row],[Invoice Date]],"mmm")</f>
        <v>Aug</v>
      </c>
      <c r="P375" s="4">
        <f>YEAR(Table1[[#This Row],[Invoice Date]])</f>
        <v>2021</v>
      </c>
      <c r="Q375" s="4">
        <f>IFERROR(Table1[[#This Row],[Total Sales]]/Table1[[#This Row],[Units Sold]],4)</f>
        <v>400</v>
      </c>
      <c r="R375" s="4">
        <f>IFERROR(Table1[[#This Row],[Operating Profit]]/Table1[[#This Row],[Units Sold]],0)</f>
        <v>140</v>
      </c>
      <c r="S375" s="4">
        <f>IFERROR((Table1[[#This Row],[Total Sales]]-Table1[[#This Row],[Operating Profit]])/Table1[[#This Row],[Units Sold]],0)</f>
        <v>260</v>
      </c>
      <c r="T375" s="4" t="str">
        <f>IF(Table1[[#This Row],[Profit per unit]]&gt;$V$8,"Premium","Mass")</f>
        <v>Premium</v>
      </c>
      <c r="U375" s="4"/>
    </row>
    <row r="376" spans="2:21" ht="14.25" customHeight="1" x14ac:dyDescent="0.3">
      <c r="B376" s="4" t="s">
        <v>26</v>
      </c>
      <c r="C376" s="4">
        <v>1197831</v>
      </c>
      <c r="D376" s="5">
        <v>44433</v>
      </c>
      <c r="E376" s="4" t="s">
        <v>27</v>
      </c>
      <c r="F376" s="4" t="s">
        <v>28</v>
      </c>
      <c r="G376" s="4" t="s">
        <v>39</v>
      </c>
      <c r="H376" s="6" t="s">
        <v>20</v>
      </c>
      <c r="I376" s="7">
        <v>30</v>
      </c>
      <c r="J376" s="8">
        <v>500</v>
      </c>
      <c r="K376" s="9">
        <v>150000</v>
      </c>
      <c r="L376" s="9">
        <v>52500</v>
      </c>
      <c r="M376" s="10">
        <v>0.35</v>
      </c>
      <c r="N376" s="4" t="s">
        <v>24</v>
      </c>
      <c r="O376" s="4" t="str">
        <f>TEXT(Table1[[#This Row],[Invoice Date]],"mmm")</f>
        <v>Aug</v>
      </c>
      <c r="P376" s="4">
        <f>YEAR(Table1[[#This Row],[Invoice Date]])</f>
        <v>2021</v>
      </c>
      <c r="Q376" s="4">
        <f>IFERROR(Table1[[#This Row],[Total Sales]]/Table1[[#This Row],[Units Sold]],4)</f>
        <v>300</v>
      </c>
      <c r="R376" s="4">
        <f>IFERROR(Table1[[#This Row],[Operating Profit]]/Table1[[#This Row],[Units Sold]],0)</f>
        <v>105</v>
      </c>
      <c r="S376" s="4">
        <f>IFERROR((Table1[[#This Row],[Total Sales]]-Table1[[#This Row],[Operating Profit]])/Table1[[#This Row],[Units Sold]],0)</f>
        <v>195</v>
      </c>
      <c r="T376" s="4" t="str">
        <f>IF(Table1[[#This Row],[Profit per unit]]&gt;$V$8,"Premium","Mass")</f>
        <v>Premium</v>
      </c>
      <c r="U376" s="4"/>
    </row>
    <row r="377" spans="2:21" ht="14.25" customHeight="1" x14ac:dyDescent="0.3">
      <c r="B377" s="4" t="s">
        <v>26</v>
      </c>
      <c r="C377" s="4">
        <v>1197831</v>
      </c>
      <c r="D377" s="5">
        <v>44434</v>
      </c>
      <c r="E377" s="4" t="s">
        <v>27</v>
      </c>
      <c r="F377" s="4" t="s">
        <v>28</v>
      </c>
      <c r="G377" s="4" t="s">
        <v>39</v>
      </c>
      <c r="H377" s="6" t="s">
        <v>21</v>
      </c>
      <c r="I377" s="7">
        <v>35</v>
      </c>
      <c r="J377" s="8">
        <v>400</v>
      </c>
      <c r="K377" s="9">
        <v>140000</v>
      </c>
      <c r="L377" s="9">
        <v>63000</v>
      </c>
      <c r="M377" s="10">
        <v>0.45</v>
      </c>
      <c r="N377" s="4" t="s">
        <v>24</v>
      </c>
      <c r="O377" s="4" t="str">
        <f>TEXT(Table1[[#This Row],[Invoice Date]],"mmm")</f>
        <v>Aug</v>
      </c>
      <c r="P377" s="4">
        <f>YEAR(Table1[[#This Row],[Invoice Date]])</f>
        <v>2021</v>
      </c>
      <c r="Q377" s="4">
        <f>IFERROR(Table1[[#This Row],[Total Sales]]/Table1[[#This Row],[Units Sold]],4)</f>
        <v>350</v>
      </c>
      <c r="R377" s="4">
        <f>IFERROR(Table1[[#This Row],[Operating Profit]]/Table1[[#This Row],[Units Sold]],0)</f>
        <v>157.5</v>
      </c>
      <c r="S377" s="4">
        <f>IFERROR((Table1[[#This Row],[Total Sales]]-Table1[[#This Row],[Operating Profit]])/Table1[[#This Row],[Units Sold]],0)</f>
        <v>192.5</v>
      </c>
      <c r="T377" s="4" t="str">
        <f>IF(Table1[[#This Row],[Profit per unit]]&gt;$V$8,"Premium","Mass")</f>
        <v>Premium</v>
      </c>
      <c r="U377" s="4"/>
    </row>
    <row r="378" spans="2:21" ht="14.25" customHeight="1" x14ac:dyDescent="0.3">
      <c r="B378" s="4" t="s">
        <v>26</v>
      </c>
      <c r="C378" s="4">
        <v>1197831</v>
      </c>
      <c r="D378" s="5">
        <v>44435</v>
      </c>
      <c r="E378" s="4" t="s">
        <v>27</v>
      </c>
      <c r="F378" s="4" t="s">
        <v>28</v>
      </c>
      <c r="G378" s="4" t="s">
        <v>39</v>
      </c>
      <c r="H378" s="6" t="s">
        <v>22</v>
      </c>
      <c r="I378" s="7">
        <v>40</v>
      </c>
      <c r="J378" s="8">
        <v>300</v>
      </c>
      <c r="K378" s="9">
        <v>120000</v>
      </c>
      <c r="L378" s="9">
        <v>36000</v>
      </c>
      <c r="M378" s="10">
        <v>0.3</v>
      </c>
      <c r="N378" s="4" t="s">
        <v>24</v>
      </c>
      <c r="O378" s="4" t="str">
        <f>TEXT(Table1[[#This Row],[Invoice Date]],"mmm")</f>
        <v>Aug</v>
      </c>
      <c r="P378" s="4">
        <f>YEAR(Table1[[#This Row],[Invoice Date]])</f>
        <v>2021</v>
      </c>
      <c r="Q378" s="4">
        <f>IFERROR(Table1[[#This Row],[Total Sales]]/Table1[[#This Row],[Units Sold]],4)</f>
        <v>400</v>
      </c>
      <c r="R378" s="4">
        <f>IFERROR(Table1[[#This Row],[Operating Profit]]/Table1[[#This Row],[Units Sold]],0)</f>
        <v>120</v>
      </c>
      <c r="S378" s="4">
        <f>IFERROR((Table1[[#This Row],[Total Sales]]-Table1[[#This Row],[Operating Profit]])/Table1[[#This Row],[Units Sold]],0)</f>
        <v>280</v>
      </c>
      <c r="T378" s="4" t="str">
        <f>IF(Table1[[#This Row],[Profit per unit]]&gt;$V$8,"Premium","Mass")</f>
        <v>Premium</v>
      </c>
      <c r="U378" s="4"/>
    </row>
    <row r="379" spans="2:21" ht="14.25" customHeight="1" x14ac:dyDescent="0.3">
      <c r="B379" s="4" t="s">
        <v>26</v>
      </c>
      <c r="C379" s="4">
        <v>1197831</v>
      </c>
      <c r="D379" s="5">
        <v>44436</v>
      </c>
      <c r="E379" s="4" t="s">
        <v>27</v>
      </c>
      <c r="F379" s="4" t="s">
        <v>28</v>
      </c>
      <c r="G379" s="4" t="s">
        <v>39</v>
      </c>
      <c r="H379" s="6" t="s">
        <v>23</v>
      </c>
      <c r="I379" s="7">
        <v>35</v>
      </c>
      <c r="J379" s="8">
        <v>450</v>
      </c>
      <c r="K379" s="9">
        <v>157500</v>
      </c>
      <c r="L379" s="9">
        <v>78750</v>
      </c>
      <c r="M379" s="10">
        <v>0.5</v>
      </c>
      <c r="N379" s="4" t="s">
        <v>24</v>
      </c>
      <c r="O379" s="4" t="str">
        <f>TEXT(Table1[[#This Row],[Invoice Date]],"mmm")</f>
        <v>Aug</v>
      </c>
      <c r="P379" s="4">
        <f>YEAR(Table1[[#This Row],[Invoice Date]])</f>
        <v>2021</v>
      </c>
      <c r="Q379" s="4">
        <f>IFERROR(Table1[[#This Row],[Total Sales]]/Table1[[#This Row],[Units Sold]],4)</f>
        <v>350</v>
      </c>
      <c r="R379" s="4">
        <f>IFERROR(Table1[[#This Row],[Operating Profit]]/Table1[[#This Row],[Units Sold]],0)</f>
        <v>175</v>
      </c>
      <c r="S379" s="4">
        <f>IFERROR((Table1[[#This Row],[Total Sales]]-Table1[[#This Row],[Operating Profit]])/Table1[[#This Row],[Units Sold]],0)</f>
        <v>175</v>
      </c>
      <c r="T379" s="4" t="str">
        <f>IF(Table1[[#This Row],[Profit per unit]]&gt;$V$8,"Premium","Mass")</f>
        <v>Premium</v>
      </c>
      <c r="U379" s="4"/>
    </row>
    <row r="380" spans="2:21" ht="14.25" customHeight="1" x14ac:dyDescent="0.3">
      <c r="B380" s="4" t="s">
        <v>26</v>
      </c>
      <c r="C380" s="4">
        <v>1197831</v>
      </c>
      <c r="D380" s="5">
        <v>44437</v>
      </c>
      <c r="E380" s="4" t="s">
        <v>27</v>
      </c>
      <c r="F380" s="4" t="s">
        <v>28</v>
      </c>
      <c r="G380" s="4" t="s">
        <v>39</v>
      </c>
      <c r="H380" s="6" t="s">
        <v>17</v>
      </c>
      <c r="I380" s="7">
        <v>20</v>
      </c>
      <c r="J380" s="8">
        <v>700</v>
      </c>
      <c r="K380" s="9">
        <v>140000</v>
      </c>
      <c r="L380" s="9">
        <v>49000</v>
      </c>
      <c r="M380" s="10">
        <v>0.35</v>
      </c>
      <c r="N380" s="4" t="s">
        <v>24</v>
      </c>
      <c r="O380" s="4" t="str">
        <f>TEXT(Table1[[#This Row],[Invoice Date]],"mmm")</f>
        <v>Aug</v>
      </c>
      <c r="P380" s="4">
        <f>YEAR(Table1[[#This Row],[Invoice Date]])</f>
        <v>2021</v>
      </c>
      <c r="Q380" s="4">
        <f>IFERROR(Table1[[#This Row],[Total Sales]]/Table1[[#This Row],[Units Sold]],4)</f>
        <v>200</v>
      </c>
      <c r="R380" s="4">
        <f>IFERROR(Table1[[#This Row],[Operating Profit]]/Table1[[#This Row],[Units Sold]],0)</f>
        <v>70</v>
      </c>
      <c r="S380" s="4">
        <f>IFERROR((Table1[[#This Row],[Total Sales]]-Table1[[#This Row],[Operating Profit]])/Table1[[#This Row],[Units Sold]],0)</f>
        <v>130</v>
      </c>
      <c r="T380" s="4" t="str">
        <f>IF(Table1[[#This Row],[Profit per unit]]&gt;$V$8,"Premium","Mass")</f>
        <v>Premium</v>
      </c>
      <c r="U380" s="4"/>
    </row>
    <row r="381" spans="2:21" ht="14.25" customHeight="1" x14ac:dyDescent="0.3">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c r="O381" s="4" t="str">
        <f>TEXT(Table1[[#This Row],[Invoice Date]],"mmm")</f>
        <v>Aug</v>
      </c>
      <c r="P381" s="4">
        <f>YEAR(Table1[[#This Row],[Invoice Date]])</f>
        <v>2021</v>
      </c>
      <c r="Q381" s="4">
        <f>IFERROR(Table1[[#This Row],[Total Sales]]/Table1[[#This Row],[Units Sold]],4)</f>
        <v>300.00000000000006</v>
      </c>
      <c r="R381" s="4">
        <f>IFERROR(Table1[[#This Row],[Operating Profit]]/Table1[[#This Row],[Units Sold]],0)</f>
        <v>105</v>
      </c>
      <c r="S381" s="4">
        <f>IFERROR((Table1[[#This Row],[Total Sales]]-Table1[[#This Row],[Operating Profit]])/Table1[[#This Row],[Units Sold]],0)</f>
        <v>195.00000000000003</v>
      </c>
      <c r="T381" s="4" t="str">
        <f>IF(Table1[[#This Row],[Profit per unit]]&gt;$V$8,"Premium","Mass")</f>
        <v>Premium</v>
      </c>
      <c r="U381" s="4"/>
    </row>
    <row r="382" spans="2:21" ht="14.25" customHeight="1" x14ac:dyDescent="0.3">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c r="O382" s="4" t="str">
        <f>TEXT(Table1[[#This Row],[Invoice Date]],"mmm")</f>
        <v>Aug</v>
      </c>
      <c r="P382" s="4">
        <f>YEAR(Table1[[#This Row],[Invoice Date]])</f>
        <v>2021</v>
      </c>
      <c r="Q382" s="4">
        <f>IFERROR(Table1[[#This Row],[Total Sales]]/Table1[[#This Row],[Units Sold]],4)</f>
        <v>249.99999999999994</v>
      </c>
      <c r="R382" s="4">
        <f>IFERROR(Table1[[#This Row],[Operating Profit]]/Table1[[#This Row],[Units Sold]],0)</f>
        <v>87.499999999999972</v>
      </c>
      <c r="S382" s="4">
        <f>IFERROR((Table1[[#This Row],[Total Sales]]-Table1[[#This Row],[Operating Profit]])/Table1[[#This Row],[Units Sold]],0)</f>
        <v>162.49999999999997</v>
      </c>
      <c r="T382" s="4" t="str">
        <f>IF(Table1[[#This Row],[Profit per unit]]&gt;$V$8,"Premium","Mass")</f>
        <v>Premium</v>
      </c>
      <c r="U382" s="4"/>
    </row>
    <row r="383" spans="2:21" ht="14.25" customHeight="1" x14ac:dyDescent="0.3">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c r="O383" s="4" t="str">
        <f>TEXT(Table1[[#This Row],[Invoice Date]],"mmm")</f>
        <v>Sep</v>
      </c>
      <c r="P383" s="4">
        <f>YEAR(Table1[[#This Row],[Invoice Date]])</f>
        <v>2021</v>
      </c>
      <c r="Q383" s="4">
        <f>IFERROR(Table1[[#This Row],[Total Sales]]/Table1[[#This Row],[Units Sold]],4)</f>
        <v>300.00000000000006</v>
      </c>
      <c r="R383" s="4">
        <f>IFERROR(Table1[[#This Row],[Operating Profit]]/Table1[[#This Row],[Units Sold]],0)</f>
        <v>135.00000000000003</v>
      </c>
      <c r="S383" s="4">
        <f>IFERROR((Table1[[#This Row],[Total Sales]]-Table1[[#This Row],[Operating Profit]])/Table1[[#This Row],[Units Sold]],0)</f>
        <v>165</v>
      </c>
      <c r="T383" s="4" t="str">
        <f>IF(Table1[[#This Row],[Profit per unit]]&gt;$V$8,"Premium","Mass")</f>
        <v>Premium</v>
      </c>
      <c r="U383" s="4"/>
    </row>
    <row r="384" spans="2:21" ht="14.25" customHeight="1" x14ac:dyDescent="0.3">
      <c r="B384" s="4" t="s">
        <v>26</v>
      </c>
      <c r="C384" s="4">
        <v>1197831</v>
      </c>
      <c r="D384" s="5">
        <v>44441</v>
      </c>
      <c r="E384" s="4" t="s">
        <v>27</v>
      </c>
      <c r="F384" s="4" t="s">
        <v>28</v>
      </c>
      <c r="G384" s="4" t="s">
        <v>39</v>
      </c>
      <c r="H384" s="6" t="s">
        <v>22</v>
      </c>
      <c r="I384" s="7">
        <v>35</v>
      </c>
      <c r="J384" s="8">
        <v>325</v>
      </c>
      <c r="K384" s="9">
        <v>113750</v>
      </c>
      <c r="L384" s="9">
        <v>34125</v>
      </c>
      <c r="M384" s="10">
        <v>0.3</v>
      </c>
      <c r="N384" s="4" t="s">
        <v>24</v>
      </c>
      <c r="O384" s="4" t="str">
        <f>TEXT(Table1[[#This Row],[Invoice Date]],"mmm")</f>
        <v>Sep</v>
      </c>
      <c r="P384" s="4">
        <f>YEAR(Table1[[#This Row],[Invoice Date]])</f>
        <v>2021</v>
      </c>
      <c r="Q384" s="4">
        <f>IFERROR(Table1[[#This Row],[Total Sales]]/Table1[[#This Row],[Units Sold]],4)</f>
        <v>350</v>
      </c>
      <c r="R384" s="4">
        <f>IFERROR(Table1[[#This Row],[Operating Profit]]/Table1[[#This Row],[Units Sold]],0)</f>
        <v>105</v>
      </c>
      <c r="S384" s="4">
        <f>IFERROR((Table1[[#This Row],[Total Sales]]-Table1[[#This Row],[Operating Profit]])/Table1[[#This Row],[Units Sold]],0)</f>
        <v>245</v>
      </c>
      <c r="T384" s="4" t="str">
        <f>IF(Table1[[#This Row],[Profit per unit]]&gt;$V$8,"Premium","Mass")</f>
        <v>Premium</v>
      </c>
      <c r="U384" s="4"/>
    </row>
    <row r="385" spans="2:21" ht="14.25" customHeight="1" x14ac:dyDescent="0.3">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c r="O385" s="4" t="str">
        <f>TEXT(Table1[[#This Row],[Invoice Date]],"mmm")</f>
        <v>Sep</v>
      </c>
      <c r="P385" s="4">
        <f>YEAR(Table1[[#This Row],[Invoice Date]])</f>
        <v>2021</v>
      </c>
      <c r="Q385" s="4">
        <f>IFERROR(Table1[[#This Row],[Total Sales]]/Table1[[#This Row],[Units Sold]],4)</f>
        <v>300.00000000000006</v>
      </c>
      <c r="R385" s="4">
        <f>IFERROR(Table1[[#This Row],[Operating Profit]]/Table1[[#This Row],[Units Sold]],0)</f>
        <v>150.00000000000003</v>
      </c>
      <c r="S385" s="4">
        <f>IFERROR((Table1[[#This Row],[Total Sales]]-Table1[[#This Row],[Operating Profit]])/Table1[[#This Row],[Units Sold]],0)</f>
        <v>150.00000000000003</v>
      </c>
      <c r="T385" s="4" t="str">
        <f>IF(Table1[[#This Row],[Profit per unit]]&gt;$V$8,"Premium","Mass")</f>
        <v>Premium</v>
      </c>
      <c r="U385" s="4"/>
    </row>
    <row r="386" spans="2:21" ht="14.25" customHeight="1" x14ac:dyDescent="0.3">
      <c r="B386" s="4" t="s">
        <v>26</v>
      </c>
      <c r="C386" s="4">
        <v>1197831</v>
      </c>
      <c r="D386" s="5">
        <v>44443</v>
      </c>
      <c r="E386" s="4" t="s">
        <v>27</v>
      </c>
      <c r="F386" s="4" t="s">
        <v>28</v>
      </c>
      <c r="G386" s="4" t="s">
        <v>39</v>
      </c>
      <c r="H386" s="6" t="s">
        <v>17</v>
      </c>
      <c r="I386" s="7">
        <v>20</v>
      </c>
      <c r="J386" s="8">
        <v>750</v>
      </c>
      <c r="K386" s="9">
        <v>150000</v>
      </c>
      <c r="L386" s="9">
        <v>52500</v>
      </c>
      <c r="M386" s="10">
        <v>0.35</v>
      </c>
      <c r="N386" s="4" t="s">
        <v>24</v>
      </c>
      <c r="O386" s="4" t="str">
        <f>TEXT(Table1[[#This Row],[Invoice Date]],"mmm")</f>
        <v>Sep</v>
      </c>
      <c r="P386" s="4">
        <f>YEAR(Table1[[#This Row],[Invoice Date]])</f>
        <v>2021</v>
      </c>
      <c r="Q386" s="4">
        <f>IFERROR(Table1[[#This Row],[Total Sales]]/Table1[[#This Row],[Units Sold]],4)</f>
        <v>200</v>
      </c>
      <c r="R386" s="4">
        <f>IFERROR(Table1[[#This Row],[Operating Profit]]/Table1[[#This Row],[Units Sold]],0)</f>
        <v>70</v>
      </c>
      <c r="S386" s="4">
        <f>IFERROR((Table1[[#This Row],[Total Sales]]-Table1[[#This Row],[Operating Profit]])/Table1[[#This Row],[Units Sold]],0)</f>
        <v>130</v>
      </c>
      <c r="T386" s="4" t="str">
        <f>IF(Table1[[#This Row],[Profit per unit]]&gt;$V$8,"Premium","Mass")</f>
        <v>Premium</v>
      </c>
      <c r="U386" s="4"/>
    </row>
    <row r="387" spans="2:21" ht="14.25" customHeight="1" x14ac:dyDescent="0.3">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c r="O387" s="4" t="str">
        <f>TEXT(Table1[[#This Row],[Invoice Date]],"mmm")</f>
        <v>Sep</v>
      </c>
      <c r="P387" s="4">
        <f>YEAR(Table1[[#This Row],[Invoice Date]])</f>
        <v>2021</v>
      </c>
      <c r="Q387" s="4">
        <f>IFERROR(Table1[[#This Row],[Total Sales]]/Table1[[#This Row],[Units Sold]],4)</f>
        <v>300.00000000000006</v>
      </c>
      <c r="R387" s="4">
        <f>IFERROR(Table1[[#This Row],[Operating Profit]]/Table1[[#This Row],[Units Sold]],0)</f>
        <v>105</v>
      </c>
      <c r="S387" s="4">
        <f>IFERROR((Table1[[#This Row],[Total Sales]]-Table1[[#This Row],[Operating Profit]])/Table1[[#This Row],[Units Sold]],0)</f>
        <v>195.00000000000003</v>
      </c>
      <c r="T387" s="4" t="str">
        <f>IF(Table1[[#This Row],[Profit per unit]]&gt;$V$8,"Premium","Mass")</f>
        <v>Premium</v>
      </c>
      <c r="U387" s="4"/>
    </row>
    <row r="388" spans="2:21" ht="14.25" customHeight="1" x14ac:dyDescent="0.3">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c r="O388" s="4" t="str">
        <f>TEXT(Table1[[#This Row],[Invoice Date]],"mmm")</f>
        <v>Sep</v>
      </c>
      <c r="P388" s="4">
        <f>YEAR(Table1[[#This Row],[Invoice Date]])</f>
        <v>2021</v>
      </c>
      <c r="Q388" s="4">
        <f>IFERROR(Table1[[#This Row],[Total Sales]]/Table1[[#This Row],[Units Sold]],4)</f>
        <v>249.99999999999994</v>
      </c>
      <c r="R388" s="4">
        <f>IFERROR(Table1[[#This Row],[Operating Profit]]/Table1[[#This Row],[Units Sold]],0)</f>
        <v>87.499999999999972</v>
      </c>
      <c r="S388" s="4">
        <f>IFERROR((Table1[[#This Row],[Total Sales]]-Table1[[#This Row],[Operating Profit]])/Table1[[#This Row],[Units Sold]],0)</f>
        <v>162.49999999999997</v>
      </c>
      <c r="T388" s="4" t="str">
        <f>IF(Table1[[#This Row],[Profit per unit]]&gt;$V$8,"Premium","Mass")</f>
        <v>Premium</v>
      </c>
      <c r="U388" s="4"/>
    </row>
    <row r="389" spans="2:21" ht="14.25" customHeight="1" x14ac:dyDescent="0.3">
      <c r="B389" s="4" t="s">
        <v>26</v>
      </c>
      <c r="C389" s="4">
        <v>1197831</v>
      </c>
      <c r="D389" s="5">
        <v>44446</v>
      </c>
      <c r="E389" s="4" t="s">
        <v>27</v>
      </c>
      <c r="F389" s="4" t="s">
        <v>28</v>
      </c>
      <c r="G389" s="4" t="s">
        <v>39</v>
      </c>
      <c r="H389" s="6" t="s">
        <v>21</v>
      </c>
      <c r="I389" s="7">
        <v>35</v>
      </c>
      <c r="J389" s="8">
        <v>550</v>
      </c>
      <c r="K389" s="9">
        <v>192500</v>
      </c>
      <c r="L389" s="9">
        <v>86625</v>
      </c>
      <c r="M389" s="10">
        <v>0.45</v>
      </c>
      <c r="N389" s="4" t="s">
        <v>24</v>
      </c>
      <c r="O389" s="4" t="str">
        <f>TEXT(Table1[[#This Row],[Invoice Date]],"mmm")</f>
        <v>Sep</v>
      </c>
      <c r="P389" s="4">
        <f>YEAR(Table1[[#This Row],[Invoice Date]])</f>
        <v>2021</v>
      </c>
      <c r="Q389" s="4">
        <f>IFERROR(Table1[[#This Row],[Total Sales]]/Table1[[#This Row],[Units Sold]],4)</f>
        <v>350</v>
      </c>
      <c r="R389" s="4">
        <f>IFERROR(Table1[[#This Row],[Operating Profit]]/Table1[[#This Row],[Units Sold]],0)</f>
        <v>157.5</v>
      </c>
      <c r="S389" s="4">
        <f>IFERROR((Table1[[#This Row],[Total Sales]]-Table1[[#This Row],[Operating Profit]])/Table1[[#This Row],[Units Sold]],0)</f>
        <v>192.5</v>
      </c>
      <c r="T389" s="4" t="str">
        <f>IF(Table1[[#This Row],[Profit per unit]]&gt;$V$8,"Premium","Mass")</f>
        <v>Premium</v>
      </c>
      <c r="U389" s="4"/>
    </row>
    <row r="390" spans="2:21" ht="14.25" customHeight="1" x14ac:dyDescent="0.3">
      <c r="B390" s="4" t="s">
        <v>26</v>
      </c>
      <c r="C390" s="4">
        <v>1197831</v>
      </c>
      <c r="D390" s="5">
        <v>44447</v>
      </c>
      <c r="E390" s="4" t="s">
        <v>27</v>
      </c>
      <c r="F390" s="4" t="s">
        <v>28</v>
      </c>
      <c r="G390" s="4" t="s">
        <v>39</v>
      </c>
      <c r="H390" s="6" t="s">
        <v>22</v>
      </c>
      <c r="I390" s="7">
        <v>50</v>
      </c>
      <c r="J390" s="8">
        <v>450</v>
      </c>
      <c r="K390" s="9">
        <v>225000</v>
      </c>
      <c r="L390" s="9">
        <v>67500</v>
      </c>
      <c r="M390" s="10">
        <v>0.3</v>
      </c>
      <c r="N390" s="4" t="s">
        <v>24</v>
      </c>
      <c r="O390" s="4" t="str">
        <f>TEXT(Table1[[#This Row],[Invoice Date]],"mmm")</f>
        <v>Sep</v>
      </c>
      <c r="P390" s="4">
        <f>YEAR(Table1[[#This Row],[Invoice Date]])</f>
        <v>2021</v>
      </c>
      <c r="Q390" s="4">
        <f>IFERROR(Table1[[#This Row],[Total Sales]]/Table1[[#This Row],[Units Sold]],4)</f>
        <v>500</v>
      </c>
      <c r="R390" s="4">
        <f>IFERROR(Table1[[#This Row],[Operating Profit]]/Table1[[#This Row],[Units Sold]],0)</f>
        <v>150</v>
      </c>
      <c r="S390" s="4">
        <f>IFERROR((Table1[[#This Row],[Total Sales]]-Table1[[#This Row],[Operating Profit]])/Table1[[#This Row],[Units Sold]],0)</f>
        <v>350</v>
      </c>
      <c r="T390" s="4" t="str">
        <f>IF(Table1[[#This Row],[Profit per unit]]&gt;$V$8,"Premium","Mass")</f>
        <v>Premium</v>
      </c>
      <c r="U390" s="4"/>
    </row>
    <row r="391" spans="2:21" ht="14.25" customHeight="1" x14ac:dyDescent="0.3">
      <c r="B391" s="4" t="s">
        <v>26</v>
      </c>
      <c r="C391" s="4">
        <v>1197831</v>
      </c>
      <c r="D391" s="5">
        <v>44448</v>
      </c>
      <c r="E391" s="4" t="s">
        <v>27</v>
      </c>
      <c r="F391" s="4" t="s">
        <v>28</v>
      </c>
      <c r="G391" s="4" t="s">
        <v>39</v>
      </c>
      <c r="H391" s="6" t="s">
        <v>23</v>
      </c>
      <c r="I391" s="7">
        <v>45</v>
      </c>
      <c r="J391" s="8">
        <v>800</v>
      </c>
      <c r="K391" s="9">
        <v>360000</v>
      </c>
      <c r="L391" s="9">
        <v>180000</v>
      </c>
      <c r="M391" s="10">
        <v>0.5</v>
      </c>
      <c r="N391" s="4" t="s">
        <v>24</v>
      </c>
      <c r="O391" s="4" t="str">
        <f>TEXT(Table1[[#This Row],[Invoice Date]],"mmm")</f>
        <v>Sep</v>
      </c>
      <c r="P391" s="4">
        <f>YEAR(Table1[[#This Row],[Invoice Date]])</f>
        <v>2021</v>
      </c>
      <c r="Q391" s="4">
        <f>IFERROR(Table1[[#This Row],[Total Sales]]/Table1[[#This Row],[Units Sold]],4)</f>
        <v>450</v>
      </c>
      <c r="R391" s="4">
        <f>IFERROR(Table1[[#This Row],[Operating Profit]]/Table1[[#This Row],[Units Sold]],0)</f>
        <v>225</v>
      </c>
      <c r="S391" s="4">
        <f>IFERROR((Table1[[#This Row],[Total Sales]]-Table1[[#This Row],[Operating Profit]])/Table1[[#This Row],[Units Sold]],0)</f>
        <v>225</v>
      </c>
      <c r="T391" s="4" t="str">
        <f>IF(Table1[[#This Row],[Profit per unit]]&gt;$V$8,"Premium","Mass")</f>
        <v>Premium</v>
      </c>
      <c r="U391" s="4"/>
    </row>
    <row r="392" spans="2:21" ht="14.25" customHeight="1" x14ac:dyDescent="0.3">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c r="O392" s="4" t="str">
        <f>TEXT(Table1[[#This Row],[Invoice Date]],"mmm")</f>
        <v>Sep</v>
      </c>
      <c r="P392" s="4">
        <f>YEAR(Table1[[#This Row],[Invoice Date]])</f>
        <v>2021</v>
      </c>
      <c r="Q392" s="4">
        <f>IFERROR(Table1[[#This Row],[Total Sales]]/Table1[[#This Row],[Units Sold]],4)</f>
        <v>450</v>
      </c>
      <c r="R392" s="4">
        <f>IFERROR(Table1[[#This Row],[Operating Profit]]/Table1[[#This Row],[Units Sold]],0)</f>
        <v>157.49999999999997</v>
      </c>
      <c r="S392" s="4">
        <f>IFERROR((Table1[[#This Row],[Total Sales]]-Table1[[#This Row],[Operating Profit]])/Table1[[#This Row],[Units Sold]],0)</f>
        <v>292.5</v>
      </c>
      <c r="T392" s="4" t="str">
        <f>IF(Table1[[#This Row],[Profit per unit]]&gt;$V$8,"Premium","Mass")</f>
        <v>Premium</v>
      </c>
      <c r="U392" s="4"/>
    </row>
    <row r="393" spans="2:21" ht="14.25" customHeight="1" x14ac:dyDescent="0.3">
      <c r="B393" s="4" t="s">
        <v>26</v>
      </c>
      <c r="C393" s="4">
        <v>1197831</v>
      </c>
      <c r="D393" s="5">
        <v>44450</v>
      </c>
      <c r="E393" s="4" t="s">
        <v>27</v>
      </c>
      <c r="F393" s="4" t="s">
        <v>28</v>
      </c>
      <c r="G393" s="4" t="s">
        <v>39</v>
      </c>
      <c r="H393" s="6" t="s">
        <v>19</v>
      </c>
      <c r="I393" s="7">
        <v>50</v>
      </c>
      <c r="J393" s="8">
        <v>800</v>
      </c>
      <c r="K393" s="9">
        <v>400000</v>
      </c>
      <c r="L393" s="9">
        <v>140000</v>
      </c>
      <c r="M393" s="10">
        <v>0.35</v>
      </c>
      <c r="N393" s="4" t="s">
        <v>24</v>
      </c>
      <c r="O393" s="4" t="str">
        <f>TEXT(Table1[[#This Row],[Invoice Date]],"mmm")</f>
        <v>Sep</v>
      </c>
      <c r="P393" s="4">
        <f>YEAR(Table1[[#This Row],[Invoice Date]])</f>
        <v>2021</v>
      </c>
      <c r="Q393" s="4">
        <f>IFERROR(Table1[[#This Row],[Total Sales]]/Table1[[#This Row],[Units Sold]],4)</f>
        <v>500</v>
      </c>
      <c r="R393" s="4">
        <f>IFERROR(Table1[[#This Row],[Operating Profit]]/Table1[[#This Row],[Units Sold]],0)</f>
        <v>175</v>
      </c>
      <c r="S393" s="4">
        <f>IFERROR((Table1[[#This Row],[Total Sales]]-Table1[[#This Row],[Operating Profit]])/Table1[[#This Row],[Units Sold]],0)</f>
        <v>325</v>
      </c>
      <c r="T393" s="4" t="str">
        <f>IF(Table1[[#This Row],[Profit per unit]]&gt;$V$8,"Premium","Mass")</f>
        <v>Premium</v>
      </c>
      <c r="U393" s="4"/>
    </row>
    <row r="394" spans="2:21" ht="14.25" customHeight="1" x14ac:dyDescent="0.3">
      <c r="B394" s="4" t="s">
        <v>26</v>
      </c>
      <c r="C394" s="4">
        <v>1197831</v>
      </c>
      <c r="D394" s="5">
        <v>44451</v>
      </c>
      <c r="E394" s="4" t="s">
        <v>27</v>
      </c>
      <c r="F394" s="4" t="s">
        <v>28</v>
      </c>
      <c r="G394" s="4" t="s">
        <v>39</v>
      </c>
      <c r="H394" s="6" t="s">
        <v>20</v>
      </c>
      <c r="I394" s="7">
        <v>45</v>
      </c>
      <c r="J394" s="8">
        <v>650</v>
      </c>
      <c r="K394" s="9">
        <v>292500</v>
      </c>
      <c r="L394" s="9">
        <v>102375</v>
      </c>
      <c r="M394" s="10">
        <v>0.35</v>
      </c>
      <c r="N394" s="4" t="s">
        <v>24</v>
      </c>
      <c r="O394" s="4" t="str">
        <f>TEXT(Table1[[#This Row],[Invoice Date]],"mmm")</f>
        <v>Sep</v>
      </c>
      <c r="P394" s="4">
        <f>YEAR(Table1[[#This Row],[Invoice Date]])</f>
        <v>2021</v>
      </c>
      <c r="Q394" s="4">
        <f>IFERROR(Table1[[#This Row],[Total Sales]]/Table1[[#This Row],[Units Sold]],4)</f>
        <v>450</v>
      </c>
      <c r="R394" s="4">
        <f>IFERROR(Table1[[#This Row],[Operating Profit]]/Table1[[#This Row],[Units Sold]],0)</f>
        <v>157.5</v>
      </c>
      <c r="S394" s="4">
        <f>IFERROR((Table1[[#This Row],[Total Sales]]-Table1[[#This Row],[Operating Profit]])/Table1[[#This Row],[Units Sold]],0)</f>
        <v>292.5</v>
      </c>
      <c r="T394" s="4" t="str">
        <f>IF(Table1[[#This Row],[Profit per unit]]&gt;$V$8,"Premium","Mass")</f>
        <v>Premium</v>
      </c>
      <c r="U394" s="4"/>
    </row>
    <row r="395" spans="2:21" ht="14.25" customHeight="1" x14ac:dyDescent="0.3">
      <c r="B395" s="4" t="s">
        <v>26</v>
      </c>
      <c r="C395" s="4">
        <v>1197831</v>
      </c>
      <c r="D395" s="5">
        <v>44452</v>
      </c>
      <c r="E395" s="4" t="s">
        <v>27</v>
      </c>
      <c r="F395" s="4" t="s">
        <v>28</v>
      </c>
      <c r="G395" s="4" t="s">
        <v>39</v>
      </c>
      <c r="H395" s="6" t="s">
        <v>21</v>
      </c>
      <c r="I395" s="7">
        <v>45</v>
      </c>
      <c r="J395" s="8">
        <v>600</v>
      </c>
      <c r="K395" s="9">
        <v>270000</v>
      </c>
      <c r="L395" s="9">
        <v>121500</v>
      </c>
      <c r="M395" s="10">
        <v>0.45</v>
      </c>
      <c r="N395" s="4" t="s">
        <v>24</v>
      </c>
      <c r="O395" s="4" t="str">
        <f>TEXT(Table1[[#This Row],[Invoice Date]],"mmm")</f>
        <v>Sep</v>
      </c>
      <c r="P395" s="4">
        <f>YEAR(Table1[[#This Row],[Invoice Date]])</f>
        <v>2021</v>
      </c>
      <c r="Q395" s="4">
        <f>IFERROR(Table1[[#This Row],[Total Sales]]/Table1[[#This Row],[Units Sold]],4)</f>
        <v>450</v>
      </c>
      <c r="R395" s="4">
        <f>IFERROR(Table1[[#This Row],[Operating Profit]]/Table1[[#This Row],[Units Sold]],0)</f>
        <v>202.5</v>
      </c>
      <c r="S395" s="4">
        <f>IFERROR((Table1[[#This Row],[Total Sales]]-Table1[[#This Row],[Operating Profit]])/Table1[[#This Row],[Units Sold]],0)</f>
        <v>247.5</v>
      </c>
      <c r="T395" s="4" t="str">
        <f>IF(Table1[[#This Row],[Profit per unit]]&gt;$V$8,"Premium","Mass")</f>
        <v>Premium</v>
      </c>
      <c r="U395" s="4"/>
    </row>
    <row r="396" spans="2:21" ht="14.25" customHeight="1" x14ac:dyDescent="0.3">
      <c r="B396" s="4" t="s">
        <v>26</v>
      </c>
      <c r="C396" s="4">
        <v>1197831</v>
      </c>
      <c r="D396" s="5">
        <v>44453</v>
      </c>
      <c r="E396" s="4" t="s">
        <v>27</v>
      </c>
      <c r="F396" s="4" t="s">
        <v>28</v>
      </c>
      <c r="G396" s="4" t="s">
        <v>39</v>
      </c>
      <c r="H396" s="6" t="s">
        <v>22</v>
      </c>
      <c r="I396" s="7">
        <v>50</v>
      </c>
      <c r="J396" s="8">
        <v>500</v>
      </c>
      <c r="K396" s="9">
        <v>250000</v>
      </c>
      <c r="L396" s="9">
        <v>75000</v>
      </c>
      <c r="M396" s="10">
        <v>0.3</v>
      </c>
      <c r="N396" s="4" t="s">
        <v>24</v>
      </c>
      <c r="O396" s="4" t="str">
        <f>TEXT(Table1[[#This Row],[Invoice Date]],"mmm")</f>
        <v>Sep</v>
      </c>
      <c r="P396" s="4">
        <f>YEAR(Table1[[#This Row],[Invoice Date]])</f>
        <v>2021</v>
      </c>
      <c r="Q396" s="4">
        <f>IFERROR(Table1[[#This Row],[Total Sales]]/Table1[[#This Row],[Units Sold]],4)</f>
        <v>500</v>
      </c>
      <c r="R396" s="4">
        <f>IFERROR(Table1[[#This Row],[Operating Profit]]/Table1[[#This Row],[Units Sold]],0)</f>
        <v>150</v>
      </c>
      <c r="S396" s="4">
        <f>IFERROR((Table1[[#This Row],[Total Sales]]-Table1[[#This Row],[Operating Profit]])/Table1[[#This Row],[Units Sold]],0)</f>
        <v>350</v>
      </c>
      <c r="T396" s="4" t="str">
        <f>IF(Table1[[#This Row],[Profit per unit]]&gt;$V$8,"Premium","Mass")</f>
        <v>Premium</v>
      </c>
      <c r="U396" s="4"/>
    </row>
    <row r="397" spans="2:21" ht="14.25" customHeight="1" x14ac:dyDescent="0.3">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c r="O397" s="4" t="str">
        <f>TEXT(Table1[[#This Row],[Invoice Date]],"mmm")</f>
        <v>Sep</v>
      </c>
      <c r="P397" s="4">
        <f>YEAR(Table1[[#This Row],[Invoice Date]])</f>
        <v>2021</v>
      </c>
      <c r="Q397" s="4">
        <f>IFERROR(Table1[[#This Row],[Total Sales]]/Table1[[#This Row],[Units Sold]],4)</f>
        <v>550.00000000000011</v>
      </c>
      <c r="R397" s="4">
        <f>IFERROR(Table1[[#This Row],[Operating Profit]]/Table1[[#This Row],[Units Sold]],0)</f>
        <v>275.00000000000006</v>
      </c>
      <c r="S397" s="4">
        <f>IFERROR((Table1[[#This Row],[Total Sales]]-Table1[[#This Row],[Operating Profit]])/Table1[[#This Row],[Units Sold]],0)</f>
        <v>275.00000000000006</v>
      </c>
      <c r="T397" s="4" t="str">
        <f>IF(Table1[[#This Row],[Profit per unit]]&gt;$V$8,"Premium","Mass")</f>
        <v>Premium</v>
      </c>
      <c r="U397" s="4"/>
    </row>
    <row r="398" spans="2:21" ht="14.25" customHeight="1" x14ac:dyDescent="0.3">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c r="O398" s="4" t="str">
        <f>TEXT(Table1[[#This Row],[Invoice Date]],"mmm")</f>
        <v>Sep</v>
      </c>
      <c r="P398" s="4">
        <f>YEAR(Table1[[#This Row],[Invoice Date]])</f>
        <v>2021</v>
      </c>
      <c r="Q398" s="4">
        <f>IFERROR(Table1[[#This Row],[Total Sales]]/Table1[[#This Row],[Units Sold]],4)</f>
        <v>450</v>
      </c>
      <c r="R398" s="4">
        <f>IFERROR(Table1[[#This Row],[Operating Profit]]/Table1[[#This Row],[Units Sold]],0)</f>
        <v>180</v>
      </c>
      <c r="S398" s="4">
        <f>IFERROR((Table1[[#This Row],[Total Sales]]-Table1[[#This Row],[Operating Profit]])/Table1[[#This Row],[Units Sold]],0)</f>
        <v>270</v>
      </c>
      <c r="T398" s="4" t="str">
        <f>IF(Table1[[#This Row],[Profit per unit]]&gt;$V$8,"Premium","Mass")</f>
        <v>Premium</v>
      </c>
      <c r="U398" s="4"/>
    </row>
    <row r="399" spans="2:21" ht="14.25" customHeight="1" x14ac:dyDescent="0.3">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c r="O399" s="4" t="str">
        <f>TEXT(Table1[[#This Row],[Invoice Date]],"mmm")</f>
        <v>Sep</v>
      </c>
      <c r="P399" s="4">
        <f>YEAR(Table1[[#This Row],[Invoice Date]])</f>
        <v>2021</v>
      </c>
      <c r="Q399" s="4">
        <f>IFERROR(Table1[[#This Row],[Total Sales]]/Table1[[#This Row],[Units Sold]],4)</f>
        <v>500</v>
      </c>
      <c r="R399" s="4">
        <f>IFERROR(Table1[[#This Row],[Operating Profit]]/Table1[[#This Row],[Units Sold]],0)</f>
        <v>200</v>
      </c>
      <c r="S399" s="4">
        <f>IFERROR((Table1[[#This Row],[Total Sales]]-Table1[[#This Row],[Operating Profit]])/Table1[[#This Row],[Units Sold]],0)</f>
        <v>300</v>
      </c>
      <c r="T399" s="4" t="str">
        <f>IF(Table1[[#This Row],[Profit per unit]]&gt;$V$8,"Premium","Mass")</f>
        <v>Premium</v>
      </c>
      <c r="U399" s="4"/>
    </row>
    <row r="400" spans="2:21" ht="14.25" customHeight="1" x14ac:dyDescent="0.3">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c r="O400" s="4" t="str">
        <f>TEXT(Table1[[#This Row],[Invoice Date]],"mmm")</f>
        <v>Sep</v>
      </c>
      <c r="P400" s="4">
        <f>YEAR(Table1[[#This Row],[Invoice Date]])</f>
        <v>2021</v>
      </c>
      <c r="Q400" s="4">
        <f>IFERROR(Table1[[#This Row],[Total Sales]]/Table1[[#This Row],[Units Sold]],4)</f>
        <v>450</v>
      </c>
      <c r="R400" s="4">
        <f>IFERROR(Table1[[#This Row],[Operating Profit]]/Table1[[#This Row],[Units Sold]],0)</f>
        <v>179.99999999999997</v>
      </c>
      <c r="S400" s="4">
        <f>IFERROR((Table1[[#This Row],[Total Sales]]-Table1[[#This Row],[Operating Profit]])/Table1[[#This Row],[Units Sold]],0)</f>
        <v>270</v>
      </c>
      <c r="T400" s="4" t="str">
        <f>IF(Table1[[#This Row],[Profit per unit]]&gt;$V$8,"Premium","Mass")</f>
        <v>Premium</v>
      </c>
      <c r="U400" s="4"/>
    </row>
    <row r="401" spans="2:21" ht="14.25" customHeight="1" x14ac:dyDescent="0.3">
      <c r="B401" s="4" t="s">
        <v>26</v>
      </c>
      <c r="C401" s="4">
        <v>1197831</v>
      </c>
      <c r="D401" s="5">
        <v>44458</v>
      </c>
      <c r="E401" s="4" t="s">
        <v>27</v>
      </c>
      <c r="F401" s="4" t="s">
        <v>28</v>
      </c>
      <c r="G401" s="4" t="s">
        <v>39</v>
      </c>
      <c r="H401" s="6" t="s">
        <v>21</v>
      </c>
      <c r="I401" s="7">
        <v>45</v>
      </c>
      <c r="J401" s="8">
        <v>575</v>
      </c>
      <c r="K401" s="9">
        <v>258750</v>
      </c>
      <c r="L401" s="9">
        <v>129375</v>
      </c>
      <c r="M401" s="10">
        <v>0.5</v>
      </c>
      <c r="N401" s="4" t="s">
        <v>24</v>
      </c>
      <c r="O401" s="4" t="str">
        <f>TEXT(Table1[[#This Row],[Invoice Date]],"mmm")</f>
        <v>Sep</v>
      </c>
      <c r="P401" s="4">
        <f>YEAR(Table1[[#This Row],[Invoice Date]])</f>
        <v>2021</v>
      </c>
      <c r="Q401" s="4">
        <f>IFERROR(Table1[[#This Row],[Total Sales]]/Table1[[#This Row],[Units Sold]],4)</f>
        <v>450</v>
      </c>
      <c r="R401" s="4">
        <f>IFERROR(Table1[[#This Row],[Operating Profit]]/Table1[[#This Row],[Units Sold]],0)</f>
        <v>225</v>
      </c>
      <c r="S401" s="4">
        <f>IFERROR((Table1[[#This Row],[Total Sales]]-Table1[[#This Row],[Operating Profit]])/Table1[[#This Row],[Units Sold]],0)</f>
        <v>225</v>
      </c>
      <c r="T401" s="4" t="str">
        <f>IF(Table1[[#This Row],[Profit per unit]]&gt;$V$8,"Premium","Mass")</f>
        <v>Premium</v>
      </c>
      <c r="U401" s="4"/>
    </row>
    <row r="402" spans="2:21" ht="14.25" customHeight="1" x14ac:dyDescent="0.3">
      <c r="B402" s="4" t="s">
        <v>26</v>
      </c>
      <c r="C402" s="4">
        <v>1197831</v>
      </c>
      <c r="D402" s="5">
        <v>44459</v>
      </c>
      <c r="E402" s="4" t="s">
        <v>27</v>
      </c>
      <c r="F402" s="4" t="s">
        <v>28</v>
      </c>
      <c r="G402" s="4" t="s">
        <v>39</v>
      </c>
      <c r="H402" s="6" t="s">
        <v>22</v>
      </c>
      <c r="I402" s="7">
        <v>50</v>
      </c>
      <c r="J402" s="8">
        <v>575</v>
      </c>
      <c r="K402" s="9">
        <v>287500</v>
      </c>
      <c r="L402" s="9">
        <v>100625</v>
      </c>
      <c r="M402" s="10">
        <v>0.35</v>
      </c>
      <c r="N402" s="4" t="s">
        <v>24</v>
      </c>
      <c r="O402" s="4" t="str">
        <f>TEXT(Table1[[#This Row],[Invoice Date]],"mmm")</f>
        <v>Sep</v>
      </c>
      <c r="P402" s="4">
        <f>YEAR(Table1[[#This Row],[Invoice Date]])</f>
        <v>2021</v>
      </c>
      <c r="Q402" s="4">
        <f>IFERROR(Table1[[#This Row],[Total Sales]]/Table1[[#This Row],[Units Sold]],4)</f>
        <v>500</v>
      </c>
      <c r="R402" s="4">
        <f>IFERROR(Table1[[#This Row],[Operating Profit]]/Table1[[#This Row],[Units Sold]],0)</f>
        <v>175</v>
      </c>
      <c r="S402" s="4">
        <f>IFERROR((Table1[[#This Row],[Total Sales]]-Table1[[#This Row],[Operating Profit]])/Table1[[#This Row],[Units Sold]],0)</f>
        <v>325</v>
      </c>
      <c r="T402" s="4" t="str">
        <f>IF(Table1[[#This Row],[Profit per unit]]&gt;$V$8,"Premium","Mass")</f>
        <v>Premium</v>
      </c>
      <c r="U402" s="4"/>
    </row>
    <row r="403" spans="2:21" ht="14.25" customHeight="1" x14ac:dyDescent="0.3">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c r="O403" s="4" t="str">
        <f>TEXT(Table1[[#This Row],[Invoice Date]],"mmm")</f>
        <v>Sep</v>
      </c>
      <c r="P403" s="4">
        <f>YEAR(Table1[[#This Row],[Invoice Date]])</f>
        <v>2021</v>
      </c>
      <c r="Q403" s="4">
        <f>IFERROR(Table1[[#This Row],[Total Sales]]/Table1[[#This Row],[Units Sold]],4)</f>
        <v>600</v>
      </c>
      <c r="R403" s="4">
        <f>IFERROR(Table1[[#This Row],[Operating Profit]]/Table1[[#This Row],[Units Sold]],0)</f>
        <v>330</v>
      </c>
      <c r="S403" s="4">
        <f>IFERROR((Table1[[#This Row],[Total Sales]]-Table1[[#This Row],[Operating Profit]])/Table1[[#This Row],[Units Sold]],0)</f>
        <v>270</v>
      </c>
      <c r="T403" s="4" t="str">
        <f>IF(Table1[[#This Row],[Profit per unit]]&gt;$V$8,"Premium","Mass")</f>
        <v>Premium</v>
      </c>
      <c r="U403" s="4"/>
    </row>
    <row r="404" spans="2:21" ht="14.25" customHeight="1" x14ac:dyDescent="0.3">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c r="O404" s="4" t="str">
        <f>TEXT(Table1[[#This Row],[Invoice Date]],"mmm")</f>
        <v>Sep</v>
      </c>
      <c r="P404" s="4">
        <f>YEAR(Table1[[#This Row],[Invoice Date]])</f>
        <v>2021</v>
      </c>
      <c r="Q404" s="4">
        <f>IFERROR(Table1[[#This Row],[Total Sales]]/Table1[[#This Row],[Units Sold]],4)</f>
        <v>500</v>
      </c>
      <c r="R404" s="4">
        <f>IFERROR(Table1[[#This Row],[Operating Profit]]/Table1[[#This Row],[Units Sold]],0)</f>
        <v>200</v>
      </c>
      <c r="S404" s="4">
        <f>IFERROR((Table1[[#This Row],[Total Sales]]-Table1[[#This Row],[Operating Profit]])/Table1[[#This Row],[Units Sold]],0)</f>
        <v>300</v>
      </c>
      <c r="T404" s="4" t="str">
        <f>IF(Table1[[#This Row],[Profit per unit]]&gt;$V$8,"Premium","Mass")</f>
        <v>Premium</v>
      </c>
      <c r="U404" s="4"/>
    </row>
    <row r="405" spans="2:21" ht="14.25" customHeight="1" x14ac:dyDescent="0.3">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c r="O405" s="4" t="str">
        <f>TEXT(Table1[[#This Row],[Invoice Date]],"mmm")</f>
        <v>Sep</v>
      </c>
      <c r="P405" s="4">
        <f>YEAR(Table1[[#This Row],[Invoice Date]])</f>
        <v>2021</v>
      </c>
      <c r="Q405" s="4">
        <f>IFERROR(Table1[[#This Row],[Total Sales]]/Table1[[#This Row],[Units Sold]],4)</f>
        <v>550.00000000000011</v>
      </c>
      <c r="R405" s="4">
        <f>IFERROR(Table1[[#This Row],[Operating Profit]]/Table1[[#This Row],[Units Sold]],0)</f>
        <v>220</v>
      </c>
      <c r="S405" s="4">
        <f>IFERROR((Table1[[#This Row],[Total Sales]]-Table1[[#This Row],[Operating Profit]])/Table1[[#This Row],[Units Sold]],0)</f>
        <v>330.00000000000006</v>
      </c>
      <c r="T405" s="4" t="str">
        <f>IF(Table1[[#This Row],[Profit per unit]]&gt;$V$8,"Premium","Mass")</f>
        <v>Premium</v>
      </c>
      <c r="U405" s="4"/>
    </row>
    <row r="406" spans="2:21" ht="14.25" customHeight="1" x14ac:dyDescent="0.3">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c r="O406" s="4" t="str">
        <f>TEXT(Table1[[#This Row],[Invoice Date]],"mmm")</f>
        <v>Sep</v>
      </c>
      <c r="P406" s="4">
        <f>YEAR(Table1[[#This Row],[Invoice Date]])</f>
        <v>2021</v>
      </c>
      <c r="Q406" s="4">
        <f>IFERROR(Table1[[#This Row],[Total Sales]]/Table1[[#This Row],[Units Sold]],4)</f>
        <v>500</v>
      </c>
      <c r="R406" s="4">
        <f>IFERROR(Table1[[#This Row],[Operating Profit]]/Table1[[#This Row],[Units Sold]],0)</f>
        <v>199.99999999999997</v>
      </c>
      <c r="S406" s="4">
        <f>IFERROR((Table1[[#This Row],[Total Sales]]-Table1[[#This Row],[Operating Profit]])/Table1[[#This Row],[Units Sold]],0)</f>
        <v>300</v>
      </c>
      <c r="T406" s="4" t="str">
        <f>IF(Table1[[#This Row],[Profit per unit]]&gt;$V$8,"Premium","Mass")</f>
        <v>Premium</v>
      </c>
      <c r="U406" s="4"/>
    </row>
    <row r="407" spans="2:21" ht="14.25" customHeight="1" x14ac:dyDescent="0.3">
      <c r="B407" s="4" t="s">
        <v>26</v>
      </c>
      <c r="C407" s="4">
        <v>1197831</v>
      </c>
      <c r="D407" s="5">
        <v>44464</v>
      </c>
      <c r="E407" s="4" t="s">
        <v>27</v>
      </c>
      <c r="F407" s="4" t="s">
        <v>28</v>
      </c>
      <c r="G407" s="4" t="s">
        <v>39</v>
      </c>
      <c r="H407" s="6" t="s">
        <v>21</v>
      </c>
      <c r="I407" s="7">
        <v>50</v>
      </c>
      <c r="J407" s="8">
        <v>525</v>
      </c>
      <c r="K407" s="9">
        <v>262500</v>
      </c>
      <c r="L407" s="9">
        <v>131250</v>
      </c>
      <c r="M407" s="10">
        <v>0.5</v>
      </c>
      <c r="N407" s="4" t="s">
        <v>24</v>
      </c>
      <c r="O407" s="4" t="str">
        <f>TEXT(Table1[[#This Row],[Invoice Date]],"mmm")</f>
        <v>Sep</v>
      </c>
      <c r="P407" s="4">
        <f>YEAR(Table1[[#This Row],[Invoice Date]])</f>
        <v>2021</v>
      </c>
      <c r="Q407" s="4">
        <f>IFERROR(Table1[[#This Row],[Total Sales]]/Table1[[#This Row],[Units Sold]],4)</f>
        <v>500</v>
      </c>
      <c r="R407" s="4">
        <f>IFERROR(Table1[[#This Row],[Operating Profit]]/Table1[[#This Row],[Units Sold]],0)</f>
        <v>250</v>
      </c>
      <c r="S407" s="4">
        <f>IFERROR((Table1[[#This Row],[Total Sales]]-Table1[[#This Row],[Operating Profit]])/Table1[[#This Row],[Units Sold]],0)</f>
        <v>250</v>
      </c>
      <c r="T407" s="4" t="str">
        <f>IF(Table1[[#This Row],[Profit per unit]]&gt;$V$8,"Premium","Mass")</f>
        <v>Premium</v>
      </c>
      <c r="U407" s="4"/>
    </row>
    <row r="408" spans="2:21" ht="14.25" customHeight="1" x14ac:dyDescent="0.3">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c r="O408" s="4" t="str">
        <f>TEXT(Table1[[#This Row],[Invoice Date]],"mmm")</f>
        <v>Sep</v>
      </c>
      <c r="P408" s="4">
        <f>YEAR(Table1[[#This Row],[Invoice Date]])</f>
        <v>2021</v>
      </c>
      <c r="Q408" s="4">
        <f>IFERROR(Table1[[#This Row],[Total Sales]]/Table1[[#This Row],[Units Sold]],4)</f>
        <v>550.00000000000011</v>
      </c>
      <c r="R408" s="4">
        <f>IFERROR(Table1[[#This Row],[Operating Profit]]/Table1[[#This Row],[Units Sold]],0)</f>
        <v>192.50000000000003</v>
      </c>
      <c r="S408" s="4">
        <f>IFERROR((Table1[[#This Row],[Total Sales]]-Table1[[#This Row],[Operating Profit]])/Table1[[#This Row],[Units Sold]],0)</f>
        <v>357.50000000000011</v>
      </c>
      <c r="T408" s="4" t="str">
        <f>IF(Table1[[#This Row],[Profit per unit]]&gt;$V$8,"Premium","Mass")</f>
        <v>Premium</v>
      </c>
      <c r="U408" s="4"/>
    </row>
    <row r="409" spans="2:21" ht="14.25" customHeight="1" x14ac:dyDescent="0.3">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c r="O409" s="4" t="str">
        <f>TEXT(Table1[[#This Row],[Invoice Date]],"mmm")</f>
        <v>Sep</v>
      </c>
      <c r="P409" s="4">
        <f>YEAR(Table1[[#This Row],[Invoice Date]])</f>
        <v>2021</v>
      </c>
      <c r="Q409" s="4">
        <f>IFERROR(Table1[[#This Row],[Total Sales]]/Table1[[#This Row],[Units Sold]],4)</f>
        <v>600</v>
      </c>
      <c r="R409" s="4">
        <f>IFERROR(Table1[[#This Row],[Operating Profit]]/Table1[[#This Row],[Units Sold]],0)</f>
        <v>330.00000000000006</v>
      </c>
      <c r="S409" s="4">
        <f>IFERROR((Table1[[#This Row],[Total Sales]]-Table1[[#This Row],[Operating Profit]])/Table1[[#This Row],[Units Sold]],0)</f>
        <v>269.99999999999994</v>
      </c>
      <c r="T409" s="4" t="str">
        <f>IF(Table1[[#This Row],[Profit per unit]]&gt;$V$8,"Premium","Mass")</f>
        <v>Premium</v>
      </c>
      <c r="U409" s="4"/>
    </row>
    <row r="410" spans="2:21" ht="14.25" customHeight="1" x14ac:dyDescent="0.3">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c r="O410" s="4" t="str">
        <f>TEXT(Table1[[#This Row],[Invoice Date]],"mmm")</f>
        <v>Sep</v>
      </c>
      <c r="P410" s="4">
        <f>YEAR(Table1[[#This Row],[Invoice Date]])</f>
        <v>2021</v>
      </c>
      <c r="Q410" s="4">
        <f>IFERROR(Table1[[#This Row],[Total Sales]]/Table1[[#This Row],[Units Sold]],4)</f>
        <v>550.00000000000011</v>
      </c>
      <c r="R410" s="4">
        <f>IFERROR(Table1[[#This Row],[Operating Profit]]/Table1[[#This Row],[Units Sold]],0)</f>
        <v>220</v>
      </c>
      <c r="S410" s="4">
        <f>IFERROR((Table1[[#This Row],[Total Sales]]-Table1[[#This Row],[Operating Profit]])/Table1[[#This Row],[Units Sold]],0)</f>
        <v>330.00000000000006</v>
      </c>
      <c r="T410" s="4" t="str">
        <f>IF(Table1[[#This Row],[Profit per unit]]&gt;$V$8,"Premium","Mass")</f>
        <v>Premium</v>
      </c>
      <c r="U410" s="4"/>
    </row>
    <row r="411" spans="2:21" ht="14.25" customHeight="1" x14ac:dyDescent="0.3">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c r="O411" s="4" t="str">
        <f>TEXT(Table1[[#This Row],[Invoice Date]],"mmm")</f>
        <v>Sep</v>
      </c>
      <c r="P411" s="4">
        <f>YEAR(Table1[[#This Row],[Invoice Date]])</f>
        <v>2021</v>
      </c>
      <c r="Q411" s="4">
        <f>IFERROR(Table1[[#This Row],[Total Sales]]/Table1[[#This Row],[Units Sold]],4)</f>
        <v>550.00000000000011</v>
      </c>
      <c r="R411" s="4">
        <f>IFERROR(Table1[[#This Row],[Operating Profit]]/Table1[[#This Row],[Units Sold]],0)</f>
        <v>220</v>
      </c>
      <c r="S411" s="4">
        <f>IFERROR((Table1[[#This Row],[Total Sales]]-Table1[[#This Row],[Operating Profit]])/Table1[[#This Row],[Units Sold]],0)</f>
        <v>330.00000000000011</v>
      </c>
      <c r="T411" s="4" t="str">
        <f>IF(Table1[[#This Row],[Profit per unit]]&gt;$V$8,"Premium","Mass")</f>
        <v>Premium</v>
      </c>
      <c r="U411" s="4"/>
    </row>
    <row r="412" spans="2:21" ht="14.25" customHeight="1" x14ac:dyDescent="0.3">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c r="O412" s="4" t="str">
        <f>TEXT(Table1[[#This Row],[Invoice Date]],"mmm")</f>
        <v>Sep</v>
      </c>
      <c r="P412" s="4">
        <f>YEAR(Table1[[#This Row],[Invoice Date]])</f>
        <v>2021</v>
      </c>
      <c r="Q412" s="4">
        <f>IFERROR(Table1[[#This Row],[Total Sales]]/Table1[[#This Row],[Units Sold]],4)</f>
        <v>600</v>
      </c>
      <c r="R412" s="4">
        <f>IFERROR(Table1[[#This Row],[Operating Profit]]/Table1[[#This Row],[Units Sold]],0)</f>
        <v>240</v>
      </c>
      <c r="S412" s="4">
        <f>IFERROR((Table1[[#This Row],[Total Sales]]-Table1[[#This Row],[Operating Profit]])/Table1[[#This Row],[Units Sold]],0)</f>
        <v>360</v>
      </c>
      <c r="T412" s="4" t="str">
        <f>IF(Table1[[#This Row],[Profit per unit]]&gt;$V$8,"Premium","Mass")</f>
        <v>Premium</v>
      </c>
      <c r="U412" s="4"/>
    </row>
    <row r="413" spans="2:21" ht="14.25" customHeight="1" x14ac:dyDescent="0.3">
      <c r="B413" s="4" t="s">
        <v>26</v>
      </c>
      <c r="C413" s="4">
        <v>1197831</v>
      </c>
      <c r="D413" s="5">
        <v>44470</v>
      </c>
      <c r="E413" s="4" t="s">
        <v>27</v>
      </c>
      <c r="F413" s="4" t="s">
        <v>28</v>
      </c>
      <c r="G413" s="4" t="s">
        <v>39</v>
      </c>
      <c r="H413" s="6" t="s">
        <v>21</v>
      </c>
      <c r="I413" s="7">
        <v>60</v>
      </c>
      <c r="J413" s="8">
        <v>450</v>
      </c>
      <c r="K413" s="9">
        <v>270000</v>
      </c>
      <c r="L413" s="9">
        <v>135000</v>
      </c>
      <c r="M413" s="10">
        <v>0.5</v>
      </c>
      <c r="N413" s="4" t="s">
        <v>24</v>
      </c>
      <c r="O413" s="4" t="str">
        <f>TEXT(Table1[[#This Row],[Invoice Date]],"mmm")</f>
        <v>Oct</v>
      </c>
      <c r="P413" s="4">
        <f>YEAR(Table1[[#This Row],[Invoice Date]])</f>
        <v>2021</v>
      </c>
      <c r="Q413" s="4">
        <f>IFERROR(Table1[[#This Row],[Total Sales]]/Table1[[#This Row],[Units Sold]],4)</f>
        <v>600</v>
      </c>
      <c r="R413" s="4">
        <f>IFERROR(Table1[[#This Row],[Operating Profit]]/Table1[[#This Row],[Units Sold]],0)</f>
        <v>300</v>
      </c>
      <c r="S413" s="4">
        <f>IFERROR((Table1[[#This Row],[Total Sales]]-Table1[[#This Row],[Operating Profit]])/Table1[[#This Row],[Units Sold]],0)</f>
        <v>300</v>
      </c>
      <c r="T413" s="4" t="str">
        <f>IF(Table1[[#This Row],[Profit per unit]]&gt;$V$8,"Premium","Mass")</f>
        <v>Premium</v>
      </c>
      <c r="U413" s="4"/>
    </row>
    <row r="414" spans="2:21" ht="14.25" customHeight="1" x14ac:dyDescent="0.3">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c r="O414" s="4" t="str">
        <f>TEXT(Table1[[#This Row],[Invoice Date]],"mmm")</f>
        <v>Oct</v>
      </c>
      <c r="P414" s="4">
        <f>YEAR(Table1[[#This Row],[Invoice Date]])</f>
        <v>2021</v>
      </c>
      <c r="Q414" s="4">
        <f>IFERROR(Table1[[#This Row],[Total Sales]]/Table1[[#This Row],[Units Sold]],4)</f>
        <v>550.00000000000011</v>
      </c>
      <c r="R414" s="4">
        <f>IFERROR(Table1[[#This Row],[Operating Profit]]/Table1[[#This Row],[Units Sold]],0)</f>
        <v>192.5</v>
      </c>
      <c r="S414" s="4">
        <f>IFERROR((Table1[[#This Row],[Total Sales]]-Table1[[#This Row],[Operating Profit]])/Table1[[#This Row],[Units Sold]],0)</f>
        <v>357.50000000000006</v>
      </c>
      <c r="T414" s="4" t="str">
        <f>IF(Table1[[#This Row],[Profit per unit]]&gt;$V$8,"Premium","Mass")</f>
        <v>Premium</v>
      </c>
      <c r="U414" s="4"/>
    </row>
    <row r="415" spans="2:21" ht="14.25" customHeight="1" x14ac:dyDescent="0.3">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c r="O415" s="4" t="str">
        <f>TEXT(Table1[[#This Row],[Invoice Date]],"mmm")</f>
        <v>Oct</v>
      </c>
      <c r="P415" s="4">
        <f>YEAR(Table1[[#This Row],[Invoice Date]])</f>
        <v>2021</v>
      </c>
      <c r="Q415" s="4">
        <f>IFERROR(Table1[[#This Row],[Total Sales]]/Table1[[#This Row],[Units Sold]],4)</f>
        <v>500</v>
      </c>
      <c r="R415" s="4">
        <f>IFERROR(Table1[[#This Row],[Operating Profit]]/Table1[[#This Row],[Units Sold]],0)</f>
        <v>275.00000000000006</v>
      </c>
      <c r="S415" s="4">
        <f>IFERROR((Table1[[#This Row],[Total Sales]]-Table1[[#This Row],[Operating Profit]])/Table1[[#This Row],[Units Sold]],0)</f>
        <v>224.99999999999994</v>
      </c>
      <c r="T415" s="4" t="str">
        <f>IF(Table1[[#This Row],[Profit per unit]]&gt;$V$8,"Premium","Mass")</f>
        <v>Premium</v>
      </c>
      <c r="U415" s="4"/>
    </row>
    <row r="416" spans="2:21" ht="14.25" customHeight="1" x14ac:dyDescent="0.3">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c r="O416" s="4" t="str">
        <f>TEXT(Table1[[#This Row],[Invoice Date]],"mmm")</f>
        <v>Oct</v>
      </c>
      <c r="P416" s="4">
        <f>YEAR(Table1[[#This Row],[Invoice Date]])</f>
        <v>2021</v>
      </c>
      <c r="Q416" s="4">
        <f>IFERROR(Table1[[#This Row],[Total Sales]]/Table1[[#This Row],[Units Sold]],4)</f>
        <v>400</v>
      </c>
      <c r="R416" s="4">
        <f>IFERROR(Table1[[#This Row],[Operating Profit]]/Table1[[#This Row],[Units Sold]],0)</f>
        <v>159.99999999999997</v>
      </c>
      <c r="S416" s="4">
        <f>IFERROR((Table1[[#This Row],[Total Sales]]-Table1[[#This Row],[Operating Profit]])/Table1[[#This Row],[Units Sold]],0)</f>
        <v>240</v>
      </c>
      <c r="T416" s="4" t="str">
        <f>IF(Table1[[#This Row],[Profit per unit]]&gt;$V$8,"Premium","Mass")</f>
        <v>Premium</v>
      </c>
      <c r="U416" s="4"/>
    </row>
    <row r="417" spans="2:21" ht="14.25" customHeight="1" x14ac:dyDescent="0.3">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c r="O417" s="4" t="str">
        <f>TEXT(Table1[[#This Row],[Invoice Date]],"mmm")</f>
        <v>Oct</v>
      </c>
      <c r="P417" s="4">
        <f>YEAR(Table1[[#This Row],[Invoice Date]])</f>
        <v>2021</v>
      </c>
      <c r="Q417" s="4">
        <f>IFERROR(Table1[[#This Row],[Total Sales]]/Table1[[#This Row],[Units Sold]],4)</f>
        <v>400</v>
      </c>
      <c r="R417" s="4">
        <f>IFERROR(Table1[[#This Row],[Operating Profit]]/Table1[[#This Row],[Units Sold]],0)</f>
        <v>159.99999999999997</v>
      </c>
      <c r="S417" s="4">
        <f>IFERROR((Table1[[#This Row],[Total Sales]]-Table1[[#This Row],[Operating Profit]])/Table1[[#This Row],[Units Sold]],0)</f>
        <v>240</v>
      </c>
      <c r="T417" s="4" t="str">
        <f>IF(Table1[[#This Row],[Profit per unit]]&gt;$V$8,"Premium","Mass")</f>
        <v>Premium</v>
      </c>
      <c r="U417" s="4"/>
    </row>
    <row r="418" spans="2:21" ht="14.25" customHeight="1" x14ac:dyDescent="0.3">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c r="O418" s="4" t="str">
        <f>TEXT(Table1[[#This Row],[Invoice Date]],"mmm")</f>
        <v>Oct</v>
      </c>
      <c r="P418" s="4">
        <f>YEAR(Table1[[#This Row],[Invoice Date]])</f>
        <v>2021</v>
      </c>
      <c r="Q418" s="4">
        <f>IFERROR(Table1[[#This Row],[Total Sales]]/Table1[[#This Row],[Units Sold]],4)</f>
        <v>450</v>
      </c>
      <c r="R418" s="4">
        <f>IFERROR(Table1[[#This Row],[Operating Profit]]/Table1[[#This Row],[Units Sold]],0)</f>
        <v>179.99999999999997</v>
      </c>
      <c r="S418" s="4">
        <f>IFERROR((Table1[[#This Row],[Total Sales]]-Table1[[#This Row],[Operating Profit]])/Table1[[#This Row],[Units Sold]],0)</f>
        <v>270</v>
      </c>
      <c r="T418" s="4" t="str">
        <f>IF(Table1[[#This Row],[Profit per unit]]&gt;$V$8,"Premium","Mass")</f>
        <v>Premium</v>
      </c>
      <c r="U418" s="4"/>
    </row>
    <row r="419" spans="2:21" ht="14.25" customHeight="1" x14ac:dyDescent="0.3">
      <c r="B419" s="4" t="s">
        <v>26</v>
      </c>
      <c r="C419" s="4">
        <v>1197831</v>
      </c>
      <c r="D419" s="5">
        <v>44476</v>
      </c>
      <c r="E419" s="4" t="s">
        <v>27</v>
      </c>
      <c r="F419" s="4" t="s">
        <v>28</v>
      </c>
      <c r="G419" s="4" t="s">
        <v>39</v>
      </c>
      <c r="H419" s="6" t="s">
        <v>21</v>
      </c>
      <c r="I419" s="7">
        <v>45</v>
      </c>
      <c r="J419" s="8">
        <v>425</v>
      </c>
      <c r="K419" s="9">
        <v>191250</v>
      </c>
      <c r="L419" s="9">
        <v>95625</v>
      </c>
      <c r="M419" s="10">
        <v>0.5</v>
      </c>
      <c r="N419" s="4" t="s">
        <v>24</v>
      </c>
      <c r="O419" s="4" t="str">
        <f>TEXT(Table1[[#This Row],[Invoice Date]],"mmm")</f>
        <v>Oct</v>
      </c>
      <c r="P419" s="4">
        <f>YEAR(Table1[[#This Row],[Invoice Date]])</f>
        <v>2021</v>
      </c>
      <c r="Q419" s="4">
        <f>IFERROR(Table1[[#This Row],[Total Sales]]/Table1[[#This Row],[Units Sold]],4)</f>
        <v>450</v>
      </c>
      <c r="R419" s="4">
        <f>IFERROR(Table1[[#This Row],[Operating Profit]]/Table1[[#This Row],[Units Sold]],0)</f>
        <v>225</v>
      </c>
      <c r="S419" s="4">
        <f>IFERROR((Table1[[#This Row],[Total Sales]]-Table1[[#This Row],[Operating Profit]])/Table1[[#This Row],[Units Sold]],0)</f>
        <v>225</v>
      </c>
      <c r="T419" s="4" t="str">
        <f>IF(Table1[[#This Row],[Profit per unit]]&gt;$V$8,"Premium","Mass")</f>
        <v>Premium</v>
      </c>
      <c r="U419" s="4"/>
    </row>
    <row r="420" spans="2:21" ht="14.25" customHeight="1" x14ac:dyDescent="0.3">
      <c r="B420" s="4" t="s">
        <v>26</v>
      </c>
      <c r="C420" s="4">
        <v>1197831</v>
      </c>
      <c r="D420" s="5">
        <v>44477</v>
      </c>
      <c r="E420" s="4" t="s">
        <v>27</v>
      </c>
      <c r="F420" s="4" t="s">
        <v>28</v>
      </c>
      <c r="G420" s="4" t="s">
        <v>39</v>
      </c>
      <c r="H420" s="6" t="s">
        <v>22</v>
      </c>
      <c r="I420" s="7">
        <v>40</v>
      </c>
      <c r="J420" s="8">
        <v>400</v>
      </c>
      <c r="K420" s="9">
        <v>160000</v>
      </c>
      <c r="L420" s="9">
        <v>56000</v>
      </c>
      <c r="M420" s="10">
        <v>0.35</v>
      </c>
      <c r="N420" s="4" t="s">
        <v>24</v>
      </c>
      <c r="O420" s="4" t="str">
        <f>TEXT(Table1[[#This Row],[Invoice Date]],"mmm")</f>
        <v>Oct</v>
      </c>
      <c r="P420" s="4">
        <f>YEAR(Table1[[#This Row],[Invoice Date]])</f>
        <v>2021</v>
      </c>
      <c r="Q420" s="4">
        <f>IFERROR(Table1[[#This Row],[Total Sales]]/Table1[[#This Row],[Units Sold]],4)</f>
        <v>400</v>
      </c>
      <c r="R420" s="4">
        <f>IFERROR(Table1[[#This Row],[Operating Profit]]/Table1[[#This Row],[Units Sold]],0)</f>
        <v>140</v>
      </c>
      <c r="S420" s="4">
        <f>IFERROR((Table1[[#This Row],[Total Sales]]-Table1[[#This Row],[Operating Profit]])/Table1[[#This Row],[Units Sold]],0)</f>
        <v>260</v>
      </c>
      <c r="T420" s="4" t="str">
        <f>IF(Table1[[#This Row],[Profit per unit]]&gt;$V$8,"Premium","Mass")</f>
        <v>Premium</v>
      </c>
      <c r="U420" s="4"/>
    </row>
    <row r="421" spans="2:21" ht="14.25" customHeight="1" x14ac:dyDescent="0.3">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c r="O421" s="4" t="str">
        <f>TEXT(Table1[[#This Row],[Invoice Date]],"mmm")</f>
        <v>Oct</v>
      </c>
      <c r="P421" s="4">
        <f>YEAR(Table1[[#This Row],[Invoice Date]])</f>
        <v>2021</v>
      </c>
      <c r="Q421" s="4">
        <f>IFERROR(Table1[[#This Row],[Total Sales]]/Table1[[#This Row],[Units Sold]],4)</f>
        <v>500</v>
      </c>
      <c r="R421" s="4">
        <f>IFERROR(Table1[[#This Row],[Operating Profit]]/Table1[[#This Row],[Units Sold]],0)</f>
        <v>275</v>
      </c>
      <c r="S421" s="4">
        <f>IFERROR((Table1[[#This Row],[Total Sales]]-Table1[[#This Row],[Operating Profit]])/Table1[[#This Row],[Units Sold]],0)</f>
        <v>225</v>
      </c>
      <c r="T421" s="4" t="str">
        <f>IF(Table1[[#This Row],[Profit per unit]]&gt;$V$8,"Premium","Mass")</f>
        <v>Premium</v>
      </c>
      <c r="U421" s="4"/>
    </row>
    <row r="422" spans="2:21" ht="14.25" customHeight="1" x14ac:dyDescent="0.3">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c r="O422" s="4" t="str">
        <f>TEXT(Table1[[#This Row],[Invoice Date]],"mmm")</f>
        <v>Oct</v>
      </c>
      <c r="P422" s="4">
        <f>YEAR(Table1[[#This Row],[Invoice Date]])</f>
        <v>2021</v>
      </c>
      <c r="Q422" s="4">
        <f>IFERROR(Table1[[#This Row],[Total Sales]]/Table1[[#This Row],[Units Sold]],4)</f>
        <v>400</v>
      </c>
      <c r="R422" s="4">
        <f>IFERROR(Table1[[#This Row],[Operating Profit]]/Table1[[#This Row],[Units Sold]],0)</f>
        <v>159.99999999999997</v>
      </c>
      <c r="S422" s="4">
        <f>IFERROR((Table1[[#This Row],[Total Sales]]-Table1[[#This Row],[Operating Profit]])/Table1[[#This Row],[Units Sold]],0)</f>
        <v>240</v>
      </c>
      <c r="T422" s="4" t="str">
        <f>IF(Table1[[#This Row],[Profit per unit]]&gt;$V$8,"Premium","Mass")</f>
        <v>Premium</v>
      </c>
      <c r="U422" s="4"/>
    </row>
    <row r="423" spans="2:21" ht="14.25" customHeight="1" x14ac:dyDescent="0.3">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c r="O423" s="4" t="str">
        <f>TEXT(Table1[[#This Row],[Invoice Date]],"mmm")</f>
        <v>Oct</v>
      </c>
      <c r="P423" s="4">
        <f>YEAR(Table1[[#This Row],[Invoice Date]])</f>
        <v>2021</v>
      </c>
      <c r="Q423" s="4">
        <f>IFERROR(Table1[[#This Row],[Total Sales]]/Table1[[#This Row],[Units Sold]],4)</f>
        <v>400</v>
      </c>
      <c r="R423" s="4">
        <f>IFERROR(Table1[[#This Row],[Operating Profit]]/Table1[[#This Row],[Units Sold]],0)</f>
        <v>159.99999999999997</v>
      </c>
      <c r="S423" s="4">
        <f>IFERROR((Table1[[#This Row],[Total Sales]]-Table1[[#This Row],[Operating Profit]])/Table1[[#This Row],[Units Sold]],0)</f>
        <v>240</v>
      </c>
      <c r="T423" s="4" t="str">
        <f>IF(Table1[[#This Row],[Profit per unit]]&gt;$V$8,"Premium","Mass")</f>
        <v>Premium</v>
      </c>
      <c r="U423" s="4"/>
    </row>
    <row r="424" spans="2:21" ht="14.25" customHeight="1" x14ac:dyDescent="0.3">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c r="O424" s="4" t="str">
        <f>TEXT(Table1[[#This Row],[Invoice Date]],"mmm")</f>
        <v>Oct</v>
      </c>
      <c r="P424" s="4">
        <f>YEAR(Table1[[#This Row],[Invoice Date]])</f>
        <v>2021</v>
      </c>
      <c r="Q424" s="4">
        <f>IFERROR(Table1[[#This Row],[Total Sales]]/Table1[[#This Row],[Units Sold]],4)</f>
        <v>650</v>
      </c>
      <c r="R424" s="4">
        <f>IFERROR(Table1[[#This Row],[Operating Profit]]/Table1[[#This Row],[Units Sold]],0)</f>
        <v>260</v>
      </c>
      <c r="S424" s="4">
        <f>IFERROR((Table1[[#This Row],[Total Sales]]-Table1[[#This Row],[Operating Profit]])/Table1[[#This Row],[Units Sold]],0)</f>
        <v>390</v>
      </c>
      <c r="T424" s="4" t="str">
        <f>IF(Table1[[#This Row],[Profit per unit]]&gt;$V$8,"Premium","Mass")</f>
        <v>Premium</v>
      </c>
      <c r="U424" s="4"/>
    </row>
    <row r="425" spans="2:21" ht="14.25" customHeight="1" x14ac:dyDescent="0.3">
      <c r="B425" s="4" t="s">
        <v>26</v>
      </c>
      <c r="C425" s="4">
        <v>1197831</v>
      </c>
      <c r="D425" s="5">
        <v>44482</v>
      </c>
      <c r="E425" s="4" t="s">
        <v>27</v>
      </c>
      <c r="F425" s="4" t="s">
        <v>28</v>
      </c>
      <c r="G425" s="4" t="s">
        <v>39</v>
      </c>
      <c r="H425" s="6" t="s">
        <v>21</v>
      </c>
      <c r="I425" s="7">
        <v>65</v>
      </c>
      <c r="J425" s="8">
        <v>500</v>
      </c>
      <c r="K425" s="9">
        <v>325000</v>
      </c>
      <c r="L425" s="9">
        <v>162500</v>
      </c>
      <c r="M425" s="10">
        <v>0.5</v>
      </c>
      <c r="N425" s="4" t="s">
        <v>24</v>
      </c>
      <c r="O425" s="4" t="str">
        <f>TEXT(Table1[[#This Row],[Invoice Date]],"mmm")</f>
        <v>Oct</v>
      </c>
      <c r="P425" s="4">
        <f>YEAR(Table1[[#This Row],[Invoice Date]])</f>
        <v>2021</v>
      </c>
      <c r="Q425" s="4">
        <f>IFERROR(Table1[[#This Row],[Total Sales]]/Table1[[#This Row],[Units Sold]],4)</f>
        <v>650</v>
      </c>
      <c r="R425" s="4">
        <f>IFERROR(Table1[[#This Row],[Operating Profit]]/Table1[[#This Row],[Units Sold]],0)</f>
        <v>325</v>
      </c>
      <c r="S425" s="4">
        <f>IFERROR((Table1[[#This Row],[Total Sales]]-Table1[[#This Row],[Operating Profit]])/Table1[[#This Row],[Units Sold]],0)</f>
        <v>325</v>
      </c>
      <c r="T425" s="4" t="str">
        <f>IF(Table1[[#This Row],[Profit per unit]]&gt;$V$8,"Premium","Mass")</f>
        <v>Premium</v>
      </c>
      <c r="U425" s="4"/>
    </row>
    <row r="426" spans="2:21" ht="14.25" customHeight="1" x14ac:dyDescent="0.3">
      <c r="B426" s="4" t="s">
        <v>26</v>
      </c>
      <c r="C426" s="4">
        <v>1197831</v>
      </c>
      <c r="D426" s="5">
        <v>44483</v>
      </c>
      <c r="E426" s="4" t="s">
        <v>27</v>
      </c>
      <c r="F426" s="4" t="s">
        <v>28</v>
      </c>
      <c r="G426" s="4" t="s">
        <v>39</v>
      </c>
      <c r="H426" s="6" t="s">
        <v>22</v>
      </c>
      <c r="I426" s="7">
        <v>60</v>
      </c>
      <c r="J426" s="8">
        <v>475</v>
      </c>
      <c r="K426" s="9">
        <v>285000</v>
      </c>
      <c r="L426" s="9">
        <v>99750</v>
      </c>
      <c r="M426" s="10">
        <v>0.35</v>
      </c>
      <c r="N426" s="4" t="s">
        <v>24</v>
      </c>
      <c r="O426" s="4" t="str">
        <f>TEXT(Table1[[#This Row],[Invoice Date]],"mmm")</f>
        <v>Oct</v>
      </c>
      <c r="P426" s="4">
        <f>YEAR(Table1[[#This Row],[Invoice Date]])</f>
        <v>2021</v>
      </c>
      <c r="Q426" s="4">
        <f>IFERROR(Table1[[#This Row],[Total Sales]]/Table1[[#This Row],[Units Sold]],4)</f>
        <v>600</v>
      </c>
      <c r="R426" s="4">
        <f>IFERROR(Table1[[#This Row],[Operating Profit]]/Table1[[#This Row],[Units Sold]],0)</f>
        <v>210</v>
      </c>
      <c r="S426" s="4">
        <f>IFERROR((Table1[[#This Row],[Total Sales]]-Table1[[#This Row],[Operating Profit]])/Table1[[#This Row],[Units Sold]],0)</f>
        <v>390</v>
      </c>
      <c r="T426" s="4" t="str">
        <f>IF(Table1[[#This Row],[Profit per unit]]&gt;$V$8,"Premium","Mass")</f>
        <v>Premium</v>
      </c>
      <c r="U426" s="4"/>
    </row>
    <row r="427" spans="2:21" ht="14.25" customHeight="1" x14ac:dyDescent="0.3">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c r="O427" s="4" t="str">
        <f>TEXT(Table1[[#This Row],[Invoice Date]],"mmm")</f>
        <v>Oct</v>
      </c>
      <c r="P427" s="4">
        <f>YEAR(Table1[[#This Row],[Invoice Date]])</f>
        <v>2021</v>
      </c>
      <c r="Q427" s="4">
        <f>IFERROR(Table1[[#This Row],[Total Sales]]/Table1[[#This Row],[Units Sold]],4)</f>
        <v>700</v>
      </c>
      <c r="R427" s="4">
        <f>IFERROR(Table1[[#This Row],[Operating Profit]]/Table1[[#This Row],[Units Sold]],0)</f>
        <v>385.00000000000006</v>
      </c>
      <c r="S427" s="4">
        <f>IFERROR((Table1[[#This Row],[Total Sales]]-Table1[[#This Row],[Operating Profit]])/Table1[[#This Row],[Units Sold]],0)</f>
        <v>314.99999999999994</v>
      </c>
      <c r="T427" s="4" t="str">
        <f>IF(Table1[[#This Row],[Profit per unit]]&gt;$V$8,"Premium","Mass")</f>
        <v>Premium</v>
      </c>
      <c r="U427" s="4"/>
    </row>
    <row r="428" spans="2:21" ht="14.25" customHeight="1" x14ac:dyDescent="0.3">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c r="O428" s="4" t="str">
        <f>TEXT(Table1[[#This Row],[Invoice Date]],"mmm")</f>
        <v>Oct</v>
      </c>
      <c r="P428" s="4">
        <f>YEAR(Table1[[#This Row],[Invoice Date]])</f>
        <v>2021</v>
      </c>
      <c r="Q428" s="4">
        <f>IFERROR(Table1[[#This Row],[Total Sales]]/Table1[[#This Row],[Units Sold]],4)</f>
        <v>600</v>
      </c>
      <c r="R428" s="4">
        <f>IFERROR(Table1[[#This Row],[Operating Profit]]/Table1[[#This Row],[Units Sold]],0)</f>
        <v>239.99999999999997</v>
      </c>
      <c r="S428" s="4">
        <f>IFERROR((Table1[[#This Row],[Total Sales]]-Table1[[#This Row],[Operating Profit]])/Table1[[#This Row],[Units Sold]],0)</f>
        <v>360</v>
      </c>
      <c r="T428" s="4" t="str">
        <f>IF(Table1[[#This Row],[Profit per unit]]&gt;$V$8,"Premium","Mass")</f>
        <v>Premium</v>
      </c>
      <c r="U428" s="4"/>
    </row>
    <row r="429" spans="2:21" ht="14.25" customHeight="1" x14ac:dyDescent="0.3">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c r="O429" s="4" t="str">
        <f>TEXT(Table1[[#This Row],[Invoice Date]],"mmm")</f>
        <v>Oct</v>
      </c>
      <c r="P429" s="4">
        <f>YEAR(Table1[[#This Row],[Invoice Date]])</f>
        <v>2021</v>
      </c>
      <c r="Q429" s="4">
        <f>IFERROR(Table1[[#This Row],[Total Sales]]/Table1[[#This Row],[Units Sold]],4)</f>
        <v>600</v>
      </c>
      <c r="R429" s="4">
        <f>IFERROR(Table1[[#This Row],[Operating Profit]]/Table1[[#This Row],[Units Sold]],0)</f>
        <v>239.99999999999997</v>
      </c>
      <c r="S429" s="4">
        <f>IFERROR((Table1[[#This Row],[Total Sales]]-Table1[[#This Row],[Operating Profit]])/Table1[[#This Row],[Units Sold]],0)</f>
        <v>360</v>
      </c>
      <c r="T429" s="4" t="str">
        <f>IF(Table1[[#This Row],[Profit per unit]]&gt;$V$8,"Premium","Mass")</f>
        <v>Premium</v>
      </c>
      <c r="U429" s="4"/>
    </row>
    <row r="430" spans="2:21" ht="14.25" customHeight="1" x14ac:dyDescent="0.3">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c r="O430" s="4" t="str">
        <f>TEXT(Table1[[#This Row],[Invoice Date]],"mmm")</f>
        <v>Oct</v>
      </c>
      <c r="P430" s="4">
        <f>YEAR(Table1[[#This Row],[Invoice Date]])</f>
        <v>2021</v>
      </c>
      <c r="Q430" s="4">
        <f>IFERROR(Table1[[#This Row],[Total Sales]]/Table1[[#This Row],[Units Sold]],4)</f>
        <v>650</v>
      </c>
      <c r="R430" s="4">
        <f>IFERROR(Table1[[#This Row],[Operating Profit]]/Table1[[#This Row],[Units Sold]],0)</f>
        <v>259.99999999999994</v>
      </c>
      <c r="S430" s="4">
        <f>IFERROR((Table1[[#This Row],[Total Sales]]-Table1[[#This Row],[Operating Profit]])/Table1[[#This Row],[Units Sold]],0)</f>
        <v>390</v>
      </c>
      <c r="T430" s="4" t="str">
        <f>IF(Table1[[#This Row],[Profit per unit]]&gt;$V$8,"Premium","Mass")</f>
        <v>Premium</v>
      </c>
      <c r="U430" s="4"/>
    </row>
    <row r="431" spans="2:21" ht="14.25" customHeight="1" x14ac:dyDescent="0.3">
      <c r="B431" s="4" t="s">
        <v>26</v>
      </c>
      <c r="C431" s="4">
        <v>1197831</v>
      </c>
      <c r="D431" s="5">
        <v>44488</v>
      </c>
      <c r="E431" s="4" t="s">
        <v>27</v>
      </c>
      <c r="F431" s="4" t="s">
        <v>28</v>
      </c>
      <c r="G431" s="4" t="s">
        <v>39</v>
      </c>
      <c r="H431" s="6" t="s">
        <v>21</v>
      </c>
      <c r="I431" s="7">
        <v>65</v>
      </c>
      <c r="J431" s="8">
        <v>575</v>
      </c>
      <c r="K431" s="9">
        <v>373750</v>
      </c>
      <c r="L431" s="9">
        <v>186875</v>
      </c>
      <c r="M431" s="10">
        <v>0.5</v>
      </c>
      <c r="N431" s="4" t="s">
        <v>24</v>
      </c>
      <c r="O431" s="4" t="str">
        <f>TEXT(Table1[[#This Row],[Invoice Date]],"mmm")</f>
        <v>Oct</v>
      </c>
      <c r="P431" s="4">
        <f>YEAR(Table1[[#This Row],[Invoice Date]])</f>
        <v>2021</v>
      </c>
      <c r="Q431" s="4">
        <f>IFERROR(Table1[[#This Row],[Total Sales]]/Table1[[#This Row],[Units Sold]],4)</f>
        <v>650</v>
      </c>
      <c r="R431" s="4">
        <f>IFERROR(Table1[[#This Row],[Operating Profit]]/Table1[[#This Row],[Units Sold]],0)</f>
        <v>325</v>
      </c>
      <c r="S431" s="4">
        <f>IFERROR((Table1[[#This Row],[Total Sales]]-Table1[[#This Row],[Operating Profit]])/Table1[[#This Row],[Units Sold]],0)</f>
        <v>325</v>
      </c>
      <c r="T431" s="4" t="str">
        <f>IF(Table1[[#This Row],[Profit per unit]]&gt;$V$8,"Premium","Mass")</f>
        <v>Premium</v>
      </c>
      <c r="U431" s="4"/>
    </row>
    <row r="432" spans="2:21" ht="14.25" customHeight="1" x14ac:dyDescent="0.3">
      <c r="B432" s="4" t="s">
        <v>26</v>
      </c>
      <c r="C432" s="4">
        <v>1197831</v>
      </c>
      <c r="D432" s="5">
        <v>44489</v>
      </c>
      <c r="E432" s="4" t="s">
        <v>27</v>
      </c>
      <c r="F432" s="4" t="s">
        <v>28</v>
      </c>
      <c r="G432" s="4" t="s">
        <v>39</v>
      </c>
      <c r="H432" s="6" t="s">
        <v>22</v>
      </c>
      <c r="I432" s="7">
        <v>60</v>
      </c>
      <c r="J432" s="8">
        <v>525</v>
      </c>
      <c r="K432" s="9">
        <v>315000</v>
      </c>
      <c r="L432" s="9">
        <v>110250</v>
      </c>
      <c r="M432" s="10">
        <v>0.35</v>
      </c>
      <c r="N432" s="4" t="s">
        <v>24</v>
      </c>
      <c r="O432" s="4" t="str">
        <f>TEXT(Table1[[#This Row],[Invoice Date]],"mmm")</f>
        <v>Oct</v>
      </c>
      <c r="P432" s="4">
        <f>YEAR(Table1[[#This Row],[Invoice Date]])</f>
        <v>2021</v>
      </c>
      <c r="Q432" s="4">
        <f>IFERROR(Table1[[#This Row],[Total Sales]]/Table1[[#This Row],[Units Sold]],4)</f>
        <v>600</v>
      </c>
      <c r="R432" s="4">
        <f>IFERROR(Table1[[#This Row],[Operating Profit]]/Table1[[#This Row],[Units Sold]],0)</f>
        <v>210</v>
      </c>
      <c r="S432" s="4">
        <f>IFERROR((Table1[[#This Row],[Total Sales]]-Table1[[#This Row],[Operating Profit]])/Table1[[#This Row],[Units Sold]],0)</f>
        <v>390</v>
      </c>
      <c r="T432" s="4" t="str">
        <f>IF(Table1[[#This Row],[Profit per unit]]&gt;$V$8,"Premium","Mass")</f>
        <v>Premium</v>
      </c>
      <c r="U432" s="4"/>
    </row>
    <row r="433" spans="2:21" ht="14.25" customHeight="1" x14ac:dyDescent="0.3">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c r="O433" s="4" t="str">
        <f>TEXT(Table1[[#This Row],[Invoice Date]],"mmm")</f>
        <v>Oct</v>
      </c>
      <c r="P433" s="4">
        <f>YEAR(Table1[[#This Row],[Invoice Date]])</f>
        <v>2021</v>
      </c>
      <c r="Q433" s="4">
        <f>IFERROR(Table1[[#This Row],[Total Sales]]/Table1[[#This Row],[Units Sold]],4)</f>
        <v>700</v>
      </c>
      <c r="R433" s="4">
        <f>IFERROR(Table1[[#This Row],[Operating Profit]]/Table1[[#This Row],[Units Sold]],0)</f>
        <v>385</v>
      </c>
      <c r="S433" s="4">
        <f>IFERROR((Table1[[#This Row],[Total Sales]]-Table1[[#This Row],[Operating Profit]])/Table1[[#This Row],[Units Sold]],0)</f>
        <v>315</v>
      </c>
      <c r="T433" s="4" t="str">
        <f>IF(Table1[[#This Row],[Profit per unit]]&gt;$V$8,"Premium","Mass")</f>
        <v>Premium</v>
      </c>
      <c r="U433" s="4"/>
    </row>
    <row r="434" spans="2:21" ht="14.25" customHeight="1" x14ac:dyDescent="0.3">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c r="O434" s="4" t="str">
        <f>TEXT(Table1[[#This Row],[Invoice Date]],"mmm")</f>
        <v>Oct</v>
      </c>
      <c r="P434" s="4">
        <f>YEAR(Table1[[#This Row],[Invoice Date]])</f>
        <v>2021</v>
      </c>
      <c r="Q434" s="4">
        <f>IFERROR(Table1[[#This Row],[Total Sales]]/Table1[[#This Row],[Units Sold]],4)</f>
        <v>450</v>
      </c>
      <c r="R434" s="4">
        <f>IFERROR(Table1[[#This Row],[Operating Profit]]/Table1[[#This Row],[Units Sold]],0)</f>
        <v>247.50000000000003</v>
      </c>
      <c r="S434" s="4">
        <f>IFERROR((Table1[[#This Row],[Total Sales]]-Table1[[#This Row],[Operating Profit]])/Table1[[#This Row],[Units Sold]],0)</f>
        <v>202.49999999999997</v>
      </c>
      <c r="T434" s="4" t="str">
        <f>IF(Table1[[#This Row],[Profit per unit]]&gt;$V$8,"Premium","Mass")</f>
        <v>Premium</v>
      </c>
      <c r="U434" s="4"/>
    </row>
    <row r="435" spans="2:21" ht="14.25" customHeight="1" x14ac:dyDescent="0.3">
      <c r="B435" s="4" t="s">
        <v>14</v>
      </c>
      <c r="C435" s="4">
        <v>1185732</v>
      </c>
      <c r="D435" s="5">
        <v>44492</v>
      </c>
      <c r="E435" s="4" t="s">
        <v>27</v>
      </c>
      <c r="F435" s="4" t="s">
        <v>28</v>
      </c>
      <c r="G435" s="4" t="s">
        <v>39</v>
      </c>
      <c r="H435" s="6" t="s">
        <v>19</v>
      </c>
      <c r="I435" s="7">
        <v>45</v>
      </c>
      <c r="J435" s="8">
        <v>225</v>
      </c>
      <c r="K435" s="9">
        <v>101250</v>
      </c>
      <c r="L435" s="9">
        <v>35437.5</v>
      </c>
      <c r="M435" s="10">
        <v>0.35</v>
      </c>
      <c r="N435" s="4" t="s">
        <v>24</v>
      </c>
      <c r="O435" s="4" t="str">
        <f>TEXT(Table1[[#This Row],[Invoice Date]],"mmm")</f>
        <v>Oct</v>
      </c>
      <c r="P435" s="4">
        <f>YEAR(Table1[[#This Row],[Invoice Date]])</f>
        <v>2021</v>
      </c>
      <c r="Q435" s="4">
        <f>IFERROR(Table1[[#This Row],[Total Sales]]/Table1[[#This Row],[Units Sold]],4)</f>
        <v>450</v>
      </c>
      <c r="R435" s="4">
        <f>IFERROR(Table1[[#This Row],[Operating Profit]]/Table1[[#This Row],[Units Sold]],0)</f>
        <v>157.5</v>
      </c>
      <c r="S435" s="4">
        <f>IFERROR((Table1[[#This Row],[Total Sales]]-Table1[[#This Row],[Operating Profit]])/Table1[[#This Row],[Units Sold]],0)</f>
        <v>292.5</v>
      </c>
      <c r="T435" s="4" t="str">
        <f>IF(Table1[[#This Row],[Profit per unit]]&gt;$V$8,"Premium","Mass")</f>
        <v>Premium</v>
      </c>
      <c r="U435" s="4"/>
    </row>
    <row r="436" spans="2:21" ht="14.25" customHeight="1" x14ac:dyDescent="0.3">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c r="O436" s="4" t="str">
        <f>TEXT(Table1[[#This Row],[Invoice Date]],"mmm")</f>
        <v>Oct</v>
      </c>
      <c r="P436" s="4">
        <f>YEAR(Table1[[#This Row],[Invoice Date]])</f>
        <v>2021</v>
      </c>
      <c r="Q436" s="4">
        <f>IFERROR(Table1[[#This Row],[Total Sales]]/Table1[[#This Row],[Units Sold]],4)</f>
        <v>350</v>
      </c>
      <c r="R436" s="4">
        <f>IFERROR(Table1[[#This Row],[Operating Profit]]/Table1[[#This Row],[Units Sold]],0)</f>
        <v>139.99999999999997</v>
      </c>
      <c r="S436" s="4">
        <f>IFERROR((Table1[[#This Row],[Total Sales]]-Table1[[#This Row],[Operating Profit]])/Table1[[#This Row],[Units Sold]],0)</f>
        <v>210</v>
      </c>
      <c r="T436" s="4" t="str">
        <f>IF(Table1[[#This Row],[Profit per unit]]&gt;$V$8,"Premium","Mass")</f>
        <v>Premium</v>
      </c>
      <c r="U436" s="4"/>
    </row>
    <row r="437" spans="2:21" ht="14.25" customHeight="1" x14ac:dyDescent="0.3">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c r="O437" s="4" t="str">
        <f>TEXT(Table1[[#This Row],[Invoice Date]],"mmm")</f>
        <v>Oct</v>
      </c>
      <c r="P437" s="4">
        <f>YEAR(Table1[[#This Row],[Invoice Date]])</f>
        <v>2021</v>
      </c>
      <c r="Q437" s="4">
        <f>IFERROR(Table1[[#This Row],[Total Sales]]/Table1[[#This Row],[Units Sold]],4)</f>
        <v>400</v>
      </c>
      <c r="R437" s="4">
        <f>IFERROR(Table1[[#This Row],[Operating Profit]]/Table1[[#This Row],[Units Sold]],0)</f>
        <v>159.99999999999997</v>
      </c>
      <c r="S437" s="4">
        <f>IFERROR((Table1[[#This Row],[Total Sales]]-Table1[[#This Row],[Operating Profit]])/Table1[[#This Row],[Units Sold]],0)</f>
        <v>240</v>
      </c>
      <c r="T437" s="4" t="str">
        <f>IF(Table1[[#This Row],[Profit per unit]]&gt;$V$8,"Premium","Mass")</f>
        <v>Premium</v>
      </c>
      <c r="U437" s="4"/>
    </row>
    <row r="438" spans="2:21" ht="14.25" customHeight="1" x14ac:dyDescent="0.3">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c r="O438" s="4" t="str">
        <f>TEXT(Table1[[#This Row],[Invoice Date]],"mmm")</f>
        <v>Oct</v>
      </c>
      <c r="P438" s="4">
        <f>YEAR(Table1[[#This Row],[Invoice Date]])</f>
        <v>2021</v>
      </c>
      <c r="Q438" s="4">
        <f>IFERROR(Table1[[#This Row],[Total Sales]]/Table1[[#This Row],[Units Sold]],4)</f>
        <v>549.99999999999989</v>
      </c>
      <c r="R438" s="4">
        <f>IFERROR(Table1[[#This Row],[Operating Profit]]/Table1[[#This Row],[Units Sold]],0)</f>
        <v>192.49999999999994</v>
      </c>
      <c r="S438" s="4">
        <f>IFERROR((Table1[[#This Row],[Total Sales]]-Table1[[#This Row],[Operating Profit]])/Table1[[#This Row],[Units Sold]],0)</f>
        <v>357.49999999999994</v>
      </c>
      <c r="T438" s="4" t="str">
        <f>IF(Table1[[#This Row],[Profit per unit]]&gt;$V$8,"Premium","Mass")</f>
        <v>Premium</v>
      </c>
      <c r="U438" s="4"/>
    </row>
    <row r="439" spans="2:21" ht="14.25" customHeight="1" x14ac:dyDescent="0.3">
      <c r="B439" s="4" t="s">
        <v>14</v>
      </c>
      <c r="C439" s="4">
        <v>1185732</v>
      </c>
      <c r="D439" s="5">
        <v>44496</v>
      </c>
      <c r="E439" s="4" t="s">
        <v>15</v>
      </c>
      <c r="F439" s="4" t="s">
        <v>40</v>
      </c>
      <c r="G439" s="4" t="s">
        <v>41</v>
      </c>
      <c r="H439" s="6" t="s">
        <v>23</v>
      </c>
      <c r="I439" s="7">
        <v>45</v>
      </c>
      <c r="J439" s="8">
        <v>225</v>
      </c>
      <c r="K439" s="9">
        <v>101250</v>
      </c>
      <c r="L439" s="9">
        <v>30375</v>
      </c>
      <c r="M439" s="10">
        <v>0.3</v>
      </c>
      <c r="N439" s="4" t="s">
        <v>24</v>
      </c>
      <c r="O439" s="4" t="str">
        <f>TEXT(Table1[[#This Row],[Invoice Date]],"mmm")</f>
        <v>Oct</v>
      </c>
      <c r="P439" s="4">
        <f>YEAR(Table1[[#This Row],[Invoice Date]])</f>
        <v>2021</v>
      </c>
      <c r="Q439" s="4">
        <f>IFERROR(Table1[[#This Row],[Total Sales]]/Table1[[#This Row],[Units Sold]],4)</f>
        <v>450</v>
      </c>
      <c r="R439" s="4">
        <f>IFERROR(Table1[[#This Row],[Operating Profit]]/Table1[[#This Row],[Units Sold]],0)</f>
        <v>135</v>
      </c>
      <c r="S439" s="4">
        <f>IFERROR((Table1[[#This Row],[Total Sales]]-Table1[[#This Row],[Operating Profit]])/Table1[[#This Row],[Units Sold]],0)</f>
        <v>315</v>
      </c>
      <c r="T439" s="4" t="str">
        <f>IF(Table1[[#This Row],[Profit per unit]]&gt;$V$8,"Premium","Mass")</f>
        <v>Premium</v>
      </c>
      <c r="U439" s="4"/>
    </row>
    <row r="440" spans="2:21" ht="14.25" customHeight="1" x14ac:dyDescent="0.3">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c r="O440" s="4" t="str">
        <f>TEXT(Table1[[#This Row],[Invoice Date]],"mmm")</f>
        <v>Oct</v>
      </c>
      <c r="P440" s="4">
        <f>YEAR(Table1[[#This Row],[Invoice Date]])</f>
        <v>2021</v>
      </c>
      <c r="Q440" s="4">
        <f>IFERROR(Table1[[#This Row],[Total Sales]]/Table1[[#This Row],[Units Sold]],4)</f>
        <v>450</v>
      </c>
      <c r="R440" s="4">
        <f>IFERROR(Table1[[#This Row],[Operating Profit]]/Table1[[#This Row],[Units Sold]],0)</f>
        <v>247.50000000000003</v>
      </c>
      <c r="S440" s="4">
        <f>IFERROR((Table1[[#This Row],[Total Sales]]-Table1[[#This Row],[Operating Profit]])/Table1[[#This Row],[Units Sold]],0)</f>
        <v>202.49999999999997</v>
      </c>
      <c r="T440" s="4" t="str">
        <f>IF(Table1[[#This Row],[Profit per unit]]&gt;$V$8,"Premium","Mass")</f>
        <v>Premium</v>
      </c>
      <c r="U440" s="4"/>
    </row>
    <row r="441" spans="2:21" ht="14.25" customHeight="1" x14ac:dyDescent="0.3">
      <c r="B441" s="4" t="s">
        <v>14</v>
      </c>
      <c r="C441" s="4">
        <v>1185732</v>
      </c>
      <c r="D441" s="5">
        <v>44498</v>
      </c>
      <c r="E441" s="4" t="s">
        <v>15</v>
      </c>
      <c r="F441" s="4" t="s">
        <v>40</v>
      </c>
      <c r="G441" s="4" t="s">
        <v>41</v>
      </c>
      <c r="H441" s="6" t="s">
        <v>19</v>
      </c>
      <c r="I441" s="7">
        <v>45</v>
      </c>
      <c r="J441" s="8">
        <v>125</v>
      </c>
      <c r="K441" s="9">
        <v>56250</v>
      </c>
      <c r="L441" s="9">
        <v>19687.5</v>
      </c>
      <c r="M441" s="10">
        <v>0.35</v>
      </c>
      <c r="N441" s="4" t="s">
        <v>24</v>
      </c>
      <c r="O441" s="4" t="str">
        <f>TEXT(Table1[[#This Row],[Invoice Date]],"mmm")</f>
        <v>Oct</v>
      </c>
      <c r="P441" s="4">
        <f>YEAR(Table1[[#This Row],[Invoice Date]])</f>
        <v>2021</v>
      </c>
      <c r="Q441" s="4">
        <f>IFERROR(Table1[[#This Row],[Total Sales]]/Table1[[#This Row],[Units Sold]],4)</f>
        <v>450</v>
      </c>
      <c r="R441" s="4">
        <f>IFERROR(Table1[[#This Row],[Operating Profit]]/Table1[[#This Row],[Units Sold]],0)</f>
        <v>157.5</v>
      </c>
      <c r="S441" s="4">
        <f>IFERROR((Table1[[#This Row],[Total Sales]]-Table1[[#This Row],[Operating Profit]])/Table1[[#This Row],[Units Sold]],0)</f>
        <v>292.5</v>
      </c>
      <c r="T441" s="4" t="str">
        <f>IF(Table1[[#This Row],[Profit per unit]]&gt;$V$8,"Premium","Mass")</f>
        <v>Premium</v>
      </c>
      <c r="U441" s="4"/>
    </row>
    <row r="442" spans="2:21" ht="14.25" customHeight="1" x14ac:dyDescent="0.3">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c r="O442" s="4" t="str">
        <f>TEXT(Table1[[#This Row],[Invoice Date]],"mmm")</f>
        <v>Oct</v>
      </c>
      <c r="P442" s="4">
        <f>YEAR(Table1[[#This Row],[Invoice Date]])</f>
        <v>2021</v>
      </c>
      <c r="Q442" s="4">
        <f>IFERROR(Table1[[#This Row],[Total Sales]]/Table1[[#This Row],[Units Sold]],4)</f>
        <v>350</v>
      </c>
      <c r="R442" s="4">
        <f>IFERROR(Table1[[#This Row],[Operating Profit]]/Table1[[#This Row],[Units Sold]],0)</f>
        <v>139.99999999999997</v>
      </c>
      <c r="S442" s="4">
        <f>IFERROR((Table1[[#This Row],[Total Sales]]-Table1[[#This Row],[Operating Profit]])/Table1[[#This Row],[Units Sold]],0)</f>
        <v>210</v>
      </c>
      <c r="T442" s="4" t="str">
        <f>IF(Table1[[#This Row],[Profit per unit]]&gt;$V$8,"Premium","Mass")</f>
        <v>Premium</v>
      </c>
      <c r="U442" s="4"/>
    </row>
    <row r="443" spans="2:21" ht="14.25" customHeight="1" x14ac:dyDescent="0.3">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c r="O443" s="4" t="str">
        <f>TEXT(Table1[[#This Row],[Invoice Date]],"mmm")</f>
        <v>Oct</v>
      </c>
      <c r="P443" s="4">
        <f>YEAR(Table1[[#This Row],[Invoice Date]])</f>
        <v>2021</v>
      </c>
      <c r="Q443" s="4">
        <f>IFERROR(Table1[[#This Row],[Total Sales]]/Table1[[#This Row],[Units Sold]],4)</f>
        <v>400</v>
      </c>
      <c r="R443" s="4">
        <f>IFERROR(Table1[[#This Row],[Operating Profit]]/Table1[[#This Row],[Units Sold]],0)</f>
        <v>159.99999999999997</v>
      </c>
      <c r="S443" s="4">
        <f>IFERROR((Table1[[#This Row],[Total Sales]]-Table1[[#This Row],[Operating Profit]])/Table1[[#This Row],[Units Sold]],0)</f>
        <v>240</v>
      </c>
      <c r="T443" s="4" t="str">
        <f>IF(Table1[[#This Row],[Profit per unit]]&gt;$V$8,"Premium","Mass")</f>
        <v>Premium</v>
      </c>
      <c r="U443" s="4"/>
    </row>
    <row r="444" spans="2:21" ht="14.25" customHeight="1" x14ac:dyDescent="0.3">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c r="O444" s="4" t="str">
        <f>TEXT(Table1[[#This Row],[Invoice Date]],"mmm")</f>
        <v>Nov</v>
      </c>
      <c r="P444" s="4">
        <f>YEAR(Table1[[#This Row],[Invoice Date]])</f>
        <v>2021</v>
      </c>
      <c r="Q444" s="4">
        <f>IFERROR(Table1[[#This Row],[Total Sales]]/Table1[[#This Row],[Units Sold]],4)</f>
        <v>549.99999999999989</v>
      </c>
      <c r="R444" s="4">
        <f>IFERROR(Table1[[#This Row],[Operating Profit]]/Table1[[#This Row],[Units Sold]],0)</f>
        <v>192.49999999999994</v>
      </c>
      <c r="S444" s="4">
        <f>IFERROR((Table1[[#This Row],[Total Sales]]-Table1[[#This Row],[Operating Profit]])/Table1[[#This Row],[Units Sold]],0)</f>
        <v>357.49999999999994</v>
      </c>
      <c r="T444" s="4" t="str">
        <f>IF(Table1[[#This Row],[Profit per unit]]&gt;$V$8,"Premium","Mass")</f>
        <v>Premium</v>
      </c>
      <c r="U444" s="4"/>
    </row>
    <row r="445" spans="2:21" ht="14.25" customHeight="1" x14ac:dyDescent="0.3">
      <c r="B445" s="4" t="s">
        <v>14</v>
      </c>
      <c r="C445" s="4">
        <v>1185732</v>
      </c>
      <c r="D445" s="5">
        <v>44502</v>
      </c>
      <c r="E445" s="4" t="s">
        <v>15</v>
      </c>
      <c r="F445" s="4" t="s">
        <v>40</v>
      </c>
      <c r="G445" s="4" t="s">
        <v>41</v>
      </c>
      <c r="H445" s="6" t="s">
        <v>23</v>
      </c>
      <c r="I445" s="7">
        <v>45</v>
      </c>
      <c r="J445" s="8">
        <v>225</v>
      </c>
      <c r="K445" s="9">
        <v>101250</v>
      </c>
      <c r="L445" s="9">
        <v>30375</v>
      </c>
      <c r="M445" s="10">
        <v>0.3</v>
      </c>
      <c r="N445" s="4" t="s">
        <v>24</v>
      </c>
      <c r="O445" s="4" t="str">
        <f>TEXT(Table1[[#This Row],[Invoice Date]],"mmm")</f>
        <v>Nov</v>
      </c>
      <c r="P445" s="4">
        <f>YEAR(Table1[[#This Row],[Invoice Date]])</f>
        <v>2021</v>
      </c>
      <c r="Q445" s="4">
        <f>IFERROR(Table1[[#This Row],[Total Sales]]/Table1[[#This Row],[Units Sold]],4)</f>
        <v>450</v>
      </c>
      <c r="R445" s="4">
        <f>IFERROR(Table1[[#This Row],[Operating Profit]]/Table1[[#This Row],[Units Sold]],0)</f>
        <v>135</v>
      </c>
      <c r="S445" s="4">
        <f>IFERROR((Table1[[#This Row],[Total Sales]]-Table1[[#This Row],[Operating Profit]])/Table1[[#This Row],[Units Sold]],0)</f>
        <v>315</v>
      </c>
      <c r="T445" s="4" t="str">
        <f>IF(Table1[[#This Row],[Profit per unit]]&gt;$V$8,"Premium","Mass")</f>
        <v>Premium</v>
      </c>
      <c r="U445" s="4"/>
    </row>
    <row r="446" spans="2:21" ht="14.25" customHeight="1" x14ac:dyDescent="0.3">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c r="O446" s="4" t="str">
        <f>TEXT(Table1[[#This Row],[Invoice Date]],"mmm")</f>
        <v>Nov</v>
      </c>
      <c r="P446" s="4">
        <f>YEAR(Table1[[#This Row],[Invoice Date]])</f>
        <v>2021</v>
      </c>
      <c r="Q446" s="4">
        <f>IFERROR(Table1[[#This Row],[Total Sales]]/Table1[[#This Row],[Units Sold]],4)</f>
        <v>500</v>
      </c>
      <c r="R446" s="4">
        <f>IFERROR(Table1[[#This Row],[Operating Profit]]/Table1[[#This Row],[Units Sold]],0)</f>
        <v>275.00000000000006</v>
      </c>
      <c r="S446" s="4">
        <f>IFERROR((Table1[[#This Row],[Total Sales]]-Table1[[#This Row],[Operating Profit]])/Table1[[#This Row],[Units Sold]],0)</f>
        <v>224.99999999999997</v>
      </c>
      <c r="T446" s="4" t="str">
        <f>IF(Table1[[#This Row],[Profit per unit]]&gt;$V$8,"Premium","Mass")</f>
        <v>Premium</v>
      </c>
      <c r="U446" s="4"/>
    </row>
    <row r="447" spans="2:21" ht="14.25" customHeight="1" x14ac:dyDescent="0.3">
      <c r="B447" s="4" t="s">
        <v>14</v>
      </c>
      <c r="C447" s="4">
        <v>1185732</v>
      </c>
      <c r="D447" s="5">
        <v>44504</v>
      </c>
      <c r="E447" s="4" t="s">
        <v>15</v>
      </c>
      <c r="F447" s="4" t="s">
        <v>40</v>
      </c>
      <c r="G447" s="4" t="s">
        <v>41</v>
      </c>
      <c r="H447" s="6" t="s">
        <v>19</v>
      </c>
      <c r="I447" s="7">
        <v>50</v>
      </c>
      <c r="J447" s="8">
        <v>150</v>
      </c>
      <c r="K447" s="9">
        <v>75000</v>
      </c>
      <c r="L447" s="9">
        <v>26250</v>
      </c>
      <c r="M447" s="10">
        <v>0.35</v>
      </c>
      <c r="N447" s="4" t="s">
        <v>24</v>
      </c>
      <c r="O447" s="4" t="str">
        <f>TEXT(Table1[[#This Row],[Invoice Date]],"mmm")</f>
        <v>Nov</v>
      </c>
      <c r="P447" s="4">
        <f>YEAR(Table1[[#This Row],[Invoice Date]])</f>
        <v>2021</v>
      </c>
      <c r="Q447" s="4">
        <f>IFERROR(Table1[[#This Row],[Total Sales]]/Table1[[#This Row],[Units Sold]],4)</f>
        <v>500</v>
      </c>
      <c r="R447" s="4">
        <f>IFERROR(Table1[[#This Row],[Operating Profit]]/Table1[[#This Row],[Units Sold]],0)</f>
        <v>175</v>
      </c>
      <c r="S447" s="4">
        <f>IFERROR((Table1[[#This Row],[Total Sales]]-Table1[[#This Row],[Operating Profit]])/Table1[[#This Row],[Units Sold]],0)</f>
        <v>325</v>
      </c>
      <c r="T447" s="4" t="str">
        <f>IF(Table1[[#This Row],[Profit per unit]]&gt;$V$8,"Premium","Mass")</f>
        <v>Premium</v>
      </c>
      <c r="U447" s="4"/>
    </row>
    <row r="448" spans="2:21" ht="14.25" customHeight="1" x14ac:dyDescent="0.3">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c r="O448" s="4" t="str">
        <f>TEXT(Table1[[#This Row],[Invoice Date]],"mmm")</f>
        <v>Nov</v>
      </c>
      <c r="P448" s="4">
        <f>YEAR(Table1[[#This Row],[Invoice Date]])</f>
        <v>2021</v>
      </c>
      <c r="Q448" s="4">
        <f>IFERROR(Table1[[#This Row],[Total Sales]]/Table1[[#This Row],[Units Sold]],4)</f>
        <v>400</v>
      </c>
      <c r="R448" s="4">
        <f>IFERROR(Table1[[#This Row],[Operating Profit]]/Table1[[#This Row],[Units Sold]],0)</f>
        <v>159.99999999999997</v>
      </c>
      <c r="S448" s="4">
        <f>IFERROR((Table1[[#This Row],[Total Sales]]-Table1[[#This Row],[Operating Profit]])/Table1[[#This Row],[Units Sold]],0)</f>
        <v>240</v>
      </c>
      <c r="T448" s="4" t="str">
        <f>IF(Table1[[#This Row],[Profit per unit]]&gt;$V$8,"Premium","Mass")</f>
        <v>Premium</v>
      </c>
      <c r="U448" s="4"/>
    </row>
    <row r="449" spans="2:21" ht="14.25" customHeight="1" x14ac:dyDescent="0.3">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c r="O449" s="4" t="str">
        <f>TEXT(Table1[[#This Row],[Invoice Date]],"mmm")</f>
        <v>Nov</v>
      </c>
      <c r="P449" s="4">
        <f>YEAR(Table1[[#This Row],[Invoice Date]])</f>
        <v>2021</v>
      </c>
      <c r="Q449" s="4">
        <f>IFERROR(Table1[[#This Row],[Total Sales]]/Table1[[#This Row],[Units Sold]],4)</f>
        <v>450</v>
      </c>
      <c r="R449" s="4">
        <f>IFERROR(Table1[[#This Row],[Operating Profit]]/Table1[[#This Row],[Units Sold]],0)</f>
        <v>180</v>
      </c>
      <c r="S449" s="4">
        <f>IFERROR((Table1[[#This Row],[Total Sales]]-Table1[[#This Row],[Operating Profit]])/Table1[[#This Row],[Units Sold]],0)</f>
        <v>270</v>
      </c>
      <c r="T449" s="4" t="str">
        <f>IF(Table1[[#This Row],[Profit per unit]]&gt;$V$8,"Premium","Mass")</f>
        <v>Premium</v>
      </c>
      <c r="U449" s="4"/>
    </row>
    <row r="450" spans="2:21" ht="14.25" customHeight="1" x14ac:dyDescent="0.3">
      <c r="B450" s="4" t="s">
        <v>14</v>
      </c>
      <c r="C450" s="4">
        <v>1185732</v>
      </c>
      <c r="D450" s="5">
        <v>44507</v>
      </c>
      <c r="E450" s="4" t="s">
        <v>15</v>
      </c>
      <c r="F450" s="4" t="s">
        <v>40</v>
      </c>
      <c r="G450" s="4" t="s">
        <v>41</v>
      </c>
      <c r="H450" s="6" t="s">
        <v>22</v>
      </c>
      <c r="I450" s="7">
        <v>60</v>
      </c>
      <c r="J450" s="8">
        <v>75</v>
      </c>
      <c r="K450" s="9">
        <v>45000</v>
      </c>
      <c r="L450" s="9">
        <v>13500</v>
      </c>
      <c r="M450" s="10">
        <v>0.3</v>
      </c>
      <c r="N450" s="4" t="s">
        <v>24</v>
      </c>
      <c r="O450" s="4" t="str">
        <f>TEXT(Table1[[#This Row],[Invoice Date]],"mmm")</f>
        <v>Nov</v>
      </c>
      <c r="P450" s="4">
        <f>YEAR(Table1[[#This Row],[Invoice Date]])</f>
        <v>2021</v>
      </c>
      <c r="Q450" s="4">
        <f>IFERROR(Table1[[#This Row],[Total Sales]]/Table1[[#This Row],[Units Sold]],4)</f>
        <v>600</v>
      </c>
      <c r="R450" s="4">
        <f>IFERROR(Table1[[#This Row],[Operating Profit]]/Table1[[#This Row],[Units Sold]],0)</f>
        <v>180</v>
      </c>
      <c r="S450" s="4">
        <f>IFERROR((Table1[[#This Row],[Total Sales]]-Table1[[#This Row],[Operating Profit]])/Table1[[#This Row],[Units Sold]],0)</f>
        <v>420</v>
      </c>
      <c r="T450" s="4" t="str">
        <f>IF(Table1[[#This Row],[Profit per unit]]&gt;$V$8,"Premium","Mass")</f>
        <v>Premium</v>
      </c>
      <c r="U450" s="4"/>
    </row>
    <row r="451" spans="2:21" ht="14.25" customHeight="1" x14ac:dyDescent="0.3">
      <c r="B451" s="4" t="s">
        <v>14</v>
      </c>
      <c r="C451" s="4">
        <v>1185732</v>
      </c>
      <c r="D451" s="5">
        <v>44508</v>
      </c>
      <c r="E451" s="4" t="s">
        <v>15</v>
      </c>
      <c r="F451" s="4" t="s">
        <v>40</v>
      </c>
      <c r="G451" s="4" t="s">
        <v>41</v>
      </c>
      <c r="H451" s="6" t="s">
        <v>23</v>
      </c>
      <c r="I451" s="7">
        <v>50</v>
      </c>
      <c r="J451" s="8">
        <v>175</v>
      </c>
      <c r="K451" s="9">
        <v>87500</v>
      </c>
      <c r="L451" s="9">
        <v>21875</v>
      </c>
      <c r="M451" s="10">
        <v>0.25</v>
      </c>
      <c r="N451" s="4" t="s">
        <v>24</v>
      </c>
      <c r="O451" s="4" t="str">
        <f>TEXT(Table1[[#This Row],[Invoice Date]],"mmm")</f>
        <v>Nov</v>
      </c>
      <c r="P451" s="4">
        <f>YEAR(Table1[[#This Row],[Invoice Date]])</f>
        <v>2021</v>
      </c>
      <c r="Q451" s="4">
        <f>IFERROR(Table1[[#This Row],[Total Sales]]/Table1[[#This Row],[Units Sold]],4)</f>
        <v>500</v>
      </c>
      <c r="R451" s="4">
        <f>IFERROR(Table1[[#This Row],[Operating Profit]]/Table1[[#This Row],[Units Sold]],0)</f>
        <v>125</v>
      </c>
      <c r="S451" s="4">
        <f>IFERROR((Table1[[#This Row],[Total Sales]]-Table1[[#This Row],[Operating Profit]])/Table1[[#This Row],[Units Sold]],0)</f>
        <v>375</v>
      </c>
      <c r="T451" s="4" t="str">
        <f>IF(Table1[[#This Row],[Profit per unit]]&gt;$V$8,"Premium","Mass")</f>
        <v>Premium</v>
      </c>
      <c r="U451" s="4"/>
    </row>
    <row r="452" spans="2:21" ht="14.25" customHeight="1" x14ac:dyDescent="0.3">
      <c r="B452" s="4" t="s">
        <v>14</v>
      </c>
      <c r="C452" s="4">
        <v>1185732</v>
      </c>
      <c r="D452" s="5">
        <v>44509</v>
      </c>
      <c r="E452" s="4" t="s">
        <v>15</v>
      </c>
      <c r="F452" s="4" t="s">
        <v>40</v>
      </c>
      <c r="G452" s="4" t="s">
        <v>41</v>
      </c>
      <c r="H452" s="6" t="s">
        <v>17</v>
      </c>
      <c r="I452" s="7">
        <v>50</v>
      </c>
      <c r="J452" s="8">
        <v>450</v>
      </c>
      <c r="K452" s="9">
        <v>225000</v>
      </c>
      <c r="L452" s="9">
        <v>112500</v>
      </c>
      <c r="M452" s="10">
        <v>0.5</v>
      </c>
      <c r="N452" s="4" t="s">
        <v>24</v>
      </c>
      <c r="O452" s="4" t="str">
        <f>TEXT(Table1[[#This Row],[Invoice Date]],"mmm")</f>
        <v>Nov</v>
      </c>
      <c r="P452" s="4">
        <f>YEAR(Table1[[#This Row],[Invoice Date]])</f>
        <v>2021</v>
      </c>
      <c r="Q452" s="4">
        <f>IFERROR(Table1[[#This Row],[Total Sales]]/Table1[[#This Row],[Units Sold]],4)</f>
        <v>500</v>
      </c>
      <c r="R452" s="4">
        <f>IFERROR(Table1[[#This Row],[Operating Profit]]/Table1[[#This Row],[Units Sold]],0)</f>
        <v>250</v>
      </c>
      <c r="S452" s="4">
        <f>IFERROR((Table1[[#This Row],[Total Sales]]-Table1[[#This Row],[Operating Profit]])/Table1[[#This Row],[Units Sold]],0)</f>
        <v>250</v>
      </c>
      <c r="T452" s="4" t="str">
        <f>IF(Table1[[#This Row],[Profit per unit]]&gt;$V$8,"Premium","Mass")</f>
        <v>Premium</v>
      </c>
      <c r="U452" s="4"/>
    </row>
    <row r="453" spans="2:21" ht="14.25" customHeight="1" x14ac:dyDescent="0.3">
      <c r="B453" s="4" t="s">
        <v>14</v>
      </c>
      <c r="C453" s="4">
        <v>1185732</v>
      </c>
      <c r="D453" s="5">
        <v>44510</v>
      </c>
      <c r="E453" s="4" t="s">
        <v>15</v>
      </c>
      <c r="F453" s="4" t="s">
        <v>40</v>
      </c>
      <c r="G453" s="4" t="s">
        <v>41</v>
      </c>
      <c r="H453" s="6" t="s">
        <v>19</v>
      </c>
      <c r="I453" s="7">
        <v>50</v>
      </c>
      <c r="J453" s="8">
        <v>150</v>
      </c>
      <c r="K453" s="9">
        <v>75000</v>
      </c>
      <c r="L453" s="9">
        <v>22500</v>
      </c>
      <c r="M453" s="10">
        <v>0.3</v>
      </c>
      <c r="N453" s="4" t="s">
        <v>24</v>
      </c>
      <c r="O453" s="4" t="str">
        <f>TEXT(Table1[[#This Row],[Invoice Date]],"mmm")</f>
        <v>Nov</v>
      </c>
      <c r="P453" s="4">
        <f>YEAR(Table1[[#This Row],[Invoice Date]])</f>
        <v>2021</v>
      </c>
      <c r="Q453" s="4">
        <f>IFERROR(Table1[[#This Row],[Total Sales]]/Table1[[#This Row],[Units Sold]],4)</f>
        <v>500</v>
      </c>
      <c r="R453" s="4">
        <f>IFERROR(Table1[[#This Row],[Operating Profit]]/Table1[[#This Row],[Units Sold]],0)</f>
        <v>150</v>
      </c>
      <c r="S453" s="4">
        <f>IFERROR((Table1[[#This Row],[Total Sales]]-Table1[[#This Row],[Operating Profit]])/Table1[[#This Row],[Units Sold]],0)</f>
        <v>350</v>
      </c>
      <c r="T453" s="4" t="str">
        <f>IF(Table1[[#This Row],[Profit per unit]]&gt;$V$8,"Premium","Mass")</f>
        <v>Premium</v>
      </c>
      <c r="U453" s="4"/>
    </row>
    <row r="454" spans="2:21" ht="14.25" customHeight="1" x14ac:dyDescent="0.3">
      <c r="B454" s="4" t="s">
        <v>14</v>
      </c>
      <c r="C454" s="4">
        <v>1185732</v>
      </c>
      <c r="D454" s="5">
        <v>44511</v>
      </c>
      <c r="E454" s="4" t="s">
        <v>15</v>
      </c>
      <c r="F454" s="4" t="s">
        <v>40</v>
      </c>
      <c r="G454" s="4" t="s">
        <v>41</v>
      </c>
      <c r="H454" s="6" t="s">
        <v>20</v>
      </c>
      <c r="I454" s="7">
        <v>40</v>
      </c>
      <c r="J454" s="8">
        <v>150</v>
      </c>
      <c r="K454" s="9">
        <v>60000</v>
      </c>
      <c r="L454" s="9">
        <v>21000</v>
      </c>
      <c r="M454" s="10">
        <v>0.35</v>
      </c>
      <c r="N454" s="4" t="s">
        <v>24</v>
      </c>
      <c r="O454" s="4" t="str">
        <f>TEXT(Table1[[#This Row],[Invoice Date]],"mmm")</f>
        <v>Nov</v>
      </c>
      <c r="P454" s="4">
        <f>YEAR(Table1[[#This Row],[Invoice Date]])</f>
        <v>2021</v>
      </c>
      <c r="Q454" s="4">
        <f>IFERROR(Table1[[#This Row],[Total Sales]]/Table1[[#This Row],[Units Sold]],4)</f>
        <v>400</v>
      </c>
      <c r="R454" s="4">
        <f>IFERROR(Table1[[#This Row],[Operating Profit]]/Table1[[#This Row],[Units Sold]],0)</f>
        <v>140</v>
      </c>
      <c r="S454" s="4">
        <f>IFERROR((Table1[[#This Row],[Total Sales]]-Table1[[#This Row],[Operating Profit]])/Table1[[#This Row],[Units Sold]],0)</f>
        <v>260</v>
      </c>
      <c r="T454" s="4" t="str">
        <f>IF(Table1[[#This Row],[Profit per unit]]&gt;$V$8,"Premium","Mass")</f>
        <v>Premium</v>
      </c>
      <c r="U454" s="4"/>
    </row>
    <row r="455" spans="2:21" ht="14.25" customHeight="1" x14ac:dyDescent="0.3">
      <c r="B455" s="4" t="s">
        <v>14</v>
      </c>
      <c r="C455" s="4">
        <v>1185732</v>
      </c>
      <c r="D455" s="5">
        <v>44512</v>
      </c>
      <c r="E455" s="4" t="s">
        <v>15</v>
      </c>
      <c r="F455" s="4" t="s">
        <v>40</v>
      </c>
      <c r="G455" s="4" t="s">
        <v>41</v>
      </c>
      <c r="H455" s="6" t="s">
        <v>21</v>
      </c>
      <c r="I455" s="7">
        <v>45</v>
      </c>
      <c r="J455" s="8">
        <v>75</v>
      </c>
      <c r="K455" s="9">
        <v>33750</v>
      </c>
      <c r="L455" s="9">
        <v>11812.5</v>
      </c>
      <c r="M455" s="10">
        <v>0.35</v>
      </c>
      <c r="N455" s="4" t="s">
        <v>24</v>
      </c>
      <c r="O455" s="4" t="str">
        <f>TEXT(Table1[[#This Row],[Invoice Date]],"mmm")</f>
        <v>Nov</v>
      </c>
      <c r="P455" s="4">
        <f>YEAR(Table1[[#This Row],[Invoice Date]])</f>
        <v>2021</v>
      </c>
      <c r="Q455" s="4">
        <f>IFERROR(Table1[[#This Row],[Total Sales]]/Table1[[#This Row],[Units Sold]],4)</f>
        <v>450</v>
      </c>
      <c r="R455" s="4">
        <f>IFERROR(Table1[[#This Row],[Operating Profit]]/Table1[[#This Row],[Units Sold]],0)</f>
        <v>157.5</v>
      </c>
      <c r="S455" s="4">
        <f>IFERROR((Table1[[#This Row],[Total Sales]]-Table1[[#This Row],[Operating Profit]])/Table1[[#This Row],[Units Sold]],0)</f>
        <v>292.5</v>
      </c>
      <c r="T455" s="4" t="str">
        <f>IF(Table1[[#This Row],[Profit per unit]]&gt;$V$8,"Premium","Mass")</f>
        <v>Premium</v>
      </c>
      <c r="U455" s="4"/>
    </row>
    <row r="456" spans="2:21" ht="14.25" customHeight="1" x14ac:dyDescent="0.3">
      <c r="B456" s="4" t="s">
        <v>14</v>
      </c>
      <c r="C456" s="4">
        <v>1185732</v>
      </c>
      <c r="D456" s="5">
        <v>44513</v>
      </c>
      <c r="E456" s="4" t="s">
        <v>15</v>
      </c>
      <c r="F456" s="4" t="s">
        <v>40</v>
      </c>
      <c r="G456" s="4" t="s">
        <v>41</v>
      </c>
      <c r="H456" s="6" t="s">
        <v>22</v>
      </c>
      <c r="I456" s="7">
        <v>60</v>
      </c>
      <c r="J456" s="8">
        <v>75</v>
      </c>
      <c r="K456" s="9">
        <v>45000</v>
      </c>
      <c r="L456" s="9">
        <v>13500</v>
      </c>
      <c r="M456" s="10">
        <v>0.3</v>
      </c>
      <c r="N456" s="4" t="s">
        <v>24</v>
      </c>
      <c r="O456" s="4" t="str">
        <f>TEXT(Table1[[#This Row],[Invoice Date]],"mmm")</f>
        <v>Nov</v>
      </c>
      <c r="P456" s="4">
        <f>YEAR(Table1[[#This Row],[Invoice Date]])</f>
        <v>2021</v>
      </c>
      <c r="Q456" s="4">
        <f>IFERROR(Table1[[#This Row],[Total Sales]]/Table1[[#This Row],[Units Sold]],4)</f>
        <v>600</v>
      </c>
      <c r="R456" s="4">
        <f>IFERROR(Table1[[#This Row],[Operating Profit]]/Table1[[#This Row],[Units Sold]],0)</f>
        <v>180</v>
      </c>
      <c r="S456" s="4">
        <f>IFERROR((Table1[[#This Row],[Total Sales]]-Table1[[#This Row],[Operating Profit]])/Table1[[#This Row],[Units Sold]],0)</f>
        <v>420</v>
      </c>
      <c r="T456" s="4" t="str">
        <f>IF(Table1[[#This Row],[Profit per unit]]&gt;$V$8,"Premium","Mass")</f>
        <v>Premium</v>
      </c>
      <c r="U456" s="4"/>
    </row>
    <row r="457" spans="2:21" ht="14.25" customHeight="1" x14ac:dyDescent="0.3">
      <c r="B457" s="4" t="s">
        <v>14</v>
      </c>
      <c r="C457" s="4">
        <v>1185732</v>
      </c>
      <c r="D457" s="5">
        <v>44514</v>
      </c>
      <c r="E457" s="4" t="s">
        <v>15</v>
      </c>
      <c r="F457" s="4" t="s">
        <v>40</v>
      </c>
      <c r="G457" s="4" t="s">
        <v>41</v>
      </c>
      <c r="H457" s="6" t="s">
        <v>23</v>
      </c>
      <c r="I457" s="7">
        <v>50</v>
      </c>
      <c r="J457" s="8">
        <v>200</v>
      </c>
      <c r="K457" s="9">
        <v>100000</v>
      </c>
      <c r="L457" s="9">
        <v>25000</v>
      </c>
      <c r="M457" s="10">
        <v>0.25</v>
      </c>
      <c r="N457" s="4" t="s">
        <v>24</v>
      </c>
      <c r="O457" s="4" t="str">
        <f>TEXT(Table1[[#This Row],[Invoice Date]],"mmm")</f>
        <v>Nov</v>
      </c>
      <c r="P457" s="4">
        <f>YEAR(Table1[[#This Row],[Invoice Date]])</f>
        <v>2021</v>
      </c>
      <c r="Q457" s="4">
        <f>IFERROR(Table1[[#This Row],[Total Sales]]/Table1[[#This Row],[Units Sold]],4)</f>
        <v>500</v>
      </c>
      <c r="R457" s="4">
        <f>IFERROR(Table1[[#This Row],[Operating Profit]]/Table1[[#This Row],[Units Sold]],0)</f>
        <v>125</v>
      </c>
      <c r="S457" s="4">
        <f>IFERROR((Table1[[#This Row],[Total Sales]]-Table1[[#This Row],[Operating Profit]])/Table1[[#This Row],[Units Sold]],0)</f>
        <v>375</v>
      </c>
      <c r="T457" s="4" t="str">
        <f>IF(Table1[[#This Row],[Profit per unit]]&gt;$V$8,"Premium","Mass")</f>
        <v>Premium</v>
      </c>
      <c r="U457" s="4"/>
    </row>
    <row r="458" spans="2:21" ht="14.25" customHeight="1" x14ac:dyDescent="0.3">
      <c r="B458" s="4" t="s">
        <v>14</v>
      </c>
      <c r="C458" s="4">
        <v>1185732</v>
      </c>
      <c r="D458" s="5">
        <v>44515</v>
      </c>
      <c r="E458" s="4" t="s">
        <v>15</v>
      </c>
      <c r="F458" s="4" t="s">
        <v>40</v>
      </c>
      <c r="G458" s="4" t="s">
        <v>41</v>
      </c>
      <c r="H458" s="6" t="s">
        <v>17</v>
      </c>
      <c r="I458" s="7">
        <v>60</v>
      </c>
      <c r="J458" s="8">
        <v>470</v>
      </c>
      <c r="K458" s="9">
        <v>282000</v>
      </c>
      <c r="L458" s="9">
        <v>141000</v>
      </c>
      <c r="M458" s="10">
        <v>0.5</v>
      </c>
      <c r="N458" s="4" t="s">
        <v>24</v>
      </c>
      <c r="O458" s="4" t="str">
        <f>TEXT(Table1[[#This Row],[Invoice Date]],"mmm")</f>
        <v>Nov</v>
      </c>
      <c r="P458" s="4">
        <f>YEAR(Table1[[#This Row],[Invoice Date]])</f>
        <v>2021</v>
      </c>
      <c r="Q458" s="4">
        <f>IFERROR(Table1[[#This Row],[Total Sales]]/Table1[[#This Row],[Units Sold]],4)</f>
        <v>600</v>
      </c>
      <c r="R458" s="4">
        <f>IFERROR(Table1[[#This Row],[Operating Profit]]/Table1[[#This Row],[Units Sold]],0)</f>
        <v>300</v>
      </c>
      <c r="S458" s="4">
        <f>IFERROR((Table1[[#This Row],[Total Sales]]-Table1[[#This Row],[Operating Profit]])/Table1[[#This Row],[Units Sold]],0)</f>
        <v>300</v>
      </c>
      <c r="T458" s="4" t="str">
        <f>IF(Table1[[#This Row],[Profit per unit]]&gt;$V$8,"Premium","Mass")</f>
        <v>Premium</v>
      </c>
      <c r="U458" s="4"/>
    </row>
    <row r="459" spans="2:21" ht="14.25" customHeight="1" x14ac:dyDescent="0.3">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c r="O459" s="4" t="str">
        <f>TEXT(Table1[[#This Row],[Invoice Date]],"mmm")</f>
        <v>Nov</v>
      </c>
      <c r="P459" s="4">
        <f>YEAR(Table1[[#This Row],[Invoice Date]])</f>
        <v>2021</v>
      </c>
      <c r="Q459" s="4">
        <f>IFERROR(Table1[[#This Row],[Total Sales]]/Table1[[#This Row],[Units Sold]],4)</f>
        <v>600.00000000000011</v>
      </c>
      <c r="R459" s="4">
        <f>IFERROR(Table1[[#This Row],[Operating Profit]]/Table1[[#This Row],[Units Sold]],0)</f>
        <v>180.00000000000003</v>
      </c>
      <c r="S459" s="4">
        <f>IFERROR((Table1[[#This Row],[Total Sales]]-Table1[[#This Row],[Operating Profit]])/Table1[[#This Row],[Units Sold]],0)</f>
        <v>420.00000000000006</v>
      </c>
      <c r="T459" s="4" t="str">
        <f>IF(Table1[[#This Row],[Profit per unit]]&gt;$V$8,"Premium","Mass")</f>
        <v>Premium</v>
      </c>
      <c r="U459" s="4"/>
    </row>
    <row r="460" spans="2:21" ht="14.25" customHeight="1" x14ac:dyDescent="0.3">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c r="O460" s="4" t="str">
        <f>TEXT(Table1[[#This Row],[Invoice Date]],"mmm")</f>
        <v>Nov</v>
      </c>
      <c r="P460" s="4">
        <f>YEAR(Table1[[#This Row],[Invoice Date]])</f>
        <v>2021</v>
      </c>
      <c r="Q460" s="4">
        <f>IFERROR(Table1[[#This Row],[Total Sales]]/Table1[[#This Row],[Units Sold]],4)</f>
        <v>550.00000000000011</v>
      </c>
      <c r="R460" s="4">
        <f>IFERROR(Table1[[#This Row],[Operating Profit]]/Table1[[#This Row],[Units Sold]],0)</f>
        <v>192.50000000000003</v>
      </c>
      <c r="S460" s="4">
        <f>IFERROR((Table1[[#This Row],[Total Sales]]-Table1[[#This Row],[Operating Profit]])/Table1[[#This Row],[Units Sold]],0)</f>
        <v>357.50000000000011</v>
      </c>
      <c r="T460" s="4" t="str">
        <f>IF(Table1[[#This Row],[Profit per unit]]&gt;$V$8,"Premium","Mass")</f>
        <v>Premium</v>
      </c>
      <c r="U460" s="4"/>
    </row>
    <row r="461" spans="2:21" ht="14.25" customHeight="1" x14ac:dyDescent="0.3">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c r="O461" s="4" t="str">
        <f>TEXT(Table1[[#This Row],[Invoice Date]],"mmm")</f>
        <v>Nov</v>
      </c>
      <c r="P461" s="4">
        <f>YEAR(Table1[[#This Row],[Invoice Date]])</f>
        <v>2021</v>
      </c>
      <c r="Q461" s="4">
        <f>IFERROR(Table1[[#This Row],[Total Sales]]/Table1[[#This Row],[Units Sold]],4)</f>
        <v>550.00000000000011</v>
      </c>
      <c r="R461" s="4">
        <f>IFERROR(Table1[[#This Row],[Operating Profit]]/Table1[[#This Row],[Units Sold]],0)</f>
        <v>192.5</v>
      </c>
      <c r="S461" s="4">
        <f>IFERROR((Table1[[#This Row],[Total Sales]]-Table1[[#This Row],[Operating Profit]])/Table1[[#This Row],[Units Sold]],0)</f>
        <v>357.50000000000006</v>
      </c>
      <c r="T461" s="4" t="str">
        <f>IF(Table1[[#This Row],[Profit per unit]]&gt;$V$8,"Premium","Mass")</f>
        <v>Premium</v>
      </c>
      <c r="U461" s="4"/>
    </row>
    <row r="462" spans="2:21" ht="14.25" customHeight="1" x14ac:dyDescent="0.3">
      <c r="B462" s="4" t="s">
        <v>14</v>
      </c>
      <c r="C462" s="4">
        <v>1185732</v>
      </c>
      <c r="D462" s="5">
        <v>44519</v>
      </c>
      <c r="E462" s="4" t="s">
        <v>15</v>
      </c>
      <c r="F462" s="4" t="s">
        <v>40</v>
      </c>
      <c r="G462" s="4" t="s">
        <v>41</v>
      </c>
      <c r="H462" s="6" t="s">
        <v>22</v>
      </c>
      <c r="I462" s="7">
        <v>65</v>
      </c>
      <c r="J462" s="8">
        <v>125</v>
      </c>
      <c r="K462" s="9">
        <v>81250</v>
      </c>
      <c r="L462" s="9">
        <v>24375</v>
      </c>
      <c r="M462" s="10">
        <v>0.3</v>
      </c>
      <c r="N462" s="4" t="s">
        <v>24</v>
      </c>
      <c r="O462" s="4" t="str">
        <f>TEXT(Table1[[#This Row],[Invoice Date]],"mmm")</f>
        <v>Nov</v>
      </c>
      <c r="P462" s="4">
        <f>YEAR(Table1[[#This Row],[Invoice Date]])</f>
        <v>2021</v>
      </c>
      <c r="Q462" s="4">
        <f>IFERROR(Table1[[#This Row],[Total Sales]]/Table1[[#This Row],[Units Sold]],4)</f>
        <v>650</v>
      </c>
      <c r="R462" s="4">
        <f>IFERROR(Table1[[#This Row],[Operating Profit]]/Table1[[#This Row],[Units Sold]],0)</f>
        <v>195</v>
      </c>
      <c r="S462" s="4">
        <f>IFERROR((Table1[[#This Row],[Total Sales]]-Table1[[#This Row],[Operating Profit]])/Table1[[#This Row],[Units Sold]],0)</f>
        <v>455</v>
      </c>
      <c r="T462" s="4" t="str">
        <f>IF(Table1[[#This Row],[Profit per unit]]&gt;$V$8,"Premium","Mass")</f>
        <v>Premium</v>
      </c>
      <c r="U462" s="4"/>
    </row>
    <row r="463" spans="2:21" ht="14.25" customHeight="1" x14ac:dyDescent="0.3">
      <c r="B463" s="4" t="s">
        <v>14</v>
      </c>
      <c r="C463" s="4">
        <v>1185732</v>
      </c>
      <c r="D463" s="5">
        <v>44520</v>
      </c>
      <c r="E463" s="4" t="s">
        <v>15</v>
      </c>
      <c r="F463" s="4" t="s">
        <v>40</v>
      </c>
      <c r="G463" s="4" t="s">
        <v>41</v>
      </c>
      <c r="H463" s="6" t="s">
        <v>23</v>
      </c>
      <c r="I463" s="7">
        <v>70</v>
      </c>
      <c r="J463" s="8">
        <v>250</v>
      </c>
      <c r="K463" s="9">
        <v>175000</v>
      </c>
      <c r="L463" s="9">
        <v>52500</v>
      </c>
      <c r="M463" s="10">
        <v>0.3</v>
      </c>
      <c r="N463" s="4" t="s">
        <v>24</v>
      </c>
      <c r="O463" s="4" t="str">
        <f>TEXT(Table1[[#This Row],[Invoice Date]],"mmm")</f>
        <v>Nov</v>
      </c>
      <c r="P463" s="4">
        <f>YEAR(Table1[[#This Row],[Invoice Date]])</f>
        <v>2021</v>
      </c>
      <c r="Q463" s="4">
        <f>IFERROR(Table1[[#This Row],[Total Sales]]/Table1[[#This Row],[Units Sold]],4)</f>
        <v>700</v>
      </c>
      <c r="R463" s="4">
        <f>IFERROR(Table1[[#This Row],[Operating Profit]]/Table1[[#This Row],[Units Sold]],0)</f>
        <v>210</v>
      </c>
      <c r="S463" s="4">
        <f>IFERROR((Table1[[#This Row],[Total Sales]]-Table1[[#This Row],[Operating Profit]])/Table1[[#This Row],[Units Sold]],0)</f>
        <v>490</v>
      </c>
      <c r="T463" s="4" t="str">
        <f>IF(Table1[[#This Row],[Profit per unit]]&gt;$V$8,"Premium","Mass")</f>
        <v>Premium</v>
      </c>
      <c r="U463" s="4"/>
    </row>
    <row r="464" spans="2:21" ht="14.25" customHeight="1" x14ac:dyDescent="0.3">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c r="O464" s="4" t="str">
        <f>TEXT(Table1[[#This Row],[Invoice Date]],"mmm")</f>
        <v>Nov</v>
      </c>
      <c r="P464" s="4">
        <f>YEAR(Table1[[#This Row],[Invoice Date]])</f>
        <v>2021</v>
      </c>
      <c r="Q464" s="4">
        <f>IFERROR(Table1[[#This Row],[Total Sales]]/Table1[[#This Row],[Units Sold]],4)</f>
        <v>650</v>
      </c>
      <c r="R464" s="4">
        <f>IFERROR(Table1[[#This Row],[Operating Profit]]/Table1[[#This Row],[Units Sold]],0)</f>
        <v>357.5</v>
      </c>
      <c r="S464" s="4">
        <f>IFERROR((Table1[[#This Row],[Total Sales]]-Table1[[#This Row],[Operating Profit]])/Table1[[#This Row],[Units Sold]],0)</f>
        <v>292.5</v>
      </c>
      <c r="T464" s="4" t="str">
        <f>IF(Table1[[#This Row],[Profit per unit]]&gt;$V$8,"Premium","Mass")</f>
        <v>Premium</v>
      </c>
      <c r="U464" s="4"/>
    </row>
    <row r="465" spans="2:21" ht="14.25" customHeight="1" x14ac:dyDescent="0.3">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c r="O465" s="4" t="str">
        <f>TEXT(Table1[[#This Row],[Invoice Date]],"mmm")</f>
        <v>Nov</v>
      </c>
      <c r="P465" s="4">
        <f>YEAR(Table1[[#This Row],[Invoice Date]])</f>
        <v>2021</v>
      </c>
      <c r="Q465" s="4">
        <f>IFERROR(Table1[[#This Row],[Total Sales]]/Table1[[#This Row],[Units Sold]],4)</f>
        <v>600.00000000000011</v>
      </c>
      <c r="R465" s="4">
        <f>IFERROR(Table1[[#This Row],[Operating Profit]]/Table1[[#This Row],[Units Sold]],0)</f>
        <v>210.00000000000003</v>
      </c>
      <c r="S465" s="4">
        <f>IFERROR((Table1[[#This Row],[Total Sales]]-Table1[[#This Row],[Operating Profit]])/Table1[[#This Row],[Units Sold]],0)</f>
        <v>390.00000000000011</v>
      </c>
      <c r="T465" s="4" t="str">
        <f>IF(Table1[[#This Row],[Profit per unit]]&gt;$V$8,"Premium","Mass")</f>
        <v>Premium</v>
      </c>
      <c r="U465" s="4"/>
    </row>
    <row r="466" spans="2:21" ht="14.25" customHeight="1" x14ac:dyDescent="0.3">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c r="O466" s="4" t="str">
        <f>TEXT(Table1[[#This Row],[Invoice Date]],"mmm")</f>
        <v>Nov</v>
      </c>
      <c r="P466" s="4">
        <f>YEAR(Table1[[#This Row],[Invoice Date]])</f>
        <v>2021</v>
      </c>
      <c r="Q466" s="4">
        <f>IFERROR(Table1[[#This Row],[Total Sales]]/Table1[[#This Row],[Units Sold]],4)</f>
        <v>550.00000000000011</v>
      </c>
      <c r="R466" s="4">
        <f>IFERROR(Table1[[#This Row],[Operating Profit]]/Table1[[#This Row],[Units Sold]],0)</f>
        <v>220</v>
      </c>
      <c r="S466" s="4">
        <f>IFERROR((Table1[[#This Row],[Total Sales]]-Table1[[#This Row],[Operating Profit]])/Table1[[#This Row],[Units Sold]],0)</f>
        <v>330.00000000000006</v>
      </c>
      <c r="T466" s="4" t="str">
        <f>IF(Table1[[#This Row],[Profit per unit]]&gt;$V$8,"Premium","Mass")</f>
        <v>Premium</v>
      </c>
      <c r="U466" s="4"/>
    </row>
    <row r="467" spans="2:21" ht="14.25" customHeight="1" x14ac:dyDescent="0.3">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c r="O467" s="4" t="str">
        <f>TEXT(Table1[[#This Row],[Invoice Date]],"mmm")</f>
        <v>Nov</v>
      </c>
      <c r="P467" s="4">
        <f>YEAR(Table1[[#This Row],[Invoice Date]])</f>
        <v>2021</v>
      </c>
      <c r="Q467" s="4">
        <f>IFERROR(Table1[[#This Row],[Total Sales]]/Table1[[#This Row],[Units Sold]],4)</f>
        <v>550.00000000000011</v>
      </c>
      <c r="R467" s="4">
        <f>IFERROR(Table1[[#This Row],[Operating Profit]]/Table1[[#This Row],[Units Sold]],0)</f>
        <v>220</v>
      </c>
      <c r="S467" s="4">
        <f>IFERROR((Table1[[#This Row],[Total Sales]]-Table1[[#This Row],[Operating Profit]])/Table1[[#This Row],[Units Sold]],0)</f>
        <v>330.00000000000011</v>
      </c>
      <c r="T467" s="4" t="str">
        <f>IF(Table1[[#This Row],[Profit per unit]]&gt;$V$8,"Premium","Mass")</f>
        <v>Premium</v>
      </c>
      <c r="U467" s="4"/>
    </row>
    <row r="468" spans="2:21" ht="14.25" customHeight="1" x14ac:dyDescent="0.3">
      <c r="B468" s="4" t="s">
        <v>14</v>
      </c>
      <c r="C468" s="4">
        <v>1185732</v>
      </c>
      <c r="D468" s="5">
        <v>44525</v>
      </c>
      <c r="E468" s="4" t="s">
        <v>15</v>
      </c>
      <c r="F468" s="4" t="s">
        <v>40</v>
      </c>
      <c r="G468" s="4" t="s">
        <v>41</v>
      </c>
      <c r="H468" s="6" t="s">
        <v>22</v>
      </c>
      <c r="I468" s="7">
        <v>65</v>
      </c>
      <c r="J468" s="8">
        <v>150</v>
      </c>
      <c r="K468" s="9">
        <v>97500</v>
      </c>
      <c r="L468" s="9">
        <v>34125</v>
      </c>
      <c r="M468" s="10">
        <v>0.35</v>
      </c>
      <c r="N468" s="4" t="s">
        <v>24</v>
      </c>
      <c r="O468" s="4" t="str">
        <f>TEXT(Table1[[#This Row],[Invoice Date]],"mmm")</f>
        <v>Nov</v>
      </c>
      <c r="P468" s="4">
        <f>YEAR(Table1[[#This Row],[Invoice Date]])</f>
        <v>2021</v>
      </c>
      <c r="Q468" s="4">
        <f>IFERROR(Table1[[#This Row],[Total Sales]]/Table1[[#This Row],[Units Sold]],4)</f>
        <v>650</v>
      </c>
      <c r="R468" s="4">
        <f>IFERROR(Table1[[#This Row],[Operating Profit]]/Table1[[#This Row],[Units Sold]],0)</f>
        <v>227.5</v>
      </c>
      <c r="S468" s="4">
        <f>IFERROR((Table1[[#This Row],[Total Sales]]-Table1[[#This Row],[Operating Profit]])/Table1[[#This Row],[Units Sold]],0)</f>
        <v>422.5</v>
      </c>
      <c r="T468" s="4" t="str">
        <f>IF(Table1[[#This Row],[Profit per unit]]&gt;$V$8,"Premium","Mass")</f>
        <v>Premium</v>
      </c>
      <c r="U468" s="4"/>
    </row>
    <row r="469" spans="2:21" ht="14.25" customHeight="1" x14ac:dyDescent="0.3">
      <c r="B469" s="4" t="s">
        <v>14</v>
      </c>
      <c r="C469" s="4">
        <v>1185732</v>
      </c>
      <c r="D469" s="5">
        <v>44526</v>
      </c>
      <c r="E469" s="4" t="s">
        <v>15</v>
      </c>
      <c r="F469" s="4" t="s">
        <v>40</v>
      </c>
      <c r="G469" s="4" t="s">
        <v>41</v>
      </c>
      <c r="H469" s="6" t="s">
        <v>23</v>
      </c>
      <c r="I469" s="7">
        <v>70</v>
      </c>
      <c r="J469" s="8">
        <v>300</v>
      </c>
      <c r="K469" s="9">
        <v>210000</v>
      </c>
      <c r="L469" s="9">
        <v>63000</v>
      </c>
      <c r="M469" s="10">
        <v>0.3</v>
      </c>
      <c r="N469" s="4" t="s">
        <v>24</v>
      </c>
      <c r="O469" s="4" t="str">
        <f>TEXT(Table1[[#This Row],[Invoice Date]],"mmm")</f>
        <v>Nov</v>
      </c>
      <c r="P469" s="4">
        <f>YEAR(Table1[[#This Row],[Invoice Date]])</f>
        <v>2021</v>
      </c>
      <c r="Q469" s="4">
        <f>IFERROR(Table1[[#This Row],[Total Sales]]/Table1[[#This Row],[Units Sold]],4)</f>
        <v>700</v>
      </c>
      <c r="R469" s="4">
        <f>IFERROR(Table1[[#This Row],[Operating Profit]]/Table1[[#This Row],[Units Sold]],0)</f>
        <v>210</v>
      </c>
      <c r="S469" s="4">
        <f>IFERROR((Table1[[#This Row],[Total Sales]]-Table1[[#This Row],[Operating Profit]])/Table1[[#This Row],[Units Sold]],0)</f>
        <v>490</v>
      </c>
      <c r="T469" s="4" t="str">
        <f>IF(Table1[[#This Row],[Profit per unit]]&gt;$V$8,"Premium","Mass")</f>
        <v>Premium</v>
      </c>
      <c r="U469" s="4"/>
    </row>
    <row r="470" spans="2:21" ht="14.25" customHeight="1" x14ac:dyDescent="0.3">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c r="O470" s="4" t="str">
        <f>TEXT(Table1[[#This Row],[Invoice Date]],"mmm")</f>
        <v>Nov</v>
      </c>
      <c r="P470" s="4">
        <f>YEAR(Table1[[#This Row],[Invoice Date]])</f>
        <v>2021</v>
      </c>
      <c r="Q470" s="4">
        <f>IFERROR(Table1[[#This Row],[Total Sales]]/Table1[[#This Row],[Units Sold]],4)</f>
        <v>650</v>
      </c>
      <c r="R470" s="4">
        <f>IFERROR(Table1[[#This Row],[Operating Profit]]/Table1[[#This Row],[Units Sold]],0)</f>
        <v>357.5</v>
      </c>
      <c r="S470" s="4">
        <f>IFERROR((Table1[[#This Row],[Total Sales]]-Table1[[#This Row],[Operating Profit]])/Table1[[#This Row],[Units Sold]],0)</f>
        <v>292.5</v>
      </c>
      <c r="T470" s="4" t="str">
        <f>IF(Table1[[#This Row],[Profit per unit]]&gt;$V$8,"Premium","Mass")</f>
        <v>Premium</v>
      </c>
      <c r="U470" s="4"/>
    </row>
    <row r="471" spans="2:21" ht="14.25" customHeight="1" x14ac:dyDescent="0.3">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c r="O471" s="4" t="str">
        <f>TEXT(Table1[[#This Row],[Invoice Date]],"mmm")</f>
        <v>Nov</v>
      </c>
      <c r="P471" s="4">
        <f>YEAR(Table1[[#This Row],[Invoice Date]])</f>
        <v>2021</v>
      </c>
      <c r="Q471" s="4">
        <f>IFERROR(Table1[[#This Row],[Total Sales]]/Table1[[#This Row],[Units Sold]],4)</f>
        <v>600.00000000000011</v>
      </c>
      <c r="R471" s="4">
        <f>IFERROR(Table1[[#This Row],[Operating Profit]]/Table1[[#This Row],[Units Sold]],0)</f>
        <v>210.00000000000003</v>
      </c>
      <c r="S471" s="4">
        <f>IFERROR((Table1[[#This Row],[Total Sales]]-Table1[[#This Row],[Operating Profit]])/Table1[[#This Row],[Units Sold]],0)</f>
        <v>390.00000000000011</v>
      </c>
      <c r="T471" s="4" t="str">
        <f>IF(Table1[[#This Row],[Profit per unit]]&gt;$V$8,"Premium","Mass")</f>
        <v>Premium</v>
      </c>
      <c r="U471" s="4"/>
    </row>
    <row r="472" spans="2:21" ht="14.25" customHeight="1" x14ac:dyDescent="0.3">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c r="O472" s="4" t="str">
        <f>TEXT(Table1[[#This Row],[Invoice Date]],"mmm")</f>
        <v>Nov</v>
      </c>
      <c r="P472" s="4">
        <f>YEAR(Table1[[#This Row],[Invoice Date]])</f>
        <v>2021</v>
      </c>
      <c r="Q472" s="4">
        <f>IFERROR(Table1[[#This Row],[Total Sales]]/Table1[[#This Row],[Units Sold]],4)</f>
        <v>550.00000000000011</v>
      </c>
      <c r="R472" s="4">
        <f>IFERROR(Table1[[#This Row],[Operating Profit]]/Table1[[#This Row],[Units Sold]],0)</f>
        <v>220</v>
      </c>
      <c r="S472" s="4">
        <f>IFERROR((Table1[[#This Row],[Total Sales]]-Table1[[#This Row],[Operating Profit]])/Table1[[#This Row],[Units Sold]],0)</f>
        <v>330.00000000000006</v>
      </c>
      <c r="T472" s="4" t="str">
        <f>IF(Table1[[#This Row],[Profit per unit]]&gt;$V$8,"Premium","Mass")</f>
        <v>Premium</v>
      </c>
      <c r="U472" s="4"/>
    </row>
    <row r="473" spans="2:21" ht="14.25" customHeight="1" x14ac:dyDescent="0.3">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c r="O473" s="4" t="str">
        <f>TEXT(Table1[[#This Row],[Invoice Date]],"mmm")</f>
        <v>Nov</v>
      </c>
      <c r="P473" s="4">
        <f>YEAR(Table1[[#This Row],[Invoice Date]])</f>
        <v>2021</v>
      </c>
      <c r="Q473" s="4">
        <f>IFERROR(Table1[[#This Row],[Total Sales]]/Table1[[#This Row],[Units Sold]],4)</f>
        <v>550.00000000000011</v>
      </c>
      <c r="R473" s="4">
        <f>IFERROR(Table1[[#This Row],[Operating Profit]]/Table1[[#This Row],[Units Sold]],0)</f>
        <v>220</v>
      </c>
      <c r="S473" s="4">
        <f>IFERROR((Table1[[#This Row],[Total Sales]]-Table1[[#This Row],[Operating Profit]])/Table1[[#This Row],[Units Sold]],0)</f>
        <v>330.00000000000006</v>
      </c>
      <c r="T473" s="4" t="str">
        <f>IF(Table1[[#This Row],[Profit per unit]]&gt;$V$8,"Premium","Mass")</f>
        <v>Premium</v>
      </c>
      <c r="U473" s="4"/>
    </row>
    <row r="474" spans="2:21" ht="14.25" customHeight="1" x14ac:dyDescent="0.3">
      <c r="B474" s="4" t="s">
        <v>14</v>
      </c>
      <c r="C474" s="4">
        <v>1185732</v>
      </c>
      <c r="D474" s="5">
        <v>44531</v>
      </c>
      <c r="E474" s="4" t="s">
        <v>15</v>
      </c>
      <c r="F474" s="4" t="s">
        <v>40</v>
      </c>
      <c r="G474" s="4" t="s">
        <v>41</v>
      </c>
      <c r="H474" s="6" t="s">
        <v>22</v>
      </c>
      <c r="I474" s="7">
        <v>65</v>
      </c>
      <c r="J474" s="8">
        <v>200</v>
      </c>
      <c r="K474" s="9">
        <v>130000</v>
      </c>
      <c r="L474" s="9">
        <v>45500</v>
      </c>
      <c r="M474" s="10">
        <v>0.35</v>
      </c>
      <c r="N474" s="4" t="s">
        <v>24</v>
      </c>
      <c r="O474" s="4" t="str">
        <f>TEXT(Table1[[#This Row],[Invoice Date]],"mmm")</f>
        <v>Dec</v>
      </c>
      <c r="P474" s="4">
        <f>YEAR(Table1[[#This Row],[Invoice Date]])</f>
        <v>2021</v>
      </c>
      <c r="Q474" s="4">
        <f>IFERROR(Table1[[#This Row],[Total Sales]]/Table1[[#This Row],[Units Sold]],4)</f>
        <v>650</v>
      </c>
      <c r="R474" s="4">
        <f>IFERROR(Table1[[#This Row],[Operating Profit]]/Table1[[#This Row],[Units Sold]],0)</f>
        <v>227.5</v>
      </c>
      <c r="S474" s="4">
        <f>IFERROR((Table1[[#This Row],[Total Sales]]-Table1[[#This Row],[Operating Profit]])/Table1[[#This Row],[Units Sold]],0)</f>
        <v>422.5</v>
      </c>
      <c r="T474" s="4" t="str">
        <f>IF(Table1[[#This Row],[Profit per unit]]&gt;$V$8,"Premium","Mass")</f>
        <v>Premium</v>
      </c>
      <c r="U474" s="4"/>
    </row>
    <row r="475" spans="2:21" ht="14.25" customHeight="1" x14ac:dyDescent="0.3">
      <c r="B475" s="4" t="s">
        <v>14</v>
      </c>
      <c r="C475" s="4">
        <v>1185732</v>
      </c>
      <c r="D475" s="5">
        <v>44532</v>
      </c>
      <c r="E475" s="4" t="s">
        <v>15</v>
      </c>
      <c r="F475" s="4" t="s">
        <v>40</v>
      </c>
      <c r="G475" s="4" t="s">
        <v>41</v>
      </c>
      <c r="H475" s="6" t="s">
        <v>23</v>
      </c>
      <c r="I475" s="7">
        <v>70</v>
      </c>
      <c r="J475" s="8">
        <v>375</v>
      </c>
      <c r="K475" s="9">
        <v>262500</v>
      </c>
      <c r="L475" s="9">
        <v>78750</v>
      </c>
      <c r="M475" s="10">
        <v>0.3</v>
      </c>
      <c r="N475" s="4" t="s">
        <v>24</v>
      </c>
      <c r="O475" s="4" t="str">
        <f>TEXT(Table1[[#This Row],[Invoice Date]],"mmm")</f>
        <v>Dec</v>
      </c>
      <c r="P475" s="4">
        <f>YEAR(Table1[[#This Row],[Invoice Date]])</f>
        <v>2021</v>
      </c>
      <c r="Q475" s="4">
        <f>IFERROR(Table1[[#This Row],[Total Sales]]/Table1[[#This Row],[Units Sold]],4)</f>
        <v>700</v>
      </c>
      <c r="R475" s="4">
        <f>IFERROR(Table1[[#This Row],[Operating Profit]]/Table1[[#This Row],[Units Sold]],0)</f>
        <v>210</v>
      </c>
      <c r="S475" s="4">
        <f>IFERROR((Table1[[#This Row],[Total Sales]]-Table1[[#This Row],[Operating Profit]])/Table1[[#This Row],[Units Sold]],0)</f>
        <v>490</v>
      </c>
      <c r="T475" s="4" t="str">
        <f>IF(Table1[[#This Row],[Profit per unit]]&gt;$V$8,"Premium","Mass")</f>
        <v>Premium</v>
      </c>
      <c r="U475" s="4"/>
    </row>
    <row r="476" spans="2:21" ht="14.25" customHeight="1" x14ac:dyDescent="0.3">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c r="O476" s="4" t="str">
        <f>TEXT(Table1[[#This Row],[Invoice Date]],"mmm")</f>
        <v>Dec</v>
      </c>
      <c r="P476" s="4">
        <f>YEAR(Table1[[#This Row],[Invoice Date]])</f>
        <v>2021</v>
      </c>
      <c r="Q476" s="4">
        <f>IFERROR(Table1[[#This Row],[Total Sales]]/Table1[[#This Row],[Units Sold]],4)</f>
        <v>650</v>
      </c>
      <c r="R476" s="4">
        <f>IFERROR(Table1[[#This Row],[Operating Profit]]/Table1[[#This Row],[Units Sold]],0)</f>
        <v>357.50000000000006</v>
      </c>
      <c r="S476" s="4">
        <f>IFERROR((Table1[[#This Row],[Total Sales]]-Table1[[#This Row],[Operating Profit]])/Table1[[#This Row],[Units Sold]],0)</f>
        <v>292.49999999999994</v>
      </c>
      <c r="T476" s="4" t="str">
        <f>IF(Table1[[#This Row],[Profit per unit]]&gt;$V$8,"Premium","Mass")</f>
        <v>Premium</v>
      </c>
      <c r="U476" s="4"/>
    </row>
    <row r="477" spans="2:21" ht="14.25" customHeight="1" x14ac:dyDescent="0.3">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c r="O477" s="4" t="str">
        <f>TEXT(Table1[[#This Row],[Invoice Date]],"mmm")</f>
        <v>Dec</v>
      </c>
      <c r="P477" s="4">
        <f>YEAR(Table1[[#This Row],[Invoice Date]])</f>
        <v>2021</v>
      </c>
      <c r="Q477" s="4">
        <f>IFERROR(Table1[[#This Row],[Total Sales]]/Table1[[#This Row],[Units Sold]],4)</f>
        <v>600.00000000000011</v>
      </c>
      <c r="R477" s="4">
        <f>IFERROR(Table1[[#This Row],[Operating Profit]]/Table1[[#This Row],[Units Sold]],0)</f>
        <v>210.00000000000003</v>
      </c>
      <c r="S477" s="4">
        <f>IFERROR((Table1[[#This Row],[Total Sales]]-Table1[[#This Row],[Operating Profit]])/Table1[[#This Row],[Units Sold]],0)</f>
        <v>390.00000000000011</v>
      </c>
      <c r="T477" s="4" t="str">
        <f>IF(Table1[[#This Row],[Profit per unit]]&gt;$V$8,"Premium","Mass")</f>
        <v>Premium</v>
      </c>
      <c r="U477" s="4"/>
    </row>
    <row r="478" spans="2:21" ht="14.25" customHeight="1" x14ac:dyDescent="0.3">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c r="O478" s="4" t="str">
        <f>TEXT(Table1[[#This Row],[Invoice Date]],"mmm")</f>
        <v>Dec</v>
      </c>
      <c r="P478" s="4">
        <f>YEAR(Table1[[#This Row],[Invoice Date]])</f>
        <v>2021</v>
      </c>
      <c r="Q478" s="4">
        <f>IFERROR(Table1[[#This Row],[Total Sales]]/Table1[[#This Row],[Units Sold]],4)</f>
        <v>550.00000000000011</v>
      </c>
      <c r="R478" s="4">
        <f>IFERROR(Table1[[#This Row],[Operating Profit]]/Table1[[#This Row],[Units Sold]],0)</f>
        <v>220</v>
      </c>
      <c r="S478" s="4">
        <f>IFERROR((Table1[[#This Row],[Total Sales]]-Table1[[#This Row],[Operating Profit]])/Table1[[#This Row],[Units Sold]],0)</f>
        <v>330.00000000000006</v>
      </c>
      <c r="T478" s="4" t="str">
        <f>IF(Table1[[#This Row],[Profit per unit]]&gt;$V$8,"Premium","Mass")</f>
        <v>Premium</v>
      </c>
      <c r="U478" s="4"/>
    </row>
    <row r="479" spans="2:21" ht="14.25" customHeight="1" x14ac:dyDescent="0.3">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c r="O479" s="4" t="str">
        <f>TEXT(Table1[[#This Row],[Invoice Date]],"mmm")</f>
        <v>Dec</v>
      </c>
      <c r="P479" s="4">
        <f>YEAR(Table1[[#This Row],[Invoice Date]])</f>
        <v>2021</v>
      </c>
      <c r="Q479" s="4">
        <f>IFERROR(Table1[[#This Row],[Total Sales]]/Table1[[#This Row],[Units Sold]],4)</f>
        <v>550.00000000000011</v>
      </c>
      <c r="R479" s="4">
        <f>IFERROR(Table1[[#This Row],[Operating Profit]]/Table1[[#This Row],[Units Sold]],0)</f>
        <v>220</v>
      </c>
      <c r="S479" s="4">
        <f>IFERROR((Table1[[#This Row],[Total Sales]]-Table1[[#This Row],[Operating Profit]])/Table1[[#This Row],[Units Sold]],0)</f>
        <v>330.00000000000006</v>
      </c>
      <c r="T479" s="4" t="str">
        <f>IF(Table1[[#This Row],[Profit per unit]]&gt;$V$8,"Premium","Mass")</f>
        <v>Premium</v>
      </c>
      <c r="U479" s="4"/>
    </row>
    <row r="480" spans="2:21" ht="14.25" customHeight="1" x14ac:dyDescent="0.3">
      <c r="B480" s="4" t="s">
        <v>14</v>
      </c>
      <c r="C480" s="4">
        <v>1185732</v>
      </c>
      <c r="D480" s="5">
        <v>44537</v>
      </c>
      <c r="E480" s="4" t="s">
        <v>15</v>
      </c>
      <c r="F480" s="4" t="s">
        <v>40</v>
      </c>
      <c r="G480" s="4" t="s">
        <v>41</v>
      </c>
      <c r="H480" s="6" t="s">
        <v>22</v>
      </c>
      <c r="I480" s="7">
        <v>65</v>
      </c>
      <c r="J480" s="8">
        <v>175</v>
      </c>
      <c r="K480" s="9">
        <v>113750</v>
      </c>
      <c r="L480" s="9">
        <v>39812.5</v>
      </c>
      <c r="M480" s="10">
        <v>0.35</v>
      </c>
      <c r="N480" s="4" t="s">
        <v>24</v>
      </c>
      <c r="O480" s="4" t="str">
        <f>TEXT(Table1[[#This Row],[Invoice Date]],"mmm")</f>
        <v>Dec</v>
      </c>
      <c r="P480" s="4">
        <f>YEAR(Table1[[#This Row],[Invoice Date]])</f>
        <v>2021</v>
      </c>
      <c r="Q480" s="4">
        <f>IFERROR(Table1[[#This Row],[Total Sales]]/Table1[[#This Row],[Units Sold]],4)</f>
        <v>650</v>
      </c>
      <c r="R480" s="4">
        <f>IFERROR(Table1[[#This Row],[Operating Profit]]/Table1[[#This Row],[Units Sold]],0)</f>
        <v>227.5</v>
      </c>
      <c r="S480" s="4">
        <f>IFERROR((Table1[[#This Row],[Total Sales]]-Table1[[#This Row],[Operating Profit]])/Table1[[#This Row],[Units Sold]],0)</f>
        <v>422.5</v>
      </c>
      <c r="T480" s="4" t="str">
        <f>IF(Table1[[#This Row],[Profit per unit]]&gt;$V$8,"Premium","Mass")</f>
        <v>Premium</v>
      </c>
      <c r="U480" s="4"/>
    </row>
    <row r="481" spans="2:21" ht="14.25" customHeight="1" x14ac:dyDescent="0.3">
      <c r="B481" s="4" t="s">
        <v>14</v>
      </c>
      <c r="C481" s="4">
        <v>1185732</v>
      </c>
      <c r="D481" s="5">
        <v>44538</v>
      </c>
      <c r="E481" s="4" t="s">
        <v>15</v>
      </c>
      <c r="F481" s="4" t="s">
        <v>40</v>
      </c>
      <c r="G481" s="4" t="s">
        <v>41</v>
      </c>
      <c r="H481" s="6" t="s">
        <v>23</v>
      </c>
      <c r="I481" s="7">
        <v>70</v>
      </c>
      <c r="J481" s="8">
        <v>350</v>
      </c>
      <c r="K481" s="9">
        <v>245000</v>
      </c>
      <c r="L481" s="9">
        <v>73500</v>
      </c>
      <c r="M481" s="10">
        <v>0.3</v>
      </c>
      <c r="N481" s="4" t="s">
        <v>24</v>
      </c>
      <c r="O481" s="4" t="str">
        <f>TEXT(Table1[[#This Row],[Invoice Date]],"mmm")</f>
        <v>Dec</v>
      </c>
      <c r="P481" s="4">
        <f>YEAR(Table1[[#This Row],[Invoice Date]])</f>
        <v>2021</v>
      </c>
      <c r="Q481" s="4">
        <f>IFERROR(Table1[[#This Row],[Total Sales]]/Table1[[#This Row],[Units Sold]],4)</f>
        <v>700</v>
      </c>
      <c r="R481" s="4">
        <f>IFERROR(Table1[[#This Row],[Operating Profit]]/Table1[[#This Row],[Units Sold]],0)</f>
        <v>210</v>
      </c>
      <c r="S481" s="4">
        <f>IFERROR((Table1[[#This Row],[Total Sales]]-Table1[[#This Row],[Operating Profit]])/Table1[[#This Row],[Units Sold]],0)</f>
        <v>490</v>
      </c>
      <c r="T481" s="4" t="str">
        <f>IF(Table1[[#This Row],[Profit per unit]]&gt;$V$8,"Premium","Mass")</f>
        <v>Premium</v>
      </c>
      <c r="U481" s="4"/>
    </row>
    <row r="482" spans="2:21" ht="14.25" customHeight="1" x14ac:dyDescent="0.3">
      <c r="B482" s="4" t="s">
        <v>14</v>
      </c>
      <c r="C482" s="4">
        <v>1185732</v>
      </c>
      <c r="D482" s="5">
        <v>44539</v>
      </c>
      <c r="E482" s="4" t="s">
        <v>15</v>
      </c>
      <c r="F482" s="4" t="s">
        <v>40</v>
      </c>
      <c r="G482" s="4" t="s">
        <v>41</v>
      </c>
      <c r="H482" s="6" t="s">
        <v>17</v>
      </c>
      <c r="I482" s="7">
        <v>65</v>
      </c>
      <c r="J482" s="8">
        <v>475</v>
      </c>
      <c r="K482" s="9">
        <v>308750</v>
      </c>
      <c r="L482" s="9">
        <v>154375</v>
      </c>
      <c r="M482" s="10">
        <v>0.5</v>
      </c>
      <c r="N482" s="4" t="s">
        <v>24</v>
      </c>
      <c r="O482" s="4" t="str">
        <f>TEXT(Table1[[#This Row],[Invoice Date]],"mmm")</f>
        <v>Dec</v>
      </c>
      <c r="P482" s="4">
        <f>YEAR(Table1[[#This Row],[Invoice Date]])</f>
        <v>2021</v>
      </c>
      <c r="Q482" s="4">
        <f>IFERROR(Table1[[#This Row],[Total Sales]]/Table1[[#This Row],[Units Sold]],4)</f>
        <v>650</v>
      </c>
      <c r="R482" s="4">
        <f>IFERROR(Table1[[#This Row],[Operating Profit]]/Table1[[#This Row],[Units Sold]],0)</f>
        <v>325</v>
      </c>
      <c r="S482" s="4">
        <f>IFERROR((Table1[[#This Row],[Total Sales]]-Table1[[#This Row],[Operating Profit]])/Table1[[#This Row],[Units Sold]],0)</f>
        <v>325</v>
      </c>
      <c r="T482" s="4" t="str">
        <f>IF(Table1[[#This Row],[Profit per unit]]&gt;$V$8,"Premium","Mass")</f>
        <v>Premium</v>
      </c>
      <c r="U482" s="4"/>
    </row>
    <row r="483" spans="2:21" ht="14.25" customHeight="1" x14ac:dyDescent="0.3">
      <c r="B483" s="4" t="s">
        <v>14</v>
      </c>
      <c r="C483" s="4">
        <v>1185732</v>
      </c>
      <c r="D483" s="5">
        <v>44540</v>
      </c>
      <c r="E483" s="4" t="s">
        <v>15</v>
      </c>
      <c r="F483" s="4" t="s">
        <v>40</v>
      </c>
      <c r="G483" s="4" t="s">
        <v>41</v>
      </c>
      <c r="H483" s="6" t="s">
        <v>19</v>
      </c>
      <c r="I483" s="7">
        <v>50</v>
      </c>
      <c r="J483" s="8">
        <v>275</v>
      </c>
      <c r="K483" s="9">
        <v>137500</v>
      </c>
      <c r="L483" s="9">
        <v>41250</v>
      </c>
      <c r="M483" s="10">
        <v>0.3</v>
      </c>
      <c r="N483" s="4" t="s">
        <v>24</v>
      </c>
      <c r="O483" s="4" t="str">
        <f>TEXT(Table1[[#This Row],[Invoice Date]],"mmm")</f>
        <v>Dec</v>
      </c>
      <c r="P483" s="4">
        <f>YEAR(Table1[[#This Row],[Invoice Date]])</f>
        <v>2021</v>
      </c>
      <c r="Q483" s="4">
        <f>IFERROR(Table1[[#This Row],[Total Sales]]/Table1[[#This Row],[Units Sold]],4)</f>
        <v>500</v>
      </c>
      <c r="R483" s="4">
        <f>IFERROR(Table1[[#This Row],[Operating Profit]]/Table1[[#This Row],[Units Sold]],0)</f>
        <v>150</v>
      </c>
      <c r="S483" s="4">
        <f>IFERROR((Table1[[#This Row],[Total Sales]]-Table1[[#This Row],[Operating Profit]])/Table1[[#This Row],[Units Sold]],0)</f>
        <v>350</v>
      </c>
      <c r="T483" s="4" t="str">
        <f>IF(Table1[[#This Row],[Profit per unit]]&gt;$V$8,"Premium","Mass")</f>
        <v>Premium</v>
      </c>
      <c r="U483" s="4"/>
    </row>
    <row r="484" spans="2:21" ht="14.25" customHeight="1" x14ac:dyDescent="0.3">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c r="O484" s="4" t="str">
        <f>TEXT(Table1[[#This Row],[Invoice Date]],"mmm")</f>
        <v>Dec</v>
      </c>
      <c r="P484" s="4">
        <f>YEAR(Table1[[#This Row],[Invoice Date]])</f>
        <v>2021</v>
      </c>
      <c r="Q484" s="4">
        <f>IFERROR(Table1[[#This Row],[Total Sales]]/Table1[[#This Row],[Units Sold]],4)</f>
        <v>450</v>
      </c>
      <c r="R484" s="4">
        <f>IFERROR(Table1[[#This Row],[Operating Profit]]/Table1[[#This Row],[Units Sold]],0)</f>
        <v>157.49999999999997</v>
      </c>
      <c r="S484" s="4">
        <f>IFERROR((Table1[[#This Row],[Total Sales]]-Table1[[#This Row],[Operating Profit]])/Table1[[#This Row],[Units Sold]],0)</f>
        <v>292.5</v>
      </c>
      <c r="T484" s="4" t="str">
        <f>IF(Table1[[#This Row],[Profit per unit]]&gt;$V$8,"Premium","Mass")</f>
        <v>Premium</v>
      </c>
      <c r="U484" s="4"/>
    </row>
    <row r="485" spans="2:21" ht="14.25" customHeight="1" x14ac:dyDescent="0.3">
      <c r="B485" s="4" t="s">
        <v>14</v>
      </c>
      <c r="C485" s="4">
        <v>1185732</v>
      </c>
      <c r="D485" s="5">
        <v>44542</v>
      </c>
      <c r="E485" s="4" t="s">
        <v>15</v>
      </c>
      <c r="F485" s="4" t="s">
        <v>40</v>
      </c>
      <c r="G485" s="4" t="s">
        <v>41</v>
      </c>
      <c r="H485" s="6" t="s">
        <v>21</v>
      </c>
      <c r="I485" s="7">
        <v>45</v>
      </c>
      <c r="J485" s="8">
        <v>175</v>
      </c>
      <c r="K485" s="9">
        <v>78750</v>
      </c>
      <c r="L485" s="9">
        <v>27562.5</v>
      </c>
      <c r="M485" s="10">
        <v>0.35</v>
      </c>
      <c r="N485" s="4" t="s">
        <v>24</v>
      </c>
      <c r="O485" s="4" t="str">
        <f>TEXT(Table1[[#This Row],[Invoice Date]],"mmm")</f>
        <v>Dec</v>
      </c>
      <c r="P485" s="4">
        <f>YEAR(Table1[[#This Row],[Invoice Date]])</f>
        <v>2021</v>
      </c>
      <c r="Q485" s="4">
        <f>IFERROR(Table1[[#This Row],[Total Sales]]/Table1[[#This Row],[Units Sold]],4)</f>
        <v>450</v>
      </c>
      <c r="R485" s="4">
        <f>IFERROR(Table1[[#This Row],[Operating Profit]]/Table1[[#This Row],[Units Sold]],0)</f>
        <v>157.5</v>
      </c>
      <c r="S485" s="4">
        <f>IFERROR((Table1[[#This Row],[Total Sales]]-Table1[[#This Row],[Operating Profit]])/Table1[[#This Row],[Units Sold]],0)</f>
        <v>292.5</v>
      </c>
      <c r="T485" s="4" t="str">
        <f>IF(Table1[[#This Row],[Profit per unit]]&gt;$V$8,"Premium","Mass")</f>
        <v>Premium</v>
      </c>
      <c r="U485" s="4"/>
    </row>
    <row r="486" spans="2:21" ht="14.25" customHeight="1" x14ac:dyDescent="0.3">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c r="O486" s="4" t="str">
        <f>TEXT(Table1[[#This Row],[Invoice Date]],"mmm")</f>
        <v>Dec</v>
      </c>
      <c r="P486" s="4">
        <f>YEAR(Table1[[#This Row],[Invoice Date]])</f>
        <v>2021</v>
      </c>
      <c r="Q486" s="4">
        <f>IFERROR(Table1[[#This Row],[Total Sales]]/Table1[[#This Row],[Units Sold]],4)</f>
        <v>549.99999999999989</v>
      </c>
      <c r="R486" s="4">
        <f>IFERROR(Table1[[#This Row],[Operating Profit]]/Table1[[#This Row],[Units Sold]],0)</f>
        <v>164.99999999999997</v>
      </c>
      <c r="S486" s="4">
        <f>IFERROR((Table1[[#This Row],[Total Sales]]-Table1[[#This Row],[Operating Profit]])/Table1[[#This Row],[Units Sold]],0)</f>
        <v>384.99999999999989</v>
      </c>
      <c r="T486" s="4" t="str">
        <f>IF(Table1[[#This Row],[Profit per unit]]&gt;$V$8,"Premium","Mass")</f>
        <v>Premium</v>
      </c>
      <c r="U486" s="4"/>
    </row>
    <row r="487" spans="2:21" ht="14.25" customHeight="1" x14ac:dyDescent="0.3">
      <c r="B487" s="4" t="s">
        <v>14</v>
      </c>
      <c r="C487" s="4">
        <v>1185732</v>
      </c>
      <c r="D487" s="5">
        <v>44544</v>
      </c>
      <c r="E487" s="4" t="s">
        <v>15</v>
      </c>
      <c r="F487" s="4" t="s">
        <v>40</v>
      </c>
      <c r="G487" s="4" t="s">
        <v>41</v>
      </c>
      <c r="H487" s="6" t="s">
        <v>23</v>
      </c>
      <c r="I487" s="7">
        <v>60</v>
      </c>
      <c r="J487" s="8">
        <v>225</v>
      </c>
      <c r="K487" s="9">
        <v>135000</v>
      </c>
      <c r="L487" s="9">
        <v>33750</v>
      </c>
      <c r="M487" s="10">
        <v>0.25</v>
      </c>
      <c r="N487" s="4" t="s">
        <v>24</v>
      </c>
      <c r="O487" s="4" t="str">
        <f>TEXT(Table1[[#This Row],[Invoice Date]],"mmm")</f>
        <v>Dec</v>
      </c>
      <c r="P487" s="4">
        <f>YEAR(Table1[[#This Row],[Invoice Date]])</f>
        <v>2021</v>
      </c>
      <c r="Q487" s="4">
        <f>IFERROR(Table1[[#This Row],[Total Sales]]/Table1[[#This Row],[Units Sold]],4)</f>
        <v>600</v>
      </c>
      <c r="R487" s="4">
        <f>IFERROR(Table1[[#This Row],[Operating Profit]]/Table1[[#This Row],[Units Sold]],0)</f>
        <v>150</v>
      </c>
      <c r="S487" s="4">
        <f>IFERROR((Table1[[#This Row],[Total Sales]]-Table1[[#This Row],[Operating Profit]])/Table1[[#This Row],[Units Sold]],0)</f>
        <v>450</v>
      </c>
      <c r="T487" s="4" t="str">
        <f>IF(Table1[[#This Row],[Profit per unit]]&gt;$V$8,"Premium","Mass")</f>
        <v>Premium</v>
      </c>
      <c r="U487" s="4"/>
    </row>
    <row r="488" spans="2:21" ht="14.25" customHeight="1" x14ac:dyDescent="0.3">
      <c r="B488" s="4" t="s">
        <v>14</v>
      </c>
      <c r="C488" s="4">
        <v>1185732</v>
      </c>
      <c r="D488" s="5">
        <v>44545</v>
      </c>
      <c r="E488" s="4" t="s">
        <v>15</v>
      </c>
      <c r="F488" s="4" t="s">
        <v>40</v>
      </c>
      <c r="G488" s="4" t="s">
        <v>41</v>
      </c>
      <c r="H488" s="6" t="s">
        <v>17</v>
      </c>
      <c r="I488" s="7">
        <v>60</v>
      </c>
      <c r="J488" s="8">
        <v>400</v>
      </c>
      <c r="K488" s="9">
        <v>240000</v>
      </c>
      <c r="L488" s="9">
        <v>120000</v>
      </c>
      <c r="M488" s="10">
        <v>0.5</v>
      </c>
      <c r="N488" s="4" t="s">
        <v>24</v>
      </c>
      <c r="O488" s="4" t="str">
        <f>TEXT(Table1[[#This Row],[Invoice Date]],"mmm")</f>
        <v>Dec</v>
      </c>
      <c r="P488" s="4">
        <f>YEAR(Table1[[#This Row],[Invoice Date]])</f>
        <v>2021</v>
      </c>
      <c r="Q488" s="4">
        <f>IFERROR(Table1[[#This Row],[Total Sales]]/Table1[[#This Row],[Units Sold]],4)</f>
        <v>600</v>
      </c>
      <c r="R488" s="4">
        <f>IFERROR(Table1[[#This Row],[Operating Profit]]/Table1[[#This Row],[Units Sold]],0)</f>
        <v>300</v>
      </c>
      <c r="S488" s="4">
        <f>IFERROR((Table1[[#This Row],[Total Sales]]-Table1[[#This Row],[Operating Profit]])/Table1[[#This Row],[Units Sold]],0)</f>
        <v>300</v>
      </c>
      <c r="T488" s="4" t="str">
        <f>IF(Table1[[#This Row],[Profit per unit]]&gt;$V$8,"Premium","Mass")</f>
        <v>Premium</v>
      </c>
      <c r="U488" s="4"/>
    </row>
    <row r="489" spans="2:21" ht="14.25" customHeight="1" x14ac:dyDescent="0.3">
      <c r="B489" s="4" t="s">
        <v>14</v>
      </c>
      <c r="C489" s="4">
        <v>1185732</v>
      </c>
      <c r="D489" s="5">
        <v>44546</v>
      </c>
      <c r="E489" s="4" t="s">
        <v>15</v>
      </c>
      <c r="F489" s="4" t="s">
        <v>40</v>
      </c>
      <c r="G489" s="4" t="s">
        <v>41</v>
      </c>
      <c r="H489" s="6" t="s">
        <v>19</v>
      </c>
      <c r="I489" s="7">
        <v>50</v>
      </c>
      <c r="J489" s="8">
        <v>225</v>
      </c>
      <c r="K489" s="9">
        <v>112500</v>
      </c>
      <c r="L489" s="9">
        <v>33750</v>
      </c>
      <c r="M489" s="10">
        <v>0.3</v>
      </c>
      <c r="N489" s="4" t="s">
        <v>24</v>
      </c>
      <c r="O489" s="4" t="str">
        <f>TEXT(Table1[[#This Row],[Invoice Date]],"mmm")</f>
        <v>Dec</v>
      </c>
      <c r="P489" s="4">
        <f>YEAR(Table1[[#This Row],[Invoice Date]])</f>
        <v>2021</v>
      </c>
      <c r="Q489" s="4">
        <f>IFERROR(Table1[[#This Row],[Total Sales]]/Table1[[#This Row],[Units Sold]],4)</f>
        <v>500</v>
      </c>
      <c r="R489" s="4">
        <f>IFERROR(Table1[[#This Row],[Operating Profit]]/Table1[[#This Row],[Units Sold]],0)</f>
        <v>150</v>
      </c>
      <c r="S489" s="4">
        <f>IFERROR((Table1[[#This Row],[Total Sales]]-Table1[[#This Row],[Operating Profit]])/Table1[[#This Row],[Units Sold]],0)</f>
        <v>350</v>
      </c>
      <c r="T489" s="4" t="str">
        <f>IF(Table1[[#This Row],[Profit per unit]]&gt;$V$8,"Premium","Mass")</f>
        <v>Premium</v>
      </c>
      <c r="U489" s="4"/>
    </row>
    <row r="490" spans="2:21" ht="14.25" customHeight="1" x14ac:dyDescent="0.3">
      <c r="B490" s="4" t="s">
        <v>14</v>
      </c>
      <c r="C490" s="4">
        <v>1185732</v>
      </c>
      <c r="D490" s="5">
        <v>44547</v>
      </c>
      <c r="E490" s="4" t="s">
        <v>15</v>
      </c>
      <c r="F490" s="4" t="s">
        <v>40</v>
      </c>
      <c r="G490" s="4" t="s">
        <v>41</v>
      </c>
      <c r="H490" s="6" t="s">
        <v>20</v>
      </c>
      <c r="I490" s="7">
        <v>50</v>
      </c>
      <c r="J490" s="8">
        <v>125</v>
      </c>
      <c r="K490" s="9">
        <v>62500</v>
      </c>
      <c r="L490" s="9">
        <v>21875</v>
      </c>
      <c r="M490" s="10">
        <v>0.35</v>
      </c>
      <c r="N490" s="4" t="s">
        <v>24</v>
      </c>
      <c r="O490" s="4" t="str">
        <f>TEXT(Table1[[#This Row],[Invoice Date]],"mmm")</f>
        <v>Dec</v>
      </c>
      <c r="P490" s="4">
        <f>YEAR(Table1[[#This Row],[Invoice Date]])</f>
        <v>2021</v>
      </c>
      <c r="Q490" s="4">
        <f>IFERROR(Table1[[#This Row],[Total Sales]]/Table1[[#This Row],[Units Sold]],4)</f>
        <v>500</v>
      </c>
      <c r="R490" s="4">
        <f>IFERROR(Table1[[#This Row],[Operating Profit]]/Table1[[#This Row],[Units Sold]],0)</f>
        <v>175</v>
      </c>
      <c r="S490" s="4">
        <f>IFERROR((Table1[[#This Row],[Total Sales]]-Table1[[#This Row],[Operating Profit]])/Table1[[#This Row],[Units Sold]],0)</f>
        <v>325</v>
      </c>
      <c r="T490" s="4" t="str">
        <f>IF(Table1[[#This Row],[Profit per unit]]&gt;$V$8,"Premium","Mass")</f>
        <v>Premium</v>
      </c>
      <c r="U490" s="4"/>
    </row>
    <row r="491" spans="2:21" ht="14.25" customHeight="1" x14ac:dyDescent="0.3">
      <c r="B491" s="4" t="s">
        <v>14</v>
      </c>
      <c r="C491" s="4">
        <v>1185732</v>
      </c>
      <c r="D491" s="5">
        <v>44548</v>
      </c>
      <c r="E491" s="4" t="s">
        <v>15</v>
      </c>
      <c r="F491" s="4" t="s">
        <v>40</v>
      </c>
      <c r="G491" s="4" t="s">
        <v>41</v>
      </c>
      <c r="H491" s="6" t="s">
        <v>21</v>
      </c>
      <c r="I491" s="7">
        <v>50</v>
      </c>
      <c r="J491" s="8">
        <v>100</v>
      </c>
      <c r="K491" s="9">
        <v>50000</v>
      </c>
      <c r="L491" s="9">
        <v>17500</v>
      </c>
      <c r="M491" s="10">
        <v>0.35</v>
      </c>
      <c r="N491" s="4" t="s">
        <v>24</v>
      </c>
      <c r="O491" s="4" t="str">
        <f>TEXT(Table1[[#This Row],[Invoice Date]],"mmm")</f>
        <v>Dec</v>
      </c>
      <c r="P491" s="4">
        <f>YEAR(Table1[[#This Row],[Invoice Date]])</f>
        <v>2021</v>
      </c>
      <c r="Q491" s="4">
        <f>IFERROR(Table1[[#This Row],[Total Sales]]/Table1[[#This Row],[Units Sold]],4)</f>
        <v>500</v>
      </c>
      <c r="R491" s="4">
        <f>IFERROR(Table1[[#This Row],[Operating Profit]]/Table1[[#This Row],[Units Sold]],0)</f>
        <v>175</v>
      </c>
      <c r="S491" s="4">
        <f>IFERROR((Table1[[#This Row],[Total Sales]]-Table1[[#This Row],[Operating Profit]])/Table1[[#This Row],[Units Sold]],0)</f>
        <v>325</v>
      </c>
      <c r="T491" s="4" t="str">
        <f>IF(Table1[[#This Row],[Profit per unit]]&gt;$V$8,"Premium","Mass")</f>
        <v>Premium</v>
      </c>
      <c r="U491" s="4"/>
    </row>
    <row r="492" spans="2:21" ht="14.25" customHeight="1" x14ac:dyDescent="0.3">
      <c r="B492" s="4" t="s">
        <v>14</v>
      </c>
      <c r="C492" s="4">
        <v>1185732</v>
      </c>
      <c r="D492" s="5">
        <v>44549</v>
      </c>
      <c r="E492" s="4" t="s">
        <v>15</v>
      </c>
      <c r="F492" s="4" t="s">
        <v>40</v>
      </c>
      <c r="G492" s="4" t="s">
        <v>41</v>
      </c>
      <c r="H492" s="6" t="s">
        <v>22</v>
      </c>
      <c r="I492" s="7">
        <v>60</v>
      </c>
      <c r="J492" s="8">
        <v>100</v>
      </c>
      <c r="K492" s="9">
        <v>60000</v>
      </c>
      <c r="L492" s="9">
        <v>18000</v>
      </c>
      <c r="M492" s="10">
        <v>0.3</v>
      </c>
      <c r="N492" s="4" t="s">
        <v>24</v>
      </c>
      <c r="O492" s="4" t="str">
        <f>TEXT(Table1[[#This Row],[Invoice Date]],"mmm")</f>
        <v>Dec</v>
      </c>
      <c r="P492" s="4">
        <f>YEAR(Table1[[#This Row],[Invoice Date]])</f>
        <v>2021</v>
      </c>
      <c r="Q492" s="4">
        <f>IFERROR(Table1[[#This Row],[Total Sales]]/Table1[[#This Row],[Units Sold]],4)</f>
        <v>600</v>
      </c>
      <c r="R492" s="4">
        <f>IFERROR(Table1[[#This Row],[Operating Profit]]/Table1[[#This Row],[Units Sold]],0)</f>
        <v>180</v>
      </c>
      <c r="S492" s="4">
        <f>IFERROR((Table1[[#This Row],[Total Sales]]-Table1[[#This Row],[Operating Profit]])/Table1[[#This Row],[Units Sold]],0)</f>
        <v>420</v>
      </c>
      <c r="T492" s="4" t="str">
        <f>IF(Table1[[#This Row],[Profit per unit]]&gt;$V$8,"Premium","Mass")</f>
        <v>Premium</v>
      </c>
      <c r="U492" s="4"/>
    </row>
    <row r="493" spans="2:21" ht="14.25" customHeight="1" x14ac:dyDescent="0.3">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c r="O493" s="4" t="str">
        <f>TEXT(Table1[[#This Row],[Invoice Date]],"mmm")</f>
        <v>Dec</v>
      </c>
      <c r="P493" s="4">
        <f>YEAR(Table1[[#This Row],[Invoice Date]])</f>
        <v>2021</v>
      </c>
      <c r="Q493" s="4">
        <f>IFERROR(Table1[[#This Row],[Total Sales]]/Table1[[#This Row],[Units Sold]],4)</f>
        <v>649.99999999999989</v>
      </c>
      <c r="R493" s="4">
        <f>IFERROR(Table1[[#This Row],[Operating Profit]]/Table1[[#This Row],[Units Sold]],0)</f>
        <v>162.49999999999997</v>
      </c>
      <c r="S493" s="4">
        <f>IFERROR((Table1[[#This Row],[Total Sales]]-Table1[[#This Row],[Operating Profit]])/Table1[[#This Row],[Units Sold]],0)</f>
        <v>487.49999999999989</v>
      </c>
      <c r="T493" s="4" t="str">
        <f>IF(Table1[[#This Row],[Profit per unit]]&gt;$V$8,"Premium","Mass")</f>
        <v>Premium</v>
      </c>
      <c r="U493" s="4"/>
    </row>
    <row r="494" spans="2:21" ht="14.25" customHeight="1" x14ac:dyDescent="0.3">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c r="O494" s="4" t="str">
        <f>TEXT(Table1[[#This Row],[Invoice Date]],"mmm")</f>
        <v>Dec</v>
      </c>
      <c r="P494" s="4">
        <f>YEAR(Table1[[#This Row],[Invoice Date]])</f>
        <v>2021</v>
      </c>
      <c r="Q494" s="4">
        <f>IFERROR(Table1[[#This Row],[Total Sales]]/Table1[[#This Row],[Units Sold]],4)</f>
        <v>700</v>
      </c>
      <c r="R494" s="4">
        <f>IFERROR(Table1[[#This Row],[Operating Profit]]/Table1[[#This Row],[Units Sold]],0)</f>
        <v>385</v>
      </c>
      <c r="S494" s="4">
        <f>IFERROR((Table1[[#This Row],[Total Sales]]-Table1[[#This Row],[Operating Profit]])/Table1[[#This Row],[Units Sold]],0)</f>
        <v>315</v>
      </c>
      <c r="T494" s="4" t="str">
        <f>IF(Table1[[#This Row],[Profit per unit]]&gt;$V$8,"Premium","Mass")</f>
        <v>Premium</v>
      </c>
      <c r="U494" s="4"/>
    </row>
    <row r="495" spans="2:21" ht="14.25" customHeight="1" x14ac:dyDescent="0.3">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c r="O495" s="4" t="str">
        <f>TEXT(Table1[[#This Row],[Invoice Date]],"mmm")</f>
        <v>Dec</v>
      </c>
      <c r="P495" s="4">
        <f>YEAR(Table1[[#This Row],[Invoice Date]])</f>
        <v>2021</v>
      </c>
      <c r="Q495" s="4">
        <f>IFERROR(Table1[[#This Row],[Total Sales]]/Table1[[#This Row],[Units Sold]],4)</f>
        <v>600.00000000000011</v>
      </c>
      <c r="R495" s="4">
        <f>IFERROR(Table1[[#This Row],[Operating Profit]]/Table1[[#This Row],[Units Sold]],0)</f>
        <v>210</v>
      </c>
      <c r="S495" s="4">
        <f>IFERROR((Table1[[#This Row],[Total Sales]]-Table1[[#This Row],[Operating Profit]])/Table1[[#This Row],[Units Sold]],0)</f>
        <v>390.00000000000006</v>
      </c>
      <c r="T495" s="4" t="str">
        <f>IF(Table1[[#This Row],[Profit per unit]]&gt;$V$8,"Premium","Mass")</f>
        <v>Premium</v>
      </c>
      <c r="U495" s="4"/>
    </row>
    <row r="496" spans="2:21" ht="14.25" customHeight="1" x14ac:dyDescent="0.3">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c r="O496" s="4" t="str">
        <f>TEXT(Table1[[#This Row],[Invoice Date]],"mmm")</f>
        <v>Dec</v>
      </c>
      <c r="P496" s="4">
        <f>YEAR(Table1[[#This Row],[Invoice Date]])</f>
        <v>2021</v>
      </c>
      <c r="Q496" s="4">
        <f>IFERROR(Table1[[#This Row],[Total Sales]]/Table1[[#This Row],[Units Sold]],4)</f>
        <v>600.00000000000011</v>
      </c>
      <c r="R496" s="4">
        <f>IFERROR(Table1[[#This Row],[Operating Profit]]/Table1[[#This Row],[Units Sold]],0)</f>
        <v>240</v>
      </c>
      <c r="S496" s="4">
        <f>IFERROR((Table1[[#This Row],[Total Sales]]-Table1[[#This Row],[Operating Profit]])/Table1[[#This Row],[Units Sold]],0)</f>
        <v>360.00000000000006</v>
      </c>
      <c r="T496" s="4" t="str">
        <f>IF(Table1[[#This Row],[Profit per unit]]&gt;$V$8,"Premium","Mass")</f>
        <v>Premium</v>
      </c>
      <c r="U496" s="4"/>
    </row>
    <row r="497" spans="2:21" ht="14.25" customHeight="1" x14ac:dyDescent="0.3">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c r="O497" s="4" t="str">
        <f>TEXT(Table1[[#This Row],[Invoice Date]],"mmm")</f>
        <v>Dec</v>
      </c>
      <c r="P497" s="4">
        <f>YEAR(Table1[[#This Row],[Invoice Date]])</f>
        <v>2021</v>
      </c>
      <c r="Q497" s="4">
        <f>IFERROR(Table1[[#This Row],[Total Sales]]/Table1[[#This Row],[Units Sold]],4)</f>
        <v>600.00000000000011</v>
      </c>
      <c r="R497" s="4">
        <f>IFERROR(Table1[[#This Row],[Operating Profit]]/Table1[[#This Row],[Units Sold]],0)</f>
        <v>240</v>
      </c>
      <c r="S497" s="4">
        <f>IFERROR((Table1[[#This Row],[Total Sales]]-Table1[[#This Row],[Operating Profit]])/Table1[[#This Row],[Units Sold]],0)</f>
        <v>360.00000000000006</v>
      </c>
      <c r="T497" s="4" t="str">
        <f>IF(Table1[[#This Row],[Profit per unit]]&gt;$V$8,"Premium","Mass")</f>
        <v>Premium</v>
      </c>
      <c r="U497" s="4"/>
    </row>
    <row r="498" spans="2:21" ht="14.25" customHeight="1" x14ac:dyDescent="0.3">
      <c r="B498" s="4" t="s">
        <v>14</v>
      </c>
      <c r="C498" s="4">
        <v>1185732</v>
      </c>
      <c r="D498" s="5">
        <v>44555</v>
      </c>
      <c r="E498" s="4" t="s">
        <v>15</v>
      </c>
      <c r="F498" s="4" t="s">
        <v>40</v>
      </c>
      <c r="G498" s="4" t="s">
        <v>41</v>
      </c>
      <c r="H498" s="6" t="s">
        <v>22</v>
      </c>
      <c r="I498" s="7">
        <v>70</v>
      </c>
      <c r="J498" s="8">
        <v>150</v>
      </c>
      <c r="K498" s="9">
        <v>105000</v>
      </c>
      <c r="L498" s="9">
        <v>36750</v>
      </c>
      <c r="M498" s="10">
        <v>0.35</v>
      </c>
      <c r="N498" s="4" t="s">
        <v>24</v>
      </c>
      <c r="O498" s="4" t="str">
        <f>TEXT(Table1[[#This Row],[Invoice Date]],"mmm")</f>
        <v>Dec</v>
      </c>
      <c r="P498" s="4">
        <f>YEAR(Table1[[#This Row],[Invoice Date]])</f>
        <v>2021</v>
      </c>
      <c r="Q498" s="4">
        <f>IFERROR(Table1[[#This Row],[Total Sales]]/Table1[[#This Row],[Units Sold]],4)</f>
        <v>700</v>
      </c>
      <c r="R498" s="4">
        <f>IFERROR(Table1[[#This Row],[Operating Profit]]/Table1[[#This Row],[Units Sold]],0)</f>
        <v>245</v>
      </c>
      <c r="S498" s="4">
        <f>IFERROR((Table1[[#This Row],[Total Sales]]-Table1[[#This Row],[Operating Profit]])/Table1[[#This Row],[Units Sold]],0)</f>
        <v>455</v>
      </c>
      <c r="T498" s="4" t="str">
        <f>IF(Table1[[#This Row],[Profit per unit]]&gt;$V$8,"Premium","Mass")</f>
        <v>Premium</v>
      </c>
      <c r="U498" s="4"/>
    </row>
    <row r="499" spans="2:21" ht="14.25" customHeight="1" x14ac:dyDescent="0.3">
      <c r="B499" s="4" t="s">
        <v>14</v>
      </c>
      <c r="C499" s="4">
        <v>1185732</v>
      </c>
      <c r="D499" s="5">
        <v>44556</v>
      </c>
      <c r="E499" s="4" t="s">
        <v>15</v>
      </c>
      <c r="F499" s="4" t="s">
        <v>40</v>
      </c>
      <c r="G499" s="4" t="s">
        <v>41</v>
      </c>
      <c r="H499" s="6" t="s">
        <v>23</v>
      </c>
      <c r="I499" s="7">
        <v>75</v>
      </c>
      <c r="J499" s="8">
        <v>250</v>
      </c>
      <c r="K499" s="9">
        <v>187500</v>
      </c>
      <c r="L499" s="9">
        <v>56250</v>
      </c>
      <c r="M499" s="10">
        <v>0.3</v>
      </c>
      <c r="N499" s="4" t="s">
        <v>24</v>
      </c>
      <c r="O499" s="4" t="str">
        <f>TEXT(Table1[[#This Row],[Invoice Date]],"mmm")</f>
        <v>Dec</v>
      </c>
      <c r="P499" s="4">
        <f>YEAR(Table1[[#This Row],[Invoice Date]])</f>
        <v>2021</v>
      </c>
      <c r="Q499" s="4">
        <f>IFERROR(Table1[[#This Row],[Total Sales]]/Table1[[#This Row],[Units Sold]],4)</f>
        <v>750</v>
      </c>
      <c r="R499" s="4">
        <f>IFERROR(Table1[[#This Row],[Operating Profit]]/Table1[[#This Row],[Units Sold]],0)</f>
        <v>225</v>
      </c>
      <c r="S499" s="4">
        <f>IFERROR((Table1[[#This Row],[Total Sales]]-Table1[[#This Row],[Operating Profit]])/Table1[[#This Row],[Units Sold]],0)</f>
        <v>525</v>
      </c>
      <c r="T499" s="4" t="str">
        <f>IF(Table1[[#This Row],[Profit per unit]]&gt;$V$8,"Premium","Mass")</f>
        <v>Premium</v>
      </c>
      <c r="U499" s="4"/>
    </row>
    <row r="500" spans="2:21" ht="14.25" customHeight="1" x14ac:dyDescent="0.3">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c r="O500" s="4" t="str">
        <f>TEXT(Table1[[#This Row],[Invoice Date]],"mmm")</f>
        <v>Dec</v>
      </c>
      <c r="P500" s="4">
        <f>YEAR(Table1[[#This Row],[Invoice Date]])</f>
        <v>2021</v>
      </c>
      <c r="Q500" s="4">
        <f>IFERROR(Table1[[#This Row],[Total Sales]]/Table1[[#This Row],[Units Sold]],4)</f>
        <v>700</v>
      </c>
      <c r="R500" s="4">
        <f>IFERROR(Table1[[#This Row],[Operating Profit]]/Table1[[#This Row],[Units Sold]],0)</f>
        <v>385.00000000000006</v>
      </c>
      <c r="S500" s="4">
        <f>IFERROR((Table1[[#This Row],[Total Sales]]-Table1[[#This Row],[Operating Profit]])/Table1[[#This Row],[Units Sold]],0)</f>
        <v>314.99999999999994</v>
      </c>
      <c r="T500" s="4" t="str">
        <f>IF(Table1[[#This Row],[Profit per unit]]&gt;$V$8,"Premium","Mass")</f>
        <v>Premium</v>
      </c>
      <c r="U500" s="4"/>
    </row>
    <row r="501" spans="2:21" ht="14.25" customHeight="1" x14ac:dyDescent="0.3">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c r="O501" s="4" t="str">
        <f>TEXT(Table1[[#This Row],[Invoice Date]],"mmm")</f>
        <v>Dec</v>
      </c>
      <c r="P501" s="4">
        <f>YEAR(Table1[[#This Row],[Invoice Date]])</f>
        <v>2021</v>
      </c>
      <c r="Q501" s="4">
        <f>IFERROR(Table1[[#This Row],[Total Sales]]/Table1[[#This Row],[Units Sold]],4)</f>
        <v>600.00000000000011</v>
      </c>
      <c r="R501" s="4">
        <f>IFERROR(Table1[[#This Row],[Operating Profit]]/Table1[[#This Row],[Units Sold]],0)</f>
        <v>210.00000000000003</v>
      </c>
      <c r="S501" s="4">
        <f>IFERROR((Table1[[#This Row],[Total Sales]]-Table1[[#This Row],[Operating Profit]])/Table1[[#This Row],[Units Sold]],0)</f>
        <v>390.00000000000011</v>
      </c>
      <c r="T501" s="4" t="str">
        <f>IF(Table1[[#This Row],[Profit per unit]]&gt;$V$8,"Premium","Mass")</f>
        <v>Premium</v>
      </c>
      <c r="U501" s="4"/>
    </row>
    <row r="502" spans="2:21" ht="14.25" customHeight="1" x14ac:dyDescent="0.3">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c r="O502" s="4" t="str">
        <f>TEXT(Table1[[#This Row],[Invoice Date]],"mmm")</f>
        <v>Dec</v>
      </c>
      <c r="P502" s="4">
        <f>YEAR(Table1[[#This Row],[Invoice Date]])</f>
        <v>2021</v>
      </c>
      <c r="Q502" s="4">
        <f>IFERROR(Table1[[#This Row],[Total Sales]]/Table1[[#This Row],[Units Sold]],4)</f>
        <v>600.00000000000011</v>
      </c>
      <c r="R502" s="4">
        <f>IFERROR(Table1[[#This Row],[Operating Profit]]/Table1[[#This Row],[Units Sold]],0)</f>
        <v>240.00000000000003</v>
      </c>
      <c r="S502" s="4">
        <f>IFERROR((Table1[[#This Row],[Total Sales]]-Table1[[#This Row],[Operating Profit]])/Table1[[#This Row],[Units Sold]],0)</f>
        <v>360.00000000000011</v>
      </c>
      <c r="T502" s="4" t="str">
        <f>IF(Table1[[#This Row],[Profit per unit]]&gt;$V$8,"Premium","Mass")</f>
        <v>Premium</v>
      </c>
      <c r="U502" s="4"/>
    </row>
    <row r="503" spans="2:21" ht="14.25" customHeight="1" x14ac:dyDescent="0.3">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c r="O503" s="4" t="str">
        <f>TEXT(Table1[[#This Row],[Invoice Date]],"mmm")</f>
        <v>Dec</v>
      </c>
      <c r="P503" s="4">
        <f>YEAR(Table1[[#This Row],[Invoice Date]])</f>
        <v>2021</v>
      </c>
      <c r="Q503" s="4">
        <f>IFERROR(Table1[[#This Row],[Total Sales]]/Table1[[#This Row],[Units Sold]],4)</f>
        <v>600.00000000000011</v>
      </c>
      <c r="R503" s="4">
        <f>IFERROR(Table1[[#This Row],[Operating Profit]]/Table1[[#This Row],[Units Sold]],0)</f>
        <v>240</v>
      </c>
      <c r="S503" s="4">
        <f>IFERROR((Table1[[#This Row],[Total Sales]]-Table1[[#This Row],[Operating Profit]])/Table1[[#This Row],[Units Sold]],0)</f>
        <v>360.00000000000006</v>
      </c>
      <c r="T503" s="4" t="str">
        <f>IF(Table1[[#This Row],[Profit per unit]]&gt;$V$8,"Premium","Mass")</f>
        <v>Premium</v>
      </c>
      <c r="U503" s="4"/>
    </row>
    <row r="504" spans="2:21" ht="14.25" customHeight="1" x14ac:dyDescent="0.3">
      <c r="B504" s="4" t="s">
        <v>14</v>
      </c>
      <c r="C504" s="4">
        <v>1185732</v>
      </c>
      <c r="D504" s="5">
        <v>44561</v>
      </c>
      <c r="E504" s="4" t="s">
        <v>15</v>
      </c>
      <c r="F504" s="4" t="s">
        <v>40</v>
      </c>
      <c r="G504" s="4" t="s">
        <v>41</v>
      </c>
      <c r="H504" s="6" t="s">
        <v>22</v>
      </c>
      <c r="I504" s="7">
        <v>70</v>
      </c>
      <c r="J504" s="8">
        <v>175</v>
      </c>
      <c r="K504" s="9">
        <v>122500</v>
      </c>
      <c r="L504" s="9">
        <v>42875</v>
      </c>
      <c r="M504" s="10">
        <v>0.35</v>
      </c>
      <c r="N504" s="4" t="s">
        <v>24</v>
      </c>
      <c r="O504" s="4" t="str">
        <f>TEXT(Table1[[#This Row],[Invoice Date]],"mmm")</f>
        <v>Dec</v>
      </c>
      <c r="P504" s="4">
        <f>YEAR(Table1[[#This Row],[Invoice Date]])</f>
        <v>2021</v>
      </c>
      <c r="Q504" s="4">
        <f>IFERROR(Table1[[#This Row],[Total Sales]]/Table1[[#This Row],[Units Sold]],4)</f>
        <v>700</v>
      </c>
      <c r="R504" s="4">
        <f>IFERROR(Table1[[#This Row],[Operating Profit]]/Table1[[#This Row],[Units Sold]],0)</f>
        <v>245</v>
      </c>
      <c r="S504" s="4">
        <f>IFERROR((Table1[[#This Row],[Total Sales]]-Table1[[#This Row],[Operating Profit]])/Table1[[#This Row],[Units Sold]],0)</f>
        <v>455</v>
      </c>
      <c r="T504" s="4" t="str">
        <f>IF(Table1[[#This Row],[Profit per unit]]&gt;$V$8,"Premium","Mass")</f>
        <v>Premium</v>
      </c>
      <c r="U504" s="4"/>
    </row>
    <row r="505" spans="2:21" ht="14.25" customHeight="1" x14ac:dyDescent="0.3">
      <c r="B505" s="4" t="s">
        <v>14</v>
      </c>
      <c r="C505" s="4">
        <v>1185732</v>
      </c>
      <c r="D505" s="5">
        <v>43831</v>
      </c>
      <c r="E505" s="4" t="s">
        <v>15</v>
      </c>
      <c r="F505" s="4" t="s">
        <v>40</v>
      </c>
      <c r="G505" s="4" t="s">
        <v>41</v>
      </c>
      <c r="H505" s="6" t="s">
        <v>23</v>
      </c>
      <c r="I505" s="7">
        <v>75</v>
      </c>
      <c r="J505" s="8">
        <v>275</v>
      </c>
      <c r="K505" s="9">
        <v>206250</v>
      </c>
      <c r="L505" s="9">
        <v>61875</v>
      </c>
      <c r="M505" s="10">
        <v>0.3</v>
      </c>
      <c r="N505" s="4" t="s">
        <v>24</v>
      </c>
      <c r="O505" s="4" t="str">
        <f>TEXT(Table1[[#This Row],[Invoice Date]],"mmm")</f>
        <v>Jan</v>
      </c>
      <c r="P505" s="4">
        <f>YEAR(Table1[[#This Row],[Invoice Date]])</f>
        <v>2020</v>
      </c>
      <c r="Q505" s="4">
        <f>IFERROR(Table1[[#This Row],[Total Sales]]/Table1[[#This Row],[Units Sold]],4)</f>
        <v>750</v>
      </c>
      <c r="R505" s="4">
        <f>IFERROR(Table1[[#This Row],[Operating Profit]]/Table1[[#This Row],[Units Sold]],0)</f>
        <v>225</v>
      </c>
      <c r="S505" s="4">
        <f>IFERROR((Table1[[#This Row],[Total Sales]]-Table1[[#This Row],[Operating Profit]])/Table1[[#This Row],[Units Sold]],0)</f>
        <v>525</v>
      </c>
      <c r="T505" s="4" t="str">
        <f>IF(Table1[[#This Row],[Profit per unit]]&gt;$V$8,"Premium","Mass")</f>
        <v>Premium</v>
      </c>
      <c r="U505" s="4"/>
    </row>
    <row r="506" spans="2:21" ht="14.25" customHeight="1" x14ac:dyDescent="0.3">
      <c r="B506" s="4" t="s">
        <v>30</v>
      </c>
      <c r="C506" s="4">
        <v>1128299</v>
      </c>
      <c r="D506" s="5">
        <v>43832</v>
      </c>
      <c r="E506" s="4" t="s">
        <v>15</v>
      </c>
      <c r="F506" s="4" t="s">
        <v>40</v>
      </c>
      <c r="G506" s="4" t="s">
        <v>41</v>
      </c>
      <c r="H506" s="6" t="s">
        <v>17</v>
      </c>
      <c r="I506" s="7">
        <v>35</v>
      </c>
      <c r="J506" s="8">
        <v>450</v>
      </c>
      <c r="K506" s="9">
        <v>157500</v>
      </c>
      <c r="L506" s="9">
        <v>63000</v>
      </c>
      <c r="M506" s="10">
        <v>0.4</v>
      </c>
      <c r="N506" s="4" t="s">
        <v>24</v>
      </c>
      <c r="O506" s="4" t="str">
        <f>TEXT(Table1[[#This Row],[Invoice Date]],"mmm")</f>
        <v>Jan</v>
      </c>
      <c r="P506" s="4">
        <f>YEAR(Table1[[#This Row],[Invoice Date]])</f>
        <v>2020</v>
      </c>
      <c r="Q506" s="4">
        <f>IFERROR(Table1[[#This Row],[Total Sales]]/Table1[[#This Row],[Units Sold]],4)</f>
        <v>350</v>
      </c>
      <c r="R506" s="4">
        <f>IFERROR(Table1[[#This Row],[Operating Profit]]/Table1[[#This Row],[Units Sold]],0)</f>
        <v>140</v>
      </c>
      <c r="S506" s="4">
        <f>IFERROR((Table1[[#This Row],[Total Sales]]-Table1[[#This Row],[Operating Profit]])/Table1[[#This Row],[Units Sold]],0)</f>
        <v>210</v>
      </c>
      <c r="T506" s="4" t="str">
        <f>IF(Table1[[#This Row],[Profit per unit]]&gt;$V$8,"Premium","Mass")</f>
        <v>Premium</v>
      </c>
      <c r="U506" s="4"/>
    </row>
    <row r="507" spans="2:21" ht="14.25" customHeight="1" x14ac:dyDescent="0.3">
      <c r="B507" s="4" t="s">
        <v>30</v>
      </c>
      <c r="C507" s="4">
        <v>1128299</v>
      </c>
      <c r="D507" s="5">
        <v>43833</v>
      </c>
      <c r="E507" s="4" t="s">
        <v>15</v>
      </c>
      <c r="F507" s="4" t="s">
        <v>40</v>
      </c>
      <c r="G507" s="4" t="s">
        <v>41</v>
      </c>
      <c r="H507" s="6" t="s">
        <v>19</v>
      </c>
      <c r="I507" s="7">
        <v>45</v>
      </c>
      <c r="J507" s="8">
        <v>450</v>
      </c>
      <c r="K507" s="9">
        <v>202500</v>
      </c>
      <c r="L507" s="9">
        <v>50625</v>
      </c>
      <c r="M507" s="10">
        <v>0.25</v>
      </c>
      <c r="N507" s="4" t="s">
        <v>24</v>
      </c>
      <c r="O507" s="4" t="str">
        <f>TEXT(Table1[[#This Row],[Invoice Date]],"mmm")</f>
        <v>Jan</v>
      </c>
      <c r="P507" s="4">
        <f>YEAR(Table1[[#This Row],[Invoice Date]])</f>
        <v>2020</v>
      </c>
      <c r="Q507" s="4">
        <f>IFERROR(Table1[[#This Row],[Total Sales]]/Table1[[#This Row],[Units Sold]],4)</f>
        <v>450</v>
      </c>
      <c r="R507" s="4">
        <f>IFERROR(Table1[[#This Row],[Operating Profit]]/Table1[[#This Row],[Units Sold]],0)</f>
        <v>112.5</v>
      </c>
      <c r="S507" s="4">
        <f>IFERROR((Table1[[#This Row],[Total Sales]]-Table1[[#This Row],[Operating Profit]])/Table1[[#This Row],[Units Sold]],0)</f>
        <v>337.5</v>
      </c>
      <c r="T507" s="4" t="str">
        <f>IF(Table1[[#This Row],[Profit per unit]]&gt;$V$8,"Premium","Mass")</f>
        <v>Premium</v>
      </c>
      <c r="U507" s="4"/>
    </row>
    <row r="508" spans="2:21" ht="14.25" customHeight="1" x14ac:dyDescent="0.3">
      <c r="B508" s="4" t="s">
        <v>30</v>
      </c>
      <c r="C508" s="4">
        <v>1128299</v>
      </c>
      <c r="D508" s="5">
        <v>43834</v>
      </c>
      <c r="E508" s="4" t="s">
        <v>15</v>
      </c>
      <c r="F508" s="4" t="s">
        <v>40</v>
      </c>
      <c r="G508" s="4" t="s">
        <v>41</v>
      </c>
      <c r="H508" s="6" t="s">
        <v>20</v>
      </c>
      <c r="I508" s="7">
        <v>45</v>
      </c>
      <c r="J508" s="8">
        <v>450</v>
      </c>
      <c r="K508" s="9">
        <v>202500</v>
      </c>
      <c r="L508" s="9">
        <v>81000</v>
      </c>
      <c r="M508" s="10">
        <v>0.4</v>
      </c>
      <c r="N508" s="4" t="s">
        <v>24</v>
      </c>
      <c r="O508" s="4" t="str">
        <f>TEXT(Table1[[#This Row],[Invoice Date]],"mmm")</f>
        <v>Jan</v>
      </c>
      <c r="P508" s="4">
        <f>YEAR(Table1[[#This Row],[Invoice Date]])</f>
        <v>2020</v>
      </c>
      <c r="Q508" s="4">
        <f>IFERROR(Table1[[#This Row],[Total Sales]]/Table1[[#This Row],[Units Sold]],4)</f>
        <v>450</v>
      </c>
      <c r="R508" s="4">
        <f>IFERROR(Table1[[#This Row],[Operating Profit]]/Table1[[#This Row],[Units Sold]],0)</f>
        <v>180</v>
      </c>
      <c r="S508" s="4">
        <f>IFERROR((Table1[[#This Row],[Total Sales]]-Table1[[#This Row],[Operating Profit]])/Table1[[#This Row],[Units Sold]],0)</f>
        <v>270</v>
      </c>
      <c r="T508" s="4" t="str">
        <f>IF(Table1[[#This Row],[Profit per unit]]&gt;$V$8,"Premium","Mass")</f>
        <v>Premium</v>
      </c>
      <c r="U508" s="4"/>
    </row>
    <row r="509" spans="2:21" ht="14.25" customHeight="1" x14ac:dyDescent="0.3">
      <c r="B509" s="4" t="s">
        <v>30</v>
      </c>
      <c r="C509" s="4">
        <v>1128299</v>
      </c>
      <c r="D509" s="5">
        <v>43835</v>
      </c>
      <c r="E509" s="4" t="s">
        <v>15</v>
      </c>
      <c r="F509" s="4" t="s">
        <v>40</v>
      </c>
      <c r="G509" s="4" t="s">
        <v>41</v>
      </c>
      <c r="H509" s="6" t="s">
        <v>21</v>
      </c>
      <c r="I509" s="7">
        <v>45</v>
      </c>
      <c r="J509" s="8">
        <v>300</v>
      </c>
      <c r="K509" s="9">
        <v>135000</v>
      </c>
      <c r="L509" s="9">
        <v>47250</v>
      </c>
      <c r="M509" s="10">
        <v>0.35</v>
      </c>
      <c r="N509" s="4" t="s">
        <v>24</v>
      </c>
      <c r="O509" s="4" t="str">
        <f>TEXT(Table1[[#This Row],[Invoice Date]],"mmm")</f>
        <v>Jan</v>
      </c>
      <c r="P509" s="4">
        <f>YEAR(Table1[[#This Row],[Invoice Date]])</f>
        <v>2020</v>
      </c>
      <c r="Q509" s="4">
        <f>IFERROR(Table1[[#This Row],[Total Sales]]/Table1[[#This Row],[Units Sold]],4)</f>
        <v>450</v>
      </c>
      <c r="R509" s="4">
        <f>IFERROR(Table1[[#This Row],[Operating Profit]]/Table1[[#This Row],[Units Sold]],0)</f>
        <v>157.5</v>
      </c>
      <c r="S509" s="4">
        <f>IFERROR((Table1[[#This Row],[Total Sales]]-Table1[[#This Row],[Operating Profit]])/Table1[[#This Row],[Units Sold]],0)</f>
        <v>292.5</v>
      </c>
      <c r="T509" s="4" t="str">
        <f>IF(Table1[[#This Row],[Profit per unit]]&gt;$V$8,"Premium","Mass")</f>
        <v>Premium</v>
      </c>
      <c r="U509" s="4"/>
    </row>
    <row r="510" spans="2:21" ht="14.25" customHeight="1" x14ac:dyDescent="0.3">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c r="O510" s="4" t="str">
        <f>TEXT(Table1[[#This Row],[Invoice Date]],"mmm")</f>
        <v>Jan</v>
      </c>
      <c r="P510" s="4">
        <f>YEAR(Table1[[#This Row],[Invoice Date]])</f>
        <v>2020</v>
      </c>
      <c r="Q510" s="4">
        <f>IFERROR(Table1[[#This Row],[Total Sales]]/Table1[[#This Row],[Units Sold]],4)</f>
        <v>500</v>
      </c>
      <c r="R510" s="4">
        <f>IFERROR(Table1[[#This Row],[Operating Profit]]/Table1[[#This Row],[Units Sold]],0)</f>
        <v>275</v>
      </c>
      <c r="S510" s="4">
        <f>IFERROR((Table1[[#This Row],[Total Sales]]-Table1[[#This Row],[Operating Profit]])/Table1[[#This Row],[Units Sold]],0)</f>
        <v>225</v>
      </c>
      <c r="T510" s="4" t="str">
        <f>IF(Table1[[#This Row],[Profit per unit]]&gt;$V$8,"Premium","Mass")</f>
        <v>Premium</v>
      </c>
      <c r="U510" s="4"/>
    </row>
    <row r="511" spans="2:21" ht="14.25" customHeight="1" x14ac:dyDescent="0.3">
      <c r="B511" s="4" t="s">
        <v>30</v>
      </c>
      <c r="C511" s="4">
        <v>1128299</v>
      </c>
      <c r="D511" s="5">
        <v>43837</v>
      </c>
      <c r="E511" s="4" t="s">
        <v>31</v>
      </c>
      <c r="F511" s="4" t="s">
        <v>42</v>
      </c>
      <c r="G511" s="4" t="s">
        <v>43</v>
      </c>
      <c r="H511" s="6" t="s">
        <v>23</v>
      </c>
      <c r="I511" s="7">
        <v>45</v>
      </c>
      <c r="J511" s="8">
        <v>475</v>
      </c>
      <c r="K511" s="9">
        <v>213750</v>
      </c>
      <c r="L511" s="9">
        <v>42750</v>
      </c>
      <c r="M511" s="10">
        <v>0.2</v>
      </c>
      <c r="N511" s="4" t="s">
        <v>24</v>
      </c>
      <c r="O511" s="4" t="str">
        <f>TEXT(Table1[[#This Row],[Invoice Date]],"mmm")</f>
        <v>Jan</v>
      </c>
      <c r="P511" s="4">
        <f>YEAR(Table1[[#This Row],[Invoice Date]])</f>
        <v>2020</v>
      </c>
      <c r="Q511" s="4">
        <f>IFERROR(Table1[[#This Row],[Total Sales]]/Table1[[#This Row],[Units Sold]],4)</f>
        <v>450</v>
      </c>
      <c r="R511" s="4">
        <f>IFERROR(Table1[[#This Row],[Operating Profit]]/Table1[[#This Row],[Units Sold]],0)</f>
        <v>90</v>
      </c>
      <c r="S511" s="4">
        <f>IFERROR((Table1[[#This Row],[Total Sales]]-Table1[[#This Row],[Operating Profit]])/Table1[[#This Row],[Units Sold]],0)</f>
        <v>360</v>
      </c>
      <c r="T511" s="4" t="str">
        <f>IF(Table1[[#This Row],[Profit per unit]]&gt;$V$8,"Premium","Mass")</f>
        <v>Premium</v>
      </c>
      <c r="U511" s="4"/>
    </row>
    <row r="512" spans="2:21" ht="14.25" customHeight="1" x14ac:dyDescent="0.3">
      <c r="B512" s="4" t="s">
        <v>30</v>
      </c>
      <c r="C512" s="4">
        <v>1128299</v>
      </c>
      <c r="D512" s="5">
        <v>43838</v>
      </c>
      <c r="E512" s="4" t="s">
        <v>31</v>
      </c>
      <c r="F512" s="4" t="s">
        <v>42</v>
      </c>
      <c r="G512" s="4" t="s">
        <v>43</v>
      </c>
      <c r="H512" s="6" t="s">
        <v>17</v>
      </c>
      <c r="I512" s="7">
        <v>35</v>
      </c>
      <c r="J512" s="8">
        <v>525</v>
      </c>
      <c r="K512" s="9">
        <v>183750</v>
      </c>
      <c r="L512" s="9">
        <v>73500</v>
      </c>
      <c r="M512" s="10">
        <v>0.4</v>
      </c>
      <c r="N512" s="4" t="s">
        <v>24</v>
      </c>
      <c r="O512" s="4" t="str">
        <f>TEXT(Table1[[#This Row],[Invoice Date]],"mmm")</f>
        <v>Jan</v>
      </c>
      <c r="P512" s="4">
        <f>YEAR(Table1[[#This Row],[Invoice Date]])</f>
        <v>2020</v>
      </c>
      <c r="Q512" s="4">
        <f>IFERROR(Table1[[#This Row],[Total Sales]]/Table1[[#This Row],[Units Sold]],4)</f>
        <v>350</v>
      </c>
      <c r="R512" s="4">
        <f>IFERROR(Table1[[#This Row],[Operating Profit]]/Table1[[#This Row],[Units Sold]],0)</f>
        <v>140</v>
      </c>
      <c r="S512" s="4">
        <f>IFERROR((Table1[[#This Row],[Total Sales]]-Table1[[#This Row],[Operating Profit]])/Table1[[#This Row],[Units Sold]],0)</f>
        <v>210</v>
      </c>
      <c r="T512" s="4" t="str">
        <f>IF(Table1[[#This Row],[Profit per unit]]&gt;$V$8,"Premium","Mass")</f>
        <v>Premium</v>
      </c>
      <c r="U512" s="4"/>
    </row>
    <row r="513" spans="2:21" ht="14.25" customHeight="1" x14ac:dyDescent="0.3">
      <c r="B513" s="4" t="s">
        <v>30</v>
      </c>
      <c r="C513" s="4">
        <v>1128299</v>
      </c>
      <c r="D513" s="5">
        <v>43839</v>
      </c>
      <c r="E513" s="4" t="s">
        <v>31</v>
      </c>
      <c r="F513" s="4" t="s">
        <v>42</v>
      </c>
      <c r="G513" s="4" t="s">
        <v>43</v>
      </c>
      <c r="H513" s="6" t="s">
        <v>19</v>
      </c>
      <c r="I513" s="7">
        <v>45</v>
      </c>
      <c r="J513" s="8">
        <v>425</v>
      </c>
      <c r="K513" s="9">
        <v>191250</v>
      </c>
      <c r="L513" s="9">
        <v>47812.5</v>
      </c>
      <c r="M513" s="10">
        <v>0.25</v>
      </c>
      <c r="N513" s="4" t="s">
        <v>24</v>
      </c>
      <c r="O513" s="4" t="str">
        <f>TEXT(Table1[[#This Row],[Invoice Date]],"mmm")</f>
        <v>Jan</v>
      </c>
      <c r="P513" s="4">
        <f>YEAR(Table1[[#This Row],[Invoice Date]])</f>
        <v>2020</v>
      </c>
      <c r="Q513" s="4">
        <f>IFERROR(Table1[[#This Row],[Total Sales]]/Table1[[#This Row],[Units Sold]],4)</f>
        <v>450</v>
      </c>
      <c r="R513" s="4">
        <f>IFERROR(Table1[[#This Row],[Operating Profit]]/Table1[[#This Row],[Units Sold]],0)</f>
        <v>112.5</v>
      </c>
      <c r="S513" s="4">
        <f>IFERROR((Table1[[#This Row],[Total Sales]]-Table1[[#This Row],[Operating Profit]])/Table1[[#This Row],[Units Sold]],0)</f>
        <v>337.5</v>
      </c>
      <c r="T513" s="4" t="str">
        <f>IF(Table1[[#This Row],[Profit per unit]]&gt;$V$8,"Premium","Mass")</f>
        <v>Premium</v>
      </c>
      <c r="U513" s="4"/>
    </row>
    <row r="514" spans="2:21" ht="14.25" customHeight="1" x14ac:dyDescent="0.3">
      <c r="B514" s="4" t="s">
        <v>30</v>
      </c>
      <c r="C514" s="4">
        <v>1128299</v>
      </c>
      <c r="D514" s="5">
        <v>43840</v>
      </c>
      <c r="E514" s="4" t="s">
        <v>31</v>
      </c>
      <c r="F514" s="4" t="s">
        <v>42</v>
      </c>
      <c r="G514" s="4" t="s">
        <v>43</v>
      </c>
      <c r="H514" s="6" t="s">
        <v>20</v>
      </c>
      <c r="I514" s="7">
        <v>45</v>
      </c>
      <c r="J514" s="8">
        <v>425</v>
      </c>
      <c r="K514" s="9">
        <v>191250</v>
      </c>
      <c r="L514" s="9">
        <v>76500</v>
      </c>
      <c r="M514" s="10">
        <v>0.4</v>
      </c>
      <c r="N514" s="4" t="s">
        <v>24</v>
      </c>
      <c r="O514" s="4" t="str">
        <f>TEXT(Table1[[#This Row],[Invoice Date]],"mmm")</f>
        <v>Jan</v>
      </c>
      <c r="P514" s="4">
        <f>YEAR(Table1[[#This Row],[Invoice Date]])</f>
        <v>2020</v>
      </c>
      <c r="Q514" s="4">
        <f>IFERROR(Table1[[#This Row],[Total Sales]]/Table1[[#This Row],[Units Sold]],4)</f>
        <v>450</v>
      </c>
      <c r="R514" s="4">
        <f>IFERROR(Table1[[#This Row],[Operating Profit]]/Table1[[#This Row],[Units Sold]],0)</f>
        <v>180</v>
      </c>
      <c r="S514" s="4">
        <f>IFERROR((Table1[[#This Row],[Total Sales]]-Table1[[#This Row],[Operating Profit]])/Table1[[#This Row],[Units Sold]],0)</f>
        <v>270</v>
      </c>
      <c r="T514" s="4" t="str">
        <f>IF(Table1[[#This Row],[Profit per unit]]&gt;$V$8,"Premium","Mass")</f>
        <v>Premium</v>
      </c>
      <c r="U514" s="4"/>
    </row>
    <row r="515" spans="2:21" ht="14.25" customHeight="1" x14ac:dyDescent="0.3">
      <c r="B515" s="4" t="s">
        <v>30</v>
      </c>
      <c r="C515" s="4">
        <v>1128299</v>
      </c>
      <c r="D515" s="5">
        <v>43841</v>
      </c>
      <c r="E515" s="4" t="s">
        <v>31</v>
      </c>
      <c r="F515" s="4" t="s">
        <v>42</v>
      </c>
      <c r="G515" s="4" t="s">
        <v>43</v>
      </c>
      <c r="H515" s="6" t="s">
        <v>21</v>
      </c>
      <c r="I515" s="7">
        <v>45</v>
      </c>
      <c r="J515" s="8">
        <v>275</v>
      </c>
      <c r="K515" s="9">
        <v>123750</v>
      </c>
      <c r="L515" s="9">
        <v>43312.5</v>
      </c>
      <c r="M515" s="10">
        <v>0.35</v>
      </c>
      <c r="N515" s="4" t="s">
        <v>24</v>
      </c>
      <c r="O515" s="4" t="str">
        <f>TEXT(Table1[[#This Row],[Invoice Date]],"mmm")</f>
        <v>Jan</v>
      </c>
      <c r="P515" s="4">
        <f>YEAR(Table1[[#This Row],[Invoice Date]])</f>
        <v>2020</v>
      </c>
      <c r="Q515" s="4">
        <f>IFERROR(Table1[[#This Row],[Total Sales]]/Table1[[#This Row],[Units Sold]],4)</f>
        <v>450</v>
      </c>
      <c r="R515" s="4">
        <f>IFERROR(Table1[[#This Row],[Operating Profit]]/Table1[[#This Row],[Units Sold]],0)</f>
        <v>157.5</v>
      </c>
      <c r="S515" s="4">
        <f>IFERROR((Table1[[#This Row],[Total Sales]]-Table1[[#This Row],[Operating Profit]])/Table1[[#This Row],[Units Sold]],0)</f>
        <v>292.5</v>
      </c>
      <c r="T515" s="4" t="str">
        <f>IF(Table1[[#This Row],[Profit per unit]]&gt;$V$8,"Premium","Mass")</f>
        <v>Premium</v>
      </c>
      <c r="U515" s="4"/>
    </row>
    <row r="516" spans="2:21" ht="14.25" customHeight="1" x14ac:dyDescent="0.3">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c r="O516" s="4" t="str">
        <f>TEXT(Table1[[#This Row],[Invoice Date]],"mmm")</f>
        <v>Jan</v>
      </c>
      <c r="P516" s="4">
        <f>YEAR(Table1[[#This Row],[Invoice Date]])</f>
        <v>2020</v>
      </c>
      <c r="Q516" s="4">
        <f>IFERROR(Table1[[#This Row],[Total Sales]]/Table1[[#This Row],[Units Sold]],4)</f>
        <v>500</v>
      </c>
      <c r="R516" s="4">
        <f>IFERROR(Table1[[#This Row],[Operating Profit]]/Table1[[#This Row],[Units Sold]],0)</f>
        <v>275.00000000000006</v>
      </c>
      <c r="S516" s="4">
        <f>IFERROR((Table1[[#This Row],[Total Sales]]-Table1[[#This Row],[Operating Profit]])/Table1[[#This Row],[Units Sold]],0)</f>
        <v>224.99999999999997</v>
      </c>
      <c r="T516" s="4" t="str">
        <f>IF(Table1[[#This Row],[Profit per unit]]&gt;$V$8,"Premium","Mass")</f>
        <v>Premium</v>
      </c>
      <c r="U516" s="4"/>
    </row>
    <row r="517" spans="2:21" ht="14.25" customHeight="1" x14ac:dyDescent="0.3">
      <c r="B517" s="4" t="s">
        <v>30</v>
      </c>
      <c r="C517" s="4">
        <v>1128299</v>
      </c>
      <c r="D517" s="5">
        <v>43843</v>
      </c>
      <c r="E517" s="4" t="s">
        <v>31</v>
      </c>
      <c r="F517" s="4" t="s">
        <v>42</v>
      </c>
      <c r="G517" s="4" t="s">
        <v>43</v>
      </c>
      <c r="H517" s="6" t="s">
        <v>23</v>
      </c>
      <c r="I517" s="7">
        <v>45</v>
      </c>
      <c r="J517" s="8">
        <v>400</v>
      </c>
      <c r="K517" s="9">
        <v>180000</v>
      </c>
      <c r="L517" s="9">
        <v>36000</v>
      </c>
      <c r="M517" s="10">
        <v>0.2</v>
      </c>
      <c r="N517" s="4" t="s">
        <v>24</v>
      </c>
      <c r="O517" s="4" t="str">
        <f>TEXT(Table1[[#This Row],[Invoice Date]],"mmm")</f>
        <v>Jan</v>
      </c>
      <c r="P517" s="4">
        <f>YEAR(Table1[[#This Row],[Invoice Date]])</f>
        <v>2020</v>
      </c>
      <c r="Q517" s="4">
        <f>IFERROR(Table1[[#This Row],[Total Sales]]/Table1[[#This Row],[Units Sold]],4)</f>
        <v>450</v>
      </c>
      <c r="R517" s="4">
        <f>IFERROR(Table1[[#This Row],[Operating Profit]]/Table1[[#This Row],[Units Sold]],0)</f>
        <v>90</v>
      </c>
      <c r="S517" s="4">
        <f>IFERROR((Table1[[#This Row],[Total Sales]]-Table1[[#This Row],[Operating Profit]])/Table1[[#This Row],[Units Sold]],0)</f>
        <v>360</v>
      </c>
      <c r="T517" s="4" t="str">
        <f>IF(Table1[[#This Row],[Profit per unit]]&gt;$V$8,"Premium","Mass")</f>
        <v>Premium</v>
      </c>
      <c r="U517" s="4"/>
    </row>
    <row r="518" spans="2:21" ht="14.25" customHeight="1" x14ac:dyDescent="0.3">
      <c r="B518" s="4" t="s">
        <v>30</v>
      </c>
      <c r="C518" s="4">
        <v>1128299</v>
      </c>
      <c r="D518" s="5">
        <v>43844</v>
      </c>
      <c r="E518" s="4" t="s">
        <v>31</v>
      </c>
      <c r="F518" s="4" t="s">
        <v>42</v>
      </c>
      <c r="G518" s="4" t="s">
        <v>43</v>
      </c>
      <c r="H518" s="6" t="s">
        <v>17</v>
      </c>
      <c r="I518" s="7">
        <v>45</v>
      </c>
      <c r="J518" s="8">
        <v>550</v>
      </c>
      <c r="K518" s="9">
        <v>247500</v>
      </c>
      <c r="L518" s="9">
        <v>99000</v>
      </c>
      <c r="M518" s="10">
        <v>0.4</v>
      </c>
      <c r="N518" s="4" t="s">
        <v>24</v>
      </c>
      <c r="O518" s="4" t="str">
        <f>TEXT(Table1[[#This Row],[Invoice Date]],"mmm")</f>
        <v>Jan</v>
      </c>
      <c r="P518" s="4">
        <f>YEAR(Table1[[#This Row],[Invoice Date]])</f>
        <v>2020</v>
      </c>
      <c r="Q518" s="4">
        <f>IFERROR(Table1[[#This Row],[Total Sales]]/Table1[[#This Row],[Units Sold]],4)</f>
        <v>450</v>
      </c>
      <c r="R518" s="4">
        <f>IFERROR(Table1[[#This Row],[Operating Profit]]/Table1[[#This Row],[Units Sold]],0)</f>
        <v>180</v>
      </c>
      <c r="S518" s="4">
        <f>IFERROR((Table1[[#This Row],[Total Sales]]-Table1[[#This Row],[Operating Profit]])/Table1[[#This Row],[Units Sold]],0)</f>
        <v>270</v>
      </c>
      <c r="T518" s="4" t="str">
        <f>IF(Table1[[#This Row],[Profit per unit]]&gt;$V$8,"Premium","Mass")</f>
        <v>Premium</v>
      </c>
      <c r="U518" s="4"/>
    </row>
    <row r="519" spans="2:21" ht="14.25" customHeight="1" x14ac:dyDescent="0.3">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c r="O519" s="4" t="str">
        <f>TEXT(Table1[[#This Row],[Invoice Date]],"mmm")</f>
        <v>Jan</v>
      </c>
      <c r="P519" s="4">
        <f>YEAR(Table1[[#This Row],[Invoice Date]])</f>
        <v>2020</v>
      </c>
      <c r="Q519" s="4">
        <f>IFERROR(Table1[[#This Row],[Total Sales]]/Table1[[#This Row],[Units Sold]],4)</f>
        <v>549.99999999999989</v>
      </c>
      <c r="R519" s="4">
        <f>IFERROR(Table1[[#This Row],[Operating Profit]]/Table1[[#This Row],[Units Sold]],0)</f>
        <v>137.49999999999997</v>
      </c>
      <c r="S519" s="4">
        <f>IFERROR((Table1[[#This Row],[Total Sales]]-Table1[[#This Row],[Operating Profit]])/Table1[[#This Row],[Units Sold]],0)</f>
        <v>412.49999999999994</v>
      </c>
      <c r="T519" s="4" t="str">
        <f>IF(Table1[[#This Row],[Profit per unit]]&gt;$V$8,"Premium","Mass")</f>
        <v>Premium</v>
      </c>
      <c r="U519" s="4"/>
    </row>
    <row r="520" spans="2:21" ht="14.25" customHeight="1" x14ac:dyDescent="0.3">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c r="O520" s="4" t="str">
        <f>TEXT(Table1[[#This Row],[Invoice Date]],"mmm")</f>
        <v>Jan</v>
      </c>
      <c r="P520" s="4">
        <f>YEAR(Table1[[#This Row],[Invoice Date]])</f>
        <v>2020</v>
      </c>
      <c r="Q520" s="4">
        <f>IFERROR(Table1[[#This Row],[Total Sales]]/Table1[[#This Row],[Units Sold]],4)</f>
        <v>549.99999999999989</v>
      </c>
      <c r="R520" s="4">
        <f>IFERROR(Table1[[#This Row],[Operating Profit]]/Table1[[#This Row],[Units Sold]],0)</f>
        <v>220</v>
      </c>
      <c r="S520" s="4">
        <f>IFERROR((Table1[[#This Row],[Total Sales]]-Table1[[#This Row],[Operating Profit]])/Table1[[#This Row],[Units Sold]],0)</f>
        <v>329.99999999999994</v>
      </c>
      <c r="T520" s="4" t="str">
        <f>IF(Table1[[#This Row],[Profit per unit]]&gt;$V$8,"Premium","Mass")</f>
        <v>Premium</v>
      </c>
      <c r="U520" s="4"/>
    </row>
    <row r="521" spans="2:21" ht="14.25" customHeight="1" x14ac:dyDescent="0.3">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c r="O521" s="4" t="str">
        <f>TEXT(Table1[[#This Row],[Invoice Date]],"mmm")</f>
        <v>Jan</v>
      </c>
      <c r="P521" s="4">
        <f>YEAR(Table1[[#This Row],[Invoice Date]])</f>
        <v>2020</v>
      </c>
      <c r="Q521" s="4">
        <f>IFERROR(Table1[[#This Row],[Total Sales]]/Table1[[#This Row],[Units Sold]],4)</f>
        <v>549.99999999999989</v>
      </c>
      <c r="R521" s="4">
        <f>IFERROR(Table1[[#This Row],[Operating Profit]]/Table1[[#This Row],[Units Sold]],0)</f>
        <v>192.49999999999994</v>
      </c>
      <c r="S521" s="4">
        <f>IFERROR((Table1[[#This Row],[Total Sales]]-Table1[[#This Row],[Operating Profit]])/Table1[[#This Row],[Units Sold]],0)</f>
        <v>357.49999999999994</v>
      </c>
      <c r="T521" s="4" t="str">
        <f>IF(Table1[[#This Row],[Profit per unit]]&gt;$V$8,"Premium","Mass")</f>
        <v>Premium</v>
      </c>
      <c r="U521" s="4"/>
    </row>
    <row r="522" spans="2:21" ht="14.25" customHeight="1" x14ac:dyDescent="0.3">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c r="O522" s="4" t="str">
        <f>TEXT(Table1[[#This Row],[Invoice Date]],"mmm")</f>
        <v>Jan</v>
      </c>
      <c r="P522" s="4">
        <f>YEAR(Table1[[#This Row],[Invoice Date]])</f>
        <v>2020</v>
      </c>
      <c r="Q522" s="4">
        <f>IFERROR(Table1[[#This Row],[Total Sales]]/Table1[[#This Row],[Units Sold]],4)</f>
        <v>600</v>
      </c>
      <c r="R522" s="4">
        <f>IFERROR(Table1[[#This Row],[Operating Profit]]/Table1[[#This Row],[Units Sold]],0)</f>
        <v>330.00000000000006</v>
      </c>
      <c r="S522" s="4">
        <f>IFERROR((Table1[[#This Row],[Total Sales]]-Table1[[#This Row],[Operating Profit]])/Table1[[#This Row],[Units Sold]],0)</f>
        <v>269.99999999999994</v>
      </c>
      <c r="T522" s="4" t="str">
        <f>IF(Table1[[#This Row],[Profit per unit]]&gt;$V$8,"Premium","Mass")</f>
        <v>Premium</v>
      </c>
      <c r="U522" s="4"/>
    </row>
    <row r="523" spans="2:21" ht="14.25" customHeight="1" x14ac:dyDescent="0.3">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c r="O523" s="4" t="str">
        <f>TEXT(Table1[[#This Row],[Invoice Date]],"mmm")</f>
        <v>Jan</v>
      </c>
      <c r="P523" s="4">
        <f>YEAR(Table1[[#This Row],[Invoice Date]])</f>
        <v>2020</v>
      </c>
      <c r="Q523" s="4">
        <f>IFERROR(Table1[[#This Row],[Total Sales]]/Table1[[#This Row],[Units Sold]],4)</f>
        <v>549.99999999999989</v>
      </c>
      <c r="R523" s="4">
        <f>IFERROR(Table1[[#This Row],[Operating Profit]]/Table1[[#This Row],[Units Sold]],0)</f>
        <v>110</v>
      </c>
      <c r="S523" s="4">
        <f>IFERROR((Table1[[#This Row],[Total Sales]]-Table1[[#This Row],[Operating Profit]])/Table1[[#This Row],[Units Sold]],0)</f>
        <v>439.99999999999994</v>
      </c>
      <c r="T523" s="4" t="str">
        <f>IF(Table1[[#This Row],[Profit per unit]]&gt;$V$8,"Premium","Mass")</f>
        <v>Premium</v>
      </c>
      <c r="U523" s="4"/>
    </row>
    <row r="524" spans="2:21" ht="14.25" customHeight="1" x14ac:dyDescent="0.3">
      <c r="B524" s="4" t="s">
        <v>30</v>
      </c>
      <c r="C524" s="4">
        <v>1128299</v>
      </c>
      <c r="D524" s="5">
        <v>43850</v>
      </c>
      <c r="E524" s="4" t="s">
        <v>31</v>
      </c>
      <c r="F524" s="4" t="s">
        <v>42</v>
      </c>
      <c r="G524" s="4" t="s">
        <v>43</v>
      </c>
      <c r="H524" s="6" t="s">
        <v>17</v>
      </c>
      <c r="I524" s="7">
        <v>60</v>
      </c>
      <c r="J524" s="8">
        <v>550</v>
      </c>
      <c r="K524" s="9">
        <v>330000</v>
      </c>
      <c r="L524" s="9">
        <v>132000</v>
      </c>
      <c r="M524" s="10">
        <v>0.4</v>
      </c>
      <c r="N524" s="4" t="s">
        <v>24</v>
      </c>
      <c r="O524" s="4" t="str">
        <f>TEXT(Table1[[#This Row],[Invoice Date]],"mmm")</f>
        <v>Jan</v>
      </c>
      <c r="P524" s="4">
        <f>YEAR(Table1[[#This Row],[Invoice Date]])</f>
        <v>2020</v>
      </c>
      <c r="Q524" s="4">
        <f>IFERROR(Table1[[#This Row],[Total Sales]]/Table1[[#This Row],[Units Sold]],4)</f>
        <v>600</v>
      </c>
      <c r="R524" s="4">
        <f>IFERROR(Table1[[#This Row],[Operating Profit]]/Table1[[#This Row],[Units Sold]],0)</f>
        <v>240</v>
      </c>
      <c r="S524" s="4">
        <f>IFERROR((Table1[[#This Row],[Total Sales]]-Table1[[#This Row],[Operating Profit]])/Table1[[#This Row],[Units Sold]],0)</f>
        <v>360</v>
      </c>
      <c r="T524" s="4" t="str">
        <f>IF(Table1[[#This Row],[Profit per unit]]&gt;$V$8,"Premium","Mass")</f>
        <v>Premium</v>
      </c>
      <c r="U524" s="4"/>
    </row>
    <row r="525" spans="2:21" ht="14.25" customHeight="1" x14ac:dyDescent="0.3">
      <c r="B525" s="4" t="s">
        <v>30</v>
      </c>
      <c r="C525" s="4">
        <v>1128299</v>
      </c>
      <c r="D525" s="5">
        <v>43851</v>
      </c>
      <c r="E525" s="4" t="s">
        <v>31</v>
      </c>
      <c r="F525" s="4" t="s">
        <v>42</v>
      </c>
      <c r="G525" s="4" t="s">
        <v>43</v>
      </c>
      <c r="H525" s="6" t="s">
        <v>19</v>
      </c>
      <c r="I525" s="7">
        <v>65</v>
      </c>
      <c r="J525" s="8">
        <v>350</v>
      </c>
      <c r="K525" s="9">
        <v>227500</v>
      </c>
      <c r="L525" s="9">
        <v>56875</v>
      </c>
      <c r="M525" s="10">
        <v>0.25</v>
      </c>
      <c r="N525" s="4" t="s">
        <v>24</v>
      </c>
      <c r="O525" s="4" t="str">
        <f>TEXT(Table1[[#This Row],[Invoice Date]],"mmm")</f>
        <v>Jan</v>
      </c>
      <c r="P525" s="4">
        <f>YEAR(Table1[[#This Row],[Invoice Date]])</f>
        <v>2020</v>
      </c>
      <c r="Q525" s="4">
        <f>IFERROR(Table1[[#This Row],[Total Sales]]/Table1[[#This Row],[Units Sold]],4)</f>
        <v>650</v>
      </c>
      <c r="R525" s="4">
        <f>IFERROR(Table1[[#This Row],[Operating Profit]]/Table1[[#This Row],[Units Sold]],0)</f>
        <v>162.5</v>
      </c>
      <c r="S525" s="4">
        <f>IFERROR((Table1[[#This Row],[Total Sales]]-Table1[[#This Row],[Operating Profit]])/Table1[[#This Row],[Units Sold]],0)</f>
        <v>487.5</v>
      </c>
      <c r="T525" s="4" t="str">
        <f>IF(Table1[[#This Row],[Profit per unit]]&gt;$V$8,"Premium","Mass")</f>
        <v>Premium</v>
      </c>
      <c r="U525" s="4"/>
    </row>
    <row r="526" spans="2:21" ht="14.25" customHeight="1" x14ac:dyDescent="0.3">
      <c r="B526" s="4" t="s">
        <v>30</v>
      </c>
      <c r="C526" s="4">
        <v>1128299</v>
      </c>
      <c r="D526" s="5">
        <v>43852</v>
      </c>
      <c r="E526" s="4" t="s">
        <v>31</v>
      </c>
      <c r="F526" s="4" t="s">
        <v>42</v>
      </c>
      <c r="G526" s="4" t="s">
        <v>43</v>
      </c>
      <c r="H526" s="6" t="s">
        <v>20</v>
      </c>
      <c r="I526" s="7">
        <v>65</v>
      </c>
      <c r="J526" s="8">
        <v>400</v>
      </c>
      <c r="K526" s="9">
        <v>260000</v>
      </c>
      <c r="L526" s="9">
        <v>104000</v>
      </c>
      <c r="M526" s="10">
        <v>0.4</v>
      </c>
      <c r="N526" s="4" t="s">
        <v>24</v>
      </c>
      <c r="O526" s="4" t="str">
        <f>TEXT(Table1[[#This Row],[Invoice Date]],"mmm")</f>
        <v>Jan</v>
      </c>
      <c r="P526" s="4">
        <f>YEAR(Table1[[#This Row],[Invoice Date]])</f>
        <v>2020</v>
      </c>
      <c r="Q526" s="4">
        <f>IFERROR(Table1[[#This Row],[Total Sales]]/Table1[[#This Row],[Units Sold]],4)</f>
        <v>650</v>
      </c>
      <c r="R526" s="4">
        <f>IFERROR(Table1[[#This Row],[Operating Profit]]/Table1[[#This Row],[Units Sold]],0)</f>
        <v>260</v>
      </c>
      <c r="S526" s="4">
        <f>IFERROR((Table1[[#This Row],[Total Sales]]-Table1[[#This Row],[Operating Profit]])/Table1[[#This Row],[Units Sold]],0)</f>
        <v>390</v>
      </c>
      <c r="T526" s="4" t="str">
        <f>IF(Table1[[#This Row],[Profit per unit]]&gt;$V$8,"Premium","Mass")</f>
        <v>Premium</v>
      </c>
      <c r="U526" s="4"/>
    </row>
    <row r="527" spans="2:21" ht="14.25" customHeight="1" x14ac:dyDescent="0.3">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c r="O527" s="4" t="str">
        <f>TEXT(Table1[[#This Row],[Invoice Date]],"mmm")</f>
        <v>Jan</v>
      </c>
      <c r="P527" s="4">
        <f>YEAR(Table1[[#This Row],[Invoice Date]])</f>
        <v>2020</v>
      </c>
      <c r="Q527" s="4">
        <f>IFERROR(Table1[[#This Row],[Total Sales]]/Table1[[#This Row],[Units Sold]],4)</f>
        <v>600</v>
      </c>
      <c r="R527" s="4">
        <f>IFERROR(Table1[[#This Row],[Operating Profit]]/Table1[[#This Row],[Units Sold]],0)</f>
        <v>209.99999999999997</v>
      </c>
      <c r="S527" s="4">
        <f>IFERROR((Table1[[#This Row],[Total Sales]]-Table1[[#This Row],[Operating Profit]])/Table1[[#This Row],[Units Sold]],0)</f>
        <v>390</v>
      </c>
      <c r="T527" s="4" t="str">
        <f>IF(Table1[[#This Row],[Profit per unit]]&gt;$V$8,"Premium","Mass")</f>
        <v>Premium</v>
      </c>
      <c r="U527" s="4"/>
    </row>
    <row r="528" spans="2:21" ht="14.25" customHeight="1" x14ac:dyDescent="0.3">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c r="O528" s="4" t="str">
        <f>TEXT(Table1[[#This Row],[Invoice Date]],"mmm")</f>
        <v>Jan</v>
      </c>
      <c r="P528" s="4">
        <f>YEAR(Table1[[#This Row],[Invoice Date]])</f>
        <v>2020</v>
      </c>
      <c r="Q528" s="4">
        <f>IFERROR(Table1[[#This Row],[Total Sales]]/Table1[[#This Row],[Units Sold]],4)</f>
        <v>650</v>
      </c>
      <c r="R528" s="4">
        <f>IFERROR(Table1[[#This Row],[Operating Profit]]/Table1[[#This Row],[Units Sold]],0)</f>
        <v>357.5</v>
      </c>
      <c r="S528" s="4">
        <f>IFERROR((Table1[[#This Row],[Total Sales]]-Table1[[#This Row],[Operating Profit]])/Table1[[#This Row],[Units Sold]],0)</f>
        <v>292.5</v>
      </c>
      <c r="T528" s="4" t="str">
        <f>IF(Table1[[#This Row],[Profit per unit]]&gt;$V$8,"Premium","Mass")</f>
        <v>Premium</v>
      </c>
      <c r="U528" s="4"/>
    </row>
    <row r="529" spans="2:21" ht="14.25" customHeight="1" x14ac:dyDescent="0.3">
      <c r="B529" s="4" t="s">
        <v>30</v>
      </c>
      <c r="C529" s="4">
        <v>1128299</v>
      </c>
      <c r="D529" s="5">
        <v>43855</v>
      </c>
      <c r="E529" s="4" t="s">
        <v>31</v>
      </c>
      <c r="F529" s="4" t="s">
        <v>42</v>
      </c>
      <c r="G529" s="4" t="s">
        <v>43</v>
      </c>
      <c r="H529" s="6" t="s">
        <v>23</v>
      </c>
      <c r="I529" s="7">
        <v>80</v>
      </c>
      <c r="J529" s="8">
        <v>350</v>
      </c>
      <c r="K529" s="9">
        <v>280000</v>
      </c>
      <c r="L529" s="9">
        <v>56000</v>
      </c>
      <c r="M529" s="10">
        <v>0.2</v>
      </c>
      <c r="N529" s="4" t="s">
        <v>24</v>
      </c>
      <c r="O529" s="4" t="str">
        <f>TEXT(Table1[[#This Row],[Invoice Date]],"mmm")</f>
        <v>Jan</v>
      </c>
      <c r="P529" s="4">
        <f>YEAR(Table1[[#This Row],[Invoice Date]])</f>
        <v>2020</v>
      </c>
      <c r="Q529" s="4">
        <f>IFERROR(Table1[[#This Row],[Total Sales]]/Table1[[#This Row],[Units Sold]],4)</f>
        <v>800</v>
      </c>
      <c r="R529" s="4">
        <f>IFERROR(Table1[[#This Row],[Operating Profit]]/Table1[[#This Row],[Units Sold]],0)</f>
        <v>160</v>
      </c>
      <c r="S529" s="4">
        <f>IFERROR((Table1[[#This Row],[Total Sales]]-Table1[[#This Row],[Operating Profit]])/Table1[[#This Row],[Units Sold]],0)</f>
        <v>640</v>
      </c>
      <c r="T529" s="4" t="str">
        <f>IF(Table1[[#This Row],[Profit per unit]]&gt;$V$8,"Premium","Mass")</f>
        <v>Premium</v>
      </c>
      <c r="U529" s="4"/>
    </row>
    <row r="530" spans="2:21" ht="14.25" customHeight="1" x14ac:dyDescent="0.3">
      <c r="B530" s="4" t="s">
        <v>30</v>
      </c>
      <c r="C530" s="4">
        <v>1128299</v>
      </c>
      <c r="D530" s="5">
        <v>43856</v>
      </c>
      <c r="E530" s="4" t="s">
        <v>31</v>
      </c>
      <c r="F530" s="4" t="s">
        <v>42</v>
      </c>
      <c r="G530" s="4" t="s">
        <v>43</v>
      </c>
      <c r="H530" s="6" t="s">
        <v>17</v>
      </c>
      <c r="I530" s="7">
        <v>60</v>
      </c>
      <c r="J530" s="8">
        <v>550</v>
      </c>
      <c r="K530" s="9">
        <v>330000</v>
      </c>
      <c r="L530" s="9">
        <v>148500</v>
      </c>
      <c r="M530" s="10">
        <v>0.45</v>
      </c>
      <c r="N530" s="4" t="s">
        <v>24</v>
      </c>
      <c r="O530" s="4" t="str">
        <f>TEXT(Table1[[#This Row],[Invoice Date]],"mmm")</f>
        <v>Jan</v>
      </c>
      <c r="P530" s="4">
        <f>YEAR(Table1[[#This Row],[Invoice Date]])</f>
        <v>2020</v>
      </c>
      <c r="Q530" s="4">
        <f>IFERROR(Table1[[#This Row],[Total Sales]]/Table1[[#This Row],[Units Sold]],4)</f>
        <v>600</v>
      </c>
      <c r="R530" s="4">
        <f>IFERROR(Table1[[#This Row],[Operating Profit]]/Table1[[#This Row],[Units Sold]],0)</f>
        <v>270</v>
      </c>
      <c r="S530" s="4">
        <f>IFERROR((Table1[[#This Row],[Total Sales]]-Table1[[#This Row],[Operating Profit]])/Table1[[#This Row],[Units Sold]],0)</f>
        <v>330</v>
      </c>
      <c r="T530" s="4" t="str">
        <f>IF(Table1[[#This Row],[Profit per unit]]&gt;$V$8,"Premium","Mass")</f>
        <v>Premium</v>
      </c>
      <c r="U530" s="4"/>
    </row>
    <row r="531" spans="2:21" ht="14.25" customHeight="1" x14ac:dyDescent="0.3">
      <c r="B531" s="4" t="s">
        <v>30</v>
      </c>
      <c r="C531" s="4">
        <v>1128299</v>
      </c>
      <c r="D531" s="5">
        <v>43857</v>
      </c>
      <c r="E531" s="4" t="s">
        <v>31</v>
      </c>
      <c r="F531" s="4" t="s">
        <v>42</v>
      </c>
      <c r="G531" s="4" t="s">
        <v>43</v>
      </c>
      <c r="H531" s="6" t="s">
        <v>19</v>
      </c>
      <c r="I531" s="7">
        <v>65</v>
      </c>
      <c r="J531" s="8">
        <v>400</v>
      </c>
      <c r="K531" s="9">
        <v>260000</v>
      </c>
      <c r="L531" s="9">
        <v>78000</v>
      </c>
      <c r="M531" s="10">
        <v>0.3</v>
      </c>
      <c r="N531" s="4" t="s">
        <v>24</v>
      </c>
      <c r="O531" s="4" t="str">
        <f>TEXT(Table1[[#This Row],[Invoice Date]],"mmm")</f>
        <v>Jan</v>
      </c>
      <c r="P531" s="4">
        <f>YEAR(Table1[[#This Row],[Invoice Date]])</f>
        <v>2020</v>
      </c>
      <c r="Q531" s="4">
        <f>IFERROR(Table1[[#This Row],[Total Sales]]/Table1[[#This Row],[Units Sold]],4)</f>
        <v>650</v>
      </c>
      <c r="R531" s="4">
        <f>IFERROR(Table1[[#This Row],[Operating Profit]]/Table1[[#This Row],[Units Sold]],0)</f>
        <v>195</v>
      </c>
      <c r="S531" s="4">
        <f>IFERROR((Table1[[#This Row],[Total Sales]]-Table1[[#This Row],[Operating Profit]])/Table1[[#This Row],[Units Sold]],0)</f>
        <v>455</v>
      </c>
      <c r="T531" s="4" t="str">
        <f>IF(Table1[[#This Row],[Profit per unit]]&gt;$V$8,"Premium","Mass")</f>
        <v>Premium</v>
      </c>
      <c r="U531" s="4"/>
    </row>
    <row r="532" spans="2:21" ht="14.25" customHeight="1" x14ac:dyDescent="0.3">
      <c r="B532" s="4" t="s">
        <v>30</v>
      </c>
      <c r="C532" s="4">
        <v>1128299</v>
      </c>
      <c r="D532" s="5">
        <v>43858</v>
      </c>
      <c r="E532" s="4" t="s">
        <v>31</v>
      </c>
      <c r="F532" s="4" t="s">
        <v>42</v>
      </c>
      <c r="G532" s="4" t="s">
        <v>43</v>
      </c>
      <c r="H532" s="6" t="s">
        <v>20</v>
      </c>
      <c r="I532" s="7">
        <v>65</v>
      </c>
      <c r="J532" s="8">
        <v>400</v>
      </c>
      <c r="K532" s="9">
        <v>260000</v>
      </c>
      <c r="L532" s="9">
        <v>117000</v>
      </c>
      <c r="M532" s="10">
        <v>0.45</v>
      </c>
      <c r="N532" s="4" t="s">
        <v>24</v>
      </c>
      <c r="O532" s="4" t="str">
        <f>TEXT(Table1[[#This Row],[Invoice Date]],"mmm")</f>
        <v>Jan</v>
      </c>
      <c r="P532" s="4">
        <f>YEAR(Table1[[#This Row],[Invoice Date]])</f>
        <v>2020</v>
      </c>
      <c r="Q532" s="4">
        <f>IFERROR(Table1[[#This Row],[Total Sales]]/Table1[[#This Row],[Units Sold]],4)</f>
        <v>650</v>
      </c>
      <c r="R532" s="4">
        <f>IFERROR(Table1[[#This Row],[Operating Profit]]/Table1[[#This Row],[Units Sold]],0)</f>
        <v>292.5</v>
      </c>
      <c r="S532" s="4">
        <f>IFERROR((Table1[[#This Row],[Total Sales]]-Table1[[#This Row],[Operating Profit]])/Table1[[#This Row],[Units Sold]],0)</f>
        <v>357.5</v>
      </c>
      <c r="T532" s="4" t="str">
        <f>IF(Table1[[#This Row],[Profit per unit]]&gt;$V$8,"Premium","Mass")</f>
        <v>Premium</v>
      </c>
      <c r="U532" s="4"/>
    </row>
    <row r="533" spans="2:21" ht="14.25" customHeight="1" x14ac:dyDescent="0.3">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c r="O533" s="4" t="str">
        <f>TEXT(Table1[[#This Row],[Invoice Date]],"mmm")</f>
        <v>Jan</v>
      </c>
      <c r="P533" s="4">
        <f>YEAR(Table1[[#This Row],[Invoice Date]])</f>
        <v>2020</v>
      </c>
      <c r="Q533" s="4">
        <f>IFERROR(Table1[[#This Row],[Total Sales]]/Table1[[#This Row],[Units Sold]],4)</f>
        <v>600</v>
      </c>
      <c r="R533" s="4">
        <f>IFERROR(Table1[[#This Row],[Operating Profit]]/Table1[[#This Row],[Units Sold]],0)</f>
        <v>240</v>
      </c>
      <c r="S533" s="4">
        <f>IFERROR((Table1[[#This Row],[Total Sales]]-Table1[[#This Row],[Operating Profit]])/Table1[[#This Row],[Units Sold]],0)</f>
        <v>360</v>
      </c>
      <c r="T533" s="4" t="str">
        <f>IF(Table1[[#This Row],[Profit per unit]]&gt;$V$8,"Premium","Mass")</f>
        <v>Premium</v>
      </c>
      <c r="U533" s="4"/>
    </row>
    <row r="534" spans="2:21" ht="14.25" customHeight="1" x14ac:dyDescent="0.3">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c r="O534" s="4" t="str">
        <f>TEXT(Table1[[#This Row],[Invoice Date]],"mmm")</f>
        <v>Jan</v>
      </c>
      <c r="P534" s="4">
        <f>YEAR(Table1[[#This Row],[Invoice Date]])</f>
        <v>2020</v>
      </c>
      <c r="Q534" s="4">
        <f>IFERROR(Table1[[#This Row],[Total Sales]]/Table1[[#This Row],[Units Sold]],4)</f>
        <v>650</v>
      </c>
      <c r="R534" s="4">
        <f>IFERROR(Table1[[#This Row],[Operating Profit]]/Table1[[#This Row],[Units Sold]],0)</f>
        <v>390.00000000000006</v>
      </c>
      <c r="S534" s="4">
        <f>IFERROR((Table1[[#This Row],[Total Sales]]-Table1[[#This Row],[Operating Profit]])/Table1[[#This Row],[Units Sold]],0)</f>
        <v>259.99999999999994</v>
      </c>
      <c r="T534" s="4" t="str">
        <f>IF(Table1[[#This Row],[Profit per unit]]&gt;$V$8,"Premium","Mass")</f>
        <v>Premium</v>
      </c>
      <c r="U534" s="4"/>
    </row>
    <row r="535" spans="2:21" ht="14.25" customHeight="1" x14ac:dyDescent="0.3">
      <c r="B535" s="4" t="s">
        <v>30</v>
      </c>
      <c r="C535" s="4">
        <v>1128299</v>
      </c>
      <c r="D535" s="5">
        <v>43861</v>
      </c>
      <c r="E535" s="4" t="s">
        <v>31</v>
      </c>
      <c r="F535" s="4" t="s">
        <v>42</v>
      </c>
      <c r="G535" s="4" t="s">
        <v>43</v>
      </c>
      <c r="H535" s="6" t="s">
        <v>23</v>
      </c>
      <c r="I535" s="7">
        <v>80</v>
      </c>
      <c r="J535" s="8">
        <v>450</v>
      </c>
      <c r="K535" s="9">
        <v>360000</v>
      </c>
      <c r="L535" s="9">
        <v>90000</v>
      </c>
      <c r="M535" s="10">
        <v>0.25</v>
      </c>
      <c r="N535" s="4" t="s">
        <v>24</v>
      </c>
      <c r="O535" s="4" t="str">
        <f>TEXT(Table1[[#This Row],[Invoice Date]],"mmm")</f>
        <v>Jan</v>
      </c>
      <c r="P535" s="4">
        <f>YEAR(Table1[[#This Row],[Invoice Date]])</f>
        <v>2020</v>
      </c>
      <c r="Q535" s="4">
        <f>IFERROR(Table1[[#This Row],[Total Sales]]/Table1[[#This Row],[Units Sold]],4)</f>
        <v>800</v>
      </c>
      <c r="R535" s="4">
        <f>IFERROR(Table1[[#This Row],[Operating Profit]]/Table1[[#This Row],[Units Sold]],0)</f>
        <v>200</v>
      </c>
      <c r="S535" s="4">
        <f>IFERROR((Table1[[#This Row],[Total Sales]]-Table1[[#This Row],[Operating Profit]])/Table1[[#This Row],[Units Sold]],0)</f>
        <v>600</v>
      </c>
      <c r="T535" s="4" t="str">
        <f>IF(Table1[[#This Row],[Profit per unit]]&gt;$V$8,"Premium","Mass")</f>
        <v>Premium</v>
      </c>
      <c r="U535" s="4"/>
    </row>
    <row r="536" spans="2:21" ht="14.25" customHeight="1" x14ac:dyDescent="0.3">
      <c r="B536" s="4" t="s">
        <v>30</v>
      </c>
      <c r="C536" s="4">
        <v>1128299</v>
      </c>
      <c r="D536" s="5">
        <v>43862</v>
      </c>
      <c r="E536" s="4" t="s">
        <v>31</v>
      </c>
      <c r="F536" s="4" t="s">
        <v>42</v>
      </c>
      <c r="G536" s="4" t="s">
        <v>43</v>
      </c>
      <c r="H536" s="6" t="s">
        <v>17</v>
      </c>
      <c r="I536" s="7">
        <v>60</v>
      </c>
      <c r="J536" s="8">
        <v>700</v>
      </c>
      <c r="K536" s="9">
        <v>420000</v>
      </c>
      <c r="L536" s="9">
        <v>189000</v>
      </c>
      <c r="M536" s="10">
        <v>0.45</v>
      </c>
      <c r="N536" s="4" t="s">
        <v>24</v>
      </c>
      <c r="O536" s="4" t="str">
        <f>TEXT(Table1[[#This Row],[Invoice Date]],"mmm")</f>
        <v>Feb</v>
      </c>
      <c r="P536" s="4">
        <f>YEAR(Table1[[#This Row],[Invoice Date]])</f>
        <v>2020</v>
      </c>
      <c r="Q536" s="4">
        <f>IFERROR(Table1[[#This Row],[Total Sales]]/Table1[[#This Row],[Units Sold]],4)</f>
        <v>600</v>
      </c>
      <c r="R536" s="4">
        <f>IFERROR(Table1[[#This Row],[Operating Profit]]/Table1[[#This Row],[Units Sold]],0)</f>
        <v>270</v>
      </c>
      <c r="S536" s="4">
        <f>IFERROR((Table1[[#This Row],[Total Sales]]-Table1[[#This Row],[Operating Profit]])/Table1[[#This Row],[Units Sold]],0)</f>
        <v>330</v>
      </c>
      <c r="T536" s="4" t="str">
        <f>IF(Table1[[#This Row],[Profit per unit]]&gt;$V$8,"Premium","Mass")</f>
        <v>Premium</v>
      </c>
      <c r="U536" s="4"/>
    </row>
    <row r="537" spans="2:21" ht="14.25" customHeight="1" x14ac:dyDescent="0.3">
      <c r="B537" s="4" t="s">
        <v>30</v>
      </c>
      <c r="C537" s="4">
        <v>1128299</v>
      </c>
      <c r="D537" s="5">
        <v>43863</v>
      </c>
      <c r="E537" s="4" t="s">
        <v>31</v>
      </c>
      <c r="F537" s="4" t="s">
        <v>42</v>
      </c>
      <c r="G537" s="4" t="s">
        <v>43</v>
      </c>
      <c r="H537" s="6" t="s">
        <v>19</v>
      </c>
      <c r="I537" s="7">
        <v>65</v>
      </c>
      <c r="J537" s="8">
        <v>550</v>
      </c>
      <c r="K537" s="9">
        <v>357500</v>
      </c>
      <c r="L537" s="9">
        <v>107250</v>
      </c>
      <c r="M537" s="10">
        <v>0.3</v>
      </c>
      <c r="N537" s="4" t="s">
        <v>24</v>
      </c>
      <c r="O537" s="4" t="str">
        <f>TEXT(Table1[[#This Row],[Invoice Date]],"mmm")</f>
        <v>Feb</v>
      </c>
      <c r="P537" s="4">
        <f>YEAR(Table1[[#This Row],[Invoice Date]])</f>
        <v>2020</v>
      </c>
      <c r="Q537" s="4">
        <f>IFERROR(Table1[[#This Row],[Total Sales]]/Table1[[#This Row],[Units Sold]],4)</f>
        <v>650</v>
      </c>
      <c r="R537" s="4">
        <f>IFERROR(Table1[[#This Row],[Operating Profit]]/Table1[[#This Row],[Units Sold]],0)</f>
        <v>195</v>
      </c>
      <c r="S537" s="4">
        <f>IFERROR((Table1[[#This Row],[Total Sales]]-Table1[[#This Row],[Operating Profit]])/Table1[[#This Row],[Units Sold]],0)</f>
        <v>455</v>
      </c>
      <c r="T537" s="4" t="str">
        <f>IF(Table1[[#This Row],[Profit per unit]]&gt;$V$8,"Premium","Mass")</f>
        <v>Premium</v>
      </c>
      <c r="U537" s="4"/>
    </row>
    <row r="538" spans="2:21" ht="14.25" customHeight="1" x14ac:dyDescent="0.3">
      <c r="B538" s="4" t="s">
        <v>30</v>
      </c>
      <c r="C538" s="4">
        <v>1128299</v>
      </c>
      <c r="D538" s="5">
        <v>43864</v>
      </c>
      <c r="E538" s="4" t="s">
        <v>31</v>
      </c>
      <c r="F538" s="4" t="s">
        <v>42</v>
      </c>
      <c r="G538" s="4" t="s">
        <v>43</v>
      </c>
      <c r="H538" s="6" t="s">
        <v>20</v>
      </c>
      <c r="I538" s="7">
        <v>65</v>
      </c>
      <c r="J538" s="8">
        <v>550</v>
      </c>
      <c r="K538" s="9">
        <v>357500</v>
      </c>
      <c r="L538" s="9">
        <v>160875</v>
      </c>
      <c r="M538" s="10">
        <v>0.45</v>
      </c>
      <c r="N538" s="4" t="s">
        <v>24</v>
      </c>
      <c r="O538" s="4" t="str">
        <f>TEXT(Table1[[#This Row],[Invoice Date]],"mmm")</f>
        <v>Feb</v>
      </c>
      <c r="P538" s="4">
        <f>YEAR(Table1[[#This Row],[Invoice Date]])</f>
        <v>2020</v>
      </c>
      <c r="Q538" s="4">
        <f>IFERROR(Table1[[#This Row],[Total Sales]]/Table1[[#This Row],[Units Sold]],4)</f>
        <v>650</v>
      </c>
      <c r="R538" s="4">
        <f>IFERROR(Table1[[#This Row],[Operating Profit]]/Table1[[#This Row],[Units Sold]],0)</f>
        <v>292.5</v>
      </c>
      <c r="S538" s="4">
        <f>IFERROR((Table1[[#This Row],[Total Sales]]-Table1[[#This Row],[Operating Profit]])/Table1[[#This Row],[Units Sold]],0)</f>
        <v>357.5</v>
      </c>
      <c r="T538" s="4" t="str">
        <f>IF(Table1[[#This Row],[Profit per unit]]&gt;$V$8,"Premium","Mass")</f>
        <v>Premium</v>
      </c>
      <c r="U538" s="4"/>
    </row>
    <row r="539" spans="2:21" ht="14.25" customHeight="1" x14ac:dyDescent="0.3">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c r="O539" s="4" t="str">
        <f>TEXT(Table1[[#This Row],[Invoice Date]],"mmm")</f>
        <v>Feb</v>
      </c>
      <c r="P539" s="4">
        <f>YEAR(Table1[[#This Row],[Invoice Date]])</f>
        <v>2020</v>
      </c>
      <c r="Q539" s="4">
        <f>IFERROR(Table1[[#This Row],[Total Sales]]/Table1[[#This Row],[Units Sold]],4)</f>
        <v>600</v>
      </c>
      <c r="R539" s="4">
        <f>IFERROR(Table1[[#This Row],[Operating Profit]]/Table1[[#This Row],[Units Sold]],0)</f>
        <v>239.99999999999997</v>
      </c>
      <c r="S539" s="4">
        <f>IFERROR((Table1[[#This Row],[Total Sales]]-Table1[[#This Row],[Operating Profit]])/Table1[[#This Row],[Units Sold]],0)</f>
        <v>360</v>
      </c>
      <c r="T539" s="4" t="str">
        <f>IF(Table1[[#This Row],[Profit per unit]]&gt;$V$8,"Premium","Mass")</f>
        <v>Premium</v>
      </c>
      <c r="U539" s="4"/>
    </row>
    <row r="540" spans="2:21" ht="14.25" customHeight="1" x14ac:dyDescent="0.3">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c r="O540" s="4" t="str">
        <f>TEXT(Table1[[#This Row],[Invoice Date]],"mmm")</f>
        <v>Feb</v>
      </c>
      <c r="P540" s="4">
        <f>YEAR(Table1[[#This Row],[Invoice Date]])</f>
        <v>2020</v>
      </c>
      <c r="Q540" s="4">
        <f>IFERROR(Table1[[#This Row],[Total Sales]]/Table1[[#This Row],[Units Sold]],4)</f>
        <v>650</v>
      </c>
      <c r="R540" s="4">
        <f>IFERROR(Table1[[#This Row],[Operating Profit]]/Table1[[#This Row],[Units Sold]],0)</f>
        <v>390.00000000000006</v>
      </c>
      <c r="S540" s="4">
        <f>IFERROR((Table1[[#This Row],[Total Sales]]-Table1[[#This Row],[Operating Profit]])/Table1[[#This Row],[Units Sold]],0)</f>
        <v>259.99999999999994</v>
      </c>
      <c r="T540" s="4" t="str">
        <f>IF(Table1[[#This Row],[Profit per unit]]&gt;$V$8,"Premium","Mass")</f>
        <v>Premium</v>
      </c>
      <c r="U540" s="4"/>
    </row>
    <row r="541" spans="2:21" ht="14.25" customHeight="1" x14ac:dyDescent="0.3">
      <c r="B541" s="4" t="s">
        <v>30</v>
      </c>
      <c r="C541" s="4">
        <v>1128299</v>
      </c>
      <c r="D541" s="5">
        <v>43867</v>
      </c>
      <c r="E541" s="4" t="s">
        <v>31</v>
      </c>
      <c r="F541" s="4" t="s">
        <v>42</v>
      </c>
      <c r="G541" s="4" t="s">
        <v>43</v>
      </c>
      <c r="H541" s="6" t="s">
        <v>23</v>
      </c>
      <c r="I541" s="7">
        <v>80</v>
      </c>
      <c r="J541" s="8">
        <v>600</v>
      </c>
      <c r="K541" s="9">
        <v>480000</v>
      </c>
      <c r="L541" s="9">
        <v>120000</v>
      </c>
      <c r="M541" s="10">
        <v>0.25</v>
      </c>
      <c r="N541" s="4" t="s">
        <v>24</v>
      </c>
      <c r="O541" s="4" t="str">
        <f>TEXT(Table1[[#This Row],[Invoice Date]],"mmm")</f>
        <v>Feb</v>
      </c>
      <c r="P541" s="4">
        <f>YEAR(Table1[[#This Row],[Invoice Date]])</f>
        <v>2020</v>
      </c>
      <c r="Q541" s="4">
        <f>IFERROR(Table1[[#This Row],[Total Sales]]/Table1[[#This Row],[Units Sold]],4)</f>
        <v>800</v>
      </c>
      <c r="R541" s="4">
        <f>IFERROR(Table1[[#This Row],[Operating Profit]]/Table1[[#This Row],[Units Sold]],0)</f>
        <v>200</v>
      </c>
      <c r="S541" s="4">
        <f>IFERROR((Table1[[#This Row],[Total Sales]]-Table1[[#This Row],[Operating Profit]])/Table1[[#This Row],[Units Sold]],0)</f>
        <v>600</v>
      </c>
      <c r="T541" s="4" t="str">
        <f>IF(Table1[[#This Row],[Profit per unit]]&gt;$V$8,"Premium","Mass")</f>
        <v>Premium</v>
      </c>
      <c r="U541" s="4"/>
    </row>
    <row r="542" spans="2:21" ht="14.25" customHeight="1" x14ac:dyDescent="0.3">
      <c r="B542" s="4" t="s">
        <v>30</v>
      </c>
      <c r="C542" s="4">
        <v>1128299</v>
      </c>
      <c r="D542" s="5">
        <v>43868</v>
      </c>
      <c r="E542" s="4" t="s">
        <v>31</v>
      </c>
      <c r="F542" s="4" t="s">
        <v>42</v>
      </c>
      <c r="G542" s="4" t="s">
        <v>43</v>
      </c>
      <c r="H542" s="6" t="s">
        <v>17</v>
      </c>
      <c r="I542" s="7">
        <v>60</v>
      </c>
      <c r="J542" s="8">
        <v>750</v>
      </c>
      <c r="K542" s="9">
        <v>450000</v>
      </c>
      <c r="L542" s="9">
        <v>180000</v>
      </c>
      <c r="M542" s="10">
        <v>0.4</v>
      </c>
      <c r="N542" s="4" t="s">
        <v>24</v>
      </c>
      <c r="O542" s="4" t="str">
        <f>TEXT(Table1[[#This Row],[Invoice Date]],"mmm")</f>
        <v>Feb</v>
      </c>
      <c r="P542" s="4">
        <f>YEAR(Table1[[#This Row],[Invoice Date]])</f>
        <v>2020</v>
      </c>
      <c r="Q542" s="4">
        <f>IFERROR(Table1[[#This Row],[Total Sales]]/Table1[[#This Row],[Units Sold]],4)</f>
        <v>600</v>
      </c>
      <c r="R542" s="4">
        <f>IFERROR(Table1[[#This Row],[Operating Profit]]/Table1[[#This Row],[Units Sold]],0)</f>
        <v>240</v>
      </c>
      <c r="S542" s="4">
        <f>IFERROR((Table1[[#This Row],[Total Sales]]-Table1[[#This Row],[Operating Profit]])/Table1[[#This Row],[Units Sold]],0)</f>
        <v>360</v>
      </c>
      <c r="T542" s="4" t="str">
        <f>IF(Table1[[#This Row],[Profit per unit]]&gt;$V$8,"Premium","Mass")</f>
        <v>Premium</v>
      </c>
      <c r="U542" s="4"/>
    </row>
    <row r="543" spans="2:21" ht="14.25" customHeight="1" x14ac:dyDescent="0.3">
      <c r="B543" s="4" t="s">
        <v>30</v>
      </c>
      <c r="C543" s="4">
        <v>1128299</v>
      </c>
      <c r="D543" s="5">
        <v>43869</v>
      </c>
      <c r="E543" s="4" t="s">
        <v>31</v>
      </c>
      <c r="F543" s="4" t="s">
        <v>42</v>
      </c>
      <c r="G543" s="4" t="s">
        <v>43</v>
      </c>
      <c r="H543" s="6" t="s">
        <v>19</v>
      </c>
      <c r="I543" s="7">
        <v>65</v>
      </c>
      <c r="J543" s="8">
        <v>600</v>
      </c>
      <c r="K543" s="9">
        <v>390000</v>
      </c>
      <c r="L543" s="9">
        <v>97500</v>
      </c>
      <c r="M543" s="10">
        <v>0.25</v>
      </c>
      <c r="N543" s="4" t="s">
        <v>24</v>
      </c>
      <c r="O543" s="4" t="str">
        <f>TEXT(Table1[[#This Row],[Invoice Date]],"mmm")</f>
        <v>Feb</v>
      </c>
      <c r="P543" s="4">
        <f>YEAR(Table1[[#This Row],[Invoice Date]])</f>
        <v>2020</v>
      </c>
      <c r="Q543" s="4">
        <f>IFERROR(Table1[[#This Row],[Total Sales]]/Table1[[#This Row],[Units Sold]],4)</f>
        <v>650</v>
      </c>
      <c r="R543" s="4">
        <f>IFERROR(Table1[[#This Row],[Operating Profit]]/Table1[[#This Row],[Units Sold]],0)</f>
        <v>162.5</v>
      </c>
      <c r="S543" s="4">
        <f>IFERROR((Table1[[#This Row],[Total Sales]]-Table1[[#This Row],[Operating Profit]])/Table1[[#This Row],[Units Sold]],0)</f>
        <v>487.5</v>
      </c>
      <c r="T543" s="4" t="str">
        <f>IF(Table1[[#This Row],[Profit per unit]]&gt;$V$8,"Premium","Mass")</f>
        <v>Premium</v>
      </c>
      <c r="U543" s="4"/>
    </row>
    <row r="544" spans="2:21" ht="14.25" customHeight="1" x14ac:dyDescent="0.3">
      <c r="B544" s="4" t="s">
        <v>30</v>
      </c>
      <c r="C544" s="4">
        <v>1128299</v>
      </c>
      <c r="D544" s="5">
        <v>43870</v>
      </c>
      <c r="E544" s="4" t="s">
        <v>31</v>
      </c>
      <c r="F544" s="4" t="s">
        <v>42</v>
      </c>
      <c r="G544" s="4" t="s">
        <v>43</v>
      </c>
      <c r="H544" s="6" t="s">
        <v>20</v>
      </c>
      <c r="I544" s="7">
        <v>65</v>
      </c>
      <c r="J544" s="8">
        <v>550</v>
      </c>
      <c r="K544" s="9">
        <v>357500</v>
      </c>
      <c r="L544" s="9">
        <v>143000</v>
      </c>
      <c r="M544" s="10">
        <v>0.4</v>
      </c>
      <c r="N544" s="4" t="s">
        <v>18</v>
      </c>
      <c r="O544" s="4" t="str">
        <f>TEXT(Table1[[#This Row],[Invoice Date]],"mmm")</f>
        <v>Feb</v>
      </c>
      <c r="P544" s="4">
        <f>YEAR(Table1[[#This Row],[Invoice Date]])</f>
        <v>2020</v>
      </c>
      <c r="Q544" s="4">
        <f>IFERROR(Table1[[#This Row],[Total Sales]]/Table1[[#This Row],[Units Sold]],4)</f>
        <v>650</v>
      </c>
      <c r="R544" s="4">
        <f>IFERROR(Table1[[#This Row],[Operating Profit]]/Table1[[#This Row],[Units Sold]],0)</f>
        <v>260</v>
      </c>
      <c r="S544" s="4">
        <f>IFERROR((Table1[[#This Row],[Total Sales]]-Table1[[#This Row],[Operating Profit]])/Table1[[#This Row],[Units Sold]],0)</f>
        <v>390</v>
      </c>
      <c r="T544" s="4" t="str">
        <f>IF(Table1[[#This Row],[Profit per unit]]&gt;$V$8,"Premium","Mass")</f>
        <v>Premium</v>
      </c>
      <c r="U544" s="4"/>
    </row>
    <row r="545" spans="2:21" ht="14.25" customHeight="1" x14ac:dyDescent="0.3">
      <c r="B545" s="4" t="s">
        <v>30</v>
      </c>
      <c r="C545" s="4">
        <v>1128299</v>
      </c>
      <c r="D545" s="5">
        <v>43871</v>
      </c>
      <c r="E545" s="4" t="s">
        <v>31</v>
      </c>
      <c r="F545" s="4" t="s">
        <v>42</v>
      </c>
      <c r="G545" s="4" t="s">
        <v>43</v>
      </c>
      <c r="H545" s="6" t="s">
        <v>21</v>
      </c>
      <c r="I545" s="7">
        <v>60</v>
      </c>
      <c r="J545" s="8">
        <v>450</v>
      </c>
      <c r="K545" s="9">
        <v>270000</v>
      </c>
      <c r="L545" s="9">
        <v>94500</v>
      </c>
      <c r="M545" s="10">
        <v>0.35</v>
      </c>
      <c r="N545" s="4" t="s">
        <v>18</v>
      </c>
      <c r="O545" s="4" t="str">
        <f>TEXT(Table1[[#This Row],[Invoice Date]],"mmm")</f>
        <v>Feb</v>
      </c>
      <c r="P545" s="4">
        <f>YEAR(Table1[[#This Row],[Invoice Date]])</f>
        <v>2020</v>
      </c>
      <c r="Q545" s="4">
        <f>IFERROR(Table1[[#This Row],[Total Sales]]/Table1[[#This Row],[Units Sold]],4)</f>
        <v>600</v>
      </c>
      <c r="R545" s="4">
        <f>IFERROR(Table1[[#This Row],[Operating Profit]]/Table1[[#This Row],[Units Sold]],0)</f>
        <v>210</v>
      </c>
      <c r="S545" s="4">
        <f>IFERROR((Table1[[#This Row],[Total Sales]]-Table1[[#This Row],[Operating Profit]])/Table1[[#This Row],[Units Sold]],0)</f>
        <v>390</v>
      </c>
      <c r="T545" s="4" t="str">
        <f>IF(Table1[[#This Row],[Profit per unit]]&gt;$V$8,"Premium","Mass")</f>
        <v>Premium</v>
      </c>
      <c r="U545" s="4"/>
    </row>
    <row r="546" spans="2:21" ht="14.25" customHeight="1" x14ac:dyDescent="0.3">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c r="O546" s="4" t="str">
        <f>TEXT(Table1[[#This Row],[Invoice Date]],"mmm")</f>
        <v>Feb</v>
      </c>
      <c r="P546" s="4">
        <f>YEAR(Table1[[#This Row],[Invoice Date]])</f>
        <v>2020</v>
      </c>
      <c r="Q546" s="4">
        <f>IFERROR(Table1[[#This Row],[Total Sales]]/Table1[[#This Row],[Units Sold]],4)</f>
        <v>650</v>
      </c>
      <c r="R546" s="4">
        <f>IFERROR(Table1[[#This Row],[Operating Profit]]/Table1[[#This Row],[Units Sold]],0)</f>
        <v>357.5</v>
      </c>
      <c r="S546" s="4">
        <f>IFERROR((Table1[[#This Row],[Total Sales]]-Table1[[#This Row],[Operating Profit]])/Table1[[#This Row],[Units Sold]],0)</f>
        <v>292.5</v>
      </c>
      <c r="T546" s="4" t="str">
        <f>IF(Table1[[#This Row],[Profit per unit]]&gt;$V$8,"Premium","Mass")</f>
        <v>Premium</v>
      </c>
      <c r="U546" s="4"/>
    </row>
    <row r="547" spans="2:21" ht="14.25" customHeight="1" x14ac:dyDescent="0.3">
      <c r="B547" s="4" t="s">
        <v>30</v>
      </c>
      <c r="C547" s="4">
        <v>1128299</v>
      </c>
      <c r="D547" s="5">
        <v>43873</v>
      </c>
      <c r="E547" s="4" t="s">
        <v>31</v>
      </c>
      <c r="F547" s="4" t="s">
        <v>42</v>
      </c>
      <c r="G547" s="4" t="s">
        <v>43</v>
      </c>
      <c r="H547" s="6" t="s">
        <v>23</v>
      </c>
      <c r="I547" s="7">
        <v>80</v>
      </c>
      <c r="J547" s="8">
        <v>500</v>
      </c>
      <c r="K547" s="9">
        <v>400000</v>
      </c>
      <c r="L547" s="9">
        <v>80000</v>
      </c>
      <c r="M547" s="10">
        <v>0.2</v>
      </c>
      <c r="N547" s="4" t="s">
        <v>18</v>
      </c>
      <c r="O547" s="4" t="str">
        <f>TEXT(Table1[[#This Row],[Invoice Date]],"mmm")</f>
        <v>Feb</v>
      </c>
      <c r="P547" s="4">
        <f>YEAR(Table1[[#This Row],[Invoice Date]])</f>
        <v>2020</v>
      </c>
      <c r="Q547" s="4">
        <f>IFERROR(Table1[[#This Row],[Total Sales]]/Table1[[#This Row],[Units Sold]],4)</f>
        <v>800</v>
      </c>
      <c r="R547" s="4">
        <f>IFERROR(Table1[[#This Row],[Operating Profit]]/Table1[[#This Row],[Units Sold]],0)</f>
        <v>160</v>
      </c>
      <c r="S547" s="4">
        <f>IFERROR((Table1[[#This Row],[Total Sales]]-Table1[[#This Row],[Operating Profit]])/Table1[[#This Row],[Units Sold]],0)</f>
        <v>640</v>
      </c>
      <c r="T547" s="4" t="str">
        <f>IF(Table1[[#This Row],[Profit per unit]]&gt;$V$8,"Premium","Mass")</f>
        <v>Premium</v>
      </c>
      <c r="U547" s="4"/>
    </row>
    <row r="548" spans="2:21" ht="14.25" customHeight="1" x14ac:dyDescent="0.3">
      <c r="B548" s="4" t="s">
        <v>30</v>
      </c>
      <c r="C548" s="4">
        <v>1128299</v>
      </c>
      <c r="D548" s="5">
        <v>43874</v>
      </c>
      <c r="E548" s="4" t="s">
        <v>31</v>
      </c>
      <c r="F548" s="4" t="s">
        <v>42</v>
      </c>
      <c r="G548" s="4" t="s">
        <v>43</v>
      </c>
      <c r="H548" s="6" t="s">
        <v>17</v>
      </c>
      <c r="I548" s="7">
        <v>65</v>
      </c>
      <c r="J548" s="8">
        <v>700</v>
      </c>
      <c r="K548" s="9">
        <v>455000</v>
      </c>
      <c r="L548" s="9">
        <v>182000</v>
      </c>
      <c r="M548" s="10">
        <v>0.4</v>
      </c>
      <c r="N548" s="4" t="s">
        <v>18</v>
      </c>
      <c r="O548" s="4" t="str">
        <f>TEXT(Table1[[#This Row],[Invoice Date]],"mmm")</f>
        <v>Feb</v>
      </c>
      <c r="P548" s="4">
        <f>YEAR(Table1[[#This Row],[Invoice Date]])</f>
        <v>2020</v>
      </c>
      <c r="Q548" s="4">
        <f>IFERROR(Table1[[#This Row],[Total Sales]]/Table1[[#This Row],[Units Sold]],4)</f>
        <v>650</v>
      </c>
      <c r="R548" s="4">
        <f>IFERROR(Table1[[#This Row],[Operating Profit]]/Table1[[#This Row],[Units Sold]],0)</f>
        <v>260</v>
      </c>
      <c r="S548" s="4">
        <f>IFERROR((Table1[[#This Row],[Total Sales]]-Table1[[#This Row],[Operating Profit]])/Table1[[#This Row],[Units Sold]],0)</f>
        <v>390</v>
      </c>
      <c r="T548" s="4" t="str">
        <f>IF(Table1[[#This Row],[Profit per unit]]&gt;$V$8,"Premium","Mass")</f>
        <v>Premium</v>
      </c>
      <c r="U548" s="4"/>
    </row>
    <row r="549" spans="2:21" ht="14.25" customHeight="1" x14ac:dyDescent="0.3">
      <c r="B549" s="4" t="s">
        <v>30</v>
      </c>
      <c r="C549" s="4">
        <v>1128299</v>
      </c>
      <c r="D549" s="5">
        <v>43875</v>
      </c>
      <c r="E549" s="4" t="s">
        <v>31</v>
      </c>
      <c r="F549" s="4" t="s">
        <v>42</v>
      </c>
      <c r="G549" s="4" t="s">
        <v>43</v>
      </c>
      <c r="H549" s="6" t="s">
        <v>19</v>
      </c>
      <c r="I549" s="7">
        <v>70</v>
      </c>
      <c r="J549" s="8">
        <v>650</v>
      </c>
      <c r="K549" s="9">
        <v>455000</v>
      </c>
      <c r="L549" s="9">
        <v>113750</v>
      </c>
      <c r="M549" s="10">
        <v>0.25</v>
      </c>
      <c r="N549" s="4" t="s">
        <v>18</v>
      </c>
      <c r="O549" s="4" t="str">
        <f>TEXT(Table1[[#This Row],[Invoice Date]],"mmm")</f>
        <v>Feb</v>
      </c>
      <c r="P549" s="4">
        <f>YEAR(Table1[[#This Row],[Invoice Date]])</f>
        <v>2020</v>
      </c>
      <c r="Q549" s="4">
        <f>IFERROR(Table1[[#This Row],[Total Sales]]/Table1[[#This Row],[Units Sold]],4)</f>
        <v>700</v>
      </c>
      <c r="R549" s="4">
        <f>IFERROR(Table1[[#This Row],[Operating Profit]]/Table1[[#This Row],[Units Sold]],0)</f>
        <v>175</v>
      </c>
      <c r="S549" s="4">
        <f>IFERROR((Table1[[#This Row],[Total Sales]]-Table1[[#This Row],[Operating Profit]])/Table1[[#This Row],[Units Sold]],0)</f>
        <v>525</v>
      </c>
      <c r="T549" s="4" t="str">
        <f>IF(Table1[[#This Row],[Profit per unit]]&gt;$V$8,"Premium","Mass")</f>
        <v>Premium</v>
      </c>
      <c r="U549" s="4"/>
    </row>
    <row r="550" spans="2:21" ht="14.25" customHeight="1" x14ac:dyDescent="0.3">
      <c r="B550" s="4" t="s">
        <v>30</v>
      </c>
      <c r="C550" s="4">
        <v>1128299</v>
      </c>
      <c r="D550" s="5">
        <v>43876</v>
      </c>
      <c r="E550" s="4" t="s">
        <v>31</v>
      </c>
      <c r="F550" s="4" t="s">
        <v>42</v>
      </c>
      <c r="G550" s="4" t="s">
        <v>43</v>
      </c>
      <c r="H550" s="6" t="s">
        <v>20</v>
      </c>
      <c r="I550" s="7">
        <v>65</v>
      </c>
      <c r="J550" s="8">
        <v>525</v>
      </c>
      <c r="K550" s="9">
        <v>341250</v>
      </c>
      <c r="L550" s="9">
        <v>136500</v>
      </c>
      <c r="M550" s="10">
        <v>0.4</v>
      </c>
      <c r="N550" s="4" t="s">
        <v>18</v>
      </c>
      <c r="O550" s="4" t="str">
        <f>TEXT(Table1[[#This Row],[Invoice Date]],"mmm")</f>
        <v>Feb</v>
      </c>
      <c r="P550" s="4">
        <f>YEAR(Table1[[#This Row],[Invoice Date]])</f>
        <v>2020</v>
      </c>
      <c r="Q550" s="4">
        <f>IFERROR(Table1[[#This Row],[Total Sales]]/Table1[[#This Row],[Units Sold]],4)</f>
        <v>650</v>
      </c>
      <c r="R550" s="4">
        <f>IFERROR(Table1[[#This Row],[Operating Profit]]/Table1[[#This Row],[Units Sold]],0)</f>
        <v>260</v>
      </c>
      <c r="S550" s="4">
        <f>IFERROR((Table1[[#This Row],[Total Sales]]-Table1[[#This Row],[Operating Profit]])/Table1[[#This Row],[Units Sold]],0)</f>
        <v>390</v>
      </c>
      <c r="T550" s="4" t="str">
        <f>IF(Table1[[#This Row],[Profit per unit]]&gt;$V$8,"Premium","Mass")</f>
        <v>Premium</v>
      </c>
      <c r="U550" s="4"/>
    </row>
    <row r="551" spans="2:21" ht="14.25" customHeight="1" x14ac:dyDescent="0.3">
      <c r="B551" s="4" t="s">
        <v>30</v>
      </c>
      <c r="C551" s="4">
        <v>1128299</v>
      </c>
      <c r="D551" s="5">
        <v>43877</v>
      </c>
      <c r="E551" s="4" t="s">
        <v>31</v>
      </c>
      <c r="F551" s="4" t="s">
        <v>42</v>
      </c>
      <c r="G551" s="4" t="s">
        <v>43</v>
      </c>
      <c r="H551" s="6" t="s">
        <v>21</v>
      </c>
      <c r="I551" s="7">
        <v>65</v>
      </c>
      <c r="J551" s="8">
        <v>475</v>
      </c>
      <c r="K551" s="9">
        <v>308750</v>
      </c>
      <c r="L551" s="9">
        <v>108062.5</v>
      </c>
      <c r="M551" s="10">
        <v>0.35</v>
      </c>
      <c r="N551" s="4" t="s">
        <v>18</v>
      </c>
      <c r="O551" s="4" t="str">
        <f>TEXT(Table1[[#This Row],[Invoice Date]],"mmm")</f>
        <v>Feb</v>
      </c>
      <c r="P551" s="4">
        <f>YEAR(Table1[[#This Row],[Invoice Date]])</f>
        <v>2020</v>
      </c>
      <c r="Q551" s="4">
        <f>IFERROR(Table1[[#This Row],[Total Sales]]/Table1[[#This Row],[Units Sold]],4)</f>
        <v>650</v>
      </c>
      <c r="R551" s="4">
        <f>IFERROR(Table1[[#This Row],[Operating Profit]]/Table1[[#This Row],[Units Sold]],0)</f>
        <v>227.5</v>
      </c>
      <c r="S551" s="4">
        <f>IFERROR((Table1[[#This Row],[Total Sales]]-Table1[[#This Row],[Operating Profit]])/Table1[[#This Row],[Units Sold]],0)</f>
        <v>422.5</v>
      </c>
      <c r="T551" s="4" t="str">
        <f>IF(Table1[[#This Row],[Profit per unit]]&gt;$V$8,"Premium","Mass")</f>
        <v>Premium</v>
      </c>
      <c r="U551" s="4"/>
    </row>
    <row r="552" spans="2:21" ht="14.25" customHeight="1" x14ac:dyDescent="0.3">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c r="O552" s="4" t="str">
        <f>TEXT(Table1[[#This Row],[Invoice Date]],"mmm")</f>
        <v>Feb</v>
      </c>
      <c r="P552" s="4">
        <f>YEAR(Table1[[#This Row],[Invoice Date]])</f>
        <v>2020</v>
      </c>
      <c r="Q552" s="4">
        <f>IFERROR(Table1[[#This Row],[Total Sales]]/Table1[[#This Row],[Units Sold]],4)</f>
        <v>750</v>
      </c>
      <c r="R552" s="4">
        <f>IFERROR(Table1[[#This Row],[Operating Profit]]/Table1[[#This Row],[Units Sold]],0)</f>
        <v>412.50000000000006</v>
      </c>
      <c r="S552" s="4">
        <f>IFERROR((Table1[[#This Row],[Total Sales]]-Table1[[#This Row],[Operating Profit]])/Table1[[#This Row],[Units Sold]],0)</f>
        <v>337.49999999999994</v>
      </c>
      <c r="T552" s="4" t="str">
        <f>IF(Table1[[#This Row],[Profit per unit]]&gt;$V$8,"Premium","Mass")</f>
        <v>Premium</v>
      </c>
      <c r="U552" s="4"/>
    </row>
    <row r="553" spans="2:21" ht="14.25" customHeight="1" x14ac:dyDescent="0.3">
      <c r="B553" s="4" t="s">
        <v>30</v>
      </c>
      <c r="C553" s="4">
        <v>1128299</v>
      </c>
      <c r="D553" s="5">
        <v>43879</v>
      </c>
      <c r="E553" s="4" t="s">
        <v>31</v>
      </c>
      <c r="F553" s="4" t="s">
        <v>42</v>
      </c>
      <c r="G553" s="4" t="s">
        <v>43</v>
      </c>
      <c r="H553" s="6" t="s">
        <v>23</v>
      </c>
      <c r="I553" s="7">
        <v>80</v>
      </c>
      <c r="J553" s="8">
        <v>400</v>
      </c>
      <c r="K553" s="9">
        <v>320000</v>
      </c>
      <c r="L553" s="9">
        <v>64000</v>
      </c>
      <c r="M553" s="10">
        <v>0.2</v>
      </c>
      <c r="N553" s="4" t="s">
        <v>18</v>
      </c>
      <c r="O553" s="4" t="str">
        <f>TEXT(Table1[[#This Row],[Invoice Date]],"mmm")</f>
        <v>Feb</v>
      </c>
      <c r="P553" s="4">
        <f>YEAR(Table1[[#This Row],[Invoice Date]])</f>
        <v>2020</v>
      </c>
      <c r="Q553" s="4">
        <f>IFERROR(Table1[[#This Row],[Total Sales]]/Table1[[#This Row],[Units Sold]],4)</f>
        <v>800</v>
      </c>
      <c r="R553" s="4">
        <f>IFERROR(Table1[[#This Row],[Operating Profit]]/Table1[[#This Row],[Units Sold]],0)</f>
        <v>160</v>
      </c>
      <c r="S553" s="4">
        <f>IFERROR((Table1[[#This Row],[Total Sales]]-Table1[[#This Row],[Operating Profit]])/Table1[[#This Row],[Units Sold]],0)</f>
        <v>640</v>
      </c>
      <c r="T553" s="4" t="str">
        <f>IF(Table1[[#This Row],[Profit per unit]]&gt;$V$8,"Premium","Mass")</f>
        <v>Premium</v>
      </c>
      <c r="U553" s="4"/>
    </row>
    <row r="554" spans="2:21" ht="14.25" customHeight="1" x14ac:dyDescent="0.3">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c r="O554" s="4" t="str">
        <f>TEXT(Table1[[#This Row],[Invoice Date]],"mmm")</f>
        <v>Feb</v>
      </c>
      <c r="P554" s="4">
        <f>YEAR(Table1[[#This Row],[Invoice Date]])</f>
        <v>2020</v>
      </c>
      <c r="Q554" s="4">
        <f>IFERROR(Table1[[#This Row],[Total Sales]]/Table1[[#This Row],[Units Sold]],4)</f>
        <v>600.00000000000011</v>
      </c>
      <c r="R554" s="4">
        <f>IFERROR(Table1[[#This Row],[Operating Profit]]/Table1[[#This Row],[Units Sold]],0)</f>
        <v>210.00000000000006</v>
      </c>
      <c r="S554" s="4">
        <f>IFERROR((Table1[[#This Row],[Total Sales]]-Table1[[#This Row],[Operating Profit]])/Table1[[#This Row],[Units Sold]],0)</f>
        <v>390.00000000000006</v>
      </c>
      <c r="T554" s="4" t="str">
        <f>IF(Table1[[#This Row],[Profit per unit]]&gt;$V$8,"Premium","Mass")</f>
        <v>Premium</v>
      </c>
      <c r="U554" s="4"/>
    </row>
    <row r="555" spans="2:21" ht="14.25" customHeight="1" x14ac:dyDescent="0.3">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c r="O555" s="4" t="str">
        <f>TEXT(Table1[[#This Row],[Invoice Date]],"mmm")</f>
        <v>Feb</v>
      </c>
      <c r="P555" s="4">
        <f>YEAR(Table1[[#This Row],[Invoice Date]])</f>
        <v>2020</v>
      </c>
      <c r="Q555" s="4">
        <f>IFERROR(Table1[[#This Row],[Total Sales]]/Table1[[#This Row],[Units Sold]],4)</f>
        <v>650.00000000000011</v>
      </c>
      <c r="R555" s="4">
        <f>IFERROR(Table1[[#This Row],[Operating Profit]]/Table1[[#This Row],[Units Sold]],0)</f>
        <v>130.00000000000003</v>
      </c>
      <c r="S555" s="4">
        <f>IFERROR((Table1[[#This Row],[Total Sales]]-Table1[[#This Row],[Operating Profit]])/Table1[[#This Row],[Units Sold]],0)</f>
        <v>520.00000000000011</v>
      </c>
      <c r="T555" s="4" t="str">
        <f>IF(Table1[[#This Row],[Profit per unit]]&gt;$V$8,"Premium","Mass")</f>
        <v>Premium</v>
      </c>
      <c r="U555" s="4"/>
    </row>
    <row r="556" spans="2:21" ht="14.25" customHeight="1" x14ac:dyDescent="0.3">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c r="O556" s="4" t="str">
        <f>TEXT(Table1[[#This Row],[Invoice Date]],"mmm")</f>
        <v>Feb</v>
      </c>
      <c r="P556" s="4">
        <f>YEAR(Table1[[#This Row],[Invoice Date]])</f>
        <v>2020</v>
      </c>
      <c r="Q556" s="4">
        <f>IFERROR(Table1[[#This Row],[Total Sales]]/Table1[[#This Row],[Units Sold]],4)</f>
        <v>600.00000000000011</v>
      </c>
      <c r="R556" s="4">
        <f>IFERROR(Table1[[#This Row],[Operating Profit]]/Table1[[#This Row],[Units Sold]],0)</f>
        <v>210.00000000000006</v>
      </c>
      <c r="S556" s="4">
        <f>IFERROR((Table1[[#This Row],[Total Sales]]-Table1[[#This Row],[Operating Profit]])/Table1[[#This Row],[Units Sold]],0)</f>
        <v>390.00000000000006</v>
      </c>
      <c r="T556" s="4" t="str">
        <f>IF(Table1[[#This Row],[Profit per unit]]&gt;$V$8,"Premium","Mass")</f>
        <v>Premium</v>
      </c>
      <c r="U556" s="4"/>
    </row>
    <row r="557" spans="2:21" ht="14.25" customHeight="1" x14ac:dyDescent="0.3">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c r="O557" s="4" t="str">
        <f>TEXT(Table1[[#This Row],[Invoice Date]],"mmm")</f>
        <v>Feb</v>
      </c>
      <c r="P557" s="4">
        <f>YEAR(Table1[[#This Row],[Invoice Date]])</f>
        <v>2020</v>
      </c>
      <c r="Q557" s="4">
        <f>IFERROR(Table1[[#This Row],[Total Sales]]/Table1[[#This Row],[Units Sold]],4)</f>
        <v>600.00000000000011</v>
      </c>
      <c r="R557" s="4">
        <f>IFERROR(Table1[[#This Row],[Operating Profit]]/Table1[[#This Row],[Units Sold]],0)</f>
        <v>180</v>
      </c>
      <c r="S557" s="4">
        <f>IFERROR((Table1[[#This Row],[Total Sales]]-Table1[[#This Row],[Operating Profit]])/Table1[[#This Row],[Units Sold]],0)</f>
        <v>420.00000000000006</v>
      </c>
      <c r="T557" s="4" t="str">
        <f>IF(Table1[[#This Row],[Profit per unit]]&gt;$V$8,"Premium","Mass")</f>
        <v>Premium</v>
      </c>
      <c r="U557" s="4"/>
    </row>
    <row r="558" spans="2:21" ht="14.25" customHeight="1" x14ac:dyDescent="0.3">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c r="O558" s="4" t="str">
        <f>TEXT(Table1[[#This Row],[Invoice Date]],"mmm")</f>
        <v>Feb</v>
      </c>
      <c r="P558" s="4">
        <f>YEAR(Table1[[#This Row],[Invoice Date]])</f>
        <v>2020</v>
      </c>
      <c r="Q558" s="4">
        <f>IFERROR(Table1[[#This Row],[Total Sales]]/Table1[[#This Row],[Units Sold]],4)</f>
        <v>700</v>
      </c>
      <c r="R558" s="4">
        <f>IFERROR(Table1[[#This Row],[Operating Profit]]/Table1[[#This Row],[Units Sold]],0)</f>
        <v>350.00000000000006</v>
      </c>
      <c r="S558" s="4">
        <f>IFERROR((Table1[[#This Row],[Total Sales]]-Table1[[#This Row],[Operating Profit]])/Table1[[#This Row],[Units Sold]],0)</f>
        <v>349.99999999999994</v>
      </c>
      <c r="T558" s="4" t="str">
        <f>IF(Table1[[#This Row],[Profit per unit]]&gt;$V$8,"Premium","Mass")</f>
        <v>Premium</v>
      </c>
      <c r="U558" s="4"/>
    </row>
    <row r="559" spans="2:21" ht="14.25" customHeight="1" x14ac:dyDescent="0.3">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c r="O559" s="4" t="str">
        <f>TEXT(Table1[[#This Row],[Invoice Date]],"mmm")</f>
        <v>Feb</v>
      </c>
      <c r="P559" s="4">
        <f>YEAR(Table1[[#This Row],[Invoice Date]])</f>
        <v>2020</v>
      </c>
      <c r="Q559" s="4">
        <f>IFERROR(Table1[[#This Row],[Total Sales]]/Table1[[#This Row],[Units Sold]],4)</f>
        <v>750.00000000000011</v>
      </c>
      <c r="R559" s="4">
        <f>IFERROR(Table1[[#This Row],[Operating Profit]]/Table1[[#This Row],[Units Sold]],0)</f>
        <v>112.50000000000003</v>
      </c>
      <c r="S559" s="4">
        <f>IFERROR((Table1[[#This Row],[Total Sales]]-Table1[[#This Row],[Operating Profit]])/Table1[[#This Row],[Units Sold]],0)</f>
        <v>637.50000000000011</v>
      </c>
      <c r="T559" s="4" t="str">
        <f>IF(Table1[[#This Row],[Profit per unit]]&gt;$V$8,"Premium","Mass")</f>
        <v>Premium</v>
      </c>
      <c r="U559" s="4"/>
    </row>
    <row r="560" spans="2:21" ht="14.25" customHeight="1" x14ac:dyDescent="0.3">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c r="O560" s="4" t="str">
        <f>TEXT(Table1[[#This Row],[Invoice Date]],"mmm")</f>
        <v>Feb</v>
      </c>
      <c r="P560" s="4">
        <f>YEAR(Table1[[#This Row],[Invoice Date]])</f>
        <v>2020</v>
      </c>
      <c r="Q560" s="4">
        <f>IFERROR(Table1[[#This Row],[Total Sales]]/Table1[[#This Row],[Units Sold]],4)</f>
        <v>600.00000000000011</v>
      </c>
      <c r="R560" s="4">
        <f>IFERROR(Table1[[#This Row],[Operating Profit]]/Table1[[#This Row],[Units Sold]],0)</f>
        <v>210.00000000000006</v>
      </c>
      <c r="S560" s="4">
        <f>IFERROR((Table1[[#This Row],[Total Sales]]-Table1[[#This Row],[Operating Profit]])/Table1[[#This Row],[Units Sold]],0)</f>
        <v>390.00000000000006</v>
      </c>
      <c r="T560" s="4" t="str">
        <f>IF(Table1[[#This Row],[Profit per unit]]&gt;$V$8,"Premium","Mass")</f>
        <v>Premium</v>
      </c>
      <c r="U560" s="4"/>
    </row>
    <row r="561" spans="2:21" ht="14.25" customHeight="1" x14ac:dyDescent="0.3">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c r="O561" s="4" t="str">
        <f>TEXT(Table1[[#This Row],[Invoice Date]],"mmm")</f>
        <v>Feb</v>
      </c>
      <c r="P561" s="4">
        <f>YEAR(Table1[[#This Row],[Invoice Date]])</f>
        <v>2020</v>
      </c>
      <c r="Q561" s="4">
        <f>IFERROR(Table1[[#This Row],[Total Sales]]/Table1[[#This Row],[Units Sold]],4)</f>
        <v>650.00000000000011</v>
      </c>
      <c r="R561" s="4">
        <f>IFERROR(Table1[[#This Row],[Operating Profit]]/Table1[[#This Row],[Units Sold]],0)</f>
        <v>130.00000000000003</v>
      </c>
      <c r="S561" s="4">
        <f>IFERROR((Table1[[#This Row],[Total Sales]]-Table1[[#This Row],[Operating Profit]])/Table1[[#This Row],[Units Sold]],0)</f>
        <v>520.00000000000011</v>
      </c>
      <c r="T561" s="4" t="str">
        <f>IF(Table1[[#This Row],[Profit per unit]]&gt;$V$8,"Premium","Mass")</f>
        <v>Premium</v>
      </c>
      <c r="U561" s="4"/>
    </row>
    <row r="562" spans="2:21" ht="14.25" customHeight="1" x14ac:dyDescent="0.3">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c r="O562" s="4" t="str">
        <f>TEXT(Table1[[#This Row],[Invoice Date]],"mmm")</f>
        <v>Feb</v>
      </c>
      <c r="P562" s="4">
        <f>YEAR(Table1[[#This Row],[Invoice Date]])</f>
        <v>2020</v>
      </c>
      <c r="Q562" s="4">
        <f>IFERROR(Table1[[#This Row],[Total Sales]]/Table1[[#This Row],[Units Sold]],4)</f>
        <v>600.00000000000011</v>
      </c>
      <c r="R562" s="4">
        <f>IFERROR(Table1[[#This Row],[Operating Profit]]/Table1[[#This Row],[Units Sold]],0)</f>
        <v>210.00000000000003</v>
      </c>
      <c r="S562" s="4">
        <f>IFERROR((Table1[[#This Row],[Total Sales]]-Table1[[#This Row],[Operating Profit]])/Table1[[#This Row],[Units Sold]],0)</f>
        <v>390</v>
      </c>
      <c r="T562" s="4" t="str">
        <f>IF(Table1[[#This Row],[Profit per unit]]&gt;$V$8,"Premium","Mass")</f>
        <v>Premium</v>
      </c>
      <c r="U562" s="4"/>
    </row>
    <row r="563" spans="2:21" ht="14.25" customHeight="1" x14ac:dyDescent="0.3">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c r="O563" s="4" t="str">
        <f>TEXT(Table1[[#This Row],[Invoice Date]],"mmm")</f>
        <v>Feb</v>
      </c>
      <c r="P563" s="4">
        <f>YEAR(Table1[[#This Row],[Invoice Date]])</f>
        <v>2020</v>
      </c>
      <c r="Q563" s="4">
        <f>IFERROR(Table1[[#This Row],[Total Sales]]/Table1[[#This Row],[Units Sold]],4)</f>
        <v>600.00000000000011</v>
      </c>
      <c r="R563" s="4">
        <f>IFERROR(Table1[[#This Row],[Operating Profit]]/Table1[[#This Row],[Units Sold]],0)</f>
        <v>180.00000000000003</v>
      </c>
      <c r="S563" s="4">
        <f>IFERROR((Table1[[#This Row],[Total Sales]]-Table1[[#This Row],[Operating Profit]])/Table1[[#This Row],[Units Sold]],0)</f>
        <v>420.00000000000006</v>
      </c>
      <c r="T563" s="4" t="str">
        <f>IF(Table1[[#This Row],[Profit per unit]]&gt;$V$8,"Premium","Mass")</f>
        <v>Premium</v>
      </c>
      <c r="U563" s="4"/>
    </row>
    <row r="564" spans="2:21" ht="14.25" customHeight="1" x14ac:dyDescent="0.3">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c r="O564" s="4" t="str">
        <f>TEXT(Table1[[#This Row],[Invoice Date]],"mmm")</f>
        <v>Mar</v>
      </c>
      <c r="P564" s="4">
        <f>YEAR(Table1[[#This Row],[Invoice Date]])</f>
        <v>2020</v>
      </c>
      <c r="Q564" s="4">
        <f>IFERROR(Table1[[#This Row],[Total Sales]]/Table1[[#This Row],[Units Sold]],4)</f>
        <v>700</v>
      </c>
      <c r="R564" s="4">
        <f>IFERROR(Table1[[#This Row],[Operating Profit]]/Table1[[#This Row],[Units Sold]],0)</f>
        <v>350.00000000000011</v>
      </c>
      <c r="S564" s="4">
        <f>IFERROR((Table1[[#This Row],[Total Sales]]-Table1[[#This Row],[Operating Profit]])/Table1[[#This Row],[Units Sold]],0)</f>
        <v>349.99999999999989</v>
      </c>
      <c r="T564" s="4" t="str">
        <f>IF(Table1[[#This Row],[Profit per unit]]&gt;$V$8,"Premium","Mass")</f>
        <v>Premium</v>
      </c>
      <c r="U564" s="4"/>
    </row>
    <row r="565" spans="2:21" ht="14.25" customHeight="1" x14ac:dyDescent="0.3">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c r="O565" s="4" t="str">
        <f>TEXT(Table1[[#This Row],[Invoice Date]],"mmm")</f>
        <v>Mar</v>
      </c>
      <c r="P565" s="4">
        <f>YEAR(Table1[[#This Row],[Invoice Date]])</f>
        <v>2020</v>
      </c>
      <c r="Q565" s="4">
        <f>IFERROR(Table1[[#This Row],[Total Sales]]/Table1[[#This Row],[Units Sold]],4)</f>
        <v>750.00000000000011</v>
      </c>
      <c r="R565" s="4">
        <f>IFERROR(Table1[[#This Row],[Operating Profit]]/Table1[[#This Row],[Units Sold]],0)</f>
        <v>112.50000000000004</v>
      </c>
      <c r="S565" s="4">
        <f>IFERROR((Table1[[#This Row],[Total Sales]]-Table1[[#This Row],[Operating Profit]])/Table1[[#This Row],[Units Sold]],0)</f>
        <v>637.50000000000011</v>
      </c>
      <c r="T565" s="4" t="str">
        <f>IF(Table1[[#This Row],[Profit per unit]]&gt;$V$8,"Premium","Mass")</f>
        <v>Premium</v>
      </c>
      <c r="U565" s="4"/>
    </row>
    <row r="566" spans="2:21" ht="14.25" customHeight="1" x14ac:dyDescent="0.3">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c r="O566" s="4" t="str">
        <f>TEXT(Table1[[#This Row],[Invoice Date]],"mmm")</f>
        <v>Mar</v>
      </c>
      <c r="P566" s="4">
        <f>YEAR(Table1[[#This Row],[Invoice Date]])</f>
        <v>2020</v>
      </c>
      <c r="Q566" s="4">
        <f>IFERROR(Table1[[#This Row],[Total Sales]]/Table1[[#This Row],[Units Sold]],4)</f>
        <v>600.00000000000011</v>
      </c>
      <c r="R566" s="4">
        <f>IFERROR(Table1[[#This Row],[Operating Profit]]/Table1[[#This Row],[Units Sold]],0)</f>
        <v>210.00000000000006</v>
      </c>
      <c r="S566" s="4">
        <f>IFERROR((Table1[[#This Row],[Total Sales]]-Table1[[#This Row],[Operating Profit]])/Table1[[#This Row],[Units Sold]],0)</f>
        <v>390.00000000000006</v>
      </c>
      <c r="T566" s="4" t="str">
        <f>IF(Table1[[#This Row],[Profit per unit]]&gt;$V$8,"Premium","Mass")</f>
        <v>Premium</v>
      </c>
      <c r="U566" s="4"/>
    </row>
    <row r="567" spans="2:21" ht="14.25" customHeight="1" x14ac:dyDescent="0.3">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c r="O567" s="4" t="str">
        <f>TEXT(Table1[[#This Row],[Invoice Date]],"mmm")</f>
        <v>Mar</v>
      </c>
      <c r="P567" s="4">
        <f>YEAR(Table1[[#This Row],[Invoice Date]])</f>
        <v>2020</v>
      </c>
      <c r="Q567" s="4">
        <f>IFERROR(Table1[[#This Row],[Total Sales]]/Table1[[#This Row],[Units Sold]],4)</f>
        <v>650.00000000000011</v>
      </c>
      <c r="R567" s="4">
        <f>IFERROR(Table1[[#This Row],[Operating Profit]]/Table1[[#This Row],[Units Sold]],0)</f>
        <v>130.00000000000003</v>
      </c>
      <c r="S567" s="4">
        <f>IFERROR((Table1[[#This Row],[Total Sales]]-Table1[[#This Row],[Operating Profit]])/Table1[[#This Row],[Units Sold]],0)</f>
        <v>520.00000000000011</v>
      </c>
      <c r="T567" s="4" t="str">
        <f>IF(Table1[[#This Row],[Profit per unit]]&gt;$V$8,"Premium","Mass")</f>
        <v>Premium</v>
      </c>
      <c r="U567" s="4"/>
    </row>
    <row r="568" spans="2:21" ht="14.25" customHeight="1" x14ac:dyDescent="0.3">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c r="O568" s="4" t="str">
        <f>TEXT(Table1[[#This Row],[Invoice Date]],"mmm")</f>
        <v>Mar</v>
      </c>
      <c r="P568" s="4">
        <f>YEAR(Table1[[#This Row],[Invoice Date]])</f>
        <v>2020</v>
      </c>
      <c r="Q568" s="4">
        <f>IFERROR(Table1[[#This Row],[Total Sales]]/Table1[[#This Row],[Units Sold]],4)</f>
        <v>600.00000000000011</v>
      </c>
      <c r="R568" s="4">
        <f>IFERROR(Table1[[#This Row],[Operating Profit]]/Table1[[#This Row],[Units Sold]],0)</f>
        <v>210.00000000000003</v>
      </c>
      <c r="S568" s="4">
        <f>IFERROR((Table1[[#This Row],[Total Sales]]-Table1[[#This Row],[Operating Profit]])/Table1[[#This Row],[Units Sold]],0)</f>
        <v>390</v>
      </c>
      <c r="T568" s="4" t="str">
        <f>IF(Table1[[#This Row],[Profit per unit]]&gt;$V$8,"Premium","Mass")</f>
        <v>Premium</v>
      </c>
      <c r="U568" s="4"/>
    </row>
    <row r="569" spans="2:21" ht="14.25" customHeight="1" x14ac:dyDescent="0.3">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c r="O569" s="4" t="str">
        <f>TEXT(Table1[[#This Row],[Invoice Date]],"mmm")</f>
        <v>Mar</v>
      </c>
      <c r="P569" s="4">
        <f>YEAR(Table1[[#This Row],[Invoice Date]])</f>
        <v>2020</v>
      </c>
      <c r="Q569" s="4">
        <f>IFERROR(Table1[[#This Row],[Total Sales]]/Table1[[#This Row],[Units Sold]],4)</f>
        <v>600.00000000000011</v>
      </c>
      <c r="R569" s="4">
        <f>IFERROR(Table1[[#This Row],[Operating Profit]]/Table1[[#This Row],[Units Sold]],0)</f>
        <v>180</v>
      </c>
      <c r="S569" s="4">
        <f>IFERROR((Table1[[#This Row],[Total Sales]]-Table1[[#This Row],[Operating Profit]])/Table1[[#This Row],[Units Sold]],0)</f>
        <v>420.00000000000006</v>
      </c>
      <c r="T569" s="4" t="str">
        <f>IF(Table1[[#This Row],[Profit per unit]]&gt;$V$8,"Premium","Mass")</f>
        <v>Premium</v>
      </c>
      <c r="U569" s="4"/>
    </row>
    <row r="570" spans="2:21" ht="14.25" customHeight="1" x14ac:dyDescent="0.3">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c r="O570" s="4" t="str">
        <f>TEXT(Table1[[#This Row],[Invoice Date]],"mmm")</f>
        <v>Mar</v>
      </c>
      <c r="P570" s="4">
        <f>YEAR(Table1[[#This Row],[Invoice Date]])</f>
        <v>2020</v>
      </c>
      <c r="Q570" s="4">
        <f>IFERROR(Table1[[#This Row],[Total Sales]]/Table1[[#This Row],[Units Sold]],4)</f>
        <v>700</v>
      </c>
      <c r="R570" s="4">
        <f>IFERROR(Table1[[#This Row],[Operating Profit]]/Table1[[#This Row],[Units Sold]],0)</f>
        <v>350.00000000000006</v>
      </c>
      <c r="S570" s="4">
        <f>IFERROR((Table1[[#This Row],[Total Sales]]-Table1[[#This Row],[Operating Profit]])/Table1[[#This Row],[Units Sold]],0)</f>
        <v>349.99999999999994</v>
      </c>
      <c r="T570" s="4" t="str">
        <f>IF(Table1[[#This Row],[Profit per unit]]&gt;$V$8,"Premium","Mass")</f>
        <v>Premium</v>
      </c>
      <c r="U570" s="4"/>
    </row>
    <row r="571" spans="2:21" ht="14.25" customHeight="1" x14ac:dyDescent="0.3">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c r="O571" s="4" t="str">
        <f>TEXT(Table1[[#This Row],[Invoice Date]],"mmm")</f>
        <v>Mar</v>
      </c>
      <c r="P571" s="4">
        <f>YEAR(Table1[[#This Row],[Invoice Date]])</f>
        <v>2020</v>
      </c>
      <c r="Q571" s="4">
        <f>IFERROR(Table1[[#This Row],[Total Sales]]/Table1[[#This Row],[Units Sold]],4)</f>
        <v>750.00000000000011</v>
      </c>
      <c r="R571" s="4">
        <f>IFERROR(Table1[[#This Row],[Operating Profit]]/Table1[[#This Row],[Units Sold]],0)</f>
        <v>112.50000000000003</v>
      </c>
      <c r="S571" s="4">
        <f>IFERROR((Table1[[#This Row],[Total Sales]]-Table1[[#This Row],[Operating Profit]])/Table1[[#This Row],[Units Sold]],0)</f>
        <v>637.50000000000011</v>
      </c>
      <c r="T571" s="4" t="str">
        <f>IF(Table1[[#This Row],[Profit per unit]]&gt;$V$8,"Premium","Mass")</f>
        <v>Premium</v>
      </c>
      <c r="U571" s="4"/>
    </row>
    <row r="572" spans="2:21" ht="14.25" customHeight="1" x14ac:dyDescent="0.3">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c r="O572" s="4" t="str">
        <f>TEXT(Table1[[#This Row],[Invoice Date]],"mmm")</f>
        <v>Mar</v>
      </c>
      <c r="P572" s="4">
        <f>YEAR(Table1[[#This Row],[Invoice Date]])</f>
        <v>2020</v>
      </c>
      <c r="Q572" s="4">
        <f>IFERROR(Table1[[#This Row],[Total Sales]]/Table1[[#This Row],[Units Sold]],4)</f>
        <v>600.00000000000011</v>
      </c>
      <c r="R572" s="4">
        <f>IFERROR(Table1[[#This Row],[Operating Profit]]/Table1[[#This Row],[Units Sold]],0)</f>
        <v>210.00000000000006</v>
      </c>
      <c r="S572" s="4">
        <f>IFERROR((Table1[[#This Row],[Total Sales]]-Table1[[#This Row],[Operating Profit]])/Table1[[#This Row],[Units Sold]],0)</f>
        <v>390</v>
      </c>
      <c r="T572" s="4" t="str">
        <f>IF(Table1[[#This Row],[Profit per unit]]&gt;$V$8,"Premium","Mass")</f>
        <v>Premium</v>
      </c>
      <c r="U572" s="4"/>
    </row>
    <row r="573" spans="2:21" ht="14.25" customHeight="1" x14ac:dyDescent="0.3">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c r="O573" s="4" t="str">
        <f>TEXT(Table1[[#This Row],[Invoice Date]],"mmm")</f>
        <v>Mar</v>
      </c>
      <c r="P573" s="4">
        <f>YEAR(Table1[[#This Row],[Invoice Date]])</f>
        <v>2020</v>
      </c>
      <c r="Q573" s="4">
        <f>IFERROR(Table1[[#This Row],[Total Sales]]/Table1[[#This Row],[Units Sold]],4)</f>
        <v>650.00000000000023</v>
      </c>
      <c r="R573" s="4">
        <f>IFERROR(Table1[[#This Row],[Operating Profit]]/Table1[[#This Row],[Units Sold]],0)</f>
        <v>130.00000000000006</v>
      </c>
      <c r="S573" s="4">
        <f>IFERROR((Table1[[#This Row],[Total Sales]]-Table1[[#This Row],[Operating Profit]])/Table1[[#This Row],[Units Sold]],0)</f>
        <v>520.00000000000023</v>
      </c>
      <c r="T573" s="4" t="str">
        <f>IF(Table1[[#This Row],[Profit per unit]]&gt;$V$8,"Premium","Mass")</f>
        <v>Premium</v>
      </c>
      <c r="U573" s="4"/>
    </row>
    <row r="574" spans="2:21" ht="14.25" customHeight="1" x14ac:dyDescent="0.3">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c r="O574" s="4" t="str">
        <f>TEXT(Table1[[#This Row],[Invoice Date]],"mmm")</f>
        <v>Mar</v>
      </c>
      <c r="P574" s="4">
        <f>YEAR(Table1[[#This Row],[Invoice Date]])</f>
        <v>2020</v>
      </c>
      <c r="Q574" s="4">
        <f>IFERROR(Table1[[#This Row],[Total Sales]]/Table1[[#This Row],[Units Sold]],4)</f>
        <v>600.00000000000011</v>
      </c>
      <c r="R574" s="4">
        <f>IFERROR(Table1[[#This Row],[Operating Profit]]/Table1[[#This Row],[Units Sold]],0)</f>
        <v>210.00000000000006</v>
      </c>
      <c r="S574" s="4">
        <f>IFERROR((Table1[[#This Row],[Total Sales]]-Table1[[#This Row],[Operating Profit]])/Table1[[#This Row],[Units Sold]],0)</f>
        <v>390.00000000000006</v>
      </c>
      <c r="T574" s="4" t="str">
        <f>IF(Table1[[#This Row],[Profit per unit]]&gt;$V$8,"Premium","Mass")</f>
        <v>Premium</v>
      </c>
      <c r="U574" s="4"/>
    </row>
    <row r="575" spans="2:21" ht="14.25" customHeight="1" x14ac:dyDescent="0.3">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c r="O575" s="4" t="str">
        <f>TEXT(Table1[[#This Row],[Invoice Date]],"mmm")</f>
        <v>Mar</v>
      </c>
      <c r="P575" s="4">
        <f>YEAR(Table1[[#This Row],[Invoice Date]])</f>
        <v>2020</v>
      </c>
      <c r="Q575" s="4">
        <f>IFERROR(Table1[[#This Row],[Total Sales]]/Table1[[#This Row],[Units Sold]],4)</f>
        <v>600.00000000000011</v>
      </c>
      <c r="R575" s="4">
        <f>IFERROR(Table1[[#This Row],[Operating Profit]]/Table1[[#This Row],[Units Sold]],0)</f>
        <v>180.00000000000003</v>
      </c>
      <c r="S575" s="4">
        <f>IFERROR((Table1[[#This Row],[Total Sales]]-Table1[[#This Row],[Operating Profit]])/Table1[[#This Row],[Units Sold]],0)</f>
        <v>420.00000000000011</v>
      </c>
      <c r="T575" s="4" t="str">
        <f>IF(Table1[[#This Row],[Profit per unit]]&gt;$V$8,"Premium","Mass")</f>
        <v>Premium</v>
      </c>
      <c r="U575" s="4"/>
    </row>
    <row r="576" spans="2:21" ht="14.25" customHeight="1" x14ac:dyDescent="0.3">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c r="O576" s="4" t="str">
        <f>TEXT(Table1[[#This Row],[Invoice Date]],"mmm")</f>
        <v>Mar</v>
      </c>
      <c r="P576" s="4">
        <f>YEAR(Table1[[#This Row],[Invoice Date]])</f>
        <v>2020</v>
      </c>
      <c r="Q576" s="4">
        <f>IFERROR(Table1[[#This Row],[Total Sales]]/Table1[[#This Row],[Units Sold]],4)</f>
        <v>700</v>
      </c>
      <c r="R576" s="4">
        <f>IFERROR(Table1[[#This Row],[Operating Profit]]/Table1[[#This Row],[Units Sold]],0)</f>
        <v>350.00000000000006</v>
      </c>
      <c r="S576" s="4">
        <f>IFERROR((Table1[[#This Row],[Total Sales]]-Table1[[#This Row],[Operating Profit]])/Table1[[#This Row],[Units Sold]],0)</f>
        <v>349.99999999999994</v>
      </c>
      <c r="T576" s="4" t="str">
        <f>IF(Table1[[#This Row],[Profit per unit]]&gt;$V$8,"Premium","Mass")</f>
        <v>Premium</v>
      </c>
      <c r="U576" s="4"/>
    </row>
    <row r="577" spans="2:21" ht="14.25" customHeight="1" x14ac:dyDescent="0.3">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c r="O577" s="4" t="str">
        <f>TEXT(Table1[[#This Row],[Invoice Date]],"mmm")</f>
        <v>Mar</v>
      </c>
      <c r="P577" s="4">
        <f>YEAR(Table1[[#This Row],[Invoice Date]])</f>
        <v>2020</v>
      </c>
      <c r="Q577" s="4">
        <f>IFERROR(Table1[[#This Row],[Total Sales]]/Table1[[#This Row],[Units Sold]],4)</f>
        <v>750.00000000000011</v>
      </c>
      <c r="R577" s="4">
        <f>IFERROR(Table1[[#This Row],[Operating Profit]]/Table1[[#This Row],[Units Sold]],0)</f>
        <v>112.50000000000003</v>
      </c>
      <c r="S577" s="4">
        <f>IFERROR((Table1[[#This Row],[Total Sales]]-Table1[[#This Row],[Operating Profit]])/Table1[[#This Row],[Units Sold]],0)</f>
        <v>637.50000000000011</v>
      </c>
      <c r="T577" s="4" t="str">
        <f>IF(Table1[[#This Row],[Profit per unit]]&gt;$V$8,"Premium","Mass")</f>
        <v>Premium</v>
      </c>
      <c r="U577" s="4"/>
    </row>
    <row r="578" spans="2:21" ht="14.25" customHeight="1" x14ac:dyDescent="0.3">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c r="O578" s="4" t="str">
        <f>TEXT(Table1[[#This Row],[Invoice Date]],"mmm")</f>
        <v>Mar</v>
      </c>
      <c r="P578" s="4">
        <f>YEAR(Table1[[#This Row],[Invoice Date]])</f>
        <v>2020</v>
      </c>
      <c r="Q578" s="4">
        <f>IFERROR(Table1[[#This Row],[Total Sales]]/Table1[[#This Row],[Units Sold]],4)</f>
        <v>300</v>
      </c>
      <c r="R578" s="4">
        <f>IFERROR(Table1[[#This Row],[Operating Profit]]/Table1[[#This Row],[Units Sold]],0)</f>
        <v>105.00000000000001</v>
      </c>
      <c r="S578" s="4">
        <f>IFERROR((Table1[[#This Row],[Total Sales]]-Table1[[#This Row],[Operating Profit]])/Table1[[#This Row],[Units Sold]],0)</f>
        <v>195</v>
      </c>
      <c r="T578" s="4" t="str">
        <f>IF(Table1[[#This Row],[Profit per unit]]&gt;$V$8,"Premium","Mass")</f>
        <v>Premium</v>
      </c>
      <c r="U578" s="4"/>
    </row>
    <row r="579" spans="2:21" ht="14.25" customHeight="1" x14ac:dyDescent="0.3">
      <c r="B579" s="4" t="s">
        <v>30</v>
      </c>
      <c r="C579" s="4">
        <v>1128299</v>
      </c>
      <c r="D579" s="5">
        <v>43906</v>
      </c>
      <c r="E579" s="4" t="s">
        <v>31</v>
      </c>
      <c r="F579" s="4" t="s">
        <v>42</v>
      </c>
      <c r="G579" s="4" t="s">
        <v>43</v>
      </c>
      <c r="H579" s="6" t="s">
        <v>19</v>
      </c>
      <c r="I579" s="7">
        <v>40</v>
      </c>
      <c r="J579" s="8">
        <v>425</v>
      </c>
      <c r="K579" s="9">
        <v>170000</v>
      </c>
      <c r="L579" s="9">
        <v>34000</v>
      </c>
      <c r="M579" s="10">
        <v>0.2</v>
      </c>
      <c r="N579" s="4" t="s">
        <v>18</v>
      </c>
      <c r="O579" s="4" t="str">
        <f>TEXT(Table1[[#This Row],[Invoice Date]],"mmm")</f>
        <v>Mar</v>
      </c>
      <c r="P579" s="4">
        <f>YEAR(Table1[[#This Row],[Invoice Date]])</f>
        <v>2020</v>
      </c>
      <c r="Q579" s="4">
        <f>IFERROR(Table1[[#This Row],[Total Sales]]/Table1[[#This Row],[Units Sold]],4)</f>
        <v>400</v>
      </c>
      <c r="R579" s="4">
        <f>IFERROR(Table1[[#This Row],[Operating Profit]]/Table1[[#This Row],[Units Sold]],0)</f>
        <v>80</v>
      </c>
      <c r="S579" s="4">
        <f>IFERROR((Table1[[#This Row],[Total Sales]]-Table1[[#This Row],[Operating Profit]])/Table1[[#This Row],[Units Sold]],0)</f>
        <v>320</v>
      </c>
      <c r="T579" s="4" t="str">
        <f>IF(Table1[[#This Row],[Profit per unit]]&gt;$V$8,"Premium","Mass")</f>
        <v>Premium</v>
      </c>
      <c r="U579" s="4"/>
    </row>
    <row r="580" spans="2:21" ht="14.25" customHeight="1" x14ac:dyDescent="0.3">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c r="O580" s="4" t="str">
        <f>TEXT(Table1[[#This Row],[Invoice Date]],"mmm")</f>
        <v>Mar</v>
      </c>
      <c r="P580" s="4">
        <f>YEAR(Table1[[#This Row],[Invoice Date]])</f>
        <v>2020</v>
      </c>
      <c r="Q580" s="4">
        <f>IFERROR(Table1[[#This Row],[Total Sales]]/Table1[[#This Row],[Units Sold]],4)</f>
        <v>400</v>
      </c>
      <c r="R580" s="4">
        <f>IFERROR(Table1[[#This Row],[Operating Profit]]/Table1[[#This Row],[Units Sold]],0)</f>
        <v>140.00000000000003</v>
      </c>
      <c r="S580" s="4">
        <f>IFERROR((Table1[[#This Row],[Total Sales]]-Table1[[#This Row],[Operating Profit]])/Table1[[#This Row],[Units Sold]],0)</f>
        <v>260</v>
      </c>
      <c r="T580" s="4" t="str">
        <f>IF(Table1[[#This Row],[Profit per unit]]&gt;$V$8,"Premium","Mass")</f>
        <v>Premium</v>
      </c>
      <c r="U580" s="4"/>
    </row>
    <row r="581" spans="2:21" ht="14.25" customHeight="1" x14ac:dyDescent="0.3">
      <c r="B581" s="4" t="s">
        <v>30</v>
      </c>
      <c r="C581" s="4">
        <v>1128299</v>
      </c>
      <c r="D581" s="5">
        <v>43908</v>
      </c>
      <c r="E581" s="4" t="s">
        <v>31</v>
      </c>
      <c r="F581" s="4" t="s">
        <v>42</v>
      </c>
      <c r="G581" s="4" t="s">
        <v>43</v>
      </c>
      <c r="H581" s="6" t="s">
        <v>21</v>
      </c>
      <c r="I581" s="7">
        <v>40</v>
      </c>
      <c r="J581" s="8">
        <v>275</v>
      </c>
      <c r="K581" s="9">
        <v>110000</v>
      </c>
      <c r="L581" s="9">
        <v>33000</v>
      </c>
      <c r="M581" s="10">
        <v>0.3</v>
      </c>
      <c r="N581" s="4" t="s">
        <v>18</v>
      </c>
      <c r="O581" s="4" t="str">
        <f>TEXT(Table1[[#This Row],[Invoice Date]],"mmm")</f>
        <v>Mar</v>
      </c>
      <c r="P581" s="4">
        <f>YEAR(Table1[[#This Row],[Invoice Date]])</f>
        <v>2020</v>
      </c>
      <c r="Q581" s="4">
        <f>IFERROR(Table1[[#This Row],[Total Sales]]/Table1[[#This Row],[Units Sold]],4)</f>
        <v>400</v>
      </c>
      <c r="R581" s="4">
        <f>IFERROR(Table1[[#This Row],[Operating Profit]]/Table1[[#This Row],[Units Sold]],0)</f>
        <v>120</v>
      </c>
      <c r="S581" s="4">
        <f>IFERROR((Table1[[#This Row],[Total Sales]]-Table1[[#This Row],[Operating Profit]])/Table1[[#This Row],[Units Sold]],0)</f>
        <v>280</v>
      </c>
      <c r="T581" s="4" t="str">
        <f>IF(Table1[[#This Row],[Profit per unit]]&gt;$V$8,"Premium","Mass")</f>
        <v>Premium</v>
      </c>
      <c r="U581" s="4"/>
    </row>
    <row r="582" spans="2:21" ht="14.25" customHeight="1" x14ac:dyDescent="0.3">
      <c r="B582" s="4" t="s">
        <v>30</v>
      </c>
      <c r="C582" s="4">
        <v>1128299</v>
      </c>
      <c r="D582" s="5">
        <v>43909</v>
      </c>
      <c r="E582" s="4" t="s">
        <v>31</v>
      </c>
      <c r="F582" s="4" t="s">
        <v>44</v>
      </c>
      <c r="G582" s="4" t="s">
        <v>45</v>
      </c>
      <c r="H582" s="6" t="s">
        <v>22</v>
      </c>
      <c r="I582" s="7">
        <v>45</v>
      </c>
      <c r="J582" s="8">
        <v>225</v>
      </c>
      <c r="K582" s="9">
        <v>101250</v>
      </c>
      <c r="L582" s="9">
        <v>50625</v>
      </c>
      <c r="M582" s="10">
        <v>0.5</v>
      </c>
      <c r="N582" s="4" t="s">
        <v>18</v>
      </c>
      <c r="O582" s="4" t="str">
        <f>TEXT(Table1[[#This Row],[Invoice Date]],"mmm")</f>
        <v>Mar</v>
      </c>
      <c r="P582" s="4">
        <f>YEAR(Table1[[#This Row],[Invoice Date]])</f>
        <v>2020</v>
      </c>
      <c r="Q582" s="4">
        <f>IFERROR(Table1[[#This Row],[Total Sales]]/Table1[[#This Row],[Units Sold]],4)</f>
        <v>450</v>
      </c>
      <c r="R582" s="4">
        <f>IFERROR(Table1[[#This Row],[Operating Profit]]/Table1[[#This Row],[Units Sold]],0)</f>
        <v>225</v>
      </c>
      <c r="S582" s="4">
        <f>IFERROR((Table1[[#This Row],[Total Sales]]-Table1[[#This Row],[Operating Profit]])/Table1[[#This Row],[Units Sold]],0)</f>
        <v>225</v>
      </c>
      <c r="T582" s="4" t="str">
        <f>IF(Table1[[#This Row],[Profit per unit]]&gt;$V$8,"Premium","Mass")</f>
        <v>Premium</v>
      </c>
      <c r="U582" s="4"/>
    </row>
    <row r="583" spans="2:21" ht="14.25" customHeight="1" x14ac:dyDescent="0.3">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c r="O583" s="4" t="str">
        <f>TEXT(Table1[[#This Row],[Invoice Date]],"mmm")</f>
        <v>Mar</v>
      </c>
      <c r="P583" s="4">
        <f>YEAR(Table1[[#This Row],[Invoice Date]])</f>
        <v>2020</v>
      </c>
      <c r="Q583" s="4">
        <f>IFERROR(Table1[[#This Row],[Total Sales]]/Table1[[#This Row],[Units Sold]],4)</f>
        <v>400</v>
      </c>
      <c r="R583" s="4">
        <f>IFERROR(Table1[[#This Row],[Operating Profit]]/Table1[[#This Row],[Units Sold]],0)</f>
        <v>60.000000000000007</v>
      </c>
      <c r="S583" s="4">
        <f>IFERROR((Table1[[#This Row],[Total Sales]]-Table1[[#This Row],[Operating Profit]])/Table1[[#This Row],[Units Sold]],0)</f>
        <v>340</v>
      </c>
      <c r="T583" s="4" t="str">
        <f>IF(Table1[[#This Row],[Profit per unit]]&gt;$V$8,"Premium","Mass")</f>
        <v>Premium</v>
      </c>
      <c r="U583" s="4"/>
    </row>
    <row r="584" spans="2:21" ht="14.25" customHeight="1" x14ac:dyDescent="0.3">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c r="O584" s="4" t="str">
        <f>TEXT(Table1[[#This Row],[Invoice Date]],"mmm")</f>
        <v>Mar</v>
      </c>
      <c r="P584" s="4">
        <f>YEAR(Table1[[#This Row],[Invoice Date]])</f>
        <v>2020</v>
      </c>
      <c r="Q584" s="4">
        <f>IFERROR(Table1[[#This Row],[Total Sales]]/Table1[[#This Row],[Units Sold]],4)</f>
        <v>300</v>
      </c>
      <c r="R584" s="4">
        <f>IFERROR(Table1[[#This Row],[Operating Profit]]/Table1[[#This Row],[Units Sold]],0)</f>
        <v>105.00000000000001</v>
      </c>
      <c r="S584" s="4">
        <f>IFERROR((Table1[[#This Row],[Total Sales]]-Table1[[#This Row],[Operating Profit]])/Table1[[#This Row],[Units Sold]],0)</f>
        <v>195</v>
      </c>
      <c r="T584" s="4" t="str">
        <f>IF(Table1[[#This Row],[Profit per unit]]&gt;$V$8,"Premium","Mass")</f>
        <v>Premium</v>
      </c>
      <c r="U584" s="4"/>
    </row>
    <row r="585" spans="2:21" ht="14.25" customHeight="1" x14ac:dyDescent="0.3">
      <c r="B585" s="4" t="s">
        <v>30</v>
      </c>
      <c r="C585" s="4">
        <v>1128299</v>
      </c>
      <c r="D585" s="5">
        <v>43912</v>
      </c>
      <c r="E585" s="4" t="s">
        <v>31</v>
      </c>
      <c r="F585" s="4" t="s">
        <v>44</v>
      </c>
      <c r="G585" s="4" t="s">
        <v>45</v>
      </c>
      <c r="H585" s="6" t="s">
        <v>19</v>
      </c>
      <c r="I585" s="7">
        <v>40</v>
      </c>
      <c r="J585" s="8">
        <v>425</v>
      </c>
      <c r="K585" s="9">
        <v>170000</v>
      </c>
      <c r="L585" s="9">
        <v>34000</v>
      </c>
      <c r="M585" s="10">
        <v>0.2</v>
      </c>
      <c r="N585" s="4" t="s">
        <v>18</v>
      </c>
      <c r="O585" s="4" t="str">
        <f>TEXT(Table1[[#This Row],[Invoice Date]],"mmm")</f>
        <v>Mar</v>
      </c>
      <c r="P585" s="4">
        <f>YEAR(Table1[[#This Row],[Invoice Date]])</f>
        <v>2020</v>
      </c>
      <c r="Q585" s="4">
        <f>IFERROR(Table1[[#This Row],[Total Sales]]/Table1[[#This Row],[Units Sold]],4)</f>
        <v>400</v>
      </c>
      <c r="R585" s="4">
        <f>IFERROR(Table1[[#This Row],[Operating Profit]]/Table1[[#This Row],[Units Sold]],0)</f>
        <v>80</v>
      </c>
      <c r="S585" s="4">
        <f>IFERROR((Table1[[#This Row],[Total Sales]]-Table1[[#This Row],[Operating Profit]])/Table1[[#This Row],[Units Sold]],0)</f>
        <v>320</v>
      </c>
      <c r="T585" s="4" t="str">
        <f>IF(Table1[[#This Row],[Profit per unit]]&gt;$V$8,"Premium","Mass")</f>
        <v>Premium</v>
      </c>
      <c r="U585" s="4"/>
    </row>
    <row r="586" spans="2:21" ht="14.25" customHeight="1" x14ac:dyDescent="0.3">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c r="O586" s="4" t="str">
        <f>TEXT(Table1[[#This Row],[Invoice Date]],"mmm")</f>
        <v>Mar</v>
      </c>
      <c r="P586" s="4">
        <f>YEAR(Table1[[#This Row],[Invoice Date]])</f>
        <v>2020</v>
      </c>
      <c r="Q586" s="4">
        <f>IFERROR(Table1[[#This Row],[Total Sales]]/Table1[[#This Row],[Units Sold]],4)</f>
        <v>400</v>
      </c>
      <c r="R586" s="4">
        <f>IFERROR(Table1[[#This Row],[Operating Profit]]/Table1[[#This Row],[Units Sold]],0)</f>
        <v>140.00000000000003</v>
      </c>
      <c r="S586" s="4">
        <f>IFERROR((Table1[[#This Row],[Total Sales]]-Table1[[#This Row],[Operating Profit]])/Table1[[#This Row],[Units Sold]],0)</f>
        <v>260</v>
      </c>
      <c r="T586" s="4" t="str">
        <f>IF(Table1[[#This Row],[Profit per unit]]&gt;$V$8,"Premium","Mass")</f>
        <v>Premium</v>
      </c>
      <c r="U586" s="4"/>
    </row>
    <row r="587" spans="2:21" ht="14.25" customHeight="1" x14ac:dyDescent="0.3">
      <c r="B587" s="4" t="s">
        <v>30</v>
      </c>
      <c r="C587" s="4">
        <v>1128299</v>
      </c>
      <c r="D587" s="5">
        <v>43914</v>
      </c>
      <c r="E587" s="4" t="s">
        <v>31</v>
      </c>
      <c r="F587" s="4" t="s">
        <v>44</v>
      </c>
      <c r="G587" s="4" t="s">
        <v>45</v>
      </c>
      <c r="H587" s="6" t="s">
        <v>21</v>
      </c>
      <c r="I587" s="7">
        <v>40</v>
      </c>
      <c r="J587" s="8">
        <v>275</v>
      </c>
      <c r="K587" s="9">
        <v>110000</v>
      </c>
      <c r="L587" s="9">
        <v>33000</v>
      </c>
      <c r="M587" s="10">
        <v>0.3</v>
      </c>
      <c r="N587" s="4" t="s">
        <v>18</v>
      </c>
      <c r="O587" s="4" t="str">
        <f>TEXT(Table1[[#This Row],[Invoice Date]],"mmm")</f>
        <v>Mar</v>
      </c>
      <c r="P587" s="4">
        <f>YEAR(Table1[[#This Row],[Invoice Date]])</f>
        <v>2020</v>
      </c>
      <c r="Q587" s="4">
        <f>IFERROR(Table1[[#This Row],[Total Sales]]/Table1[[#This Row],[Units Sold]],4)</f>
        <v>400</v>
      </c>
      <c r="R587" s="4">
        <f>IFERROR(Table1[[#This Row],[Operating Profit]]/Table1[[#This Row],[Units Sold]],0)</f>
        <v>120</v>
      </c>
      <c r="S587" s="4">
        <f>IFERROR((Table1[[#This Row],[Total Sales]]-Table1[[#This Row],[Operating Profit]])/Table1[[#This Row],[Units Sold]],0)</f>
        <v>280</v>
      </c>
      <c r="T587" s="4" t="str">
        <f>IF(Table1[[#This Row],[Profit per unit]]&gt;$V$8,"Premium","Mass")</f>
        <v>Premium</v>
      </c>
      <c r="U587" s="4"/>
    </row>
    <row r="588" spans="2:21" ht="14.25" customHeight="1" x14ac:dyDescent="0.3">
      <c r="B588" s="4" t="s">
        <v>30</v>
      </c>
      <c r="C588" s="4">
        <v>1128299</v>
      </c>
      <c r="D588" s="5">
        <v>43915</v>
      </c>
      <c r="E588" s="4" t="s">
        <v>31</v>
      </c>
      <c r="F588" s="4" t="s">
        <v>44</v>
      </c>
      <c r="G588" s="4" t="s">
        <v>45</v>
      </c>
      <c r="H588" s="6" t="s">
        <v>22</v>
      </c>
      <c r="I588" s="7">
        <v>45</v>
      </c>
      <c r="J588" s="8">
        <v>200</v>
      </c>
      <c r="K588" s="9">
        <v>90000</v>
      </c>
      <c r="L588" s="9">
        <v>45000</v>
      </c>
      <c r="M588" s="10">
        <v>0.5</v>
      </c>
      <c r="N588" s="4" t="s">
        <v>18</v>
      </c>
      <c r="O588" s="4" t="str">
        <f>TEXT(Table1[[#This Row],[Invoice Date]],"mmm")</f>
        <v>Mar</v>
      </c>
      <c r="P588" s="4">
        <f>YEAR(Table1[[#This Row],[Invoice Date]])</f>
        <v>2020</v>
      </c>
      <c r="Q588" s="4">
        <f>IFERROR(Table1[[#This Row],[Total Sales]]/Table1[[#This Row],[Units Sold]],4)</f>
        <v>450</v>
      </c>
      <c r="R588" s="4">
        <f>IFERROR(Table1[[#This Row],[Operating Profit]]/Table1[[#This Row],[Units Sold]],0)</f>
        <v>225</v>
      </c>
      <c r="S588" s="4">
        <f>IFERROR((Table1[[#This Row],[Total Sales]]-Table1[[#This Row],[Operating Profit]])/Table1[[#This Row],[Units Sold]],0)</f>
        <v>225</v>
      </c>
      <c r="T588" s="4" t="str">
        <f>IF(Table1[[#This Row],[Profit per unit]]&gt;$V$8,"Premium","Mass")</f>
        <v>Premium</v>
      </c>
      <c r="U588" s="4"/>
    </row>
    <row r="589" spans="2:21" ht="14.25" customHeight="1" x14ac:dyDescent="0.3">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c r="O589" s="4" t="str">
        <f>TEXT(Table1[[#This Row],[Invoice Date]],"mmm")</f>
        <v>Mar</v>
      </c>
      <c r="P589" s="4">
        <f>YEAR(Table1[[#This Row],[Invoice Date]])</f>
        <v>2020</v>
      </c>
      <c r="Q589" s="4">
        <f>IFERROR(Table1[[#This Row],[Total Sales]]/Table1[[#This Row],[Units Sold]],4)</f>
        <v>400</v>
      </c>
      <c r="R589" s="4">
        <f>IFERROR(Table1[[#This Row],[Operating Profit]]/Table1[[#This Row],[Units Sold]],0)</f>
        <v>60.000000000000007</v>
      </c>
      <c r="S589" s="4">
        <f>IFERROR((Table1[[#This Row],[Total Sales]]-Table1[[#This Row],[Operating Profit]])/Table1[[#This Row],[Units Sold]],0)</f>
        <v>340</v>
      </c>
      <c r="T589" s="4" t="str">
        <f>IF(Table1[[#This Row],[Profit per unit]]&gt;$V$8,"Premium","Mass")</f>
        <v>Premium</v>
      </c>
      <c r="U589" s="4"/>
    </row>
    <row r="590" spans="2:21" ht="14.25" customHeight="1" x14ac:dyDescent="0.3">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c r="O590" s="4" t="str">
        <f>TEXT(Table1[[#This Row],[Invoice Date]],"mmm")</f>
        <v>Mar</v>
      </c>
      <c r="P590" s="4">
        <f>YEAR(Table1[[#This Row],[Invoice Date]])</f>
        <v>2020</v>
      </c>
      <c r="Q590" s="4">
        <f>IFERROR(Table1[[#This Row],[Total Sales]]/Table1[[#This Row],[Units Sold]],4)</f>
        <v>400</v>
      </c>
      <c r="R590" s="4">
        <f>IFERROR(Table1[[#This Row],[Operating Profit]]/Table1[[#This Row],[Units Sold]],0)</f>
        <v>140.00000000000003</v>
      </c>
      <c r="S590" s="4">
        <f>IFERROR((Table1[[#This Row],[Total Sales]]-Table1[[#This Row],[Operating Profit]])/Table1[[#This Row],[Units Sold]],0)</f>
        <v>260</v>
      </c>
      <c r="T590" s="4" t="str">
        <f>IF(Table1[[#This Row],[Profit per unit]]&gt;$V$8,"Premium","Mass")</f>
        <v>Premium</v>
      </c>
      <c r="U590" s="4"/>
    </row>
    <row r="591" spans="2:21" ht="14.25" customHeight="1" x14ac:dyDescent="0.3">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c r="O591" s="4" t="str">
        <f>TEXT(Table1[[#This Row],[Invoice Date]],"mmm")</f>
        <v>Mar</v>
      </c>
      <c r="P591" s="4">
        <f>YEAR(Table1[[#This Row],[Invoice Date]])</f>
        <v>2020</v>
      </c>
      <c r="Q591" s="4">
        <f>IFERROR(Table1[[#This Row],[Total Sales]]/Table1[[#This Row],[Units Sold]],4)</f>
        <v>499.99999999999994</v>
      </c>
      <c r="R591" s="4">
        <f>IFERROR(Table1[[#This Row],[Operating Profit]]/Table1[[#This Row],[Units Sold]],0)</f>
        <v>100</v>
      </c>
      <c r="S591" s="4">
        <f>IFERROR((Table1[[#This Row],[Total Sales]]-Table1[[#This Row],[Operating Profit]])/Table1[[#This Row],[Units Sold]],0)</f>
        <v>399.99999999999994</v>
      </c>
      <c r="T591" s="4" t="str">
        <f>IF(Table1[[#This Row],[Profit per unit]]&gt;$V$8,"Premium","Mass")</f>
        <v>Premium</v>
      </c>
      <c r="U591" s="4"/>
    </row>
    <row r="592" spans="2:21" ht="14.25" customHeight="1" x14ac:dyDescent="0.3">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c r="O592" s="4" t="str">
        <f>TEXT(Table1[[#This Row],[Invoice Date]],"mmm")</f>
        <v>Mar</v>
      </c>
      <c r="P592" s="4">
        <f>YEAR(Table1[[#This Row],[Invoice Date]])</f>
        <v>2020</v>
      </c>
      <c r="Q592" s="4">
        <f>IFERROR(Table1[[#This Row],[Total Sales]]/Table1[[#This Row],[Units Sold]],4)</f>
        <v>549.99999999999989</v>
      </c>
      <c r="R592" s="4">
        <f>IFERROR(Table1[[#This Row],[Operating Profit]]/Table1[[#This Row],[Units Sold]],0)</f>
        <v>192.5</v>
      </c>
      <c r="S592" s="4">
        <f>IFERROR((Table1[[#This Row],[Total Sales]]-Table1[[#This Row],[Operating Profit]])/Table1[[#This Row],[Units Sold]],0)</f>
        <v>357.49999999999994</v>
      </c>
      <c r="T592" s="4" t="str">
        <f>IF(Table1[[#This Row],[Profit per unit]]&gt;$V$8,"Premium","Mass")</f>
        <v>Premium</v>
      </c>
      <c r="U592" s="4"/>
    </row>
    <row r="593" spans="2:21" ht="14.25" customHeight="1" x14ac:dyDescent="0.3">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c r="O593" s="4" t="str">
        <f>TEXT(Table1[[#This Row],[Invoice Date]],"mmm")</f>
        <v>Mar</v>
      </c>
      <c r="P593" s="4">
        <f>YEAR(Table1[[#This Row],[Invoice Date]])</f>
        <v>2020</v>
      </c>
      <c r="Q593" s="4">
        <f>IFERROR(Table1[[#This Row],[Total Sales]]/Table1[[#This Row],[Units Sold]],4)</f>
        <v>549.99999999999989</v>
      </c>
      <c r="R593" s="4">
        <f>IFERROR(Table1[[#This Row],[Operating Profit]]/Table1[[#This Row],[Units Sold]],0)</f>
        <v>164.99999999999997</v>
      </c>
      <c r="S593" s="4">
        <f>IFERROR((Table1[[#This Row],[Total Sales]]-Table1[[#This Row],[Operating Profit]])/Table1[[#This Row],[Units Sold]],0)</f>
        <v>384.99999999999989</v>
      </c>
      <c r="T593" s="4" t="str">
        <f>IF(Table1[[#This Row],[Profit per unit]]&gt;$V$8,"Premium","Mass")</f>
        <v>Premium</v>
      </c>
      <c r="U593" s="4"/>
    </row>
    <row r="594" spans="2:21" ht="14.25" customHeight="1" x14ac:dyDescent="0.3">
      <c r="B594" s="4" t="s">
        <v>30</v>
      </c>
      <c r="C594" s="4">
        <v>1128299</v>
      </c>
      <c r="D594" s="5">
        <v>43921</v>
      </c>
      <c r="E594" s="4" t="s">
        <v>31</v>
      </c>
      <c r="F594" s="4" t="s">
        <v>44</v>
      </c>
      <c r="G594" s="4" t="s">
        <v>45</v>
      </c>
      <c r="H594" s="6" t="s">
        <v>22</v>
      </c>
      <c r="I594" s="7">
        <v>60</v>
      </c>
      <c r="J594" s="8">
        <v>150</v>
      </c>
      <c r="K594" s="9">
        <v>90000</v>
      </c>
      <c r="L594" s="9">
        <v>45000</v>
      </c>
      <c r="M594" s="10">
        <v>0.5</v>
      </c>
      <c r="N594" s="4" t="s">
        <v>18</v>
      </c>
      <c r="O594" s="4" t="str">
        <f>TEXT(Table1[[#This Row],[Invoice Date]],"mmm")</f>
        <v>Mar</v>
      </c>
      <c r="P594" s="4">
        <f>YEAR(Table1[[#This Row],[Invoice Date]])</f>
        <v>2020</v>
      </c>
      <c r="Q594" s="4">
        <f>IFERROR(Table1[[#This Row],[Total Sales]]/Table1[[#This Row],[Units Sold]],4)</f>
        <v>600</v>
      </c>
      <c r="R594" s="4">
        <f>IFERROR(Table1[[#This Row],[Operating Profit]]/Table1[[#This Row],[Units Sold]],0)</f>
        <v>300</v>
      </c>
      <c r="S594" s="4">
        <f>IFERROR((Table1[[#This Row],[Total Sales]]-Table1[[#This Row],[Operating Profit]])/Table1[[#This Row],[Units Sold]],0)</f>
        <v>300</v>
      </c>
      <c r="T594" s="4" t="str">
        <f>IF(Table1[[#This Row],[Profit per unit]]&gt;$V$8,"Premium","Mass")</f>
        <v>Premium</v>
      </c>
      <c r="U594" s="4"/>
    </row>
    <row r="595" spans="2:21" ht="14.25" customHeight="1" x14ac:dyDescent="0.3">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c r="O595" s="4" t="str">
        <f>TEXT(Table1[[#This Row],[Invoice Date]],"mmm")</f>
        <v>Apr</v>
      </c>
      <c r="P595" s="4">
        <f>YEAR(Table1[[#This Row],[Invoice Date]])</f>
        <v>2020</v>
      </c>
      <c r="Q595" s="4">
        <f>IFERROR(Table1[[#This Row],[Total Sales]]/Table1[[#This Row],[Units Sold]],4)</f>
        <v>549.99999999999989</v>
      </c>
      <c r="R595" s="4">
        <f>IFERROR(Table1[[#This Row],[Operating Profit]]/Table1[[#This Row],[Units Sold]],0)</f>
        <v>82.5</v>
      </c>
      <c r="S595" s="4">
        <f>IFERROR((Table1[[#This Row],[Total Sales]]-Table1[[#This Row],[Operating Profit]])/Table1[[#This Row],[Units Sold]],0)</f>
        <v>467.49999999999994</v>
      </c>
      <c r="T595" s="4" t="str">
        <f>IF(Table1[[#This Row],[Profit per unit]]&gt;$V$8,"Premium","Mass")</f>
        <v>Premium</v>
      </c>
      <c r="U595" s="4"/>
    </row>
    <row r="596" spans="2:21" ht="14.25" customHeight="1" x14ac:dyDescent="0.3">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c r="O596" s="4" t="str">
        <f>TEXT(Table1[[#This Row],[Invoice Date]],"mmm")</f>
        <v>Apr</v>
      </c>
      <c r="P596" s="4">
        <f>YEAR(Table1[[#This Row],[Invoice Date]])</f>
        <v>2020</v>
      </c>
      <c r="Q596" s="4">
        <f>IFERROR(Table1[[#This Row],[Total Sales]]/Table1[[#This Row],[Units Sold]],4)</f>
        <v>600</v>
      </c>
      <c r="R596" s="4">
        <f>IFERROR(Table1[[#This Row],[Operating Profit]]/Table1[[#This Row],[Units Sold]],0)</f>
        <v>210.00000000000003</v>
      </c>
      <c r="S596" s="4">
        <f>IFERROR((Table1[[#This Row],[Total Sales]]-Table1[[#This Row],[Operating Profit]])/Table1[[#This Row],[Units Sold]],0)</f>
        <v>390</v>
      </c>
      <c r="T596" s="4" t="str">
        <f>IF(Table1[[#This Row],[Profit per unit]]&gt;$V$8,"Premium","Mass")</f>
        <v>Premium</v>
      </c>
      <c r="U596" s="4"/>
    </row>
    <row r="597" spans="2:21" ht="14.25" customHeight="1" x14ac:dyDescent="0.3">
      <c r="B597" s="4" t="s">
        <v>30</v>
      </c>
      <c r="C597" s="4">
        <v>1128299</v>
      </c>
      <c r="D597" s="5">
        <v>43924</v>
      </c>
      <c r="E597" s="4" t="s">
        <v>31</v>
      </c>
      <c r="F597" s="4" t="s">
        <v>44</v>
      </c>
      <c r="G597" s="4" t="s">
        <v>45</v>
      </c>
      <c r="H597" s="6" t="s">
        <v>19</v>
      </c>
      <c r="I597" s="7">
        <v>65</v>
      </c>
      <c r="J597" s="8">
        <v>325</v>
      </c>
      <c r="K597" s="9">
        <v>211250</v>
      </c>
      <c r="L597" s="9">
        <v>42250</v>
      </c>
      <c r="M597" s="10">
        <v>0.2</v>
      </c>
      <c r="N597" s="4" t="s">
        <v>18</v>
      </c>
      <c r="O597" s="4" t="str">
        <f>TEXT(Table1[[#This Row],[Invoice Date]],"mmm")</f>
        <v>Apr</v>
      </c>
      <c r="P597" s="4">
        <f>YEAR(Table1[[#This Row],[Invoice Date]])</f>
        <v>2020</v>
      </c>
      <c r="Q597" s="4">
        <f>IFERROR(Table1[[#This Row],[Total Sales]]/Table1[[#This Row],[Units Sold]],4)</f>
        <v>650</v>
      </c>
      <c r="R597" s="4">
        <f>IFERROR(Table1[[#This Row],[Operating Profit]]/Table1[[#This Row],[Units Sold]],0)</f>
        <v>130</v>
      </c>
      <c r="S597" s="4">
        <f>IFERROR((Table1[[#This Row],[Total Sales]]-Table1[[#This Row],[Operating Profit]])/Table1[[#This Row],[Units Sold]],0)</f>
        <v>520</v>
      </c>
      <c r="T597" s="4" t="str">
        <f>IF(Table1[[#This Row],[Profit per unit]]&gt;$V$8,"Premium","Mass")</f>
        <v>Premium</v>
      </c>
      <c r="U597" s="4"/>
    </row>
    <row r="598" spans="2:21" ht="14.25" customHeight="1" x14ac:dyDescent="0.3">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c r="O598" s="4" t="str">
        <f>TEXT(Table1[[#This Row],[Invoice Date]],"mmm")</f>
        <v>Apr</v>
      </c>
      <c r="P598" s="4">
        <f>YEAR(Table1[[#This Row],[Invoice Date]])</f>
        <v>2020</v>
      </c>
      <c r="Q598" s="4">
        <f>IFERROR(Table1[[#This Row],[Total Sales]]/Table1[[#This Row],[Units Sold]],4)</f>
        <v>650</v>
      </c>
      <c r="R598" s="4">
        <f>IFERROR(Table1[[#This Row],[Operating Profit]]/Table1[[#This Row],[Units Sold]],0)</f>
        <v>227.50000000000003</v>
      </c>
      <c r="S598" s="4">
        <f>IFERROR((Table1[[#This Row],[Total Sales]]-Table1[[#This Row],[Operating Profit]])/Table1[[#This Row],[Units Sold]],0)</f>
        <v>422.5</v>
      </c>
      <c r="T598" s="4" t="str">
        <f>IF(Table1[[#This Row],[Profit per unit]]&gt;$V$8,"Premium","Mass")</f>
        <v>Premium</v>
      </c>
      <c r="U598" s="4"/>
    </row>
    <row r="599" spans="2:21" ht="14.25" customHeight="1" x14ac:dyDescent="0.3">
      <c r="B599" s="4" t="s">
        <v>30</v>
      </c>
      <c r="C599" s="4">
        <v>1128299</v>
      </c>
      <c r="D599" s="5">
        <v>43926</v>
      </c>
      <c r="E599" s="4" t="s">
        <v>31</v>
      </c>
      <c r="F599" s="4" t="s">
        <v>44</v>
      </c>
      <c r="G599" s="4" t="s">
        <v>45</v>
      </c>
      <c r="H599" s="6" t="s">
        <v>21</v>
      </c>
      <c r="I599" s="7">
        <v>60</v>
      </c>
      <c r="J599" s="8">
        <v>275</v>
      </c>
      <c r="K599" s="9">
        <v>165000</v>
      </c>
      <c r="L599" s="9">
        <v>49500</v>
      </c>
      <c r="M599" s="10">
        <v>0.3</v>
      </c>
      <c r="N599" s="4" t="s">
        <v>18</v>
      </c>
      <c r="O599" s="4" t="str">
        <f>TEXT(Table1[[#This Row],[Invoice Date]],"mmm")</f>
        <v>Apr</v>
      </c>
      <c r="P599" s="4">
        <f>YEAR(Table1[[#This Row],[Invoice Date]])</f>
        <v>2020</v>
      </c>
      <c r="Q599" s="4">
        <f>IFERROR(Table1[[#This Row],[Total Sales]]/Table1[[#This Row],[Units Sold]],4)</f>
        <v>600</v>
      </c>
      <c r="R599" s="4">
        <f>IFERROR(Table1[[#This Row],[Operating Profit]]/Table1[[#This Row],[Units Sold]],0)</f>
        <v>180</v>
      </c>
      <c r="S599" s="4">
        <f>IFERROR((Table1[[#This Row],[Total Sales]]-Table1[[#This Row],[Operating Profit]])/Table1[[#This Row],[Units Sold]],0)</f>
        <v>420</v>
      </c>
      <c r="T599" s="4" t="str">
        <f>IF(Table1[[#This Row],[Profit per unit]]&gt;$V$8,"Premium","Mass")</f>
        <v>Premium</v>
      </c>
      <c r="U599" s="4"/>
    </row>
    <row r="600" spans="2:21" ht="14.25" customHeight="1" x14ac:dyDescent="0.3">
      <c r="B600" s="4" t="s">
        <v>30</v>
      </c>
      <c r="C600" s="4">
        <v>1128299</v>
      </c>
      <c r="D600" s="5">
        <v>43927</v>
      </c>
      <c r="E600" s="4" t="s">
        <v>31</v>
      </c>
      <c r="F600" s="4" t="s">
        <v>44</v>
      </c>
      <c r="G600" s="4" t="s">
        <v>45</v>
      </c>
      <c r="H600" s="6" t="s">
        <v>22</v>
      </c>
      <c r="I600" s="7">
        <v>65</v>
      </c>
      <c r="J600" s="8">
        <v>175</v>
      </c>
      <c r="K600" s="9">
        <v>113750</v>
      </c>
      <c r="L600" s="9">
        <v>56875</v>
      </c>
      <c r="M600" s="10">
        <v>0.5</v>
      </c>
      <c r="N600" s="4" t="s">
        <v>18</v>
      </c>
      <c r="O600" s="4" t="str">
        <f>TEXT(Table1[[#This Row],[Invoice Date]],"mmm")</f>
        <v>Apr</v>
      </c>
      <c r="P600" s="4">
        <f>YEAR(Table1[[#This Row],[Invoice Date]])</f>
        <v>2020</v>
      </c>
      <c r="Q600" s="4">
        <f>IFERROR(Table1[[#This Row],[Total Sales]]/Table1[[#This Row],[Units Sold]],4)</f>
        <v>650</v>
      </c>
      <c r="R600" s="4">
        <f>IFERROR(Table1[[#This Row],[Operating Profit]]/Table1[[#This Row],[Units Sold]],0)</f>
        <v>325</v>
      </c>
      <c r="S600" s="4">
        <f>IFERROR((Table1[[#This Row],[Total Sales]]-Table1[[#This Row],[Operating Profit]])/Table1[[#This Row],[Units Sold]],0)</f>
        <v>325</v>
      </c>
      <c r="T600" s="4" t="str">
        <f>IF(Table1[[#This Row],[Profit per unit]]&gt;$V$8,"Premium","Mass")</f>
        <v>Premium</v>
      </c>
      <c r="U600" s="4"/>
    </row>
    <row r="601" spans="2:21" ht="14.25" customHeight="1" x14ac:dyDescent="0.3">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c r="O601" s="4" t="str">
        <f>TEXT(Table1[[#This Row],[Invoice Date]],"mmm")</f>
        <v>Apr</v>
      </c>
      <c r="P601" s="4">
        <f>YEAR(Table1[[#This Row],[Invoice Date]])</f>
        <v>2020</v>
      </c>
      <c r="Q601" s="4">
        <f>IFERROR(Table1[[#This Row],[Total Sales]]/Table1[[#This Row],[Units Sold]],4)</f>
        <v>800</v>
      </c>
      <c r="R601" s="4">
        <f>IFERROR(Table1[[#This Row],[Operating Profit]]/Table1[[#This Row],[Units Sold]],0)</f>
        <v>120.00000000000003</v>
      </c>
      <c r="S601" s="4">
        <f>IFERROR((Table1[[#This Row],[Total Sales]]-Table1[[#This Row],[Operating Profit]])/Table1[[#This Row],[Units Sold]],0)</f>
        <v>680</v>
      </c>
      <c r="T601" s="4" t="str">
        <f>IF(Table1[[#This Row],[Profit per unit]]&gt;$V$8,"Premium","Mass")</f>
        <v>Premium</v>
      </c>
      <c r="U601" s="4"/>
    </row>
    <row r="602" spans="2:21" ht="14.25" customHeight="1" x14ac:dyDescent="0.3">
      <c r="B602" s="4" t="s">
        <v>30</v>
      </c>
      <c r="C602" s="4">
        <v>1128299</v>
      </c>
      <c r="D602" s="5">
        <v>43929</v>
      </c>
      <c r="E602" s="4" t="s">
        <v>31</v>
      </c>
      <c r="F602" s="4" t="s">
        <v>44</v>
      </c>
      <c r="G602" s="4" t="s">
        <v>45</v>
      </c>
      <c r="H602" s="6" t="s">
        <v>17</v>
      </c>
      <c r="I602" s="7">
        <v>60</v>
      </c>
      <c r="J602" s="8">
        <v>525</v>
      </c>
      <c r="K602" s="9">
        <v>315000</v>
      </c>
      <c r="L602" s="9">
        <v>157500</v>
      </c>
      <c r="M602" s="10">
        <v>0.5</v>
      </c>
      <c r="N602" s="4" t="s">
        <v>18</v>
      </c>
      <c r="O602" s="4" t="str">
        <f>TEXT(Table1[[#This Row],[Invoice Date]],"mmm")</f>
        <v>Apr</v>
      </c>
      <c r="P602" s="4">
        <f>YEAR(Table1[[#This Row],[Invoice Date]])</f>
        <v>2020</v>
      </c>
      <c r="Q602" s="4">
        <f>IFERROR(Table1[[#This Row],[Total Sales]]/Table1[[#This Row],[Units Sold]],4)</f>
        <v>600</v>
      </c>
      <c r="R602" s="4">
        <f>IFERROR(Table1[[#This Row],[Operating Profit]]/Table1[[#This Row],[Units Sold]],0)</f>
        <v>300</v>
      </c>
      <c r="S602" s="4">
        <f>IFERROR((Table1[[#This Row],[Total Sales]]-Table1[[#This Row],[Operating Profit]])/Table1[[#This Row],[Units Sold]],0)</f>
        <v>300</v>
      </c>
      <c r="T602" s="4" t="str">
        <f>IF(Table1[[#This Row],[Profit per unit]]&gt;$V$8,"Premium","Mass")</f>
        <v>Premium</v>
      </c>
      <c r="U602" s="4"/>
    </row>
    <row r="603" spans="2:21" ht="14.25" customHeight="1" x14ac:dyDescent="0.3">
      <c r="B603" s="4" t="s">
        <v>30</v>
      </c>
      <c r="C603" s="4">
        <v>1128299</v>
      </c>
      <c r="D603" s="5">
        <v>43930</v>
      </c>
      <c r="E603" s="4" t="s">
        <v>31</v>
      </c>
      <c r="F603" s="4" t="s">
        <v>44</v>
      </c>
      <c r="G603" s="4" t="s">
        <v>45</v>
      </c>
      <c r="H603" s="6" t="s">
        <v>19</v>
      </c>
      <c r="I603" s="7">
        <v>65</v>
      </c>
      <c r="J603" s="8">
        <v>375</v>
      </c>
      <c r="K603" s="9">
        <v>243750</v>
      </c>
      <c r="L603" s="9">
        <v>85312.5</v>
      </c>
      <c r="M603" s="10">
        <v>0.35</v>
      </c>
      <c r="N603" s="4" t="s">
        <v>18</v>
      </c>
      <c r="O603" s="4" t="str">
        <f>TEXT(Table1[[#This Row],[Invoice Date]],"mmm")</f>
        <v>Apr</v>
      </c>
      <c r="P603" s="4">
        <f>YEAR(Table1[[#This Row],[Invoice Date]])</f>
        <v>2020</v>
      </c>
      <c r="Q603" s="4">
        <f>IFERROR(Table1[[#This Row],[Total Sales]]/Table1[[#This Row],[Units Sold]],4)</f>
        <v>650</v>
      </c>
      <c r="R603" s="4">
        <f>IFERROR(Table1[[#This Row],[Operating Profit]]/Table1[[#This Row],[Units Sold]],0)</f>
        <v>227.5</v>
      </c>
      <c r="S603" s="4">
        <f>IFERROR((Table1[[#This Row],[Total Sales]]-Table1[[#This Row],[Operating Profit]])/Table1[[#This Row],[Units Sold]],0)</f>
        <v>422.5</v>
      </c>
      <c r="T603" s="4" t="str">
        <f>IF(Table1[[#This Row],[Profit per unit]]&gt;$V$8,"Premium","Mass")</f>
        <v>Premium</v>
      </c>
      <c r="U603" s="4"/>
    </row>
    <row r="604" spans="2:21" ht="14.25" customHeight="1" x14ac:dyDescent="0.3">
      <c r="B604" s="4" t="s">
        <v>30</v>
      </c>
      <c r="C604" s="4">
        <v>1128299</v>
      </c>
      <c r="D604" s="5">
        <v>43931</v>
      </c>
      <c r="E604" s="4" t="s">
        <v>31</v>
      </c>
      <c r="F604" s="4" t="s">
        <v>44</v>
      </c>
      <c r="G604" s="4" t="s">
        <v>45</v>
      </c>
      <c r="H604" s="6" t="s">
        <v>20</v>
      </c>
      <c r="I604" s="7">
        <v>65</v>
      </c>
      <c r="J604" s="8">
        <v>375</v>
      </c>
      <c r="K604" s="9">
        <v>243750</v>
      </c>
      <c r="L604" s="9">
        <v>121875</v>
      </c>
      <c r="M604" s="10">
        <v>0.5</v>
      </c>
      <c r="N604" s="4" t="s">
        <v>18</v>
      </c>
      <c r="O604" s="4" t="str">
        <f>TEXT(Table1[[#This Row],[Invoice Date]],"mmm")</f>
        <v>Apr</v>
      </c>
      <c r="P604" s="4">
        <f>YEAR(Table1[[#This Row],[Invoice Date]])</f>
        <v>2020</v>
      </c>
      <c r="Q604" s="4">
        <f>IFERROR(Table1[[#This Row],[Total Sales]]/Table1[[#This Row],[Units Sold]],4)</f>
        <v>650</v>
      </c>
      <c r="R604" s="4">
        <f>IFERROR(Table1[[#This Row],[Operating Profit]]/Table1[[#This Row],[Units Sold]],0)</f>
        <v>325</v>
      </c>
      <c r="S604" s="4">
        <f>IFERROR((Table1[[#This Row],[Total Sales]]-Table1[[#This Row],[Operating Profit]])/Table1[[#This Row],[Units Sold]],0)</f>
        <v>325</v>
      </c>
      <c r="T604" s="4" t="str">
        <f>IF(Table1[[#This Row],[Profit per unit]]&gt;$V$8,"Premium","Mass")</f>
        <v>Premium</v>
      </c>
      <c r="U604" s="4"/>
    </row>
    <row r="605" spans="2:21" ht="14.25" customHeight="1" x14ac:dyDescent="0.3">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c r="O605" s="4" t="str">
        <f>TEXT(Table1[[#This Row],[Invoice Date]],"mmm")</f>
        <v>Apr</v>
      </c>
      <c r="P605" s="4">
        <f>YEAR(Table1[[#This Row],[Invoice Date]])</f>
        <v>2020</v>
      </c>
      <c r="Q605" s="4">
        <f>IFERROR(Table1[[#This Row],[Total Sales]]/Table1[[#This Row],[Units Sold]],4)</f>
        <v>600</v>
      </c>
      <c r="R605" s="4">
        <f>IFERROR(Table1[[#This Row],[Operating Profit]]/Table1[[#This Row],[Units Sold]],0)</f>
        <v>269.99999999999994</v>
      </c>
      <c r="S605" s="4">
        <f>IFERROR((Table1[[#This Row],[Total Sales]]-Table1[[#This Row],[Operating Profit]])/Table1[[#This Row],[Units Sold]],0)</f>
        <v>330.00000000000006</v>
      </c>
      <c r="T605" s="4" t="str">
        <f>IF(Table1[[#This Row],[Profit per unit]]&gt;$V$8,"Premium","Mass")</f>
        <v>Premium</v>
      </c>
      <c r="U605" s="4"/>
    </row>
    <row r="606" spans="2:21" ht="14.25" customHeight="1" x14ac:dyDescent="0.3">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c r="O606" s="4" t="str">
        <f>TEXT(Table1[[#This Row],[Invoice Date]],"mmm")</f>
        <v>Apr</v>
      </c>
      <c r="P606" s="4">
        <f>YEAR(Table1[[#This Row],[Invoice Date]])</f>
        <v>2020</v>
      </c>
      <c r="Q606" s="4">
        <f>IFERROR(Table1[[#This Row],[Total Sales]]/Table1[[#This Row],[Units Sold]],4)</f>
        <v>650</v>
      </c>
      <c r="R606" s="4">
        <f>IFERROR(Table1[[#This Row],[Operating Profit]]/Table1[[#This Row],[Units Sold]],0)</f>
        <v>422.50000000000006</v>
      </c>
      <c r="S606" s="4">
        <f>IFERROR((Table1[[#This Row],[Total Sales]]-Table1[[#This Row],[Operating Profit]])/Table1[[#This Row],[Units Sold]],0)</f>
        <v>227.49999999999991</v>
      </c>
      <c r="T606" s="4" t="str">
        <f>IF(Table1[[#This Row],[Profit per unit]]&gt;$V$8,"Premium","Mass")</f>
        <v>Premium</v>
      </c>
      <c r="U606" s="4"/>
    </row>
    <row r="607" spans="2:21" ht="14.25" customHeight="1" x14ac:dyDescent="0.3">
      <c r="B607" s="4" t="s">
        <v>30</v>
      </c>
      <c r="C607" s="4">
        <v>1128299</v>
      </c>
      <c r="D607" s="5">
        <v>43934</v>
      </c>
      <c r="E607" s="4" t="s">
        <v>31</v>
      </c>
      <c r="F607" s="4" t="s">
        <v>44</v>
      </c>
      <c r="G607" s="4" t="s">
        <v>45</v>
      </c>
      <c r="H607" s="6" t="s">
        <v>23</v>
      </c>
      <c r="I607" s="7">
        <v>80</v>
      </c>
      <c r="J607" s="8">
        <v>475</v>
      </c>
      <c r="K607" s="9">
        <v>380000</v>
      </c>
      <c r="L607" s="9">
        <v>114000</v>
      </c>
      <c r="M607" s="10">
        <v>0.3</v>
      </c>
      <c r="N607" s="4" t="s">
        <v>18</v>
      </c>
      <c r="O607" s="4" t="str">
        <f>TEXT(Table1[[#This Row],[Invoice Date]],"mmm")</f>
        <v>Apr</v>
      </c>
      <c r="P607" s="4">
        <f>YEAR(Table1[[#This Row],[Invoice Date]])</f>
        <v>2020</v>
      </c>
      <c r="Q607" s="4">
        <f>IFERROR(Table1[[#This Row],[Total Sales]]/Table1[[#This Row],[Units Sold]],4)</f>
        <v>800</v>
      </c>
      <c r="R607" s="4">
        <f>IFERROR(Table1[[#This Row],[Operating Profit]]/Table1[[#This Row],[Units Sold]],0)</f>
        <v>240</v>
      </c>
      <c r="S607" s="4">
        <f>IFERROR((Table1[[#This Row],[Total Sales]]-Table1[[#This Row],[Operating Profit]])/Table1[[#This Row],[Units Sold]],0)</f>
        <v>560</v>
      </c>
      <c r="T607" s="4" t="str">
        <f>IF(Table1[[#This Row],[Profit per unit]]&gt;$V$8,"Premium","Mass")</f>
        <v>Premium</v>
      </c>
      <c r="U607" s="4"/>
    </row>
    <row r="608" spans="2:21" ht="14.25" customHeight="1" x14ac:dyDescent="0.3">
      <c r="B608" s="4" t="s">
        <v>30</v>
      </c>
      <c r="C608" s="4">
        <v>1128299</v>
      </c>
      <c r="D608" s="5">
        <v>43935</v>
      </c>
      <c r="E608" s="4" t="s">
        <v>31</v>
      </c>
      <c r="F608" s="4" t="s">
        <v>44</v>
      </c>
      <c r="G608" s="4" t="s">
        <v>45</v>
      </c>
      <c r="H608" s="6" t="s">
        <v>17</v>
      </c>
      <c r="I608" s="7">
        <v>60</v>
      </c>
      <c r="J608" s="8">
        <v>725</v>
      </c>
      <c r="K608" s="9">
        <v>435000</v>
      </c>
      <c r="L608" s="9">
        <v>217500</v>
      </c>
      <c r="M608" s="10">
        <v>0.5</v>
      </c>
      <c r="N608" s="4" t="s">
        <v>18</v>
      </c>
      <c r="O608" s="4" t="str">
        <f>TEXT(Table1[[#This Row],[Invoice Date]],"mmm")</f>
        <v>Apr</v>
      </c>
      <c r="P608" s="4">
        <f>YEAR(Table1[[#This Row],[Invoice Date]])</f>
        <v>2020</v>
      </c>
      <c r="Q608" s="4">
        <f>IFERROR(Table1[[#This Row],[Total Sales]]/Table1[[#This Row],[Units Sold]],4)</f>
        <v>600</v>
      </c>
      <c r="R608" s="4">
        <f>IFERROR(Table1[[#This Row],[Operating Profit]]/Table1[[#This Row],[Units Sold]],0)</f>
        <v>300</v>
      </c>
      <c r="S608" s="4">
        <f>IFERROR((Table1[[#This Row],[Total Sales]]-Table1[[#This Row],[Operating Profit]])/Table1[[#This Row],[Units Sold]],0)</f>
        <v>300</v>
      </c>
      <c r="T608" s="4" t="str">
        <f>IF(Table1[[#This Row],[Profit per unit]]&gt;$V$8,"Premium","Mass")</f>
        <v>Premium</v>
      </c>
      <c r="U608" s="4"/>
    </row>
    <row r="609" spans="2:21" ht="14.25" customHeight="1" x14ac:dyDescent="0.3">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c r="O609" s="4" t="str">
        <f>TEXT(Table1[[#This Row],[Invoice Date]],"mmm")</f>
        <v>Apr</v>
      </c>
      <c r="P609" s="4">
        <f>YEAR(Table1[[#This Row],[Invoice Date]])</f>
        <v>2020</v>
      </c>
      <c r="Q609" s="4">
        <f>IFERROR(Table1[[#This Row],[Total Sales]]/Table1[[#This Row],[Units Sold]],4)</f>
        <v>650</v>
      </c>
      <c r="R609" s="4">
        <f>IFERROR(Table1[[#This Row],[Operating Profit]]/Table1[[#This Row],[Units Sold]],0)</f>
        <v>227.49999999999997</v>
      </c>
      <c r="S609" s="4">
        <f>IFERROR((Table1[[#This Row],[Total Sales]]-Table1[[#This Row],[Operating Profit]])/Table1[[#This Row],[Units Sold]],0)</f>
        <v>422.5</v>
      </c>
      <c r="T609" s="4" t="str">
        <f>IF(Table1[[#This Row],[Profit per unit]]&gt;$V$8,"Premium","Mass")</f>
        <v>Premium</v>
      </c>
      <c r="U609" s="4"/>
    </row>
    <row r="610" spans="2:21" ht="14.25" customHeight="1" x14ac:dyDescent="0.3">
      <c r="B610" s="4" t="s">
        <v>30</v>
      </c>
      <c r="C610" s="4">
        <v>1128299</v>
      </c>
      <c r="D610" s="5">
        <v>43937</v>
      </c>
      <c r="E610" s="4" t="s">
        <v>31</v>
      </c>
      <c r="F610" s="4" t="s">
        <v>44</v>
      </c>
      <c r="G610" s="4" t="s">
        <v>45</v>
      </c>
      <c r="H610" s="6" t="s">
        <v>20</v>
      </c>
      <c r="I610" s="7">
        <v>65</v>
      </c>
      <c r="J610" s="8">
        <v>575</v>
      </c>
      <c r="K610" s="9">
        <v>373750</v>
      </c>
      <c r="L610" s="9">
        <v>186875</v>
      </c>
      <c r="M610" s="10">
        <v>0.5</v>
      </c>
      <c r="N610" s="4" t="s">
        <v>18</v>
      </c>
      <c r="O610" s="4" t="str">
        <f>TEXT(Table1[[#This Row],[Invoice Date]],"mmm")</f>
        <v>Apr</v>
      </c>
      <c r="P610" s="4">
        <f>YEAR(Table1[[#This Row],[Invoice Date]])</f>
        <v>2020</v>
      </c>
      <c r="Q610" s="4">
        <f>IFERROR(Table1[[#This Row],[Total Sales]]/Table1[[#This Row],[Units Sold]],4)</f>
        <v>650</v>
      </c>
      <c r="R610" s="4">
        <f>IFERROR(Table1[[#This Row],[Operating Profit]]/Table1[[#This Row],[Units Sold]],0)</f>
        <v>325</v>
      </c>
      <c r="S610" s="4">
        <f>IFERROR((Table1[[#This Row],[Total Sales]]-Table1[[#This Row],[Operating Profit]])/Table1[[#This Row],[Units Sold]],0)</f>
        <v>325</v>
      </c>
      <c r="T610" s="4" t="str">
        <f>IF(Table1[[#This Row],[Profit per unit]]&gt;$V$8,"Premium","Mass")</f>
        <v>Premium</v>
      </c>
      <c r="U610" s="4"/>
    </row>
    <row r="611" spans="2:21" ht="14.25" customHeight="1" x14ac:dyDescent="0.3">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c r="O611" s="4" t="str">
        <f>TEXT(Table1[[#This Row],[Invoice Date]],"mmm")</f>
        <v>Apr</v>
      </c>
      <c r="P611" s="4">
        <f>YEAR(Table1[[#This Row],[Invoice Date]])</f>
        <v>2020</v>
      </c>
      <c r="Q611" s="4">
        <f>IFERROR(Table1[[#This Row],[Total Sales]]/Table1[[#This Row],[Units Sold]],4)</f>
        <v>650</v>
      </c>
      <c r="R611" s="4">
        <f>IFERROR(Table1[[#This Row],[Operating Profit]]/Table1[[#This Row],[Units Sold]],0)</f>
        <v>292.5</v>
      </c>
      <c r="S611" s="4">
        <f>IFERROR((Table1[[#This Row],[Total Sales]]-Table1[[#This Row],[Operating Profit]])/Table1[[#This Row],[Units Sold]],0)</f>
        <v>357.5</v>
      </c>
      <c r="T611" s="4" t="str">
        <f>IF(Table1[[#This Row],[Profit per unit]]&gt;$V$8,"Premium","Mass")</f>
        <v>Premium</v>
      </c>
      <c r="U611" s="4"/>
    </row>
    <row r="612" spans="2:21" ht="14.25" customHeight="1" x14ac:dyDescent="0.3">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c r="O612" s="4" t="str">
        <f>TEXT(Table1[[#This Row],[Invoice Date]],"mmm")</f>
        <v>Apr</v>
      </c>
      <c r="P612" s="4">
        <f>YEAR(Table1[[#This Row],[Invoice Date]])</f>
        <v>2020</v>
      </c>
      <c r="Q612" s="4">
        <f>IFERROR(Table1[[#This Row],[Total Sales]]/Table1[[#This Row],[Units Sold]],4)</f>
        <v>700</v>
      </c>
      <c r="R612" s="4">
        <f>IFERROR(Table1[[#This Row],[Operating Profit]]/Table1[[#This Row],[Units Sold]],0)</f>
        <v>455.00000000000011</v>
      </c>
      <c r="S612" s="4">
        <f>IFERROR((Table1[[#This Row],[Total Sales]]-Table1[[#This Row],[Operating Profit]])/Table1[[#This Row],[Units Sold]],0)</f>
        <v>244.99999999999991</v>
      </c>
      <c r="T612" s="4" t="str">
        <f>IF(Table1[[#This Row],[Profit per unit]]&gt;$V$8,"Premium","Mass")</f>
        <v>Premium</v>
      </c>
      <c r="U612" s="4"/>
    </row>
    <row r="613" spans="2:21" ht="14.25" customHeight="1" x14ac:dyDescent="0.3">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c r="O613" s="4" t="str">
        <f>TEXT(Table1[[#This Row],[Invoice Date]],"mmm")</f>
        <v>Apr</v>
      </c>
      <c r="P613" s="4">
        <f>YEAR(Table1[[#This Row],[Invoice Date]])</f>
        <v>2020</v>
      </c>
      <c r="Q613" s="4">
        <f>IFERROR(Table1[[#This Row],[Total Sales]]/Table1[[#This Row],[Units Sold]],4)</f>
        <v>850.00000000000023</v>
      </c>
      <c r="R613" s="4">
        <f>IFERROR(Table1[[#This Row],[Operating Profit]]/Table1[[#This Row],[Units Sold]],0)</f>
        <v>255.00000000000006</v>
      </c>
      <c r="S613" s="4">
        <f>IFERROR((Table1[[#This Row],[Total Sales]]-Table1[[#This Row],[Operating Profit]])/Table1[[#This Row],[Units Sold]],0)</f>
        <v>595.00000000000023</v>
      </c>
      <c r="T613" s="4" t="str">
        <f>IF(Table1[[#This Row],[Profit per unit]]&gt;$V$8,"Premium","Mass")</f>
        <v>Premium</v>
      </c>
      <c r="U613" s="4"/>
    </row>
    <row r="614" spans="2:21" ht="14.25" customHeight="1" x14ac:dyDescent="0.3">
      <c r="B614" s="4" t="s">
        <v>30</v>
      </c>
      <c r="C614" s="4">
        <v>1128299</v>
      </c>
      <c r="D614" s="5">
        <v>43941</v>
      </c>
      <c r="E614" s="4" t="s">
        <v>31</v>
      </c>
      <c r="F614" s="4" t="s">
        <v>44</v>
      </c>
      <c r="G614" s="4" t="s">
        <v>45</v>
      </c>
      <c r="H614" s="6" t="s">
        <v>17</v>
      </c>
      <c r="I614" s="7">
        <v>65</v>
      </c>
      <c r="J614" s="8">
        <v>775</v>
      </c>
      <c r="K614" s="9">
        <v>503750</v>
      </c>
      <c r="L614" s="9">
        <v>226687.5</v>
      </c>
      <c r="M614" s="10">
        <v>0.45</v>
      </c>
      <c r="N614" s="4" t="s">
        <v>18</v>
      </c>
      <c r="O614" s="4" t="str">
        <f>TEXT(Table1[[#This Row],[Invoice Date]],"mmm")</f>
        <v>Apr</v>
      </c>
      <c r="P614" s="4">
        <f>YEAR(Table1[[#This Row],[Invoice Date]])</f>
        <v>2020</v>
      </c>
      <c r="Q614" s="4">
        <f>IFERROR(Table1[[#This Row],[Total Sales]]/Table1[[#This Row],[Units Sold]],4)</f>
        <v>650</v>
      </c>
      <c r="R614" s="4">
        <f>IFERROR(Table1[[#This Row],[Operating Profit]]/Table1[[#This Row],[Units Sold]],0)</f>
        <v>292.5</v>
      </c>
      <c r="S614" s="4">
        <f>IFERROR((Table1[[#This Row],[Total Sales]]-Table1[[#This Row],[Operating Profit]])/Table1[[#This Row],[Units Sold]],0)</f>
        <v>357.5</v>
      </c>
      <c r="T614" s="4" t="str">
        <f>IF(Table1[[#This Row],[Profit per unit]]&gt;$V$8,"Premium","Mass")</f>
        <v>Premium</v>
      </c>
      <c r="U614" s="4"/>
    </row>
    <row r="615" spans="2:21" ht="14.25" customHeight="1" x14ac:dyDescent="0.3">
      <c r="B615" s="4" t="s">
        <v>30</v>
      </c>
      <c r="C615" s="4">
        <v>1128299</v>
      </c>
      <c r="D615" s="5">
        <v>43942</v>
      </c>
      <c r="E615" s="4" t="s">
        <v>31</v>
      </c>
      <c r="F615" s="4" t="s">
        <v>44</v>
      </c>
      <c r="G615" s="4" t="s">
        <v>45</v>
      </c>
      <c r="H615" s="6" t="s">
        <v>19</v>
      </c>
      <c r="I615" s="7">
        <v>70</v>
      </c>
      <c r="J615" s="8">
        <v>625</v>
      </c>
      <c r="K615" s="9">
        <v>437500</v>
      </c>
      <c r="L615" s="9">
        <v>131250</v>
      </c>
      <c r="M615" s="10">
        <v>0.3</v>
      </c>
      <c r="N615" s="4" t="s">
        <v>18</v>
      </c>
      <c r="O615" s="4" t="str">
        <f>TEXT(Table1[[#This Row],[Invoice Date]],"mmm")</f>
        <v>Apr</v>
      </c>
      <c r="P615" s="4">
        <f>YEAR(Table1[[#This Row],[Invoice Date]])</f>
        <v>2020</v>
      </c>
      <c r="Q615" s="4">
        <f>IFERROR(Table1[[#This Row],[Total Sales]]/Table1[[#This Row],[Units Sold]],4)</f>
        <v>700</v>
      </c>
      <c r="R615" s="4">
        <f>IFERROR(Table1[[#This Row],[Operating Profit]]/Table1[[#This Row],[Units Sold]],0)</f>
        <v>210</v>
      </c>
      <c r="S615" s="4">
        <f>IFERROR((Table1[[#This Row],[Total Sales]]-Table1[[#This Row],[Operating Profit]])/Table1[[#This Row],[Units Sold]],0)</f>
        <v>490</v>
      </c>
      <c r="T615" s="4" t="str">
        <f>IF(Table1[[#This Row],[Profit per unit]]&gt;$V$8,"Premium","Mass")</f>
        <v>Premium</v>
      </c>
      <c r="U615" s="4"/>
    </row>
    <row r="616" spans="2:21" ht="14.25" customHeight="1" x14ac:dyDescent="0.3">
      <c r="B616" s="4" t="s">
        <v>30</v>
      </c>
      <c r="C616" s="4">
        <v>1128299</v>
      </c>
      <c r="D616" s="5">
        <v>43943</v>
      </c>
      <c r="E616" s="4" t="s">
        <v>31</v>
      </c>
      <c r="F616" s="4" t="s">
        <v>44</v>
      </c>
      <c r="G616" s="4" t="s">
        <v>45</v>
      </c>
      <c r="H616" s="6" t="s">
        <v>20</v>
      </c>
      <c r="I616" s="7">
        <v>70</v>
      </c>
      <c r="J616" s="8">
        <v>575</v>
      </c>
      <c r="K616" s="9">
        <v>402500</v>
      </c>
      <c r="L616" s="9">
        <v>181125</v>
      </c>
      <c r="M616" s="10">
        <v>0.45</v>
      </c>
      <c r="N616" s="4" t="s">
        <v>18</v>
      </c>
      <c r="O616" s="4" t="str">
        <f>TEXT(Table1[[#This Row],[Invoice Date]],"mmm")</f>
        <v>Apr</v>
      </c>
      <c r="P616" s="4">
        <f>YEAR(Table1[[#This Row],[Invoice Date]])</f>
        <v>2020</v>
      </c>
      <c r="Q616" s="4">
        <f>IFERROR(Table1[[#This Row],[Total Sales]]/Table1[[#This Row],[Units Sold]],4)</f>
        <v>700</v>
      </c>
      <c r="R616" s="4">
        <f>IFERROR(Table1[[#This Row],[Operating Profit]]/Table1[[#This Row],[Units Sold]],0)</f>
        <v>315</v>
      </c>
      <c r="S616" s="4">
        <f>IFERROR((Table1[[#This Row],[Total Sales]]-Table1[[#This Row],[Operating Profit]])/Table1[[#This Row],[Units Sold]],0)</f>
        <v>385</v>
      </c>
      <c r="T616" s="4" t="str">
        <f>IF(Table1[[#This Row],[Profit per unit]]&gt;$V$8,"Premium","Mass")</f>
        <v>Premium</v>
      </c>
      <c r="U616" s="4"/>
    </row>
    <row r="617" spans="2:21" ht="14.25" customHeight="1" x14ac:dyDescent="0.3">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c r="O617" s="4" t="str">
        <f>TEXT(Table1[[#This Row],[Invoice Date]],"mmm")</f>
        <v>Apr</v>
      </c>
      <c r="P617" s="4">
        <f>YEAR(Table1[[#This Row],[Invoice Date]])</f>
        <v>2020</v>
      </c>
      <c r="Q617" s="4">
        <f>IFERROR(Table1[[#This Row],[Total Sales]]/Table1[[#This Row],[Units Sold]],4)</f>
        <v>650</v>
      </c>
      <c r="R617" s="4">
        <f>IFERROR(Table1[[#This Row],[Operating Profit]]/Table1[[#This Row],[Units Sold]],0)</f>
        <v>259.99999999999994</v>
      </c>
      <c r="S617" s="4">
        <f>IFERROR((Table1[[#This Row],[Total Sales]]-Table1[[#This Row],[Operating Profit]])/Table1[[#This Row],[Units Sold]],0)</f>
        <v>390</v>
      </c>
      <c r="T617" s="4" t="str">
        <f>IF(Table1[[#This Row],[Profit per unit]]&gt;$V$8,"Premium","Mass")</f>
        <v>Premium</v>
      </c>
      <c r="U617" s="4"/>
    </row>
    <row r="618" spans="2:21" ht="14.25" customHeight="1" x14ac:dyDescent="0.3">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c r="O618" s="4" t="str">
        <f>TEXT(Table1[[#This Row],[Invoice Date]],"mmm")</f>
        <v>Apr</v>
      </c>
      <c r="P618" s="4">
        <f>YEAR(Table1[[#This Row],[Invoice Date]])</f>
        <v>2020</v>
      </c>
      <c r="Q618" s="4">
        <f>IFERROR(Table1[[#This Row],[Total Sales]]/Table1[[#This Row],[Units Sold]],4)</f>
        <v>700</v>
      </c>
      <c r="R618" s="4">
        <f>IFERROR(Table1[[#This Row],[Operating Profit]]/Table1[[#This Row],[Units Sold]],0)</f>
        <v>420.00000000000006</v>
      </c>
      <c r="S618" s="4">
        <f>IFERROR((Table1[[#This Row],[Total Sales]]-Table1[[#This Row],[Operating Profit]])/Table1[[#This Row],[Units Sold]],0)</f>
        <v>279.99999999999994</v>
      </c>
      <c r="T618" s="4" t="str">
        <f>IF(Table1[[#This Row],[Profit per unit]]&gt;$V$8,"Premium","Mass")</f>
        <v>Premium</v>
      </c>
      <c r="U618" s="4"/>
    </row>
    <row r="619" spans="2:21" ht="14.25" customHeight="1" x14ac:dyDescent="0.3">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c r="O619" s="4" t="str">
        <f>TEXT(Table1[[#This Row],[Invoice Date]],"mmm")</f>
        <v>Apr</v>
      </c>
      <c r="P619" s="4">
        <f>YEAR(Table1[[#This Row],[Invoice Date]])</f>
        <v>2020</v>
      </c>
      <c r="Q619" s="4">
        <f>IFERROR(Table1[[#This Row],[Total Sales]]/Table1[[#This Row],[Units Sold]],4)</f>
        <v>850.00000000000011</v>
      </c>
      <c r="R619" s="4">
        <f>IFERROR(Table1[[#This Row],[Operating Profit]]/Table1[[#This Row],[Units Sold]],0)</f>
        <v>212.50000000000003</v>
      </c>
      <c r="S619" s="4">
        <f>IFERROR((Table1[[#This Row],[Total Sales]]-Table1[[#This Row],[Operating Profit]])/Table1[[#This Row],[Units Sold]],0)</f>
        <v>637.50000000000011</v>
      </c>
      <c r="T619" s="4" t="str">
        <f>IF(Table1[[#This Row],[Profit per unit]]&gt;$V$8,"Premium","Mass")</f>
        <v>Premium</v>
      </c>
      <c r="U619" s="4"/>
    </row>
    <row r="620" spans="2:21" ht="14.25" customHeight="1" x14ac:dyDescent="0.3">
      <c r="B620" s="4" t="s">
        <v>30</v>
      </c>
      <c r="C620" s="4">
        <v>1128299</v>
      </c>
      <c r="D620" s="5">
        <v>43947</v>
      </c>
      <c r="E620" s="4" t="s">
        <v>31</v>
      </c>
      <c r="F620" s="4" t="s">
        <v>44</v>
      </c>
      <c r="G620" s="4" t="s">
        <v>45</v>
      </c>
      <c r="H620" s="6" t="s">
        <v>17</v>
      </c>
      <c r="I620" s="7">
        <v>70</v>
      </c>
      <c r="J620" s="8">
        <v>725</v>
      </c>
      <c r="K620" s="9">
        <v>507500</v>
      </c>
      <c r="L620" s="9">
        <v>228375</v>
      </c>
      <c r="M620" s="10">
        <v>0.45</v>
      </c>
      <c r="N620" s="4" t="s">
        <v>18</v>
      </c>
      <c r="O620" s="4" t="str">
        <f>TEXT(Table1[[#This Row],[Invoice Date]],"mmm")</f>
        <v>Apr</v>
      </c>
      <c r="P620" s="4">
        <f>YEAR(Table1[[#This Row],[Invoice Date]])</f>
        <v>2020</v>
      </c>
      <c r="Q620" s="4">
        <f>IFERROR(Table1[[#This Row],[Total Sales]]/Table1[[#This Row],[Units Sold]],4)</f>
        <v>700</v>
      </c>
      <c r="R620" s="4">
        <f>IFERROR(Table1[[#This Row],[Operating Profit]]/Table1[[#This Row],[Units Sold]],0)</f>
        <v>315</v>
      </c>
      <c r="S620" s="4">
        <f>IFERROR((Table1[[#This Row],[Total Sales]]-Table1[[#This Row],[Operating Profit]])/Table1[[#This Row],[Units Sold]],0)</f>
        <v>385</v>
      </c>
      <c r="T620" s="4" t="str">
        <f>IF(Table1[[#This Row],[Profit per unit]]&gt;$V$8,"Premium","Mass")</f>
        <v>Premium</v>
      </c>
      <c r="U620" s="4"/>
    </row>
    <row r="621" spans="2:21" ht="14.25" customHeight="1" x14ac:dyDescent="0.3">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c r="O621" s="4" t="str">
        <f>TEXT(Table1[[#This Row],[Invoice Date]],"mmm")</f>
        <v>Apr</v>
      </c>
      <c r="P621" s="4">
        <f>YEAR(Table1[[#This Row],[Invoice Date]])</f>
        <v>2020</v>
      </c>
      <c r="Q621" s="4">
        <f>IFERROR(Table1[[#This Row],[Total Sales]]/Table1[[#This Row],[Units Sold]],4)</f>
        <v>750.00000000000023</v>
      </c>
      <c r="R621" s="4">
        <f>IFERROR(Table1[[#This Row],[Operating Profit]]/Table1[[#This Row],[Units Sold]],0)</f>
        <v>225.00000000000006</v>
      </c>
      <c r="S621" s="4">
        <f>IFERROR((Table1[[#This Row],[Total Sales]]-Table1[[#This Row],[Operating Profit]])/Table1[[#This Row],[Units Sold]],0)</f>
        <v>525.00000000000023</v>
      </c>
      <c r="T621" s="4" t="str">
        <f>IF(Table1[[#This Row],[Profit per unit]]&gt;$V$8,"Premium","Mass")</f>
        <v>Premium</v>
      </c>
      <c r="U621" s="4"/>
    </row>
    <row r="622" spans="2:21" ht="14.25" customHeight="1" x14ac:dyDescent="0.3">
      <c r="B622" s="4" t="s">
        <v>30</v>
      </c>
      <c r="C622" s="4">
        <v>1128299</v>
      </c>
      <c r="D622" s="5">
        <v>43949</v>
      </c>
      <c r="E622" s="4" t="s">
        <v>31</v>
      </c>
      <c r="F622" s="4" t="s">
        <v>44</v>
      </c>
      <c r="G622" s="4" t="s">
        <v>45</v>
      </c>
      <c r="H622" s="6" t="s">
        <v>20</v>
      </c>
      <c r="I622" s="7">
        <v>70</v>
      </c>
      <c r="J622" s="8">
        <v>550</v>
      </c>
      <c r="K622" s="9">
        <v>385000</v>
      </c>
      <c r="L622" s="9">
        <v>173250</v>
      </c>
      <c r="M622" s="10">
        <v>0.45</v>
      </c>
      <c r="N622" s="4" t="s">
        <v>18</v>
      </c>
      <c r="O622" s="4" t="str">
        <f>TEXT(Table1[[#This Row],[Invoice Date]],"mmm")</f>
        <v>Apr</v>
      </c>
      <c r="P622" s="4">
        <f>YEAR(Table1[[#This Row],[Invoice Date]])</f>
        <v>2020</v>
      </c>
      <c r="Q622" s="4">
        <f>IFERROR(Table1[[#This Row],[Total Sales]]/Table1[[#This Row],[Units Sold]],4)</f>
        <v>700</v>
      </c>
      <c r="R622" s="4">
        <f>IFERROR(Table1[[#This Row],[Operating Profit]]/Table1[[#This Row],[Units Sold]],0)</f>
        <v>315</v>
      </c>
      <c r="S622" s="4">
        <f>IFERROR((Table1[[#This Row],[Total Sales]]-Table1[[#This Row],[Operating Profit]])/Table1[[#This Row],[Units Sold]],0)</f>
        <v>385</v>
      </c>
      <c r="T622" s="4" t="str">
        <f>IF(Table1[[#This Row],[Profit per unit]]&gt;$V$8,"Premium","Mass")</f>
        <v>Premium</v>
      </c>
      <c r="U622" s="4"/>
    </row>
    <row r="623" spans="2:21" ht="14.25" customHeight="1" x14ac:dyDescent="0.3">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c r="O623" s="4" t="str">
        <f>TEXT(Table1[[#This Row],[Invoice Date]],"mmm")</f>
        <v>Apr</v>
      </c>
      <c r="P623" s="4">
        <f>YEAR(Table1[[#This Row],[Invoice Date]])</f>
        <v>2020</v>
      </c>
      <c r="Q623" s="4">
        <f>IFERROR(Table1[[#This Row],[Total Sales]]/Table1[[#This Row],[Units Sold]],4)</f>
        <v>700</v>
      </c>
      <c r="R623" s="4">
        <f>IFERROR(Table1[[#This Row],[Operating Profit]]/Table1[[#This Row],[Units Sold]],0)</f>
        <v>280</v>
      </c>
      <c r="S623" s="4">
        <f>IFERROR((Table1[[#This Row],[Total Sales]]-Table1[[#This Row],[Operating Profit]])/Table1[[#This Row],[Units Sold]],0)</f>
        <v>420</v>
      </c>
      <c r="T623" s="4" t="str">
        <f>IF(Table1[[#This Row],[Profit per unit]]&gt;$V$8,"Premium","Mass")</f>
        <v>Premium</v>
      </c>
      <c r="U623" s="4"/>
    </row>
    <row r="624" spans="2:21" ht="14.25" customHeight="1" x14ac:dyDescent="0.3">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c r="O624" s="4" t="str">
        <f>TEXT(Table1[[#This Row],[Invoice Date]],"mmm")</f>
        <v>Apr</v>
      </c>
      <c r="P624" s="4">
        <f>YEAR(Table1[[#This Row],[Invoice Date]])</f>
        <v>2020</v>
      </c>
      <c r="Q624" s="4">
        <f>IFERROR(Table1[[#This Row],[Total Sales]]/Table1[[#This Row],[Units Sold]],4)</f>
        <v>750</v>
      </c>
      <c r="R624" s="4">
        <f>IFERROR(Table1[[#This Row],[Operating Profit]]/Table1[[#This Row],[Units Sold]],0)</f>
        <v>450.00000000000006</v>
      </c>
      <c r="S624" s="4">
        <f>IFERROR((Table1[[#This Row],[Total Sales]]-Table1[[#This Row],[Operating Profit]])/Table1[[#This Row],[Units Sold]],0)</f>
        <v>299.99999999999994</v>
      </c>
      <c r="T624" s="4" t="str">
        <f>IF(Table1[[#This Row],[Profit per unit]]&gt;$V$8,"Premium","Mass")</f>
        <v>Premium</v>
      </c>
      <c r="U624" s="4"/>
    </row>
    <row r="625" spans="2:21" ht="14.25" customHeight="1" x14ac:dyDescent="0.3">
      <c r="B625" s="4" t="s">
        <v>30</v>
      </c>
      <c r="C625" s="4">
        <v>1128299</v>
      </c>
      <c r="D625" s="5">
        <v>43952</v>
      </c>
      <c r="E625" s="4" t="s">
        <v>31</v>
      </c>
      <c r="F625" s="4" t="s">
        <v>44</v>
      </c>
      <c r="G625" s="4" t="s">
        <v>45</v>
      </c>
      <c r="H625" s="6" t="s">
        <v>23</v>
      </c>
      <c r="I625" s="7">
        <v>80</v>
      </c>
      <c r="J625" s="8">
        <v>400</v>
      </c>
      <c r="K625" s="9">
        <v>320000</v>
      </c>
      <c r="L625" s="9">
        <v>80000</v>
      </c>
      <c r="M625" s="10">
        <v>0.25</v>
      </c>
      <c r="N625" s="4" t="s">
        <v>18</v>
      </c>
      <c r="O625" s="4" t="str">
        <f>TEXT(Table1[[#This Row],[Invoice Date]],"mmm")</f>
        <v>May</v>
      </c>
      <c r="P625" s="4">
        <f>YEAR(Table1[[#This Row],[Invoice Date]])</f>
        <v>2020</v>
      </c>
      <c r="Q625" s="4">
        <f>IFERROR(Table1[[#This Row],[Total Sales]]/Table1[[#This Row],[Units Sold]],4)</f>
        <v>800</v>
      </c>
      <c r="R625" s="4">
        <f>IFERROR(Table1[[#This Row],[Operating Profit]]/Table1[[#This Row],[Units Sold]],0)</f>
        <v>200</v>
      </c>
      <c r="S625" s="4">
        <f>IFERROR((Table1[[#This Row],[Total Sales]]-Table1[[#This Row],[Operating Profit]])/Table1[[#This Row],[Units Sold]],0)</f>
        <v>600</v>
      </c>
      <c r="T625" s="4" t="str">
        <f>IF(Table1[[#This Row],[Profit per unit]]&gt;$V$8,"Premium","Mass")</f>
        <v>Premium</v>
      </c>
      <c r="U625" s="4"/>
    </row>
    <row r="626" spans="2:21" ht="14.25" customHeight="1" x14ac:dyDescent="0.3">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c r="O626" s="4" t="str">
        <f>TEXT(Table1[[#This Row],[Invoice Date]],"mmm")</f>
        <v>May</v>
      </c>
      <c r="P626" s="4">
        <f>YEAR(Table1[[#This Row],[Invoice Date]])</f>
        <v>2020</v>
      </c>
      <c r="Q626" s="4">
        <f>IFERROR(Table1[[#This Row],[Total Sales]]/Table1[[#This Row],[Units Sold]],4)</f>
        <v>650.00000000000011</v>
      </c>
      <c r="R626" s="4">
        <f>IFERROR(Table1[[#This Row],[Operating Profit]]/Table1[[#This Row],[Units Sold]],0)</f>
        <v>260.00000000000006</v>
      </c>
      <c r="S626" s="4">
        <f>IFERROR((Table1[[#This Row],[Total Sales]]-Table1[[#This Row],[Operating Profit]])/Table1[[#This Row],[Units Sold]],0)</f>
        <v>390.00000000000006</v>
      </c>
      <c r="T626" s="4" t="str">
        <f>IF(Table1[[#This Row],[Profit per unit]]&gt;$V$8,"Premium","Mass")</f>
        <v>Premium</v>
      </c>
      <c r="U626" s="4"/>
    </row>
    <row r="627" spans="2:21" ht="14.25" customHeight="1" x14ac:dyDescent="0.3">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c r="O627" s="4" t="str">
        <f>TEXT(Table1[[#This Row],[Invoice Date]],"mmm")</f>
        <v>May</v>
      </c>
      <c r="P627" s="4">
        <f>YEAR(Table1[[#This Row],[Invoice Date]])</f>
        <v>2020</v>
      </c>
      <c r="Q627" s="4">
        <f>IFERROR(Table1[[#This Row],[Total Sales]]/Table1[[#This Row],[Units Sold]],4)</f>
        <v>700.00000000000011</v>
      </c>
      <c r="R627" s="4">
        <f>IFERROR(Table1[[#This Row],[Operating Profit]]/Table1[[#This Row],[Units Sold]],0)</f>
        <v>175.00000000000003</v>
      </c>
      <c r="S627" s="4">
        <f>IFERROR((Table1[[#This Row],[Total Sales]]-Table1[[#This Row],[Operating Profit]])/Table1[[#This Row],[Units Sold]],0)</f>
        <v>525.00000000000011</v>
      </c>
      <c r="T627" s="4" t="str">
        <f>IF(Table1[[#This Row],[Profit per unit]]&gt;$V$8,"Premium","Mass")</f>
        <v>Premium</v>
      </c>
      <c r="U627" s="4"/>
    </row>
    <row r="628" spans="2:21" ht="14.25" customHeight="1" x14ac:dyDescent="0.3">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c r="O628" s="4" t="str">
        <f>TEXT(Table1[[#This Row],[Invoice Date]],"mmm")</f>
        <v>May</v>
      </c>
      <c r="P628" s="4">
        <f>YEAR(Table1[[#This Row],[Invoice Date]])</f>
        <v>2020</v>
      </c>
      <c r="Q628" s="4">
        <f>IFERROR(Table1[[#This Row],[Total Sales]]/Table1[[#This Row],[Units Sold]],4)</f>
        <v>650.00000000000011</v>
      </c>
      <c r="R628" s="4">
        <f>IFERROR(Table1[[#This Row],[Operating Profit]]/Table1[[#This Row],[Units Sold]],0)</f>
        <v>260.00000000000006</v>
      </c>
      <c r="S628" s="4">
        <f>IFERROR((Table1[[#This Row],[Total Sales]]-Table1[[#This Row],[Operating Profit]])/Table1[[#This Row],[Units Sold]],0)</f>
        <v>390.00000000000006</v>
      </c>
      <c r="T628" s="4" t="str">
        <f>IF(Table1[[#This Row],[Profit per unit]]&gt;$V$8,"Premium","Mass")</f>
        <v>Premium</v>
      </c>
      <c r="U628" s="4"/>
    </row>
    <row r="629" spans="2:21" ht="14.25" customHeight="1" x14ac:dyDescent="0.3">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c r="O629" s="4" t="str">
        <f>TEXT(Table1[[#This Row],[Invoice Date]],"mmm")</f>
        <v>May</v>
      </c>
      <c r="P629" s="4">
        <f>YEAR(Table1[[#This Row],[Invoice Date]])</f>
        <v>2020</v>
      </c>
      <c r="Q629" s="4">
        <f>IFERROR(Table1[[#This Row],[Total Sales]]/Table1[[#This Row],[Units Sold]],4)</f>
        <v>650.00000000000011</v>
      </c>
      <c r="R629" s="4">
        <f>IFERROR(Table1[[#This Row],[Operating Profit]]/Table1[[#This Row],[Units Sold]],0)</f>
        <v>227.50000000000003</v>
      </c>
      <c r="S629" s="4">
        <f>IFERROR((Table1[[#This Row],[Total Sales]]-Table1[[#This Row],[Operating Profit]])/Table1[[#This Row],[Units Sold]],0)</f>
        <v>422.50000000000017</v>
      </c>
      <c r="T629" s="4" t="str">
        <f>IF(Table1[[#This Row],[Profit per unit]]&gt;$V$8,"Premium","Mass")</f>
        <v>Premium</v>
      </c>
      <c r="U629" s="4"/>
    </row>
    <row r="630" spans="2:21" ht="14.25" customHeight="1" x14ac:dyDescent="0.3">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c r="O630" s="4" t="str">
        <f>TEXT(Table1[[#This Row],[Invoice Date]],"mmm")</f>
        <v>May</v>
      </c>
      <c r="P630" s="4">
        <f>YEAR(Table1[[#This Row],[Invoice Date]])</f>
        <v>2020</v>
      </c>
      <c r="Q630" s="4">
        <f>IFERROR(Table1[[#This Row],[Total Sales]]/Table1[[#This Row],[Units Sold]],4)</f>
        <v>750.00000000000011</v>
      </c>
      <c r="R630" s="4">
        <f>IFERROR(Table1[[#This Row],[Operating Profit]]/Table1[[#This Row],[Units Sold]],0)</f>
        <v>412.50000000000023</v>
      </c>
      <c r="S630" s="4">
        <f>IFERROR((Table1[[#This Row],[Total Sales]]-Table1[[#This Row],[Operating Profit]])/Table1[[#This Row],[Units Sold]],0)</f>
        <v>337.49999999999994</v>
      </c>
      <c r="T630" s="4" t="str">
        <f>IF(Table1[[#This Row],[Profit per unit]]&gt;$V$8,"Premium","Mass")</f>
        <v>Premium</v>
      </c>
      <c r="U630" s="4"/>
    </row>
    <row r="631" spans="2:21" ht="14.25" customHeight="1" x14ac:dyDescent="0.3">
      <c r="B631" s="4" t="s">
        <v>30</v>
      </c>
      <c r="C631" s="4">
        <v>1128299</v>
      </c>
      <c r="D631" s="5">
        <v>43958</v>
      </c>
      <c r="E631" s="4" t="s">
        <v>31</v>
      </c>
      <c r="F631" s="4" t="s">
        <v>44</v>
      </c>
      <c r="G631" s="4" t="s">
        <v>45</v>
      </c>
      <c r="H631" s="6" t="s">
        <v>23</v>
      </c>
      <c r="I631" s="7">
        <v>70</v>
      </c>
      <c r="J631" s="8">
        <v>425</v>
      </c>
      <c r="K631" s="9">
        <v>297500</v>
      </c>
      <c r="L631" s="9">
        <v>59500</v>
      </c>
      <c r="M631" s="10">
        <v>0.2</v>
      </c>
      <c r="N631" s="4" t="s">
        <v>18</v>
      </c>
      <c r="O631" s="4" t="str">
        <f>TEXT(Table1[[#This Row],[Invoice Date]],"mmm")</f>
        <v>May</v>
      </c>
      <c r="P631" s="4">
        <f>YEAR(Table1[[#This Row],[Invoice Date]])</f>
        <v>2020</v>
      </c>
      <c r="Q631" s="4">
        <f>IFERROR(Table1[[#This Row],[Total Sales]]/Table1[[#This Row],[Units Sold]],4)</f>
        <v>700</v>
      </c>
      <c r="R631" s="4">
        <f>IFERROR(Table1[[#This Row],[Operating Profit]]/Table1[[#This Row],[Units Sold]],0)</f>
        <v>140</v>
      </c>
      <c r="S631" s="4">
        <f>IFERROR((Table1[[#This Row],[Total Sales]]-Table1[[#This Row],[Operating Profit]])/Table1[[#This Row],[Units Sold]],0)</f>
        <v>560</v>
      </c>
      <c r="T631" s="4" t="str">
        <f>IF(Table1[[#This Row],[Profit per unit]]&gt;$V$8,"Premium","Mass")</f>
        <v>Premium</v>
      </c>
      <c r="U631" s="4"/>
    </row>
    <row r="632" spans="2:21" ht="14.25" customHeight="1" x14ac:dyDescent="0.3">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c r="O632" s="4" t="str">
        <f>TEXT(Table1[[#This Row],[Invoice Date]],"mmm")</f>
        <v>May</v>
      </c>
      <c r="P632" s="4">
        <f>YEAR(Table1[[#This Row],[Invoice Date]])</f>
        <v>2020</v>
      </c>
      <c r="Q632" s="4">
        <f>IFERROR(Table1[[#This Row],[Total Sales]]/Table1[[#This Row],[Units Sold]],4)</f>
        <v>550.00000000000011</v>
      </c>
      <c r="R632" s="4">
        <f>IFERROR(Table1[[#This Row],[Operating Profit]]/Table1[[#This Row],[Units Sold]],0)</f>
        <v>220.00000000000006</v>
      </c>
      <c r="S632" s="4">
        <f>IFERROR((Table1[[#This Row],[Total Sales]]-Table1[[#This Row],[Operating Profit]])/Table1[[#This Row],[Units Sold]],0)</f>
        <v>330.00000000000006</v>
      </c>
      <c r="T632" s="4" t="str">
        <f>IF(Table1[[#This Row],[Profit per unit]]&gt;$V$8,"Premium","Mass")</f>
        <v>Premium</v>
      </c>
      <c r="U632" s="4"/>
    </row>
    <row r="633" spans="2:21" ht="14.25" customHeight="1" x14ac:dyDescent="0.3">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c r="O633" s="4" t="str">
        <f>TEXT(Table1[[#This Row],[Invoice Date]],"mmm")</f>
        <v>May</v>
      </c>
      <c r="P633" s="4">
        <f>YEAR(Table1[[#This Row],[Invoice Date]])</f>
        <v>2020</v>
      </c>
      <c r="Q633" s="4">
        <f>IFERROR(Table1[[#This Row],[Total Sales]]/Table1[[#This Row],[Units Sold]],4)</f>
        <v>600.00000000000011</v>
      </c>
      <c r="R633" s="4">
        <f>IFERROR(Table1[[#This Row],[Operating Profit]]/Table1[[#This Row],[Units Sold]],0)</f>
        <v>150.00000000000003</v>
      </c>
      <c r="S633" s="4">
        <f>IFERROR((Table1[[#This Row],[Total Sales]]-Table1[[#This Row],[Operating Profit]])/Table1[[#This Row],[Units Sold]],0)</f>
        <v>450.00000000000011</v>
      </c>
      <c r="T633" s="4" t="str">
        <f>IF(Table1[[#This Row],[Profit per unit]]&gt;$V$8,"Premium","Mass")</f>
        <v>Premium</v>
      </c>
      <c r="U633" s="4"/>
    </row>
    <row r="634" spans="2:21" ht="14.25" customHeight="1" x14ac:dyDescent="0.3">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c r="O634" s="4" t="str">
        <f>TEXT(Table1[[#This Row],[Invoice Date]],"mmm")</f>
        <v>May</v>
      </c>
      <c r="P634" s="4">
        <f>YEAR(Table1[[#This Row],[Invoice Date]])</f>
        <v>2020</v>
      </c>
      <c r="Q634" s="4">
        <f>IFERROR(Table1[[#This Row],[Total Sales]]/Table1[[#This Row],[Units Sold]],4)</f>
        <v>550.00000000000011</v>
      </c>
      <c r="R634" s="4">
        <f>IFERROR(Table1[[#This Row],[Operating Profit]]/Table1[[#This Row],[Units Sold]],0)</f>
        <v>220.00000000000003</v>
      </c>
      <c r="S634" s="4">
        <f>IFERROR((Table1[[#This Row],[Total Sales]]-Table1[[#This Row],[Operating Profit]])/Table1[[#This Row],[Units Sold]],0)</f>
        <v>330.00000000000006</v>
      </c>
      <c r="T634" s="4" t="str">
        <f>IF(Table1[[#This Row],[Profit per unit]]&gt;$V$8,"Premium","Mass")</f>
        <v>Premium</v>
      </c>
      <c r="U634" s="4"/>
    </row>
    <row r="635" spans="2:21" ht="14.25" customHeight="1" x14ac:dyDescent="0.3">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c r="O635" s="4" t="str">
        <f>TEXT(Table1[[#This Row],[Invoice Date]],"mmm")</f>
        <v>May</v>
      </c>
      <c r="P635" s="4">
        <f>YEAR(Table1[[#This Row],[Invoice Date]])</f>
        <v>2020</v>
      </c>
      <c r="Q635" s="4">
        <f>IFERROR(Table1[[#This Row],[Total Sales]]/Table1[[#This Row],[Units Sold]],4)</f>
        <v>550.00000000000011</v>
      </c>
      <c r="R635" s="4">
        <f>IFERROR(Table1[[#This Row],[Operating Profit]]/Table1[[#This Row],[Units Sold]],0)</f>
        <v>192.50000000000003</v>
      </c>
      <c r="S635" s="4">
        <f>IFERROR((Table1[[#This Row],[Total Sales]]-Table1[[#This Row],[Operating Profit]])/Table1[[#This Row],[Units Sold]],0)</f>
        <v>357.50000000000011</v>
      </c>
      <c r="T635" s="4" t="str">
        <f>IF(Table1[[#This Row],[Profit per unit]]&gt;$V$8,"Premium","Mass")</f>
        <v>Premium</v>
      </c>
      <c r="U635" s="4"/>
    </row>
    <row r="636" spans="2:21" ht="14.25" customHeight="1" x14ac:dyDescent="0.3">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c r="O636" s="4" t="str">
        <f>TEXT(Table1[[#This Row],[Invoice Date]],"mmm")</f>
        <v>May</v>
      </c>
      <c r="P636" s="4">
        <f>YEAR(Table1[[#This Row],[Invoice Date]])</f>
        <v>2020</v>
      </c>
      <c r="Q636" s="4">
        <f>IFERROR(Table1[[#This Row],[Total Sales]]/Table1[[#This Row],[Units Sold]],4)</f>
        <v>650</v>
      </c>
      <c r="R636" s="4">
        <f>IFERROR(Table1[[#This Row],[Operating Profit]]/Table1[[#This Row],[Units Sold]],0)</f>
        <v>357.50000000000011</v>
      </c>
      <c r="S636" s="4">
        <f>IFERROR((Table1[[#This Row],[Total Sales]]-Table1[[#This Row],[Operating Profit]])/Table1[[#This Row],[Units Sold]],0)</f>
        <v>292.49999999999989</v>
      </c>
      <c r="T636" s="4" t="str">
        <f>IF(Table1[[#This Row],[Profit per unit]]&gt;$V$8,"Premium","Mass")</f>
        <v>Premium</v>
      </c>
      <c r="U636" s="4"/>
    </row>
    <row r="637" spans="2:21" ht="14.25" customHeight="1" x14ac:dyDescent="0.3">
      <c r="B637" s="4" t="s">
        <v>30</v>
      </c>
      <c r="C637" s="4">
        <v>1128299</v>
      </c>
      <c r="D637" s="5">
        <v>43964</v>
      </c>
      <c r="E637" s="4" t="s">
        <v>31</v>
      </c>
      <c r="F637" s="4" t="s">
        <v>44</v>
      </c>
      <c r="G637" s="4" t="s">
        <v>45</v>
      </c>
      <c r="H637" s="6" t="s">
        <v>23</v>
      </c>
      <c r="I637" s="7">
        <v>70</v>
      </c>
      <c r="J637" s="8">
        <v>350</v>
      </c>
      <c r="K637" s="9">
        <v>245000</v>
      </c>
      <c r="L637" s="9">
        <v>49000</v>
      </c>
      <c r="M637" s="10">
        <v>0.2</v>
      </c>
      <c r="N637" s="4" t="s">
        <v>18</v>
      </c>
      <c r="O637" s="4" t="str">
        <f>TEXT(Table1[[#This Row],[Invoice Date]],"mmm")</f>
        <v>May</v>
      </c>
      <c r="P637" s="4">
        <f>YEAR(Table1[[#This Row],[Invoice Date]])</f>
        <v>2020</v>
      </c>
      <c r="Q637" s="4">
        <f>IFERROR(Table1[[#This Row],[Total Sales]]/Table1[[#This Row],[Units Sold]],4)</f>
        <v>700</v>
      </c>
      <c r="R637" s="4">
        <f>IFERROR(Table1[[#This Row],[Operating Profit]]/Table1[[#This Row],[Units Sold]],0)</f>
        <v>140</v>
      </c>
      <c r="S637" s="4">
        <f>IFERROR((Table1[[#This Row],[Total Sales]]-Table1[[#This Row],[Operating Profit]])/Table1[[#This Row],[Units Sold]],0)</f>
        <v>560</v>
      </c>
      <c r="T637" s="4" t="str">
        <f>IF(Table1[[#This Row],[Profit per unit]]&gt;$V$8,"Premium","Mass")</f>
        <v>Premium</v>
      </c>
      <c r="U637" s="4"/>
    </row>
    <row r="638" spans="2:21" ht="14.25" customHeight="1" x14ac:dyDescent="0.3">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c r="O638" s="4" t="str">
        <f>TEXT(Table1[[#This Row],[Invoice Date]],"mmm")</f>
        <v>May</v>
      </c>
      <c r="P638" s="4">
        <f>YEAR(Table1[[#This Row],[Invoice Date]])</f>
        <v>2020</v>
      </c>
      <c r="Q638" s="4">
        <f>IFERROR(Table1[[#This Row],[Total Sales]]/Table1[[#This Row],[Units Sold]],4)</f>
        <v>550.00000000000011</v>
      </c>
      <c r="R638" s="4">
        <f>IFERROR(Table1[[#This Row],[Operating Profit]]/Table1[[#This Row],[Units Sold]],0)</f>
        <v>220.00000000000006</v>
      </c>
      <c r="S638" s="4">
        <f>IFERROR((Table1[[#This Row],[Total Sales]]-Table1[[#This Row],[Operating Profit]])/Table1[[#This Row],[Units Sold]],0)</f>
        <v>330.00000000000006</v>
      </c>
      <c r="T638" s="4" t="str">
        <f>IF(Table1[[#This Row],[Profit per unit]]&gt;$V$8,"Premium","Mass")</f>
        <v>Premium</v>
      </c>
      <c r="U638" s="4"/>
    </row>
    <row r="639" spans="2:21" ht="14.25" customHeight="1" x14ac:dyDescent="0.3">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c r="O639" s="4" t="str">
        <f>TEXT(Table1[[#This Row],[Invoice Date]],"mmm")</f>
        <v>May</v>
      </c>
      <c r="P639" s="4">
        <f>YEAR(Table1[[#This Row],[Invoice Date]])</f>
        <v>2020</v>
      </c>
      <c r="Q639" s="4">
        <f>IFERROR(Table1[[#This Row],[Total Sales]]/Table1[[#This Row],[Units Sold]],4)</f>
        <v>600.00000000000011</v>
      </c>
      <c r="R639" s="4">
        <f>IFERROR(Table1[[#This Row],[Operating Profit]]/Table1[[#This Row],[Units Sold]],0)</f>
        <v>150.00000000000003</v>
      </c>
      <c r="S639" s="4">
        <f>IFERROR((Table1[[#This Row],[Total Sales]]-Table1[[#This Row],[Operating Profit]])/Table1[[#This Row],[Units Sold]],0)</f>
        <v>450.00000000000011</v>
      </c>
      <c r="T639" s="4" t="str">
        <f>IF(Table1[[#This Row],[Profit per unit]]&gt;$V$8,"Premium","Mass")</f>
        <v>Premium</v>
      </c>
      <c r="U639" s="4"/>
    </row>
    <row r="640" spans="2:21" ht="14.25" customHeight="1" x14ac:dyDescent="0.3">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c r="O640" s="4" t="str">
        <f>TEXT(Table1[[#This Row],[Invoice Date]],"mmm")</f>
        <v>May</v>
      </c>
      <c r="P640" s="4">
        <f>YEAR(Table1[[#This Row],[Invoice Date]])</f>
        <v>2020</v>
      </c>
      <c r="Q640" s="4">
        <f>IFERROR(Table1[[#This Row],[Total Sales]]/Table1[[#This Row],[Units Sold]],4)</f>
        <v>550.00000000000011</v>
      </c>
      <c r="R640" s="4">
        <f>IFERROR(Table1[[#This Row],[Operating Profit]]/Table1[[#This Row],[Units Sold]],0)</f>
        <v>220.00000000000003</v>
      </c>
      <c r="S640" s="4">
        <f>IFERROR((Table1[[#This Row],[Total Sales]]-Table1[[#This Row],[Operating Profit]])/Table1[[#This Row],[Units Sold]],0)</f>
        <v>330</v>
      </c>
      <c r="T640" s="4" t="str">
        <f>IF(Table1[[#This Row],[Profit per unit]]&gt;$V$8,"Premium","Mass")</f>
        <v>Premium</v>
      </c>
      <c r="U640" s="4"/>
    </row>
    <row r="641" spans="2:21" ht="14.25" customHeight="1" x14ac:dyDescent="0.3">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c r="O641" s="4" t="str">
        <f>TEXT(Table1[[#This Row],[Invoice Date]],"mmm")</f>
        <v>May</v>
      </c>
      <c r="P641" s="4">
        <f>YEAR(Table1[[#This Row],[Invoice Date]])</f>
        <v>2020</v>
      </c>
      <c r="Q641" s="4">
        <f>IFERROR(Table1[[#This Row],[Total Sales]]/Table1[[#This Row],[Units Sold]],4)</f>
        <v>650.00000000000011</v>
      </c>
      <c r="R641" s="4">
        <f>IFERROR(Table1[[#This Row],[Operating Profit]]/Table1[[#This Row],[Units Sold]],0)</f>
        <v>227.50000000000003</v>
      </c>
      <c r="S641" s="4">
        <f>IFERROR((Table1[[#This Row],[Total Sales]]-Table1[[#This Row],[Operating Profit]])/Table1[[#This Row],[Units Sold]],0)</f>
        <v>422.50000000000017</v>
      </c>
      <c r="T641" s="4" t="str">
        <f>IF(Table1[[#This Row],[Profit per unit]]&gt;$V$8,"Premium","Mass")</f>
        <v>Premium</v>
      </c>
      <c r="U641" s="4"/>
    </row>
    <row r="642" spans="2:21" ht="14.25" customHeight="1" x14ac:dyDescent="0.3">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c r="O642" s="4" t="str">
        <f>TEXT(Table1[[#This Row],[Invoice Date]],"mmm")</f>
        <v>May</v>
      </c>
      <c r="P642" s="4">
        <f>YEAR(Table1[[#This Row],[Invoice Date]])</f>
        <v>2020</v>
      </c>
      <c r="Q642" s="4">
        <f>IFERROR(Table1[[#This Row],[Total Sales]]/Table1[[#This Row],[Units Sold]],4)</f>
        <v>750.00000000000011</v>
      </c>
      <c r="R642" s="4">
        <f>IFERROR(Table1[[#This Row],[Operating Profit]]/Table1[[#This Row],[Units Sold]],0)</f>
        <v>412.50000000000023</v>
      </c>
      <c r="S642" s="4">
        <f>IFERROR((Table1[[#This Row],[Total Sales]]-Table1[[#This Row],[Operating Profit]])/Table1[[#This Row],[Units Sold]],0)</f>
        <v>337.49999999999994</v>
      </c>
      <c r="T642" s="4" t="str">
        <f>IF(Table1[[#This Row],[Profit per unit]]&gt;$V$8,"Premium","Mass")</f>
        <v>Premium</v>
      </c>
      <c r="U642" s="4"/>
    </row>
    <row r="643" spans="2:21" ht="14.25" customHeight="1" x14ac:dyDescent="0.3">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c r="O643" s="4" t="str">
        <f>TEXT(Table1[[#This Row],[Invoice Date]],"mmm")</f>
        <v>May</v>
      </c>
      <c r="P643" s="4">
        <f>YEAR(Table1[[#This Row],[Invoice Date]])</f>
        <v>2020</v>
      </c>
      <c r="Q643" s="4">
        <f>IFERROR(Table1[[#This Row],[Total Sales]]/Table1[[#This Row],[Units Sold]],4)</f>
        <v>800.00000000000011</v>
      </c>
      <c r="R643" s="4">
        <f>IFERROR(Table1[[#This Row],[Operating Profit]]/Table1[[#This Row],[Units Sold]],0)</f>
        <v>160.00000000000003</v>
      </c>
      <c r="S643" s="4">
        <f>IFERROR((Table1[[#This Row],[Total Sales]]-Table1[[#This Row],[Operating Profit]])/Table1[[#This Row],[Units Sold]],0)</f>
        <v>640.00000000000011</v>
      </c>
      <c r="T643" s="4" t="str">
        <f>IF(Table1[[#This Row],[Profit per unit]]&gt;$V$8,"Premium","Mass")</f>
        <v>Premium</v>
      </c>
      <c r="U643" s="4"/>
    </row>
    <row r="644" spans="2:21" ht="14.25" customHeight="1" x14ac:dyDescent="0.3">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c r="O644" s="4" t="str">
        <f>TEXT(Table1[[#This Row],[Invoice Date]],"mmm")</f>
        <v>May</v>
      </c>
      <c r="P644" s="4">
        <f>YEAR(Table1[[#This Row],[Invoice Date]])</f>
        <v>2020</v>
      </c>
      <c r="Q644" s="4">
        <f>IFERROR(Table1[[#This Row],[Total Sales]]/Table1[[#This Row],[Units Sold]],4)</f>
        <v>650.00000000000011</v>
      </c>
      <c r="R644" s="4">
        <f>IFERROR(Table1[[#This Row],[Operating Profit]]/Table1[[#This Row],[Units Sold]],0)</f>
        <v>260.00000000000006</v>
      </c>
      <c r="S644" s="4">
        <f>IFERROR((Table1[[#This Row],[Total Sales]]-Table1[[#This Row],[Operating Profit]])/Table1[[#This Row],[Units Sold]],0)</f>
        <v>390.00000000000006</v>
      </c>
      <c r="T644" s="4" t="str">
        <f>IF(Table1[[#This Row],[Profit per unit]]&gt;$V$8,"Premium","Mass")</f>
        <v>Premium</v>
      </c>
      <c r="U644" s="4"/>
    </row>
    <row r="645" spans="2:21" ht="14.25" customHeight="1" x14ac:dyDescent="0.3">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c r="O645" s="4" t="str">
        <f>TEXT(Table1[[#This Row],[Invoice Date]],"mmm")</f>
        <v>May</v>
      </c>
      <c r="P645" s="4">
        <f>YEAR(Table1[[#This Row],[Invoice Date]])</f>
        <v>2020</v>
      </c>
      <c r="Q645" s="4">
        <f>IFERROR(Table1[[#This Row],[Total Sales]]/Table1[[#This Row],[Units Sold]],4)</f>
        <v>700.00000000000011</v>
      </c>
      <c r="R645" s="4">
        <f>IFERROR(Table1[[#This Row],[Operating Profit]]/Table1[[#This Row],[Units Sold]],0)</f>
        <v>175.00000000000003</v>
      </c>
      <c r="S645" s="4">
        <f>IFERROR((Table1[[#This Row],[Total Sales]]-Table1[[#This Row],[Operating Profit]])/Table1[[#This Row],[Units Sold]],0)</f>
        <v>525.00000000000011</v>
      </c>
      <c r="T645" s="4" t="str">
        <f>IF(Table1[[#This Row],[Profit per unit]]&gt;$V$8,"Premium","Mass")</f>
        <v>Premium</v>
      </c>
      <c r="U645" s="4"/>
    </row>
    <row r="646" spans="2:21" ht="14.25" customHeight="1" x14ac:dyDescent="0.3">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c r="O646" s="4" t="str">
        <f>TEXT(Table1[[#This Row],[Invoice Date]],"mmm")</f>
        <v>May</v>
      </c>
      <c r="P646" s="4">
        <f>YEAR(Table1[[#This Row],[Invoice Date]])</f>
        <v>2020</v>
      </c>
      <c r="Q646" s="4">
        <f>IFERROR(Table1[[#This Row],[Total Sales]]/Table1[[#This Row],[Units Sold]],4)</f>
        <v>650.00000000000011</v>
      </c>
      <c r="R646" s="4">
        <f>IFERROR(Table1[[#This Row],[Operating Profit]]/Table1[[#This Row],[Units Sold]],0)</f>
        <v>260.00000000000006</v>
      </c>
      <c r="S646" s="4">
        <f>IFERROR((Table1[[#This Row],[Total Sales]]-Table1[[#This Row],[Operating Profit]])/Table1[[#This Row],[Units Sold]],0)</f>
        <v>390.00000000000006</v>
      </c>
      <c r="T646" s="4" t="str">
        <f>IF(Table1[[#This Row],[Profit per unit]]&gt;$V$8,"Premium","Mass")</f>
        <v>Premium</v>
      </c>
      <c r="U646" s="4"/>
    </row>
    <row r="647" spans="2:21" ht="14.25" customHeight="1" x14ac:dyDescent="0.3">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c r="O647" s="4" t="str">
        <f>TEXT(Table1[[#This Row],[Invoice Date]],"mmm")</f>
        <v>May</v>
      </c>
      <c r="P647" s="4">
        <f>YEAR(Table1[[#This Row],[Invoice Date]])</f>
        <v>2020</v>
      </c>
      <c r="Q647" s="4">
        <f>IFERROR(Table1[[#This Row],[Total Sales]]/Table1[[#This Row],[Units Sold]],4)</f>
        <v>650.00000000000011</v>
      </c>
      <c r="R647" s="4">
        <f>IFERROR(Table1[[#This Row],[Operating Profit]]/Table1[[#This Row],[Units Sold]],0)</f>
        <v>227.50000000000003</v>
      </c>
      <c r="S647" s="4">
        <f>IFERROR((Table1[[#This Row],[Total Sales]]-Table1[[#This Row],[Operating Profit]])/Table1[[#This Row],[Units Sold]],0)</f>
        <v>422.50000000000011</v>
      </c>
      <c r="T647" s="4" t="str">
        <f>IF(Table1[[#This Row],[Profit per unit]]&gt;$V$8,"Premium","Mass")</f>
        <v>Premium</v>
      </c>
      <c r="U647" s="4"/>
    </row>
    <row r="648" spans="2:21" ht="14.25" customHeight="1" x14ac:dyDescent="0.3">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c r="O648" s="4" t="str">
        <f>TEXT(Table1[[#This Row],[Invoice Date]],"mmm")</f>
        <v>May</v>
      </c>
      <c r="P648" s="4">
        <f>YEAR(Table1[[#This Row],[Invoice Date]])</f>
        <v>2020</v>
      </c>
      <c r="Q648" s="4">
        <f>IFERROR(Table1[[#This Row],[Total Sales]]/Table1[[#This Row],[Units Sold]],4)</f>
        <v>750.00000000000011</v>
      </c>
      <c r="R648" s="4">
        <f>IFERROR(Table1[[#This Row],[Operating Profit]]/Table1[[#This Row],[Units Sold]],0)</f>
        <v>412.50000000000023</v>
      </c>
      <c r="S648" s="4">
        <f>IFERROR((Table1[[#This Row],[Total Sales]]-Table1[[#This Row],[Operating Profit]])/Table1[[#This Row],[Units Sold]],0)</f>
        <v>337.49999999999994</v>
      </c>
      <c r="T648" s="4" t="str">
        <f>IF(Table1[[#This Row],[Profit per unit]]&gt;$V$8,"Premium","Mass")</f>
        <v>Premium</v>
      </c>
      <c r="U648" s="4"/>
    </row>
    <row r="649" spans="2:21" ht="14.25" customHeight="1" x14ac:dyDescent="0.3">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c r="O649" s="4" t="str">
        <f>TEXT(Table1[[#This Row],[Invoice Date]],"mmm")</f>
        <v>May</v>
      </c>
      <c r="P649" s="4">
        <f>YEAR(Table1[[#This Row],[Invoice Date]])</f>
        <v>2020</v>
      </c>
      <c r="Q649" s="4">
        <f>IFERROR(Table1[[#This Row],[Total Sales]]/Table1[[#This Row],[Units Sold]],4)</f>
        <v>800.00000000000011</v>
      </c>
      <c r="R649" s="4">
        <f>IFERROR(Table1[[#This Row],[Operating Profit]]/Table1[[#This Row],[Units Sold]],0)</f>
        <v>160.00000000000003</v>
      </c>
      <c r="S649" s="4">
        <f>IFERROR((Table1[[#This Row],[Total Sales]]-Table1[[#This Row],[Operating Profit]])/Table1[[#This Row],[Units Sold]],0)</f>
        <v>640.00000000000011</v>
      </c>
      <c r="T649" s="4" t="str">
        <f>IF(Table1[[#This Row],[Profit per unit]]&gt;$V$8,"Premium","Mass")</f>
        <v>Premium</v>
      </c>
      <c r="U649" s="4"/>
    </row>
    <row r="650" spans="2:21" ht="14.25" customHeight="1" x14ac:dyDescent="0.3">
      <c r="B650" s="4" t="s">
        <v>30</v>
      </c>
      <c r="C650" s="4">
        <v>1128299</v>
      </c>
      <c r="D650" s="5">
        <v>43977</v>
      </c>
      <c r="E650" s="4" t="s">
        <v>31</v>
      </c>
      <c r="F650" s="4" t="s">
        <v>44</v>
      </c>
      <c r="G650" s="4" t="s">
        <v>45</v>
      </c>
      <c r="H650" s="6" t="s">
        <v>17</v>
      </c>
      <c r="I650" s="7">
        <v>40</v>
      </c>
      <c r="J650" s="8">
        <v>450</v>
      </c>
      <c r="K650" s="9">
        <v>180000</v>
      </c>
      <c r="L650" s="9">
        <v>54000</v>
      </c>
      <c r="M650" s="10">
        <v>0.3</v>
      </c>
      <c r="N650" s="4" t="s">
        <v>18</v>
      </c>
      <c r="O650" s="4" t="str">
        <f>TEXT(Table1[[#This Row],[Invoice Date]],"mmm")</f>
        <v>May</v>
      </c>
      <c r="P650" s="4">
        <f>YEAR(Table1[[#This Row],[Invoice Date]])</f>
        <v>2020</v>
      </c>
      <c r="Q650" s="4">
        <f>IFERROR(Table1[[#This Row],[Total Sales]]/Table1[[#This Row],[Units Sold]],4)</f>
        <v>400</v>
      </c>
      <c r="R650" s="4">
        <f>IFERROR(Table1[[#This Row],[Operating Profit]]/Table1[[#This Row],[Units Sold]],0)</f>
        <v>120</v>
      </c>
      <c r="S650" s="4">
        <f>IFERROR((Table1[[#This Row],[Total Sales]]-Table1[[#This Row],[Operating Profit]])/Table1[[#This Row],[Units Sold]],0)</f>
        <v>280</v>
      </c>
      <c r="T650" s="4" t="str">
        <f>IF(Table1[[#This Row],[Profit per unit]]&gt;$V$8,"Premium","Mass")</f>
        <v>Premium</v>
      </c>
      <c r="U650" s="4"/>
    </row>
    <row r="651" spans="2:21" ht="14.25" customHeight="1" x14ac:dyDescent="0.3">
      <c r="B651" s="4" t="s">
        <v>30</v>
      </c>
      <c r="C651" s="4">
        <v>1128299</v>
      </c>
      <c r="D651" s="5">
        <v>43978</v>
      </c>
      <c r="E651" s="4" t="s">
        <v>31</v>
      </c>
      <c r="F651" s="4" t="s">
        <v>44</v>
      </c>
      <c r="G651" s="4" t="s">
        <v>45</v>
      </c>
      <c r="H651" s="6" t="s">
        <v>19</v>
      </c>
      <c r="I651" s="7">
        <v>50</v>
      </c>
      <c r="J651" s="8">
        <v>450</v>
      </c>
      <c r="K651" s="9">
        <v>225000</v>
      </c>
      <c r="L651" s="9">
        <v>56250</v>
      </c>
      <c r="M651" s="10">
        <v>0.25</v>
      </c>
      <c r="N651" s="4" t="s">
        <v>18</v>
      </c>
      <c r="O651" s="4" t="str">
        <f>TEXT(Table1[[#This Row],[Invoice Date]],"mmm")</f>
        <v>May</v>
      </c>
      <c r="P651" s="4">
        <f>YEAR(Table1[[#This Row],[Invoice Date]])</f>
        <v>2020</v>
      </c>
      <c r="Q651" s="4">
        <f>IFERROR(Table1[[#This Row],[Total Sales]]/Table1[[#This Row],[Units Sold]],4)</f>
        <v>500</v>
      </c>
      <c r="R651" s="4">
        <f>IFERROR(Table1[[#This Row],[Operating Profit]]/Table1[[#This Row],[Units Sold]],0)</f>
        <v>125</v>
      </c>
      <c r="S651" s="4">
        <f>IFERROR((Table1[[#This Row],[Total Sales]]-Table1[[#This Row],[Operating Profit]])/Table1[[#This Row],[Units Sold]],0)</f>
        <v>375</v>
      </c>
      <c r="T651" s="4" t="str">
        <f>IF(Table1[[#This Row],[Profit per unit]]&gt;$V$8,"Premium","Mass")</f>
        <v>Premium</v>
      </c>
      <c r="U651" s="4"/>
    </row>
    <row r="652" spans="2:21" ht="14.25" customHeight="1" x14ac:dyDescent="0.3">
      <c r="B652" s="4" t="s">
        <v>30</v>
      </c>
      <c r="C652" s="4">
        <v>1128299</v>
      </c>
      <c r="D652" s="5">
        <v>43979</v>
      </c>
      <c r="E652" s="4" t="s">
        <v>31</v>
      </c>
      <c r="F652" s="4" t="s">
        <v>44</v>
      </c>
      <c r="G652" s="4" t="s">
        <v>45</v>
      </c>
      <c r="H652" s="6" t="s">
        <v>20</v>
      </c>
      <c r="I652" s="7">
        <v>50</v>
      </c>
      <c r="J652" s="8">
        <v>450</v>
      </c>
      <c r="K652" s="9">
        <v>225000</v>
      </c>
      <c r="L652" s="9">
        <v>56250</v>
      </c>
      <c r="M652" s="10">
        <v>0.25</v>
      </c>
      <c r="N652" s="4" t="s">
        <v>18</v>
      </c>
      <c r="O652" s="4" t="str">
        <f>TEXT(Table1[[#This Row],[Invoice Date]],"mmm")</f>
        <v>May</v>
      </c>
      <c r="P652" s="4">
        <f>YEAR(Table1[[#This Row],[Invoice Date]])</f>
        <v>2020</v>
      </c>
      <c r="Q652" s="4">
        <f>IFERROR(Table1[[#This Row],[Total Sales]]/Table1[[#This Row],[Units Sold]],4)</f>
        <v>500</v>
      </c>
      <c r="R652" s="4">
        <f>IFERROR(Table1[[#This Row],[Operating Profit]]/Table1[[#This Row],[Units Sold]],0)</f>
        <v>125</v>
      </c>
      <c r="S652" s="4">
        <f>IFERROR((Table1[[#This Row],[Total Sales]]-Table1[[#This Row],[Operating Profit]])/Table1[[#This Row],[Units Sold]],0)</f>
        <v>375</v>
      </c>
      <c r="T652" s="4" t="str">
        <f>IF(Table1[[#This Row],[Profit per unit]]&gt;$V$8,"Premium","Mass")</f>
        <v>Premium</v>
      </c>
      <c r="U652" s="4"/>
    </row>
    <row r="653" spans="2:21" ht="14.25" customHeight="1" x14ac:dyDescent="0.3">
      <c r="B653" s="4" t="s">
        <v>30</v>
      </c>
      <c r="C653" s="4">
        <v>1128299</v>
      </c>
      <c r="D653" s="5">
        <v>43980</v>
      </c>
      <c r="E653" s="4" t="s">
        <v>31</v>
      </c>
      <c r="F653" s="4" t="s">
        <v>44</v>
      </c>
      <c r="G653" s="4" t="s">
        <v>45</v>
      </c>
      <c r="H653" s="6" t="s">
        <v>21</v>
      </c>
      <c r="I653" s="7">
        <v>50</v>
      </c>
      <c r="J653" s="8">
        <v>300</v>
      </c>
      <c r="K653" s="9">
        <v>150000</v>
      </c>
      <c r="L653" s="9">
        <v>45000</v>
      </c>
      <c r="M653" s="10">
        <v>0.3</v>
      </c>
      <c r="N653" s="4" t="s">
        <v>18</v>
      </c>
      <c r="O653" s="4" t="str">
        <f>TEXT(Table1[[#This Row],[Invoice Date]],"mmm")</f>
        <v>May</v>
      </c>
      <c r="P653" s="4">
        <f>YEAR(Table1[[#This Row],[Invoice Date]])</f>
        <v>2020</v>
      </c>
      <c r="Q653" s="4">
        <f>IFERROR(Table1[[#This Row],[Total Sales]]/Table1[[#This Row],[Units Sold]],4)</f>
        <v>500</v>
      </c>
      <c r="R653" s="4">
        <f>IFERROR(Table1[[#This Row],[Operating Profit]]/Table1[[#This Row],[Units Sold]],0)</f>
        <v>150</v>
      </c>
      <c r="S653" s="4">
        <f>IFERROR((Table1[[#This Row],[Total Sales]]-Table1[[#This Row],[Operating Profit]])/Table1[[#This Row],[Units Sold]],0)</f>
        <v>350</v>
      </c>
      <c r="T653" s="4" t="str">
        <f>IF(Table1[[#This Row],[Profit per unit]]&gt;$V$8,"Premium","Mass")</f>
        <v>Premium</v>
      </c>
      <c r="U653" s="4"/>
    </row>
    <row r="654" spans="2:21" ht="14.25" customHeight="1" x14ac:dyDescent="0.3">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c r="O654" s="4" t="str">
        <f>TEXT(Table1[[#This Row],[Invoice Date]],"mmm")</f>
        <v>May</v>
      </c>
      <c r="P654" s="4">
        <f>YEAR(Table1[[#This Row],[Invoice Date]])</f>
        <v>2020</v>
      </c>
      <c r="Q654" s="4">
        <f>IFERROR(Table1[[#This Row],[Total Sales]]/Table1[[#This Row],[Units Sold]],4)</f>
        <v>550.00000000000011</v>
      </c>
      <c r="R654" s="4">
        <f>IFERROR(Table1[[#This Row],[Operating Profit]]/Table1[[#This Row],[Units Sold]],0)</f>
        <v>137.50000000000003</v>
      </c>
      <c r="S654" s="4">
        <f>IFERROR((Table1[[#This Row],[Total Sales]]-Table1[[#This Row],[Operating Profit]])/Table1[[#This Row],[Units Sold]],0)</f>
        <v>412.50000000000011</v>
      </c>
      <c r="T654" s="4" t="str">
        <f>IF(Table1[[#This Row],[Profit per unit]]&gt;$V$8,"Premium","Mass")</f>
        <v>Premium</v>
      </c>
      <c r="U654" s="4"/>
    </row>
    <row r="655" spans="2:21" ht="14.25" customHeight="1" x14ac:dyDescent="0.3">
      <c r="B655" s="4" t="s">
        <v>30</v>
      </c>
      <c r="C655" s="4">
        <v>1128299</v>
      </c>
      <c r="D655" s="5">
        <v>43982</v>
      </c>
      <c r="E655" s="4" t="s">
        <v>31</v>
      </c>
      <c r="F655" s="4" t="s">
        <v>46</v>
      </c>
      <c r="G655" s="4" t="s">
        <v>47</v>
      </c>
      <c r="H655" s="6" t="s">
        <v>23</v>
      </c>
      <c r="I655" s="7">
        <v>50</v>
      </c>
      <c r="J655" s="8">
        <v>500</v>
      </c>
      <c r="K655" s="9">
        <v>250000</v>
      </c>
      <c r="L655" s="9">
        <v>50000</v>
      </c>
      <c r="M655" s="10">
        <v>0.2</v>
      </c>
      <c r="N655" s="4" t="s">
        <v>18</v>
      </c>
      <c r="O655" s="4" t="str">
        <f>TEXT(Table1[[#This Row],[Invoice Date]],"mmm")</f>
        <v>May</v>
      </c>
      <c r="P655" s="4">
        <f>YEAR(Table1[[#This Row],[Invoice Date]])</f>
        <v>2020</v>
      </c>
      <c r="Q655" s="4">
        <f>IFERROR(Table1[[#This Row],[Total Sales]]/Table1[[#This Row],[Units Sold]],4)</f>
        <v>500</v>
      </c>
      <c r="R655" s="4">
        <f>IFERROR(Table1[[#This Row],[Operating Profit]]/Table1[[#This Row],[Units Sold]],0)</f>
        <v>100</v>
      </c>
      <c r="S655" s="4">
        <f>IFERROR((Table1[[#This Row],[Total Sales]]-Table1[[#This Row],[Operating Profit]])/Table1[[#This Row],[Units Sold]],0)</f>
        <v>400</v>
      </c>
      <c r="T655" s="4" t="str">
        <f>IF(Table1[[#This Row],[Profit per unit]]&gt;$V$8,"Premium","Mass")</f>
        <v>Premium</v>
      </c>
      <c r="U655" s="4"/>
    </row>
    <row r="656" spans="2:21" ht="14.25" customHeight="1" x14ac:dyDescent="0.3">
      <c r="B656" s="4" t="s">
        <v>30</v>
      </c>
      <c r="C656" s="4">
        <v>1128299</v>
      </c>
      <c r="D656" s="5">
        <v>43983</v>
      </c>
      <c r="E656" s="4" t="s">
        <v>31</v>
      </c>
      <c r="F656" s="4" t="s">
        <v>46</v>
      </c>
      <c r="G656" s="4" t="s">
        <v>47</v>
      </c>
      <c r="H656" s="6" t="s">
        <v>17</v>
      </c>
      <c r="I656" s="7">
        <v>40</v>
      </c>
      <c r="J656" s="8">
        <v>550</v>
      </c>
      <c r="K656" s="9">
        <v>220000</v>
      </c>
      <c r="L656" s="9">
        <v>66000</v>
      </c>
      <c r="M656" s="10">
        <v>0.3</v>
      </c>
      <c r="N656" s="4" t="s">
        <v>18</v>
      </c>
      <c r="O656" s="4" t="str">
        <f>TEXT(Table1[[#This Row],[Invoice Date]],"mmm")</f>
        <v>Jun</v>
      </c>
      <c r="P656" s="4">
        <f>YEAR(Table1[[#This Row],[Invoice Date]])</f>
        <v>2020</v>
      </c>
      <c r="Q656" s="4">
        <f>IFERROR(Table1[[#This Row],[Total Sales]]/Table1[[#This Row],[Units Sold]],4)</f>
        <v>400</v>
      </c>
      <c r="R656" s="4">
        <f>IFERROR(Table1[[#This Row],[Operating Profit]]/Table1[[#This Row],[Units Sold]],0)</f>
        <v>120</v>
      </c>
      <c r="S656" s="4">
        <f>IFERROR((Table1[[#This Row],[Total Sales]]-Table1[[#This Row],[Operating Profit]])/Table1[[#This Row],[Units Sold]],0)</f>
        <v>280</v>
      </c>
      <c r="T656" s="4" t="str">
        <f>IF(Table1[[#This Row],[Profit per unit]]&gt;$V$8,"Premium","Mass")</f>
        <v>Premium</v>
      </c>
      <c r="U656" s="4"/>
    </row>
    <row r="657" spans="2:21" ht="14.25" customHeight="1" x14ac:dyDescent="0.3">
      <c r="B657" s="4" t="s">
        <v>30</v>
      </c>
      <c r="C657" s="4">
        <v>1128299</v>
      </c>
      <c r="D657" s="5">
        <v>43984</v>
      </c>
      <c r="E657" s="4" t="s">
        <v>31</v>
      </c>
      <c r="F657" s="4" t="s">
        <v>46</v>
      </c>
      <c r="G657" s="4" t="s">
        <v>47</v>
      </c>
      <c r="H657" s="6" t="s">
        <v>19</v>
      </c>
      <c r="I657" s="7">
        <v>50</v>
      </c>
      <c r="J657" s="8">
        <v>450</v>
      </c>
      <c r="K657" s="9">
        <v>225000</v>
      </c>
      <c r="L657" s="9">
        <v>56250</v>
      </c>
      <c r="M657" s="10">
        <v>0.25</v>
      </c>
      <c r="N657" s="4" t="s">
        <v>18</v>
      </c>
      <c r="O657" s="4" t="str">
        <f>TEXT(Table1[[#This Row],[Invoice Date]],"mmm")</f>
        <v>Jun</v>
      </c>
      <c r="P657" s="4">
        <f>YEAR(Table1[[#This Row],[Invoice Date]])</f>
        <v>2020</v>
      </c>
      <c r="Q657" s="4">
        <f>IFERROR(Table1[[#This Row],[Total Sales]]/Table1[[#This Row],[Units Sold]],4)</f>
        <v>500</v>
      </c>
      <c r="R657" s="4">
        <f>IFERROR(Table1[[#This Row],[Operating Profit]]/Table1[[#This Row],[Units Sold]],0)</f>
        <v>125</v>
      </c>
      <c r="S657" s="4">
        <f>IFERROR((Table1[[#This Row],[Total Sales]]-Table1[[#This Row],[Operating Profit]])/Table1[[#This Row],[Units Sold]],0)</f>
        <v>375</v>
      </c>
      <c r="T657" s="4" t="str">
        <f>IF(Table1[[#This Row],[Profit per unit]]&gt;$V$8,"Premium","Mass")</f>
        <v>Premium</v>
      </c>
      <c r="U657" s="4"/>
    </row>
    <row r="658" spans="2:21" ht="14.25" customHeight="1" x14ac:dyDescent="0.3">
      <c r="B658" s="4" t="s">
        <v>30</v>
      </c>
      <c r="C658" s="4">
        <v>1128299</v>
      </c>
      <c r="D658" s="5">
        <v>43985</v>
      </c>
      <c r="E658" s="4" t="s">
        <v>31</v>
      </c>
      <c r="F658" s="4" t="s">
        <v>46</v>
      </c>
      <c r="G658" s="4" t="s">
        <v>47</v>
      </c>
      <c r="H658" s="6" t="s">
        <v>20</v>
      </c>
      <c r="I658" s="7">
        <v>50</v>
      </c>
      <c r="J658" s="8">
        <v>450</v>
      </c>
      <c r="K658" s="9">
        <v>225000</v>
      </c>
      <c r="L658" s="9">
        <v>56250</v>
      </c>
      <c r="M658" s="10">
        <v>0.25</v>
      </c>
      <c r="N658" s="4" t="s">
        <v>18</v>
      </c>
      <c r="O658" s="4" t="str">
        <f>TEXT(Table1[[#This Row],[Invoice Date]],"mmm")</f>
        <v>Jun</v>
      </c>
      <c r="P658" s="4">
        <f>YEAR(Table1[[#This Row],[Invoice Date]])</f>
        <v>2020</v>
      </c>
      <c r="Q658" s="4">
        <f>IFERROR(Table1[[#This Row],[Total Sales]]/Table1[[#This Row],[Units Sold]],4)</f>
        <v>500</v>
      </c>
      <c r="R658" s="4">
        <f>IFERROR(Table1[[#This Row],[Operating Profit]]/Table1[[#This Row],[Units Sold]],0)</f>
        <v>125</v>
      </c>
      <c r="S658" s="4">
        <f>IFERROR((Table1[[#This Row],[Total Sales]]-Table1[[#This Row],[Operating Profit]])/Table1[[#This Row],[Units Sold]],0)</f>
        <v>375</v>
      </c>
      <c r="T658" s="4" t="str">
        <f>IF(Table1[[#This Row],[Profit per unit]]&gt;$V$8,"Premium","Mass")</f>
        <v>Premium</v>
      </c>
      <c r="U658" s="4"/>
    </row>
    <row r="659" spans="2:21" ht="14.25" customHeight="1" x14ac:dyDescent="0.3">
      <c r="B659" s="4" t="s">
        <v>30</v>
      </c>
      <c r="C659" s="4">
        <v>1128299</v>
      </c>
      <c r="D659" s="5">
        <v>43986</v>
      </c>
      <c r="E659" s="4" t="s">
        <v>31</v>
      </c>
      <c r="F659" s="4" t="s">
        <v>46</v>
      </c>
      <c r="G659" s="4" t="s">
        <v>47</v>
      </c>
      <c r="H659" s="6" t="s">
        <v>21</v>
      </c>
      <c r="I659" s="7">
        <v>50</v>
      </c>
      <c r="J659" s="8">
        <v>300</v>
      </c>
      <c r="K659" s="9">
        <v>150000</v>
      </c>
      <c r="L659" s="9">
        <v>45000</v>
      </c>
      <c r="M659" s="10">
        <v>0.3</v>
      </c>
      <c r="N659" s="4" t="s">
        <v>18</v>
      </c>
      <c r="O659" s="4" t="str">
        <f>TEXT(Table1[[#This Row],[Invoice Date]],"mmm")</f>
        <v>Jun</v>
      </c>
      <c r="P659" s="4">
        <f>YEAR(Table1[[#This Row],[Invoice Date]])</f>
        <v>2020</v>
      </c>
      <c r="Q659" s="4">
        <f>IFERROR(Table1[[#This Row],[Total Sales]]/Table1[[#This Row],[Units Sold]],4)</f>
        <v>500</v>
      </c>
      <c r="R659" s="4">
        <f>IFERROR(Table1[[#This Row],[Operating Profit]]/Table1[[#This Row],[Units Sold]],0)</f>
        <v>150</v>
      </c>
      <c r="S659" s="4">
        <f>IFERROR((Table1[[#This Row],[Total Sales]]-Table1[[#This Row],[Operating Profit]])/Table1[[#This Row],[Units Sold]],0)</f>
        <v>350</v>
      </c>
      <c r="T659" s="4" t="str">
        <f>IF(Table1[[#This Row],[Profit per unit]]&gt;$V$8,"Premium","Mass")</f>
        <v>Premium</v>
      </c>
      <c r="U659" s="4"/>
    </row>
    <row r="660" spans="2:21" ht="14.25" customHeight="1" x14ac:dyDescent="0.3">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c r="O660" s="4" t="str">
        <f>TEXT(Table1[[#This Row],[Invoice Date]],"mmm")</f>
        <v>Jun</v>
      </c>
      <c r="P660" s="4">
        <f>YEAR(Table1[[#This Row],[Invoice Date]])</f>
        <v>2020</v>
      </c>
      <c r="Q660" s="4">
        <f>IFERROR(Table1[[#This Row],[Total Sales]]/Table1[[#This Row],[Units Sold]],4)</f>
        <v>550.00000000000011</v>
      </c>
      <c r="R660" s="4">
        <f>IFERROR(Table1[[#This Row],[Operating Profit]]/Table1[[#This Row],[Units Sold]],0)</f>
        <v>137.50000000000003</v>
      </c>
      <c r="S660" s="4">
        <f>IFERROR((Table1[[#This Row],[Total Sales]]-Table1[[#This Row],[Operating Profit]])/Table1[[#This Row],[Units Sold]],0)</f>
        <v>412.50000000000006</v>
      </c>
      <c r="T660" s="4" t="str">
        <f>IF(Table1[[#This Row],[Profit per unit]]&gt;$V$8,"Premium","Mass")</f>
        <v>Premium</v>
      </c>
      <c r="U660" s="4"/>
    </row>
    <row r="661" spans="2:21" ht="14.25" customHeight="1" x14ac:dyDescent="0.3">
      <c r="B661" s="4" t="s">
        <v>30</v>
      </c>
      <c r="C661" s="4">
        <v>1128299</v>
      </c>
      <c r="D661" s="5">
        <v>43988</v>
      </c>
      <c r="E661" s="4" t="s">
        <v>31</v>
      </c>
      <c r="F661" s="4" t="s">
        <v>46</v>
      </c>
      <c r="G661" s="4" t="s">
        <v>47</v>
      </c>
      <c r="H661" s="6" t="s">
        <v>23</v>
      </c>
      <c r="I661" s="7">
        <v>50</v>
      </c>
      <c r="J661" s="8">
        <v>425</v>
      </c>
      <c r="K661" s="9">
        <v>212500</v>
      </c>
      <c r="L661" s="9">
        <v>42500</v>
      </c>
      <c r="M661" s="10">
        <v>0.2</v>
      </c>
      <c r="N661" s="4" t="s">
        <v>18</v>
      </c>
      <c r="O661" s="4" t="str">
        <f>TEXT(Table1[[#This Row],[Invoice Date]],"mmm")</f>
        <v>Jun</v>
      </c>
      <c r="P661" s="4">
        <f>YEAR(Table1[[#This Row],[Invoice Date]])</f>
        <v>2020</v>
      </c>
      <c r="Q661" s="4">
        <f>IFERROR(Table1[[#This Row],[Total Sales]]/Table1[[#This Row],[Units Sold]],4)</f>
        <v>500</v>
      </c>
      <c r="R661" s="4">
        <f>IFERROR(Table1[[#This Row],[Operating Profit]]/Table1[[#This Row],[Units Sold]],0)</f>
        <v>100</v>
      </c>
      <c r="S661" s="4">
        <f>IFERROR((Table1[[#This Row],[Total Sales]]-Table1[[#This Row],[Operating Profit]])/Table1[[#This Row],[Units Sold]],0)</f>
        <v>400</v>
      </c>
      <c r="T661" s="4" t="str">
        <f>IF(Table1[[#This Row],[Profit per unit]]&gt;$V$8,"Premium","Mass")</f>
        <v>Premium</v>
      </c>
      <c r="U661" s="4"/>
    </row>
    <row r="662" spans="2:21" ht="14.25" customHeight="1" x14ac:dyDescent="0.3">
      <c r="B662" s="4" t="s">
        <v>30</v>
      </c>
      <c r="C662" s="4">
        <v>1128299</v>
      </c>
      <c r="D662" s="5">
        <v>43989</v>
      </c>
      <c r="E662" s="4" t="s">
        <v>31</v>
      </c>
      <c r="F662" s="4" t="s">
        <v>46</v>
      </c>
      <c r="G662" s="4" t="s">
        <v>47</v>
      </c>
      <c r="H662" s="6" t="s">
        <v>17</v>
      </c>
      <c r="I662" s="7">
        <v>50</v>
      </c>
      <c r="J662" s="8">
        <v>575</v>
      </c>
      <c r="K662" s="9">
        <v>287500</v>
      </c>
      <c r="L662" s="9">
        <v>86250</v>
      </c>
      <c r="M662" s="10">
        <v>0.3</v>
      </c>
      <c r="N662" s="4" t="s">
        <v>18</v>
      </c>
      <c r="O662" s="4" t="str">
        <f>TEXT(Table1[[#This Row],[Invoice Date]],"mmm")</f>
        <v>Jun</v>
      </c>
      <c r="P662" s="4">
        <f>YEAR(Table1[[#This Row],[Invoice Date]])</f>
        <v>2020</v>
      </c>
      <c r="Q662" s="4">
        <f>IFERROR(Table1[[#This Row],[Total Sales]]/Table1[[#This Row],[Units Sold]],4)</f>
        <v>500</v>
      </c>
      <c r="R662" s="4">
        <f>IFERROR(Table1[[#This Row],[Operating Profit]]/Table1[[#This Row],[Units Sold]],0)</f>
        <v>150</v>
      </c>
      <c r="S662" s="4">
        <f>IFERROR((Table1[[#This Row],[Total Sales]]-Table1[[#This Row],[Operating Profit]])/Table1[[#This Row],[Units Sold]],0)</f>
        <v>350</v>
      </c>
      <c r="T662" s="4" t="str">
        <f>IF(Table1[[#This Row],[Profit per unit]]&gt;$V$8,"Premium","Mass")</f>
        <v>Premium</v>
      </c>
      <c r="U662" s="4"/>
    </row>
    <row r="663" spans="2:21" ht="14.25" customHeight="1" x14ac:dyDescent="0.3">
      <c r="B663" s="4" t="s">
        <v>30</v>
      </c>
      <c r="C663" s="4">
        <v>1128299</v>
      </c>
      <c r="D663" s="5">
        <v>43990</v>
      </c>
      <c r="E663" s="4" t="s">
        <v>31</v>
      </c>
      <c r="F663" s="4" t="s">
        <v>46</v>
      </c>
      <c r="G663" s="4" t="s">
        <v>47</v>
      </c>
      <c r="H663" s="6" t="s">
        <v>19</v>
      </c>
      <c r="I663" s="7">
        <v>60</v>
      </c>
      <c r="J663" s="8">
        <v>425</v>
      </c>
      <c r="K663" s="9">
        <v>255000</v>
      </c>
      <c r="L663" s="9">
        <v>63750</v>
      </c>
      <c r="M663" s="10">
        <v>0.25</v>
      </c>
      <c r="N663" s="4" t="s">
        <v>18</v>
      </c>
      <c r="O663" s="4" t="str">
        <f>TEXT(Table1[[#This Row],[Invoice Date]],"mmm")</f>
        <v>Jun</v>
      </c>
      <c r="P663" s="4">
        <f>YEAR(Table1[[#This Row],[Invoice Date]])</f>
        <v>2020</v>
      </c>
      <c r="Q663" s="4">
        <f>IFERROR(Table1[[#This Row],[Total Sales]]/Table1[[#This Row],[Units Sold]],4)</f>
        <v>600</v>
      </c>
      <c r="R663" s="4">
        <f>IFERROR(Table1[[#This Row],[Operating Profit]]/Table1[[#This Row],[Units Sold]],0)</f>
        <v>150</v>
      </c>
      <c r="S663" s="4">
        <f>IFERROR((Table1[[#This Row],[Total Sales]]-Table1[[#This Row],[Operating Profit]])/Table1[[#This Row],[Units Sold]],0)</f>
        <v>450</v>
      </c>
      <c r="T663" s="4" t="str">
        <f>IF(Table1[[#This Row],[Profit per unit]]&gt;$V$8,"Premium","Mass")</f>
        <v>Premium</v>
      </c>
      <c r="U663" s="4"/>
    </row>
    <row r="664" spans="2:21" ht="14.25" customHeight="1" x14ac:dyDescent="0.3">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c r="O664" s="4" t="str">
        <f>TEXT(Table1[[#This Row],[Invoice Date]],"mmm")</f>
        <v>Jun</v>
      </c>
      <c r="P664" s="4">
        <f>YEAR(Table1[[#This Row],[Invoice Date]])</f>
        <v>2020</v>
      </c>
      <c r="Q664" s="4">
        <f>IFERROR(Table1[[#This Row],[Total Sales]]/Table1[[#This Row],[Units Sold]],4)</f>
        <v>649.99999999999989</v>
      </c>
      <c r="R664" s="4">
        <f>IFERROR(Table1[[#This Row],[Operating Profit]]/Table1[[#This Row],[Units Sold]],0)</f>
        <v>162.49999999999997</v>
      </c>
      <c r="S664" s="4">
        <f>IFERROR((Table1[[#This Row],[Total Sales]]-Table1[[#This Row],[Operating Profit]])/Table1[[#This Row],[Units Sold]],0)</f>
        <v>487.49999999999989</v>
      </c>
      <c r="T664" s="4" t="str">
        <f>IF(Table1[[#This Row],[Profit per unit]]&gt;$V$8,"Premium","Mass")</f>
        <v>Premium</v>
      </c>
      <c r="U664" s="4"/>
    </row>
    <row r="665" spans="2:21" ht="14.25" customHeight="1" x14ac:dyDescent="0.3">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c r="O665" s="4" t="str">
        <f>TEXT(Table1[[#This Row],[Invoice Date]],"mmm")</f>
        <v>Jun</v>
      </c>
      <c r="P665" s="4">
        <f>YEAR(Table1[[#This Row],[Invoice Date]])</f>
        <v>2020</v>
      </c>
      <c r="Q665" s="4">
        <f>IFERROR(Table1[[#This Row],[Total Sales]]/Table1[[#This Row],[Units Sold]],4)</f>
        <v>649.99999999999977</v>
      </c>
      <c r="R665" s="4">
        <f>IFERROR(Table1[[#This Row],[Operating Profit]]/Table1[[#This Row],[Units Sold]],0)</f>
        <v>194.99999999999994</v>
      </c>
      <c r="S665" s="4">
        <f>IFERROR((Table1[[#This Row],[Total Sales]]-Table1[[#This Row],[Operating Profit]])/Table1[[#This Row],[Units Sold]],0)</f>
        <v>454.99999999999989</v>
      </c>
      <c r="T665" s="4" t="str">
        <f>IF(Table1[[#This Row],[Profit per unit]]&gt;$V$8,"Premium","Mass")</f>
        <v>Premium</v>
      </c>
      <c r="U665" s="4"/>
    </row>
    <row r="666" spans="2:21" ht="14.25" customHeight="1" x14ac:dyDescent="0.3">
      <c r="B666" s="4" t="s">
        <v>30</v>
      </c>
      <c r="C666" s="4">
        <v>1128299</v>
      </c>
      <c r="D666" s="5">
        <v>43993</v>
      </c>
      <c r="E666" s="4" t="s">
        <v>31</v>
      </c>
      <c r="F666" s="4" t="s">
        <v>46</v>
      </c>
      <c r="G666" s="4" t="s">
        <v>47</v>
      </c>
      <c r="H666" s="6" t="s">
        <v>22</v>
      </c>
      <c r="I666" s="7">
        <v>70</v>
      </c>
      <c r="J666" s="8">
        <v>175</v>
      </c>
      <c r="K666" s="9">
        <v>122500</v>
      </c>
      <c r="L666" s="9">
        <v>30625</v>
      </c>
      <c r="M666" s="10">
        <v>0.25</v>
      </c>
      <c r="N666" s="4" t="s">
        <v>18</v>
      </c>
      <c r="O666" s="4" t="str">
        <f>TEXT(Table1[[#This Row],[Invoice Date]],"mmm")</f>
        <v>Jun</v>
      </c>
      <c r="P666" s="4">
        <f>YEAR(Table1[[#This Row],[Invoice Date]])</f>
        <v>2020</v>
      </c>
      <c r="Q666" s="4">
        <f>IFERROR(Table1[[#This Row],[Total Sales]]/Table1[[#This Row],[Units Sold]],4)</f>
        <v>700</v>
      </c>
      <c r="R666" s="4">
        <f>IFERROR(Table1[[#This Row],[Operating Profit]]/Table1[[#This Row],[Units Sold]],0)</f>
        <v>175</v>
      </c>
      <c r="S666" s="4">
        <f>IFERROR((Table1[[#This Row],[Total Sales]]-Table1[[#This Row],[Operating Profit]])/Table1[[#This Row],[Units Sold]],0)</f>
        <v>525</v>
      </c>
      <c r="T666" s="4" t="str">
        <f>IF(Table1[[#This Row],[Profit per unit]]&gt;$V$8,"Premium","Mass")</f>
        <v>Premium</v>
      </c>
      <c r="U666" s="4"/>
    </row>
    <row r="667" spans="2:21" ht="14.25" customHeight="1" x14ac:dyDescent="0.3">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c r="O667" s="4" t="str">
        <f>TEXT(Table1[[#This Row],[Invoice Date]],"mmm")</f>
        <v>Jun</v>
      </c>
      <c r="P667" s="4">
        <f>YEAR(Table1[[#This Row],[Invoice Date]])</f>
        <v>2020</v>
      </c>
      <c r="Q667" s="4">
        <f>IFERROR(Table1[[#This Row],[Total Sales]]/Table1[[#This Row],[Units Sold]],4)</f>
        <v>649.99999999999989</v>
      </c>
      <c r="R667" s="4">
        <f>IFERROR(Table1[[#This Row],[Operating Profit]]/Table1[[#This Row],[Units Sold]],0)</f>
        <v>129.99999999999997</v>
      </c>
      <c r="S667" s="4">
        <f>IFERROR((Table1[[#This Row],[Total Sales]]-Table1[[#This Row],[Operating Profit]])/Table1[[#This Row],[Units Sold]],0)</f>
        <v>519.99999999999989</v>
      </c>
      <c r="T667" s="4" t="str">
        <f>IF(Table1[[#This Row],[Profit per unit]]&gt;$V$8,"Premium","Mass")</f>
        <v>Premium</v>
      </c>
      <c r="U667" s="4"/>
    </row>
    <row r="668" spans="2:21" ht="14.25" customHeight="1" x14ac:dyDescent="0.3">
      <c r="B668" s="4" t="s">
        <v>30</v>
      </c>
      <c r="C668" s="4">
        <v>1128299</v>
      </c>
      <c r="D668" s="5">
        <v>43995</v>
      </c>
      <c r="E668" s="4" t="s">
        <v>31</v>
      </c>
      <c r="F668" s="4" t="s">
        <v>46</v>
      </c>
      <c r="G668" s="4" t="s">
        <v>47</v>
      </c>
      <c r="H668" s="6" t="s">
        <v>17</v>
      </c>
      <c r="I668" s="7">
        <v>70</v>
      </c>
      <c r="J668" s="8">
        <v>550</v>
      </c>
      <c r="K668" s="9">
        <v>385000</v>
      </c>
      <c r="L668" s="9">
        <v>115500</v>
      </c>
      <c r="M668" s="10">
        <v>0.3</v>
      </c>
      <c r="N668" s="4" t="s">
        <v>18</v>
      </c>
      <c r="O668" s="4" t="str">
        <f>TEXT(Table1[[#This Row],[Invoice Date]],"mmm")</f>
        <v>Jun</v>
      </c>
      <c r="P668" s="4">
        <f>YEAR(Table1[[#This Row],[Invoice Date]])</f>
        <v>2020</v>
      </c>
      <c r="Q668" s="4">
        <f>IFERROR(Table1[[#This Row],[Total Sales]]/Table1[[#This Row],[Units Sold]],4)</f>
        <v>700</v>
      </c>
      <c r="R668" s="4">
        <f>IFERROR(Table1[[#This Row],[Operating Profit]]/Table1[[#This Row],[Units Sold]],0)</f>
        <v>210</v>
      </c>
      <c r="S668" s="4">
        <f>IFERROR((Table1[[#This Row],[Total Sales]]-Table1[[#This Row],[Operating Profit]])/Table1[[#This Row],[Units Sold]],0)</f>
        <v>490</v>
      </c>
      <c r="T668" s="4" t="str">
        <f>IF(Table1[[#This Row],[Profit per unit]]&gt;$V$8,"Premium","Mass")</f>
        <v>Premium</v>
      </c>
      <c r="U668" s="4"/>
    </row>
    <row r="669" spans="2:21" ht="14.25" customHeight="1" x14ac:dyDescent="0.3">
      <c r="B669" s="4" t="s">
        <v>30</v>
      </c>
      <c r="C669" s="4">
        <v>1128299</v>
      </c>
      <c r="D669" s="5">
        <v>43996</v>
      </c>
      <c r="E669" s="4" t="s">
        <v>31</v>
      </c>
      <c r="F669" s="4" t="s">
        <v>46</v>
      </c>
      <c r="G669" s="4" t="s">
        <v>47</v>
      </c>
      <c r="H669" s="6" t="s">
        <v>19</v>
      </c>
      <c r="I669" s="7">
        <v>75</v>
      </c>
      <c r="J669" s="8">
        <v>350</v>
      </c>
      <c r="K669" s="9">
        <v>262500</v>
      </c>
      <c r="L669" s="9">
        <v>65625</v>
      </c>
      <c r="M669" s="10">
        <v>0.25</v>
      </c>
      <c r="N669" s="4" t="s">
        <v>18</v>
      </c>
      <c r="O669" s="4" t="str">
        <f>TEXT(Table1[[#This Row],[Invoice Date]],"mmm")</f>
        <v>Jun</v>
      </c>
      <c r="P669" s="4">
        <f>YEAR(Table1[[#This Row],[Invoice Date]])</f>
        <v>2020</v>
      </c>
      <c r="Q669" s="4">
        <f>IFERROR(Table1[[#This Row],[Total Sales]]/Table1[[#This Row],[Units Sold]],4)</f>
        <v>750</v>
      </c>
      <c r="R669" s="4">
        <f>IFERROR(Table1[[#This Row],[Operating Profit]]/Table1[[#This Row],[Units Sold]],0)</f>
        <v>187.5</v>
      </c>
      <c r="S669" s="4">
        <f>IFERROR((Table1[[#This Row],[Total Sales]]-Table1[[#This Row],[Operating Profit]])/Table1[[#This Row],[Units Sold]],0)</f>
        <v>562.5</v>
      </c>
      <c r="T669" s="4" t="str">
        <f>IF(Table1[[#This Row],[Profit per unit]]&gt;$V$8,"Premium","Mass")</f>
        <v>Premium</v>
      </c>
      <c r="U669" s="4"/>
    </row>
    <row r="670" spans="2:21" ht="14.25" customHeight="1" x14ac:dyDescent="0.3">
      <c r="B670" s="4" t="s">
        <v>30</v>
      </c>
      <c r="C670" s="4">
        <v>1128299</v>
      </c>
      <c r="D670" s="5">
        <v>43997</v>
      </c>
      <c r="E670" s="4" t="s">
        <v>31</v>
      </c>
      <c r="F670" s="4" t="s">
        <v>46</v>
      </c>
      <c r="G670" s="4" t="s">
        <v>47</v>
      </c>
      <c r="H670" s="6" t="s">
        <v>20</v>
      </c>
      <c r="I670" s="7">
        <v>75</v>
      </c>
      <c r="J670" s="8">
        <v>400</v>
      </c>
      <c r="K670" s="9">
        <v>300000</v>
      </c>
      <c r="L670" s="9">
        <v>75000</v>
      </c>
      <c r="M670" s="10">
        <v>0.25</v>
      </c>
      <c r="N670" s="4" t="s">
        <v>18</v>
      </c>
      <c r="O670" s="4" t="str">
        <f>TEXT(Table1[[#This Row],[Invoice Date]],"mmm")</f>
        <v>Jun</v>
      </c>
      <c r="P670" s="4">
        <f>YEAR(Table1[[#This Row],[Invoice Date]])</f>
        <v>2020</v>
      </c>
      <c r="Q670" s="4">
        <f>IFERROR(Table1[[#This Row],[Total Sales]]/Table1[[#This Row],[Units Sold]],4)</f>
        <v>750</v>
      </c>
      <c r="R670" s="4">
        <f>IFERROR(Table1[[#This Row],[Operating Profit]]/Table1[[#This Row],[Units Sold]],0)</f>
        <v>187.5</v>
      </c>
      <c r="S670" s="4">
        <f>IFERROR((Table1[[#This Row],[Total Sales]]-Table1[[#This Row],[Operating Profit]])/Table1[[#This Row],[Units Sold]],0)</f>
        <v>562.5</v>
      </c>
      <c r="T670" s="4" t="str">
        <f>IF(Table1[[#This Row],[Profit per unit]]&gt;$V$8,"Premium","Mass")</f>
        <v>Premium</v>
      </c>
      <c r="U670" s="4"/>
    </row>
    <row r="671" spans="2:21" ht="14.25" customHeight="1" x14ac:dyDescent="0.3">
      <c r="B671" s="4" t="s">
        <v>30</v>
      </c>
      <c r="C671" s="4">
        <v>1128299</v>
      </c>
      <c r="D671" s="5">
        <v>43998</v>
      </c>
      <c r="E671" s="4" t="s">
        <v>31</v>
      </c>
      <c r="F671" s="4" t="s">
        <v>46</v>
      </c>
      <c r="G671" s="4" t="s">
        <v>47</v>
      </c>
      <c r="H671" s="6" t="s">
        <v>21</v>
      </c>
      <c r="I671" s="7">
        <v>60</v>
      </c>
      <c r="J671" s="8">
        <v>300</v>
      </c>
      <c r="K671" s="9">
        <v>180000</v>
      </c>
      <c r="L671" s="9">
        <v>54000</v>
      </c>
      <c r="M671" s="10">
        <v>0.3</v>
      </c>
      <c r="N671" s="4" t="s">
        <v>18</v>
      </c>
      <c r="O671" s="4" t="str">
        <f>TEXT(Table1[[#This Row],[Invoice Date]],"mmm")</f>
        <v>Jun</v>
      </c>
      <c r="P671" s="4">
        <f>YEAR(Table1[[#This Row],[Invoice Date]])</f>
        <v>2020</v>
      </c>
      <c r="Q671" s="4">
        <f>IFERROR(Table1[[#This Row],[Total Sales]]/Table1[[#This Row],[Units Sold]],4)</f>
        <v>600</v>
      </c>
      <c r="R671" s="4">
        <f>IFERROR(Table1[[#This Row],[Operating Profit]]/Table1[[#This Row],[Units Sold]],0)</f>
        <v>180</v>
      </c>
      <c r="S671" s="4">
        <f>IFERROR((Table1[[#This Row],[Total Sales]]-Table1[[#This Row],[Operating Profit]])/Table1[[#This Row],[Units Sold]],0)</f>
        <v>420</v>
      </c>
      <c r="T671" s="4" t="str">
        <f>IF(Table1[[#This Row],[Profit per unit]]&gt;$V$8,"Premium","Mass")</f>
        <v>Premium</v>
      </c>
      <c r="U671" s="4"/>
    </row>
    <row r="672" spans="2:21" ht="14.25" customHeight="1" x14ac:dyDescent="0.3">
      <c r="B672" s="4" t="s">
        <v>30</v>
      </c>
      <c r="C672" s="4">
        <v>1128299</v>
      </c>
      <c r="D672" s="5">
        <v>43999</v>
      </c>
      <c r="E672" s="4" t="s">
        <v>31</v>
      </c>
      <c r="F672" s="4" t="s">
        <v>46</v>
      </c>
      <c r="G672" s="4" t="s">
        <v>47</v>
      </c>
      <c r="H672" s="6" t="s">
        <v>22</v>
      </c>
      <c r="I672" s="7">
        <v>65</v>
      </c>
      <c r="J672" s="8">
        <v>200</v>
      </c>
      <c r="K672" s="9">
        <v>130000</v>
      </c>
      <c r="L672" s="9">
        <v>32500</v>
      </c>
      <c r="M672" s="10">
        <v>0.25</v>
      </c>
      <c r="N672" s="4" t="s">
        <v>18</v>
      </c>
      <c r="O672" s="4" t="str">
        <f>TEXT(Table1[[#This Row],[Invoice Date]],"mmm")</f>
        <v>Jun</v>
      </c>
      <c r="P672" s="4">
        <f>YEAR(Table1[[#This Row],[Invoice Date]])</f>
        <v>2020</v>
      </c>
      <c r="Q672" s="4">
        <f>IFERROR(Table1[[#This Row],[Total Sales]]/Table1[[#This Row],[Units Sold]],4)</f>
        <v>650</v>
      </c>
      <c r="R672" s="4">
        <f>IFERROR(Table1[[#This Row],[Operating Profit]]/Table1[[#This Row],[Units Sold]],0)</f>
        <v>162.5</v>
      </c>
      <c r="S672" s="4">
        <f>IFERROR((Table1[[#This Row],[Total Sales]]-Table1[[#This Row],[Operating Profit]])/Table1[[#This Row],[Units Sold]],0)</f>
        <v>487.5</v>
      </c>
      <c r="T672" s="4" t="str">
        <f>IF(Table1[[#This Row],[Profit per unit]]&gt;$V$8,"Premium","Mass")</f>
        <v>Premium</v>
      </c>
      <c r="U672" s="4"/>
    </row>
    <row r="673" spans="2:21" ht="14.25" customHeight="1" x14ac:dyDescent="0.3">
      <c r="B673" s="4" t="s">
        <v>30</v>
      </c>
      <c r="C673" s="4">
        <v>1128299</v>
      </c>
      <c r="D673" s="5">
        <v>44000</v>
      </c>
      <c r="E673" s="4" t="s">
        <v>31</v>
      </c>
      <c r="F673" s="4" t="s">
        <v>46</v>
      </c>
      <c r="G673" s="4" t="s">
        <v>47</v>
      </c>
      <c r="H673" s="6" t="s">
        <v>23</v>
      </c>
      <c r="I673" s="7">
        <v>80</v>
      </c>
      <c r="J673" s="8">
        <v>350</v>
      </c>
      <c r="K673" s="9">
        <v>280000</v>
      </c>
      <c r="L673" s="9">
        <v>56000</v>
      </c>
      <c r="M673" s="10">
        <v>0.2</v>
      </c>
      <c r="N673" s="4" t="s">
        <v>18</v>
      </c>
      <c r="O673" s="4" t="str">
        <f>TEXT(Table1[[#This Row],[Invoice Date]],"mmm")</f>
        <v>Jun</v>
      </c>
      <c r="P673" s="4">
        <f>YEAR(Table1[[#This Row],[Invoice Date]])</f>
        <v>2020</v>
      </c>
      <c r="Q673" s="4">
        <f>IFERROR(Table1[[#This Row],[Total Sales]]/Table1[[#This Row],[Units Sold]],4)</f>
        <v>800</v>
      </c>
      <c r="R673" s="4">
        <f>IFERROR(Table1[[#This Row],[Operating Profit]]/Table1[[#This Row],[Units Sold]],0)</f>
        <v>160</v>
      </c>
      <c r="S673" s="4">
        <f>IFERROR((Table1[[#This Row],[Total Sales]]-Table1[[#This Row],[Operating Profit]])/Table1[[#This Row],[Units Sold]],0)</f>
        <v>640</v>
      </c>
      <c r="T673" s="4" t="str">
        <f>IF(Table1[[#This Row],[Profit per unit]]&gt;$V$8,"Premium","Mass")</f>
        <v>Premium</v>
      </c>
      <c r="U673" s="4"/>
    </row>
    <row r="674" spans="2:21" ht="14.25" customHeight="1" x14ac:dyDescent="0.3">
      <c r="B674" s="4" t="s">
        <v>30</v>
      </c>
      <c r="C674" s="4">
        <v>1128299</v>
      </c>
      <c r="D674" s="5">
        <v>44001</v>
      </c>
      <c r="E674" s="4" t="s">
        <v>31</v>
      </c>
      <c r="F674" s="4" t="s">
        <v>46</v>
      </c>
      <c r="G674" s="4" t="s">
        <v>47</v>
      </c>
      <c r="H674" s="6" t="s">
        <v>17</v>
      </c>
      <c r="I674" s="7">
        <v>60</v>
      </c>
      <c r="J674" s="8">
        <v>550</v>
      </c>
      <c r="K674" s="9">
        <v>330000</v>
      </c>
      <c r="L674" s="9">
        <v>99000</v>
      </c>
      <c r="M674" s="10">
        <v>0.3</v>
      </c>
      <c r="N674" s="4" t="s">
        <v>18</v>
      </c>
      <c r="O674" s="4" t="str">
        <f>TEXT(Table1[[#This Row],[Invoice Date]],"mmm")</f>
        <v>Jun</v>
      </c>
      <c r="P674" s="4">
        <f>YEAR(Table1[[#This Row],[Invoice Date]])</f>
        <v>2020</v>
      </c>
      <c r="Q674" s="4">
        <f>IFERROR(Table1[[#This Row],[Total Sales]]/Table1[[#This Row],[Units Sold]],4)</f>
        <v>600</v>
      </c>
      <c r="R674" s="4">
        <f>IFERROR(Table1[[#This Row],[Operating Profit]]/Table1[[#This Row],[Units Sold]],0)</f>
        <v>180</v>
      </c>
      <c r="S674" s="4">
        <f>IFERROR((Table1[[#This Row],[Total Sales]]-Table1[[#This Row],[Operating Profit]])/Table1[[#This Row],[Units Sold]],0)</f>
        <v>420</v>
      </c>
      <c r="T674" s="4" t="str">
        <f>IF(Table1[[#This Row],[Profit per unit]]&gt;$V$8,"Premium","Mass")</f>
        <v>Premium</v>
      </c>
      <c r="U674" s="4"/>
    </row>
    <row r="675" spans="2:21" ht="14.25" customHeight="1" x14ac:dyDescent="0.3">
      <c r="B675" s="4" t="s">
        <v>30</v>
      </c>
      <c r="C675" s="4">
        <v>1128299</v>
      </c>
      <c r="D675" s="5">
        <v>44002</v>
      </c>
      <c r="E675" s="4" t="s">
        <v>31</v>
      </c>
      <c r="F675" s="4" t="s">
        <v>46</v>
      </c>
      <c r="G675" s="4" t="s">
        <v>47</v>
      </c>
      <c r="H675" s="6" t="s">
        <v>19</v>
      </c>
      <c r="I675" s="7">
        <v>65</v>
      </c>
      <c r="J675" s="8">
        <v>400</v>
      </c>
      <c r="K675" s="9">
        <v>260000</v>
      </c>
      <c r="L675" s="9">
        <v>65000</v>
      </c>
      <c r="M675" s="10">
        <v>0.25</v>
      </c>
      <c r="N675" s="4" t="s">
        <v>18</v>
      </c>
      <c r="O675" s="4" t="str">
        <f>TEXT(Table1[[#This Row],[Invoice Date]],"mmm")</f>
        <v>Jun</v>
      </c>
      <c r="P675" s="4">
        <f>YEAR(Table1[[#This Row],[Invoice Date]])</f>
        <v>2020</v>
      </c>
      <c r="Q675" s="4">
        <f>IFERROR(Table1[[#This Row],[Total Sales]]/Table1[[#This Row],[Units Sold]],4)</f>
        <v>650</v>
      </c>
      <c r="R675" s="4">
        <f>IFERROR(Table1[[#This Row],[Operating Profit]]/Table1[[#This Row],[Units Sold]],0)</f>
        <v>162.5</v>
      </c>
      <c r="S675" s="4">
        <f>IFERROR((Table1[[#This Row],[Total Sales]]-Table1[[#This Row],[Operating Profit]])/Table1[[#This Row],[Units Sold]],0)</f>
        <v>487.5</v>
      </c>
      <c r="T675" s="4" t="str">
        <f>IF(Table1[[#This Row],[Profit per unit]]&gt;$V$8,"Premium","Mass")</f>
        <v>Premium</v>
      </c>
      <c r="U675" s="4"/>
    </row>
    <row r="676" spans="2:21" ht="14.25" customHeight="1" x14ac:dyDescent="0.3">
      <c r="B676" s="4" t="s">
        <v>30</v>
      </c>
      <c r="C676" s="4">
        <v>1128299</v>
      </c>
      <c r="D676" s="5">
        <v>44003</v>
      </c>
      <c r="E676" s="4" t="s">
        <v>31</v>
      </c>
      <c r="F676" s="4" t="s">
        <v>46</v>
      </c>
      <c r="G676" s="4" t="s">
        <v>47</v>
      </c>
      <c r="H676" s="6" t="s">
        <v>20</v>
      </c>
      <c r="I676" s="7">
        <v>65</v>
      </c>
      <c r="J676" s="8">
        <v>400</v>
      </c>
      <c r="K676" s="9">
        <v>260000</v>
      </c>
      <c r="L676" s="9">
        <v>65000</v>
      </c>
      <c r="M676" s="10">
        <v>0.25</v>
      </c>
      <c r="N676" s="4" t="s">
        <v>18</v>
      </c>
      <c r="O676" s="4" t="str">
        <f>TEXT(Table1[[#This Row],[Invoice Date]],"mmm")</f>
        <v>Jun</v>
      </c>
      <c r="P676" s="4">
        <f>YEAR(Table1[[#This Row],[Invoice Date]])</f>
        <v>2020</v>
      </c>
      <c r="Q676" s="4">
        <f>IFERROR(Table1[[#This Row],[Total Sales]]/Table1[[#This Row],[Units Sold]],4)</f>
        <v>650</v>
      </c>
      <c r="R676" s="4">
        <f>IFERROR(Table1[[#This Row],[Operating Profit]]/Table1[[#This Row],[Units Sold]],0)</f>
        <v>162.5</v>
      </c>
      <c r="S676" s="4">
        <f>IFERROR((Table1[[#This Row],[Total Sales]]-Table1[[#This Row],[Operating Profit]])/Table1[[#This Row],[Units Sold]],0)</f>
        <v>487.5</v>
      </c>
      <c r="T676" s="4" t="str">
        <f>IF(Table1[[#This Row],[Profit per unit]]&gt;$V$8,"Premium","Mass")</f>
        <v>Premium</v>
      </c>
      <c r="U676" s="4"/>
    </row>
    <row r="677" spans="2:21" ht="14.25" customHeight="1" x14ac:dyDescent="0.3">
      <c r="B677" s="4" t="s">
        <v>30</v>
      </c>
      <c r="C677" s="4">
        <v>1128299</v>
      </c>
      <c r="D677" s="5">
        <v>44004</v>
      </c>
      <c r="E677" s="4" t="s">
        <v>31</v>
      </c>
      <c r="F677" s="4" t="s">
        <v>46</v>
      </c>
      <c r="G677" s="4" t="s">
        <v>47</v>
      </c>
      <c r="H677" s="6" t="s">
        <v>21</v>
      </c>
      <c r="I677" s="7">
        <v>60</v>
      </c>
      <c r="J677" s="8">
        <v>300</v>
      </c>
      <c r="K677" s="9">
        <v>180000</v>
      </c>
      <c r="L677" s="9">
        <v>54000</v>
      </c>
      <c r="M677" s="10">
        <v>0.3</v>
      </c>
      <c r="N677" s="4" t="s">
        <v>18</v>
      </c>
      <c r="O677" s="4" t="str">
        <f>TEXT(Table1[[#This Row],[Invoice Date]],"mmm")</f>
        <v>Jun</v>
      </c>
      <c r="P677" s="4">
        <f>YEAR(Table1[[#This Row],[Invoice Date]])</f>
        <v>2020</v>
      </c>
      <c r="Q677" s="4">
        <f>IFERROR(Table1[[#This Row],[Total Sales]]/Table1[[#This Row],[Units Sold]],4)</f>
        <v>600</v>
      </c>
      <c r="R677" s="4">
        <f>IFERROR(Table1[[#This Row],[Operating Profit]]/Table1[[#This Row],[Units Sold]],0)</f>
        <v>180</v>
      </c>
      <c r="S677" s="4">
        <f>IFERROR((Table1[[#This Row],[Total Sales]]-Table1[[#This Row],[Operating Profit]])/Table1[[#This Row],[Units Sold]],0)</f>
        <v>420</v>
      </c>
      <c r="T677" s="4" t="str">
        <f>IF(Table1[[#This Row],[Profit per unit]]&gt;$V$8,"Premium","Mass")</f>
        <v>Premium</v>
      </c>
      <c r="U677" s="4"/>
    </row>
    <row r="678" spans="2:21" ht="14.25" customHeight="1" x14ac:dyDescent="0.3">
      <c r="B678" s="4" t="s">
        <v>30</v>
      </c>
      <c r="C678" s="4">
        <v>1128299</v>
      </c>
      <c r="D678" s="5">
        <v>44005</v>
      </c>
      <c r="E678" s="4" t="s">
        <v>31</v>
      </c>
      <c r="F678" s="4" t="s">
        <v>46</v>
      </c>
      <c r="G678" s="4" t="s">
        <v>47</v>
      </c>
      <c r="H678" s="6" t="s">
        <v>22</v>
      </c>
      <c r="I678" s="7">
        <v>65</v>
      </c>
      <c r="J678" s="8">
        <v>200</v>
      </c>
      <c r="K678" s="9">
        <v>130000</v>
      </c>
      <c r="L678" s="9">
        <v>32500</v>
      </c>
      <c r="M678" s="10">
        <v>0.25</v>
      </c>
      <c r="N678" s="4" t="s">
        <v>18</v>
      </c>
      <c r="O678" s="4" t="str">
        <f>TEXT(Table1[[#This Row],[Invoice Date]],"mmm")</f>
        <v>Jun</v>
      </c>
      <c r="P678" s="4">
        <f>YEAR(Table1[[#This Row],[Invoice Date]])</f>
        <v>2020</v>
      </c>
      <c r="Q678" s="4">
        <f>IFERROR(Table1[[#This Row],[Total Sales]]/Table1[[#This Row],[Units Sold]],4)</f>
        <v>650</v>
      </c>
      <c r="R678" s="4">
        <f>IFERROR(Table1[[#This Row],[Operating Profit]]/Table1[[#This Row],[Units Sold]],0)</f>
        <v>162.5</v>
      </c>
      <c r="S678" s="4">
        <f>IFERROR((Table1[[#This Row],[Total Sales]]-Table1[[#This Row],[Operating Profit]])/Table1[[#This Row],[Units Sold]],0)</f>
        <v>487.5</v>
      </c>
      <c r="T678" s="4" t="str">
        <f>IF(Table1[[#This Row],[Profit per unit]]&gt;$V$8,"Premium","Mass")</f>
        <v>Premium</v>
      </c>
      <c r="U678" s="4"/>
    </row>
    <row r="679" spans="2:21" ht="14.25" customHeight="1" x14ac:dyDescent="0.3">
      <c r="B679" s="4" t="s">
        <v>30</v>
      </c>
      <c r="C679" s="4">
        <v>1128299</v>
      </c>
      <c r="D679" s="5">
        <v>44006</v>
      </c>
      <c r="E679" s="4" t="s">
        <v>31</v>
      </c>
      <c r="F679" s="4" t="s">
        <v>46</v>
      </c>
      <c r="G679" s="4" t="s">
        <v>47</v>
      </c>
      <c r="H679" s="6" t="s">
        <v>23</v>
      </c>
      <c r="I679" s="7">
        <v>80</v>
      </c>
      <c r="J679" s="8">
        <v>500</v>
      </c>
      <c r="K679" s="9">
        <v>400000</v>
      </c>
      <c r="L679" s="9">
        <v>80000</v>
      </c>
      <c r="M679" s="10">
        <v>0.2</v>
      </c>
      <c r="N679" s="4" t="s">
        <v>18</v>
      </c>
      <c r="O679" s="4" t="str">
        <f>TEXT(Table1[[#This Row],[Invoice Date]],"mmm")</f>
        <v>Jun</v>
      </c>
      <c r="P679" s="4">
        <f>YEAR(Table1[[#This Row],[Invoice Date]])</f>
        <v>2020</v>
      </c>
      <c r="Q679" s="4">
        <f>IFERROR(Table1[[#This Row],[Total Sales]]/Table1[[#This Row],[Units Sold]],4)</f>
        <v>800</v>
      </c>
      <c r="R679" s="4">
        <f>IFERROR(Table1[[#This Row],[Operating Profit]]/Table1[[#This Row],[Units Sold]],0)</f>
        <v>160</v>
      </c>
      <c r="S679" s="4">
        <f>IFERROR((Table1[[#This Row],[Total Sales]]-Table1[[#This Row],[Operating Profit]])/Table1[[#This Row],[Units Sold]],0)</f>
        <v>640</v>
      </c>
      <c r="T679" s="4" t="str">
        <f>IF(Table1[[#This Row],[Profit per unit]]&gt;$V$8,"Premium","Mass")</f>
        <v>Premium</v>
      </c>
      <c r="U679" s="4"/>
    </row>
    <row r="680" spans="2:21" ht="14.25" customHeight="1" x14ac:dyDescent="0.3">
      <c r="B680" s="4" t="s">
        <v>30</v>
      </c>
      <c r="C680" s="4">
        <v>1128299</v>
      </c>
      <c r="D680" s="5">
        <v>44007</v>
      </c>
      <c r="E680" s="4" t="s">
        <v>31</v>
      </c>
      <c r="F680" s="4" t="s">
        <v>46</v>
      </c>
      <c r="G680" s="4" t="s">
        <v>47</v>
      </c>
      <c r="H680" s="6" t="s">
        <v>17</v>
      </c>
      <c r="I680" s="7">
        <v>75</v>
      </c>
      <c r="J680" s="8">
        <v>750</v>
      </c>
      <c r="K680" s="9">
        <v>562500</v>
      </c>
      <c r="L680" s="9">
        <v>168750</v>
      </c>
      <c r="M680" s="10">
        <v>0.3</v>
      </c>
      <c r="N680" s="4" t="s">
        <v>18</v>
      </c>
      <c r="O680" s="4" t="str">
        <f>TEXT(Table1[[#This Row],[Invoice Date]],"mmm")</f>
        <v>Jun</v>
      </c>
      <c r="P680" s="4">
        <f>YEAR(Table1[[#This Row],[Invoice Date]])</f>
        <v>2020</v>
      </c>
      <c r="Q680" s="4">
        <f>IFERROR(Table1[[#This Row],[Total Sales]]/Table1[[#This Row],[Units Sold]],4)</f>
        <v>750</v>
      </c>
      <c r="R680" s="4">
        <f>IFERROR(Table1[[#This Row],[Operating Profit]]/Table1[[#This Row],[Units Sold]],0)</f>
        <v>225</v>
      </c>
      <c r="S680" s="4">
        <f>IFERROR((Table1[[#This Row],[Total Sales]]-Table1[[#This Row],[Operating Profit]])/Table1[[#This Row],[Units Sold]],0)</f>
        <v>525</v>
      </c>
      <c r="T680" s="4" t="str">
        <f>IF(Table1[[#This Row],[Profit per unit]]&gt;$V$8,"Premium","Mass")</f>
        <v>Premium</v>
      </c>
      <c r="U680" s="4"/>
    </row>
    <row r="681" spans="2:21" ht="14.25" customHeight="1" x14ac:dyDescent="0.3">
      <c r="B681" s="4" t="s">
        <v>30</v>
      </c>
      <c r="C681" s="4">
        <v>1128299</v>
      </c>
      <c r="D681" s="5">
        <v>44008</v>
      </c>
      <c r="E681" s="4" t="s">
        <v>31</v>
      </c>
      <c r="F681" s="4" t="s">
        <v>46</v>
      </c>
      <c r="G681" s="4" t="s">
        <v>47</v>
      </c>
      <c r="H681" s="6" t="s">
        <v>19</v>
      </c>
      <c r="I681" s="7">
        <v>80</v>
      </c>
      <c r="J681" s="8">
        <v>625</v>
      </c>
      <c r="K681" s="9">
        <v>500000</v>
      </c>
      <c r="L681" s="9">
        <v>125000</v>
      </c>
      <c r="M681" s="10">
        <v>0.25</v>
      </c>
      <c r="N681" s="4" t="s">
        <v>18</v>
      </c>
      <c r="O681" s="4" t="str">
        <f>TEXT(Table1[[#This Row],[Invoice Date]],"mmm")</f>
        <v>Jun</v>
      </c>
      <c r="P681" s="4">
        <f>YEAR(Table1[[#This Row],[Invoice Date]])</f>
        <v>2020</v>
      </c>
      <c r="Q681" s="4">
        <f>IFERROR(Table1[[#This Row],[Total Sales]]/Table1[[#This Row],[Units Sold]],4)</f>
        <v>800</v>
      </c>
      <c r="R681" s="4">
        <f>IFERROR(Table1[[#This Row],[Operating Profit]]/Table1[[#This Row],[Units Sold]],0)</f>
        <v>200</v>
      </c>
      <c r="S681" s="4">
        <f>IFERROR((Table1[[#This Row],[Total Sales]]-Table1[[#This Row],[Operating Profit]])/Table1[[#This Row],[Units Sold]],0)</f>
        <v>600</v>
      </c>
      <c r="T681" s="4" t="str">
        <f>IF(Table1[[#This Row],[Profit per unit]]&gt;$V$8,"Premium","Mass")</f>
        <v>Premium</v>
      </c>
      <c r="U681" s="4"/>
    </row>
    <row r="682" spans="2:21" ht="14.25" customHeight="1" x14ac:dyDescent="0.3">
      <c r="B682" s="4" t="s">
        <v>30</v>
      </c>
      <c r="C682" s="4">
        <v>1128299</v>
      </c>
      <c r="D682" s="5">
        <v>44009</v>
      </c>
      <c r="E682" s="4" t="s">
        <v>31</v>
      </c>
      <c r="F682" s="4" t="s">
        <v>46</v>
      </c>
      <c r="G682" s="4" t="s">
        <v>47</v>
      </c>
      <c r="H682" s="6" t="s">
        <v>20</v>
      </c>
      <c r="I682" s="7">
        <v>80</v>
      </c>
      <c r="J682" s="8">
        <v>625</v>
      </c>
      <c r="K682" s="9">
        <v>500000</v>
      </c>
      <c r="L682" s="9">
        <v>125000</v>
      </c>
      <c r="M682" s="10">
        <v>0.25</v>
      </c>
      <c r="N682" s="4" t="s">
        <v>18</v>
      </c>
      <c r="O682" s="4" t="str">
        <f>TEXT(Table1[[#This Row],[Invoice Date]],"mmm")</f>
        <v>Jun</v>
      </c>
      <c r="P682" s="4">
        <f>YEAR(Table1[[#This Row],[Invoice Date]])</f>
        <v>2020</v>
      </c>
      <c r="Q682" s="4">
        <f>IFERROR(Table1[[#This Row],[Total Sales]]/Table1[[#This Row],[Units Sold]],4)</f>
        <v>800</v>
      </c>
      <c r="R682" s="4">
        <f>IFERROR(Table1[[#This Row],[Operating Profit]]/Table1[[#This Row],[Units Sold]],0)</f>
        <v>200</v>
      </c>
      <c r="S682" s="4">
        <f>IFERROR((Table1[[#This Row],[Total Sales]]-Table1[[#This Row],[Operating Profit]])/Table1[[#This Row],[Units Sold]],0)</f>
        <v>600</v>
      </c>
      <c r="T682" s="4" t="str">
        <f>IF(Table1[[#This Row],[Profit per unit]]&gt;$V$8,"Premium","Mass")</f>
        <v>Premium</v>
      </c>
      <c r="U682" s="4"/>
    </row>
    <row r="683" spans="2:21" ht="14.25" customHeight="1" x14ac:dyDescent="0.3">
      <c r="B683" s="4" t="s">
        <v>30</v>
      </c>
      <c r="C683" s="4">
        <v>1128299</v>
      </c>
      <c r="D683" s="5">
        <v>44010</v>
      </c>
      <c r="E683" s="4" t="s">
        <v>31</v>
      </c>
      <c r="F683" s="4" t="s">
        <v>46</v>
      </c>
      <c r="G683" s="4" t="s">
        <v>47</v>
      </c>
      <c r="H683" s="6" t="s">
        <v>21</v>
      </c>
      <c r="I683" s="7">
        <v>80</v>
      </c>
      <c r="J683" s="8">
        <v>500</v>
      </c>
      <c r="K683" s="9">
        <v>400000</v>
      </c>
      <c r="L683" s="9">
        <v>120000</v>
      </c>
      <c r="M683" s="10">
        <v>0.3</v>
      </c>
      <c r="N683" s="4" t="s">
        <v>18</v>
      </c>
      <c r="O683" s="4" t="str">
        <f>TEXT(Table1[[#This Row],[Invoice Date]],"mmm")</f>
        <v>Jun</v>
      </c>
      <c r="P683" s="4">
        <f>YEAR(Table1[[#This Row],[Invoice Date]])</f>
        <v>2020</v>
      </c>
      <c r="Q683" s="4">
        <f>IFERROR(Table1[[#This Row],[Total Sales]]/Table1[[#This Row],[Units Sold]],4)</f>
        <v>800</v>
      </c>
      <c r="R683" s="4">
        <f>IFERROR(Table1[[#This Row],[Operating Profit]]/Table1[[#This Row],[Units Sold]],0)</f>
        <v>240</v>
      </c>
      <c r="S683" s="4">
        <f>IFERROR((Table1[[#This Row],[Total Sales]]-Table1[[#This Row],[Operating Profit]])/Table1[[#This Row],[Units Sold]],0)</f>
        <v>560</v>
      </c>
      <c r="T683" s="4" t="str">
        <f>IF(Table1[[#This Row],[Profit per unit]]&gt;$V$8,"Premium","Mass")</f>
        <v>Premium</v>
      </c>
      <c r="U683" s="4"/>
    </row>
    <row r="684" spans="2:21" ht="14.25" customHeight="1" x14ac:dyDescent="0.3">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c r="O684" s="4" t="str">
        <f>TEXT(Table1[[#This Row],[Invoice Date]],"mmm")</f>
        <v>Jun</v>
      </c>
      <c r="P684" s="4">
        <f>YEAR(Table1[[#This Row],[Invoice Date]])</f>
        <v>2020</v>
      </c>
      <c r="Q684" s="4">
        <f>IFERROR(Table1[[#This Row],[Total Sales]]/Table1[[#This Row],[Units Sold]],4)</f>
        <v>850.00000000000011</v>
      </c>
      <c r="R684" s="4">
        <f>IFERROR(Table1[[#This Row],[Operating Profit]]/Table1[[#This Row],[Units Sold]],0)</f>
        <v>212.50000000000003</v>
      </c>
      <c r="S684" s="4">
        <f>IFERROR((Table1[[#This Row],[Total Sales]]-Table1[[#This Row],[Operating Profit]])/Table1[[#This Row],[Units Sold]],0)</f>
        <v>637.50000000000011</v>
      </c>
      <c r="T684" s="4" t="str">
        <f>IF(Table1[[#This Row],[Profit per unit]]&gt;$V$8,"Premium","Mass")</f>
        <v>Premium</v>
      </c>
      <c r="U684" s="4"/>
    </row>
    <row r="685" spans="2:21" ht="14.25" customHeight="1" x14ac:dyDescent="0.3">
      <c r="B685" s="4" t="s">
        <v>30</v>
      </c>
      <c r="C685" s="4">
        <v>1128299</v>
      </c>
      <c r="D685" s="5">
        <v>44012</v>
      </c>
      <c r="E685" s="4" t="s">
        <v>31</v>
      </c>
      <c r="F685" s="4" t="s">
        <v>46</v>
      </c>
      <c r="G685" s="4" t="s">
        <v>47</v>
      </c>
      <c r="H685" s="6" t="s">
        <v>23</v>
      </c>
      <c r="I685" s="7">
        <v>100</v>
      </c>
      <c r="J685" s="8">
        <v>675</v>
      </c>
      <c r="K685" s="9">
        <v>675000</v>
      </c>
      <c r="L685" s="9">
        <v>135000</v>
      </c>
      <c r="M685" s="10">
        <v>0.2</v>
      </c>
      <c r="N685" s="4" t="s">
        <v>18</v>
      </c>
      <c r="O685" s="4" t="str">
        <f>TEXT(Table1[[#This Row],[Invoice Date]],"mmm")</f>
        <v>Jun</v>
      </c>
      <c r="P685" s="4">
        <f>YEAR(Table1[[#This Row],[Invoice Date]])</f>
        <v>2020</v>
      </c>
      <c r="Q685" s="4">
        <f>IFERROR(Table1[[#This Row],[Total Sales]]/Table1[[#This Row],[Units Sold]],4)</f>
        <v>1000</v>
      </c>
      <c r="R685" s="4">
        <f>IFERROR(Table1[[#This Row],[Operating Profit]]/Table1[[#This Row],[Units Sold]],0)</f>
        <v>200</v>
      </c>
      <c r="S685" s="4">
        <f>IFERROR((Table1[[#This Row],[Total Sales]]-Table1[[#This Row],[Operating Profit]])/Table1[[#This Row],[Units Sold]],0)</f>
        <v>800</v>
      </c>
      <c r="T685" s="4" t="str">
        <f>IF(Table1[[#This Row],[Profit per unit]]&gt;$V$8,"Premium","Mass")</f>
        <v>Premium</v>
      </c>
      <c r="U685" s="4"/>
    </row>
    <row r="686" spans="2:21" ht="14.25" customHeight="1" x14ac:dyDescent="0.3">
      <c r="B686" s="4" t="s">
        <v>30</v>
      </c>
      <c r="C686" s="4">
        <v>1128299</v>
      </c>
      <c r="D686" s="5">
        <v>44013</v>
      </c>
      <c r="E686" s="4" t="s">
        <v>31</v>
      </c>
      <c r="F686" s="4" t="s">
        <v>46</v>
      </c>
      <c r="G686" s="4" t="s">
        <v>47</v>
      </c>
      <c r="H686" s="6" t="s">
        <v>17</v>
      </c>
      <c r="I686" s="7">
        <v>80</v>
      </c>
      <c r="J686" s="8">
        <v>825</v>
      </c>
      <c r="K686" s="9">
        <v>660000</v>
      </c>
      <c r="L686" s="9">
        <v>198000</v>
      </c>
      <c r="M686" s="10">
        <v>0.3</v>
      </c>
      <c r="N686" s="4" t="s">
        <v>18</v>
      </c>
      <c r="O686" s="4" t="str">
        <f>TEXT(Table1[[#This Row],[Invoice Date]],"mmm")</f>
        <v>Jul</v>
      </c>
      <c r="P686" s="4">
        <f>YEAR(Table1[[#This Row],[Invoice Date]])</f>
        <v>2020</v>
      </c>
      <c r="Q686" s="4">
        <f>IFERROR(Table1[[#This Row],[Total Sales]]/Table1[[#This Row],[Units Sold]],4)</f>
        <v>800</v>
      </c>
      <c r="R686" s="4">
        <f>IFERROR(Table1[[#This Row],[Operating Profit]]/Table1[[#This Row],[Units Sold]],0)</f>
        <v>240</v>
      </c>
      <c r="S686" s="4">
        <f>IFERROR((Table1[[#This Row],[Total Sales]]-Table1[[#This Row],[Operating Profit]])/Table1[[#This Row],[Units Sold]],0)</f>
        <v>560</v>
      </c>
      <c r="T686" s="4" t="str">
        <f>IF(Table1[[#This Row],[Profit per unit]]&gt;$V$8,"Premium","Mass")</f>
        <v>Premium</v>
      </c>
      <c r="U686" s="4"/>
    </row>
    <row r="687" spans="2:21" ht="14.25" customHeight="1" x14ac:dyDescent="0.3">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c r="O687" s="4" t="str">
        <f>TEXT(Table1[[#This Row],[Invoice Date]],"mmm")</f>
        <v>Jul</v>
      </c>
      <c r="P687" s="4">
        <f>YEAR(Table1[[#This Row],[Invoice Date]])</f>
        <v>2020</v>
      </c>
      <c r="Q687" s="4">
        <f>IFERROR(Table1[[#This Row],[Total Sales]]/Table1[[#This Row],[Units Sold]],4)</f>
        <v>850.00000000000023</v>
      </c>
      <c r="R687" s="4">
        <f>IFERROR(Table1[[#This Row],[Operating Profit]]/Table1[[#This Row],[Units Sold]],0)</f>
        <v>212.50000000000006</v>
      </c>
      <c r="S687" s="4">
        <f>IFERROR((Table1[[#This Row],[Total Sales]]-Table1[[#This Row],[Operating Profit]])/Table1[[#This Row],[Units Sold]],0)</f>
        <v>637.50000000000023</v>
      </c>
      <c r="T687" s="4" t="str">
        <f>IF(Table1[[#This Row],[Profit per unit]]&gt;$V$8,"Premium","Mass")</f>
        <v>Premium</v>
      </c>
      <c r="U687" s="4"/>
    </row>
    <row r="688" spans="2:21" ht="14.25" customHeight="1" x14ac:dyDescent="0.3">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c r="O688" s="4" t="str">
        <f>TEXT(Table1[[#This Row],[Invoice Date]],"mmm")</f>
        <v>Jul</v>
      </c>
      <c r="P688" s="4">
        <f>YEAR(Table1[[#This Row],[Invoice Date]])</f>
        <v>2020</v>
      </c>
      <c r="Q688" s="4">
        <f>IFERROR(Table1[[#This Row],[Total Sales]]/Table1[[#This Row],[Units Sold]],4)</f>
        <v>850.00000000000023</v>
      </c>
      <c r="R688" s="4">
        <f>IFERROR(Table1[[#This Row],[Operating Profit]]/Table1[[#This Row],[Units Sold]],0)</f>
        <v>212.50000000000006</v>
      </c>
      <c r="S688" s="4">
        <f>IFERROR((Table1[[#This Row],[Total Sales]]-Table1[[#This Row],[Operating Profit]])/Table1[[#This Row],[Units Sold]],0)</f>
        <v>637.50000000000023</v>
      </c>
      <c r="T688" s="4" t="str">
        <f>IF(Table1[[#This Row],[Profit per unit]]&gt;$V$8,"Premium","Mass")</f>
        <v>Premium</v>
      </c>
      <c r="U688" s="4"/>
    </row>
    <row r="689" spans="2:21" ht="14.25" customHeight="1" x14ac:dyDescent="0.3">
      <c r="B689" s="4" t="s">
        <v>30</v>
      </c>
      <c r="C689" s="4">
        <v>1128299</v>
      </c>
      <c r="D689" s="5">
        <v>44016</v>
      </c>
      <c r="E689" s="4" t="s">
        <v>31</v>
      </c>
      <c r="F689" s="4" t="s">
        <v>46</v>
      </c>
      <c r="G689" s="4" t="s">
        <v>47</v>
      </c>
      <c r="H689" s="6" t="s">
        <v>21</v>
      </c>
      <c r="I689" s="7">
        <v>80</v>
      </c>
      <c r="J689" s="8">
        <v>525</v>
      </c>
      <c r="K689" s="9">
        <v>420000</v>
      </c>
      <c r="L689" s="9">
        <v>126000</v>
      </c>
      <c r="M689" s="10">
        <v>0.3</v>
      </c>
      <c r="N689" s="4" t="s">
        <v>18</v>
      </c>
      <c r="O689" s="4" t="str">
        <f>TEXT(Table1[[#This Row],[Invoice Date]],"mmm")</f>
        <v>Jul</v>
      </c>
      <c r="P689" s="4">
        <f>YEAR(Table1[[#This Row],[Invoice Date]])</f>
        <v>2020</v>
      </c>
      <c r="Q689" s="4">
        <f>IFERROR(Table1[[#This Row],[Total Sales]]/Table1[[#This Row],[Units Sold]],4)</f>
        <v>800</v>
      </c>
      <c r="R689" s="4">
        <f>IFERROR(Table1[[#This Row],[Operating Profit]]/Table1[[#This Row],[Units Sold]],0)</f>
        <v>240</v>
      </c>
      <c r="S689" s="4">
        <f>IFERROR((Table1[[#This Row],[Total Sales]]-Table1[[#This Row],[Operating Profit]])/Table1[[#This Row],[Units Sold]],0)</f>
        <v>560</v>
      </c>
      <c r="T689" s="4" t="str">
        <f>IF(Table1[[#This Row],[Profit per unit]]&gt;$V$8,"Premium","Mass")</f>
        <v>Premium</v>
      </c>
      <c r="U689" s="4"/>
    </row>
    <row r="690" spans="2:21" ht="14.25" customHeight="1" x14ac:dyDescent="0.3">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c r="O690" s="4" t="str">
        <f>TEXT(Table1[[#This Row],[Invoice Date]],"mmm")</f>
        <v>Jul</v>
      </c>
      <c r="P690" s="4">
        <f>YEAR(Table1[[#This Row],[Invoice Date]])</f>
        <v>2020</v>
      </c>
      <c r="Q690" s="4">
        <f>IFERROR(Table1[[#This Row],[Total Sales]]/Table1[[#This Row],[Units Sold]],4)</f>
        <v>850.00000000000011</v>
      </c>
      <c r="R690" s="4">
        <f>IFERROR(Table1[[#This Row],[Operating Profit]]/Table1[[#This Row],[Units Sold]],0)</f>
        <v>212.50000000000003</v>
      </c>
      <c r="S690" s="4">
        <f>IFERROR((Table1[[#This Row],[Total Sales]]-Table1[[#This Row],[Operating Profit]])/Table1[[#This Row],[Units Sold]],0)</f>
        <v>637.50000000000011</v>
      </c>
      <c r="T690" s="4" t="str">
        <f>IF(Table1[[#This Row],[Profit per unit]]&gt;$V$8,"Premium","Mass")</f>
        <v>Premium</v>
      </c>
      <c r="U690" s="4"/>
    </row>
    <row r="691" spans="2:21" ht="14.25" customHeight="1" x14ac:dyDescent="0.3">
      <c r="B691" s="4" t="s">
        <v>30</v>
      </c>
      <c r="C691" s="4">
        <v>1128299</v>
      </c>
      <c r="D691" s="5">
        <v>44018</v>
      </c>
      <c r="E691" s="4" t="s">
        <v>31</v>
      </c>
      <c r="F691" s="4" t="s">
        <v>46</v>
      </c>
      <c r="G691" s="4" t="s">
        <v>47</v>
      </c>
      <c r="H691" s="6" t="s">
        <v>23</v>
      </c>
      <c r="I691" s="7">
        <v>100</v>
      </c>
      <c r="J691" s="8">
        <v>575</v>
      </c>
      <c r="K691" s="9">
        <v>575000</v>
      </c>
      <c r="L691" s="9">
        <v>115000</v>
      </c>
      <c r="M691" s="10">
        <v>0.2</v>
      </c>
      <c r="N691" s="4" t="s">
        <v>18</v>
      </c>
      <c r="O691" s="4" t="str">
        <f>TEXT(Table1[[#This Row],[Invoice Date]],"mmm")</f>
        <v>Jul</v>
      </c>
      <c r="P691" s="4">
        <f>YEAR(Table1[[#This Row],[Invoice Date]])</f>
        <v>2020</v>
      </c>
      <c r="Q691" s="4">
        <f>IFERROR(Table1[[#This Row],[Total Sales]]/Table1[[#This Row],[Units Sold]],4)</f>
        <v>1000</v>
      </c>
      <c r="R691" s="4">
        <f>IFERROR(Table1[[#This Row],[Operating Profit]]/Table1[[#This Row],[Units Sold]],0)</f>
        <v>200</v>
      </c>
      <c r="S691" s="4">
        <f>IFERROR((Table1[[#This Row],[Total Sales]]-Table1[[#This Row],[Operating Profit]])/Table1[[#This Row],[Units Sold]],0)</f>
        <v>800</v>
      </c>
      <c r="T691" s="4" t="str">
        <f>IF(Table1[[#This Row],[Profit per unit]]&gt;$V$8,"Premium","Mass")</f>
        <v>Premium</v>
      </c>
      <c r="U691" s="4"/>
    </row>
    <row r="692" spans="2:21" ht="14.25" customHeight="1" x14ac:dyDescent="0.3">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c r="O692" s="4" t="str">
        <f>TEXT(Table1[[#This Row],[Invoice Date]],"mmm")</f>
        <v>Jul</v>
      </c>
      <c r="P692" s="4">
        <f>YEAR(Table1[[#This Row],[Invoice Date]])</f>
        <v>2020</v>
      </c>
      <c r="Q692" s="4">
        <f>IFERROR(Table1[[#This Row],[Total Sales]]/Table1[[#This Row],[Units Sold]],4)</f>
        <v>850.00000000000011</v>
      </c>
      <c r="R692" s="4">
        <f>IFERROR(Table1[[#This Row],[Operating Profit]]/Table1[[#This Row],[Units Sold]],0)</f>
        <v>255.00000000000003</v>
      </c>
      <c r="S692" s="4">
        <f>IFERROR((Table1[[#This Row],[Total Sales]]-Table1[[#This Row],[Operating Profit]])/Table1[[#This Row],[Units Sold]],0)</f>
        <v>595.00000000000011</v>
      </c>
      <c r="T692" s="4" t="str">
        <f>IF(Table1[[#This Row],[Profit per unit]]&gt;$V$8,"Premium","Mass")</f>
        <v>Premium</v>
      </c>
      <c r="U692" s="4"/>
    </row>
    <row r="693" spans="2:21" ht="14.25" customHeight="1" x14ac:dyDescent="0.3">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c r="O693" s="4" t="str">
        <f>TEXT(Table1[[#This Row],[Invoice Date]],"mmm")</f>
        <v>Jul</v>
      </c>
      <c r="P693" s="4">
        <f>YEAR(Table1[[#This Row],[Invoice Date]])</f>
        <v>2020</v>
      </c>
      <c r="Q693" s="4">
        <f>IFERROR(Table1[[#This Row],[Total Sales]]/Table1[[#This Row],[Units Sold]],4)</f>
        <v>800.00000000000011</v>
      </c>
      <c r="R693" s="4">
        <f>IFERROR(Table1[[#This Row],[Operating Profit]]/Table1[[#This Row],[Units Sold]],0)</f>
        <v>200.00000000000003</v>
      </c>
      <c r="S693" s="4">
        <f>IFERROR((Table1[[#This Row],[Total Sales]]-Table1[[#This Row],[Operating Profit]])/Table1[[#This Row],[Units Sold]],0)</f>
        <v>600.00000000000011</v>
      </c>
      <c r="T693" s="4" t="str">
        <f>IF(Table1[[#This Row],[Profit per unit]]&gt;$V$8,"Premium","Mass")</f>
        <v>Premium</v>
      </c>
      <c r="U693" s="4"/>
    </row>
    <row r="694" spans="2:21" ht="14.25" customHeight="1" x14ac:dyDescent="0.3">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c r="O694" s="4" t="str">
        <f>TEXT(Table1[[#This Row],[Invoice Date]],"mmm")</f>
        <v>Jul</v>
      </c>
      <c r="P694" s="4">
        <f>YEAR(Table1[[#This Row],[Invoice Date]])</f>
        <v>2020</v>
      </c>
      <c r="Q694" s="4">
        <f>IFERROR(Table1[[#This Row],[Total Sales]]/Table1[[#This Row],[Units Sold]],4)</f>
        <v>750.00000000000023</v>
      </c>
      <c r="R694" s="4">
        <f>IFERROR(Table1[[#This Row],[Operating Profit]]/Table1[[#This Row],[Units Sold]],0)</f>
        <v>187.50000000000006</v>
      </c>
      <c r="S694" s="4">
        <f>IFERROR((Table1[[#This Row],[Total Sales]]-Table1[[#This Row],[Operating Profit]])/Table1[[#This Row],[Units Sold]],0)</f>
        <v>562.50000000000023</v>
      </c>
      <c r="T694" s="4" t="str">
        <f>IF(Table1[[#This Row],[Profit per unit]]&gt;$V$8,"Premium","Mass")</f>
        <v>Premium</v>
      </c>
      <c r="U694" s="4"/>
    </row>
    <row r="695" spans="2:21" ht="14.25" customHeight="1" x14ac:dyDescent="0.3">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c r="O695" s="4" t="str">
        <f>TEXT(Table1[[#This Row],[Invoice Date]],"mmm")</f>
        <v>Jul</v>
      </c>
      <c r="P695" s="4">
        <f>YEAR(Table1[[#This Row],[Invoice Date]])</f>
        <v>2020</v>
      </c>
      <c r="Q695" s="4">
        <f>IFERROR(Table1[[#This Row],[Total Sales]]/Table1[[#This Row],[Units Sold]],4)</f>
        <v>750.00000000000011</v>
      </c>
      <c r="R695" s="4">
        <f>IFERROR(Table1[[#This Row],[Operating Profit]]/Table1[[#This Row],[Units Sold]],0)</f>
        <v>225.00000000000003</v>
      </c>
      <c r="S695" s="4">
        <f>IFERROR((Table1[[#This Row],[Total Sales]]-Table1[[#This Row],[Operating Profit]])/Table1[[#This Row],[Units Sold]],0)</f>
        <v>525.00000000000011</v>
      </c>
      <c r="T695" s="4" t="str">
        <f>IF(Table1[[#This Row],[Profit per unit]]&gt;$V$8,"Premium","Mass")</f>
        <v>Premium</v>
      </c>
      <c r="U695" s="4"/>
    </row>
    <row r="696" spans="2:21" ht="14.25" customHeight="1" x14ac:dyDescent="0.3">
      <c r="B696" s="4" t="s">
        <v>30</v>
      </c>
      <c r="C696" s="4">
        <v>1128299</v>
      </c>
      <c r="D696" s="5">
        <v>44023</v>
      </c>
      <c r="E696" s="4" t="s">
        <v>31</v>
      </c>
      <c r="F696" s="4" t="s">
        <v>46</v>
      </c>
      <c r="G696" s="4" t="s">
        <v>47</v>
      </c>
      <c r="H696" s="6" t="s">
        <v>22</v>
      </c>
      <c r="I696" s="7">
        <v>75</v>
      </c>
      <c r="J696" s="8">
        <v>575</v>
      </c>
      <c r="K696" s="9">
        <v>431250</v>
      </c>
      <c r="L696" s="9">
        <v>107812.5</v>
      </c>
      <c r="M696" s="10">
        <v>0.25</v>
      </c>
      <c r="N696" s="4" t="s">
        <v>18</v>
      </c>
      <c r="O696" s="4" t="str">
        <f>TEXT(Table1[[#This Row],[Invoice Date]],"mmm")</f>
        <v>Jul</v>
      </c>
      <c r="P696" s="4">
        <f>YEAR(Table1[[#This Row],[Invoice Date]])</f>
        <v>2020</v>
      </c>
      <c r="Q696" s="4">
        <f>IFERROR(Table1[[#This Row],[Total Sales]]/Table1[[#This Row],[Units Sold]],4)</f>
        <v>750</v>
      </c>
      <c r="R696" s="4">
        <f>IFERROR(Table1[[#This Row],[Operating Profit]]/Table1[[#This Row],[Units Sold]],0)</f>
        <v>187.5</v>
      </c>
      <c r="S696" s="4">
        <f>IFERROR((Table1[[#This Row],[Total Sales]]-Table1[[#This Row],[Operating Profit]])/Table1[[#This Row],[Units Sold]],0)</f>
        <v>562.5</v>
      </c>
      <c r="T696" s="4" t="str">
        <f>IF(Table1[[#This Row],[Profit per unit]]&gt;$V$8,"Premium","Mass")</f>
        <v>Premium</v>
      </c>
      <c r="U696" s="4"/>
    </row>
    <row r="697" spans="2:21" ht="14.25" customHeight="1" x14ac:dyDescent="0.3">
      <c r="B697" s="4" t="s">
        <v>30</v>
      </c>
      <c r="C697" s="4">
        <v>1128299</v>
      </c>
      <c r="D697" s="5">
        <v>44024</v>
      </c>
      <c r="E697" s="4" t="s">
        <v>31</v>
      </c>
      <c r="F697" s="4" t="s">
        <v>46</v>
      </c>
      <c r="G697" s="4" t="s">
        <v>47</v>
      </c>
      <c r="H697" s="6" t="s">
        <v>23</v>
      </c>
      <c r="I697" s="7">
        <v>80</v>
      </c>
      <c r="J697" s="8">
        <v>400</v>
      </c>
      <c r="K697" s="9">
        <v>320000</v>
      </c>
      <c r="L697" s="9">
        <v>64000</v>
      </c>
      <c r="M697" s="10">
        <v>0.2</v>
      </c>
      <c r="N697" s="4" t="s">
        <v>18</v>
      </c>
      <c r="O697" s="4" t="str">
        <f>TEXT(Table1[[#This Row],[Invoice Date]],"mmm")</f>
        <v>Jul</v>
      </c>
      <c r="P697" s="4">
        <f>YEAR(Table1[[#This Row],[Invoice Date]])</f>
        <v>2020</v>
      </c>
      <c r="Q697" s="4">
        <f>IFERROR(Table1[[#This Row],[Total Sales]]/Table1[[#This Row],[Units Sold]],4)</f>
        <v>800</v>
      </c>
      <c r="R697" s="4">
        <f>IFERROR(Table1[[#This Row],[Operating Profit]]/Table1[[#This Row],[Units Sold]],0)</f>
        <v>160</v>
      </c>
      <c r="S697" s="4">
        <f>IFERROR((Table1[[#This Row],[Total Sales]]-Table1[[#This Row],[Operating Profit]])/Table1[[#This Row],[Units Sold]],0)</f>
        <v>640</v>
      </c>
      <c r="T697" s="4" t="str">
        <f>IF(Table1[[#This Row],[Profit per unit]]&gt;$V$8,"Premium","Mass")</f>
        <v>Premium</v>
      </c>
      <c r="U697" s="4"/>
    </row>
    <row r="698" spans="2:21" ht="14.25" customHeight="1" x14ac:dyDescent="0.3">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c r="O698" s="4" t="str">
        <f>TEXT(Table1[[#This Row],[Invoice Date]],"mmm")</f>
        <v>Jul</v>
      </c>
      <c r="P698" s="4">
        <f>YEAR(Table1[[#This Row],[Invoice Date]])</f>
        <v>2020</v>
      </c>
      <c r="Q698" s="4">
        <f>IFERROR(Table1[[#This Row],[Total Sales]]/Table1[[#This Row],[Units Sold]],4)</f>
        <v>700.00000000000011</v>
      </c>
      <c r="R698" s="4">
        <f>IFERROR(Table1[[#This Row],[Operating Profit]]/Table1[[#This Row],[Units Sold]],0)</f>
        <v>210.00000000000003</v>
      </c>
      <c r="S698" s="4">
        <f>IFERROR((Table1[[#This Row],[Total Sales]]-Table1[[#This Row],[Operating Profit]])/Table1[[#This Row],[Units Sold]],0)</f>
        <v>490.00000000000011</v>
      </c>
      <c r="T698" s="4" t="str">
        <f>IF(Table1[[#This Row],[Profit per unit]]&gt;$V$8,"Premium","Mass")</f>
        <v>Premium</v>
      </c>
      <c r="U698" s="4"/>
    </row>
    <row r="699" spans="2:21" ht="14.25" customHeight="1" x14ac:dyDescent="0.3">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c r="O699" s="4" t="str">
        <f>TEXT(Table1[[#This Row],[Invoice Date]],"mmm")</f>
        <v>Jul</v>
      </c>
      <c r="P699" s="4">
        <f>YEAR(Table1[[#This Row],[Invoice Date]])</f>
        <v>2020</v>
      </c>
      <c r="Q699" s="4">
        <f>IFERROR(Table1[[#This Row],[Total Sales]]/Table1[[#This Row],[Units Sold]],4)</f>
        <v>750.00000000000034</v>
      </c>
      <c r="R699" s="4">
        <f>IFERROR(Table1[[#This Row],[Operating Profit]]/Table1[[#This Row],[Units Sold]],0)</f>
        <v>187.50000000000009</v>
      </c>
      <c r="S699" s="4">
        <f>IFERROR((Table1[[#This Row],[Total Sales]]-Table1[[#This Row],[Operating Profit]])/Table1[[#This Row],[Units Sold]],0)</f>
        <v>562.50000000000023</v>
      </c>
      <c r="T699" s="4" t="str">
        <f>IF(Table1[[#This Row],[Profit per unit]]&gt;$V$8,"Premium","Mass")</f>
        <v>Premium</v>
      </c>
      <c r="U699" s="4"/>
    </row>
    <row r="700" spans="2:21" ht="14.25" customHeight="1" x14ac:dyDescent="0.3">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c r="O700" s="4" t="str">
        <f>TEXT(Table1[[#This Row],[Invoice Date]],"mmm")</f>
        <v>Jul</v>
      </c>
      <c r="P700" s="4">
        <f>YEAR(Table1[[#This Row],[Invoice Date]])</f>
        <v>2020</v>
      </c>
      <c r="Q700" s="4">
        <f>IFERROR(Table1[[#This Row],[Total Sales]]/Table1[[#This Row],[Units Sold]],4)</f>
        <v>700.00000000000011</v>
      </c>
      <c r="R700" s="4">
        <f>IFERROR(Table1[[#This Row],[Operating Profit]]/Table1[[#This Row],[Units Sold]],0)</f>
        <v>175.00000000000003</v>
      </c>
      <c r="S700" s="4">
        <f>IFERROR((Table1[[#This Row],[Total Sales]]-Table1[[#This Row],[Operating Profit]])/Table1[[#This Row],[Units Sold]],0)</f>
        <v>525.00000000000011</v>
      </c>
      <c r="T700" s="4" t="str">
        <f>IF(Table1[[#This Row],[Profit per unit]]&gt;$V$8,"Premium","Mass")</f>
        <v>Premium</v>
      </c>
      <c r="U700" s="4"/>
    </row>
    <row r="701" spans="2:21" ht="14.25" customHeight="1" x14ac:dyDescent="0.3">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c r="O701" s="4" t="str">
        <f>TEXT(Table1[[#This Row],[Invoice Date]],"mmm")</f>
        <v>Jul</v>
      </c>
      <c r="P701" s="4">
        <f>YEAR(Table1[[#This Row],[Invoice Date]])</f>
        <v>2020</v>
      </c>
      <c r="Q701" s="4">
        <f>IFERROR(Table1[[#This Row],[Total Sales]]/Table1[[#This Row],[Units Sold]],4)</f>
        <v>700.00000000000011</v>
      </c>
      <c r="R701" s="4">
        <f>IFERROR(Table1[[#This Row],[Operating Profit]]/Table1[[#This Row],[Units Sold]],0)</f>
        <v>210.00000000000003</v>
      </c>
      <c r="S701" s="4">
        <f>IFERROR((Table1[[#This Row],[Total Sales]]-Table1[[#This Row],[Operating Profit]])/Table1[[#This Row],[Units Sold]],0)</f>
        <v>490.00000000000017</v>
      </c>
      <c r="T701" s="4" t="str">
        <f>IF(Table1[[#This Row],[Profit per unit]]&gt;$V$8,"Premium","Mass")</f>
        <v>Premium</v>
      </c>
      <c r="U701" s="4"/>
    </row>
    <row r="702" spans="2:21" ht="14.25" customHeight="1" x14ac:dyDescent="0.3">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c r="O702" s="4" t="str">
        <f>TEXT(Table1[[#This Row],[Invoice Date]],"mmm")</f>
        <v>Jul</v>
      </c>
      <c r="P702" s="4">
        <f>YEAR(Table1[[#This Row],[Invoice Date]])</f>
        <v>2020</v>
      </c>
      <c r="Q702" s="4">
        <f>IFERROR(Table1[[#This Row],[Total Sales]]/Table1[[#This Row],[Units Sold]],4)</f>
        <v>800.00000000000011</v>
      </c>
      <c r="R702" s="4">
        <f>IFERROR(Table1[[#This Row],[Operating Profit]]/Table1[[#This Row],[Units Sold]],0)</f>
        <v>200.00000000000003</v>
      </c>
      <c r="S702" s="4">
        <f>IFERROR((Table1[[#This Row],[Total Sales]]-Table1[[#This Row],[Operating Profit]])/Table1[[#This Row],[Units Sold]],0)</f>
        <v>600.00000000000011</v>
      </c>
      <c r="T702" s="4" t="str">
        <f>IF(Table1[[#This Row],[Profit per unit]]&gt;$V$8,"Premium","Mass")</f>
        <v>Premium</v>
      </c>
      <c r="U702" s="4"/>
    </row>
    <row r="703" spans="2:21" ht="14.25" customHeight="1" x14ac:dyDescent="0.3">
      <c r="B703" s="4" t="s">
        <v>30</v>
      </c>
      <c r="C703" s="4">
        <v>1128299</v>
      </c>
      <c r="D703" s="5">
        <v>44030</v>
      </c>
      <c r="E703" s="4" t="s">
        <v>31</v>
      </c>
      <c r="F703" s="4" t="s">
        <v>46</v>
      </c>
      <c r="G703" s="4" t="s">
        <v>47</v>
      </c>
      <c r="H703" s="6" t="s">
        <v>23</v>
      </c>
      <c r="I703" s="7">
        <v>65</v>
      </c>
      <c r="J703" s="8">
        <v>450</v>
      </c>
      <c r="K703" s="9">
        <v>292500</v>
      </c>
      <c r="L703" s="9">
        <v>58500</v>
      </c>
      <c r="M703" s="10">
        <v>0.2</v>
      </c>
      <c r="N703" s="4" t="s">
        <v>18</v>
      </c>
      <c r="O703" s="4" t="str">
        <f>TEXT(Table1[[#This Row],[Invoice Date]],"mmm")</f>
        <v>Jul</v>
      </c>
      <c r="P703" s="4">
        <f>YEAR(Table1[[#This Row],[Invoice Date]])</f>
        <v>2020</v>
      </c>
      <c r="Q703" s="4">
        <f>IFERROR(Table1[[#This Row],[Total Sales]]/Table1[[#This Row],[Units Sold]],4)</f>
        <v>650</v>
      </c>
      <c r="R703" s="4">
        <f>IFERROR(Table1[[#This Row],[Operating Profit]]/Table1[[#This Row],[Units Sold]],0)</f>
        <v>130</v>
      </c>
      <c r="S703" s="4">
        <f>IFERROR((Table1[[#This Row],[Total Sales]]-Table1[[#This Row],[Operating Profit]])/Table1[[#This Row],[Units Sold]],0)</f>
        <v>520</v>
      </c>
      <c r="T703" s="4" t="str">
        <f>IF(Table1[[#This Row],[Profit per unit]]&gt;$V$8,"Premium","Mass")</f>
        <v>Premium</v>
      </c>
      <c r="U703" s="4"/>
    </row>
    <row r="704" spans="2:21" ht="14.25" customHeight="1" x14ac:dyDescent="0.3">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c r="O704" s="4" t="str">
        <f>TEXT(Table1[[#This Row],[Invoice Date]],"mmm")</f>
        <v>Jul</v>
      </c>
      <c r="P704" s="4">
        <f>YEAR(Table1[[#This Row],[Invoice Date]])</f>
        <v>2020</v>
      </c>
      <c r="Q704" s="4">
        <f>IFERROR(Table1[[#This Row],[Total Sales]]/Table1[[#This Row],[Units Sold]],4)</f>
        <v>600.00000000000011</v>
      </c>
      <c r="R704" s="4">
        <f>IFERROR(Table1[[#This Row],[Operating Profit]]/Table1[[#This Row],[Units Sold]],0)</f>
        <v>180.00000000000003</v>
      </c>
      <c r="S704" s="4">
        <f>IFERROR((Table1[[#This Row],[Total Sales]]-Table1[[#This Row],[Operating Profit]])/Table1[[#This Row],[Units Sold]],0)</f>
        <v>420.00000000000011</v>
      </c>
      <c r="T704" s="4" t="str">
        <f>IF(Table1[[#This Row],[Profit per unit]]&gt;$V$8,"Premium","Mass")</f>
        <v>Premium</v>
      </c>
      <c r="U704" s="4"/>
    </row>
    <row r="705" spans="2:21" ht="14.25" customHeight="1" x14ac:dyDescent="0.3">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c r="O705" s="4" t="str">
        <f>TEXT(Table1[[#This Row],[Invoice Date]],"mmm")</f>
        <v>Jul</v>
      </c>
      <c r="P705" s="4">
        <f>YEAR(Table1[[#This Row],[Invoice Date]])</f>
        <v>2020</v>
      </c>
      <c r="Q705" s="4">
        <f>IFERROR(Table1[[#This Row],[Total Sales]]/Table1[[#This Row],[Units Sold]],4)</f>
        <v>650.00000000000011</v>
      </c>
      <c r="R705" s="4">
        <f>IFERROR(Table1[[#This Row],[Operating Profit]]/Table1[[#This Row],[Units Sold]],0)</f>
        <v>162.50000000000003</v>
      </c>
      <c r="S705" s="4">
        <f>IFERROR((Table1[[#This Row],[Total Sales]]-Table1[[#This Row],[Operating Profit]])/Table1[[#This Row],[Units Sold]],0)</f>
        <v>487.50000000000011</v>
      </c>
      <c r="T705" s="4" t="str">
        <f>IF(Table1[[#This Row],[Profit per unit]]&gt;$V$8,"Premium","Mass")</f>
        <v>Premium</v>
      </c>
      <c r="U705" s="4"/>
    </row>
    <row r="706" spans="2:21" ht="14.25" customHeight="1" x14ac:dyDescent="0.3">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c r="O706" s="4" t="str">
        <f>TEXT(Table1[[#This Row],[Invoice Date]],"mmm")</f>
        <v>Jul</v>
      </c>
      <c r="P706" s="4">
        <f>YEAR(Table1[[#This Row],[Invoice Date]])</f>
        <v>2020</v>
      </c>
      <c r="Q706" s="4">
        <f>IFERROR(Table1[[#This Row],[Total Sales]]/Table1[[#This Row],[Units Sold]],4)</f>
        <v>600.00000000000011</v>
      </c>
      <c r="R706" s="4">
        <f>IFERROR(Table1[[#This Row],[Operating Profit]]/Table1[[#This Row],[Units Sold]],0)</f>
        <v>150.00000000000003</v>
      </c>
      <c r="S706" s="4">
        <f>IFERROR((Table1[[#This Row],[Total Sales]]-Table1[[#This Row],[Operating Profit]])/Table1[[#This Row],[Units Sold]],0)</f>
        <v>450.00000000000006</v>
      </c>
      <c r="T706" s="4" t="str">
        <f>IF(Table1[[#This Row],[Profit per unit]]&gt;$V$8,"Premium","Mass")</f>
        <v>Premium</v>
      </c>
      <c r="U706" s="4"/>
    </row>
    <row r="707" spans="2:21" ht="14.25" customHeight="1" x14ac:dyDescent="0.3">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c r="O707" s="4" t="str">
        <f>TEXT(Table1[[#This Row],[Invoice Date]],"mmm")</f>
        <v>Jul</v>
      </c>
      <c r="P707" s="4">
        <f>YEAR(Table1[[#This Row],[Invoice Date]])</f>
        <v>2020</v>
      </c>
      <c r="Q707" s="4">
        <f>IFERROR(Table1[[#This Row],[Total Sales]]/Table1[[#This Row],[Units Sold]],4)</f>
        <v>600.00000000000011</v>
      </c>
      <c r="R707" s="4">
        <f>IFERROR(Table1[[#This Row],[Operating Profit]]/Table1[[#This Row],[Units Sold]],0)</f>
        <v>180.00000000000003</v>
      </c>
      <c r="S707" s="4">
        <f>IFERROR((Table1[[#This Row],[Total Sales]]-Table1[[#This Row],[Operating Profit]])/Table1[[#This Row],[Units Sold]],0)</f>
        <v>420.00000000000006</v>
      </c>
      <c r="T707" s="4" t="str">
        <f>IF(Table1[[#This Row],[Profit per unit]]&gt;$V$8,"Premium","Mass")</f>
        <v>Premium</v>
      </c>
      <c r="U707" s="4"/>
    </row>
    <row r="708" spans="2:21" ht="14.25" customHeight="1" x14ac:dyDescent="0.3">
      <c r="B708" s="4" t="s">
        <v>30</v>
      </c>
      <c r="C708" s="4">
        <v>1128299</v>
      </c>
      <c r="D708" s="5">
        <v>44035</v>
      </c>
      <c r="E708" s="4" t="s">
        <v>31</v>
      </c>
      <c r="F708" s="4" t="s">
        <v>46</v>
      </c>
      <c r="G708" s="4" t="s">
        <v>47</v>
      </c>
      <c r="H708" s="6" t="s">
        <v>22</v>
      </c>
      <c r="I708" s="7">
        <v>70</v>
      </c>
      <c r="J708" s="8">
        <v>325</v>
      </c>
      <c r="K708" s="9">
        <v>227500</v>
      </c>
      <c r="L708" s="9">
        <v>56875</v>
      </c>
      <c r="M708" s="10">
        <v>0.25</v>
      </c>
      <c r="N708" s="4" t="s">
        <v>18</v>
      </c>
      <c r="O708" s="4" t="str">
        <f>TEXT(Table1[[#This Row],[Invoice Date]],"mmm")</f>
        <v>Jul</v>
      </c>
      <c r="P708" s="4">
        <f>YEAR(Table1[[#This Row],[Invoice Date]])</f>
        <v>2020</v>
      </c>
      <c r="Q708" s="4">
        <f>IFERROR(Table1[[#This Row],[Total Sales]]/Table1[[#This Row],[Units Sold]],4)</f>
        <v>700</v>
      </c>
      <c r="R708" s="4">
        <f>IFERROR(Table1[[#This Row],[Operating Profit]]/Table1[[#This Row],[Units Sold]],0)</f>
        <v>175</v>
      </c>
      <c r="S708" s="4">
        <f>IFERROR((Table1[[#This Row],[Total Sales]]-Table1[[#This Row],[Operating Profit]])/Table1[[#This Row],[Units Sold]],0)</f>
        <v>525</v>
      </c>
      <c r="T708" s="4" t="str">
        <f>IF(Table1[[#This Row],[Profit per unit]]&gt;$V$8,"Premium","Mass")</f>
        <v>Premium</v>
      </c>
      <c r="U708" s="4"/>
    </row>
    <row r="709" spans="2:21" ht="14.25" customHeight="1" x14ac:dyDescent="0.3">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c r="O709" s="4" t="str">
        <f>TEXT(Table1[[#This Row],[Invoice Date]],"mmm")</f>
        <v>Jul</v>
      </c>
      <c r="P709" s="4">
        <f>YEAR(Table1[[#This Row],[Invoice Date]])</f>
        <v>2020</v>
      </c>
      <c r="Q709" s="4">
        <f>IFERROR(Table1[[#This Row],[Total Sales]]/Table1[[#This Row],[Units Sold]],4)</f>
        <v>750.00000000000011</v>
      </c>
      <c r="R709" s="4">
        <f>IFERROR(Table1[[#This Row],[Operating Profit]]/Table1[[#This Row],[Units Sold]],0)</f>
        <v>150.00000000000003</v>
      </c>
      <c r="S709" s="4">
        <f>IFERROR((Table1[[#This Row],[Total Sales]]-Table1[[#This Row],[Operating Profit]])/Table1[[#This Row],[Units Sold]],0)</f>
        <v>600.00000000000011</v>
      </c>
      <c r="T709" s="4" t="str">
        <f>IF(Table1[[#This Row],[Profit per unit]]&gt;$V$8,"Premium","Mass")</f>
        <v>Premium</v>
      </c>
      <c r="U709" s="4"/>
    </row>
    <row r="710" spans="2:21" ht="14.25" customHeight="1" x14ac:dyDescent="0.3">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c r="O710" s="4" t="str">
        <f>TEXT(Table1[[#This Row],[Invoice Date]],"mmm")</f>
        <v>Jul</v>
      </c>
      <c r="P710" s="4">
        <f>YEAR(Table1[[#This Row],[Invoice Date]])</f>
        <v>2020</v>
      </c>
      <c r="Q710" s="4">
        <f>IFERROR(Table1[[#This Row],[Total Sales]]/Table1[[#This Row],[Units Sold]],4)</f>
        <v>600.00000000000011</v>
      </c>
      <c r="R710" s="4">
        <f>IFERROR(Table1[[#This Row],[Operating Profit]]/Table1[[#This Row],[Units Sold]],0)</f>
        <v>180.00000000000003</v>
      </c>
      <c r="S710" s="4">
        <f>IFERROR((Table1[[#This Row],[Total Sales]]-Table1[[#This Row],[Operating Profit]])/Table1[[#This Row],[Units Sold]],0)</f>
        <v>420.00000000000011</v>
      </c>
      <c r="T710" s="4" t="str">
        <f>IF(Table1[[#This Row],[Profit per unit]]&gt;$V$8,"Premium","Mass")</f>
        <v>Premium</v>
      </c>
      <c r="U710" s="4"/>
    </row>
    <row r="711" spans="2:21" ht="14.25" customHeight="1" x14ac:dyDescent="0.3">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c r="O711" s="4" t="str">
        <f>TEXT(Table1[[#This Row],[Invoice Date]],"mmm")</f>
        <v>Jul</v>
      </c>
      <c r="P711" s="4">
        <f>YEAR(Table1[[#This Row],[Invoice Date]])</f>
        <v>2020</v>
      </c>
      <c r="Q711" s="4">
        <f>IFERROR(Table1[[#This Row],[Total Sales]]/Table1[[#This Row],[Units Sold]],4)</f>
        <v>650.00000000000023</v>
      </c>
      <c r="R711" s="4">
        <f>IFERROR(Table1[[#This Row],[Operating Profit]]/Table1[[#This Row],[Units Sold]],0)</f>
        <v>162.50000000000006</v>
      </c>
      <c r="S711" s="4">
        <f>IFERROR((Table1[[#This Row],[Total Sales]]-Table1[[#This Row],[Operating Profit]])/Table1[[#This Row],[Units Sold]],0)</f>
        <v>487.50000000000017</v>
      </c>
      <c r="T711" s="4" t="str">
        <f>IF(Table1[[#This Row],[Profit per unit]]&gt;$V$8,"Premium","Mass")</f>
        <v>Premium</v>
      </c>
      <c r="U711" s="4"/>
    </row>
    <row r="712" spans="2:21" ht="14.25" customHeight="1" x14ac:dyDescent="0.3">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c r="O712" s="4" t="str">
        <f>TEXT(Table1[[#This Row],[Invoice Date]],"mmm")</f>
        <v>Jul</v>
      </c>
      <c r="P712" s="4">
        <f>YEAR(Table1[[#This Row],[Invoice Date]])</f>
        <v>2020</v>
      </c>
      <c r="Q712" s="4">
        <f>IFERROR(Table1[[#This Row],[Total Sales]]/Table1[[#This Row],[Units Sold]],4)</f>
        <v>600.00000000000011</v>
      </c>
      <c r="R712" s="4">
        <f>IFERROR(Table1[[#This Row],[Operating Profit]]/Table1[[#This Row],[Units Sold]],0)</f>
        <v>150.00000000000003</v>
      </c>
      <c r="S712" s="4">
        <f>IFERROR((Table1[[#This Row],[Total Sales]]-Table1[[#This Row],[Operating Profit]])/Table1[[#This Row],[Units Sold]],0)</f>
        <v>450.00000000000011</v>
      </c>
      <c r="T712" s="4" t="str">
        <f>IF(Table1[[#This Row],[Profit per unit]]&gt;$V$8,"Premium","Mass")</f>
        <v>Premium</v>
      </c>
      <c r="U712" s="4"/>
    </row>
    <row r="713" spans="2:21" ht="14.25" customHeight="1" x14ac:dyDescent="0.3">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c r="O713" s="4" t="str">
        <f>TEXT(Table1[[#This Row],[Invoice Date]],"mmm")</f>
        <v>Jul</v>
      </c>
      <c r="P713" s="4">
        <f>YEAR(Table1[[#This Row],[Invoice Date]])</f>
        <v>2020</v>
      </c>
      <c r="Q713" s="4">
        <f>IFERROR(Table1[[#This Row],[Total Sales]]/Table1[[#This Row],[Units Sold]],4)</f>
        <v>700.00000000000011</v>
      </c>
      <c r="R713" s="4">
        <f>IFERROR(Table1[[#This Row],[Operating Profit]]/Table1[[#This Row],[Units Sold]],0)</f>
        <v>210.00000000000003</v>
      </c>
      <c r="S713" s="4">
        <f>IFERROR((Table1[[#This Row],[Total Sales]]-Table1[[#This Row],[Operating Profit]])/Table1[[#This Row],[Units Sold]],0)</f>
        <v>490.00000000000011</v>
      </c>
      <c r="T713" s="4" t="str">
        <f>IF(Table1[[#This Row],[Profit per unit]]&gt;$V$8,"Premium","Mass")</f>
        <v>Premium</v>
      </c>
      <c r="U713" s="4"/>
    </row>
    <row r="714" spans="2:21" ht="14.25" customHeight="1" x14ac:dyDescent="0.3">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c r="O714" s="4" t="str">
        <f>TEXT(Table1[[#This Row],[Invoice Date]],"mmm")</f>
        <v>Jul</v>
      </c>
      <c r="P714" s="4">
        <f>YEAR(Table1[[#This Row],[Invoice Date]])</f>
        <v>2020</v>
      </c>
      <c r="Q714" s="4">
        <f>IFERROR(Table1[[#This Row],[Total Sales]]/Table1[[#This Row],[Units Sold]],4)</f>
        <v>900.00000000000011</v>
      </c>
      <c r="R714" s="4">
        <f>IFERROR(Table1[[#This Row],[Operating Profit]]/Table1[[#This Row],[Units Sold]],0)</f>
        <v>225.00000000000003</v>
      </c>
      <c r="S714" s="4">
        <f>IFERROR((Table1[[#This Row],[Total Sales]]-Table1[[#This Row],[Operating Profit]])/Table1[[#This Row],[Units Sold]],0)</f>
        <v>675.00000000000011</v>
      </c>
      <c r="T714" s="4" t="str">
        <f>IF(Table1[[#This Row],[Profit per unit]]&gt;$V$8,"Premium","Mass")</f>
        <v>Premium</v>
      </c>
      <c r="U714" s="4"/>
    </row>
    <row r="715" spans="2:21" ht="14.25" customHeight="1" x14ac:dyDescent="0.3">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c r="O715" s="4" t="str">
        <f>TEXT(Table1[[#This Row],[Invoice Date]],"mmm")</f>
        <v>Jul</v>
      </c>
      <c r="P715" s="4">
        <f>YEAR(Table1[[#This Row],[Invoice Date]])</f>
        <v>2020</v>
      </c>
      <c r="Q715" s="4">
        <f>IFERROR(Table1[[#This Row],[Total Sales]]/Table1[[#This Row],[Units Sold]],4)</f>
        <v>950.00000000000011</v>
      </c>
      <c r="R715" s="4">
        <f>IFERROR(Table1[[#This Row],[Operating Profit]]/Table1[[#This Row],[Units Sold]],0)</f>
        <v>190.00000000000003</v>
      </c>
      <c r="S715" s="4">
        <f>IFERROR((Table1[[#This Row],[Total Sales]]-Table1[[#This Row],[Operating Profit]])/Table1[[#This Row],[Units Sold]],0)</f>
        <v>760.00000000000011</v>
      </c>
      <c r="T715" s="4" t="str">
        <f>IF(Table1[[#This Row],[Profit per unit]]&gt;$V$8,"Premium","Mass")</f>
        <v>Premium</v>
      </c>
      <c r="U715" s="4"/>
    </row>
    <row r="716" spans="2:21" ht="14.25" customHeight="1" x14ac:dyDescent="0.3">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c r="O716" s="4" t="str">
        <f>TEXT(Table1[[#This Row],[Invoice Date]],"mmm")</f>
        <v>Jul</v>
      </c>
      <c r="P716" s="4">
        <f>YEAR(Table1[[#This Row],[Invoice Date]])</f>
        <v>2020</v>
      </c>
      <c r="Q716" s="4">
        <f>IFERROR(Table1[[#This Row],[Total Sales]]/Table1[[#This Row],[Units Sold]],4)</f>
        <v>800.00000000000011</v>
      </c>
      <c r="R716" s="4">
        <f>IFERROR(Table1[[#This Row],[Operating Profit]]/Table1[[#This Row],[Units Sold]],0)</f>
        <v>240.00000000000003</v>
      </c>
      <c r="S716" s="4">
        <f>IFERROR((Table1[[#This Row],[Total Sales]]-Table1[[#This Row],[Operating Profit]])/Table1[[#This Row],[Units Sold]],0)</f>
        <v>560.00000000000011</v>
      </c>
      <c r="T716" s="4" t="str">
        <f>IF(Table1[[#This Row],[Profit per unit]]&gt;$V$8,"Premium","Mass")</f>
        <v>Premium</v>
      </c>
      <c r="U716" s="4"/>
    </row>
    <row r="717" spans="2:21" ht="14.25" customHeight="1" x14ac:dyDescent="0.3">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c r="O717" s="4" t="str">
        <f>TEXT(Table1[[#This Row],[Invoice Date]],"mmm")</f>
        <v>Aug</v>
      </c>
      <c r="P717" s="4">
        <f>YEAR(Table1[[#This Row],[Invoice Date]])</f>
        <v>2020</v>
      </c>
      <c r="Q717" s="4">
        <f>IFERROR(Table1[[#This Row],[Total Sales]]/Table1[[#This Row],[Units Sold]],4)</f>
        <v>850.00000000000011</v>
      </c>
      <c r="R717" s="4">
        <f>IFERROR(Table1[[#This Row],[Operating Profit]]/Table1[[#This Row],[Units Sold]],0)</f>
        <v>212.50000000000003</v>
      </c>
      <c r="S717" s="4">
        <f>IFERROR((Table1[[#This Row],[Total Sales]]-Table1[[#This Row],[Operating Profit]])/Table1[[#This Row],[Units Sold]],0)</f>
        <v>637.50000000000011</v>
      </c>
      <c r="T717" s="4" t="str">
        <f>IF(Table1[[#This Row],[Profit per unit]]&gt;$V$8,"Premium","Mass")</f>
        <v>Premium</v>
      </c>
      <c r="U717" s="4"/>
    </row>
    <row r="718" spans="2:21" ht="14.25" customHeight="1" x14ac:dyDescent="0.3">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c r="O718" s="4" t="str">
        <f>TEXT(Table1[[#This Row],[Invoice Date]],"mmm")</f>
        <v>Aug</v>
      </c>
      <c r="P718" s="4">
        <f>YEAR(Table1[[#This Row],[Invoice Date]])</f>
        <v>2020</v>
      </c>
      <c r="Q718" s="4">
        <f>IFERROR(Table1[[#This Row],[Total Sales]]/Table1[[#This Row],[Units Sold]],4)</f>
        <v>800.00000000000011</v>
      </c>
      <c r="R718" s="4">
        <f>IFERROR(Table1[[#This Row],[Operating Profit]]/Table1[[#This Row],[Units Sold]],0)</f>
        <v>200.00000000000003</v>
      </c>
      <c r="S718" s="4">
        <f>IFERROR((Table1[[#This Row],[Total Sales]]-Table1[[#This Row],[Operating Profit]])/Table1[[#This Row],[Units Sold]],0)</f>
        <v>600.00000000000011</v>
      </c>
      <c r="T718" s="4" t="str">
        <f>IF(Table1[[#This Row],[Profit per unit]]&gt;$V$8,"Premium","Mass")</f>
        <v>Premium</v>
      </c>
      <c r="U718" s="4"/>
    </row>
    <row r="719" spans="2:21" ht="14.25" customHeight="1" x14ac:dyDescent="0.3">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c r="O719" s="4" t="str">
        <f>TEXT(Table1[[#This Row],[Invoice Date]],"mmm")</f>
        <v>Aug</v>
      </c>
      <c r="P719" s="4">
        <f>YEAR(Table1[[#This Row],[Invoice Date]])</f>
        <v>2020</v>
      </c>
      <c r="Q719" s="4">
        <f>IFERROR(Table1[[#This Row],[Total Sales]]/Table1[[#This Row],[Units Sold]],4)</f>
        <v>800.00000000000011</v>
      </c>
      <c r="R719" s="4">
        <f>IFERROR(Table1[[#This Row],[Operating Profit]]/Table1[[#This Row],[Units Sold]],0)</f>
        <v>240</v>
      </c>
      <c r="S719" s="4">
        <f>IFERROR((Table1[[#This Row],[Total Sales]]-Table1[[#This Row],[Operating Profit]])/Table1[[#This Row],[Units Sold]],0)</f>
        <v>560.00000000000011</v>
      </c>
      <c r="T719" s="4" t="str">
        <f>IF(Table1[[#This Row],[Profit per unit]]&gt;$V$8,"Premium","Mass")</f>
        <v>Premium</v>
      </c>
      <c r="U719" s="4"/>
    </row>
    <row r="720" spans="2:21" ht="14.25" customHeight="1" x14ac:dyDescent="0.3">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c r="O720" s="4" t="str">
        <f>TEXT(Table1[[#This Row],[Invoice Date]],"mmm")</f>
        <v>Aug</v>
      </c>
      <c r="P720" s="4">
        <f>YEAR(Table1[[#This Row],[Invoice Date]])</f>
        <v>2020</v>
      </c>
      <c r="Q720" s="4">
        <f>IFERROR(Table1[[#This Row],[Total Sales]]/Table1[[#This Row],[Units Sold]],4)</f>
        <v>900.00000000000011</v>
      </c>
      <c r="R720" s="4">
        <f>IFERROR(Table1[[#This Row],[Operating Profit]]/Table1[[#This Row],[Units Sold]],0)</f>
        <v>225.00000000000003</v>
      </c>
      <c r="S720" s="4">
        <f>IFERROR((Table1[[#This Row],[Total Sales]]-Table1[[#This Row],[Operating Profit]])/Table1[[#This Row],[Units Sold]],0)</f>
        <v>675.00000000000011</v>
      </c>
      <c r="T720" s="4" t="str">
        <f>IF(Table1[[#This Row],[Profit per unit]]&gt;$V$8,"Premium","Mass")</f>
        <v>Premium</v>
      </c>
      <c r="U720" s="4"/>
    </row>
    <row r="721" spans="2:21" ht="14.25" customHeight="1" x14ac:dyDescent="0.3">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c r="O721" s="4" t="str">
        <f>TEXT(Table1[[#This Row],[Invoice Date]],"mmm")</f>
        <v>Aug</v>
      </c>
      <c r="P721" s="4">
        <f>YEAR(Table1[[#This Row],[Invoice Date]])</f>
        <v>2020</v>
      </c>
      <c r="Q721" s="4">
        <f>IFERROR(Table1[[#This Row],[Total Sales]]/Table1[[#This Row],[Units Sold]],4)</f>
        <v>950.00000000000023</v>
      </c>
      <c r="R721" s="4">
        <f>IFERROR(Table1[[#This Row],[Operating Profit]]/Table1[[#This Row],[Units Sold]],0)</f>
        <v>190.00000000000006</v>
      </c>
      <c r="S721" s="4">
        <f>IFERROR((Table1[[#This Row],[Total Sales]]-Table1[[#This Row],[Operating Profit]])/Table1[[#This Row],[Units Sold]],0)</f>
        <v>760.00000000000023</v>
      </c>
      <c r="T721" s="4" t="str">
        <f>IF(Table1[[#This Row],[Profit per unit]]&gt;$V$8,"Premium","Mass")</f>
        <v>Premium</v>
      </c>
      <c r="U721" s="4"/>
    </row>
    <row r="722" spans="2:21" ht="14.25" customHeight="1" x14ac:dyDescent="0.3">
      <c r="B722" s="4" t="s">
        <v>14</v>
      </c>
      <c r="C722" s="4">
        <v>1185732</v>
      </c>
      <c r="D722" s="5">
        <v>44049</v>
      </c>
      <c r="E722" s="4" t="s">
        <v>31</v>
      </c>
      <c r="F722" s="4" t="s">
        <v>46</v>
      </c>
      <c r="G722" s="4" t="s">
        <v>47</v>
      </c>
      <c r="H722" s="6" t="s">
        <v>17</v>
      </c>
      <c r="I722" s="7">
        <v>45</v>
      </c>
      <c r="J722" s="8">
        <v>1050</v>
      </c>
      <c r="K722" s="9">
        <v>472500</v>
      </c>
      <c r="L722" s="9">
        <v>212625</v>
      </c>
      <c r="M722" s="10">
        <v>0.45</v>
      </c>
      <c r="N722" s="4" t="s">
        <v>18</v>
      </c>
      <c r="O722" s="4" t="str">
        <f>TEXT(Table1[[#This Row],[Invoice Date]],"mmm")</f>
        <v>Aug</v>
      </c>
      <c r="P722" s="4">
        <f>YEAR(Table1[[#This Row],[Invoice Date]])</f>
        <v>2020</v>
      </c>
      <c r="Q722" s="4">
        <f>IFERROR(Table1[[#This Row],[Total Sales]]/Table1[[#This Row],[Units Sold]],4)</f>
        <v>450</v>
      </c>
      <c r="R722" s="4">
        <f>IFERROR(Table1[[#This Row],[Operating Profit]]/Table1[[#This Row],[Units Sold]],0)</f>
        <v>202.5</v>
      </c>
      <c r="S722" s="4">
        <f>IFERROR((Table1[[#This Row],[Total Sales]]-Table1[[#This Row],[Operating Profit]])/Table1[[#This Row],[Units Sold]],0)</f>
        <v>247.5</v>
      </c>
      <c r="T722" s="4" t="str">
        <f>IF(Table1[[#This Row],[Profit per unit]]&gt;$V$8,"Premium","Mass")</f>
        <v>Premium</v>
      </c>
      <c r="U722" s="4"/>
    </row>
    <row r="723" spans="2:21" ht="14.25" customHeight="1" x14ac:dyDescent="0.3">
      <c r="B723" s="4" t="s">
        <v>14</v>
      </c>
      <c r="C723" s="4">
        <v>1185732</v>
      </c>
      <c r="D723" s="5">
        <v>44050</v>
      </c>
      <c r="E723" s="4" t="s">
        <v>31</v>
      </c>
      <c r="F723" s="4" t="s">
        <v>46</v>
      </c>
      <c r="G723" s="4" t="s">
        <v>47</v>
      </c>
      <c r="H723" s="6" t="s">
        <v>19</v>
      </c>
      <c r="I723" s="7">
        <v>45</v>
      </c>
      <c r="J723" s="8">
        <v>850</v>
      </c>
      <c r="K723" s="9">
        <v>382500</v>
      </c>
      <c r="L723" s="9">
        <v>133875</v>
      </c>
      <c r="M723" s="10">
        <v>0.35</v>
      </c>
      <c r="N723" s="4" t="s">
        <v>18</v>
      </c>
      <c r="O723" s="4" t="str">
        <f>TEXT(Table1[[#This Row],[Invoice Date]],"mmm")</f>
        <v>Aug</v>
      </c>
      <c r="P723" s="4">
        <f>YEAR(Table1[[#This Row],[Invoice Date]])</f>
        <v>2020</v>
      </c>
      <c r="Q723" s="4">
        <f>IFERROR(Table1[[#This Row],[Total Sales]]/Table1[[#This Row],[Units Sold]],4)</f>
        <v>450</v>
      </c>
      <c r="R723" s="4">
        <f>IFERROR(Table1[[#This Row],[Operating Profit]]/Table1[[#This Row],[Units Sold]],0)</f>
        <v>157.5</v>
      </c>
      <c r="S723" s="4">
        <f>IFERROR((Table1[[#This Row],[Total Sales]]-Table1[[#This Row],[Operating Profit]])/Table1[[#This Row],[Units Sold]],0)</f>
        <v>292.5</v>
      </c>
      <c r="T723" s="4" t="str">
        <f>IF(Table1[[#This Row],[Profit per unit]]&gt;$V$8,"Premium","Mass")</f>
        <v>Premium</v>
      </c>
      <c r="U723" s="4"/>
    </row>
    <row r="724" spans="2:21" ht="14.25" customHeight="1" x14ac:dyDescent="0.3">
      <c r="B724" s="4" t="s">
        <v>14</v>
      </c>
      <c r="C724" s="4">
        <v>1185732</v>
      </c>
      <c r="D724" s="5">
        <v>44051</v>
      </c>
      <c r="E724" s="4" t="s">
        <v>31</v>
      </c>
      <c r="F724" s="4" t="s">
        <v>46</v>
      </c>
      <c r="G724" s="4" t="s">
        <v>47</v>
      </c>
      <c r="H724" s="6" t="s">
        <v>20</v>
      </c>
      <c r="I724" s="7">
        <v>35</v>
      </c>
      <c r="J724" s="8">
        <v>850</v>
      </c>
      <c r="K724" s="9">
        <v>297500</v>
      </c>
      <c r="L724" s="9">
        <v>74375</v>
      </c>
      <c r="M724" s="10">
        <v>0.25</v>
      </c>
      <c r="N724" s="4" t="s">
        <v>18</v>
      </c>
      <c r="O724" s="4" t="str">
        <f>TEXT(Table1[[#This Row],[Invoice Date]],"mmm")</f>
        <v>Aug</v>
      </c>
      <c r="P724" s="4">
        <f>YEAR(Table1[[#This Row],[Invoice Date]])</f>
        <v>2020</v>
      </c>
      <c r="Q724" s="4">
        <f>IFERROR(Table1[[#This Row],[Total Sales]]/Table1[[#This Row],[Units Sold]],4)</f>
        <v>350</v>
      </c>
      <c r="R724" s="4">
        <f>IFERROR(Table1[[#This Row],[Operating Profit]]/Table1[[#This Row],[Units Sold]],0)</f>
        <v>87.5</v>
      </c>
      <c r="S724" s="4">
        <f>IFERROR((Table1[[#This Row],[Total Sales]]-Table1[[#This Row],[Operating Profit]])/Table1[[#This Row],[Units Sold]],0)</f>
        <v>262.5</v>
      </c>
      <c r="T724" s="4" t="str">
        <f>IF(Table1[[#This Row],[Profit per unit]]&gt;$V$8,"Premium","Mass")</f>
        <v>Premium</v>
      </c>
      <c r="U724" s="4"/>
    </row>
    <row r="725" spans="2:21" ht="14.25" customHeight="1" x14ac:dyDescent="0.3">
      <c r="B725" s="4" t="s">
        <v>14</v>
      </c>
      <c r="C725" s="4">
        <v>1185732</v>
      </c>
      <c r="D725" s="5">
        <v>44052</v>
      </c>
      <c r="E725" s="4" t="s">
        <v>31</v>
      </c>
      <c r="F725" s="4" t="s">
        <v>46</v>
      </c>
      <c r="G725" s="4" t="s">
        <v>47</v>
      </c>
      <c r="H725" s="6" t="s">
        <v>21</v>
      </c>
      <c r="I725" s="7">
        <v>40</v>
      </c>
      <c r="J725" s="8">
        <v>700</v>
      </c>
      <c r="K725" s="9">
        <v>280000</v>
      </c>
      <c r="L725" s="9">
        <v>84000</v>
      </c>
      <c r="M725" s="10">
        <v>0.3</v>
      </c>
      <c r="N725" s="4" t="s">
        <v>18</v>
      </c>
      <c r="O725" s="4" t="str">
        <f>TEXT(Table1[[#This Row],[Invoice Date]],"mmm")</f>
        <v>Aug</v>
      </c>
      <c r="P725" s="4">
        <f>YEAR(Table1[[#This Row],[Invoice Date]])</f>
        <v>2020</v>
      </c>
      <c r="Q725" s="4">
        <f>IFERROR(Table1[[#This Row],[Total Sales]]/Table1[[#This Row],[Units Sold]],4)</f>
        <v>400</v>
      </c>
      <c r="R725" s="4">
        <f>IFERROR(Table1[[#This Row],[Operating Profit]]/Table1[[#This Row],[Units Sold]],0)</f>
        <v>120</v>
      </c>
      <c r="S725" s="4">
        <f>IFERROR((Table1[[#This Row],[Total Sales]]-Table1[[#This Row],[Operating Profit]])/Table1[[#This Row],[Units Sold]],0)</f>
        <v>280</v>
      </c>
      <c r="T725" s="4" t="str">
        <f>IF(Table1[[#This Row],[Profit per unit]]&gt;$V$8,"Premium","Mass")</f>
        <v>Premium</v>
      </c>
      <c r="U725" s="4"/>
    </row>
    <row r="726" spans="2:21" ht="14.25" customHeight="1" x14ac:dyDescent="0.3">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c r="O726" s="4" t="str">
        <f>TEXT(Table1[[#This Row],[Invoice Date]],"mmm")</f>
        <v>Aug</v>
      </c>
      <c r="P726" s="4">
        <f>YEAR(Table1[[#This Row],[Invoice Date]])</f>
        <v>2020</v>
      </c>
      <c r="Q726" s="4">
        <f>IFERROR(Table1[[#This Row],[Total Sales]]/Table1[[#This Row],[Units Sold]],4)</f>
        <v>550.00000000000011</v>
      </c>
      <c r="R726" s="4">
        <f>IFERROR(Table1[[#This Row],[Operating Profit]]/Table1[[#This Row],[Units Sold]],0)</f>
        <v>192.5</v>
      </c>
      <c r="S726" s="4">
        <f>IFERROR((Table1[[#This Row],[Total Sales]]-Table1[[#This Row],[Operating Profit]])/Table1[[#This Row],[Units Sold]],0)</f>
        <v>357.50000000000006</v>
      </c>
      <c r="T726" s="4" t="str">
        <f>IF(Table1[[#This Row],[Profit per unit]]&gt;$V$8,"Premium","Mass")</f>
        <v>Premium</v>
      </c>
      <c r="U726" s="4"/>
    </row>
    <row r="727" spans="2:21" ht="14.25" customHeight="1" x14ac:dyDescent="0.3">
      <c r="B727" s="4" t="s">
        <v>14</v>
      </c>
      <c r="C727" s="4">
        <v>1185732</v>
      </c>
      <c r="D727" s="5">
        <v>44054</v>
      </c>
      <c r="E727" s="4" t="s">
        <v>48</v>
      </c>
      <c r="F727" s="4" t="s">
        <v>49</v>
      </c>
      <c r="G727" s="4" t="s">
        <v>50</v>
      </c>
      <c r="H727" s="6" t="s">
        <v>23</v>
      </c>
      <c r="I727" s="7">
        <v>45</v>
      </c>
      <c r="J727" s="8">
        <v>850</v>
      </c>
      <c r="K727" s="9">
        <v>382500</v>
      </c>
      <c r="L727" s="9">
        <v>191250</v>
      </c>
      <c r="M727" s="10">
        <v>0.5</v>
      </c>
      <c r="N727" s="4" t="s">
        <v>18</v>
      </c>
      <c r="O727" s="4" t="str">
        <f>TEXT(Table1[[#This Row],[Invoice Date]],"mmm")</f>
        <v>Aug</v>
      </c>
      <c r="P727" s="4">
        <f>YEAR(Table1[[#This Row],[Invoice Date]])</f>
        <v>2020</v>
      </c>
      <c r="Q727" s="4">
        <f>IFERROR(Table1[[#This Row],[Total Sales]]/Table1[[#This Row],[Units Sold]],4)</f>
        <v>450</v>
      </c>
      <c r="R727" s="4">
        <f>IFERROR(Table1[[#This Row],[Operating Profit]]/Table1[[#This Row],[Units Sold]],0)</f>
        <v>225</v>
      </c>
      <c r="S727" s="4">
        <f>IFERROR((Table1[[#This Row],[Total Sales]]-Table1[[#This Row],[Operating Profit]])/Table1[[#This Row],[Units Sold]],0)</f>
        <v>225</v>
      </c>
      <c r="T727" s="4" t="str">
        <f>IF(Table1[[#This Row],[Profit per unit]]&gt;$V$8,"Premium","Mass")</f>
        <v>Premium</v>
      </c>
      <c r="U727" s="4"/>
    </row>
    <row r="728" spans="2:21" ht="14.25" customHeight="1" x14ac:dyDescent="0.3">
      <c r="B728" s="4" t="s">
        <v>14</v>
      </c>
      <c r="C728" s="4">
        <v>1185732</v>
      </c>
      <c r="D728" s="5">
        <v>44055</v>
      </c>
      <c r="E728" s="4" t="s">
        <v>48</v>
      </c>
      <c r="F728" s="4" t="s">
        <v>49</v>
      </c>
      <c r="G728" s="4" t="s">
        <v>50</v>
      </c>
      <c r="H728" s="6" t="s">
        <v>17</v>
      </c>
      <c r="I728" s="7">
        <v>45</v>
      </c>
      <c r="J728" s="8">
        <v>1100</v>
      </c>
      <c r="K728" s="9">
        <v>495000</v>
      </c>
      <c r="L728" s="9">
        <v>222750</v>
      </c>
      <c r="M728" s="10">
        <v>0.45</v>
      </c>
      <c r="N728" s="4" t="s">
        <v>18</v>
      </c>
      <c r="O728" s="4" t="str">
        <f>TEXT(Table1[[#This Row],[Invoice Date]],"mmm")</f>
        <v>Aug</v>
      </c>
      <c r="P728" s="4">
        <f>YEAR(Table1[[#This Row],[Invoice Date]])</f>
        <v>2020</v>
      </c>
      <c r="Q728" s="4">
        <f>IFERROR(Table1[[#This Row],[Total Sales]]/Table1[[#This Row],[Units Sold]],4)</f>
        <v>450</v>
      </c>
      <c r="R728" s="4">
        <f>IFERROR(Table1[[#This Row],[Operating Profit]]/Table1[[#This Row],[Units Sold]],0)</f>
        <v>202.5</v>
      </c>
      <c r="S728" s="4">
        <f>IFERROR((Table1[[#This Row],[Total Sales]]-Table1[[#This Row],[Operating Profit]])/Table1[[#This Row],[Units Sold]],0)</f>
        <v>247.5</v>
      </c>
      <c r="T728" s="4" t="str">
        <f>IF(Table1[[#This Row],[Profit per unit]]&gt;$V$8,"Premium","Mass")</f>
        <v>Premium</v>
      </c>
      <c r="U728" s="4"/>
    </row>
    <row r="729" spans="2:21" ht="14.25" customHeight="1" x14ac:dyDescent="0.3">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c r="O729" s="4" t="str">
        <f>TEXT(Table1[[#This Row],[Invoice Date]],"mmm")</f>
        <v>Aug</v>
      </c>
      <c r="P729" s="4">
        <f>YEAR(Table1[[#This Row],[Invoice Date]])</f>
        <v>2020</v>
      </c>
      <c r="Q729" s="4">
        <f>IFERROR(Table1[[#This Row],[Total Sales]]/Table1[[#This Row],[Units Sold]],4)</f>
        <v>450</v>
      </c>
      <c r="R729" s="4">
        <f>IFERROR(Table1[[#This Row],[Operating Profit]]/Table1[[#This Row],[Units Sold]],0)</f>
        <v>157.49999999999997</v>
      </c>
      <c r="S729" s="4">
        <f>IFERROR((Table1[[#This Row],[Total Sales]]-Table1[[#This Row],[Operating Profit]])/Table1[[#This Row],[Units Sold]],0)</f>
        <v>292.5</v>
      </c>
      <c r="T729" s="4" t="str">
        <f>IF(Table1[[#This Row],[Profit per unit]]&gt;$V$8,"Premium","Mass")</f>
        <v>Premium</v>
      </c>
      <c r="U729" s="4"/>
    </row>
    <row r="730" spans="2:21" ht="14.25" customHeight="1" x14ac:dyDescent="0.3">
      <c r="B730" s="4" t="s">
        <v>14</v>
      </c>
      <c r="C730" s="4">
        <v>1185732</v>
      </c>
      <c r="D730" s="5">
        <v>44057</v>
      </c>
      <c r="E730" s="4" t="s">
        <v>48</v>
      </c>
      <c r="F730" s="4" t="s">
        <v>49</v>
      </c>
      <c r="G730" s="4" t="s">
        <v>50</v>
      </c>
      <c r="H730" s="6" t="s">
        <v>20</v>
      </c>
      <c r="I730" s="7">
        <v>35</v>
      </c>
      <c r="J730" s="8">
        <v>800</v>
      </c>
      <c r="K730" s="9">
        <v>280000</v>
      </c>
      <c r="L730" s="9">
        <v>70000</v>
      </c>
      <c r="M730" s="10">
        <v>0.25</v>
      </c>
      <c r="N730" s="4" t="s">
        <v>18</v>
      </c>
      <c r="O730" s="4" t="str">
        <f>TEXT(Table1[[#This Row],[Invoice Date]],"mmm")</f>
        <v>Aug</v>
      </c>
      <c r="P730" s="4">
        <f>YEAR(Table1[[#This Row],[Invoice Date]])</f>
        <v>2020</v>
      </c>
      <c r="Q730" s="4">
        <f>IFERROR(Table1[[#This Row],[Total Sales]]/Table1[[#This Row],[Units Sold]],4)</f>
        <v>350</v>
      </c>
      <c r="R730" s="4">
        <f>IFERROR(Table1[[#This Row],[Operating Profit]]/Table1[[#This Row],[Units Sold]],0)</f>
        <v>87.5</v>
      </c>
      <c r="S730" s="4">
        <f>IFERROR((Table1[[#This Row],[Total Sales]]-Table1[[#This Row],[Operating Profit]])/Table1[[#This Row],[Units Sold]],0)</f>
        <v>262.5</v>
      </c>
      <c r="T730" s="4" t="str">
        <f>IF(Table1[[#This Row],[Profit per unit]]&gt;$V$8,"Premium","Mass")</f>
        <v>Premium</v>
      </c>
      <c r="U730" s="4"/>
    </row>
    <row r="731" spans="2:21" ht="14.25" customHeight="1" x14ac:dyDescent="0.3">
      <c r="B731" s="4" t="s">
        <v>30</v>
      </c>
      <c r="C731" s="4">
        <v>1185732</v>
      </c>
      <c r="D731" s="5">
        <v>44058</v>
      </c>
      <c r="E731" s="4" t="s">
        <v>48</v>
      </c>
      <c r="F731" s="4" t="s">
        <v>49</v>
      </c>
      <c r="G731" s="4" t="s">
        <v>50</v>
      </c>
      <c r="H731" s="6" t="s">
        <v>21</v>
      </c>
      <c r="I731" s="7">
        <v>40</v>
      </c>
      <c r="J731" s="8">
        <v>675</v>
      </c>
      <c r="K731" s="9">
        <v>270000</v>
      </c>
      <c r="L731" s="9">
        <v>81000</v>
      </c>
      <c r="M731" s="10">
        <v>0.3</v>
      </c>
      <c r="N731" s="4" t="s">
        <v>18</v>
      </c>
      <c r="O731" s="4" t="str">
        <f>TEXT(Table1[[#This Row],[Invoice Date]],"mmm")</f>
        <v>Aug</v>
      </c>
      <c r="P731" s="4">
        <f>YEAR(Table1[[#This Row],[Invoice Date]])</f>
        <v>2020</v>
      </c>
      <c r="Q731" s="4">
        <f>IFERROR(Table1[[#This Row],[Total Sales]]/Table1[[#This Row],[Units Sold]],4)</f>
        <v>400</v>
      </c>
      <c r="R731" s="4">
        <f>IFERROR(Table1[[#This Row],[Operating Profit]]/Table1[[#This Row],[Units Sold]],0)</f>
        <v>120</v>
      </c>
      <c r="S731" s="4">
        <f>IFERROR((Table1[[#This Row],[Total Sales]]-Table1[[#This Row],[Operating Profit]])/Table1[[#This Row],[Units Sold]],0)</f>
        <v>280</v>
      </c>
      <c r="T731" s="4" t="str">
        <f>IF(Table1[[#This Row],[Profit per unit]]&gt;$V$8,"Premium","Mass")</f>
        <v>Premium</v>
      </c>
      <c r="U731" s="4"/>
    </row>
    <row r="732" spans="2:21" ht="14.25" customHeight="1" x14ac:dyDescent="0.3">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c r="O732" s="4" t="str">
        <f>TEXT(Table1[[#This Row],[Invoice Date]],"mmm")</f>
        <v>Aug</v>
      </c>
      <c r="P732" s="4">
        <f>YEAR(Table1[[#This Row],[Invoice Date]])</f>
        <v>2020</v>
      </c>
      <c r="Q732" s="4">
        <f>IFERROR(Table1[[#This Row],[Total Sales]]/Table1[[#This Row],[Units Sold]],4)</f>
        <v>550.00000000000011</v>
      </c>
      <c r="R732" s="4">
        <f>IFERROR(Table1[[#This Row],[Operating Profit]]/Table1[[#This Row],[Units Sold]],0)</f>
        <v>192.5</v>
      </c>
      <c r="S732" s="4">
        <f>IFERROR((Table1[[#This Row],[Total Sales]]-Table1[[#This Row],[Operating Profit]])/Table1[[#This Row],[Units Sold]],0)</f>
        <v>357.50000000000006</v>
      </c>
      <c r="T732" s="4" t="str">
        <f>IF(Table1[[#This Row],[Profit per unit]]&gt;$V$8,"Premium","Mass")</f>
        <v>Premium</v>
      </c>
      <c r="U732" s="4"/>
    </row>
    <row r="733" spans="2:21" ht="14.25" customHeight="1" x14ac:dyDescent="0.3">
      <c r="B733" s="4" t="s">
        <v>14</v>
      </c>
      <c r="C733" s="4">
        <v>1185732</v>
      </c>
      <c r="D733" s="5">
        <v>44060</v>
      </c>
      <c r="E733" s="4" t="s">
        <v>48</v>
      </c>
      <c r="F733" s="4" t="s">
        <v>49</v>
      </c>
      <c r="G733" s="4" t="s">
        <v>50</v>
      </c>
      <c r="H733" s="6" t="s">
        <v>23</v>
      </c>
      <c r="I733" s="7">
        <v>45</v>
      </c>
      <c r="J733" s="8">
        <v>850</v>
      </c>
      <c r="K733" s="9">
        <v>382500</v>
      </c>
      <c r="L733" s="9">
        <v>191250</v>
      </c>
      <c r="M733" s="10">
        <v>0.5</v>
      </c>
      <c r="N733" s="4" t="s">
        <v>18</v>
      </c>
      <c r="O733" s="4" t="str">
        <f>TEXT(Table1[[#This Row],[Invoice Date]],"mmm")</f>
        <v>Aug</v>
      </c>
      <c r="P733" s="4">
        <f>YEAR(Table1[[#This Row],[Invoice Date]])</f>
        <v>2020</v>
      </c>
      <c r="Q733" s="4">
        <f>IFERROR(Table1[[#This Row],[Total Sales]]/Table1[[#This Row],[Units Sold]],4)</f>
        <v>450</v>
      </c>
      <c r="R733" s="4">
        <f>IFERROR(Table1[[#This Row],[Operating Profit]]/Table1[[#This Row],[Units Sold]],0)</f>
        <v>225</v>
      </c>
      <c r="S733" s="4">
        <f>IFERROR((Table1[[#This Row],[Total Sales]]-Table1[[#This Row],[Operating Profit]])/Table1[[#This Row],[Units Sold]],0)</f>
        <v>225</v>
      </c>
      <c r="T733" s="4" t="str">
        <f>IF(Table1[[#This Row],[Profit per unit]]&gt;$V$8,"Premium","Mass")</f>
        <v>Premium</v>
      </c>
      <c r="U733" s="4"/>
    </row>
    <row r="734" spans="2:21" ht="14.25" customHeight="1" x14ac:dyDescent="0.3">
      <c r="B734" s="4" t="s">
        <v>14</v>
      </c>
      <c r="C734" s="4">
        <v>1185732</v>
      </c>
      <c r="D734" s="5">
        <v>44061</v>
      </c>
      <c r="E734" s="4" t="s">
        <v>48</v>
      </c>
      <c r="F734" s="4" t="s">
        <v>49</v>
      </c>
      <c r="G734" s="4" t="s">
        <v>50</v>
      </c>
      <c r="H734" s="6" t="s">
        <v>17</v>
      </c>
      <c r="I734" s="7">
        <v>45</v>
      </c>
      <c r="J734" s="8">
        <v>1070</v>
      </c>
      <c r="K734" s="9">
        <v>481500</v>
      </c>
      <c r="L734" s="9">
        <v>216675</v>
      </c>
      <c r="M734" s="10">
        <v>0.45</v>
      </c>
      <c r="N734" s="4" t="s">
        <v>18</v>
      </c>
      <c r="O734" s="4" t="str">
        <f>TEXT(Table1[[#This Row],[Invoice Date]],"mmm")</f>
        <v>Aug</v>
      </c>
      <c r="P734" s="4">
        <f>YEAR(Table1[[#This Row],[Invoice Date]])</f>
        <v>2020</v>
      </c>
      <c r="Q734" s="4">
        <f>IFERROR(Table1[[#This Row],[Total Sales]]/Table1[[#This Row],[Units Sold]],4)</f>
        <v>450</v>
      </c>
      <c r="R734" s="4">
        <f>IFERROR(Table1[[#This Row],[Operating Profit]]/Table1[[#This Row],[Units Sold]],0)</f>
        <v>202.5</v>
      </c>
      <c r="S734" s="4">
        <f>IFERROR((Table1[[#This Row],[Total Sales]]-Table1[[#This Row],[Operating Profit]])/Table1[[#This Row],[Units Sold]],0)</f>
        <v>247.5</v>
      </c>
      <c r="T734" s="4" t="str">
        <f>IF(Table1[[#This Row],[Profit per unit]]&gt;$V$8,"Premium","Mass")</f>
        <v>Premium</v>
      </c>
      <c r="U734" s="4"/>
    </row>
    <row r="735" spans="2:21" ht="14.25" customHeight="1" x14ac:dyDescent="0.3">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c r="O735" s="4" t="str">
        <f>TEXT(Table1[[#This Row],[Invoice Date]],"mmm")</f>
        <v>Aug</v>
      </c>
      <c r="P735" s="4">
        <f>YEAR(Table1[[#This Row],[Invoice Date]])</f>
        <v>2020</v>
      </c>
      <c r="Q735" s="4">
        <f>IFERROR(Table1[[#This Row],[Total Sales]]/Table1[[#This Row],[Units Sold]],4)</f>
        <v>450</v>
      </c>
      <c r="R735" s="4">
        <f>IFERROR(Table1[[#This Row],[Operating Profit]]/Table1[[#This Row],[Units Sold]],0)</f>
        <v>157.49999999999997</v>
      </c>
      <c r="S735" s="4">
        <f>IFERROR((Table1[[#This Row],[Total Sales]]-Table1[[#This Row],[Operating Profit]])/Table1[[#This Row],[Units Sold]],0)</f>
        <v>292.5</v>
      </c>
      <c r="T735" s="4" t="str">
        <f>IF(Table1[[#This Row],[Profit per unit]]&gt;$V$8,"Premium","Mass")</f>
        <v>Premium</v>
      </c>
      <c r="U735" s="4"/>
    </row>
    <row r="736" spans="2:21" ht="14.25" customHeight="1" x14ac:dyDescent="0.3">
      <c r="B736" s="4" t="s">
        <v>14</v>
      </c>
      <c r="C736" s="4">
        <v>1185732</v>
      </c>
      <c r="D736" s="5">
        <v>44063</v>
      </c>
      <c r="E736" s="4" t="s">
        <v>48</v>
      </c>
      <c r="F736" s="4" t="s">
        <v>49</v>
      </c>
      <c r="G736" s="4" t="s">
        <v>50</v>
      </c>
      <c r="H736" s="6" t="s">
        <v>20</v>
      </c>
      <c r="I736" s="7">
        <v>35</v>
      </c>
      <c r="J736" s="8">
        <v>775</v>
      </c>
      <c r="K736" s="9">
        <v>271250</v>
      </c>
      <c r="L736" s="9">
        <v>67812.5</v>
      </c>
      <c r="M736" s="10">
        <v>0.25</v>
      </c>
      <c r="N736" s="4" t="s">
        <v>18</v>
      </c>
      <c r="O736" s="4" t="str">
        <f>TEXT(Table1[[#This Row],[Invoice Date]],"mmm")</f>
        <v>Aug</v>
      </c>
      <c r="P736" s="4">
        <f>YEAR(Table1[[#This Row],[Invoice Date]])</f>
        <v>2020</v>
      </c>
      <c r="Q736" s="4">
        <f>IFERROR(Table1[[#This Row],[Total Sales]]/Table1[[#This Row],[Units Sold]],4)</f>
        <v>350</v>
      </c>
      <c r="R736" s="4">
        <f>IFERROR(Table1[[#This Row],[Operating Profit]]/Table1[[#This Row],[Units Sold]],0)</f>
        <v>87.5</v>
      </c>
      <c r="S736" s="4">
        <f>IFERROR((Table1[[#This Row],[Total Sales]]-Table1[[#This Row],[Operating Profit]])/Table1[[#This Row],[Units Sold]],0)</f>
        <v>262.5</v>
      </c>
      <c r="T736" s="4" t="str">
        <f>IF(Table1[[#This Row],[Profit per unit]]&gt;$V$8,"Premium","Mass")</f>
        <v>Premium</v>
      </c>
      <c r="U736" s="4"/>
    </row>
    <row r="737" spans="2:21" ht="14.25" customHeight="1" x14ac:dyDescent="0.3">
      <c r="B737" s="4" t="s">
        <v>14</v>
      </c>
      <c r="C737" s="4">
        <v>1185732</v>
      </c>
      <c r="D737" s="5">
        <v>44064</v>
      </c>
      <c r="E737" s="4" t="s">
        <v>48</v>
      </c>
      <c r="F737" s="4" t="s">
        <v>49</v>
      </c>
      <c r="G737" s="4" t="s">
        <v>50</v>
      </c>
      <c r="H737" s="6" t="s">
        <v>21</v>
      </c>
      <c r="I737" s="7">
        <v>40</v>
      </c>
      <c r="J737" s="8">
        <v>625</v>
      </c>
      <c r="K737" s="9">
        <v>250000</v>
      </c>
      <c r="L737" s="9">
        <v>75000</v>
      </c>
      <c r="M737" s="10">
        <v>0.3</v>
      </c>
      <c r="N737" s="4" t="s">
        <v>18</v>
      </c>
      <c r="O737" s="4" t="str">
        <f>TEXT(Table1[[#This Row],[Invoice Date]],"mmm")</f>
        <v>Aug</v>
      </c>
      <c r="P737" s="4">
        <f>YEAR(Table1[[#This Row],[Invoice Date]])</f>
        <v>2020</v>
      </c>
      <c r="Q737" s="4">
        <f>IFERROR(Table1[[#This Row],[Total Sales]]/Table1[[#This Row],[Units Sold]],4)</f>
        <v>400</v>
      </c>
      <c r="R737" s="4">
        <f>IFERROR(Table1[[#This Row],[Operating Profit]]/Table1[[#This Row],[Units Sold]],0)</f>
        <v>120</v>
      </c>
      <c r="S737" s="4">
        <f>IFERROR((Table1[[#This Row],[Total Sales]]-Table1[[#This Row],[Operating Profit]])/Table1[[#This Row],[Units Sold]],0)</f>
        <v>280</v>
      </c>
      <c r="T737" s="4" t="str">
        <f>IF(Table1[[#This Row],[Profit per unit]]&gt;$V$8,"Premium","Mass")</f>
        <v>Premium</v>
      </c>
      <c r="U737" s="4"/>
    </row>
    <row r="738" spans="2:21" ht="14.25" customHeight="1" x14ac:dyDescent="0.3">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c r="O738" s="4" t="str">
        <f>TEXT(Table1[[#This Row],[Invoice Date]],"mmm")</f>
        <v>Aug</v>
      </c>
      <c r="P738" s="4">
        <f>YEAR(Table1[[#This Row],[Invoice Date]])</f>
        <v>2020</v>
      </c>
      <c r="Q738" s="4">
        <f>IFERROR(Table1[[#This Row],[Total Sales]]/Table1[[#This Row],[Units Sold]],4)</f>
        <v>550.00000000000011</v>
      </c>
      <c r="R738" s="4">
        <f>IFERROR(Table1[[#This Row],[Operating Profit]]/Table1[[#This Row],[Units Sold]],0)</f>
        <v>192.50000000000003</v>
      </c>
      <c r="S738" s="4">
        <f>IFERROR((Table1[[#This Row],[Total Sales]]-Table1[[#This Row],[Operating Profit]])/Table1[[#This Row],[Units Sold]],0)</f>
        <v>357.50000000000011</v>
      </c>
      <c r="T738" s="4" t="str">
        <f>IF(Table1[[#This Row],[Profit per unit]]&gt;$V$8,"Premium","Mass")</f>
        <v>Premium</v>
      </c>
      <c r="U738" s="4"/>
    </row>
    <row r="739" spans="2:21" ht="14.25" customHeight="1" x14ac:dyDescent="0.3">
      <c r="B739" s="4" t="s">
        <v>14</v>
      </c>
      <c r="C739" s="4">
        <v>1185732</v>
      </c>
      <c r="D739" s="5">
        <v>44066</v>
      </c>
      <c r="E739" s="4" t="s">
        <v>48</v>
      </c>
      <c r="F739" s="4" t="s">
        <v>49</v>
      </c>
      <c r="G739" s="4" t="s">
        <v>50</v>
      </c>
      <c r="H739" s="6" t="s">
        <v>23</v>
      </c>
      <c r="I739" s="7">
        <v>45</v>
      </c>
      <c r="J739" s="8">
        <v>775</v>
      </c>
      <c r="K739" s="9">
        <v>348750</v>
      </c>
      <c r="L739" s="9">
        <v>174375</v>
      </c>
      <c r="M739" s="10">
        <v>0.5</v>
      </c>
      <c r="N739" s="4" t="s">
        <v>18</v>
      </c>
      <c r="O739" s="4" t="str">
        <f>TEXT(Table1[[#This Row],[Invoice Date]],"mmm")</f>
        <v>Aug</v>
      </c>
      <c r="P739" s="4">
        <f>YEAR(Table1[[#This Row],[Invoice Date]])</f>
        <v>2020</v>
      </c>
      <c r="Q739" s="4">
        <f>IFERROR(Table1[[#This Row],[Total Sales]]/Table1[[#This Row],[Units Sold]],4)</f>
        <v>450</v>
      </c>
      <c r="R739" s="4">
        <f>IFERROR(Table1[[#This Row],[Operating Profit]]/Table1[[#This Row],[Units Sold]],0)</f>
        <v>225</v>
      </c>
      <c r="S739" s="4">
        <f>IFERROR((Table1[[#This Row],[Total Sales]]-Table1[[#This Row],[Operating Profit]])/Table1[[#This Row],[Units Sold]],0)</f>
        <v>225</v>
      </c>
      <c r="T739" s="4" t="str">
        <f>IF(Table1[[#This Row],[Profit per unit]]&gt;$V$8,"Premium","Mass")</f>
        <v>Premium</v>
      </c>
      <c r="U739" s="4"/>
    </row>
    <row r="740" spans="2:21" ht="14.25" customHeight="1" x14ac:dyDescent="0.3">
      <c r="B740" s="4" t="s">
        <v>14</v>
      </c>
      <c r="C740" s="4">
        <v>1185732</v>
      </c>
      <c r="D740" s="5">
        <v>43945</v>
      </c>
      <c r="E740" s="4" t="s">
        <v>48</v>
      </c>
      <c r="F740" s="4" t="s">
        <v>49</v>
      </c>
      <c r="G740" s="4" t="s">
        <v>50</v>
      </c>
      <c r="H740" s="6" t="s">
        <v>17</v>
      </c>
      <c r="I740" s="7">
        <v>45</v>
      </c>
      <c r="J740" s="8">
        <v>1025</v>
      </c>
      <c r="K740" s="9">
        <v>461250</v>
      </c>
      <c r="L740" s="9">
        <v>207562.5</v>
      </c>
      <c r="M740" s="10">
        <v>0.45</v>
      </c>
      <c r="N740" s="4" t="s">
        <v>18</v>
      </c>
      <c r="O740" s="4" t="str">
        <f>TEXT(Table1[[#This Row],[Invoice Date]],"mmm")</f>
        <v>Apr</v>
      </c>
      <c r="P740" s="4">
        <f>YEAR(Table1[[#This Row],[Invoice Date]])</f>
        <v>2020</v>
      </c>
      <c r="Q740" s="4">
        <f>IFERROR(Table1[[#This Row],[Total Sales]]/Table1[[#This Row],[Units Sold]],4)</f>
        <v>450</v>
      </c>
      <c r="R740" s="4">
        <f>IFERROR(Table1[[#This Row],[Operating Profit]]/Table1[[#This Row],[Units Sold]],0)</f>
        <v>202.5</v>
      </c>
      <c r="S740" s="4">
        <f>IFERROR((Table1[[#This Row],[Total Sales]]-Table1[[#This Row],[Operating Profit]])/Table1[[#This Row],[Units Sold]],0)</f>
        <v>247.5</v>
      </c>
      <c r="T740" s="4" t="str">
        <f>IF(Table1[[#This Row],[Profit per unit]]&gt;$V$8,"Premium","Mass")</f>
        <v>Premium</v>
      </c>
      <c r="U740" s="4"/>
    </row>
    <row r="741" spans="2:21" ht="14.25" customHeight="1" x14ac:dyDescent="0.3">
      <c r="B741" s="4" t="s">
        <v>14</v>
      </c>
      <c r="C741" s="4">
        <v>1185732</v>
      </c>
      <c r="D741" s="5">
        <v>43945</v>
      </c>
      <c r="E741" s="4" t="s">
        <v>48</v>
      </c>
      <c r="F741" s="4" t="s">
        <v>49</v>
      </c>
      <c r="G741" s="4" t="s">
        <v>50</v>
      </c>
      <c r="H741" s="6" t="s">
        <v>19</v>
      </c>
      <c r="I741" s="7">
        <v>45</v>
      </c>
      <c r="J741" s="8">
        <v>725</v>
      </c>
      <c r="K741" s="9">
        <v>326250</v>
      </c>
      <c r="L741" s="9">
        <v>114187.5</v>
      </c>
      <c r="M741" s="10">
        <v>0.35</v>
      </c>
      <c r="N741" s="4" t="s">
        <v>18</v>
      </c>
      <c r="O741" s="4" t="str">
        <f>TEXT(Table1[[#This Row],[Invoice Date]],"mmm")</f>
        <v>Apr</v>
      </c>
      <c r="P741" s="4">
        <f>YEAR(Table1[[#This Row],[Invoice Date]])</f>
        <v>2020</v>
      </c>
      <c r="Q741" s="4">
        <f>IFERROR(Table1[[#This Row],[Total Sales]]/Table1[[#This Row],[Units Sold]],4)</f>
        <v>450</v>
      </c>
      <c r="R741" s="4">
        <f>IFERROR(Table1[[#This Row],[Operating Profit]]/Table1[[#This Row],[Units Sold]],0)</f>
        <v>157.5</v>
      </c>
      <c r="S741" s="4">
        <f>IFERROR((Table1[[#This Row],[Total Sales]]-Table1[[#This Row],[Operating Profit]])/Table1[[#This Row],[Units Sold]],0)</f>
        <v>292.5</v>
      </c>
      <c r="T741" s="4" t="str">
        <f>IF(Table1[[#This Row],[Profit per unit]]&gt;$V$8,"Premium","Mass")</f>
        <v>Premium</v>
      </c>
      <c r="U741" s="4"/>
    </row>
    <row r="742" spans="2:21" ht="14.25" customHeight="1" x14ac:dyDescent="0.3">
      <c r="B742" s="4" t="s">
        <v>30</v>
      </c>
      <c r="C742" s="4">
        <v>1185732</v>
      </c>
      <c r="D742" s="5">
        <v>43945</v>
      </c>
      <c r="E742" s="4" t="s">
        <v>48</v>
      </c>
      <c r="F742" s="4" t="s">
        <v>49</v>
      </c>
      <c r="G742" s="4" t="s">
        <v>50</v>
      </c>
      <c r="H742" s="6" t="s">
        <v>20</v>
      </c>
      <c r="I742" s="7">
        <v>35</v>
      </c>
      <c r="J742" s="8">
        <v>725</v>
      </c>
      <c r="K742" s="9">
        <v>253750</v>
      </c>
      <c r="L742" s="9">
        <v>63437.5</v>
      </c>
      <c r="M742" s="10">
        <v>0.25</v>
      </c>
      <c r="N742" s="4" t="s">
        <v>18</v>
      </c>
      <c r="O742" s="4" t="str">
        <f>TEXT(Table1[[#This Row],[Invoice Date]],"mmm")</f>
        <v>Apr</v>
      </c>
      <c r="P742" s="4">
        <f>YEAR(Table1[[#This Row],[Invoice Date]])</f>
        <v>2020</v>
      </c>
      <c r="Q742" s="4">
        <f>IFERROR(Table1[[#This Row],[Total Sales]]/Table1[[#This Row],[Units Sold]],4)</f>
        <v>350</v>
      </c>
      <c r="R742" s="4">
        <f>IFERROR(Table1[[#This Row],[Operating Profit]]/Table1[[#This Row],[Units Sold]],0)</f>
        <v>87.5</v>
      </c>
      <c r="S742" s="4">
        <f>IFERROR((Table1[[#This Row],[Total Sales]]-Table1[[#This Row],[Operating Profit]])/Table1[[#This Row],[Units Sold]],0)</f>
        <v>262.5</v>
      </c>
      <c r="T742" s="4" t="str">
        <f>IF(Table1[[#This Row],[Profit per unit]]&gt;$V$8,"Premium","Mass")</f>
        <v>Premium</v>
      </c>
      <c r="U742" s="4"/>
    </row>
    <row r="743" spans="2:21" ht="14.25" customHeight="1" x14ac:dyDescent="0.3">
      <c r="B743" s="4" t="s">
        <v>30</v>
      </c>
      <c r="C743" s="4">
        <v>1185732</v>
      </c>
      <c r="D743" s="5">
        <v>43945</v>
      </c>
      <c r="E743" s="4" t="s">
        <v>48</v>
      </c>
      <c r="F743" s="4" t="s">
        <v>49</v>
      </c>
      <c r="G743" s="4" t="s">
        <v>50</v>
      </c>
      <c r="H743" s="6" t="s">
        <v>21</v>
      </c>
      <c r="I743" s="7">
        <v>40</v>
      </c>
      <c r="J743" s="8">
        <v>650</v>
      </c>
      <c r="K743" s="9">
        <v>260000</v>
      </c>
      <c r="L743" s="9">
        <v>78000</v>
      </c>
      <c r="M743" s="10">
        <v>0.3</v>
      </c>
      <c r="N743" s="4" t="s">
        <v>18</v>
      </c>
      <c r="O743" s="4" t="str">
        <f>TEXT(Table1[[#This Row],[Invoice Date]],"mmm")</f>
        <v>Apr</v>
      </c>
      <c r="P743" s="4">
        <f>YEAR(Table1[[#This Row],[Invoice Date]])</f>
        <v>2020</v>
      </c>
      <c r="Q743" s="4">
        <f>IFERROR(Table1[[#This Row],[Total Sales]]/Table1[[#This Row],[Units Sold]],4)</f>
        <v>400</v>
      </c>
      <c r="R743" s="4">
        <f>IFERROR(Table1[[#This Row],[Operating Profit]]/Table1[[#This Row],[Units Sold]],0)</f>
        <v>120</v>
      </c>
      <c r="S743" s="4">
        <f>IFERROR((Table1[[#This Row],[Total Sales]]-Table1[[#This Row],[Operating Profit]])/Table1[[#This Row],[Units Sold]],0)</f>
        <v>280</v>
      </c>
      <c r="T743" s="4" t="str">
        <f>IF(Table1[[#This Row],[Profit per unit]]&gt;$V$8,"Premium","Mass")</f>
        <v>Premium</v>
      </c>
      <c r="U743" s="4"/>
    </row>
    <row r="744" spans="2:21" ht="14.25" customHeight="1" x14ac:dyDescent="0.3">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c r="O744" s="4" t="str">
        <f>TEXT(Table1[[#This Row],[Invoice Date]],"mmm")</f>
        <v>Apr</v>
      </c>
      <c r="P744" s="4">
        <f>YEAR(Table1[[#This Row],[Invoice Date]])</f>
        <v>2020</v>
      </c>
      <c r="Q744" s="4">
        <f>IFERROR(Table1[[#This Row],[Total Sales]]/Table1[[#This Row],[Units Sold]],4)</f>
        <v>550.00000000000011</v>
      </c>
      <c r="R744" s="4">
        <f>IFERROR(Table1[[#This Row],[Operating Profit]]/Table1[[#This Row],[Units Sold]],0)</f>
        <v>192.50000000000003</v>
      </c>
      <c r="S744" s="4">
        <f>IFERROR((Table1[[#This Row],[Total Sales]]-Table1[[#This Row],[Operating Profit]])/Table1[[#This Row],[Units Sold]],0)</f>
        <v>357.50000000000011</v>
      </c>
      <c r="T744" s="4" t="str">
        <f>IF(Table1[[#This Row],[Profit per unit]]&gt;$V$8,"Premium","Mass")</f>
        <v>Premium</v>
      </c>
      <c r="U744" s="4"/>
    </row>
    <row r="745" spans="2:21" ht="14.25" customHeight="1" x14ac:dyDescent="0.3">
      <c r="B745" s="4" t="s">
        <v>30</v>
      </c>
      <c r="C745" s="4">
        <v>1185732</v>
      </c>
      <c r="D745" s="5">
        <v>43945</v>
      </c>
      <c r="E745" s="4" t="s">
        <v>48</v>
      </c>
      <c r="F745" s="4" t="s">
        <v>49</v>
      </c>
      <c r="G745" s="4" t="s">
        <v>50</v>
      </c>
      <c r="H745" s="6" t="s">
        <v>23</v>
      </c>
      <c r="I745" s="7">
        <v>45</v>
      </c>
      <c r="J745" s="8">
        <v>800</v>
      </c>
      <c r="K745" s="9">
        <v>360000</v>
      </c>
      <c r="L745" s="9">
        <v>180000</v>
      </c>
      <c r="M745" s="10">
        <v>0.5</v>
      </c>
      <c r="N745" s="4" t="s">
        <v>18</v>
      </c>
      <c r="O745" s="4" t="str">
        <f>TEXT(Table1[[#This Row],[Invoice Date]],"mmm")</f>
        <v>Apr</v>
      </c>
      <c r="P745" s="4">
        <f>YEAR(Table1[[#This Row],[Invoice Date]])</f>
        <v>2020</v>
      </c>
      <c r="Q745" s="4">
        <f>IFERROR(Table1[[#This Row],[Total Sales]]/Table1[[#This Row],[Units Sold]],4)</f>
        <v>450</v>
      </c>
      <c r="R745" s="4">
        <f>IFERROR(Table1[[#This Row],[Operating Profit]]/Table1[[#This Row],[Units Sold]],0)</f>
        <v>225</v>
      </c>
      <c r="S745" s="4">
        <f>IFERROR((Table1[[#This Row],[Total Sales]]-Table1[[#This Row],[Operating Profit]])/Table1[[#This Row],[Units Sold]],0)</f>
        <v>225</v>
      </c>
      <c r="T745" s="4" t="str">
        <f>IF(Table1[[#This Row],[Profit per unit]]&gt;$V$8,"Premium","Mass")</f>
        <v>Premium</v>
      </c>
      <c r="U745" s="4"/>
    </row>
    <row r="746" spans="2:21" ht="14.25" customHeight="1" x14ac:dyDescent="0.3">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c r="O746" s="4" t="str">
        <f>TEXT(Table1[[#This Row],[Invoice Date]],"mmm")</f>
        <v>Apr</v>
      </c>
      <c r="P746" s="4">
        <f>YEAR(Table1[[#This Row],[Invoice Date]])</f>
        <v>2020</v>
      </c>
      <c r="Q746" s="4">
        <f>IFERROR(Table1[[#This Row],[Total Sales]]/Table1[[#This Row],[Units Sold]],4)</f>
        <v>550.00000000000011</v>
      </c>
      <c r="R746" s="4">
        <f>IFERROR(Table1[[#This Row],[Operating Profit]]/Table1[[#This Row],[Units Sold]],0)</f>
        <v>247.50000000000006</v>
      </c>
      <c r="S746" s="4">
        <f>IFERROR((Table1[[#This Row],[Total Sales]]-Table1[[#This Row],[Operating Profit]])/Table1[[#This Row],[Units Sold]],0)</f>
        <v>302.50000000000006</v>
      </c>
      <c r="T746" s="4" t="str">
        <f>IF(Table1[[#This Row],[Profit per unit]]&gt;$V$8,"Premium","Mass")</f>
        <v>Premium</v>
      </c>
      <c r="U746" s="4"/>
    </row>
    <row r="747" spans="2:21" ht="14.25" customHeight="1" x14ac:dyDescent="0.3">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c r="O747" s="4" t="str">
        <f>TEXT(Table1[[#This Row],[Invoice Date]],"mmm")</f>
        <v>Apr</v>
      </c>
      <c r="P747" s="4">
        <f>YEAR(Table1[[#This Row],[Invoice Date]])</f>
        <v>2020</v>
      </c>
      <c r="Q747" s="4">
        <f>IFERROR(Table1[[#This Row],[Total Sales]]/Table1[[#This Row],[Units Sold]],4)</f>
        <v>550.00000000000011</v>
      </c>
      <c r="R747" s="4">
        <f>IFERROR(Table1[[#This Row],[Operating Profit]]/Table1[[#This Row],[Units Sold]],0)</f>
        <v>192.5</v>
      </c>
      <c r="S747" s="4">
        <f>IFERROR((Table1[[#This Row],[Total Sales]]-Table1[[#This Row],[Operating Profit]])/Table1[[#This Row],[Units Sold]],0)</f>
        <v>357.50000000000006</v>
      </c>
      <c r="T747" s="4" t="str">
        <f>IF(Table1[[#This Row],[Profit per unit]]&gt;$V$8,"Premium","Mass")</f>
        <v>Premium</v>
      </c>
      <c r="U747" s="4"/>
    </row>
    <row r="748" spans="2:21" ht="14.25" customHeight="1" x14ac:dyDescent="0.3">
      <c r="B748" s="4" t="s">
        <v>30</v>
      </c>
      <c r="C748" s="4">
        <v>1185732</v>
      </c>
      <c r="D748" s="5">
        <v>43945</v>
      </c>
      <c r="E748" s="4" t="s">
        <v>48</v>
      </c>
      <c r="F748" s="4" t="s">
        <v>49</v>
      </c>
      <c r="G748" s="4" t="s">
        <v>50</v>
      </c>
      <c r="H748" s="6" t="s">
        <v>20</v>
      </c>
      <c r="I748" s="7">
        <v>50</v>
      </c>
      <c r="J748" s="8">
        <v>750</v>
      </c>
      <c r="K748" s="9">
        <v>375000</v>
      </c>
      <c r="L748" s="9">
        <v>93750</v>
      </c>
      <c r="M748" s="10">
        <v>0.25</v>
      </c>
      <c r="N748" s="4" t="s">
        <v>18</v>
      </c>
      <c r="O748" s="4" t="str">
        <f>TEXT(Table1[[#This Row],[Invoice Date]],"mmm")</f>
        <v>Apr</v>
      </c>
      <c r="P748" s="4">
        <f>YEAR(Table1[[#This Row],[Invoice Date]])</f>
        <v>2020</v>
      </c>
      <c r="Q748" s="4">
        <f>IFERROR(Table1[[#This Row],[Total Sales]]/Table1[[#This Row],[Units Sold]],4)</f>
        <v>500</v>
      </c>
      <c r="R748" s="4">
        <f>IFERROR(Table1[[#This Row],[Operating Profit]]/Table1[[#This Row],[Units Sold]],0)</f>
        <v>125</v>
      </c>
      <c r="S748" s="4">
        <f>IFERROR((Table1[[#This Row],[Total Sales]]-Table1[[#This Row],[Operating Profit]])/Table1[[#This Row],[Units Sold]],0)</f>
        <v>375</v>
      </c>
      <c r="T748" s="4" t="str">
        <f>IF(Table1[[#This Row],[Profit per unit]]&gt;$V$8,"Premium","Mass")</f>
        <v>Premium</v>
      </c>
      <c r="U748" s="4"/>
    </row>
    <row r="749" spans="2:21" ht="14.25" customHeight="1" x14ac:dyDescent="0.3">
      <c r="B749" s="4" t="s">
        <v>30</v>
      </c>
      <c r="C749" s="4">
        <v>1185732</v>
      </c>
      <c r="D749" s="5">
        <v>43945</v>
      </c>
      <c r="E749" s="4" t="s">
        <v>48</v>
      </c>
      <c r="F749" s="4" t="s">
        <v>49</v>
      </c>
      <c r="G749" s="4" t="s">
        <v>50</v>
      </c>
      <c r="H749" s="6" t="s">
        <v>21</v>
      </c>
      <c r="I749" s="7">
        <v>50</v>
      </c>
      <c r="J749" s="8">
        <v>700</v>
      </c>
      <c r="K749" s="9">
        <v>350000</v>
      </c>
      <c r="L749" s="9">
        <v>105000</v>
      </c>
      <c r="M749" s="10">
        <v>0.3</v>
      </c>
      <c r="N749" s="4" t="s">
        <v>18</v>
      </c>
      <c r="O749" s="4" t="str">
        <f>TEXT(Table1[[#This Row],[Invoice Date]],"mmm")</f>
        <v>Apr</v>
      </c>
      <c r="P749" s="4">
        <f>YEAR(Table1[[#This Row],[Invoice Date]])</f>
        <v>2020</v>
      </c>
      <c r="Q749" s="4">
        <f>IFERROR(Table1[[#This Row],[Total Sales]]/Table1[[#This Row],[Units Sold]],4)</f>
        <v>500</v>
      </c>
      <c r="R749" s="4">
        <f>IFERROR(Table1[[#This Row],[Operating Profit]]/Table1[[#This Row],[Units Sold]],0)</f>
        <v>150</v>
      </c>
      <c r="S749" s="4">
        <f>IFERROR((Table1[[#This Row],[Total Sales]]-Table1[[#This Row],[Operating Profit]])/Table1[[#This Row],[Units Sold]],0)</f>
        <v>350</v>
      </c>
      <c r="T749" s="4" t="str">
        <f>IF(Table1[[#This Row],[Profit per unit]]&gt;$V$8,"Premium","Mass")</f>
        <v>Premium</v>
      </c>
      <c r="U749" s="4"/>
    </row>
    <row r="750" spans="2:21" ht="14.25" customHeight="1" x14ac:dyDescent="0.3">
      <c r="B750" s="4" t="s">
        <v>30</v>
      </c>
      <c r="C750" s="4">
        <v>1185732</v>
      </c>
      <c r="D750" s="5">
        <v>43945</v>
      </c>
      <c r="E750" s="4" t="s">
        <v>48</v>
      </c>
      <c r="F750" s="4" t="s">
        <v>49</v>
      </c>
      <c r="G750" s="4" t="s">
        <v>50</v>
      </c>
      <c r="H750" s="6" t="s">
        <v>22</v>
      </c>
      <c r="I750" s="7">
        <v>60</v>
      </c>
      <c r="J750" s="8">
        <v>725</v>
      </c>
      <c r="K750" s="9">
        <v>435000</v>
      </c>
      <c r="L750" s="9">
        <v>152250</v>
      </c>
      <c r="M750" s="10">
        <v>0.35</v>
      </c>
      <c r="N750" s="4" t="s">
        <v>18</v>
      </c>
      <c r="O750" s="4" t="str">
        <f>TEXT(Table1[[#This Row],[Invoice Date]],"mmm")</f>
        <v>Apr</v>
      </c>
      <c r="P750" s="4">
        <f>YEAR(Table1[[#This Row],[Invoice Date]])</f>
        <v>2020</v>
      </c>
      <c r="Q750" s="4">
        <f>IFERROR(Table1[[#This Row],[Total Sales]]/Table1[[#This Row],[Units Sold]],4)</f>
        <v>600</v>
      </c>
      <c r="R750" s="4">
        <f>IFERROR(Table1[[#This Row],[Operating Profit]]/Table1[[#This Row],[Units Sold]],0)</f>
        <v>210</v>
      </c>
      <c r="S750" s="4">
        <f>IFERROR((Table1[[#This Row],[Total Sales]]-Table1[[#This Row],[Operating Profit]])/Table1[[#This Row],[Units Sold]],0)</f>
        <v>390</v>
      </c>
      <c r="T750" s="4" t="str">
        <f>IF(Table1[[#This Row],[Profit per unit]]&gt;$V$8,"Premium","Mass")</f>
        <v>Premium</v>
      </c>
      <c r="U750" s="4"/>
    </row>
    <row r="751" spans="2:21" ht="14.25" customHeight="1" x14ac:dyDescent="0.3">
      <c r="B751" s="4" t="s">
        <v>30</v>
      </c>
      <c r="C751" s="4">
        <v>1185732</v>
      </c>
      <c r="D751" s="5">
        <v>43945</v>
      </c>
      <c r="E751" s="4" t="s">
        <v>48</v>
      </c>
      <c r="F751" s="4" t="s">
        <v>49</v>
      </c>
      <c r="G751" s="4" t="s">
        <v>50</v>
      </c>
      <c r="H751" s="6" t="s">
        <v>23</v>
      </c>
      <c r="I751" s="7">
        <v>65</v>
      </c>
      <c r="J751" s="8">
        <v>825</v>
      </c>
      <c r="K751" s="9">
        <v>536250</v>
      </c>
      <c r="L751" s="9">
        <v>268125</v>
      </c>
      <c r="M751" s="10">
        <v>0.5</v>
      </c>
      <c r="N751" s="4" t="s">
        <v>18</v>
      </c>
      <c r="O751" s="4" t="str">
        <f>TEXT(Table1[[#This Row],[Invoice Date]],"mmm")</f>
        <v>Apr</v>
      </c>
      <c r="P751" s="4">
        <f>YEAR(Table1[[#This Row],[Invoice Date]])</f>
        <v>2020</v>
      </c>
      <c r="Q751" s="4">
        <f>IFERROR(Table1[[#This Row],[Total Sales]]/Table1[[#This Row],[Units Sold]],4)</f>
        <v>650</v>
      </c>
      <c r="R751" s="4">
        <f>IFERROR(Table1[[#This Row],[Operating Profit]]/Table1[[#This Row],[Units Sold]],0)</f>
        <v>325</v>
      </c>
      <c r="S751" s="4">
        <f>IFERROR((Table1[[#This Row],[Total Sales]]-Table1[[#This Row],[Operating Profit]])/Table1[[#This Row],[Units Sold]],0)</f>
        <v>325</v>
      </c>
      <c r="T751" s="4" t="str">
        <f>IF(Table1[[#This Row],[Profit per unit]]&gt;$V$8,"Premium","Mass")</f>
        <v>Premium</v>
      </c>
      <c r="U751" s="4"/>
    </row>
    <row r="752" spans="2:21" ht="14.25" customHeight="1" x14ac:dyDescent="0.3">
      <c r="B752" s="4" t="s">
        <v>30</v>
      </c>
      <c r="C752" s="4">
        <v>1185732</v>
      </c>
      <c r="D752" s="5">
        <v>43945</v>
      </c>
      <c r="E752" s="4" t="s">
        <v>48</v>
      </c>
      <c r="F752" s="4" t="s">
        <v>49</v>
      </c>
      <c r="G752" s="4" t="s">
        <v>50</v>
      </c>
      <c r="H752" s="6" t="s">
        <v>17</v>
      </c>
      <c r="I752" s="7">
        <v>60</v>
      </c>
      <c r="J752" s="8">
        <v>1075</v>
      </c>
      <c r="K752" s="9">
        <v>645000</v>
      </c>
      <c r="L752" s="9">
        <v>290250</v>
      </c>
      <c r="M752" s="10">
        <v>0.45</v>
      </c>
      <c r="N752" s="4" t="s">
        <v>18</v>
      </c>
      <c r="O752" s="4" t="str">
        <f>TEXT(Table1[[#This Row],[Invoice Date]],"mmm")</f>
        <v>Apr</v>
      </c>
      <c r="P752" s="4">
        <f>YEAR(Table1[[#This Row],[Invoice Date]])</f>
        <v>2020</v>
      </c>
      <c r="Q752" s="4">
        <f>IFERROR(Table1[[#This Row],[Total Sales]]/Table1[[#This Row],[Units Sold]],4)</f>
        <v>600</v>
      </c>
      <c r="R752" s="4">
        <f>IFERROR(Table1[[#This Row],[Operating Profit]]/Table1[[#This Row],[Units Sold]],0)</f>
        <v>270</v>
      </c>
      <c r="S752" s="4">
        <f>IFERROR((Table1[[#This Row],[Total Sales]]-Table1[[#This Row],[Operating Profit]])/Table1[[#This Row],[Units Sold]],0)</f>
        <v>330</v>
      </c>
      <c r="T752" s="4" t="str">
        <f>IF(Table1[[#This Row],[Profit per unit]]&gt;$V$8,"Premium","Mass")</f>
        <v>Premium</v>
      </c>
      <c r="U752" s="4"/>
    </row>
    <row r="753" spans="2:21" ht="14.25" customHeight="1" x14ac:dyDescent="0.3">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c r="O753" s="4" t="str">
        <f>TEXT(Table1[[#This Row],[Invoice Date]],"mmm")</f>
        <v>Apr</v>
      </c>
      <c r="P753" s="4">
        <f>YEAR(Table1[[#This Row],[Invoice Date]])</f>
        <v>2020</v>
      </c>
      <c r="Q753" s="4">
        <f>IFERROR(Table1[[#This Row],[Total Sales]]/Table1[[#This Row],[Units Sold]],4)</f>
        <v>550.00000000000011</v>
      </c>
      <c r="R753" s="4">
        <f>IFERROR(Table1[[#This Row],[Operating Profit]]/Table1[[#This Row],[Units Sold]],0)</f>
        <v>192.5</v>
      </c>
      <c r="S753" s="4">
        <f>IFERROR((Table1[[#This Row],[Total Sales]]-Table1[[#This Row],[Operating Profit]])/Table1[[#This Row],[Units Sold]],0)</f>
        <v>357.50000000000006</v>
      </c>
      <c r="T753" s="4" t="str">
        <f>IF(Table1[[#This Row],[Profit per unit]]&gt;$V$8,"Premium","Mass")</f>
        <v>Premium</v>
      </c>
      <c r="U753" s="4"/>
    </row>
    <row r="754" spans="2:21" ht="14.25" customHeight="1" x14ac:dyDescent="0.3">
      <c r="B754" s="4" t="s">
        <v>30</v>
      </c>
      <c r="C754" s="4">
        <v>1185732</v>
      </c>
      <c r="D754" s="5">
        <v>44081</v>
      </c>
      <c r="E754" s="4" t="s">
        <v>48</v>
      </c>
      <c r="F754" s="4" t="s">
        <v>49</v>
      </c>
      <c r="G754" s="4" t="s">
        <v>50</v>
      </c>
      <c r="H754" s="6" t="s">
        <v>20</v>
      </c>
      <c r="I754" s="7">
        <v>50</v>
      </c>
      <c r="J754" s="8">
        <v>800</v>
      </c>
      <c r="K754" s="9">
        <v>400000</v>
      </c>
      <c r="L754" s="9">
        <v>100000</v>
      </c>
      <c r="M754" s="10">
        <v>0.25</v>
      </c>
      <c r="N754" s="4" t="s">
        <v>18</v>
      </c>
      <c r="O754" s="4" t="str">
        <f>TEXT(Table1[[#This Row],[Invoice Date]],"mmm")</f>
        <v>Sep</v>
      </c>
      <c r="P754" s="4">
        <f>YEAR(Table1[[#This Row],[Invoice Date]])</f>
        <v>2020</v>
      </c>
      <c r="Q754" s="4">
        <f>IFERROR(Table1[[#This Row],[Total Sales]]/Table1[[#This Row],[Units Sold]],4)</f>
        <v>500</v>
      </c>
      <c r="R754" s="4">
        <f>IFERROR(Table1[[#This Row],[Operating Profit]]/Table1[[#This Row],[Units Sold]],0)</f>
        <v>125</v>
      </c>
      <c r="S754" s="4">
        <f>IFERROR((Table1[[#This Row],[Total Sales]]-Table1[[#This Row],[Operating Profit]])/Table1[[#This Row],[Units Sold]],0)</f>
        <v>375</v>
      </c>
      <c r="T754" s="4" t="str">
        <f>IF(Table1[[#This Row],[Profit per unit]]&gt;$V$8,"Premium","Mass")</f>
        <v>Premium</v>
      </c>
      <c r="U754" s="4"/>
    </row>
    <row r="755" spans="2:21" ht="14.25" customHeight="1" x14ac:dyDescent="0.3">
      <c r="B755" s="4" t="s">
        <v>30</v>
      </c>
      <c r="C755" s="4">
        <v>1185732</v>
      </c>
      <c r="D755" s="5">
        <v>44082</v>
      </c>
      <c r="E755" s="4" t="s">
        <v>48</v>
      </c>
      <c r="F755" s="4" t="s">
        <v>49</v>
      </c>
      <c r="G755" s="4" t="s">
        <v>50</v>
      </c>
      <c r="H755" s="6" t="s">
        <v>21</v>
      </c>
      <c r="I755" s="7">
        <v>50</v>
      </c>
      <c r="J755" s="8">
        <v>775</v>
      </c>
      <c r="K755" s="9">
        <v>387500</v>
      </c>
      <c r="L755" s="9">
        <v>116250</v>
      </c>
      <c r="M755" s="10">
        <v>0.3</v>
      </c>
      <c r="N755" s="4" t="s">
        <v>18</v>
      </c>
      <c r="O755" s="4" t="str">
        <f>TEXT(Table1[[#This Row],[Invoice Date]],"mmm")</f>
        <v>Sep</v>
      </c>
      <c r="P755" s="4">
        <f>YEAR(Table1[[#This Row],[Invoice Date]])</f>
        <v>2020</v>
      </c>
      <c r="Q755" s="4">
        <f>IFERROR(Table1[[#This Row],[Total Sales]]/Table1[[#This Row],[Units Sold]],4)</f>
        <v>500</v>
      </c>
      <c r="R755" s="4">
        <f>IFERROR(Table1[[#This Row],[Operating Profit]]/Table1[[#This Row],[Units Sold]],0)</f>
        <v>150</v>
      </c>
      <c r="S755" s="4">
        <f>IFERROR((Table1[[#This Row],[Total Sales]]-Table1[[#This Row],[Operating Profit]])/Table1[[#This Row],[Units Sold]],0)</f>
        <v>350</v>
      </c>
      <c r="T755" s="4" t="str">
        <f>IF(Table1[[#This Row],[Profit per unit]]&gt;$V$8,"Premium","Mass")</f>
        <v>Premium</v>
      </c>
      <c r="U755" s="4"/>
    </row>
    <row r="756" spans="2:21" ht="14.25" customHeight="1" x14ac:dyDescent="0.3">
      <c r="B756" s="4" t="s">
        <v>30</v>
      </c>
      <c r="C756" s="4">
        <v>1185732</v>
      </c>
      <c r="D756" s="5">
        <v>44083</v>
      </c>
      <c r="E756" s="4" t="s">
        <v>48</v>
      </c>
      <c r="F756" s="4" t="s">
        <v>49</v>
      </c>
      <c r="G756" s="4" t="s">
        <v>50</v>
      </c>
      <c r="H756" s="6" t="s">
        <v>22</v>
      </c>
      <c r="I756" s="7">
        <v>65</v>
      </c>
      <c r="J756" s="8">
        <v>775</v>
      </c>
      <c r="K756" s="9">
        <v>503750</v>
      </c>
      <c r="L756" s="9">
        <v>176312.5</v>
      </c>
      <c r="M756" s="10">
        <v>0.35</v>
      </c>
      <c r="N756" s="4" t="s">
        <v>18</v>
      </c>
      <c r="O756" s="4" t="str">
        <f>TEXT(Table1[[#This Row],[Invoice Date]],"mmm")</f>
        <v>Sep</v>
      </c>
      <c r="P756" s="4">
        <f>YEAR(Table1[[#This Row],[Invoice Date]])</f>
        <v>2020</v>
      </c>
      <c r="Q756" s="4">
        <f>IFERROR(Table1[[#This Row],[Total Sales]]/Table1[[#This Row],[Units Sold]],4)</f>
        <v>650</v>
      </c>
      <c r="R756" s="4">
        <f>IFERROR(Table1[[#This Row],[Operating Profit]]/Table1[[#This Row],[Units Sold]],0)</f>
        <v>227.5</v>
      </c>
      <c r="S756" s="4">
        <f>IFERROR((Table1[[#This Row],[Total Sales]]-Table1[[#This Row],[Operating Profit]])/Table1[[#This Row],[Units Sold]],0)</f>
        <v>422.5</v>
      </c>
      <c r="T756" s="4" t="str">
        <f>IF(Table1[[#This Row],[Profit per unit]]&gt;$V$8,"Premium","Mass")</f>
        <v>Premium</v>
      </c>
      <c r="U756" s="4"/>
    </row>
    <row r="757" spans="2:21" ht="14.25" customHeight="1" x14ac:dyDescent="0.3">
      <c r="B757" s="4" t="s">
        <v>30</v>
      </c>
      <c r="C757" s="4">
        <v>1185732</v>
      </c>
      <c r="D757" s="5">
        <v>44084</v>
      </c>
      <c r="E757" s="4" t="s">
        <v>48</v>
      </c>
      <c r="F757" s="4" t="s">
        <v>49</v>
      </c>
      <c r="G757" s="4" t="s">
        <v>50</v>
      </c>
      <c r="H757" s="6" t="s">
        <v>23</v>
      </c>
      <c r="I757" s="7">
        <v>70</v>
      </c>
      <c r="J757" s="8">
        <v>925</v>
      </c>
      <c r="K757" s="9">
        <v>647500</v>
      </c>
      <c r="L757" s="9">
        <v>323750</v>
      </c>
      <c r="M757" s="10">
        <v>0.5</v>
      </c>
      <c r="N757" s="4" t="s">
        <v>18</v>
      </c>
      <c r="O757" s="4" t="str">
        <f>TEXT(Table1[[#This Row],[Invoice Date]],"mmm")</f>
        <v>Sep</v>
      </c>
      <c r="P757" s="4">
        <f>YEAR(Table1[[#This Row],[Invoice Date]])</f>
        <v>2020</v>
      </c>
      <c r="Q757" s="4">
        <f>IFERROR(Table1[[#This Row],[Total Sales]]/Table1[[#This Row],[Units Sold]],4)</f>
        <v>700</v>
      </c>
      <c r="R757" s="4">
        <f>IFERROR(Table1[[#This Row],[Operating Profit]]/Table1[[#This Row],[Units Sold]],0)</f>
        <v>350</v>
      </c>
      <c r="S757" s="4">
        <f>IFERROR((Table1[[#This Row],[Total Sales]]-Table1[[#This Row],[Operating Profit]])/Table1[[#This Row],[Units Sold]],0)</f>
        <v>350</v>
      </c>
      <c r="T757" s="4" t="str">
        <f>IF(Table1[[#This Row],[Profit per unit]]&gt;$V$8,"Premium","Mass")</f>
        <v>Premium</v>
      </c>
      <c r="U757" s="4"/>
    </row>
    <row r="758" spans="2:21" ht="14.25" customHeight="1" x14ac:dyDescent="0.3">
      <c r="B758" s="4" t="s">
        <v>30</v>
      </c>
      <c r="C758" s="4">
        <v>1185732</v>
      </c>
      <c r="D758" s="5">
        <v>44085</v>
      </c>
      <c r="E758" s="4" t="s">
        <v>48</v>
      </c>
      <c r="F758" s="4" t="s">
        <v>49</v>
      </c>
      <c r="G758" s="4" t="s">
        <v>50</v>
      </c>
      <c r="H758" s="6" t="s">
        <v>17</v>
      </c>
      <c r="I758" s="7">
        <v>65</v>
      </c>
      <c r="J758" s="8">
        <v>1150</v>
      </c>
      <c r="K758" s="9">
        <v>747500</v>
      </c>
      <c r="L758" s="9">
        <v>336375</v>
      </c>
      <c r="M758" s="10">
        <v>0.45</v>
      </c>
      <c r="N758" s="4" t="s">
        <v>18</v>
      </c>
      <c r="O758" s="4" t="str">
        <f>TEXT(Table1[[#This Row],[Invoice Date]],"mmm")</f>
        <v>Sep</v>
      </c>
      <c r="P758" s="4">
        <f>YEAR(Table1[[#This Row],[Invoice Date]])</f>
        <v>2020</v>
      </c>
      <c r="Q758" s="4">
        <f>IFERROR(Table1[[#This Row],[Total Sales]]/Table1[[#This Row],[Units Sold]],4)</f>
        <v>650</v>
      </c>
      <c r="R758" s="4">
        <f>IFERROR(Table1[[#This Row],[Operating Profit]]/Table1[[#This Row],[Units Sold]],0)</f>
        <v>292.5</v>
      </c>
      <c r="S758" s="4">
        <f>IFERROR((Table1[[#This Row],[Total Sales]]-Table1[[#This Row],[Operating Profit]])/Table1[[#This Row],[Units Sold]],0)</f>
        <v>357.5</v>
      </c>
      <c r="T758" s="4" t="str">
        <f>IF(Table1[[#This Row],[Profit per unit]]&gt;$V$8,"Premium","Mass")</f>
        <v>Premium</v>
      </c>
      <c r="U758" s="4"/>
    </row>
    <row r="759" spans="2:21" ht="14.25" customHeight="1" x14ac:dyDescent="0.3">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c r="O759" s="4" t="str">
        <f>TEXT(Table1[[#This Row],[Invoice Date]],"mmm")</f>
        <v>Sep</v>
      </c>
      <c r="P759" s="4">
        <f>YEAR(Table1[[#This Row],[Invoice Date]])</f>
        <v>2020</v>
      </c>
      <c r="Q759" s="4">
        <f>IFERROR(Table1[[#This Row],[Total Sales]]/Table1[[#This Row],[Units Sold]],4)</f>
        <v>600.00000000000011</v>
      </c>
      <c r="R759" s="4">
        <f>IFERROR(Table1[[#This Row],[Operating Profit]]/Table1[[#This Row],[Units Sold]],0)</f>
        <v>210.00000000000003</v>
      </c>
      <c r="S759" s="4">
        <f>IFERROR((Table1[[#This Row],[Total Sales]]-Table1[[#This Row],[Operating Profit]])/Table1[[#This Row],[Units Sold]],0)</f>
        <v>390.00000000000011</v>
      </c>
      <c r="T759" s="4" t="str">
        <f>IF(Table1[[#This Row],[Profit per unit]]&gt;$V$8,"Premium","Mass")</f>
        <v>Premium</v>
      </c>
      <c r="U759" s="4"/>
    </row>
    <row r="760" spans="2:21" ht="14.25" customHeight="1" x14ac:dyDescent="0.3">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c r="O760" s="4" t="str">
        <f>TEXT(Table1[[#This Row],[Invoice Date]],"mmm")</f>
        <v>Sep</v>
      </c>
      <c r="P760" s="4">
        <f>YEAR(Table1[[#This Row],[Invoice Date]])</f>
        <v>2020</v>
      </c>
      <c r="Q760" s="4">
        <f>IFERROR(Table1[[#This Row],[Total Sales]]/Table1[[#This Row],[Units Sold]],4)</f>
        <v>550.00000000000011</v>
      </c>
      <c r="R760" s="4">
        <f>IFERROR(Table1[[#This Row],[Operating Profit]]/Table1[[#This Row],[Units Sold]],0)</f>
        <v>137.50000000000003</v>
      </c>
      <c r="S760" s="4">
        <f>IFERROR((Table1[[#This Row],[Total Sales]]-Table1[[#This Row],[Operating Profit]])/Table1[[#This Row],[Units Sold]],0)</f>
        <v>412.50000000000006</v>
      </c>
      <c r="T760" s="4" t="str">
        <f>IF(Table1[[#This Row],[Profit per unit]]&gt;$V$8,"Premium","Mass")</f>
        <v>Premium</v>
      </c>
      <c r="U760" s="4"/>
    </row>
    <row r="761" spans="2:21" ht="14.25" customHeight="1" x14ac:dyDescent="0.3">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c r="O761" s="4" t="str">
        <f>TEXT(Table1[[#This Row],[Invoice Date]],"mmm")</f>
        <v>Sep</v>
      </c>
      <c r="P761" s="4">
        <f>YEAR(Table1[[#This Row],[Invoice Date]])</f>
        <v>2020</v>
      </c>
      <c r="Q761" s="4">
        <f>IFERROR(Table1[[#This Row],[Total Sales]]/Table1[[#This Row],[Units Sold]],4)</f>
        <v>550.00000000000011</v>
      </c>
      <c r="R761" s="4">
        <f>IFERROR(Table1[[#This Row],[Operating Profit]]/Table1[[#This Row],[Units Sold]],0)</f>
        <v>165.00000000000003</v>
      </c>
      <c r="S761" s="4">
        <f>IFERROR((Table1[[#This Row],[Total Sales]]-Table1[[#This Row],[Operating Profit]])/Table1[[#This Row],[Units Sold]],0)</f>
        <v>385.00000000000006</v>
      </c>
      <c r="T761" s="4" t="str">
        <f>IF(Table1[[#This Row],[Profit per unit]]&gt;$V$8,"Premium","Mass")</f>
        <v>Premium</v>
      </c>
      <c r="U761" s="4"/>
    </row>
    <row r="762" spans="2:21" ht="14.25" customHeight="1" x14ac:dyDescent="0.3">
      <c r="B762" s="4" t="s">
        <v>30</v>
      </c>
      <c r="C762" s="4">
        <v>1185732</v>
      </c>
      <c r="D762" s="5">
        <v>44089</v>
      </c>
      <c r="E762" s="4" t="s">
        <v>48</v>
      </c>
      <c r="F762" s="4" t="s">
        <v>49</v>
      </c>
      <c r="G762" s="4" t="s">
        <v>50</v>
      </c>
      <c r="H762" s="6" t="s">
        <v>22</v>
      </c>
      <c r="I762" s="7">
        <v>65</v>
      </c>
      <c r="J762" s="8">
        <v>800</v>
      </c>
      <c r="K762" s="9">
        <v>520000</v>
      </c>
      <c r="L762" s="9">
        <v>182000</v>
      </c>
      <c r="M762" s="10">
        <v>0.35</v>
      </c>
      <c r="N762" s="4" t="s">
        <v>18</v>
      </c>
      <c r="O762" s="4" t="str">
        <f>TEXT(Table1[[#This Row],[Invoice Date]],"mmm")</f>
        <v>Sep</v>
      </c>
      <c r="P762" s="4">
        <f>YEAR(Table1[[#This Row],[Invoice Date]])</f>
        <v>2020</v>
      </c>
      <c r="Q762" s="4">
        <f>IFERROR(Table1[[#This Row],[Total Sales]]/Table1[[#This Row],[Units Sold]],4)</f>
        <v>650</v>
      </c>
      <c r="R762" s="4">
        <f>IFERROR(Table1[[#This Row],[Operating Profit]]/Table1[[#This Row],[Units Sold]],0)</f>
        <v>227.5</v>
      </c>
      <c r="S762" s="4">
        <f>IFERROR((Table1[[#This Row],[Total Sales]]-Table1[[#This Row],[Operating Profit]])/Table1[[#This Row],[Units Sold]],0)</f>
        <v>422.5</v>
      </c>
      <c r="T762" s="4" t="str">
        <f>IF(Table1[[#This Row],[Profit per unit]]&gt;$V$8,"Premium","Mass")</f>
        <v>Premium</v>
      </c>
      <c r="U762" s="4"/>
    </row>
    <row r="763" spans="2:21" ht="14.25" customHeight="1" x14ac:dyDescent="0.3">
      <c r="B763" s="4" t="s">
        <v>30</v>
      </c>
      <c r="C763" s="4">
        <v>1185732</v>
      </c>
      <c r="D763" s="5">
        <v>44090</v>
      </c>
      <c r="E763" s="4" t="s">
        <v>48</v>
      </c>
      <c r="F763" s="4" t="s">
        <v>49</v>
      </c>
      <c r="G763" s="4" t="s">
        <v>50</v>
      </c>
      <c r="H763" s="6" t="s">
        <v>23</v>
      </c>
      <c r="I763" s="7">
        <v>70</v>
      </c>
      <c r="J763" s="8">
        <v>975</v>
      </c>
      <c r="K763" s="9">
        <v>682500</v>
      </c>
      <c r="L763" s="9">
        <v>341250</v>
      </c>
      <c r="M763" s="10">
        <v>0.5</v>
      </c>
      <c r="N763" s="4" t="s">
        <v>18</v>
      </c>
      <c r="O763" s="4" t="str">
        <f>TEXT(Table1[[#This Row],[Invoice Date]],"mmm")</f>
        <v>Sep</v>
      </c>
      <c r="P763" s="4">
        <f>YEAR(Table1[[#This Row],[Invoice Date]])</f>
        <v>2020</v>
      </c>
      <c r="Q763" s="4">
        <f>IFERROR(Table1[[#This Row],[Total Sales]]/Table1[[#This Row],[Units Sold]],4)</f>
        <v>700</v>
      </c>
      <c r="R763" s="4">
        <f>IFERROR(Table1[[#This Row],[Operating Profit]]/Table1[[#This Row],[Units Sold]],0)</f>
        <v>350</v>
      </c>
      <c r="S763" s="4">
        <f>IFERROR((Table1[[#This Row],[Total Sales]]-Table1[[#This Row],[Operating Profit]])/Table1[[#This Row],[Units Sold]],0)</f>
        <v>350</v>
      </c>
      <c r="T763" s="4" t="str">
        <f>IF(Table1[[#This Row],[Profit per unit]]&gt;$V$8,"Premium","Mass")</f>
        <v>Premium</v>
      </c>
      <c r="U763" s="4"/>
    </row>
    <row r="764" spans="2:21" ht="14.25" customHeight="1" x14ac:dyDescent="0.3">
      <c r="B764" s="4" t="s">
        <v>30</v>
      </c>
      <c r="C764" s="4">
        <v>1185732</v>
      </c>
      <c r="D764" s="5">
        <v>44091</v>
      </c>
      <c r="E764" s="4" t="s">
        <v>48</v>
      </c>
      <c r="F764" s="4" t="s">
        <v>49</v>
      </c>
      <c r="G764" s="4" t="s">
        <v>50</v>
      </c>
      <c r="H764" s="6" t="s">
        <v>17</v>
      </c>
      <c r="I764" s="7">
        <v>65</v>
      </c>
      <c r="J764" s="8">
        <v>1125</v>
      </c>
      <c r="K764" s="9">
        <v>731250</v>
      </c>
      <c r="L764" s="9">
        <v>329062.5</v>
      </c>
      <c r="M764" s="10">
        <v>0.45</v>
      </c>
      <c r="N764" s="4" t="s">
        <v>18</v>
      </c>
      <c r="O764" s="4" t="str">
        <f>TEXT(Table1[[#This Row],[Invoice Date]],"mmm")</f>
        <v>Sep</v>
      </c>
      <c r="P764" s="4">
        <f>YEAR(Table1[[#This Row],[Invoice Date]])</f>
        <v>2020</v>
      </c>
      <c r="Q764" s="4">
        <f>IFERROR(Table1[[#This Row],[Total Sales]]/Table1[[#This Row],[Units Sold]],4)</f>
        <v>650</v>
      </c>
      <c r="R764" s="4">
        <f>IFERROR(Table1[[#This Row],[Operating Profit]]/Table1[[#This Row],[Units Sold]],0)</f>
        <v>292.5</v>
      </c>
      <c r="S764" s="4">
        <f>IFERROR((Table1[[#This Row],[Total Sales]]-Table1[[#This Row],[Operating Profit]])/Table1[[#This Row],[Units Sold]],0)</f>
        <v>357.5</v>
      </c>
      <c r="T764" s="4" t="str">
        <f>IF(Table1[[#This Row],[Profit per unit]]&gt;$V$8,"Premium","Mass")</f>
        <v>Premium</v>
      </c>
      <c r="U764" s="4"/>
    </row>
    <row r="765" spans="2:21" ht="14.25" customHeight="1" x14ac:dyDescent="0.3">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c r="O765" s="4" t="str">
        <f>TEXT(Table1[[#This Row],[Invoice Date]],"mmm")</f>
        <v>Sep</v>
      </c>
      <c r="P765" s="4">
        <f>YEAR(Table1[[#This Row],[Invoice Date]])</f>
        <v>2020</v>
      </c>
      <c r="Q765" s="4">
        <f>IFERROR(Table1[[#This Row],[Total Sales]]/Table1[[#This Row],[Units Sold]],4)</f>
        <v>600.00000000000011</v>
      </c>
      <c r="R765" s="4">
        <f>IFERROR(Table1[[#This Row],[Operating Profit]]/Table1[[#This Row],[Units Sold]],0)</f>
        <v>210.00000000000003</v>
      </c>
      <c r="S765" s="4">
        <f>IFERROR((Table1[[#This Row],[Total Sales]]-Table1[[#This Row],[Operating Profit]])/Table1[[#This Row],[Units Sold]],0)</f>
        <v>390.00000000000011</v>
      </c>
      <c r="T765" s="4" t="str">
        <f>IF(Table1[[#This Row],[Profit per unit]]&gt;$V$8,"Premium","Mass")</f>
        <v>Premium</v>
      </c>
      <c r="U765" s="4"/>
    </row>
    <row r="766" spans="2:21" ht="14.25" customHeight="1" x14ac:dyDescent="0.3">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c r="O766" s="4" t="str">
        <f>TEXT(Table1[[#This Row],[Invoice Date]],"mmm")</f>
        <v>Sep</v>
      </c>
      <c r="P766" s="4">
        <f>YEAR(Table1[[#This Row],[Invoice Date]])</f>
        <v>2020</v>
      </c>
      <c r="Q766" s="4">
        <f>IFERROR(Table1[[#This Row],[Total Sales]]/Table1[[#This Row],[Units Sold]],4)</f>
        <v>550.00000000000011</v>
      </c>
      <c r="R766" s="4">
        <f>IFERROR(Table1[[#This Row],[Operating Profit]]/Table1[[#This Row],[Units Sold]],0)</f>
        <v>137.50000000000003</v>
      </c>
      <c r="S766" s="4">
        <f>IFERROR((Table1[[#This Row],[Total Sales]]-Table1[[#This Row],[Operating Profit]])/Table1[[#This Row],[Units Sold]],0)</f>
        <v>412.50000000000006</v>
      </c>
      <c r="T766" s="4" t="str">
        <f>IF(Table1[[#This Row],[Profit per unit]]&gt;$V$8,"Premium","Mass")</f>
        <v>Premium</v>
      </c>
      <c r="U766" s="4"/>
    </row>
    <row r="767" spans="2:21" ht="14.25" customHeight="1" x14ac:dyDescent="0.3">
      <c r="B767" s="4" t="s">
        <v>14</v>
      </c>
      <c r="C767" s="4">
        <v>1185732</v>
      </c>
      <c r="D767" s="5">
        <v>44094</v>
      </c>
      <c r="E767" s="4" t="s">
        <v>48</v>
      </c>
      <c r="F767" s="4" t="s">
        <v>49</v>
      </c>
      <c r="G767" s="4" t="s">
        <v>50</v>
      </c>
      <c r="H767" s="6" t="s">
        <v>21</v>
      </c>
      <c r="I767" s="7">
        <v>45</v>
      </c>
      <c r="J767" s="8">
        <v>775</v>
      </c>
      <c r="K767" s="9">
        <v>348750</v>
      </c>
      <c r="L767" s="9">
        <v>104625</v>
      </c>
      <c r="M767" s="10">
        <v>0.3</v>
      </c>
      <c r="N767" s="4" t="s">
        <v>18</v>
      </c>
      <c r="O767" s="4" t="str">
        <f>TEXT(Table1[[#This Row],[Invoice Date]],"mmm")</f>
        <v>Sep</v>
      </c>
      <c r="P767" s="4">
        <f>YEAR(Table1[[#This Row],[Invoice Date]])</f>
        <v>2020</v>
      </c>
      <c r="Q767" s="4">
        <f>IFERROR(Table1[[#This Row],[Total Sales]]/Table1[[#This Row],[Units Sold]],4)</f>
        <v>450</v>
      </c>
      <c r="R767" s="4">
        <f>IFERROR(Table1[[#This Row],[Operating Profit]]/Table1[[#This Row],[Units Sold]],0)</f>
        <v>135</v>
      </c>
      <c r="S767" s="4">
        <f>IFERROR((Table1[[#This Row],[Total Sales]]-Table1[[#This Row],[Operating Profit]])/Table1[[#This Row],[Units Sold]],0)</f>
        <v>315</v>
      </c>
      <c r="T767" s="4" t="str">
        <f>IF(Table1[[#This Row],[Profit per unit]]&gt;$V$8,"Premium","Mass")</f>
        <v>Premium</v>
      </c>
      <c r="U767" s="4"/>
    </row>
    <row r="768" spans="2:21" ht="14.25" customHeight="1" x14ac:dyDescent="0.3">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c r="O768" s="4" t="str">
        <f>TEXT(Table1[[#This Row],[Invoice Date]],"mmm")</f>
        <v>Sep</v>
      </c>
      <c r="P768" s="4">
        <f>YEAR(Table1[[#This Row],[Invoice Date]])</f>
        <v>2020</v>
      </c>
      <c r="Q768" s="4">
        <f>IFERROR(Table1[[#This Row],[Total Sales]]/Table1[[#This Row],[Units Sold]],4)</f>
        <v>550.00000000000011</v>
      </c>
      <c r="R768" s="4">
        <f>IFERROR(Table1[[#This Row],[Operating Profit]]/Table1[[#This Row],[Units Sold]],0)</f>
        <v>192.5</v>
      </c>
      <c r="S768" s="4">
        <f>IFERROR((Table1[[#This Row],[Total Sales]]-Table1[[#This Row],[Operating Profit]])/Table1[[#This Row],[Units Sold]],0)</f>
        <v>357.50000000000006</v>
      </c>
      <c r="T768" s="4" t="str">
        <f>IF(Table1[[#This Row],[Profit per unit]]&gt;$V$8,"Premium","Mass")</f>
        <v>Premium</v>
      </c>
      <c r="U768" s="4"/>
    </row>
    <row r="769" spans="2:21" ht="14.25" customHeight="1" x14ac:dyDescent="0.3">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c r="O769" s="4" t="str">
        <f>TEXT(Table1[[#This Row],[Invoice Date]],"mmm")</f>
        <v>Sep</v>
      </c>
      <c r="P769" s="4">
        <f>YEAR(Table1[[#This Row],[Invoice Date]])</f>
        <v>2020</v>
      </c>
      <c r="Q769" s="4">
        <f>IFERROR(Table1[[#This Row],[Total Sales]]/Table1[[#This Row],[Units Sold]],4)</f>
        <v>600.00000000000011</v>
      </c>
      <c r="R769" s="4">
        <f>IFERROR(Table1[[#This Row],[Operating Profit]]/Table1[[#This Row],[Units Sold]],0)</f>
        <v>300.00000000000006</v>
      </c>
      <c r="S769" s="4">
        <f>IFERROR((Table1[[#This Row],[Total Sales]]-Table1[[#This Row],[Operating Profit]])/Table1[[#This Row],[Units Sold]],0)</f>
        <v>300.00000000000006</v>
      </c>
      <c r="T769" s="4" t="str">
        <f>IF(Table1[[#This Row],[Profit per unit]]&gt;$V$8,"Premium","Mass")</f>
        <v>Premium</v>
      </c>
      <c r="U769" s="4"/>
    </row>
    <row r="770" spans="2:21" ht="14.25" customHeight="1" x14ac:dyDescent="0.3">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c r="O770" s="4" t="str">
        <f>TEXT(Table1[[#This Row],[Invoice Date]],"mmm")</f>
        <v>Sep</v>
      </c>
      <c r="P770" s="4">
        <f>YEAR(Table1[[#This Row],[Invoice Date]])</f>
        <v>2020</v>
      </c>
      <c r="Q770" s="4">
        <f>IFERROR(Table1[[#This Row],[Total Sales]]/Table1[[#This Row],[Units Sold]],4)</f>
        <v>550.00000000000011</v>
      </c>
      <c r="R770" s="4">
        <f>IFERROR(Table1[[#This Row],[Operating Profit]]/Table1[[#This Row],[Units Sold]],0)</f>
        <v>247.50000000000006</v>
      </c>
      <c r="S770" s="4">
        <f>IFERROR((Table1[[#This Row],[Total Sales]]-Table1[[#This Row],[Operating Profit]])/Table1[[#This Row],[Units Sold]],0)</f>
        <v>302.50000000000006</v>
      </c>
      <c r="T770" s="4" t="str">
        <f>IF(Table1[[#This Row],[Profit per unit]]&gt;$V$8,"Premium","Mass")</f>
        <v>Premium</v>
      </c>
      <c r="U770" s="4"/>
    </row>
    <row r="771" spans="2:21" ht="14.25" customHeight="1" x14ac:dyDescent="0.3">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c r="O771" s="4" t="str">
        <f>TEXT(Table1[[#This Row],[Invoice Date]],"mmm")</f>
        <v>Sep</v>
      </c>
      <c r="P771" s="4">
        <f>YEAR(Table1[[#This Row],[Invoice Date]])</f>
        <v>2020</v>
      </c>
      <c r="Q771" s="4">
        <f>IFERROR(Table1[[#This Row],[Total Sales]]/Table1[[#This Row],[Units Sold]],4)</f>
        <v>500.00000000000011</v>
      </c>
      <c r="R771" s="4">
        <f>IFERROR(Table1[[#This Row],[Operating Profit]]/Table1[[#This Row],[Units Sold]],0)</f>
        <v>175.00000000000003</v>
      </c>
      <c r="S771" s="4">
        <f>IFERROR((Table1[[#This Row],[Total Sales]]-Table1[[#This Row],[Operating Profit]])/Table1[[#This Row],[Units Sold]],0)</f>
        <v>325.00000000000011</v>
      </c>
      <c r="T771" s="4" t="str">
        <f>IF(Table1[[#This Row],[Profit per unit]]&gt;$V$8,"Premium","Mass")</f>
        <v>Premium</v>
      </c>
      <c r="U771" s="4"/>
    </row>
    <row r="772" spans="2:21" ht="14.25" customHeight="1" x14ac:dyDescent="0.3">
      <c r="B772" s="4" t="s">
        <v>26</v>
      </c>
      <c r="C772" s="4">
        <v>1185732</v>
      </c>
      <c r="D772" s="5">
        <v>44099</v>
      </c>
      <c r="E772" s="4" t="s">
        <v>48</v>
      </c>
      <c r="F772" s="4" t="s">
        <v>49</v>
      </c>
      <c r="G772" s="4" t="s">
        <v>50</v>
      </c>
      <c r="H772" s="6" t="s">
        <v>20</v>
      </c>
      <c r="I772" s="7">
        <v>45</v>
      </c>
      <c r="J772" s="8">
        <v>750</v>
      </c>
      <c r="K772" s="9">
        <v>337500</v>
      </c>
      <c r="L772" s="9">
        <v>84375</v>
      </c>
      <c r="M772" s="10">
        <v>0.25</v>
      </c>
      <c r="N772" s="4" t="s">
        <v>18</v>
      </c>
      <c r="O772" s="4" t="str">
        <f>TEXT(Table1[[#This Row],[Invoice Date]],"mmm")</f>
        <v>Sep</v>
      </c>
      <c r="P772" s="4">
        <f>YEAR(Table1[[#This Row],[Invoice Date]])</f>
        <v>2020</v>
      </c>
      <c r="Q772" s="4">
        <f>IFERROR(Table1[[#This Row],[Total Sales]]/Table1[[#This Row],[Units Sold]],4)</f>
        <v>450</v>
      </c>
      <c r="R772" s="4">
        <f>IFERROR(Table1[[#This Row],[Operating Profit]]/Table1[[#This Row],[Units Sold]],0)</f>
        <v>112.5</v>
      </c>
      <c r="S772" s="4">
        <f>IFERROR((Table1[[#This Row],[Total Sales]]-Table1[[#This Row],[Operating Profit]])/Table1[[#This Row],[Units Sold]],0)</f>
        <v>337.5</v>
      </c>
      <c r="T772" s="4" t="str">
        <f>IF(Table1[[#This Row],[Profit per unit]]&gt;$V$8,"Premium","Mass")</f>
        <v>Premium</v>
      </c>
      <c r="U772" s="4"/>
    </row>
    <row r="773" spans="2:21" ht="14.25" customHeight="1" x14ac:dyDescent="0.3">
      <c r="B773" s="4" t="s">
        <v>26</v>
      </c>
      <c r="C773" s="4">
        <v>1185732</v>
      </c>
      <c r="D773" s="5">
        <v>44100</v>
      </c>
      <c r="E773" s="4" t="s">
        <v>48</v>
      </c>
      <c r="F773" s="4" t="s">
        <v>49</v>
      </c>
      <c r="G773" s="4" t="s">
        <v>50</v>
      </c>
      <c r="H773" s="6" t="s">
        <v>21</v>
      </c>
      <c r="I773" s="7">
        <v>45</v>
      </c>
      <c r="J773" s="8">
        <v>725</v>
      </c>
      <c r="K773" s="9">
        <v>326250</v>
      </c>
      <c r="L773" s="9">
        <v>97875</v>
      </c>
      <c r="M773" s="10">
        <v>0.3</v>
      </c>
      <c r="N773" s="4" t="s">
        <v>18</v>
      </c>
      <c r="O773" s="4" t="str">
        <f>TEXT(Table1[[#This Row],[Invoice Date]],"mmm")</f>
        <v>Sep</v>
      </c>
      <c r="P773" s="4">
        <f>YEAR(Table1[[#This Row],[Invoice Date]])</f>
        <v>2020</v>
      </c>
      <c r="Q773" s="4">
        <f>IFERROR(Table1[[#This Row],[Total Sales]]/Table1[[#This Row],[Units Sold]],4)</f>
        <v>450</v>
      </c>
      <c r="R773" s="4">
        <f>IFERROR(Table1[[#This Row],[Operating Profit]]/Table1[[#This Row],[Units Sold]],0)</f>
        <v>135</v>
      </c>
      <c r="S773" s="4">
        <f>IFERROR((Table1[[#This Row],[Total Sales]]-Table1[[#This Row],[Operating Profit]])/Table1[[#This Row],[Units Sold]],0)</f>
        <v>315</v>
      </c>
      <c r="T773" s="4" t="str">
        <f>IF(Table1[[#This Row],[Profit per unit]]&gt;$V$8,"Premium","Mass")</f>
        <v>Premium</v>
      </c>
      <c r="U773" s="4"/>
    </row>
    <row r="774" spans="2:21" ht="14.25" customHeight="1" x14ac:dyDescent="0.3">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c r="O774" s="4" t="str">
        <f>TEXT(Table1[[#This Row],[Invoice Date]],"mmm")</f>
        <v>Sep</v>
      </c>
      <c r="P774" s="4">
        <f>YEAR(Table1[[#This Row],[Invoice Date]])</f>
        <v>2020</v>
      </c>
      <c r="Q774" s="4">
        <f>IFERROR(Table1[[#This Row],[Total Sales]]/Table1[[#This Row],[Units Sold]],4)</f>
        <v>550.00000000000011</v>
      </c>
      <c r="R774" s="4">
        <f>IFERROR(Table1[[#This Row],[Operating Profit]]/Table1[[#This Row],[Units Sold]],0)</f>
        <v>192.5</v>
      </c>
      <c r="S774" s="4">
        <f>IFERROR((Table1[[#This Row],[Total Sales]]-Table1[[#This Row],[Operating Profit]])/Table1[[#This Row],[Units Sold]],0)</f>
        <v>357.50000000000006</v>
      </c>
      <c r="T774" s="4" t="str">
        <f>IF(Table1[[#This Row],[Profit per unit]]&gt;$V$8,"Premium","Mass")</f>
        <v>Premium</v>
      </c>
      <c r="U774" s="4"/>
    </row>
    <row r="775" spans="2:21" ht="14.25" customHeight="1" x14ac:dyDescent="0.3">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c r="O775" s="4" t="str">
        <f>TEXT(Table1[[#This Row],[Invoice Date]],"mmm")</f>
        <v>Sep</v>
      </c>
      <c r="P775" s="4">
        <f>YEAR(Table1[[#This Row],[Invoice Date]])</f>
        <v>2020</v>
      </c>
      <c r="Q775" s="4">
        <f>IFERROR(Table1[[#This Row],[Total Sales]]/Table1[[#This Row],[Units Sold]],4)</f>
        <v>600.00000000000011</v>
      </c>
      <c r="R775" s="4">
        <f>IFERROR(Table1[[#This Row],[Operating Profit]]/Table1[[#This Row],[Units Sold]],0)</f>
        <v>300.00000000000006</v>
      </c>
      <c r="S775" s="4">
        <f>IFERROR((Table1[[#This Row],[Total Sales]]-Table1[[#This Row],[Operating Profit]])/Table1[[#This Row],[Units Sold]],0)</f>
        <v>300.00000000000006</v>
      </c>
      <c r="T775" s="4" t="str">
        <f>IF(Table1[[#This Row],[Profit per unit]]&gt;$V$8,"Premium","Mass")</f>
        <v>Premium</v>
      </c>
      <c r="U775" s="4"/>
    </row>
    <row r="776" spans="2:21" ht="14.25" customHeight="1" x14ac:dyDescent="0.3">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c r="O776" s="4" t="str">
        <f>TEXT(Table1[[#This Row],[Invoice Date]],"mmm")</f>
        <v>Sep</v>
      </c>
      <c r="P776" s="4">
        <f>YEAR(Table1[[#This Row],[Invoice Date]])</f>
        <v>2020</v>
      </c>
      <c r="Q776" s="4">
        <f>IFERROR(Table1[[#This Row],[Total Sales]]/Table1[[#This Row],[Units Sold]],4)</f>
        <v>600.00000000000011</v>
      </c>
      <c r="R776" s="4">
        <f>IFERROR(Table1[[#This Row],[Operating Profit]]/Table1[[#This Row],[Units Sold]],0)</f>
        <v>270.00000000000006</v>
      </c>
      <c r="S776" s="4">
        <f>IFERROR((Table1[[#This Row],[Total Sales]]-Table1[[#This Row],[Operating Profit]])/Table1[[#This Row],[Units Sold]],0)</f>
        <v>330.00000000000006</v>
      </c>
      <c r="T776" s="4" t="str">
        <f>IF(Table1[[#This Row],[Profit per unit]]&gt;$V$8,"Premium","Mass")</f>
        <v>Premium</v>
      </c>
      <c r="U776" s="4"/>
    </row>
    <row r="777" spans="2:21" ht="14.25" customHeight="1" x14ac:dyDescent="0.3">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c r="O777" s="4" t="str">
        <f>TEXT(Table1[[#This Row],[Invoice Date]],"mmm")</f>
        <v>Sep</v>
      </c>
      <c r="P777" s="4">
        <f>YEAR(Table1[[#This Row],[Invoice Date]])</f>
        <v>2020</v>
      </c>
      <c r="Q777" s="4">
        <f>IFERROR(Table1[[#This Row],[Total Sales]]/Table1[[#This Row],[Units Sold]],4)</f>
        <v>500.00000000000011</v>
      </c>
      <c r="R777" s="4">
        <f>IFERROR(Table1[[#This Row],[Operating Profit]]/Table1[[#This Row],[Units Sold]],0)</f>
        <v>175.00000000000003</v>
      </c>
      <c r="S777" s="4">
        <f>IFERROR((Table1[[#This Row],[Total Sales]]-Table1[[#This Row],[Operating Profit]])/Table1[[#This Row],[Units Sold]],0)</f>
        <v>325.00000000000011</v>
      </c>
      <c r="T777" s="4" t="str">
        <f>IF(Table1[[#This Row],[Profit per unit]]&gt;$V$8,"Premium","Mass")</f>
        <v>Premium</v>
      </c>
      <c r="U777" s="4"/>
    </row>
    <row r="778" spans="2:21" ht="14.25" customHeight="1" x14ac:dyDescent="0.3">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c r="O778" s="4" t="str">
        <f>TEXT(Table1[[#This Row],[Invoice Date]],"mmm")</f>
        <v>Oct</v>
      </c>
      <c r="P778" s="4">
        <f>YEAR(Table1[[#This Row],[Invoice Date]])</f>
        <v>2020</v>
      </c>
      <c r="Q778" s="4">
        <f>IFERROR(Table1[[#This Row],[Total Sales]]/Table1[[#This Row],[Units Sold]],4)</f>
        <v>500.00000000000017</v>
      </c>
      <c r="R778" s="4">
        <f>IFERROR(Table1[[#This Row],[Operating Profit]]/Table1[[#This Row],[Units Sold]],0)</f>
        <v>125.00000000000004</v>
      </c>
      <c r="S778" s="4">
        <f>IFERROR((Table1[[#This Row],[Total Sales]]-Table1[[#This Row],[Operating Profit]])/Table1[[#This Row],[Units Sold]],0)</f>
        <v>375.00000000000017</v>
      </c>
      <c r="T778" s="4" t="str">
        <f>IF(Table1[[#This Row],[Profit per unit]]&gt;$V$8,"Premium","Mass")</f>
        <v>Premium</v>
      </c>
      <c r="U778" s="4"/>
    </row>
    <row r="779" spans="2:21" ht="14.25" customHeight="1" x14ac:dyDescent="0.3">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c r="O779" s="4" t="str">
        <f>TEXT(Table1[[#This Row],[Invoice Date]],"mmm")</f>
        <v>Oct</v>
      </c>
      <c r="P779" s="4">
        <f>YEAR(Table1[[#This Row],[Invoice Date]])</f>
        <v>2020</v>
      </c>
      <c r="Q779" s="4">
        <f>IFERROR(Table1[[#This Row],[Total Sales]]/Table1[[#This Row],[Units Sold]],4)</f>
        <v>500.00000000000017</v>
      </c>
      <c r="R779" s="4">
        <f>IFERROR(Table1[[#This Row],[Operating Profit]]/Table1[[#This Row],[Units Sold]],0)</f>
        <v>150.00000000000003</v>
      </c>
      <c r="S779" s="4">
        <f>IFERROR((Table1[[#This Row],[Total Sales]]-Table1[[#This Row],[Operating Profit]])/Table1[[#This Row],[Units Sold]],0)</f>
        <v>350.00000000000011</v>
      </c>
      <c r="T779" s="4" t="str">
        <f>IF(Table1[[#This Row],[Profit per unit]]&gt;$V$8,"Premium","Mass")</f>
        <v>Premium</v>
      </c>
      <c r="U779" s="4"/>
    </row>
    <row r="780" spans="2:21" ht="14.25" customHeight="1" x14ac:dyDescent="0.3">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c r="O780" s="4" t="str">
        <f>TEXT(Table1[[#This Row],[Invoice Date]],"mmm")</f>
        <v>Oct</v>
      </c>
      <c r="P780" s="4">
        <f>YEAR(Table1[[#This Row],[Invoice Date]])</f>
        <v>2020</v>
      </c>
      <c r="Q780" s="4">
        <f>IFERROR(Table1[[#This Row],[Total Sales]]/Table1[[#This Row],[Units Sold]],4)</f>
        <v>600.00000000000011</v>
      </c>
      <c r="R780" s="4">
        <f>IFERROR(Table1[[#This Row],[Operating Profit]]/Table1[[#This Row],[Units Sold]],0)</f>
        <v>210</v>
      </c>
      <c r="S780" s="4">
        <f>IFERROR((Table1[[#This Row],[Total Sales]]-Table1[[#This Row],[Operating Profit]])/Table1[[#This Row],[Units Sold]],0)</f>
        <v>390.00000000000006</v>
      </c>
      <c r="T780" s="4" t="str">
        <f>IF(Table1[[#This Row],[Profit per unit]]&gt;$V$8,"Premium","Mass")</f>
        <v>Premium</v>
      </c>
      <c r="U780" s="4"/>
    </row>
    <row r="781" spans="2:21" ht="14.25" customHeight="1" x14ac:dyDescent="0.3">
      <c r="B781" s="4" t="s">
        <v>26</v>
      </c>
      <c r="C781" s="4">
        <v>1185732</v>
      </c>
      <c r="D781" s="5">
        <v>44108</v>
      </c>
      <c r="E781" s="4" t="s">
        <v>48</v>
      </c>
      <c r="F781" s="4" t="s">
        <v>49</v>
      </c>
      <c r="G781" s="4" t="s">
        <v>50</v>
      </c>
      <c r="H781" s="6" t="s">
        <v>23</v>
      </c>
      <c r="I781" s="7">
        <v>65</v>
      </c>
      <c r="J781" s="8">
        <v>825</v>
      </c>
      <c r="K781" s="9">
        <v>536250</v>
      </c>
      <c r="L781" s="9">
        <v>268125</v>
      </c>
      <c r="M781" s="10">
        <v>0.5</v>
      </c>
      <c r="N781" s="4" t="s">
        <v>18</v>
      </c>
      <c r="O781" s="4" t="str">
        <f>TEXT(Table1[[#This Row],[Invoice Date]],"mmm")</f>
        <v>Oct</v>
      </c>
      <c r="P781" s="4">
        <f>YEAR(Table1[[#This Row],[Invoice Date]])</f>
        <v>2020</v>
      </c>
      <c r="Q781" s="4">
        <f>IFERROR(Table1[[#This Row],[Total Sales]]/Table1[[#This Row],[Units Sold]],4)</f>
        <v>650</v>
      </c>
      <c r="R781" s="4">
        <f>IFERROR(Table1[[#This Row],[Operating Profit]]/Table1[[#This Row],[Units Sold]],0)</f>
        <v>325</v>
      </c>
      <c r="S781" s="4">
        <f>IFERROR((Table1[[#This Row],[Total Sales]]-Table1[[#This Row],[Operating Profit]])/Table1[[#This Row],[Units Sold]],0)</f>
        <v>325</v>
      </c>
      <c r="T781" s="4" t="str">
        <f>IF(Table1[[#This Row],[Profit per unit]]&gt;$V$8,"Premium","Mass")</f>
        <v>Premium</v>
      </c>
      <c r="U781" s="4"/>
    </row>
    <row r="782" spans="2:21" ht="14.25" customHeight="1" x14ac:dyDescent="0.3">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c r="O782" s="4" t="str">
        <f>TEXT(Table1[[#This Row],[Invoice Date]],"mmm")</f>
        <v>Oct</v>
      </c>
      <c r="P782" s="4">
        <f>YEAR(Table1[[#This Row],[Invoice Date]])</f>
        <v>2020</v>
      </c>
      <c r="Q782" s="4">
        <f>IFERROR(Table1[[#This Row],[Total Sales]]/Table1[[#This Row],[Units Sold]],4)</f>
        <v>600.00000000000011</v>
      </c>
      <c r="R782" s="4">
        <f>IFERROR(Table1[[#This Row],[Operating Profit]]/Table1[[#This Row],[Units Sold]],0)</f>
        <v>270.00000000000006</v>
      </c>
      <c r="S782" s="4">
        <f>IFERROR((Table1[[#This Row],[Total Sales]]-Table1[[#This Row],[Operating Profit]])/Table1[[#This Row],[Units Sold]],0)</f>
        <v>330.00000000000006</v>
      </c>
      <c r="T782" s="4" t="str">
        <f>IF(Table1[[#This Row],[Profit per unit]]&gt;$V$8,"Premium","Mass")</f>
        <v>Premium</v>
      </c>
      <c r="U782" s="4"/>
    </row>
    <row r="783" spans="2:21" ht="14.25" customHeight="1" x14ac:dyDescent="0.3">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c r="O783" s="4" t="str">
        <f>TEXT(Table1[[#This Row],[Invoice Date]],"mmm")</f>
        <v>Oct</v>
      </c>
      <c r="P783" s="4">
        <f>YEAR(Table1[[#This Row],[Invoice Date]])</f>
        <v>2020</v>
      </c>
      <c r="Q783" s="4">
        <f>IFERROR(Table1[[#This Row],[Total Sales]]/Table1[[#This Row],[Units Sold]],4)</f>
        <v>500.00000000000017</v>
      </c>
      <c r="R783" s="4">
        <f>IFERROR(Table1[[#This Row],[Operating Profit]]/Table1[[#This Row],[Units Sold]],0)</f>
        <v>175.00000000000003</v>
      </c>
      <c r="S783" s="4">
        <f>IFERROR((Table1[[#This Row],[Total Sales]]-Table1[[#This Row],[Operating Profit]])/Table1[[#This Row],[Units Sold]],0)</f>
        <v>325.00000000000011</v>
      </c>
      <c r="T783" s="4" t="str">
        <f>IF(Table1[[#This Row],[Profit per unit]]&gt;$V$8,"Premium","Mass")</f>
        <v>Premium</v>
      </c>
      <c r="U783" s="4"/>
    </row>
    <row r="784" spans="2:21" ht="14.25" customHeight="1" x14ac:dyDescent="0.3">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c r="O784" s="4" t="str">
        <f>TEXT(Table1[[#This Row],[Invoice Date]],"mmm")</f>
        <v>Oct</v>
      </c>
      <c r="P784" s="4">
        <f>YEAR(Table1[[#This Row],[Invoice Date]])</f>
        <v>2020</v>
      </c>
      <c r="Q784" s="4">
        <f>IFERROR(Table1[[#This Row],[Total Sales]]/Table1[[#This Row],[Units Sold]],4)</f>
        <v>500.00000000000017</v>
      </c>
      <c r="R784" s="4">
        <f>IFERROR(Table1[[#This Row],[Operating Profit]]/Table1[[#This Row],[Units Sold]],0)</f>
        <v>125.00000000000004</v>
      </c>
      <c r="S784" s="4">
        <f>IFERROR((Table1[[#This Row],[Total Sales]]-Table1[[#This Row],[Operating Profit]])/Table1[[#This Row],[Units Sold]],0)</f>
        <v>375.00000000000017</v>
      </c>
      <c r="T784" s="4" t="str">
        <f>IF(Table1[[#This Row],[Profit per unit]]&gt;$V$8,"Premium","Mass")</f>
        <v>Premium</v>
      </c>
      <c r="U784" s="4"/>
    </row>
    <row r="785" spans="2:21" ht="14.25" customHeight="1" x14ac:dyDescent="0.3">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c r="O785" s="4" t="str">
        <f>TEXT(Table1[[#This Row],[Invoice Date]],"mmm")</f>
        <v>Oct</v>
      </c>
      <c r="P785" s="4">
        <f>YEAR(Table1[[#This Row],[Invoice Date]])</f>
        <v>2020</v>
      </c>
      <c r="Q785" s="4">
        <f>IFERROR(Table1[[#This Row],[Total Sales]]/Table1[[#This Row],[Units Sold]],4)</f>
        <v>500.00000000000017</v>
      </c>
      <c r="R785" s="4">
        <f>IFERROR(Table1[[#This Row],[Operating Profit]]/Table1[[#This Row],[Units Sold]],0)</f>
        <v>150.00000000000003</v>
      </c>
      <c r="S785" s="4">
        <f>IFERROR((Table1[[#This Row],[Total Sales]]-Table1[[#This Row],[Operating Profit]])/Table1[[#This Row],[Units Sold]],0)</f>
        <v>350.00000000000017</v>
      </c>
      <c r="T785" s="4" t="str">
        <f>IF(Table1[[#This Row],[Profit per unit]]&gt;$V$8,"Premium","Mass")</f>
        <v>Premium</v>
      </c>
      <c r="U785" s="4"/>
    </row>
    <row r="786" spans="2:21" ht="14.25" customHeight="1" x14ac:dyDescent="0.3">
      <c r="B786" s="4" t="s">
        <v>26</v>
      </c>
      <c r="C786" s="4">
        <v>1185732</v>
      </c>
      <c r="D786" s="5">
        <v>44113</v>
      </c>
      <c r="E786" s="4" t="s">
        <v>48</v>
      </c>
      <c r="F786" s="4" t="s">
        <v>49</v>
      </c>
      <c r="G786" s="4" t="s">
        <v>50</v>
      </c>
      <c r="H786" s="6" t="s">
        <v>22</v>
      </c>
      <c r="I786" s="7">
        <v>65</v>
      </c>
      <c r="J786" s="8">
        <v>750</v>
      </c>
      <c r="K786" s="9">
        <v>487500</v>
      </c>
      <c r="L786" s="9">
        <v>170625</v>
      </c>
      <c r="M786" s="10">
        <v>0.35</v>
      </c>
      <c r="N786" s="4" t="s">
        <v>18</v>
      </c>
      <c r="O786" s="4" t="str">
        <f>TEXT(Table1[[#This Row],[Invoice Date]],"mmm")</f>
        <v>Oct</v>
      </c>
      <c r="P786" s="4">
        <f>YEAR(Table1[[#This Row],[Invoice Date]])</f>
        <v>2020</v>
      </c>
      <c r="Q786" s="4">
        <f>IFERROR(Table1[[#This Row],[Total Sales]]/Table1[[#This Row],[Units Sold]],4)</f>
        <v>650</v>
      </c>
      <c r="R786" s="4">
        <f>IFERROR(Table1[[#This Row],[Operating Profit]]/Table1[[#This Row],[Units Sold]],0)</f>
        <v>227.5</v>
      </c>
      <c r="S786" s="4">
        <f>IFERROR((Table1[[#This Row],[Total Sales]]-Table1[[#This Row],[Operating Profit]])/Table1[[#This Row],[Units Sold]],0)</f>
        <v>422.5</v>
      </c>
      <c r="T786" s="4" t="str">
        <f>IF(Table1[[#This Row],[Profit per unit]]&gt;$V$8,"Premium","Mass")</f>
        <v>Premium</v>
      </c>
      <c r="U786" s="4"/>
    </row>
    <row r="787" spans="2:21" ht="14.25" customHeight="1" x14ac:dyDescent="0.3">
      <c r="B787" s="4" t="s">
        <v>26</v>
      </c>
      <c r="C787" s="4">
        <v>1185732</v>
      </c>
      <c r="D787" s="5">
        <v>44114</v>
      </c>
      <c r="E787" s="4" t="s">
        <v>48</v>
      </c>
      <c r="F787" s="4" t="s">
        <v>49</v>
      </c>
      <c r="G787" s="4" t="s">
        <v>50</v>
      </c>
      <c r="H787" s="6" t="s">
        <v>23</v>
      </c>
      <c r="I787" s="7">
        <v>70</v>
      </c>
      <c r="J787" s="8">
        <v>850</v>
      </c>
      <c r="K787" s="9">
        <v>595000</v>
      </c>
      <c r="L787" s="9">
        <v>297500</v>
      </c>
      <c r="M787" s="10">
        <v>0.5</v>
      </c>
      <c r="N787" s="4" t="s">
        <v>18</v>
      </c>
      <c r="O787" s="4" t="str">
        <f>TEXT(Table1[[#This Row],[Invoice Date]],"mmm")</f>
        <v>Oct</v>
      </c>
      <c r="P787" s="4">
        <f>YEAR(Table1[[#This Row],[Invoice Date]])</f>
        <v>2020</v>
      </c>
      <c r="Q787" s="4">
        <f>IFERROR(Table1[[#This Row],[Total Sales]]/Table1[[#This Row],[Units Sold]],4)</f>
        <v>700</v>
      </c>
      <c r="R787" s="4">
        <f>IFERROR(Table1[[#This Row],[Operating Profit]]/Table1[[#This Row],[Units Sold]],0)</f>
        <v>350</v>
      </c>
      <c r="S787" s="4">
        <f>IFERROR((Table1[[#This Row],[Total Sales]]-Table1[[#This Row],[Operating Profit]])/Table1[[#This Row],[Units Sold]],0)</f>
        <v>350</v>
      </c>
      <c r="T787" s="4" t="str">
        <f>IF(Table1[[#This Row],[Profit per unit]]&gt;$V$8,"Premium","Mass")</f>
        <v>Premium</v>
      </c>
      <c r="U787" s="4"/>
    </row>
    <row r="788" spans="2:21" ht="14.25" customHeight="1" x14ac:dyDescent="0.3">
      <c r="B788" s="4" t="s">
        <v>26</v>
      </c>
      <c r="C788" s="4">
        <v>1185732</v>
      </c>
      <c r="D788" s="5">
        <v>43975</v>
      </c>
      <c r="E788" s="4" t="s">
        <v>48</v>
      </c>
      <c r="F788" s="4" t="s">
        <v>49</v>
      </c>
      <c r="G788" s="4" t="s">
        <v>50</v>
      </c>
      <c r="H788" s="6" t="s">
        <v>17</v>
      </c>
      <c r="I788" s="7">
        <v>65</v>
      </c>
      <c r="J788" s="8">
        <v>1075</v>
      </c>
      <c r="K788" s="9">
        <v>698750</v>
      </c>
      <c r="L788" s="9">
        <v>314437.5</v>
      </c>
      <c r="M788" s="10">
        <v>0.45</v>
      </c>
      <c r="N788" s="4" t="s">
        <v>18</v>
      </c>
      <c r="O788" s="4" t="str">
        <f>TEXT(Table1[[#This Row],[Invoice Date]],"mmm")</f>
        <v>May</v>
      </c>
      <c r="P788" s="4">
        <f>YEAR(Table1[[#This Row],[Invoice Date]])</f>
        <v>2020</v>
      </c>
      <c r="Q788" s="4">
        <f>IFERROR(Table1[[#This Row],[Total Sales]]/Table1[[#This Row],[Units Sold]],4)</f>
        <v>650</v>
      </c>
      <c r="R788" s="4">
        <f>IFERROR(Table1[[#This Row],[Operating Profit]]/Table1[[#This Row],[Units Sold]],0)</f>
        <v>292.5</v>
      </c>
      <c r="S788" s="4">
        <f>IFERROR((Table1[[#This Row],[Total Sales]]-Table1[[#This Row],[Operating Profit]])/Table1[[#This Row],[Units Sold]],0)</f>
        <v>357.5</v>
      </c>
      <c r="T788" s="4" t="str">
        <f>IF(Table1[[#This Row],[Profit per unit]]&gt;$V$8,"Premium","Mass")</f>
        <v>Premium</v>
      </c>
      <c r="U788" s="4"/>
    </row>
    <row r="789" spans="2:21" ht="14.25" customHeight="1" x14ac:dyDescent="0.3">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c r="O789" s="4" t="str">
        <f>TEXT(Table1[[#This Row],[Invoice Date]],"mmm")</f>
        <v>May</v>
      </c>
      <c r="P789" s="4">
        <f>YEAR(Table1[[#This Row],[Invoice Date]])</f>
        <v>2020</v>
      </c>
      <c r="Q789" s="4">
        <f>IFERROR(Table1[[#This Row],[Total Sales]]/Table1[[#This Row],[Units Sold]],4)</f>
        <v>550.00000000000011</v>
      </c>
      <c r="R789" s="4">
        <f>IFERROR(Table1[[#This Row],[Operating Profit]]/Table1[[#This Row],[Units Sold]],0)</f>
        <v>192.5</v>
      </c>
      <c r="S789" s="4">
        <f>IFERROR((Table1[[#This Row],[Total Sales]]-Table1[[#This Row],[Operating Profit]])/Table1[[#This Row],[Units Sold]],0)</f>
        <v>357.50000000000006</v>
      </c>
      <c r="T789" s="4" t="str">
        <f>IF(Table1[[#This Row],[Profit per unit]]&gt;$V$8,"Premium","Mass")</f>
        <v>Premium</v>
      </c>
      <c r="U789" s="4"/>
    </row>
    <row r="790" spans="2:21" ht="14.25" customHeight="1" x14ac:dyDescent="0.3">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c r="O790" s="4" t="str">
        <f>TEXT(Table1[[#This Row],[Invoice Date]],"mmm")</f>
        <v>May</v>
      </c>
      <c r="P790" s="4">
        <f>YEAR(Table1[[#This Row],[Invoice Date]])</f>
        <v>2020</v>
      </c>
      <c r="Q790" s="4">
        <f>IFERROR(Table1[[#This Row],[Total Sales]]/Table1[[#This Row],[Units Sold]],4)</f>
        <v>550.00000000000011</v>
      </c>
      <c r="R790" s="4">
        <f>IFERROR(Table1[[#This Row],[Operating Profit]]/Table1[[#This Row],[Units Sold]],0)</f>
        <v>137.50000000000003</v>
      </c>
      <c r="S790" s="4">
        <f>IFERROR((Table1[[#This Row],[Total Sales]]-Table1[[#This Row],[Operating Profit]])/Table1[[#This Row],[Units Sold]],0)</f>
        <v>412.50000000000006</v>
      </c>
      <c r="T790" s="4" t="str">
        <f>IF(Table1[[#This Row],[Profit per unit]]&gt;$V$8,"Premium","Mass")</f>
        <v>Premium</v>
      </c>
      <c r="U790" s="4"/>
    </row>
    <row r="791" spans="2:21" ht="14.25" customHeight="1" x14ac:dyDescent="0.3">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c r="O791" s="4" t="str">
        <f>TEXT(Table1[[#This Row],[Invoice Date]],"mmm")</f>
        <v>May</v>
      </c>
      <c r="P791" s="4">
        <f>YEAR(Table1[[#This Row],[Invoice Date]])</f>
        <v>2020</v>
      </c>
      <c r="Q791" s="4">
        <f>IFERROR(Table1[[#This Row],[Total Sales]]/Table1[[#This Row],[Units Sold]],4)</f>
        <v>550.00000000000011</v>
      </c>
      <c r="R791" s="4">
        <f>IFERROR(Table1[[#This Row],[Operating Profit]]/Table1[[#This Row],[Units Sold]],0)</f>
        <v>165.00000000000003</v>
      </c>
      <c r="S791" s="4">
        <f>IFERROR((Table1[[#This Row],[Total Sales]]-Table1[[#This Row],[Operating Profit]])/Table1[[#This Row],[Units Sold]],0)</f>
        <v>385.00000000000006</v>
      </c>
      <c r="T791" s="4" t="str">
        <f>IF(Table1[[#This Row],[Profit per unit]]&gt;$V$8,"Premium","Mass")</f>
        <v>Premium</v>
      </c>
      <c r="U791" s="4"/>
    </row>
    <row r="792" spans="2:21" ht="14.25" customHeight="1" x14ac:dyDescent="0.3">
      <c r="B792" s="4" t="s">
        <v>14</v>
      </c>
      <c r="C792" s="4">
        <v>1185732</v>
      </c>
      <c r="D792" s="5">
        <v>43975</v>
      </c>
      <c r="E792" s="4" t="s">
        <v>48</v>
      </c>
      <c r="F792" s="4" t="s">
        <v>49</v>
      </c>
      <c r="G792" s="4" t="s">
        <v>50</v>
      </c>
      <c r="H792" s="6" t="s">
        <v>22</v>
      </c>
      <c r="I792" s="7">
        <v>65</v>
      </c>
      <c r="J792" s="8">
        <v>775</v>
      </c>
      <c r="K792" s="9">
        <v>503750</v>
      </c>
      <c r="L792" s="9">
        <v>176312.5</v>
      </c>
      <c r="M792" s="10">
        <v>0.35</v>
      </c>
      <c r="N792" s="4" t="s">
        <v>18</v>
      </c>
      <c r="O792" s="4" t="str">
        <f>TEXT(Table1[[#This Row],[Invoice Date]],"mmm")</f>
        <v>May</v>
      </c>
      <c r="P792" s="4">
        <f>YEAR(Table1[[#This Row],[Invoice Date]])</f>
        <v>2020</v>
      </c>
      <c r="Q792" s="4">
        <f>IFERROR(Table1[[#This Row],[Total Sales]]/Table1[[#This Row],[Units Sold]],4)</f>
        <v>650</v>
      </c>
      <c r="R792" s="4">
        <f>IFERROR(Table1[[#This Row],[Operating Profit]]/Table1[[#This Row],[Units Sold]],0)</f>
        <v>227.5</v>
      </c>
      <c r="S792" s="4">
        <f>IFERROR((Table1[[#This Row],[Total Sales]]-Table1[[#This Row],[Operating Profit]])/Table1[[#This Row],[Units Sold]],0)</f>
        <v>422.5</v>
      </c>
      <c r="T792" s="4" t="str">
        <f>IF(Table1[[#This Row],[Profit per unit]]&gt;$V$8,"Premium","Mass")</f>
        <v>Premium</v>
      </c>
      <c r="U792" s="4"/>
    </row>
    <row r="793" spans="2:21" ht="14.25" customHeight="1" x14ac:dyDescent="0.3">
      <c r="B793" s="4" t="s">
        <v>14</v>
      </c>
      <c r="C793" s="4">
        <v>1185732</v>
      </c>
      <c r="D793" s="5">
        <v>43975</v>
      </c>
      <c r="E793" s="4" t="s">
        <v>48</v>
      </c>
      <c r="F793" s="4" t="s">
        <v>49</v>
      </c>
      <c r="G793" s="4" t="s">
        <v>50</v>
      </c>
      <c r="H793" s="6" t="s">
        <v>23</v>
      </c>
      <c r="I793" s="7">
        <v>70</v>
      </c>
      <c r="J793" s="8">
        <v>875</v>
      </c>
      <c r="K793" s="9">
        <v>612500</v>
      </c>
      <c r="L793" s="9">
        <v>306250</v>
      </c>
      <c r="M793" s="10">
        <v>0.5</v>
      </c>
      <c r="N793" s="4" t="s">
        <v>18</v>
      </c>
      <c r="O793" s="4" t="str">
        <f>TEXT(Table1[[#This Row],[Invoice Date]],"mmm")</f>
        <v>May</v>
      </c>
      <c r="P793" s="4">
        <f>YEAR(Table1[[#This Row],[Invoice Date]])</f>
        <v>2020</v>
      </c>
      <c r="Q793" s="4">
        <f>IFERROR(Table1[[#This Row],[Total Sales]]/Table1[[#This Row],[Units Sold]],4)</f>
        <v>700</v>
      </c>
      <c r="R793" s="4">
        <f>IFERROR(Table1[[#This Row],[Operating Profit]]/Table1[[#This Row],[Units Sold]],0)</f>
        <v>350</v>
      </c>
      <c r="S793" s="4">
        <f>IFERROR((Table1[[#This Row],[Total Sales]]-Table1[[#This Row],[Operating Profit]])/Table1[[#This Row],[Units Sold]],0)</f>
        <v>350</v>
      </c>
      <c r="T793" s="4" t="str">
        <f>IF(Table1[[#This Row],[Profit per unit]]&gt;$V$8,"Premium","Mass")</f>
        <v>Premium</v>
      </c>
      <c r="U793" s="4"/>
    </row>
    <row r="794" spans="2:21" ht="14.25" customHeight="1" x14ac:dyDescent="0.3">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c r="O794" s="4" t="str">
        <f>TEXT(Table1[[#This Row],[Invoice Date]],"mmm")</f>
        <v>Oct</v>
      </c>
      <c r="P794" s="4">
        <f>YEAR(Table1[[#This Row],[Invoice Date]])</f>
        <v>2020</v>
      </c>
      <c r="Q794" s="4">
        <f>IFERROR(Table1[[#This Row],[Total Sales]]/Table1[[#This Row],[Units Sold]],4)</f>
        <v>350</v>
      </c>
      <c r="R794" s="4">
        <f>IFERROR(Table1[[#This Row],[Operating Profit]]/Table1[[#This Row],[Units Sold]],0)</f>
        <v>122.50000000000001</v>
      </c>
      <c r="S794" s="4">
        <f>IFERROR((Table1[[#This Row],[Total Sales]]-Table1[[#This Row],[Operating Profit]])/Table1[[#This Row],[Units Sold]],0)</f>
        <v>227.5</v>
      </c>
      <c r="T794" s="4" t="str">
        <f>IF(Table1[[#This Row],[Profit per unit]]&gt;$V$8,"Premium","Mass")</f>
        <v>Premium</v>
      </c>
      <c r="U794" s="4"/>
    </row>
    <row r="795" spans="2:21" ht="14.25" customHeight="1" x14ac:dyDescent="0.3">
      <c r="B795" s="4" t="s">
        <v>14</v>
      </c>
      <c r="C795" s="4">
        <v>1185732</v>
      </c>
      <c r="D795" s="5">
        <v>44122</v>
      </c>
      <c r="E795" s="4" t="s">
        <v>48</v>
      </c>
      <c r="F795" s="4" t="s">
        <v>49</v>
      </c>
      <c r="G795" s="4" t="s">
        <v>50</v>
      </c>
      <c r="H795" s="6" t="s">
        <v>19</v>
      </c>
      <c r="I795" s="7">
        <v>35</v>
      </c>
      <c r="J795" s="8">
        <v>250</v>
      </c>
      <c r="K795" s="9">
        <v>87500</v>
      </c>
      <c r="L795" s="9">
        <v>26250</v>
      </c>
      <c r="M795" s="10">
        <v>0.3</v>
      </c>
      <c r="N795" s="4" t="s">
        <v>18</v>
      </c>
      <c r="O795" s="4" t="str">
        <f>TEXT(Table1[[#This Row],[Invoice Date]],"mmm")</f>
        <v>Oct</v>
      </c>
      <c r="P795" s="4">
        <f>YEAR(Table1[[#This Row],[Invoice Date]])</f>
        <v>2020</v>
      </c>
      <c r="Q795" s="4">
        <f>IFERROR(Table1[[#This Row],[Total Sales]]/Table1[[#This Row],[Units Sold]],4)</f>
        <v>350</v>
      </c>
      <c r="R795" s="4">
        <f>IFERROR(Table1[[#This Row],[Operating Profit]]/Table1[[#This Row],[Units Sold]],0)</f>
        <v>105</v>
      </c>
      <c r="S795" s="4">
        <f>IFERROR((Table1[[#This Row],[Total Sales]]-Table1[[#This Row],[Operating Profit]])/Table1[[#This Row],[Units Sold]],0)</f>
        <v>245</v>
      </c>
      <c r="T795" s="4" t="str">
        <f>IF(Table1[[#This Row],[Profit per unit]]&gt;$V$8,"Premium","Mass")</f>
        <v>Premium</v>
      </c>
      <c r="U795" s="4"/>
    </row>
    <row r="796" spans="2:21" ht="14.25" customHeight="1" x14ac:dyDescent="0.3">
      <c r="B796" s="4" t="s">
        <v>14</v>
      </c>
      <c r="C796" s="4">
        <v>1185732</v>
      </c>
      <c r="D796" s="5">
        <v>44123</v>
      </c>
      <c r="E796" s="4" t="s">
        <v>48</v>
      </c>
      <c r="F796" s="4" t="s">
        <v>49</v>
      </c>
      <c r="G796" s="4" t="s">
        <v>50</v>
      </c>
      <c r="H796" s="6" t="s">
        <v>20</v>
      </c>
      <c r="I796" s="7">
        <v>25</v>
      </c>
      <c r="J796" s="8">
        <v>250</v>
      </c>
      <c r="K796" s="9">
        <v>62500</v>
      </c>
      <c r="L796" s="9">
        <v>18750</v>
      </c>
      <c r="M796" s="10">
        <v>0.3</v>
      </c>
      <c r="N796" s="4" t="s">
        <v>18</v>
      </c>
      <c r="O796" s="4" t="str">
        <f>TEXT(Table1[[#This Row],[Invoice Date]],"mmm")</f>
        <v>Oct</v>
      </c>
      <c r="P796" s="4">
        <f>YEAR(Table1[[#This Row],[Invoice Date]])</f>
        <v>2020</v>
      </c>
      <c r="Q796" s="4">
        <f>IFERROR(Table1[[#This Row],[Total Sales]]/Table1[[#This Row],[Units Sold]],4)</f>
        <v>250</v>
      </c>
      <c r="R796" s="4">
        <f>IFERROR(Table1[[#This Row],[Operating Profit]]/Table1[[#This Row],[Units Sold]],0)</f>
        <v>75</v>
      </c>
      <c r="S796" s="4">
        <f>IFERROR((Table1[[#This Row],[Total Sales]]-Table1[[#This Row],[Operating Profit]])/Table1[[#This Row],[Units Sold]],0)</f>
        <v>175</v>
      </c>
      <c r="T796" s="4" t="str">
        <f>IF(Table1[[#This Row],[Profit per unit]]&gt;$V$8,"Premium","Mass")</f>
        <v>Premium</v>
      </c>
      <c r="U796" s="4"/>
    </row>
    <row r="797" spans="2:21" ht="14.25" customHeight="1" x14ac:dyDescent="0.3">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c r="O797" s="4" t="str">
        <f>TEXT(Table1[[#This Row],[Invoice Date]],"mmm")</f>
        <v>Oct</v>
      </c>
      <c r="P797" s="4">
        <f>YEAR(Table1[[#This Row],[Invoice Date]])</f>
        <v>2020</v>
      </c>
      <c r="Q797" s="4">
        <f>IFERROR(Table1[[#This Row],[Total Sales]]/Table1[[#This Row],[Units Sold]],4)</f>
        <v>300.00000000000006</v>
      </c>
      <c r="R797" s="4">
        <f>IFERROR(Table1[[#This Row],[Operating Profit]]/Table1[[#This Row],[Units Sold]],0)</f>
        <v>105.00000000000001</v>
      </c>
      <c r="S797" s="4">
        <f>IFERROR((Table1[[#This Row],[Total Sales]]-Table1[[#This Row],[Operating Profit]])/Table1[[#This Row],[Units Sold]],0)</f>
        <v>195</v>
      </c>
      <c r="T797" s="4" t="str">
        <f>IF(Table1[[#This Row],[Profit per unit]]&gt;$V$8,"Premium","Mass")</f>
        <v>Premium</v>
      </c>
      <c r="U797" s="4"/>
    </row>
    <row r="798" spans="2:21" ht="14.25" customHeight="1" x14ac:dyDescent="0.3">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c r="O798" s="4" t="str">
        <f>TEXT(Table1[[#This Row],[Invoice Date]],"mmm")</f>
        <v>Oct</v>
      </c>
      <c r="P798" s="4">
        <f>YEAR(Table1[[#This Row],[Invoice Date]])</f>
        <v>2020</v>
      </c>
      <c r="Q798" s="4">
        <f>IFERROR(Table1[[#This Row],[Total Sales]]/Table1[[#This Row],[Units Sold]],4)</f>
        <v>449.99999999999989</v>
      </c>
      <c r="R798" s="4">
        <f>IFERROR(Table1[[#This Row],[Operating Profit]]/Table1[[#This Row],[Units Sold]],0)</f>
        <v>134.99999999999997</v>
      </c>
      <c r="S798" s="4">
        <f>IFERROR((Table1[[#This Row],[Total Sales]]-Table1[[#This Row],[Operating Profit]])/Table1[[#This Row],[Units Sold]],0)</f>
        <v>314.99999999999989</v>
      </c>
      <c r="T798" s="4" t="str">
        <f>IF(Table1[[#This Row],[Profit per unit]]&gt;$V$8,"Premium","Mass")</f>
        <v>Premium</v>
      </c>
      <c r="U798" s="4"/>
    </row>
    <row r="799" spans="2:21" ht="14.25" customHeight="1" x14ac:dyDescent="0.3">
      <c r="B799" s="4" t="s">
        <v>14</v>
      </c>
      <c r="C799" s="4">
        <v>1185732</v>
      </c>
      <c r="D799" s="5">
        <v>44126</v>
      </c>
      <c r="E799" s="4" t="s">
        <v>36</v>
      </c>
      <c r="F799" s="4" t="s">
        <v>51</v>
      </c>
      <c r="G799" s="4" t="s">
        <v>52</v>
      </c>
      <c r="H799" s="6" t="s">
        <v>23</v>
      </c>
      <c r="I799" s="7">
        <v>35</v>
      </c>
      <c r="J799" s="8">
        <v>250</v>
      </c>
      <c r="K799" s="9">
        <v>87500</v>
      </c>
      <c r="L799" s="9">
        <v>39375</v>
      </c>
      <c r="M799" s="10">
        <v>0.45</v>
      </c>
      <c r="N799" s="4" t="s">
        <v>18</v>
      </c>
      <c r="O799" s="4" t="str">
        <f>TEXT(Table1[[#This Row],[Invoice Date]],"mmm")</f>
        <v>Oct</v>
      </c>
      <c r="P799" s="4">
        <f>YEAR(Table1[[#This Row],[Invoice Date]])</f>
        <v>2020</v>
      </c>
      <c r="Q799" s="4">
        <f>IFERROR(Table1[[#This Row],[Total Sales]]/Table1[[#This Row],[Units Sold]],4)</f>
        <v>350</v>
      </c>
      <c r="R799" s="4">
        <f>IFERROR(Table1[[#This Row],[Operating Profit]]/Table1[[#This Row],[Units Sold]],0)</f>
        <v>157.5</v>
      </c>
      <c r="S799" s="4">
        <f>IFERROR((Table1[[#This Row],[Total Sales]]-Table1[[#This Row],[Operating Profit]])/Table1[[#This Row],[Units Sold]],0)</f>
        <v>192.5</v>
      </c>
      <c r="T799" s="4" t="str">
        <f>IF(Table1[[#This Row],[Profit per unit]]&gt;$V$8,"Premium","Mass")</f>
        <v>Premium</v>
      </c>
      <c r="U799" s="4"/>
    </row>
    <row r="800" spans="2:21" ht="14.25" customHeight="1" x14ac:dyDescent="0.3">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c r="O800" s="4" t="str">
        <f>TEXT(Table1[[#This Row],[Invoice Date]],"mmm")</f>
        <v>Oct</v>
      </c>
      <c r="P800" s="4">
        <f>YEAR(Table1[[#This Row],[Invoice Date]])</f>
        <v>2020</v>
      </c>
      <c r="Q800" s="4">
        <f>IFERROR(Table1[[#This Row],[Total Sales]]/Table1[[#This Row],[Units Sold]],4)</f>
        <v>350</v>
      </c>
      <c r="R800" s="4">
        <f>IFERROR(Table1[[#This Row],[Operating Profit]]/Table1[[#This Row],[Units Sold]],0)</f>
        <v>122.50000000000001</v>
      </c>
      <c r="S800" s="4">
        <f>IFERROR((Table1[[#This Row],[Total Sales]]-Table1[[#This Row],[Operating Profit]])/Table1[[#This Row],[Units Sold]],0)</f>
        <v>227.5</v>
      </c>
      <c r="T800" s="4" t="str">
        <f>IF(Table1[[#This Row],[Profit per unit]]&gt;$V$8,"Premium","Mass")</f>
        <v>Premium</v>
      </c>
      <c r="U800" s="4"/>
    </row>
    <row r="801" spans="2:21" ht="14.25" customHeight="1" x14ac:dyDescent="0.3">
      <c r="B801" s="4" t="s">
        <v>14</v>
      </c>
      <c r="C801" s="4">
        <v>1185732</v>
      </c>
      <c r="D801" s="5">
        <v>44128</v>
      </c>
      <c r="E801" s="4" t="s">
        <v>36</v>
      </c>
      <c r="F801" s="4" t="s">
        <v>51</v>
      </c>
      <c r="G801" s="4" t="s">
        <v>52</v>
      </c>
      <c r="H801" s="6" t="s">
        <v>19</v>
      </c>
      <c r="I801" s="7">
        <v>35</v>
      </c>
      <c r="J801" s="8">
        <v>150</v>
      </c>
      <c r="K801" s="9">
        <v>52500</v>
      </c>
      <c r="L801" s="9">
        <v>15750</v>
      </c>
      <c r="M801" s="10">
        <v>0.3</v>
      </c>
      <c r="N801" s="4" t="s">
        <v>18</v>
      </c>
      <c r="O801" s="4" t="str">
        <f>TEXT(Table1[[#This Row],[Invoice Date]],"mmm")</f>
        <v>Oct</v>
      </c>
      <c r="P801" s="4">
        <f>YEAR(Table1[[#This Row],[Invoice Date]])</f>
        <v>2020</v>
      </c>
      <c r="Q801" s="4">
        <f>IFERROR(Table1[[#This Row],[Total Sales]]/Table1[[#This Row],[Units Sold]],4)</f>
        <v>350</v>
      </c>
      <c r="R801" s="4">
        <f>IFERROR(Table1[[#This Row],[Operating Profit]]/Table1[[#This Row],[Units Sold]],0)</f>
        <v>105</v>
      </c>
      <c r="S801" s="4">
        <f>IFERROR((Table1[[#This Row],[Total Sales]]-Table1[[#This Row],[Operating Profit]])/Table1[[#This Row],[Units Sold]],0)</f>
        <v>245</v>
      </c>
      <c r="T801" s="4" t="str">
        <f>IF(Table1[[#This Row],[Profit per unit]]&gt;$V$8,"Premium","Mass")</f>
        <v>Premium</v>
      </c>
      <c r="U801" s="4"/>
    </row>
    <row r="802" spans="2:21" ht="14.25" customHeight="1" x14ac:dyDescent="0.3">
      <c r="B802" s="4" t="s">
        <v>14</v>
      </c>
      <c r="C802" s="4">
        <v>1185732</v>
      </c>
      <c r="D802" s="5">
        <v>44129</v>
      </c>
      <c r="E802" s="4" t="s">
        <v>36</v>
      </c>
      <c r="F802" s="4" t="s">
        <v>51</v>
      </c>
      <c r="G802" s="4" t="s">
        <v>52</v>
      </c>
      <c r="H802" s="6" t="s">
        <v>20</v>
      </c>
      <c r="I802" s="7">
        <v>25</v>
      </c>
      <c r="J802" s="8">
        <v>200</v>
      </c>
      <c r="K802" s="9">
        <v>50000</v>
      </c>
      <c r="L802" s="9">
        <v>15000</v>
      </c>
      <c r="M802" s="10">
        <v>0.3</v>
      </c>
      <c r="N802" s="4" t="s">
        <v>18</v>
      </c>
      <c r="O802" s="4" t="str">
        <f>TEXT(Table1[[#This Row],[Invoice Date]],"mmm")</f>
        <v>Oct</v>
      </c>
      <c r="P802" s="4">
        <f>YEAR(Table1[[#This Row],[Invoice Date]])</f>
        <v>2020</v>
      </c>
      <c r="Q802" s="4">
        <f>IFERROR(Table1[[#This Row],[Total Sales]]/Table1[[#This Row],[Units Sold]],4)</f>
        <v>250</v>
      </c>
      <c r="R802" s="4">
        <f>IFERROR(Table1[[#This Row],[Operating Profit]]/Table1[[#This Row],[Units Sold]],0)</f>
        <v>75</v>
      </c>
      <c r="S802" s="4">
        <f>IFERROR((Table1[[#This Row],[Total Sales]]-Table1[[#This Row],[Operating Profit]])/Table1[[#This Row],[Units Sold]],0)</f>
        <v>175</v>
      </c>
      <c r="T802" s="4" t="str">
        <f>IF(Table1[[#This Row],[Profit per unit]]&gt;$V$8,"Premium","Mass")</f>
        <v>Premium</v>
      </c>
      <c r="U802" s="4"/>
    </row>
    <row r="803" spans="2:21" ht="14.25" customHeight="1" x14ac:dyDescent="0.3">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c r="O803" s="4" t="str">
        <f>TEXT(Table1[[#This Row],[Invoice Date]],"mmm")</f>
        <v>Oct</v>
      </c>
      <c r="P803" s="4">
        <f>YEAR(Table1[[#This Row],[Invoice Date]])</f>
        <v>2020</v>
      </c>
      <c r="Q803" s="4">
        <f>IFERROR(Table1[[#This Row],[Total Sales]]/Table1[[#This Row],[Units Sold]],4)</f>
        <v>300.00000000000006</v>
      </c>
      <c r="R803" s="4">
        <f>IFERROR(Table1[[#This Row],[Operating Profit]]/Table1[[#This Row],[Units Sold]],0)</f>
        <v>105.00000000000003</v>
      </c>
      <c r="S803" s="4">
        <f>IFERROR((Table1[[#This Row],[Total Sales]]-Table1[[#This Row],[Operating Profit]])/Table1[[#This Row],[Units Sold]],0)</f>
        <v>195.00000000000003</v>
      </c>
      <c r="T803" s="4" t="str">
        <f>IF(Table1[[#This Row],[Profit per unit]]&gt;$V$8,"Premium","Mass")</f>
        <v>Premium</v>
      </c>
      <c r="U803" s="4"/>
    </row>
    <row r="804" spans="2:21" ht="14.25" customHeight="1" x14ac:dyDescent="0.3">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c r="O804" s="4" t="str">
        <f>TEXT(Table1[[#This Row],[Invoice Date]],"mmm")</f>
        <v>Oct</v>
      </c>
      <c r="P804" s="4">
        <f>YEAR(Table1[[#This Row],[Invoice Date]])</f>
        <v>2020</v>
      </c>
      <c r="Q804" s="4">
        <f>IFERROR(Table1[[#This Row],[Total Sales]]/Table1[[#This Row],[Units Sold]],4)</f>
        <v>449.99999999999989</v>
      </c>
      <c r="R804" s="4">
        <f>IFERROR(Table1[[#This Row],[Operating Profit]]/Table1[[#This Row],[Units Sold]],0)</f>
        <v>134.99999999999997</v>
      </c>
      <c r="S804" s="4">
        <f>IFERROR((Table1[[#This Row],[Total Sales]]-Table1[[#This Row],[Operating Profit]])/Table1[[#This Row],[Units Sold]],0)</f>
        <v>314.99999999999989</v>
      </c>
      <c r="T804" s="4" t="str">
        <f>IF(Table1[[#This Row],[Profit per unit]]&gt;$V$8,"Premium","Mass")</f>
        <v>Premium</v>
      </c>
      <c r="U804" s="4"/>
    </row>
    <row r="805" spans="2:21" ht="14.25" customHeight="1" x14ac:dyDescent="0.3">
      <c r="B805" s="4" t="s">
        <v>14</v>
      </c>
      <c r="C805" s="4">
        <v>1185732</v>
      </c>
      <c r="D805" s="5">
        <v>44132</v>
      </c>
      <c r="E805" s="4" t="s">
        <v>36</v>
      </c>
      <c r="F805" s="4" t="s">
        <v>51</v>
      </c>
      <c r="G805" s="4" t="s">
        <v>52</v>
      </c>
      <c r="H805" s="6" t="s">
        <v>23</v>
      </c>
      <c r="I805" s="7">
        <v>35</v>
      </c>
      <c r="J805" s="8">
        <v>225</v>
      </c>
      <c r="K805" s="9">
        <v>78750</v>
      </c>
      <c r="L805" s="9">
        <v>35437.5</v>
      </c>
      <c r="M805" s="10">
        <v>0.45</v>
      </c>
      <c r="N805" s="4" t="s">
        <v>18</v>
      </c>
      <c r="O805" s="4" t="str">
        <f>TEXT(Table1[[#This Row],[Invoice Date]],"mmm")</f>
        <v>Oct</v>
      </c>
      <c r="P805" s="4">
        <f>YEAR(Table1[[#This Row],[Invoice Date]])</f>
        <v>2020</v>
      </c>
      <c r="Q805" s="4">
        <f>IFERROR(Table1[[#This Row],[Total Sales]]/Table1[[#This Row],[Units Sold]],4)</f>
        <v>350</v>
      </c>
      <c r="R805" s="4">
        <f>IFERROR(Table1[[#This Row],[Operating Profit]]/Table1[[#This Row],[Units Sold]],0)</f>
        <v>157.5</v>
      </c>
      <c r="S805" s="4">
        <f>IFERROR((Table1[[#This Row],[Total Sales]]-Table1[[#This Row],[Operating Profit]])/Table1[[#This Row],[Units Sold]],0)</f>
        <v>192.5</v>
      </c>
      <c r="T805" s="4" t="str">
        <f>IF(Table1[[#This Row],[Profit per unit]]&gt;$V$8,"Premium","Mass")</f>
        <v>Premium</v>
      </c>
      <c r="U805" s="4"/>
    </row>
    <row r="806" spans="2:21" ht="14.25" customHeight="1" x14ac:dyDescent="0.3">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c r="O806" s="4" t="str">
        <f>TEXT(Table1[[#This Row],[Invoice Date]],"mmm")</f>
        <v>Oct</v>
      </c>
      <c r="P806" s="4">
        <f>YEAR(Table1[[#This Row],[Invoice Date]])</f>
        <v>2020</v>
      </c>
      <c r="Q806" s="4">
        <f>IFERROR(Table1[[#This Row],[Total Sales]]/Table1[[#This Row],[Units Sold]],4)</f>
        <v>400</v>
      </c>
      <c r="R806" s="4">
        <f>IFERROR(Table1[[#This Row],[Operating Profit]]/Table1[[#This Row],[Units Sold]],0)</f>
        <v>140.00000000000003</v>
      </c>
      <c r="S806" s="4">
        <f>IFERROR((Table1[[#This Row],[Total Sales]]-Table1[[#This Row],[Operating Profit]])/Table1[[#This Row],[Units Sold]],0)</f>
        <v>260</v>
      </c>
      <c r="T806" s="4" t="str">
        <f>IF(Table1[[#This Row],[Profit per unit]]&gt;$V$8,"Premium","Mass")</f>
        <v>Premium</v>
      </c>
      <c r="U806" s="4"/>
    </row>
    <row r="807" spans="2:21" ht="14.25" customHeight="1" x14ac:dyDescent="0.3">
      <c r="B807" s="4" t="s">
        <v>14</v>
      </c>
      <c r="C807" s="4">
        <v>1185732</v>
      </c>
      <c r="D807" s="5">
        <v>44134</v>
      </c>
      <c r="E807" s="4" t="s">
        <v>36</v>
      </c>
      <c r="F807" s="4" t="s">
        <v>51</v>
      </c>
      <c r="G807" s="4" t="s">
        <v>52</v>
      </c>
      <c r="H807" s="6" t="s">
        <v>19</v>
      </c>
      <c r="I807" s="7">
        <v>40</v>
      </c>
      <c r="J807" s="8">
        <v>125</v>
      </c>
      <c r="K807" s="9">
        <v>50000</v>
      </c>
      <c r="L807" s="9">
        <v>15000</v>
      </c>
      <c r="M807" s="10">
        <v>0.3</v>
      </c>
      <c r="N807" s="4" t="s">
        <v>18</v>
      </c>
      <c r="O807" s="4" t="str">
        <f>TEXT(Table1[[#This Row],[Invoice Date]],"mmm")</f>
        <v>Oct</v>
      </c>
      <c r="P807" s="4">
        <f>YEAR(Table1[[#This Row],[Invoice Date]])</f>
        <v>2020</v>
      </c>
      <c r="Q807" s="4">
        <f>IFERROR(Table1[[#This Row],[Total Sales]]/Table1[[#This Row],[Units Sold]],4)</f>
        <v>400</v>
      </c>
      <c r="R807" s="4">
        <f>IFERROR(Table1[[#This Row],[Operating Profit]]/Table1[[#This Row],[Units Sold]],0)</f>
        <v>120</v>
      </c>
      <c r="S807" s="4">
        <f>IFERROR((Table1[[#This Row],[Total Sales]]-Table1[[#This Row],[Operating Profit]])/Table1[[#This Row],[Units Sold]],0)</f>
        <v>280</v>
      </c>
      <c r="T807" s="4" t="str">
        <f>IF(Table1[[#This Row],[Profit per unit]]&gt;$V$8,"Premium","Mass")</f>
        <v>Premium</v>
      </c>
      <c r="U807" s="4"/>
    </row>
    <row r="808" spans="2:21" ht="14.25" customHeight="1" x14ac:dyDescent="0.3">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c r="O808" s="4" t="str">
        <f>TEXT(Table1[[#This Row],[Invoice Date]],"mmm")</f>
        <v>Oct</v>
      </c>
      <c r="P808" s="4">
        <f>YEAR(Table1[[#This Row],[Invoice Date]])</f>
        <v>2020</v>
      </c>
      <c r="Q808" s="4">
        <f>IFERROR(Table1[[#This Row],[Total Sales]]/Table1[[#This Row],[Units Sold]],4)</f>
        <v>300.00000000000006</v>
      </c>
      <c r="R808" s="4">
        <f>IFERROR(Table1[[#This Row],[Operating Profit]]/Table1[[#This Row],[Units Sold]],0)</f>
        <v>90.000000000000014</v>
      </c>
      <c r="S808" s="4">
        <f>IFERROR((Table1[[#This Row],[Total Sales]]-Table1[[#This Row],[Operating Profit]])/Table1[[#This Row],[Units Sold]],0)</f>
        <v>210.00000000000003</v>
      </c>
      <c r="T808" s="4" t="str">
        <f>IF(Table1[[#This Row],[Profit per unit]]&gt;$V$8,"Premium","Mass")</f>
        <v>Premium</v>
      </c>
      <c r="U808" s="4"/>
    </row>
    <row r="809" spans="2:21" ht="14.25" customHeight="1" x14ac:dyDescent="0.3">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c r="O809" s="4" t="str">
        <f>TEXT(Table1[[#This Row],[Invoice Date]],"mmm")</f>
        <v>Nov</v>
      </c>
      <c r="P809" s="4">
        <f>YEAR(Table1[[#This Row],[Invoice Date]])</f>
        <v>2020</v>
      </c>
      <c r="Q809" s="4">
        <f>IFERROR(Table1[[#This Row],[Total Sales]]/Table1[[#This Row],[Units Sold]],4)</f>
        <v>350</v>
      </c>
      <c r="R809" s="4">
        <f>IFERROR(Table1[[#This Row],[Operating Profit]]/Table1[[#This Row],[Units Sold]],0)</f>
        <v>122.50000000000001</v>
      </c>
      <c r="S809" s="4">
        <f>IFERROR((Table1[[#This Row],[Total Sales]]-Table1[[#This Row],[Operating Profit]])/Table1[[#This Row],[Units Sold]],0)</f>
        <v>227.5</v>
      </c>
      <c r="T809" s="4" t="str">
        <f>IF(Table1[[#This Row],[Profit per unit]]&gt;$V$8,"Premium","Mass")</f>
        <v>Premium</v>
      </c>
      <c r="U809" s="4"/>
    </row>
    <row r="810" spans="2:21" ht="14.25" customHeight="1" x14ac:dyDescent="0.3">
      <c r="B810" s="4" t="s">
        <v>14</v>
      </c>
      <c r="C810" s="4">
        <v>1185732</v>
      </c>
      <c r="D810" s="5">
        <v>44137</v>
      </c>
      <c r="E810" s="4" t="s">
        <v>36</v>
      </c>
      <c r="F810" s="4" t="s">
        <v>51</v>
      </c>
      <c r="G810" s="4" t="s">
        <v>52</v>
      </c>
      <c r="H810" s="6" t="s">
        <v>22</v>
      </c>
      <c r="I810" s="7">
        <v>50</v>
      </c>
      <c r="J810" s="8">
        <v>75</v>
      </c>
      <c r="K810" s="9">
        <v>37500</v>
      </c>
      <c r="L810" s="9">
        <v>11250</v>
      </c>
      <c r="M810" s="10">
        <v>0.3</v>
      </c>
      <c r="N810" s="4" t="s">
        <v>18</v>
      </c>
      <c r="O810" s="4" t="str">
        <f>TEXT(Table1[[#This Row],[Invoice Date]],"mmm")</f>
        <v>Nov</v>
      </c>
      <c r="P810" s="4">
        <f>YEAR(Table1[[#This Row],[Invoice Date]])</f>
        <v>2020</v>
      </c>
      <c r="Q810" s="4">
        <f>IFERROR(Table1[[#This Row],[Total Sales]]/Table1[[#This Row],[Units Sold]],4)</f>
        <v>500</v>
      </c>
      <c r="R810" s="4">
        <f>IFERROR(Table1[[#This Row],[Operating Profit]]/Table1[[#This Row],[Units Sold]],0)</f>
        <v>150</v>
      </c>
      <c r="S810" s="4">
        <f>IFERROR((Table1[[#This Row],[Total Sales]]-Table1[[#This Row],[Operating Profit]])/Table1[[#This Row],[Units Sold]],0)</f>
        <v>350</v>
      </c>
      <c r="T810" s="4" t="str">
        <f>IF(Table1[[#This Row],[Profit per unit]]&gt;$V$8,"Premium","Mass")</f>
        <v>Premium</v>
      </c>
      <c r="U810" s="4"/>
    </row>
    <row r="811" spans="2:21" ht="14.25" customHeight="1" x14ac:dyDescent="0.3">
      <c r="B811" s="4" t="s">
        <v>14</v>
      </c>
      <c r="C811" s="4">
        <v>1185732</v>
      </c>
      <c r="D811" s="5">
        <v>44138</v>
      </c>
      <c r="E811" s="4" t="s">
        <v>36</v>
      </c>
      <c r="F811" s="4" t="s">
        <v>51</v>
      </c>
      <c r="G811" s="4" t="s">
        <v>52</v>
      </c>
      <c r="H811" s="6" t="s">
        <v>23</v>
      </c>
      <c r="I811" s="7">
        <v>40</v>
      </c>
      <c r="J811" s="8">
        <v>175</v>
      </c>
      <c r="K811" s="9">
        <v>70000</v>
      </c>
      <c r="L811" s="9">
        <v>31500</v>
      </c>
      <c r="M811" s="10">
        <v>0.45</v>
      </c>
      <c r="N811" s="4" t="s">
        <v>18</v>
      </c>
      <c r="O811" s="4" t="str">
        <f>TEXT(Table1[[#This Row],[Invoice Date]],"mmm")</f>
        <v>Nov</v>
      </c>
      <c r="P811" s="4">
        <f>YEAR(Table1[[#This Row],[Invoice Date]])</f>
        <v>2020</v>
      </c>
      <c r="Q811" s="4">
        <f>IFERROR(Table1[[#This Row],[Total Sales]]/Table1[[#This Row],[Units Sold]],4)</f>
        <v>400</v>
      </c>
      <c r="R811" s="4">
        <f>IFERROR(Table1[[#This Row],[Operating Profit]]/Table1[[#This Row],[Units Sold]],0)</f>
        <v>180</v>
      </c>
      <c r="S811" s="4">
        <f>IFERROR((Table1[[#This Row],[Total Sales]]-Table1[[#This Row],[Operating Profit]])/Table1[[#This Row],[Units Sold]],0)</f>
        <v>220</v>
      </c>
      <c r="T811" s="4" t="str">
        <f>IF(Table1[[#This Row],[Profit per unit]]&gt;$V$8,"Premium","Mass")</f>
        <v>Premium</v>
      </c>
      <c r="U811" s="4"/>
    </row>
    <row r="812" spans="2:21" ht="14.25" customHeight="1" x14ac:dyDescent="0.3">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c r="O812" s="4" t="str">
        <f>TEXT(Table1[[#This Row],[Invoice Date]],"mmm")</f>
        <v>Nov</v>
      </c>
      <c r="P812" s="4">
        <f>YEAR(Table1[[#This Row],[Invoice Date]])</f>
        <v>2020</v>
      </c>
      <c r="Q812" s="4">
        <f>IFERROR(Table1[[#This Row],[Total Sales]]/Table1[[#This Row],[Units Sold]],4)</f>
        <v>400</v>
      </c>
      <c r="R812" s="4">
        <f>IFERROR(Table1[[#This Row],[Operating Profit]]/Table1[[#This Row],[Units Sold]],0)</f>
        <v>140.00000000000003</v>
      </c>
      <c r="S812" s="4">
        <f>IFERROR((Table1[[#This Row],[Total Sales]]-Table1[[#This Row],[Operating Profit]])/Table1[[#This Row],[Units Sold]],0)</f>
        <v>260</v>
      </c>
      <c r="T812" s="4" t="str">
        <f>IF(Table1[[#This Row],[Profit per unit]]&gt;$V$8,"Premium","Mass")</f>
        <v>Premium</v>
      </c>
      <c r="U812" s="4"/>
    </row>
    <row r="813" spans="2:21" ht="14.25" customHeight="1" x14ac:dyDescent="0.3">
      <c r="B813" s="4" t="s">
        <v>14</v>
      </c>
      <c r="C813" s="4">
        <v>1185732</v>
      </c>
      <c r="D813" s="5">
        <v>44140</v>
      </c>
      <c r="E813" s="4" t="s">
        <v>36</v>
      </c>
      <c r="F813" s="4" t="s">
        <v>51</v>
      </c>
      <c r="G813" s="4" t="s">
        <v>52</v>
      </c>
      <c r="H813" s="6" t="s">
        <v>19</v>
      </c>
      <c r="I813" s="7">
        <v>40</v>
      </c>
      <c r="J813" s="8">
        <v>100</v>
      </c>
      <c r="K813" s="9">
        <v>40000</v>
      </c>
      <c r="L813" s="9">
        <v>12000</v>
      </c>
      <c r="M813" s="10">
        <v>0.3</v>
      </c>
      <c r="N813" s="4" t="s">
        <v>18</v>
      </c>
      <c r="O813" s="4" t="str">
        <f>TEXT(Table1[[#This Row],[Invoice Date]],"mmm")</f>
        <v>Nov</v>
      </c>
      <c r="P813" s="4">
        <f>YEAR(Table1[[#This Row],[Invoice Date]])</f>
        <v>2020</v>
      </c>
      <c r="Q813" s="4">
        <f>IFERROR(Table1[[#This Row],[Total Sales]]/Table1[[#This Row],[Units Sold]],4)</f>
        <v>400</v>
      </c>
      <c r="R813" s="4">
        <f>IFERROR(Table1[[#This Row],[Operating Profit]]/Table1[[#This Row],[Units Sold]],0)</f>
        <v>120</v>
      </c>
      <c r="S813" s="4">
        <f>IFERROR((Table1[[#This Row],[Total Sales]]-Table1[[#This Row],[Operating Profit]])/Table1[[#This Row],[Units Sold]],0)</f>
        <v>280</v>
      </c>
      <c r="T813" s="4" t="str">
        <f>IF(Table1[[#This Row],[Profit per unit]]&gt;$V$8,"Premium","Mass")</f>
        <v>Premium</v>
      </c>
      <c r="U813" s="4"/>
    </row>
    <row r="814" spans="2:21" ht="14.25" customHeight="1" x14ac:dyDescent="0.3">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c r="O814" s="4" t="str">
        <f>TEXT(Table1[[#This Row],[Invoice Date]],"mmm")</f>
        <v>Nov</v>
      </c>
      <c r="P814" s="4">
        <f>YEAR(Table1[[#This Row],[Invoice Date]])</f>
        <v>2020</v>
      </c>
      <c r="Q814" s="4">
        <f>IFERROR(Table1[[#This Row],[Total Sales]]/Table1[[#This Row],[Units Sold]],4)</f>
        <v>300.00000000000006</v>
      </c>
      <c r="R814" s="4">
        <f>IFERROR(Table1[[#This Row],[Operating Profit]]/Table1[[#This Row],[Units Sold]],0)</f>
        <v>90</v>
      </c>
      <c r="S814" s="4">
        <f>IFERROR((Table1[[#This Row],[Total Sales]]-Table1[[#This Row],[Operating Profit]])/Table1[[#This Row],[Units Sold]],0)</f>
        <v>210.00000000000003</v>
      </c>
      <c r="T814" s="4" t="str">
        <f>IF(Table1[[#This Row],[Profit per unit]]&gt;$V$8,"Premium","Mass")</f>
        <v>Premium</v>
      </c>
      <c r="U814" s="4"/>
    </row>
    <row r="815" spans="2:21" ht="14.25" customHeight="1" x14ac:dyDescent="0.3">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c r="O815" s="4" t="str">
        <f>TEXT(Table1[[#This Row],[Invoice Date]],"mmm")</f>
        <v>Nov</v>
      </c>
      <c r="P815" s="4">
        <f>YEAR(Table1[[#This Row],[Invoice Date]])</f>
        <v>2020</v>
      </c>
      <c r="Q815" s="4">
        <f>IFERROR(Table1[[#This Row],[Total Sales]]/Table1[[#This Row],[Units Sold]],4)</f>
        <v>350</v>
      </c>
      <c r="R815" s="4">
        <f>IFERROR(Table1[[#This Row],[Operating Profit]]/Table1[[#This Row],[Units Sold]],0)</f>
        <v>122.50000000000001</v>
      </c>
      <c r="S815" s="4">
        <f>IFERROR((Table1[[#This Row],[Total Sales]]-Table1[[#This Row],[Operating Profit]])/Table1[[#This Row],[Units Sold]],0)</f>
        <v>227.5</v>
      </c>
      <c r="T815" s="4" t="str">
        <f>IF(Table1[[#This Row],[Profit per unit]]&gt;$V$8,"Premium","Mass")</f>
        <v>Premium</v>
      </c>
      <c r="U815" s="4"/>
    </row>
    <row r="816" spans="2:21" ht="14.25" customHeight="1" x14ac:dyDescent="0.3">
      <c r="B816" s="4" t="s">
        <v>14</v>
      </c>
      <c r="C816" s="4">
        <v>1185732</v>
      </c>
      <c r="D816" s="5">
        <v>44143</v>
      </c>
      <c r="E816" s="4" t="s">
        <v>36</v>
      </c>
      <c r="F816" s="4" t="s">
        <v>51</v>
      </c>
      <c r="G816" s="4" t="s">
        <v>52</v>
      </c>
      <c r="H816" s="6" t="s">
        <v>22</v>
      </c>
      <c r="I816" s="7">
        <v>50</v>
      </c>
      <c r="J816" s="8">
        <v>50</v>
      </c>
      <c r="K816" s="9">
        <v>25000</v>
      </c>
      <c r="L816" s="9">
        <v>7500</v>
      </c>
      <c r="M816" s="10">
        <v>0.3</v>
      </c>
      <c r="N816" s="4" t="s">
        <v>18</v>
      </c>
      <c r="O816" s="4" t="str">
        <f>TEXT(Table1[[#This Row],[Invoice Date]],"mmm")</f>
        <v>Nov</v>
      </c>
      <c r="P816" s="4">
        <f>YEAR(Table1[[#This Row],[Invoice Date]])</f>
        <v>2020</v>
      </c>
      <c r="Q816" s="4">
        <f>IFERROR(Table1[[#This Row],[Total Sales]]/Table1[[#This Row],[Units Sold]],4)</f>
        <v>500</v>
      </c>
      <c r="R816" s="4">
        <f>IFERROR(Table1[[#This Row],[Operating Profit]]/Table1[[#This Row],[Units Sold]],0)</f>
        <v>150</v>
      </c>
      <c r="S816" s="4">
        <f>IFERROR((Table1[[#This Row],[Total Sales]]-Table1[[#This Row],[Operating Profit]])/Table1[[#This Row],[Units Sold]],0)</f>
        <v>350</v>
      </c>
      <c r="T816" s="4" t="str">
        <f>IF(Table1[[#This Row],[Profit per unit]]&gt;$V$8,"Premium","Mass")</f>
        <v>Premium</v>
      </c>
      <c r="U816" s="4"/>
    </row>
    <row r="817" spans="2:21" ht="14.25" customHeight="1" x14ac:dyDescent="0.3">
      <c r="B817" s="4" t="s">
        <v>14</v>
      </c>
      <c r="C817" s="4">
        <v>1185732</v>
      </c>
      <c r="D817" s="5">
        <v>44144</v>
      </c>
      <c r="E817" s="4" t="s">
        <v>36</v>
      </c>
      <c r="F817" s="4" t="s">
        <v>51</v>
      </c>
      <c r="G817" s="4" t="s">
        <v>52</v>
      </c>
      <c r="H817" s="6" t="s">
        <v>23</v>
      </c>
      <c r="I817" s="7">
        <v>40</v>
      </c>
      <c r="J817" s="8">
        <v>175</v>
      </c>
      <c r="K817" s="9">
        <v>70000</v>
      </c>
      <c r="L817" s="9">
        <v>31500</v>
      </c>
      <c r="M817" s="10">
        <v>0.45</v>
      </c>
      <c r="N817" s="4" t="s">
        <v>18</v>
      </c>
      <c r="O817" s="4" t="str">
        <f>TEXT(Table1[[#This Row],[Invoice Date]],"mmm")</f>
        <v>Nov</v>
      </c>
      <c r="P817" s="4">
        <f>YEAR(Table1[[#This Row],[Invoice Date]])</f>
        <v>2020</v>
      </c>
      <c r="Q817" s="4">
        <f>IFERROR(Table1[[#This Row],[Total Sales]]/Table1[[#This Row],[Units Sold]],4)</f>
        <v>400</v>
      </c>
      <c r="R817" s="4">
        <f>IFERROR(Table1[[#This Row],[Operating Profit]]/Table1[[#This Row],[Units Sold]],0)</f>
        <v>180</v>
      </c>
      <c r="S817" s="4">
        <f>IFERROR((Table1[[#This Row],[Total Sales]]-Table1[[#This Row],[Operating Profit]])/Table1[[#This Row],[Units Sold]],0)</f>
        <v>220</v>
      </c>
      <c r="T817" s="4" t="str">
        <f>IF(Table1[[#This Row],[Profit per unit]]&gt;$V$8,"Premium","Mass")</f>
        <v>Premium</v>
      </c>
      <c r="U817" s="4"/>
    </row>
    <row r="818" spans="2:21" ht="14.25" customHeight="1" x14ac:dyDescent="0.3">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c r="O818" s="4" t="str">
        <f>TEXT(Table1[[#This Row],[Invoice Date]],"mmm")</f>
        <v>Nov</v>
      </c>
      <c r="P818" s="4">
        <f>YEAR(Table1[[#This Row],[Invoice Date]])</f>
        <v>2020</v>
      </c>
      <c r="Q818" s="4">
        <f>IFERROR(Table1[[#This Row],[Total Sales]]/Table1[[#This Row],[Units Sold]],4)</f>
        <v>500</v>
      </c>
      <c r="R818" s="4">
        <f>IFERROR(Table1[[#This Row],[Operating Profit]]/Table1[[#This Row],[Units Sold]],0)</f>
        <v>175.00000000000003</v>
      </c>
      <c r="S818" s="4">
        <f>IFERROR((Table1[[#This Row],[Total Sales]]-Table1[[#This Row],[Operating Profit]])/Table1[[#This Row],[Units Sold]],0)</f>
        <v>325</v>
      </c>
      <c r="T818" s="4" t="str">
        <f>IF(Table1[[#This Row],[Profit per unit]]&gt;$V$8,"Premium","Mass")</f>
        <v>Premium</v>
      </c>
      <c r="U818" s="4"/>
    </row>
    <row r="819" spans="2:21" ht="14.25" customHeight="1" x14ac:dyDescent="0.3">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c r="O819" s="4" t="str">
        <f>TEXT(Table1[[#This Row],[Invoice Date]],"mmm")</f>
        <v>Nov</v>
      </c>
      <c r="P819" s="4">
        <f>YEAR(Table1[[#This Row],[Invoice Date]])</f>
        <v>2020</v>
      </c>
      <c r="Q819" s="4">
        <f>IFERROR(Table1[[#This Row],[Total Sales]]/Table1[[#This Row],[Units Sold]],4)</f>
        <v>450.00000000000011</v>
      </c>
      <c r="R819" s="4">
        <f>IFERROR(Table1[[#This Row],[Operating Profit]]/Table1[[#This Row],[Units Sold]],0)</f>
        <v>135.00000000000003</v>
      </c>
      <c r="S819" s="4">
        <f>IFERROR((Table1[[#This Row],[Total Sales]]-Table1[[#This Row],[Operating Profit]])/Table1[[#This Row],[Units Sold]],0)</f>
        <v>315.00000000000011</v>
      </c>
      <c r="T819" s="4" t="str">
        <f>IF(Table1[[#This Row],[Profit per unit]]&gt;$V$8,"Premium","Mass")</f>
        <v>Premium</v>
      </c>
      <c r="U819" s="4"/>
    </row>
    <row r="820" spans="2:21" ht="14.25" customHeight="1" x14ac:dyDescent="0.3">
      <c r="B820" s="4" t="s">
        <v>14</v>
      </c>
      <c r="C820" s="4">
        <v>1185732</v>
      </c>
      <c r="D820" s="5">
        <v>44147</v>
      </c>
      <c r="E820" s="4" t="s">
        <v>36</v>
      </c>
      <c r="F820" s="4" t="s">
        <v>51</v>
      </c>
      <c r="G820" s="4" t="s">
        <v>52</v>
      </c>
      <c r="H820" s="6" t="s">
        <v>20</v>
      </c>
      <c r="I820" s="7">
        <v>40</v>
      </c>
      <c r="J820" s="8">
        <v>125</v>
      </c>
      <c r="K820" s="9">
        <v>50000</v>
      </c>
      <c r="L820" s="9">
        <v>15000</v>
      </c>
      <c r="M820" s="10">
        <v>0.3</v>
      </c>
      <c r="N820" s="4" t="s">
        <v>18</v>
      </c>
      <c r="O820" s="4" t="str">
        <f>TEXT(Table1[[#This Row],[Invoice Date]],"mmm")</f>
        <v>Nov</v>
      </c>
      <c r="P820" s="4">
        <f>YEAR(Table1[[#This Row],[Invoice Date]])</f>
        <v>2020</v>
      </c>
      <c r="Q820" s="4">
        <f>IFERROR(Table1[[#This Row],[Total Sales]]/Table1[[#This Row],[Units Sold]],4)</f>
        <v>400</v>
      </c>
      <c r="R820" s="4">
        <f>IFERROR(Table1[[#This Row],[Operating Profit]]/Table1[[#This Row],[Units Sold]],0)</f>
        <v>120</v>
      </c>
      <c r="S820" s="4">
        <f>IFERROR((Table1[[#This Row],[Total Sales]]-Table1[[#This Row],[Operating Profit]])/Table1[[#This Row],[Units Sold]],0)</f>
        <v>280</v>
      </c>
      <c r="T820" s="4" t="str">
        <f>IF(Table1[[#This Row],[Profit per unit]]&gt;$V$8,"Premium","Mass")</f>
        <v>Premium</v>
      </c>
      <c r="U820" s="4"/>
    </row>
    <row r="821" spans="2:21" ht="14.25" customHeight="1" x14ac:dyDescent="0.3">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c r="O821" s="4" t="str">
        <f>TEXT(Table1[[#This Row],[Invoice Date]],"mmm")</f>
        <v>Nov</v>
      </c>
      <c r="P821" s="4">
        <f>YEAR(Table1[[#This Row],[Invoice Date]])</f>
        <v>2020</v>
      </c>
      <c r="Q821" s="4">
        <f>IFERROR(Table1[[#This Row],[Total Sales]]/Table1[[#This Row],[Units Sold]],4)</f>
        <v>400</v>
      </c>
      <c r="R821" s="4">
        <f>IFERROR(Table1[[#This Row],[Operating Profit]]/Table1[[#This Row],[Units Sold]],0)</f>
        <v>140.00000000000003</v>
      </c>
      <c r="S821" s="4">
        <f>IFERROR((Table1[[#This Row],[Total Sales]]-Table1[[#This Row],[Operating Profit]])/Table1[[#This Row],[Units Sold]],0)</f>
        <v>260</v>
      </c>
      <c r="T821" s="4" t="str">
        <f>IF(Table1[[#This Row],[Profit per unit]]&gt;$V$8,"Premium","Mass")</f>
        <v>Premium</v>
      </c>
      <c r="U821" s="4"/>
    </row>
    <row r="822" spans="2:21" ht="14.25" customHeight="1" x14ac:dyDescent="0.3">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c r="O822" s="4" t="str">
        <f>TEXT(Table1[[#This Row],[Invoice Date]],"mmm")</f>
        <v>Nov</v>
      </c>
      <c r="P822" s="4">
        <f>YEAR(Table1[[#This Row],[Invoice Date]])</f>
        <v>2020</v>
      </c>
      <c r="Q822" s="4">
        <f>IFERROR(Table1[[#This Row],[Total Sales]]/Table1[[#This Row],[Units Sold]],4)</f>
        <v>549.99999999999989</v>
      </c>
      <c r="R822" s="4">
        <f>IFERROR(Table1[[#This Row],[Operating Profit]]/Table1[[#This Row],[Units Sold]],0)</f>
        <v>164.99999999999997</v>
      </c>
      <c r="S822" s="4">
        <f>IFERROR((Table1[[#This Row],[Total Sales]]-Table1[[#This Row],[Operating Profit]])/Table1[[#This Row],[Units Sold]],0)</f>
        <v>384.99999999999989</v>
      </c>
      <c r="T822" s="4" t="str">
        <f>IF(Table1[[#This Row],[Profit per unit]]&gt;$V$8,"Premium","Mass")</f>
        <v>Premium</v>
      </c>
      <c r="U822" s="4"/>
    </row>
    <row r="823" spans="2:21" ht="14.25" customHeight="1" x14ac:dyDescent="0.3">
      <c r="B823" s="4" t="s">
        <v>14</v>
      </c>
      <c r="C823" s="4">
        <v>1185732</v>
      </c>
      <c r="D823" s="5">
        <v>44150</v>
      </c>
      <c r="E823" s="4" t="s">
        <v>36</v>
      </c>
      <c r="F823" s="4" t="s">
        <v>51</v>
      </c>
      <c r="G823" s="4" t="s">
        <v>52</v>
      </c>
      <c r="H823" s="6" t="s">
        <v>23</v>
      </c>
      <c r="I823" s="7">
        <v>60</v>
      </c>
      <c r="J823" s="8">
        <v>175</v>
      </c>
      <c r="K823" s="9">
        <v>105000</v>
      </c>
      <c r="L823" s="9">
        <v>47250</v>
      </c>
      <c r="M823" s="10">
        <v>0.45</v>
      </c>
      <c r="N823" s="4" t="s">
        <v>18</v>
      </c>
      <c r="O823" s="4" t="str">
        <f>TEXT(Table1[[#This Row],[Invoice Date]],"mmm")</f>
        <v>Nov</v>
      </c>
      <c r="P823" s="4">
        <f>YEAR(Table1[[#This Row],[Invoice Date]])</f>
        <v>2020</v>
      </c>
      <c r="Q823" s="4">
        <f>IFERROR(Table1[[#This Row],[Total Sales]]/Table1[[#This Row],[Units Sold]],4)</f>
        <v>600</v>
      </c>
      <c r="R823" s="4">
        <f>IFERROR(Table1[[#This Row],[Operating Profit]]/Table1[[#This Row],[Units Sold]],0)</f>
        <v>270</v>
      </c>
      <c r="S823" s="4">
        <f>IFERROR((Table1[[#This Row],[Total Sales]]-Table1[[#This Row],[Operating Profit]])/Table1[[#This Row],[Units Sold]],0)</f>
        <v>330</v>
      </c>
      <c r="T823" s="4" t="str">
        <f>IF(Table1[[#This Row],[Profit per unit]]&gt;$V$8,"Premium","Mass")</f>
        <v>Premium</v>
      </c>
      <c r="U823" s="4"/>
    </row>
    <row r="824" spans="2:21" ht="14.25" customHeight="1" x14ac:dyDescent="0.3">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c r="O824" s="4" t="str">
        <f>TEXT(Table1[[#This Row],[Invoice Date]],"mmm")</f>
        <v>Nov</v>
      </c>
      <c r="P824" s="4">
        <f>YEAR(Table1[[#This Row],[Invoice Date]])</f>
        <v>2020</v>
      </c>
      <c r="Q824" s="4">
        <f>IFERROR(Table1[[#This Row],[Total Sales]]/Table1[[#This Row],[Units Sold]],4)</f>
        <v>450</v>
      </c>
      <c r="R824" s="4">
        <f>IFERROR(Table1[[#This Row],[Operating Profit]]/Table1[[#This Row],[Units Sold]],0)</f>
        <v>157.5</v>
      </c>
      <c r="S824" s="4">
        <f>IFERROR((Table1[[#This Row],[Total Sales]]-Table1[[#This Row],[Operating Profit]])/Table1[[#This Row],[Units Sold]],0)</f>
        <v>292.5</v>
      </c>
      <c r="T824" s="4" t="str">
        <f>IF(Table1[[#This Row],[Profit per unit]]&gt;$V$8,"Premium","Mass")</f>
        <v>Premium</v>
      </c>
      <c r="U824" s="4"/>
    </row>
    <row r="825" spans="2:21" ht="14.25" customHeight="1" x14ac:dyDescent="0.3">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c r="O825" s="4" t="str">
        <f>TEXT(Table1[[#This Row],[Invoice Date]],"mmm")</f>
        <v>Nov</v>
      </c>
      <c r="P825" s="4">
        <f>YEAR(Table1[[#This Row],[Invoice Date]])</f>
        <v>2020</v>
      </c>
      <c r="Q825" s="4">
        <f>IFERROR(Table1[[#This Row],[Total Sales]]/Table1[[#This Row],[Units Sold]],4)</f>
        <v>400.00000000000006</v>
      </c>
      <c r="R825" s="4">
        <f>IFERROR(Table1[[#This Row],[Operating Profit]]/Table1[[#This Row],[Units Sold]],0)</f>
        <v>120.00000000000001</v>
      </c>
      <c r="S825" s="4">
        <f>IFERROR((Table1[[#This Row],[Total Sales]]-Table1[[#This Row],[Operating Profit]])/Table1[[#This Row],[Units Sold]],0)</f>
        <v>280.00000000000006</v>
      </c>
      <c r="T825" s="4" t="str">
        <f>IF(Table1[[#This Row],[Profit per unit]]&gt;$V$8,"Premium","Mass")</f>
        <v>Premium</v>
      </c>
      <c r="U825" s="4"/>
    </row>
    <row r="826" spans="2:21" ht="14.25" customHeight="1" x14ac:dyDescent="0.3">
      <c r="B826" s="4" t="s">
        <v>14</v>
      </c>
      <c r="C826" s="4">
        <v>1185732</v>
      </c>
      <c r="D826" s="5">
        <v>44153</v>
      </c>
      <c r="E826" s="4" t="s">
        <v>36</v>
      </c>
      <c r="F826" s="4" t="s">
        <v>51</v>
      </c>
      <c r="G826" s="4" t="s">
        <v>52</v>
      </c>
      <c r="H826" s="6" t="s">
        <v>20</v>
      </c>
      <c r="I826" s="7">
        <v>35</v>
      </c>
      <c r="J826" s="8">
        <v>175</v>
      </c>
      <c r="K826" s="9">
        <v>61250</v>
      </c>
      <c r="L826" s="9">
        <v>18375</v>
      </c>
      <c r="M826" s="10">
        <v>0.3</v>
      </c>
      <c r="N826" s="4" t="s">
        <v>24</v>
      </c>
      <c r="O826" s="4" t="str">
        <f>TEXT(Table1[[#This Row],[Invoice Date]],"mmm")</f>
        <v>Nov</v>
      </c>
      <c r="P826" s="4">
        <f>YEAR(Table1[[#This Row],[Invoice Date]])</f>
        <v>2020</v>
      </c>
      <c r="Q826" s="4">
        <f>IFERROR(Table1[[#This Row],[Total Sales]]/Table1[[#This Row],[Units Sold]],4)</f>
        <v>350</v>
      </c>
      <c r="R826" s="4">
        <f>IFERROR(Table1[[#This Row],[Operating Profit]]/Table1[[#This Row],[Units Sold]],0)</f>
        <v>105</v>
      </c>
      <c r="S826" s="4">
        <f>IFERROR((Table1[[#This Row],[Total Sales]]-Table1[[#This Row],[Operating Profit]])/Table1[[#This Row],[Units Sold]],0)</f>
        <v>245</v>
      </c>
      <c r="T826" s="4" t="str">
        <f>IF(Table1[[#This Row],[Profit per unit]]&gt;$V$8,"Premium","Mass")</f>
        <v>Premium</v>
      </c>
      <c r="U826" s="4"/>
    </row>
    <row r="827" spans="2:21" ht="14.25" customHeight="1" x14ac:dyDescent="0.3">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c r="O827" s="4" t="str">
        <f>TEXT(Table1[[#This Row],[Invoice Date]],"mmm")</f>
        <v>Nov</v>
      </c>
      <c r="P827" s="4">
        <f>YEAR(Table1[[#This Row],[Invoice Date]])</f>
        <v>2020</v>
      </c>
      <c r="Q827" s="4">
        <f>IFERROR(Table1[[#This Row],[Total Sales]]/Table1[[#This Row],[Units Sold]],4)</f>
        <v>350</v>
      </c>
      <c r="R827" s="4">
        <f>IFERROR(Table1[[#This Row],[Operating Profit]]/Table1[[#This Row],[Units Sold]],0)</f>
        <v>122.5</v>
      </c>
      <c r="S827" s="4">
        <f>IFERROR((Table1[[#This Row],[Total Sales]]-Table1[[#This Row],[Operating Profit]])/Table1[[#This Row],[Units Sold]],0)</f>
        <v>227.5</v>
      </c>
      <c r="T827" s="4" t="str">
        <f>IF(Table1[[#This Row],[Profit per unit]]&gt;$V$8,"Premium","Mass")</f>
        <v>Premium</v>
      </c>
      <c r="U827" s="4"/>
    </row>
    <row r="828" spans="2:21" ht="14.25" customHeight="1" x14ac:dyDescent="0.3">
      <c r="B828" s="4" t="s">
        <v>14</v>
      </c>
      <c r="C828" s="4">
        <v>1185732</v>
      </c>
      <c r="D828" s="5">
        <v>44155</v>
      </c>
      <c r="E828" s="4" t="s">
        <v>36</v>
      </c>
      <c r="F828" s="4" t="s">
        <v>51</v>
      </c>
      <c r="G828" s="4" t="s">
        <v>52</v>
      </c>
      <c r="H828" s="6" t="s">
        <v>22</v>
      </c>
      <c r="I828" s="7">
        <v>50</v>
      </c>
      <c r="J828" s="8">
        <v>150</v>
      </c>
      <c r="K828" s="9">
        <v>75000</v>
      </c>
      <c r="L828" s="9">
        <v>22500</v>
      </c>
      <c r="M828" s="10">
        <v>0.3</v>
      </c>
      <c r="N828" s="4" t="s">
        <v>24</v>
      </c>
      <c r="O828" s="4" t="str">
        <f>TEXT(Table1[[#This Row],[Invoice Date]],"mmm")</f>
        <v>Nov</v>
      </c>
      <c r="P828" s="4">
        <f>YEAR(Table1[[#This Row],[Invoice Date]])</f>
        <v>2020</v>
      </c>
      <c r="Q828" s="4">
        <f>IFERROR(Table1[[#This Row],[Total Sales]]/Table1[[#This Row],[Units Sold]],4)</f>
        <v>500</v>
      </c>
      <c r="R828" s="4">
        <f>IFERROR(Table1[[#This Row],[Operating Profit]]/Table1[[#This Row],[Units Sold]],0)</f>
        <v>150</v>
      </c>
      <c r="S828" s="4">
        <f>IFERROR((Table1[[#This Row],[Total Sales]]-Table1[[#This Row],[Operating Profit]])/Table1[[#This Row],[Units Sold]],0)</f>
        <v>350</v>
      </c>
      <c r="T828" s="4" t="str">
        <f>IF(Table1[[#This Row],[Profit per unit]]&gt;$V$8,"Premium","Mass")</f>
        <v>Premium</v>
      </c>
      <c r="U828" s="4"/>
    </row>
    <row r="829" spans="2:21" ht="14.25" customHeight="1" x14ac:dyDescent="0.3">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c r="O829" s="4" t="str">
        <f>TEXT(Table1[[#This Row],[Invoice Date]],"mmm")</f>
        <v>Nov</v>
      </c>
      <c r="P829" s="4">
        <f>YEAR(Table1[[#This Row],[Invoice Date]])</f>
        <v>2020</v>
      </c>
      <c r="Q829" s="4">
        <f>IFERROR(Table1[[#This Row],[Total Sales]]/Table1[[#This Row],[Units Sold]],4)</f>
        <v>550.00000000000011</v>
      </c>
      <c r="R829" s="4">
        <f>IFERROR(Table1[[#This Row],[Operating Profit]]/Table1[[#This Row],[Units Sold]],0)</f>
        <v>247.50000000000006</v>
      </c>
      <c r="S829" s="4">
        <f>IFERROR((Table1[[#This Row],[Total Sales]]-Table1[[#This Row],[Operating Profit]])/Table1[[#This Row],[Units Sold]],0)</f>
        <v>302.50000000000006</v>
      </c>
      <c r="T829" s="4" t="str">
        <f>IF(Table1[[#This Row],[Profit per unit]]&gt;$V$8,"Premium","Mass")</f>
        <v>Premium</v>
      </c>
      <c r="U829" s="4"/>
    </row>
    <row r="830" spans="2:21" ht="14.25" customHeight="1" x14ac:dyDescent="0.3">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c r="O830" s="4" t="str">
        <f>TEXT(Table1[[#This Row],[Invoice Date]],"mmm")</f>
        <v>Nov</v>
      </c>
      <c r="P830" s="4">
        <f>YEAR(Table1[[#This Row],[Invoice Date]])</f>
        <v>2020</v>
      </c>
      <c r="Q830" s="4">
        <f>IFERROR(Table1[[#This Row],[Total Sales]]/Table1[[#This Row],[Units Sold]],4)</f>
        <v>500</v>
      </c>
      <c r="R830" s="4">
        <f>IFERROR(Table1[[#This Row],[Operating Profit]]/Table1[[#This Row],[Units Sold]],0)</f>
        <v>175.00000000000003</v>
      </c>
      <c r="S830" s="4">
        <f>IFERROR((Table1[[#This Row],[Total Sales]]-Table1[[#This Row],[Operating Profit]])/Table1[[#This Row],[Units Sold]],0)</f>
        <v>325</v>
      </c>
      <c r="T830" s="4" t="str">
        <f>IF(Table1[[#This Row],[Profit per unit]]&gt;$V$8,"Premium","Mass")</f>
        <v>Premium</v>
      </c>
      <c r="U830" s="4"/>
    </row>
    <row r="831" spans="2:21" ht="14.25" customHeight="1" x14ac:dyDescent="0.3">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c r="O831" s="4" t="str">
        <f>TEXT(Table1[[#This Row],[Invoice Date]],"mmm")</f>
        <v>Nov</v>
      </c>
      <c r="P831" s="4">
        <f>YEAR(Table1[[#This Row],[Invoice Date]])</f>
        <v>2020</v>
      </c>
      <c r="Q831" s="4">
        <f>IFERROR(Table1[[#This Row],[Total Sales]]/Table1[[#This Row],[Units Sold]],4)</f>
        <v>450.00000000000011</v>
      </c>
      <c r="R831" s="4">
        <f>IFERROR(Table1[[#This Row],[Operating Profit]]/Table1[[#This Row],[Units Sold]],0)</f>
        <v>135.00000000000003</v>
      </c>
      <c r="S831" s="4">
        <f>IFERROR((Table1[[#This Row],[Total Sales]]-Table1[[#This Row],[Operating Profit]])/Table1[[#This Row],[Units Sold]],0)</f>
        <v>315.00000000000011</v>
      </c>
      <c r="T831" s="4" t="str">
        <f>IF(Table1[[#This Row],[Profit per unit]]&gt;$V$8,"Premium","Mass")</f>
        <v>Premium</v>
      </c>
      <c r="U831" s="4"/>
    </row>
    <row r="832" spans="2:21" ht="14.25" customHeight="1" x14ac:dyDescent="0.3">
      <c r="B832" s="4" t="s">
        <v>14</v>
      </c>
      <c r="C832" s="4">
        <v>1185732</v>
      </c>
      <c r="D832" s="5">
        <v>44159</v>
      </c>
      <c r="E832" s="4" t="s">
        <v>36</v>
      </c>
      <c r="F832" s="4" t="s">
        <v>51</v>
      </c>
      <c r="G832" s="4" t="s">
        <v>52</v>
      </c>
      <c r="H832" s="6" t="s">
        <v>20</v>
      </c>
      <c r="I832" s="7">
        <v>40</v>
      </c>
      <c r="J832" s="8">
        <v>225</v>
      </c>
      <c r="K832" s="9">
        <v>90000</v>
      </c>
      <c r="L832" s="9">
        <v>27000</v>
      </c>
      <c r="M832" s="10">
        <v>0.3</v>
      </c>
      <c r="N832" s="4" t="s">
        <v>24</v>
      </c>
      <c r="O832" s="4" t="str">
        <f>TEXT(Table1[[#This Row],[Invoice Date]],"mmm")</f>
        <v>Nov</v>
      </c>
      <c r="P832" s="4">
        <f>YEAR(Table1[[#This Row],[Invoice Date]])</f>
        <v>2020</v>
      </c>
      <c r="Q832" s="4">
        <f>IFERROR(Table1[[#This Row],[Total Sales]]/Table1[[#This Row],[Units Sold]],4)</f>
        <v>400</v>
      </c>
      <c r="R832" s="4">
        <f>IFERROR(Table1[[#This Row],[Operating Profit]]/Table1[[#This Row],[Units Sold]],0)</f>
        <v>120</v>
      </c>
      <c r="S832" s="4">
        <f>IFERROR((Table1[[#This Row],[Total Sales]]-Table1[[#This Row],[Operating Profit]])/Table1[[#This Row],[Units Sold]],0)</f>
        <v>280</v>
      </c>
      <c r="T832" s="4" t="str">
        <f>IF(Table1[[#This Row],[Profit per unit]]&gt;$V$8,"Premium","Mass")</f>
        <v>Premium</v>
      </c>
      <c r="U832" s="4"/>
    </row>
    <row r="833" spans="2:21" ht="14.25" customHeight="1" x14ac:dyDescent="0.3">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c r="O833" s="4" t="str">
        <f>TEXT(Table1[[#This Row],[Invoice Date]],"mmm")</f>
        <v>Nov</v>
      </c>
      <c r="P833" s="4">
        <f>YEAR(Table1[[#This Row],[Invoice Date]])</f>
        <v>2020</v>
      </c>
      <c r="Q833" s="4">
        <f>IFERROR(Table1[[#This Row],[Total Sales]]/Table1[[#This Row],[Units Sold]],4)</f>
        <v>400</v>
      </c>
      <c r="R833" s="4">
        <f>IFERROR(Table1[[#This Row],[Operating Profit]]/Table1[[#This Row],[Units Sold]],0)</f>
        <v>140.00000000000003</v>
      </c>
      <c r="S833" s="4">
        <f>IFERROR((Table1[[#This Row],[Total Sales]]-Table1[[#This Row],[Operating Profit]])/Table1[[#This Row],[Units Sold]],0)</f>
        <v>260</v>
      </c>
      <c r="T833" s="4" t="str">
        <f>IF(Table1[[#This Row],[Profit per unit]]&gt;$V$8,"Premium","Mass")</f>
        <v>Premium</v>
      </c>
      <c r="U833" s="4"/>
    </row>
    <row r="834" spans="2:21" ht="14.25" customHeight="1" x14ac:dyDescent="0.3">
      <c r="B834" s="4" t="s">
        <v>14</v>
      </c>
      <c r="C834" s="4">
        <v>1185732</v>
      </c>
      <c r="D834" s="5">
        <v>44161</v>
      </c>
      <c r="E834" s="4" t="s">
        <v>36</v>
      </c>
      <c r="F834" s="4" t="s">
        <v>51</v>
      </c>
      <c r="G834" s="4" t="s">
        <v>52</v>
      </c>
      <c r="H834" s="6" t="s">
        <v>22</v>
      </c>
      <c r="I834" s="7">
        <v>50</v>
      </c>
      <c r="J834" s="8">
        <v>200</v>
      </c>
      <c r="K834" s="9">
        <v>100000</v>
      </c>
      <c r="L834" s="9">
        <v>30000</v>
      </c>
      <c r="M834" s="10">
        <v>0.3</v>
      </c>
      <c r="N834" s="4" t="s">
        <v>24</v>
      </c>
      <c r="O834" s="4" t="str">
        <f>TEXT(Table1[[#This Row],[Invoice Date]],"mmm")</f>
        <v>Nov</v>
      </c>
      <c r="P834" s="4">
        <f>YEAR(Table1[[#This Row],[Invoice Date]])</f>
        <v>2020</v>
      </c>
      <c r="Q834" s="4">
        <f>IFERROR(Table1[[#This Row],[Total Sales]]/Table1[[#This Row],[Units Sold]],4)</f>
        <v>500</v>
      </c>
      <c r="R834" s="4">
        <f>IFERROR(Table1[[#This Row],[Operating Profit]]/Table1[[#This Row],[Units Sold]],0)</f>
        <v>150</v>
      </c>
      <c r="S834" s="4">
        <f>IFERROR((Table1[[#This Row],[Total Sales]]-Table1[[#This Row],[Operating Profit]])/Table1[[#This Row],[Units Sold]],0)</f>
        <v>350</v>
      </c>
      <c r="T834" s="4" t="str">
        <f>IF(Table1[[#This Row],[Profit per unit]]&gt;$V$8,"Premium","Mass")</f>
        <v>Premium</v>
      </c>
      <c r="U834" s="4"/>
    </row>
    <row r="835" spans="2:21" ht="14.25" customHeight="1" x14ac:dyDescent="0.3">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c r="O835" s="4" t="str">
        <f>TEXT(Table1[[#This Row],[Invoice Date]],"mmm")</f>
        <v>Nov</v>
      </c>
      <c r="P835" s="4">
        <f>YEAR(Table1[[#This Row],[Invoice Date]])</f>
        <v>2020</v>
      </c>
      <c r="Q835" s="4">
        <f>IFERROR(Table1[[#This Row],[Total Sales]]/Table1[[#This Row],[Units Sold]],4)</f>
        <v>550.00000000000011</v>
      </c>
      <c r="R835" s="4">
        <f>IFERROR(Table1[[#This Row],[Operating Profit]]/Table1[[#This Row],[Units Sold]],0)</f>
        <v>247.50000000000003</v>
      </c>
      <c r="S835" s="4">
        <f>IFERROR((Table1[[#This Row],[Total Sales]]-Table1[[#This Row],[Operating Profit]])/Table1[[#This Row],[Units Sold]],0)</f>
        <v>302.50000000000006</v>
      </c>
      <c r="T835" s="4" t="str">
        <f>IF(Table1[[#This Row],[Profit per unit]]&gt;$V$8,"Premium","Mass")</f>
        <v>Premium</v>
      </c>
      <c r="U835" s="4"/>
    </row>
    <row r="836" spans="2:21" ht="14.25" customHeight="1" x14ac:dyDescent="0.3">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c r="O836" s="4" t="str">
        <f>TEXT(Table1[[#This Row],[Invoice Date]],"mmm")</f>
        <v>Nov</v>
      </c>
      <c r="P836" s="4">
        <f>YEAR(Table1[[#This Row],[Invoice Date]])</f>
        <v>2020</v>
      </c>
      <c r="Q836" s="4">
        <f>IFERROR(Table1[[#This Row],[Total Sales]]/Table1[[#This Row],[Units Sold]],4)</f>
        <v>500</v>
      </c>
      <c r="R836" s="4">
        <f>IFERROR(Table1[[#This Row],[Operating Profit]]/Table1[[#This Row],[Units Sold]],0)</f>
        <v>175.00000000000003</v>
      </c>
      <c r="S836" s="4">
        <f>IFERROR((Table1[[#This Row],[Total Sales]]-Table1[[#This Row],[Operating Profit]])/Table1[[#This Row],[Units Sold]],0)</f>
        <v>325</v>
      </c>
      <c r="T836" s="4" t="str">
        <f>IF(Table1[[#This Row],[Profit per unit]]&gt;$V$8,"Premium","Mass")</f>
        <v>Premium</v>
      </c>
      <c r="U836" s="4"/>
    </row>
    <row r="837" spans="2:21" ht="14.25" customHeight="1" x14ac:dyDescent="0.3">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c r="O837" s="4" t="str">
        <f>TEXT(Table1[[#This Row],[Invoice Date]],"mmm")</f>
        <v>Nov</v>
      </c>
      <c r="P837" s="4">
        <f>YEAR(Table1[[#This Row],[Invoice Date]])</f>
        <v>2020</v>
      </c>
      <c r="Q837" s="4">
        <f>IFERROR(Table1[[#This Row],[Total Sales]]/Table1[[#This Row],[Units Sold]],4)</f>
        <v>450.00000000000011</v>
      </c>
      <c r="R837" s="4">
        <f>IFERROR(Table1[[#This Row],[Operating Profit]]/Table1[[#This Row],[Units Sold]],0)</f>
        <v>135.00000000000003</v>
      </c>
      <c r="S837" s="4">
        <f>IFERROR((Table1[[#This Row],[Total Sales]]-Table1[[#This Row],[Operating Profit]])/Table1[[#This Row],[Units Sold]],0)</f>
        <v>315.00000000000011</v>
      </c>
      <c r="T837" s="4" t="str">
        <f>IF(Table1[[#This Row],[Profit per unit]]&gt;$V$8,"Premium","Mass")</f>
        <v>Premium</v>
      </c>
      <c r="U837" s="4"/>
    </row>
    <row r="838" spans="2:21" ht="14.25" customHeight="1" x14ac:dyDescent="0.3">
      <c r="B838" s="4" t="s">
        <v>14</v>
      </c>
      <c r="C838" s="4">
        <v>1185732</v>
      </c>
      <c r="D838" s="5">
        <v>44165</v>
      </c>
      <c r="E838" s="4" t="s">
        <v>36</v>
      </c>
      <c r="F838" s="4" t="s">
        <v>51</v>
      </c>
      <c r="G838" s="4" t="s">
        <v>52</v>
      </c>
      <c r="H838" s="6" t="s">
        <v>20</v>
      </c>
      <c r="I838" s="7">
        <v>40</v>
      </c>
      <c r="J838" s="8">
        <v>225</v>
      </c>
      <c r="K838" s="9">
        <v>90000</v>
      </c>
      <c r="L838" s="9">
        <v>27000</v>
      </c>
      <c r="M838" s="10">
        <v>0.3</v>
      </c>
      <c r="N838" s="4" t="s">
        <v>24</v>
      </c>
      <c r="O838" s="4" t="str">
        <f>TEXT(Table1[[#This Row],[Invoice Date]],"mmm")</f>
        <v>Nov</v>
      </c>
      <c r="P838" s="4">
        <f>YEAR(Table1[[#This Row],[Invoice Date]])</f>
        <v>2020</v>
      </c>
      <c r="Q838" s="4">
        <f>IFERROR(Table1[[#This Row],[Total Sales]]/Table1[[#This Row],[Units Sold]],4)</f>
        <v>400</v>
      </c>
      <c r="R838" s="4">
        <f>IFERROR(Table1[[#This Row],[Operating Profit]]/Table1[[#This Row],[Units Sold]],0)</f>
        <v>120</v>
      </c>
      <c r="S838" s="4">
        <f>IFERROR((Table1[[#This Row],[Total Sales]]-Table1[[#This Row],[Operating Profit]])/Table1[[#This Row],[Units Sold]],0)</f>
        <v>280</v>
      </c>
      <c r="T838" s="4" t="str">
        <f>IF(Table1[[#This Row],[Profit per unit]]&gt;$V$8,"Premium","Mass")</f>
        <v>Premium</v>
      </c>
      <c r="U838" s="4"/>
    </row>
    <row r="839" spans="2:21" ht="14.25" customHeight="1" x14ac:dyDescent="0.3">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c r="O839" s="4" t="str">
        <f>TEXT(Table1[[#This Row],[Invoice Date]],"mmm")</f>
        <v>Dec</v>
      </c>
      <c r="P839" s="4">
        <f>YEAR(Table1[[#This Row],[Invoice Date]])</f>
        <v>2020</v>
      </c>
      <c r="Q839" s="4">
        <f>IFERROR(Table1[[#This Row],[Total Sales]]/Table1[[#This Row],[Units Sold]],4)</f>
        <v>350</v>
      </c>
      <c r="R839" s="4">
        <f>IFERROR(Table1[[#This Row],[Operating Profit]]/Table1[[#This Row],[Units Sold]],0)</f>
        <v>122.50000000000001</v>
      </c>
      <c r="S839" s="4">
        <f>IFERROR((Table1[[#This Row],[Total Sales]]-Table1[[#This Row],[Operating Profit]])/Table1[[#This Row],[Units Sold]],0)</f>
        <v>227.5</v>
      </c>
      <c r="T839" s="4" t="str">
        <f>IF(Table1[[#This Row],[Profit per unit]]&gt;$V$8,"Premium","Mass")</f>
        <v>Premium</v>
      </c>
      <c r="U839" s="4"/>
    </row>
    <row r="840" spans="2:21" ht="14.25" customHeight="1" x14ac:dyDescent="0.3">
      <c r="B840" s="4" t="s">
        <v>14</v>
      </c>
      <c r="C840" s="4">
        <v>1185732</v>
      </c>
      <c r="D840" s="5">
        <v>44167</v>
      </c>
      <c r="E840" s="4" t="s">
        <v>36</v>
      </c>
      <c r="F840" s="4" t="s">
        <v>51</v>
      </c>
      <c r="G840" s="4" t="s">
        <v>52</v>
      </c>
      <c r="H840" s="6" t="s">
        <v>22</v>
      </c>
      <c r="I840" s="7">
        <v>45</v>
      </c>
      <c r="J840" s="8">
        <v>150</v>
      </c>
      <c r="K840" s="9">
        <v>67500</v>
      </c>
      <c r="L840" s="9">
        <v>20250</v>
      </c>
      <c r="M840" s="10">
        <v>0.3</v>
      </c>
      <c r="N840" s="4" t="s">
        <v>24</v>
      </c>
      <c r="O840" s="4" t="str">
        <f>TEXT(Table1[[#This Row],[Invoice Date]],"mmm")</f>
        <v>Dec</v>
      </c>
      <c r="P840" s="4">
        <f>YEAR(Table1[[#This Row],[Invoice Date]])</f>
        <v>2020</v>
      </c>
      <c r="Q840" s="4">
        <f>IFERROR(Table1[[#This Row],[Total Sales]]/Table1[[#This Row],[Units Sold]],4)</f>
        <v>450</v>
      </c>
      <c r="R840" s="4">
        <f>IFERROR(Table1[[#This Row],[Operating Profit]]/Table1[[#This Row],[Units Sold]],0)</f>
        <v>135</v>
      </c>
      <c r="S840" s="4">
        <f>IFERROR((Table1[[#This Row],[Total Sales]]-Table1[[#This Row],[Operating Profit]])/Table1[[#This Row],[Units Sold]],0)</f>
        <v>315</v>
      </c>
      <c r="T840" s="4" t="str">
        <f>IF(Table1[[#This Row],[Profit per unit]]&gt;$V$8,"Premium","Mass")</f>
        <v>Premium</v>
      </c>
      <c r="U840" s="4"/>
    </row>
    <row r="841" spans="2:21" ht="14.25" customHeight="1" x14ac:dyDescent="0.3">
      <c r="B841" s="4" t="s">
        <v>14</v>
      </c>
      <c r="C841" s="4">
        <v>1185732</v>
      </c>
      <c r="D841" s="5">
        <v>44168</v>
      </c>
      <c r="E841" s="4" t="s">
        <v>36</v>
      </c>
      <c r="F841" s="4" t="s">
        <v>51</v>
      </c>
      <c r="G841" s="4" t="s">
        <v>52</v>
      </c>
      <c r="H841" s="6" t="s">
        <v>23</v>
      </c>
      <c r="I841" s="7">
        <v>50</v>
      </c>
      <c r="J841" s="8">
        <v>325</v>
      </c>
      <c r="K841" s="9">
        <v>162500</v>
      </c>
      <c r="L841" s="9">
        <v>73125</v>
      </c>
      <c r="M841" s="10">
        <v>0.45</v>
      </c>
      <c r="N841" s="4" t="s">
        <v>24</v>
      </c>
      <c r="O841" s="4" t="str">
        <f>TEXT(Table1[[#This Row],[Invoice Date]],"mmm")</f>
        <v>Dec</v>
      </c>
      <c r="P841" s="4">
        <f>YEAR(Table1[[#This Row],[Invoice Date]])</f>
        <v>2020</v>
      </c>
      <c r="Q841" s="4">
        <f>IFERROR(Table1[[#This Row],[Total Sales]]/Table1[[#This Row],[Units Sold]],4)</f>
        <v>500</v>
      </c>
      <c r="R841" s="4">
        <f>IFERROR(Table1[[#This Row],[Operating Profit]]/Table1[[#This Row],[Units Sold]],0)</f>
        <v>225</v>
      </c>
      <c r="S841" s="4">
        <f>IFERROR((Table1[[#This Row],[Total Sales]]-Table1[[#This Row],[Operating Profit]])/Table1[[#This Row],[Units Sold]],0)</f>
        <v>275</v>
      </c>
      <c r="T841" s="4" t="str">
        <f>IF(Table1[[#This Row],[Profit per unit]]&gt;$V$8,"Premium","Mass")</f>
        <v>Premium</v>
      </c>
      <c r="U841" s="4"/>
    </row>
    <row r="842" spans="2:21" ht="14.25" customHeight="1" x14ac:dyDescent="0.3">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c r="O842" s="4" t="str">
        <f>TEXT(Table1[[#This Row],[Invoice Date]],"mmm")</f>
        <v>Dec</v>
      </c>
      <c r="P842" s="4">
        <f>YEAR(Table1[[#This Row],[Invoice Date]])</f>
        <v>2020</v>
      </c>
      <c r="Q842" s="4">
        <f>IFERROR(Table1[[#This Row],[Total Sales]]/Table1[[#This Row],[Units Sold]],4)</f>
        <v>450</v>
      </c>
      <c r="R842" s="4">
        <f>IFERROR(Table1[[#This Row],[Operating Profit]]/Table1[[#This Row],[Units Sold]],0)</f>
        <v>157.5</v>
      </c>
      <c r="S842" s="4">
        <f>IFERROR((Table1[[#This Row],[Total Sales]]-Table1[[#This Row],[Operating Profit]])/Table1[[#This Row],[Units Sold]],0)</f>
        <v>292.5</v>
      </c>
      <c r="T842" s="4" t="str">
        <f>IF(Table1[[#This Row],[Profit per unit]]&gt;$V$8,"Premium","Mass")</f>
        <v>Premium</v>
      </c>
      <c r="U842" s="4"/>
    </row>
    <row r="843" spans="2:21" ht="14.25" customHeight="1" x14ac:dyDescent="0.3">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c r="O843" s="4" t="str">
        <f>TEXT(Table1[[#This Row],[Invoice Date]],"mmm")</f>
        <v>Dec</v>
      </c>
      <c r="P843" s="4">
        <f>YEAR(Table1[[#This Row],[Invoice Date]])</f>
        <v>2020</v>
      </c>
      <c r="Q843" s="4">
        <f>IFERROR(Table1[[#This Row],[Total Sales]]/Table1[[#This Row],[Units Sold]],4)</f>
        <v>400.00000000000006</v>
      </c>
      <c r="R843" s="4">
        <f>IFERROR(Table1[[#This Row],[Operating Profit]]/Table1[[#This Row],[Units Sold]],0)</f>
        <v>120.00000000000001</v>
      </c>
      <c r="S843" s="4">
        <f>IFERROR((Table1[[#This Row],[Total Sales]]-Table1[[#This Row],[Operating Profit]])/Table1[[#This Row],[Units Sold]],0)</f>
        <v>280.00000000000006</v>
      </c>
      <c r="T843" s="4" t="str">
        <f>IF(Table1[[#This Row],[Profit per unit]]&gt;$V$8,"Premium","Mass")</f>
        <v>Premium</v>
      </c>
      <c r="U843" s="4"/>
    </row>
    <row r="844" spans="2:21" ht="14.25" customHeight="1" x14ac:dyDescent="0.3">
      <c r="B844" s="4" t="s">
        <v>14</v>
      </c>
      <c r="C844" s="4">
        <v>1185732</v>
      </c>
      <c r="D844" s="5">
        <v>44171</v>
      </c>
      <c r="E844" s="4" t="s">
        <v>36</v>
      </c>
      <c r="F844" s="4" t="s">
        <v>51</v>
      </c>
      <c r="G844" s="4" t="s">
        <v>52</v>
      </c>
      <c r="H844" s="6" t="s">
        <v>20</v>
      </c>
      <c r="I844" s="7">
        <v>25</v>
      </c>
      <c r="J844" s="8">
        <v>150</v>
      </c>
      <c r="K844" s="9">
        <v>37500</v>
      </c>
      <c r="L844" s="9">
        <v>11250</v>
      </c>
      <c r="M844" s="10">
        <v>0.3</v>
      </c>
      <c r="N844" s="4" t="s">
        <v>24</v>
      </c>
      <c r="O844" s="4" t="str">
        <f>TEXT(Table1[[#This Row],[Invoice Date]],"mmm")</f>
        <v>Dec</v>
      </c>
      <c r="P844" s="4">
        <f>YEAR(Table1[[#This Row],[Invoice Date]])</f>
        <v>2020</v>
      </c>
      <c r="Q844" s="4">
        <f>IFERROR(Table1[[#This Row],[Total Sales]]/Table1[[#This Row],[Units Sold]],4)</f>
        <v>250</v>
      </c>
      <c r="R844" s="4">
        <f>IFERROR(Table1[[#This Row],[Operating Profit]]/Table1[[#This Row],[Units Sold]],0)</f>
        <v>75</v>
      </c>
      <c r="S844" s="4">
        <f>IFERROR((Table1[[#This Row],[Total Sales]]-Table1[[#This Row],[Operating Profit]])/Table1[[#This Row],[Units Sold]],0)</f>
        <v>175</v>
      </c>
      <c r="T844" s="4" t="str">
        <f>IF(Table1[[#This Row],[Profit per unit]]&gt;$V$8,"Premium","Mass")</f>
        <v>Premium</v>
      </c>
      <c r="U844" s="4"/>
    </row>
    <row r="845" spans="2:21" ht="14.25" customHeight="1" x14ac:dyDescent="0.3">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c r="O845" s="4" t="str">
        <f>TEXT(Table1[[#This Row],[Invoice Date]],"mmm")</f>
        <v>Dec</v>
      </c>
      <c r="P845" s="4">
        <f>YEAR(Table1[[#This Row],[Invoice Date]])</f>
        <v>2020</v>
      </c>
      <c r="Q845" s="4">
        <f>IFERROR(Table1[[#This Row],[Total Sales]]/Table1[[#This Row],[Units Sold]],4)</f>
        <v>250</v>
      </c>
      <c r="R845" s="4">
        <f>IFERROR(Table1[[#This Row],[Operating Profit]]/Table1[[#This Row],[Units Sold]],0)</f>
        <v>87.500000000000014</v>
      </c>
      <c r="S845" s="4">
        <f>IFERROR((Table1[[#This Row],[Total Sales]]-Table1[[#This Row],[Operating Profit]])/Table1[[#This Row],[Units Sold]],0)</f>
        <v>162.5</v>
      </c>
      <c r="T845" s="4" t="str">
        <f>IF(Table1[[#This Row],[Profit per unit]]&gt;$V$8,"Premium","Mass")</f>
        <v>Premium</v>
      </c>
      <c r="U845" s="4"/>
    </row>
    <row r="846" spans="2:21" ht="14.25" customHeight="1" x14ac:dyDescent="0.3">
      <c r="B846" s="4" t="s">
        <v>14</v>
      </c>
      <c r="C846" s="4">
        <v>1185732</v>
      </c>
      <c r="D846" s="5">
        <v>44173</v>
      </c>
      <c r="E846" s="4" t="s">
        <v>36</v>
      </c>
      <c r="F846" s="4" t="s">
        <v>51</v>
      </c>
      <c r="G846" s="4" t="s">
        <v>52</v>
      </c>
      <c r="H846" s="6" t="s">
        <v>22</v>
      </c>
      <c r="I846" s="7">
        <v>35</v>
      </c>
      <c r="J846" s="8">
        <v>125</v>
      </c>
      <c r="K846" s="9">
        <v>43750</v>
      </c>
      <c r="L846" s="9">
        <v>13125</v>
      </c>
      <c r="M846" s="10">
        <v>0.3</v>
      </c>
      <c r="N846" s="4" t="s">
        <v>24</v>
      </c>
      <c r="O846" s="4" t="str">
        <f>TEXT(Table1[[#This Row],[Invoice Date]],"mmm")</f>
        <v>Dec</v>
      </c>
      <c r="P846" s="4">
        <f>YEAR(Table1[[#This Row],[Invoice Date]])</f>
        <v>2020</v>
      </c>
      <c r="Q846" s="4">
        <f>IFERROR(Table1[[#This Row],[Total Sales]]/Table1[[#This Row],[Units Sold]],4)</f>
        <v>350</v>
      </c>
      <c r="R846" s="4">
        <f>IFERROR(Table1[[#This Row],[Operating Profit]]/Table1[[#This Row],[Units Sold]],0)</f>
        <v>105</v>
      </c>
      <c r="S846" s="4">
        <f>IFERROR((Table1[[#This Row],[Total Sales]]-Table1[[#This Row],[Operating Profit]])/Table1[[#This Row],[Units Sold]],0)</f>
        <v>245</v>
      </c>
      <c r="T846" s="4" t="str">
        <f>IF(Table1[[#This Row],[Profit per unit]]&gt;$V$8,"Premium","Mass")</f>
        <v>Premium</v>
      </c>
      <c r="U846" s="4"/>
    </row>
    <row r="847" spans="2:21" ht="14.25" customHeight="1" x14ac:dyDescent="0.3">
      <c r="B847" s="4" t="s">
        <v>14</v>
      </c>
      <c r="C847" s="4">
        <v>1185732</v>
      </c>
      <c r="D847" s="5">
        <v>44174</v>
      </c>
      <c r="E847" s="4" t="s">
        <v>36</v>
      </c>
      <c r="F847" s="4" t="s">
        <v>51</v>
      </c>
      <c r="G847" s="4" t="s">
        <v>52</v>
      </c>
      <c r="H847" s="6" t="s">
        <v>23</v>
      </c>
      <c r="I847" s="7">
        <v>40</v>
      </c>
      <c r="J847" s="8">
        <v>200</v>
      </c>
      <c r="K847" s="9">
        <v>80000</v>
      </c>
      <c r="L847" s="9">
        <v>36000</v>
      </c>
      <c r="M847" s="10">
        <v>0.45</v>
      </c>
      <c r="N847" s="4" t="s">
        <v>24</v>
      </c>
      <c r="O847" s="4" t="str">
        <f>TEXT(Table1[[#This Row],[Invoice Date]],"mmm")</f>
        <v>Dec</v>
      </c>
      <c r="P847" s="4">
        <f>YEAR(Table1[[#This Row],[Invoice Date]])</f>
        <v>2020</v>
      </c>
      <c r="Q847" s="4">
        <f>IFERROR(Table1[[#This Row],[Total Sales]]/Table1[[#This Row],[Units Sold]],4)</f>
        <v>400</v>
      </c>
      <c r="R847" s="4">
        <f>IFERROR(Table1[[#This Row],[Operating Profit]]/Table1[[#This Row],[Units Sold]],0)</f>
        <v>180</v>
      </c>
      <c r="S847" s="4">
        <f>IFERROR((Table1[[#This Row],[Total Sales]]-Table1[[#This Row],[Operating Profit]])/Table1[[#This Row],[Units Sold]],0)</f>
        <v>220</v>
      </c>
      <c r="T847" s="4" t="str">
        <f>IF(Table1[[#This Row],[Profit per unit]]&gt;$V$8,"Premium","Mass")</f>
        <v>Premium</v>
      </c>
      <c r="U847" s="4"/>
    </row>
    <row r="848" spans="2:21" ht="14.25" customHeight="1" x14ac:dyDescent="0.3">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c r="O848" s="4" t="str">
        <f>TEXT(Table1[[#This Row],[Invoice Date]],"mmm")</f>
        <v>Dec</v>
      </c>
      <c r="P848" s="4">
        <f>YEAR(Table1[[#This Row],[Invoice Date]])</f>
        <v>2020</v>
      </c>
      <c r="Q848" s="4">
        <f>IFERROR(Table1[[#This Row],[Total Sales]]/Table1[[#This Row],[Units Sold]],4)</f>
        <v>449.99999999999994</v>
      </c>
      <c r="R848" s="4">
        <f>IFERROR(Table1[[#This Row],[Operating Profit]]/Table1[[#This Row],[Units Sold]],0)</f>
        <v>157.49999999999997</v>
      </c>
      <c r="S848" s="4">
        <f>IFERROR((Table1[[#This Row],[Total Sales]]-Table1[[#This Row],[Operating Profit]])/Table1[[#This Row],[Units Sold]],0)</f>
        <v>292.49999999999994</v>
      </c>
      <c r="T848" s="4" t="str">
        <f>IF(Table1[[#This Row],[Profit per unit]]&gt;$V$8,"Premium","Mass")</f>
        <v>Premium</v>
      </c>
      <c r="U848" s="4"/>
    </row>
    <row r="849" spans="2:21" ht="14.25" customHeight="1" x14ac:dyDescent="0.3">
      <c r="B849" s="4" t="s">
        <v>14</v>
      </c>
      <c r="C849" s="4">
        <v>1185732</v>
      </c>
      <c r="D849" s="5">
        <v>44176</v>
      </c>
      <c r="E849" s="4" t="s">
        <v>36</v>
      </c>
      <c r="F849" s="4" t="s">
        <v>51</v>
      </c>
      <c r="G849" s="4" t="s">
        <v>52</v>
      </c>
      <c r="H849" s="6" t="s">
        <v>19</v>
      </c>
      <c r="I849" s="7">
        <v>35</v>
      </c>
      <c r="J849" s="8">
        <v>200</v>
      </c>
      <c r="K849" s="9">
        <v>70000</v>
      </c>
      <c r="L849" s="9">
        <v>21000</v>
      </c>
      <c r="M849" s="10">
        <v>0.3</v>
      </c>
      <c r="N849" s="4" t="s">
        <v>24</v>
      </c>
      <c r="O849" s="4" t="str">
        <f>TEXT(Table1[[#This Row],[Invoice Date]],"mmm")</f>
        <v>Dec</v>
      </c>
      <c r="P849" s="4">
        <f>YEAR(Table1[[#This Row],[Invoice Date]])</f>
        <v>2020</v>
      </c>
      <c r="Q849" s="4">
        <f>IFERROR(Table1[[#This Row],[Total Sales]]/Table1[[#This Row],[Units Sold]],4)</f>
        <v>350</v>
      </c>
      <c r="R849" s="4">
        <f>IFERROR(Table1[[#This Row],[Operating Profit]]/Table1[[#This Row],[Units Sold]],0)</f>
        <v>105</v>
      </c>
      <c r="S849" s="4">
        <f>IFERROR((Table1[[#This Row],[Total Sales]]-Table1[[#This Row],[Operating Profit]])/Table1[[#This Row],[Units Sold]],0)</f>
        <v>245</v>
      </c>
      <c r="T849" s="4" t="str">
        <f>IF(Table1[[#This Row],[Profit per unit]]&gt;$V$8,"Premium","Mass")</f>
        <v>Premium</v>
      </c>
      <c r="U849" s="4"/>
    </row>
    <row r="850" spans="2:21" ht="14.25" customHeight="1" x14ac:dyDescent="0.3">
      <c r="B850" s="4" t="s">
        <v>14</v>
      </c>
      <c r="C850" s="4">
        <v>1185732</v>
      </c>
      <c r="D850" s="5">
        <v>44177</v>
      </c>
      <c r="E850" s="4" t="s">
        <v>36</v>
      </c>
      <c r="F850" s="4" t="s">
        <v>51</v>
      </c>
      <c r="G850" s="4" t="s">
        <v>52</v>
      </c>
      <c r="H850" s="6" t="s">
        <v>20</v>
      </c>
      <c r="I850" s="7">
        <v>35</v>
      </c>
      <c r="J850" s="8">
        <v>100</v>
      </c>
      <c r="K850" s="9">
        <v>35000</v>
      </c>
      <c r="L850" s="9">
        <v>10500</v>
      </c>
      <c r="M850" s="10">
        <v>0.3</v>
      </c>
      <c r="N850" s="4" t="s">
        <v>24</v>
      </c>
      <c r="O850" s="4" t="str">
        <f>TEXT(Table1[[#This Row],[Invoice Date]],"mmm")</f>
        <v>Dec</v>
      </c>
      <c r="P850" s="4">
        <f>YEAR(Table1[[#This Row],[Invoice Date]])</f>
        <v>2020</v>
      </c>
      <c r="Q850" s="4">
        <f>IFERROR(Table1[[#This Row],[Total Sales]]/Table1[[#This Row],[Units Sold]],4)</f>
        <v>350</v>
      </c>
      <c r="R850" s="4">
        <f>IFERROR(Table1[[#This Row],[Operating Profit]]/Table1[[#This Row],[Units Sold]],0)</f>
        <v>105</v>
      </c>
      <c r="S850" s="4">
        <f>IFERROR((Table1[[#This Row],[Total Sales]]-Table1[[#This Row],[Operating Profit]])/Table1[[#This Row],[Units Sold]],0)</f>
        <v>245</v>
      </c>
      <c r="T850" s="4" t="str">
        <f>IF(Table1[[#This Row],[Profit per unit]]&gt;$V$8,"Premium","Mass")</f>
        <v>Premium</v>
      </c>
      <c r="U850" s="4"/>
    </row>
    <row r="851" spans="2:21" ht="14.25" customHeight="1" x14ac:dyDescent="0.3">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c r="O851" s="4" t="str">
        <f>TEXT(Table1[[#This Row],[Invoice Date]],"mmm")</f>
        <v>Dec</v>
      </c>
      <c r="P851" s="4">
        <f>YEAR(Table1[[#This Row],[Invoice Date]])</f>
        <v>2020</v>
      </c>
      <c r="Q851" s="4">
        <f>IFERROR(Table1[[#This Row],[Total Sales]]/Table1[[#This Row],[Units Sold]],4)</f>
        <v>350</v>
      </c>
      <c r="R851" s="4">
        <f>IFERROR(Table1[[#This Row],[Operating Profit]]/Table1[[#This Row],[Units Sold]],0)</f>
        <v>122.5</v>
      </c>
      <c r="S851" s="4">
        <f>IFERROR((Table1[[#This Row],[Total Sales]]-Table1[[#This Row],[Operating Profit]])/Table1[[#This Row],[Units Sold]],0)</f>
        <v>227.5</v>
      </c>
      <c r="T851" s="4" t="str">
        <f>IF(Table1[[#This Row],[Profit per unit]]&gt;$V$8,"Premium","Mass")</f>
        <v>Premium</v>
      </c>
      <c r="U851" s="4"/>
    </row>
    <row r="852" spans="2:21" ht="14.25" customHeight="1" x14ac:dyDescent="0.3">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c r="O852" s="4" t="str">
        <f>TEXT(Table1[[#This Row],[Invoice Date]],"mmm")</f>
        <v>Dec</v>
      </c>
      <c r="P852" s="4">
        <f>YEAR(Table1[[#This Row],[Invoice Date]])</f>
        <v>2020</v>
      </c>
      <c r="Q852" s="4">
        <f>IFERROR(Table1[[#This Row],[Total Sales]]/Table1[[#This Row],[Units Sold]],4)</f>
        <v>449.99999999999989</v>
      </c>
      <c r="R852" s="4">
        <f>IFERROR(Table1[[#This Row],[Operating Profit]]/Table1[[#This Row],[Units Sold]],0)</f>
        <v>134.99999999999997</v>
      </c>
      <c r="S852" s="4">
        <f>IFERROR((Table1[[#This Row],[Total Sales]]-Table1[[#This Row],[Operating Profit]])/Table1[[#This Row],[Units Sold]],0)</f>
        <v>314.99999999999989</v>
      </c>
      <c r="T852" s="4" t="str">
        <f>IF(Table1[[#This Row],[Profit per unit]]&gt;$V$8,"Premium","Mass")</f>
        <v>Premium</v>
      </c>
      <c r="U852" s="4"/>
    </row>
    <row r="853" spans="2:21" ht="14.25" customHeight="1" x14ac:dyDescent="0.3">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c r="O853" s="4" t="str">
        <f>TEXT(Table1[[#This Row],[Invoice Date]],"mmm")</f>
        <v>Dec</v>
      </c>
      <c r="P853" s="4">
        <f>YEAR(Table1[[#This Row],[Invoice Date]])</f>
        <v>2020</v>
      </c>
      <c r="Q853" s="4">
        <f>IFERROR(Table1[[#This Row],[Total Sales]]/Table1[[#This Row],[Units Sold]],4)</f>
        <v>499.99999999999983</v>
      </c>
      <c r="R853" s="4">
        <f>IFERROR(Table1[[#This Row],[Operating Profit]]/Table1[[#This Row],[Units Sold]],0)</f>
        <v>224.99999999999991</v>
      </c>
      <c r="S853" s="4">
        <f>IFERROR((Table1[[#This Row],[Total Sales]]-Table1[[#This Row],[Operating Profit]])/Table1[[#This Row],[Units Sold]],0)</f>
        <v>274.99999999999994</v>
      </c>
      <c r="T853" s="4" t="str">
        <f>IF(Table1[[#This Row],[Profit per unit]]&gt;$V$8,"Premium","Mass")</f>
        <v>Premium</v>
      </c>
      <c r="U853" s="4"/>
    </row>
    <row r="854" spans="2:21" ht="14.25" customHeight="1" x14ac:dyDescent="0.3">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c r="O854" s="4" t="str">
        <f>TEXT(Table1[[#This Row],[Invoice Date]],"mmm")</f>
        <v>Dec</v>
      </c>
      <c r="P854" s="4">
        <f>YEAR(Table1[[#This Row],[Invoice Date]])</f>
        <v>2020</v>
      </c>
      <c r="Q854" s="4">
        <f>IFERROR(Table1[[#This Row],[Total Sales]]/Table1[[#This Row],[Units Sold]],4)</f>
        <v>500</v>
      </c>
      <c r="R854" s="4">
        <f>IFERROR(Table1[[#This Row],[Operating Profit]]/Table1[[#This Row],[Units Sold]],0)</f>
        <v>175.00000000000003</v>
      </c>
      <c r="S854" s="4">
        <f>IFERROR((Table1[[#This Row],[Total Sales]]-Table1[[#This Row],[Operating Profit]])/Table1[[#This Row],[Units Sold]],0)</f>
        <v>325</v>
      </c>
      <c r="T854" s="4" t="str">
        <f>IF(Table1[[#This Row],[Profit per unit]]&gt;$V$8,"Premium","Mass")</f>
        <v>Premium</v>
      </c>
      <c r="U854" s="4"/>
    </row>
    <row r="855" spans="2:21" ht="14.25" customHeight="1" x14ac:dyDescent="0.3">
      <c r="B855" s="4" t="s">
        <v>14</v>
      </c>
      <c r="C855" s="4">
        <v>1185732</v>
      </c>
      <c r="D855" s="5">
        <v>44182</v>
      </c>
      <c r="E855" s="4" t="s">
        <v>36</v>
      </c>
      <c r="F855" s="4" t="s">
        <v>51</v>
      </c>
      <c r="G855" s="4" t="s">
        <v>52</v>
      </c>
      <c r="H855" s="6" t="s">
        <v>19</v>
      </c>
      <c r="I855" s="7">
        <v>40</v>
      </c>
      <c r="J855" s="8">
        <v>200</v>
      </c>
      <c r="K855" s="9">
        <v>80000</v>
      </c>
      <c r="L855" s="9">
        <v>24000</v>
      </c>
      <c r="M855" s="10">
        <v>0.3</v>
      </c>
      <c r="N855" s="4" t="s">
        <v>24</v>
      </c>
      <c r="O855" s="4" t="str">
        <f>TEXT(Table1[[#This Row],[Invoice Date]],"mmm")</f>
        <v>Dec</v>
      </c>
      <c r="P855" s="4">
        <f>YEAR(Table1[[#This Row],[Invoice Date]])</f>
        <v>2020</v>
      </c>
      <c r="Q855" s="4">
        <f>IFERROR(Table1[[#This Row],[Total Sales]]/Table1[[#This Row],[Units Sold]],4)</f>
        <v>400</v>
      </c>
      <c r="R855" s="4">
        <f>IFERROR(Table1[[#This Row],[Operating Profit]]/Table1[[#This Row],[Units Sold]],0)</f>
        <v>120</v>
      </c>
      <c r="S855" s="4">
        <f>IFERROR((Table1[[#This Row],[Total Sales]]-Table1[[#This Row],[Operating Profit]])/Table1[[#This Row],[Units Sold]],0)</f>
        <v>280</v>
      </c>
      <c r="T855" s="4" t="str">
        <f>IF(Table1[[#This Row],[Profit per unit]]&gt;$V$8,"Premium","Mass")</f>
        <v>Premium</v>
      </c>
      <c r="U855" s="4"/>
    </row>
    <row r="856" spans="2:21" ht="14.25" customHeight="1" x14ac:dyDescent="0.3">
      <c r="B856" s="4" t="s">
        <v>14</v>
      </c>
      <c r="C856" s="4">
        <v>1185732</v>
      </c>
      <c r="D856" s="5">
        <v>44183</v>
      </c>
      <c r="E856" s="4" t="s">
        <v>36</v>
      </c>
      <c r="F856" s="4" t="s">
        <v>51</v>
      </c>
      <c r="G856" s="4" t="s">
        <v>52</v>
      </c>
      <c r="H856" s="6" t="s">
        <v>20</v>
      </c>
      <c r="I856" s="7">
        <v>40</v>
      </c>
      <c r="J856" s="8">
        <v>145</v>
      </c>
      <c r="K856" s="9">
        <v>58000</v>
      </c>
      <c r="L856" s="9">
        <v>17400</v>
      </c>
      <c r="M856" s="10">
        <v>0.3</v>
      </c>
      <c r="N856" s="4" t="s">
        <v>24</v>
      </c>
      <c r="O856" s="4" t="str">
        <f>TEXT(Table1[[#This Row],[Invoice Date]],"mmm")</f>
        <v>Dec</v>
      </c>
      <c r="P856" s="4">
        <f>YEAR(Table1[[#This Row],[Invoice Date]])</f>
        <v>2020</v>
      </c>
      <c r="Q856" s="4">
        <f>IFERROR(Table1[[#This Row],[Total Sales]]/Table1[[#This Row],[Units Sold]],4)</f>
        <v>400</v>
      </c>
      <c r="R856" s="4">
        <f>IFERROR(Table1[[#This Row],[Operating Profit]]/Table1[[#This Row],[Units Sold]],0)</f>
        <v>120</v>
      </c>
      <c r="S856" s="4">
        <f>IFERROR((Table1[[#This Row],[Total Sales]]-Table1[[#This Row],[Operating Profit]])/Table1[[#This Row],[Units Sold]],0)</f>
        <v>280</v>
      </c>
      <c r="T856" s="4" t="str">
        <f>IF(Table1[[#This Row],[Profit per unit]]&gt;$V$8,"Premium","Mass")</f>
        <v>Premium</v>
      </c>
      <c r="U856" s="4"/>
    </row>
    <row r="857" spans="2:21" ht="14.25" customHeight="1" x14ac:dyDescent="0.3">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c r="O857" s="4" t="str">
        <f>TEXT(Table1[[#This Row],[Invoice Date]],"mmm")</f>
        <v>Dec</v>
      </c>
      <c r="P857" s="4">
        <f>YEAR(Table1[[#This Row],[Invoice Date]])</f>
        <v>2020</v>
      </c>
      <c r="Q857" s="4">
        <f>IFERROR(Table1[[#This Row],[Total Sales]]/Table1[[#This Row],[Units Sold]],4)</f>
        <v>400</v>
      </c>
      <c r="R857" s="4">
        <f>IFERROR(Table1[[#This Row],[Operating Profit]]/Table1[[#This Row],[Units Sold]],0)</f>
        <v>140.00000000000003</v>
      </c>
      <c r="S857" s="4">
        <f>IFERROR((Table1[[#This Row],[Total Sales]]-Table1[[#This Row],[Operating Profit]])/Table1[[#This Row],[Units Sold]],0)</f>
        <v>260</v>
      </c>
      <c r="T857" s="4" t="str">
        <f>IF(Table1[[#This Row],[Profit per unit]]&gt;$V$8,"Premium","Mass")</f>
        <v>Premium</v>
      </c>
      <c r="U857" s="4"/>
    </row>
    <row r="858" spans="2:21" ht="14.25" customHeight="1" x14ac:dyDescent="0.3">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c r="O858" s="4" t="str">
        <f>TEXT(Table1[[#This Row],[Invoice Date]],"mmm")</f>
        <v>Dec</v>
      </c>
      <c r="P858" s="4">
        <f>YEAR(Table1[[#This Row],[Invoice Date]])</f>
        <v>2020</v>
      </c>
      <c r="Q858" s="4">
        <f>IFERROR(Table1[[#This Row],[Total Sales]]/Table1[[#This Row],[Units Sold]],4)</f>
        <v>549.99999999999989</v>
      </c>
      <c r="R858" s="4">
        <f>IFERROR(Table1[[#This Row],[Operating Profit]]/Table1[[#This Row],[Units Sold]],0)</f>
        <v>164.99999999999997</v>
      </c>
      <c r="S858" s="4">
        <f>IFERROR((Table1[[#This Row],[Total Sales]]-Table1[[#This Row],[Operating Profit]])/Table1[[#This Row],[Units Sold]],0)</f>
        <v>384.99999999999989</v>
      </c>
      <c r="T858" s="4" t="str">
        <f>IF(Table1[[#This Row],[Profit per unit]]&gt;$V$8,"Premium","Mass")</f>
        <v>Premium</v>
      </c>
      <c r="U858" s="4"/>
    </row>
    <row r="859" spans="2:21" ht="14.25" customHeight="1" x14ac:dyDescent="0.3">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c r="O859" s="4" t="str">
        <f>TEXT(Table1[[#This Row],[Invoice Date]],"mmm")</f>
        <v>Dec</v>
      </c>
      <c r="P859" s="4">
        <f>YEAR(Table1[[#This Row],[Invoice Date]])</f>
        <v>2020</v>
      </c>
      <c r="Q859" s="4">
        <f>IFERROR(Table1[[#This Row],[Total Sales]]/Table1[[#This Row],[Units Sold]],4)</f>
        <v>599.99999999999989</v>
      </c>
      <c r="R859" s="4">
        <f>IFERROR(Table1[[#This Row],[Operating Profit]]/Table1[[#This Row],[Units Sold]],0)</f>
        <v>269.99999999999994</v>
      </c>
      <c r="S859" s="4">
        <f>IFERROR((Table1[[#This Row],[Total Sales]]-Table1[[#This Row],[Operating Profit]])/Table1[[#This Row],[Units Sold]],0)</f>
        <v>329.99999999999994</v>
      </c>
      <c r="T859" s="4" t="str">
        <f>IF(Table1[[#This Row],[Profit per unit]]&gt;$V$8,"Premium","Mass")</f>
        <v>Premium</v>
      </c>
      <c r="U859" s="4"/>
    </row>
    <row r="860" spans="2:21" ht="14.25" customHeight="1" x14ac:dyDescent="0.3">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c r="O860" s="4" t="str">
        <f>TEXT(Table1[[#This Row],[Invoice Date]],"mmm")</f>
        <v>Dec</v>
      </c>
      <c r="P860" s="4">
        <f>YEAR(Table1[[#This Row],[Invoice Date]])</f>
        <v>2020</v>
      </c>
      <c r="Q860" s="4">
        <f>IFERROR(Table1[[#This Row],[Total Sales]]/Table1[[#This Row],[Units Sold]],4)</f>
        <v>549.99999999999989</v>
      </c>
      <c r="R860" s="4">
        <f>IFERROR(Table1[[#This Row],[Operating Profit]]/Table1[[#This Row],[Units Sold]],0)</f>
        <v>192.5</v>
      </c>
      <c r="S860" s="4">
        <f>IFERROR((Table1[[#This Row],[Total Sales]]-Table1[[#This Row],[Operating Profit]])/Table1[[#This Row],[Units Sold]],0)</f>
        <v>357.49999999999994</v>
      </c>
      <c r="T860" s="4" t="str">
        <f>IF(Table1[[#This Row],[Profit per unit]]&gt;$V$8,"Premium","Mass")</f>
        <v>Premium</v>
      </c>
      <c r="U860" s="4"/>
    </row>
    <row r="861" spans="2:21" ht="14.25" customHeight="1" x14ac:dyDescent="0.3">
      <c r="B861" s="4" t="s">
        <v>14</v>
      </c>
      <c r="C861" s="4">
        <v>1185732</v>
      </c>
      <c r="D861" s="5">
        <v>44188</v>
      </c>
      <c r="E861" s="4" t="s">
        <v>36</v>
      </c>
      <c r="F861" s="4" t="s">
        <v>51</v>
      </c>
      <c r="G861" s="4" t="s">
        <v>52</v>
      </c>
      <c r="H861" s="6" t="s">
        <v>19</v>
      </c>
      <c r="I861" s="7">
        <v>45</v>
      </c>
      <c r="J861" s="8">
        <v>275</v>
      </c>
      <c r="K861" s="9">
        <v>123750</v>
      </c>
      <c r="L861" s="9">
        <v>37125</v>
      </c>
      <c r="M861" s="10">
        <v>0.3</v>
      </c>
      <c r="N861" s="4" t="s">
        <v>24</v>
      </c>
      <c r="O861" s="4" t="str">
        <f>TEXT(Table1[[#This Row],[Invoice Date]],"mmm")</f>
        <v>Dec</v>
      </c>
      <c r="P861" s="4">
        <f>YEAR(Table1[[#This Row],[Invoice Date]])</f>
        <v>2020</v>
      </c>
      <c r="Q861" s="4">
        <f>IFERROR(Table1[[#This Row],[Total Sales]]/Table1[[#This Row],[Units Sold]],4)</f>
        <v>450</v>
      </c>
      <c r="R861" s="4">
        <f>IFERROR(Table1[[#This Row],[Operating Profit]]/Table1[[#This Row],[Units Sold]],0)</f>
        <v>135</v>
      </c>
      <c r="S861" s="4">
        <f>IFERROR((Table1[[#This Row],[Total Sales]]-Table1[[#This Row],[Operating Profit]])/Table1[[#This Row],[Units Sold]],0)</f>
        <v>315</v>
      </c>
      <c r="T861" s="4" t="str">
        <f>IF(Table1[[#This Row],[Profit per unit]]&gt;$V$8,"Premium","Mass")</f>
        <v>Premium</v>
      </c>
      <c r="U861" s="4"/>
    </row>
    <row r="862" spans="2:21" ht="14.25" customHeight="1" x14ac:dyDescent="0.3">
      <c r="B862" s="4" t="s">
        <v>14</v>
      </c>
      <c r="C862" s="4">
        <v>1185732</v>
      </c>
      <c r="D862" s="5">
        <v>44189</v>
      </c>
      <c r="E862" s="4" t="s">
        <v>36</v>
      </c>
      <c r="F862" s="4" t="s">
        <v>51</v>
      </c>
      <c r="G862" s="4" t="s">
        <v>52</v>
      </c>
      <c r="H862" s="6" t="s">
        <v>20</v>
      </c>
      <c r="I862" s="7">
        <v>45</v>
      </c>
      <c r="J862" s="8">
        <v>225</v>
      </c>
      <c r="K862" s="9">
        <v>101250</v>
      </c>
      <c r="L862" s="9">
        <v>30375</v>
      </c>
      <c r="M862" s="10">
        <v>0.3</v>
      </c>
      <c r="N862" s="4" t="s">
        <v>24</v>
      </c>
      <c r="O862" s="4" t="str">
        <f>TEXT(Table1[[#This Row],[Invoice Date]],"mmm")</f>
        <v>Dec</v>
      </c>
      <c r="P862" s="4">
        <f>YEAR(Table1[[#This Row],[Invoice Date]])</f>
        <v>2020</v>
      </c>
      <c r="Q862" s="4">
        <f>IFERROR(Table1[[#This Row],[Total Sales]]/Table1[[#This Row],[Units Sold]],4)</f>
        <v>450</v>
      </c>
      <c r="R862" s="4">
        <f>IFERROR(Table1[[#This Row],[Operating Profit]]/Table1[[#This Row],[Units Sold]],0)</f>
        <v>135</v>
      </c>
      <c r="S862" s="4">
        <f>IFERROR((Table1[[#This Row],[Total Sales]]-Table1[[#This Row],[Operating Profit]])/Table1[[#This Row],[Units Sold]],0)</f>
        <v>315</v>
      </c>
      <c r="T862" s="4" t="str">
        <f>IF(Table1[[#This Row],[Profit per unit]]&gt;$V$8,"Premium","Mass")</f>
        <v>Premium</v>
      </c>
      <c r="U862" s="4"/>
    </row>
    <row r="863" spans="2:21" ht="14.25" customHeight="1" x14ac:dyDescent="0.3">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c r="O863" s="4" t="str">
        <f>TEXT(Table1[[#This Row],[Invoice Date]],"mmm")</f>
        <v>Dec</v>
      </c>
      <c r="P863" s="4">
        <f>YEAR(Table1[[#This Row],[Invoice Date]])</f>
        <v>2020</v>
      </c>
      <c r="Q863" s="4">
        <f>IFERROR(Table1[[#This Row],[Total Sales]]/Table1[[#This Row],[Units Sold]],4)</f>
        <v>450</v>
      </c>
      <c r="R863" s="4">
        <f>IFERROR(Table1[[#This Row],[Operating Profit]]/Table1[[#This Row],[Units Sold]],0)</f>
        <v>157.50000000000003</v>
      </c>
      <c r="S863" s="4">
        <f>IFERROR((Table1[[#This Row],[Total Sales]]-Table1[[#This Row],[Operating Profit]])/Table1[[#This Row],[Units Sold]],0)</f>
        <v>292.5</v>
      </c>
      <c r="T863" s="4" t="str">
        <f>IF(Table1[[#This Row],[Profit per unit]]&gt;$V$8,"Premium","Mass")</f>
        <v>Premium</v>
      </c>
      <c r="U863" s="4"/>
    </row>
    <row r="864" spans="2:21" ht="14.25" customHeight="1" x14ac:dyDescent="0.3">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c r="O864" s="4" t="str">
        <f>TEXT(Table1[[#This Row],[Invoice Date]],"mmm")</f>
        <v>Dec</v>
      </c>
      <c r="P864" s="4">
        <f>YEAR(Table1[[#This Row],[Invoice Date]])</f>
        <v>2020</v>
      </c>
      <c r="Q864" s="4">
        <f>IFERROR(Table1[[#This Row],[Total Sales]]/Table1[[#This Row],[Units Sold]],4)</f>
        <v>549.99999999999989</v>
      </c>
      <c r="R864" s="4">
        <f>IFERROR(Table1[[#This Row],[Operating Profit]]/Table1[[#This Row],[Units Sold]],0)</f>
        <v>164.99999999999997</v>
      </c>
      <c r="S864" s="4">
        <f>IFERROR((Table1[[#This Row],[Total Sales]]-Table1[[#This Row],[Operating Profit]])/Table1[[#This Row],[Units Sold]],0)</f>
        <v>384.99999999999994</v>
      </c>
      <c r="T864" s="4" t="str">
        <f>IF(Table1[[#This Row],[Profit per unit]]&gt;$V$8,"Premium","Mass")</f>
        <v>Premium</v>
      </c>
      <c r="U864" s="4"/>
    </row>
    <row r="865" spans="2:21" ht="14.25" customHeight="1" x14ac:dyDescent="0.3">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c r="O865" s="4" t="str">
        <f>TEXT(Table1[[#This Row],[Invoice Date]],"mmm")</f>
        <v>Dec</v>
      </c>
      <c r="P865" s="4">
        <f>YEAR(Table1[[#This Row],[Invoice Date]])</f>
        <v>2020</v>
      </c>
      <c r="Q865" s="4">
        <f>IFERROR(Table1[[#This Row],[Total Sales]]/Table1[[#This Row],[Units Sold]],4)</f>
        <v>599.99999999999989</v>
      </c>
      <c r="R865" s="4">
        <f>IFERROR(Table1[[#This Row],[Operating Profit]]/Table1[[#This Row],[Units Sold]],0)</f>
        <v>269.99999999999994</v>
      </c>
      <c r="S865" s="4">
        <f>IFERROR((Table1[[#This Row],[Total Sales]]-Table1[[#This Row],[Operating Profit]])/Table1[[#This Row],[Units Sold]],0)</f>
        <v>329.99999999999994</v>
      </c>
      <c r="T865" s="4" t="str">
        <f>IF(Table1[[#This Row],[Profit per unit]]&gt;$V$8,"Premium","Mass")</f>
        <v>Premium</v>
      </c>
      <c r="U865" s="4"/>
    </row>
    <row r="866" spans="2:21" ht="14.25" customHeight="1" x14ac:dyDescent="0.3">
      <c r="B866" s="4" t="s">
        <v>34</v>
      </c>
      <c r="C866" s="4">
        <v>1189833</v>
      </c>
      <c r="D866" s="5">
        <v>44193</v>
      </c>
      <c r="E866" s="4" t="s">
        <v>36</v>
      </c>
      <c r="F866" s="4" t="s">
        <v>51</v>
      </c>
      <c r="G866" s="4" t="s">
        <v>52</v>
      </c>
      <c r="H866" s="6" t="s">
        <v>17</v>
      </c>
      <c r="I866" s="7">
        <v>35</v>
      </c>
      <c r="J866" s="8">
        <v>475</v>
      </c>
      <c r="K866" s="9">
        <v>166250</v>
      </c>
      <c r="L866" s="9">
        <v>74812.5</v>
      </c>
      <c r="M866" s="10">
        <v>0.45</v>
      </c>
      <c r="N866" s="4" t="s">
        <v>24</v>
      </c>
      <c r="O866" s="4" t="str">
        <f>TEXT(Table1[[#This Row],[Invoice Date]],"mmm")</f>
        <v>Dec</v>
      </c>
      <c r="P866" s="4">
        <f>YEAR(Table1[[#This Row],[Invoice Date]])</f>
        <v>2020</v>
      </c>
      <c r="Q866" s="4">
        <f>IFERROR(Table1[[#This Row],[Total Sales]]/Table1[[#This Row],[Units Sold]],4)</f>
        <v>350</v>
      </c>
      <c r="R866" s="4">
        <f>IFERROR(Table1[[#This Row],[Operating Profit]]/Table1[[#This Row],[Units Sold]],0)</f>
        <v>157.5</v>
      </c>
      <c r="S866" s="4">
        <f>IFERROR((Table1[[#This Row],[Total Sales]]-Table1[[#This Row],[Operating Profit]])/Table1[[#This Row],[Units Sold]],0)</f>
        <v>192.5</v>
      </c>
      <c r="T866" s="4" t="str">
        <f>IF(Table1[[#This Row],[Profit per unit]]&gt;$V$8,"Premium","Mass")</f>
        <v>Premium</v>
      </c>
      <c r="U866" s="4"/>
    </row>
    <row r="867" spans="2:21" ht="14.25" customHeight="1" x14ac:dyDescent="0.3">
      <c r="B867" s="4" t="s">
        <v>34</v>
      </c>
      <c r="C867" s="4">
        <v>1189833</v>
      </c>
      <c r="D867" s="5">
        <v>44194</v>
      </c>
      <c r="E867" s="4" t="s">
        <v>36</v>
      </c>
      <c r="F867" s="4" t="s">
        <v>51</v>
      </c>
      <c r="G867" s="4" t="s">
        <v>52</v>
      </c>
      <c r="H867" s="6" t="s">
        <v>19</v>
      </c>
      <c r="I867" s="7">
        <v>45</v>
      </c>
      <c r="J867" s="8">
        <v>475</v>
      </c>
      <c r="K867" s="9">
        <v>213750</v>
      </c>
      <c r="L867" s="9">
        <v>64125</v>
      </c>
      <c r="M867" s="10">
        <v>0.3</v>
      </c>
      <c r="N867" s="4" t="s">
        <v>24</v>
      </c>
      <c r="O867" s="4" t="str">
        <f>TEXT(Table1[[#This Row],[Invoice Date]],"mmm")</f>
        <v>Dec</v>
      </c>
      <c r="P867" s="4">
        <f>YEAR(Table1[[#This Row],[Invoice Date]])</f>
        <v>2020</v>
      </c>
      <c r="Q867" s="4">
        <f>IFERROR(Table1[[#This Row],[Total Sales]]/Table1[[#This Row],[Units Sold]],4)</f>
        <v>450</v>
      </c>
      <c r="R867" s="4">
        <f>IFERROR(Table1[[#This Row],[Operating Profit]]/Table1[[#This Row],[Units Sold]],0)</f>
        <v>135</v>
      </c>
      <c r="S867" s="4">
        <f>IFERROR((Table1[[#This Row],[Total Sales]]-Table1[[#This Row],[Operating Profit]])/Table1[[#This Row],[Units Sold]],0)</f>
        <v>315</v>
      </c>
      <c r="T867" s="4" t="str">
        <f>IF(Table1[[#This Row],[Profit per unit]]&gt;$V$8,"Premium","Mass")</f>
        <v>Premium</v>
      </c>
      <c r="U867" s="4"/>
    </row>
    <row r="868" spans="2:21" ht="14.25" customHeight="1" x14ac:dyDescent="0.3">
      <c r="B868" s="4" t="s">
        <v>34</v>
      </c>
      <c r="C868" s="4">
        <v>1189833</v>
      </c>
      <c r="D868" s="5">
        <v>44195</v>
      </c>
      <c r="E868" s="4" t="s">
        <v>36</v>
      </c>
      <c r="F868" s="4" t="s">
        <v>51</v>
      </c>
      <c r="G868" s="4" t="s">
        <v>52</v>
      </c>
      <c r="H868" s="6" t="s">
        <v>20</v>
      </c>
      <c r="I868" s="7">
        <v>45</v>
      </c>
      <c r="J868" s="8">
        <v>475</v>
      </c>
      <c r="K868" s="9">
        <v>213750</v>
      </c>
      <c r="L868" s="9">
        <v>96187.5</v>
      </c>
      <c r="M868" s="10">
        <v>0.45</v>
      </c>
      <c r="N868" s="4" t="s">
        <v>24</v>
      </c>
      <c r="O868" s="4" t="str">
        <f>TEXT(Table1[[#This Row],[Invoice Date]],"mmm")</f>
        <v>Dec</v>
      </c>
      <c r="P868" s="4">
        <f>YEAR(Table1[[#This Row],[Invoice Date]])</f>
        <v>2020</v>
      </c>
      <c r="Q868" s="4">
        <f>IFERROR(Table1[[#This Row],[Total Sales]]/Table1[[#This Row],[Units Sold]],4)</f>
        <v>450</v>
      </c>
      <c r="R868" s="4">
        <f>IFERROR(Table1[[#This Row],[Operating Profit]]/Table1[[#This Row],[Units Sold]],0)</f>
        <v>202.5</v>
      </c>
      <c r="S868" s="4">
        <f>IFERROR((Table1[[#This Row],[Total Sales]]-Table1[[#This Row],[Operating Profit]])/Table1[[#This Row],[Units Sold]],0)</f>
        <v>247.5</v>
      </c>
      <c r="T868" s="4" t="str">
        <f>IF(Table1[[#This Row],[Profit per unit]]&gt;$V$8,"Premium","Mass")</f>
        <v>Premium</v>
      </c>
      <c r="U868" s="4"/>
    </row>
    <row r="869" spans="2:21" ht="14.25" customHeight="1" x14ac:dyDescent="0.3">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c r="O869" s="4" t="str">
        <f>TEXT(Table1[[#This Row],[Invoice Date]],"mmm")</f>
        <v>Dec</v>
      </c>
      <c r="P869" s="4">
        <f>YEAR(Table1[[#This Row],[Invoice Date]])</f>
        <v>2020</v>
      </c>
      <c r="Q869" s="4">
        <f>IFERROR(Table1[[#This Row],[Total Sales]]/Table1[[#This Row],[Units Sold]],4)</f>
        <v>450</v>
      </c>
      <c r="R869" s="4">
        <f>IFERROR(Table1[[#This Row],[Operating Profit]]/Table1[[#This Row],[Units Sold]],0)</f>
        <v>179.99999999999997</v>
      </c>
      <c r="S869" s="4">
        <f>IFERROR((Table1[[#This Row],[Total Sales]]-Table1[[#This Row],[Operating Profit]])/Table1[[#This Row],[Units Sold]],0)</f>
        <v>270</v>
      </c>
      <c r="T869" s="4" t="str">
        <f>IF(Table1[[#This Row],[Profit per unit]]&gt;$V$8,"Premium","Mass")</f>
        <v>Premium</v>
      </c>
      <c r="U869" s="4"/>
    </row>
    <row r="870" spans="2:21" ht="14.25" customHeight="1" x14ac:dyDescent="0.3">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c r="O870" s="4" t="str">
        <f>TEXT(Table1[[#This Row],[Invoice Date]],"mmm")</f>
        <v>Jan</v>
      </c>
      <c r="P870" s="4">
        <f>YEAR(Table1[[#This Row],[Invoice Date]])</f>
        <v>2021</v>
      </c>
      <c r="Q870" s="4">
        <f>IFERROR(Table1[[#This Row],[Total Sales]]/Table1[[#This Row],[Units Sold]],4)</f>
        <v>500</v>
      </c>
      <c r="R870" s="4">
        <f>IFERROR(Table1[[#This Row],[Operating Profit]]/Table1[[#This Row],[Units Sold]],0)</f>
        <v>300.00000000000006</v>
      </c>
      <c r="S870" s="4">
        <f>IFERROR((Table1[[#This Row],[Total Sales]]-Table1[[#This Row],[Operating Profit]])/Table1[[#This Row],[Units Sold]],0)</f>
        <v>199.99999999999994</v>
      </c>
      <c r="T870" s="4" t="str">
        <f>IF(Table1[[#This Row],[Profit per unit]]&gt;$V$8,"Premium","Mass")</f>
        <v>Premium</v>
      </c>
      <c r="U870" s="4"/>
    </row>
    <row r="871" spans="2:21" ht="14.25" customHeight="1" x14ac:dyDescent="0.3">
      <c r="B871" s="4" t="s">
        <v>34</v>
      </c>
      <c r="C871" s="4">
        <v>1189833</v>
      </c>
      <c r="D871" s="5">
        <v>44198</v>
      </c>
      <c r="E871" s="4" t="s">
        <v>36</v>
      </c>
      <c r="F871" s="4" t="s">
        <v>53</v>
      </c>
      <c r="G871" s="4" t="s">
        <v>54</v>
      </c>
      <c r="H871" s="6" t="s">
        <v>23</v>
      </c>
      <c r="I871" s="7">
        <v>45</v>
      </c>
      <c r="J871" s="8">
        <v>475</v>
      </c>
      <c r="K871" s="9">
        <v>213750</v>
      </c>
      <c r="L871" s="9">
        <v>53437.5</v>
      </c>
      <c r="M871" s="10">
        <v>0.25</v>
      </c>
      <c r="N871" s="4" t="s">
        <v>24</v>
      </c>
      <c r="O871" s="4" t="str">
        <f>TEXT(Table1[[#This Row],[Invoice Date]],"mmm")</f>
        <v>Jan</v>
      </c>
      <c r="P871" s="4">
        <f>YEAR(Table1[[#This Row],[Invoice Date]])</f>
        <v>2021</v>
      </c>
      <c r="Q871" s="4">
        <f>IFERROR(Table1[[#This Row],[Total Sales]]/Table1[[#This Row],[Units Sold]],4)</f>
        <v>450</v>
      </c>
      <c r="R871" s="4">
        <f>IFERROR(Table1[[#This Row],[Operating Profit]]/Table1[[#This Row],[Units Sold]],0)</f>
        <v>112.5</v>
      </c>
      <c r="S871" s="4">
        <f>IFERROR((Table1[[#This Row],[Total Sales]]-Table1[[#This Row],[Operating Profit]])/Table1[[#This Row],[Units Sold]],0)</f>
        <v>337.5</v>
      </c>
      <c r="T871" s="4" t="str">
        <f>IF(Table1[[#This Row],[Profit per unit]]&gt;$V$8,"Premium","Mass")</f>
        <v>Premium</v>
      </c>
      <c r="U871" s="4"/>
    </row>
    <row r="872" spans="2:21" ht="14.25" customHeight="1" x14ac:dyDescent="0.3">
      <c r="B872" s="4" t="s">
        <v>34</v>
      </c>
      <c r="C872" s="4">
        <v>1189833</v>
      </c>
      <c r="D872" s="5">
        <v>44199</v>
      </c>
      <c r="E872" s="4" t="s">
        <v>36</v>
      </c>
      <c r="F872" s="4" t="s">
        <v>53</v>
      </c>
      <c r="G872" s="4" t="s">
        <v>54</v>
      </c>
      <c r="H872" s="6" t="s">
        <v>17</v>
      </c>
      <c r="I872" s="7">
        <v>35</v>
      </c>
      <c r="J872" s="8">
        <v>525</v>
      </c>
      <c r="K872" s="9">
        <v>183750</v>
      </c>
      <c r="L872" s="9">
        <v>82687.5</v>
      </c>
      <c r="M872" s="10">
        <v>0.45</v>
      </c>
      <c r="N872" s="4" t="s">
        <v>24</v>
      </c>
      <c r="O872" s="4" t="str">
        <f>TEXT(Table1[[#This Row],[Invoice Date]],"mmm")</f>
        <v>Jan</v>
      </c>
      <c r="P872" s="4">
        <f>YEAR(Table1[[#This Row],[Invoice Date]])</f>
        <v>2021</v>
      </c>
      <c r="Q872" s="4">
        <f>IFERROR(Table1[[#This Row],[Total Sales]]/Table1[[#This Row],[Units Sold]],4)</f>
        <v>350</v>
      </c>
      <c r="R872" s="4">
        <f>IFERROR(Table1[[#This Row],[Operating Profit]]/Table1[[#This Row],[Units Sold]],0)</f>
        <v>157.5</v>
      </c>
      <c r="S872" s="4">
        <f>IFERROR((Table1[[#This Row],[Total Sales]]-Table1[[#This Row],[Operating Profit]])/Table1[[#This Row],[Units Sold]],0)</f>
        <v>192.5</v>
      </c>
      <c r="T872" s="4" t="str">
        <f>IF(Table1[[#This Row],[Profit per unit]]&gt;$V$8,"Premium","Mass")</f>
        <v>Premium</v>
      </c>
      <c r="U872" s="4"/>
    </row>
    <row r="873" spans="2:21" ht="14.25" customHeight="1" x14ac:dyDescent="0.3">
      <c r="B873" s="4" t="s">
        <v>34</v>
      </c>
      <c r="C873" s="4">
        <v>1189833</v>
      </c>
      <c r="D873" s="5">
        <v>44200</v>
      </c>
      <c r="E873" s="4" t="s">
        <v>36</v>
      </c>
      <c r="F873" s="4" t="s">
        <v>53</v>
      </c>
      <c r="G873" s="4" t="s">
        <v>54</v>
      </c>
      <c r="H873" s="6" t="s">
        <v>19</v>
      </c>
      <c r="I873" s="7">
        <v>45</v>
      </c>
      <c r="J873" s="8">
        <v>425</v>
      </c>
      <c r="K873" s="9">
        <v>191250</v>
      </c>
      <c r="L873" s="9">
        <v>57375</v>
      </c>
      <c r="M873" s="10">
        <v>0.3</v>
      </c>
      <c r="N873" s="4" t="s">
        <v>24</v>
      </c>
      <c r="O873" s="4" t="str">
        <f>TEXT(Table1[[#This Row],[Invoice Date]],"mmm")</f>
        <v>Jan</v>
      </c>
      <c r="P873" s="4">
        <f>YEAR(Table1[[#This Row],[Invoice Date]])</f>
        <v>2021</v>
      </c>
      <c r="Q873" s="4">
        <f>IFERROR(Table1[[#This Row],[Total Sales]]/Table1[[#This Row],[Units Sold]],4)</f>
        <v>450</v>
      </c>
      <c r="R873" s="4">
        <f>IFERROR(Table1[[#This Row],[Operating Profit]]/Table1[[#This Row],[Units Sold]],0)</f>
        <v>135</v>
      </c>
      <c r="S873" s="4">
        <f>IFERROR((Table1[[#This Row],[Total Sales]]-Table1[[#This Row],[Operating Profit]])/Table1[[#This Row],[Units Sold]],0)</f>
        <v>315</v>
      </c>
      <c r="T873" s="4" t="str">
        <f>IF(Table1[[#This Row],[Profit per unit]]&gt;$V$8,"Premium","Mass")</f>
        <v>Premium</v>
      </c>
      <c r="U873" s="4"/>
    </row>
    <row r="874" spans="2:21" ht="14.25" customHeight="1" x14ac:dyDescent="0.3">
      <c r="B874" s="4" t="s">
        <v>34</v>
      </c>
      <c r="C874" s="4">
        <v>1189833</v>
      </c>
      <c r="D874" s="5">
        <v>44201</v>
      </c>
      <c r="E874" s="4" t="s">
        <v>36</v>
      </c>
      <c r="F874" s="4" t="s">
        <v>53</v>
      </c>
      <c r="G874" s="4" t="s">
        <v>54</v>
      </c>
      <c r="H874" s="6" t="s">
        <v>20</v>
      </c>
      <c r="I874" s="7">
        <v>45</v>
      </c>
      <c r="J874" s="8">
        <v>450</v>
      </c>
      <c r="K874" s="9">
        <v>202500</v>
      </c>
      <c r="L874" s="9">
        <v>91125</v>
      </c>
      <c r="M874" s="10">
        <v>0.45</v>
      </c>
      <c r="N874" s="4" t="s">
        <v>24</v>
      </c>
      <c r="O874" s="4" t="str">
        <f>TEXT(Table1[[#This Row],[Invoice Date]],"mmm")</f>
        <v>Jan</v>
      </c>
      <c r="P874" s="4">
        <f>YEAR(Table1[[#This Row],[Invoice Date]])</f>
        <v>2021</v>
      </c>
      <c r="Q874" s="4">
        <f>IFERROR(Table1[[#This Row],[Total Sales]]/Table1[[#This Row],[Units Sold]],4)</f>
        <v>450</v>
      </c>
      <c r="R874" s="4">
        <f>IFERROR(Table1[[#This Row],[Operating Profit]]/Table1[[#This Row],[Units Sold]],0)</f>
        <v>202.5</v>
      </c>
      <c r="S874" s="4">
        <f>IFERROR((Table1[[#This Row],[Total Sales]]-Table1[[#This Row],[Operating Profit]])/Table1[[#This Row],[Units Sold]],0)</f>
        <v>247.5</v>
      </c>
      <c r="T874" s="4" t="str">
        <f>IF(Table1[[#This Row],[Profit per unit]]&gt;$V$8,"Premium","Mass")</f>
        <v>Premium</v>
      </c>
      <c r="U874" s="4"/>
    </row>
    <row r="875" spans="2:21" ht="14.25" customHeight="1" x14ac:dyDescent="0.3">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c r="O875" s="4" t="str">
        <f>TEXT(Table1[[#This Row],[Invoice Date]],"mmm")</f>
        <v>Jan</v>
      </c>
      <c r="P875" s="4">
        <f>YEAR(Table1[[#This Row],[Invoice Date]])</f>
        <v>2021</v>
      </c>
      <c r="Q875" s="4">
        <f>IFERROR(Table1[[#This Row],[Total Sales]]/Table1[[#This Row],[Units Sold]],4)</f>
        <v>450</v>
      </c>
      <c r="R875" s="4">
        <f>IFERROR(Table1[[#This Row],[Operating Profit]]/Table1[[#This Row],[Units Sold]],0)</f>
        <v>179.99999999999997</v>
      </c>
      <c r="S875" s="4">
        <f>IFERROR((Table1[[#This Row],[Total Sales]]-Table1[[#This Row],[Operating Profit]])/Table1[[#This Row],[Units Sold]],0)</f>
        <v>270</v>
      </c>
      <c r="T875" s="4" t="str">
        <f>IF(Table1[[#This Row],[Profit per unit]]&gt;$V$8,"Premium","Mass")</f>
        <v>Premium</v>
      </c>
      <c r="U875" s="4"/>
    </row>
    <row r="876" spans="2:21" ht="14.25" customHeight="1" x14ac:dyDescent="0.3">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c r="O876" s="4" t="str">
        <f>TEXT(Table1[[#This Row],[Invoice Date]],"mmm")</f>
        <v>Jan</v>
      </c>
      <c r="P876" s="4">
        <f>YEAR(Table1[[#This Row],[Invoice Date]])</f>
        <v>2021</v>
      </c>
      <c r="Q876" s="4">
        <f>IFERROR(Table1[[#This Row],[Total Sales]]/Table1[[#This Row],[Units Sold]],4)</f>
        <v>500</v>
      </c>
      <c r="R876" s="4">
        <f>IFERROR(Table1[[#This Row],[Operating Profit]]/Table1[[#This Row],[Units Sold]],0)</f>
        <v>300.00000000000006</v>
      </c>
      <c r="S876" s="4">
        <f>IFERROR((Table1[[#This Row],[Total Sales]]-Table1[[#This Row],[Operating Profit]])/Table1[[#This Row],[Units Sold]],0)</f>
        <v>199.99999999999994</v>
      </c>
      <c r="T876" s="4" t="str">
        <f>IF(Table1[[#This Row],[Profit per unit]]&gt;$V$8,"Premium","Mass")</f>
        <v>Premium</v>
      </c>
      <c r="U876" s="4"/>
    </row>
    <row r="877" spans="2:21" ht="14.25" customHeight="1" x14ac:dyDescent="0.3">
      <c r="B877" s="4" t="s">
        <v>34</v>
      </c>
      <c r="C877" s="4">
        <v>1189833</v>
      </c>
      <c r="D877" s="5">
        <v>44204</v>
      </c>
      <c r="E877" s="4" t="s">
        <v>36</v>
      </c>
      <c r="F877" s="4" t="s">
        <v>53</v>
      </c>
      <c r="G877" s="4" t="s">
        <v>54</v>
      </c>
      <c r="H877" s="6" t="s">
        <v>23</v>
      </c>
      <c r="I877" s="7">
        <v>45</v>
      </c>
      <c r="J877" s="8">
        <v>425</v>
      </c>
      <c r="K877" s="9">
        <v>191250</v>
      </c>
      <c r="L877" s="9">
        <v>47812.5</v>
      </c>
      <c r="M877" s="10">
        <v>0.25</v>
      </c>
      <c r="N877" s="4" t="s">
        <v>24</v>
      </c>
      <c r="O877" s="4" t="str">
        <f>TEXT(Table1[[#This Row],[Invoice Date]],"mmm")</f>
        <v>Jan</v>
      </c>
      <c r="P877" s="4">
        <f>YEAR(Table1[[#This Row],[Invoice Date]])</f>
        <v>2021</v>
      </c>
      <c r="Q877" s="4">
        <f>IFERROR(Table1[[#This Row],[Total Sales]]/Table1[[#This Row],[Units Sold]],4)</f>
        <v>450</v>
      </c>
      <c r="R877" s="4">
        <f>IFERROR(Table1[[#This Row],[Operating Profit]]/Table1[[#This Row],[Units Sold]],0)</f>
        <v>112.5</v>
      </c>
      <c r="S877" s="4">
        <f>IFERROR((Table1[[#This Row],[Total Sales]]-Table1[[#This Row],[Operating Profit]])/Table1[[#This Row],[Units Sold]],0)</f>
        <v>337.5</v>
      </c>
      <c r="T877" s="4" t="str">
        <f>IF(Table1[[#This Row],[Profit per unit]]&gt;$V$8,"Premium","Mass")</f>
        <v>Premium</v>
      </c>
      <c r="U877" s="4"/>
    </row>
    <row r="878" spans="2:21" ht="14.25" customHeight="1" x14ac:dyDescent="0.3">
      <c r="B878" s="4" t="s">
        <v>34</v>
      </c>
      <c r="C878" s="4">
        <v>1189833</v>
      </c>
      <c r="D878" s="5">
        <v>44205</v>
      </c>
      <c r="E878" s="4" t="s">
        <v>36</v>
      </c>
      <c r="F878" s="4" t="s">
        <v>53</v>
      </c>
      <c r="G878" s="4" t="s">
        <v>54</v>
      </c>
      <c r="H878" s="6" t="s">
        <v>17</v>
      </c>
      <c r="I878" s="7">
        <v>35</v>
      </c>
      <c r="J878" s="8">
        <v>575</v>
      </c>
      <c r="K878" s="9">
        <v>201250</v>
      </c>
      <c r="L878" s="9">
        <v>90562.5</v>
      </c>
      <c r="M878" s="10">
        <v>0.45</v>
      </c>
      <c r="N878" s="4" t="s">
        <v>24</v>
      </c>
      <c r="O878" s="4" t="str">
        <f>TEXT(Table1[[#This Row],[Invoice Date]],"mmm")</f>
        <v>Jan</v>
      </c>
      <c r="P878" s="4">
        <f>YEAR(Table1[[#This Row],[Invoice Date]])</f>
        <v>2021</v>
      </c>
      <c r="Q878" s="4">
        <f>IFERROR(Table1[[#This Row],[Total Sales]]/Table1[[#This Row],[Units Sold]],4)</f>
        <v>350</v>
      </c>
      <c r="R878" s="4">
        <f>IFERROR(Table1[[#This Row],[Operating Profit]]/Table1[[#This Row],[Units Sold]],0)</f>
        <v>157.5</v>
      </c>
      <c r="S878" s="4">
        <f>IFERROR((Table1[[#This Row],[Total Sales]]-Table1[[#This Row],[Operating Profit]])/Table1[[#This Row],[Units Sold]],0)</f>
        <v>192.5</v>
      </c>
      <c r="T878" s="4" t="str">
        <f>IF(Table1[[#This Row],[Profit per unit]]&gt;$V$8,"Premium","Mass")</f>
        <v>Premium</v>
      </c>
      <c r="U878" s="4"/>
    </row>
    <row r="879" spans="2:21" ht="14.25" customHeight="1" x14ac:dyDescent="0.3">
      <c r="B879" s="4" t="s">
        <v>34</v>
      </c>
      <c r="C879" s="4">
        <v>1189833</v>
      </c>
      <c r="D879" s="5">
        <v>44206</v>
      </c>
      <c r="E879" s="4" t="s">
        <v>36</v>
      </c>
      <c r="F879" s="4" t="s">
        <v>53</v>
      </c>
      <c r="G879" s="4" t="s">
        <v>54</v>
      </c>
      <c r="H879" s="6" t="s">
        <v>19</v>
      </c>
      <c r="I879" s="7">
        <v>45</v>
      </c>
      <c r="J879" s="8">
        <v>425</v>
      </c>
      <c r="K879" s="9">
        <v>191250</v>
      </c>
      <c r="L879" s="9">
        <v>57375</v>
      </c>
      <c r="M879" s="10">
        <v>0.3</v>
      </c>
      <c r="N879" s="4" t="s">
        <v>24</v>
      </c>
      <c r="O879" s="4" t="str">
        <f>TEXT(Table1[[#This Row],[Invoice Date]],"mmm")</f>
        <v>Jan</v>
      </c>
      <c r="P879" s="4">
        <f>YEAR(Table1[[#This Row],[Invoice Date]])</f>
        <v>2021</v>
      </c>
      <c r="Q879" s="4">
        <f>IFERROR(Table1[[#This Row],[Total Sales]]/Table1[[#This Row],[Units Sold]],4)</f>
        <v>450</v>
      </c>
      <c r="R879" s="4">
        <f>IFERROR(Table1[[#This Row],[Operating Profit]]/Table1[[#This Row],[Units Sold]],0)</f>
        <v>135</v>
      </c>
      <c r="S879" s="4">
        <f>IFERROR((Table1[[#This Row],[Total Sales]]-Table1[[#This Row],[Operating Profit]])/Table1[[#This Row],[Units Sold]],0)</f>
        <v>315</v>
      </c>
      <c r="T879" s="4" t="str">
        <f>IF(Table1[[#This Row],[Profit per unit]]&gt;$V$8,"Premium","Mass")</f>
        <v>Premium</v>
      </c>
      <c r="U879" s="4"/>
    </row>
    <row r="880" spans="2:21" ht="14.25" customHeight="1" x14ac:dyDescent="0.3">
      <c r="B880" s="4" t="s">
        <v>34</v>
      </c>
      <c r="C880" s="4">
        <v>1189833</v>
      </c>
      <c r="D880" s="5">
        <v>44207</v>
      </c>
      <c r="E880" s="4" t="s">
        <v>36</v>
      </c>
      <c r="F880" s="4" t="s">
        <v>53</v>
      </c>
      <c r="G880" s="4" t="s">
        <v>54</v>
      </c>
      <c r="H880" s="6" t="s">
        <v>20</v>
      </c>
      <c r="I880" s="7">
        <v>45</v>
      </c>
      <c r="J880" s="8">
        <v>425</v>
      </c>
      <c r="K880" s="9">
        <v>191250</v>
      </c>
      <c r="L880" s="9">
        <v>86062.5</v>
      </c>
      <c r="M880" s="10">
        <v>0.45</v>
      </c>
      <c r="N880" s="4" t="s">
        <v>24</v>
      </c>
      <c r="O880" s="4" t="str">
        <f>TEXT(Table1[[#This Row],[Invoice Date]],"mmm")</f>
        <v>Jan</v>
      </c>
      <c r="P880" s="4">
        <f>YEAR(Table1[[#This Row],[Invoice Date]])</f>
        <v>2021</v>
      </c>
      <c r="Q880" s="4">
        <f>IFERROR(Table1[[#This Row],[Total Sales]]/Table1[[#This Row],[Units Sold]],4)</f>
        <v>450</v>
      </c>
      <c r="R880" s="4">
        <f>IFERROR(Table1[[#This Row],[Operating Profit]]/Table1[[#This Row],[Units Sold]],0)</f>
        <v>202.5</v>
      </c>
      <c r="S880" s="4">
        <f>IFERROR((Table1[[#This Row],[Total Sales]]-Table1[[#This Row],[Operating Profit]])/Table1[[#This Row],[Units Sold]],0)</f>
        <v>247.5</v>
      </c>
      <c r="T880" s="4" t="str">
        <f>IF(Table1[[#This Row],[Profit per unit]]&gt;$V$8,"Premium","Mass")</f>
        <v>Premium</v>
      </c>
      <c r="U880" s="4"/>
    </row>
    <row r="881" spans="2:21" ht="14.25" customHeight="1" x14ac:dyDescent="0.3">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c r="O881" s="4" t="str">
        <f>TEXT(Table1[[#This Row],[Invoice Date]],"mmm")</f>
        <v>Jan</v>
      </c>
      <c r="P881" s="4">
        <f>YEAR(Table1[[#This Row],[Invoice Date]])</f>
        <v>2021</v>
      </c>
      <c r="Q881" s="4">
        <f>IFERROR(Table1[[#This Row],[Total Sales]]/Table1[[#This Row],[Units Sold]],4)</f>
        <v>450</v>
      </c>
      <c r="R881" s="4">
        <f>IFERROR(Table1[[#This Row],[Operating Profit]]/Table1[[#This Row],[Units Sold]],0)</f>
        <v>179.99999999999997</v>
      </c>
      <c r="S881" s="4">
        <f>IFERROR((Table1[[#This Row],[Total Sales]]-Table1[[#This Row],[Operating Profit]])/Table1[[#This Row],[Units Sold]],0)</f>
        <v>270</v>
      </c>
      <c r="T881" s="4" t="str">
        <f>IF(Table1[[#This Row],[Profit per unit]]&gt;$V$8,"Premium","Mass")</f>
        <v>Premium</v>
      </c>
      <c r="U881" s="4"/>
    </row>
    <row r="882" spans="2:21" ht="14.25" customHeight="1" x14ac:dyDescent="0.3">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c r="O882" s="4" t="str">
        <f>TEXT(Table1[[#This Row],[Invoice Date]],"mmm")</f>
        <v>Jan</v>
      </c>
      <c r="P882" s="4">
        <f>YEAR(Table1[[#This Row],[Invoice Date]])</f>
        <v>2021</v>
      </c>
      <c r="Q882" s="4">
        <f>IFERROR(Table1[[#This Row],[Total Sales]]/Table1[[#This Row],[Units Sold]],4)</f>
        <v>500</v>
      </c>
      <c r="R882" s="4">
        <f>IFERROR(Table1[[#This Row],[Operating Profit]]/Table1[[#This Row],[Units Sold]],0)</f>
        <v>300.00000000000006</v>
      </c>
      <c r="S882" s="4">
        <f>IFERROR((Table1[[#This Row],[Total Sales]]-Table1[[#This Row],[Operating Profit]])/Table1[[#This Row],[Units Sold]],0)</f>
        <v>199.99999999999997</v>
      </c>
      <c r="T882" s="4" t="str">
        <f>IF(Table1[[#This Row],[Profit per unit]]&gt;$V$8,"Premium","Mass")</f>
        <v>Premium</v>
      </c>
      <c r="U882" s="4"/>
    </row>
    <row r="883" spans="2:21" ht="14.25" customHeight="1" x14ac:dyDescent="0.3">
      <c r="B883" s="4" t="s">
        <v>34</v>
      </c>
      <c r="C883" s="4">
        <v>1189833</v>
      </c>
      <c r="D883" s="5">
        <v>44210</v>
      </c>
      <c r="E883" s="4" t="s">
        <v>36</v>
      </c>
      <c r="F883" s="4" t="s">
        <v>53</v>
      </c>
      <c r="G883" s="4" t="s">
        <v>54</v>
      </c>
      <c r="H883" s="6" t="s">
        <v>23</v>
      </c>
      <c r="I883" s="7">
        <v>45</v>
      </c>
      <c r="J883" s="8">
        <v>400</v>
      </c>
      <c r="K883" s="9">
        <v>180000</v>
      </c>
      <c r="L883" s="9">
        <v>45000</v>
      </c>
      <c r="M883" s="10">
        <v>0.25</v>
      </c>
      <c r="N883" s="4" t="s">
        <v>24</v>
      </c>
      <c r="O883" s="4" t="str">
        <f>TEXT(Table1[[#This Row],[Invoice Date]],"mmm")</f>
        <v>Jan</v>
      </c>
      <c r="P883" s="4">
        <f>YEAR(Table1[[#This Row],[Invoice Date]])</f>
        <v>2021</v>
      </c>
      <c r="Q883" s="4">
        <f>IFERROR(Table1[[#This Row],[Total Sales]]/Table1[[#This Row],[Units Sold]],4)</f>
        <v>450</v>
      </c>
      <c r="R883" s="4">
        <f>IFERROR(Table1[[#This Row],[Operating Profit]]/Table1[[#This Row],[Units Sold]],0)</f>
        <v>112.5</v>
      </c>
      <c r="S883" s="4">
        <f>IFERROR((Table1[[#This Row],[Total Sales]]-Table1[[#This Row],[Operating Profit]])/Table1[[#This Row],[Units Sold]],0)</f>
        <v>337.5</v>
      </c>
      <c r="T883" s="4" t="str">
        <f>IF(Table1[[#This Row],[Profit per unit]]&gt;$V$8,"Premium","Mass")</f>
        <v>Premium</v>
      </c>
      <c r="U883" s="4"/>
    </row>
    <row r="884" spans="2:21" ht="14.25" customHeight="1" x14ac:dyDescent="0.3">
      <c r="B884" s="4" t="s">
        <v>34</v>
      </c>
      <c r="C884" s="4">
        <v>1189833</v>
      </c>
      <c r="D884" s="5">
        <v>44211</v>
      </c>
      <c r="E884" s="4" t="s">
        <v>36</v>
      </c>
      <c r="F884" s="4" t="s">
        <v>53</v>
      </c>
      <c r="G884" s="4" t="s">
        <v>54</v>
      </c>
      <c r="H884" s="6" t="s">
        <v>17</v>
      </c>
      <c r="I884" s="7">
        <v>45</v>
      </c>
      <c r="J884" s="8">
        <v>575</v>
      </c>
      <c r="K884" s="9">
        <v>258750</v>
      </c>
      <c r="L884" s="9">
        <v>116437.5</v>
      </c>
      <c r="M884" s="10">
        <v>0.45</v>
      </c>
      <c r="N884" s="4" t="s">
        <v>24</v>
      </c>
      <c r="O884" s="4" t="str">
        <f>TEXT(Table1[[#This Row],[Invoice Date]],"mmm")</f>
        <v>Jan</v>
      </c>
      <c r="P884" s="4">
        <f>YEAR(Table1[[#This Row],[Invoice Date]])</f>
        <v>2021</v>
      </c>
      <c r="Q884" s="4">
        <f>IFERROR(Table1[[#This Row],[Total Sales]]/Table1[[#This Row],[Units Sold]],4)</f>
        <v>450</v>
      </c>
      <c r="R884" s="4">
        <f>IFERROR(Table1[[#This Row],[Operating Profit]]/Table1[[#This Row],[Units Sold]],0)</f>
        <v>202.5</v>
      </c>
      <c r="S884" s="4">
        <f>IFERROR((Table1[[#This Row],[Total Sales]]-Table1[[#This Row],[Operating Profit]])/Table1[[#This Row],[Units Sold]],0)</f>
        <v>247.5</v>
      </c>
      <c r="T884" s="4" t="str">
        <f>IF(Table1[[#This Row],[Profit per unit]]&gt;$V$8,"Premium","Mass")</f>
        <v>Premium</v>
      </c>
      <c r="U884" s="4"/>
    </row>
    <row r="885" spans="2:21" ht="14.25" customHeight="1" x14ac:dyDescent="0.3">
      <c r="B885" s="4" t="s">
        <v>34</v>
      </c>
      <c r="C885" s="4">
        <v>1189833</v>
      </c>
      <c r="D885" s="5">
        <v>44212</v>
      </c>
      <c r="E885" s="4" t="s">
        <v>36</v>
      </c>
      <c r="F885" s="4" t="s">
        <v>53</v>
      </c>
      <c r="G885" s="4" t="s">
        <v>54</v>
      </c>
      <c r="H885" s="6" t="s">
        <v>19</v>
      </c>
      <c r="I885" s="7">
        <v>45</v>
      </c>
      <c r="J885" s="8">
        <v>375</v>
      </c>
      <c r="K885" s="9">
        <v>168750</v>
      </c>
      <c r="L885" s="9">
        <v>50625</v>
      </c>
      <c r="M885" s="10">
        <v>0.3</v>
      </c>
      <c r="N885" s="4" t="s">
        <v>24</v>
      </c>
      <c r="O885" s="4" t="str">
        <f>TEXT(Table1[[#This Row],[Invoice Date]],"mmm")</f>
        <v>Jan</v>
      </c>
      <c r="P885" s="4">
        <f>YEAR(Table1[[#This Row],[Invoice Date]])</f>
        <v>2021</v>
      </c>
      <c r="Q885" s="4">
        <f>IFERROR(Table1[[#This Row],[Total Sales]]/Table1[[#This Row],[Units Sold]],4)</f>
        <v>450</v>
      </c>
      <c r="R885" s="4">
        <f>IFERROR(Table1[[#This Row],[Operating Profit]]/Table1[[#This Row],[Units Sold]],0)</f>
        <v>135</v>
      </c>
      <c r="S885" s="4">
        <f>IFERROR((Table1[[#This Row],[Total Sales]]-Table1[[#This Row],[Operating Profit]])/Table1[[#This Row],[Units Sold]],0)</f>
        <v>315</v>
      </c>
      <c r="T885" s="4" t="str">
        <f>IF(Table1[[#This Row],[Profit per unit]]&gt;$V$8,"Premium","Mass")</f>
        <v>Premium</v>
      </c>
      <c r="U885" s="4"/>
    </row>
    <row r="886" spans="2:21" ht="14.25" customHeight="1" x14ac:dyDescent="0.3">
      <c r="B886" s="4" t="s">
        <v>34</v>
      </c>
      <c r="C886" s="4">
        <v>1189833</v>
      </c>
      <c r="D886" s="5">
        <v>44213</v>
      </c>
      <c r="E886" s="4" t="s">
        <v>36</v>
      </c>
      <c r="F886" s="4" t="s">
        <v>53</v>
      </c>
      <c r="G886" s="4" t="s">
        <v>54</v>
      </c>
      <c r="H886" s="6" t="s">
        <v>20</v>
      </c>
      <c r="I886" s="7">
        <v>45</v>
      </c>
      <c r="J886" s="8">
        <v>400</v>
      </c>
      <c r="K886" s="9">
        <v>180000</v>
      </c>
      <c r="L886" s="9">
        <v>81000</v>
      </c>
      <c r="M886" s="10">
        <v>0.45</v>
      </c>
      <c r="N886" s="4" t="s">
        <v>24</v>
      </c>
      <c r="O886" s="4" t="str">
        <f>TEXT(Table1[[#This Row],[Invoice Date]],"mmm")</f>
        <v>Jan</v>
      </c>
      <c r="P886" s="4">
        <f>YEAR(Table1[[#This Row],[Invoice Date]])</f>
        <v>2021</v>
      </c>
      <c r="Q886" s="4">
        <f>IFERROR(Table1[[#This Row],[Total Sales]]/Table1[[#This Row],[Units Sold]],4)</f>
        <v>450</v>
      </c>
      <c r="R886" s="4">
        <f>IFERROR(Table1[[#This Row],[Operating Profit]]/Table1[[#This Row],[Units Sold]],0)</f>
        <v>202.5</v>
      </c>
      <c r="S886" s="4">
        <f>IFERROR((Table1[[#This Row],[Total Sales]]-Table1[[#This Row],[Operating Profit]])/Table1[[#This Row],[Units Sold]],0)</f>
        <v>247.5</v>
      </c>
      <c r="T886" s="4" t="str">
        <f>IF(Table1[[#This Row],[Profit per unit]]&gt;$V$8,"Premium","Mass")</f>
        <v>Premium</v>
      </c>
      <c r="U886" s="4"/>
    </row>
    <row r="887" spans="2:21" ht="14.25" customHeight="1" x14ac:dyDescent="0.3">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c r="O887" s="4" t="str">
        <f>TEXT(Table1[[#This Row],[Invoice Date]],"mmm")</f>
        <v>Jan</v>
      </c>
      <c r="P887" s="4">
        <f>YEAR(Table1[[#This Row],[Invoice Date]])</f>
        <v>2021</v>
      </c>
      <c r="Q887" s="4">
        <f>IFERROR(Table1[[#This Row],[Total Sales]]/Table1[[#This Row],[Units Sold]],4)</f>
        <v>400</v>
      </c>
      <c r="R887" s="4">
        <f>IFERROR(Table1[[#This Row],[Operating Profit]]/Table1[[#This Row],[Units Sold]],0)</f>
        <v>159.99999999999997</v>
      </c>
      <c r="S887" s="4">
        <f>IFERROR((Table1[[#This Row],[Total Sales]]-Table1[[#This Row],[Operating Profit]])/Table1[[#This Row],[Units Sold]],0)</f>
        <v>240</v>
      </c>
      <c r="T887" s="4" t="str">
        <f>IF(Table1[[#This Row],[Profit per unit]]&gt;$V$8,"Premium","Mass")</f>
        <v>Premium</v>
      </c>
      <c r="U887" s="4"/>
    </row>
    <row r="888" spans="2:21" ht="14.25" customHeight="1" x14ac:dyDescent="0.3">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c r="O888" s="4" t="str">
        <f>TEXT(Table1[[#This Row],[Invoice Date]],"mmm")</f>
        <v>Jan</v>
      </c>
      <c r="P888" s="4">
        <f>YEAR(Table1[[#This Row],[Invoice Date]])</f>
        <v>2021</v>
      </c>
      <c r="Q888" s="4">
        <f>IFERROR(Table1[[#This Row],[Total Sales]]/Table1[[#This Row],[Units Sold]],4)</f>
        <v>450</v>
      </c>
      <c r="R888" s="4">
        <f>IFERROR(Table1[[#This Row],[Operating Profit]]/Table1[[#This Row],[Units Sold]],0)</f>
        <v>270.00000000000006</v>
      </c>
      <c r="S888" s="4">
        <f>IFERROR((Table1[[#This Row],[Total Sales]]-Table1[[#This Row],[Operating Profit]])/Table1[[#This Row],[Units Sold]],0)</f>
        <v>179.99999999999997</v>
      </c>
      <c r="T888" s="4" t="str">
        <f>IF(Table1[[#This Row],[Profit per unit]]&gt;$V$8,"Premium","Mass")</f>
        <v>Premium</v>
      </c>
      <c r="U888" s="4"/>
    </row>
    <row r="889" spans="2:21" ht="14.25" customHeight="1" x14ac:dyDescent="0.3">
      <c r="B889" s="4" t="s">
        <v>34</v>
      </c>
      <c r="C889" s="4">
        <v>1189833</v>
      </c>
      <c r="D889" s="5">
        <v>44216</v>
      </c>
      <c r="E889" s="4" t="s">
        <v>36</v>
      </c>
      <c r="F889" s="4" t="s">
        <v>53</v>
      </c>
      <c r="G889" s="4" t="s">
        <v>54</v>
      </c>
      <c r="H889" s="6" t="s">
        <v>23</v>
      </c>
      <c r="I889" s="7">
        <v>60</v>
      </c>
      <c r="J889" s="8">
        <v>375</v>
      </c>
      <c r="K889" s="9">
        <v>225000</v>
      </c>
      <c r="L889" s="9">
        <v>56250</v>
      </c>
      <c r="M889" s="10">
        <v>0.25</v>
      </c>
      <c r="N889" s="4" t="s">
        <v>24</v>
      </c>
      <c r="O889" s="4" t="str">
        <f>TEXT(Table1[[#This Row],[Invoice Date]],"mmm")</f>
        <v>Jan</v>
      </c>
      <c r="P889" s="4">
        <f>YEAR(Table1[[#This Row],[Invoice Date]])</f>
        <v>2021</v>
      </c>
      <c r="Q889" s="4">
        <f>IFERROR(Table1[[#This Row],[Total Sales]]/Table1[[#This Row],[Units Sold]],4)</f>
        <v>600</v>
      </c>
      <c r="R889" s="4">
        <f>IFERROR(Table1[[#This Row],[Operating Profit]]/Table1[[#This Row],[Units Sold]],0)</f>
        <v>150</v>
      </c>
      <c r="S889" s="4">
        <f>IFERROR((Table1[[#This Row],[Total Sales]]-Table1[[#This Row],[Operating Profit]])/Table1[[#This Row],[Units Sold]],0)</f>
        <v>450</v>
      </c>
      <c r="T889" s="4" t="str">
        <f>IF(Table1[[#This Row],[Profit per unit]]&gt;$V$8,"Premium","Mass")</f>
        <v>Premium</v>
      </c>
      <c r="U889" s="4"/>
    </row>
    <row r="890" spans="2:21" ht="14.25" customHeight="1" x14ac:dyDescent="0.3">
      <c r="B890" s="4" t="s">
        <v>34</v>
      </c>
      <c r="C890" s="4">
        <v>1189833</v>
      </c>
      <c r="D890" s="5">
        <v>44217</v>
      </c>
      <c r="E890" s="4" t="s">
        <v>36</v>
      </c>
      <c r="F890" s="4" t="s">
        <v>53</v>
      </c>
      <c r="G890" s="4" t="s">
        <v>54</v>
      </c>
      <c r="H890" s="6" t="s">
        <v>17</v>
      </c>
      <c r="I890" s="7">
        <v>40</v>
      </c>
      <c r="J890" s="8">
        <v>575</v>
      </c>
      <c r="K890" s="9">
        <v>230000</v>
      </c>
      <c r="L890" s="9">
        <v>103500</v>
      </c>
      <c r="M890" s="10">
        <v>0.45</v>
      </c>
      <c r="N890" s="4" t="s">
        <v>24</v>
      </c>
      <c r="O890" s="4" t="str">
        <f>TEXT(Table1[[#This Row],[Invoice Date]],"mmm")</f>
        <v>Jan</v>
      </c>
      <c r="P890" s="4">
        <f>YEAR(Table1[[#This Row],[Invoice Date]])</f>
        <v>2021</v>
      </c>
      <c r="Q890" s="4">
        <f>IFERROR(Table1[[#This Row],[Total Sales]]/Table1[[#This Row],[Units Sold]],4)</f>
        <v>400</v>
      </c>
      <c r="R890" s="4">
        <f>IFERROR(Table1[[#This Row],[Operating Profit]]/Table1[[#This Row],[Units Sold]],0)</f>
        <v>180</v>
      </c>
      <c r="S890" s="4">
        <f>IFERROR((Table1[[#This Row],[Total Sales]]-Table1[[#This Row],[Operating Profit]])/Table1[[#This Row],[Units Sold]],0)</f>
        <v>220</v>
      </c>
      <c r="T890" s="4" t="str">
        <f>IF(Table1[[#This Row],[Profit per unit]]&gt;$V$8,"Premium","Mass")</f>
        <v>Premium</v>
      </c>
      <c r="U890" s="4"/>
    </row>
    <row r="891" spans="2:21" ht="14.25" customHeight="1" x14ac:dyDescent="0.3">
      <c r="B891" s="4" t="s">
        <v>34</v>
      </c>
      <c r="C891" s="4">
        <v>1189833</v>
      </c>
      <c r="D891" s="5">
        <v>44218</v>
      </c>
      <c r="E891" s="4" t="s">
        <v>36</v>
      </c>
      <c r="F891" s="4" t="s">
        <v>53</v>
      </c>
      <c r="G891" s="4" t="s">
        <v>54</v>
      </c>
      <c r="H891" s="6" t="s">
        <v>19</v>
      </c>
      <c r="I891" s="7">
        <v>45</v>
      </c>
      <c r="J891" s="8">
        <v>425</v>
      </c>
      <c r="K891" s="9">
        <v>191250</v>
      </c>
      <c r="L891" s="9">
        <v>57375</v>
      </c>
      <c r="M891" s="10">
        <v>0.3</v>
      </c>
      <c r="N891" s="4" t="s">
        <v>24</v>
      </c>
      <c r="O891" s="4" t="str">
        <f>TEXT(Table1[[#This Row],[Invoice Date]],"mmm")</f>
        <v>Jan</v>
      </c>
      <c r="P891" s="4">
        <f>YEAR(Table1[[#This Row],[Invoice Date]])</f>
        <v>2021</v>
      </c>
      <c r="Q891" s="4">
        <f>IFERROR(Table1[[#This Row],[Total Sales]]/Table1[[#This Row],[Units Sold]],4)</f>
        <v>450</v>
      </c>
      <c r="R891" s="4">
        <f>IFERROR(Table1[[#This Row],[Operating Profit]]/Table1[[#This Row],[Units Sold]],0)</f>
        <v>135</v>
      </c>
      <c r="S891" s="4">
        <f>IFERROR((Table1[[#This Row],[Total Sales]]-Table1[[#This Row],[Operating Profit]])/Table1[[#This Row],[Units Sold]],0)</f>
        <v>315</v>
      </c>
      <c r="T891" s="4" t="str">
        <f>IF(Table1[[#This Row],[Profit per unit]]&gt;$V$8,"Premium","Mass")</f>
        <v>Premium</v>
      </c>
      <c r="U891" s="4"/>
    </row>
    <row r="892" spans="2:21" ht="14.25" customHeight="1" x14ac:dyDescent="0.3">
      <c r="B892" s="4" t="s">
        <v>34</v>
      </c>
      <c r="C892" s="4">
        <v>1189833</v>
      </c>
      <c r="D892" s="5">
        <v>44219</v>
      </c>
      <c r="E892" s="4" t="s">
        <v>36</v>
      </c>
      <c r="F892" s="4" t="s">
        <v>53</v>
      </c>
      <c r="G892" s="4" t="s">
        <v>54</v>
      </c>
      <c r="H892" s="6" t="s">
        <v>20</v>
      </c>
      <c r="I892" s="7">
        <v>45</v>
      </c>
      <c r="J892" s="8">
        <v>425</v>
      </c>
      <c r="K892" s="9">
        <v>191250</v>
      </c>
      <c r="L892" s="9">
        <v>86062.5</v>
      </c>
      <c r="M892" s="10">
        <v>0.45</v>
      </c>
      <c r="N892" s="4" t="s">
        <v>24</v>
      </c>
      <c r="O892" s="4" t="str">
        <f>TEXT(Table1[[#This Row],[Invoice Date]],"mmm")</f>
        <v>Jan</v>
      </c>
      <c r="P892" s="4">
        <f>YEAR(Table1[[#This Row],[Invoice Date]])</f>
        <v>2021</v>
      </c>
      <c r="Q892" s="4">
        <f>IFERROR(Table1[[#This Row],[Total Sales]]/Table1[[#This Row],[Units Sold]],4)</f>
        <v>450</v>
      </c>
      <c r="R892" s="4">
        <f>IFERROR(Table1[[#This Row],[Operating Profit]]/Table1[[#This Row],[Units Sold]],0)</f>
        <v>202.5</v>
      </c>
      <c r="S892" s="4">
        <f>IFERROR((Table1[[#This Row],[Total Sales]]-Table1[[#This Row],[Operating Profit]])/Table1[[#This Row],[Units Sold]],0)</f>
        <v>247.5</v>
      </c>
      <c r="T892" s="4" t="str">
        <f>IF(Table1[[#This Row],[Profit per unit]]&gt;$V$8,"Premium","Mass")</f>
        <v>Premium</v>
      </c>
      <c r="U892" s="4"/>
    </row>
    <row r="893" spans="2:21" ht="14.25" customHeight="1" x14ac:dyDescent="0.3">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c r="O893" s="4" t="str">
        <f>TEXT(Table1[[#This Row],[Invoice Date]],"mmm")</f>
        <v>Jan</v>
      </c>
      <c r="P893" s="4">
        <f>YEAR(Table1[[#This Row],[Invoice Date]])</f>
        <v>2021</v>
      </c>
      <c r="Q893" s="4">
        <f>IFERROR(Table1[[#This Row],[Total Sales]]/Table1[[#This Row],[Units Sold]],4)</f>
        <v>400</v>
      </c>
      <c r="R893" s="4">
        <f>IFERROR(Table1[[#This Row],[Operating Profit]]/Table1[[#This Row],[Units Sold]],0)</f>
        <v>159.99999999999997</v>
      </c>
      <c r="S893" s="4">
        <f>IFERROR((Table1[[#This Row],[Total Sales]]-Table1[[#This Row],[Operating Profit]])/Table1[[#This Row],[Units Sold]],0)</f>
        <v>240</v>
      </c>
      <c r="T893" s="4" t="str">
        <f>IF(Table1[[#This Row],[Profit per unit]]&gt;$V$8,"Premium","Mass")</f>
        <v>Premium</v>
      </c>
      <c r="U893" s="4"/>
    </row>
    <row r="894" spans="2:21" ht="14.25" customHeight="1" x14ac:dyDescent="0.3">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c r="O894" s="4" t="str">
        <f>TEXT(Table1[[#This Row],[Invoice Date]],"mmm")</f>
        <v>Jan</v>
      </c>
      <c r="P894" s="4">
        <f>YEAR(Table1[[#This Row],[Invoice Date]])</f>
        <v>2021</v>
      </c>
      <c r="Q894" s="4">
        <f>IFERROR(Table1[[#This Row],[Total Sales]]/Table1[[#This Row],[Units Sold]],4)</f>
        <v>450</v>
      </c>
      <c r="R894" s="4">
        <f>IFERROR(Table1[[#This Row],[Operating Profit]]/Table1[[#This Row],[Units Sold]],0)</f>
        <v>270.00000000000006</v>
      </c>
      <c r="S894" s="4">
        <f>IFERROR((Table1[[#This Row],[Total Sales]]-Table1[[#This Row],[Operating Profit]])/Table1[[#This Row],[Units Sold]],0)</f>
        <v>179.99999999999997</v>
      </c>
      <c r="T894" s="4" t="str">
        <f>IF(Table1[[#This Row],[Profit per unit]]&gt;$V$8,"Premium","Mass")</f>
        <v>Premium</v>
      </c>
      <c r="U894" s="4"/>
    </row>
    <row r="895" spans="2:21" ht="14.25" customHeight="1" x14ac:dyDescent="0.3">
      <c r="B895" s="4" t="s">
        <v>34</v>
      </c>
      <c r="C895" s="4">
        <v>1189833</v>
      </c>
      <c r="D895" s="5">
        <v>44222</v>
      </c>
      <c r="E895" s="4" t="s">
        <v>36</v>
      </c>
      <c r="F895" s="4" t="s">
        <v>53</v>
      </c>
      <c r="G895" s="4" t="s">
        <v>54</v>
      </c>
      <c r="H895" s="6" t="s">
        <v>23</v>
      </c>
      <c r="I895" s="7">
        <v>60</v>
      </c>
      <c r="J895" s="8">
        <v>400</v>
      </c>
      <c r="K895" s="9">
        <v>240000</v>
      </c>
      <c r="L895" s="9">
        <v>60000</v>
      </c>
      <c r="M895" s="10">
        <v>0.25</v>
      </c>
      <c r="N895" s="4" t="s">
        <v>24</v>
      </c>
      <c r="O895" s="4" t="str">
        <f>TEXT(Table1[[#This Row],[Invoice Date]],"mmm")</f>
        <v>Jan</v>
      </c>
      <c r="P895" s="4">
        <f>YEAR(Table1[[#This Row],[Invoice Date]])</f>
        <v>2021</v>
      </c>
      <c r="Q895" s="4">
        <f>IFERROR(Table1[[#This Row],[Total Sales]]/Table1[[#This Row],[Units Sold]],4)</f>
        <v>600</v>
      </c>
      <c r="R895" s="4">
        <f>IFERROR(Table1[[#This Row],[Operating Profit]]/Table1[[#This Row],[Units Sold]],0)</f>
        <v>150</v>
      </c>
      <c r="S895" s="4">
        <f>IFERROR((Table1[[#This Row],[Total Sales]]-Table1[[#This Row],[Operating Profit]])/Table1[[#This Row],[Units Sold]],0)</f>
        <v>450</v>
      </c>
      <c r="T895" s="4" t="str">
        <f>IF(Table1[[#This Row],[Profit per unit]]&gt;$V$8,"Premium","Mass")</f>
        <v>Premium</v>
      </c>
      <c r="U895" s="4"/>
    </row>
    <row r="896" spans="2:21" ht="14.25" customHeight="1" x14ac:dyDescent="0.3">
      <c r="B896" s="4" t="s">
        <v>34</v>
      </c>
      <c r="C896" s="4">
        <v>1189833</v>
      </c>
      <c r="D896" s="5">
        <v>44223</v>
      </c>
      <c r="E896" s="4" t="s">
        <v>36</v>
      </c>
      <c r="F896" s="4" t="s">
        <v>53</v>
      </c>
      <c r="G896" s="4" t="s">
        <v>54</v>
      </c>
      <c r="H896" s="6" t="s">
        <v>17</v>
      </c>
      <c r="I896" s="7">
        <v>40</v>
      </c>
      <c r="J896" s="8">
        <v>675</v>
      </c>
      <c r="K896" s="9">
        <v>270000</v>
      </c>
      <c r="L896" s="9">
        <v>121500</v>
      </c>
      <c r="M896" s="10">
        <v>0.45</v>
      </c>
      <c r="N896" s="4" t="s">
        <v>24</v>
      </c>
      <c r="O896" s="4" t="str">
        <f>TEXT(Table1[[#This Row],[Invoice Date]],"mmm")</f>
        <v>Jan</v>
      </c>
      <c r="P896" s="4">
        <f>YEAR(Table1[[#This Row],[Invoice Date]])</f>
        <v>2021</v>
      </c>
      <c r="Q896" s="4">
        <f>IFERROR(Table1[[#This Row],[Total Sales]]/Table1[[#This Row],[Units Sold]],4)</f>
        <v>400</v>
      </c>
      <c r="R896" s="4">
        <f>IFERROR(Table1[[#This Row],[Operating Profit]]/Table1[[#This Row],[Units Sold]],0)</f>
        <v>180</v>
      </c>
      <c r="S896" s="4">
        <f>IFERROR((Table1[[#This Row],[Total Sales]]-Table1[[#This Row],[Operating Profit]])/Table1[[#This Row],[Units Sold]],0)</f>
        <v>220</v>
      </c>
      <c r="T896" s="4" t="str">
        <f>IF(Table1[[#This Row],[Profit per unit]]&gt;$V$8,"Premium","Mass")</f>
        <v>Premium</v>
      </c>
      <c r="U896" s="4"/>
    </row>
    <row r="897" spans="2:21" ht="14.25" customHeight="1" x14ac:dyDescent="0.3">
      <c r="B897" s="4" t="s">
        <v>34</v>
      </c>
      <c r="C897" s="4">
        <v>1189833</v>
      </c>
      <c r="D897" s="5">
        <v>44224</v>
      </c>
      <c r="E897" s="4" t="s">
        <v>36</v>
      </c>
      <c r="F897" s="4" t="s">
        <v>53</v>
      </c>
      <c r="G897" s="4" t="s">
        <v>54</v>
      </c>
      <c r="H897" s="6" t="s">
        <v>19</v>
      </c>
      <c r="I897" s="7">
        <v>45</v>
      </c>
      <c r="J897" s="8">
        <v>525</v>
      </c>
      <c r="K897" s="9">
        <v>236250</v>
      </c>
      <c r="L897" s="9">
        <v>70875</v>
      </c>
      <c r="M897" s="10">
        <v>0.3</v>
      </c>
      <c r="N897" s="4" t="s">
        <v>24</v>
      </c>
      <c r="O897" s="4" t="str">
        <f>TEXT(Table1[[#This Row],[Invoice Date]],"mmm")</f>
        <v>Jan</v>
      </c>
      <c r="P897" s="4">
        <f>YEAR(Table1[[#This Row],[Invoice Date]])</f>
        <v>2021</v>
      </c>
      <c r="Q897" s="4">
        <f>IFERROR(Table1[[#This Row],[Total Sales]]/Table1[[#This Row],[Units Sold]],4)</f>
        <v>450</v>
      </c>
      <c r="R897" s="4">
        <f>IFERROR(Table1[[#This Row],[Operating Profit]]/Table1[[#This Row],[Units Sold]],0)</f>
        <v>135</v>
      </c>
      <c r="S897" s="4">
        <f>IFERROR((Table1[[#This Row],[Total Sales]]-Table1[[#This Row],[Operating Profit]])/Table1[[#This Row],[Units Sold]],0)</f>
        <v>315</v>
      </c>
      <c r="T897" s="4" t="str">
        <f>IF(Table1[[#This Row],[Profit per unit]]&gt;$V$8,"Premium","Mass")</f>
        <v>Premium</v>
      </c>
      <c r="U897" s="4"/>
    </row>
    <row r="898" spans="2:21" ht="14.25" customHeight="1" x14ac:dyDescent="0.3">
      <c r="B898" s="4" t="s">
        <v>34</v>
      </c>
      <c r="C898" s="4">
        <v>1189833</v>
      </c>
      <c r="D898" s="5">
        <v>44225</v>
      </c>
      <c r="E898" s="4" t="s">
        <v>36</v>
      </c>
      <c r="F898" s="4" t="s">
        <v>53</v>
      </c>
      <c r="G898" s="4" t="s">
        <v>54</v>
      </c>
      <c r="H898" s="6" t="s">
        <v>20</v>
      </c>
      <c r="I898" s="7">
        <v>45</v>
      </c>
      <c r="J898" s="8">
        <v>550</v>
      </c>
      <c r="K898" s="9">
        <v>247500</v>
      </c>
      <c r="L898" s="9">
        <v>111375</v>
      </c>
      <c r="M898" s="10">
        <v>0.45</v>
      </c>
      <c r="N898" s="4" t="s">
        <v>24</v>
      </c>
      <c r="O898" s="4" t="str">
        <f>TEXT(Table1[[#This Row],[Invoice Date]],"mmm")</f>
        <v>Jan</v>
      </c>
      <c r="P898" s="4">
        <f>YEAR(Table1[[#This Row],[Invoice Date]])</f>
        <v>2021</v>
      </c>
      <c r="Q898" s="4">
        <f>IFERROR(Table1[[#This Row],[Total Sales]]/Table1[[#This Row],[Units Sold]],4)</f>
        <v>450</v>
      </c>
      <c r="R898" s="4">
        <f>IFERROR(Table1[[#This Row],[Operating Profit]]/Table1[[#This Row],[Units Sold]],0)</f>
        <v>202.5</v>
      </c>
      <c r="S898" s="4">
        <f>IFERROR((Table1[[#This Row],[Total Sales]]-Table1[[#This Row],[Operating Profit]])/Table1[[#This Row],[Units Sold]],0)</f>
        <v>247.5</v>
      </c>
      <c r="T898" s="4" t="str">
        <f>IF(Table1[[#This Row],[Profit per unit]]&gt;$V$8,"Premium","Mass")</f>
        <v>Premium</v>
      </c>
      <c r="U898" s="4"/>
    </row>
    <row r="899" spans="2:21" ht="14.25" customHeight="1" x14ac:dyDescent="0.3">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c r="O899" s="4" t="str">
        <f>TEXT(Table1[[#This Row],[Invoice Date]],"mmm")</f>
        <v>Jan</v>
      </c>
      <c r="P899" s="4">
        <f>YEAR(Table1[[#This Row],[Invoice Date]])</f>
        <v>2021</v>
      </c>
      <c r="Q899" s="4">
        <f>IFERROR(Table1[[#This Row],[Total Sales]]/Table1[[#This Row],[Units Sold]],4)</f>
        <v>400</v>
      </c>
      <c r="R899" s="4">
        <f>IFERROR(Table1[[#This Row],[Operating Profit]]/Table1[[#This Row],[Units Sold]],0)</f>
        <v>160</v>
      </c>
      <c r="S899" s="4">
        <f>IFERROR((Table1[[#This Row],[Total Sales]]-Table1[[#This Row],[Operating Profit]])/Table1[[#This Row],[Units Sold]],0)</f>
        <v>240</v>
      </c>
      <c r="T899" s="4" t="str">
        <f>IF(Table1[[#This Row],[Profit per unit]]&gt;$V$8,"Premium","Mass")</f>
        <v>Premium</v>
      </c>
      <c r="U899" s="4"/>
    </row>
    <row r="900" spans="2:21" ht="14.25" customHeight="1" x14ac:dyDescent="0.3">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c r="O900" s="4" t="str">
        <f>TEXT(Table1[[#This Row],[Invoice Date]],"mmm")</f>
        <v>Jan</v>
      </c>
      <c r="P900" s="4">
        <f>YEAR(Table1[[#This Row],[Invoice Date]])</f>
        <v>2021</v>
      </c>
      <c r="Q900" s="4">
        <f>IFERROR(Table1[[#This Row],[Total Sales]]/Table1[[#This Row],[Units Sold]],4)</f>
        <v>450</v>
      </c>
      <c r="R900" s="4">
        <f>IFERROR(Table1[[#This Row],[Operating Profit]]/Table1[[#This Row],[Units Sold]],0)</f>
        <v>270.00000000000006</v>
      </c>
      <c r="S900" s="4">
        <f>IFERROR((Table1[[#This Row],[Total Sales]]-Table1[[#This Row],[Operating Profit]])/Table1[[#This Row],[Units Sold]],0)</f>
        <v>179.99999999999994</v>
      </c>
      <c r="T900" s="4" t="str">
        <f>IF(Table1[[#This Row],[Profit per unit]]&gt;$V$8,"Premium","Mass")</f>
        <v>Premium</v>
      </c>
      <c r="U900" s="4"/>
    </row>
    <row r="901" spans="2:21" ht="14.25" customHeight="1" x14ac:dyDescent="0.3">
      <c r="B901" s="4" t="s">
        <v>34</v>
      </c>
      <c r="C901" s="4">
        <v>1189833</v>
      </c>
      <c r="D901" s="5">
        <v>44228</v>
      </c>
      <c r="E901" s="4" t="s">
        <v>36</v>
      </c>
      <c r="F901" s="4" t="s">
        <v>53</v>
      </c>
      <c r="G901" s="4" t="s">
        <v>54</v>
      </c>
      <c r="H901" s="6" t="s">
        <v>23</v>
      </c>
      <c r="I901" s="7">
        <v>60</v>
      </c>
      <c r="J901" s="8">
        <v>600</v>
      </c>
      <c r="K901" s="9">
        <v>360000</v>
      </c>
      <c r="L901" s="9">
        <v>90000</v>
      </c>
      <c r="M901" s="10">
        <v>0.25</v>
      </c>
      <c r="N901" s="4" t="s">
        <v>24</v>
      </c>
      <c r="O901" s="4" t="str">
        <f>TEXT(Table1[[#This Row],[Invoice Date]],"mmm")</f>
        <v>Feb</v>
      </c>
      <c r="P901" s="4">
        <f>YEAR(Table1[[#This Row],[Invoice Date]])</f>
        <v>2021</v>
      </c>
      <c r="Q901" s="4">
        <f>IFERROR(Table1[[#This Row],[Total Sales]]/Table1[[#This Row],[Units Sold]],4)</f>
        <v>600</v>
      </c>
      <c r="R901" s="4">
        <f>IFERROR(Table1[[#This Row],[Operating Profit]]/Table1[[#This Row],[Units Sold]],0)</f>
        <v>150</v>
      </c>
      <c r="S901" s="4">
        <f>IFERROR((Table1[[#This Row],[Total Sales]]-Table1[[#This Row],[Operating Profit]])/Table1[[#This Row],[Units Sold]],0)</f>
        <v>450</v>
      </c>
      <c r="T901" s="4" t="str">
        <f>IF(Table1[[#This Row],[Profit per unit]]&gt;$V$8,"Premium","Mass")</f>
        <v>Premium</v>
      </c>
      <c r="U901" s="4"/>
    </row>
    <row r="902" spans="2:21" ht="14.25" customHeight="1" x14ac:dyDescent="0.3">
      <c r="B902" s="4" t="s">
        <v>34</v>
      </c>
      <c r="C902" s="4">
        <v>1189833</v>
      </c>
      <c r="D902" s="5">
        <v>44229</v>
      </c>
      <c r="E902" s="4" t="s">
        <v>36</v>
      </c>
      <c r="F902" s="4" t="s">
        <v>53</v>
      </c>
      <c r="G902" s="4" t="s">
        <v>54</v>
      </c>
      <c r="H902" s="6" t="s">
        <v>17</v>
      </c>
      <c r="I902" s="7">
        <v>40</v>
      </c>
      <c r="J902" s="8">
        <v>750</v>
      </c>
      <c r="K902" s="9">
        <v>300000</v>
      </c>
      <c r="L902" s="9">
        <v>135000</v>
      </c>
      <c r="M902" s="10">
        <v>0.45</v>
      </c>
      <c r="N902" s="4" t="s">
        <v>24</v>
      </c>
      <c r="O902" s="4" t="str">
        <f>TEXT(Table1[[#This Row],[Invoice Date]],"mmm")</f>
        <v>Feb</v>
      </c>
      <c r="P902" s="4">
        <f>YEAR(Table1[[#This Row],[Invoice Date]])</f>
        <v>2021</v>
      </c>
      <c r="Q902" s="4">
        <f>IFERROR(Table1[[#This Row],[Total Sales]]/Table1[[#This Row],[Units Sold]],4)</f>
        <v>400</v>
      </c>
      <c r="R902" s="4">
        <f>IFERROR(Table1[[#This Row],[Operating Profit]]/Table1[[#This Row],[Units Sold]],0)</f>
        <v>180</v>
      </c>
      <c r="S902" s="4">
        <f>IFERROR((Table1[[#This Row],[Total Sales]]-Table1[[#This Row],[Operating Profit]])/Table1[[#This Row],[Units Sold]],0)</f>
        <v>220</v>
      </c>
      <c r="T902" s="4" t="str">
        <f>IF(Table1[[#This Row],[Profit per unit]]&gt;$V$8,"Premium","Mass")</f>
        <v>Premium</v>
      </c>
      <c r="U902" s="4"/>
    </row>
    <row r="903" spans="2:21" ht="14.25" customHeight="1" x14ac:dyDescent="0.3">
      <c r="B903" s="4" t="s">
        <v>34</v>
      </c>
      <c r="C903" s="4">
        <v>1189833</v>
      </c>
      <c r="D903" s="5">
        <v>44230</v>
      </c>
      <c r="E903" s="4" t="s">
        <v>36</v>
      </c>
      <c r="F903" s="4" t="s">
        <v>53</v>
      </c>
      <c r="G903" s="4" t="s">
        <v>54</v>
      </c>
      <c r="H903" s="6" t="s">
        <v>19</v>
      </c>
      <c r="I903" s="7">
        <v>45</v>
      </c>
      <c r="J903" s="8">
        <v>600</v>
      </c>
      <c r="K903" s="9">
        <v>270000</v>
      </c>
      <c r="L903" s="9">
        <v>81000</v>
      </c>
      <c r="M903" s="10">
        <v>0.3</v>
      </c>
      <c r="N903" s="4" t="s">
        <v>24</v>
      </c>
      <c r="O903" s="4" t="str">
        <f>TEXT(Table1[[#This Row],[Invoice Date]],"mmm")</f>
        <v>Feb</v>
      </c>
      <c r="P903" s="4">
        <f>YEAR(Table1[[#This Row],[Invoice Date]])</f>
        <v>2021</v>
      </c>
      <c r="Q903" s="4">
        <f>IFERROR(Table1[[#This Row],[Total Sales]]/Table1[[#This Row],[Units Sold]],4)</f>
        <v>450</v>
      </c>
      <c r="R903" s="4">
        <f>IFERROR(Table1[[#This Row],[Operating Profit]]/Table1[[#This Row],[Units Sold]],0)</f>
        <v>135</v>
      </c>
      <c r="S903" s="4">
        <f>IFERROR((Table1[[#This Row],[Total Sales]]-Table1[[#This Row],[Operating Profit]])/Table1[[#This Row],[Units Sold]],0)</f>
        <v>315</v>
      </c>
      <c r="T903" s="4" t="str">
        <f>IF(Table1[[#This Row],[Profit per unit]]&gt;$V$8,"Premium","Mass")</f>
        <v>Premium</v>
      </c>
      <c r="U903" s="4"/>
    </row>
    <row r="904" spans="2:21" ht="14.25" customHeight="1" x14ac:dyDescent="0.3">
      <c r="B904" s="4" t="s">
        <v>34</v>
      </c>
      <c r="C904" s="4">
        <v>1189833</v>
      </c>
      <c r="D904" s="5">
        <v>44231</v>
      </c>
      <c r="E904" s="4" t="s">
        <v>36</v>
      </c>
      <c r="F904" s="4" t="s">
        <v>53</v>
      </c>
      <c r="G904" s="4" t="s">
        <v>54</v>
      </c>
      <c r="H904" s="6" t="s">
        <v>20</v>
      </c>
      <c r="I904" s="7">
        <v>45</v>
      </c>
      <c r="J904" s="8">
        <v>550</v>
      </c>
      <c r="K904" s="9">
        <v>247500</v>
      </c>
      <c r="L904" s="9">
        <v>111375</v>
      </c>
      <c r="M904" s="10">
        <v>0.45</v>
      </c>
      <c r="N904" s="4" t="s">
        <v>24</v>
      </c>
      <c r="O904" s="4" t="str">
        <f>TEXT(Table1[[#This Row],[Invoice Date]],"mmm")</f>
        <v>Feb</v>
      </c>
      <c r="P904" s="4">
        <f>YEAR(Table1[[#This Row],[Invoice Date]])</f>
        <v>2021</v>
      </c>
      <c r="Q904" s="4">
        <f>IFERROR(Table1[[#This Row],[Total Sales]]/Table1[[#This Row],[Units Sold]],4)</f>
        <v>450</v>
      </c>
      <c r="R904" s="4">
        <f>IFERROR(Table1[[#This Row],[Operating Profit]]/Table1[[#This Row],[Units Sold]],0)</f>
        <v>202.5</v>
      </c>
      <c r="S904" s="4">
        <f>IFERROR((Table1[[#This Row],[Total Sales]]-Table1[[#This Row],[Operating Profit]])/Table1[[#This Row],[Units Sold]],0)</f>
        <v>247.5</v>
      </c>
      <c r="T904" s="4" t="str">
        <f>IF(Table1[[#This Row],[Profit per unit]]&gt;$V$8,"Premium","Mass")</f>
        <v>Premium</v>
      </c>
      <c r="U904" s="4"/>
    </row>
    <row r="905" spans="2:21" ht="14.25" customHeight="1" x14ac:dyDescent="0.3">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c r="O905" s="4" t="str">
        <f>TEXT(Table1[[#This Row],[Invoice Date]],"mmm")</f>
        <v>Feb</v>
      </c>
      <c r="P905" s="4">
        <f>YEAR(Table1[[#This Row],[Invoice Date]])</f>
        <v>2021</v>
      </c>
      <c r="Q905" s="4">
        <f>IFERROR(Table1[[#This Row],[Total Sales]]/Table1[[#This Row],[Units Sold]],4)</f>
        <v>400</v>
      </c>
      <c r="R905" s="4">
        <f>IFERROR(Table1[[#This Row],[Operating Profit]]/Table1[[#This Row],[Units Sold]],0)</f>
        <v>160</v>
      </c>
      <c r="S905" s="4">
        <f>IFERROR((Table1[[#This Row],[Total Sales]]-Table1[[#This Row],[Operating Profit]])/Table1[[#This Row],[Units Sold]],0)</f>
        <v>240</v>
      </c>
      <c r="T905" s="4" t="str">
        <f>IF(Table1[[#This Row],[Profit per unit]]&gt;$V$8,"Premium","Mass")</f>
        <v>Premium</v>
      </c>
      <c r="U905" s="4"/>
    </row>
    <row r="906" spans="2:21" ht="14.25" customHeight="1" x14ac:dyDescent="0.3">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c r="O906" s="4" t="str">
        <f>TEXT(Table1[[#This Row],[Invoice Date]],"mmm")</f>
        <v>Feb</v>
      </c>
      <c r="P906" s="4">
        <f>YEAR(Table1[[#This Row],[Invoice Date]])</f>
        <v>2021</v>
      </c>
      <c r="Q906" s="4">
        <f>IFERROR(Table1[[#This Row],[Total Sales]]/Table1[[#This Row],[Units Sold]],4)</f>
        <v>450</v>
      </c>
      <c r="R906" s="4">
        <f>IFERROR(Table1[[#This Row],[Operating Profit]]/Table1[[#This Row],[Units Sold]],0)</f>
        <v>270.00000000000006</v>
      </c>
      <c r="S906" s="4">
        <f>IFERROR((Table1[[#This Row],[Total Sales]]-Table1[[#This Row],[Operating Profit]])/Table1[[#This Row],[Units Sold]],0)</f>
        <v>179.99999999999997</v>
      </c>
      <c r="T906" s="4" t="str">
        <f>IF(Table1[[#This Row],[Profit per unit]]&gt;$V$8,"Premium","Mass")</f>
        <v>Premium</v>
      </c>
      <c r="U906" s="4"/>
    </row>
    <row r="907" spans="2:21" ht="14.25" customHeight="1" x14ac:dyDescent="0.3">
      <c r="B907" s="4" t="s">
        <v>34</v>
      </c>
      <c r="C907" s="4">
        <v>1189833</v>
      </c>
      <c r="D907" s="5">
        <v>44234</v>
      </c>
      <c r="E907" s="4" t="s">
        <v>36</v>
      </c>
      <c r="F907" s="4" t="s">
        <v>53</v>
      </c>
      <c r="G907" s="4" t="s">
        <v>54</v>
      </c>
      <c r="H907" s="6" t="s">
        <v>23</v>
      </c>
      <c r="I907" s="7">
        <v>60</v>
      </c>
      <c r="J907" s="8">
        <v>475</v>
      </c>
      <c r="K907" s="9">
        <v>285000</v>
      </c>
      <c r="L907" s="9">
        <v>71250</v>
      </c>
      <c r="M907" s="10">
        <v>0.25</v>
      </c>
      <c r="N907" s="4" t="s">
        <v>24</v>
      </c>
      <c r="O907" s="4" t="str">
        <f>TEXT(Table1[[#This Row],[Invoice Date]],"mmm")</f>
        <v>Feb</v>
      </c>
      <c r="P907" s="4">
        <f>YEAR(Table1[[#This Row],[Invoice Date]])</f>
        <v>2021</v>
      </c>
      <c r="Q907" s="4">
        <f>IFERROR(Table1[[#This Row],[Total Sales]]/Table1[[#This Row],[Units Sold]],4)</f>
        <v>600</v>
      </c>
      <c r="R907" s="4">
        <f>IFERROR(Table1[[#This Row],[Operating Profit]]/Table1[[#This Row],[Units Sold]],0)</f>
        <v>150</v>
      </c>
      <c r="S907" s="4">
        <f>IFERROR((Table1[[#This Row],[Total Sales]]-Table1[[#This Row],[Operating Profit]])/Table1[[#This Row],[Units Sold]],0)</f>
        <v>450</v>
      </c>
      <c r="T907" s="4" t="str">
        <f>IF(Table1[[#This Row],[Profit per unit]]&gt;$V$8,"Premium","Mass")</f>
        <v>Premium</v>
      </c>
      <c r="U907" s="4"/>
    </row>
    <row r="908" spans="2:21" ht="14.25" customHeight="1" x14ac:dyDescent="0.3">
      <c r="B908" s="4" t="s">
        <v>34</v>
      </c>
      <c r="C908" s="4">
        <v>1189833</v>
      </c>
      <c r="D908" s="5">
        <v>44235</v>
      </c>
      <c r="E908" s="4" t="s">
        <v>36</v>
      </c>
      <c r="F908" s="4" t="s">
        <v>53</v>
      </c>
      <c r="G908" s="4" t="s">
        <v>54</v>
      </c>
      <c r="H908" s="6" t="s">
        <v>17</v>
      </c>
      <c r="I908" s="7">
        <v>45</v>
      </c>
      <c r="J908" s="8">
        <v>675</v>
      </c>
      <c r="K908" s="9">
        <v>303750</v>
      </c>
      <c r="L908" s="9">
        <v>136687.5</v>
      </c>
      <c r="M908" s="10">
        <v>0.45</v>
      </c>
      <c r="N908" s="4" t="s">
        <v>24</v>
      </c>
      <c r="O908" s="4" t="str">
        <f>TEXT(Table1[[#This Row],[Invoice Date]],"mmm")</f>
        <v>Feb</v>
      </c>
      <c r="P908" s="4">
        <f>YEAR(Table1[[#This Row],[Invoice Date]])</f>
        <v>2021</v>
      </c>
      <c r="Q908" s="4">
        <f>IFERROR(Table1[[#This Row],[Total Sales]]/Table1[[#This Row],[Units Sold]],4)</f>
        <v>450</v>
      </c>
      <c r="R908" s="4">
        <f>IFERROR(Table1[[#This Row],[Operating Profit]]/Table1[[#This Row],[Units Sold]],0)</f>
        <v>202.5</v>
      </c>
      <c r="S908" s="4">
        <f>IFERROR((Table1[[#This Row],[Total Sales]]-Table1[[#This Row],[Operating Profit]])/Table1[[#This Row],[Units Sold]],0)</f>
        <v>247.5</v>
      </c>
      <c r="T908" s="4" t="str">
        <f>IF(Table1[[#This Row],[Profit per unit]]&gt;$V$8,"Premium","Mass")</f>
        <v>Premium</v>
      </c>
      <c r="U908" s="4"/>
    </row>
    <row r="909" spans="2:21" ht="14.25" customHeight="1" x14ac:dyDescent="0.3">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c r="O909" s="4" t="str">
        <f>TEXT(Table1[[#This Row],[Invoice Date]],"mmm")</f>
        <v>Feb</v>
      </c>
      <c r="P909" s="4">
        <f>YEAR(Table1[[#This Row],[Invoice Date]])</f>
        <v>2021</v>
      </c>
      <c r="Q909" s="4">
        <f>IFERROR(Table1[[#This Row],[Total Sales]]/Table1[[#This Row],[Units Sold]],4)</f>
        <v>550.00000000000011</v>
      </c>
      <c r="R909" s="4">
        <f>IFERROR(Table1[[#This Row],[Operating Profit]]/Table1[[#This Row],[Units Sold]],0)</f>
        <v>165.00000000000003</v>
      </c>
      <c r="S909" s="4">
        <f>IFERROR((Table1[[#This Row],[Total Sales]]-Table1[[#This Row],[Operating Profit]])/Table1[[#This Row],[Units Sold]],0)</f>
        <v>385.00000000000011</v>
      </c>
      <c r="T909" s="4" t="str">
        <f>IF(Table1[[#This Row],[Profit per unit]]&gt;$V$8,"Premium","Mass")</f>
        <v>Premium</v>
      </c>
      <c r="U909" s="4"/>
    </row>
    <row r="910" spans="2:21" ht="14.25" customHeight="1" x14ac:dyDescent="0.3">
      <c r="B910" s="4" t="s">
        <v>34</v>
      </c>
      <c r="C910" s="4">
        <v>1189833</v>
      </c>
      <c r="D910" s="5">
        <v>44237</v>
      </c>
      <c r="E910" s="4" t="s">
        <v>36</v>
      </c>
      <c r="F910" s="4" t="s">
        <v>53</v>
      </c>
      <c r="G910" s="4" t="s">
        <v>54</v>
      </c>
      <c r="H910" s="6" t="s">
        <v>20</v>
      </c>
      <c r="I910" s="7">
        <v>50</v>
      </c>
      <c r="J910" s="8">
        <v>500</v>
      </c>
      <c r="K910" s="9">
        <v>250000</v>
      </c>
      <c r="L910" s="9">
        <v>112500</v>
      </c>
      <c r="M910" s="10">
        <v>0.45</v>
      </c>
      <c r="N910" s="4" t="s">
        <v>24</v>
      </c>
      <c r="O910" s="4" t="str">
        <f>TEXT(Table1[[#This Row],[Invoice Date]],"mmm")</f>
        <v>Feb</v>
      </c>
      <c r="P910" s="4">
        <f>YEAR(Table1[[#This Row],[Invoice Date]])</f>
        <v>2021</v>
      </c>
      <c r="Q910" s="4">
        <f>IFERROR(Table1[[#This Row],[Total Sales]]/Table1[[#This Row],[Units Sold]],4)</f>
        <v>500</v>
      </c>
      <c r="R910" s="4">
        <f>IFERROR(Table1[[#This Row],[Operating Profit]]/Table1[[#This Row],[Units Sold]],0)</f>
        <v>225</v>
      </c>
      <c r="S910" s="4">
        <f>IFERROR((Table1[[#This Row],[Total Sales]]-Table1[[#This Row],[Operating Profit]])/Table1[[#This Row],[Units Sold]],0)</f>
        <v>275</v>
      </c>
      <c r="T910" s="4" t="str">
        <f>IF(Table1[[#This Row],[Profit per unit]]&gt;$V$8,"Premium","Mass")</f>
        <v>Premium</v>
      </c>
      <c r="U910" s="4"/>
    </row>
    <row r="911" spans="2:21" ht="14.25" customHeight="1" x14ac:dyDescent="0.3">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c r="O911" s="4" t="str">
        <f>TEXT(Table1[[#This Row],[Invoice Date]],"mmm")</f>
        <v>Feb</v>
      </c>
      <c r="P911" s="4">
        <f>YEAR(Table1[[#This Row],[Invoice Date]])</f>
        <v>2021</v>
      </c>
      <c r="Q911" s="4">
        <f>IFERROR(Table1[[#This Row],[Total Sales]]/Table1[[#This Row],[Units Sold]],4)</f>
        <v>450</v>
      </c>
      <c r="R911" s="4">
        <f>IFERROR(Table1[[#This Row],[Operating Profit]]/Table1[[#This Row],[Units Sold]],0)</f>
        <v>180</v>
      </c>
      <c r="S911" s="4">
        <f>IFERROR((Table1[[#This Row],[Total Sales]]-Table1[[#This Row],[Operating Profit]])/Table1[[#This Row],[Units Sold]],0)</f>
        <v>270</v>
      </c>
      <c r="T911" s="4" t="str">
        <f>IF(Table1[[#This Row],[Profit per unit]]&gt;$V$8,"Premium","Mass")</f>
        <v>Premium</v>
      </c>
      <c r="U911" s="4"/>
    </row>
    <row r="912" spans="2:21" ht="14.25" customHeight="1" x14ac:dyDescent="0.3">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c r="O912" s="4" t="str">
        <f>TEXT(Table1[[#This Row],[Invoice Date]],"mmm")</f>
        <v>Feb</v>
      </c>
      <c r="P912" s="4">
        <f>YEAR(Table1[[#This Row],[Invoice Date]])</f>
        <v>2021</v>
      </c>
      <c r="Q912" s="4">
        <f>IFERROR(Table1[[#This Row],[Total Sales]]/Table1[[#This Row],[Units Sold]],4)</f>
        <v>549.99999999999989</v>
      </c>
      <c r="R912" s="4">
        <f>IFERROR(Table1[[#This Row],[Operating Profit]]/Table1[[#This Row],[Units Sold]],0)</f>
        <v>330</v>
      </c>
      <c r="S912" s="4">
        <f>IFERROR((Table1[[#This Row],[Total Sales]]-Table1[[#This Row],[Operating Profit]])/Table1[[#This Row],[Units Sold]],0)</f>
        <v>219.99999999999994</v>
      </c>
      <c r="T912" s="4" t="str">
        <f>IF(Table1[[#This Row],[Profit per unit]]&gt;$V$8,"Premium","Mass")</f>
        <v>Premium</v>
      </c>
      <c r="U912" s="4"/>
    </row>
    <row r="913" spans="2:21" ht="14.25" customHeight="1" x14ac:dyDescent="0.3">
      <c r="B913" s="4" t="s">
        <v>34</v>
      </c>
      <c r="C913" s="4">
        <v>1189833</v>
      </c>
      <c r="D913" s="5">
        <v>44240</v>
      </c>
      <c r="E913" s="4" t="s">
        <v>36</v>
      </c>
      <c r="F913" s="4" t="s">
        <v>53</v>
      </c>
      <c r="G913" s="4" t="s">
        <v>54</v>
      </c>
      <c r="H913" s="6" t="s">
        <v>23</v>
      </c>
      <c r="I913" s="7">
        <v>60</v>
      </c>
      <c r="J913" s="8">
        <v>400</v>
      </c>
      <c r="K913" s="9">
        <v>240000</v>
      </c>
      <c r="L913" s="9">
        <v>60000</v>
      </c>
      <c r="M913" s="10">
        <v>0.25</v>
      </c>
      <c r="N913" s="4" t="s">
        <v>24</v>
      </c>
      <c r="O913" s="4" t="str">
        <f>TEXT(Table1[[#This Row],[Invoice Date]],"mmm")</f>
        <v>Feb</v>
      </c>
      <c r="P913" s="4">
        <f>YEAR(Table1[[#This Row],[Invoice Date]])</f>
        <v>2021</v>
      </c>
      <c r="Q913" s="4">
        <f>IFERROR(Table1[[#This Row],[Total Sales]]/Table1[[#This Row],[Units Sold]],4)</f>
        <v>600</v>
      </c>
      <c r="R913" s="4">
        <f>IFERROR(Table1[[#This Row],[Operating Profit]]/Table1[[#This Row],[Units Sold]],0)</f>
        <v>150</v>
      </c>
      <c r="S913" s="4">
        <f>IFERROR((Table1[[#This Row],[Total Sales]]-Table1[[#This Row],[Operating Profit]])/Table1[[#This Row],[Units Sold]],0)</f>
        <v>450</v>
      </c>
      <c r="T913" s="4" t="str">
        <f>IF(Table1[[#This Row],[Profit per unit]]&gt;$V$8,"Premium","Mass")</f>
        <v>Premium</v>
      </c>
      <c r="U913" s="4"/>
    </row>
    <row r="914" spans="2:21" ht="14.25" customHeight="1" x14ac:dyDescent="0.3">
      <c r="B914" s="4" t="s">
        <v>34</v>
      </c>
      <c r="C914" s="4">
        <v>1189833</v>
      </c>
      <c r="D914" s="5">
        <v>44241</v>
      </c>
      <c r="E914" s="4" t="s">
        <v>36</v>
      </c>
      <c r="F914" s="4" t="s">
        <v>53</v>
      </c>
      <c r="G914" s="4" t="s">
        <v>54</v>
      </c>
      <c r="H914" s="6" t="s">
        <v>17</v>
      </c>
      <c r="I914" s="7">
        <v>45</v>
      </c>
      <c r="J914" s="8">
        <v>600</v>
      </c>
      <c r="K914" s="9">
        <v>270000</v>
      </c>
      <c r="L914" s="9">
        <v>121500</v>
      </c>
      <c r="M914" s="10">
        <v>0.45</v>
      </c>
      <c r="N914" s="4" t="s">
        <v>24</v>
      </c>
      <c r="O914" s="4" t="str">
        <f>TEXT(Table1[[#This Row],[Invoice Date]],"mmm")</f>
        <v>Feb</v>
      </c>
      <c r="P914" s="4">
        <f>YEAR(Table1[[#This Row],[Invoice Date]])</f>
        <v>2021</v>
      </c>
      <c r="Q914" s="4">
        <f>IFERROR(Table1[[#This Row],[Total Sales]]/Table1[[#This Row],[Units Sold]],4)</f>
        <v>450</v>
      </c>
      <c r="R914" s="4">
        <f>IFERROR(Table1[[#This Row],[Operating Profit]]/Table1[[#This Row],[Units Sold]],0)</f>
        <v>202.5</v>
      </c>
      <c r="S914" s="4">
        <f>IFERROR((Table1[[#This Row],[Total Sales]]-Table1[[#This Row],[Operating Profit]])/Table1[[#This Row],[Units Sold]],0)</f>
        <v>247.5</v>
      </c>
      <c r="T914" s="4" t="str">
        <f>IF(Table1[[#This Row],[Profit per unit]]&gt;$V$8,"Premium","Mass")</f>
        <v>Premium</v>
      </c>
      <c r="U914" s="4"/>
    </row>
    <row r="915" spans="2:21" ht="14.25" customHeight="1" x14ac:dyDescent="0.3">
      <c r="B915" s="4" t="s">
        <v>34</v>
      </c>
      <c r="C915" s="4">
        <v>1189833</v>
      </c>
      <c r="D915" s="5">
        <v>44242</v>
      </c>
      <c r="E915" s="4" t="s">
        <v>36</v>
      </c>
      <c r="F915" s="4" t="s">
        <v>53</v>
      </c>
      <c r="G915" s="4" t="s">
        <v>54</v>
      </c>
      <c r="H915" s="6" t="s">
        <v>19</v>
      </c>
      <c r="I915" s="7">
        <v>50</v>
      </c>
      <c r="J915" s="8">
        <v>600</v>
      </c>
      <c r="K915" s="9">
        <v>300000</v>
      </c>
      <c r="L915" s="9">
        <v>90000</v>
      </c>
      <c r="M915" s="10">
        <v>0.3</v>
      </c>
      <c r="N915" s="4" t="s">
        <v>24</v>
      </c>
      <c r="O915" s="4" t="str">
        <f>TEXT(Table1[[#This Row],[Invoice Date]],"mmm")</f>
        <v>Feb</v>
      </c>
      <c r="P915" s="4">
        <f>YEAR(Table1[[#This Row],[Invoice Date]])</f>
        <v>2021</v>
      </c>
      <c r="Q915" s="4">
        <f>IFERROR(Table1[[#This Row],[Total Sales]]/Table1[[#This Row],[Units Sold]],4)</f>
        <v>500</v>
      </c>
      <c r="R915" s="4">
        <f>IFERROR(Table1[[#This Row],[Operating Profit]]/Table1[[#This Row],[Units Sold]],0)</f>
        <v>150</v>
      </c>
      <c r="S915" s="4">
        <f>IFERROR((Table1[[#This Row],[Total Sales]]-Table1[[#This Row],[Operating Profit]])/Table1[[#This Row],[Units Sold]],0)</f>
        <v>350</v>
      </c>
      <c r="T915" s="4" t="str">
        <f>IF(Table1[[#This Row],[Profit per unit]]&gt;$V$8,"Premium","Mass")</f>
        <v>Premium</v>
      </c>
      <c r="U915" s="4"/>
    </row>
    <row r="916" spans="2:21" ht="14.25" customHeight="1" x14ac:dyDescent="0.3">
      <c r="B916" s="4" t="s">
        <v>34</v>
      </c>
      <c r="C916" s="4">
        <v>1189833</v>
      </c>
      <c r="D916" s="5">
        <v>44243</v>
      </c>
      <c r="E916" s="4" t="s">
        <v>36</v>
      </c>
      <c r="F916" s="4" t="s">
        <v>53</v>
      </c>
      <c r="G916" s="4" t="s">
        <v>54</v>
      </c>
      <c r="H916" s="6" t="s">
        <v>20</v>
      </c>
      <c r="I916" s="7">
        <v>45</v>
      </c>
      <c r="J916" s="8">
        <v>450</v>
      </c>
      <c r="K916" s="9">
        <v>202500</v>
      </c>
      <c r="L916" s="9">
        <v>91125</v>
      </c>
      <c r="M916" s="10">
        <v>0.45</v>
      </c>
      <c r="N916" s="4" t="s">
        <v>24</v>
      </c>
      <c r="O916" s="4" t="str">
        <f>TEXT(Table1[[#This Row],[Invoice Date]],"mmm")</f>
        <v>Feb</v>
      </c>
      <c r="P916" s="4">
        <f>YEAR(Table1[[#This Row],[Invoice Date]])</f>
        <v>2021</v>
      </c>
      <c r="Q916" s="4">
        <f>IFERROR(Table1[[#This Row],[Total Sales]]/Table1[[#This Row],[Units Sold]],4)</f>
        <v>450</v>
      </c>
      <c r="R916" s="4">
        <f>IFERROR(Table1[[#This Row],[Operating Profit]]/Table1[[#This Row],[Units Sold]],0)</f>
        <v>202.5</v>
      </c>
      <c r="S916" s="4">
        <f>IFERROR((Table1[[#This Row],[Total Sales]]-Table1[[#This Row],[Operating Profit]])/Table1[[#This Row],[Units Sold]],0)</f>
        <v>247.5</v>
      </c>
      <c r="T916" s="4" t="str">
        <f>IF(Table1[[#This Row],[Profit per unit]]&gt;$V$8,"Premium","Mass")</f>
        <v>Premium</v>
      </c>
      <c r="U916" s="4"/>
    </row>
    <row r="917" spans="2:21" ht="14.25" customHeight="1" x14ac:dyDescent="0.3">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c r="O917" s="4" t="str">
        <f>TEXT(Table1[[#This Row],[Invoice Date]],"mmm")</f>
        <v>Feb</v>
      </c>
      <c r="P917" s="4">
        <f>YEAR(Table1[[#This Row],[Invoice Date]])</f>
        <v>2021</v>
      </c>
      <c r="Q917" s="4">
        <f>IFERROR(Table1[[#This Row],[Total Sales]]/Table1[[#This Row],[Units Sold]],4)</f>
        <v>450</v>
      </c>
      <c r="R917" s="4">
        <f>IFERROR(Table1[[#This Row],[Operating Profit]]/Table1[[#This Row],[Units Sold]],0)</f>
        <v>180</v>
      </c>
      <c r="S917" s="4">
        <f>IFERROR((Table1[[#This Row],[Total Sales]]-Table1[[#This Row],[Operating Profit]])/Table1[[#This Row],[Units Sold]],0)</f>
        <v>270</v>
      </c>
      <c r="T917" s="4" t="str">
        <f>IF(Table1[[#This Row],[Profit per unit]]&gt;$V$8,"Premium","Mass")</f>
        <v>Premium</v>
      </c>
      <c r="U917" s="4"/>
    </row>
    <row r="918" spans="2:21" ht="14.25" customHeight="1" x14ac:dyDescent="0.3">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c r="O918" s="4" t="str">
        <f>TEXT(Table1[[#This Row],[Invoice Date]],"mmm")</f>
        <v>Feb</v>
      </c>
      <c r="P918" s="4">
        <f>YEAR(Table1[[#This Row],[Invoice Date]])</f>
        <v>2021</v>
      </c>
      <c r="Q918" s="4">
        <f>IFERROR(Table1[[#This Row],[Total Sales]]/Table1[[#This Row],[Units Sold]],4)</f>
        <v>549.99999999999989</v>
      </c>
      <c r="R918" s="4">
        <f>IFERROR(Table1[[#This Row],[Operating Profit]]/Table1[[#This Row],[Units Sold]],0)</f>
        <v>330</v>
      </c>
      <c r="S918" s="4">
        <f>IFERROR((Table1[[#This Row],[Total Sales]]-Table1[[#This Row],[Operating Profit]])/Table1[[#This Row],[Units Sold]],0)</f>
        <v>219.99999999999991</v>
      </c>
      <c r="T918" s="4" t="str">
        <f>IF(Table1[[#This Row],[Profit per unit]]&gt;$V$8,"Premium","Mass")</f>
        <v>Premium</v>
      </c>
      <c r="U918" s="4"/>
    </row>
    <row r="919" spans="2:21" ht="14.25" customHeight="1" x14ac:dyDescent="0.3">
      <c r="B919" s="4" t="s">
        <v>34</v>
      </c>
      <c r="C919" s="4">
        <v>1189833</v>
      </c>
      <c r="D919" s="5">
        <v>44246</v>
      </c>
      <c r="E919" s="4" t="s">
        <v>36</v>
      </c>
      <c r="F919" s="4" t="s">
        <v>53</v>
      </c>
      <c r="G919" s="4" t="s">
        <v>54</v>
      </c>
      <c r="H919" s="6" t="s">
        <v>23</v>
      </c>
      <c r="I919" s="7">
        <v>60</v>
      </c>
      <c r="J919" s="8">
        <v>450</v>
      </c>
      <c r="K919" s="9">
        <v>270000</v>
      </c>
      <c r="L919" s="9">
        <v>67500</v>
      </c>
      <c r="M919" s="10">
        <v>0.25</v>
      </c>
      <c r="N919" s="4" t="s">
        <v>24</v>
      </c>
      <c r="O919" s="4" t="str">
        <f>TEXT(Table1[[#This Row],[Invoice Date]],"mmm")</f>
        <v>Feb</v>
      </c>
      <c r="P919" s="4">
        <f>YEAR(Table1[[#This Row],[Invoice Date]])</f>
        <v>2021</v>
      </c>
      <c r="Q919" s="4">
        <f>IFERROR(Table1[[#This Row],[Total Sales]]/Table1[[#This Row],[Units Sold]],4)</f>
        <v>600</v>
      </c>
      <c r="R919" s="4">
        <f>IFERROR(Table1[[#This Row],[Operating Profit]]/Table1[[#This Row],[Units Sold]],0)</f>
        <v>150</v>
      </c>
      <c r="S919" s="4">
        <f>IFERROR((Table1[[#This Row],[Total Sales]]-Table1[[#This Row],[Operating Profit]])/Table1[[#This Row],[Units Sold]],0)</f>
        <v>450</v>
      </c>
      <c r="T919" s="4" t="str">
        <f>IF(Table1[[#This Row],[Profit per unit]]&gt;$V$8,"Premium","Mass")</f>
        <v>Premium</v>
      </c>
      <c r="U919" s="4"/>
    </row>
    <row r="920" spans="2:21" ht="14.25" customHeight="1" x14ac:dyDescent="0.3">
      <c r="B920" s="4" t="s">
        <v>34</v>
      </c>
      <c r="C920" s="4">
        <v>1189833</v>
      </c>
      <c r="D920" s="5">
        <v>44247</v>
      </c>
      <c r="E920" s="4" t="s">
        <v>36</v>
      </c>
      <c r="F920" s="4" t="s">
        <v>53</v>
      </c>
      <c r="G920" s="4" t="s">
        <v>54</v>
      </c>
      <c r="H920" s="6" t="s">
        <v>17</v>
      </c>
      <c r="I920" s="7">
        <v>45</v>
      </c>
      <c r="J920" s="8">
        <v>550</v>
      </c>
      <c r="K920" s="9">
        <v>247500</v>
      </c>
      <c r="L920" s="9">
        <v>111375</v>
      </c>
      <c r="M920" s="10">
        <v>0.45</v>
      </c>
      <c r="N920" s="4" t="s">
        <v>24</v>
      </c>
      <c r="O920" s="4" t="str">
        <f>TEXT(Table1[[#This Row],[Invoice Date]],"mmm")</f>
        <v>Feb</v>
      </c>
      <c r="P920" s="4">
        <f>YEAR(Table1[[#This Row],[Invoice Date]])</f>
        <v>2021</v>
      </c>
      <c r="Q920" s="4">
        <f>IFERROR(Table1[[#This Row],[Total Sales]]/Table1[[#This Row],[Units Sold]],4)</f>
        <v>450</v>
      </c>
      <c r="R920" s="4">
        <f>IFERROR(Table1[[#This Row],[Operating Profit]]/Table1[[#This Row],[Units Sold]],0)</f>
        <v>202.5</v>
      </c>
      <c r="S920" s="4">
        <f>IFERROR((Table1[[#This Row],[Total Sales]]-Table1[[#This Row],[Operating Profit]])/Table1[[#This Row],[Units Sold]],0)</f>
        <v>247.5</v>
      </c>
      <c r="T920" s="4" t="str">
        <f>IF(Table1[[#This Row],[Profit per unit]]&gt;$V$8,"Premium","Mass")</f>
        <v>Premium</v>
      </c>
      <c r="U920" s="4"/>
    </row>
    <row r="921" spans="2:21" ht="14.25" customHeight="1" x14ac:dyDescent="0.3">
      <c r="B921" s="4" t="s">
        <v>34</v>
      </c>
      <c r="C921" s="4">
        <v>1189833</v>
      </c>
      <c r="D921" s="5">
        <v>44248</v>
      </c>
      <c r="E921" s="4" t="s">
        <v>36</v>
      </c>
      <c r="F921" s="4" t="s">
        <v>53</v>
      </c>
      <c r="G921" s="4" t="s">
        <v>54</v>
      </c>
      <c r="H921" s="6" t="s">
        <v>19</v>
      </c>
      <c r="I921" s="7">
        <v>50</v>
      </c>
      <c r="J921" s="8">
        <v>550</v>
      </c>
      <c r="K921" s="9">
        <v>275000</v>
      </c>
      <c r="L921" s="9">
        <v>82500</v>
      </c>
      <c r="M921" s="10">
        <v>0.3</v>
      </c>
      <c r="N921" s="4" t="s">
        <v>24</v>
      </c>
      <c r="O921" s="4" t="str">
        <f>TEXT(Table1[[#This Row],[Invoice Date]],"mmm")</f>
        <v>Feb</v>
      </c>
      <c r="P921" s="4">
        <f>YEAR(Table1[[#This Row],[Invoice Date]])</f>
        <v>2021</v>
      </c>
      <c r="Q921" s="4">
        <f>IFERROR(Table1[[#This Row],[Total Sales]]/Table1[[#This Row],[Units Sold]],4)</f>
        <v>500</v>
      </c>
      <c r="R921" s="4">
        <f>IFERROR(Table1[[#This Row],[Operating Profit]]/Table1[[#This Row],[Units Sold]],0)</f>
        <v>150</v>
      </c>
      <c r="S921" s="4">
        <f>IFERROR((Table1[[#This Row],[Total Sales]]-Table1[[#This Row],[Operating Profit]])/Table1[[#This Row],[Units Sold]],0)</f>
        <v>350</v>
      </c>
      <c r="T921" s="4" t="str">
        <f>IF(Table1[[#This Row],[Profit per unit]]&gt;$V$8,"Premium","Mass")</f>
        <v>Premium</v>
      </c>
      <c r="U921" s="4"/>
    </row>
    <row r="922" spans="2:21" ht="14.25" customHeight="1" x14ac:dyDescent="0.3">
      <c r="B922" s="4" t="s">
        <v>34</v>
      </c>
      <c r="C922" s="4">
        <v>1189833</v>
      </c>
      <c r="D922" s="5">
        <v>44249</v>
      </c>
      <c r="E922" s="4" t="s">
        <v>36</v>
      </c>
      <c r="F922" s="4" t="s">
        <v>53</v>
      </c>
      <c r="G922" s="4" t="s">
        <v>54</v>
      </c>
      <c r="H922" s="6" t="s">
        <v>20</v>
      </c>
      <c r="I922" s="7">
        <v>45</v>
      </c>
      <c r="J922" s="8">
        <v>400</v>
      </c>
      <c r="K922" s="9">
        <v>180000</v>
      </c>
      <c r="L922" s="9">
        <v>81000</v>
      </c>
      <c r="M922" s="10">
        <v>0.45</v>
      </c>
      <c r="N922" s="4" t="s">
        <v>24</v>
      </c>
      <c r="O922" s="4" t="str">
        <f>TEXT(Table1[[#This Row],[Invoice Date]],"mmm")</f>
        <v>Feb</v>
      </c>
      <c r="P922" s="4">
        <f>YEAR(Table1[[#This Row],[Invoice Date]])</f>
        <v>2021</v>
      </c>
      <c r="Q922" s="4">
        <f>IFERROR(Table1[[#This Row],[Total Sales]]/Table1[[#This Row],[Units Sold]],4)</f>
        <v>450</v>
      </c>
      <c r="R922" s="4">
        <f>IFERROR(Table1[[#This Row],[Operating Profit]]/Table1[[#This Row],[Units Sold]],0)</f>
        <v>202.5</v>
      </c>
      <c r="S922" s="4">
        <f>IFERROR((Table1[[#This Row],[Total Sales]]-Table1[[#This Row],[Operating Profit]])/Table1[[#This Row],[Units Sold]],0)</f>
        <v>247.5</v>
      </c>
      <c r="T922" s="4" t="str">
        <f>IF(Table1[[#This Row],[Profit per unit]]&gt;$V$8,"Premium","Mass")</f>
        <v>Premium</v>
      </c>
      <c r="U922" s="4"/>
    </row>
    <row r="923" spans="2:21" ht="14.25" customHeight="1" x14ac:dyDescent="0.3">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c r="O923" s="4" t="str">
        <f>TEXT(Table1[[#This Row],[Invoice Date]],"mmm")</f>
        <v>Feb</v>
      </c>
      <c r="P923" s="4">
        <f>YEAR(Table1[[#This Row],[Invoice Date]])</f>
        <v>2021</v>
      </c>
      <c r="Q923" s="4">
        <f>IFERROR(Table1[[#This Row],[Total Sales]]/Table1[[#This Row],[Units Sold]],4)</f>
        <v>450</v>
      </c>
      <c r="R923" s="4">
        <f>IFERROR(Table1[[#This Row],[Operating Profit]]/Table1[[#This Row],[Units Sold]],0)</f>
        <v>180</v>
      </c>
      <c r="S923" s="4">
        <f>IFERROR((Table1[[#This Row],[Total Sales]]-Table1[[#This Row],[Operating Profit]])/Table1[[#This Row],[Units Sold]],0)</f>
        <v>270</v>
      </c>
      <c r="T923" s="4" t="str">
        <f>IF(Table1[[#This Row],[Profit per unit]]&gt;$V$8,"Premium","Mass")</f>
        <v>Premium</v>
      </c>
      <c r="U923" s="4"/>
    </row>
    <row r="924" spans="2:21" ht="14.25" customHeight="1" x14ac:dyDescent="0.3">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c r="O924" s="4" t="str">
        <f>TEXT(Table1[[#This Row],[Invoice Date]],"mmm")</f>
        <v>Feb</v>
      </c>
      <c r="P924" s="4">
        <f>YEAR(Table1[[#This Row],[Invoice Date]])</f>
        <v>2021</v>
      </c>
      <c r="Q924" s="4">
        <f>IFERROR(Table1[[#This Row],[Total Sales]]/Table1[[#This Row],[Units Sold]],4)</f>
        <v>549.99999999999989</v>
      </c>
      <c r="R924" s="4">
        <f>IFERROR(Table1[[#This Row],[Operating Profit]]/Table1[[#This Row],[Units Sold]],0)</f>
        <v>330</v>
      </c>
      <c r="S924" s="4">
        <f>IFERROR((Table1[[#This Row],[Total Sales]]-Table1[[#This Row],[Operating Profit]])/Table1[[#This Row],[Units Sold]],0)</f>
        <v>219.99999999999991</v>
      </c>
      <c r="T924" s="4" t="str">
        <f>IF(Table1[[#This Row],[Profit per unit]]&gt;$V$8,"Premium","Mass")</f>
        <v>Premium</v>
      </c>
      <c r="U924" s="4"/>
    </row>
    <row r="925" spans="2:21" ht="14.25" customHeight="1" x14ac:dyDescent="0.3">
      <c r="B925" s="4" t="s">
        <v>34</v>
      </c>
      <c r="C925" s="4">
        <v>1189833</v>
      </c>
      <c r="D925" s="5">
        <v>44252</v>
      </c>
      <c r="E925" s="4" t="s">
        <v>36</v>
      </c>
      <c r="F925" s="4" t="s">
        <v>53</v>
      </c>
      <c r="G925" s="4" t="s">
        <v>54</v>
      </c>
      <c r="H925" s="6" t="s">
        <v>23</v>
      </c>
      <c r="I925" s="7">
        <v>60</v>
      </c>
      <c r="J925" s="8">
        <v>400</v>
      </c>
      <c r="K925" s="9">
        <v>240000</v>
      </c>
      <c r="L925" s="9">
        <v>60000</v>
      </c>
      <c r="M925" s="10">
        <v>0.25</v>
      </c>
      <c r="N925" s="4" t="s">
        <v>24</v>
      </c>
      <c r="O925" s="4" t="str">
        <f>TEXT(Table1[[#This Row],[Invoice Date]],"mmm")</f>
        <v>Feb</v>
      </c>
      <c r="P925" s="4">
        <f>YEAR(Table1[[#This Row],[Invoice Date]])</f>
        <v>2021</v>
      </c>
      <c r="Q925" s="4">
        <f>IFERROR(Table1[[#This Row],[Total Sales]]/Table1[[#This Row],[Units Sold]],4)</f>
        <v>600</v>
      </c>
      <c r="R925" s="4">
        <f>IFERROR(Table1[[#This Row],[Operating Profit]]/Table1[[#This Row],[Units Sold]],0)</f>
        <v>150</v>
      </c>
      <c r="S925" s="4">
        <f>IFERROR((Table1[[#This Row],[Total Sales]]-Table1[[#This Row],[Operating Profit]])/Table1[[#This Row],[Units Sold]],0)</f>
        <v>450</v>
      </c>
      <c r="T925" s="4" t="str">
        <f>IF(Table1[[#This Row],[Profit per unit]]&gt;$V$8,"Premium","Mass")</f>
        <v>Premium</v>
      </c>
      <c r="U925" s="4"/>
    </row>
    <row r="926" spans="2:21" ht="14.25" customHeight="1" x14ac:dyDescent="0.3">
      <c r="B926" s="4" t="s">
        <v>34</v>
      </c>
      <c r="C926" s="4">
        <v>1189833</v>
      </c>
      <c r="D926" s="5">
        <v>44253</v>
      </c>
      <c r="E926" s="4" t="s">
        <v>36</v>
      </c>
      <c r="F926" s="4" t="s">
        <v>53</v>
      </c>
      <c r="G926" s="4" t="s">
        <v>54</v>
      </c>
      <c r="H926" s="6" t="s">
        <v>17</v>
      </c>
      <c r="I926" s="7">
        <v>40</v>
      </c>
      <c r="J926" s="8">
        <v>575</v>
      </c>
      <c r="K926" s="9">
        <v>230000</v>
      </c>
      <c r="L926" s="9">
        <v>103500</v>
      </c>
      <c r="M926" s="10">
        <v>0.45</v>
      </c>
      <c r="N926" s="4" t="s">
        <v>24</v>
      </c>
      <c r="O926" s="4" t="str">
        <f>TEXT(Table1[[#This Row],[Invoice Date]],"mmm")</f>
        <v>Feb</v>
      </c>
      <c r="P926" s="4">
        <f>YEAR(Table1[[#This Row],[Invoice Date]])</f>
        <v>2021</v>
      </c>
      <c r="Q926" s="4">
        <f>IFERROR(Table1[[#This Row],[Total Sales]]/Table1[[#This Row],[Units Sold]],4)</f>
        <v>400</v>
      </c>
      <c r="R926" s="4">
        <f>IFERROR(Table1[[#This Row],[Operating Profit]]/Table1[[#This Row],[Units Sold]],0)</f>
        <v>180</v>
      </c>
      <c r="S926" s="4">
        <f>IFERROR((Table1[[#This Row],[Total Sales]]-Table1[[#This Row],[Operating Profit]])/Table1[[#This Row],[Units Sold]],0)</f>
        <v>220</v>
      </c>
      <c r="T926" s="4" t="str">
        <f>IF(Table1[[#This Row],[Profit per unit]]&gt;$V$8,"Premium","Mass")</f>
        <v>Premium</v>
      </c>
      <c r="U926" s="4"/>
    </row>
    <row r="927" spans="2:21" ht="14.25" customHeight="1" x14ac:dyDescent="0.3">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c r="O927" s="4" t="str">
        <f>TEXT(Table1[[#This Row],[Invoice Date]],"mmm")</f>
        <v>Feb</v>
      </c>
      <c r="P927" s="4">
        <f>YEAR(Table1[[#This Row],[Invoice Date]])</f>
        <v>2021</v>
      </c>
      <c r="Q927" s="4">
        <f>IFERROR(Table1[[#This Row],[Total Sales]]/Table1[[#This Row],[Units Sold]],4)</f>
        <v>450.00000000000006</v>
      </c>
      <c r="R927" s="4">
        <f>IFERROR(Table1[[#This Row],[Operating Profit]]/Table1[[#This Row],[Units Sold]],0)</f>
        <v>135</v>
      </c>
      <c r="S927" s="4">
        <f>IFERROR((Table1[[#This Row],[Total Sales]]-Table1[[#This Row],[Operating Profit]])/Table1[[#This Row],[Units Sold]],0)</f>
        <v>315.00000000000006</v>
      </c>
      <c r="T927" s="4" t="str">
        <f>IF(Table1[[#This Row],[Profit per unit]]&gt;$V$8,"Premium","Mass")</f>
        <v>Premium</v>
      </c>
      <c r="U927" s="4"/>
    </row>
    <row r="928" spans="2:21" ht="14.25" customHeight="1" x14ac:dyDescent="0.3">
      <c r="B928" s="4" t="s">
        <v>34</v>
      </c>
      <c r="C928" s="4">
        <v>1189833</v>
      </c>
      <c r="D928" s="5">
        <v>44255</v>
      </c>
      <c r="E928" s="4" t="s">
        <v>36</v>
      </c>
      <c r="F928" s="4" t="s">
        <v>53</v>
      </c>
      <c r="G928" s="4" t="s">
        <v>54</v>
      </c>
      <c r="H928" s="6" t="s">
        <v>20</v>
      </c>
      <c r="I928" s="7">
        <v>40</v>
      </c>
      <c r="J928" s="8">
        <v>425</v>
      </c>
      <c r="K928" s="9">
        <v>170000</v>
      </c>
      <c r="L928" s="9">
        <v>76500</v>
      </c>
      <c r="M928" s="10">
        <v>0.45</v>
      </c>
      <c r="N928" s="4" t="s">
        <v>24</v>
      </c>
      <c r="O928" s="4" t="str">
        <f>TEXT(Table1[[#This Row],[Invoice Date]],"mmm")</f>
        <v>Feb</v>
      </c>
      <c r="P928" s="4">
        <f>YEAR(Table1[[#This Row],[Invoice Date]])</f>
        <v>2021</v>
      </c>
      <c r="Q928" s="4">
        <f>IFERROR(Table1[[#This Row],[Total Sales]]/Table1[[#This Row],[Units Sold]],4)</f>
        <v>400</v>
      </c>
      <c r="R928" s="4">
        <f>IFERROR(Table1[[#This Row],[Operating Profit]]/Table1[[#This Row],[Units Sold]],0)</f>
        <v>180</v>
      </c>
      <c r="S928" s="4">
        <f>IFERROR((Table1[[#This Row],[Total Sales]]-Table1[[#This Row],[Operating Profit]])/Table1[[#This Row],[Units Sold]],0)</f>
        <v>220</v>
      </c>
      <c r="T928" s="4" t="str">
        <f>IF(Table1[[#This Row],[Profit per unit]]&gt;$V$8,"Premium","Mass")</f>
        <v>Premium</v>
      </c>
      <c r="U928" s="4"/>
    </row>
    <row r="929" spans="2:21" ht="14.25" customHeight="1" x14ac:dyDescent="0.3">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c r="O929" s="4" t="str">
        <f>TEXT(Table1[[#This Row],[Invoice Date]],"mmm")</f>
        <v>Mar</v>
      </c>
      <c r="P929" s="4">
        <f>YEAR(Table1[[#This Row],[Invoice Date]])</f>
        <v>2021</v>
      </c>
      <c r="Q929" s="4">
        <f>IFERROR(Table1[[#This Row],[Total Sales]]/Table1[[#This Row],[Units Sold]],4)</f>
        <v>400</v>
      </c>
      <c r="R929" s="4">
        <f>IFERROR(Table1[[#This Row],[Operating Profit]]/Table1[[#This Row],[Units Sold]],0)</f>
        <v>160</v>
      </c>
      <c r="S929" s="4">
        <f>IFERROR((Table1[[#This Row],[Total Sales]]-Table1[[#This Row],[Operating Profit]])/Table1[[#This Row],[Units Sold]],0)</f>
        <v>240</v>
      </c>
      <c r="T929" s="4" t="str">
        <f>IF(Table1[[#This Row],[Profit per unit]]&gt;$V$8,"Premium","Mass")</f>
        <v>Premium</v>
      </c>
      <c r="U929" s="4"/>
    </row>
    <row r="930" spans="2:21" ht="14.25" customHeight="1" x14ac:dyDescent="0.3">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c r="O930" s="4" t="str">
        <f>TEXT(Table1[[#This Row],[Invoice Date]],"mmm")</f>
        <v>Mar</v>
      </c>
      <c r="P930" s="4">
        <f>YEAR(Table1[[#This Row],[Invoice Date]])</f>
        <v>2021</v>
      </c>
      <c r="Q930" s="4">
        <f>IFERROR(Table1[[#This Row],[Total Sales]]/Table1[[#This Row],[Units Sold]],4)</f>
        <v>549.99999999999989</v>
      </c>
      <c r="R930" s="4">
        <f>IFERROR(Table1[[#This Row],[Operating Profit]]/Table1[[#This Row],[Units Sold]],0)</f>
        <v>330</v>
      </c>
      <c r="S930" s="4">
        <f>IFERROR((Table1[[#This Row],[Total Sales]]-Table1[[#This Row],[Operating Profit]])/Table1[[#This Row],[Units Sold]],0)</f>
        <v>219.99999999999991</v>
      </c>
      <c r="T930" s="4" t="str">
        <f>IF(Table1[[#This Row],[Profit per unit]]&gt;$V$8,"Premium","Mass")</f>
        <v>Premium</v>
      </c>
      <c r="U930" s="4"/>
    </row>
    <row r="931" spans="2:21" ht="14.25" customHeight="1" x14ac:dyDescent="0.3">
      <c r="B931" s="4" t="s">
        <v>34</v>
      </c>
      <c r="C931" s="4">
        <v>1189833</v>
      </c>
      <c r="D931" s="5">
        <v>44258</v>
      </c>
      <c r="E931" s="4" t="s">
        <v>36</v>
      </c>
      <c r="F931" s="4" t="s">
        <v>53</v>
      </c>
      <c r="G931" s="4" t="s">
        <v>54</v>
      </c>
      <c r="H931" s="6" t="s">
        <v>23</v>
      </c>
      <c r="I931" s="7">
        <v>60</v>
      </c>
      <c r="J931" s="8">
        <v>475</v>
      </c>
      <c r="K931" s="9">
        <v>285000</v>
      </c>
      <c r="L931" s="9">
        <v>71250</v>
      </c>
      <c r="M931" s="10">
        <v>0.25</v>
      </c>
      <c r="N931" s="4" t="s">
        <v>24</v>
      </c>
      <c r="O931" s="4" t="str">
        <f>TEXT(Table1[[#This Row],[Invoice Date]],"mmm")</f>
        <v>Mar</v>
      </c>
      <c r="P931" s="4">
        <f>YEAR(Table1[[#This Row],[Invoice Date]])</f>
        <v>2021</v>
      </c>
      <c r="Q931" s="4">
        <f>IFERROR(Table1[[#This Row],[Total Sales]]/Table1[[#This Row],[Units Sold]],4)</f>
        <v>600</v>
      </c>
      <c r="R931" s="4">
        <f>IFERROR(Table1[[#This Row],[Operating Profit]]/Table1[[#This Row],[Units Sold]],0)</f>
        <v>150</v>
      </c>
      <c r="S931" s="4">
        <f>IFERROR((Table1[[#This Row],[Total Sales]]-Table1[[#This Row],[Operating Profit]])/Table1[[#This Row],[Units Sold]],0)</f>
        <v>450</v>
      </c>
      <c r="T931" s="4" t="str">
        <f>IF(Table1[[#This Row],[Profit per unit]]&gt;$V$8,"Premium","Mass")</f>
        <v>Premium</v>
      </c>
      <c r="U931" s="4"/>
    </row>
    <row r="932" spans="2:21" ht="14.25" customHeight="1" x14ac:dyDescent="0.3">
      <c r="B932" s="4" t="s">
        <v>34</v>
      </c>
      <c r="C932" s="4">
        <v>1189833</v>
      </c>
      <c r="D932" s="5">
        <v>44259</v>
      </c>
      <c r="E932" s="4" t="s">
        <v>36</v>
      </c>
      <c r="F932" s="4" t="s">
        <v>53</v>
      </c>
      <c r="G932" s="4" t="s">
        <v>54</v>
      </c>
      <c r="H932" s="6" t="s">
        <v>17</v>
      </c>
      <c r="I932" s="7">
        <v>45</v>
      </c>
      <c r="J932" s="8">
        <v>675</v>
      </c>
      <c r="K932" s="9">
        <v>303750</v>
      </c>
      <c r="L932" s="9">
        <v>136687.5</v>
      </c>
      <c r="M932" s="10">
        <v>0.45</v>
      </c>
      <c r="N932" s="4" t="s">
        <v>24</v>
      </c>
      <c r="O932" s="4" t="str">
        <f>TEXT(Table1[[#This Row],[Invoice Date]],"mmm")</f>
        <v>Mar</v>
      </c>
      <c r="P932" s="4">
        <f>YEAR(Table1[[#This Row],[Invoice Date]])</f>
        <v>2021</v>
      </c>
      <c r="Q932" s="4">
        <f>IFERROR(Table1[[#This Row],[Total Sales]]/Table1[[#This Row],[Units Sold]],4)</f>
        <v>450</v>
      </c>
      <c r="R932" s="4">
        <f>IFERROR(Table1[[#This Row],[Operating Profit]]/Table1[[#This Row],[Units Sold]],0)</f>
        <v>202.5</v>
      </c>
      <c r="S932" s="4">
        <f>IFERROR((Table1[[#This Row],[Total Sales]]-Table1[[#This Row],[Operating Profit]])/Table1[[#This Row],[Units Sold]],0)</f>
        <v>247.5</v>
      </c>
      <c r="T932" s="4" t="str">
        <f>IF(Table1[[#This Row],[Profit per unit]]&gt;$V$8,"Premium","Mass")</f>
        <v>Premium</v>
      </c>
      <c r="U932" s="4"/>
    </row>
    <row r="933" spans="2:21" ht="14.25" customHeight="1" x14ac:dyDescent="0.3">
      <c r="B933" s="4" t="s">
        <v>34</v>
      </c>
      <c r="C933" s="4">
        <v>1189833</v>
      </c>
      <c r="D933" s="5">
        <v>44260</v>
      </c>
      <c r="E933" s="4" t="s">
        <v>36</v>
      </c>
      <c r="F933" s="4" t="s">
        <v>53</v>
      </c>
      <c r="G933" s="4" t="s">
        <v>54</v>
      </c>
      <c r="H933" s="6" t="s">
        <v>19</v>
      </c>
      <c r="I933" s="7">
        <v>50</v>
      </c>
      <c r="J933" s="8">
        <v>675</v>
      </c>
      <c r="K933" s="9">
        <v>337500</v>
      </c>
      <c r="L933" s="9">
        <v>101250</v>
      </c>
      <c r="M933" s="10">
        <v>0.3</v>
      </c>
      <c r="N933" s="4" t="s">
        <v>24</v>
      </c>
      <c r="O933" s="4" t="str">
        <f>TEXT(Table1[[#This Row],[Invoice Date]],"mmm")</f>
        <v>Mar</v>
      </c>
      <c r="P933" s="4">
        <f>YEAR(Table1[[#This Row],[Invoice Date]])</f>
        <v>2021</v>
      </c>
      <c r="Q933" s="4">
        <f>IFERROR(Table1[[#This Row],[Total Sales]]/Table1[[#This Row],[Units Sold]],4)</f>
        <v>500</v>
      </c>
      <c r="R933" s="4">
        <f>IFERROR(Table1[[#This Row],[Operating Profit]]/Table1[[#This Row],[Units Sold]],0)</f>
        <v>150</v>
      </c>
      <c r="S933" s="4">
        <f>IFERROR((Table1[[#This Row],[Total Sales]]-Table1[[#This Row],[Operating Profit]])/Table1[[#This Row],[Units Sold]],0)</f>
        <v>350</v>
      </c>
      <c r="T933" s="4" t="str">
        <f>IF(Table1[[#This Row],[Profit per unit]]&gt;$V$8,"Premium","Mass")</f>
        <v>Premium</v>
      </c>
      <c r="U933" s="4"/>
    </row>
    <row r="934" spans="2:21" ht="14.25" customHeight="1" x14ac:dyDescent="0.3">
      <c r="B934" s="4" t="s">
        <v>34</v>
      </c>
      <c r="C934" s="4">
        <v>1189833</v>
      </c>
      <c r="D934" s="5">
        <v>44261</v>
      </c>
      <c r="E934" s="4" t="s">
        <v>36</v>
      </c>
      <c r="F934" s="4" t="s">
        <v>53</v>
      </c>
      <c r="G934" s="4" t="s">
        <v>54</v>
      </c>
      <c r="H934" s="6" t="s">
        <v>20</v>
      </c>
      <c r="I934" s="7">
        <v>45</v>
      </c>
      <c r="J934" s="8">
        <v>475</v>
      </c>
      <c r="K934" s="9">
        <v>213750</v>
      </c>
      <c r="L934" s="9">
        <v>96187.5</v>
      </c>
      <c r="M934" s="10">
        <v>0.45</v>
      </c>
      <c r="N934" s="4" t="s">
        <v>24</v>
      </c>
      <c r="O934" s="4" t="str">
        <f>TEXT(Table1[[#This Row],[Invoice Date]],"mmm")</f>
        <v>Mar</v>
      </c>
      <c r="P934" s="4">
        <f>YEAR(Table1[[#This Row],[Invoice Date]])</f>
        <v>2021</v>
      </c>
      <c r="Q934" s="4">
        <f>IFERROR(Table1[[#This Row],[Total Sales]]/Table1[[#This Row],[Units Sold]],4)</f>
        <v>450</v>
      </c>
      <c r="R934" s="4">
        <f>IFERROR(Table1[[#This Row],[Operating Profit]]/Table1[[#This Row],[Units Sold]],0)</f>
        <v>202.5</v>
      </c>
      <c r="S934" s="4">
        <f>IFERROR((Table1[[#This Row],[Total Sales]]-Table1[[#This Row],[Operating Profit]])/Table1[[#This Row],[Units Sold]],0)</f>
        <v>247.5</v>
      </c>
      <c r="T934" s="4" t="str">
        <f>IF(Table1[[#This Row],[Profit per unit]]&gt;$V$8,"Premium","Mass")</f>
        <v>Premium</v>
      </c>
      <c r="U934" s="4"/>
    </row>
    <row r="935" spans="2:21" ht="14.25" customHeight="1" x14ac:dyDescent="0.3">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c r="O935" s="4" t="str">
        <f>TEXT(Table1[[#This Row],[Invoice Date]],"mmm")</f>
        <v>Mar</v>
      </c>
      <c r="P935" s="4">
        <f>YEAR(Table1[[#This Row],[Invoice Date]])</f>
        <v>2021</v>
      </c>
      <c r="Q935" s="4">
        <f>IFERROR(Table1[[#This Row],[Total Sales]]/Table1[[#This Row],[Units Sold]],4)</f>
        <v>450</v>
      </c>
      <c r="R935" s="4">
        <f>IFERROR(Table1[[#This Row],[Operating Profit]]/Table1[[#This Row],[Units Sold]],0)</f>
        <v>180</v>
      </c>
      <c r="S935" s="4">
        <f>IFERROR((Table1[[#This Row],[Total Sales]]-Table1[[#This Row],[Operating Profit]])/Table1[[#This Row],[Units Sold]],0)</f>
        <v>270</v>
      </c>
      <c r="T935" s="4" t="str">
        <f>IF(Table1[[#This Row],[Profit per unit]]&gt;$V$8,"Premium","Mass")</f>
        <v>Premium</v>
      </c>
      <c r="U935" s="4"/>
    </row>
    <row r="936" spans="2:21" ht="14.25" customHeight="1" x14ac:dyDescent="0.3">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c r="O936" s="4" t="str">
        <f>TEXT(Table1[[#This Row],[Invoice Date]],"mmm")</f>
        <v>Mar</v>
      </c>
      <c r="P936" s="4">
        <f>YEAR(Table1[[#This Row],[Invoice Date]])</f>
        <v>2021</v>
      </c>
      <c r="Q936" s="4">
        <f>IFERROR(Table1[[#This Row],[Total Sales]]/Table1[[#This Row],[Units Sold]],4)</f>
        <v>549.99999999999989</v>
      </c>
      <c r="R936" s="4">
        <f>IFERROR(Table1[[#This Row],[Operating Profit]]/Table1[[#This Row],[Units Sold]],0)</f>
        <v>330</v>
      </c>
      <c r="S936" s="4">
        <f>IFERROR((Table1[[#This Row],[Total Sales]]-Table1[[#This Row],[Operating Profit]])/Table1[[#This Row],[Units Sold]],0)</f>
        <v>219.99999999999991</v>
      </c>
      <c r="T936" s="4" t="str">
        <f>IF(Table1[[#This Row],[Profit per unit]]&gt;$V$8,"Premium","Mass")</f>
        <v>Premium</v>
      </c>
      <c r="U936" s="4"/>
    </row>
    <row r="937" spans="2:21" ht="14.25" customHeight="1" x14ac:dyDescent="0.3">
      <c r="B937" s="4" t="s">
        <v>34</v>
      </c>
      <c r="C937" s="4">
        <v>1189833</v>
      </c>
      <c r="D937" s="5">
        <v>44264</v>
      </c>
      <c r="E937" s="4" t="s">
        <v>36</v>
      </c>
      <c r="F937" s="4" t="s">
        <v>53</v>
      </c>
      <c r="G937" s="4" t="s">
        <v>54</v>
      </c>
      <c r="H937" s="6" t="s">
        <v>23</v>
      </c>
      <c r="I937" s="7">
        <v>60</v>
      </c>
      <c r="J937" s="8">
        <v>500</v>
      </c>
      <c r="K937" s="9">
        <v>300000</v>
      </c>
      <c r="L937" s="9">
        <v>75000</v>
      </c>
      <c r="M937" s="10">
        <v>0.25</v>
      </c>
      <c r="N937" s="4" t="s">
        <v>24</v>
      </c>
      <c r="O937" s="4" t="str">
        <f>TEXT(Table1[[#This Row],[Invoice Date]],"mmm")</f>
        <v>Mar</v>
      </c>
      <c r="P937" s="4">
        <f>YEAR(Table1[[#This Row],[Invoice Date]])</f>
        <v>2021</v>
      </c>
      <c r="Q937" s="4">
        <f>IFERROR(Table1[[#This Row],[Total Sales]]/Table1[[#This Row],[Units Sold]],4)</f>
        <v>600</v>
      </c>
      <c r="R937" s="4">
        <f>IFERROR(Table1[[#This Row],[Operating Profit]]/Table1[[#This Row],[Units Sold]],0)</f>
        <v>150</v>
      </c>
      <c r="S937" s="4">
        <f>IFERROR((Table1[[#This Row],[Total Sales]]-Table1[[#This Row],[Operating Profit]])/Table1[[#This Row],[Units Sold]],0)</f>
        <v>450</v>
      </c>
      <c r="T937" s="4" t="str">
        <f>IF(Table1[[#This Row],[Profit per unit]]&gt;$V$8,"Premium","Mass")</f>
        <v>Premium</v>
      </c>
      <c r="U937" s="4"/>
    </row>
    <row r="938" spans="2:21" ht="14.25" customHeight="1" x14ac:dyDescent="0.3">
      <c r="B938" s="4" t="s">
        <v>26</v>
      </c>
      <c r="C938" s="4">
        <v>1197831</v>
      </c>
      <c r="D938" s="5">
        <v>44265</v>
      </c>
      <c r="E938" s="4" t="s">
        <v>36</v>
      </c>
      <c r="F938" s="4" t="s">
        <v>53</v>
      </c>
      <c r="G938" s="4" t="s">
        <v>54</v>
      </c>
      <c r="H938" s="6" t="s">
        <v>17</v>
      </c>
      <c r="I938" s="7">
        <v>20</v>
      </c>
      <c r="J938" s="8">
        <v>700</v>
      </c>
      <c r="K938" s="9">
        <v>140000</v>
      </c>
      <c r="L938" s="9">
        <v>49000</v>
      </c>
      <c r="M938" s="10">
        <v>0.35</v>
      </c>
      <c r="N938" s="4" t="s">
        <v>24</v>
      </c>
      <c r="O938" s="4" t="str">
        <f>TEXT(Table1[[#This Row],[Invoice Date]],"mmm")</f>
        <v>Mar</v>
      </c>
      <c r="P938" s="4">
        <f>YEAR(Table1[[#This Row],[Invoice Date]])</f>
        <v>2021</v>
      </c>
      <c r="Q938" s="4">
        <f>IFERROR(Table1[[#This Row],[Total Sales]]/Table1[[#This Row],[Units Sold]],4)</f>
        <v>200</v>
      </c>
      <c r="R938" s="4">
        <f>IFERROR(Table1[[#This Row],[Operating Profit]]/Table1[[#This Row],[Units Sold]],0)</f>
        <v>70</v>
      </c>
      <c r="S938" s="4">
        <f>IFERROR((Table1[[#This Row],[Total Sales]]-Table1[[#This Row],[Operating Profit]])/Table1[[#This Row],[Units Sold]],0)</f>
        <v>130</v>
      </c>
      <c r="T938" s="4" t="str">
        <f>IF(Table1[[#This Row],[Profit per unit]]&gt;$V$8,"Premium","Mass")</f>
        <v>Premium</v>
      </c>
      <c r="U938" s="4"/>
    </row>
    <row r="939" spans="2:21" ht="14.25" customHeight="1" x14ac:dyDescent="0.3">
      <c r="B939" s="4" t="s">
        <v>26</v>
      </c>
      <c r="C939" s="4">
        <v>1197831</v>
      </c>
      <c r="D939" s="5">
        <v>44266</v>
      </c>
      <c r="E939" s="4" t="s">
        <v>36</v>
      </c>
      <c r="F939" s="4" t="s">
        <v>53</v>
      </c>
      <c r="G939" s="4" t="s">
        <v>54</v>
      </c>
      <c r="H939" s="6" t="s">
        <v>19</v>
      </c>
      <c r="I939" s="7">
        <v>30</v>
      </c>
      <c r="J939" s="8">
        <v>700</v>
      </c>
      <c r="K939" s="9">
        <v>210000</v>
      </c>
      <c r="L939" s="9">
        <v>73500</v>
      </c>
      <c r="M939" s="10">
        <v>0.35</v>
      </c>
      <c r="N939" s="4" t="s">
        <v>24</v>
      </c>
      <c r="O939" s="4" t="str">
        <f>TEXT(Table1[[#This Row],[Invoice Date]],"mmm")</f>
        <v>Mar</v>
      </c>
      <c r="P939" s="4">
        <f>YEAR(Table1[[#This Row],[Invoice Date]])</f>
        <v>2021</v>
      </c>
      <c r="Q939" s="4">
        <f>IFERROR(Table1[[#This Row],[Total Sales]]/Table1[[#This Row],[Units Sold]],4)</f>
        <v>300</v>
      </c>
      <c r="R939" s="4">
        <f>IFERROR(Table1[[#This Row],[Operating Profit]]/Table1[[#This Row],[Units Sold]],0)</f>
        <v>105</v>
      </c>
      <c r="S939" s="4">
        <f>IFERROR((Table1[[#This Row],[Total Sales]]-Table1[[#This Row],[Operating Profit]])/Table1[[#This Row],[Units Sold]],0)</f>
        <v>195</v>
      </c>
      <c r="T939" s="4" t="str">
        <f>IF(Table1[[#This Row],[Profit per unit]]&gt;$V$8,"Premium","Mass")</f>
        <v>Premium</v>
      </c>
      <c r="U939" s="4"/>
    </row>
    <row r="940" spans="2:21" ht="14.25" customHeight="1" x14ac:dyDescent="0.3">
      <c r="B940" s="4" t="s">
        <v>26</v>
      </c>
      <c r="C940" s="4">
        <v>1197831</v>
      </c>
      <c r="D940" s="5">
        <v>44267</v>
      </c>
      <c r="E940" s="4" t="s">
        <v>36</v>
      </c>
      <c r="F940" s="4" t="s">
        <v>53</v>
      </c>
      <c r="G940" s="4" t="s">
        <v>54</v>
      </c>
      <c r="H940" s="6" t="s">
        <v>20</v>
      </c>
      <c r="I940" s="7">
        <v>30</v>
      </c>
      <c r="J940" s="8">
        <v>500</v>
      </c>
      <c r="K940" s="9">
        <v>150000</v>
      </c>
      <c r="L940" s="9">
        <v>52500</v>
      </c>
      <c r="M940" s="10">
        <v>0.35</v>
      </c>
      <c r="N940" s="4" t="s">
        <v>24</v>
      </c>
      <c r="O940" s="4" t="str">
        <f>TEXT(Table1[[#This Row],[Invoice Date]],"mmm")</f>
        <v>Mar</v>
      </c>
      <c r="P940" s="4">
        <f>YEAR(Table1[[#This Row],[Invoice Date]])</f>
        <v>2021</v>
      </c>
      <c r="Q940" s="4">
        <f>IFERROR(Table1[[#This Row],[Total Sales]]/Table1[[#This Row],[Units Sold]],4)</f>
        <v>300</v>
      </c>
      <c r="R940" s="4">
        <f>IFERROR(Table1[[#This Row],[Operating Profit]]/Table1[[#This Row],[Units Sold]],0)</f>
        <v>105</v>
      </c>
      <c r="S940" s="4">
        <f>IFERROR((Table1[[#This Row],[Total Sales]]-Table1[[#This Row],[Operating Profit]])/Table1[[#This Row],[Units Sold]],0)</f>
        <v>195</v>
      </c>
      <c r="T940" s="4" t="str">
        <f>IF(Table1[[#This Row],[Profit per unit]]&gt;$V$8,"Premium","Mass")</f>
        <v>Premium</v>
      </c>
      <c r="U940" s="4"/>
    </row>
    <row r="941" spans="2:21" ht="14.25" customHeight="1" x14ac:dyDescent="0.3">
      <c r="B941" s="4" t="s">
        <v>26</v>
      </c>
      <c r="C941" s="4">
        <v>1197831</v>
      </c>
      <c r="D941" s="5">
        <v>44268</v>
      </c>
      <c r="E941" s="4" t="s">
        <v>36</v>
      </c>
      <c r="F941" s="4" t="s">
        <v>53</v>
      </c>
      <c r="G941" s="4" t="s">
        <v>54</v>
      </c>
      <c r="H941" s="6" t="s">
        <v>21</v>
      </c>
      <c r="I941" s="7">
        <v>35</v>
      </c>
      <c r="J941" s="8">
        <v>500</v>
      </c>
      <c r="K941" s="9">
        <v>175000</v>
      </c>
      <c r="L941" s="9">
        <v>78750</v>
      </c>
      <c r="M941" s="10">
        <v>0.45</v>
      </c>
      <c r="N941" s="4" t="s">
        <v>24</v>
      </c>
      <c r="O941" s="4" t="str">
        <f>TEXT(Table1[[#This Row],[Invoice Date]],"mmm")</f>
        <v>Mar</v>
      </c>
      <c r="P941" s="4">
        <f>YEAR(Table1[[#This Row],[Invoice Date]])</f>
        <v>2021</v>
      </c>
      <c r="Q941" s="4">
        <f>IFERROR(Table1[[#This Row],[Total Sales]]/Table1[[#This Row],[Units Sold]],4)</f>
        <v>350</v>
      </c>
      <c r="R941" s="4">
        <f>IFERROR(Table1[[#This Row],[Operating Profit]]/Table1[[#This Row],[Units Sold]],0)</f>
        <v>157.5</v>
      </c>
      <c r="S941" s="4">
        <f>IFERROR((Table1[[#This Row],[Total Sales]]-Table1[[#This Row],[Operating Profit]])/Table1[[#This Row],[Units Sold]],0)</f>
        <v>192.5</v>
      </c>
      <c r="T941" s="4" t="str">
        <f>IF(Table1[[#This Row],[Profit per unit]]&gt;$V$8,"Premium","Mass")</f>
        <v>Premium</v>
      </c>
      <c r="U941" s="4"/>
    </row>
    <row r="942" spans="2:21" ht="14.25" customHeight="1" x14ac:dyDescent="0.3">
      <c r="B942" s="4" t="s">
        <v>26</v>
      </c>
      <c r="C942" s="4">
        <v>1197831</v>
      </c>
      <c r="D942" s="5">
        <v>44269</v>
      </c>
      <c r="E942" s="4" t="s">
        <v>27</v>
      </c>
      <c r="F942" s="4" t="s">
        <v>55</v>
      </c>
      <c r="G942" s="4" t="s">
        <v>56</v>
      </c>
      <c r="H942" s="6" t="s">
        <v>22</v>
      </c>
      <c r="I942" s="7">
        <v>40</v>
      </c>
      <c r="J942" s="8">
        <v>350</v>
      </c>
      <c r="K942" s="9">
        <v>140000</v>
      </c>
      <c r="L942" s="9">
        <v>42000</v>
      </c>
      <c r="M942" s="10">
        <v>0.3</v>
      </c>
      <c r="N942" s="4" t="s">
        <v>24</v>
      </c>
      <c r="O942" s="4" t="str">
        <f>TEXT(Table1[[#This Row],[Invoice Date]],"mmm")</f>
        <v>Mar</v>
      </c>
      <c r="P942" s="4">
        <f>YEAR(Table1[[#This Row],[Invoice Date]])</f>
        <v>2021</v>
      </c>
      <c r="Q942" s="4">
        <f>IFERROR(Table1[[#This Row],[Total Sales]]/Table1[[#This Row],[Units Sold]],4)</f>
        <v>400</v>
      </c>
      <c r="R942" s="4">
        <f>IFERROR(Table1[[#This Row],[Operating Profit]]/Table1[[#This Row],[Units Sold]],0)</f>
        <v>120</v>
      </c>
      <c r="S942" s="4">
        <f>IFERROR((Table1[[#This Row],[Total Sales]]-Table1[[#This Row],[Operating Profit]])/Table1[[#This Row],[Units Sold]],0)</f>
        <v>280</v>
      </c>
      <c r="T942" s="4" t="str">
        <f>IF(Table1[[#This Row],[Profit per unit]]&gt;$V$8,"Premium","Mass")</f>
        <v>Premium</v>
      </c>
      <c r="U942" s="4"/>
    </row>
    <row r="943" spans="2:21" ht="14.25" customHeight="1" x14ac:dyDescent="0.3">
      <c r="B943" s="4" t="s">
        <v>26</v>
      </c>
      <c r="C943" s="4">
        <v>1197831</v>
      </c>
      <c r="D943" s="5">
        <v>44270</v>
      </c>
      <c r="E943" s="4" t="s">
        <v>27</v>
      </c>
      <c r="F943" s="4" t="s">
        <v>55</v>
      </c>
      <c r="G943" s="4" t="s">
        <v>56</v>
      </c>
      <c r="H943" s="6" t="s">
        <v>23</v>
      </c>
      <c r="I943" s="7">
        <v>35</v>
      </c>
      <c r="J943" s="8">
        <v>500</v>
      </c>
      <c r="K943" s="9">
        <v>175000</v>
      </c>
      <c r="L943" s="9">
        <v>87500</v>
      </c>
      <c r="M943" s="10">
        <v>0.5</v>
      </c>
      <c r="N943" s="4" t="s">
        <v>24</v>
      </c>
      <c r="O943" s="4" t="str">
        <f>TEXT(Table1[[#This Row],[Invoice Date]],"mmm")</f>
        <v>Mar</v>
      </c>
      <c r="P943" s="4">
        <f>YEAR(Table1[[#This Row],[Invoice Date]])</f>
        <v>2021</v>
      </c>
      <c r="Q943" s="4">
        <f>IFERROR(Table1[[#This Row],[Total Sales]]/Table1[[#This Row],[Units Sold]],4)</f>
        <v>350</v>
      </c>
      <c r="R943" s="4">
        <f>IFERROR(Table1[[#This Row],[Operating Profit]]/Table1[[#This Row],[Units Sold]],0)</f>
        <v>175</v>
      </c>
      <c r="S943" s="4">
        <f>IFERROR((Table1[[#This Row],[Total Sales]]-Table1[[#This Row],[Operating Profit]])/Table1[[#This Row],[Units Sold]],0)</f>
        <v>175</v>
      </c>
      <c r="T943" s="4" t="str">
        <f>IF(Table1[[#This Row],[Profit per unit]]&gt;$V$8,"Premium","Mass")</f>
        <v>Premium</v>
      </c>
      <c r="U943" s="4"/>
    </row>
    <row r="944" spans="2:21" ht="14.25" customHeight="1" x14ac:dyDescent="0.3">
      <c r="B944" s="4" t="s">
        <v>26</v>
      </c>
      <c r="C944" s="4">
        <v>1197831</v>
      </c>
      <c r="D944" s="5">
        <v>44271</v>
      </c>
      <c r="E944" s="4" t="s">
        <v>27</v>
      </c>
      <c r="F944" s="4" t="s">
        <v>55</v>
      </c>
      <c r="G944" s="4" t="s">
        <v>56</v>
      </c>
      <c r="H944" s="6" t="s">
        <v>17</v>
      </c>
      <c r="I944" s="7">
        <v>25</v>
      </c>
      <c r="J944" s="8">
        <v>650</v>
      </c>
      <c r="K944" s="9">
        <v>162500</v>
      </c>
      <c r="L944" s="9">
        <v>56875</v>
      </c>
      <c r="M944" s="10">
        <v>0.35</v>
      </c>
      <c r="N944" s="4" t="s">
        <v>24</v>
      </c>
      <c r="O944" s="4" t="str">
        <f>TEXT(Table1[[#This Row],[Invoice Date]],"mmm")</f>
        <v>Mar</v>
      </c>
      <c r="P944" s="4">
        <f>YEAR(Table1[[#This Row],[Invoice Date]])</f>
        <v>2021</v>
      </c>
      <c r="Q944" s="4">
        <f>IFERROR(Table1[[#This Row],[Total Sales]]/Table1[[#This Row],[Units Sold]],4)</f>
        <v>250</v>
      </c>
      <c r="R944" s="4">
        <f>IFERROR(Table1[[#This Row],[Operating Profit]]/Table1[[#This Row],[Units Sold]],0)</f>
        <v>87.5</v>
      </c>
      <c r="S944" s="4">
        <f>IFERROR((Table1[[#This Row],[Total Sales]]-Table1[[#This Row],[Operating Profit]])/Table1[[#This Row],[Units Sold]],0)</f>
        <v>162.5</v>
      </c>
      <c r="T944" s="4" t="str">
        <f>IF(Table1[[#This Row],[Profit per unit]]&gt;$V$8,"Premium","Mass")</f>
        <v>Premium</v>
      </c>
      <c r="U944" s="4"/>
    </row>
    <row r="945" spans="2:21" ht="14.25" customHeight="1" x14ac:dyDescent="0.3">
      <c r="B945" s="4" t="s">
        <v>26</v>
      </c>
      <c r="C945" s="4">
        <v>1197831</v>
      </c>
      <c r="D945" s="5">
        <v>44272</v>
      </c>
      <c r="E945" s="4" t="s">
        <v>27</v>
      </c>
      <c r="F945" s="4" t="s">
        <v>55</v>
      </c>
      <c r="G945" s="4" t="s">
        <v>56</v>
      </c>
      <c r="H945" s="6" t="s">
        <v>19</v>
      </c>
      <c r="I945" s="7">
        <v>35</v>
      </c>
      <c r="J945" s="8">
        <v>625</v>
      </c>
      <c r="K945" s="9">
        <v>218750</v>
      </c>
      <c r="L945" s="9">
        <v>76562.5</v>
      </c>
      <c r="M945" s="10">
        <v>0.35</v>
      </c>
      <c r="N945" s="4" t="s">
        <v>24</v>
      </c>
      <c r="O945" s="4" t="str">
        <f>TEXT(Table1[[#This Row],[Invoice Date]],"mmm")</f>
        <v>Mar</v>
      </c>
      <c r="P945" s="4">
        <f>YEAR(Table1[[#This Row],[Invoice Date]])</f>
        <v>2021</v>
      </c>
      <c r="Q945" s="4">
        <f>IFERROR(Table1[[#This Row],[Total Sales]]/Table1[[#This Row],[Units Sold]],4)</f>
        <v>350</v>
      </c>
      <c r="R945" s="4">
        <f>IFERROR(Table1[[#This Row],[Operating Profit]]/Table1[[#This Row],[Units Sold]],0)</f>
        <v>122.5</v>
      </c>
      <c r="S945" s="4">
        <f>IFERROR((Table1[[#This Row],[Total Sales]]-Table1[[#This Row],[Operating Profit]])/Table1[[#This Row],[Units Sold]],0)</f>
        <v>227.5</v>
      </c>
      <c r="T945" s="4" t="str">
        <f>IF(Table1[[#This Row],[Profit per unit]]&gt;$V$8,"Premium","Mass")</f>
        <v>Premium</v>
      </c>
      <c r="U945" s="4"/>
    </row>
    <row r="946" spans="2:21" ht="14.25" customHeight="1" x14ac:dyDescent="0.3">
      <c r="B946" s="4" t="s">
        <v>26</v>
      </c>
      <c r="C946" s="4">
        <v>1197831</v>
      </c>
      <c r="D946" s="5">
        <v>44273</v>
      </c>
      <c r="E946" s="4" t="s">
        <v>27</v>
      </c>
      <c r="F946" s="4" t="s">
        <v>55</v>
      </c>
      <c r="G946" s="4" t="s">
        <v>56</v>
      </c>
      <c r="H946" s="6" t="s">
        <v>20</v>
      </c>
      <c r="I946" s="7">
        <v>35</v>
      </c>
      <c r="J946" s="8">
        <v>450</v>
      </c>
      <c r="K946" s="9">
        <v>157500</v>
      </c>
      <c r="L946" s="9">
        <v>55125</v>
      </c>
      <c r="M946" s="10">
        <v>0.35</v>
      </c>
      <c r="N946" s="4" t="s">
        <v>24</v>
      </c>
      <c r="O946" s="4" t="str">
        <f>TEXT(Table1[[#This Row],[Invoice Date]],"mmm")</f>
        <v>Mar</v>
      </c>
      <c r="P946" s="4">
        <f>YEAR(Table1[[#This Row],[Invoice Date]])</f>
        <v>2021</v>
      </c>
      <c r="Q946" s="4">
        <f>IFERROR(Table1[[#This Row],[Total Sales]]/Table1[[#This Row],[Units Sold]],4)</f>
        <v>350</v>
      </c>
      <c r="R946" s="4">
        <f>IFERROR(Table1[[#This Row],[Operating Profit]]/Table1[[#This Row],[Units Sold]],0)</f>
        <v>122.5</v>
      </c>
      <c r="S946" s="4">
        <f>IFERROR((Table1[[#This Row],[Total Sales]]-Table1[[#This Row],[Operating Profit]])/Table1[[#This Row],[Units Sold]],0)</f>
        <v>227.5</v>
      </c>
      <c r="T946" s="4" t="str">
        <f>IF(Table1[[#This Row],[Profit per unit]]&gt;$V$8,"Premium","Mass")</f>
        <v>Premium</v>
      </c>
      <c r="U946" s="4"/>
    </row>
    <row r="947" spans="2:21" ht="14.25" customHeight="1" x14ac:dyDescent="0.3">
      <c r="B947" s="4" t="s">
        <v>26</v>
      </c>
      <c r="C947" s="4">
        <v>1197831</v>
      </c>
      <c r="D947" s="5">
        <v>44274</v>
      </c>
      <c r="E947" s="4" t="s">
        <v>27</v>
      </c>
      <c r="F947" s="4" t="s">
        <v>55</v>
      </c>
      <c r="G947" s="4" t="s">
        <v>56</v>
      </c>
      <c r="H947" s="6" t="s">
        <v>21</v>
      </c>
      <c r="I947" s="7">
        <v>35</v>
      </c>
      <c r="J947" s="8">
        <v>400</v>
      </c>
      <c r="K947" s="9">
        <v>140000</v>
      </c>
      <c r="L947" s="9">
        <v>63000</v>
      </c>
      <c r="M947" s="10">
        <v>0.45</v>
      </c>
      <c r="N947" s="4" t="s">
        <v>24</v>
      </c>
      <c r="O947" s="4" t="str">
        <f>TEXT(Table1[[#This Row],[Invoice Date]],"mmm")</f>
        <v>Mar</v>
      </c>
      <c r="P947" s="4">
        <f>YEAR(Table1[[#This Row],[Invoice Date]])</f>
        <v>2021</v>
      </c>
      <c r="Q947" s="4">
        <f>IFERROR(Table1[[#This Row],[Total Sales]]/Table1[[#This Row],[Units Sold]],4)</f>
        <v>350</v>
      </c>
      <c r="R947" s="4">
        <f>IFERROR(Table1[[#This Row],[Operating Profit]]/Table1[[#This Row],[Units Sold]],0)</f>
        <v>157.5</v>
      </c>
      <c r="S947" s="4">
        <f>IFERROR((Table1[[#This Row],[Total Sales]]-Table1[[#This Row],[Operating Profit]])/Table1[[#This Row],[Units Sold]],0)</f>
        <v>192.5</v>
      </c>
      <c r="T947" s="4" t="str">
        <f>IF(Table1[[#This Row],[Profit per unit]]&gt;$V$8,"Premium","Mass")</f>
        <v>Premium</v>
      </c>
      <c r="U947" s="4"/>
    </row>
    <row r="948" spans="2:21" ht="14.25" customHeight="1" x14ac:dyDescent="0.3">
      <c r="B948" s="4" t="s">
        <v>26</v>
      </c>
      <c r="C948" s="4">
        <v>1197831</v>
      </c>
      <c r="D948" s="5">
        <v>44275</v>
      </c>
      <c r="E948" s="4" t="s">
        <v>27</v>
      </c>
      <c r="F948" s="4" t="s">
        <v>55</v>
      </c>
      <c r="G948" s="4" t="s">
        <v>56</v>
      </c>
      <c r="H948" s="6" t="s">
        <v>22</v>
      </c>
      <c r="I948" s="7">
        <v>40</v>
      </c>
      <c r="J948" s="8">
        <v>275</v>
      </c>
      <c r="K948" s="9">
        <v>110000</v>
      </c>
      <c r="L948" s="9">
        <v>33000</v>
      </c>
      <c r="M948" s="10">
        <v>0.3</v>
      </c>
      <c r="N948" s="4" t="s">
        <v>24</v>
      </c>
      <c r="O948" s="4" t="str">
        <f>TEXT(Table1[[#This Row],[Invoice Date]],"mmm")</f>
        <v>Mar</v>
      </c>
      <c r="P948" s="4">
        <f>YEAR(Table1[[#This Row],[Invoice Date]])</f>
        <v>2021</v>
      </c>
      <c r="Q948" s="4">
        <f>IFERROR(Table1[[#This Row],[Total Sales]]/Table1[[#This Row],[Units Sold]],4)</f>
        <v>400</v>
      </c>
      <c r="R948" s="4">
        <f>IFERROR(Table1[[#This Row],[Operating Profit]]/Table1[[#This Row],[Units Sold]],0)</f>
        <v>120</v>
      </c>
      <c r="S948" s="4">
        <f>IFERROR((Table1[[#This Row],[Total Sales]]-Table1[[#This Row],[Operating Profit]])/Table1[[#This Row],[Units Sold]],0)</f>
        <v>280</v>
      </c>
      <c r="T948" s="4" t="str">
        <f>IF(Table1[[#This Row],[Profit per unit]]&gt;$V$8,"Premium","Mass")</f>
        <v>Premium</v>
      </c>
      <c r="U948" s="4"/>
    </row>
    <row r="949" spans="2:21" ht="14.25" customHeight="1" x14ac:dyDescent="0.3">
      <c r="B949" s="4" t="s">
        <v>26</v>
      </c>
      <c r="C949" s="4">
        <v>1197831</v>
      </c>
      <c r="D949" s="5">
        <v>44276</v>
      </c>
      <c r="E949" s="4" t="s">
        <v>27</v>
      </c>
      <c r="F949" s="4" t="s">
        <v>55</v>
      </c>
      <c r="G949" s="4" t="s">
        <v>56</v>
      </c>
      <c r="H949" s="6" t="s">
        <v>23</v>
      </c>
      <c r="I949" s="7">
        <v>35</v>
      </c>
      <c r="J949" s="8">
        <v>475</v>
      </c>
      <c r="K949" s="9">
        <v>166250</v>
      </c>
      <c r="L949" s="9">
        <v>83125</v>
      </c>
      <c r="M949" s="10">
        <v>0.5</v>
      </c>
      <c r="N949" s="4" t="s">
        <v>24</v>
      </c>
      <c r="O949" s="4" t="str">
        <f>TEXT(Table1[[#This Row],[Invoice Date]],"mmm")</f>
        <v>Mar</v>
      </c>
      <c r="P949" s="4">
        <f>YEAR(Table1[[#This Row],[Invoice Date]])</f>
        <v>2021</v>
      </c>
      <c r="Q949" s="4">
        <f>IFERROR(Table1[[#This Row],[Total Sales]]/Table1[[#This Row],[Units Sold]],4)</f>
        <v>350</v>
      </c>
      <c r="R949" s="4">
        <f>IFERROR(Table1[[#This Row],[Operating Profit]]/Table1[[#This Row],[Units Sold]],0)</f>
        <v>175</v>
      </c>
      <c r="S949" s="4">
        <f>IFERROR((Table1[[#This Row],[Total Sales]]-Table1[[#This Row],[Operating Profit]])/Table1[[#This Row],[Units Sold]],0)</f>
        <v>175</v>
      </c>
      <c r="T949" s="4" t="str">
        <f>IF(Table1[[#This Row],[Profit per unit]]&gt;$V$8,"Premium","Mass")</f>
        <v>Premium</v>
      </c>
      <c r="U949" s="4"/>
    </row>
    <row r="950" spans="2:21" ht="14.25" customHeight="1" x14ac:dyDescent="0.3">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c r="O950" s="4" t="str">
        <f>TEXT(Table1[[#This Row],[Invoice Date]],"mmm")</f>
        <v>Mar</v>
      </c>
      <c r="P950" s="4">
        <f>YEAR(Table1[[#This Row],[Invoice Date]])</f>
        <v>2021</v>
      </c>
      <c r="Q950" s="4">
        <f>IFERROR(Table1[[#This Row],[Total Sales]]/Table1[[#This Row],[Units Sold]],4)</f>
        <v>300</v>
      </c>
      <c r="R950" s="4">
        <f>IFERROR(Table1[[#This Row],[Operating Profit]]/Table1[[#This Row],[Units Sold]],0)</f>
        <v>120</v>
      </c>
      <c r="S950" s="4">
        <f>IFERROR((Table1[[#This Row],[Total Sales]]-Table1[[#This Row],[Operating Profit]])/Table1[[#This Row],[Units Sold]],0)</f>
        <v>180</v>
      </c>
      <c r="T950" s="4" t="str">
        <f>IF(Table1[[#This Row],[Profit per unit]]&gt;$V$8,"Premium","Mass")</f>
        <v>Premium</v>
      </c>
      <c r="U950" s="4"/>
    </row>
    <row r="951" spans="2:21" ht="14.25" customHeight="1" x14ac:dyDescent="0.3">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c r="O951" s="4" t="str">
        <f>TEXT(Table1[[#This Row],[Invoice Date]],"mmm")</f>
        <v>Mar</v>
      </c>
      <c r="P951" s="4">
        <f>YEAR(Table1[[#This Row],[Invoice Date]])</f>
        <v>2021</v>
      </c>
      <c r="Q951" s="4">
        <f>IFERROR(Table1[[#This Row],[Total Sales]]/Table1[[#This Row],[Units Sold]],4)</f>
        <v>400</v>
      </c>
      <c r="R951" s="4">
        <f>IFERROR(Table1[[#This Row],[Operating Profit]]/Table1[[#This Row],[Units Sold]],0)</f>
        <v>159.99999999999997</v>
      </c>
      <c r="S951" s="4">
        <f>IFERROR((Table1[[#This Row],[Total Sales]]-Table1[[#This Row],[Operating Profit]])/Table1[[#This Row],[Units Sold]],0)</f>
        <v>240</v>
      </c>
      <c r="T951" s="4" t="str">
        <f>IF(Table1[[#This Row],[Profit per unit]]&gt;$V$8,"Premium","Mass")</f>
        <v>Premium</v>
      </c>
      <c r="U951" s="4"/>
    </row>
    <row r="952" spans="2:21" ht="14.25" customHeight="1" x14ac:dyDescent="0.3">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c r="O952" s="4" t="str">
        <f>TEXT(Table1[[#This Row],[Invoice Date]],"mmm")</f>
        <v>Mar</v>
      </c>
      <c r="P952" s="4">
        <f>YEAR(Table1[[#This Row],[Invoice Date]])</f>
        <v>2021</v>
      </c>
      <c r="Q952" s="4">
        <f>IFERROR(Table1[[#This Row],[Total Sales]]/Table1[[#This Row],[Units Sold]],4)</f>
        <v>300</v>
      </c>
      <c r="R952" s="4">
        <f>IFERROR(Table1[[#This Row],[Operating Profit]]/Table1[[#This Row],[Units Sold]],0)</f>
        <v>119.99999999999999</v>
      </c>
      <c r="S952" s="4">
        <f>IFERROR((Table1[[#This Row],[Total Sales]]-Table1[[#This Row],[Operating Profit]])/Table1[[#This Row],[Units Sold]],0)</f>
        <v>180</v>
      </c>
      <c r="T952" s="4" t="str">
        <f>IF(Table1[[#This Row],[Profit per unit]]&gt;$V$8,"Premium","Mass")</f>
        <v>Premium</v>
      </c>
      <c r="U952" s="4"/>
    </row>
    <row r="953" spans="2:21" ht="14.25" customHeight="1" x14ac:dyDescent="0.3">
      <c r="B953" s="4" t="s">
        <v>26</v>
      </c>
      <c r="C953" s="4">
        <v>1197831</v>
      </c>
      <c r="D953" s="5">
        <v>44280</v>
      </c>
      <c r="E953" s="4" t="s">
        <v>27</v>
      </c>
      <c r="F953" s="4" t="s">
        <v>55</v>
      </c>
      <c r="G953" s="4" t="s">
        <v>56</v>
      </c>
      <c r="H953" s="6" t="s">
        <v>21</v>
      </c>
      <c r="I953" s="7">
        <v>35</v>
      </c>
      <c r="J953" s="8">
        <v>375</v>
      </c>
      <c r="K953" s="9">
        <v>131250</v>
      </c>
      <c r="L953" s="9">
        <v>65625</v>
      </c>
      <c r="M953" s="10">
        <v>0.5</v>
      </c>
      <c r="N953" s="4" t="s">
        <v>24</v>
      </c>
      <c r="O953" s="4" t="str">
        <f>TEXT(Table1[[#This Row],[Invoice Date]],"mmm")</f>
        <v>Mar</v>
      </c>
      <c r="P953" s="4">
        <f>YEAR(Table1[[#This Row],[Invoice Date]])</f>
        <v>2021</v>
      </c>
      <c r="Q953" s="4">
        <f>IFERROR(Table1[[#This Row],[Total Sales]]/Table1[[#This Row],[Units Sold]],4)</f>
        <v>350</v>
      </c>
      <c r="R953" s="4">
        <f>IFERROR(Table1[[#This Row],[Operating Profit]]/Table1[[#This Row],[Units Sold]],0)</f>
        <v>175</v>
      </c>
      <c r="S953" s="4">
        <f>IFERROR((Table1[[#This Row],[Total Sales]]-Table1[[#This Row],[Operating Profit]])/Table1[[#This Row],[Units Sold]],0)</f>
        <v>175</v>
      </c>
      <c r="T953" s="4" t="str">
        <f>IF(Table1[[#This Row],[Profit per unit]]&gt;$V$8,"Premium","Mass")</f>
        <v>Premium</v>
      </c>
      <c r="U953" s="4"/>
    </row>
    <row r="954" spans="2:21" ht="14.25" customHeight="1" x14ac:dyDescent="0.3">
      <c r="B954" s="4" t="s">
        <v>26</v>
      </c>
      <c r="C954" s="4">
        <v>1197831</v>
      </c>
      <c r="D954" s="5">
        <v>44281</v>
      </c>
      <c r="E954" s="4" t="s">
        <v>27</v>
      </c>
      <c r="F954" s="4" t="s">
        <v>55</v>
      </c>
      <c r="G954" s="4" t="s">
        <v>56</v>
      </c>
      <c r="H954" s="6" t="s">
        <v>22</v>
      </c>
      <c r="I954" s="7">
        <v>40</v>
      </c>
      <c r="J954" s="8">
        <v>275</v>
      </c>
      <c r="K954" s="9">
        <v>110000</v>
      </c>
      <c r="L954" s="9">
        <v>38500</v>
      </c>
      <c r="M954" s="10">
        <v>0.35</v>
      </c>
      <c r="N954" s="4" t="s">
        <v>24</v>
      </c>
      <c r="O954" s="4" t="str">
        <f>TEXT(Table1[[#This Row],[Invoice Date]],"mmm")</f>
        <v>Mar</v>
      </c>
      <c r="P954" s="4">
        <f>YEAR(Table1[[#This Row],[Invoice Date]])</f>
        <v>2021</v>
      </c>
      <c r="Q954" s="4">
        <f>IFERROR(Table1[[#This Row],[Total Sales]]/Table1[[#This Row],[Units Sold]],4)</f>
        <v>400</v>
      </c>
      <c r="R954" s="4">
        <f>IFERROR(Table1[[#This Row],[Operating Profit]]/Table1[[#This Row],[Units Sold]],0)</f>
        <v>140</v>
      </c>
      <c r="S954" s="4">
        <f>IFERROR((Table1[[#This Row],[Total Sales]]-Table1[[#This Row],[Operating Profit]])/Table1[[#This Row],[Units Sold]],0)</f>
        <v>260</v>
      </c>
      <c r="T954" s="4" t="str">
        <f>IF(Table1[[#This Row],[Profit per unit]]&gt;$V$8,"Premium","Mass")</f>
        <v>Premium</v>
      </c>
      <c r="U954" s="4"/>
    </row>
    <row r="955" spans="2:21" ht="14.25" customHeight="1" x14ac:dyDescent="0.3">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c r="O955" s="4" t="str">
        <f>TEXT(Table1[[#This Row],[Invoice Date]],"mmm")</f>
        <v>Mar</v>
      </c>
      <c r="P955" s="4">
        <f>YEAR(Table1[[#This Row],[Invoice Date]])</f>
        <v>2021</v>
      </c>
      <c r="Q955" s="4">
        <f>IFERROR(Table1[[#This Row],[Total Sales]]/Table1[[#This Row],[Units Sold]],4)</f>
        <v>350</v>
      </c>
      <c r="R955" s="4">
        <f>IFERROR(Table1[[#This Row],[Operating Profit]]/Table1[[#This Row],[Units Sold]],0)</f>
        <v>192.5</v>
      </c>
      <c r="S955" s="4">
        <f>IFERROR((Table1[[#This Row],[Total Sales]]-Table1[[#This Row],[Operating Profit]])/Table1[[#This Row],[Units Sold]],0)</f>
        <v>157.5</v>
      </c>
      <c r="T955" s="4" t="str">
        <f>IF(Table1[[#This Row],[Profit per unit]]&gt;$V$8,"Premium","Mass")</f>
        <v>Premium</v>
      </c>
      <c r="U955" s="4"/>
    </row>
    <row r="956" spans="2:21" ht="14.25" customHeight="1" x14ac:dyDescent="0.3">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c r="O956" s="4" t="str">
        <f>TEXT(Table1[[#This Row],[Invoice Date]],"mmm")</f>
        <v>Mar</v>
      </c>
      <c r="P956" s="4">
        <f>YEAR(Table1[[#This Row],[Invoice Date]])</f>
        <v>2021</v>
      </c>
      <c r="Q956" s="4">
        <f>IFERROR(Table1[[#This Row],[Total Sales]]/Table1[[#This Row],[Units Sold]],4)</f>
        <v>200</v>
      </c>
      <c r="R956" s="4">
        <f>IFERROR(Table1[[#This Row],[Operating Profit]]/Table1[[#This Row],[Units Sold]],0)</f>
        <v>79.999999999999986</v>
      </c>
      <c r="S956" s="4">
        <f>IFERROR((Table1[[#This Row],[Total Sales]]-Table1[[#This Row],[Operating Profit]])/Table1[[#This Row],[Units Sold]],0)</f>
        <v>120</v>
      </c>
      <c r="T956" s="4" t="str">
        <f>IF(Table1[[#This Row],[Profit per unit]]&gt;$V$8,"Premium","Mass")</f>
        <v>Premium</v>
      </c>
      <c r="U956" s="4"/>
    </row>
    <row r="957" spans="2:21" ht="14.25" customHeight="1" x14ac:dyDescent="0.3">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c r="O957" s="4" t="str">
        <f>TEXT(Table1[[#This Row],[Invoice Date]],"mmm")</f>
        <v>Mar</v>
      </c>
      <c r="P957" s="4">
        <f>YEAR(Table1[[#This Row],[Invoice Date]])</f>
        <v>2021</v>
      </c>
      <c r="Q957" s="4">
        <f>IFERROR(Table1[[#This Row],[Total Sales]]/Table1[[#This Row],[Units Sold]],4)</f>
        <v>250.00000000000009</v>
      </c>
      <c r="R957" s="4">
        <f>IFERROR(Table1[[#This Row],[Operating Profit]]/Table1[[#This Row],[Units Sold]],0)</f>
        <v>100.00000000000003</v>
      </c>
      <c r="S957" s="4">
        <f>IFERROR((Table1[[#This Row],[Total Sales]]-Table1[[#This Row],[Operating Profit]])/Table1[[#This Row],[Units Sold]],0)</f>
        <v>150.00000000000006</v>
      </c>
      <c r="T957" s="4" t="str">
        <f>IF(Table1[[#This Row],[Profit per unit]]&gt;$V$8,"Premium","Mass")</f>
        <v>Premium</v>
      </c>
      <c r="U957" s="4"/>
    </row>
    <row r="958" spans="2:21" ht="14.25" customHeight="1" x14ac:dyDescent="0.3">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c r="O958" s="4" t="str">
        <f>TEXT(Table1[[#This Row],[Invoice Date]],"mmm")</f>
        <v>Mar</v>
      </c>
      <c r="P958" s="4">
        <f>YEAR(Table1[[#This Row],[Invoice Date]])</f>
        <v>2021</v>
      </c>
      <c r="Q958" s="4">
        <f>IFERROR(Table1[[#This Row],[Total Sales]]/Table1[[#This Row],[Units Sold]],4)</f>
        <v>199.99999999999997</v>
      </c>
      <c r="R958" s="4">
        <f>IFERROR(Table1[[#This Row],[Operating Profit]]/Table1[[#This Row],[Units Sold]],0)</f>
        <v>79.999999999999986</v>
      </c>
      <c r="S958" s="4">
        <f>IFERROR((Table1[[#This Row],[Total Sales]]-Table1[[#This Row],[Operating Profit]])/Table1[[#This Row],[Units Sold]],0)</f>
        <v>119.99999999999999</v>
      </c>
      <c r="T958" s="4" t="str">
        <f>IF(Table1[[#This Row],[Profit per unit]]&gt;$V$8,"Premium","Mass")</f>
        <v>Premium</v>
      </c>
      <c r="U958" s="4"/>
    </row>
    <row r="959" spans="2:21" ht="14.25" customHeight="1" x14ac:dyDescent="0.3">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c r="O959" s="4" t="str">
        <f>TEXT(Table1[[#This Row],[Invoice Date]],"mmm")</f>
        <v>Mar</v>
      </c>
      <c r="P959" s="4">
        <f>YEAR(Table1[[#This Row],[Invoice Date]])</f>
        <v>2021</v>
      </c>
      <c r="Q959" s="4">
        <f>IFERROR(Table1[[#This Row],[Total Sales]]/Table1[[#This Row],[Units Sold]],4)</f>
        <v>250.00000000000009</v>
      </c>
      <c r="R959" s="4">
        <f>IFERROR(Table1[[#This Row],[Operating Profit]]/Table1[[#This Row],[Units Sold]],0)</f>
        <v>125.00000000000004</v>
      </c>
      <c r="S959" s="4">
        <f>IFERROR((Table1[[#This Row],[Total Sales]]-Table1[[#This Row],[Operating Profit]])/Table1[[#This Row],[Units Sold]],0)</f>
        <v>125.00000000000004</v>
      </c>
      <c r="T959" s="4" t="str">
        <f>IF(Table1[[#This Row],[Profit per unit]]&gt;$V$8,"Premium","Mass")</f>
        <v>Premium</v>
      </c>
      <c r="U959" s="4"/>
    </row>
    <row r="960" spans="2:21" ht="14.25" customHeight="1" x14ac:dyDescent="0.3">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c r="O960" s="4" t="str">
        <f>TEXT(Table1[[#This Row],[Invoice Date]],"mmm")</f>
        <v>Apr</v>
      </c>
      <c r="P960" s="4">
        <f>YEAR(Table1[[#This Row],[Invoice Date]])</f>
        <v>2021</v>
      </c>
      <c r="Q960" s="4">
        <f>IFERROR(Table1[[#This Row],[Total Sales]]/Table1[[#This Row],[Units Sold]],4)</f>
        <v>300</v>
      </c>
      <c r="R960" s="4">
        <f>IFERROR(Table1[[#This Row],[Operating Profit]]/Table1[[#This Row],[Units Sold]],0)</f>
        <v>104.99999999999999</v>
      </c>
      <c r="S960" s="4">
        <f>IFERROR((Table1[[#This Row],[Total Sales]]-Table1[[#This Row],[Operating Profit]])/Table1[[#This Row],[Units Sold]],0)</f>
        <v>195</v>
      </c>
      <c r="T960" s="4" t="str">
        <f>IF(Table1[[#This Row],[Profit per unit]]&gt;$V$8,"Premium","Mass")</f>
        <v>Premium</v>
      </c>
      <c r="U960" s="4"/>
    </row>
    <row r="961" spans="2:21" ht="14.25" customHeight="1" x14ac:dyDescent="0.3">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c r="O961" s="4" t="str">
        <f>TEXT(Table1[[#This Row],[Invoice Date]],"mmm")</f>
        <v>Apr</v>
      </c>
      <c r="P961" s="4">
        <f>YEAR(Table1[[#This Row],[Invoice Date]])</f>
        <v>2021</v>
      </c>
      <c r="Q961" s="4">
        <f>IFERROR(Table1[[#This Row],[Total Sales]]/Table1[[#This Row],[Units Sold]],4)</f>
        <v>250.00000000000006</v>
      </c>
      <c r="R961" s="4">
        <f>IFERROR(Table1[[#This Row],[Operating Profit]]/Table1[[#This Row],[Units Sold]],0)</f>
        <v>137.50000000000006</v>
      </c>
      <c r="S961" s="4">
        <f>IFERROR((Table1[[#This Row],[Total Sales]]-Table1[[#This Row],[Operating Profit]])/Table1[[#This Row],[Units Sold]],0)</f>
        <v>112.5</v>
      </c>
      <c r="T961" s="4" t="str">
        <f>IF(Table1[[#This Row],[Profit per unit]]&gt;$V$8,"Premium","Mass")</f>
        <v>Premium</v>
      </c>
      <c r="U961" s="4"/>
    </row>
    <row r="962" spans="2:21" ht="14.25" customHeight="1" x14ac:dyDescent="0.3">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c r="O962" s="4" t="str">
        <f>TEXT(Table1[[#This Row],[Invoice Date]],"mmm")</f>
        <v>Apr</v>
      </c>
      <c r="P962" s="4">
        <f>YEAR(Table1[[#This Row],[Invoice Date]])</f>
        <v>2021</v>
      </c>
      <c r="Q962" s="4">
        <f>IFERROR(Table1[[#This Row],[Total Sales]]/Table1[[#This Row],[Units Sold]],4)</f>
        <v>149.99999999999997</v>
      </c>
      <c r="R962" s="4">
        <f>IFERROR(Table1[[#This Row],[Operating Profit]]/Table1[[#This Row],[Units Sold]],0)</f>
        <v>59.999999999999979</v>
      </c>
      <c r="S962" s="4">
        <f>IFERROR((Table1[[#This Row],[Total Sales]]-Table1[[#This Row],[Operating Profit]])/Table1[[#This Row],[Units Sold]],0)</f>
        <v>89.999999999999986</v>
      </c>
      <c r="T962" s="4" t="str">
        <f>IF(Table1[[#This Row],[Profit per unit]]&gt;$V$8,"Premium","Mass")</f>
        <v>Premium</v>
      </c>
      <c r="U962" s="4"/>
    </row>
    <row r="963" spans="2:21" ht="14.25" customHeight="1" x14ac:dyDescent="0.3">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c r="O963" s="4" t="str">
        <f>TEXT(Table1[[#This Row],[Invoice Date]],"mmm")</f>
        <v>Apr</v>
      </c>
      <c r="P963" s="4">
        <f>YEAR(Table1[[#This Row],[Invoice Date]])</f>
        <v>2021</v>
      </c>
      <c r="Q963" s="4">
        <f>IFERROR(Table1[[#This Row],[Total Sales]]/Table1[[#This Row],[Units Sold]],4)</f>
        <v>250.00000000000009</v>
      </c>
      <c r="R963" s="4">
        <f>IFERROR(Table1[[#This Row],[Operating Profit]]/Table1[[#This Row],[Units Sold]],0)</f>
        <v>100.00000000000001</v>
      </c>
      <c r="S963" s="4">
        <f>IFERROR((Table1[[#This Row],[Total Sales]]-Table1[[#This Row],[Operating Profit]])/Table1[[#This Row],[Units Sold]],0)</f>
        <v>150.00000000000006</v>
      </c>
      <c r="T963" s="4" t="str">
        <f>IF(Table1[[#This Row],[Profit per unit]]&gt;$V$8,"Premium","Mass")</f>
        <v>Premium</v>
      </c>
      <c r="U963" s="4"/>
    </row>
    <row r="964" spans="2:21" ht="14.25" customHeight="1" x14ac:dyDescent="0.3">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c r="O964" s="4" t="str">
        <f>TEXT(Table1[[#This Row],[Invoice Date]],"mmm")</f>
        <v>Apr</v>
      </c>
      <c r="P964" s="4">
        <f>YEAR(Table1[[#This Row],[Invoice Date]])</f>
        <v>2021</v>
      </c>
      <c r="Q964" s="4">
        <f>IFERROR(Table1[[#This Row],[Total Sales]]/Table1[[#This Row],[Units Sold]],4)</f>
        <v>199.99999999999997</v>
      </c>
      <c r="R964" s="4">
        <f>IFERROR(Table1[[#This Row],[Operating Profit]]/Table1[[#This Row],[Units Sold]],0)</f>
        <v>79.999999999999986</v>
      </c>
      <c r="S964" s="4">
        <f>IFERROR((Table1[[#This Row],[Total Sales]]-Table1[[#This Row],[Operating Profit]])/Table1[[#This Row],[Units Sold]],0)</f>
        <v>120</v>
      </c>
      <c r="T964" s="4" t="str">
        <f>IF(Table1[[#This Row],[Profit per unit]]&gt;$V$8,"Premium","Mass")</f>
        <v>Premium</v>
      </c>
      <c r="U964" s="4"/>
    </row>
    <row r="965" spans="2:21" ht="14.25" customHeight="1" x14ac:dyDescent="0.3">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c r="O965" s="4" t="str">
        <f>TEXT(Table1[[#This Row],[Invoice Date]],"mmm")</f>
        <v>Apr</v>
      </c>
      <c r="P965" s="4">
        <f>YEAR(Table1[[#This Row],[Invoice Date]])</f>
        <v>2021</v>
      </c>
      <c r="Q965" s="4">
        <f>IFERROR(Table1[[#This Row],[Total Sales]]/Table1[[#This Row],[Units Sold]],4)</f>
        <v>300.00000000000006</v>
      </c>
      <c r="R965" s="4">
        <f>IFERROR(Table1[[#This Row],[Operating Profit]]/Table1[[#This Row],[Units Sold]],0)</f>
        <v>150.00000000000003</v>
      </c>
      <c r="S965" s="4">
        <f>IFERROR((Table1[[#This Row],[Total Sales]]-Table1[[#This Row],[Operating Profit]])/Table1[[#This Row],[Units Sold]],0)</f>
        <v>150.00000000000003</v>
      </c>
      <c r="T965" s="4" t="str">
        <f>IF(Table1[[#This Row],[Profit per unit]]&gt;$V$8,"Premium","Mass")</f>
        <v>Premium</v>
      </c>
      <c r="U965" s="4"/>
    </row>
    <row r="966" spans="2:21" ht="14.25" customHeight="1" x14ac:dyDescent="0.3">
      <c r="B966" s="4" t="s">
        <v>26</v>
      </c>
      <c r="C966" s="4">
        <v>1197831</v>
      </c>
      <c r="D966" s="5">
        <v>44293</v>
      </c>
      <c r="E966" s="4" t="s">
        <v>27</v>
      </c>
      <c r="F966" s="4" t="s">
        <v>55</v>
      </c>
      <c r="G966" s="4" t="s">
        <v>56</v>
      </c>
      <c r="H966" s="6" t="s">
        <v>22</v>
      </c>
      <c r="I966" s="7">
        <v>45</v>
      </c>
      <c r="J966" s="8">
        <v>425</v>
      </c>
      <c r="K966" s="9">
        <v>191250</v>
      </c>
      <c r="L966" s="9">
        <v>66937.5</v>
      </c>
      <c r="M966" s="10">
        <v>0.35</v>
      </c>
      <c r="N966" s="4" t="s">
        <v>24</v>
      </c>
      <c r="O966" s="4" t="str">
        <f>TEXT(Table1[[#This Row],[Invoice Date]],"mmm")</f>
        <v>Apr</v>
      </c>
      <c r="P966" s="4">
        <f>YEAR(Table1[[#This Row],[Invoice Date]])</f>
        <v>2021</v>
      </c>
      <c r="Q966" s="4">
        <f>IFERROR(Table1[[#This Row],[Total Sales]]/Table1[[#This Row],[Units Sold]],4)</f>
        <v>450</v>
      </c>
      <c r="R966" s="4">
        <f>IFERROR(Table1[[#This Row],[Operating Profit]]/Table1[[#This Row],[Units Sold]],0)</f>
        <v>157.5</v>
      </c>
      <c r="S966" s="4">
        <f>IFERROR((Table1[[#This Row],[Total Sales]]-Table1[[#This Row],[Operating Profit]])/Table1[[#This Row],[Units Sold]],0)</f>
        <v>292.5</v>
      </c>
      <c r="T966" s="4" t="str">
        <f>IF(Table1[[#This Row],[Profit per unit]]&gt;$V$8,"Premium","Mass")</f>
        <v>Premium</v>
      </c>
      <c r="U966" s="4"/>
    </row>
    <row r="967" spans="2:21" ht="14.25" customHeight="1" x14ac:dyDescent="0.3">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c r="O967" s="4" t="str">
        <f>TEXT(Table1[[#This Row],[Invoice Date]],"mmm")</f>
        <v>Apr</v>
      </c>
      <c r="P967" s="4">
        <f>YEAR(Table1[[#This Row],[Invoice Date]])</f>
        <v>2021</v>
      </c>
      <c r="Q967" s="4">
        <f>IFERROR(Table1[[#This Row],[Total Sales]]/Table1[[#This Row],[Units Sold]],4)</f>
        <v>400</v>
      </c>
      <c r="R967" s="4">
        <f>IFERROR(Table1[[#This Row],[Operating Profit]]/Table1[[#This Row],[Units Sold]],0)</f>
        <v>220</v>
      </c>
      <c r="S967" s="4">
        <f>IFERROR((Table1[[#This Row],[Total Sales]]-Table1[[#This Row],[Operating Profit]])/Table1[[#This Row],[Units Sold]],0)</f>
        <v>180</v>
      </c>
      <c r="T967" s="4" t="str">
        <f>IF(Table1[[#This Row],[Profit per unit]]&gt;$V$8,"Premium","Mass")</f>
        <v>Premium</v>
      </c>
      <c r="U967" s="4"/>
    </row>
    <row r="968" spans="2:21" ht="14.25" customHeight="1" x14ac:dyDescent="0.3">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c r="O968" s="4" t="str">
        <f>TEXT(Table1[[#This Row],[Invoice Date]],"mmm")</f>
        <v>Apr</v>
      </c>
      <c r="P968" s="4">
        <f>YEAR(Table1[[#This Row],[Invoice Date]])</f>
        <v>2021</v>
      </c>
      <c r="Q968" s="4">
        <f>IFERROR(Table1[[#This Row],[Total Sales]]/Table1[[#This Row],[Units Sold]],4)</f>
        <v>400</v>
      </c>
      <c r="R968" s="4">
        <f>IFERROR(Table1[[#This Row],[Operating Profit]]/Table1[[#This Row],[Units Sold]],0)</f>
        <v>159.99999999999997</v>
      </c>
      <c r="S968" s="4">
        <f>IFERROR((Table1[[#This Row],[Total Sales]]-Table1[[#This Row],[Operating Profit]])/Table1[[#This Row],[Units Sold]],0)</f>
        <v>240</v>
      </c>
      <c r="T968" s="4" t="str">
        <f>IF(Table1[[#This Row],[Profit per unit]]&gt;$V$8,"Premium","Mass")</f>
        <v>Premium</v>
      </c>
      <c r="U968" s="4"/>
    </row>
    <row r="969" spans="2:21" ht="14.25" customHeight="1" x14ac:dyDescent="0.3">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c r="O969" s="4" t="str">
        <f>TEXT(Table1[[#This Row],[Invoice Date]],"mmm")</f>
        <v>Apr</v>
      </c>
      <c r="P969" s="4">
        <f>YEAR(Table1[[#This Row],[Invoice Date]])</f>
        <v>2021</v>
      </c>
      <c r="Q969" s="4">
        <f>IFERROR(Table1[[#This Row],[Total Sales]]/Table1[[#This Row],[Units Sold]],4)</f>
        <v>450</v>
      </c>
      <c r="R969" s="4">
        <f>IFERROR(Table1[[#This Row],[Operating Profit]]/Table1[[#This Row],[Units Sold]],0)</f>
        <v>180</v>
      </c>
      <c r="S969" s="4">
        <f>IFERROR((Table1[[#This Row],[Total Sales]]-Table1[[#This Row],[Operating Profit]])/Table1[[#This Row],[Units Sold]],0)</f>
        <v>270</v>
      </c>
      <c r="T969" s="4" t="str">
        <f>IF(Table1[[#This Row],[Profit per unit]]&gt;$V$8,"Premium","Mass")</f>
        <v>Premium</v>
      </c>
      <c r="U969" s="4"/>
    </row>
    <row r="970" spans="2:21" ht="14.25" customHeight="1" x14ac:dyDescent="0.3">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c r="O970" s="4" t="str">
        <f>TEXT(Table1[[#This Row],[Invoice Date]],"mmm")</f>
        <v>Apr</v>
      </c>
      <c r="P970" s="4">
        <f>YEAR(Table1[[#This Row],[Invoice Date]])</f>
        <v>2021</v>
      </c>
      <c r="Q970" s="4">
        <f>IFERROR(Table1[[#This Row],[Total Sales]]/Table1[[#This Row],[Units Sold]],4)</f>
        <v>400</v>
      </c>
      <c r="R970" s="4">
        <f>IFERROR(Table1[[#This Row],[Operating Profit]]/Table1[[#This Row],[Units Sold]],0)</f>
        <v>159.99999999999997</v>
      </c>
      <c r="S970" s="4">
        <f>IFERROR((Table1[[#This Row],[Total Sales]]-Table1[[#This Row],[Operating Profit]])/Table1[[#This Row],[Units Sold]],0)</f>
        <v>240</v>
      </c>
      <c r="T970" s="4" t="str">
        <f>IF(Table1[[#This Row],[Profit per unit]]&gt;$V$8,"Premium","Mass")</f>
        <v>Premium</v>
      </c>
      <c r="U970" s="4"/>
    </row>
    <row r="971" spans="2:21" ht="14.25" customHeight="1" x14ac:dyDescent="0.3">
      <c r="B971" s="4" t="s">
        <v>26</v>
      </c>
      <c r="C971" s="4">
        <v>1197831</v>
      </c>
      <c r="D971" s="5">
        <v>44298</v>
      </c>
      <c r="E971" s="4" t="s">
        <v>27</v>
      </c>
      <c r="F971" s="4" t="s">
        <v>55</v>
      </c>
      <c r="G971" s="4" t="s">
        <v>56</v>
      </c>
      <c r="H971" s="6" t="s">
        <v>21</v>
      </c>
      <c r="I971" s="7">
        <v>40</v>
      </c>
      <c r="J971" s="8">
        <v>600</v>
      </c>
      <c r="K971" s="9">
        <v>240000</v>
      </c>
      <c r="L971" s="9">
        <v>120000</v>
      </c>
      <c r="M971" s="10">
        <v>0.5</v>
      </c>
      <c r="N971" s="4" t="s">
        <v>24</v>
      </c>
      <c r="O971" s="4" t="str">
        <f>TEXT(Table1[[#This Row],[Invoice Date]],"mmm")</f>
        <v>Apr</v>
      </c>
      <c r="P971" s="4">
        <f>YEAR(Table1[[#This Row],[Invoice Date]])</f>
        <v>2021</v>
      </c>
      <c r="Q971" s="4">
        <f>IFERROR(Table1[[#This Row],[Total Sales]]/Table1[[#This Row],[Units Sold]],4)</f>
        <v>400</v>
      </c>
      <c r="R971" s="4">
        <f>IFERROR(Table1[[#This Row],[Operating Profit]]/Table1[[#This Row],[Units Sold]],0)</f>
        <v>200</v>
      </c>
      <c r="S971" s="4">
        <f>IFERROR((Table1[[#This Row],[Total Sales]]-Table1[[#This Row],[Operating Profit]])/Table1[[#This Row],[Units Sold]],0)</f>
        <v>200</v>
      </c>
      <c r="T971" s="4" t="str">
        <f>IF(Table1[[#This Row],[Profit per unit]]&gt;$V$8,"Premium","Mass")</f>
        <v>Premium</v>
      </c>
      <c r="U971" s="4"/>
    </row>
    <row r="972" spans="2:21" ht="14.25" customHeight="1" x14ac:dyDescent="0.3">
      <c r="B972" s="4" t="s">
        <v>26</v>
      </c>
      <c r="C972" s="4">
        <v>1197831</v>
      </c>
      <c r="D972" s="5">
        <v>44299</v>
      </c>
      <c r="E972" s="4" t="s">
        <v>27</v>
      </c>
      <c r="F972" s="4" t="s">
        <v>55</v>
      </c>
      <c r="G972" s="4" t="s">
        <v>56</v>
      </c>
      <c r="H972" s="6" t="s">
        <v>22</v>
      </c>
      <c r="I972" s="7">
        <v>45</v>
      </c>
      <c r="J972" s="8">
        <v>500</v>
      </c>
      <c r="K972" s="9">
        <v>225000</v>
      </c>
      <c r="L972" s="9">
        <v>78750</v>
      </c>
      <c r="M972" s="10">
        <v>0.35</v>
      </c>
      <c r="N972" s="4" t="s">
        <v>24</v>
      </c>
      <c r="O972" s="4" t="str">
        <f>TEXT(Table1[[#This Row],[Invoice Date]],"mmm")</f>
        <v>Apr</v>
      </c>
      <c r="P972" s="4">
        <f>YEAR(Table1[[#This Row],[Invoice Date]])</f>
        <v>2021</v>
      </c>
      <c r="Q972" s="4">
        <f>IFERROR(Table1[[#This Row],[Total Sales]]/Table1[[#This Row],[Units Sold]],4)</f>
        <v>450</v>
      </c>
      <c r="R972" s="4">
        <f>IFERROR(Table1[[#This Row],[Operating Profit]]/Table1[[#This Row],[Units Sold]],0)</f>
        <v>157.5</v>
      </c>
      <c r="S972" s="4">
        <f>IFERROR((Table1[[#This Row],[Total Sales]]-Table1[[#This Row],[Operating Profit]])/Table1[[#This Row],[Units Sold]],0)</f>
        <v>292.5</v>
      </c>
      <c r="T972" s="4" t="str">
        <f>IF(Table1[[#This Row],[Profit per unit]]&gt;$V$8,"Premium","Mass")</f>
        <v>Premium</v>
      </c>
      <c r="U972" s="4"/>
    </row>
    <row r="973" spans="2:21" ht="14.25" customHeight="1" x14ac:dyDescent="0.3">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c r="O973" s="4" t="str">
        <f>TEXT(Table1[[#This Row],[Invoice Date]],"mmm")</f>
        <v>Apr</v>
      </c>
      <c r="P973" s="4">
        <f>YEAR(Table1[[#This Row],[Invoice Date]])</f>
        <v>2021</v>
      </c>
      <c r="Q973" s="4">
        <f>IFERROR(Table1[[#This Row],[Total Sales]]/Table1[[#This Row],[Units Sold]],4)</f>
        <v>500</v>
      </c>
      <c r="R973" s="4">
        <f>IFERROR(Table1[[#This Row],[Operating Profit]]/Table1[[#This Row],[Units Sold]],0)</f>
        <v>275.00000000000006</v>
      </c>
      <c r="S973" s="4">
        <f>IFERROR((Table1[[#This Row],[Total Sales]]-Table1[[#This Row],[Operating Profit]])/Table1[[#This Row],[Units Sold]],0)</f>
        <v>224.99999999999997</v>
      </c>
      <c r="T973" s="4" t="str">
        <f>IF(Table1[[#This Row],[Profit per unit]]&gt;$V$8,"Premium","Mass")</f>
        <v>Premium</v>
      </c>
      <c r="U973" s="4"/>
    </row>
    <row r="974" spans="2:21" ht="14.25" customHeight="1" x14ac:dyDescent="0.3">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c r="O974" s="4" t="str">
        <f>TEXT(Table1[[#This Row],[Invoice Date]],"mmm")</f>
        <v>Apr</v>
      </c>
      <c r="P974" s="4">
        <f>YEAR(Table1[[#This Row],[Invoice Date]])</f>
        <v>2021</v>
      </c>
      <c r="Q974" s="4">
        <f>IFERROR(Table1[[#This Row],[Total Sales]]/Table1[[#This Row],[Units Sold]],4)</f>
        <v>400</v>
      </c>
      <c r="R974" s="4">
        <f>IFERROR(Table1[[#This Row],[Operating Profit]]/Table1[[#This Row],[Units Sold]],0)</f>
        <v>179.99999999999997</v>
      </c>
      <c r="S974" s="4">
        <f>IFERROR((Table1[[#This Row],[Total Sales]]-Table1[[#This Row],[Operating Profit]])/Table1[[#This Row],[Units Sold]],0)</f>
        <v>220.00000000000003</v>
      </c>
      <c r="T974" s="4" t="str">
        <f>IF(Table1[[#This Row],[Profit per unit]]&gt;$V$8,"Premium","Mass")</f>
        <v>Premium</v>
      </c>
      <c r="U974" s="4"/>
    </row>
    <row r="975" spans="2:21" ht="14.25" customHeight="1" x14ac:dyDescent="0.3">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c r="O975" s="4" t="str">
        <f>TEXT(Table1[[#This Row],[Invoice Date]],"mmm")</f>
        <v>Apr</v>
      </c>
      <c r="P975" s="4">
        <f>YEAR(Table1[[#This Row],[Invoice Date]])</f>
        <v>2021</v>
      </c>
      <c r="Q975" s="4">
        <f>IFERROR(Table1[[#This Row],[Total Sales]]/Table1[[#This Row],[Units Sold]],4)</f>
        <v>450</v>
      </c>
      <c r="R975" s="4">
        <f>IFERROR(Table1[[#This Row],[Operating Profit]]/Table1[[#This Row],[Units Sold]],0)</f>
        <v>202.49999999999997</v>
      </c>
      <c r="S975" s="4">
        <f>IFERROR((Table1[[#This Row],[Total Sales]]-Table1[[#This Row],[Operating Profit]])/Table1[[#This Row],[Units Sold]],0)</f>
        <v>247.50000000000003</v>
      </c>
      <c r="T975" s="4" t="str">
        <f>IF(Table1[[#This Row],[Profit per unit]]&gt;$V$8,"Premium","Mass")</f>
        <v>Premium</v>
      </c>
      <c r="U975" s="4"/>
    </row>
    <row r="976" spans="2:21" ht="14.25" customHeight="1" x14ac:dyDescent="0.3">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c r="O976" s="4" t="str">
        <f>TEXT(Table1[[#This Row],[Invoice Date]],"mmm")</f>
        <v>Apr</v>
      </c>
      <c r="P976" s="4">
        <f>YEAR(Table1[[#This Row],[Invoice Date]])</f>
        <v>2021</v>
      </c>
      <c r="Q976" s="4">
        <f>IFERROR(Table1[[#This Row],[Total Sales]]/Table1[[#This Row],[Units Sold]],4)</f>
        <v>400</v>
      </c>
      <c r="R976" s="4">
        <f>IFERROR(Table1[[#This Row],[Operating Profit]]/Table1[[#This Row],[Units Sold]],0)</f>
        <v>179.99999999999997</v>
      </c>
      <c r="S976" s="4">
        <f>IFERROR((Table1[[#This Row],[Total Sales]]-Table1[[#This Row],[Operating Profit]])/Table1[[#This Row],[Units Sold]],0)</f>
        <v>220.00000000000003</v>
      </c>
      <c r="T976" s="4" t="str">
        <f>IF(Table1[[#This Row],[Profit per unit]]&gt;$V$8,"Premium","Mass")</f>
        <v>Premium</v>
      </c>
      <c r="U976" s="4"/>
    </row>
    <row r="977" spans="2:21" ht="14.25" customHeight="1" x14ac:dyDescent="0.3">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c r="O977" s="4" t="str">
        <f>TEXT(Table1[[#This Row],[Invoice Date]],"mmm")</f>
        <v>Apr</v>
      </c>
      <c r="P977" s="4">
        <f>YEAR(Table1[[#This Row],[Invoice Date]])</f>
        <v>2021</v>
      </c>
      <c r="Q977" s="4">
        <f>IFERROR(Table1[[#This Row],[Total Sales]]/Table1[[#This Row],[Units Sold]],4)</f>
        <v>400</v>
      </c>
      <c r="R977" s="4">
        <f>IFERROR(Table1[[#This Row],[Operating Profit]]/Table1[[#This Row],[Units Sold]],0)</f>
        <v>220.00000000000003</v>
      </c>
      <c r="S977" s="4">
        <f>IFERROR((Table1[[#This Row],[Total Sales]]-Table1[[#This Row],[Operating Profit]])/Table1[[#This Row],[Units Sold]],0)</f>
        <v>179.99999999999997</v>
      </c>
      <c r="T977" s="4" t="str">
        <f>IF(Table1[[#This Row],[Profit per unit]]&gt;$V$8,"Premium","Mass")</f>
        <v>Premium</v>
      </c>
      <c r="U977" s="4"/>
    </row>
    <row r="978" spans="2:21" ht="14.25" customHeight="1" x14ac:dyDescent="0.3">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c r="O978" s="4" t="str">
        <f>TEXT(Table1[[#This Row],[Invoice Date]],"mmm")</f>
        <v>Apr</v>
      </c>
      <c r="P978" s="4">
        <f>YEAR(Table1[[#This Row],[Invoice Date]])</f>
        <v>2021</v>
      </c>
      <c r="Q978" s="4">
        <f>IFERROR(Table1[[#This Row],[Total Sales]]/Table1[[#This Row],[Units Sold]],4)</f>
        <v>450</v>
      </c>
      <c r="R978" s="4">
        <f>IFERROR(Table1[[#This Row],[Operating Profit]]/Table1[[#This Row],[Units Sold]],0)</f>
        <v>179.99999999999997</v>
      </c>
      <c r="S978" s="4">
        <f>IFERROR((Table1[[#This Row],[Total Sales]]-Table1[[#This Row],[Operating Profit]])/Table1[[#This Row],[Units Sold]],0)</f>
        <v>270</v>
      </c>
      <c r="T978" s="4" t="str">
        <f>IF(Table1[[#This Row],[Profit per unit]]&gt;$V$8,"Premium","Mass")</f>
        <v>Premium</v>
      </c>
      <c r="U978" s="4"/>
    </row>
    <row r="979" spans="2:21" ht="14.25" customHeight="1" x14ac:dyDescent="0.3">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c r="O979" s="4" t="str">
        <f>TEXT(Table1[[#This Row],[Invoice Date]],"mmm")</f>
        <v>Apr</v>
      </c>
      <c r="P979" s="4">
        <f>YEAR(Table1[[#This Row],[Invoice Date]])</f>
        <v>2021</v>
      </c>
      <c r="Q979" s="4">
        <f>IFERROR(Table1[[#This Row],[Total Sales]]/Table1[[#This Row],[Units Sold]],4)</f>
        <v>549.99999999999989</v>
      </c>
      <c r="R979" s="4">
        <f>IFERROR(Table1[[#This Row],[Operating Profit]]/Table1[[#This Row],[Units Sold]],0)</f>
        <v>330</v>
      </c>
      <c r="S979" s="4">
        <f>IFERROR((Table1[[#This Row],[Total Sales]]-Table1[[#This Row],[Operating Profit]])/Table1[[#This Row],[Units Sold]],0)</f>
        <v>219.99999999999994</v>
      </c>
      <c r="T979" s="4" t="str">
        <f>IF(Table1[[#This Row],[Profit per unit]]&gt;$V$8,"Premium","Mass")</f>
        <v>Premium</v>
      </c>
      <c r="U979" s="4"/>
    </row>
    <row r="980" spans="2:21" ht="14.25" customHeight="1" x14ac:dyDescent="0.3">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c r="O980" s="4" t="str">
        <f>TEXT(Table1[[#This Row],[Invoice Date]],"mmm")</f>
        <v>Apr</v>
      </c>
      <c r="P980" s="4">
        <f>YEAR(Table1[[#This Row],[Invoice Date]])</f>
        <v>2021</v>
      </c>
      <c r="Q980" s="4">
        <f>IFERROR(Table1[[#This Row],[Total Sales]]/Table1[[#This Row],[Units Sold]],4)</f>
        <v>450</v>
      </c>
      <c r="R980" s="4">
        <f>IFERROR(Table1[[#This Row],[Operating Profit]]/Table1[[#This Row],[Units Sold]],0)</f>
        <v>202.49999999999997</v>
      </c>
      <c r="S980" s="4">
        <f>IFERROR((Table1[[#This Row],[Total Sales]]-Table1[[#This Row],[Operating Profit]])/Table1[[#This Row],[Units Sold]],0)</f>
        <v>247.50000000000003</v>
      </c>
      <c r="T980" s="4" t="str">
        <f>IF(Table1[[#This Row],[Profit per unit]]&gt;$V$8,"Premium","Mass")</f>
        <v>Premium</v>
      </c>
      <c r="U980" s="4"/>
    </row>
    <row r="981" spans="2:21" ht="14.25" customHeight="1" x14ac:dyDescent="0.3">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c r="O981" s="4" t="str">
        <f>TEXT(Table1[[#This Row],[Invoice Date]],"mmm")</f>
        <v>Apr</v>
      </c>
      <c r="P981" s="4">
        <f>YEAR(Table1[[#This Row],[Invoice Date]])</f>
        <v>2021</v>
      </c>
      <c r="Q981" s="4">
        <f>IFERROR(Table1[[#This Row],[Total Sales]]/Table1[[#This Row],[Units Sold]],4)</f>
        <v>550.00000000000011</v>
      </c>
      <c r="R981" s="4">
        <f>IFERROR(Table1[[#This Row],[Operating Profit]]/Table1[[#This Row],[Units Sold]],0)</f>
        <v>247.5</v>
      </c>
      <c r="S981" s="4">
        <f>IFERROR((Table1[[#This Row],[Total Sales]]-Table1[[#This Row],[Operating Profit]])/Table1[[#This Row],[Units Sold]],0)</f>
        <v>302.50000000000006</v>
      </c>
      <c r="T981" s="4" t="str">
        <f>IF(Table1[[#This Row],[Profit per unit]]&gt;$V$8,"Premium","Mass")</f>
        <v>Premium</v>
      </c>
      <c r="U981" s="4"/>
    </row>
    <row r="982" spans="2:21" ht="14.25" customHeight="1" x14ac:dyDescent="0.3">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c r="O982" s="4" t="str">
        <f>TEXT(Table1[[#This Row],[Invoice Date]],"mmm")</f>
        <v>Apr</v>
      </c>
      <c r="P982" s="4">
        <f>YEAR(Table1[[#This Row],[Invoice Date]])</f>
        <v>2021</v>
      </c>
      <c r="Q982" s="4">
        <f>IFERROR(Table1[[#This Row],[Total Sales]]/Table1[[#This Row],[Units Sold]],4)</f>
        <v>500</v>
      </c>
      <c r="R982" s="4">
        <f>IFERROR(Table1[[#This Row],[Operating Profit]]/Table1[[#This Row],[Units Sold]],0)</f>
        <v>224.99999999999997</v>
      </c>
      <c r="S982" s="4">
        <f>IFERROR((Table1[[#This Row],[Total Sales]]-Table1[[#This Row],[Operating Profit]])/Table1[[#This Row],[Units Sold]],0)</f>
        <v>275.00000000000006</v>
      </c>
      <c r="T982" s="4" t="str">
        <f>IF(Table1[[#This Row],[Profit per unit]]&gt;$V$8,"Premium","Mass")</f>
        <v>Premium</v>
      </c>
      <c r="U982" s="4"/>
    </row>
    <row r="983" spans="2:21" ht="14.25" customHeight="1" x14ac:dyDescent="0.3">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c r="O983" s="4" t="str">
        <f>TEXT(Table1[[#This Row],[Invoice Date]],"mmm")</f>
        <v>Apr</v>
      </c>
      <c r="P983" s="4">
        <f>YEAR(Table1[[#This Row],[Invoice Date]])</f>
        <v>2021</v>
      </c>
      <c r="Q983" s="4">
        <f>IFERROR(Table1[[#This Row],[Total Sales]]/Table1[[#This Row],[Units Sold]],4)</f>
        <v>450</v>
      </c>
      <c r="R983" s="4">
        <f>IFERROR(Table1[[#This Row],[Operating Profit]]/Table1[[#This Row],[Units Sold]],0)</f>
        <v>247.50000000000003</v>
      </c>
      <c r="S983" s="4">
        <f>IFERROR((Table1[[#This Row],[Total Sales]]-Table1[[#This Row],[Operating Profit]])/Table1[[#This Row],[Units Sold]],0)</f>
        <v>202.49999999999997</v>
      </c>
      <c r="T983" s="4" t="str">
        <f>IF(Table1[[#This Row],[Profit per unit]]&gt;$V$8,"Premium","Mass")</f>
        <v>Premium</v>
      </c>
      <c r="U983" s="4"/>
    </row>
    <row r="984" spans="2:21" ht="14.25" customHeight="1" x14ac:dyDescent="0.3">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c r="O984" s="4" t="str">
        <f>TEXT(Table1[[#This Row],[Invoice Date]],"mmm")</f>
        <v>Apr</v>
      </c>
      <c r="P984" s="4">
        <f>YEAR(Table1[[#This Row],[Invoice Date]])</f>
        <v>2021</v>
      </c>
      <c r="Q984" s="4">
        <f>IFERROR(Table1[[#This Row],[Total Sales]]/Table1[[#This Row],[Units Sold]],4)</f>
        <v>500</v>
      </c>
      <c r="R984" s="4">
        <f>IFERROR(Table1[[#This Row],[Operating Profit]]/Table1[[#This Row],[Units Sold]],0)</f>
        <v>199.99999999999997</v>
      </c>
      <c r="S984" s="4">
        <f>IFERROR((Table1[[#This Row],[Total Sales]]-Table1[[#This Row],[Operating Profit]])/Table1[[#This Row],[Units Sold]],0)</f>
        <v>300</v>
      </c>
      <c r="T984" s="4" t="str">
        <f>IF(Table1[[#This Row],[Profit per unit]]&gt;$V$8,"Premium","Mass")</f>
        <v>Premium</v>
      </c>
      <c r="U984" s="4"/>
    </row>
    <row r="985" spans="2:21" ht="14.25" customHeight="1" x14ac:dyDescent="0.3">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c r="O985" s="4" t="str">
        <f>TEXT(Table1[[#This Row],[Invoice Date]],"mmm")</f>
        <v>Apr</v>
      </c>
      <c r="P985" s="4">
        <f>YEAR(Table1[[#This Row],[Invoice Date]])</f>
        <v>2021</v>
      </c>
      <c r="Q985" s="4">
        <f>IFERROR(Table1[[#This Row],[Total Sales]]/Table1[[#This Row],[Units Sold]],4)</f>
        <v>549.99999999999989</v>
      </c>
      <c r="R985" s="4">
        <f>IFERROR(Table1[[#This Row],[Operating Profit]]/Table1[[#This Row],[Units Sold]],0)</f>
        <v>330</v>
      </c>
      <c r="S985" s="4">
        <f>IFERROR((Table1[[#This Row],[Total Sales]]-Table1[[#This Row],[Operating Profit]])/Table1[[#This Row],[Units Sold]],0)</f>
        <v>219.99999999999991</v>
      </c>
      <c r="T985" s="4" t="str">
        <f>IF(Table1[[#This Row],[Profit per unit]]&gt;$V$8,"Premium","Mass")</f>
        <v>Premium</v>
      </c>
      <c r="U985" s="4"/>
    </row>
    <row r="986" spans="2:21" ht="14.25" customHeight="1" x14ac:dyDescent="0.3">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c r="O986" s="4" t="str">
        <f>TEXT(Table1[[#This Row],[Invoice Date]],"mmm")</f>
        <v>Apr</v>
      </c>
      <c r="P986" s="4">
        <f>YEAR(Table1[[#This Row],[Invoice Date]])</f>
        <v>2021</v>
      </c>
      <c r="Q986" s="4">
        <f>IFERROR(Table1[[#This Row],[Total Sales]]/Table1[[#This Row],[Units Sold]],4)</f>
        <v>500</v>
      </c>
      <c r="R986" s="4">
        <f>IFERROR(Table1[[#This Row],[Operating Profit]]/Table1[[#This Row],[Units Sold]],0)</f>
        <v>224.99999999999994</v>
      </c>
      <c r="S986" s="4">
        <f>IFERROR((Table1[[#This Row],[Total Sales]]-Table1[[#This Row],[Operating Profit]])/Table1[[#This Row],[Units Sold]],0)</f>
        <v>275.00000000000006</v>
      </c>
      <c r="T986" s="4" t="str">
        <f>IF(Table1[[#This Row],[Profit per unit]]&gt;$V$8,"Premium","Mass")</f>
        <v>Premium</v>
      </c>
      <c r="U986" s="4"/>
    </row>
    <row r="987" spans="2:21" ht="14.25" customHeight="1" x14ac:dyDescent="0.3">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c r="O987" s="4" t="str">
        <f>TEXT(Table1[[#This Row],[Invoice Date]],"mmm")</f>
        <v>Apr</v>
      </c>
      <c r="P987" s="4">
        <f>YEAR(Table1[[#This Row],[Invoice Date]])</f>
        <v>2021</v>
      </c>
      <c r="Q987" s="4">
        <f>IFERROR(Table1[[#This Row],[Total Sales]]/Table1[[#This Row],[Units Sold]],4)</f>
        <v>500</v>
      </c>
      <c r="R987" s="4">
        <f>IFERROR(Table1[[#This Row],[Operating Profit]]/Table1[[#This Row],[Units Sold]],0)</f>
        <v>225</v>
      </c>
      <c r="S987" s="4">
        <f>IFERROR((Table1[[#This Row],[Total Sales]]-Table1[[#This Row],[Operating Profit]])/Table1[[#This Row],[Units Sold]],0)</f>
        <v>275</v>
      </c>
      <c r="T987" s="4" t="str">
        <f>IF(Table1[[#This Row],[Profit per unit]]&gt;$V$8,"Premium","Mass")</f>
        <v>Premium</v>
      </c>
      <c r="U987" s="4"/>
    </row>
    <row r="988" spans="2:21" ht="14.25" customHeight="1" x14ac:dyDescent="0.3">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c r="O988" s="4" t="str">
        <f>TEXT(Table1[[#This Row],[Invoice Date]],"mmm")</f>
        <v>Apr</v>
      </c>
      <c r="P988" s="4">
        <f>YEAR(Table1[[#This Row],[Invoice Date]])</f>
        <v>2021</v>
      </c>
      <c r="Q988" s="4">
        <f>IFERROR(Table1[[#This Row],[Total Sales]]/Table1[[#This Row],[Units Sold]],4)</f>
        <v>549.99999999999989</v>
      </c>
      <c r="R988" s="4">
        <f>IFERROR(Table1[[#This Row],[Operating Profit]]/Table1[[#This Row],[Units Sold]],0)</f>
        <v>247.49999999999994</v>
      </c>
      <c r="S988" s="4">
        <f>IFERROR((Table1[[#This Row],[Total Sales]]-Table1[[#This Row],[Operating Profit]])/Table1[[#This Row],[Units Sold]],0)</f>
        <v>302.49999999999994</v>
      </c>
      <c r="T988" s="4" t="str">
        <f>IF(Table1[[#This Row],[Profit per unit]]&gt;$V$8,"Premium","Mass")</f>
        <v>Premium</v>
      </c>
      <c r="U988" s="4"/>
    </row>
    <row r="989" spans="2:21" ht="14.25" customHeight="1" x14ac:dyDescent="0.3">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c r="O989" s="4" t="str">
        <f>TEXT(Table1[[#This Row],[Invoice Date]],"mmm")</f>
        <v>Apr</v>
      </c>
      <c r="P989" s="4">
        <f>YEAR(Table1[[#This Row],[Invoice Date]])</f>
        <v>2021</v>
      </c>
      <c r="Q989" s="4">
        <f>IFERROR(Table1[[#This Row],[Total Sales]]/Table1[[#This Row],[Units Sold]],4)</f>
        <v>549.99999999999989</v>
      </c>
      <c r="R989" s="4">
        <f>IFERROR(Table1[[#This Row],[Operating Profit]]/Table1[[#This Row],[Units Sold]],0)</f>
        <v>302.5</v>
      </c>
      <c r="S989" s="4">
        <f>IFERROR((Table1[[#This Row],[Total Sales]]-Table1[[#This Row],[Operating Profit]])/Table1[[#This Row],[Units Sold]],0)</f>
        <v>247.49999999999991</v>
      </c>
      <c r="T989" s="4" t="str">
        <f>IF(Table1[[#This Row],[Profit per unit]]&gt;$V$8,"Premium","Mass")</f>
        <v>Premium</v>
      </c>
      <c r="U989" s="4"/>
    </row>
    <row r="990" spans="2:21" ht="14.25" customHeight="1" x14ac:dyDescent="0.3">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c r="O990" s="4" t="str">
        <f>TEXT(Table1[[#This Row],[Invoice Date]],"mmm")</f>
        <v>May</v>
      </c>
      <c r="P990" s="4">
        <f>YEAR(Table1[[#This Row],[Invoice Date]])</f>
        <v>2021</v>
      </c>
      <c r="Q990" s="4">
        <f>IFERROR(Table1[[#This Row],[Total Sales]]/Table1[[#This Row],[Units Sold]],4)</f>
        <v>500</v>
      </c>
      <c r="R990" s="4">
        <f>IFERROR(Table1[[#This Row],[Operating Profit]]/Table1[[#This Row],[Units Sold]],0)</f>
        <v>200</v>
      </c>
      <c r="S990" s="4">
        <f>IFERROR((Table1[[#This Row],[Total Sales]]-Table1[[#This Row],[Operating Profit]])/Table1[[#This Row],[Units Sold]],0)</f>
        <v>300</v>
      </c>
      <c r="T990" s="4" t="str">
        <f>IF(Table1[[#This Row],[Profit per unit]]&gt;$V$8,"Premium","Mass")</f>
        <v>Premium</v>
      </c>
      <c r="U990" s="4"/>
    </row>
    <row r="991" spans="2:21" ht="14.25" customHeight="1" x14ac:dyDescent="0.3">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c r="O991" s="4" t="str">
        <f>TEXT(Table1[[#This Row],[Invoice Date]],"mmm")</f>
        <v>May</v>
      </c>
      <c r="P991" s="4">
        <f>YEAR(Table1[[#This Row],[Invoice Date]])</f>
        <v>2021</v>
      </c>
      <c r="Q991" s="4">
        <f>IFERROR(Table1[[#This Row],[Total Sales]]/Table1[[#This Row],[Units Sold]],4)</f>
        <v>450</v>
      </c>
      <c r="R991" s="4">
        <f>IFERROR(Table1[[#This Row],[Operating Profit]]/Table1[[#This Row],[Units Sold]],0)</f>
        <v>270.00000000000006</v>
      </c>
      <c r="S991" s="4">
        <f>IFERROR((Table1[[#This Row],[Total Sales]]-Table1[[#This Row],[Operating Profit]])/Table1[[#This Row],[Units Sold]],0)</f>
        <v>179.99999999999994</v>
      </c>
      <c r="T991" s="4" t="str">
        <f>IF(Table1[[#This Row],[Profit per unit]]&gt;$V$8,"Premium","Mass")</f>
        <v>Premium</v>
      </c>
      <c r="U991" s="4"/>
    </row>
    <row r="992" spans="2:21" ht="14.25" customHeight="1" x14ac:dyDescent="0.3">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c r="O992" s="4" t="str">
        <f>TEXT(Table1[[#This Row],[Invoice Date]],"mmm")</f>
        <v>May</v>
      </c>
      <c r="P992" s="4">
        <f>YEAR(Table1[[#This Row],[Invoice Date]])</f>
        <v>2021</v>
      </c>
      <c r="Q992" s="4">
        <f>IFERROR(Table1[[#This Row],[Total Sales]]/Table1[[#This Row],[Units Sold]],4)</f>
        <v>350</v>
      </c>
      <c r="R992" s="4">
        <f>IFERROR(Table1[[#This Row],[Operating Profit]]/Table1[[#This Row],[Units Sold]],0)</f>
        <v>157.49999999999997</v>
      </c>
      <c r="S992" s="4">
        <f>IFERROR((Table1[[#This Row],[Total Sales]]-Table1[[#This Row],[Operating Profit]])/Table1[[#This Row],[Units Sold]],0)</f>
        <v>192.50000000000003</v>
      </c>
      <c r="T992" s="4" t="str">
        <f>IF(Table1[[#This Row],[Profit per unit]]&gt;$V$8,"Premium","Mass")</f>
        <v>Premium</v>
      </c>
      <c r="U992" s="4"/>
    </row>
    <row r="993" spans="2:21" ht="14.25" customHeight="1" x14ac:dyDescent="0.3">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c r="O993" s="4" t="str">
        <f>TEXT(Table1[[#This Row],[Invoice Date]],"mmm")</f>
        <v>May</v>
      </c>
      <c r="P993" s="4">
        <f>YEAR(Table1[[#This Row],[Invoice Date]])</f>
        <v>2021</v>
      </c>
      <c r="Q993" s="4">
        <f>IFERROR(Table1[[#This Row],[Total Sales]]/Table1[[#This Row],[Units Sold]],4)</f>
        <v>350</v>
      </c>
      <c r="R993" s="4">
        <f>IFERROR(Table1[[#This Row],[Operating Profit]]/Table1[[#This Row],[Units Sold]],0)</f>
        <v>157.49999999999997</v>
      </c>
      <c r="S993" s="4">
        <f>IFERROR((Table1[[#This Row],[Total Sales]]-Table1[[#This Row],[Operating Profit]])/Table1[[#This Row],[Units Sold]],0)</f>
        <v>192.50000000000003</v>
      </c>
      <c r="T993" s="4" t="str">
        <f>IF(Table1[[#This Row],[Profit per unit]]&gt;$V$8,"Premium","Mass")</f>
        <v>Premium</v>
      </c>
      <c r="U993" s="4"/>
    </row>
    <row r="994" spans="2:21" ht="14.25" customHeight="1" x14ac:dyDescent="0.3">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c r="O994" s="4" t="str">
        <f>TEXT(Table1[[#This Row],[Invoice Date]],"mmm")</f>
        <v>May</v>
      </c>
      <c r="P994" s="4">
        <f>YEAR(Table1[[#This Row],[Invoice Date]])</f>
        <v>2021</v>
      </c>
      <c r="Q994" s="4">
        <f>IFERROR(Table1[[#This Row],[Total Sales]]/Table1[[#This Row],[Units Sold]],4)</f>
        <v>400</v>
      </c>
      <c r="R994" s="4">
        <f>IFERROR(Table1[[#This Row],[Operating Profit]]/Table1[[#This Row],[Units Sold]],0)</f>
        <v>179.99999999999997</v>
      </c>
      <c r="S994" s="4">
        <f>IFERROR((Table1[[#This Row],[Total Sales]]-Table1[[#This Row],[Operating Profit]])/Table1[[#This Row],[Units Sold]],0)</f>
        <v>220.00000000000003</v>
      </c>
      <c r="T994" s="4" t="str">
        <f>IF(Table1[[#This Row],[Profit per unit]]&gt;$V$8,"Premium","Mass")</f>
        <v>Premium</v>
      </c>
      <c r="U994" s="4"/>
    </row>
    <row r="995" spans="2:21" ht="14.25" customHeight="1" x14ac:dyDescent="0.3">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c r="O995" s="4" t="str">
        <f>TEXT(Table1[[#This Row],[Invoice Date]],"mmm")</f>
        <v>May</v>
      </c>
      <c r="P995" s="4">
        <f>YEAR(Table1[[#This Row],[Invoice Date]])</f>
        <v>2021</v>
      </c>
      <c r="Q995" s="4">
        <f>IFERROR(Table1[[#This Row],[Total Sales]]/Table1[[#This Row],[Units Sold]],4)</f>
        <v>400</v>
      </c>
      <c r="R995" s="4">
        <f>IFERROR(Table1[[#This Row],[Operating Profit]]/Table1[[#This Row],[Units Sold]],0)</f>
        <v>220</v>
      </c>
      <c r="S995" s="4">
        <f>IFERROR((Table1[[#This Row],[Total Sales]]-Table1[[#This Row],[Operating Profit]])/Table1[[#This Row],[Units Sold]],0)</f>
        <v>180</v>
      </c>
      <c r="T995" s="4" t="str">
        <f>IF(Table1[[#This Row],[Profit per unit]]&gt;$V$8,"Premium","Mass")</f>
        <v>Premium</v>
      </c>
      <c r="U995" s="4"/>
    </row>
    <row r="996" spans="2:21" ht="14.25" customHeight="1" x14ac:dyDescent="0.3">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c r="O996" s="4" t="str">
        <f>TEXT(Table1[[#This Row],[Invoice Date]],"mmm")</f>
        <v>May</v>
      </c>
      <c r="P996" s="4">
        <f>YEAR(Table1[[#This Row],[Invoice Date]])</f>
        <v>2021</v>
      </c>
      <c r="Q996" s="4">
        <f>IFERROR(Table1[[#This Row],[Total Sales]]/Table1[[#This Row],[Units Sold]],4)</f>
        <v>350</v>
      </c>
      <c r="R996" s="4">
        <f>IFERROR(Table1[[#This Row],[Operating Profit]]/Table1[[#This Row],[Units Sold]],0)</f>
        <v>139.99999999999997</v>
      </c>
      <c r="S996" s="4">
        <f>IFERROR((Table1[[#This Row],[Total Sales]]-Table1[[#This Row],[Operating Profit]])/Table1[[#This Row],[Units Sold]],0)</f>
        <v>210</v>
      </c>
      <c r="T996" s="4" t="str">
        <f>IF(Table1[[#This Row],[Profit per unit]]&gt;$V$8,"Premium","Mass")</f>
        <v>Premium</v>
      </c>
      <c r="U996" s="4"/>
    </row>
    <row r="997" spans="2:21" ht="14.25" customHeight="1" x14ac:dyDescent="0.3">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c r="O997" s="4" t="str">
        <f>TEXT(Table1[[#This Row],[Invoice Date]],"mmm")</f>
        <v>May</v>
      </c>
      <c r="P997" s="4">
        <f>YEAR(Table1[[#This Row],[Invoice Date]])</f>
        <v>2021</v>
      </c>
      <c r="Q997" s="4">
        <f>IFERROR(Table1[[#This Row],[Total Sales]]/Table1[[#This Row],[Units Sold]],4)</f>
        <v>450</v>
      </c>
      <c r="R997" s="4">
        <f>IFERROR(Table1[[#This Row],[Operating Profit]]/Table1[[#This Row],[Units Sold]],0)</f>
        <v>270.00000000000006</v>
      </c>
      <c r="S997" s="4">
        <f>IFERROR((Table1[[#This Row],[Total Sales]]-Table1[[#This Row],[Operating Profit]])/Table1[[#This Row],[Units Sold]],0)</f>
        <v>179.99999999999994</v>
      </c>
      <c r="T997" s="4" t="str">
        <f>IF(Table1[[#This Row],[Profit per unit]]&gt;$V$8,"Premium","Mass")</f>
        <v>Premium</v>
      </c>
      <c r="U997" s="4"/>
    </row>
    <row r="998" spans="2:21" ht="14.25" customHeight="1" x14ac:dyDescent="0.3">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c r="O998" s="4" t="str">
        <f>TEXT(Table1[[#This Row],[Invoice Date]],"mmm")</f>
        <v>May</v>
      </c>
      <c r="P998" s="4">
        <f>YEAR(Table1[[#This Row],[Invoice Date]])</f>
        <v>2021</v>
      </c>
      <c r="Q998" s="4">
        <f>IFERROR(Table1[[#This Row],[Total Sales]]/Table1[[#This Row],[Units Sold]],4)</f>
        <v>300.00000000000006</v>
      </c>
      <c r="R998" s="4">
        <f>IFERROR(Table1[[#This Row],[Operating Profit]]/Table1[[#This Row],[Units Sold]],0)</f>
        <v>135</v>
      </c>
      <c r="S998" s="4">
        <f>IFERROR((Table1[[#This Row],[Total Sales]]-Table1[[#This Row],[Operating Profit]])/Table1[[#This Row],[Units Sold]],0)</f>
        <v>165.00000000000006</v>
      </c>
      <c r="T998" s="4" t="str">
        <f>IF(Table1[[#This Row],[Profit per unit]]&gt;$V$8,"Premium","Mass")</f>
        <v>Premium</v>
      </c>
      <c r="U998" s="4"/>
    </row>
    <row r="999" spans="2:21" ht="14.25" customHeight="1" x14ac:dyDescent="0.3">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c r="O999" s="4" t="str">
        <f>TEXT(Table1[[#This Row],[Invoice Date]],"mmm")</f>
        <v>May</v>
      </c>
      <c r="P999" s="4">
        <f>YEAR(Table1[[#This Row],[Invoice Date]])</f>
        <v>2021</v>
      </c>
      <c r="Q999" s="4">
        <f>IFERROR(Table1[[#This Row],[Total Sales]]/Table1[[#This Row],[Units Sold]],4)</f>
        <v>300.00000000000006</v>
      </c>
      <c r="R999" s="4">
        <f>IFERROR(Table1[[#This Row],[Operating Profit]]/Table1[[#This Row],[Units Sold]],0)</f>
        <v>135</v>
      </c>
      <c r="S999" s="4">
        <f>IFERROR((Table1[[#This Row],[Total Sales]]-Table1[[#This Row],[Operating Profit]])/Table1[[#This Row],[Units Sold]],0)</f>
        <v>165.00000000000006</v>
      </c>
      <c r="T999" s="4" t="str">
        <f>IF(Table1[[#This Row],[Profit per unit]]&gt;$V$8,"Premium","Mass")</f>
        <v>Premium</v>
      </c>
      <c r="U999" s="4"/>
    </row>
    <row r="1000" spans="2:21" ht="14.25" customHeight="1" x14ac:dyDescent="0.3">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c r="O1000" s="4" t="str">
        <f>TEXT(Table1[[#This Row],[Invoice Date]],"mmm")</f>
        <v>May</v>
      </c>
      <c r="P1000" s="4">
        <f>YEAR(Table1[[#This Row],[Invoice Date]])</f>
        <v>2021</v>
      </c>
      <c r="Q1000" s="4">
        <f>IFERROR(Table1[[#This Row],[Total Sales]]/Table1[[#This Row],[Units Sold]],4)</f>
        <v>550.00000000000011</v>
      </c>
      <c r="R1000" s="4">
        <f>IFERROR(Table1[[#This Row],[Operating Profit]]/Table1[[#This Row],[Units Sold]],0)</f>
        <v>247.5</v>
      </c>
      <c r="S1000" s="4">
        <f>IFERROR((Table1[[#This Row],[Total Sales]]-Table1[[#This Row],[Operating Profit]])/Table1[[#This Row],[Units Sold]],0)</f>
        <v>302.50000000000011</v>
      </c>
      <c r="T1000" s="4" t="str">
        <f>IF(Table1[[#This Row],[Profit per unit]]&gt;$V$8,"Premium","Mass")</f>
        <v>Premium</v>
      </c>
      <c r="U1000" s="4"/>
    </row>
    <row r="1001" spans="2:21" ht="14.25" customHeight="1" x14ac:dyDescent="0.3">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c r="O1001" s="4" t="str">
        <f>TEXT(Table1[[#This Row],[Invoice Date]],"mmm")</f>
        <v>May</v>
      </c>
      <c r="P1001" s="4">
        <f>YEAR(Table1[[#This Row],[Invoice Date]])</f>
        <v>2021</v>
      </c>
      <c r="Q1001" s="4">
        <f>IFERROR(Table1[[#This Row],[Total Sales]]/Table1[[#This Row],[Units Sold]],4)</f>
        <v>550.00000000000011</v>
      </c>
      <c r="R1001" s="4">
        <f>IFERROR(Table1[[#This Row],[Operating Profit]]/Table1[[#This Row],[Units Sold]],0)</f>
        <v>302.50000000000006</v>
      </c>
      <c r="S1001" s="4">
        <f>IFERROR((Table1[[#This Row],[Total Sales]]-Table1[[#This Row],[Operating Profit]])/Table1[[#This Row],[Units Sold]],0)</f>
        <v>247.5</v>
      </c>
      <c r="T1001" s="4" t="str">
        <f>IF(Table1[[#This Row],[Profit per unit]]&gt;$V$8,"Premium","Mass")</f>
        <v>Premium</v>
      </c>
      <c r="U1001" s="4"/>
    </row>
    <row r="1002" spans="2:21" ht="14.25" customHeight="1" x14ac:dyDescent="0.3">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c r="O1002" s="4" t="str">
        <f>TEXT(Table1[[#This Row],[Invoice Date]],"mmm")</f>
        <v>May</v>
      </c>
      <c r="P1002" s="4">
        <f>YEAR(Table1[[#This Row],[Invoice Date]])</f>
        <v>2021</v>
      </c>
      <c r="Q1002" s="4">
        <f>IFERROR(Table1[[#This Row],[Total Sales]]/Table1[[#This Row],[Units Sold]],4)</f>
        <v>549.99999999999989</v>
      </c>
      <c r="R1002" s="4">
        <f>IFERROR(Table1[[#This Row],[Operating Profit]]/Table1[[#This Row],[Units Sold]],0)</f>
        <v>219.99999999999997</v>
      </c>
      <c r="S1002" s="4">
        <f>IFERROR((Table1[[#This Row],[Total Sales]]-Table1[[#This Row],[Operating Profit]])/Table1[[#This Row],[Units Sold]],0)</f>
        <v>330</v>
      </c>
      <c r="T1002" s="4" t="str">
        <f>IF(Table1[[#This Row],[Profit per unit]]&gt;$V$8,"Premium","Mass")</f>
        <v>Premium</v>
      </c>
      <c r="U1002" s="4"/>
    </row>
    <row r="1003" spans="2:21" ht="14.25" customHeight="1" x14ac:dyDescent="0.3">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c r="O1003" s="4" t="str">
        <f>TEXT(Table1[[#This Row],[Invoice Date]],"mmm")</f>
        <v>May</v>
      </c>
      <c r="P1003" s="4">
        <f>YEAR(Table1[[#This Row],[Invoice Date]])</f>
        <v>2021</v>
      </c>
      <c r="Q1003" s="4">
        <f>IFERROR(Table1[[#This Row],[Total Sales]]/Table1[[#This Row],[Units Sold]],4)</f>
        <v>650</v>
      </c>
      <c r="R1003" s="4">
        <f>IFERROR(Table1[[#This Row],[Operating Profit]]/Table1[[#This Row],[Units Sold]],0)</f>
        <v>390.00000000000006</v>
      </c>
      <c r="S1003" s="4">
        <f>IFERROR((Table1[[#This Row],[Total Sales]]-Table1[[#This Row],[Operating Profit]])/Table1[[#This Row],[Units Sold]],0)</f>
        <v>259.99999999999994</v>
      </c>
      <c r="T1003" s="4" t="str">
        <f>IF(Table1[[#This Row],[Profit per unit]]&gt;$V$8,"Premium","Mass")</f>
        <v>Premium</v>
      </c>
      <c r="U1003" s="4"/>
    </row>
    <row r="1004" spans="2:21" ht="14.25" customHeight="1" x14ac:dyDescent="0.3">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c r="O1004" s="4" t="str">
        <f>TEXT(Table1[[#This Row],[Invoice Date]],"mmm")</f>
        <v>May</v>
      </c>
      <c r="P1004" s="4">
        <f>YEAR(Table1[[#This Row],[Invoice Date]])</f>
        <v>2021</v>
      </c>
      <c r="Q1004" s="4">
        <f>IFERROR(Table1[[#This Row],[Total Sales]]/Table1[[#This Row],[Units Sold]],4)</f>
        <v>549.99999999999989</v>
      </c>
      <c r="R1004" s="4">
        <f>IFERROR(Table1[[#This Row],[Operating Profit]]/Table1[[#This Row],[Units Sold]],0)</f>
        <v>247.49999999999991</v>
      </c>
      <c r="S1004" s="4">
        <f>IFERROR((Table1[[#This Row],[Total Sales]]-Table1[[#This Row],[Operating Profit]])/Table1[[#This Row],[Units Sold]],0)</f>
        <v>302.5</v>
      </c>
      <c r="T1004" s="4" t="str">
        <f>IF(Table1[[#This Row],[Profit per unit]]&gt;$V$8,"Premium","Mass")</f>
        <v>Premium</v>
      </c>
      <c r="U1004" s="4"/>
    </row>
    <row r="1005" spans="2:21" ht="14.25" customHeight="1" x14ac:dyDescent="0.3">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c r="O1005" s="4" t="str">
        <f>TEXT(Table1[[#This Row],[Invoice Date]],"mmm")</f>
        <v>May</v>
      </c>
      <c r="P1005" s="4">
        <f>YEAR(Table1[[#This Row],[Invoice Date]])</f>
        <v>2021</v>
      </c>
      <c r="Q1005" s="4">
        <f>IFERROR(Table1[[#This Row],[Total Sales]]/Table1[[#This Row],[Units Sold]],4)</f>
        <v>549.99999999999989</v>
      </c>
      <c r="R1005" s="4">
        <f>IFERROR(Table1[[#This Row],[Operating Profit]]/Table1[[#This Row],[Units Sold]],0)</f>
        <v>247.49999999999991</v>
      </c>
      <c r="S1005" s="4">
        <f>IFERROR((Table1[[#This Row],[Total Sales]]-Table1[[#This Row],[Operating Profit]])/Table1[[#This Row],[Units Sold]],0)</f>
        <v>302.5</v>
      </c>
      <c r="T1005" s="4" t="str">
        <f>IF(Table1[[#This Row],[Profit per unit]]&gt;$V$8,"Premium","Mass")</f>
        <v>Premium</v>
      </c>
      <c r="U1005" s="4"/>
    </row>
    <row r="1006" spans="2:21" ht="14.25" customHeight="1" x14ac:dyDescent="0.3">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c r="O1006" s="4" t="str">
        <f>TEXT(Table1[[#This Row],[Invoice Date]],"mmm")</f>
        <v>May</v>
      </c>
      <c r="P1006" s="4">
        <f>YEAR(Table1[[#This Row],[Invoice Date]])</f>
        <v>2021</v>
      </c>
      <c r="Q1006" s="4">
        <f>IFERROR(Table1[[#This Row],[Total Sales]]/Table1[[#This Row],[Units Sold]],4)</f>
        <v>600</v>
      </c>
      <c r="R1006" s="4">
        <f>IFERROR(Table1[[#This Row],[Operating Profit]]/Table1[[#This Row],[Units Sold]],0)</f>
        <v>269.99999999999994</v>
      </c>
      <c r="S1006" s="4">
        <f>IFERROR((Table1[[#This Row],[Total Sales]]-Table1[[#This Row],[Operating Profit]])/Table1[[#This Row],[Units Sold]],0)</f>
        <v>330.00000000000006</v>
      </c>
      <c r="T1006" s="4" t="str">
        <f>IF(Table1[[#This Row],[Profit per unit]]&gt;$V$8,"Premium","Mass")</f>
        <v>Premium</v>
      </c>
      <c r="U1006" s="4"/>
    </row>
    <row r="1007" spans="2:21" ht="14.25" customHeight="1" x14ac:dyDescent="0.3">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c r="O1007" s="4" t="str">
        <f>TEXT(Table1[[#This Row],[Invoice Date]],"mmm")</f>
        <v>May</v>
      </c>
      <c r="P1007" s="4">
        <f>YEAR(Table1[[#This Row],[Invoice Date]])</f>
        <v>2021</v>
      </c>
      <c r="Q1007" s="4">
        <f>IFERROR(Table1[[#This Row],[Total Sales]]/Table1[[#This Row],[Units Sold]],4)</f>
        <v>600</v>
      </c>
      <c r="R1007" s="4">
        <f>IFERROR(Table1[[#This Row],[Operating Profit]]/Table1[[#This Row],[Units Sold]],0)</f>
        <v>330.00000000000006</v>
      </c>
      <c r="S1007" s="4">
        <f>IFERROR((Table1[[#This Row],[Total Sales]]-Table1[[#This Row],[Operating Profit]])/Table1[[#This Row],[Units Sold]],0)</f>
        <v>269.99999999999994</v>
      </c>
      <c r="T1007" s="4" t="str">
        <f>IF(Table1[[#This Row],[Profit per unit]]&gt;$V$8,"Premium","Mass")</f>
        <v>Premium</v>
      </c>
      <c r="U1007" s="4"/>
    </row>
    <row r="1008" spans="2:21" ht="14.25" customHeight="1" x14ac:dyDescent="0.3">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c r="O1008" s="4" t="str">
        <f>TEXT(Table1[[#This Row],[Invoice Date]],"mmm")</f>
        <v>May</v>
      </c>
      <c r="P1008" s="4">
        <f>YEAR(Table1[[#This Row],[Invoice Date]])</f>
        <v>2021</v>
      </c>
      <c r="Q1008" s="4">
        <f>IFERROR(Table1[[#This Row],[Total Sales]]/Table1[[#This Row],[Units Sold]],4)</f>
        <v>549.99999999999989</v>
      </c>
      <c r="R1008" s="4">
        <f>IFERROR(Table1[[#This Row],[Operating Profit]]/Table1[[#This Row],[Units Sold]],0)</f>
        <v>219.99999999999994</v>
      </c>
      <c r="S1008" s="4">
        <f>IFERROR((Table1[[#This Row],[Total Sales]]-Table1[[#This Row],[Operating Profit]])/Table1[[#This Row],[Units Sold]],0)</f>
        <v>329.99999999999994</v>
      </c>
      <c r="T1008" s="4" t="str">
        <f>IF(Table1[[#This Row],[Profit per unit]]&gt;$V$8,"Premium","Mass")</f>
        <v>Premium</v>
      </c>
      <c r="U1008" s="4"/>
    </row>
    <row r="1009" spans="2:21" ht="14.25" customHeight="1" x14ac:dyDescent="0.3">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c r="O1009" s="4" t="str">
        <f>TEXT(Table1[[#This Row],[Invoice Date]],"mmm")</f>
        <v>May</v>
      </c>
      <c r="P1009" s="4">
        <f>YEAR(Table1[[#This Row],[Invoice Date]])</f>
        <v>2021</v>
      </c>
      <c r="Q1009" s="4">
        <f>IFERROR(Table1[[#This Row],[Total Sales]]/Table1[[#This Row],[Units Sold]],4)</f>
        <v>650</v>
      </c>
      <c r="R1009" s="4">
        <f>IFERROR(Table1[[#This Row],[Operating Profit]]/Table1[[#This Row],[Units Sold]],0)</f>
        <v>390.00000000000006</v>
      </c>
      <c r="S1009" s="4">
        <f>IFERROR((Table1[[#This Row],[Total Sales]]-Table1[[#This Row],[Operating Profit]])/Table1[[#This Row],[Units Sold]],0)</f>
        <v>259.99999999999994</v>
      </c>
      <c r="T1009" s="4" t="str">
        <f>IF(Table1[[#This Row],[Profit per unit]]&gt;$V$8,"Premium","Mass")</f>
        <v>Premium</v>
      </c>
      <c r="U1009" s="4"/>
    </row>
    <row r="1010" spans="2:21" ht="14.25" customHeight="1" x14ac:dyDescent="0.3">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c r="O1010" s="4" t="str">
        <f>TEXT(Table1[[#This Row],[Invoice Date]],"mmm")</f>
        <v>May</v>
      </c>
      <c r="P1010" s="4">
        <f>YEAR(Table1[[#This Row],[Invoice Date]])</f>
        <v>2021</v>
      </c>
      <c r="Q1010" s="4">
        <f>IFERROR(Table1[[#This Row],[Total Sales]]/Table1[[#This Row],[Units Sold]],4)</f>
        <v>350</v>
      </c>
      <c r="R1010" s="4">
        <f>IFERROR(Table1[[#This Row],[Operating Profit]]/Table1[[#This Row],[Units Sold]],0)</f>
        <v>140</v>
      </c>
      <c r="S1010" s="4">
        <f>IFERROR((Table1[[#This Row],[Total Sales]]-Table1[[#This Row],[Operating Profit]])/Table1[[#This Row],[Units Sold]],0)</f>
        <v>210</v>
      </c>
      <c r="T1010" s="4" t="str">
        <f>IF(Table1[[#This Row],[Profit per unit]]&gt;$V$8,"Premium","Mass")</f>
        <v>Premium</v>
      </c>
      <c r="U1010" s="4"/>
    </row>
    <row r="1011" spans="2:21" ht="14.25" customHeight="1" x14ac:dyDescent="0.3">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c r="O1011" s="4" t="str">
        <f>TEXT(Table1[[#This Row],[Invoice Date]],"mmm")</f>
        <v>May</v>
      </c>
      <c r="P1011" s="4">
        <f>YEAR(Table1[[#This Row],[Invoice Date]])</f>
        <v>2021</v>
      </c>
      <c r="Q1011" s="4">
        <f>IFERROR(Table1[[#This Row],[Total Sales]]/Table1[[#This Row],[Units Sold]],4)</f>
        <v>350</v>
      </c>
      <c r="R1011" s="4">
        <f>IFERROR(Table1[[#This Row],[Operating Profit]]/Table1[[#This Row],[Units Sold]],0)</f>
        <v>122.5</v>
      </c>
      <c r="S1011" s="4">
        <f>IFERROR((Table1[[#This Row],[Total Sales]]-Table1[[#This Row],[Operating Profit]])/Table1[[#This Row],[Units Sold]],0)</f>
        <v>227.5</v>
      </c>
      <c r="T1011" s="4" t="str">
        <f>IF(Table1[[#This Row],[Profit per unit]]&gt;$V$8,"Premium","Mass")</f>
        <v>Premium</v>
      </c>
      <c r="U1011" s="4"/>
    </row>
    <row r="1012" spans="2:21" ht="14.25" customHeight="1" x14ac:dyDescent="0.3">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c r="O1012" s="4" t="str">
        <f>TEXT(Table1[[#This Row],[Invoice Date]],"mmm")</f>
        <v>May</v>
      </c>
      <c r="P1012" s="4">
        <f>YEAR(Table1[[#This Row],[Invoice Date]])</f>
        <v>2021</v>
      </c>
      <c r="Q1012" s="4">
        <f>IFERROR(Table1[[#This Row],[Total Sales]]/Table1[[#This Row],[Units Sold]],4)</f>
        <v>250</v>
      </c>
      <c r="R1012" s="4">
        <f>IFERROR(Table1[[#This Row],[Operating Profit]]/Table1[[#This Row],[Units Sold]],0)</f>
        <v>87.5</v>
      </c>
      <c r="S1012" s="4">
        <f>IFERROR((Table1[[#This Row],[Total Sales]]-Table1[[#This Row],[Operating Profit]])/Table1[[#This Row],[Units Sold]],0)</f>
        <v>162.5</v>
      </c>
      <c r="T1012" s="4" t="str">
        <f>IF(Table1[[#This Row],[Profit per unit]]&gt;$V$8,"Premium","Mass")</f>
        <v>Premium</v>
      </c>
      <c r="U1012" s="4"/>
    </row>
    <row r="1013" spans="2:21" ht="14.25" customHeight="1" x14ac:dyDescent="0.3">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c r="O1013" s="4" t="str">
        <f>TEXT(Table1[[#This Row],[Invoice Date]],"mmm")</f>
        <v>May</v>
      </c>
      <c r="P1013" s="4">
        <f>YEAR(Table1[[#This Row],[Invoice Date]])</f>
        <v>2021</v>
      </c>
      <c r="Q1013" s="4">
        <f>IFERROR(Table1[[#This Row],[Total Sales]]/Table1[[#This Row],[Units Sold]],4)</f>
        <v>300.00000000000006</v>
      </c>
      <c r="R1013" s="4">
        <f>IFERROR(Table1[[#This Row],[Operating Profit]]/Table1[[#This Row],[Units Sold]],0)</f>
        <v>120.00000000000003</v>
      </c>
      <c r="S1013" s="4">
        <f>IFERROR((Table1[[#This Row],[Total Sales]]-Table1[[#This Row],[Operating Profit]])/Table1[[#This Row],[Units Sold]],0)</f>
        <v>180.00000000000003</v>
      </c>
      <c r="T1013" s="4" t="str">
        <f>IF(Table1[[#This Row],[Profit per unit]]&gt;$V$8,"Premium","Mass")</f>
        <v>Premium</v>
      </c>
      <c r="U1013" s="4"/>
    </row>
    <row r="1014" spans="2:21" ht="14.25" customHeight="1" x14ac:dyDescent="0.3">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c r="O1014" s="4" t="str">
        <f>TEXT(Table1[[#This Row],[Invoice Date]],"mmm")</f>
        <v>May</v>
      </c>
      <c r="P1014" s="4">
        <f>YEAR(Table1[[#This Row],[Invoice Date]])</f>
        <v>2021</v>
      </c>
      <c r="Q1014" s="4">
        <f>IFERROR(Table1[[#This Row],[Total Sales]]/Table1[[#This Row],[Units Sold]],4)</f>
        <v>449.99999999999994</v>
      </c>
      <c r="R1014" s="4">
        <f>IFERROR(Table1[[#This Row],[Operating Profit]]/Table1[[#This Row],[Units Sold]],0)</f>
        <v>157.49999999999997</v>
      </c>
      <c r="S1014" s="4">
        <f>IFERROR((Table1[[#This Row],[Total Sales]]-Table1[[#This Row],[Operating Profit]])/Table1[[#This Row],[Units Sold]],0)</f>
        <v>292.5</v>
      </c>
      <c r="T1014" s="4" t="str">
        <f>IF(Table1[[#This Row],[Profit per unit]]&gt;$V$8,"Premium","Mass")</f>
        <v>Premium</v>
      </c>
      <c r="U1014" s="4"/>
    </row>
    <row r="1015" spans="2:21" ht="14.25" customHeight="1" x14ac:dyDescent="0.3">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c r="O1015" s="4" t="str">
        <f>TEXT(Table1[[#This Row],[Invoice Date]],"mmm")</f>
        <v>May</v>
      </c>
      <c r="P1015" s="4">
        <f>YEAR(Table1[[#This Row],[Invoice Date]])</f>
        <v>2021</v>
      </c>
      <c r="Q1015" s="4">
        <f>IFERROR(Table1[[#This Row],[Total Sales]]/Table1[[#This Row],[Units Sold]],4)</f>
        <v>350</v>
      </c>
      <c r="R1015" s="4">
        <f>IFERROR(Table1[[#This Row],[Operating Profit]]/Table1[[#This Row],[Units Sold]],0)</f>
        <v>175</v>
      </c>
      <c r="S1015" s="4">
        <f>IFERROR((Table1[[#This Row],[Total Sales]]-Table1[[#This Row],[Operating Profit]])/Table1[[#This Row],[Units Sold]],0)</f>
        <v>175</v>
      </c>
      <c r="T1015" s="4" t="str">
        <f>IF(Table1[[#This Row],[Profit per unit]]&gt;$V$8,"Premium","Mass")</f>
        <v>Premium</v>
      </c>
      <c r="U1015" s="4"/>
    </row>
    <row r="1016" spans="2:21" ht="14.25" customHeight="1" x14ac:dyDescent="0.3">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c r="O1016" s="4" t="str">
        <f>TEXT(Table1[[#This Row],[Invoice Date]],"mmm")</f>
        <v>May</v>
      </c>
      <c r="P1016" s="4">
        <f>YEAR(Table1[[#This Row],[Invoice Date]])</f>
        <v>2021</v>
      </c>
      <c r="Q1016" s="4">
        <f>IFERROR(Table1[[#This Row],[Total Sales]]/Table1[[#This Row],[Units Sold]],4)</f>
        <v>350</v>
      </c>
      <c r="R1016" s="4">
        <f>IFERROR(Table1[[#This Row],[Operating Profit]]/Table1[[#This Row],[Units Sold]],0)</f>
        <v>140</v>
      </c>
      <c r="S1016" s="4">
        <f>IFERROR((Table1[[#This Row],[Total Sales]]-Table1[[#This Row],[Operating Profit]])/Table1[[#This Row],[Units Sold]],0)</f>
        <v>210</v>
      </c>
      <c r="T1016" s="4" t="str">
        <f>IF(Table1[[#This Row],[Profit per unit]]&gt;$V$8,"Premium","Mass")</f>
        <v>Premium</v>
      </c>
      <c r="U1016" s="4"/>
    </row>
    <row r="1017" spans="2:21" ht="14.25" customHeight="1" x14ac:dyDescent="0.3">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c r="O1017" s="4" t="str">
        <f>TEXT(Table1[[#This Row],[Invoice Date]],"mmm")</f>
        <v>May</v>
      </c>
      <c r="P1017" s="4">
        <f>YEAR(Table1[[#This Row],[Invoice Date]])</f>
        <v>2021</v>
      </c>
      <c r="Q1017" s="4">
        <f>IFERROR(Table1[[#This Row],[Total Sales]]/Table1[[#This Row],[Units Sold]],4)</f>
        <v>350</v>
      </c>
      <c r="R1017" s="4">
        <f>IFERROR(Table1[[#This Row],[Operating Profit]]/Table1[[#This Row],[Units Sold]],0)</f>
        <v>122.49999999999999</v>
      </c>
      <c r="S1017" s="4">
        <f>IFERROR((Table1[[#This Row],[Total Sales]]-Table1[[#This Row],[Operating Profit]])/Table1[[#This Row],[Units Sold]],0)</f>
        <v>227.5</v>
      </c>
      <c r="T1017" s="4" t="str">
        <f>IF(Table1[[#This Row],[Profit per unit]]&gt;$V$8,"Premium","Mass")</f>
        <v>Premium</v>
      </c>
      <c r="U1017" s="4"/>
    </row>
    <row r="1018" spans="2:21" ht="14.25" customHeight="1" x14ac:dyDescent="0.3">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c r="O1018" s="4" t="str">
        <f>TEXT(Table1[[#This Row],[Invoice Date]],"mmm")</f>
        <v>May</v>
      </c>
      <c r="P1018" s="4">
        <f>YEAR(Table1[[#This Row],[Invoice Date]])</f>
        <v>2021</v>
      </c>
      <c r="Q1018" s="4">
        <f>IFERROR(Table1[[#This Row],[Total Sales]]/Table1[[#This Row],[Units Sold]],4)</f>
        <v>250</v>
      </c>
      <c r="R1018" s="4">
        <f>IFERROR(Table1[[#This Row],[Operating Profit]]/Table1[[#This Row],[Units Sold]],0)</f>
        <v>87.499999999999986</v>
      </c>
      <c r="S1018" s="4">
        <f>IFERROR((Table1[[#This Row],[Total Sales]]-Table1[[#This Row],[Operating Profit]])/Table1[[#This Row],[Units Sold]],0)</f>
        <v>162.5</v>
      </c>
      <c r="T1018" s="4" t="str">
        <f>IF(Table1[[#This Row],[Profit per unit]]&gt;$V$8,"Premium","Mass")</f>
        <v>Premium</v>
      </c>
      <c r="U1018" s="4"/>
    </row>
    <row r="1019" spans="2:21" ht="14.25" customHeight="1" x14ac:dyDescent="0.3">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c r="O1019" s="4" t="str">
        <f>TEXT(Table1[[#This Row],[Invoice Date]],"mmm")</f>
        <v>May</v>
      </c>
      <c r="P1019" s="4">
        <f>YEAR(Table1[[#This Row],[Invoice Date]])</f>
        <v>2021</v>
      </c>
      <c r="Q1019" s="4">
        <f>IFERROR(Table1[[#This Row],[Total Sales]]/Table1[[#This Row],[Units Sold]],4)</f>
        <v>300.00000000000006</v>
      </c>
      <c r="R1019" s="4">
        <f>IFERROR(Table1[[#This Row],[Operating Profit]]/Table1[[#This Row],[Units Sold]],0)</f>
        <v>120.00000000000001</v>
      </c>
      <c r="S1019" s="4">
        <f>IFERROR((Table1[[#This Row],[Total Sales]]-Table1[[#This Row],[Operating Profit]])/Table1[[#This Row],[Units Sold]],0)</f>
        <v>180</v>
      </c>
      <c r="T1019" s="4" t="str">
        <f>IF(Table1[[#This Row],[Profit per unit]]&gt;$V$8,"Premium","Mass")</f>
        <v>Premium</v>
      </c>
      <c r="U1019" s="4"/>
    </row>
    <row r="1020" spans="2:21" ht="14.25" customHeight="1" x14ac:dyDescent="0.3">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c r="O1020" s="4" t="str">
        <f>TEXT(Table1[[#This Row],[Invoice Date]],"mmm")</f>
        <v>May</v>
      </c>
      <c r="P1020" s="4">
        <f>YEAR(Table1[[#This Row],[Invoice Date]])</f>
        <v>2021</v>
      </c>
      <c r="Q1020" s="4">
        <f>IFERROR(Table1[[#This Row],[Total Sales]]/Table1[[#This Row],[Units Sold]],4)</f>
        <v>449.99999999999994</v>
      </c>
      <c r="R1020" s="4">
        <f>IFERROR(Table1[[#This Row],[Operating Profit]]/Table1[[#This Row],[Units Sold]],0)</f>
        <v>157.49999999999997</v>
      </c>
      <c r="S1020" s="4">
        <f>IFERROR((Table1[[#This Row],[Total Sales]]-Table1[[#This Row],[Operating Profit]])/Table1[[#This Row],[Units Sold]],0)</f>
        <v>292.5</v>
      </c>
      <c r="T1020" s="4" t="str">
        <f>IF(Table1[[#This Row],[Profit per unit]]&gt;$V$8,"Premium","Mass")</f>
        <v>Premium</v>
      </c>
      <c r="U1020" s="4"/>
    </row>
    <row r="1021" spans="2:21" ht="14.25" customHeight="1" x14ac:dyDescent="0.3">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c r="O1021" s="4" t="str">
        <f>TEXT(Table1[[#This Row],[Invoice Date]],"mmm")</f>
        <v>Jun</v>
      </c>
      <c r="P1021" s="4">
        <f>YEAR(Table1[[#This Row],[Invoice Date]])</f>
        <v>2021</v>
      </c>
      <c r="Q1021" s="4">
        <f>IFERROR(Table1[[#This Row],[Total Sales]]/Table1[[#This Row],[Units Sold]],4)</f>
        <v>350</v>
      </c>
      <c r="R1021" s="4">
        <f>IFERROR(Table1[[#This Row],[Operating Profit]]/Table1[[#This Row],[Units Sold]],0)</f>
        <v>175</v>
      </c>
      <c r="S1021" s="4">
        <f>IFERROR((Table1[[#This Row],[Total Sales]]-Table1[[#This Row],[Operating Profit]])/Table1[[#This Row],[Units Sold]],0)</f>
        <v>175</v>
      </c>
      <c r="T1021" s="4" t="str">
        <f>IF(Table1[[#This Row],[Profit per unit]]&gt;$V$8,"Premium","Mass")</f>
        <v>Premium</v>
      </c>
      <c r="U1021" s="4"/>
    </row>
    <row r="1022" spans="2:21" ht="14.25" customHeight="1" x14ac:dyDescent="0.3">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c r="O1022" s="4" t="str">
        <f>TEXT(Table1[[#This Row],[Invoice Date]],"mmm")</f>
        <v>Jun</v>
      </c>
      <c r="P1022" s="4">
        <f>YEAR(Table1[[#This Row],[Invoice Date]])</f>
        <v>2021</v>
      </c>
      <c r="Q1022" s="4">
        <f>IFERROR(Table1[[#This Row],[Total Sales]]/Table1[[#This Row],[Units Sold]],4)</f>
        <v>400</v>
      </c>
      <c r="R1022" s="4">
        <f>IFERROR(Table1[[#This Row],[Operating Profit]]/Table1[[#This Row],[Units Sold]],0)</f>
        <v>160</v>
      </c>
      <c r="S1022" s="4">
        <f>IFERROR((Table1[[#This Row],[Total Sales]]-Table1[[#This Row],[Operating Profit]])/Table1[[#This Row],[Units Sold]],0)</f>
        <v>240</v>
      </c>
      <c r="T1022" s="4" t="str">
        <f>IF(Table1[[#This Row],[Profit per unit]]&gt;$V$8,"Premium","Mass")</f>
        <v>Premium</v>
      </c>
      <c r="U1022" s="4"/>
    </row>
    <row r="1023" spans="2:21" ht="14.25" customHeight="1" x14ac:dyDescent="0.3">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c r="O1023" s="4" t="str">
        <f>TEXT(Table1[[#This Row],[Invoice Date]],"mmm")</f>
        <v>Jun</v>
      </c>
      <c r="P1023" s="4">
        <f>YEAR(Table1[[#This Row],[Invoice Date]])</f>
        <v>2021</v>
      </c>
      <c r="Q1023" s="4">
        <f>IFERROR(Table1[[#This Row],[Total Sales]]/Table1[[#This Row],[Units Sold]],4)</f>
        <v>400</v>
      </c>
      <c r="R1023" s="4">
        <f>IFERROR(Table1[[#This Row],[Operating Profit]]/Table1[[#This Row],[Units Sold]],0)</f>
        <v>140</v>
      </c>
      <c r="S1023" s="4">
        <f>IFERROR((Table1[[#This Row],[Total Sales]]-Table1[[#This Row],[Operating Profit]])/Table1[[#This Row],[Units Sold]],0)</f>
        <v>260</v>
      </c>
      <c r="T1023" s="4" t="str">
        <f>IF(Table1[[#This Row],[Profit per unit]]&gt;$V$8,"Premium","Mass")</f>
        <v>Premium</v>
      </c>
      <c r="U1023" s="4"/>
    </row>
    <row r="1024" spans="2:21" ht="14.25" customHeight="1" x14ac:dyDescent="0.3">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c r="O1024" s="4" t="str">
        <f>TEXT(Table1[[#This Row],[Invoice Date]],"mmm")</f>
        <v>Jun</v>
      </c>
      <c r="P1024" s="4">
        <f>YEAR(Table1[[#This Row],[Invoice Date]])</f>
        <v>2021</v>
      </c>
      <c r="Q1024" s="4">
        <f>IFERROR(Table1[[#This Row],[Total Sales]]/Table1[[#This Row],[Units Sold]],4)</f>
        <v>300.00000000000006</v>
      </c>
      <c r="R1024" s="4">
        <f>IFERROR(Table1[[#This Row],[Operating Profit]]/Table1[[#This Row],[Units Sold]],0)</f>
        <v>105.00000000000001</v>
      </c>
      <c r="S1024" s="4">
        <f>IFERROR((Table1[[#This Row],[Total Sales]]-Table1[[#This Row],[Operating Profit]])/Table1[[#This Row],[Units Sold]],0)</f>
        <v>195.00000000000006</v>
      </c>
      <c r="T1024" s="4" t="str">
        <f>IF(Table1[[#This Row],[Profit per unit]]&gt;$V$8,"Premium","Mass")</f>
        <v>Premium</v>
      </c>
      <c r="U1024" s="4"/>
    </row>
    <row r="1025" spans="2:21" ht="14.25" customHeight="1" x14ac:dyDescent="0.3">
      <c r="B1025" s="4" t="s">
        <v>14</v>
      </c>
      <c r="C1025" s="4">
        <v>1185732</v>
      </c>
      <c r="D1025" s="5">
        <v>44352</v>
      </c>
      <c r="E1025" s="4" t="s">
        <v>36</v>
      </c>
      <c r="F1025" s="4" t="s">
        <v>57</v>
      </c>
      <c r="G1025" s="4" t="s">
        <v>58</v>
      </c>
      <c r="H1025" s="6" t="s">
        <v>21</v>
      </c>
      <c r="I1025" s="7">
        <v>35</v>
      </c>
      <c r="J1025" s="8">
        <v>0</v>
      </c>
      <c r="K1025" s="9">
        <v>0</v>
      </c>
      <c r="L1025" s="9">
        <v>0</v>
      </c>
      <c r="M1025" s="10">
        <v>0.4</v>
      </c>
      <c r="N1025" s="4" t="s">
        <v>24</v>
      </c>
      <c r="O1025" s="4" t="str">
        <f>TEXT(Table1[[#This Row],[Invoice Date]],"mmm")</f>
        <v>Jun</v>
      </c>
      <c r="P1025" s="4">
        <f>YEAR(Table1[[#This Row],[Invoice Date]])</f>
        <v>2021</v>
      </c>
      <c r="Q1025" s="4">
        <f>IFERROR(Table1[[#This Row],[Total Sales]]/Table1[[#This Row],[Units Sold]],4)</f>
        <v>4</v>
      </c>
      <c r="R1025" s="4">
        <f>IFERROR(Table1[[#This Row],[Operating Profit]]/Table1[[#This Row],[Units Sold]],0)</f>
        <v>0</v>
      </c>
      <c r="S1025" s="4">
        <f>IFERROR((Table1[[#This Row],[Total Sales]]-Table1[[#This Row],[Operating Profit]])/Table1[[#This Row],[Units Sold]],0)</f>
        <v>0</v>
      </c>
      <c r="T1025" s="4" t="str">
        <f>IF(Table1[[#This Row],[Profit per unit]]&gt;$V$8,"Premium","Mass")</f>
        <v>Mass</v>
      </c>
      <c r="U1025" s="4"/>
    </row>
    <row r="1026" spans="2:21" ht="14.25" customHeight="1" x14ac:dyDescent="0.3">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c r="O1026" s="4" t="str">
        <f>TEXT(Table1[[#This Row],[Invoice Date]],"mmm")</f>
        <v>Jun</v>
      </c>
      <c r="P1026" s="4">
        <f>YEAR(Table1[[#This Row],[Invoice Date]])</f>
        <v>2021</v>
      </c>
      <c r="Q1026" s="4">
        <f>IFERROR(Table1[[#This Row],[Total Sales]]/Table1[[#This Row],[Units Sold]],4)</f>
        <v>500</v>
      </c>
      <c r="R1026" s="4">
        <f>IFERROR(Table1[[#This Row],[Operating Profit]]/Table1[[#This Row],[Units Sold]],0)</f>
        <v>175</v>
      </c>
      <c r="S1026" s="4">
        <f>IFERROR((Table1[[#This Row],[Total Sales]]-Table1[[#This Row],[Operating Profit]])/Table1[[#This Row],[Units Sold]],0)</f>
        <v>325</v>
      </c>
      <c r="T1026" s="4" t="str">
        <f>IF(Table1[[#This Row],[Profit per unit]]&gt;$V$8,"Premium","Mass")</f>
        <v>Premium</v>
      </c>
      <c r="U1026" s="4"/>
    </row>
    <row r="1027" spans="2:21" ht="14.25" customHeight="1" x14ac:dyDescent="0.3">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c r="O1027" s="4" t="str">
        <f>TEXT(Table1[[#This Row],[Invoice Date]],"mmm")</f>
        <v>Jun</v>
      </c>
      <c r="P1027" s="4">
        <f>YEAR(Table1[[#This Row],[Invoice Date]])</f>
        <v>2021</v>
      </c>
      <c r="Q1027" s="4">
        <f>IFERROR(Table1[[#This Row],[Total Sales]]/Table1[[#This Row],[Units Sold]],4)</f>
        <v>400</v>
      </c>
      <c r="R1027" s="4">
        <f>IFERROR(Table1[[#This Row],[Operating Profit]]/Table1[[#This Row],[Units Sold]],0)</f>
        <v>200</v>
      </c>
      <c r="S1027" s="4">
        <f>IFERROR((Table1[[#This Row],[Total Sales]]-Table1[[#This Row],[Operating Profit]])/Table1[[#This Row],[Units Sold]],0)</f>
        <v>200</v>
      </c>
      <c r="T1027" s="4" t="str">
        <f>IF(Table1[[#This Row],[Profit per unit]]&gt;$V$8,"Premium","Mass")</f>
        <v>Premium</v>
      </c>
      <c r="U1027" s="4"/>
    </row>
    <row r="1028" spans="2:21" ht="14.25" customHeight="1" x14ac:dyDescent="0.3">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c r="O1028" s="4" t="str">
        <f>TEXT(Table1[[#This Row],[Invoice Date]],"mmm")</f>
        <v>Jun</v>
      </c>
      <c r="P1028" s="4">
        <f>YEAR(Table1[[#This Row],[Invoice Date]])</f>
        <v>2021</v>
      </c>
      <c r="Q1028" s="4">
        <f>IFERROR(Table1[[#This Row],[Total Sales]]/Table1[[#This Row],[Units Sold]],4)</f>
        <v>400</v>
      </c>
      <c r="R1028" s="4">
        <f>IFERROR(Table1[[#This Row],[Operating Profit]]/Table1[[#This Row],[Units Sold]],0)</f>
        <v>160</v>
      </c>
      <c r="S1028" s="4">
        <f>IFERROR((Table1[[#This Row],[Total Sales]]-Table1[[#This Row],[Operating Profit]])/Table1[[#This Row],[Units Sold]],0)</f>
        <v>240</v>
      </c>
      <c r="T1028" s="4" t="str">
        <f>IF(Table1[[#This Row],[Profit per unit]]&gt;$V$8,"Premium","Mass")</f>
        <v>Premium</v>
      </c>
      <c r="U1028" s="4"/>
    </row>
    <row r="1029" spans="2:21" ht="14.25" customHeight="1" x14ac:dyDescent="0.3">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c r="O1029" s="4" t="str">
        <f>TEXT(Table1[[#This Row],[Invoice Date]],"mmm")</f>
        <v>Jun</v>
      </c>
      <c r="P1029" s="4">
        <f>YEAR(Table1[[#This Row],[Invoice Date]])</f>
        <v>2021</v>
      </c>
      <c r="Q1029" s="4">
        <f>IFERROR(Table1[[#This Row],[Total Sales]]/Table1[[#This Row],[Units Sold]],4)</f>
        <v>350</v>
      </c>
      <c r="R1029" s="4">
        <f>IFERROR(Table1[[#This Row],[Operating Profit]]/Table1[[#This Row],[Units Sold]],0)</f>
        <v>122.5</v>
      </c>
      <c r="S1029" s="4">
        <f>IFERROR((Table1[[#This Row],[Total Sales]]-Table1[[#This Row],[Operating Profit]])/Table1[[#This Row],[Units Sold]],0)</f>
        <v>227.5</v>
      </c>
      <c r="T1029" s="4" t="str">
        <f>IF(Table1[[#This Row],[Profit per unit]]&gt;$V$8,"Premium","Mass")</f>
        <v>Premium</v>
      </c>
      <c r="U1029" s="4"/>
    </row>
    <row r="1030" spans="2:21" ht="14.25" customHeight="1" x14ac:dyDescent="0.3">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c r="O1030" s="4" t="str">
        <f>TEXT(Table1[[#This Row],[Invoice Date]],"mmm")</f>
        <v>Jun</v>
      </c>
      <c r="P1030" s="4">
        <f>YEAR(Table1[[#This Row],[Invoice Date]])</f>
        <v>2021</v>
      </c>
      <c r="Q1030" s="4">
        <f>IFERROR(Table1[[#This Row],[Total Sales]]/Table1[[#This Row],[Units Sold]],4)</f>
        <v>250.00000000000006</v>
      </c>
      <c r="R1030" s="4">
        <f>IFERROR(Table1[[#This Row],[Operating Profit]]/Table1[[#This Row],[Units Sold]],0)</f>
        <v>87.500000000000014</v>
      </c>
      <c r="S1030" s="4">
        <f>IFERROR((Table1[[#This Row],[Total Sales]]-Table1[[#This Row],[Operating Profit]])/Table1[[#This Row],[Units Sold]],0)</f>
        <v>162.50000000000006</v>
      </c>
      <c r="T1030" s="4" t="str">
        <f>IF(Table1[[#This Row],[Profit per unit]]&gt;$V$8,"Premium","Mass")</f>
        <v>Premium</v>
      </c>
      <c r="U1030" s="4"/>
    </row>
    <row r="1031" spans="2:21" ht="14.25" customHeight="1" x14ac:dyDescent="0.3">
      <c r="B1031" s="4" t="s">
        <v>14</v>
      </c>
      <c r="C1031" s="4">
        <v>1185732</v>
      </c>
      <c r="D1031" s="5">
        <v>44358</v>
      </c>
      <c r="E1031" s="4" t="s">
        <v>36</v>
      </c>
      <c r="F1031" s="4" t="s">
        <v>57</v>
      </c>
      <c r="G1031" s="4" t="s">
        <v>58</v>
      </c>
      <c r="H1031" s="6" t="s">
        <v>21</v>
      </c>
      <c r="I1031" s="7">
        <v>30</v>
      </c>
      <c r="J1031" s="8">
        <v>0</v>
      </c>
      <c r="K1031" s="9">
        <v>0</v>
      </c>
      <c r="L1031" s="9">
        <v>0</v>
      </c>
      <c r="M1031" s="10">
        <v>0.4</v>
      </c>
      <c r="N1031" s="4" t="s">
        <v>24</v>
      </c>
      <c r="O1031" s="4" t="str">
        <f>TEXT(Table1[[#This Row],[Invoice Date]],"mmm")</f>
        <v>Jun</v>
      </c>
      <c r="P1031" s="4">
        <f>YEAR(Table1[[#This Row],[Invoice Date]])</f>
        <v>2021</v>
      </c>
      <c r="Q1031" s="4">
        <f>IFERROR(Table1[[#This Row],[Total Sales]]/Table1[[#This Row],[Units Sold]],4)</f>
        <v>4</v>
      </c>
      <c r="R1031" s="4">
        <f>IFERROR(Table1[[#This Row],[Operating Profit]]/Table1[[#This Row],[Units Sold]],0)</f>
        <v>0</v>
      </c>
      <c r="S1031" s="4">
        <f>IFERROR((Table1[[#This Row],[Total Sales]]-Table1[[#This Row],[Operating Profit]])/Table1[[#This Row],[Units Sold]],0)</f>
        <v>0</v>
      </c>
      <c r="T1031" s="4" t="str">
        <f>IF(Table1[[#This Row],[Profit per unit]]&gt;$V$8,"Premium","Mass")</f>
        <v>Mass</v>
      </c>
      <c r="U1031" s="4"/>
    </row>
    <row r="1032" spans="2:21" ht="14.25" customHeight="1" x14ac:dyDescent="0.3">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c r="O1032" s="4" t="str">
        <f>TEXT(Table1[[#This Row],[Invoice Date]],"mmm")</f>
        <v>Jun</v>
      </c>
      <c r="P1032" s="4">
        <f>YEAR(Table1[[#This Row],[Invoice Date]])</f>
        <v>2021</v>
      </c>
      <c r="Q1032" s="4">
        <f>IFERROR(Table1[[#This Row],[Total Sales]]/Table1[[#This Row],[Units Sold]],4)</f>
        <v>450</v>
      </c>
      <c r="R1032" s="4">
        <f>IFERROR(Table1[[#This Row],[Operating Profit]]/Table1[[#This Row],[Units Sold]],0)</f>
        <v>157.49999999999997</v>
      </c>
      <c r="S1032" s="4">
        <f>IFERROR((Table1[[#This Row],[Total Sales]]-Table1[[#This Row],[Operating Profit]])/Table1[[#This Row],[Units Sold]],0)</f>
        <v>292.5</v>
      </c>
      <c r="T1032" s="4" t="str">
        <f>IF(Table1[[#This Row],[Profit per unit]]&gt;$V$8,"Premium","Mass")</f>
        <v>Premium</v>
      </c>
      <c r="U1032" s="4"/>
    </row>
    <row r="1033" spans="2:21" ht="14.25" customHeight="1" x14ac:dyDescent="0.3">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c r="O1033" s="4" t="str">
        <f>TEXT(Table1[[#This Row],[Invoice Date]],"mmm")</f>
        <v>Jun</v>
      </c>
      <c r="P1033" s="4">
        <f>YEAR(Table1[[#This Row],[Invoice Date]])</f>
        <v>2021</v>
      </c>
      <c r="Q1033" s="4">
        <f>IFERROR(Table1[[#This Row],[Total Sales]]/Table1[[#This Row],[Units Sold]],4)</f>
        <v>350</v>
      </c>
      <c r="R1033" s="4">
        <f>IFERROR(Table1[[#This Row],[Operating Profit]]/Table1[[#This Row],[Units Sold]],0)</f>
        <v>175</v>
      </c>
      <c r="S1033" s="4">
        <f>IFERROR((Table1[[#This Row],[Total Sales]]-Table1[[#This Row],[Operating Profit]])/Table1[[#This Row],[Units Sold]],0)</f>
        <v>175</v>
      </c>
      <c r="T1033" s="4" t="str">
        <f>IF(Table1[[#This Row],[Profit per unit]]&gt;$V$8,"Premium","Mass")</f>
        <v>Premium</v>
      </c>
      <c r="U1033" s="4"/>
    </row>
    <row r="1034" spans="2:21" ht="14.25" customHeight="1" x14ac:dyDescent="0.3">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c r="O1034" s="4" t="str">
        <f>TEXT(Table1[[#This Row],[Invoice Date]],"mmm")</f>
        <v>Jun</v>
      </c>
      <c r="P1034" s="4">
        <f>YEAR(Table1[[#This Row],[Invoice Date]])</f>
        <v>2021</v>
      </c>
      <c r="Q1034" s="4">
        <f>IFERROR(Table1[[#This Row],[Total Sales]]/Table1[[#This Row],[Units Sold]],4)</f>
        <v>450</v>
      </c>
      <c r="R1034" s="4">
        <f>IFERROR(Table1[[#This Row],[Operating Profit]]/Table1[[#This Row],[Units Sold]],0)</f>
        <v>180</v>
      </c>
      <c r="S1034" s="4">
        <f>IFERROR((Table1[[#This Row],[Total Sales]]-Table1[[#This Row],[Operating Profit]])/Table1[[#This Row],[Units Sold]],0)</f>
        <v>270</v>
      </c>
      <c r="T1034" s="4" t="str">
        <f>IF(Table1[[#This Row],[Profit per unit]]&gt;$V$8,"Premium","Mass")</f>
        <v>Premium</v>
      </c>
      <c r="U1034" s="4"/>
    </row>
    <row r="1035" spans="2:21" ht="14.25" customHeight="1" x14ac:dyDescent="0.3">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c r="O1035" s="4" t="str">
        <f>TEXT(Table1[[#This Row],[Invoice Date]],"mmm")</f>
        <v>Jun</v>
      </c>
      <c r="P1035" s="4">
        <f>YEAR(Table1[[#This Row],[Invoice Date]])</f>
        <v>2021</v>
      </c>
      <c r="Q1035" s="4">
        <f>IFERROR(Table1[[#This Row],[Total Sales]]/Table1[[#This Row],[Units Sold]],4)</f>
        <v>400.00000000000006</v>
      </c>
      <c r="R1035" s="4">
        <f>IFERROR(Table1[[#This Row],[Operating Profit]]/Table1[[#This Row],[Units Sold]],0)</f>
        <v>140</v>
      </c>
      <c r="S1035" s="4">
        <f>IFERROR((Table1[[#This Row],[Total Sales]]-Table1[[#This Row],[Operating Profit]])/Table1[[#This Row],[Units Sold]],0)</f>
        <v>260.00000000000006</v>
      </c>
      <c r="T1035" s="4" t="str">
        <f>IF(Table1[[#This Row],[Profit per unit]]&gt;$V$8,"Premium","Mass")</f>
        <v>Premium</v>
      </c>
      <c r="U1035" s="4"/>
    </row>
    <row r="1036" spans="2:21" ht="14.25" customHeight="1" x14ac:dyDescent="0.3">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c r="O1036" s="4" t="str">
        <f>TEXT(Table1[[#This Row],[Invoice Date]],"mmm")</f>
        <v>Jun</v>
      </c>
      <c r="P1036" s="4">
        <f>YEAR(Table1[[#This Row],[Invoice Date]])</f>
        <v>2021</v>
      </c>
      <c r="Q1036" s="4">
        <f>IFERROR(Table1[[#This Row],[Total Sales]]/Table1[[#This Row],[Units Sold]],4)</f>
        <v>350</v>
      </c>
      <c r="R1036" s="4">
        <f>IFERROR(Table1[[#This Row],[Operating Profit]]/Table1[[#This Row],[Units Sold]],0)</f>
        <v>122.5</v>
      </c>
      <c r="S1036" s="4">
        <f>IFERROR((Table1[[#This Row],[Total Sales]]-Table1[[#This Row],[Operating Profit]])/Table1[[#This Row],[Units Sold]],0)</f>
        <v>227.5</v>
      </c>
      <c r="T1036" s="4" t="str">
        <f>IF(Table1[[#This Row],[Profit per unit]]&gt;$V$8,"Premium","Mass")</f>
        <v>Premium</v>
      </c>
      <c r="U1036" s="4"/>
    </row>
    <row r="1037" spans="2:21" ht="14.25" customHeight="1" x14ac:dyDescent="0.3">
      <c r="B1037" s="4" t="s">
        <v>14</v>
      </c>
      <c r="C1037" s="4">
        <v>1185732</v>
      </c>
      <c r="D1037" s="5">
        <v>44364</v>
      </c>
      <c r="E1037" s="4" t="s">
        <v>36</v>
      </c>
      <c r="F1037" s="4" t="s">
        <v>57</v>
      </c>
      <c r="G1037" s="4" t="s">
        <v>58</v>
      </c>
      <c r="H1037" s="6" t="s">
        <v>21</v>
      </c>
      <c r="I1037" s="7">
        <v>35</v>
      </c>
      <c r="J1037" s="8">
        <v>25</v>
      </c>
      <c r="K1037" s="9">
        <v>8750</v>
      </c>
      <c r="L1037" s="9">
        <v>3500</v>
      </c>
      <c r="M1037" s="10">
        <v>0.4</v>
      </c>
      <c r="N1037" s="4" t="s">
        <v>24</v>
      </c>
      <c r="O1037" s="4" t="str">
        <f>TEXT(Table1[[#This Row],[Invoice Date]],"mmm")</f>
        <v>Jun</v>
      </c>
      <c r="P1037" s="4">
        <f>YEAR(Table1[[#This Row],[Invoice Date]])</f>
        <v>2021</v>
      </c>
      <c r="Q1037" s="4">
        <f>IFERROR(Table1[[#This Row],[Total Sales]]/Table1[[#This Row],[Units Sold]],4)</f>
        <v>350</v>
      </c>
      <c r="R1037" s="4">
        <f>IFERROR(Table1[[#This Row],[Operating Profit]]/Table1[[#This Row],[Units Sold]],0)</f>
        <v>140</v>
      </c>
      <c r="S1037" s="4">
        <f>IFERROR((Table1[[#This Row],[Total Sales]]-Table1[[#This Row],[Operating Profit]])/Table1[[#This Row],[Units Sold]],0)</f>
        <v>210</v>
      </c>
      <c r="T1037" s="4" t="str">
        <f>IF(Table1[[#This Row],[Profit per unit]]&gt;$V$8,"Premium","Mass")</f>
        <v>Premium</v>
      </c>
      <c r="U1037" s="4"/>
    </row>
    <row r="1038" spans="2:21" ht="14.25" customHeight="1" x14ac:dyDescent="0.3">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c r="O1038" s="4" t="str">
        <f>TEXT(Table1[[#This Row],[Invoice Date]],"mmm")</f>
        <v>Jun</v>
      </c>
      <c r="P1038" s="4">
        <f>YEAR(Table1[[#This Row],[Invoice Date]])</f>
        <v>2021</v>
      </c>
      <c r="Q1038" s="4">
        <f>IFERROR(Table1[[#This Row],[Total Sales]]/Table1[[#This Row],[Units Sold]],4)</f>
        <v>499.99999999999994</v>
      </c>
      <c r="R1038" s="4">
        <f>IFERROR(Table1[[#This Row],[Operating Profit]]/Table1[[#This Row],[Units Sold]],0)</f>
        <v>174.99999999999997</v>
      </c>
      <c r="S1038" s="4">
        <f>IFERROR((Table1[[#This Row],[Total Sales]]-Table1[[#This Row],[Operating Profit]])/Table1[[#This Row],[Units Sold]],0)</f>
        <v>324.99999999999994</v>
      </c>
      <c r="T1038" s="4" t="str">
        <f>IF(Table1[[#This Row],[Profit per unit]]&gt;$V$8,"Premium","Mass")</f>
        <v>Premium</v>
      </c>
      <c r="U1038" s="4"/>
    </row>
    <row r="1039" spans="2:21" ht="14.25" customHeight="1" x14ac:dyDescent="0.3">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c r="O1039" s="4" t="str">
        <f>TEXT(Table1[[#This Row],[Invoice Date]],"mmm")</f>
        <v>Jun</v>
      </c>
      <c r="P1039" s="4">
        <f>YEAR(Table1[[#This Row],[Invoice Date]])</f>
        <v>2021</v>
      </c>
      <c r="Q1039" s="4">
        <f>IFERROR(Table1[[#This Row],[Total Sales]]/Table1[[#This Row],[Units Sold]],4)</f>
        <v>549.99999999999989</v>
      </c>
      <c r="R1039" s="4">
        <f>IFERROR(Table1[[#This Row],[Operating Profit]]/Table1[[#This Row],[Units Sold]],0)</f>
        <v>274.99999999999994</v>
      </c>
      <c r="S1039" s="4">
        <f>IFERROR((Table1[[#This Row],[Total Sales]]-Table1[[#This Row],[Operating Profit]])/Table1[[#This Row],[Units Sold]],0)</f>
        <v>274.99999999999994</v>
      </c>
      <c r="T1039" s="4" t="str">
        <f>IF(Table1[[#This Row],[Profit per unit]]&gt;$V$8,"Premium","Mass")</f>
        <v>Premium</v>
      </c>
      <c r="U1039" s="4"/>
    </row>
    <row r="1040" spans="2:21" ht="14.25" customHeight="1" x14ac:dyDescent="0.3">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c r="O1040" s="4" t="str">
        <f>TEXT(Table1[[#This Row],[Invoice Date]],"mmm")</f>
        <v>Jun</v>
      </c>
      <c r="P1040" s="4">
        <f>YEAR(Table1[[#This Row],[Invoice Date]])</f>
        <v>2021</v>
      </c>
      <c r="Q1040" s="4">
        <f>IFERROR(Table1[[#This Row],[Total Sales]]/Table1[[#This Row],[Units Sold]],4)</f>
        <v>400</v>
      </c>
      <c r="R1040" s="4">
        <f>IFERROR(Table1[[#This Row],[Operating Profit]]/Table1[[#This Row],[Units Sold]],0)</f>
        <v>160</v>
      </c>
      <c r="S1040" s="4">
        <f>IFERROR((Table1[[#This Row],[Total Sales]]-Table1[[#This Row],[Operating Profit]])/Table1[[#This Row],[Units Sold]],0)</f>
        <v>240</v>
      </c>
      <c r="T1040" s="4" t="str">
        <f>IF(Table1[[#This Row],[Profit per unit]]&gt;$V$8,"Premium","Mass")</f>
        <v>Premium</v>
      </c>
      <c r="U1040" s="4"/>
    </row>
    <row r="1041" spans="2:21" ht="14.25" customHeight="1" x14ac:dyDescent="0.3">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c r="O1041" s="4" t="str">
        <f>TEXT(Table1[[#This Row],[Invoice Date]],"mmm")</f>
        <v>Jun</v>
      </c>
      <c r="P1041" s="4">
        <f>YEAR(Table1[[#This Row],[Invoice Date]])</f>
        <v>2021</v>
      </c>
      <c r="Q1041" s="4">
        <f>IFERROR(Table1[[#This Row],[Total Sales]]/Table1[[#This Row],[Units Sold]],4)</f>
        <v>350.00000000000006</v>
      </c>
      <c r="R1041" s="4">
        <f>IFERROR(Table1[[#This Row],[Operating Profit]]/Table1[[#This Row],[Units Sold]],0)</f>
        <v>122.5</v>
      </c>
      <c r="S1041" s="4">
        <f>IFERROR((Table1[[#This Row],[Total Sales]]-Table1[[#This Row],[Operating Profit]])/Table1[[#This Row],[Units Sold]],0)</f>
        <v>227.50000000000006</v>
      </c>
      <c r="T1041" s="4" t="str">
        <f>IF(Table1[[#This Row],[Profit per unit]]&gt;$V$8,"Premium","Mass")</f>
        <v>Premium</v>
      </c>
      <c r="U1041" s="4"/>
    </row>
    <row r="1042" spans="2:21" ht="14.25" customHeight="1" x14ac:dyDescent="0.3">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c r="O1042" s="4" t="str">
        <f>TEXT(Table1[[#This Row],[Invoice Date]],"mmm")</f>
        <v>Jun</v>
      </c>
      <c r="P1042" s="4">
        <f>YEAR(Table1[[#This Row],[Invoice Date]])</f>
        <v>2021</v>
      </c>
      <c r="Q1042" s="4">
        <f>IFERROR(Table1[[#This Row],[Total Sales]]/Table1[[#This Row],[Units Sold]],4)</f>
        <v>300.00000000000006</v>
      </c>
      <c r="R1042" s="4">
        <f>IFERROR(Table1[[#This Row],[Operating Profit]]/Table1[[#This Row],[Units Sold]],0)</f>
        <v>105</v>
      </c>
      <c r="S1042" s="4">
        <f>IFERROR((Table1[[#This Row],[Total Sales]]-Table1[[#This Row],[Operating Profit]])/Table1[[#This Row],[Units Sold]],0)</f>
        <v>195.00000000000003</v>
      </c>
      <c r="T1042" s="4" t="str">
        <f>IF(Table1[[#This Row],[Profit per unit]]&gt;$V$8,"Premium","Mass")</f>
        <v>Premium</v>
      </c>
      <c r="U1042" s="4"/>
    </row>
    <row r="1043" spans="2:21" ht="14.25" customHeight="1" x14ac:dyDescent="0.3">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c r="O1043" s="4" t="str">
        <f>TEXT(Table1[[#This Row],[Invoice Date]],"mmm")</f>
        <v>Jun</v>
      </c>
      <c r="P1043" s="4">
        <f>YEAR(Table1[[#This Row],[Invoice Date]])</f>
        <v>2021</v>
      </c>
      <c r="Q1043" s="4">
        <f>IFERROR(Table1[[#This Row],[Total Sales]]/Table1[[#This Row],[Units Sold]],4)</f>
        <v>300.00000000000006</v>
      </c>
      <c r="R1043" s="4">
        <f>IFERROR(Table1[[#This Row],[Operating Profit]]/Table1[[#This Row],[Units Sold]],0)</f>
        <v>120.00000000000003</v>
      </c>
      <c r="S1043" s="4">
        <f>IFERROR((Table1[[#This Row],[Total Sales]]-Table1[[#This Row],[Operating Profit]])/Table1[[#This Row],[Units Sold]],0)</f>
        <v>180.00000000000003</v>
      </c>
      <c r="T1043" s="4" t="str">
        <f>IF(Table1[[#This Row],[Profit per unit]]&gt;$V$8,"Premium","Mass")</f>
        <v>Premium</v>
      </c>
      <c r="U1043" s="4"/>
    </row>
    <row r="1044" spans="2:21" ht="14.25" customHeight="1" x14ac:dyDescent="0.3">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c r="O1044" s="4" t="str">
        <f>TEXT(Table1[[#This Row],[Invoice Date]],"mmm")</f>
        <v>Jun</v>
      </c>
      <c r="P1044" s="4">
        <f>YEAR(Table1[[#This Row],[Invoice Date]])</f>
        <v>2021</v>
      </c>
      <c r="Q1044" s="4">
        <f>IFERROR(Table1[[#This Row],[Total Sales]]/Table1[[#This Row],[Units Sold]],4)</f>
        <v>450</v>
      </c>
      <c r="R1044" s="4">
        <f>IFERROR(Table1[[#This Row],[Operating Profit]]/Table1[[#This Row],[Units Sold]],0)</f>
        <v>157.5</v>
      </c>
      <c r="S1044" s="4">
        <f>IFERROR((Table1[[#This Row],[Total Sales]]-Table1[[#This Row],[Operating Profit]])/Table1[[#This Row],[Units Sold]],0)</f>
        <v>292.5</v>
      </c>
      <c r="T1044" s="4" t="str">
        <f>IF(Table1[[#This Row],[Profit per unit]]&gt;$V$8,"Premium","Mass")</f>
        <v>Premium</v>
      </c>
      <c r="U1044" s="4"/>
    </row>
    <row r="1045" spans="2:21" ht="14.25" customHeight="1" x14ac:dyDescent="0.3">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c r="O1045" s="4" t="str">
        <f>TEXT(Table1[[#This Row],[Invoice Date]],"mmm")</f>
        <v>Jun</v>
      </c>
      <c r="P1045" s="4">
        <f>YEAR(Table1[[#This Row],[Invoice Date]])</f>
        <v>2021</v>
      </c>
      <c r="Q1045" s="4">
        <f>IFERROR(Table1[[#This Row],[Total Sales]]/Table1[[#This Row],[Units Sold]],4)</f>
        <v>500</v>
      </c>
      <c r="R1045" s="4">
        <f>IFERROR(Table1[[#This Row],[Operating Profit]]/Table1[[#This Row],[Units Sold]],0)</f>
        <v>250</v>
      </c>
      <c r="S1045" s="4">
        <f>IFERROR((Table1[[#This Row],[Total Sales]]-Table1[[#This Row],[Operating Profit]])/Table1[[#This Row],[Units Sold]],0)</f>
        <v>250</v>
      </c>
      <c r="T1045" s="4" t="str">
        <f>IF(Table1[[#This Row],[Profit per unit]]&gt;$V$8,"Premium","Mass")</f>
        <v>Premium</v>
      </c>
      <c r="U1045" s="4"/>
    </row>
    <row r="1046" spans="2:21" ht="14.25" customHeight="1" x14ac:dyDescent="0.3">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c r="O1046" s="4" t="str">
        <f>TEXT(Table1[[#This Row],[Invoice Date]],"mmm")</f>
        <v>Jun</v>
      </c>
      <c r="P1046" s="4">
        <f>YEAR(Table1[[#This Row],[Invoice Date]])</f>
        <v>2021</v>
      </c>
      <c r="Q1046" s="4">
        <f>IFERROR(Table1[[#This Row],[Total Sales]]/Table1[[#This Row],[Units Sold]],4)</f>
        <v>450</v>
      </c>
      <c r="R1046" s="4">
        <f>IFERROR(Table1[[#This Row],[Operating Profit]]/Table1[[#This Row],[Units Sold]],0)</f>
        <v>180</v>
      </c>
      <c r="S1046" s="4">
        <f>IFERROR((Table1[[#This Row],[Total Sales]]-Table1[[#This Row],[Operating Profit]])/Table1[[#This Row],[Units Sold]],0)</f>
        <v>270</v>
      </c>
      <c r="T1046" s="4" t="str">
        <f>IF(Table1[[#This Row],[Profit per unit]]&gt;$V$8,"Premium","Mass")</f>
        <v>Premium</v>
      </c>
      <c r="U1046" s="4"/>
    </row>
    <row r="1047" spans="2:21" ht="14.25" customHeight="1" x14ac:dyDescent="0.3">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c r="O1047" s="4" t="str">
        <f>TEXT(Table1[[#This Row],[Invoice Date]],"mmm")</f>
        <v>Jun</v>
      </c>
      <c r="P1047" s="4">
        <f>YEAR(Table1[[#This Row],[Invoice Date]])</f>
        <v>2021</v>
      </c>
      <c r="Q1047" s="4">
        <f>IFERROR(Table1[[#This Row],[Total Sales]]/Table1[[#This Row],[Units Sold]],4)</f>
        <v>400.00000000000006</v>
      </c>
      <c r="R1047" s="4">
        <f>IFERROR(Table1[[#This Row],[Operating Profit]]/Table1[[#This Row],[Units Sold]],0)</f>
        <v>140</v>
      </c>
      <c r="S1047" s="4">
        <f>IFERROR((Table1[[#This Row],[Total Sales]]-Table1[[#This Row],[Operating Profit]])/Table1[[#This Row],[Units Sold]],0)</f>
        <v>260.00000000000006</v>
      </c>
      <c r="T1047" s="4" t="str">
        <f>IF(Table1[[#This Row],[Profit per unit]]&gt;$V$8,"Premium","Mass")</f>
        <v>Premium</v>
      </c>
      <c r="U1047" s="4"/>
    </row>
    <row r="1048" spans="2:21" ht="14.25" customHeight="1" x14ac:dyDescent="0.3">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c r="O1048" s="4" t="str">
        <f>TEXT(Table1[[#This Row],[Invoice Date]],"mmm")</f>
        <v>Jun</v>
      </c>
      <c r="P1048" s="4">
        <f>YEAR(Table1[[#This Row],[Invoice Date]])</f>
        <v>2021</v>
      </c>
      <c r="Q1048" s="4">
        <f>IFERROR(Table1[[#This Row],[Total Sales]]/Table1[[#This Row],[Units Sold]],4)</f>
        <v>350</v>
      </c>
      <c r="R1048" s="4">
        <f>IFERROR(Table1[[#This Row],[Operating Profit]]/Table1[[#This Row],[Units Sold]],0)</f>
        <v>122.5</v>
      </c>
      <c r="S1048" s="4">
        <f>IFERROR((Table1[[#This Row],[Total Sales]]-Table1[[#This Row],[Operating Profit]])/Table1[[#This Row],[Units Sold]],0)</f>
        <v>227.5</v>
      </c>
      <c r="T1048" s="4" t="str">
        <f>IF(Table1[[#This Row],[Profit per unit]]&gt;$V$8,"Premium","Mass")</f>
        <v>Premium</v>
      </c>
      <c r="U1048" s="4"/>
    </row>
    <row r="1049" spans="2:21" ht="14.25" customHeight="1" x14ac:dyDescent="0.3">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c r="O1049" s="4" t="str">
        <f>TEXT(Table1[[#This Row],[Invoice Date]],"mmm")</f>
        <v>Jun</v>
      </c>
      <c r="P1049" s="4">
        <f>YEAR(Table1[[#This Row],[Invoice Date]])</f>
        <v>2021</v>
      </c>
      <c r="Q1049" s="4">
        <f>IFERROR(Table1[[#This Row],[Total Sales]]/Table1[[#This Row],[Units Sold]],4)</f>
        <v>350</v>
      </c>
      <c r="R1049" s="4">
        <f>IFERROR(Table1[[#This Row],[Operating Profit]]/Table1[[#This Row],[Units Sold]],0)</f>
        <v>140</v>
      </c>
      <c r="S1049" s="4">
        <f>IFERROR((Table1[[#This Row],[Total Sales]]-Table1[[#This Row],[Operating Profit]])/Table1[[#This Row],[Units Sold]],0)</f>
        <v>210</v>
      </c>
      <c r="T1049" s="4" t="str">
        <f>IF(Table1[[#This Row],[Profit per unit]]&gt;$V$8,"Premium","Mass")</f>
        <v>Premium</v>
      </c>
      <c r="U1049" s="4"/>
    </row>
    <row r="1050" spans="2:21" ht="14.25" customHeight="1" x14ac:dyDescent="0.3">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c r="O1050" s="4" t="str">
        <f>TEXT(Table1[[#This Row],[Invoice Date]],"mmm")</f>
        <v>Jun</v>
      </c>
      <c r="P1050" s="4">
        <f>YEAR(Table1[[#This Row],[Invoice Date]])</f>
        <v>2021</v>
      </c>
      <c r="Q1050" s="4">
        <f>IFERROR(Table1[[#This Row],[Total Sales]]/Table1[[#This Row],[Units Sold]],4)</f>
        <v>450</v>
      </c>
      <c r="R1050" s="4">
        <f>IFERROR(Table1[[#This Row],[Operating Profit]]/Table1[[#This Row],[Units Sold]],0)</f>
        <v>157.5</v>
      </c>
      <c r="S1050" s="4">
        <f>IFERROR((Table1[[#This Row],[Total Sales]]-Table1[[#This Row],[Operating Profit]])/Table1[[#This Row],[Units Sold]],0)</f>
        <v>292.5</v>
      </c>
      <c r="T1050" s="4" t="str">
        <f>IF(Table1[[#This Row],[Profit per unit]]&gt;$V$8,"Premium","Mass")</f>
        <v>Premium</v>
      </c>
      <c r="U1050" s="4"/>
    </row>
    <row r="1051" spans="2:21" ht="14.25" customHeight="1" x14ac:dyDescent="0.3">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c r="O1051" s="4" t="str">
        <f>TEXT(Table1[[#This Row],[Invoice Date]],"mmm")</f>
        <v>Jul</v>
      </c>
      <c r="P1051" s="4">
        <f>YEAR(Table1[[#This Row],[Invoice Date]])</f>
        <v>2021</v>
      </c>
      <c r="Q1051" s="4">
        <f>IFERROR(Table1[[#This Row],[Total Sales]]/Table1[[#This Row],[Units Sold]],4)</f>
        <v>500</v>
      </c>
      <c r="R1051" s="4">
        <f>IFERROR(Table1[[#This Row],[Operating Profit]]/Table1[[#This Row],[Units Sold]],0)</f>
        <v>250</v>
      </c>
      <c r="S1051" s="4">
        <f>IFERROR((Table1[[#This Row],[Total Sales]]-Table1[[#This Row],[Operating Profit]])/Table1[[#This Row],[Units Sold]],0)</f>
        <v>250</v>
      </c>
      <c r="T1051" s="4" t="str">
        <f>IF(Table1[[#This Row],[Profit per unit]]&gt;$V$8,"Premium","Mass")</f>
        <v>Premium</v>
      </c>
      <c r="U1051" s="4"/>
    </row>
    <row r="1052" spans="2:21" ht="14.25" customHeight="1" x14ac:dyDescent="0.3">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c r="O1052" s="4" t="str">
        <f>TEXT(Table1[[#This Row],[Invoice Date]],"mmm")</f>
        <v>Jul</v>
      </c>
      <c r="P1052" s="4">
        <f>YEAR(Table1[[#This Row],[Invoice Date]])</f>
        <v>2021</v>
      </c>
      <c r="Q1052" s="4">
        <f>IFERROR(Table1[[#This Row],[Total Sales]]/Table1[[#This Row],[Units Sold]],4)</f>
        <v>450</v>
      </c>
      <c r="R1052" s="4">
        <f>IFERROR(Table1[[#This Row],[Operating Profit]]/Table1[[#This Row],[Units Sold]],0)</f>
        <v>180</v>
      </c>
      <c r="S1052" s="4">
        <f>IFERROR((Table1[[#This Row],[Total Sales]]-Table1[[#This Row],[Operating Profit]])/Table1[[#This Row],[Units Sold]],0)</f>
        <v>270</v>
      </c>
      <c r="T1052" s="4" t="str">
        <f>IF(Table1[[#This Row],[Profit per unit]]&gt;$V$8,"Premium","Mass")</f>
        <v>Premium</v>
      </c>
      <c r="U1052" s="4"/>
    </row>
    <row r="1053" spans="2:21" ht="14.25" customHeight="1" x14ac:dyDescent="0.3">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c r="O1053" s="4" t="str">
        <f>TEXT(Table1[[#This Row],[Invoice Date]],"mmm")</f>
        <v>Jul</v>
      </c>
      <c r="P1053" s="4">
        <f>YEAR(Table1[[#This Row],[Invoice Date]])</f>
        <v>2021</v>
      </c>
      <c r="Q1053" s="4">
        <f>IFERROR(Table1[[#This Row],[Total Sales]]/Table1[[#This Row],[Units Sold]],4)</f>
        <v>450.00000000000006</v>
      </c>
      <c r="R1053" s="4">
        <f>IFERROR(Table1[[#This Row],[Operating Profit]]/Table1[[#This Row],[Units Sold]],0)</f>
        <v>157.5</v>
      </c>
      <c r="S1053" s="4">
        <f>IFERROR((Table1[[#This Row],[Total Sales]]-Table1[[#This Row],[Operating Profit]])/Table1[[#This Row],[Units Sold]],0)</f>
        <v>292.50000000000006</v>
      </c>
      <c r="T1053" s="4" t="str">
        <f>IF(Table1[[#This Row],[Profit per unit]]&gt;$V$8,"Premium","Mass")</f>
        <v>Premium</v>
      </c>
      <c r="U1053" s="4"/>
    </row>
    <row r="1054" spans="2:21" ht="14.25" customHeight="1" x14ac:dyDescent="0.3">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c r="O1054" s="4" t="str">
        <f>TEXT(Table1[[#This Row],[Invoice Date]],"mmm")</f>
        <v>Jul</v>
      </c>
      <c r="P1054" s="4">
        <f>YEAR(Table1[[#This Row],[Invoice Date]])</f>
        <v>2021</v>
      </c>
      <c r="Q1054" s="4">
        <f>IFERROR(Table1[[#This Row],[Total Sales]]/Table1[[#This Row],[Units Sold]],4)</f>
        <v>400</v>
      </c>
      <c r="R1054" s="4">
        <f>IFERROR(Table1[[#This Row],[Operating Profit]]/Table1[[#This Row],[Units Sold]],0)</f>
        <v>140</v>
      </c>
      <c r="S1054" s="4">
        <f>IFERROR((Table1[[#This Row],[Total Sales]]-Table1[[#This Row],[Operating Profit]])/Table1[[#This Row],[Units Sold]],0)</f>
        <v>260</v>
      </c>
      <c r="T1054" s="4" t="str">
        <f>IF(Table1[[#This Row],[Profit per unit]]&gt;$V$8,"Premium","Mass")</f>
        <v>Premium</v>
      </c>
      <c r="U1054" s="4"/>
    </row>
    <row r="1055" spans="2:21" ht="14.25" customHeight="1" x14ac:dyDescent="0.3">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c r="O1055" s="4" t="str">
        <f>TEXT(Table1[[#This Row],[Invoice Date]],"mmm")</f>
        <v>Jul</v>
      </c>
      <c r="P1055" s="4">
        <f>YEAR(Table1[[#This Row],[Invoice Date]])</f>
        <v>2021</v>
      </c>
      <c r="Q1055" s="4">
        <f>IFERROR(Table1[[#This Row],[Total Sales]]/Table1[[#This Row],[Units Sold]],4)</f>
        <v>300.00000000000006</v>
      </c>
      <c r="R1055" s="4">
        <f>IFERROR(Table1[[#This Row],[Operating Profit]]/Table1[[#This Row],[Units Sold]],0)</f>
        <v>120.00000000000003</v>
      </c>
      <c r="S1055" s="4">
        <f>IFERROR((Table1[[#This Row],[Total Sales]]-Table1[[#This Row],[Operating Profit]])/Table1[[#This Row],[Units Sold]],0)</f>
        <v>180.00000000000003</v>
      </c>
      <c r="T1055" s="4" t="str">
        <f>IF(Table1[[#This Row],[Profit per unit]]&gt;$V$8,"Premium","Mass")</f>
        <v>Premium</v>
      </c>
      <c r="U1055" s="4"/>
    </row>
    <row r="1056" spans="2:21" ht="14.25" customHeight="1" x14ac:dyDescent="0.3">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c r="O1056" s="4" t="str">
        <f>TEXT(Table1[[#This Row],[Invoice Date]],"mmm")</f>
        <v>Jul</v>
      </c>
      <c r="P1056" s="4">
        <f>YEAR(Table1[[#This Row],[Invoice Date]])</f>
        <v>2021</v>
      </c>
      <c r="Q1056" s="4">
        <f>IFERROR(Table1[[#This Row],[Total Sales]]/Table1[[#This Row],[Units Sold]],4)</f>
        <v>400</v>
      </c>
      <c r="R1056" s="4">
        <f>IFERROR(Table1[[#This Row],[Operating Profit]]/Table1[[#This Row],[Units Sold]],0)</f>
        <v>140</v>
      </c>
      <c r="S1056" s="4">
        <f>IFERROR((Table1[[#This Row],[Total Sales]]-Table1[[#This Row],[Operating Profit]])/Table1[[#This Row],[Units Sold]],0)</f>
        <v>260</v>
      </c>
      <c r="T1056" s="4" t="str">
        <f>IF(Table1[[#This Row],[Profit per unit]]&gt;$V$8,"Premium","Mass")</f>
        <v>Premium</v>
      </c>
      <c r="U1056" s="4"/>
    </row>
    <row r="1057" spans="2:21" ht="14.25" customHeight="1" x14ac:dyDescent="0.3">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c r="O1057" s="4" t="str">
        <f>TEXT(Table1[[#This Row],[Invoice Date]],"mmm")</f>
        <v>Jul</v>
      </c>
      <c r="P1057" s="4">
        <f>YEAR(Table1[[#This Row],[Invoice Date]])</f>
        <v>2021</v>
      </c>
      <c r="Q1057" s="4">
        <f>IFERROR(Table1[[#This Row],[Total Sales]]/Table1[[#This Row],[Units Sold]],4)</f>
        <v>450</v>
      </c>
      <c r="R1057" s="4">
        <f>IFERROR(Table1[[#This Row],[Operating Profit]]/Table1[[#This Row],[Units Sold]],0)</f>
        <v>225</v>
      </c>
      <c r="S1057" s="4">
        <f>IFERROR((Table1[[#This Row],[Total Sales]]-Table1[[#This Row],[Operating Profit]])/Table1[[#This Row],[Units Sold]],0)</f>
        <v>225</v>
      </c>
      <c r="T1057" s="4" t="str">
        <f>IF(Table1[[#This Row],[Profit per unit]]&gt;$V$8,"Premium","Mass")</f>
        <v>Premium</v>
      </c>
      <c r="U1057" s="4"/>
    </row>
    <row r="1058" spans="2:21" ht="14.25" customHeight="1" x14ac:dyDescent="0.3">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c r="O1058" s="4" t="str">
        <f>TEXT(Table1[[#This Row],[Invoice Date]],"mmm")</f>
        <v>Jul</v>
      </c>
      <c r="P1058" s="4">
        <f>YEAR(Table1[[#This Row],[Invoice Date]])</f>
        <v>2021</v>
      </c>
      <c r="Q1058" s="4">
        <f>IFERROR(Table1[[#This Row],[Total Sales]]/Table1[[#This Row],[Units Sold]],4)</f>
        <v>400</v>
      </c>
      <c r="R1058" s="4">
        <f>IFERROR(Table1[[#This Row],[Operating Profit]]/Table1[[#This Row],[Units Sold]],0)</f>
        <v>160</v>
      </c>
      <c r="S1058" s="4">
        <f>IFERROR((Table1[[#This Row],[Total Sales]]-Table1[[#This Row],[Operating Profit]])/Table1[[#This Row],[Units Sold]],0)</f>
        <v>240</v>
      </c>
      <c r="T1058" s="4" t="str">
        <f>IF(Table1[[#This Row],[Profit per unit]]&gt;$V$8,"Premium","Mass")</f>
        <v>Premium</v>
      </c>
      <c r="U1058" s="4"/>
    </row>
    <row r="1059" spans="2:21" ht="14.25" customHeight="1" x14ac:dyDescent="0.3">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c r="O1059" s="4" t="str">
        <f>TEXT(Table1[[#This Row],[Invoice Date]],"mmm")</f>
        <v>Jul</v>
      </c>
      <c r="P1059" s="4">
        <f>YEAR(Table1[[#This Row],[Invoice Date]])</f>
        <v>2021</v>
      </c>
      <c r="Q1059" s="4">
        <f>IFERROR(Table1[[#This Row],[Total Sales]]/Table1[[#This Row],[Units Sold]],4)</f>
        <v>350.00000000000006</v>
      </c>
      <c r="R1059" s="4">
        <f>IFERROR(Table1[[#This Row],[Operating Profit]]/Table1[[#This Row],[Units Sold]],0)</f>
        <v>122.50000000000001</v>
      </c>
      <c r="S1059" s="4">
        <f>IFERROR((Table1[[#This Row],[Total Sales]]-Table1[[#This Row],[Operating Profit]])/Table1[[#This Row],[Units Sold]],0)</f>
        <v>227.50000000000009</v>
      </c>
      <c r="T1059" s="4" t="str">
        <f>IF(Table1[[#This Row],[Profit per unit]]&gt;$V$8,"Premium","Mass")</f>
        <v>Premium</v>
      </c>
      <c r="U1059" s="4"/>
    </row>
    <row r="1060" spans="2:21" ht="14.25" customHeight="1" x14ac:dyDescent="0.3">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c r="O1060" s="4" t="str">
        <f>TEXT(Table1[[#This Row],[Invoice Date]],"mmm")</f>
        <v>Jul</v>
      </c>
      <c r="P1060" s="4">
        <f>YEAR(Table1[[#This Row],[Invoice Date]])</f>
        <v>2021</v>
      </c>
      <c r="Q1060" s="4">
        <f>IFERROR(Table1[[#This Row],[Total Sales]]/Table1[[#This Row],[Units Sold]],4)</f>
        <v>200</v>
      </c>
      <c r="R1060" s="4">
        <f>IFERROR(Table1[[#This Row],[Operating Profit]]/Table1[[#This Row],[Units Sold]],0)</f>
        <v>70</v>
      </c>
      <c r="S1060" s="4">
        <f>IFERROR((Table1[[#This Row],[Total Sales]]-Table1[[#This Row],[Operating Profit]])/Table1[[#This Row],[Units Sold]],0)</f>
        <v>130</v>
      </c>
      <c r="T1060" s="4" t="str">
        <f>IF(Table1[[#This Row],[Profit per unit]]&gt;$V$8,"Premium","Mass")</f>
        <v>Premium</v>
      </c>
      <c r="U1060" s="4"/>
    </row>
    <row r="1061" spans="2:21" ht="14.25" customHeight="1" x14ac:dyDescent="0.3">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c r="O1061" s="4" t="str">
        <f>TEXT(Table1[[#This Row],[Invoice Date]],"mmm")</f>
        <v>Jul</v>
      </c>
      <c r="P1061" s="4">
        <f>YEAR(Table1[[#This Row],[Invoice Date]])</f>
        <v>2021</v>
      </c>
      <c r="Q1061" s="4">
        <f>IFERROR(Table1[[#This Row],[Total Sales]]/Table1[[#This Row],[Units Sold]],4)</f>
        <v>200</v>
      </c>
      <c r="R1061" s="4">
        <f>IFERROR(Table1[[#This Row],[Operating Profit]]/Table1[[#This Row],[Units Sold]],0)</f>
        <v>80</v>
      </c>
      <c r="S1061" s="4">
        <f>IFERROR((Table1[[#This Row],[Total Sales]]-Table1[[#This Row],[Operating Profit]])/Table1[[#This Row],[Units Sold]],0)</f>
        <v>120</v>
      </c>
      <c r="T1061" s="4" t="str">
        <f>IF(Table1[[#This Row],[Profit per unit]]&gt;$V$8,"Premium","Mass")</f>
        <v>Premium</v>
      </c>
      <c r="U1061" s="4"/>
    </row>
    <row r="1062" spans="2:21" ht="14.25" customHeight="1" x14ac:dyDescent="0.3">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c r="O1062" s="4" t="str">
        <f>TEXT(Table1[[#This Row],[Invoice Date]],"mmm")</f>
        <v>Jul</v>
      </c>
      <c r="P1062" s="4">
        <f>YEAR(Table1[[#This Row],[Invoice Date]])</f>
        <v>2021</v>
      </c>
      <c r="Q1062" s="4">
        <f>IFERROR(Table1[[#This Row],[Total Sales]]/Table1[[#This Row],[Units Sold]],4)</f>
        <v>300</v>
      </c>
      <c r="R1062" s="4">
        <f>IFERROR(Table1[[#This Row],[Operating Profit]]/Table1[[#This Row],[Units Sold]],0)</f>
        <v>104.99999999999999</v>
      </c>
      <c r="S1062" s="4">
        <f>IFERROR((Table1[[#This Row],[Total Sales]]-Table1[[#This Row],[Operating Profit]])/Table1[[#This Row],[Units Sold]],0)</f>
        <v>195</v>
      </c>
      <c r="T1062" s="4" t="str">
        <f>IF(Table1[[#This Row],[Profit per unit]]&gt;$V$8,"Premium","Mass")</f>
        <v>Premium</v>
      </c>
      <c r="U1062" s="4"/>
    </row>
    <row r="1063" spans="2:21" ht="14.25" customHeight="1" x14ac:dyDescent="0.3">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c r="O1063" s="4" t="str">
        <f>TEXT(Table1[[#This Row],[Invoice Date]],"mmm")</f>
        <v>Jul</v>
      </c>
      <c r="P1063" s="4">
        <f>YEAR(Table1[[#This Row],[Invoice Date]])</f>
        <v>2021</v>
      </c>
      <c r="Q1063" s="4">
        <f>IFERROR(Table1[[#This Row],[Total Sales]]/Table1[[#This Row],[Units Sold]],4)</f>
        <v>350</v>
      </c>
      <c r="R1063" s="4">
        <f>IFERROR(Table1[[#This Row],[Operating Profit]]/Table1[[#This Row],[Units Sold]],0)</f>
        <v>175</v>
      </c>
      <c r="S1063" s="4">
        <f>IFERROR((Table1[[#This Row],[Total Sales]]-Table1[[#This Row],[Operating Profit]])/Table1[[#This Row],[Units Sold]],0)</f>
        <v>175</v>
      </c>
      <c r="T1063" s="4" t="str">
        <f>IF(Table1[[#This Row],[Profit per unit]]&gt;$V$8,"Premium","Mass")</f>
        <v>Premium</v>
      </c>
      <c r="U1063" s="4"/>
    </row>
    <row r="1064" spans="2:21" ht="14.25" customHeight="1" x14ac:dyDescent="0.3">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c r="O1064" s="4" t="str">
        <f>TEXT(Table1[[#This Row],[Invoice Date]],"mmm")</f>
        <v>Jul</v>
      </c>
      <c r="P1064" s="4">
        <f>YEAR(Table1[[#This Row],[Invoice Date]])</f>
        <v>2021</v>
      </c>
      <c r="Q1064" s="4">
        <f>IFERROR(Table1[[#This Row],[Total Sales]]/Table1[[#This Row],[Units Sold]],4)</f>
        <v>400</v>
      </c>
      <c r="R1064" s="4">
        <f>IFERROR(Table1[[#This Row],[Operating Profit]]/Table1[[#This Row],[Units Sold]],0)</f>
        <v>160</v>
      </c>
      <c r="S1064" s="4">
        <f>IFERROR((Table1[[#This Row],[Total Sales]]-Table1[[#This Row],[Operating Profit]])/Table1[[#This Row],[Units Sold]],0)</f>
        <v>240</v>
      </c>
      <c r="T1064" s="4" t="str">
        <f>IF(Table1[[#This Row],[Profit per unit]]&gt;$V$8,"Premium","Mass")</f>
        <v>Premium</v>
      </c>
      <c r="U1064" s="4"/>
    </row>
    <row r="1065" spans="2:21" ht="14.25" customHeight="1" x14ac:dyDescent="0.3">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c r="O1065" s="4" t="str">
        <f>TEXT(Table1[[#This Row],[Invoice Date]],"mmm")</f>
        <v>Jul</v>
      </c>
      <c r="P1065" s="4">
        <f>YEAR(Table1[[#This Row],[Invoice Date]])</f>
        <v>2021</v>
      </c>
      <c r="Q1065" s="4">
        <f>IFERROR(Table1[[#This Row],[Total Sales]]/Table1[[#This Row],[Units Sold]],4)</f>
        <v>300</v>
      </c>
      <c r="R1065" s="4">
        <f>IFERROR(Table1[[#This Row],[Operating Profit]]/Table1[[#This Row],[Units Sold]],0)</f>
        <v>104.99999999999999</v>
      </c>
      <c r="S1065" s="4">
        <f>IFERROR((Table1[[#This Row],[Total Sales]]-Table1[[#This Row],[Operating Profit]])/Table1[[#This Row],[Units Sold]],0)</f>
        <v>195</v>
      </c>
      <c r="T1065" s="4" t="str">
        <f>IF(Table1[[#This Row],[Profit per unit]]&gt;$V$8,"Premium","Mass")</f>
        <v>Premium</v>
      </c>
      <c r="U1065" s="4"/>
    </row>
    <row r="1066" spans="2:21" ht="14.25" customHeight="1" x14ac:dyDescent="0.3">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c r="O1066" s="4" t="str">
        <f>TEXT(Table1[[#This Row],[Invoice Date]],"mmm")</f>
        <v>Jul</v>
      </c>
      <c r="P1066" s="4">
        <f>YEAR(Table1[[#This Row],[Invoice Date]])</f>
        <v>2021</v>
      </c>
      <c r="Q1066" s="4">
        <f>IFERROR(Table1[[#This Row],[Total Sales]]/Table1[[#This Row],[Units Sold]],4)</f>
        <v>300</v>
      </c>
      <c r="R1066" s="4">
        <f>IFERROR(Table1[[#This Row],[Operating Profit]]/Table1[[#This Row],[Units Sold]],0)</f>
        <v>105</v>
      </c>
      <c r="S1066" s="4">
        <f>IFERROR((Table1[[#This Row],[Total Sales]]-Table1[[#This Row],[Operating Profit]])/Table1[[#This Row],[Units Sold]],0)</f>
        <v>195</v>
      </c>
      <c r="T1066" s="4" t="str">
        <f>IF(Table1[[#This Row],[Profit per unit]]&gt;$V$8,"Premium","Mass")</f>
        <v>Premium</v>
      </c>
      <c r="U1066" s="4"/>
    </row>
    <row r="1067" spans="2:21" ht="14.25" customHeight="1" x14ac:dyDescent="0.3">
      <c r="B1067" s="4" t="s">
        <v>14</v>
      </c>
      <c r="C1067" s="4">
        <v>1185732</v>
      </c>
      <c r="D1067" s="5">
        <v>44394</v>
      </c>
      <c r="E1067" s="4" t="s">
        <v>36</v>
      </c>
      <c r="F1067" s="4" t="s">
        <v>57</v>
      </c>
      <c r="G1067" s="4" t="s">
        <v>58</v>
      </c>
      <c r="H1067" s="6" t="s">
        <v>21</v>
      </c>
      <c r="I1067" s="7">
        <v>30</v>
      </c>
      <c r="J1067" s="8">
        <v>25</v>
      </c>
      <c r="K1067" s="9">
        <v>7500</v>
      </c>
      <c r="L1067" s="9">
        <v>3000</v>
      </c>
      <c r="M1067" s="10">
        <v>0.4</v>
      </c>
      <c r="N1067" s="4" t="s">
        <v>24</v>
      </c>
      <c r="O1067" s="4" t="str">
        <f>TEXT(Table1[[#This Row],[Invoice Date]],"mmm")</f>
        <v>Jul</v>
      </c>
      <c r="P1067" s="4">
        <f>YEAR(Table1[[#This Row],[Invoice Date]])</f>
        <v>2021</v>
      </c>
      <c r="Q1067" s="4">
        <f>IFERROR(Table1[[#This Row],[Total Sales]]/Table1[[#This Row],[Units Sold]],4)</f>
        <v>300</v>
      </c>
      <c r="R1067" s="4">
        <f>IFERROR(Table1[[#This Row],[Operating Profit]]/Table1[[#This Row],[Units Sold]],0)</f>
        <v>120</v>
      </c>
      <c r="S1067" s="4">
        <f>IFERROR((Table1[[#This Row],[Total Sales]]-Table1[[#This Row],[Operating Profit]])/Table1[[#This Row],[Units Sold]],0)</f>
        <v>180</v>
      </c>
      <c r="T1067" s="4" t="str">
        <f>IF(Table1[[#This Row],[Profit per unit]]&gt;$V$8,"Premium","Mass")</f>
        <v>Premium</v>
      </c>
      <c r="U1067" s="4"/>
    </row>
    <row r="1068" spans="2:21" ht="14.25" customHeight="1" x14ac:dyDescent="0.3">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c r="O1068" s="4" t="str">
        <f>TEXT(Table1[[#This Row],[Invoice Date]],"mmm")</f>
        <v>Jul</v>
      </c>
      <c r="P1068" s="4">
        <f>YEAR(Table1[[#This Row],[Invoice Date]])</f>
        <v>2021</v>
      </c>
      <c r="Q1068" s="4">
        <f>IFERROR(Table1[[#This Row],[Total Sales]]/Table1[[#This Row],[Units Sold]],4)</f>
        <v>400</v>
      </c>
      <c r="R1068" s="4">
        <f>IFERROR(Table1[[#This Row],[Operating Profit]]/Table1[[#This Row],[Units Sold]],0)</f>
        <v>140</v>
      </c>
      <c r="S1068" s="4">
        <f>IFERROR((Table1[[#This Row],[Total Sales]]-Table1[[#This Row],[Operating Profit]])/Table1[[#This Row],[Units Sold]],0)</f>
        <v>260</v>
      </c>
      <c r="T1068" s="4" t="str">
        <f>IF(Table1[[#This Row],[Profit per unit]]&gt;$V$8,"Premium","Mass")</f>
        <v>Premium</v>
      </c>
      <c r="U1068" s="4"/>
    </row>
    <row r="1069" spans="2:21" ht="14.25" customHeight="1" x14ac:dyDescent="0.3">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c r="O1069" s="4" t="str">
        <f>TEXT(Table1[[#This Row],[Invoice Date]],"mmm")</f>
        <v>Jul</v>
      </c>
      <c r="P1069" s="4">
        <f>YEAR(Table1[[#This Row],[Invoice Date]])</f>
        <v>2021</v>
      </c>
      <c r="Q1069" s="4">
        <f>IFERROR(Table1[[#This Row],[Total Sales]]/Table1[[#This Row],[Units Sold]],4)</f>
        <v>449.99999999999989</v>
      </c>
      <c r="R1069" s="4">
        <f>IFERROR(Table1[[#This Row],[Operating Profit]]/Table1[[#This Row],[Units Sold]],0)</f>
        <v>224.99999999999994</v>
      </c>
      <c r="S1069" s="4">
        <f>IFERROR((Table1[[#This Row],[Total Sales]]-Table1[[#This Row],[Operating Profit]])/Table1[[#This Row],[Units Sold]],0)</f>
        <v>224.99999999999994</v>
      </c>
      <c r="T1069" s="4" t="str">
        <f>IF(Table1[[#This Row],[Profit per unit]]&gt;$V$8,"Premium","Mass")</f>
        <v>Premium</v>
      </c>
      <c r="U1069" s="4"/>
    </row>
    <row r="1070" spans="2:21" ht="14.25" customHeight="1" x14ac:dyDescent="0.3">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c r="O1070" s="4" t="str">
        <f>TEXT(Table1[[#This Row],[Invoice Date]],"mmm")</f>
        <v>Jul</v>
      </c>
      <c r="P1070" s="4">
        <f>YEAR(Table1[[#This Row],[Invoice Date]])</f>
        <v>2021</v>
      </c>
      <c r="Q1070" s="4">
        <f>IFERROR(Table1[[#This Row],[Total Sales]]/Table1[[#This Row],[Units Sold]],4)</f>
        <v>400</v>
      </c>
      <c r="R1070" s="4">
        <f>IFERROR(Table1[[#This Row],[Operating Profit]]/Table1[[#This Row],[Units Sold]],0)</f>
        <v>160</v>
      </c>
      <c r="S1070" s="4">
        <f>IFERROR((Table1[[#This Row],[Total Sales]]-Table1[[#This Row],[Operating Profit]])/Table1[[#This Row],[Units Sold]],0)</f>
        <v>240</v>
      </c>
      <c r="T1070" s="4" t="str">
        <f>IF(Table1[[#This Row],[Profit per unit]]&gt;$V$8,"Premium","Mass")</f>
        <v>Premium</v>
      </c>
      <c r="U1070" s="4"/>
    </row>
    <row r="1071" spans="2:21" ht="14.25" customHeight="1" x14ac:dyDescent="0.3">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c r="O1071" s="4" t="str">
        <f>TEXT(Table1[[#This Row],[Invoice Date]],"mmm")</f>
        <v>Jul</v>
      </c>
      <c r="P1071" s="4">
        <f>YEAR(Table1[[#This Row],[Invoice Date]])</f>
        <v>2021</v>
      </c>
      <c r="Q1071" s="4">
        <f>IFERROR(Table1[[#This Row],[Total Sales]]/Table1[[#This Row],[Units Sold]],4)</f>
        <v>300.00000000000006</v>
      </c>
      <c r="R1071" s="4">
        <f>IFERROR(Table1[[#This Row],[Operating Profit]]/Table1[[#This Row],[Units Sold]],0)</f>
        <v>105.00000000000001</v>
      </c>
      <c r="S1071" s="4">
        <f>IFERROR((Table1[[#This Row],[Total Sales]]-Table1[[#This Row],[Operating Profit]])/Table1[[#This Row],[Units Sold]],0)</f>
        <v>195.00000000000006</v>
      </c>
      <c r="T1071" s="4" t="str">
        <f>IF(Table1[[#This Row],[Profit per unit]]&gt;$V$8,"Premium","Mass")</f>
        <v>Premium</v>
      </c>
      <c r="U1071" s="4"/>
    </row>
    <row r="1072" spans="2:21" ht="14.25" customHeight="1" x14ac:dyDescent="0.3">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c r="O1072" s="4" t="str">
        <f>TEXT(Table1[[#This Row],[Invoice Date]],"mmm")</f>
        <v>Jul</v>
      </c>
      <c r="P1072" s="4">
        <f>YEAR(Table1[[#This Row],[Invoice Date]])</f>
        <v>2021</v>
      </c>
      <c r="Q1072" s="4">
        <f>IFERROR(Table1[[#This Row],[Total Sales]]/Table1[[#This Row],[Units Sold]],4)</f>
        <v>300.00000000000006</v>
      </c>
      <c r="R1072" s="4">
        <f>IFERROR(Table1[[#This Row],[Operating Profit]]/Table1[[#This Row],[Units Sold]],0)</f>
        <v>105</v>
      </c>
      <c r="S1072" s="4">
        <f>IFERROR((Table1[[#This Row],[Total Sales]]-Table1[[#This Row],[Operating Profit]])/Table1[[#This Row],[Units Sold]],0)</f>
        <v>195.00000000000003</v>
      </c>
      <c r="T1072" s="4" t="str">
        <f>IF(Table1[[#This Row],[Profit per unit]]&gt;$V$8,"Premium","Mass")</f>
        <v>Premium</v>
      </c>
      <c r="U1072" s="4"/>
    </row>
    <row r="1073" spans="2:21" ht="14.25" customHeight="1" x14ac:dyDescent="0.3">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c r="O1073" s="4" t="str">
        <f>TEXT(Table1[[#This Row],[Invoice Date]],"mmm")</f>
        <v>Jul</v>
      </c>
      <c r="P1073" s="4">
        <f>YEAR(Table1[[#This Row],[Invoice Date]])</f>
        <v>2021</v>
      </c>
      <c r="Q1073" s="4">
        <f>IFERROR(Table1[[#This Row],[Total Sales]]/Table1[[#This Row],[Units Sold]],4)</f>
        <v>300.00000000000006</v>
      </c>
      <c r="R1073" s="4">
        <f>IFERROR(Table1[[#This Row],[Operating Profit]]/Table1[[#This Row],[Units Sold]],0)</f>
        <v>120.00000000000003</v>
      </c>
      <c r="S1073" s="4">
        <f>IFERROR((Table1[[#This Row],[Total Sales]]-Table1[[#This Row],[Operating Profit]])/Table1[[#This Row],[Units Sold]],0)</f>
        <v>180.00000000000003</v>
      </c>
      <c r="T1073" s="4" t="str">
        <f>IF(Table1[[#This Row],[Profit per unit]]&gt;$V$8,"Premium","Mass")</f>
        <v>Premium</v>
      </c>
      <c r="U1073" s="4"/>
    </row>
    <row r="1074" spans="2:21" ht="14.25" customHeight="1" x14ac:dyDescent="0.3">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c r="O1074" s="4" t="str">
        <f>TEXT(Table1[[#This Row],[Invoice Date]],"mmm")</f>
        <v>Jul</v>
      </c>
      <c r="P1074" s="4">
        <f>YEAR(Table1[[#This Row],[Invoice Date]])</f>
        <v>2021</v>
      </c>
      <c r="Q1074" s="4">
        <f>IFERROR(Table1[[#This Row],[Total Sales]]/Table1[[#This Row],[Units Sold]],4)</f>
        <v>499.99999999999994</v>
      </c>
      <c r="R1074" s="4">
        <f>IFERROR(Table1[[#This Row],[Operating Profit]]/Table1[[#This Row],[Units Sold]],0)</f>
        <v>174.99999999999997</v>
      </c>
      <c r="S1074" s="4">
        <f>IFERROR((Table1[[#This Row],[Total Sales]]-Table1[[#This Row],[Operating Profit]])/Table1[[#This Row],[Units Sold]],0)</f>
        <v>324.99999999999994</v>
      </c>
      <c r="T1074" s="4" t="str">
        <f>IF(Table1[[#This Row],[Profit per unit]]&gt;$V$8,"Premium","Mass")</f>
        <v>Premium</v>
      </c>
      <c r="U1074" s="4"/>
    </row>
    <row r="1075" spans="2:21" ht="14.25" customHeight="1" x14ac:dyDescent="0.3">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c r="O1075" s="4" t="str">
        <f>TEXT(Table1[[#This Row],[Invoice Date]],"mmm")</f>
        <v>Jul</v>
      </c>
      <c r="P1075" s="4">
        <f>YEAR(Table1[[#This Row],[Invoice Date]])</f>
        <v>2021</v>
      </c>
      <c r="Q1075" s="4">
        <f>IFERROR(Table1[[#This Row],[Total Sales]]/Table1[[#This Row],[Units Sold]],4)</f>
        <v>549.99999999999989</v>
      </c>
      <c r="R1075" s="4">
        <f>IFERROR(Table1[[#This Row],[Operating Profit]]/Table1[[#This Row],[Units Sold]],0)</f>
        <v>274.99999999999994</v>
      </c>
      <c r="S1075" s="4">
        <f>IFERROR((Table1[[#This Row],[Total Sales]]-Table1[[#This Row],[Operating Profit]])/Table1[[#This Row],[Units Sold]],0)</f>
        <v>274.99999999999994</v>
      </c>
      <c r="T1075" s="4" t="str">
        <f>IF(Table1[[#This Row],[Profit per unit]]&gt;$V$8,"Premium","Mass")</f>
        <v>Premium</v>
      </c>
      <c r="U1075" s="4"/>
    </row>
    <row r="1076" spans="2:21" ht="14.25" customHeight="1" x14ac:dyDescent="0.3">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c r="O1076" s="4" t="str">
        <f>TEXT(Table1[[#This Row],[Invoice Date]],"mmm")</f>
        <v>Jul</v>
      </c>
      <c r="P1076" s="4">
        <f>YEAR(Table1[[#This Row],[Invoice Date]])</f>
        <v>2021</v>
      </c>
      <c r="Q1076" s="4">
        <f>IFERROR(Table1[[#This Row],[Total Sales]]/Table1[[#This Row],[Units Sold]],4)</f>
        <v>499.99999999999994</v>
      </c>
      <c r="R1076" s="4">
        <f>IFERROR(Table1[[#This Row],[Operating Profit]]/Table1[[#This Row],[Units Sold]],0)</f>
        <v>200</v>
      </c>
      <c r="S1076" s="4">
        <f>IFERROR((Table1[[#This Row],[Total Sales]]-Table1[[#This Row],[Operating Profit]])/Table1[[#This Row],[Units Sold]],0)</f>
        <v>299.99999999999994</v>
      </c>
      <c r="T1076" s="4" t="str">
        <f>IF(Table1[[#This Row],[Profit per unit]]&gt;$V$8,"Premium","Mass")</f>
        <v>Premium</v>
      </c>
      <c r="U1076" s="4"/>
    </row>
    <row r="1077" spans="2:21" ht="14.25" customHeight="1" x14ac:dyDescent="0.3">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c r="O1077" s="4" t="str">
        <f>TEXT(Table1[[#This Row],[Invoice Date]],"mmm")</f>
        <v>Jul</v>
      </c>
      <c r="P1077" s="4">
        <f>YEAR(Table1[[#This Row],[Invoice Date]])</f>
        <v>2021</v>
      </c>
      <c r="Q1077" s="4">
        <f>IFERROR(Table1[[#This Row],[Total Sales]]/Table1[[#This Row],[Units Sold]],4)</f>
        <v>400</v>
      </c>
      <c r="R1077" s="4">
        <f>IFERROR(Table1[[#This Row],[Operating Profit]]/Table1[[#This Row],[Units Sold]],0)</f>
        <v>140</v>
      </c>
      <c r="S1077" s="4">
        <f>IFERROR((Table1[[#This Row],[Total Sales]]-Table1[[#This Row],[Operating Profit]])/Table1[[#This Row],[Units Sold]],0)</f>
        <v>260</v>
      </c>
      <c r="T1077" s="4" t="str">
        <f>IF(Table1[[#This Row],[Profit per unit]]&gt;$V$8,"Premium","Mass")</f>
        <v>Premium</v>
      </c>
      <c r="U1077" s="4"/>
    </row>
    <row r="1078" spans="2:21" ht="14.25" customHeight="1" x14ac:dyDescent="0.3">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c r="O1078" s="4" t="str">
        <f>TEXT(Table1[[#This Row],[Invoice Date]],"mmm")</f>
        <v>Jul</v>
      </c>
      <c r="P1078" s="4">
        <f>YEAR(Table1[[#This Row],[Invoice Date]])</f>
        <v>2021</v>
      </c>
      <c r="Q1078" s="4">
        <f>IFERROR(Table1[[#This Row],[Total Sales]]/Table1[[#This Row],[Units Sold]],4)</f>
        <v>400</v>
      </c>
      <c r="R1078" s="4">
        <f>IFERROR(Table1[[#This Row],[Operating Profit]]/Table1[[#This Row],[Units Sold]],0)</f>
        <v>140</v>
      </c>
      <c r="S1078" s="4">
        <f>IFERROR((Table1[[#This Row],[Total Sales]]-Table1[[#This Row],[Operating Profit]])/Table1[[#This Row],[Units Sold]],0)</f>
        <v>260</v>
      </c>
      <c r="T1078" s="4" t="str">
        <f>IF(Table1[[#This Row],[Profit per unit]]&gt;$V$8,"Premium","Mass")</f>
        <v>Premium</v>
      </c>
      <c r="U1078" s="4"/>
    </row>
    <row r="1079" spans="2:21" ht="14.25" customHeight="1" x14ac:dyDescent="0.3">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c r="O1079" s="4" t="str">
        <f>TEXT(Table1[[#This Row],[Invoice Date]],"mmm")</f>
        <v>Jul</v>
      </c>
      <c r="P1079" s="4">
        <f>YEAR(Table1[[#This Row],[Invoice Date]])</f>
        <v>2021</v>
      </c>
      <c r="Q1079" s="4">
        <f>IFERROR(Table1[[#This Row],[Total Sales]]/Table1[[#This Row],[Units Sold]],4)</f>
        <v>400</v>
      </c>
      <c r="R1079" s="4">
        <f>IFERROR(Table1[[#This Row],[Operating Profit]]/Table1[[#This Row],[Units Sold]],0)</f>
        <v>160</v>
      </c>
      <c r="S1079" s="4">
        <f>IFERROR((Table1[[#This Row],[Total Sales]]-Table1[[#This Row],[Operating Profit]])/Table1[[#This Row],[Units Sold]],0)</f>
        <v>240</v>
      </c>
      <c r="T1079" s="4" t="str">
        <f>IF(Table1[[#This Row],[Profit per unit]]&gt;$V$8,"Premium","Mass")</f>
        <v>Premium</v>
      </c>
      <c r="U1079" s="4"/>
    </row>
    <row r="1080" spans="2:21" ht="14.25" customHeight="1" x14ac:dyDescent="0.3">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c r="O1080" s="4" t="str">
        <f>TEXT(Table1[[#This Row],[Invoice Date]],"mmm")</f>
        <v>Jul</v>
      </c>
      <c r="P1080" s="4">
        <f>YEAR(Table1[[#This Row],[Invoice Date]])</f>
        <v>2021</v>
      </c>
      <c r="Q1080" s="4">
        <f>IFERROR(Table1[[#This Row],[Total Sales]]/Table1[[#This Row],[Units Sold]],4)</f>
        <v>499.99999999999989</v>
      </c>
      <c r="R1080" s="4">
        <f>IFERROR(Table1[[#This Row],[Operating Profit]]/Table1[[#This Row],[Units Sold]],0)</f>
        <v>174.99999999999994</v>
      </c>
      <c r="S1080" s="4">
        <f>IFERROR((Table1[[#This Row],[Total Sales]]-Table1[[#This Row],[Operating Profit]])/Table1[[#This Row],[Units Sold]],0)</f>
        <v>324.99999999999994</v>
      </c>
      <c r="T1080" s="4" t="str">
        <f>IF(Table1[[#This Row],[Profit per unit]]&gt;$V$8,"Premium","Mass")</f>
        <v>Premium</v>
      </c>
      <c r="U1080" s="4"/>
    </row>
    <row r="1081" spans="2:21" ht="14.25" customHeight="1" x14ac:dyDescent="0.3">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c r="O1081" s="4" t="str">
        <f>TEXT(Table1[[#This Row],[Invoice Date]],"mmm")</f>
        <v>Jul</v>
      </c>
      <c r="P1081" s="4">
        <f>YEAR(Table1[[#This Row],[Invoice Date]])</f>
        <v>2021</v>
      </c>
      <c r="Q1081" s="4">
        <f>IFERROR(Table1[[#This Row],[Total Sales]]/Table1[[#This Row],[Units Sold]],4)</f>
        <v>549.99999999999989</v>
      </c>
      <c r="R1081" s="4">
        <f>IFERROR(Table1[[#This Row],[Operating Profit]]/Table1[[#This Row],[Units Sold]],0)</f>
        <v>274.99999999999994</v>
      </c>
      <c r="S1081" s="4">
        <f>IFERROR((Table1[[#This Row],[Total Sales]]-Table1[[#This Row],[Operating Profit]])/Table1[[#This Row],[Units Sold]],0)</f>
        <v>274.99999999999994</v>
      </c>
      <c r="T1081" s="4" t="str">
        <f>IF(Table1[[#This Row],[Profit per unit]]&gt;$V$8,"Premium","Mass")</f>
        <v>Premium</v>
      </c>
      <c r="U1081" s="4"/>
    </row>
    <row r="1082" spans="2:21" ht="14.25" customHeight="1" x14ac:dyDescent="0.3">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c r="O1082" s="4" t="str">
        <f>TEXT(Table1[[#This Row],[Invoice Date]],"mmm")</f>
        <v>Aug</v>
      </c>
      <c r="P1082" s="4">
        <f>YEAR(Table1[[#This Row],[Invoice Date]])</f>
        <v>2021</v>
      </c>
      <c r="Q1082" s="4">
        <f>IFERROR(Table1[[#This Row],[Total Sales]]/Table1[[#This Row],[Units Sold]],4)</f>
        <v>200</v>
      </c>
      <c r="R1082" s="4">
        <f>IFERROR(Table1[[#This Row],[Operating Profit]]/Table1[[#This Row],[Units Sold]],0)</f>
        <v>79.999999999999986</v>
      </c>
      <c r="S1082" s="4">
        <f>IFERROR((Table1[[#This Row],[Total Sales]]-Table1[[#This Row],[Operating Profit]])/Table1[[#This Row],[Units Sold]],0)</f>
        <v>120</v>
      </c>
      <c r="T1082" s="4" t="str">
        <f>IF(Table1[[#This Row],[Profit per unit]]&gt;$V$8,"Premium","Mass")</f>
        <v>Premium</v>
      </c>
      <c r="U1082" s="4"/>
    </row>
    <row r="1083" spans="2:21" ht="14.25" customHeight="1" x14ac:dyDescent="0.3">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c r="O1083" s="4" t="str">
        <f>TEXT(Table1[[#This Row],[Invoice Date]],"mmm")</f>
        <v>Aug</v>
      </c>
      <c r="P1083" s="4">
        <f>YEAR(Table1[[#This Row],[Invoice Date]])</f>
        <v>2021</v>
      </c>
      <c r="Q1083" s="4">
        <f>IFERROR(Table1[[#This Row],[Total Sales]]/Table1[[#This Row],[Units Sold]],4)</f>
        <v>300</v>
      </c>
      <c r="R1083" s="4">
        <f>IFERROR(Table1[[#This Row],[Operating Profit]]/Table1[[#This Row],[Units Sold]],0)</f>
        <v>120</v>
      </c>
      <c r="S1083" s="4">
        <f>IFERROR((Table1[[#This Row],[Total Sales]]-Table1[[#This Row],[Operating Profit]])/Table1[[#This Row],[Units Sold]],0)</f>
        <v>180</v>
      </c>
      <c r="T1083" s="4" t="str">
        <f>IF(Table1[[#This Row],[Profit per unit]]&gt;$V$8,"Premium","Mass")</f>
        <v>Premium</v>
      </c>
      <c r="U1083" s="4"/>
    </row>
    <row r="1084" spans="2:21" ht="14.25" customHeight="1" x14ac:dyDescent="0.3">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c r="O1084" s="4" t="str">
        <f>TEXT(Table1[[#This Row],[Invoice Date]],"mmm")</f>
        <v>Aug</v>
      </c>
      <c r="P1084" s="4">
        <f>YEAR(Table1[[#This Row],[Invoice Date]])</f>
        <v>2021</v>
      </c>
      <c r="Q1084" s="4">
        <f>IFERROR(Table1[[#This Row],[Total Sales]]/Table1[[#This Row],[Units Sold]],4)</f>
        <v>300</v>
      </c>
      <c r="R1084" s="4">
        <f>IFERROR(Table1[[#This Row],[Operating Profit]]/Table1[[#This Row],[Units Sold]],0)</f>
        <v>119.99999999999999</v>
      </c>
      <c r="S1084" s="4">
        <f>IFERROR((Table1[[#This Row],[Total Sales]]-Table1[[#This Row],[Operating Profit]])/Table1[[#This Row],[Units Sold]],0)</f>
        <v>180</v>
      </c>
      <c r="T1084" s="4" t="str">
        <f>IF(Table1[[#This Row],[Profit per unit]]&gt;$V$8,"Premium","Mass")</f>
        <v>Premium</v>
      </c>
      <c r="U1084" s="4"/>
    </row>
    <row r="1085" spans="2:21" ht="14.25" customHeight="1" x14ac:dyDescent="0.3">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c r="O1085" s="4" t="str">
        <f>TEXT(Table1[[#This Row],[Invoice Date]],"mmm")</f>
        <v>Aug</v>
      </c>
      <c r="P1085" s="4">
        <f>YEAR(Table1[[#This Row],[Invoice Date]])</f>
        <v>2021</v>
      </c>
      <c r="Q1085" s="4">
        <f>IFERROR(Table1[[#This Row],[Total Sales]]/Table1[[#This Row],[Units Sold]],4)</f>
        <v>350</v>
      </c>
      <c r="R1085" s="4">
        <f>IFERROR(Table1[[#This Row],[Operating Profit]]/Table1[[#This Row],[Units Sold]],0)</f>
        <v>175</v>
      </c>
      <c r="S1085" s="4">
        <f>IFERROR((Table1[[#This Row],[Total Sales]]-Table1[[#This Row],[Operating Profit]])/Table1[[#This Row],[Units Sold]],0)</f>
        <v>175</v>
      </c>
      <c r="T1085" s="4" t="str">
        <f>IF(Table1[[#This Row],[Profit per unit]]&gt;$V$8,"Premium","Mass")</f>
        <v>Premium</v>
      </c>
      <c r="U1085" s="4"/>
    </row>
    <row r="1086" spans="2:21" ht="14.25" customHeight="1" x14ac:dyDescent="0.3">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c r="O1086" s="4" t="str">
        <f>TEXT(Table1[[#This Row],[Invoice Date]],"mmm")</f>
        <v>Aug</v>
      </c>
      <c r="P1086" s="4">
        <f>YEAR(Table1[[#This Row],[Invoice Date]])</f>
        <v>2021</v>
      </c>
      <c r="Q1086" s="4">
        <f>IFERROR(Table1[[#This Row],[Total Sales]]/Table1[[#This Row],[Units Sold]],4)</f>
        <v>400</v>
      </c>
      <c r="R1086" s="4">
        <f>IFERROR(Table1[[#This Row],[Operating Profit]]/Table1[[#This Row],[Units Sold]],0)</f>
        <v>140</v>
      </c>
      <c r="S1086" s="4">
        <f>IFERROR((Table1[[#This Row],[Total Sales]]-Table1[[#This Row],[Operating Profit]])/Table1[[#This Row],[Units Sold]],0)</f>
        <v>260</v>
      </c>
      <c r="T1086" s="4" t="str">
        <f>IF(Table1[[#This Row],[Profit per unit]]&gt;$V$8,"Premium","Mass")</f>
        <v>Premium</v>
      </c>
      <c r="U1086" s="4"/>
    </row>
    <row r="1087" spans="2:21" ht="14.25" customHeight="1" x14ac:dyDescent="0.3">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c r="O1087" s="4" t="str">
        <f>TEXT(Table1[[#This Row],[Invoice Date]],"mmm")</f>
        <v>Aug</v>
      </c>
      <c r="P1087" s="4">
        <f>YEAR(Table1[[#This Row],[Invoice Date]])</f>
        <v>2021</v>
      </c>
      <c r="Q1087" s="4">
        <f>IFERROR(Table1[[#This Row],[Total Sales]]/Table1[[#This Row],[Units Sold]],4)</f>
        <v>350</v>
      </c>
      <c r="R1087" s="4">
        <f>IFERROR(Table1[[#This Row],[Operating Profit]]/Table1[[#This Row],[Units Sold]],0)</f>
        <v>192.50000000000003</v>
      </c>
      <c r="S1087" s="4">
        <f>IFERROR((Table1[[#This Row],[Total Sales]]-Table1[[#This Row],[Operating Profit]])/Table1[[#This Row],[Units Sold]],0)</f>
        <v>157.49999999999997</v>
      </c>
      <c r="T1087" s="4" t="str">
        <f>IF(Table1[[#This Row],[Profit per unit]]&gt;$V$8,"Premium","Mass")</f>
        <v>Premium</v>
      </c>
      <c r="U1087" s="4"/>
    </row>
    <row r="1088" spans="2:21" ht="14.25" customHeight="1" x14ac:dyDescent="0.3">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c r="O1088" s="4" t="str">
        <f>TEXT(Table1[[#This Row],[Invoice Date]],"mmm")</f>
        <v>Aug</v>
      </c>
      <c r="P1088" s="4">
        <f>YEAR(Table1[[#This Row],[Invoice Date]])</f>
        <v>2021</v>
      </c>
      <c r="Q1088" s="4">
        <f>IFERROR(Table1[[#This Row],[Total Sales]]/Table1[[#This Row],[Units Sold]],4)</f>
        <v>250</v>
      </c>
      <c r="R1088" s="4">
        <f>IFERROR(Table1[[#This Row],[Operating Profit]]/Table1[[#This Row],[Units Sold]],0)</f>
        <v>99.999999999999986</v>
      </c>
      <c r="S1088" s="4">
        <f>IFERROR((Table1[[#This Row],[Total Sales]]-Table1[[#This Row],[Operating Profit]])/Table1[[#This Row],[Units Sold]],0)</f>
        <v>150</v>
      </c>
      <c r="T1088" s="4" t="str">
        <f>IF(Table1[[#This Row],[Profit per unit]]&gt;$V$8,"Premium","Mass")</f>
        <v>Premium</v>
      </c>
      <c r="U1088" s="4"/>
    </row>
    <row r="1089" spans="2:21" ht="14.25" customHeight="1" x14ac:dyDescent="0.3">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c r="O1089" s="4" t="str">
        <f>TEXT(Table1[[#This Row],[Invoice Date]],"mmm")</f>
        <v>Aug</v>
      </c>
      <c r="P1089" s="4">
        <f>YEAR(Table1[[#This Row],[Invoice Date]])</f>
        <v>2021</v>
      </c>
      <c r="Q1089" s="4">
        <f>IFERROR(Table1[[#This Row],[Total Sales]]/Table1[[#This Row],[Units Sold]],4)</f>
        <v>350</v>
      </c>
      <c r="R1089" s="4">
        <f>IFERROR(Table1[[#This Row],[Operating Profit]]/Table1[[#This Row],[Units Sold]],0)</f>
        <v>140</v>
      </c>
      <c r="S1089" s="4">
        <f>IFERROR((Table1[[#This Row],[Total Sales]]-Table1[[#This Row],[Operating Profit]])/Table1[[#This Row],[Units Sold]],0)</f>
        <v>210</v>
      </c>
      <c r="T1089" s="4" t="str">
        <f>IF(Table1[[#This Row],[Profit per unit]]&gt;$V$8,"Premium","Mass")</f>
        <v>Premium</v>
      </c>
      <c r="U1089" s="4"/>
    </row>
    <row r="1090" spans="2:21" ht="14.25" customHeight="1" x14ac:dyDescent="0.3">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c r="O1090" s="4" t="str">
        <f>TEXT(Table1[[#This Row],[Invoice Date]],"mmm")</f>
        <v>Aug</v>
      </c>
      <c r="P1090" s="4">
        <f>YEAR(Table1[[#This Row],[Invoice Date]])</f>
        <v>2021</v>
      </c>
      <c r="Q1090" s="4">
        <f>IFERROR(Table1[[#This Row],[Total Sales]]/Table1[[#This Row],[Units Sold]],4)</f>
        <v>350</v>
      </c>
      <c r="R1090" s="4">
        <f>IFERROR(Table1[[#This Row],[Operating Profit]]/Table1[[#This Row],[Units Sold]],0)</f>
        <v>139.99999999999997</v>
      </c>
      <c r="S1090" s="4">
        <f>IFERROR((Table1[[#This Row],[Total Sales]]-Table1[[#This Row],[Operating Profit]])/Table1[[#This Row],[Units Sold]],0)</f>
        <v>210</v>
      </c>
      <c r="T1090" s="4" t="str">
        <f>IF(Table1[[#This Row],[Profit per unit]]&gt;$V$8,"Premium","Mass")</f>
        <v>Premium</v>
      </c>
      <c r="U1090" s="4"/>
    </row>
    <row r="1091" spans="2:21" ht="14.25" customHeight="1" x14ac:dyDescent="0.3">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c r="O1091" s="4" t="str">
        <f>TEXT(Table1[[#This Row],[Invoice Date]],"mmm")</f>
        <v>Aug</v>
      </c>
      <c r="P1091" s="4">
        <f>YEAR(Table1[[#This Row],[Invoice Date]])</f>
        <v>2021</v>
      </c>
      <c r="Q1091" s="4">
        <f>IFERROR(Table1[[#This Row],[Total Sales]]/Table1[[#This Row],[Units Sold]],4)</f>
        <v>350</v>
      </c>
      <c r="R1091" s="4">
        <f>IFERROR(Table1[[#This Row],[Operating Profit]]/Table1[[#This Row],[Units Sold]],0)</f>
        <v>175</v>
      </c>
      <c r="S1091" s="4">
        <f>IFERROR((Table1[[#This Row],[Total Sales]]-Table1[[#This Row],[Operating Profit]])/Table1[[#This Row],[Units Sold]],0)</f>
        <v>175</v>
      </c>
      <c r="T1091" s="4" t="str">
        <f>IF(Table1[[#This Row],[Profit per unit]]&gt;$V$8,"Premium","Mass")</f>
        <v>Premium</v>
      </c>
      <c r="U1091" s="4"/>
    </row>
    <row r="1092" spans="2:21" ht="14.25" customHeight="1" x14ac:dyDescent="0.3">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c r="O1092" s="4" t="str">
        <f>TEXT(Table1[[#This Row],[Invoice Date]],"mmm")</f>
        <v>Aug</v>
      </c>
      <c r="P1092" s="4">
        <f>YEAR(Table1[[#This Row],[Invoice Date]])</f>
        <v>2021</v>
      </c>
      <c r="Q1092" s="4">
        <f>IFERROR(Table1[[#This Row],[Total Sales]]/Table1[[#This Row],[Units Sold]],4)</f>
        <v>400</v>
      </c>
      <c r="R1092" s="4">
        <f>IFERROR(Table1[[#This Row],[Operating Profit]]/Table1[[#This Row],[Units Sold]],0)</f>
        <v>140</v>
      </c>
      <c r="S1092" s="4">
        <f>IFERROR((Table1[[#This Row],[Total Sales]]-Table1[[#This Row],[Operating Profit]])/Table1[[#This Row],[Units Sold]],0)</f>
        <v>260</v>
      </c>
      <c r="T1092" s="4" t="str">
        <f>IF(Table1[[#This Row],[Profit per unit]]&gt;$V$8,"Premium","Mass")</f>
        <v>Premium</v>
      </c>
      <c r="U1092" s="4"/>
    </row>
    <row r="1093" spans="2:21" ht="14.25" customHeight="1" x14ac:dyDescent="0.3">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c r="O1093" s="4" t="str">
        <f>TEXT(Table1[[#This Row],[Invoice Date]],"mmm")</f>
        <v>Aug</v>
      </c>
      <c r="P1093" s="4">
        <f>YEAR(Table1[[#This Row],[Invoice Date]])</f>
        <v>2021</v>
      </c>
      <c r="Q1093" s="4">
        <f>IFERROR(Table1[[#This Row],[Total Sales]]/Table1[[#This Row],[Units Sold]],4)</f>
        <v>350</v>
      </c>
      <c r="R1093" s="4">
        <f>IFERROR(Table1[[#This Row],[Operating Profit]]/Table1[[#This Row],[Units Sold]],0)</f>
        <v>192.5</v>
      </c>
      <c r="S1093" s="4">
        <f>IFERROR((Table1[[#This Row],[Total Sales]]-Table1[[#This Row],[Operating Profit]])/Table1[[#This Row],[Units Sold]],0)</f>
        <v>157.5</v>
      </c>
      <c r="T1093" s="4" t="str">
        <f>IF(Table1[[#This Row],[Profit per unit]]&gt;$V$8,"Premium","Mass")</f>
        <v>Premium</v>
      </c>
      <c r="U1093" s="4"/>
    </row>
    <row r="1094" spans="2:21" ht="14.25" customHeight="1" x14ac:dyDescent="0.3">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c r="O1094" s="4" t="str">
        <f>TEXT(Table1[[#This Row],[Invoice Date]],"mmm")</f>
        <v>Aug</v>
      </c>
      <c r="P1094" s="4">
        <f>YEAR(Table1[[#This Row],[Invoice Date]])</f>
        <v>2021</v>
      </c>
      <c r="Q1094" s="4">
        <f>IFERROR(Table1[[#This Row],[Total Sales]]/Table1[[#This Row],[Units Sold]],4)</f>
        <v>300</v>
      </c>
      <c r="R1094" s="4">
        <f>IFERROR(Table1[[#This Row],[Operating Profit]]/Table1[[#This Row],[Units Sold]],0)</f>
        <v>134.99999999999997</v>
      </c>
      <c r="S1094" s="4">
        <f>IFERROR((Table1[[#This Row],[Total Sales]]-Table1[[#This Row],[Operating Profit]])/Table1[[#This Row],[Units Sold]],0)</f>
        <v>165.00000000000003</v>
      </c>
      <c r="T1094" s="4" t="str">
        <f>IF(Table1[[#This Row],[Profit per unit]]&gt;$V$8,"Premium","Mass")</f>
        <v>Premium</v>
      </c>
      <c r="U1094" s="4"/>
    </row>
    <row r="1095" spans="2:21" ht="14.25" customHeight="1" x14ac:dyDescent="0.3">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c r="O1095" s="4" t="str">
        <f>TEXT(Table1[[#This Row],[Invoice Date]],"mmm")</f>
        <v>Aug</v>
      </c>
      <c r="P1095" s="4">
        <f>YEAR(Table1[[#This Row],[Invoice Date]])</f>
        <v>2021</v>
      </c>
      <c r="Q1095" s="4">
        <f>IFERROR(Table1[[#This Row],[Total Sales]]/Table1[[#This Row],[Units Sold]],4)</f>
        <v>400</v>
      </c>
      <c r="R1095" s="4">
        <f>IFERROR(Table1[[#This Row],[Operating Profit]]/Table1[[#This Row],[Units Sold]],0)</f>
        <v>179.99999999999997</v>
      </c>
      <c r="S1095" s="4">
        <f>IFERROR((Table1[[#This Row],[Total Sales]]-Table1[[#This Row],[Operating Profit]])/Table1[[#This Row],[Units Sold]],0)</f>
        <v>220</v>
      </c>
      <c r="T1095" s="4" t="str">
        <f>IF(Table1[[#This Row],[Profit per unit]]&gt;$V$8,"Premium","Mass")</f>
        <v>Premium</v>
      </c>
      <c r="U1095" s="4"/>
    </row>
    <row r="1096" spans="2:21" ht="14.25" customHeight="1" x14ac:dyDescent="0.3">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c r="O1096" s="4" t="str">
        <f>TEXT(Table1[[#This Row],[Invoice Date]],"mmm")</f>
        <v>Aug</v>
      </c>
      <c r="P1096" s="4">
        <f>YEAR(Table1[[#This Row],[Invoice Date]])</f>
        <v>2021</v>
      </c>
      <c r="Q1096" s="4">
        <f>IFERROR(Table1[[#This Row],[Total Sales]]/Table1[[#This Row],[Units Sold]],4)</f>
        <v>300</v>
      </c>
      <c r="R1096" s="4">
        <f>IFERROR(Table1[[#This Row],[Operating Profit]]/Table1[[#This Row],[Units Sold]],0)</f>
        <v>134.99999999999997</v>
      </c>
      <c r="S1096" s="4">
        <f>IFERROR((Table1[[#This Row],[Total Sales]]-Table1[[#This Row],[Operating Profit]])/Table1[[#This Row],[Units Sold]],0)</f>
        <v>165</v>
      </c>
      <c r="T1096" s="4" t="str">
        <f>IF(Table1[[#This Row],[Profit per unit]]&gt;$V$8,"Premium","Mass")</f>
        <v>Premium</v>
      </c>
      <c r="U1096" s="4"/>
    </row>
    <row r="1097" spans="2:21" ht="14.25" customHeight="1" x14ac:dyDescent="0.3">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c r="O1097" s="4" t="str">
        <f>TEXT(Table1[[#This Row],[Invoice Date]],"mmm")</f>
        <v>Aug</v>
      </c>
      <c r="P1097" s="4">
        <f>YEAR(Table1[[#This Row],[Invoice Date]])</f>
        <v>2021</v>
      </c>
      <c r="Q1097" s="4">
        <f>IFERROR(Table1[[#This Row],[Total Sales]]/Table1[[#This Row],[Units Sold]],4)</f>
        <v>350</v>
      </c>
      <c r="R1097" s="4">
        <f>IFERROR(Table1[[#This Row],[Operating Profit]]/Table1[[#This Row],[Units Sold]],0)</f>
        <v>192.5</v>
      </c>
      <c r="S1097" s="4">
        <f>IFERROR((Table1[[#This Row],[Total Sales]]-Table1[[#This Row],[Operating Profit]])/Table1[[#This Row],[Units Sold]],0)</f>
        <v>157.5</v>
      </c>
      <c r="T1097" s="4" t="str">
        <f>IF(Table1[[#This Row],[Profit per unit]]&gt;$V$8,"Premium","Mass")</f>
        <v>Premium</v>
      </c>
      <c r="U1097" s="4"/>
    </row>
    <row r="1098" spans="2:21" ht="14.25" customHeight="1" x14ac:dyDescent="0.3">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c r="O1098" s="4" t="str">
        <f>TEXT(Table1[[#This Row],[Invoice Date]],"mmm")</f>
        <v>Aug</v>
      </c>
      <c r="P1098" s="4">
        <f>YEAR(Table1[[#This Row],[Invoice Date]])</f>
        <v>2021</v>
      </c>
      <c r="Q1098" s="4">
        <f>IFERROR(Table1[[#This Row],[Total Sales]]/Table1[[#This Row],[Units Sold]],4)</f>
        <v>400</v>
      </c>
      <c r="R1098" s="4">
        <f>IFERROR(Table1[[#This Row],[Operating Profit]]/Table1[[#This Row],[Units Sold]],0)</f>
        <v>160</v>
      </c>
      <c r="S1098" s="4">
        <f>IFERROR((Table1[[#This Row],[Total Sales]]-Table1[[#This Row],[Operating Profit]])/Table1[[#This Row],[Units Sold]],0)</f>
        <v>240</v>
      </c>
      <c r="T1098" s="4" t="str">
        <f>IF(Table1[[#This Row],[Profit per unit]]&gt;$V$8,"Premium","Mass")</f>
        <v>Premium</v>
      </c>
      <c r="U1098" s="4"/>
    </row>
    <row r="1099" spans="2:21" ht="14.25" customHeight="1" x14ac:dyDescent="0.3">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c r="O1099" s="4" t="str">
        <f>TEXT(Table1[[#This Row],[Invoice Date]],"mmm")</f>
        <v>Aug</v>
      </c>
      <c r="P1099" s="4">
        <f>YEAR(Table1[[#This Row],[Invoice Date]])</f>
        <v>2021</v>
      </c>
      <c r="Q1099" s="4">
        <f>IFERROR(Table1[[#This Row],[Total Sales]]/Table1[[#This Row],[Units Sold]],4)</f>
        <v>350</v>
      </c>
      <c r="R1099" s="4">
        <f>IFERROR(Table1[[#This Row],[Operating Profit]]/Table1[[#This Row],[Units Sold]],0)</f>
        <v>210.00000000000003</v>
      </c>
      <c r="S1099" s="4">
        <f>IFERROR((Table1[[#This Row],[Total Sales]]-Table1[[#This Row],[Operating Profit]])/Table1[[#This Row],[Units Sold]],0)</f>
        <v>139.99999999999997</v>
      </c>
      <c r="T1099" s="4" t="str">
        <f>IF(Table1[[#This Row],[Profit per unit]]&gt;$V$8,"Premium","Mass")</f>
        <v>Premium</v>
      </c>
      <c r="U1099" s="4"/>
    </row>
    <row r="1100" spans="2:21" ht="14.25" customHeight="1" x14ac:dyDescent="0.3">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c r="O1100" s="4" t="str">
        <f>TEXT(Table1[[#This Row],[Invoice Date]],"mmm")</f>
        <v>Aug</v>
      </c>
      <c r="P1100" s="4">
        <f>YEAR(Table1[[#This Row],[Invoice Date]])</f>
        <v>2021</v>
      </c>
      <c r="Q1100" s="4">
        <f>IFERROR(Table1[[#This Row],[Total Sales]]/Table1[[#This Row],[Units Sold]],4)</f>
        <v>200</v>
      </c>
      <c r="R1100" s="4">
        <f>IFERROR(Table1[[#This Row],[Operating Profit]]/Table1[[#This Row],[Units Sold]],0)</f>
        <v>89.999999999999986</v>
      </c>
      <c r="S1100" s="4">
        <f>IFERROR((Table1[[#This Row],[Total Sales]]-Table1[[#This Row],[Operating Profit]])/Table1[[#This Row],[Units Sold]],0)</f>
        <v>110</v>
      </c>
      <c r="T1100" s="4" t="str">
        <f>IF(Table1[[#This Row],[Profit per unit]]&gt;$V$8,"Premium","Mass")</f>
        <v>Premium</v>
      </c>
      <c r="U1100" s="4"/>
    </row>
    <row r="1101" spans="2:21" ht="14.25" customHeight="1" x14ac:dyDescent="0.3">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c r="O1101" s="4" t="str">
        <f>TEXT(Table1[[#This Row],[Invoice Date]],"mmm")</f>
        <v>Aug</v>
      </c>
      <c r="P1101" s="4">
        <f>YEAR(Table1[[#This Row],[Invoice Date]])</f>
        <v>2021</v>
      </c>
      <c r="Q1101" s="4">
        <f>IFERROR(Table1[[#This Row],[Total Sales]]/Table1[[#This Row],[Units Sold]],4)</f>
        <v>200.00000000000006</v>
      </c>
      <c r="R1101" s="4">
        <f>IFERROR(Table1[[#This Row],[Operating Profit]]/Table1[[#This Row],[Units Sold]],0)</f>
        <v>90.000000000000028</v>
      </c>
      <c r="S1101" s="4">
        <f>IFERROR((Table1[[#This Row],[Total Sales]]-Table1[[#This Row],[Operating Profit]])/Table1[[#This Row],[Units Sold]],0)</f>
        <v>110.00000000000004</v>
      </c>
      <c r="T1101" s="4" t="str">
        <f>IF(Table1[[#This Row],[Profit per unit]]&gt;$V$8,"Premium","Mass")</f>
        <v>Premium</v>
      </c>
      <c r="U1101" s="4"/>
    </row>
    <row r="1102" spans="2:21" ht="14.25" customHeight="1" x14ac:dyDescent="0.3">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c r="O1102" s="4" t="str">
        <f>TEXT(Table1[[#This Row],[Invoice Date]],"mmm")</f>
        <v>Aug</v>
      </c>
      <c r="P1102" s="4">
        <f>YEAR(Table1[[#This Row],[Invoice Date]])</f>
        <v>2021</v>
      </c>
      <c r="Q1102" s="4">
        <f>IFERROR(Table1[[#This Row],[Total Sales]]/Table1[[#This Row],[Units Sold]],4)</f>
        <v>149.99999999999997</v>
      </c>
      <c r="R1102" s="4">
        <f>IFERROR(Table1[[#This Row],[Operating Profit]]/Table1[[#This Row],[Units Sold]],0)</f>
        <v>67.499999999999972</v>
      </c>
      <c r="S1102" s="4">
        <f>IFERROR((Table1[[#This Row],[Total Sales]]-Table1[[#This Row],[Operating Profit]])/Table1[[#This Row],[Units Sold]],0)</f>
        <v>82.5</v>
      </c>
      <c r="T1102" s="4" t="str">
        <f>IF(Table1[[#This Row],[Profit per unit]]&gt;$V$8,"Premium","Mass")</f>
        <v>Premium</v>
      </c>
      <c r="U1102" s="4"/>
    </row>
    <row r="1103" spans="2:21" ht="14.25" customHeight="1" x14ac:dyDescent="0.3">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c r="O1103" s="4" t="str">
        <f>TEXT(Table1[[#This Row],[Invoice Date]],"mmm")</f>
        <v>Aug</v>
      </c>
      <c r="P1103" s="4">
        <f>YEAR(Table1[[#This Row],[Invoice Date]])</f>
        <v>2021</v>
      </c>
      <c r="Q1103" s="4">
        <f>IFERROR(Table1[[#This Row],[Total Sales]]/Table1[[#This Row],[Units Sold]],4)</f>
        <v>200.00000000000009</v>
      </c>
      <c r="R1103" s="4">
        <f>IFERROR(Table1[[#This Row],[Operating Profit]]/Table1[[#This Row],[Units Sold]],0)</f>
        <v>110.00000000000006</v>
      </c>
      <c r="S1103" s="4">
        <f>IFERROR((Table1[[#This Row],[Total Sales]]-Table1[[#This Row],[Operating Profit]])/Table1[[#This Row],[Units Sold]],0)</f>
        <v>90.000000000000014</v>
      </c>
      <c r="T1103" s="4" t="str">
        <f>IF(Table1[[#This Row],[Profit per unit]]&gt;$V$8,"Premium","Mass")</f>
        <v>Premium</v>
      </c>
      <c r="U1103" s="4"/>
    </row>
    <row r="1104" spans="2:21" ht="14.25" customHeight="1" x14ac:dyDescent="0.3">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c r="O1104" s="4" t="str">
        <f>TEXT(Table1[[#This Row],[Invoice Date]],"mmm")</f>
        <v>Aug</v>
      </c>
      <c r="P1104" s="4">
        <f>YEAR(Table1[[#This Row],[Invoice Date]])</f>
        <v>2021</v>
      </c>
      <c r="Q1104" s="4">
        <f>IFERROR(Table1[[#This Row],[Total Sales]]/Table1[[#This Row],[Units Sold]],4)</f>
        <v>250</v>
      </c>
      <c r="R1104" s="4">
        <f>IFERROR(Table1[[#This Row],[Operating Profit]]/Table1[[#This Row],[Units Sold]],0)</f>
        <v>99.999999999999986</v>
      </c>
      <c r="S1104" s="4">
        <f>IFERROR((Table1[[#This Row],[Total Sales]]-Table1[[#This Row],[Operating Profit]])/Table1[[#This Row],[Units Sold]],0)</f>
        <v>150</v>
      </c>
      <c r="T1104" s="4" t="str">
        <f>IF(Table1[[#This Row],[Profit per unit]]&gt;$V$8,"Premium","Mass")</f>
        <v>Premium</v>
      </c>
      <c r="U1104" s="4"/>
    </row>
    <row r="1105" spans="2:21" ht="14.25" customHeight="1" x14ac:dyDescent="0.3">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c r="O1105" s="4" t="str">
        <f>TEXT(Table1[[#This Row],[Invoice Date]],"mmm")</f>
        <v>Aug</v>
      </c>
      <c r="P1105" s="4">
        <f>YEAR(Table1[[#This Row],[Invoice Date]])</f>
        <v>2021</v>
      </c>
      <c r="Q1105" s="4">
        <f>IFERROR(Table1[[#This Row],[Total Sales]]/Table1[[#This Row],[Units Sold]],4)</f>
        <v>200.00000000000009</v>
      </c>
      <c r="R1105" s="4">
        <f>IFERROR(Table1[[#This Row],[Operating Profit]]/Table1[[#This Row],[Units Sold]],0)</f>
        <v>120.00000000000006</v>
      </c>
      <c r="S1105" s="4">
        <f>IFERROR((Table1[[#This Row],[Total Sales]]-Table1[[#This Row],[Operating Profit]])/Table1[[#This Row],[Units Sold]],0)</f>
        <v>80.000000000000028</v>
      </c>
      <c r="T1105" s="4" t="str">
        <f>IF(Table1[[#This Row],[Profit per unit]]&gt;$V$8,"Premium","Mass")</f>
        <v>Premium</v>
      </c>
      <c r="U1105" s="4"/>
    </row>
    <row r="1106" spans="2:21" ht="14.25" customHeight="1" x14ac:dyDescent="0.3">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c r="O1106" s="4" t="str">
        <f>TEXT(Table1[[#This Row],[Invoice Date]],"mmm")</f>
        <v>Aug</v>
      </c>
      <c r="P1106" s="4">
        <f>YEAR(Table1[[#This Row],[Invoice Date]])</f>
        <v>2021</v>
      </c>
      <c r="Q1106" s="4">
        <f>IFERROR(Table1[[#This Row],[Total Sales]]/Table1[[#This Row],[Units Sold]],4)</f>
        <v>99.999999999999957</v>
      </c>
      <c r="R1106" s="4">
        <f>IFERROR(Table1[[#This Row],[Operating Profit]]/Table1[[#This Row],[Units Sold]],0)</f>
        <v>44.999999999999979</v>
      </c>
      <c r="S1106" s="4">
        <f>IFERROR((Table1[[#This Row],[Total Sales]]-Table1[[#This Row],[Operating Profit]])/Table1[[#This Row],[Units Sold]],0)</f>
        <v>54.999999999999979</v>
      </c>
      <c r="T1106" s="4" t="str">
        <f>IF(Table1[[#This Row],[Profit per unit]]&gt;$V$8,"Premium","Mass")</f>
        <v>Mass</v>
      </c>
      <c r="U1106" s="4"/>
    </row>
    <row r="1107" spans="2:21" ht="14.25" customHeight="1" x14ac:dyDescent="0.3">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c r="O1107" s="4" t="str">
        <f>TEXT(Table1[[#This Row],[Invoice Date]],"mmm")</f>
        <v>Aug</v>
      </c>
      <c r="P1107" s="4">
        <f>YEAR(Table1[[#This Row],[Invoice Date]])</f>
        <v>2021</v>
      </c>
      <c r="Q1107" s="4">
        <f>IFERROR(Table1[[#This Row],[Total Sales]]/Table1[[#This Row],[Units Sold]],4)</f>
        <v>200.00000000000009</v>
      </c>
      <c r="R1107" s="4">
        <f>IFERROR(Table1[[#This Row],[Operating Profit]]/Table1[[#This Row],[Units Sold]],0)</f>
        <v>90.000000000000028</v>
      </c>
      <c r="S1107" s="4">
        <f>IFERROR((Table1[[#This Row],[Total Sales]]-Table1[[#This Row],[Operating Profit]])/Table1[[#This Row],[Units Sold]],0)</f>
        <v>110.00000000000004</v>
      </c>
      <c r="T1107" s="4" t="str">
        <f>IF(Table1[[#This Row],[Profit per unit]]&gt;$V$8,"Premium","Mass")</f>
        <v>Premium</v>
      </c>
      <c r="U1107" s="4"/>
    </row>
    <row r="1108" spans="2:21" ht="14.25" customHeight="1" x14ac:dyDescent="0.3">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c r="O1108" s="4" t="str">
        <f>TEXT(Table1[[#This Row],[Invoice Date]],"mmm")</f>
        <v>Aug</v>
      </c>
      <c r="P1108" s="4">
        <f>YEAR(Table1[[#This Row],[Invoice Date]])</f>
        <v>2021</v>
      </c>
      <c r="Q1108" s="4">
        <f>IFERROR(Table1[[#This Row],[Total Sales]]/Table1[[#This Row],[Units Sold]],4)</f>
        <v>149.99999999999997</v>
      </c>
      <c r="R1108" s="4">
        <f>IFERROR(Table1[[#This Row],[Operating Profit]]/Table1[[#This Row],[Units Sold]],0)</f>
        <v>67.499999999999986</v>
      </c>
      <c r="S1108" s="4">
        <f>IFERROR((Table1[[#This Row],[Total Sales]]-Table1[[#This Row],[Operating Profit]])/Table1[[#This Row],[Units Sold]],0)</f>
        <v>82.499999999999986</v>
      </c>
      <c r="T1108" s="4" t="str">
        <f>IF(Table1[[#This Row],[Profit per unit]]&gt;$V$8,"Premium","Mass")</f>
        <v>Premium</v>
      </c>
      <c r="U1108" s="4"/>
    </row>
    <row r="1109" spans="2:21" ht="14.25" customHeight="1" x14ac:dyDescent="0.3">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c r="O1109" s="4" t="str">
        <f>TEXT(Table1[[#This Row],[Invoice Date]],"mmm")</f>
        <v>Aug</v>
      </c>
      <c r="P1109" s="4">
        <f>YEAR(Table1[[#This Row],[Invoice Date]])</f>
        <v>2021</v>
      </c>
      <c r="Q1109" s="4">
        <f>IFERROR(Table1[[#This Row],[Total Sales]]/Table1[[#This Row],[Units Sold]],4)</f>
        <v>350</v>
      </c>
      <c r="R1109" s="4">
        <f>IFERROR(Table1[[#This Row],[Operating Profit]]/Table1[[#This Row],[Units Sold]],0)</f>
        <v>192.50000000000003</v>
      </c>
      <c r="S1109" s="4">
        <f>IFERROR((Table1[[#This Row],[Total Sales]]-Table1[[#This Row],[Operating Profit]])/Table1[[#This Row],[Units Sold]],0)</f>
        <v>157.49999999999997</v>
      </c>
      <c r="T1109" s="4" t="str">
        <f>IF(Table1[[#This Row],[Profit per unit]]&gt;$V$8,"Premium","Mass")</f>
        <v>Premium</v>
      </c>
      <c r="U1109" s="4"/>
    </row>
    <row r="1110" spans="2:21" ht="14.25" customHeight="1" x14ac:dyDescent="0.3">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c r="O1110" s="4" t="str">
        <f>TEXT(Table1[[#This Row],[Invoice Date]],"mmm")</f>
        <v>Aug</v>
      </c>
      <c r="P1110" s="4">
        <f>YEAR(Table1[[#This Row],[Invoice Date]])</f>
        <v>2021</v>
      </c>
      <c r="Q1110" s="4">
        <f>IFERROR(Table1[[#This Row],[Total Sales]]/Table1[[#This Row],[Units Sold]],4)</f>
        <v>500</v>
      </c>
      <c r="R1110" s="4">
        <f>IFERROR(Table1[[#This Row],[Operating Profit]]/Table1[[#This Row],[Units Sold]],0)</f>
        <v>200</v>
      </c>
      <c r="S1110" s="4">
        <f>IFERROR((Table1[[#This Row],[Total Sales]]-Table1[[#This Row],[Operating Profit]])/Table1[[#This Row],[Units Sold]],0)</f>
        <v>300</v>
      </c>
      <c r="T1110" s="4" t="str">
        <f>IF(Table1[[#This Row],[Profit per unit]]&gt;$V$8,"Premium","Mass")</f>
        <v>Premium</v>
      </c>
      <c r="U1110" s="4"/>
    </row>
    <row r="1111" spans="2:21" ht="14.25" customHeight="1" x14ac:dyDescent="0.3">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c r="O1111" s="4" t="str">
        <f>TEXT(Table1[[#This Row],[Invoice Date]],"mmm")</f>
        <v>Aug</v>
      </c>
      <c r="P1111" s="4">
        <f>YEAR(Table1[[#This Row],[Invoice Date]])</f>
        <v>2021</v>
      </c>
      <c r="Q1111" s="4">
        <f>IFERROR(Table1[[#This Row],[Total Sales]]/Table1[[#This Row],[Units Sold]],4)</f>
        <v>450</v>
      </c>
      <c r="R1111" s="4">
        <f>IFERROR(Table1[[#This Row],[Operating Profit]]/Table1[[#This Row],[Units Sold]],0)</f>
        <v>270.00000000000006</v>
      </c>
      <c r="S1111" s="4">
        <f>IFERROR((Table1[[#This Row],[Total Sales]]-Table1[[#This Row],[Operating Profit]])/Table1[[#This Row],[Units Sold]],0)</f>
        <v>179.99999999999997</v>
      </c>
      <c r="T1111" s="4" t="str">
        <f>IF(Table1[[#This Row],[Profit per unit]]&gt;$V$8,"Premium","Mass")</f>
        <v>Premium</v>
      </c>
      <c r="U1111" s="4"/>
    </row>
    <row r="1112" spans="2:21" ht="14.25" customHeight="1" x14ac:dyDescent="0.3">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c r="O1112" s="4" t="str">
        <f>TEXT(Table1[[#This Row],[Invoice Date]],"mmm")</f>
        <v>Aug</v>
      </c>
      <c r="P1112" s="4">
        <f>YEAR(Table1[[#This Row],[Invoice Date]])</f>
        <v>2021</v>
      </c>
      <c r="Q1112" s="4">
        <f>IFERROR(Table1[[#This Row],[Total Sales]]/Table1[[#This Row],[Units Sold]],4)</f>
        <v>450</v>
      </c>
      <c r="R1112" s="4">
        <f>IFERROR(Table1[[#This Row],[Operating Profit]]/Table1[[#This Row],[Units Sold]],0)</f>
        <v>202.49999999999997</v>
      </c>
      <c r="S1112" s="4">
        <f>IFERROR((Table1[[#This Row],[Total Sales]]-Table1[[#This Row],[Operating Profit]])/Table1[[#This Row],[Units Sold]],0)</f>
        <v>247.50000000000003</v>
      </c>
      <c r="T1112" s="4" t="str">
        <f>IF(Table1[[#This Row],[Profit per unit]]&gt;$V$8,"Premium","Mass")</f>
        <v>Premium</v>
      </c>
      <c r="U1112" s="4"/>
    </row>
    <row r="1113" spans="2:21" ht="14.25" customHeight="1" x14ac:dyDescent="0.3">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c r="O1113" s="4" t="str">
        <f>TEXT(Table1[[#This Row],[Invoice Date]],"mmm")</f>
        <v>Sep</v>
      </c>
      <c r="P1113" s="4">
        <f>YEAR(Table1[[#This Row],[Invoice Date]])</f>
        <v>2021</v>
      </c>
      <c r="Q1113" s="4">
        <f>IFERROR(Table1[[#This Row],[Total Sales]]/Table1[[#This Row],[Units Sold]],4)</f>
        <v>500</v>
      </c>
      <c r="R1113" s="4">
        <f>IFERROR(Table1[[#This Row],[Operating Profit]]/Table1[[#This Row],[Units Sold]],0)</f>
        <v>224.99999999999997</v>
      </c>
      <c r="S1113" s="4">
        <f>IFERROR((Table1[[#This Row],[Total Sales]]-Table1[[#This Row],[Operating Profit]])/Table1[[#This Row],[Units Sold]],0)</f>
        <v>275.00000000000006</v>
      </c>
      <c r="T1113" s="4" t="str">
        <f>IF(Table1[[#This Row],[Profit per unit]]&gt;$V$8,"Premium","Mass")</f>
        <v>Premium</v>
      </c>
      <c r="U1113" s="4"/>
    </row>
    <row r="1114" spans="2:21" ht="14.25" customHeight="1" x14ac:dyDescent="0.3">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c r="O1114" s="4" t="str">
        <f>TEXT(Table1[[#This Row],[Invoice Date]],"mmm")</f>
        <v>Sep</v>
      </c>
      <c r="P1114" s="4">
        <f>YEAR(Table1[[#This Row],[Invoice Date]])</f>
        <v>2021</v>
      </c>
      <c r="Q1114" s="4">
        <f>IFERROR(Table1[[#This Row],[Total Sales]]/Table1[[#This Row],[Units Sold]],4)</f>
        <v>450</v>
      </c>
      <c r="R1114" s="4">
        <f>IFERROR(Table1[[#This Row],[Operating Profit]]/Table1[[#This Row],[Units Sold]],0)</f>
        <v>202.5</v>
      </c>
      <c r="S1114" s="4">
        <f>IFERROR((Table1[[#This Row],[Total Sales]]-Table1[[#This Row],[Operating Profit]])/Table1[[#This Row],[Units Sold]],0)</f>
        <v>247.5</v>
      </c>
      <c r="T1114" s="4" t="str">
        <f>IF(Table1[[#This Row],[Profit per unit]]&gt;$V$8,"Premium","Mass")</f>
        <v>Premium</v>
      </c>
      <c r="U1114" s="4"/>
    </row>
    <row r="1115" spans="2:21" ht="14.25" customHeight="1" x14ac:dyDescent="0.3">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c r="O1115" s="4" t="str">
        <f>TEXT(Table1[[#This Row],[Invoice Date]],"mmm")</f>
        <v>Sep</v>
      </c>
      <c r="P1115" s="4">
        <f>YEAR(Table1[[#This Row],[Invoice Date]])</f>
        <v>2021</v>
      </c>
      <c r="Q1115" s="4">
        <f>IFERROR(Table1[[#This Row],[Total Sales]]/Table1[[#This Row],[Units Sold]],4)</f>
        <v>450</v>
      </c>
      <c r="R1115" s="4">
        <f>IFERROR(Table1[[#This Row],[Operating Profit]]/Table1[[#This Row],[Units Sold]],0)</f>
        <v>247.5</v>
      </c>
      <c r="S1115" s="4">
        <f>IFERROR((Table1[[#This Row],[Total Sales]]-Table1[[#This Row],[Operating Profit]])/Table1[[#This Row],[Units Sold]],0)</f>
        <v>202.5</v>
      </c>
      <c r="T1115" s="4" t="str">
        <f>IF(Table1[[#This Row],[Profit per unit]]&gt;$V$8,"Premium","Mass")</f>
        <v>Premium</v>
      </c>
      <c r="U1115" s="4"/>
    </row>
    <row r="1116" spans="2:21" ht="14.25" customHeight="1" x14ac:dyDescent="0.3">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c r="O1116" s="4" t="str">
        <f>TEXT(Table1[[#This Row],[Invoice Date]],"mmm")</f>
        <v>Sep</v>
      </c>
      <c r="P1116" s="4">
        <f>YEAR(Table1[[#This Row],[Invoice Date]])</f>
        <v>2021</v>
      </c>
      <c r="Q1116" s="4">
        <f>IFERROR(Table1[[#This Row],[Total Sales]]/Table1[[#This Row],[Units Sold]],4)</f>
        <v>500</v>
      </c>
      <c r="R1116" s="4">
        <f>IFERROR(Table1[[#This Row],[Operating Profit]]/Table1[[#This Row],[Units Sold]],0)</f>
        <v>199.99999999999997</v>
      </c>
      <c r="S1116" s="4">
        <f>IFERROR((Table1[[#This Row],[Total Sales]]-Table1[[#This Row],[Operating Profit]])/Table1[[#This Row],[Units Sold]],0)</f>
        <v>300</v>
      </c>
      <c r="T1116" s="4" t="str">
        <f>IF(Table1[[#This Row],[Profit per unit]]&gt;$V$8,"Premium","Mass")</f>
        <v>Premium</v>
      </c>
      <c r="U1116" s="4"/>
    </row>
    <row r="1117" spans="2:21" ht="14.25" customHeight="1" x14ac:dyDescent="0.3">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c r="O1117" s="4" t="str">
        <f>TEXT(Table1[[#This Row],[Invoice Date]],"mmm")</f>
        <v>Sep</v>
      </c>
      <c r="P1117" s="4">
        <f>YEAR(Table1[[#This Row],[Invoice Date]])</f>
        <v>2021</v>
      </c>
      <c r="Q1117" s="4">
        <f>IFERROR(Table1[[#This Row],[Total Sales]]/Table1[[#This Row],[Units Sold]],4)</f>
        <v>550.00000000000011</v>
      </c>
      <c r="R1117" s="4">
        <f>IFERROR(Table1[[#This Row],[Operating Profit]]/Table1[[#This Row],[Units Sold]],0)</f>
        <v>330.00000000000006</v>
      </c>
      <c r="S1117" s="4">
        <f>IFERROR((Table1[[#This Row],[Total Sales]]-Table1[[#This Row],[Operating Profit]])/Table1[[#This Row],[Units Sold]],0)</f>
        <v>220</v>
      </c>
      <c r="T1117" s="4" t="str">
        <f>IF(Table1[[#This Row],[Profit per unit]]&gt;$V$8,"Premium","Mass")</f>
        <v>Premium</v>
      </c>
      <c r="U1117" s="4"/>
    </row>
    <row r="1118" spans="2:21" ht="14.25" customHeight="1" x14ac:dyDescent="0.3">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c r="O1118" s="4" t="str">
        <f>TEXT(Table1[[#This Row],[Invoice Date]],"mmm")</f>
        <v>Sep</v>
      </c>
      <c r="P1118" s="4">
        <f>YEAR(Table1[[#This Row],[Invoice Date]])</f>
        <v>2021</v>
      </c>
      <c r="Q1118" s="4">
        <f>IFERROR(Table1[[#This Row],[Total Sales]]/Table1[[#This Row],[Units Sold]],4)</f>
        <v>450</v>
      </c>
      <c r="R1118" s="4">
        <f>IFERROR(Table1[[#This Row],[Operating Profit]]/Table1[[#This Row],[Units Sold]],0)</f>
        <v>224.99999999999997</v>
      </c>
      <c r="S1118" s="4">
        <f>IFERROR((Table1[[#This Row],[Total Sales]]-Table1[[#This Row],[Operating Profit]])/Table1[[#This Row],[Units Sold]],0)</f>
        <v>225.00000000000003</v>
      </c>
      <c r="T1118" s="4" t="str">
        <f>IF(Table1[[#This Row],[Profit per unit]]&gt;$V$8,"Premium","Mass")</f>
        <v>Premium</v>
      </c>
      <c r="U1118" s="4"/>
    </row>
    <row r="1119" spans="2:21" ht="14.25" customHeight="1" x14ac:dyDescent="0.3">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c r="O1119" s="4" t="str">
        <f>TEXT(Table1[[#This Row],[Invoice Date]],"mmm")</f>
        <v>Sep</v>
      </c>
      <c r="P1119" s="4">
        <f>YEAR(Table1[[#This Row],[Invoice Date]])</f>
        <v>2021</v>
      </c>
      <c r="Q1119" s="4">
        <f>IFERROR(Table1[[#This Row],[Total Sales]]/Table1[[#This Row],[Units Sold]],4)</f>
        <v>500</v>
      </c>
      <c r="R1119" s="4">
        <f>IFERROR(Table1[[#This Row],[Operating Profit]]/Table1[[#This Row],[Units Sold]],0)</f>
        <v>249.99999999999997</v>
      </c>
      <c r="S1119" s="4">
        <f>IFERROR((Table1[[#This Row],[Total Sales]]-Table1[[#This Row],[Operating Profit]])/Table1[[#This Row],[Units Sold]],0)</f>
        <v>250.00000000000003</v>
      </c>
      <c r="T1119" s="4" t="str">
        <f>IF(Table1[[#This Row],[Profit per unit]]&gt;$V$8,"Premium","Mass")</f>
        <v>Premium</v>
      </c>
      <c r="U1119" s="4"/>
    </row>
    <row r="1120" spans="2:21" ht="14.25" customHeight="1" x14ac:dyDescent="0.3">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c r="O1120" s="4" t="str">
        <f>TEXT(Table1[[#This Row],[Invoice Date]],"mmm")</f>
        <v>Sep</v>
      </c>
      <c r="P1120" s="4">
        <f>YEAR(Table1[[#This Row],[Invoice Date]])</f>
        <v>2021</v>
      </c>
      <c r="Q1120" s="4">
        <f>IFERROR(Table1[[#This Row],[Total Sales]]/Table1[[#This Row],[Units Sold]],4)</f>
        <v>450</v>
      </c>
      <c r="R1120" s="4">
        <f>IFERROR(Table1[[#This Row],[Operating Profit]]/Table1[[#This Row],[Units Sold]],0)</f>
        <v>224.99999999999997</v>
      </c>
      <c r="S1120" s="4">
        <f>IFERROR((Table1[[#This Row],[Total Sales]]-Table1[[#This Row],[Operating Profit]])/Table1[[#This Row],[Units Sold]],0)</f>
        <v>225.00000000000003</v>
      </c>
      <c r="T1120" s="4" t="str">
        <f>IF(Table1[[#This Row],[Profit per unit]]&gt;$V$8,"Premium","Mass")</f>
        <v>Premium</v>
      </c>
      <c r="U1120" s="4"/>
    </row>
    <row r="1121" spans="2:21" ht="14.25" customHeight="1" x14ac:dyDescent="0.3">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c r="O1121" s="4" t="str">
        <f>TEXT(Table1[[#This Row],[Invoice Date]],"mmm")</f>
        <v>Sep</v>
      </c>
      <c r="P1121" s="4">
        <f>YEAR(Table1[[#This Row],[Invoice Date]])</f>
        <v>2021</v>
      </c>
      <c r="Q1121" s="4">
        <f>IFERROR(Table1[[#This Row],[Total Sales]]/Table1[[#This Row],[Units Sold]],4)</f>
        <v>450</v>
      </c>
      <c r="R1121" s="4">
        <f>IFERROR(Table1[[#This Row],[Operating Profit]]/Table1[[#This Row],[Units Sold]],0)</f>
        <v>270.00000000000006</v>
      </c>
      <c r="S1121" s="4">
        <f>IFERROR((Table1[[#This Row],[Total Sales]]-Table1[[#This Row],[Operating Profit]])/Table1[[#This Row],[Units Sold]],0)</f>
        <v>179.99999999999994</v>
      </c>
      <c r="T1121" s="4" t="str">
        <f>IF(Table1[[#This Row],[Profit per unit]]&gt;$V$8,"Premium","Mass")</f>
        <v>Premium</v>
      </c>
      <c r="U1121" s="4"/>
    </row>
    <row r="1122" spans="2:21" ht="14.25" customHeight="1" x14ac:dyDescent="0.3">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c r="O1122" s="4" t="str">
        <f>TEXT(Table1[[#This Row],[Invoice Date]],"mmm")</f>
        <v>Sep</v>
      </c>
      <c r="P1122" s="4">
        <f>YEAR(Table1[[#This Row],[Invoice Date]])</f>
        <v>2021</v>
      </c>
      <c r="Q1122" s="4">
        <f>IFERROR(Table1[[#This Row],[Total Sales]]/Table1[[#This Row],[Units Sold]],4)</f>
        <v>500</v>
      </c>
      <c r="R1122" s="4">
        <f>IFERROR(Table1[[#This Row],[Operating Profit]]/Table1[[#This Row],[Units Sold]],0)</f>
        <v>224.99999999999997</v>
      </c>
      <c r="S1122" s="4">
        <f>IFERROR((Table1[[#This Row],[Total Sales]]-Table1[[#This Row],[Operating Profit]])/Table1[[#This Row],[Units Sold]],0)</f>
        <v>275</v>
      </c>
      <c r="T1122" s="4" t="str">
        <f>IF(Table1[[#This Row],[Profit per unit]]&gt;$V$8,"Premium","Mass")</f>
        <v>Premium</v>
      </c>
      <c r="U1122" s="4"/>
    </row>
    <row r="1123" spans="2:21" ht="14.25" customHeight="1" x14ac:dyDescent="0.3">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c r="O1123" s="4" t="str">
        <f>TEXT(Table1[[#This Row],[Invoice Date]],"mmm")</f>
        <v>Sep</v>
      </c>
      <c r="P1123" s="4">
        <f>YEAR(Table1[[#This Row],[Invoice Date]])</f>
        <v>2021</v>
      </c>
      <c r="Q1123" s="4">
        <f>IFERROR(Table1[[#This Row],[Total Sales]]/Table1[[#This Row],[Units Sold]],4)</f>
        <v>600</v>
      </c>
      <c r="R1123" s="4">
        <f>IFERROR(Table1[[#This Row],[Operating Profit]]/Table1[[#This Row],[Units Sold]],0)</f>
        <v>390.00000000000006</v>
      </c>
      <c r="S1123" s="4">
        <f>IFERROR((Table1[[#This Row],[Total Sales]]-Table1[[#This Row],[Operating Profit]])/Table1[[#This Row],[Units Sold]],0)</f>
        <v>209.99999999999991</v>
      </c>
      <c r="T1123" s="4" t="str">
        <f>IF(Table1[[#This Row],[Profit per unit]]&gt;$V$8,"Premium","Mass")</f>
        <v>Premium</v>
      </c>
      <c r="U1123" s="4"/>
    </row>
    <row r="1124" spans="2:21" ht="14.25" customHeight="1" x14ac:dyDescent="0.3">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c r="O1124" s="4" t="str">
        <f>TEXT(Table1[[#This Row],[Invoice Date]],"mmm")</f>
        <v>Sep</v>
      </c>
      <c r="P1124" s="4">
        <f>YEAR(Table1[[#This Row],[Invoice Date]])</f>
        <v>2021</v>
      </c>
      <c r="Q1124" s="4">
        <f>IFERROR(Table1[[#This Row],[Total Sales]]/Table1[[#This Row],[Units Sold]],4)</f>
        <v>400</v>
      </c>
      <c r="R1124" s="4">
        <f>IFERROR(Table1[[#This Row],[Operating Profit]]/Table1[[#This Row],[Units Sold]],0)</f>
        <v>199.99999999999997</v>
      </c>
      <c r="S1124" s="4">
        <f>IFERROR((Table1[[#This Row],[Total Sales]]-Table1[[#This Row],[Operating Profit]])/Table1[[#This Row],[Units Sold]],0)</f>
        <v>200.00000000000003</v>
      </c>
      <c r="T1124" s="4" t="str">
        <f>IF(Table1[[#This Row],[Profit per unit]]&gt;$V$8,"Premium","Mass")</f>
        <v>Premium</v>
      </c>
      <c r="U1124" s="4"/>
    </row>
    <row r="1125" spans="2:21" ht="14.25" customHeight="1" x14ac:dyDescent="0.3">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c r="O1125" s="4" t="str">
        <f>TEXT(Table1[[#This Row],[Invoice Date]],"mmm")</f>
        <v>Sep</v>
      </c>
      <c r="P1125" s="4">
        <f>YEAR(Table1[[#This Row],[Invoice Date]])</f>
        <v>2021</v>
      </c>
      <c r="Q1125" s="4">
        <f>IFERROR(Table1[[#This Row],[Total Sales]]/Table1[[#This Row],[Units Sold]],4)</f>
        <v>550.00000000000011</v>
      </c>
      <c r="R1125" s="4">
        <f>IFERROR(Table1[[#This Row],[Operating Profit]]/Table1[[#This Row],[Units Sold]],0)</f>
        <v>275</v>
      </c>
      <c r="S1125" s="4">
        <f>IFERROR((Table1[[#This Row],[Total Sales]]-Table1[[#This Row],[Operating Profit]])/Table1[[#This Row],[Units Sold]],0)</f>
        <v>275.00000000000006</v>
      </c>
      <c r="T1125" s="4" t="str">
        <f>IF(Table1[[#This Row],[Profit per unit]]&gt;$V$8,"Premium","Mass")</f>
        <v>Premium</v>
      </c>
      <c r="U1125" s="4"/>
    </row>
    <row r="1126" spans="2:21" ht="14.25" customHeight="1" x14ac:dyDescent="0.3">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c r="O1126" s="4" t="str">
        <f>TEXT(Table1[[#This Row],[Invoice Date]],"mmm")</f>
        <v>Sep</v>
      </c>
      <c r="P1126" s="4">
        <f>YEAR(Table1[[#This Row],[Invoice Date]])</f>
        <v>2021</v>
      </c>
      <c r="Q1126" s="4">
        <f>IFERROR(Table1[[#This Row],[Total Sales]]/Table1[[#This Row],[Units Sold]],4)</f>
        <v>550.00000000000011</v>
      </c>
      <c r="R1126" s="4">
        <f>IFERROR(Table1[[#This Row],[Operating Profit]]/Table1[[#This Row],[Units Sold]],0)</f>
        <v>275</v>
      </c>
      <c r="S1126" s="4">
        <f>IFERROR((Table1[[#This Row],[Total Sales]]-Table1[[#This Row],[Operating Profit]])/Table1[[#This Row],[Units Sold]],0)</f>
        <v>275.00000000000006</v>
      </c>
      <c r="T1126" s="4" t="str">
        <f>IF(Table1[[#This Row],[Profit per unit]]&gt;$V$8,"Premium","Mass")</f>
        <v>Premium</v>
      </c>
      <c r="U1126" s="4"/>
    </row>
    <row r="1127" spans="2:21" ht="14.25" customHeight="1" x14ac:dyDescent="0.3">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c r="O1127" s="4" t="str">
        <f>TEXT(Table1[[#This Row],[Invoice Date]],"mmm")</f>
        <v>Sep</v>
      </c>
      <c r="P1127" s="4">
        <f>YEAR(Table1[[#This Row],[Invoice Date]])</f>
        <v>2021</v>
      </c>
      <c r="Q1127" s="4">
        <f>IFERROR(Table1[[#This Row],[Total Sales]]/Table1[[#This Row],[Units Sold]],4)</f>
        <v>500</v>
      </c>
      <c r="R1127" s="4">
        <f>IFERROR(Table1[[#This Row],[Operating Profit]]/Table1[[#This Row],[Units Sold]],0)</f>
        <v>300.00000000000006</v>
      </c>
      <c r="S1127" s="4">
        <f>IFERROR((Table1[[#This Row],[Total Sales]]-Table1[[#This Row],[Operating Profit]])/Table1[[#This Row],[Units Sold]],0)</f>
        <v>199.99999999999997</v>
      </c>
      <c r="T1127" s="4" t="str">
        <f>IF(Table1[[#This Row],[Profit per unit]]&gt;$V$8,"Premium","Mass")</f>
        <v>Premium</v>
      </c>
      <c r="U1127" s="4"/>
    </row>
    <row r="1128" spans="2:21" ht="14.25" customHeight="1" x14ac:dyDescent="0.3">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c r="O1128" s="4" t="str">
        <f>TEXT(Table1[[#This Row],[Invoice Date]],"mmm")</f>
        <v>Sep</v>
      </c>
      <c r="P1128" s="4">
        <f>YEAR(Table1[[#This Row],[Invoice Date]])</f>
        <v>2021</v>
      </c>
      <c r="Q1128" s="4">
        <f>IFERROR(Table1[[#This Row],[Total Sales]]/Table1[[#This Row],[Units Sold]],4)</f>
        <v>550.00000000000011</v>
      </c>
      <c r="R1128" s="4">
        <f>IFERROR(Table1[[#This Row],[Operating Profit]]/Table1[[#This Row],[Units Sold]],0)</f>
        <v>247.5</v>
      </c>
      <c r="S1128" s="4">
        <f>IFERROR((Table1[[#This Row],[Total Sales]]-Table1[[#This Row],[Operating Profit]])/Table1[[#This Row],[Units Sold]],0)</f>
        <v>302.50000000000006</v>
      </c>
      <c r="T1128" s="4" t="str">
        <f>IF(Table1[[#This Row],[Profit per unit]]&gt;$V$8,"Premium","Mass")</f>
        <v>Premium</v>
      </c>
      <c r="U1128" s="4"/>
    </row>
    <row r="1129" spans="2:21" ht="14.25" customHeight="1" x14ac:dyDescent="0.3">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c r="O1129" s="4" t="str">
        <f>TEXT(Table1[[#This Row],[Invoice Date]],"mmm")</f>
        <v>Sep</v>
      </c>
      <c r="P1129" s="4">
        <f>YEAR(Table1[[#This Row],[Invoice Date]])</f>
        <v>2021</v>
      </c>
      <c r="Q1129" s="4">
        <f>IFERROR(Table1[[#This Row],[Total Sales]]/Table1[[#This Row],[Units Sold]],4)</f>
        <v>600</v>
      </c>
      <c r="R1129" s="4">
        <f>IFERROR(Table1[[#This Row],[Operating Profit]]/Table1[[#This Row],[Units Sold]],0)</f>
        <v>390.00000000000011</v>
      </c>
      <c r="S1129" s="4">
        <f>IFERROR((Table1[[#This Row],[Total Sales]]-Table1[[#This Row],[Operating Profit]])/Table1[[#This Row],[Units Sold]],0)</f>
        <v>209.99999999999991</v>
      </c>
      <c r="T1129" s="4" t="str">
        <f>IF(Table1[[#This Row],[Profit per unit]]&gt;$V$8,"Premium","Mass")</f>
        <v>Premium</v>
      </c>
      <c r="U1129" s="4"/>
    </row>
    <row r="1130" spans="2:21" ht="14.25" customHeight="1" x14ac:dyDescent="0.3">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c r="O1130" s="4" t="str">
        <f>TEXT(Table1[[#This Row],[Invoice Date]],"mmm")</f>
        <v>Sep</v>
      </c>
      <c r="P1130" s="4">
        <f>YEAR(Table1[[#This Row],[Invoice Date]])</f>
        <v>2021</v>
      </c>
      <c r="Q1130" s="4">
        <f>IFERROR(Table1[[#This Row],[Total Sales]]/Table1[[#This Row],[Units Sold]],4)</f>
        <v>550.00000000000011</v>
      </c>
      <c r="R1130" s="4">
        <f>IFERROR(Table1[[#This Row],[Operating Profit]]/Table1[[#This Row],[Units Sold]],0)</f>
        <v>275</v>
      </c>
      <c r="S1130" s="4">
        <f>IFERROR((Table1[[#This Row],[Total Sales]]-Table1[[#This Row],[Operating Profit]])/Table1[[#This Row],[Units Sold]],0)</f>
        <v>275.00000000000011</v>
      </c>
      <c r="T1130" s="4" t="str">
        <f>IF(Table1[[#This Row],[Profit per unit]]&gt;$V$8,"Premium","Mass")</f>
        <v>Premium</v>
      </c>
      <c r="U1130" s="4"/>
    </row>
    <row r="1131" spans="2:21" ht="14.25" customHeight="1" x14ac:dyDescent="0.3">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c r="O1131" s="4" t="str">
        <f>TEXT(Table1[[#This Row],[Invoice Date]],"mmm")</f>
        <v>Sep</v>
      </c>
      <c r="P1131" s="4">
        <f>YEAR(Table1[[#This Row],[Invoice Date]])</f>
        <v>2021</v>
      </c>
      <c r="Q1131" s="4">
        <f>IFERROR(Table1[[#This Row],[Total Sales]]/Table1[[#This Row],[Units Sold]],4)</f>
        <v>550.00000000000011</v>
      </c>
      <c r="R1131" s="4">
        <f>IFERROR(Table1[[#This Row],[Operating Profit]]/Table1[[#This Row],[Units Sold]],0)</f>
        <v>275</v>
      </c>
      <c r="S1131" s="4">
        <f>IFERROR((Table1[[#This Row],[Total Sales]]-Table1[[#This Row],[Operating Profit]])/Table1[[#This Row],[Units Sold]],0)</f>
        <v>275.00000000000011</v>
      </c>
      <c r="T1131" s="4" t="str">
        <f>IF(Table1[[#This Row],[Profit per unit]]&gt;$V$8,"Premium","Mass")</f>
        <v>Premium</v>
      </c>
      <c r="U1131" s="4"/>
    </row>
    <row r="1132" spans="2:21" ht="14.25" customHeight="1" x14ac:dyDescent="0.3">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c r="O1132" s="4" t="str">
        <f>TEXT(Table1[[#This Row],[Invoice Date]],"mmm")</f>
        <v>Sep</v>
      </c>
      <c r="P1132" s="4">
        <f>YEAR(Table1[[#This Row],[Invoice Date]])</f>
        <v>2021</v>
      </c>
      <c r="Q1132" s="4">
        <f>IFERROR(Table1[[#This Row],[Total Sales]]/Table1[[#This Row],[Units Sold]],4)</f>
        <v>600</v>
      </c>
      <c r="R1132" s="4">
        <f>IFERROR(Table1[[#This Row],[Operating Profit]]/Table1[[#This Row],[Units Sold]],0)</f>
        <v>299.99999999999994</v>
      </c>
      <c r="S1132" s="4">
        <f>IFERROR((Table1[[#This Row],[Total Sales]]-Table1[[#This Row],[Operating Profit]])/Table1[[#This Row],[Units Sold]],0)</f>
        <v>300.00000000000006</v>
      </c>
      <c r="T1132" s="4" t="str">
        <f>IF(Table1[[#This Row],[Profit per unit]]&gt;$V$8,"Premium","Mass")</f>
        <v>Premium</v>
      </c>
      <c r="U1132" s="4"/>
    </row>
    <row r="1133" spans="2:21" ht="14.25" customHeight="1" x14ac:dyDescent="0.3">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c r="O1133" s="4" t="str">
        <f>TEXT(Table1[[#This Row],[Invoice Date]],"mmm")</f>
        <v>Sep</v>
      </c>
      <c r="P1133" s="4">
        <f>YEAR(Table1[[#This Row],[Invoice Date]])</f>
        <v>2021</v>
      </c>
      <c r="Q1133" s="4">
        <f>IFERROR(Table1[[#This Row],[Total Sales]]/Table1[[#This Row],[Units Sold]],4)</f>
        <v>600</v>
      </c>
      <c r="R1133" s="4">
        <f>IFERROR(Table1[[#This Row],[Operating Profit]]/Table1[[#This Row],[Units Sold]],0)</f>
        <v>360.00000000000006</v>
      </c>
      <c r="S1133" s="4">
        <f>IFERROR((Table1[[#This Row],[Total Sales]]-Table1[[#This Row],[Operating Profit]])/Table1[[#This Row],[Units Sold]],0)</f>
        <v>239.99999999999997</v>
      </c>
      <c r="T1133" s="4" t="str">
        <f>IF(Table1[[#This Row],[Profit per unit]]&gt;$V$8,"Premium","Mass")</f>
        <v>Premium</v>
      </c>
      <c r="U1133" s="4"/>
    </row>
    <row r="1134" spans="2:21" ht="14.25" customHeight="1" x14ac:dyDescent="0.3">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c r="O1134" s="4" t="str">
        <f>TEXT(Table1[[#This Row],[Invoice Date]],"mmm")</f>
        <v>Sep</v>
      </c>
      <c r="P1134" s="4">
        <f>YEAR(Table1[[#This Row],[Invoice Date]])</f>
        <v>2021</v>
      </c>
      <c r="Q1134" s="4">
        <f>IFERROR(Table1[[#This Row],[Total Sales]]/Table1[[#This Row],[Units Sold]],4)</f>
        <v>450</v>
      </c>
      <c r="R1134" s="4">
        <f>IFERROR(Table1[[#This Row],[Operating Profit]]/Table1[[#This Row],[Units Sold]],0)</f>
        <v>202.5</v>
      </c>
      <c r="S1134" s="4">
        <f>IFERROR((Table1[[#This Row],[Total Sales]]-Table1[[#This Row],[Operating Profit]])/Table1[[#This Row],[Units Sold]],0)</f>
        <v>247.5</v>
      </c>
      <c r="T1134" s="4" t="str">
        <f>IF(Table1[[#This Row],[Profit per unit]]&gt;$V$8,"Premium","Mass")</f>
        <v>Premium</v>
      </c>
      <c r="U1134" s="4"/>
    </row>
    <row r="1135" spans="2:21" ht="14.25" customHeight="1" x14ac:dyDescent="0.3">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c r="O1135" s="4" t="str">
        <f>TEXT(Table1[[#This Row],[Invoice Date]],"mmm")</f>
        <v>Sep</v>
      </c>
      <c r="P1135" s="4">
        <f>YEAR(Table1[[#This Row],[Invoice Date]])</f>
        <v>2021</v>
      </c>
      <c r="Q1135" s="4">
        <f>IFERROR(Table1[[#This Row],[Total Sales]]/Table1[[#This Row],[Units Sold]],4)</f>
        <v>400</v>
      </c>
      <c r="R1135" s="4">
        <f>IFERROR(Table1[[#This Row],[Operating Profit]]/Table1[[#This Row],[Units Sold]],0)</f>
        <v>260.00000000000006</v>
      </c>
      <c r="S1135" s="4">
        <f>IFERROR((Table1[[#This Row],[Total Sales]]-Table1[[#This Row],[Operating Profit]])/Table1[[#This Row],[Units Sold]],0)</f>
        <v>139.99999999999994</v>
      </c>
      <c r="T1135" s="4" t="str">
        <f>IF(Table1[[#This Row],[Profit per unit]]&gt;$V$8,"Premium","Mass")</f>
        <v>Premium</v>
      </c>
      <c r="U1135" s="4"/>
    </row>
    <row r="1136" spans="2:21" ht="14.25" customHeight="1" x14ac:dyDescent="0.3">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c r="O1136" s="4" t="str">
        <f>TEXT(Table1[[#This Row],[Invoice Date]],"mmm")</f>
        <v>Sep</v>
      </c>
      <c r="P1136" s="4">
        <f>YEAR(Table1[[#This Row],[Invoice Date]])</f>
        <v>2021</v>
      </c>
      <c r="Q1136" s="4">
        <f>IFERROR(Table1[[#This Row],[Total Sales]]/Table1[[#This Row],[Units Sold]],4)</f>
        <v>300.00000000000006</v>
      </c>
      <c r="R1136" s="4">
        <f>IFERROR(Table1[[#This Row],[Operating Profit]]/Table1[[#This Row],[Units Sold]],0)</f>
        <v>150</v>
      </c>
      <c r="S1136" s="4">
        <f>IFERROR((Table1[[#This Row],[Total Sales]]-Table1[[#This Row],[Operating Profit]])/Table1[[#This Row],[Units Sold]],0)</f>
        <v>150.00000000000006</v>
      </c>
      <c r="T1136" s="4" t="str">
        <f>IF(Table1[[#This Row],[Profit per unit]]&gt;$V$8,"Premium","Mass")</f>
        <v>Premium</v>
      </c>
      <c r="U1136" s="4"/>
    </row>
    <row r="1137" spans="2:21" ht="14.25" customHeight="1" x14ac:dyDescent="0.3">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c r="O1137" s="4" t="str">
        <f>TEXT(Table1[[#This Row],[Invoice Date]],"mmm")</f>
        <v>Sep</v>
      </c>
      <c r="P1137" s="4">
        <f>YEAR(Table1[[#This Row],[Invoice Date]])</f>
        <v>2021</v>
      </c>
      <c r="Q1137" s="4">
        <f>IFERROR(Table1[[#This Row],[Total Sales]]/Table1[[#This Row],[Units Sold]],4)</f>
        <v>300.00000000000006</v>
      </c>
      <c r="R1137" s="4">
        <f>IFERROR(Table1[[#This Row],[Operating Profit]]/Table1[[#This Row],[Units Sold]],0)</f>
        <v>150</v>
      </c>
      <c r="S1137" s="4">
        <f>IFERROR((Table1[[#This Row],[Total Sales]]-Table1[[#This Row],[Operating Profit]])/Table1[[#This Row],[Units Sold]],0)</f>
        <v>150.00000000000006</v>
      </c>
      <c r="T1137" s="4" t="str">
        <f>IF(Table1[[#This Row],[Profit per unit]]&gt;$V$8,"Premium","Mass")</f>
        <v>Premium</v>
      </c>
      <c r="U1137" s="4"/>
    </row>
    <row r="1138" spans="2:21" ht="14.25" customHeight="1" x14ac:dyDescent="0.3">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c r="O1138" s="4" t="str">
        <f>TEXT(Table1[[#This Row],[Invoice Date]],"mmm")</f>
        <v>Sep</v>
      </c>
      <c r="P1138" s="4">
        <f>YEAR(Table1[[#This Row],[Invoice Date]])</f>
        <v>2021</v>
      </c>
      <c r="Q1138" s="4">
        <f>IFERROR(Table1[[#This Row],[Total Sales]]/Table1[[#This Row],[Units Sold]],4)</f>
        <v>350</v>
      </c>
      <c r="R1138" s="4">
        <f>IFERROR(Table1[[#This Row],[Operating Profit]]/Table1[[#This Row],[Units Sold]],0)</f>
        <v>174.99999999999997</v>
      </c>
      <c r="S1138" s="4">
        <f>IFERROR((Table1[[#This Row],[Total Sales]]-Table1[[#This Row],[Operating Profit]])/Table1[[#This Row],[Units Sold]],0)</f>
        <v>175.00000000000003</v>
      </c>
      <c r="T1138" s="4" t="str">
        <f>IF(Table1[[#This Row],[Profit per unit]]&gt;$V$8,"Premium","Mass")</f>
        <v>Premium</v>
      </c>
      <c r="U1138" s="4"/>
    </row>
    <row r="1139" spans="2:21" ht="14.25" customHeight="1" x14ac:dyDescent="0.3">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c r="O1139" s="4" t="str">
        <f>TEXT(Table1[[#This Row],[Invoice Date]],"mmm")</f>
        <v>Sep</v>
      </c>
      <c r="P1139" s="4">
        <f>YEAR(Table1[[#This Row],[Invoice Date]])</f>
        <v>2021</v>
      </c>
      <c r="Q1139" s="4">
        <f>IFERROR(Table1[[#This Row],[Total Sales]]/Table1[[#This Row],[Units Sold]],4)</f>
        <v>350</v>
      </c>
      <c r="R1139" s="4">
        <f>IFERROR(Table1[[#This Row],[Operating Profit]]/Table1[[#This Row],[Units Sold]],0)</f>
        <v>210.00000000000006</v>
      </c>
      <c r="S1139" s="4">
        <f>IFERROR((Table1[[#This Row],[Total Sales]]-Table1[[#This Row],[Operating Profit]])/Table1[[#This Row],[Units Sold]],0)</f>
        <v>139.99999999999994</v>
      </c>
      <c r="T1139" s="4" t="str">
        <f>IF(Table1[[#This Row],[Profit per unit]]&gt;$V$8,"Premium","Mass")</f>
        <v>Premium</v>
      </c>
      <c r="U1139" s="4"/>
    </row>
    <row r="1140" spans="2:21" ht="14.25" customHeight="1" x14ac:dyDescent="0.3">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c r="O1140" s="4" t="str">
        <f>TEXT(Table1[[#This Row],[Invoice Date]],"mmm")</f>
        <v>Sep</v>
      </c>
      <c r="P1140" s="4">
        <f>YEAR(Table1[[#This Row],[Invoice Date]])</f>
        <v>2021</v>
      </c>
      <c r="Q1140" s="4">
        <f>IFERROR(Table1[[#This Row],[Total Sales]]/Table1[[#This Row],[Units Sold]],4)</f>
        <v>300.00000000000006</v>
      </c>
      <c r="R1140" s="4">
        <f>IFERROR(Table1[[#This Row],[Operating Profit]]/Table1[[#This Row],[Units Sold]],0)</f>
        <v>135</v>
      </c>
      <c r="S1140" s="4">
        <f>IFERROR((Table1[[#This Row],[Total Sales]]-Table1[[#This Row],[Operating Profit]])/Table1[[#This Row],[Units Sold]],0)</f>
        <v>165.00000000000006</v>
      </c>
      <c r="T1140" s="4" t="str">
        <f>IF(Table1[[#This Row],[Profit per unit]]&gt;$V$8,"Premium","Mass")</f>
        <v>Premium</v>
      </c>
      <c r="U1140" s="4"/>
    </row>
    <row r="1141" spans="2:21" ht="14.25" customHeight="1" x14ac:dyDescent="0.3">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c r="O1141" s="4" t="str">
        <f>TEXT(Table1[[#This Row],[Invoice Date]],"mmm")</f>
        <v>Sep</v>
      </c>
      <c r="P1141" s="4">
        <f>YEAR(Table1[[#This Row],[Invoice Date]])</f>
        <v>2021</v>
      </c>
      <c r="Q1141" s="4">
        <f>IFERROR(Table1[[#This Row],[Total Sales]]/Table1[[#This Row],[Units Sold]],4)</f>
        <v>400</v>
      </c>
      <c r="R1141" s="4">
        <f>IFERROR(Table1[[#This Row],[Operating Profit]]/Table1[[#This Row],[Units Sold]],0)</f>
        <v>260.00000000000006</v>
      </c>
      <c r="S1141" s="4">
        <f>IFERROR((Table1[[#This Row],[Total Sales]]-Table1[[#This Row],[Operating Profit]])/Table1[[#This Row],[Units Sold]],0)</f>
        <v>139.99999999999994</v>
      </c>
      <c r="T1141" s="4" t="str">
        <f>IF(Table1[[#This Row],[Profit per unit]]&gt;$V$8,"Premium","Mass")</f>
        <v>Premium</v>
      </c>
      <c r="U1141" s="4"/>
    </row>
    <row r="1142" spans="2:21" ht="14.25" customHeight="1" x14ac:dyDescent="0.3">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c r="O1142" s="4" t="str">
        <f>TEXT(Table1[[#This Row],[Invoice Date]],"mmm")</f>
        <v>Sep</v>
      </c>
      <c r="P1142" s="4">
        <f>YEAR(Table1[[#This Row],[Invoice Date]])</f>
        <v>2021</v>
      </c>
      <c r="Q1142" s="4">
        <f>IFERROR(Table1[[#This Row],[Total Sales]]/Table1[[#This Row],[Units Sold]],4)</f>
        <v>200.00000000000006</v>
      </c>
      <c r="R1142" s="4">
        <f>IFERROR(Table1[[#This Row],[Operating Profit]]/Table1[[#This Row],[Units Sold]],0)</f>
        <v>100.00000000000001</v>
      </c>
      <c r="S1142" s="4">
        <f>IFERROR((Table1[[#This Row],[Total Sales]]-Table1[[#This Row],[Operating Profit]])/Table1[[#This Row],[Units Sold]],0)</f>
        <v>100.00000000000003</v>
      </c>
      <c r="T1142" s="4" t="str">
        <f>IF(Table1[[#This Row],[Profit per unit]]&gt;$V$8,"Premium","Mass")</f>
        <v>Premium</v>
      </c>
      <c r="U1142" s="4"/>
    </row>
    <row r="1143" spans="2:21" ht="14.25" customHeight="1" x14ac:dyDescent="0.3">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c r="O1143" s="4" t="str">
        <f>TEXT(Table1[[#This Row],[Invoice Date]],"mmm")</f>
        <v>Oct</v>
      </c>
      <c r="P1143" s="4">
        <f>YEAR(Table1[[#This Row],[Invoice Date]])</f>
        <v>2021</v>
      </c>
      <c r="Q1143" s="4">
        <f>IFERROR(Table1[[#This Row],[Total Sales]]/Table1[[#This Row],[Units Sold]],4)</f>
        <v>200.00000000000006</v>
      </c>
      <c r="R1143" s="4">
        <f>IFERROR(Table1[[#This Row],[Operating Profit]]/Table1[[#This Row],[Units Sold]],0)</f>
        <v>100.00000000000001</v>
      </c>
      <c r="S1143" s="4">
        <f>IFERROR((Table1[[#This Row],[Total Sales]]-Table1[[#This Row],[Operating Profit]])/Table1[[#This Row],[Units Sold]],0)</f>
        <v>100.00000000000003</v>
      </c>
      <c r="T1143" s="4" t="str">
        <f>IF(Table1[[#This Row],[Profit per unit]]&gt;$V$8,"Premium","Mass")</f>
        <v>Premium</v>
      </c>
      <c r="U1143" s="4"/>
    </row>
    <row r="1144" spans="2:21" ht="14.25" customHeight="1" x14ac:dyDescent="0.3">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c r="O1144" s="4" t="str">
        <f>TEXT(Table1[[#This Row],[Invoice Date]],"mmm")</f>
        <v>Oct</v>
      </c>
      <c r="P1144" s="4">
        <f>YEAR(Table1[[#This Row],[Invoice Date]])</f>
        <v>2021</v>
      </c>
      <c r="Q1144" s="4">
        <f>IFERROR(Table1[[#This Row],[Total Sales]]/Table1[[#This Row],[Units Sold]],4)</f>
        <v>450.00000000000006</v>
      </c>
      <c r="R1144" s="4">
        <f>IFERROR(Table1[[#This Row],[Operating Profit]]/Table1[[#This Row],[Units Sold]],0)</f>
        <v>225</v>
      </c>
      <c r="S1144" s="4">
        <f>IFERROR((Table1[[#This Row],[Total Sales]]-Table1[[#This Row],[Operating Profit]])/Table1[[#This Row],[Units Sold]],0)</f>
        <v>225.00000000000006</v>
      </c>
      <c r="T1144" s="4" t="str">
        <f>IF(Table1[[#This Row],[Profit per unit]]&gt;$V$8,"Premium","Mass")</f>
        <v>Premium</v>
      </c>
      <c r="U1144" s="4"/>
    </row>
    <row r="1145" spans="2:21" ht="14.25" customHeight="1" x14ac:dyDescent="0.3">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c r="O1145" s="4" t="str">
        <f>TEXT(Table1[[#This Row],[Invoice Date]],"mmm")</f>
        <v>Oct</v>
      </c>
      <c r="P1145" s="4">
        <f>YEAR(Table1[[#This Row],[Invoice Date]])</f>
        <v>2021</v>
      </c>
      <c r="Q1145" s="4">
        <f>IFERROR(Table1[[#This Row],[Total Sales]]/Table1[[#This Row],[Units Sold]],4)</f>
        <v>450.00000000000006</v>
      </c>
      <c r="R1145" s="4">
        <f>IFERROR(Table1[[#This Row],[Operating Profit]]/Table1[[#This Row],[Units Sold]],0)</f>
        <v>270.00000000000006</v>
      </c>
      <c r="S1145" s="4">
        <f>IFERROR((Table1[[#This Row],[Total Sales]]-Table1[[#This Row],[Operating Profit]])/Table1[[#This Row],[Units Sold]],0)</f>
        <v>180</v>
      </c>
      <c r="T1145" s="4" t="str">
        <f>IF(Table1[[#This Row],[Profit per unit]]&gt;$V$8,"Premium","Mass")</f>
        <v>Premium</v>
      </c>
      <c r="U1145" s="4"/>
    </row>
    <row r="1146" spans="2:21" ht="14.25" customHeight="1" x14ac:dyDescent="0.3">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c r="O1146" s="4" t="str">
        <f>TEXT(Table1[[#This Row],[Invoice Date]],"mmm")</f>
        <v>Oct</v>
      </c>
      <c r="P1146" s="4">
        <f>YEAR(Table1[[#This Row],[Invoice Date]])</f>
        <v>2021</v>
      </c>
      <c r="Q1146" s="4">
        <f>IFERROR(Table1[[#This Row],[Total Sales]]/Table1[[#This Row],[Units Sold]],4)</f>
        <v>499.99999999999994</v>
      </c>
      <c r="R1146" s="4">
        <f>IFERROR(Table1[[#This Row],[Operating Profit]]/Table1[[#This Row],[Units Sold]],0)</f>
        <v>224.99999999999994</v>
      </c>
      <c r="S1146" s="4">
        <f>IFERROR((Table1[[#This Row],[Total Sales]]-Table1[[#This Row],[Operating Profit]])/Table1[[#This Row],[Units Sold]],0)</f>
        <v>275</v>
      </c>
      <c r="T1146" s="4" t="str">
        <f>IF(Table1[[#This Row],[Profit per unit]]&gt;$V$8,"Premium","Mass")</f>
        <v>Premium</v>
      </c>
      <c r="U1146" s="4"/>
    </row>
    <row r="1147" spans="2:21" ht="14.25" customHeight="1" x14ac:dyDescent="0.3">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c r="O1147" s="4" t="str">
        <f>TEXT(Table1[[#This Row],[Invoice Date]],"mmm")</f>
        <v>Oct</v>
      </c>
      <c r="P1147" s="4">
        <f>YEAR(Table1[[#This Row],[Invoice Date]])</f>
        <v>2021</v>
      </c>
      <c r="Q1147" s="4">
        <f>IFERROR(Table1[[#This Row],[Total Sales]]/Table1[[#This Row],[Units Sold]],4)</f>
        <v>600</v>
      </c>
      <c r="R1147" s="4">
        <f>IFERROR(Table1[[#This Row],[Operating Profit]]/Table1[[#This Row],[Units Sold]],0)</f>
        <v>390.00000000000011</v>
      </c>
      <c r="S1147" s="4">
        <f>IFERROR((Table1[[#This Row],[Total Sales]]-Table1[[#This Row],[Operating Profit]])/Table1[[#This Row],[Units Sold]],0)</f>
        <v>209.99999999999991</v>
      </c>
      <c r="T1147" s="4" t="str">
        <f>IF(Table1[[#This Row],[Profit per unit]]&gt;$V$8,"Premium","Mass")</f>
        <v>Premium</v>
      </c>
      <c r="U1147" s="4"/>
    </row>
    <row r="1148" spans="2:21" ht="14.25" customHeight="1" x14ac:dyDescent="0.3">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c r="O1148" s="4" t="str">
        <f>TEXT(Table1[[#This Row],[Invoice Date]],"mmm")</f>
        <v>Oct</v>
      </c>
      <c r="P1148" s="4">
        <f>YEAR(Table1[[#This Row],[Invoice Date]])</f>
        <v>2021</v>
      </c>
      <c r="Q1148" s="4">
        <f>IFERROR(Table1[[#This Row],[Total Sales]]/Table1[[#This Row],[Units Sold]],4)</f>
        <v>600</v>
      </c>
      <c r="R1148" s="4">
        <f>IFERROR(Table1[[#This Row],[Operating Profit]]/Table1[[#This Row],[Units Sold]],0)</f>
        <v>299.99999999999994</v>
      </c>
      <c r="S1148" s="4">
        <f>IFERROR((Table1[[#This Row],[Total Sales]]-Table1[[#This Row],[Operating Profit]])/Table1[[#This Row],[Units Sold]],0)</f>
        <v>300.00000000000006</v>
      </c>
      <c r="T1148" s="4" t="str">
        <f>IF(Table1[[#This Row],[Profit per unit]]&gt;$V$8,"Premium","Mass")</f>
        <v>Premium</v>
      </c>
      <c r="U1148" s="4"/>
    </row>
    <row r="1149" spans="2:21" ht="14.25" customHeight="1" x14ac:dyDescent="0.3">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c r="O1149" s="4" t="str">
        <f>TEXT(Table1[[#This Row],[Invoice Date]],"mmm")</f>
        <v>Oct</v>
      </c>
      <c r="P1149" s="4">
        <f>YEAR(Table1[[#This Row],[Invoice Date]])</f>
        <v>2021</v>
      </c>
      <c r="Q1149" s="4">
        <f>IFERROR(Table1[[#This Row],[Total Sales]]/Table1[[#This Row],[Units Sold]],4)</f>
        <v>600</v>
      </c>
      <c r="R1149" s="4">
        <f>IFERROR(Table1[[#This Row],[Operating Profit]]/Table1[[#This Row],[Units Sold]],0)</f>
        <v>299.99999999999994</v>
      </c>
      <c r="S1149" s="4">
        <f>IFERROR((Table1[[#This Row],[Total Sales]]-Table1[[#This Row],[Operating Profit]])/Table1[[#This Row],[Units Sold]],0)</f>
        <v>300.00000000000006</v>
      </c>
      <c r="T1149" s="4" t="str">
        <f>IF(Table1[[#This Row],[Profit per unit]]&gt;$V$8,"Premium","Mass")</f>
        <v>Premium</v>
      </c>
      <c r="U1149" s="4"/>
    </row>
    <row r="1150" spans="2:21" ht="14.25" customHeight="1" x14ac:dyDescent="0.3">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c r="O1150" s="4" t="str">
        <f>TEXT(Table1[[#This Row],[Invoice Date]],"mmm")</f>
        <v>Oct</v>
      </c>
      <c r="P1150" s="4">
        <f>YEAR(Table1[[#This Row],[Invoice Date]])</f>
        <v>2021</v>
      </c>
      <c r="Q1150" s="4">
        <f>IFERROR(Table1[[#This Row],[Total Sales]]/Table1[[#This Row],[Units Sold]],4)</f>
        <v>650</v>
      </c>
      <c r="R1150" s="4">
        <f>IFERROR(Table1[[#This Row],[Operating Profit]]/Table1[[#This Row],[Units Sold]],0)</f>
        <v>324.99999999999994</v>
      </c>
      <c r="S1150" s="4">
        <f>IFERROR((Table1[[#This Row],[Total Sales]]-Table1[[#This Row],[Operating Profit]])/Table1[[#This Row],[Units Sold]],0)</f>
        <v>325.00000000000006</v>
      </c>
      <c r="T1150" s="4" t="str">
        <f>IF(Table1[[#This Row],[Profit per unit]]&gt;$V$8,"Premium","Mass")</f>
        <v>Premium</v>
      </c>
      <c r="U1150" s="4"/>
    </row>
    <row r="1151" spans="2:21" ht="14.25" customHeight="1" x14ac:dyDescent="0.3">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c r="O1151" s="4" t="str">
        <f>TEXT(Table1[[#This Row],[Invoice Date]],"mmm")</f>
        <v>Oct</v>
      </c>
      <c r="P1151" s="4">
        <f>YEAR(Table1[[#This Row],[Invoice Date]])</f>
        <v>2021</v>
      </c>
      <c r="Q1151" s="4">
        <f>IFERROR(Table1[[#This Row],[Total Sales]]/Table1[[#This Row],[Units Sold]],4)</f>
        <v>650</v>
      </c>
      <c r="R1151" s="4">
        <f>IFERROR(Table1[[#This Row],[Operating Profit]]/Table1[[#This Row],[Units Sold]],0)</f>
        <v>390.00000000000006</v>
      </c>
      <c r="S1151" s="4">
        <f>IFERROR((Table1[[#This Row],[Total Sales]]-Table1[[#This Row],[Operating Profit]])/Table1[[#This Row],[Units Sold]],0)</f>
        <v>259.99999999999994</v>
      </c>
      <c r="T1151" s="4" t="str">
        <f>IF(Table1[[#This Row],[Profit per unit]]&gt;$V$8,"Premium","Mass")</f>
        <v>Premium</v>
      </c>
      <c r="U1151" s="4"/>
    </row>
    <row r="1152" spans="2:21" ht="14.25" customHeight="1" x14ac:dyDescent="0.3">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c r="O1152" s="4" t="str">
        <f>TEXT(Table1[[#This Row],[Invoice Date]],"mmm")</f>
        <v>Oct</v>
      </c>
      <c r="P1152" s="4">
        <f>YEAR(Table1[[#This Row],[Invoice Date]])</f>
        <v>2021</v>
      </c>
      <c r="Q1152" s="4">
        <f>IFERROR(Table1[[#This Row],[Total Sales]]/Table1[[#This Row],[Units Sold]],4)</f>
        <v>600</v>
      </c>
      <c r="R1152" s="4">
        <f>IFERROR(Table1[[#This Row],[Operating Profit]]/Table1[[#This Row],[Units Sold]],0)</f>
        <v>270</v>
      </c>
      <c r="S1152" s="4">
        <f>IFERROR((Table1[[#This Row],[Total Sales]]-Table1[[#This Row],[Operating Profit]])/Table1[[#This Row],[Units Sold]],0)</f>
        <v>330</v>
      </c>
      <c r="T1152" s="4" t="str">
        <f>IF(Table1[[#This Row],[Profit per unit]]&gt;$V$8,"Premium","Mass")</f>
        <v>Premium</v>
      </c>
      <c r="U1152" s="4"/>
    </row>
    <row r="1153" spans="2:21" ht="14.25" customHeight="1" x14ac:dyDescent="0.3">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c r="O1153" s="4" t="str">
        <f>TEXT(Table1[[#This Row],[Invoice Date]],"mmm")</f>
        <v>Oct</v>
      </c>
      <c r="P1153" s="4">
        <f>YEAR(Table1[[#This Row],[Invoice Date]])</f>
        <v>2021</v>
      </c>
      <c r="Q1153" s="4">
        <f>IFERROR(Table1[[#This Row],[Total Sales]]/Table1[[#This Row],[Units Sold]],4)</f>
        <v>700</v>
      </c>
      <c r="R1153" s="4">
        <f>IFERROR(Table1[[#This Row],[Operating Profit]]/Table1[[#This Row],[Units Sold]],0)</f>
        <v>455.00000000000006</v>
      </c>
      <c r="S1153" s="4">
        <f>IFERROR((Table1[[#This Row],[Total Sales]]-Table1[[#This Row],[Operating Profit]])/Table1[[#This Row],[Units Sold]],0)</f>
        <v>244.99999999999991</v>
      </c>
      <c r="T1153" s="4" t="str">
        <f>IF(Table1[[#This Row],[Profit per unit]]&gt;$V$8,"Premium","Mass")</f>
        <v>Premium</v>
      </c>
      <c r="U1153" s="4"/>
    </row>
    <row r="1154" spans="2:21" ht="14.25" customHeight="1" x14ac:dyDescent="0.3">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c r="O1154" s="4" t="str">
        <f>TEXT(Table1[[#This Row],[Invoice Date]],"mmm")</f>
        <v>Oct</v>
      </c>
      <c r="P1154" s="4">
        <f>YEAR(Table1[[#This Row],[Invoice Date]])</f>
        <v>2021</v>
      </c>
      <c r="Q1154" s="4">
        <f>IFERROR(Table1[[#This Row],[Total Sales]]/Table1[[#This Row],[Units Sold]],4)</f>
        <v>400</v>
      </c>
      <c r="R1154" s="4">
        <f>IFERROR(Table1[[#This Row],[Operating Profit]]/Table1[[#This Row],[Units Sold]],0)</f>
        <v>139.99999999999997</v>
      </c>
      <c r="S1154" s="4">
        <f>IFERROR((Table1[[#This Row],[Total Sales]]-Table1[[#This Row],[Operating Profit]])/Table1[[#This Row],[Units Sold]],0)</f>
        <v>260</v>
      </c>
      <c r="T1154" s="4" t="str">
        <f>IF(Table1[[#This Row],[Profit per unit]]&gt;$V$8,"Premium","Mass")</f>
        <v>Premium</v>
      </c>
      <c r="U1154" s="4"/>
    </row>
    <row r="1155" spans="2:21" ht="14.25" customHeight="1" x14ac:dyDescent="0.3">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c r="O1155" s="4" t="str">
        <f>TEXT(Table1[[#This Row],[Invoice Date]],"mmm")</f>
        <v>Oct</v>
      </c>
      <c r="P1155" s="4">
        <f>YEAR(Table1[[#This Row],[Invoice Date]])</f>
        <v>2021</v>
      </c>
      <c r="Q1155" s="4">
        <f>IFERROR(Table1[[#This Row],[Total Sales]]/Table1[[#This Row],[Units Sold]],4)</f>
        <v>400</v>
      </c>
      <c r="R1155" s="4">
        <f>IFERROR(Table1[[#This Row],[Operating Profit]]/Table1[[#This Row],[Units Sold]],0)</f>
        <v>140</v>
      </c>
      <c r="S1155" s="4">
        <f>IFERROR((Table1[[#This Row],[Total Sales]]-Table1[[#This Row],[Operating Profit]])/Table1[[#This Row],[Units Sold]],0)</f>
        <v>260</v>
      </c>
      <c r="T1155" s="4" t="str">
        <f>IF(Table1[[#This Row],[Profit per unit]]&gt;$V$8,"Premium","Mass")</f>
        <v>Premium</v>
      </c>
      <c r="U1155" s="4"/>
    </row>
    <row r="1156" spans="2:21" ht="14.25" customHeight="1" x14ac:dyDescent="0.3">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c r="O1156" s="4" t="str">
        <f>TEXT(Table1[[#This Row],[Invoice Date]],"mmm")</f>
        <v>Oct</v>
      </c>
      <c r="P1156" s="4">
        <f>YEAR(Table1[[#This Row],[Invoice Date]])</f>
        <v>2021</v>
      </c>
      <c r="Q1156" s="4">
        <f>IFERROR(Table1[[#This Row],[Total Sales]]/Table1[[#This Row],[Units Sold]],4)</f>
        <v>300.00000000000006</v>
      </c>
      <c r="R1156" s="4">
        <f>IFERROR(Table1[[#This Row],[Operating Profit]]/Table1[[#This Row],[Units Sold]],0)</f>
        <v>120.00000000000001</v>
      </c>
      <c r="S1156" s="4">
        <f>IFERROR((Table1[[#This Row],[Total Sales]]-Table1[[#This Row],[Operating Profit]])/Table1[[#This Row],[Units Sold]],0)</f>
        <v>180.00000000000006</v>
      </c>
      <c r="T1156" s="4" t="str">
        <f>IF(Table1[[#This Row],[Profit per unit]]&gt;$V$8,"Premium","Mass")</f>
        <v>Premium</v>
      </c>
      <c r="U1156" s="4"/>
    </row>
    <row r="1157" spans="2:21" ht="14.25" customHeight="1" x14ac:dyDescent="0.3">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c r="O1157" s="4" t="str">
        <f>TEXT(Table1[[#This Row],[Invoice Date]],"mmm")</f>
        <v>Oct</v>
      </c>
      <c r="P1157" s="4">
        <f>YEAR(Table1[[#This Row],[Invoice Date]])</f>
        <v>2021</v>
      </c>
      <c r="Q1157" s="4">
        <f>IFERROR(Table1[[#This Row],[Total Sales]]/Table1[[#This Row],[Units Sold]],4)</f>
        <v>350</v>
      </c>
      <c r="R1157" s="4">
        <f>IFERROR(Table1[[#This Row],[Operating Profit]]/Table1[[#This Row],[Units Sold]],0)</f>
        <v>105</v>
      </c>
      <c r="S1157" s="4">
        <f>IFERROR((Table1[[#This Row],[Total Sales]]-Table1[[#This Row],[Operating Profit]])/Table1[[#This Row],[Units Sold]],0)</f>
        <v>245</v>
      </c>
      <c r="T1157" s="4" t="str">
        <f>IF(Table1[[#This Row],[Profit per unit]]&gt;$V$8,"Premium","Mass")</f>
        <v>Premium</v>
      </c>
      <c r="U1157" s="4"/>
    </row>
    <row r="1158" spans="2:21" ht="14.25" customHeight="1" x14ac:dyDescent="0.3">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c r="O1158" s="4" t="str">
        <f>TEXT(Table1[[#This Row],[Invoice Date]],"mmm")</f>
        <v>Oct</v>
      </c>
      <c r="P1158" s="4">
        <f>YEAR(Table1[[#This Row],[Invoice Date]])</f>
        <v>2021</v>
      </c>
      <c r="Q1158" s="4">
        <f>IFERROR(Table1[[#This Row],[Total Sales]]/Table1[[#This Row],[Units Sold]],4)</f>
        <v>500</v>
      </c>
      <c r="R1158" s="4">
        <f>IFERROR(Table1[[#This Row],[Operating Profit]]/Table1[[#This Row],[Units Sold]],0)</f>
        <v>125</v>
      </c>
      <c r="S1158" s="4">
        <f>IFERROR((Table1[[#This Row],[Total Sales]]-Table1[[#This Row],[Operating Profit]])/Table1[[#This Row],[Units Sold]],0)</f>
        <v>375</v>
      </c>
      <c r="T1158" s="4" t="str">
        <f>IF(Table1[[#This Row],[Profit per unit]]&gt;$V$8,"Premium","Mass")</f>
        <v>Premium</v>
      </c>
      <c r="U1158" s="4"/>
    </row>
    <row r="1159" spans="2:21" ht="14.25" customHeight="1" x14ac:dyDescent="0.3">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c r="O1159" s="4" t="str">
        <f>TEXT(Table1[[#This Row],[Invoice Date]],"mmm")</f>
        <v>Oct</v>
      </c>
      <c r="P1159" s="4">
        <f>YEAR(Table1[[#This Row],[Invoice Date]])</f>
        <v>2021</v>
      </c>
      <c r="Q1159" s="4">
        <f>IFERROR(Table1[[#This Row],[Total Sales]]/Table1[[#This Row],[Units Sold]],4)</f>
        <v>400</v>
      </c>
      <c r="R1159" s="4">
        <f>IFERROR(Table1[[#This Row],[Operating Profit]]/Table1[[#This Row],[Units Sold]],0)</f>
        <v>160</v>
      </c>
      <c r="S1159" s="4">
        <f>IFERROR((Table1[[#This Row],[Total Sales]]-Table1[[#This Row],[Operating Profit]])/Table1[[#This Row],[Units Sold]],0)</f>
        <v>240</v>
      </c>
      <c r="T1159" s="4" t="str">
        <f>IF(Table1[[#This Row],[Profit per unit]]&gt;$V$8,"Premium","Mass")</f>
        <v>Premium</v>
      </c>
      <c r="U1159" s="4"/>
    </row>
    <row r="1160" spans="2:21" ht="14.25" customHeight="1" x14ac:dyDescent="0.3">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c r="O1160" s="4" t="str">
        <f>TEXT(Table1[[#This Row],[Invoice Date]],"mmm")</f>
        <v>Oct</v>
      </c>
      <c r="P1160" s="4">
        <f>YEAR(Table1[[#This Row],[Invoice Date]])</f>
        <v>2021</v>
      </c>
      <c r="Q1160" s="4">
        <f>IFERROR(Table1[[#This Row],[Total Sales]]/Table1[[#This Row],[Units Sold]],4)</f>
        <v>400</v>
      </c>
      <c r="R1160" s="4">
        <f>IFERROR(Table1[[#This Row],[Operating Profit]]/Table1[[#This Row],[Units Sold]],0)</f>
        <v>140</v>
      </c>
      <c r="S1160" s="4">
        <f>IFERROR((Table1[[#This Row],[Total Sales]]-Table1[[#This Row],[Operating Profit]])/Table1[[#This Row],[Units Sold]],0)</f>
        <v>260</v>
      </c>
      <c r="T1160" s="4" t="str">
        <f>IF(Table1[[#This Row],[Profit per unit]]&gt;$V$8,"Premium","Mass")</f>
        <v>Premium</v>
      </c>
      <c r="U1160" s="4"/>
    </row>
    <row r="1161" spans="2:21" ht="14.25" customHeight="1" x14ac:dyDescent="0.3">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c r="O1161" s="4" t="str">
        <f>TEXT(Table1[[#This Row],[Invoice Date]],"mmm")</f>
        <v>Oct</v>
      </c>
      <c r="P1161" s="4">
        <f>YEAR(Table1[[#This Row],[Invoice Date]])</f>
        <v>2021</v>
      </c>
      <c r="Q1161" s="4">
        <f>IFERROR(Table1[[#This Row],[Total Sales]]/Table1[[#This Row],[Units Sold]],4)</f>
        <v>400</v>
      </c>
      <c r="R1161" s="4">
        <f>IFERROR(Table1[[#This Row],[Operating Profit]]/Table1[[#This Row],[Units Sold]],0)</f>
        <v>140</v>
      </c>
      <c r="S1161" s="4">
        <f>IFERROR((Table1[[#This Row],[Total Sales]]-Table1[[#This Row],[Operating Profit]])/Table1[[#This Row],[Units Sold]],0)</f>
        <v>260</v>
      </c>
      <c r="T1161" s="4" t="str">
        <f>IF(Table1[[#This Row],[Profit per unit]]&gt;$V$8,"Premium","Mass")</f>
        <v>Premium</v>
      </c>
      <c r="U1161" s="4"/>
    </row>
    <row r="1162" spans="2:21" ht="14.25" customHeight="1" x14ac:dyDescent="0.3">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c r="O1162" s="4" t="str">
        <f>TEXT(Table1[[#This Row],[Invoice Date]],"mmm")</f>
        <v>Oct</v>
      </c>
      <c r="P1162" s="4">
        <f>YEAR(Table1[[#This Row],[Invoice Date]])</f>
        <v>2021</v>
      </c>
      <c r="Q1162" s="4">
        <f>IFERROR(Table1[[#This Row],[Total Sales]]/Table1[[#This Row],[Units Sold]],4)</f>
        <v>300.00000000000006</v>
      </c>
      <c r="R1162" s="4">
        <f>IFERROR(Table1[[#This Row],[Operating Profit]]/Table1[[#This Row],[Units Sold]],0)</f>
        <v>120</v>
      </c>
      <c r="S1162" s="4">
        <f>IFERROR((Table1[[#This Row],[Total Sales]]-Table1[[#This Row],[Operating Profit]])/Table1[[#This Row],[Units Sold]],0)</f>
        <v>180.00000000000003</v>
      </c>
      <c r="T1162" s="4" t="str">
        <f>IF(Table1[[#This Row],[Profit per unit]]&gt;$V$8,"Premium","Mass")</f>
        <v>Premium</v>
      </c>
      <c r="U1162" s="4"/>
    </row>
    <row r="1163" spans="2:21" ht="14.25" customHeight="1" x14ac:dyDescent="0.3">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c r="O1163" s="4" t="str">
        <f>TEXT(Table1[[#This Row],[Invoice Date]],"mmm")</f>
        <v>Oct</v>
      </c>
      <c r="P1163" s="4">
        <f>YEAR(Table1[[#This Row],[Invoice Date]])</f>
        <v>2021</v>
      </c>
      <c r="Q1163" s="4">
        <f>IFERROR(Table1[[#This Row],[Total Sales]]/Table1[[#This Row],[Units Sold]],4)</f>
        <v>350</v>
      </c>
      <c r="R1163" s="4">
        <f>IFERROR(Table1[[#This Row],[Operating Profit]]/Table1[[#This Row],[Units Sold]],0)</f>
        <v>105</v>
      </c>
      <c r="S1163" s="4">
        <f>IFERROR((Table1[[#This Row],[Total Sales]]-Table1[[#This Row],[Operating Profit]])/Table1[[#This Row],[Units Sold]],0)</f>
        <v>245</v>
      </c>
      <c r="T1163" s="4" t="str">
        <f>IF(Table1[[#This Row],[Profit per unit]]&gt;$V$8,"Premium","Mass")</f>
        <v>Premium</v>
      </c>
      <c r="U1163" s="4"/>
    </row>
    <row r="1164" spans="2:21" ht="14.25" customHeight="1" x14ac:dyDescent="0.3">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c r="O1164" s="4" t="str">
        <f>TEXT(Table1[[#This Row],[Invoice Date]],"mmm")</f>
        <v>Oct</v>
      </c>
      <c r="P1164" s="4">
        <f>YEAR(Table1[[#This Row],[Invoice Date]])</f>
        <v>2021</v>
      </c>
      <c r="Q1164" s="4">
        <f>IFERROR(Table1[[#This Row],[Total Sales]]/Table1[[#This Row],[Units Sold]],4)</f>
        <v>500</v>
      </c>
      <c r="R1164" s="4">
        <f>IFERROR(Table1[[#This Row],[Operating Profit]]/Table1[[#This Row],[Units Sold]],0)</f>
        <v>125</v>
      </c>
      <c r="S1164" s="4">
        <f>IFERROR((Table1[[#This Row],[Total Sales]]-Table1[[#This Row],[Operating Profit]])/Table1[[#This Row],[Units Sold]],0)</f>
        <v>375</v>
      </c>
      <c r="T1164" s="4" t="str">
        <f>IF(Table1[[#This Row],[Profit per unit]]&gt;$V$8,"Premium","Mass")</f>
        <v>Premium</v>
      </c>
      <c r="U1164" s="4"/>
    </row>
    <row r="1165" spans="2:21" ht="14.25" customHeight="1" x14ac:dyDescent="0.3">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c r="O1165" s="4" t="str">
        <f>TEXT(Table1[[#This Row],[Invoice Date]],"mmm")</f>
        <v>Oct</v>
      </c>
      <c r="P1165" s="4">
        <f>YEAR(Table1[[#This Row],[Invoice Date]])</f>
        <v>2021</v>
      </c>
      <c r="Q1165" s="4">
        <f>IFERROR(Table1[[#This Row],[Total Sales]]/Table1[[#This Row],[Units Sold]],4)</f>
        <v>400</v>
      </c>
      <c r="R1165" s="4">
        <f>IFERROR(Table1[[#This Row],[Operating Profit]]/Table1[[#This Row],[Units Sold]],0)</f>
        <v>160</v>
      </c>
      <c r="S1165" s="4">
        <f>IFERROR((Table1[[#This Row],[Total Sales]]-Table1[[#This Row],[Operating Profit]])/Table1[[#This Row],[Units Sold]],0)</f>
        <v>240</v>
      </c>
      <c r="T1165" s="4" t="str">
        <f>IF(Table1[[#This Row],[Profit per unit]]&gt;$V$8,"Premium","Mass")</f>
        <v>Premium</v>
      </c>
      <c r="U1165" s="4"/>
    </row>
    <row r="1166" spans="2:21" ht="14.25" customHeight="1" x14ac:dyDescent="0.3">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c r="O1166" s="4" t="str">
        <f>TEXT(Table1[[#This Row],[Invoice Date]],"mmm")</f>
        <v>Oct</v>
      </c>
      <c r="P1166" s="4">
        <f>YEAR(Table1[[#This Row],[Invoice Date]])</f>
        <v>2021</v>
      </c>
      <c r="Q1166" s="4">
        <f>IFERROR(Table1[[#This Row],[Total Sales]]/Table1[[#This Row],[Units Sold]],4)</f>
        <v>400</v>
      </c>
      <c r="R1166" s="4">
        <f>IFERROR(Table1[[#This Row],[Operating Profit]]/Table1[[#This Row],[Units Sold]],0)</f>
        <v>140</v>
      </c>
      <c r="S1166" s="4">
        <f>IFERROR((Table1[[#This Row],[Total Sales]]-Table1[[#This Row],[Operating Profit]])/Table1[[#This Row],[Units Sold]],0)</f>
        <v>260</v>
      </c>
      <c r="T1166" s="4" t="str">
        <f>IF(Table1[[#This Row],[Profit per unit]]&gt;$V$8,"Premium","Mass")</f>
        <v>Premium</v>
      </c>
      <c r="U1166" s="4"/>
    </row>
    <row r="1167" spans="2:21" ht="14.25" customHeight="1" x14ac:dyDescent="0.3">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c r="O1167" s="4" t="str">
        <f>TEXT(Table1[[#This Row],[Invoice Date]],"mmm")</f>
        <v>Oct</v>
      </c>
      <c r="P1167" s="4">
        <f>YEAR(Table1[[#This Row],[Invoice Date]])</f>
        <v>2021</v>
      </c>
      <c r="Q1167" s="4">
        <f>IFERROR(Table1[[#This Row],[Total Sales]]/Table1[[#This Row],[Units Sold]],4)</f>
        <v>400</v>
      </c>
      <c r="R1167" s="4">
        <f>IFERROR(Table1[[#This Row],[Operating Profit]]/Table1[[#This Row],[Units Sold]],0)</f>
        <v>140</v>
      </c>
      <c r="S1167" s="4">
        <f>IFERROR((Table1[[#This Row],[Total Sales]]-Table1[[#This Row],[Operating Profit]])/Table1[[#This Row],[Units Sold]],0)</f>
        <v>260</v>
      </c>
      <c r="T1167" s="4" t="str">
        <f>IF(Table1[[#This Row],[Profit per unit]]&gt;$V$8,"Premium","Mass")</f>
        <v>Premium</v>
      </c>
      <c r="U1167" s="4"/>
    </row>
    <row r="1168" spans="2:21" ht="14.25" customHeight="1" x14ac:dyDescent="0.3">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c r="O1168" s="4" t="str">
        <f>TEXT(Table1[[#This Row],[Invoice Date]],"mmm")</f>
        <v>Oct</v>
      </c>
      <c r="P1168" s="4">
        <f>YEAR(Table1[[#This Row],[Invoice Date]])</f>
        <v>2021</v>
      </c>
      <c r="Q1168" s="4">
        <f>IFERROR(Table1[[#This Row],[Total Sales]]/Table1[[#This Row],[Units Sold]],4)</f>
        <v>300.00000000000006</v>
      </c>
      <c r="R1168" s="4">
        <f>IFERROR(Table1[[#This Row],[Operating Profit]]/Table1[[#This Row],[Units Sold]],0)</f>
        <v>120</v>
      </c>
      <c r="S1168" s="4">
        <f>IFERROR((Table1[[#This Row],[Total Sales]]-Table1[[#This Row],[Operating Profit]])/Table1[[#This Row],[Units Sold]],0)</f>
        <v>180.00000000000003</v>
      </c>
      <c r="T1168" s="4" t="str">
        <f>IF(Table1[[#This Row],[Profit per unit]]&gt;$V$8,"Premium","Mass")</f>
        <v>Premium</v>
      </c>
      <c r="U1168" s="4"/>
    </row>
    <row r="1169" spans="2:21" ht="14.25" customHeight="1" x14ac:dyDescent="0.3">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c r="O1169" s="4" t="str">
        <f>TEXT(Table1[[#This Row],[Invoice Date]],"mmm")</f>
        <v>Oct</v>
      </c>
      <c r="P1169" s="4">
        <f>YEAR(Table1[[#This Row],[Invoice Date]])</f>
        <v>2021</v>
      </c>
      <c r="Q1169" s="4">
        <f>IFERROR(Table1[[#This Row],[Total Sales]]/Table1[[#This Row],[Units Sold]],4)</f>
        <v>350</v>
      </c>
      <c r="R1169" s="4">
        <f>IFERROR(Table1[[#This Row],[Operating Profit]]/Table1[[#This Row],[Units Sold]],0)</f>
        <v>105</v>
      </c>
      <c r="S1169" s="4">
        <f>IFERROR((Table1[[#This Row],[Total Sales]]-Table1[[#This Row],[Operating Profit]])/Table1[[#This Row],[Units Sold]],0)</f>
        <v>245</v>
      </c>
      <c r="T1169" s="4" t="str">
        <f>IF(Table1[[#This Row],[Profit per unit]]&gt;$V$8,"Premium","Mass")</f>
        <v>Premium</v>
      </c>
      <c r="U1169" s="4"/>
    </row>
    <row r="1170" spans="2:21" ht="14.25" customHeight="1" x14ac:dyDescent="0.3">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c r="O1170" s="4" t="str">
        <f>TEXT(Table1[[#This Row],[Invoice Date]],"mmm")</f>
        <v>Oct</v>
      </c>
      <c r="P1170" s="4">
        <f>YEAR(Table1[[#This Row],[Invoice Date]])</f>
        <v>2021</v>
      </c>
      <c r="Q1170" s="4">
        <f>IFERROR(Table1[[#This Row],[Total Sales]]/Table1[[#This Row],[Units Sold]],4)</f>
        <v>500</v>
      </c>
      <c r="R1170" s="4">
        <f>IFERROR(Table1[[#This Row],[Operating Profit]]/Table1[[#This Row],[Units Sold]],0)</f>
        <v>125</v>
      </c>
      <c r="S1170" s="4">
        <f>IFERROR((Table1[[#This Row],[Total Sales]]-Table1[[#This Row],[Operating Profit]])/Table1[[#This Row],[Units Sold]],0)</f>
        <v>375</v>
      </c>
      <c r="T1170" s="4" t="str">
        <f>IF(Table1[[#This Row],[Profit per unit]]&gt;$V$8,"Premium","Mass")</f>
        <v>Premium</v>
      </c>
      <c r="U1170" s="4"/>
    </row>
    <row r="1171" spans="2:21" ht="14.25" customHeight="1" x14ac:dyDescent="0.3">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c r="O1171" s="4" t="str">
        <f>TEXT(Table1[[#This Row],[Invoice Date]],"mmm")</f>
        <v>Oct</v>
      </c>
      <c r="P1171" s="4">
        <f>YEAR(Table1[[#This Row],[Invoice Date]])</f>
        <v>2021</v>
      </c>
      <c r="Q1171" s="4">
        <f>IFERROR(Table1[[#This Row],[Total Sales]]/Table1[[#This Row],[Units Sold]],4)</f>
        <v>400</v>
      </c>
      <c r="R1171" s="4">
        <f>IFERROR(Table1[[#This Row],[Operating Profit]]/Table1[[#This Row],[Units Sold]],0)</f>
        <v>160</v>
      </c>
      <c r="S1171" s="4">
        <f>IFERROR((Table1[[#This Row],[Total Sales]]-Table1[[#This Row],[Operating Profit]])/Table1[[#This Row],[Units Sold]],0)</f>
        <v>240</v>
      </c>
      <c r="T1171" s="4" t="str">
        <f>IF(Table1[[#This Row],[Profit per unit]]&gt;$V$8,"Premium","Mass")</f>
        <v>Premium</v>
      </c>
      <c r="U1171" s="4"/>
    </row>
    <row r="1172" spans="2:21" ht="14.25" customHeight="1" x14ac:dyDescent="0.3">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c r="O1172" s="4" t="str">
        <f>TEXT(Table1[[#This Row],[Invoice Date]],"mmm")</f>
        <v>Oct</v>
      </c>
      <c r="P1172" s="4">
        <f>YEAR(Table1[[#This Row],[Invoice Date]])</f>
        <v>2021</v>
      </c>
      <c r="Q1172" s="4">
        <f>IFERROR(Table1[[#This Row],[Total Sales]]/Table1[[#This Row],[Units Sold]],4)</f>
        <v>400</v>
      </c>
      <c r="R1172" s="4">
        <f>IFERROR(Table1[[#This Row],[Operating Profit]]/Table1[[#This Row],[Units Sold]],0)</f>
        <v>139.99999999999997</v>
      </c>
      <c r="S1172" s="4">
        <f>IFERROR((Table1[[#This Row],[Total Sales]]-Table1[[#This Row],[Operating Profit]])/Table1[[#This Row],[Units Sold]],0)</f>
        <v>260</v>
      </c>
      <c r="T1172" s="4" t="str">
        <f>IF(Table1[[#This Row],[Profit per unit]]&gt;$V$8,"Premium","Mass")</f>
        <v>Premium</v>
      </c>
      <c r="U1172" s="4"/>
    </row>
    <row r="1173" spans="2:21" ht="14.25" customHeight="1" x14ac:dyDescent="0.3">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c r="O1173" s="4" t="str">
        <f>TEXT(Table1[[#This Row],[Invoice Date]],"mmm")</f>
        <v>Oct</v>
      </c>
      <c r="P1173" s="4">
        <f>YEAR(Table1[[#This Row],[Invoice Date]])</f>
        <v>2021</v>
      </c>
      <c r="Q1173" s="4">
        <f>IFERROR(Table1[[#This Row],[Total Sales]]/Table1[[#This Row],[Units Sold]],4)</f>
        <v>400</v>
      </c>
      <c r="R1173" s="4">
        <f>IFERROR(Table1[[#This Row],[Operating Profit]]/Table1[[#This Row],[Units Sold]],0)</f>
        <v>140</v>
      </c>
      <c r="S1173" s="4">
        <f>IFERROR((Table1[[#This Row],[Total Sales]]-Table1[[#This Row],[Operating Profit]])/Table1[[#This Row],[Units Sold]],0)</f>
        <v>260</v>
      </c>
      <c r="T1173" s="4" t="str">
        <f>IF(Table1[[#This Row],[Profit per unit]]&gt;$V$8,"Premium","Mass")</f>
        <v>Premium</v>
      </c>
      <c r="U1173" s="4"/>
    </row>
    <row r="1174" spans="2:21" ht="14.25" customHeight="1" x14ac:dyDescent="0.3">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c r="O1174" s="4" t="str">
        <f>TEXT(Table1[[#This Row],[Invoice Date]],"mmm")</f>
        <v>Nov</v>
      </c>
      <c r="P1174" s="4">
        <f>YEAR(Table1[[#This Row],[Invoice Date]])</f>
        <v>2021</v>
      </c>
      <c r="Q1174" s="4">
        <f>IFERROR(Table1[[#This Row],[Total Sales]]/Table1[[#This Row],[Units Sold]],4)</f>
        <v>300.00000000000006</v>
      </c>
      <c r="R1174" s="4">
        <f>IFERROR(Table1[[#This Row],[Operating Profit]]/Table1[[#This Row],[Units Sold]],0)</f>
        <v>120</v>
      </c>
      <c r="S1174" s="4">
        <f>IFERROR((Table1[[#This Row],[Total Sales]]-Table1[[#This Row],[Operating Profit]])/Table1[[#This Row],[Units Sold]],0)</f>
        <v>180.00000000000006</v>
      </c>
      <c r="T1174" s="4" t="str">
        <f>IF(Table1[[#This Row],[Profit per unit]]&gt;$V$8,"Premium","Mass")</f>
        <v>Premium</v>
      </c>
      <c r="U1174" s="4"/>
    </row>
    <row r="1175" spans="2:21" ht="14.25" customHeight="1" x14ac:dyDescent="0.3">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c r="O1175" s="4" t="str">
        <f>TEXT(Table1[[#This Row],[Invoice Date]],"mmm")</f>
        <v>Nov</v>
      </c>
      <c r="P1175" s="4">
        <f>YEAR(Table1[[#This Row],[Invoice Date]])</f>
        <v>2021</v>
      </c>
      <c r="Q1175" s="4">
        <f>IFERROR(Table1[[#This Row],[Total Sales]]/Table1[[#This Row],[Units Sold]],4)</f>
        <v>350</v>
      </c>
      <c r="R1175" s="4">
        <f>IFERROR(Table1[[#This Row],[Operating Profit]]/Table1[[#This Row],[Units Sold]],0)</f>
        <v>105</v>
      </c>
      <c r="S1175" s="4">
        <f>IFERROR((Table1[[#This Row],[Total Sales]]-Table1[[#This Row],[Operating Profit]])/Table1[[#This Row],[Units Sold]],0)</f>
        <v>245</v>
      </c>
      <c r="T1175" s="4" t="str">
        <f>IF(Table1[[#This Row],[Profit per unit]]&gt;$V$8,"Premium","Mass")</f>
        <v>Premium</v>
      </c>
      <c r="U1175" s="4"/>
    </row>
    <row r="1176" spans="2:21" ht="14.25" customHeight="1" x14ac:dyDescent="0.3">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c r="O1176" s="4" t="str">
        <f>TEXT(Table1[[#This Row],[Invoice Date]],"mmm")</f>
        <v>Nov</v>
      </c>
      <c r="P1176" s="4">
        <f>YEAR(Table1[[#This Row],[Invoice Date]])</f>
        <v>2021</v>
      </c>
      <c r="Q1176" s="4">
        <f>IFERROR(Table1[[#This Row],[Total Sales]]/Table1[[#This Row],[Units Sold]],4)</f>
        <v>500</v>
      </c>
      <c r="R1176" s="4">
        <f>IFERROR(Table1[[#This Row],[Operating Profit]]/Table1[[#This Row],[Units Sold]],0)</f>
        <v>125</v>
      </c>
      <c r="S1176" s="4">
        <f>IFERROR((Table1[[#This Row],[Total Sales]]-Table1[[#This Row],[Operating Profit]])/Table1[[#This Row],[Units Sold]],0)</f>
        <v>375</v>
      </c>
      <c r="T1176" s="4" t="str">
        <f>IF(Table1[[#This Row],[Profit per unit]]&gt;$V$8,"Premium","Mass")</f>
        <v>Premium</v>
      </c>
      <c r="U1176" s="4"/>
    </row>
    <row r="1177" spans="2:21" ht="14.25" customHeight="1" x14ac:dyDescent="0.3">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c r="O1177" s="4" t="str">
        <f>TEXT(Table1[[#This Row],[Invoice Date]],"mmm")</f>
        <v>Nov</v>
      </c>
      <c r="P1177" s="4">
        <f>YEAR(Table1[[#This Row],[Invoice Date]])</f>
        <v>2021</v>
      </c>
      <c r="Q1177" s="4">
        <f>IFERROR(Table1[[#This Row],[Total Sales]]/Table1[[#This Row],[Units Sold]],4)</f>
        <v>400</v>
      </c>
      <c r="R1177" s="4">
        <f>IFERROR(Table1[[#This Row],[Operating Profit]]/Table1[[#This Row],[Units Sold]],0)</f>
        <v>160</v>
      </c>
      <c r="S1177" s="4">
        <f>IFERROR((Table1[[#This Row],[Total Sales]]-Table1[[#This Row],[Operating Profit]])/Table1[[#This Row],[Units Sold]],0)</f>
        <v>240</v>
      </c>
      <c r="T1177" s="4" t="str">
        <f>IF(Table1[[#This Row],[Profit per unit]]&gt;$V$8,"Premium","Mass")</f>
        <v>Premium</v>
      </c>
      <c r="U1177" s="4"/>
    </row>
    <row r="1178" spans="2:21" ht="14.25" customHeight="1" x14ac:dyDescent="0.3">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c r="O1178" s="4" t="str">
        <f>TEXT(Table1[[#This Row],[Invoice Date]],"mmm")</f>
        <v>Nov</v>
      </c>
      <c r="P1178" s="4">
        <f>YEAR(Table1[[#This Row],[Invoice Date]])</f>
        <v>2021</v>
      </c>
      <c r="Q1178" s="4">
        <f>IFERROR(Table1[[#This Row],[Total Sales]]/Table1[[#This Row],[Units Sold]],4)</f>
        <v>549.99999999999989</v>
      </c>
      <c r="R1178" s="4">
        <f>IFERROR(Table1[[#This Row],[Operating Profit]]/Table1[[#This Row],[Units Sold]],0)</f>
        <v>192.49999999999994</v>
      </c>
      <c r="S1178" s="4">
        <f>IFERROR((Table1[[#This Row],[Total Sales]]-Table1[[#This Row],[Operating Profit]])/Table1[[#This Row],[Units Sold]],0)</f>
        <v>357.49999999999994</v>
      </c>
      <c r="T1178" s="4" t="str">
        <f>IF(Table1[[#This Row],[Profit per unit]]&gt;$V$8,"Premium","Mass")</f>
        <v>Premium</v>
      </c>
      <c r="U1178" s="4"/>
    </row>
    <row r="1179" spans="2:21" ht="14.25" customHeight="1" x14ac:dyDescent="0.3">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c r="O1179" s="4" t="str">
        <f>TEXT(Table1[[#This Row],[Invoice Date]],"mmm")</f>
        <v>Nov</v>
      </c>
      <c r="P1179" s="4">
        <f>YEAR(Table1[[#This Row],[Invoice Date]])</f>
        <v>2021</v>
      </c>
      <c r="Q1179" s="4">
        <f>IFERROR(Table1[[#This Row],[Total Sales]]/Table1[[#This Row],[Units Sold]],4)</f>
        <v>500</v>
      </c>
      <c r="R1179" s="4">
        <f>IFERROR(Table1[[#This Row],[Operating Profit]]/Table1[[#This Row],[Units Sold]],0)</f>
        <v>175</v>
      </c>
      <c r="S1179" s="4">
        <f>IFERROR((Table1[[#This Row],[Total Sales]]-Table1[[#This Row],[Operating Profit]])/Table1[[#This Row],[Units Sold]],0)</f>
        <v>325</v>
      </c>
      <c r="T1179" s="4" t="str">
        <f>IF(Table1[[#This Row],[Profit per unit]]&gt;$V$8,"Premium","Mass")</f>
        <v>Premium</v>
      </c>
      <c r="U1179" s="4"/>
    </row>
    <row r="1180" spans="2:21" ht="14.25" customHeight="1" x14ac:dyDescent="0.3">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c r="O1180" s="4" t="str">
        <f>TEXT(Table1[[#This Row],[Invoice Date]],"mmm")</f>
        <v>Nov</v>
      </c>
      <c r="P1180" s="4">
        <f>YEAR(Table1[[#This Row],[Invoice Date]])</f>
        <v>2021</v>
      </c>
      <c r="Q1180" s="4">
        <f>IFERROR(Table1[[#This Row],[Total Sales]]/Table1[[#This Row],[Units Sold]],4)</f>
        <v>450</v>
      </c>
      <c r="R1180" s="4">
        <f>IFERROR(Table1[[#This Row],[Operating Profit]]/Table1[[#This Row],[Units Sold]],0)</f>
        <v>179.99999999999997</v>
      </c>
      <c r="S1180" s="4">
        <f>IFERROR((Table1[[#This Row],[Total Sales]]-Table1[[#This Row],[Operating Profit]])/Table1[[#This Row],[Units Sold]],0)</f>
        <v>270</v>
      </c>
      <c r="T1180" s="4" t="str">
        <f>IF(Table1[[#This Row],[Profit per unit]]&gt;$V$8,"Premium","Mass")</f>
        <v>Premium</v>
      </c>
      <c r="U1180" s="4"/>
    </row>
    <row r="1181" spans="2:21" ht="14.25" customHeight="1" x14ac:dyDescent="0.3">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c r="O1181" s="4" t="str">
        <f>TEXT(Table1[[#This Row],[Invoice Date]],"mmm")</f>
        <v>Nov</v>
      </c>
      <c r="P1181" s="4">
        <f>YEAR(Table1[[#This Row],[Invoice Date]])</f>
        <v>2021</v>
      </c>
      <c r="Q1181" s="4">
        <f>IFERROR(Table1[[#This Row],[Total Sales]]/Table1[[#This Row],[Units Sold]],4)</f>
        <v>450</v>
      </c>
      <c r="R1181" s="4">
        <f>IFERROR(Table1[[#This Row],[Operating Profit]]/Table1[[#This Row],[Units Sold]],0)</f>
        <v>135</v>
      </c>
      <c r="S1181" s="4">
        <f>IFERROR((Table1[[#This Row],[Total Sales]]-Table1[[#This Row],[Operating Profit]])/Table1[[#This Row],[Units Sold]],0)</f>
        <v>315</v>
      </c>
      <c r="T1181" s="4" t="str">
        <f>IF(Table1[[#This Row],[Profit per unit]]&gt;$V$8,"Premium","Mass")</f>
        <v>Premium</v>
      </c>
      <c r="U1181" s="4"/>
    </row>
    <row r="1182" spans="2:21" ht="14.25" customHeight="1" x14ac:dyDescent="0.3">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c r="O1182" s="4" t="str">
        <f>TEXT(Table1[[#This Row],[Invoice Date]],"mmm")</f>
        <v>Nov</v>
      </c>
      <c r="P1182" s="4">
        <f>YEAR(Table1[[#This Row],[Invoice Date]])</f>
        <v>2021</v>
      </c>
      <c r="Q1182" s="4">
        <f>IFERROR(Table1[[#This Row],[Total Sales]]/Table1[[#This Row],[Units Sold]],4)</f>
        <v>549.99999999999989</v>
      </c>
      <c r="R1182" s="4">
        <f>IFERROR(Table1[[#This Row],[Operating Profit]]/Table1[[#This Row],[Units Sold]],0)</f>
        <v>137.49999999999997</v>
      </c>
      <c r="S1182" s="4">
        <f>IFERROR((Table1[[#This Row],[Total Sales]]-Table1[[#This Row],[Operating Profit]])/Table1[[#This Row],[Units Sold]],0)</f>
        <v>412.49999999999989</v>
      </c>
      <c r="T1182" s="4" t="str">
        <f>IF(Table1[[#This Row],[Profit per unit]]&gt;$V$8,"Premium","Mass")</f>
        <v>Premium</v>
      </c>
      <c r="U1182" s="4"/>
    </row>
    <row r="1183" spans="2:21" ht="14.25" customHeight="1" x14ac:dyDescent="0.3">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c r="O1183" s="4" t="str">
        <f>TEXT(Table1[[#This Row],[Invoice Date]],"mmm")</f>
        <v>Nov</v>
      </c>
      <c r="P1183" s="4">
        <f>YEAR(Table1[[#This Row],[Invoice Date]])</f>
        <v>2021</v>
      </c>
      <c r="Q1183" s="4">
        <f>IFERROR(Table1[[#This Row],[Total Sales]]/Table1[[#This Row],[Units Sold]],4)</f>
        <v>600</v>
      </c>
      <c r="R1183" s="4">
        <f>IFERROR(Table1[[#This Row],[Operating Profit]]/Table1[[#This Row],[Units Sold]],0)</f>
        <v>240</v>
      </c>
      <c r="S1183" s="4">
        <f>IFERROR((Table1[[#This Row],[Total Sales]]-Table1[[#This Row],[Operating Profit]])/Table1[[#This Row],[Units Sold]],0)</f>
        <v>360</v>
      </c>
      <c r="T1183" s="4" t="str">
        <f>IF(Table1[[#This Row],[Profit per unit]]&gt;$V$8,"Premium","Mass")</f>
        <v>Premium</v>
      </c>
      <c r="U1183" s="4"/>
    </row>
    <row r="1184" spans="2:21" ht="14.25" customHeight="1" x14ac:dyDescent="0.3">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c r="O1184" s="4" t="str">
        <f>TEXT(Table1[[#This Row],[Invoice Date]],"mmm")</f>
        <v>Nov</v>
      </c>
      <c r="P1184" s="4">
        <f>YEAR(Table1[[#This Row],[Invoice Date]])</f>
        <v>2021</v>
      </c>
      <c r="Q1184" s="4">
        <f>IFERROR(Table1[[#This Row],[Total Sales]]/Table1[[#This Row],[Units Sold]],4)</f>
        <v>549.99999999999989</v>
      </c>
      <c r="R1184" s="4">
        <f>IFERROR(Table1[[#This Row],[Operating Profit]]/Table1[[#This Row],[Units Sold]],0)</f>
        <v>192.49999999999994</v>
      </c>
      <c r="S1184" s="4">
        <f>IFERROR((Table1[[#This Row],[Total Sales]]-Table1[[#This Row],[Operating Profit]])/Table1[[#This Row],[Units Sold]],0)</f>
        <v>357.49999999999994</v>
      </c>
      <c r="T1184" s="4" t="str">
        <f>IF(Table1[[#This Row],[Profit per unit]]&gt;$V$8,"Premium","Mass")</f>
        <v>Premium</v>
      </c>
      <c r="U1184" s="4"/>
    </row>
    <row r="1185" spans="2:21" ht="14.25" customHeight="1" x14ac:dyDescent="0.3">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c r="O1185" s="4" t="str">
        <f>TEXT(Table1[[#This Row],[Invoice Date]],"mmm")</f>
        <v>Nov</v>
      </c>
      <c r="P1185" s="4">
        <f>YEAR(Table1[[#This Row],[Invoice Date]])</f>
        <v>2021</v>
      </c>
      <c r="Q1185" s="4">
        <f>IFERROR(Table1[[#This Row],[Total Sales]]/Table1[[#This Row],[Units Sold]],4)</f>
        <v>500</v>
      </c>
      <c r="R1185" s="4">
        <f>IFERROR(Table1[[#This Row],[Operating Profit]]/Table1[[#This Row],[Units Sold]],0)</f>
        <v>175</v>
      </c>
      <c r="S1185" s="4">
        <f>IFERROR((Table1[[#This Row],[Total Sales]]-Table1[[#This Row],[Operating Profit]])/Table1[[#This Row],[Units Sold]],0)</f>
        <v>325</v>
      </c>
      <c r="T1185" s="4" t="str">
        <f>IF(Table1[[#This Row],[Profit per unit]]&gt;$V$8,"Premium","Mass")</f>
        <v>Premium</v>
      </c>
      <c r="U1185" s="4"/>
    </row>
    <row r="1186" spans="2:21" ht="14.25" customHeight="1" x14ac:dyDescent="0.3">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c r="O1186" s="4" t="str">
        <f>TEXT(Table1[[#This Row],[Invoice Date]],"mmm")</f>
        <v>Nov</v>
      </c>
      <c r="P1186" s="4">
        <f>YEAR(Table1[[#This Row],[Invoice Date]])</f>
        <v>2021</v>
      </c>
      <c r="Q1186" s="4">
        <f>IFERROR(Table1[[#This Row],[Total Sales]]/Table1[[#This Row],[Units Sold]],4)</f>
        <v>450</v>
      </c>
      <c r="R1186" s="4">
        <f>IFERROR(Table1[[#This Row],[Operating Profit]]/Table1[[#This Row],[Units Sold]],0)</f>
        <v>180</v>
      </c>
      <c r="S1186" s="4">
        <f>IFERROR((Table1[[#This Row],[Total Sales]]-Table1[[#This Row],[Operating Profit]])/Table1[[#This Row],[Units Sold]],0)</f>
        <v>270</v>
      </c>
      <c r="T1186" s="4" t="str">
        <f>IF(Table1[[#This Row],[Profit per unit]]&gt;$V$8,"Premium","Mass")</f>
        <v>Premium</v>
      </c>
      <c r="U1186" s="4"/>
    </row>
    <row r="1187" spans="2:21" ht="14.25" customHeight="1" x14ac:dyDescent="0.3">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c r="O1187" s="4" t="str">
        <f>TEXT(Table1[[#This Row],[Invoice Date]],"mmm")</f>
        <v>Nov</v>
      </c>
      <c r="P1187" s="4">
        <f>YEAR(Table1[[#This Row],[Invoice Date]])</f>
        <v>2021</v>
      </c>
      <c r="Q1187" s="4">
        <f>IFERROR(Table1[[#This Row],[Total Sales]]/Table1[[#This Row],[Units Sold]],4)</f>
        <v>450</v>
      </c>
      <c r="R1187" s="4">
        <f>IFERROR(Table1[[#This Row],[Operating Profit]]/Table1[[#This Row],[Units Sold]],0)</f>
        <v>135</v>
      </c>
      <c r="S1187" s="4">
        <f>IFERROR((Table1[[#This Row],[Total Sales]]-Table1[[#This Row],[Operating Profit]])/Table1[[#This Row],[Units Sold]],0)</f>
        <v>315</v>
      </c>
      <c r="T1187" s="4" t="str">
        <f>IF(Table1[[#This Row],[Profit per unit]]&gt;$V$8,"Premium","Mass")</f>
        <v>Premium</v>
      </c>
      <c r="U1187" s="4"/>
    </row>
    <row r="1188" spans="2:21" ht="14.25" customHeight="1" x14ac:dyDescent="0.3">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c r="O1188" s="4" t="str">
        <f>TEXT(Table1[[#This Row],[Invoice Date]],"mmm")</f>
        <v>Nov</v>
      </c>
      <c r="P1188" s="4">
        <f>YEAR(Table1[[#This Row],[Invoice Date]])</f>
        <v>2021</v>
      </c>
      <c r="Q1188" s="4">
        <f>IFERROR(Table1[[#This Row],[Total Sales]]/Table1[[#This Row],[Units Sold]],4)</f>
        <v>549.99999999999989</v>
      </c>
      <c r="R1188" s="4">
        <f>IFERROR(Table1[[#This Row],[Operating Profit]]/Table1[[#This Row],[Units Sold]],0)</f>
        <v>137.49999999999997</v>
      </c>
      <c r="S1188" s="4">
        <f>IFERROR((Table1[[#This Row],[Total Sales]]-Table1[[#This Row],[Operating Profit]])/Table1[[#This Row],[Units Sold]],0)</f>
        <v>412.49999999999994</v>
      </c>
      <c r="T1188" s="4" t="str">
        <f>IF(Table1[[#This Row],[Profit per unit]]&gt;$V$8,"Premium","Mass")</f>
        <v>Premium</v>
      </c>
      <c r="U1188" s="4"/>
    </row>
    <row r="1189" spans="2:21" ht="14.25" customHeight="1" x14ac:dyDescent="0.3">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c r="O1189" s="4" t="str">
        <f>TEXT(Table1[[#This Row],[Invoice Date]],"mmm")</f>
        <v>Nov</v>
      </c>
      <c r="P1189" s="4">
        <f>YEAR(Table1[[#This Row],[Invoice Date]])</f>
        <v>2021</v>
      </c>
      <c r="Q1189" s="4">
        <f>IFERROR(Table1[[#This Row],[Total Sales]]/Table1[[#This Row],[Units Sold]],4)</f>
        <v>600</v>
      </c>
      <c r="R1189" s="4">
        <f>IFERROR(Table1[[#This Row],[Operating Profit]]/Table1[[#This Row],[Units Sold]],0)</f>
        <v>240</v>
      </c>
      <c r="S1189" s="4">
        <f>IFERROR((Table1[[#This Row],[Total Sales]]-Table1[[#This Row],[Operating Profit]])/Table1[[#This Row],[Units Sold]],0)</f>
        <v>360</v>
      </c>
      <c r="T1189" s="4" t="str">
        <f>IF(Table1[[#This Row],[Profit per unit]]&gt;$V$8,"Premium","Mass")</f>
        <v>Premium</v>
      </c>
      <c r="U1189" s="4"/>
    </row>
    <row r="1190" spans="2:21" ht="14.25" customHeight="1" x14ac:dyDescent="0.3">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c r="O1190" s="4" t="str">
        <f>TEXT(Table1[[#This Row],[Invoice Date]],"mmm")</f>
        <v>Nov</v>
      </c>
      <c r="P1190" s="4">
        <f>YEAR(Table1[[#This Row],[Invoice Date]])</f>
        <v>2021</v>
      </c>
      <c r="Q1190" s="4">
        <f>IFERROR(Table1[[#This Row],[Total Sales]]/Table1[[#This Row],[Units Sold]],4)</f>
        <v>549.99999999999989</v>
      </c>
      <c r="R1190" s="4">
        <f>IFERROR(Table1[[#This Row],[Operating Profit]]/Table1[[#This Row],[Units Sold]],0)</f>
        <v>192.49999999999994</v>
      </c>
      <c r="S1190" s="4">
        <f>IFERROR((Table1[[#This Row],[Total Sales]]-Table1[[#This Row],[Operating Profit]])/Table1[[#This Row],[Units Sold]],0)</f>
        <v>357.49999999999994</v>
      </c>
      <c r="T1190" s="4" t="str">
        <f>IF(Table1[[#This Row],[Profit per unit]]&gt;$V$8,"Premium","Mass")</f>
        <v>Premium</v>
      </c>
      <c r="U1190" s="4"/>
    </row>
    <row r="1191" spans="2:21" ht="14.25" customHeight="1" x14ac:dyDescent="0.3">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c r="O1191" s="4" t="str">
        <f>TEXT(Table1[[#This Row],[Invoice Date]],"mmm")</f>
        <v>Nov</v>
      </c>
      <c r="P1191" s="4">
        <f>YEAR(Table1[[#This Row],[Invoice Date]])</f>
        <v>2021</v>
      </c>
      <c r="Q1191" s="4">
        <f>IFERROR(Table1[[#This Row],[Total Sales]]/Table1[[#This Row],[Units Sold]],4)</f>
        <v>500</v>
      </c>
      <c r="R1191" s="4">
        <f>IFERROR(Table1[[#This Row],[Operating Profit]]/Table1[[#This Row],[Units Sold]],0)</f>
        <v>175</v>
      </c>
      <c r="S1191" s="4">
        <f>IFERROR((Table1[[#This Row],[Total Sales]]-Table1[[#This Row],[Operating Profit]])/Table1[[#This Row],[Units Sold]],0)</f>
        <v>325</v>
      </c>
      <c r="T1191" s="4" t="str">
        <f>IF(Table1[[#This Row],[Profit per unit]]&gt;$V$8,"Premium","Mass")</f>
        <v>Premium</v>
      </c>
      <c r="U1191" s="4"/>
    </row>
    <row r="1192" spans="2:21" ht="14.25" customHeight="1" x14ac:dyDescent="0.3">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c r="O1192" s="4" t="str">
        <f>TEXT(Table1[[#This Row],[Invoice Date]],"mmm")</f>
        <v>Nov</v>
      </c>
      <c r="P1192" s="4">
        <f>YEAR(Table1[[#This Row],[Invoice Date]])</f>
        <v>2021</v>
      </c>
      <c r="Q1192" s="4">
        <f>IFERROR(Table1[[#This Row],[Total Sales]]/Table1[[#This Row],[Units Sold]],4)</f>
        <v>450</v>
      </c>
      <c r="R1192" s="4">
        <f>IFERROR(Table1[[#This Row],[Operating Profit]]/Table1[[#This Row],[Units Sold]],0)</f>
        <v>180</v>
      </c>
      <c r="S1192" s="4">
        <f>IFERROR((Table1[[#This Row],[Total Sales]]-Table1[[#This Row],[Operating Profit]])/Table1[[#This Row],[Units Sold]],0)</f>
        <v>270</v>
      </c>
      <c r="T1192" s="4" t="str">
        <f>IF(Table1[[#This Row],[Profit per unit]]&gt;$V$8,"Premium","Mass")</f>
        <v>Premium</v>
      </c>
      <c r="U1192" s="4"/>
    </row>
    <row r="1193" spans="2:21" ht="14.25" customHeight="1" x14ac:dyDescent="0.3">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c r="O1193" s="4" t="str">
        <f>TEXT(Table1[[#This Row],[Invoice Date]],"mmm")</f>
        <v>Nov</v>
      </c>
      <c r="P1193" s="4">
        <f>YEAR(Table1[[#This Row],[Invoice Date]])</f>
        <v>2021</v>
      </c>
      <c r="Q1193" s="4">
        <f>IFERROR(Table1[[#This Row],[Total Sales]]/Table1[[#This Row],[Units Sold]],4)</f>
        <v>450</v>
      </c>
      <c r="R1193" s="4">
        <f>IFERROR(Table1[[#This Row],[Operating Profit]]/Table1[[#This Row],[Units Sold]],0)</f>
        <v>135</v>
      </c>
      <c r="S1193" s="4">
        <f>IFERROR((Table1[[#This Row],[Total Sales]]-Table1[[#This Row],[Operating Profit]])/Table1[[#This Row],[Units Sold]],0)</f>
        <v>315</v>
      </c>
      <c r="T1193" s="4" t="str">
        <f>IF(Table1[[#This Row],[Profit per unit]]&gt;$V$8,"Premium","Mass")</f>
        <v>Premium</v>
      </c>
      <c r="U1193" s="4"/>
    </row>
    <row r="1194" spans="2:21" ht="14.25" customHeight="1" x14ac:dyDescent="0.3">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c r="O1194" s="4" t="str">
        <f>TEXT(Table1[[#This Row],[Invoice Date]],"mmm")</f>
        <v>Nov</v>
      </c>
      <c r="P1194" s="4">
        <f>YEAR(Table1[[#This Row],[Invoice Date]])</f>
        <v>2021</v>
      </c>
      <c r="Q1194" s="4">
        <f>IFERROR(Table1[[#This Row],[Total Sales]]/Table1[[#This Row],[Units Sold]],4)</f>
        <v>549.99999999999989</v>
      </c>
      <c r="R1194" s="4">
        <f>IFERROR(Table1[[#This Row],[Operating Profit]]/Table1[[#This Row],[Units Sold]],0)</f>
        <v>137.49999999999997</v>
      </c>
      <c r="S1194" s="4">
        <f>IFERROR((Table1[[#This Row],[Total Sales]]-Table1[[#This Row],[Operating Profit]])/Table1[[#This Row],[Units Sold]],0)</f>
        <v>412.49999999999994</v>
      </c>
      <c r="T1194" s="4" t="str">
        <f>IF(Table1[[#This Row],[Profit per unit]]&gt;$V$8,"Premium","Mass")</f>
        <v>Premium</v>
      </c>
      <c r="U1194" s="4"/>
    </row>
    <row r="1195" spans="2:21" ht="14.25" customHeight="1" x14ac:dyDescent="0.3">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c r="O1195" s="4" t="str">
        <f>TEXT(Table1[[#This Row],[Invoice Date]],"mmm")</f>
        <v>Dec</v>
      </c>
      <c r="P1195" s="4">
        <f>YEAR(Table1[[#This Row],[Invoice Date]])</f>
        <v>2021</v>
      </c>
      <c r="Q1195" s="4">
        <f>IFERROR(Table1[[#This Row],[Total Sales]]/Table1[[#This Row],[Units Sold]],4)</f>
        <v>600</v>
      </c>
      <c r="R1195" s="4">
        <f>IFERROR(Table1[[#This Row],[Operating Profit]]/Table1[[#This Row],[Units Sold]],0)</f>
        <v>240</v>
      </c>
      <c r="S1195" s="4">
        <f>IFERROR((Table1[[#This Row],[Total Sales]]-Table1[[#This Row],[Operating Profit]])/Table1[[#This Row],[Units Sold]],0)</f>
        <v>360</v>
      </c>
      <c r="T1195" s="4" t="str">
        <f>IF(Table1[[#This Row],[Profit per unit]]&gt;$V$8,"Premium","Mass")</f>
        <v>Premium</v>
      </c>
      <c r="U1195" s="4"/>
    </row>
    <row r="1196" spans="2:21" ht="14.25" customHeight="1" x14ac:dyDescent="0.3">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c r="O1196" s="4" t="str">
        <f>TEXT(Table1[[#This Row],[Invoice Date]],"mmm")</f>
        <v>Dec</v>
      </c>
      <c r="P1196" s="4">
        <f>YEAR(Table1[[#This Row],[Invoice Date]])</f>
        <v>2021</v>
      </c>
      <c r="Q1196" s="4">
        <f>IFERROR(Table1[[#This Row],[Total Sales]]/Table1[[#This Row],[Units Sold]],4)</f>
        <v>549.99999999999989</v>
      </c>
      <c r="R1196" s="4">
        <f>IFERROR(Table1[[#This Row],[Operating Profit]]/Table1[[#This Row],[Units Sold]],0)</f>
        <v>192.49999999999994</v>
      </c>
      <c r="S1196" s="4">
        <f>IFERROR((Table1[[#This Row],[Total Sales]]-Table1[[#This Row],[Operating Profit]])/Table1[[#This Row],[Units Sold]],0)</f>
        <v>357.49999999999994</v>
      </c>
      <c r="T1196" s="4" t="str">
        <f>IF(Table1[[#This Row],[Profit per unit]]&gt;$V$8,"Premium","Mass")</f>
        <v>Premium</v>
      </c>
      <c r="U1196" s="4"/>
    </row>
    <row r="1197" spans="2:21" ht="14.25" customHeight="1" x14ac:dyDescent="0.3">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c r="O1197" s="4" t="str">
        <f>TEXT(Table1[[#This Row],[Invoice Date]],"mmm")</f>
        <v>Dec</v>
      </c>
      <c r="P1197" s="4">
        <f>YEAR(Table1[[#This Row],[Invoice Date]])</f>
        <v>2021</v>
      </c>
      <c r="Q1197" s="4">
        <f>IFERROR(Table1[[#This Row],[Total Sales]]/Table1[[#This Row],[Units Sold]],4)</f>
        <v>500</v>
      </c>
      <c r="R1197" s="4">
        <f>IFERROR(Table1[[#This Row],[Operating Profit]]/Table1[[#This Row],[Units Sold]],0)</f>
        <v>175</v>
      </c>
      <c r="S1197" s="4">
        <f>IFERROR((Table1[[#This Row],[Total Sales]]-Table1[[#This Row],[Operating Profit]])/Table1[[#This Row],[Units Sold]],0)</f>
        <v>325</v>
      </c>
      <c r="T1197" s="4" t="str">
        <f>IF(Table1[[#This Row],[Profit per unit]]&gt;$V$8,"Premium","Mass")</f>
        <v>Premium</v>
      </c>
      <c r="U1197" s="4"/>
    </row>
    <row r="1198" spans="2:21" ht="14.25" customHeight="1" x14ac:dyDescent="0.3">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c r="O1198" s="4" t="str">
        <f>TEXT(Table1[[#This Row],[Invoice Date]],"mmm")</f>
        <v>Dec</v>
      </c>
      <c r="P1198" s="4">
        <f>YEAR(Table1[[#This Row],[Invoice Date]])</f>
        <v>2021</v>
      </c>
      <c r="Q1198" s="4">
        <f>IFERROR(Table1[[#This Row],[Total Sales]]/Table1[[#This Row],[Units Sold]],4)</f>
        <v>450</v>
      </c>
      <c r="R1198" s="4">
        <f>IFERROR(Table1[[#This Row],[Operating Profit]]/Table1[[#This Row],[Units Sold]],0)</f>
        <v>180</v>
      </c>
      <c r="S1198" s="4">
        <f>IFERROR((Table1[[#This Row],[Total Sales]]-Table1[[#This Row],[Operating Profit]])/Table1[[#This Row],[Units Sold]],0)</f>
        <v>270</v>
      </c>
      <c r="T1198" s="4" t="str">
        <f>IF(Table1[[#This Row],[Profit per unit]]&gt;$V$8,"Premium","Mass")</f>
        <v>Premium</v>
      </c>
      <c r="U1198" s="4"/>
    </row>
    <row r="1199" spans="2:21" ht="14.25" customHeight="1" x14ac:dyDescent="0.3">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c r="O1199" s="4" t="str">
        <f>TEXT(Table1[[#This Row],[Invoice Date]],"mmm")</f>
        <v>Dec</v>
      </c>
      <c r="P1199" s="4">
        <f>YEAR(Table1[[#This Row],[Invoice Date]])</f>
        <v>2021</v>
      </c>
      <c r="Q1199" s="4">
        <f>IFERROR(Table1[[#This Row],[Total Sales]]/Table1[[#This Row],[Units Sold]],4)</f>
        <v>450</v>
      </c>
      <c r="R1199" s="4">
        <f>IFERROR(Table1[[#This Row],[Operating Profit]]/Table1[[#This Row],[Units Sold]],0)</f>
        <v>135</v>
      </c>
      <c r="S1199" s="4">
        <f>IFERROR((Table1[[#This Row],[Total Sales]]-Table1[[#This Row],[Operating Profit]])/Table1[[#This Row],[Units Sold]],0)</f>
        <v>315</v>
      </c>
      <c r="T1199" s="4" t="str">
        <f>IF(Table1[[#This Row],[Profit per unit]]&gt;$V$8,"Premium","Mass")</f>
        <v>Premium</v>
      </c>
      <c r="U1199" s="4"/>
    </row>
    <row r="1200" spans="2:21" ht="14.25" customHeight="1" x14ac:dyDescent="0.3">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c r="O1200" s="4" t="str">
        <f>TEXT(Table1[[#This Row],[Invoice Date]],"mmm")</f>
        <v>Dec</v>
      </c>
      <c r="P1200" s="4">
        <f>YEAR(Table1[[#This Row],[Invoice Date]])</f>
        <v>2021</v>
      </c>
      <c r="Q1200" s="4">
        <f>IFERROR(Table1[[#This Row],[Total Sales]]/Table1[[#This Row],[Units Sold]],4)</f>
        <v>549.99999999999989</v>
      </c>
      <c r="R1200" s="4">
        <f>IFERROR(Table1[[#This Row],[Operating Profit]]/Table1[[#This Row],[Units Sold]],0)</f>
        <v>137.49999999999997</v>
      </c>
      <c r="S1200" s="4">
        <f>IFERROR((Table1[[#This Row],[Total Sales]]-Table1[[#This Row],[Operating Profit]])/Table1[[#This Row],[Units Sold]],0)</f>
        <v>412.49999999999989</v>
      </c>
      <c r="T1200" s="4" t="str">
        <f>IF(Table1[[#This Row],[Profit per unit]]&gt;$V$8,"Premium","Mass")</f>
        <v>Premium</v>
      </c>
      <c r="U1200" s="4"/>
    </row>
    <row r="1201" spans="2:21" ht="14.25" customHeight="1" x14ac:dyDescent="0.3">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c r="O1201" s="4" t="str">
        <f>TEXT(Table1[[#This Row],[Invoice Date]],"mmm")</f>
        <v>Dec</v>
      </c>
      <c r="P1201" s="4">
        <f>YEAR(Table1[[#This Row],[Invoice Date]])</f>
        <v>2021</v>
      </c>
      <c r="Q1201" s="4">
        <f>IFERROR(Table1[[#This Row],[Total Sales]]/Table1[[#This Row],[Units Sold]],4)</f>
        <v>600</v>
      </c>
      <c r="R1201" s="4">
        <f>IFERROR(Table1[[#This Row],[Operating Profit]]/Table1[[#This Row],[Units Sold]],0)</f>
        <v>240</v>
      </c>
      <c r="S1201" s="4">
        <f>IFERROR((Table1[[#This Row],[Total Sales]]-Table1[[#This Row],[Operating Profit]])/Table1[[#This Row],[Units Sold]],0)</f>
        <v>360</v>
      </c>
      <c r="T1201" s="4" t="str">
        <f>IF(Table1[[#This Row],[Profit per unit]]&gt;$V$8,"Premium","Mass")</f>
        <v>Premium</v>
      </c>
      <c r="U1201" s="4"/>
    </row>
    <row r="1202" spans="2:21" ht="14.25" customHeight="1" x14ac:dyDescent="0.3">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c r="O1202" s="4" t="str">
        <f>TEXT(Table1[[#This Row],[Invoice Date]],"mmm")</f>
        <v>Dec</v>
      </c>
      <c r="P1202" s="4">
        <f>YEAR(Table1[[#This Row],[Invoice Date]])</f>
        <v>2021</v>
      </c>
      <c r="Q1202" s="4">
        <f>IFERROR(Table1[[#This Row],[Total Sales]]/Table1[[#This Row],[Units Sold]],4)</f>
        <v>549.99999999999989</v>
      </c>
      <c r="R1202" s="4">
        <f>IFERROR(Table1[[#This Row],[Operating Profit]]/Table1[[#This Row],[Units Sold]],0)</f>
        <v>192.49999999999997</v>
      </c>
      <c r="S1202" s="4">
        <f>IFERROR((Table1[[#This Row],[Total Sales]]-Table1[[#This Row],[Operating Profit]])/Table1[[#This Row],[Units Sold]],0)</f>
        <v>357.5</v>
      </c>
      <c r="T1202" s="4" t="str">
        <f>IF(Table1[[#This Row],[Profit per unit]]&gt;$V$8,"Premium","Mass")</f>
        <v>Premium</v>
      </c>
      <c r="U1202" s="4"/>
    </row>
    <row r="1203" spans="2:21" ht="14.25" customHeight="1" x14ac:dyDescent="0.3">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c r="O1203" s="4" t="str">
        <f>TEXT(Table1[[#This Row],[Invoice Date]],"mmm")</f>
        <v>Dec</v>
      </c>
      <c r="P1203" s="4">
        <f>YEAR(Table1[[#This Row],[Invoice Date]])</f>
        <v>2021</v>
      </c>
      <c r="Q1203" s="4">
        <f>IFERROR(Table1[[#This Row],[Total Sales]]/Table1[[#This Row],[Units Sold]],4)</f>
        <v>500</v>
      </c>
      <c r="R1203" s="4">
        <f>IFERROR(Table1[[#This Row],[Operating Profit]]/Table1[[#This Row],[Units Sold]],0)</f>
        <v>175</v>
      </c>
      <c r="S1203" s="4">
        <f>IFERROR((Table1[[#This Row],[Total Sales]]-Table1[[#This Row],[Operating Profit]])/Table1[[#This Row],[Units Sold]],0)</f>
        <v>325</v>
      </c>
      <c r="T1203" s="4" t="str">
        <f>IF(Table1[[#This Row],[Profit per unit]]&gt;$V$8,"Premium","Mass")</f>
        <v>Premium</v>
      </c>
      <c r="U1203" s="4"/>
    </row>
    <row r="1204" spans="2:21" ht="14.25" customHeight="1" x14ac:dyDescent="0.3">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c r="O1204" s="4" t="str">
        <f>TEXT(Table1[[#This Row],[Invoice Date]],"mmm")</f>
        <v>Dec</v>
      </c>
      <c r="P1204" s="4">
        <f>YEAR(Table1[[#This Row],[Invoice Date]])</f>
        <v>2021</v>
      </c>
      <c r="Q1204" s="4">
        <f>IFERROR(Table1[[#This Row],[Total Sales]]/Table1[[#This Row],[Units Sold]],4)</f>
        <v>450</v>
      </c>
      <c r="R1204" s="4">
        <f>IFERROR(Table1[[#This Row],[Operating Profit]]/Table1[[#This Row],[Units Sold]],0)</f>
        <v>179.99999999999997</v>
      </c>
      <c r="S1204" s="4">
        <f>IFERROR((Table1[[#This Row],[Total Sales]]-Table1[[#This Row],[Operating Profit]])/Table1[[#This Row],[Units Sold]],0)</f>
        <v>270</v>
      </c>
      <c r="T1204" s="4" t="str">
        <f>IF(Table1[[#This Row],[Profit per unit]]&gt;$V$8,"Premium","Mass")</f>
        <v>Premium</v>
      </c>
      <c r="U1204" s="4"/>
    </row>
    <row r="1205" spans="2:21" ht="14.25" customHeight="1" x14ac:dyDescent="0.3">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c r="O1205" s="4" t="str">
        <f>TEXT(Table1[[#This Row],[Invoice Date]],"mmm")</f>
        <v>Dec</v>
      </c>
      <c r="P1205" s="4">
        <f>YEAR(Table1[[#This Row],[Invoice Date]])</f>
        <v>2021</v>
      </c>
      <c r="Q1205" s="4">
        <f>IFERROR(Table1[[#This Row],[Total Sales]]/Table1[[#This Row],[Units Sold]],4)</f>
        <v>450</v>
      </c>
      <c r="R1205" s="4">
        <f>IFERROR(Table1[[#This Row],[Operating Profit]]/Table1[[#This Row],[Units Sold]],0)</f>
        <v>135</v>
      </c>
      <c r="S1205" s="4">
        <f>IFERROR((Table1[[#This Row],[Total Sales]]-Table1[[#This Row],[Operating Profit]])/Table1[[#This Row],[Units Sold]],0)</f>
        <v>315</v>
      </c>
      <c r="T1205" s="4" t="str">
        <f>IF(Table1[[#This Row],[Profit per unit]]&gt;$V$8,"Premium","Mass")</f>
        <v>Premium</v>
      </c>
      <c r="U1205" s="4"/>
    </row>
    <row r="1206" spans="2:21" ht="14.25" customHeight="1" x14ac:dyDescent="0.3">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c r="O1206" s="4" t="str">
        <f>TEXT(Table1[[#This Row],[Invoice Date]],"mmm")</f>
        <v>Dec</v>
      </c>
      <c r="P1206" s="4">
        <f>YEAR(Table1[[#This Row],[Invoice Date]])</f>
        <v>2021</v>
      </c>
      <c r="Q1206" s="4">
        <f>IFERROR(Table1[[#This Row],[Total Sales]]/Table1[[#This Row],[Units Sold]],4)</f>
        <v>549.99999999999989</v>
      </c>
      <c r="R1206" s="4">
        <f>IFERROR(Table1[[#This Row],[Operating Profit]]/Table1[[#This Row],[Units Sold]],0)</f>
        <v>137.49999999999997</v>
      </c>
      <c r="S1206" s="4">
        <f>IFERROR((Table1[[#This Row],[Total Sales]]-Table1[[#This Row],[Operating Profit]])/Table1[[#This Row],[Units Sold]],0)</f>
        <v>412.49999999999989</v>
      </c>
      <c r="T1206" s="4" t="str">
        <f>IF(Table1[[#This Row],[Profit per unit]]&gt;$V$8,"Premium","Mass")</f>
        <v>Premium</v>
      </c>
      <c r="U1206" s="4"/>
    </row>
    <row r="1207" spans="2:21" ht="14.25" customHeight="1" x14ac:dyDescent="0.3">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c r="O1207" s="4" t="str">
        <f>TEXT(Table1[[#This Row],[Invoice Date]],"mmm")</f>
        <v>Sep</v>
      </c>
      <c r="P1207" s="4">
        <f>YEAR(Table1[[#This Row],[Invoice Date]])</f>
        <v>2021</v>
      </c>
      <c r="Q1207" s="4">
        <f>IFERROR(Table1[[#This Row],[Total Sales]]/Table1[[#This Row],[Units Sold]],4)</f>
        <v>600</v>
      </c>
      <c r="R1207" s="4">
        <f>IFERROR(Table1[[#This Row],[Operating Profit]]/Table1[[#This Row],[Units Sold]],0)</f>
        <v>240</v>
      </c>
      <c r="S1207" s="4">
        <f>IFERROR((Table1[[#This Row],[Total Sales]]-Table1[[#This Row],[Operating Profit]])/Table1[[#This Row],[Units Sold]],0)</f>
        <v>360</v>
      </c>
      <c r="T1207" s="4" t="str">
        <f>IF(Table1[[#This Row],[Profit per unit]]&gt;$V$8,"Premium","Mass")</f>
        <v>Premium</v>
      </c>
      <c r="U1207" s="4"/>
    </row>
    <row r="1208" spans="2:21" ht="14.25" customHeight="1" x14ac:dyDescent="0.3">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c r="O1208" s="4" t="str">
        <f>TEXT(Table1[[#This Row],[Invoice Date]],"mmm")</f>
        <v>Oct</v>
      </c>
      <c r="P1208" s="4">
        <f>YEAR(Table1[[#This Row],[Invoice Date]])</f>
        <v>2021</v>
      </c>
      <c r="Q1208" s="4">
        <f>IFERROR(Table1[[#This Row],[Total Sales]]/Table1[[#This Row],[Units Sold]],4)</f>
        <v>600</v>
      </c>
      <c r="R1208" s="4">
        <f>IFERROR(Table1[[#This Row],[Operating Profit]]/Table1[[#This Row],[Units Sold]],0)</f>
        <v>210</v>
      </c>
      <c r="S1208" s="4">
        <f>IFERROR((Table1[[#This Row],[Total Sales]]-Table1[[#This Row],[Operating Profit]])/Table1[[#This Row],[Units Sold]],0)</f>
        <v>390</v>
      </c>
      <c r="T1208" s="4" t="str">
        <f>IF(Table1[[#This Row],[Profit per unit]]&gt;$V$8,"Premium","Mass")</f>
        <v>Premium</v>
      </c>
      <c r="U1208" s="4"/>
    </row>
    <row r="1209" spans="2:21" ht="14.25" customHeight="1" x14ac:dyDescent="0.3">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c r="O1209" s="4" t="str">
        <f>TEXT(Table1[[#This Row],[Invoice Date]],"mmm")</f>
        <v>Oct</v>
      </c>
      <c r="P1209" s="4">
        <f>YEAR(Table1[[#This Row],[Invoice Date]])</f>
        <v>2021</v>
      </c>
      <c r="Q1209" s="4">
        <f>IFERROR(Table1[[#This Row],[Total Sales]]/Table1[[#This Row],[Units Sold]],4)</f>
        <v>550.00000000000011</v>
      </c>
      <c r="R1209" s="4">
        <f>IFERROR(Table1[[#This Row],[Operating Profit]]/Table1[[#This Row],[Units Sold]],0)</f>
        <v>192.5</v>
      </c>
      <c r="S1209" s="4">
        <f>IFERROR((Table1[[#This Row],[Total Sales]]-Table1[[#This Row],[Operating Profit]])/Table1[[#This Row],[Units Sold]],0)</f>
        <v>357.50000000000006</v>
      </c>
      <c r="T1209" s="4" t="str">
        <f>IF(Table1[[#This Row],[Profit per unit]]&gt;$V$8,"Premium","Mass")</f>
        <v>Premium</v>
      </c>
      <c r="U1209" s="4"/>
    </row>
    <row r="1210" spans="2:21" ht="14.25" customHeight="1" x14ac:dyDescent="0.3">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c r="O1210" s="4" t="str">
        <f>TEXT(Table1[[#This Row],[Invoice Date]],"mmm")</f>
        <v>Oct</v>
      </c>
      <c r="P1210" s="4">
        <f>YEAR(Table1[[#This Row],[Invoice Date]])</f>
        <v>2021</v>
      </c>
      <c r="Q1210" s="4">
        <f>IFERROR(Table1[[#This Row],[Total Sales]]/Table1[[#This Row],[Units Sold]],4)</f>
        <v>550.00000000000011</v>
      </c>
      <c r="R1210" s="4">
        <f>IFERROR(Table1[[#This Row],[Operating Profit]]/Table1[[#This Row],[Units Sold]],0)</f>
        <v>220.00000000000003</v>
      </c>
      <c r="S1210" s="4">
        <f>IFERROR((Table1[[#This Row],[Total Sales]]-Table1[[#This Row],[Operating Profit]])/Table1[[#This Row],[Units Sold]],0)</f>
        <v>330.00000000000011</v>
      </c>
      <c r="T1210" s="4" t="str">
        <f>IF(Table1[[#This Row],[Profit per unit]]&gt;$V$8,"Premium","Mass")</f>
        <v>Premium</v>
      </c>
      <c r="U1210" s="4"/>
    </row>
    <row r="1211" spans="2:21" ht="14.25" customHeight="1" x14ac:dyDescent="0.3">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c r="O1211" s="4" t="str">
        <f>TEXT(Table1[[#This Row],[Invoice Date]],"mmm")</f>
        <v>Oct</v>
      </c>
      <c r="P1211" s="4">
        <f>YEAR(Table1[[#This Row],[Invoice Date]])</f>
        <v>2021</v>
      </c>
      <c r="Q1211" s="4">
        <f>IFERROR(Table1[[#This Row],[Total Sales]]/Table1[[#This Row],[Units Sold]],4)</f>
        <v>550.00000000000011</v>
      </c>
      <c r="R1211" s="4">
        <f>IFERROR(Table1[[#This Row],[Operating Profit]]/Table1[[#This Row],[Units Sold]],0)</f>
        <v>165</v>
      </c>
      <c r="S1211" s="4">
        <f>IFERROR((Table1[[#This Row],[Total Sales]]-Table1[[#This Row],[Operating Profit]])/Table1[[#This Row],[Units Sold]],0)</f>
        <v>385.00000000000006</v>
      </c>
      <c r="T1211" s="4" t="str">
        <f>IF(Table1[[#This Row],[Profit per unit]]&gt;$V$8,"Premium","Mass")</f>
        <v>Premium</v>
      </c>
      <c r="U1211" s="4"/>
    </row>
    <row r="1212" spans="2:21" ht="14.25" customHeight="1" x14ac:dyDescent="0.3">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c r="O1212" s="4" t="str">
        <f>TEXT(Table1[[#This Row],[Invoice Date]],"mmm")</f>
        <v>Oct</v>
      </c>
      <c r="P1212" s="4">
        <f>YEAR(Table1[[#This Row],[Invoice Date]])</f>
        <v>2021</v>
      </c>
      <c r="Q1212" s="4">
        <f>IFERROR(Table1[[#This Row],[Total Sales]]/Table1[[#This Row],[Units Sold]],4)</f>
        <v>650</v>
      </c>
      <c r="R1212" s="4">
        <f>IFERROR(Table1[[#This Row],[Operating Profit]]/Table1[[#This Row],[Units Sold]],0)</f>
        <v>162.5</v>
      </c>
      <c r="S1212" s="4">
        <f>IFERROR((Table1[[#This Row],[Total Sales]]-Table1[[#This Row],[Operating Profit]])/Table1[[#This Row],[Units Sold]],0)</f>
        <v>487.5</v>
      </c>
      <c r="T1212" s="4" t="str">
        <f>IF(Table1[[#This Row],[Profit per unit]]&gt;$V$8,"Premium","Mass")</f>
        <v>Premium</v>
      </c>
      <c r="U1212" s="4"/>
    </row>
    <row r="1213" spans="2:21" ht="14.25" customHeight="1" x14ac:dyDescent="0.3">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c r="O1213" s="4" t="str">
        <f>TEXT(Table1[[#This Row],[Invoice Date]],"mmm")</f>
        <v>Oct</v>
      </c>
      <c r="P1213" s="4">
        <f>YEAR(Table1[[#This Row],[Invoice Date]])</f>
        <v>2021</v>
      </c>
      <c r="Q1213" s="4">
        <f>IFERROR(Table1[[#This Row],[Total Sales]]/Table1[[#This Row],[Units Sold]],4)</f>
        <v>700</v>
      </c>
      <c r="R1213" s="4">
        <f>IFERROR(Table1[[#This Row],[Operating Profit]]/Table1[[#This Row],[Units Sold]],0)</f>
        <v>280</v>
      </c>
      <c r="S1213" s="4">
        <f>IFERROR((Table1[[#This Row],[Total Sales]]-Table1[[#This Row],[Operating Profit]])/Table1[[#This Row],[Units Sold]],0)</f>
        <v>420</v>
      </c>
      <c r="T1213" s="4" t="str">
        <f>IF(Table1[[#This Row],[Profit per unit]]&gt;$V$8,"Premium","Mass")</f>
        <v>Premium</v>
      </c>
      <c r="U1213" s="4"/>
    </row>
    <row r="1214" spans="2:21" ht="14.25" customHeight="1" x14ac:dyDescent="0.3">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c r="O1214" s="4" t="str">
        <f>TEXT(Table1[[#This Row],[Invoice Date]],"mmm")</f>
        <v>Nov</v>
      </c>
      <c r="P1214" s="4">
        <f>YEAR(Table1[[#This Row],[Invoice Date]])</f>
        <v>2021</v>
      </c>
      <c r="Q1214" s="4">
        <f>IFERROR(Table1[[#This Row],[Total Sales]]/Table1[[#This Row],[Units Sold]],4)</f>
        <v>650</v>
      </c>
      <c r="R1214" s="4">
        <f>IFERROR(Table1[[#This Row],[Operating Profit]]/Table1[[#This Row],[Units Sold]],0)</f>
        <v>227.5</v>
      </c>
      <c r="S1214" s="4">
        <f>IFERROR((Table1[[#This Row],[Total Sales]]-Table1[[#This Row],[Operating Profit]])/Table1[[#This Row],[Units Sold]],0)</f>
        <v>422.5</v>
      </c>
      <c r="T1214" s="4" t="str">
        <f>IF(Table1[[#This Row],[Profit per unit]]&gt;$V$8,"Premium","Mass")</f>
        <v>Premium</v>
      </c>
      <c r="U1214" s="4"/>
    </row>
    <row r="1215" spans="2:21" ht="14.25" customHeight="1" x14ac:dyDescent="0.3">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c r="O1215" s="4" t="str">
        <f>TEXT(Table1[[#This Row],[Invoice Date]],"mmm")</f>
        <v>Nov</v>
      </c>
      <c r="P1215" s="4">
        <f>YEAR(Table1[[#This Row],[Invoice Date]])</f>
        <v>2021</v>
      </c>
      <c r="Q1215" s="4">
        <f>IFERROR(Table1[[#This Row],[Total Sales]]/Table1[[#This Row],[Units Sold]],4)</f>
        <v>550.00000000000011</v>
      </c>
      <c r="R1215" s="4">
        <f>IFERROR(Table1[[#This Row],[Operating Profit]]/Table1[[#This Row],[Units Sold]],0)</f>
        <v>192.5</v>
      </c>
      <c r="S1215" s="4">
        <f>IFERROR((Table1[[#This Row],[Total Sales]]-Table1[[#This Row],[Operating Profit]])/Table1[[#This Row],[Units Sold]],0)</f>
        <v>357.50000000000006</v>
      </c>
      <c r="T1215" s="4" t="str">
        <f>IF(Table1[[#This Row],[Profit per unit]]&gt;$V$8,"Premium","Mass")</f>
        <v>Premium</v>
      </c>
      <c r="U1215" s="4"/>
    </row>
    <row r="1216" spans="2:21" ht="14.25" customHeight="1" x14ac:dyDescent="0.3">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c r="O1216" s="4" t="str">
        <f>TEXT(Table1[[#This Row],[Invoice Date]],"mmm")</f>
        <v>Nov</v>
      </c>
      <c r="P1216" s="4">
        <f>YEAR(Table1[[#This Row],[Invoice Date]])</f>
        <v>2021</v>
      </c>
      <c r="Q1216" s="4">
        <f>IFERROR(Table1[[#This Row],[Total Sales]]/Table1[[#This Row],[Units Sold]],4)</f>
        <v>550.00000000000011</v>
      </c>
      <c r="R1216" s="4">
        <f>IFERROR(Table1[[#This Row],[Operating Profit]]/Table1[[#This Row],[Units Sold]],0)</f>
        <v>220</v>
      </c>
      <c r="S1216" s="4">
        <f>IFERROR((Table1[[#This Row],[Total Sales]]-Table1[[#This Row],[Operating Profit]])/Table1[[#This Row],[Units Sold]],0)</f>
        <v>330.00000000000006</v>
      </c>
      <c r="T1216" s="4" t="str">
        <f>IF(Table1[[#This Row],[Profit per unit]]&gt;$V$8,"Premium","Mass")</f>
        <v>Premium</v>
      </c>
      <c r="U1216" s="4"/>
    </row>
    <row r="1217" spans="2:21" ht="14.25" customHeight="1" x14ac:dyDescent="0.3">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c r="O1217" s="4" t="str">
        <f>TEXT(Table1[[#This Row],[Invoice Date]],"mmm")</f>
        <v>Nov</v>
      </c>
      <c r="P1217" s="4">
        <f>YEAR(Table1[[#This Row],[Invoice Date]])</f>
        <v>2021</v>
      </c>
      <c r="Q1217" s="4">
        <f>IFERROR(Table1[[#This Row],[Total Sales]]/Table1[[#This Row],[Units Sold]],4)</f>
        <v>550.00000000000011</v>
      </c>
      <c r="R1217" s="4">
        <f>IFERROR(Table1[[#This Row],[Operating Profit]]/Table1[[#This Row],[Units Sold]],0)</f>
        <v>165.00000000000003</v>
      </c>
      <c r="S1217" s="4">
        <f>IFERROR((Table1[[#This Row],[Total Sales]]-Table1[[#This Row],[Operating Profit]])/Table1[[#This Row],[Units Sold]],0)</f>
        <v>385.00000000000006</v>
      </c>
      <c r="T1217" s="4" t="str">
        <f>IF(Table1[[#This Row],[Profit per unit]]&gt;$V$8,"Premium","Mass")</f>
        <v>Premium</v>
      </c>
      <c r="U1217" s="4"/>
    </row>
    <row r="1218" spans="2:21" ht="14.25" customHeight="1" x14ac:dyDescent="0.3">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c r="O1218" s="4" t="str">
        <f>TEXT(Table1[[#This Row],[Invoice Date]],"mmm")</f>
        <v>Nov</v>
      </c>
      <c r="P1218" s="4">
        <f>YEAR(Table1[[#This Row],[Invoice Date]])</f>
        <v>2021</v>
      </c>
      <c r="Q1218" s="4">
        <f>IFERROR(Table1[[#This Row],[Total Sales]]/Table1[[#This Row],[Units Sold]],4)</f>
        <v>650</v>
      </c>
      <c r="R1218" s="4">
        <f>IFERROR(Table1[[#This Row],[Operating Profit]]/Table1[[#This Row],[Units Sold]],0)</f>
        <v>162.5</v>
      </c>
      <c r="S1218" s="4">
        <f>IFERROR((Table1[[#This Row],[Total Sales]]-Table1[[#This Row],[Operating Profit]])/Table1[[#This Row],[Units Sold]],0)</f>
        <v>487.5</v>
      </c>
      <c r="T1218" s="4" t="str">
        <f>IF(Table1[[#This Row],[Profit per unit]]&gt;$V$8,"Premium","Mass")</f>
        <v>Premium</v>
      </c>
      <c r="U1218" s="4"/>
    </row>
    <row r="1219" spans="2:21" ht="14.25" customHeight="1" x14ac:dyDescent="0.3">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c r="O1219" s="4" t="str">
        <f>TEXT(Table1[[#This Row],[Invoice Date]],"mmm")</f>
        <v>Nov</v>
      </c>
      <c r="P1219" s="4">
        <f>YEAR(Table1[[#This Row],[Invoice Date]])</f>
        <v>2021</v>
      </c>
      <c r="Q1219" s="4">
        <f>IFERROR(Table1[[#This Row],[Total Sales]]/Table1[[#This Row],[Units Sold]],4)</f>
        <v>700</v>
      </c>
      <c r="R1219" s="4">
        <f>IFERROR(Table1[[#This Row],[Operating Profit]]/Table1[[#This Row],[Units Sold]],0)</f>
        <v>280</v>
      </c>
      <c r="S1219" s="4">
        <f>IFERROR((Table1[[#This Row],[Total Sales]]-Table1[[#This Row],[Operating Profit]])/Table1[[#This Row],[Units Sold]],0)</f>
        <v>420</v>
      </c>
      <c r="T1219" s="4" t="str">
        <f>IF(Table1[[#This Row],[Profit per unit]]&gt;$V$8,"Premium","Mass")</f>
        <v>Premium</v>
      </c>
      <c r="U1219" s="4"/>
    </row>
    <row r="1220" spans="2:21" ht="14.25" customHeight="1" x14ac:dyDescent="0.3">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c r="O1220" s="4" t="str">
        <f>TEXT(Table1[[#This Row],[Invoice Date]],"mmm")</f>
        <v>Dec</v>
      </c>
      <c r="P1220" s="4">
        <f>YEAR(Table1[[#This Row],[Invoice Date]])</f>
        <v>2021</v>
      </c>
      <c r="Q1220" s="4">
        <f>IFERROR(Table1[[#This Row],[Total Sales]]/Table1[[#This Row],[Units Sold]],4)</f>
        <v>650</v>
      </c>
      <c r="R1220" s="4">
        <f>IFERROR(Table1[[#This Row],[Operating Profit]]/Table1[[#This Row],[Units Sold]],0)</f>
        <v>227.5</v>
      </c>
      <c r="S1220" s="4">
        <f>IFERROR((Table1[[#This Row],[Total Sales]]-Table1[[#This Row],[Operating Profit]])/Table1[[#This Row],[Units Sold]],0)</f>
        <v>422.5</v>
      </c>
      <c r="T1220" s="4" t="str">
        <f>IF(Table1[[#This Row],[Profit per unit]]&gt;$V$8,"Premium","Mass")</f>
        <v>Premium</v>
      </c>
      <c r="U1220" s="4"/>
    </row>
    <row r="1221" spans="2:21" ht="14.25" customHeight="1" x14ac:dyDescent="0.3">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c r="O1221" s="4" t="str">
        <f>TEXT(Table1[[#This Row],[Invoice Date]],"mmm")</f>
        <v>Dec</v>
      </c>
      <c r="P1221" s="4">
        <f>YEAR(Table1[[#This Row],[Invoice Date]])</f>
        <v>2021</v>
      </c>
      <c r="Q1221" s="4">
        <f>IFERROR(Table1[[#This Row],[Total Sales]]/Table1[[#This Row],[Units Sold]],4)</f>
        <v>550.00000000000011</v>
      </c>
      <c r="R1221" s="4">
        <f>IFERROR(Table1[[#This Row],[Operating Profit]]/Table1[[#This Row],[Units Sold]],0)</f>
        <v>192.50000000000003</v>
      </c>
      <c r="S1221" s="4">
        <f>IFERROR((Table1[[#This Row],[Total Sales]]-Table1[[#This Row],[Operating Profit]])/Table1[[#This Row],[Units Sold]],0)</f>
        <v>357.50000000000011</v>
      </c>
      <c r="T1221" s="4" t="str">
        <f>IF(Table1[[#This Row],[Profit per unit]]&gt;$V$8,"Premium","Mass")</f>
        <v>Premium</v>
      </c>
      <c r="U1221" s="4"/>
    </row>
    <row r="1222" spans="2:21" ht="14.25" customHeight="1" x14ac:dyDescent="0.3">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c r="O1222" s="4" t="str">
        <f>TEXT(Table1[[#This Row],[Invoice Date]],"mmm")</f>
        <v>Dec</v>
      </c>
      <c r="P1222" s="4">
        <f>YEAR(Table1[[#This Row],[Invoice Date]])</f>
        <v>2021</v>
      </c>
      <c r="Q1222" s="4">
        <f>IFERROR(Table1[[#This Row],[Total Sales]]/Table1[[#This Row],[Units Sold]],4)</f>
        <v>550.00000000000011</v>
      </c>
      <c r="R1222" s="4">
        <f>IFERROR(Table1[[#This Row],[Operating Profit]]/Table1[[#This Row],[Units Sold]],0)</f>
        <v>220.00000000000003</v>
      </c>
      <c r="S1222" s="4">
        <f>IFERROR((Table1[[#This Row],[Total Sales]]-Table1[[#This Row],[Operating Profit]])/Table1[[#This Row],[Units Sold]],0)</f>
        <v>330.00000000000011</v>
      </c>
      <c r="T1222" s="4" t="str">
        <f>IF(Table1[[#This Row],[Profit per unit]]&gt;$V$8,"Premium","Mass")</f>
        <v>Premium</v>
      </c>
      <c r="U1222" s="4"/>
    </row>
    <row r="1223" spans="2:21" ht="14.25" customHeight="1" x14ac:dyDescent="0.3">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c r="O1223" s="4" t="str">
        <f>TEXT(Table1[[#This Row],[Invoice Date]],"mmm")</f>
        <v>Dec</v>
      </c>
      <c r="P1223" s="4">
        <f>YEAR(Table1[[#This Row],[Invoice Date]])</f>
        <v>2021</v>
      </c>
      <c r="Q1223" s="4">
        <f>IFERROR(Table1[[#This Row],[Total Sales]]/Table1[[#This Row],[Units Sold]],4)</f>
        <v>550.00000000000011</v>
      </c>
      <c r="R1223" s="4">
        <f>IFERROR(Table1[[#This Row],[Operating Profit]]/Table1[[#This Row],[Units Sold]],0)</f>
        <v>165</v>
      </c>
      <c r="S1223" s="4">
        <f>IFERROR((Table1[[#This Row],[Total Sales]]-Table1[[#This Row],[Operating Profit]])/Table1[[#This Row],[Units Sold]],0)</f>
        <v>385.00000000000006</v>
      </c>
      <c r="T1223" s="4" t="str">
        <f>IF(Table1[[#This Row],[Profit per unit]]&gt;$V$8,"Premium","Mass")</f>
        <v>Premium</v>
      </c>
      <c r="U1223" s="4"/>
    </row>
    <row r="1224" spans="2:21" ht="14.25" customHeight="1" x14ac:dyDescent="0.3">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c r="O1224" s="4" t="str">
        <f>TEXT(Table1[[#This Row],[Invoice Date]],"mmm")</f>
        <v>Dec</v>
      </c>
      <c r="P1224" s="4">
        <f>YEAR(Table1[[#This Row],[Invoice Date]])</f>
        <v>2021</v>
      </c>
      <c r="Q1224" s="4">
        <f>IFERROR(Table1[[#This Row],[Total Sales]]/Table1[[#This Row],[Units Sold]],4)</f>
        <v>650</v>
      </c>
      <c r="R1224" s="4">
        <f>IFERROR(Table1[[#This Row],[Operating Profit]]/Table1[[#This Row],[Units Sold]],0)</f>
        <v>162.5</v>
      </c>
      <c r="S1224" s="4">
        <f>IFERROR((Table1[[#This Row],[Total Sales]]-Table1[[#This Row],[Operating Profit]])/Table1[[#This Row],[Units Sold]],0)</f>
        <v>487.5</v>
      </c>
      <c r="T1224" s="4" t="str">
        <f>IF(Table1[[#This Row],[Profit per unit]]&gt;$V$8,"Premium","Mass")</f>
        <v>Premium</v>
      </c>
      <c r="U1224" s="4"/>
    </row>
    <row r="1225" spans="2:21" ht="14.25" customHeight="1" x14ac:dyDescent="0.3">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c r="O1225" s="4" t="str">
        <f>TEXT(Table1[[#This Row],[Invoice Date]],"mmm")</f>
        <v>Dec</v>
      </c>
      <c r="P1225" s="4">
        <f>YEAR(Table1[[#This Row],[Invoice Date]])</f>
        <v>2021</v>
      </c>
      <c r="Q1225" s="4">
        <f>IFERROR(Table1[[#This Row],[Total Sales]]/Table1[[#This Row],[Units Sold]],4)</f>
        <v>700</v>
      </c>
      <c r="R1225" s="4">
        <f>IFERROR(Table1[[#This Row],[Operating Profit]]/Table1[[#This Row],[Units Sold]],0)</f>
        <v>280</v>
      </c>
      <c r="S1225" s="4">
        <f>IFERROR((Table1[[#This Row],[Total Sales]]-Table1[[#This Row],[Operating Profit]])/Table1[[#This Row],[Units Sold]],0)</f>
        <v>420</v>
      </c>
      <c r="T1225" s="4" t="str">
        <f>IF(Table1[[#This Row],[Profit per unit]]&gt;$V$8,"Premium","Mass")</f>
        <v>Premium</v>
      </c>
      <c r="U1225" s="4"/>
    </row>
    <row r="1226" spans="2:21" ht="14.25" customHeight="1" x14ac:dyDescent="0.3">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c r="O1226" s="4" t="str">
        <f>TEXT(Table1[[#This Row],[Invoice Date]],"mmm")</f>
        <v>Jan</v>
      </c>
      <c r="P1226" s="4">
        <f>YEAR(Table1[[#This Row],[Invoice Date]])</f>
        <v>2021</v>
      </c>
      <c r="Q1226" s="4">
        <f>IFERROR(Table1[[#This Row],[Total Sales]]/Table1[[#This Row],[Units Sold]],4)</f>
        <v>350</v>
      </c>
      <c r="R1226" s="4">
        <f>IFERROR(Table1[[#This Row],[Operating Profit]]/Table1[[#This Row],[Units Sold]],0)</f>
        <v>87.5</v>
      </c>
      <c r="S1226" s="4">
        <f>IFERROR((Table1[[#This Row],[Total Sales]]-Table1[[#This Row],[Operating Profit]])/Table1[[#This Row],[Units Sold]],0)</f>
        <v>262.5</v>
      </c>
      <c r="T1226" s="4" t="str">
        <f>IF(Table1[[#This Row],[Profit per unit]]&gt;$V$8,"Premium","Mass")</f>
        <v>Premium</v>
      </c>
      <c r="U1226" s="4"/>
    </row>
    <row r="1227" spans="2:21" ht="14.25" customHeight="1" x14ac:dyDescent="0.3">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c r="O1227" s="4" t="str">
        <f>TEXT(Table1[[#This Row],[Invoice Date]],"mmm")</f>
        <v>Jan</v>
      </c>
      <c r="P1227" s="4">
        <f>YEAR(Table1[[#This Row],[Invoice Date]])</f>
        <v>2021</v>
      </c>
      <c r="Q1227" s="4">
        <f>IFERROR(Table1[[#This Row],[Total Sales]]/Table1[[#This Row],[Units Sold]],4)</f>
        <v>450</v>
      </c>
      <c r="R1227" s="4">
        <f>IFERROR(Table1[[#This Row],[Operating Profit]]/Table1[[#This Row],[Units Sold]],0)</f>
        <v>90</v>
      </c>
      <c r="S1227" s="4">
        <f>IFERROR((Table1[[#This Row],[Total Sales]]-Table1[[#This Row],[Operating Profit]])/Table1[[#This Row],[Units Sold]],0)</f>
        <v>360</v>
      </c>
      <c r="T1227" s="4" t="str">
        <f>IF(Table1[[#This Row],[Profit per unit]]&gt;$V$8,"Premium","Mass")</f>
        <v>Premium</v>
      </c>
      <c r="U1227" s="4"/>
    </row>
    <row r="1228" spans="2:21" ht="14.25" customHeight="1" x14ac:dyDescent="0.3">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c r="O1228" s="4" t="str">
        <f>TEXT(Table1[[#This Row],[Invoice Date]],"mmm")</f>
        <v>Jan</v>
      </c>
      <c r="P1228" s="4">
        <f>YEAR(Table1[[#This Row],[Invoice Date]])</f>
        <v>2021</v>
      </c>
      <c r="Q1228" s="4">
        <f>IFERROR(Table1[[#This Row],[Total Sales]]/Table1[[#This Row],[Units Sold]],4)</f>
        <v>450</v>
      </c>
      <c r="R1228" s="4">
        <f>IFERROR(Table1[[#This Row],[Operating Profit]]/Table1[[#This Row],[Units Sold]],0)</f>
        <v>112.5</v>
      </c>
      <c r="S1228" s="4">
        <f>IFERROR((Table1[[#This Row],[Total Sales]]-Table1[[#This Row],[Operating Profit]])/Table1[[#This Row],[Units Sold]],0)</f>
        <v>337.5</v>
      </c>
      <c r="T1228" s="4" t="str">
        <f>IF(Table1[[#This Row],[Profit per unit]]&gt;$V$8,"Premium","Mass")</f>
        <v>Premium</v>
      </c>
      <c r="U1228" s="4"/>
    </row>
    <row r="1229" spans="2:21" ht="14.25" customHeight="1" x14ac:dyDescent="0.3">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c r="O1229" s="4" t="str">
        <f>TEXT(Table1[[#This Row],[Invoice Date]],"mmm")</f>
        <v>Jan</v>
      </c>
      <c r="P1229" s="4">
        <f>YEAR(Table1[[#This Row],[Invoice Date]])</f>
        <v>2021</v>
      </c>
      <c r="Q1229" s="4">
        <f>IFERROR(Table1[[#This Row],[Total Sales]]/Table1[[#This Row],[Units Sold]],4)</f>
        <v>450</v>
      </c>
      <c r="R1229" s="4">
        <f>IFERROR(Table1[[#This Row],[Operating Profit]]/Table1[[#This Row],[Units Sold]],0)</f>
        <v>112.5</v>
      </c>
      <c r="S1229" s="4">
        <f>IFERROR((Table1[[#This Row],[Total Sales]]-Table1[[#This Row],[Operating Profit]])/Table1[[#This Row],[Units Sold]],0)</f>
        <v>337.5</v>
      </c>
      <c r="T1229" s="4" t="str">
        <f>IF(Table1[[#This Row],[Profit per unit]]&gt;$V$8,"Premium","Mass")</f>
        <v>Premium</v>
      </c>
      <c r="U1229" s="4"/>
    </row>
    <row r="1230" spans="2:21" ht="14.25" customHeight="1" x14ac:dyDescent="0.3">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c r="O1230" s="4" t="str">
        <f>TEXT(Table1[[#This Row],[Invoice Date]],"mmm")</f>
        <v>Jan</v>
      </c>
      <c r="P1230" s="4">
        <f>YEAR(Table1[[#This Row],[Invoice Date]])</f>
        <v>2021</v>
      </c>
      <c r="Q1230" s="4">
        <f>IFERROR(Table1[[#This Row],[Total Sales]]/Table1[[#This Row],[Units Sold]],4)</f>
        <v>550.00000000000011</v>
      </c>
      <c r="R1230" s="4">
        <f>IFERROR(Table1[[#This Row],[Operating Profit]]/Table1[[#This Row],[Units Sold]],0)</f>
        <v>165.00000000000003</v>
      </c>
      <c r="S1230" s="4">
        <f>IFERROR((Table1[[#This Row],[Total Sales]]-Table1[[#This Row],[Operating Profit]])/Table1[[#This Row],[Units Sold]],0)</f>
        <v>385.00000000000011</v>
      </c>
      <c r="T1230" s="4" t="str">
        <f>IF(Table1[[#This Row],[Profit per unit]]&gt;$V$8,"Premium","Mass")</f>
        <v>Premium</v>
      </c>
      <c r="U1230" s="4"/>
    </row>
    <row r="1231" spans="2:21" ht="14.25" customHeight="1" x14ac:dyDescent="0.3">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c r="O1231" s="4" t="str">
        <f>TEXT(Table1[[#This Row],[Invoice Date]],"mmm")</f>
        <v>Feb</v>
      </c>
      <c r="P1231" s="4">
        <f>YEAR(Table1[[#This Row],[Invoice Date]])</f>
        <v>2021</v>
      </c>
      <c r="Q1231" s="4">
        <f>IFERROR(Table1[[#This Row],[Total Sales]]/Table1[[#This Row],[Units Sold]],4)</f>
        <v>550.00000000000011</v>
      </c>
      <c r="R1231" s="4">
        <f>IFERROR(Table1[[#This Row],[Operating Profit]]/Table1[[#This Row],[Units Sold]],0)</f>
        <v>192.50000000000006</v>
      </c>
      <c r="S1231" s="4">
        <f>IFERROR((Table1[[#This Row],[Total Sales]]-Table1[[#This Row],[Operating Profit]])/Table1[[#This Row],[Units Sold]],0)</f>
        <v>357.50000000000006</v>
      </c>
      <c r="T1231" s="4" t="str">
        <f>IF(Table1[[#This Row],[Profit per unit]]&gt;$V$8,"Premium","Mass")</f>
        <v>Premium</v>
      </c>
      <c r="U1231" s="4"/>
    </row>
    <row r="1232" spans="2:21" ht="14.25" customHeight="1" x14ac:dyDescent="0.3">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c r="O1232" s="4" t="str">
        <f>TEXT(Table1[[#This Row],[Invoice Date]],"mmm")</f>
        <v>Feb</v>
      </c>
      <c r="P1232" s="4">
        <f>YEAR(Table1[[#This Row],[Invoice Date]])</f>
        <v>2021</v>
      </c>
      <c r="Q1232" s="4">
        <f>IFERROR(Table1[[#This Row],[Total Sales]]/Table1[[#This Row],[Units Sold]],4)</f>
        <v>550.00000000000011</v>
      </c>
      <c r="R1232" s="4">
        <f>IFERROR(Table1[[#This Row],[Operating Profit]]/Table1[[#This Row],[Units Sold]],0)</f>
        <v>192.50000000000003</v>
      </c>
      <c r="S1232" s="4">
        <f>IFERROR((Table1[[#This Row],[Total Sales]]-Table1[[#This Row],[Operating Profit]])/Table1[[#This Row],[Units Sold]],0)</f>
        <v>357.5</v>
      </c>
      <c r="T1232" s="4" t="str">
        <f>IF(Table1[[#This Row],[Profit per unit]]&gt;$V$8,"Premium","Mass")</f>
        <v>Premium</v>
      </c>
      <c r="U1232" s="4"/>
    </row>
    <row r="1233" spans="2:21" ht="14.25" customHeight="1" x14ac:dyDescent="0.3">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c r="O1233" s="4" t="str">
        <f>TEXT(Table1[[#This Row],[Invoice Date]],"mmm")</f>
        <v>Feb</v>
      </c>
      <c r="P1233" s="4">
        <f>YEAR(Table1[[#This Row],[Invoice Date]])</f>
        <v>2021</v>
      </c>
      <c r="Q1233" s="4">
        <f>IFERROR(Table1[[#This Row],[Total Sales]]/Table1[[#This Row],[Units Sold]],4)</f>
        <v>450</v>
      </c>
      <c r="R1233" s="4">
        <f>IFERROR(Table1[[#This Row],[Operating Profit]]/Table1[[#This Row],[Units Sold]],0)</f>
        <v>112.5</v>
      </c>
      <c r="S1233" s="4">
        <f>IFERROR((Table1[[#This Row],[Total Sales]]-Table1[[#This Row],[Operating Profit]])/Table1[[#This Row],[Units Sold]],0)</f>
        <v>337.5</v>
      </c>
      <c r="T1233" s="4" t="str">
        <f>IF(Table1[[#This Row],[Profit per unit]]&gt;$V$8,"Premium","Mass")</f>
        <v>Premium</v>
      </c>
      <c r="U1233" s="4"/>
    </row>
    <row r="1234" spans="2:21" ht="14.25" customHeight="1" x14ac:dyDescent="0.3">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c r="O1234" s="4" t="str">
        <f>TEXT(Table1[[#This Row],[Invoice Date]],"mmm")</f>
        <v>Feb</v>
      </c>
      <c r="P1234" s="4">
        <f>YEAR(Table1[[#This Row],[Invoice Date]])</f>
        <v>2021</v>
      </c>
      <c r="Q1234" s="4">
        <f>IFERROR(Table1[[#This Row],[Total Sales]]/Table1[[#This Row],[Units Sold]],4)</f>
        <v>499.99999999999994</v>
      </c>
      <c r="R1234" s="4">
        <f>IFERROR(Table1[[#This Row],[Operating Profit]]/Table1[[#This Row],[Units Sold]],0)</f>
        <v>124.99999999999999</v>
      </c>
      <c r="S1234" s="4">
        <f>IFERROR((Table1[[#This Row],[Total Sales]]-Table1[[#This Row],[Operating Profit]])/Table1[[#This Row],[Units Sold]],0)</f>
        <v>374.99999999999994</v>
      </c>
      <c r="T1234" s="4" t="str">
        <f>IF(Table1[[#This Row],[Profit per unit]]&gt;$V$8,"Premium","Mass")</f>
        <v>Premium</v>
      </c>
      <c r="U1234" s="4"/>
    </row>
    <row r="1235" spans="2:21" ht="14.25" customHeight="1" x14ac:dyDescent="0.3">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c r="O1235" s="4" t="str">
        <f>TEXT(Table1[[#This Row],[Invoice Date]],"mmm")</f>
        <v>Feb</v>
      </c>
      <c r="P1235" s="4">
        <f>YEAR(Table1[[#This Row],[Invoice Date]])</f>
        <v>2021</v>
      </c>
      <c r="Q1235" s="4">
        <f>IFERROR(Table1[[#This Row],[Total Sales]]/Table1[[#This Row],[Units Sold]],4)</f>
        <v>650.00000000000011</v>
      </c>
      <c r="R1235" s="4">
        <f>IFERROR(Table1[[#This Row],[Operating Profit]]/Table1[[#This Row],[Units Sold]],0)</f>
        <v>162.50000000000003</v>
      </c>
      <c r="S1235" s="4">
        <f>IFERROR((Table1[[#This Row],[Total Sales]]-Table1[[#This Row],[Operating Profit]])/Table1[[#This Row],[Units Sold]],0)</f>
        <v>487.50000000000011</v>
      </c>
      <c r="T1235" s="4" t="str">
        <f>IF(Table1[[#This Row],[Profit per unit]]&gt;$V$8,"Premium","Mass")</f>
        <v>Premium</v>
      </c>
      <c r="U1235" s="4"/>
    </row>
    <row r="1236" spans="2:21" ht="14.25" customHeight="1" x14ac:dyDescent="0.3">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c r="O1236" s="4" t="str">
        <f>TEXT(Table1[[#This Row],[Invoice Date]],"mmm")</f>
        <v>Feb</v>
      </c>
      <c r="P1236" s="4">
        <f>YEAR(Table1[[#This Row],[Invoice Date]])</f>
        <v>2021</v>
      </c>
      <c r="Q1236" s="4">
        <f>IFERROR(Table1[[#This Row],[Total Sales]]/Table1[[#This Row],[Units Sold]],4)</f>
        <v>550.00000000000011</v>
      </c>
      <c r="R1236" s="4">
        <f>IFERROR(Table1[[#This Row],[Operating Profit]]/Table1[[#This Row],[Units Sold]],0)</f>
        <v>165.00000000000003</v>
      </c>
      <c r="S1236" s="4">
        <f>IFERROR((Table1[[#This Row],[Total Sales]]-Table1[[#This Row],[Operating Profit]])/Table1[[#This Row],[Units Sold]],0)</f>
        <v>385.00000000000006</v>
      </c>
      <c r="T1236" s="4" t="str">
        <f>IF(Table1[[#This Row],[Profit per unit]]&gt;$V$8,"Premium","Mass")</f>
        <v>Premium</v>
      </c>
      <c r="U1236" s="4"/>
    </row>
    <row r="1237" spans="2:21" ht="14.25" customHeight="1" x14ac:dyDescent="0.3">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c r="O1237" s="4" t="str">
        <f>TEXT(Table1[[#This Row],[Invoice Date]],"mmm")</f>
        <v>Mar</v>
      </c>
      <c r="P1237" s="4">
        <f>YEAR(Table1[[#This Row],[Invoice Date]])</f>
        <v>2021</v>
      </c>
      <c r="Q1237" s="4">
        <f>IFERROR(Table1[[#This Row],[Total Sales]]/Table1[[#This Row],[Units Sold]],4)</f>
        <v>550.00000000000011</v>
      </c>
      <c r="R1237" s="4">
        <f>IFERROR(Table1[[#This Row],[Operating Profit]]/Table1[[#This Row],[Units Sold]],0)</f>
        <v>192.50000000000006</v>
      </c>
      <c r="S1237" s="4">
        <f>IFERROR((Table1[[#This Row],[Total Sales]]-Table1[[#This Row],[Operating Profit]])/Table1[[#This Row],[Units Sold]],0)</f>
        <v>357.50000000000006</v>
      </c>
      <c r="T1237" s="4" t="str">
        <f>IF(Table1[[#This Row],[Profit per unit]]&gt;$V$8,"Premium","Mass")</f>
        <v>Premium</v>
      </c>
      <c r="U1237" s="4"/>
    </row>
    <row r="1238" spans="2:21" ht="14.25" customHeight="1" x14ac:dyDescent="0.3">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c r="O1238" s="4" t="str">
        <f>TEXT(Table1[[#This Row],[Invoice Date]],"mmm")</f>
        <v>Mar</v>
      </c>
      <c r="P1238" s="4">
        <f>YEAR(Table1[[#This Row],[Invoice Date]])</f>
        <v>2021</v>
      </c>
      <c r="Q1238" s="4">
        <f>IFERROR(Table1[[#This Row],[Total Sales]]/Table1[[#This Row],[Units Sold]],4)</f>
        <v>550.00000000000011</v>
      </c>
      <c r="R1238" s="4">
        <f>IFERROR(Table1[[#This Row],[Operating Profit]]/Table1[[#This Row],[Units Sold]],0)</f>
        <v>192.50000000000006</v>
      </c>
      <c r="S1238" s="4">
        <f>IFERROR((Table1[[#This Row],[Total Sales]]-Table1[[#This Row],[Operating Profit]])/Table1[[#This Row],[Units Sold]],0)</f>
        <v>357.50000000000006</v>
      </c>
      <c r="T1238" s="4" t="str">
        <f>IF(Table1[[#This Row],[Profit per unit]]&gt;$V$8,"Premium","Mass")</f>
        <v>Premium</v>
      </c>
      <c r="U1238" s="4"/>
    </row>
    <row r="1239" spans="2:21" ht="14.25" customHeight="1" x14ac:dyDescent="0.3">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c r="O1239" s="4" t="str">
        <f>TEXT(Table1[[#This Row],[Invoice Date]],"mmm")</f>
        <v>Mar</v>
      </c>
      <c r="P1239" s="4">
        <f>YEAR(Table1[[#This Row],[Invoice Date]])</f>
        <v>2021</v>
      </c>
      <c r="Q1239" s="4">
        <f>IFERROR(Table1[[#This Row],[Total Sales]]/Table1[[#This Row],[Units Sold]],4)</f>
        <v>450</v>
      </c>
      <c r="R1239" s="4">
        <f>IFERROR(Table1[[#This Row],[Operating Profit]]/Table1[[#This Row],[Units Sold]],0)</f>
        <v>112.5</v>
      </c>
      <c r="S1239" s="4">
        <f>IFERROR((Table1[[#This Row],[Total Sales]]-Table1[[#This Row],[Operating Profit]])/Table1[[#This Row],[Units Sold]],0)</f>
        <v>337.5</v>
      </c>
      <c r="T1239" s="4" t="str">
        <f>IF(Table1[[#This Row],[Profit per unit]]&gt;$V$8,"Premium","Mass")</f>
        <v>Premium</v>
      </c>
      <c r="U1239" s="4"/>
    </row>
    <row r="1240" spans="2:21" ht="14.25" customHeight="1" x14ac:dyDescent="0.3">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c r="O1240" s="4" t="str">
        <f>TEXT(Table1[[#This Row],[Invoice Date]],"mmm")</f>
        <v>Mar</v>
      </c>
      <c r="P1240" s="4">
        <f>YEAR(Table1[[#This Row],[Invoice Date]])</f>
        <v>2021</v>
      </c>
      <c r="Q1240" s="4">
        <f>IFERROR(Table1[[#This Row],[Total Sales]]/Table1[[#This Row],[Units Sold]],4)</f>
        <v>499.99999999999994</v>
      </c>
      <c r="R1240" s="4">
        <f>IFERROR(Table1[[#This Row],[Operating Profit]]/Table1[[#This Row],[Units Sold]],0)</f>
        <v>124.99999999999999</v>
      </c>
      <c r="S1240" s="4">
        <f>IFERROR((Table1[[#This Row],[Total Sales]]-Table1[[#This Row],[Operating Profit]])/Table1[[#This Row],[Units Sold]],0)</f>
        <v>374.99999999999994</v>
      </c>
      <c r="T1240" s="4" t="str">
        <f>IF(Table1[[#This Row],[Profit per unit]]&gt;$V$8,"Premium","Mass")</f>
        <v>Premium</v>
      </c>
      <c r="U1240" s="4"/>
    </row>
    <row r="1241" spans="2:21" ht="14.25" customHeight="1" x14ac:dyDescent="0.3">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c r="O1241" s="4" t="str">
        <f>TEXT(Table1[[#This Row],[Invoice Date]],"mmm")</f>
        <v>Mar</v>
      </c>
      <c r="P1241" s="4">
        <f>YEAR(Table1[[#This Row],[Invoice Date]])</f>
        <v>2021</v>
      </c>
      <c r="Q1241" s="4">
        <f>IFERROR(Table1[[#This Row],[Total Sales]]/Table1[[#This Row],[Units Sold]],4)</f>
        <v>650.00000000000011</v>
      </c>
      <c r="R1241" s="4">
        <f>IFERROR(Table1[[#This Row],[Operating Profit]]/Table1[[#This Row],[Units Sold]],0)</f>
        <v>162.50000000000003</v>
      </c>
      <c r="S1241" s="4">
        <f>IFERROR((Table1[[#This Row],[Total Sales]]-Table1[[#This Row],[Operating Profit]])/Table1[[#This Row],[Units Sold]],0)</f>
        <v>487.50000000000017</v>
      </c>
      <c r="T1241" s="4" t="str">
        <f>IF(Table1[[#This Row],[Profit per unit]]&gt;$V$8,"Premium","Mass")</f>
        <v>Premium</v>
      </c>
      <c r="U1241" s="4"/>
    </row>
    <row r="1242" spans="2:21" ht="14.25" customHeight="1" x14ac:dyDescent="0.3">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c r="O1242" s="4" t="str">
        <f>TEXT(Table1[[#This Row],[Invoice Date]],"mmm")</f>
        <v>Mar</v>
      </c>
      <c r="P1242" s="4">
        <f>YEAR(Table1[[#This Row],[Invoice Date]])</f>
        <v>2021</v>
      </c>
      <c r="Q1242" s="4">
        <f>IFERROR(Table1[[#This Row],[Total Sales]]/Table1[[#This Row],[Units Sold]],4)</f>
        <v>550.00000000000011</v>
      </c>
      <c r="R1242" s="4">
        <f>IFERROR(Table1[[#This Row],[Operating Profit]]/Table1[[#This Row],[Units Sold]],0)</f>
        <v>165.00000000000003</v>
      </c>
      <c r="S1242" s="4">
        <f>IFERROR((Table1[[#This Row],[Total Sales]]-Table1[[#This Row],[Operating Profit]])/Table1[[#This Row],[Units Sold]],0)</f>
        <v>385.00000000000011</v>
      </c>
      <c r="T1242" s="4" t="str">
        <f>IF(Table1[[#This Row],[Profit per unit]]&gt;$V$8,"Premium","Mass")</f>
        <v>Premium</v>
      </c>
      <c r="U1242" s="4"/>
    </row>
    <row r="1243" spans="2:21" ht="14.25" customHeight="1" x14ac:dyDescent="0.3">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c r="O1243" s="4" t="str">
        <f>TEXT(Table1[[#This Row],[Invoice Date]],"mmm")</f>
        <v>Apr</v>
      </c>
      <c r="P1243" s="4">
        <f>YEAR(Table1[[#This Row],[Invoice Date]])</f>
        <v>2021</v>
      </c>
      <c r="Q1243" s="4">
        <f>IFERROR(Table1[[#This Row],[Total Sales]]/Table1[[#This Row],[Units Sold]],4)</f>
        <v>550.00000000000011</v>
      </c>
      <c r="R1243" s="4">
        <f>IFERROR(Table1[[#This Row],[Operating Profit]]/Table1[[#This Row],[Units Sold]],0)</f>
        <v>192.50000000000006</v>
      </c>
      <c r="S1243" s="4">
        <f>IFERROR((Table1[[#This Row],[Total Sales]]-Table1[[#This Row],[Operating Profit]])/Table1[[#This Row],[Units Sold]],0)</f>
        <v>357.50000000000006</v>
      </c>
      <c r="T1243" s="4" t="str">
        <f>IF(Table1[[#This Row],[Profit per unit]]&gt;$V$8,"Premium","Mass")</f>
        <v>Premium</v>
      </c>
      <c r="U1243" s="4"/>
    </row>
    <row r="1244" spans="2:21" ht="14.25" customHeight="1" x14ac:dyDescent="0.3">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c r="O1244" s="4" t="str">
        <f>TEXT(Table1[[#This Row],[Invoice Date]],"mmm")</f>
        <v>Apr</v>
      </c>
      <c r="P1244" s="4">
        <f>YEAR(Table1[[#This Row],[Invoice Date]])</f>
        <v>2021</v>
      </c>
      <c r="Q1244" s="4">
        <f>IFERROR(Table1[[#This Row],[Total Sales]]/Table1[[#This Row],[Units Sold]],4)</f>
        <v>550.00000000000011</v>
      </c>
      <c r="R1244" s="4">
        <f>IFERROR(Table1[[#This Row],[Operating Profit]]/Table1[[#This Row],[Units Sold]],0)</f>
        <v>192.50000000000003</v>
      </c>
      <c r="S1244" s="4">
        <f>IFERROR((Table1[[#This Row],[Total Sales]]-Table1[[#This Row],[Operating Profit]])/Table1[[#This Row],[Units Sold]],0)</f>
        <v>357.5</v>
      </c>
      <c r="T1244" s="4" t="str">
        <f>IF(Table1[[#This Row],[Profit per unit]]&gt;$V$8,"Premium","Mass")</f>
        <v>Premium</v>
      </c>
      <c r="U1244" s="4"/>
    </row>
    <row r="1245" spans="2:21" ht="14.25" customHeight="1" x14ac:dyDescent="0.3">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c r="O1245" s="4" t="str">
        <f>TEXT(Table1[[#This Row],[Invoice Date]],"mmm")</f>
        <v>Apr</v>
      </c>
      <c r="P1245" s="4">
        <f>YEAR(Table1[[#This Row],[Invoice Date]])</f>
        <v>2021</v>
      </c>
      <c r="Q1245" s="4">
        <f>IFERROR(Table1[[#This Row],[Total Sales]]/Table1[[#This Row],[Units Sold]],4)</f>
        <v>450</v>
      </c>
      <c r="R1245" s="4">
        <f>IFERROR(Table1[[#This Row],[Operating Profit]]/Table1[[#This Row],[Units Sold]],0)</f>
        <v>112.5</v>
      </c>
      <c r="S1245" s="4">
        <f>IFERROR((Table1[[#This Row],[Total Sales]]-Table1[[#This Row],[Operating Profit]])/Table1[[#This Row],[Units Sold]],0)</f>
        <v>337.5</v>
      </c>
      <c r="T1245" s="4" t="str">
        <f>IF(Table1[[#This Row],[Profit per unit]]&gt;$V$8,"Premium","Mass")</f>
        <v>Premium</v>
      </c>
      <c r="U1245" s="4"/>
    </row>
    <row r="1246" spans="2:21" ht="14.25" customHeight="1" x14ac:dyDescent="0.3">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c r="O1246" s="4" t="str">
        <f>TEXT(Table1[[#This Row],[Invoice Date]],"mmm")</f>
        <v>Apr</v>
      </c>
      <c r="P1246" s="4">
        <f>YEAR(Table1[[#This Row],[Invoice Date]])</f>
        <v>2021</v>
      </c>
      <c r="Q1246" s="4">
        <f>IFERROR(Table1[[#This Row],[Total Sales]]/Table1[[#This Row],[Units Sold]],4)</f>
        <v>499.99999999999989</v>
      </c>
      <c r="R1246" s="4">
        <f>IFERROR(Table1[[#This Row],[Operating Profit]]/Table1[[#This Row],[Units Sold]],0)</f>
        <v>124.99999999999997</v>
      </c>
      <c r="S1246" s="4">
        <f>IFERROR((Table1[[#This Row],[Total Sales]]-Table1[[#This Row],[Operating Profit]])/Table1[[#This Row],[Units Sold]],0)</f>
        <v>374.99999999999989</v>
      </c>
      <c r="T1246" s="4" t="str">
        <f>IF(Table1[[#This Row],[Profit per unit]]&gt;$V$8,"Premium","Mass")</f>
        <v>Premium</v>
      </c>
      <c r="U1246" s="4"/>
    </row>
    <row r="1247" spans="2:21" ht="14.25" customHeight="1" x14ac:dyDescent="0.3">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c r="O1247" s="4" t="str">
        <f>TEXT(Table1[[#This Row],[Invoice Date]],"mmm")</f>
        <v>Apr</v>
      </c>
      <c r="P1247" s="4">
        <f>YEAR(Table1[[#This Row],[Invoice Date]])</f>
        <v>2021</v>
      </c>
      <c r="Q1247" s="4">
        <f>IFERROR(Table1[[#This Row],[Total Sales]]/Table1[[#This Row],[Units Sold]],4)</f>
        <v>600.00000000000011</v>
      </c>
      <c r="R1247" s="4">
        <f>IFERROR(Table1[[#This Row],[Operating Profit]]/Table1[[#This Row],[Units Sold]],0)</f>
        <v>150.00000000000003</v>
      </c>
      <c r="S1247" s="4">
        <f>IFERROR((Table1[[#This Row],[Total Sales]]-Table1[[#This Row],[Operating Profit]])/Table1[[#This Row],[Units Sold]],0)</f>
        <v>450.00000000000011</v>
      </c>
      <c r="T1247" s="4" t="str">
        <f>IF(Table1[[#This Row],[Profit per unit]]&gt;$V$8,"Premium","Mass")</f>
        <v>Premium</v>
      </c>
      <c r="U1247" s="4"/>
    </row>
    <row r="1248" spans="2:21" ht="14.25" customHeight="1" x14ac:dyDescent="0.3">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c r="O1248" s="4" t="str">
        <f>TEXT(Table1[[#This Row],[Invoice Date]],"mmm")</f>
        <v>Apr</v>
      </c>
      <c r="P1248" s="4">
        <f>YEAR(Table1[[#This Row],[Invoice Date]])</f>
        <v>2021</v>
      </c>
      <c r="Q1248" s="4">
        <f>IFERROR(Table1[[#This Row],[Total Sales]]/Table1[[#This Row],[Units Sold]],4)</f>
        <v>500</v>
      </c>
      <c r="R1248" s="4">
        <f>IFERROR(Table1[[#This Row],[Operating Profit]]/Table1[[#This Row],[Units Sold]],0)</f>
        <v>150</v>
      </c>
      <c r="S1248" s="4">
        <f>IFERROR((Table1[[#This Row],[Total Sales]]-Table1[[#This Row],[Operating Profit]])/Table1[[#This Row],[Units Sold]],0)</f>
        <v>350</v>
      </c>
      <c r="T1248" s="4" t="str">
        <f>IF(Table1[[#This Row],[Profit per unit]]&gt;$V$8,"Premium","Mass")</f>
        <v>Premium</v>
      </c>
      <c r="U1248" s="4"/>
    </row>
    <row r="1249" spans="2:21" ht="14.25" customHeight="1" x14ac:dyDescent="0.3">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c r="O1249" s="4" t="str">
        <f>TEXT(Table1[[#This Row],[Invoice Date]],"mmm")</f>
        <v>May</v>
      </c>
      <c r="P1249" s="4">
        <f>YEAR(Table1[[#This Row],[Invoice Date]])</f>
        <v>2021</v>
      </c>
      <c r="Q1249" s="4">
        <f>IFERROR(Table1[[#This Row],[Total Sales]]/Table1[[#This Row],[Units Sold]],4)</f>
        <v>650</v>
      </c>
      <c r="R1249" s="4">
        <f>IFERROR(Table1[[#This Row],[Operating Profit]]/Table1[[#This Row],[Units Sold]],0)</f>
        <v>227.50000000000003</v>
      </c>
      <c r="S1249" s="4">
        <f>IFERROR((Table1[[#This Row],[Total Sales]]-Table1[[#This Row],[Operating Profit]])/Table1[[#This Row],[Units Sold]],0)</f>
        <v>422.5</v>
      </c>
      <c r="T1249" s="4" t="str">
        <f>IF(Table1[[#This Row],[Profit per unit]]&gt;$V$8,"Premium","Mass")</f>
        <v>Premium</v>
      </c>
      <c r="U1249" s="4"/>
    </row>
    <row r="1250" spans="2:21" ht="14.25" customHeight="1" x14ac:dyDescent="0.3">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c r="O1250" s="4" t="str">
        <f>TEXT(Table1[[#This Row],[Invoice Date]],"mmm")</f>
        <v>May</v>
      </c>
      <c r="P1250" s="4">
        <f>YEAR(Table1[[#This Row],[Invoice Date]])</f>
        <v>2021</v>
      </c>
      <c r="Q1250" s="4">
        <f>IFERROR(Table1[[#This Row],[Total Sales]]/Table1[[#This Row],[Units Sold]],4)</f>
        <v>600.00000000000011</v>
      </c>
      <c r="R1250" s="4">
        <f>IFERROR(Table1[[#This Row],[Operating Profit]]/Table1[[#This Row],[Units Sold]],0)</f>
        <v>210.00000000000006</v>
      </c>
      <c r="S1250" s="4">
        <f>IFERROR((Table1[[#This Row],[Total Sales]]-Table1[[#This Row],[Operating Profit]])/Table1[[#This Row],[Units Sold]],0)</f>
        <v>390.00000000000006</v>
      </c>
      <c r="T1250" s="4" t="str">
        <f>IF(Table1[[#This Row],[Profit per unit]]&gt;$V$8,"Premium","Mass")</f>
        <v>Premium</v>
      </c>
      <c r="U1250" s="4"/>
    </row>
    <row r="1251" spans="2:21" ht="14.25" customHeight="1" x14ac:dyDescent="0.3">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c r="O1251" s="4" t="str">
        <f>TEXT(Table1[[#This Row],[Invoice Date]],"mmm")</f>
        <v>May</v>
      </c>
      <c r="P1251" s="4">
        <f>YEAR(Table1[[#This Row],[Invoice Date]])</f>
        <v>2021</v>
      </c>
      <c r="Q1251" s="4">
        <f>IFERROR(Table1[[#This Row],[Total Sales]]/Table1[[#This Row],[Units Sold]],4)</f>
        <v>550.00000000000011</v>
      </c>
      <c r="R1251" s="4">
        <f>IFERROR(Table1[[#This Row],[Operating Profit]]/Table1[[#This Row],[Units Sold]],0)</f>
        <v>137.50000000000003</v>
      </c>
      <c r="S1251" s="4">
        <f>IFERROR((Table1[[#This Row],[Total Sales]]-Table1[[#This Row],[Operating Profit]])/Table1[[#This Row],[Units Sold]],0)</f>
        <v>412.50000000000011</v>
      </c>
      <c r="T1251" s="4" t="str">
        <f>IF(Table1[[#This Row],[Profit per unit]]&gt;$V$8,"Premium","Mass")</f>
        <v>Premium</v>
      </c>
      <c r="U1251" s="4"/>
    </row>
    <row r="1252" spans="2:21" ht="14.25" customHeight="1" x14ac:dyDescent="0.3">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c r="O1252" s="4" t="str">
        <f>TEXT(Table1[[#This Row],[Invoice Date]],"mmm")</f>
        <v>May</v>
      </c>
      <c r="P1252" s="4">
        <f>YEAR(Table1[[#This Row],[Invoice Date]])</f>
        <v>2021</v>
      </c>
      <c r="Q1252" s="4">
        <f>IFERROR(Table1[[#This Row],[Total Sales]]/Table1[[#This Row],[Units Sold]],4)</f>
        <v>550.00000000000011</v>
      </c>
      <c r="R1252" s="4">
        <f>IFERROR(Table1[[#This Row],[Operating Profit]]/Table1[[#This Row],[Units Sold]],0)</f>
        <v>137.50000000000003</v>
      </c>
      <c r="S1252" s="4">
        <f>IFERROR((Table1[[#This Row],[Total Sales]]-Table1[[#This Row],[Operating Profit]])/Table1[[#This Row],[Units Sold]],0)</f>
        <v>412.50000000000011</v>
      </c>
      <c r="T1252" s="4" t="str">
        <f>IF(Table1[[#This Row],[Profit per unit]]&gt;$V$8,"Premium","Mass")</f>
        <v>Premium</v>
      </c>
      <c r="U1252" s="4"/>
    </row>
    <row r="1253" spans="2:21" ht="14.25" customHeight="1" x14ac:dyDescent="0.3">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c r="O1253" s="4" t="str">
        <f>TEXT(Table1[[#This Row],[Invoice Date]],"mmm")</f>
        <v>May</v>
      </c>
      <c r="P1253" s="4">
        <f>YEAR(Table1[[#This Row],[Invoice Date]])</f>
        <v>2021</v>
      </c>
      <c r="Q1253" s="4">
        <f>IFERROR(Table1[[#This Row],[Total Sales]]/Table1[[#This Row],[Units Sold]],4)</f>
        <v>650</v>
      </c>
      <c r="R1253" s="4">
        <f>IFERROR(Table1[[#This Row],[Operating Profit]]/Table1[[#This Row],[Units Sold]],0)</f>
        <v>162.5</v>
      </c>
      <c r="S1253" s="4">
        <f>IFERROR((Table1[[#This Row],[Total Sales]]-Table1[[#This Row],[Operating Profit]])/Table1[[#This Row],[Units Sold]],0)</f>
        <v>487.5</v>
      </c>
      <c r="T1253" s="4" t="str">
        <f>IF(Table1[[#This Row],[Profit per unit]]&gt;$V$8,"Premium","Mass")</f>
        <v>Premium</v>
      </c>
      <c r="U1253" s="4"/>
    </row>
    <row r="1254" spans="2:21" ht="14.25" customHeight="1" x14ac:dyDescent="0.3">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c r="O1254" s="4" t="str">
        <f>TEXT(Table1[[#This Row],[Invoice Date]],"mmm")</f>
        <v>May</v>
      </c>
      <c r="P1254" s="4">
        <f>YEAR(Table1[[#This Row],[Invoice Date]])</f>
        <v>2021</v>
      </c>
      <c r="Q1254" s="4">
        <f>IFERROR(Table1[[#This Row],[Total Sales]]/Table1[[#This Row],[Units Sold]],4)</f>
        <v>700</v>
      </c>
      <c r="R1254" s="4">
        <f>IFERROR(Table1[[#This Row],[Operating Profit]]/Table1[[#This Row],[Units Sold]],0)</f>
        <v>210</v>
      </c>
      <c r="S1254" s="4">
        <f>IFERROR((Table1[[#This Row],[Total Sales]]-Table1[[#This Row],[Operating Profit]])/Table1[[#This Row],[Units Sold]],0)</f>
        <v>490</v>
      </c>
      <c r="T1254" s="4" t="str">
        <f>IF(Table1[[#This Row],[Profit per unit]]&gt;$V$8,"Premium","Mass")</f>
        <v>Premium</v>
      </c>
      <c r="U1254" s="4"/>
    </row>
    <row r="1255" spans="2:21" ht="14.25" customHeight="1" x14ac:dyDescent="0.3">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c r="O1255" s="4" t="str">
        <f>TEXT(Table1[[#This Row],[Invoice Date]],"mmm")</f>
        <v>Jun</v>
      </c>
      <c r="P1255" s="4">
        <f>YEAR(Table1[[#This Row],[Invoice Date]])</f>
        <v>2021</v>
      </c>
      <c r="Q1255" s="4">
        <f>IFERROR(Table1[[#This Row],[Total Sales]]/Table1[[#This Row],[Units Sold]],4)</f>
        <v>650</v>
      </c>
      <c r="R1255" s="4">
        <f>IFERROR(Table1[[#This Row],[Operating Profit]]/Table1[[#This Row],[Units Sold]],0)</f>
        <v>227.5</v>
      </c>
      <c r="S1255" s="4">
        <f>IFERROR((Table1[[#This Row],[Total Sales]]-Table1[[#This Row],[Operating Profit]])/Table1[[#This Row],[Units Sold]],0)</f>
        <v>422.5</v>
      </c>
      <c r="T1255" s="4" t="str">
        <f>IF(Table1[[#This Row],[Profit per unit]]&gt;$V$8,"Premium","Mass")</f>
        <v>Premium</v>
      </c>
      <c r="U1255" s="4"/>
    </row>
    <row r="1256" spans="2:21" ht="14.25" customHeight="1" x14ac:dyDescent="0.3">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c r="O1256" s="4" t="str">
        <f>TEXT(Table1[[#This Row],[Invoice Date]],"mmm")</f>
        <v>Jun</v>
      </c>
      <c r="P1256" s="4">
        <f>YEAR(Table1[[#This Row],[Invoice Date]])</f>
        <v>2021</v>
      </c>
      <c r="Q1256" s="4">
        <f>IFERROR(Table1[[#This Row],[Total Sales]]/Table1[[#This Row],[Units Sold]],4)</f>
        <v>600.00000000000011</v>
      </c>
      <c r="R1256" s="4">
        <f>IFERROR(Table1[[#This Row],[Operating Profit]]/Table1[[#This Row],[Units Sold]],0)</f>
        <v>210.00000000000003</v>
      </c>
      <c r="S1256" s="4">
        <f>IFERROR((Table1[[#This Row],[Total Sales]]-Table1[[#This Row],[Operating Profit]])/Table1[[#This Row],[Units Sold]],0)</f>
        <v>390</v>
      </c>
      <c r="T1256" s="4" t="str">
        <f>IF(Table1[[#This Row],[Profit per unit]]&gt;$V$8,"Premium","Mass")</f>
        <v>Premium</v>
      </c>
      <c r="U1256" s="4"/>
    </row>
    <row r="1257" spans="2:21" ht="14.25" customHeight="1" x14ac:dyDescent="0.3">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c r="O1257" s="4" t="str">
        <f>TEXT(Table1[[#This Row],[Invoice Date]],"mmm")</f>
        <v>Jun</v>
      </c>
      <c r="P1257" s="4">
        <f>YEAR(Table1[[#This Row],[Invoice Date]])</f>
        <v>2021</v>
      </c>
      <c r="Q1257" s="4">
        <f>IFERROR(Table1[[#This Row],[Total Sales]]/Table1[[#This Row],[Units Sold]],4)</f>
        <v>550.00000000000011</v>
      </c>
      <c r="R1257" s="4">
        <f>IFERROR(Table1[[#This Row],[Operating Profit]]/Table1[[#This Row],[Units Sold]],0)</f>
        <v>137.50000000000003</v>
      </c>
      <c r="S1257" s="4">
        <f>IFERROR((Table1[[#This Row],[Total Sales]]-Table1[[#This Row],[Operating Profit]])/Table1[[#This Row],[Units Sold]],0)</f>
        <v>412.50000000000011</v>
      </c>
      <c r="T1257" s="4" t="str">
        <f>IF(Table1[[#This Row],[Profit per unit]]&gt;$V$8,"Premium","Mass")</f>
        <v>Premium</v>
      </c>
      <c r="U1257" s="4"/>
    </row>
    <row r="1258" spans="2:21" ht="14.25" customHeight="1" x14ac:dyDescent="0.3">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c r="O1258" s="4" t="str">
        <f>TEXT(Table1[[#This Row],[Invoice Date]],"mmm")</f>
        <v>Jun</v>
      </c>
      <c r="P1258" s="4">
        <f>YEAR(Table1[[#This Row],[Invoice Date]])</f>
        <v>2021</v>
      </c>
      <c r="Q1258" s="4">
        <f>IFERROR(Table1[[#This Row],[Total Sales]]/Table1[[#This Row],[Units Sold]],4)</f>
        <v>550.00000000000011</v>
      </c>
      <c r="R1258" s="4">
        <f>IFERROR(Table1[[#This Row],[Operating Profit]]/Table1[[#This Row],[Units Sold]],0)</f>
        <v>137.50000000000003</v>
      </c>
      <c r="S1258" s="4">
        <f>IFERROR((Table1[[#This Row],[Total Sales]]-Table1[[#This Row],[Operating Profit]])/Table1[[#This Row],[Units Sold]],0)</f>
        <v>412.50000000000011</v>
      </c>
      <c r="T1258" s="4" t="str">
        <f>IF(Table1[[#This Row],[Profit per unit]]&gt;$V$8,"Premium","Mass")</f>
        <v>Premium</v>
      </c>
      <c r="U1258" s="4"/>
    </row>
    <row r="1259" spans="2:21" ht="14.25" customHeight="1" x14ac:dyDescent="0.3">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c r="O1259" s="4" t="str">
        <f>TEXT(Table1[[#This Row],[Invoice Date]],"mmm")</f>
        <v>Jun</v>
      </c>
      <c r="P1259" s="4">
        <f>YEAR(Table1[[#This Row],[Invoice Date]])</f>
        <v>2021</v>
      </c>
      <c r="Q1259" s="4">
        <f>IFERROR(Table1[[#This Row],[Total Sales]]/Table1[[#This Row],[Units Sold]],4)</f>
        <v>650</v>
      </c>
      <c r="R1259" s="4">
        <f>IFERROR(Table1[[#This Row],[Operating Profit]]/Table1[[#This Row],[Units Sold]],0)</f>
        <v>162.5</v>
      </c>
      <c r="S1259" s="4">
        <f>IFERROR((Table1[[#This Row],[Total Sales]]-Table1[[#This Row],[Operating Profit]])/Table1[[#This Row],[Units Sold]],0)</f>
        <v>487.5</v>
      </c>
      <c r="T1259" s="4" t="str">
        <f>IF(Table1[[#This Row],[Profit per unit]]&gt;$V$8,"Premium","Mass")</f>
        <v>Premium</v>
      </c>
      <c r="U1259" s="4"/>
    </row>
    <row r="1260" spans="2:21" ht="14.25" customHeight="1" x14ac:dyDescent="0.3">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c r="O1260" s="4" t="str">
        <f>TEXT(Table1[[#This Row],[Invoice Date]],"mmm")</f>
        <v>Jun</v>
      </c>
      <c r="P1260" s="4">
        <f>YEAR(Table1[[#This Row],[Invoice Date]])</f>
        <v>2021</v>
      </c>
      <c r="Q1260" s="4">
        <f>IFERROR(Table1[[#This Row],[Total Sales]]/Table1[[#This Row],[Units Sold]],4)</f>
        <v>700</v>
      </c>
      <c r="R1260" s="4">
        <f>IFERROR(Table1[[#This Row],[Operating Profit]]/Table1[[#This Row],[Units Sold]],0)</f>
        <v>210</v>
      </c>
      <c r="S1260" s="4">
        <f>IFERROR((Table1[[#This Row],[Total Sales]]-Table1[[#This Row],[Operating Profit]])/Table1[[#This Row],[Units Sold]],0)</f>
        <v>490</v>
      </c>
      <c r="T1260" s="4" t="str">
        <f>IF(Table1[[#This Row],[Profit per unit]]&gt;$V$8,"Premium","Mass")</f>
        <v>Premium</v>
      </c>
      <c r="U1260" s="4"/>
    </row>
    <row r="1261" spans="2:21" ht="14.25" customHeight="1" x14ac:dyDescent="0.3">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c r="O1261" s="4" t="str">
        <f>TEXT(Table1[[#This Row],[Invoice Date]],"mmm")</f>
        <v>Jul</v>
      </c>
      <c r="P1261" s="4">
        <f>YEAR(Table1[[#This Row],[Invoice Date]])</f>
        <v>2021</v>
      </c>
      <c r="Q1261" s="4">
        <f>IFERROR(Table1[[#This Row],[Total Sales]]/Table1[[#This Row],[Units Sold]],4)</f>
        <v>650</v>
      </c>
      <c r="R1261" s="4">
        <f>IFERROR(Table1[[#This Row],[Operating Profit]]/Table1[[#This Row],[Units Sold]],0)</f>
        <v>227.50000000000006</v>
      </c>
      <c r="S1261" s="4">
        <f>IFERROR((Table1[[#This Row],[Total Sales]]-Table1[[#This Row],[Operating Profit]])/Table1[[#This Row],[Units Sold]],0)</f>
        <v>422.5</v>
      </c>
      <c r="T1261" s="4" t="str">
        <f>IF(Table1[[#This Row],[Profit per unit]]&gt;$V$8,"Premium","Mass")</f>
        <v>Premium</v>
      </c>
      <c r="U1261" s="4"/>
    </row>
    <row r="1262" spans="2:21" ht="14.25" customHeight="1" x14ac:dyDescent="0.3">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c r="O1262" s="4" t="str">
        <f>TEXT(Table1[[#This Row],[Invoice Date]],"mmm")</f>
        <v>Jul</v>
      </c>
      <c r="P1262" s="4">
        <f>YEAR(Table1[[#This Row],[Invoice Date]])</f>
        <v>2021</v>
      </c>
      <c r="Q1262" s="4">
        <f>IFERROR(Table1[[#This Row],[Total Sales]]/Table1[[#This Row],[Units Sold]],4)</f>
        <v>600.00000000000011</v>
      </c>
      <c r="R1262" s="4">
        <f>IFERROR(Table1[[#This Row],[Operating Profit]]/Table1[[#This Row],[Units Sold]],0)</f>
        <v>210.00000000000003</v>
      </c>
      <c r="S1262" s="4">
        <f>IFERROR((Table1[[#This Row],[Total Sales]]-Table1[[#This Row],[Operating Profit]])/Table1[[#This Row],[Units Sold]],0)</f>
        <v>390</v>
      </c>
      <c r="T1262" s="4" t="str">
        <f>IF(Table1[[#This Row],[Profit per unit]]&gt;$V$8,"Premium","Mass")</f>
        <v>Premium</v>
      </c>
      <c r="U1262" s="4"/>
    </row>
    <row r="1263" spans="2:21" ht="14.25" customHeight="1" x14ac:dyDescent="0.3">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c r="O1263" s="4" t="str">
        <f>TEXT(Table1[[#This Row],[Invoice Date]],"mmm")</f>
        <v>Jul</v>
      </c>
      <c r="P1263" s="4">
        <f>YEAR(Table1[[#This Row],[Invoice Date]])</f>
        <v>2021</v>
      </c>
      <c r="Q1263" s="4">
        <f>IFERROR(Table1[[#This Row],[Total Sales]]/Table1[[#This Row],[Units Sold]],4)</f>
        <v>550.00000000000011</v>
      </c>
      <c r="R1263" s="4">
        <f>IFERROR(Table1[[#This Row],[Operating Profit]]/Table1[[#This Row],[Units Sold]],0)</f>
        <v>137.50000000000003</v>
      </c>
      <c r="S1263" s="4">
        <f>IFERROR((Table1[[#This Row],[Total Sales]]-Table1[[#This Row],[Operating Profit]])/Table1[[#This Row],[Units Sold]],0)</f>
        <v>412.50000000000006</v>
      </c>
      <c r="T1263" s="4" t="str">
        <f>IF(Table1[[#This Row],[Profit per unit]]&gt;$V$8,"Premium","Mass")</f>
        <v>Premium</v>
      </c>
      <c r="U1263" s="4"/>
    </row>
    <row r="1264" spans="2:21" ht="14.25" customHeight="1" x14ac:dyDescent="0.3">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c r="O1264" s="4" t="str">
        <f>TEXT(Table1[[#This Row],[Invoice Date]],"mmm")</f>
        <v>Jul</v>
      </c>
      <c r="P1264" s="4">
        <f>YEAR(Table1[[#This Row],[Invoice Date]])</f>
        <v>2021</v>
      </c>
      <c r="Q1264" s="4">
        <f>IFERROR(Table1[[#This Row],[Total Sales]]/Table1[[#This Row],[Units Sold]],4)</f>
        <v>550.00000000000011</v>
      </c>
      <c r="R1264" s="4">
        <f>IFERROR(Table1[[#This Row],[Operating Profit]]/Table1[[#This Row],[Units Sold]],0)</f>
        <v>137.50000000000003</v>
      </c>
      <c r="S1264" s="4">
        <f>IFERROR((Table1[[#This Row],[Total Sales]]-Table1[[#This Row],[Operating Profit]])/Table1[[#This Row],[Units Sold]],0)</f>
        <v>412.50000000000011</v>
      </c>
      <c r="T1264" s="4" t="str">
        <f>IF(Table1[[#This Row],[Profit per unit]]&gt;$V$8,"Premium","Mass")</f>
        <v>Premium</v>
      </c>
      <c r="U1264" s="4"/>
    </row>
    <row r="1265" spans="2:21" ht="14.25" customHeight="1" x14ac:dyDescent="0.3">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c r="O1265" s="4" t="str">
        <f>TEXT(Table1[[#This Row],[Invoice Date]],"mmm")</f>
        <v>Jul</v>
      </c>
      <c r="P1265" s="4">
        <f>YEAR(Table1[[#This Row],[Invoice Date]])</f>
        <v>2021</v>
      </c>
      <c r="Q1265" s="4">
        <f>IFERROR(Table1[[#This Row],[Total Sales]]/Table1[[#This Row],[Units Sold]],4)</f>
        <v>650</v>
      </c>
      <c r="R1265" s="4">
        <f>IFERROR(Table1[[#This Row],[Operating Profit]]/Table1[[#This Row],[Units Sold]],0)</f>
        <v>162.5</v>
      </c>
      <c r="S1265" s="4">
        <f>IFERROR((Table1[[#This Row],[Total Sales]]-Table1[[#This Row],[Operating Profit]])/Table1[[#This Row],[Units Sold]],0)</f>
        <v>487.5</v>
      </c>
      <c r="T1265" s="4" t="str">
        <f>IF(Table1[[#This Row],[Profit per unit]]&gt;$V$8,"Premium","Mass")</f>
        <v>Premium</v>
      </c>
      <c r="U1265" s="4"/>
    </row>
    <row r="1266" spans="2:21" ht="14.25" customHeight="1" x14ac:dyDescent="0.3">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c r="O1266" s="4" t="str">
        <f>TEXT(Table1[[#This Row],[Invoice Date]],"mmm")</f>
        <v>Jul</v>
      </c>
      <c r="P1266" s="4">
        <f>YEAR(Table1[[#This Row],[Invoice Date]])</f>
        <v>2021</v>
      </c>
      <c r="Q1266" s="4">
        <f>IFERROR(Table1[[#This Row],[Total Sales]]/Table1[[#This Row],[Units Sold]],4)</f>
        <v>700</v>
      </c>
      <c r="R1266" s="4">
        <f>IFERROR(Table1[[#This Row],[Operating Profit]]/Table1[[#This Row],[Units Sold]],0)</f>
        <v>210</v>
      </c>
      <c r="S1266" s="4">
        <f>IFERROR((Table1[[#This Row],[Total Sales]]-Table1[[#This Row],[Operating Profit]])/Table1[[#This Row],[Units Sold]],0)</f>
        <v>490</v>
      </c>
      <c r="T1266" s="4" t="str">
        <f>IF(Table1[[#This Row],[Profit per unit]]&gt;$V$8,"Premium","Mass")</f>
        <v>Premium</v>
      </c>
      <c r="U1266" s="4"/>
    </row>
    <row r="1267" spans="2:21" ht="14.25" customHeight="1" x14ac:dyDescent="0.3">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c r="O1267" s="4" t="str">
        <f>TEXT(Table1[[#This Row],[Invoice Date]],"mmm")</f>
        <v>Aug</v>
      </c>
      <c r="P1267" s="4">
        <f>YEAR(Table1[[#This Row],[Invoice Date]])</f>
        <v>2021</v>
      </c>
      <c r="Q1267" s="4">
        <f>IFERROR(Table1[[#This Row],[Total Sales]]/Table1[[#This Row],[Units Sold]],4)</f>
        <v>650</v>
      </c>
      <c r="R1267" s="4">
        <f>IFERROR(Table1[[#This Row],[Operating Profit]]/Table1[[#This Row],[Units Sold]],0)</f>
        <v>227.5</v>
      </c>
      <c r="S1267" s="4">
        <f>IFERROR((Table1[[#This Row],[Total Sales]]-Table1[[#This Row],[Operating Profit]])/Table1[[#This Row],[Units Sold]],0)</f>
        <v>422.5</v>
      </c>
      <c r="T1267" s="4" t="str">
        <f>IF(Table1[[#This Row],[Profit per unit]]&gt;$V$8,"Premium","Mass")</f>
        <v>Premium</v>
      </c>
      <c r="U1267" s="4"/>
    </row>
    <row r="1268" spans="2:21" ht="14.25" customHeight="1" x14ac:dyDescent="0.3">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c r="O1268" s="4" t="str">
        <f>TEXT(Table1[[#This Row],[Invoice Date]],"mmm")</f>
        <v>Aug</v>
      </c>
      <c r="P1268" s="4">
        <f>YEAR(Table1[[#This Row],[Invoice Date]])</f>
        <v>2021</v>
      </c>
      <c r="Q1268" s="4">
        <f>IFERROR(Table1[[#This Row],[Total Sales]]/Table1[[#This Row],[Units Sold]],4)</f>
        <v>600.00000000000011</v>
      </c>
      <c r="R1268" s="4">
        <f>IFERROR(Table1[[#This Row],[Operating Profit]]/Table1[[#This Row],[Units Sold]],0)</f>
        <v>210.00000000000003</v>
      </c>
      <c r="S1268" s="4">
        <f>IFERROR((Table1[[#This Row],[Total Sales]]-Table1[[#This Row],[Operating Profit]])/Table1[[#This Row],[Units Sold]],0)</f>
        <v>390</v>
      </c>
      <c r="T1268" s="4" t="str">
        <f>IF(Table1[[#This Row],[Profit per unit]]&gt;$V$8,"Premium","Mass")</f>
        <v>Premium</v>
      </c>
      <c r="U1268" s="4"/>
    </row>
    <row r="1269" spans="2:21" ht="14.25" customHeight="1" x14ac:dyDescent="0.3">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c r="O1269" s="4" t="str">
        <f>TEXT(Table1[[#This Row],[Invoice Date]],"mmm")</f>
        <v>Aug</v>
      </c>
      <c r="P1269" s="4">
        <f>YEAR(Table1[[#This Row],[Invoice Date]])</f>
        <v>2021</v>
      </c>
      <c r="Q1269" s="4">
        <f>IFERROR(Table1[[#This Row],[Total Sales]]/Table1[[#This Row],[Units Sold]],4)</f>
        <v>550.00000000000011</v>
      </c>
      <c r="R1269" s="4">
        <f>IFERROR(Table1[[#This Row],[Operating Profit]]/Table1[[#This Row],[Units Sold]],0)</f>
        <v>137.50000000000003</v>
      </c>
      <c r="S1269" s="4">
        <f>IFERROR((Table1[[#This Row],[Total Sales]]-Table1[[#This Row],[Operating Profit]])/Table1[[#This Row],[Units Sold]],0)</f>
        <v>412.50000000000006</v>
      </c>
      <c r="T1269" s="4" t="str">
        <f>IF(Table1[[#This Row],[Profit per unit]]&gt;$V$8,"Premium","Mass")</f>
        <v>Premium</v>
      </c>
      <c r="U1269" s="4"/>
    </row>
    <row r="1270" spans="2:21" ht="14.25" customHeight="1" x14ac:dyDescent="0.3">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c r="O1270" s="4" t="str">
        <f>TEXT(Table1[[#This Row],[Invoice Date]],"mmm")</f>
        <v>Aug</v>
      </c>
      <c r="P1270" s="4">
        <f>YEAR(Table1[[#This Row],[Invoice Date]])</f>
        <v>2021</v>
      </c>
      <c r="Q1270" s="4">
        <f>IFERROR(Table1[[#This Row],[Total Sales]]/Table1[[#This Row],[Units Sold]],4)</f>
        <v>550.00000000000011</v>
      </c>
      <c r="R1270" s="4">
        <f>IFERROR(Table1[[#This Row],[Operating Profit]]/Table1[[#This Row],[Units Sold]],0)</f>
        <v>137.50000000000003</v>
      </c>
      <c r="S1270" s="4">
        <f>IFERROR((Table1[[#This Row],[Total Sales]]-Table1[[#This Row],[Operating Profit]])/Table1[[#This Row],[Units Sold]],0)</f>
        <v>412.50000000000011</v>
      </c>
      <c r="T1270" s="4" t="str">
        <f>IF(Table1[[#This Row],[Profit per unit]]&gt;$V$8,"Premium","Mass")</f>
        <v>Premium</v>
      </c>
      <c r="U1270" s="4"/>
    </row>
    <row r="1271" spans="2:21" ht="14.25" customHeight="1" x14ac:dyDescent="0.3">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c r="O1271" s="4" t="str">
        <f>TEXT(Table1[[#This Row],[Invoice Date]],"mmm")</f>
        <v>Aug</v>
      </c>
      <c r="P1271" s="4">
        <f>YEAR(Table1[[#This Row],[Invoice Date]])</f>
        <v>2021</v>
      </c>
      <c r="Q1271" s="4">
        <f>IFERROR(Table1[[#This Row],[Total Sales]]/Table1[[#This Row],[Units Sold]],4)</f>
        <v>650</v>
      </c>
      <c r="R1271" s="4">
        <f>IFERROR(Table1[[#This Row],[Operating Profit]]/Table1[[#This Row],[Units Sold]],0)</f>
        <v>162.5</v>
      </c>
      <c r="S1271" s="4">
        <f>IFERROR((Table1[[#This Row],[Total Sales]]-Table1[[#This Row],[Operating Profit]])/Table1[[#This Row],[Units Sold]],0)</f>
        <v>487.5</v>
      </c>
      <c r="T1271" s="4" t="str">
        <f>IF(Table1[[#This Row],[Profit per unit]]&gt;$V$8,"Premium","Mass")</f>
        <v>Premium</v>
      </c>
      <c r="U1271" s="4"/>
    </row>
    <row r="1272" spans="2:21" ht="14.25" customHeight="1" x14ac:dyDescent="0.3">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c r="O1272" s="4" t="str">
        <f>TEXT(Table1[[#This Row],[Invoice Date]],"mmm")</f>
        <v>Aug</v>
      </c>
      <c r="P1272" s="4">
        <f>YEAR(Table1[[#This Row],[Invoice Date]])</f>
        <v>2021</v>
      </c>
      <c r="Q1272" s="4">
        <f>IFERROR(Table1[[#This Row],[Total Sales]]/Table1[[#This Row],[Units Sold]],4)</f>
        <v>700</v>
      </c>
      <c r="R1272" s="4">
        <f>IFERROR(Table1[[#This Row],[Operating Profit]]/Table1[[#This Row],[Units Sold]],0)</f>
        <v>210</v>
      </c>
      <c r="S1272" s="4">
        <f>IFERROR((Table1[[#This Row],[Total Sales]]-Table1[[#This Row],[Operating Profit]])/Table1[[#This Row],[Units Sold]],0)</f>
        <v>490</v>
      </c>
      <c r="T1272" s="4" t="str">
        <f>IF(Table1[[#This Row],[Profit per unit]]&gt;$V$8,"Premium","Mass")</f>
        <v>Premium</v>
      </c>
      <c r="U1272" s="4"/>
    </row>
    <row r="1273" spans="2:21" ht="14.25" customHeight="1" x14ac:dyDescent="0.3">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c r="O1273" s="4" t="str">
        <f>TEXT(Table1[[#This Row],[Invoice Date]],"mmm")</f>
        <v>Sep</v>
      </c>
      <c r="P1273" s="4">
        <f>YEAR(Table1[[#This Row],[Invoice Date]])</f>
        <v>2021</v>
      </c>
      <c r="Q1273" s="4">
        <f>IFERROR(Table1[[#This Row],[Total Sales]]/Table1[[#This Row],[Units Sold]],4)</f>
        <v>650</v>
      </c>
      <c r="R1273" s="4">
        <f>IFERROR(Table1[[#This Row],[Operating Profit]]/Table1[[#This Row],[Units Sold]],0)</f>
        <v>227.50000000000003</v>
      </c>
      <c r="S1273" s="4">
        <f>IFERROR((Table1[[#This Row],[Total Sales]]-Table1[[#This Row],[Operating Profit]])/Table1[[#This Row],[Units Sold]],0)</f>
        <v>422.5</v>
      </c>
      <c r="T1273" s="4" t="str">
        <f>IF(Table1[[#This Row],[Profit per unit]]&gt;$V$8,"Premium","Mass")</f>
        <v>Premium</v>
      </c>
      <c r="U1273" s="4"/>
    </row>
    <row r="1274" spans="2:21" ht="14.25" customHeight="1" x14ac:dyDescent="0.3">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c r="O1274" s="4" t="str">
        <f>TEXT(Table1[[#This Row],[Invoice Date]],"mmm")</f>
        <v>Sep</v>
      </c>
      <c r="P1274" s="4">
        <f>YEAR(Table1[[#This Row],[Invoice Date]])</f>
        <v>2021</v>
      </c>
      <c r="Q1274" s="4">
        <f>IFERROR(Table1[[#This Row],[Total Sales]]/Table1[[#This Row],[Units Sold]],4)</f>
        <v>600.00000000000011</v>
      </c>
      <c r="R1274" s="4">
        <f>IFERROR(Table1[[#This Row],[Operating Profit]]/Table1[[#This Row],[Units Sold]],0)</f>
        <v>210.00000000000006</v>
      </c>
      <c r="S1274" s="4">
        <f>IFERROR((Table1[[#This Row],[Total Sales]]-Table1[[#This Row],[Operating Profit]])/Table1[[#This Row],[Units Sold]],0)</f>
        <v>390.00000000000006</v>
      </c>
      <c r="T1274" s="4" t="str">
        <f>IF(Table1[[#This Row],[Profit per unit]]&gt;$V$8,"Premium","Mass")</f>
        <v>Premium</v>
      </c>
      <c r="U1274" s="4"/>
    </row>
    <row r="1275" spans="2:21" ht="14.25" customHeight="1" x14ac:dyDescent="0.3">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c r="O1275" s="4" t="str">
        <f>TEXT(Table1[[#This Row],[Invoice Date]],"mmm")</f>
        <v>Sep</v>
      </c>
      <c r="P1275" s="4">
        <f>YEAR(Table1[[#This Row],[Invoice Date]])</f>
        <v>2021</v>
      </c>
      <c r="Q1275" s="4">
        <f>IFERROR(Table1[[#This Row],[Total Sales]]/Table1[[#This Row],[Units Sold]],4)</f>
        <v>550.00000000000011</v>
      </c>
      <c r="R1275" s="4">
        <f>IFERROR(Table1[[#This Row],[Operating Profit]]/Table1[[#This Row],[Units Sold]],0)</f>
        <v>137.50000000000003</v>
      </c>
      <c r="S1275" s="4">
        <f>IFERROR((Table1[[#This Row],[Total Sales]]-Table1[[#This Row],[Operating Profit]])/Table1[[#This Row],[Units Sold]],0)</f>
        <v>412.50000000000006</v>
      </c>
      <c r="T1275" s="4" t="str">
        <f>IF(Table1[[#This Row],[Profit per unit]]&gt;$V$8,"Premium","Mass")</f>
        <v>Premium</v>
      </c>
      <c r="U1275" s="4"/>
    </row>
    <row r="1276" spans="2:21" ht="14.25" customHeight="1" x14ac:dyDescent="0.3">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c r="O1276" s="4" t="str">
        <f>TEXT(Table1[[#This Row],[Invoice Date]],"mmm")</f>
        <v>Sep</v>
      </c>
      <c r="P1276" s="4">
        <f>YEAR(Table1[[#This Row],[Invoice Date]])</f>
        <v>2021</v>
      </c>
      <c r="Q1276" s="4">
        <f>IFERROR(Table1[[#This Row],[Total Sales]]/Table1[[#This Row],[Units Sold]],4)</f>
        <v>550.00000000000011</v>
      </c>
      <c r="R1276" s="4">
        <f>IFERROR(Table1[[#This Row],[Operating Profit]]/Table1[[#This Row],[Units Sold]],0)</f>
        <v>137.50000000000003</v>
      </c>
      <c r="S1276" s="4">
        <f>IFERROR((Table1[[#This Row],[Total Sales]]-Table1[[#This Row],[Operating Profit]])/Table1[[#This Row],[Units Sold]],0)</f>
        <v>412.50000000000006</v>
      </c>
      <c r="T1276" s="4" t="str">
        <f>IF(Table1[[#This Row],[Profit per unit]]&gt;$V$8,"Premium","Mass")</f>
        <v>Premium</v>
      </c>
      <c r="U1276" s="4"/>
    </row>
    <row r="1277" spans="2:21" ht="14.25" customHeight="1" x14ac:dyDescent="0.3">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c r="O1277" s="4" t="str">
        <f>TEXT(Table1[[#This Row],[Invoice Date]],"mmm")</f>
        <v>Sep</v>
      </c>
      <c r="P1277" s="4">
        <f>YEAR(Table1[[#This Row],[Invoice Date]])</f>
        <v>2021</v>
      </c>
      <c r="Q1277" s="4">
        <f>IFERROR(Table1[[#This Row],[Total Sales]]/Table1[[#This Row],[Units Sold]],4)</f>
        <v>650</v>
      </c>
      <c r="R1277" s="4">
        <f>IFERROR(Table1[[#This Row],[Operating Profit]]/Table1[[#This Row],[Units Sold]],0)</f>
        <v>162.5</v>
      </c>
      <c r="S1277" s="4">
        <f>IFERROR((Table1[[#This Row],[Total Sales]]-Table1[[#This Row],[Operating Profit]])/Table1[[#This Row],[Units Sold]],0)</f>
        <v>487.5</v>
      </c>
      <c r="T1277" s="4" t="str">
        <f>IF(Table1[[#This Row],[Profit per unit]]&gt;$V$8,"Premium","Mass")</f>
        <v>Premium</v>
      </c>
      <c r="U1277" s="4"/>
    </row>
    <row r="1278" spans="2:21" ht="14.25" customHeight="1" x14ac:dyDescent="0.3">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c r="O1278" s="4" t="str">
        <f>TEXT(Table1[[#This Row],[Invoice Date]],"mmm")</f>
        <v>Sep</v>
      </c>
      <c r="P1278" s="4">
        <f>YEAR(Table1[[#This Row],[Invoice Date]])</f>
        <v>2021</v>
      </c>
      <c r="Q1278" s="4">
        <f>IFERROR(Table1[[#This Row],[Total Sales]]/Table1[[#This Row],[Units Sold]],4)</f>
        <v>700</v>
      </c>
      <c r="R1278" s="4">
        <f>IFERROR(Table1[[#This Row],[Operating Profit]]/Table1[[#This Row],[Units Sold]],0)</f>
        <v>210</v>
      </c>
      <c r="S1278" s="4">
        <f>IFERROR((Table1[[#This Row],[Total Sales]]-Table1[[#This Row],[Operating Profit]])/Table1[[#This Row],[Units Sold]],0)</f>
        <v>490</v>
      </c>
      <c r="T1278" s="4" t="str">
        <f>IF(Table1[[#This Row],[Profit per unit]]&gt;$V$8,"Premium","Mass")</f>
        <v>Premium</v>
      </c>
      <c r="U1278" s="4"/>
    </row>
    <row r="1279" spans="2:21" ht="14.25" customHeight="1" x14ac:dyDescent="0.3">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c r="O1279" s="4" t="str">
        <f>TEXT(Table1[[#This Row],[Invoice Date]],"mmm")</f>
        <v>Oct</v>
      </c>
      <c r="P1279" s="4">
        <f>YEAR(Table1[[#This Row],[Invoice Date]])</f>
        <v>2021</v>
      </c>
      <c r="Q1279" s="4">
        <f>IFERROR(Table1[[#This Row],[Total Sales]]/Table1[[#This Row],[Units Sold]],4)</f>
        <v>700</v>
      </c>
      <c r="R1279" s="4">
        <f>IFERROR(Table1[[#This Row],[Operating Profit]]/Table1[[#This Row],[Units Sold]],0)</f>
        <v>245.00000000000003</v>
      </c>
      <c r="S1279" s="4">
        <f>IFERROR((Table1[[#This Row],[Total Sales]]-Table1[[#This Row],[Operating Profit]])/Table1[[#This Row],[Units Sold]],0)</f>
        <v>455</v>
      </c>
      <c r="T1279" s="4" t="str">
        <f>IF(Table1[[#This Row],[Profit per unit]]&gt;$V$8,"Premium","Mass")</f>
        <v>Premium</v>
      </c>
      <c r="U1279" s="4"/>
    </row>
    <row r="1280" spans="2:21" ht="14.25" customHeight="1" x14ac:dyDescent="0.3">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c r="O1280" s="4" t="str">
        <f>TEXT(Table1[[#This Row],[Invoice Date]],"mmm")</f>
        <v>Oct</v>
      </c>
      <c r="P1280" s="4">
        <f>YEAR(Table1[[#This Row],[Invoice Date]])</f>
        <v>2021</v>
      </c>
      <c r="Q1280" s="4">
        <f>IFERROR(Table1[[#This Row],[Total Sales]]/Table1[[#This Row],[Units Sold]],4)</f>
        <v>650.00000000000011</v>
      </c>
      <c r="R1280" s="4">
        <f>IFERROR(Table1[[#This Row],[Operating Profit]]/Table1[[#This Row],[Units Sold]],0)</f>
        <v>227.50000000000006</v>
      </c>
      <c r="S1280" s="4">
        <f>IFERROR((Table1[[#This Row],[Total Sales]]-Table1[[#This Row],[Operating Profit]])/Table1[[#This Row],[Units Sold]],0)</f>
        <v>422.50000000000006</v>
      </c>
      <c r="T1280" s="4" t="str">
        <f>IF(Table1[[#This Row],[Profit per unit]]&gt;$V$8,"Premium","Mass")</f>
        <v>Premium</v>
      </c>
      <c r="U1280" s="4"/>
    </row>
    <row r="1281" spans="2:21" ht="14.25" customHeight="1" x14ac:dyDescent="0.3">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c r="O1281" s="4" t="str">
        <f>TEXT(Table1[[#This Row],[Invoice Date]],"mmm")</f>
        <v>Oct</v>
      </c>
      <c r="P1281" s="4">
        <f>YEAR(Table1[[#This Row],[Invoice Date]])</f>
        <v>2021</v>
      </c>
      <c r="Q1281" s="4">
        <f>IFERROR(Table1[[#This Row],[Total Sales]]/Table1[[#This Row],[Units Sold]],4)</f>
        <v>650.00000000000011</v>
      </c>
      <c r="R1281" s="4">
        <f>IFERROR(Table1[[#This Row],[Operating Profit]]/Table1[[#This Row],[Units Sold]],0)</f>
        <v>162.50000000000003</v>
      </c>
      <c r="S1281" s="4">
        <f>IFERROR((Table1[[#This Row],[Total Sales]]-Table1[[#This Row],[Operating Profit]])/Table1[[#This Row],[Units Sold]],0)</f>
        <v>487.50000000000017</v>
      </c>
      <c r="T1281" s="4" t="str">
        <f>IF(Table1[[#This Row],[Profit per unit]]&gt;$V$8,"Premium","Mass")</f>
        <v>Premium</v>
      </c>
      <c r="U1281" s="4"/>
    </row>
    <row r="1282" spans="2:21" ht="14.25" customHeight="1" x14ac:dyDescent="0.3">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c r="O1282" s="4" t="str">
        <f>TEXT(Table1[[#This Row],[Invoice Date]],"mmm")</f>
        <v>Oct</v>
      </c>
      <c r="P1282" s="4">
        <f>YEAR(Table1[[#This Row],[Invoice Date]])</f>
        <v>2021</v>
      </c>
      <c r="Q1282" s="4">
        <f>IFERROR(Table1[[#This Row],[Total Sales]]/Table1[[#This Row],[Units Sold]],4)</f>
        <v>650.00000000000011</v>
      </c>
      <c r="R1282" s="4">
        <f>IFERROR(Table1[[#This Row],[Operating Profit]]/Table1[[#This Row],[Units Sold]],0)</f>
        <v>162.50000000000003</v>
      </c>
      <c r="S1282" s="4">
        <f>IFERROR((Table1[[#This Row],[Total Sales]]-Table1[[#This Row],[Operating Profit]])/Table1[[#This Row],[Units Sold]],0)</f>
        <v>487.50000000000011</v>
      </c>
      <c r="T1282" s="4" t="str">
        <f>IF(Table1[[#This Row],[Profit per unit]]&gt;$V$8,"Premium","Mass")</f>
        <v>Premium</v>
      </c>
      <c r="U1282" s="4"/>
    </row>
    <row r="1283" spans="2:21" ht="14.25" customHeight="1" x14ac:dyDescent="0.3">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c r="O1283" s="4" t="str">
        <f>TEXT(Table1[[#This Row],[Invoice Date]],"mmm")</f>
        <v>Oct</v>
      </c>
      <c r="P1283" s="4">
        <f>YEAR(Table1[[#This Row],[Invoice Date]])</f>
        <v>2021</v>
      </c>
      <c r="Q1283" s="4">
        <f>IFERROR(Table1[[#This Row],[Total Sales]]/Table1[[#This Row],[Units Sold]],4)</f>
        <v>750.00000000000011</v>
      </c>
      <c r="R1283" s="4">
        <f>IFERROR(Table1[[#This Row],[Operating Profit]]/Table1[[#This Row],[Units Sold]],0)</f>
        <v>187.50000000000003</v>
      </c>
      <c r="S1283" s="4">
        <f>IFERROR((Table1[[#This Row],[Total Sales]]-Table1[[#This Row],[Operating Profit]])/Table1[[#This Row],[Units Sold]],0)</f>
        <v>562.50000000000011</v>
      </c>
      <c r="T1283" s="4" t="str">
        <f>IF(Table1[[#This Row],[Profit per unit]]&gt;$V$8,"Premium","Mass")</f>
        <v>Premium</v>
      </c>
      <c r="U1283" s="4"/>
    </row>
    <row r="1284" spans="2:21" ht="14.25" customHeight="1" x14ac:dyDescent="0.3">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c r="O1284" s="4" t="str">
        <f>TEXT(Table1[[#This Row],[Invoice Date]],"mmm")</f>
        <v>Oct</v>
      </c>
      <c r="P1284" s="4">
        <f>YEAR(Table1[[#This Row],[Invoice Date]])</f>
        <v>2021</v>
      </c>
      <c r="Q1284" s="4">
        <f>IFERROR(Table1[[#This Row],[Total Sales]]/Table1[[#This Row],[Units Sold]],4)</f>
        <v>800</v>
      </c>
      <c r="R1284" s="4">
        <f>IFERROR(Table1[[#This Row],[Operating Profit]]/Table1[[#This Row],[Units Sold]],0)</f>
        <v>240</v>
      </c>
      <c r="S1284" s="4">
        <f>IFERROR((Table1[[#This Row],[Total Sales]]-Table1[[#This Row],[Operating Profit]])/Table1[[#This Row],[Units Sold]],0)</f>
        <v>560</v>
      </c>
      <c r="T1284" s="4" t="str">
        <f>IF(Table1[[#This Row],[Profit per unit]]&gt;$V$8,"Premium","Mass")</f>
        <v>Premium</v>
      </c>
      <c r="U1284" s="4"/>
    </row>
    <row r="1285" spans="2:21" ht="14.25" customHeight="1" x14ac:dyDescent="0.3">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c r="O1285" s="4" t="str">
        <f>TEXT(Table1[[#This Row],[Invoice Date]],"mmm")</f>
        <v>Nov</v>
      </c>
      <c r="P1285" s="4">
        <f>YEAR(Table1[[#This Row],[Invoice Date]])</f>
        <v>2021</v>
      </c>
      <c r="Q1285" s="4">
        <f>IFERROR(Table1[[#This Row],[Total Sales]]/Table1[[#This Row],[Units Sold]],4)</f>
        <v>750.00000000000011</v>
      </c>
      <c r="R1285" s="4">
        <f>IFERROR(Table1[[#This Row],[Operating Profit]]/Table1[[#This Row],[Units Sold]],0)</f>
        <v>262.50000000000006</v>
      </c>
      <c r="S1285" s="4">
        <f>IFERROR((Table1[[#This Row],[Total Sales]]-Table1[[#This Row],[Operating Profit]])/Table1[[#This Row],[Units Sold]],0)</f>
        <v>487.50000000000006</v>
      </c>
      <c r="T1285" s="4" t="str">
        <f>IF(Table1[[#This Row],[Profit per unit]]&gt;$V$8,"Premium","Mass")</f>
        <v>Premium</v>
      </c>
      <c r="U1285" s="4"/>
    </row>
    <row r="1286" spans="2:21" ht="14.25" customHeight="1" x14ac:dyDescent="0.3">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c r="O1286" s="4" t="str">
        <f>TEXT(Table1[[#This Row],[Invoice Date]],"mmm")</f>
        <v>Nov</v>
      </c>
      <c r="P1286" s="4">
        <f>YEAR(Table1[[#This Row],[Invoice Date]])</f>
        <v>2021</v>
      </c>
      <c r="Q1286" s="4">
        <f>IFERROR(Table1[[#This Row],[Total Sales]]/Table1[[#This Row],[Units Sold]],4)</f>
        <v>650.00000000000011</v>
      </c>
      <c r="R1286" s="4">
        <f>IFERROR(Table1[[#This Row],[Operating Profit]]/Table1[[#This Row],[Units Sold]],0)</f>
        <v>227.50000000000006</v>
      </c>
      <c r="S1286" s="4">
        <f>IFERROR((Table1[[#This Row],[Total Sales]]-Table1[[#This Row],[Operating Profit]])/Table1[[#This Row],[Units Sold]],0)</f>
        <v>422.50000000000006</v>
      </c>
      <c r="T1286" s="4" t="str">
        <f>IF(Table1[[#This Row],[Profit per unit]]&gt;$V$8,"Premium","Mass")</f>
        <v>Premium</v>
      </c>
      <c r="U1286" s="4"/>
    </row>
    <row r="1287" spans="2:21" ht="14.25" customHeight="1" x14ac:dyDescent="0.3">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c r="O1287" s="4" t="str">
        <f>TEXT(Table1[[#This Row],[Invoice Date]],"mmm")</f>
        <v>Nov</v>
      </c>
      <c r="P1287" s="4">
        <f>YEAR(Table1[[#This Row],[Invoice Date]])</f>
        <v>2021</v>
      </c>
      <c r="Q1287" s="4">
        <f>IFERROR(Table1[[#This Row],[Total Sales]]/Table1[[#This Row],[Units Sold]],4)</f>
        <v>650.00000000000023</v>
      </c>
      <c r="R1287" s="4">
        <f>IFERROR(Table1[[#This Row],[Operating Profit]]/Table1[[#This Row],[Units Sold]],0)</f>
        <v>162.50000000000006</v>
      </c>
      <c r="S1287" s="4">
        <f>IFERROR((Table1[[#This Row],[Total Sales]]-Table1[[#This Row],[Operating Profit]])/Table1[[#This Row],[Units Sold]],0)</f>
        <v>487.50000000000017</v>
      </c>
      <c r="T1287" s="4" t="str">
        <f>IF(Table1[[#This Row],[Profit per unit]]&gt;$V$8,"Premium","Mass")</f>
        <v>Premium</v>
      </c>
      <c r="U1287" s="4"/>
    </row>
    <row r="1288" spans="2:21" ht="14.25" customHeight="1" x14ac:dyDescent="0.3">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c r="O1288" s="4" t="str">
        <f>TEXT(Table1[[#This Row],[Invoice Date]],"mmm")</f>
        <v>Nov</v>
      </c>
      <c r="P1288" s="4">
        <f>YEAR(Table1[[#This Row],[Invoice Date]])</f>
        <v>2021</v>
      </c>
      <c r="Q1288" s="4">
        <f>IFERROR(Table1[[#This Row],[Total Sales]]/Table1[[#This Row],[Units Sold]],4)</f>
        <v>650.00000000000011</v>
      </c>
      <c r="R1288" s="4">
        <f>IFERROR(Table1[[#This Row],[Operating Profit]]/Table1[[#This Row],[Units Sold]],0)</f>
        <v>162.50000000000003</v>
      </c>
      <c r="S1288" s="4">
        <f>IFERROR((Table1[[#This Row],[Total Sales]]-Table1[[#This Row],[Operating Profit]])/Table1[[#This Row],[Units Sold]],0)</f>
        <v>487.50000000000011</v>
      </c>
      <c r="T1288" s="4" t="str">
        <f>IF(Table1[[#This Row],[Profit per unit]]&gt;$V$8,"Premium","Mass")</f>
        <v>Premium</v>
      </c>
      <c r="U1288" s="4"/>
    </row>
    <row r="1289" spans="2:21" ht="14.25" customHeight="1" x14ac:dyDescent="0.3">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c r="O1289" s="4" t="str">
        <f>TEXT(Table1[[#This Row],[Invoice Date]],"mmm")</f>
        <v>Nov</v>
      </c>
      <c r="P1289" s="4">
        <f>YEAR(Table1[[#This Row],[Invoice Date]])</f>
        <v>2021</v>
      </c>
      <c r="Q1289" s="4">
        <f>IFERROR(Table1[[#This Row],[Total Sales]]/Table1[[#This Row],[Units Sold]],4)</f>
        <v>750.00000000000011</v>
      </c>
      <c r="R1289" s="4">
        <f>IFERROR(Table1[[#This Row],[Operating Profit]]/Table1[[#This Row],[Units Sold]],0)</f>
        <v>187.50000000000003</v>
      </c>
      <c r="S1289" s="4">
        <f>IFERROR((Table1[[#This Row],[Total Sales]]-Table1[[#This Row],[Operating Profit]])/Table1[[#This Row],[Units Sold]],0)</f>
        <v>562.50000000000011</v>
      </c>
      <c r="T1289" s="4" t="str">
        <f>IF(Table1[[#This Row],[Profit per unit]]&gt;$V$8,"Premium","Mass")</f>
        <v>Premium</v>
      </c>
      <c r="U1289" s="4"/>
    </row>
    <row r="1290" spans="2:21" ht="14.25" customHeight="1" x14ac:dyDescent="0.3">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c r="O1290" s="4" t="str">
        <f>TEXT(Table1[[#This Row],[Invoice Date]],"mmm")</f>
        <v>Nov</v>
      </c>
      <c r="P1290" s="4">
        <f>YEAR(Table1[[#This Row],[Invoice Date]])</f>
        <v>2021</v>
      </c>
      <c r="Q1290" s="4">
        <f>IFERROR(Table1[[#This Row],[Total Sales]]/Table1[[#This Row],[Units Sold]],4)</f>
        <v>800</v>
      </c>
      <c r="R1290" s="4">
        <f>IFERROR(Table1[[#This Row],[Operating Profit]]/Table1[[#This Row],[Units Sold]],0)</f>
        <v>240</v>
      </c>
      <c r="S1290" s="4">
        <f>IFERROR((Table1[[#This Row],[Total Sales]]-Table1[[#This Row],[Operating Profit]])/Table1[[#This Row],[Units Sold]],0)</f>
        <v>560</v>
      </c>
      <c r="T1290" s="4" t="str">
        <f>IF(Table1[[#This Row],[Profit per unit]]&gt;$V$8,"Premium","Mass")</f>
        <v>Premium</v>
      </c>
      <c r="U1290" s="4"/>
    </row>
    <row r="1291" spans="2:21" ht="14.25" customHeight="1" x14ac:dyDescent="0.3">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c r="O1291" s="4" t="str">
        <f>TEXT(Table1[[#This Row],[Invoice Date]],"mmm")</f>
        <v>Dec</v>
      </c>
      <c r="P1291" s="4">
        <f>YEAR(Table1[[#This Row],[Invoice Date]])</f>
        <v>2021</v>
      </c>
      <c r="Q1291" s="4">
        <f>IFERROR(Table1[[#This Row],[Total Sales]]/Table1[[#This Row],[Units Sold]],4)</f>
        <v>750.00000000000011</v>
      </c>
      <c r="R1291" s="4">
        <f>IFERROR(Table1[[#This Row],[Operating Profit]]/Table1[[#This Row],[Units Sold]],0)</f>
        <v>262.50000000000006</v>
      </c>
      <c r="S1291" s="4">
        <f>IFERROR((Table1[[#This Row],[Total Sales]]-Table1[[#This Row],[Operating Profit]])/Table1[[#This Row],[Units Sold]],0)</f>
        <v>487.5</v>
      </c>
      <c r="T1291" s="4" t="str">
        <f>IF(Table1[[#This Row],[Profit per unit]]&gt;$V$8,"Premium","Mass")</f>
        <v>Premium</v>
      </c>
      <c r="U1291" s="4"/>
    </row>
    <row r="1292" spans="2:21" ht="14.25" customHeight="1" x14ac:dyDescent="0.3">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c r="O1292" s="4" t="str">
        <f>TEXT(Table1[[#This Row],[Invoice Date]],"mmm")</f>
        <v>Dec</v>
      </c>
      <c r="P1292" s="4">
        <f>YEAR(Table1[[#This Row],[Invoice Date]])</f>
        <v>2021</v>
      </c>
      <c r="Q1292" s="4">
        <f>IFERROR(Table1[[#This Row],[Total Sales]]/Table1[[#This Row],[Units Sold]],4)</f>
        <v>650.00000000000011</v>
      </c>
      <c r="R1292" s="4">
        <f>IFERROR(Table1[[#This Row],[Operating Profit]]/Table1[[#This Row],[Units Sold]],0)</f>
        <v>227.50000000000009</v>
      </c>
      <c r="S1292" s="4">
        <f>IFERROR((Table1[[#This Row],[Total Sales]]-Table1[[#This Row],[Operating Profit]])/Table1[[#This Row],[Units Sold]],0)</f>
        <v>422.50000000000006</v>
      </c>
      <c r="T1292" s="4" t="str">
        <f>IF(Table1[[#This Row],[Profit per unit]]&gt;$V$8,"Premium","Mass")</f>
        <v>Premium</v>
      </c>
      <c r="U1292" s="4"/>
    </row>
    <row r="1293" spans="2:21" ht="14.25" customHeight="1" x14ac:dyDescent="0.3">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c r="O1293" s="4" t="str">
        <f>TEXT(Table1[[#This Row],[Invoice Date]],"mmm")</f>
        <v>Jan</v>
      </c>
      <c r="P1293" s="4">
        <f>YEAR(Table1[[#This Row],[Invoice Date]])</f>
        <v>2021</v>
      </c>
      <c r="Q1293" s="4">
        <f>IFERROR(Table1[[#This Row],[Total Sales]]/Table1[[#This Row],[Units Sold]],4)</f>
        <v>350</v>
      </c>
      <c r="R1293" s="4">
        <f>IFERROR(Table1[[#This Row],[Operating Profit]]/Table1[[#This Row],[Units Sold]],0)</f>
        <v>87.5</v>
      </c>
      <c r="S1293" s="4">
        <f>IFERROR((Table1[[#This Row],[Total Sales]]-Table1[[#This Row],[Operating Profit]])/Table1[[#This Row],[Units Sold]],0)</f>
        <v>262.5</v>
      </c>
      <c r="T1293" s="4" t="str">
        <f>IF(Table1[[#This Row],[Profit per unit]]&gt;$V$8,"Premium","Mass")</f>
        <v>Premium</v>
      </c>
      <c r="U1293" s="4"/>
    </row>
    <row r="1294" spans="2:21" ht="14.25" customHeight="1" x14ac:dyDescent="0.3">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c r="O1294" s="4" t="str">
        <f>TEXT(Table1[[#This Row],[Invoice Date]],"mmm")</f>
        <v>Jan</v>
      </c>
      <c r="P1294" s="4">
        <f>YEAR(Table1[[#This Row],[Invoice Date]])</f>
        <v>2021</v>
      </c>
      <c r="Q1294" s="4">
        <f>IFERROR(Table1[[#This Row],[Total Sales]]/Table1[[#This Row],[Units Sold]],4)</f>
        <v>450</v>
      </c>
      <c r="R1294" s="4">
        <f>IFERROR(Table1[[#This Row],[Operating Profit]]/Table1[[#This Row],[Units Sold]],0)</f>
        <v>90</v>
      </c>
      <c r="S1294" s="4">
        <f>IFERROR((Table1[[#This Row],[Total Sales]]-Table1[[#This Row],[Operating Profit]])/Table1[[#This Row],[Units Sold]],0)</f>
        <v>360</v>
      </c>
      <c r="T1294" s="4" t="str">
        <f>IF(Table1[[#This Row],[Profit per unit]]&gt;$V$8,"Premium","Mass")</f>
        <v>Premium</v>
      </c>
      <c r="U1294" s="4"/>
    </row>
    <row r="1295" spans="2:21" ht="14.25" customHeight="1" x14ac:dyDescent="0.3">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c r="O1295" s="4" t="str">
        <f>TEXT(Table1[[#This Row],[Invoice Date]],"mmm")</f>
        <v>Jan</v>
      </c>
      <c r="P1295" s="4">
        <f>YEAR(Table1[[#This Row],[Invoice Date]])</f>
        <v>2021</v>
      </c>
      <c r="Q1295" s="4">
        <f>IFERROR(Table1[[#This Row],[Total Sales]]/Table1[[#This Row],[Units Sold]],4)</f>
        <v>450</v>
      </c>
      <c r="R1295" s="4">
        <f>IFERROR(Table1[[#This Row],[Operating Profit]]/Table1[[#This Row],[Units Sold]],0)</f>
        <v>112.5</v>
      </c>
      <c r="S1295" s="4">
        <f>IFERROR((Table1[[#This Row],[Total Sales]]-Table1[[#This Row],[Operating Profit]])/Table1[[#This Row],[Units Sold]],0)</f>
        <v>337.5</v>
      </c>
      <c r="T1295" s="4" t="str">
        <f>IF(Table1[[#This Row],[Profit per unit]]&gt;$V$8,"Premium","Mass")</f>
        <v>Premium</v>
      </c>
      <c r="U1295" s="4"/>
    </row>
    <row r="1296" spans="2:21" ht="14.25" customHeight="1" x14ac:dyDescent="0.3">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c r="O1296" s="4" t="str">
        <f>TEXT(Table1[[#This Row],[Invoice Date]],"mmm")</f>
        <v>Jan</v>
      </c>
      <c r="P1296" s="4">
        <f>YEAR(Table1[[#This Row],[Invoice Date]])</f>
        <v>2021</v>
      </c>
      <c r="Q1296" s="4">
        <f>IFERROR(Table1[[#This Row],[Total Sales]]/Table1[[#This Row],[Units Sold]],4)</f>
        <v>450</v>
      </c>
      <c r="R1296" s="4">
        <f>IFERROR(Table1[[#This Row],[Operating Profit]]/Table1[[#This Row],[Units Sold]],0)</f>
        <v>112.5</v>
      </c>
      <c r="S1296" s="4">
        <f>IFERROR((Table1[[#This Row],[Total Sales]]-Table1[[#This Row],[Operating Profit]])/Table1[[#This Row],[Units Sold]],0)</f>
        <v>337.5</v>
      </c>
      <c r="T1296" s="4" t="str">
        <f>IF(Table1[[#This Row],[Profit per unit]]&gt;$V$8,"Premium","Mass")</f>
        <v>Premium</v>
      </c>
      <c r="U1296" s="4"/>
    </row>
    <row r="1297" spans="2:21" ht="14.25" customHeight="1" x14ac:dyDescent="0.3">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c r="O1297" s="4" t="str">
        <f>TEXT(Table1[[#This Row],[Invoice Date]],"mmm")</f>
        <v>Jan</v>
      </c>
      <c r="P1297" s="4">
        <f>YEAR(Table1[[#This Row],[Invoice Date]])</f>
        <v>2021</v>
      </c>
      <c r="Q1297" s="4">
        <f>IFERROR(Table1[[#This Row],[Total Sales]]/Table1[[#This Row],[Units Sold]],4)</f>
        <v>500</v>
      </c>
      <c r="R1297" s="4">
        <f>IFERROR(Table1[[#This Row],[Operating Profit]]/Table1[[#This Row],[Units Sold]],0)</f>
        <v>75</v>
      </c>
      <c r="S1297" s="4">
        <f>IFERROR((Table1[[#This Row],[Total Sales]]-Table1[[#This Row],[Operating Profit]])/Table1[[#This Row],[Units Sold]],0)</f>
        <v>425</v>
      </c>
      <c r="T1297" s="4" t="str">
        <f>IF(Table1[[#This Row],[Profit per unit]]&gt;$V$8,"Premium","Mass")</f>
        <v>Premium</v>
      </c>
      <c r="U1297" s="4"/>
    </row>
    <row r="1298" spans="2:21" ht="14.25" customHeight="1" x14ac:dyDescent="0.3">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c r="O1298" s="4" t="str">
        <f>TEXT(Table1[[#This Row],[Invoice Date]],"mmm")</f>
        <v>Jan</v>
      </c>
      <c r="P1298" s="4">
        <f>YEAR(Table1[[#This Row],[Invoice Date]])</f>
        <v>2021</v>
      </c>
      <c r="Q1298" s="4">
        <f>IFERROR(Table1[[#This Row],[Total Sales]]/Table1[[#This Row],[Units Sold]],4)</f>
        <v>450</v>
      </c>
      <c r="R1298" s="4">
        <f>IFERROR(Table1[[#This Row],[Operating Profit]]/Table1[[#This Row],[Units Sold]],0)</f>
        <v>180</v>
      </c>
      <c r="S1298" s="4">
        <f>IFERROR((Table1[[#This Row],[Total Sales]]-Table1[[#This Row],[Operating Profit]])/Table1[[#This Row],[Units Sold]],0)</f>
        <v>270</v>
      </c>
      <c r="T1298" s="4" t="str">
        <f>IF(Table1[[#This Row],[Profit per unit]]&gt;$V$8,"Premium","Mass")</f>
        <v>Premium</v>
      </c>
      <c r="U1298" s="4"/>
    </row>
    <row r="1299" spans="2:21" ht="14.25" customHeight="1" x14ac:dyDescent="0.3">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c r="O1299" s="4" t="str">
        <f>TEXT(Table1[[#This Row],[Invoice Date]],"mmm")</f>
        <v>Feb</v>
      </c>
      <c r="P1299" s="4">
        <f>YEAR(Table1[[#This Row],[Invoice Date]])</f>
        <v>2021</v>
      </c>
      <c r="Q1299" s="4">
        <f>IFERROR(Table1[[#This Row],[Total Sales]]/Table1[[#This Row],[Units Sold]],4)</f>
        <v>350</v>
      </c>
      <c r="R1299" s="4">
        <f>IFERROR(Table1[[#This Row],[Operating Profit]]/Table1[[#This Row],[Units Sold]],0)</f>
        <v>87.5</v>
      </c>
      <c r="S1299" s="4">
        <f>IFERROR((Table1[[#This Row],[Total Sales]]-Table1[[#This Row],[Operating Profit]])/Table1[[#This Row],[Units Sold]],0)</f>
        <v>262.5</v>
      </c>
      <c r="T1299" s="4" t="str">
        <f>IF(Table1[[#This Row],[Profit per unit]]&gt;$V$8,"Premium","Mass")</f>
        <v>Premium</v>
      </c>
      <c r="U1299" s="4"/>
    </row>
    <row r="1300" spans="2:21" ht="14.25" customHeight="1" x14ac:dyDescent="0.3">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c r="O1300" s="4" t="str">
        <f>TEXT(Table1[[#This Row],[Invoice Date]],"mmm")</f>
        <v>Feb</v>
      </c>
      <c r="P1300" s="4">
        <f>YEAR(Table1[[#This Row],[Invoice Date]])</f>
        <v>2021</v>
      </c>
      <c r="Q1300" s="4">
        <f>IFERROR(Table1[[#This Row],[Total Sales]]/Table1[[#This Row],[Units Sold]],4)</f>
        <v>450</v>
      </c>
      <c r="R1300" s="4">
        <f>IFERROR(Table1[[#This Row],[Operating Profit]]/Table1[[#This Row],[Units Sold]],0)</f>
        <v>90</v>
      </c>
      <c r="S1300" s="4">
        <f>IFERROR((Table1[[#This Row],[Total Sales]]-Table1[[#This Row],[Operating Profit]])/Table1[[#This Row],[Units Sold]],0)</f>
        <v>360</v>
      </c>
      <c r="T1300" s="4" t="str">
        <f>IF(Table1[[#This Row],[Profit per unit]]&gt;$V$8,"Premium","Mass")</f>
        <v>Premium</v>
      </c>
      <c r="U1300" s="4"/>
    </row>
    <row r="1301" spans="2:21" ht="14.25" customHeight="1" x14ac:dyDescent="0.3">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c r="O1301" s="4" t="str">
        <f>TEXT(Table1[[#This Row],[Invoice Date]],"mmm")</f>
        <v>Feb</v>
      </c>
      <c r="P1301" s="4">
        <f>YEAR(Table1[[#This Row],[Invoice Date]])</f>
        <v>2021</v>
      </c>
      <c r="Q1301" s="4">
        <f>IFERROR(Table1[[#This Row],[Total Sales]]/Table1[[#This Row],[Units Sold]],4)</f>
        <v>450</v>
      </c>
      <c r="R1301" s="4">
        <f>IFERROR(Table1[[#This Row],[Operating Profit]]/Table1[[#This Row],[Units Sold]],0)</f>
        <v>112.5</v>
      </c>
      <c r="S1301" s="4">
        <f>IFERROR((Table1[[#This Row],[Total Sales]]-Table1[[#This Row],[Operating Profit]])/Table1[[#This Row],[Units Sold]],0)</f>
        <v>337.5</v>
      </c>
      <c r="T1301" s="4" t="str">
        <f>IF(Table1[[#This Row],[Profit per unit]]&gt;$V$8,"Premium","Mass")</f>
        <v>Premium</v>
      </c>
      <c r="U1301" s="4"/>
    </row>
    <row r="1302" spans="2:21" ht="14.25" customHeight="1" x14ac:dyDescent="0.3">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c r="O1302" s="4" t="str">
        <f>TEXT(Table1[[#This Row],[Invoice Date]],"mmm")</f>
        <v>Feb</v>
      </c>
      <c r="P1302" s="4">
        <f>YEAR(Table1[[#This Row],[Invoice Date]])</f>
        <v>2021</v>
      </c>
      <c r="Q1302" s="4">
        <f>IFERROR(Table1[[#This Row],[Total Sales]]/Table1[[#This Row],[Units Sold]],4)</f>
        <v>450</v>
      </c>
      <c r="R1302" s="4">
        <f>IFERROR(Table1[[#This Row],[Operating Profit]]/Table1[[#This Row],[Units Sold]],0)</f>
        <v>112.5</v>
      </c>
      <c r="S1302" s="4">
        <f>IFERROR((Table1[[#This Row],[Total Sales]]-Table1[[#This Row],[Operating Profit]])/Table1[[#This Row],[Units Sold]],0)</f>
        <v>337.5</v>
      </c>
      <c r="T1302" s="4" t="str">
        <f>IF(Table1[[#This Row],[Profit per unit]]&gt;$V$8,"Premium","Mass")</f>
        <v>Premium</v>
      </c>
      <c r="U1302" s="4"/>
    </row>
    <row r="1303" spans="2:21" ht="14.25" customHeight="1" x14ac:dyDescent="0.3">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c r="O1303" s="4" t="str">
        <f>TEXT(Table1[[#This Row],[Invoice Date]],"mmm")</f>
        <v>Feb</v>
      </c>
      <c r="P1303" s="4">
        <f>YEAR(Table1[[#This Row],[Invoice Date]])</f>
        <v>2021</v>
      </c>
      <c r="Q1303" s="4">
        <f>IFERROR(Table1[[#This Row],[Total Sales]]/Table1[[#This Row],[Units Sold]],4)</f>
        <v>500</v>
      </c>
      <c r="R1303" s="4">
        <f>IFERROR(Table1[[#This Row],[Operating Profit]]/Table1[[#This Row],[Units Sold]],0)</f>
        <v>75</v>
      </c>
      <c r="S1303" s="4">
        <f>IFERROR((Table1[[#This Row],[Total Sales]]-Table1[[#This Row],[Operating Profit]])/Table1[[#This Row],[Units Sold]],0)</f>
        <v>425</v>
      </c>
      <c r="T1303" s="4" t="str">
        <f>IF(Table1[[#This Row],[Profit per unit]]&gt;$V$8,"Premium","Mass")</f>
        <v>Premium</v>
      </c>
      <c r="U1303" s="4"/>
    </row>
    <row r="1304" spans="2:21" ht="14.25" customHeight="1" x14ac:dyDescent="0.3">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c r="O1304" s="4" t="str">
        <f>TEXT(Table1[[#This Row],[Invoice Date]],"mmm")</f>
        <v>Feb</v>
      </c>
      <c r="P1304" s="4">
        <f>YEAR(Table1[[#This Row],[Invoice Date]])</f>
        <v>2021</v>
      </c>
      <c r="Q1304" s="4">
        <f>IFERROR(Table1[[#This Row],[Total Sales]]/Table1[[#This Row],[Units Sold]],4)</f>
        <v>450</v>
      </c>
      <c r="R1304" s="4">
        <f>IFERROR(Table1[[#This Row],[Operating Profit]]/Table1[[#This Row],[Units Sold]],0)</f>
        <v>180</v>
      </c>
      <c r="S1304" s="4">
        <f>IFERROR((Table1[[#This Row],[Total Sales]]-Table1[[#This Row],[Operating Profit]])/Table1[[#This Row],[Units Sold]],0)</f>
        <v>270</v>
      </c>
      <c r="T1304" s="4" t="str">
        <f>IF(Table1[[#This Row],[Profit per unit]]&gt;$V$8,"Premium","Mass")</f>
        <v>Premium</v>
      </c>
      <c r="U1304" s="4"/>
    </row>
    <row r="1305" spans="2:21" ht="14.25" customHeight="1" x14ac:dyDescent="0.3">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c r="O1305" s="4" t="str">
        <f>TEXT(Table1[[#This Row],[Invoice Date]],"mmm")</f>
        <v>Mar</v>
      </c>
      <c r="P1305" s="4">
        <f>YEAR(Table1[[#This Row],[Invoice Date]])</f>
        <v>2021</v>
      </c>
      <c r="Q1305" s="4">
        <f>IFERROR(Table1[[#This Row],[Total Sales]]/Table1[[#This Row],[Units Sold]],4)</f>
        <v>450</v>
      </c>
      <c r="R1305" s="4">
        <f>IFERROR(Table1[[#This Row],[Operating Profit]]/Table1[[#This Row],[Units Sold]],0)</f>
        <v>112.5</v>
      </c>
      <c r="S1305" s="4">
        <f>IFERROR((Table1[[#This Row],[Total Sales]]-Table1[[#This Row],[Operating Profit]])/Table1[[#This Row],[Units Sold]],0)</f>
        <v>337.5</v>
      </c>
      <c r="T1305" s="4" t="str">
        <f>IF(Table1[[#This Row],[Profit per unit]]&gt;$V$8,"Premium","Mass")</f>
        <v>Premium</v>
      </c>
      <c r="U1305" s="4"/>
    </row>
    <row r="1306" spans="2:21" ht="14.25" customHeight="1" x14ac:dyDescent="0.3">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c r="O1306" s="4" t="str">
        <f>TEXT(Table1[[#This Row],[Invoice Date]],"mmm")</f>
        <v>Mar</v>
      </c>
      <c r="P1306" s="4">
        <f>YEAR(Table1[[#This Row],[Invoice Date]])</f>
        <v>2021</v>
      </c>
      <c r="Q1306" s="4">
        <f>IFERROR(Table1[[#This Row],[Total Sales]]/Table1[[#This Row],[Units Sold]],4)</f>
        <v>549.99999999999989</v>
      </c>
      <c r="R1306" s="4">
        <f>IFERROR(Table1[[#This Row],[Operating Profit]]/Table1[[#This Row],[Units Sold]],0)</f>
        <v>109.99999999999999</v>
      </c>
      <c r="S1306" s="4">
        <f>IFERROR((Table1[[#This Row],[Total Sales]]-Table1[[#This Row],[Operating Profit]])/Table1[[#This Row],[Units Sold]],0)</f>
        <v>439.99999999999994</v>
      </c>
      <c r="T1306" s="4" t="str">
        <f>IF(Table1[[#This Row],[Profit per unit]]&gt;$V$8,"Premium","Mass")</f>
        <v>Premium</v>
      </c>
      <c r="U1306" s="4"/>
    </row>
    <row r="1307" spans="2:21" ht="14.25" customHeight="1" x14ac:dyDescent="0.3">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c r="O1307" s="4" t="str">
        <f>TEXT(Table1[[#This Row],[Invoice Date]],"mmm")</f>
        <v>Mar</v>
      </c>
      <c r="P1307" s="4">
        <f>YEAR(Table1[[#This Row],[Invoice Date]])</f>
        <v>2021</v>
      </c>
      <c r="Q1307" s="4">
        <f>IFERROR(Table1[[#This Row],[Total Sales]]/Table1[[#This Row],[Units Sold]],4)</f>
        <v>599.99999999999989</v>
      </c>
      <c r="R1307" s="4">
        <f>IFERROR(Table1[[#This Row],[Operating Profit]]/Table1[[#This Row],[Units Sold]],0)</f>
        <v>149.99999999999997</v>
      </c>
      <c r="S1307" s="4">
        <f>IFERROR((Table1[[#This Row],[Total Sales]]-Table1[[#This Row],[Operating Profit]])/Table1[[#This Row],[Units Sold]],0)</f>
        <v>449.99999999999983</v>
      </c>
      <c r="T1307" s="4" t="str">
        <f>IF(Table1[[#This Row],[Profit per unit]]&gt;$V$8,"Premium","Mass")</f>
        <v>Premium</v>
      </c>
      <c r="U1307" s="4"/>
    </row>
    <row r="1308" spans="2:21" ht="14.25" customHeight="1" x14ac:dyDescent="0.3">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c r="O1308" s="4" t="str">
        <f>TEXT(Table1[[#This Row],[Invoice Date]],"mmm")</f>
        <v>Mar</v>
      </c>
      <c r="P1308" s="4">
        <f>YEAR(Table1[[#This Row],[Invoice Date]])</f>
        <v>2021</v>
      </c>
      <c r="Q1308" s="4">
        <f>IFERROR(Table1[[#This Row],[Total Sales]]/Table1[[#This Row],[Units Sold]],4)</f>
        <v>549.99999999999989</v>
      </c>
      <c r="R1308" s="4">
        <f>IFERROR(Table1[[#This Row],[Operating Profit]]/Table1[[#This Row],[Units Sold]],0)</f>
        <v>137.49999999999997</v>
      </c>
      <c r="S1308" s="4">
        <f>IFERROR((Table1[[#This Row],[Total Sales]]-Table1[[#This Row],[Operating Profit]])/Table1[[#This Row],[Units Sold]],0)</f>
        <v>412.49999999999989</v>
      </c>
      <c r="T1308" s="4" t="str">
        <f>IF(Table1[[#This Row],[Profit per unit]]&gt;$V$8,"Premium","Mass")</f>
        <v>Premium</v>
      </c>
      <c r="U1308" s="4"/>
    </row>
    <row r="1309" spans="2:21" ht="14.25" customHeight="1" x14ac:dyDescent="0.3">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c r="O1309" s="4" t="str">
        <f>TEXT(Table1[[#This Row],[Invoice Date]],"mmm")</f>
        <v>Mar</v>
      </c>
      <c r="P1309" s="4">
        <f>YEAR(Table1[[#This Row],[Invoice Date]])</f>
        <v>2021</v>
      </c>
      <c r="Q1309" s="4">
        <f>IFERROR(Table1[[#This Row],[Total Sales]]/Table1[[#This Row],[Units Sold]],4)</f>
        <v>600</v>
      </c>
      <c r="R1309" s="4">
        <f>IFERROR(Table1[[#This Row],[Operating Profit]]/Table1[[#This Row],[Units Sold]],0)</f>
        <v>90</v>
      </c>
      <c r="S1309" s="4">
        <f>IFERROR((Table1[[#This Row],[Total Sales]]-Table1[[#This Row],[Operating Profit]])/Table1[[#This Row],[Units Sold]],0)</f>
        <v>510</v>
      </c>
      <c r="T1309" s="4" t="str">
        <f>IF(Table1[[#This Row],[Profit per unit]]&gt;$V$8,"Premium","Mass")</f>
        <v>Premium</v>
      </c>
      <c r="U1309" s="4"/>
    </row>
    <row r="1310" spans="2:21" ht="14.25" customHeight="1" x14ac:dyDescent="0.3">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c r="O1310" s="4" t="str">
        <f>TEXT(Table1[[#This Row],[Invoice Date]],"mmm")</f>
        <v>Mar</v>
      </c>
      <c r="P1310" s="4">
        <f>YEAR(Table1[[#This Row],[Invoice Date]])</f>
        <v>2021</v>
      </c>
      <c r="Q1310" s="4">
        <f>IFERROR(Table1[[#This Row],[Total Sales]]/Table1[[#This Row],[Units Sold]],4)</f>
        <v>549.99999999999989</v>
      </c>
      <c r="R1310" s="4">
        <f>IFERROR(Table1[[#This Row],[Operating Profit]]/Table1[[#This Row],[Units Sold]],0)</f>
        <v>219.99999999999994</v>
      </c>
      <c r="S1310" s="4">
        <f>IFERROR((Table1[[#This Row],[Total Sales]]-Table1[[#This Row],[Operating Profit]])/Table1[[#This Row],[Units Sold]],0)</f>
        <v>329.99999999999994</v>
      </c>
      <c r="T1310" s="4" t="str">
        <f>IF(Table1[[#This Row],[Profit per unit]]&gt;$V$8,"Premium","Mass")</f>
        <v>Premium</v>
      </c>
      <c r="U1310" s="4"/>
    </row>
    <row r="1311" spans="2:21" ht="14.25" customHeight="1" x14ac:dyDescent="0.3">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c r="O1311" s="4" t="str">
        <f>TEXT(Table1[[#This Row],[Invoice Date]],"mmm")</f>
        <v>Apr</v>
      </c>
      <c r="P1311" s="4">
        <f>YEAR(Table1[[#This Row],[Invoice Date]])</f>
        <v>2021</v>
      </c>
      <c r="Q1311" s="4">
        <f>IFERROR(Table1[[#This Row],[Total Sales]]/Table1[[#This Row],[Units Sold]],4)</f>
        <v>600</v>
      </c>
      <c r="R1311" s="4">
        <f>IFERROR(Table1[[#This Row],[Operating Profit]]/Table1[[#This Row],[Units Sold]],0)</f>
        <v>150</v>
      </c>
      <c r="S1311" s="4">
        <f>IFERROR((Table1[[#This Row],[Total Sales]]-Table1[[#This Row],[Operating Profit]])/Table1[[#This Row],[Units Sold]],0)</f>
        <v>450</v>
      </c>
      <c r="T1311" s="4" t="str">
        <f>IF(Table1[[#This Row],[Profit per unit]]&gt;$V$8,"Premium","Mass")</f>
        <v>Premium</v>
      </c>
      <c r="U1311" s="4"/>
    </row>
    <row r="1312" spans="2:21" ht="14.25" customHeight="1" x14ac:dyDescent="0.3">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c r="O1312" s="4" t="str">
        <f>TEXT(Table1[[#This Row],[Invoice Date]],"mmm")</f>
        <v>Apr</v>
      </c>
      <c r="P1312" s="4">
        <f>YEAR(Table1[[#This Row],[Invoice Date]])</f>
        <v>2021</v>
      </c>
      <c r="Q1312" s="4">
        <f>IFERROR(Table1[[#This Row],[Total Sales]]/Table1[[#This Row],[Units Sold]],4)</f>
        <v>650</v>
      </c>
      <c r="R1312" s="4">
        <f>IFERROR(Table1[[#This Row],[Operating Profit]]/Table1[[#This Row],[Units Sold]],0)</f>
        <v>130</v>
      </c>
      <c r="S1312" s="4">
        <f>IFERROR((Table1[[#This Row],[Total Sales]]-Table1[[#This Row],[Operating Profit]])/Table1[[#This Row],[Units Sold]],0)</f>
        <v>520</v>
      </c>
      <c r="T1312" s="4" t="str">
        <f>IF(Table1[[#This Row],[Profit per unit]]&gt;$V$8,"Premium","Mass")</f>
        <v>Premium</v>
      </c>
      <c r="U1312" s="4"/>
    </row>
    <row r="1313" spans="2:21" ht="14.25" customHeight="1" x14ac:dyDescent="0.3">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c r="O1313" s="4" t="str">
        <f>TEXT(Table1[[#This Row],[Invoice Date]],"mmm")</f>
        <v>Apr</v>
      </c>
      <c r="P1313" s="4">
        <f>YEAR(Table1[[#This Row],[Invoice Date]])</f>
        <v>2021</v>
      </c>
      <c r="Q1313" s="4">
        <f>IFERROR(Table1[[#This Row],[Total Sales]]/Table1[[#This Row],[Units Sold]],4)</f>
        <v>650</v>
      </c>
      <c r="R1313" s="4">
        <f>IFERROR(Table1[[#This Row],[Operating Profit]]/Table1[[#This Row],[Units Sold]],0)</f>
        <v>162.5</v>
      </c>
      <c r="S1313" s="4">
        <f>IFERROR((Table1[[#This Row],[Total Sales]]-Table1[[#This Row],[Operating Profit]])/Table1[[#This Row],[Units Sold]],0)</f>
        <v>487.5</v>
      </c>
      <c r="T1313" s="4" t="str">
        <f>IF(Table1[[#This Row],[Profit per unit]]&gt;$V$8,"Premium","Mass")</f>
        <v>Premium</v>
      </c>
      <c r="U1313" s="4"/>
    </row>
    <row r="1314" spans="2:21" ht="14.25" customHeight="1" x14ac:dyDescent="0.3">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c r="O1314" s="4" t="str">
        <f>TEXT(Table1[[#This Row],[Invoice Date]],"mmm")</f>
        <v>Apr</v>
      </c>
      <c r="P1314" s="4">
        <f>YEAR(Table1[[#This Row],[Invoice Date]])</f>
        <v>2021</v>
      </c>
      <c r="Q1314" s="4">
        <f>IFERROR(Table1[[#This Row],[Total Sales]]/Table1[[#This Row],[Units Sold]],4)</f>
        <v>500</v>
      </c>
      <c r="R1314" s="4">
        <f>IFERROR(Table1[[#This Row],[Operating Profit]]/Table1[[#This Row],[Units Sold]],0)</f>
        <v>125</v>
      </c>
      <c r="S1314" s="4">
        <f>IFERROR((Table1[[#This Row],[Total Sales]]-Table1[[#This Row],[Operating Profit]])/Table1[[#This Row],[Units Sold]],0)</f>
        <v>375</v>
      </c>
      <c r="T1314" s="4" t="str">
        <f>IF(Table1[[#This Row],[Profit per unit]]&gt;$V$8,"Premium","Mass")</f>
        <v>Premium</v>
      </c>
      <c r="U1314" s="4"/>
    </row>
    <row r="1315" spans="2:21" ht="14.25" customHeight="1" x14ac:dyDescent="0.3">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c r="O1315" s="4" t="str">
        <f>TEXT(Table1[[#This Row],[Invoice Date]],"mmm")</f>
        <v>Apr</v>
      </c>
      <c r="P1315" s="4">
        <f>YEAR(Table1[[#This Row],[Invoice Date]])</f>
        <v>2021</v>
      </c>
      <c r="Q1315" s="4">
        <f>IFERROR(Table1[[#This Row],[Total Sales]]/Table1[[#This Row],[Units Sold]],4)</f>
        <v>550.00000000000011</v>
      </c>
      <c r="R1315" s="4">
        <f>IFERROR(Table1[[#This Row],[Operating Profit]]/Table1[[#This Row],[Units Sold]],0)</f>
        <v>82.500000000000014</v>
      </c>
      <c r="S1315" s="4">
        <f>IFERROR((Table1[[#This Row],[Total Sales]]-Table1[[#This Row],[Operating Profit]])/Table1[[#This Row],[Units Sold]],0)</f>
        <v>467.50000000000011</v>
      </c>
      <c r="T1315" s="4" t="str">
        <f>IF(Table1[[#This Row],[Profit per unit]]&gt;$V$8,"Premium","Mass")</f>
        <v>Premium</v>
      </c>
      <c r="U1315" s="4"/>
    </row>
    <row r="1316" spans="2:21" ht="14.25" customHeight="1" x14ac:dyDescent="0.3">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c r="O1316" s="4" t="str">
        <f>TEXT(Table1[[#This Row],[Invoice Date]],"mmm")</f>
        <v>Apr</v>
      </c>
      <c r="P1316" s="4">
        <f>YEAR(Table1[[#This Row],[Invoice Date]])</f>
        <v>2021</v>
      </c>
      <c r="Q1316" s="4">
        <f>IFERROR(Table1[[#This Row],[Total Sales]]/Table1[[#This Row],[Units Sold]],4)</f>
        <v>700</v>
      </c>
      <c r="R1316" s="4">
        <f>IFERROR(Table1[[#This Row],[Operating Profit]]/Table1[[#This Row],[Units Sold]],0)</f>
        <v>280</v>
      </c>
      <c r="S1316" s="4">
        <f>IFERROR((Table1[[#This Row],[Total Sales]]-Table1[[#This Row],[Operating Profit]])/Table1[[#This Row],[Units Sold]],0)</f>
        <v>420</v>
      </c>
      <c r="T1316" s="4" t="str">
        <f>IF(Table1[[#This Row],[Profit per unit]]&gt;$V$8,"Premium","Mass")</f>
        <v>Premium</v>
      </c>
      <c r="U1316" s="4"/>
    </row>
    <row r="1317" spans="2:21" ht="14.25" customHeight="1" x14ac:dyDescent="0.3">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c r="O1317" s="4" t="str">
        <f>TEXT(Table1[[#This Row],[Invoice Date]],"mmm")</f>
        <v>May</v>
      </c>
      <c r="P1317" s="4">
        <f>YEAR(Table1[[#This Row],[Invoice Date]])</f>
        <v>2021</v>
      </c>
      <c r="Q1317" s="4">
        <f>IFERROR(Table1[[#This Row],[Total Sales]]/Table1[[#This Row],[Units Sold]],4)</f>
        <v>549.99999999999989</v>
      </c>
      <c r="R1317" s="4">
        <f>IFERROR(Table1[[#This Row],[Operating Profit]]/Table1[[#This Row],[Units Sold]],0)</f>
        <v>137.49999999999997</v>
      </c>
      <c r="S1317" s="4">
        <f>IFERROR((Table1[[#This Row],[Total Sales]]-Table1[[#This Row],[Operating Profit]])/Table1[[#This Row],[Units Sold]],0)</f>
        <v>412.49999999999989</v>
      </c>
      <c r="T1317" s="4" t="str">
        <f>IF(Table1[[#This Row],[Profit per unit]]&gt;$V$8,"Premium","Mass")</f>
        <v>Premium</v>
      </c>
      <c r="U1317" s="4"/>
    </row>
    <row r="1318" spans="2:21" ht="14.25" customHeight="1" x14ac:dyDescent="0.3">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c r="O1318" s="4" t="str">
        <f>TEXT(Table1[[#This Row],[Invoice Date]],"mmm")</f>
        <v>May</v>
      </c>
      <c r="P1318" s="4">
        <f>YEAR(Table1[[#This Row],[Invoice Date]])</f>
        <v>2021</v>
      </c>
      <c r="Q1318" s="4">
        <f>IFERROR(Table1[[#This Row],[Total Sales]]/Table1[[#This Row],[Units Sold]],4)</f>
        <v>600</v>
      </c>
      <c r="R1318" s="4">
        <f>IFERROR(Table1[[#This Row],[Operating Profit]]/Table1[[#This Row],[Units Sold]],0)</f>
        <v>120</v>
      </c>
      <c r="S1318" s="4">
        <f>IFERROR((Table1[[#This Row],[Total Sales]]-Table1[[#This Row],[Operating Profit]])/Table1[[#This Row],[Units Sold]],0)</f>
        <v>480</v>
      </c>
      <c r="T1318" s="4" t="str">
        <f>IF(Table1[[#This Row],[Profit per unit]]&gt;$V$8,"Premium","Mass")</f>
        <v>Premium</v>
      </c>
      <c r="U1318" s="4"/>
    </row>
    <row r="1319" spans="2:21" ht="14.25" customHeight="1" x14ac:dyDescent="0.3">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c r="O1319" s="4" t="str">
        <f>TEXT(Table1[[#This Row],[Invoice Date]],"mmm")</f>
        <v>May</v>
      </c>
      <c r="P1319" s="4">
        <f>YEAR(Table1[[#This Row],[Invoice Date]])</f>
        <v>2021</v>
      </c>
      <c r="Q1319" s="4">
        <f>IFERROR(Table1[[#This Row],[Total Sales]]/Table1[[#This Row],[Units Sold]],4)</f>
        <v>600</v>
      </c>
      <c r="R1319" s="4">
        <f>IFERROR(Table1[[#This Row],[Operating Profit]]/Table1[[#This Row],[Units Sold]],0)</f>
        <v>150</v>
      </c>
      <c r="S1319" s="4">
        <f>IFERROR((Table1[[#This Row],[Total Sales]]-Table1[[#This Row],[Operating Profit]])/Table1[[#This Row],[Units Sold]],0)</f>
        <v>450</v>
      </c>
      <c r="T1319" s="4" t="str">
        <f>IF(Table1[[#This Row],[Profit per unit]]&gt;$V$8,"Premium","Mass")</f>
        <v>Premium</v>
      </c>
      <c r="U1319" s="4"/>
    </row>
    <row r="1320" spans="2:21" ht="14.25" customHeight="1" x14ac:dyDescent="0.3">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c r="O1320" s="4" t="str">
        <f>TEXT(Table1[[#This Row],[Invoice Date]],"mmm")</f>
        <v>May</v>
      </c>
      <c r="P1320" s="4">
        <f>YEAR(Table1[[#This Row],[Invoice Date]])</f>
        <v>2021</v>
      </c>
      <c r="Q1320" s="4">
        <f>IFERROR(Table1[[#This Row],[Total Sales]]/Table1[[#This Row],[Units Sold]],4)</f>
        <v>549.99999999999989</v>
      </c>
      <c r="R1320" s="4">
        <f>IFERROR(Table1[[#This Row],[Operating Profit]]/Table1[[#This Row],[Units Sold]],0)</f>
        <v>137.49999999999997</v>
      </c>
      <c r="S1320" s="4">
        <f>IFERROR((Table1[[#This Row],[Total Sales]]-Table1[[#This Row],[Operating Profit]])/Table1[[#This Row],[Units Sold]],0)</f>
        <v>412.49999999999989</v>
      </c>
      <c r="T1320" s="4" t="str">
        <f>IF(Table1[[#This Row],[Profit per unit]]&gt;$V$8,"Premium","Mass")</f>
        <v>Premium</v>
      </c>
      <c r="U1320" s="4"/>
    </row>
    <row r="1321" spans="2:21" ht="14.25" customHeight="1" x14ac:dyDescent="0.3">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c r="O1321" s="4" t="str">
        <f>TEXT(Table1[[#This Row],[Invoice Date]],"mmm")</f>
        <v>May</v>
      </c>
      <c r="P1321" s="4">
        <f>YEAR(Table1[[#This Row],[Invoice Date]])</f>
        <v>2021</v>
      </c>
      <c r="Q1321" s="4">
        <f>IFERROR(Table1[[#This Row],[Total Sales]]/Table1[[#This Row],[Units Sold]],4)</f>
        <v>600</v>
      </c>
      <c r="R1321" s="4">
        <f>IFERROR(Table1[[#This Row],[Operating Profit]]/Table1[[#This Row],[Units Sold]],0)</f>
        <v>90</v>
      </c>
      <c r="S1321" s="4">
        <f>IFERROR((Table1[[#This Row],[Total Sales]]-Table1[[#This Row],[Operating Profit]])/Table1[[#This Row],[Units Sold]],0)</f>
        <v>510</v>
      </c>
      <c r="T1321" s="4" t="str">
        <f>IF(Table1[[#This Row],[Profit per unit]]&gt;$V$8,"Premium","Mass")</f>
        <v>Premium</v>
      </c>
      <c r="U1321" s="4"/>
    </row>
    <row r="1322" spans="2:21" ht="14.25" customHeight="1" x14ac:dyDescent="0.3">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c r="O1322" s="4" t="str">
        <f>TEXT(Table1[[#This Row],[Invoice Date]],"mmm")</f>
        <v>May</v>
      </c>
      <c r="P1322" s="4">
        <f>YEAR(Table1[[#This Row],[Invoice Date]])</f>
        <v>2021</v>
      </c>
      <c r="Q1322" s="4">
        <f>IFERROR(Table1[[#This Row],[Total Sales]]/Table1[[#This Row],[Units Sold]],4)</f>
        <v>750</v>
      </c>
      <c r="R1322" s="4">
        <f>IFERROR(Table1[[#This Row],[Operating Profit]]/Table1[[#This Row],[Units Sold]],0)</f>
        <v>300</v>
      </c>
      <c r="S1322" s="4">
        <f>IFERROR((Table1[[#This Row],[Total Sales]]-Table1[[#This Row],[Operating Profit]])/Table1[[#This Row],[Units Sold]],0)</f>
        <v>450</v>
      </c>
      <c r="T1322" s="4" t="str">
        <f>IF(Table1[[#This Row],[Profit per unit]]&gt;$V$8,"Premium","Mass")</f>
        <v>Premium</v>
      </c>
      <c r="U1322" s="4"/>
    </row>
    <row r="1323" spans="2:21" ht="14.25" customHeight="1" x14ac:dyDescent="0.3">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c r="O1323" s="4" t="str">
        <f>TEXT(Table1[[#This Row],[Invoice Date]],"mmm")</f>
        <v>Jun</v>
      </c>
      <c r="P1323" s="4">
        <f>YEAR(Table1[[#This Row],[Invoice Date]])</f>
        <v>2021</v>
      </c>
      <c r="Q1323" s="4">
        <f>IFERROR(Table1[[#This Row],[Total Sales]]/Table1[[#This Row],[Units Sold]],4)</f>
        <v>700</v>
      </c>
      <c r="R1323" s="4">
        <f>IFERROR(Table1[[#This Row],[Operating Profit]]/Table1[[#This Row],[Units Sold]],0)</f>
        <v>175</v>
      </c>
      <c r="S1323" s="4">
        <f>IFERROR((Table1[[#This Row],[Total Sales]]-Table1[[#This Row],[Operating Profit]])/Table1[[#This Row],[Units Sold]],0)</f>
        <v>525</v>
      </c>
      <c r="T1323" s="4" t="str">
        <f>IF(Table1[[#This Row],[Profit per unit]]&gt;$V$8,"Premium","Mass")</f>
        <v>Premium</v>
      </c>
      <c r="U1323" s="4"/>
    </row>
    <row r="1324" spans="2:21" ht="14.25" customHeight="1" x14ac:dyDescent="0.3">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c r="O1324" s="4" t="str">
        <f>TEXT(Table1[[#This Row],[Invoice Date]],"mmm")</f>
        <v>Jun</v>
      </c>
      <c r="P1324" s="4">
        <f>YEAR(Table1[[#This Row],[Invoice Date]])</f>
        <v>2021</v>
      </c>
      <c r="Q1324" s="4">
        <f>IFERROR(Table1[[#This Row],[Total Sales]]/Table1[[#This Row],[Units Sold]],4)</f>
        <v>750</v>
      </c>
      <c r="R1324" s="4">
        <f>IFERROR(Table1[[#This Row],[Operating Profit]]/Table1[[#This Row],[Units Sold]],0)</f>
        <v>150</v>
      </c>
      <c r="S1324" s="4">
        <f>IFERROR((Table1[[#This Row],[Total Sales]]-Table1[[#This Row],[Operating Profit]])/Table1[[#This Row],[Units Sold]],0)</f>
        <v>600</v>
      </c>
      <c r="T1324" s="4" t="str">
        <f>IF(Table1[[#This Row],[Profit per unit]]&gt;$V$8,"Premium","Mass")</f>
        <v>Premium</v>
      </c>
      <c r="U1324" s="4"/>
    </row>
    <row r="1325" spans="2:21" ht="14.25" customHeight="1" x14ac:dyDescent="0.3">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c r="O1325" s="4" t="str">
        <f>TEXT(Table1[[#This Row],[Invoice Date]],"mmm")</f>
        <v>Jun</v>
      </c>
      <c r="P1325" s="4">
        <f>YEAR(Table1[[#This Row],[Invoice Date]])</f>
        <v>2021</v>
      </c>
      <c r="Q1325" s="4">
        <f>IFERROR(Table1[[#This Row],[Total Sales]]/Table1[[#This Row],[Units Sold]],4)</f>
        <v>750</v>
      </c>
      <c r="R1325" s="4">
        <f>IFERROR(Table1[[#This Row],[Operating Profit]]/Table1[[#This Row],[Units Sold]],0)</f>
        <v>187.5</v>
      </c>
      <c r="S1325" s="4">
        <f>IFERROR((Table1[[#This Row],[Total Sales]]-Table1[[#This Row],[Operating Profit]])/Table1[[#This Row],[Units Sold]],0)</f>
        <v>562.5</v>
      </c>
      <c r="T1325" s="4" t="str">
        <f>IF(Table1[[#This Row],[Profit per unit]]&gt;$V$8,"Premium","Mass")</f>
        <v>Premium</v>
      </c>
      <c r="U1325" s="4"/>
    </row>
    <row r="1326" spans="2:21" ht="14.25" customHeight="1" x14ac:dyDescent="0.3">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c r="O1326" s="4" t="str">
        <f>TEXT(Table1[[#This Row],[Invoice Date]],"mmm")</f>
        <v>Jun</v>
      </c>
      <c r="P1326" s="4">
        <f>YEAR(Table1[[#This Row],[Invoice Date]])</f>
        <v>2021</v>
      </c>
      <c r="Q1326" s="4">
        <f>IFERROR(Table1[[#This Row],[Total Sales]]/Table1[[#This Row],[Units Sold]],4)</f>
        <v>750</v>
      </c>
      <c r="R1326" s="4">
        <f>IFERROR(Table1[[#This Row],[Operating Profit]]/Table1[[#This Row],[Units Sold]],0)</f>
        <v>187.5</v>
      </c>
      <c r="S1326" s="4">
        <f>IFERROR((Table1[[#This Row],[Total Sales]]-Table1[[#This Row],[Operating Profit]])/Table1[[#This Row],[Units Sold]],0)</f>
        <v>562.5</v>
      </c>
      <c r="T1326" s="4" t="str">
        <f>IF(Table1[[#This Row],[Profit per unit]]&gt;$V$8,"Premium","Mass")</f>
        <v>Premium</v>
      </c>
      <c r="U1326" s="4"/>
    </row>
    <row r="1327" spans="2:21" ht="14.25" customHeight="1" x14ac:dyDescent="0.3">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c r="O1327" s="4" t="str">
        <f>TEXT(Table1[[#This Row],[Invoice Date]],"mmm")</f>
        <v>Jun</v>
      </c>
      <c r="P1327" s="4">
        <f>YEAR(Table1[[#This Row],[Invoice Date]])</f>
        <v>2021</v>
      </c>
      <c r="Q1327" s="4">
        <f>IFERROR(Table1[[#This Row],[Total Sales]]/Table1[[#This Row],[Units Sold]],4)</f>
        <v>850.00000000000011</v>
      </c>
      <c r="R1327" s="4">
        <f>IFERROR(Table1[[#This Row],[Operating Profit]]/Table1[[#This Row],[Units Sold]],0)</f>
        <v>127.50000000000001</v>
      </c>
      <c r="S1327" s="4">
        <f>IFERROR((Table1[[#This Row],[Total Sales]]-Table1[[#This Row],[Operating Profit]])/Table1[[#This Row],[Units Sold]],0)</f>
        <v>722.50000000000011</v>
      </c>
      <c r="T1327" s="4" t="str">
        <f>IF(Table1[[#This Row],[Profit per unit]]&gt;$V$8,"Premium","Mass")</f>
        <v>Premium</v>
      </c>
      <c r="U1327" s="4"/>
    </row>
    <row r="1328" spans="2:21" ht="14.25" customHeight="1" x14ac:dyDescent="0.3">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c r="O1328" s="4" t="str">
        <f>TEXT(Table1[[#This Row],[Invoice Date]],"mmm")</f>
        <v>Jun</v>
      </c>
      <c r="P1328" s="4">
        <f>YEAR(Table1[[#This Row],[Invoice Date]])</f>
        <v>2021</v>
      </c>
      <c r="Q1328" s="4">
        <f>IFERROR(Table1[[#This Row],[Total Sales]]/Table1[[#This Row],[Units Sold]],4)</f>
        <v>1000</v>
      </c>
      <c r="R1328" s="4">
        <f>IFERROR(Table1[[#This Row],[Operating Profit]]/Table1[[#This Row],[Units Sold]],0)</f>
        <v>400</v>
      </c>
      <c r="S1328" s="4">
        <f>IFERROR((Table1[[#This Row],[Total Sales]]-Table1[[#This Row],[Operating Profit]])/Table1[[#This Row],[Units Sold]],0)</f>
        <v>600</v>
      </c>
      <c r="T1328" s="4" t="str">
        <f>IF(Table1[[#This Row],[Profit per unit]]&gt;$V$8,"Premium","Mass")</f>
        <v>Premium</v>
      </c>
      <c r="U1328" s="4"/>
    </row>
    <row r="1329" spans="2:21" ht="14.25" customHeight="1" x14ac:dyDescent="0.3">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c r="O1329" s="4" t="str">
        <f>TEXT(Table1[[#This Row],[Invoice Date]],"mmm")</f>
        <v>Jul</v>
      </c>
      <c r="P1329" s="4">
        <f>YEAR(Table1[[#This Row],[Invoice Date]])</f>
        <v>2021</v>
      </c>
      <c r="Q1329" s="4">
        <f>IFERROR(Table1[[#This Row],[Total Sales]]/Table1[[#This Row],[Units Sold]],4)</f>
        <v>800</v>
      </c>
      <c r="R1329" s="4">
        <f>IFERROR(Table1[[#This Row],[Operating Profit]]/Table1[[#This Row],[Units Sold]],0)</f>
        <v>200</v>
      </c>
      <c r="S1329" s="4">
        <f>IFERROR((Table1[[#This Row],[Total Sales]]-Table1[[#This Row],[Operating Profit]])/Table1[[#This Row],[Units Sold]],0)</f>
        <v>600</v>
      </c>
      <c r="T1329" s="4" t="str">
        <f>IF(Table1[[#This Row],[Profit per unit]]&gt;$V$8,"Premium","Mass")</f>
        <v>Premium</v>
      </c>
      <c r="U1329" s="4"/>
    </row>
    <row r="1330" spans="2:21" ht="14.25" customHeight="1" x14ac:dyDescent="0.3">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c r="O1330" s="4" t="str">
        <f>TEXT(Table1[[#This Row],[Invoice Date]],"mmm")</f>
        <v>Jul</v>
      </c>
      <c r="P1330" s="4">
        <f>YEAR(Table1[[#This Row],[Invoice Date]])</f>
        <v>2021</v>
      </c>
      <c r="Q1330" s="4">
        <f>IFERROR(Table1[[#This Row],[Total Sales]]/Table1[[#This Row],[Units Sold]],4)</f>
        <v>850.00000000000023</v>
      </c>
      <c r="R1330" s="4">
        <f>IFERROR(Table1[[#This Row],[Operating Profit]]/Table1[[#This Row],[Units Sold]],0)</f>
        <v>170.00000000000006</v>
      </c>
      <c r="S1330" s="4">
        <f>IFERROR((Table1[[#This Row],[Total Sales]]-Table1[[#This Row],[Operating Profit]])/Table1[[#This Row],[Units Sold]],0)</f>
        <v>680.00000000000023</v>
      </c>
      <c r="T1330" s="4" t="str">
        <f>IF(Table1[[#This Row],[Profit per unit]]&gt;$V$8,"Premium","Mass")</f>
        <v>Premium</v>
      </c>
      <c r="U1330" s="4"/>
    </row>
    <row r="1331" spans="2:21" ht="14.25" customHeight="1" x14ac:dyDescent="0.3">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c r="O1331" s="4" t="str">
        <f>TEXT(Table1[[#This Row],[Invoice Date]],"mmm")</f>
        <v>Jul</v>
      </c>
      <c r="P1331" s="4">
        <f>YEAR(Table1[[#This Row],[Invoice Date]])</f>
        <v>2021</v>
      </c>
      <c r="Q1331" s="4">
        <f>IFERROR(Table1[[#This Row],[Total Sales]]/Table1[[#This Row],[Units Sold]],4)</f>
        <v>850.00000000000011</v>
      </c>
      <c r="R1331" s="4">
        <f>IFERROR(Table1[[#This Row],[Operating Profit]]/Table1[[#This Row],[Units Sold]],0)</f>
        <v>212.50000000000003</v>
      </c>
      <c r="S1331" s="4">
        <f>IFERROR((Table1[[#This Row],[Total Sales]]-Table1[[#This Row],[Operating Profit]])/Table1[[#This Row],[Units Sold]],0)</f>
        <v>637.50000000000011</v>
      </c>
      <c r="T1331" s="4" t="str">
        <f>IF(Table1[[#This Row],[Profit per unit]]&gt;$V$8,"Premium","Mass")</f>
        <v>Premium</v>
      </c>
      <c r="U1331" s="4"/>
    </row>
    <row r="1332" spans="2:21" ht="14.25" customHeight="1" x14ac:dyDescent="0.3">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c r="O1332" s="4" t="str">
        <f>TEXT(Table1[[#This Row],[Invoice Date]],"mmm")</f>
        <v>Jul</v>
      </c>
      <c r="P1332" s="4">
        <f>YEAR(Table1[[#This Row],[Invoice Date]])</f>
        <v>2021</v>
      </c>
      <c r="Q1332" s="4">
        <f>IFERROR(Table1[[#This Row],[Total Sales]]/Table1[[#This Row],[Units Sold]],4)</f>
        <v>800</v>
      </c>
      <c r="R1332" s="4">
        <f>IFERROR(Table1[[#This Row],[Operating Profit]]/Table1[[#This Row],[Units Sold]],0)</f>
        <v>200</v>
      </c>
      <c r="S1332" s="4">
        <f>IFERROR((Table1[[#This Row],[Total Sales]]-Table1[[#This Row],[Operating Profit]])/Table1[[#This Row],[Units Sold]],0)</f>
        <v>600</v>
      </c>
      <c r="T1332" s="4" t="str">
        <f>IF(Table1[[#This Row],[Profit per unit]]&gt;$V$8,"Premium","Mass")</f>
        <v>Premium</v>
      </c>
      <c r="U1332" s="4"/>
    </row>
    <row r="1333" spans="2:21" ht="14.25" customHeight="1" x14ac:dyDescent="0.3">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c r="O1333" s="4" t="str">
        <f>TEXT(Table1[[#This Row],[Invoice Date]],"mmm")</f>
        <v>Jul</v>
      </c>
      <c r="P1333" s="4">
        <f>YEAR(Table1[[#This Row],[Invoice Date]])</f>
        <v>2021</v>
      </c>
      <c r="Q1333" s="4">
        <f>IFERROR(Table1[[#This Row],[Total Sales]]/Table1[[#This Row],[Units Sold]],4)</f>
        <v>850.00000000000011</v>
      </c>
      <c r="R1333" s="4">
        <f>IFERROR(Table1[[#This Row],[Operating Profit]]/Table1[[#This Row],[Units Sold]],0)</f>
        <v>127.5</v>
      </c>
      <c r="S1333" s="4">
        <f>IFERROR((Table1[[#This Row],[Total Sales]]-Table1[[#This Row],[Operating Profit]])/Table1[[#This Row],[Units Sold]],0)</f>
        <v>722.50000000000011</v>
      </c>
      <c r="T1333" s="4" t="str">
        <f>IF(Table1[[#This Row],[Profit per unit]]&gt;$V$8,"Premium","Mass")</f>
        <v>Premium</v>
      </c>
      <c r="U1333" s="4"/>
    </row>
    <row r="1334" spans="2:21" ht="14.25" customHeight="1" x14ac:dyDescent="0.3">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c r="O1334" s="4" t="str">
        <f>TEXT(Table1[[#This Row],[Invoice Date]],"mmm")</f>
        <v>Jul</v>
      </c>
      <c r="P1334" s="4">
        <f>YEAR(Table1[[#This Row],[Invoice Date]])</f>
        <v>2021</v>
      </c>
      <c r="Q1334" s="4">
        <f>IFERROR(Table1[[#This Row],[Total Sales]]/Table1[[#This Row],[Units Sold]],4)</f>
        <v>1000</v>
      </c>
      <c r="R1334" s="4">
        <f>IFERROR(Table1[[#This Row],[Operating Profit]]/Table1[[#This Row],[Units Sold]],0)</f>
        <v>400</v>
      </c>
      <c r="S1334" s="4">
        <f>IFERROR((Table1[[#This Row],[Total Sales]]-Table1[[#This Row],[Operating Profit]])/Table1[[#This Row],[Units Sold]],0)</f>
        <v>600</v>
      </c>
      <c r="T1334" s="4" t="str">
        <f>IF(Table1[[#This Row],[Profit per unit]]&gt;$V$8,"Premium","Mass")</f>
        <v>Premium</v>
      </c>
      <c r="U1334" s="4"/>
    </row>
    <row r="1335" spans="2:21" ht="14.25" customHeight="1" x14ac:dyDescent="0.3">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c r="O1335" s="4" t="str">
        <f>TEXT(Table1[[#This Row],[Invoice Date]],"mmm")</f>
        <v>Aug</v>
      </c>
      <c r="P1335" s="4">
        <f>YEAR(Table1[[#This Row],[Invoice Date]])</f>
        <v>2021</v>
      </c>
      <c r="Q1335" s="4">
        <f>IFERROR(Table1[[#This Row],[Total Sales]]/Table1[[#This Row],[Units Sold]],4)</f>
        <v>850.00000000000011</v>
      </c>
      <c r="R1335" s="4">
        <f>IFERROR(Table1[[#This Row],[Operating Profit]]/Table1[[#This Row],[Units Sold]],0)</f>
        <v>212.50000000000003</v>
      </c>
      <c r="S1335" s="4">
        <f>IFERROR((Table1[[#This Row],[Total Sales]]-Table1[[#This Row],[Operating Profit]])/Table1[[#This Row],[Units Sold]],0)</f>
        <v>637.50000000000011</v>
      </c>
      <c r="T1335" s="4" t="str">
        <f>IF(Table1[[#This Row],[Profit per unit]]&gt;$V$8,"Premium","Mass")</f>
        <v>Premium</v>
      </c>
      <c r="U1335" s="4"/>
    </row>
    <row r="1336" spans="2:21" ht="14.25" customHeight="1" x14ac:dyDescent="0.3">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c r="O1336" s="4" t="str">
        <f>TEXT(Table1[[#This Row],[Invoice Date]],"mmm")</f>
        <v>Aug</v>
      </c>
      <c r="P1336" s="4">
        <f>YEAR(Table1[[#This Row],[Invoice Date]])</f>
        <v>2021</v>
      </c>
      <c r="Q1336" s="4">
        <f>IFERROR(Table1[[#This Row],[Total Sales]]/Table1[[#This Row],[Units Sold]],4)</f>
        <v>750.00000000000011</v>
      </c>
      <c r="R1336" s="4">
        <f>IFERROR(Table1[[#This Row],[Operating Profit]]/Table1[[#This Row],[Units Sold]],0)</f>
        <v>150.00000000000003</v>
      </c>
      <c r="S1336" s="4">
        <f>IFERROR((Table1[[#This Row],[Total Sales]]-Table1[[#This Row],[Operating Profit]])/Table1[[#This Row],[Units Sold]],0)</f>
        <v>600.00000000000011</v>
      </c>
      <c r="T1336" s="4" t="str">
        <f>IF(Table1[[#This Row],[Profit per unit]]&gt;$V$8,"Premium","Mass")</f>
        <v>Premium</v>
      </c>
      <c r="U1336" s="4"/>
    </row>
    <row r="1337" spans="2:21" ht="14.25" customHeight="1" x14ac:dyDescent="0.3">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c r="O1337" s="4" t="str">
        <f>TEXT(Table1[[#This Row],[Invoice Date]],"mmm")</f>
        <v>Aug</v>
      </c>
      <c r="P1337" s="4">
        <f>YEAR(Table1[[#This Row],[Invoice Date]])</f>
        <v>2021</v>
      </c>
      <c r="Q1337" s="4">
        <f>IFERROR(Table1[[#This Row],[Total Sales]]/Table1[[#This Row],[Units Sold]],4)</f>
        <v>700</v>
      </c>
      <c r="R1337" s="4">
        <f>IFERROR(Table1[[#This Row],[Operating Profit]]/Table1[[#This Row],[Units Sold]],0)</f>
        <v>175</v>
      </c>
      <c r="S1337" s="4">
        <f>IFERROR((Table1[[#This Row],[Total Sales]]-Table1[[#This Row],[Operating Profit]])/Table1[[#This Row],[Units Sold]],0)</f>
        <v>525</v>
      </c>
      <c r="T1337" s="4" t="str">
        <f>IF(Table1[[#This Row],[Profit per unit]]&gt;$V$8,"Premium","Mass")</f>
        <v>Premium</v>
      </c>
      <c r="U1337" s="4"/>
    </row>
    <row r="1338" spans="2:21" ht="14.25" customHeight="1" x14ac:dyDescent="0.3">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c r="O1338" s="4" t="str">
        <f>TEXT(Table1[[#This Row],[Invoice Date]],"mmm")</f>
        <v>Aug</v>
      </c>
      <c r="P1338" s="4">
        <f>YEAR(Table1[[#This Row],[Invoice Date]])</f>
        <v>2021</v>
      </c>
      <c r="Q1338" s="4">
        <f>IFERROR(Table1[[#This Row],[Total Sales]]/Table1[[#This Row],[Units Sold]],4)</f>
        <v>700</v>
      </c>
      <c r="R1338" s="4">
        <f>IFERROR(Table1[[#This Row],[Operating Profit]]/Table1[[#This Row],[Units Sold]],0)</f>
        <v>175</v>
      </c>
      <c r="S1338" s="4">
        <f>IFERROR((Table1[[#This Row],[Total Sales]]-Table1[[#This Row],[Operating Profit]])/Table1[[#This Row],[Units Sold]],0)</f>
        <v>525</v>
      </c>
      <c r="T1338" s="4" t="str">
        <f>IF(Table1[[#This Row],[Profit per unit]]&gt;$V$8,"Premium","Mass")</f>
        <v>Premium</v>
      </c>
      <c r="U1338" s="4"/>
    </row>
    <row r="1339" spans="2:21" ht="14.25" customHeight="1" x14ac:dyDescent="0.3">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c r="O1339" s="4" t="str">
        <f>TEXT(Table1[[#This Row],[Invoice Date]],"mmm")</f>
        <v>Aug</v>
      </c>
      <c r="P1339" s="4">
        <f>YEAR(Table1[[#This Row],[Invoice Date]])</f>
        <v>2021</v>
      </c>
      <c r="Q1339" s="4">
        <f>IFERROR(Table1[[#This Row],[Total Sales]]/Table1[[#This Row],[Units Sold]],4)</f>
        <v>700</v>
      </c>
      <c r="R1339" s="4">
        <f>IFERROR(Table1[[#This Row],[Operating Profit]]/Table1[[#This Row],[Units Sold]],0)</f>
        <v>105</v>
      </c>
      <c r="S1339" s="4">
        <f>IFERROR((Table1[[#This Row],[Total Sales]]-Table1[[#This Row],[Operating Profit]])/Table1[[#This Row],[Units Sold]],0)</f>
        <v>595</v>
      </c>
      <c r="T1339" s="4" t="str">
        <f>IF(Table1[[#This Row],[Profit per unit]]&gt;$V$8,"Premium","Mass")</f>
        <v>Premium</v>
      </c>
      <c r="U1339" s="4"/>
    </row>
    <row r="1340" spans="2:21" ht="14.25" customHeight="1" x14ac:dyDescent="0.3">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c r="O1340" s="4" t="str">
        <f>TEXT(Table1[[#This Row],[Invoice Date]],"mmm")</f>
        <v>Aug</v>
      </c>
      <c r="P1340" s="4">
        <f>YEAR(Table1[[#This Row],[Invoice Date]])</f>
        <v>2021</v>
      </c>
      <c r="Q1340" s="4">
        <f>IFERROR(Table1[[#This Row],[Total Sales]]/Table1[[#This Row],[Units Sold]],4)</f>
        <v>750</v>
      </c>
      <c r="R1340" s="4">
        <f>IFERROR(Table1[[#This Row],[Operating Profit]]/Table1[[#This Row],[Units Sold]],0)</f>
        <v>300</v>
      </c>
      <c r="S1340" s="4">
        <f>IFERROR((Table1[[#This Row],[Total Sales]]-Table1[[#This Row],[Operating Profit]])/Table1[[#This Row],[Units Sold]],0)</f>
        <v>450</v>
      </c>
      <c r="T1340" s="4" t="str">
        <f>IF(Table1[[#This Row],[Profit per unit]]&gt;$V$8,"Premium","Mass")</f>
        <v>Premium</v>
      </c>
      <c r="U1340" s="4"/>
    </row>
    <row r="1341" spans="2:21" ht="14.25" customHeight="1" x14ac:dyDescent="0.3">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c r="O1341" s="4" t="str">
        <f>TEXT(Table1[[#This Row],[Invoice Date]],"mmm")</f>
        <v>Sep</v>
      </c>
      <c r="P1341" s="4">
        <f>YEAR(Table1[[#This Row],[Invoice Date]])</f>
        <v>2021</v>
      </c>
      <c r="Q1341" s="4">
        <f>IFERROR(Table1[[#This Row],[Total Sales]]/Table1[[#This Row],[Units Sold]],4)</f>
        <v>650.00000000000011</v>
      </c>
      <c r="R1341" s="4">
        <f>IFERROR(Table1[[#This Row],[Operating Profit]]/Table1[[#This Row],[Units Sold]],0)</f>
        <v>162.50000000000003</v>
      </c>
      <c r="S1341" s="4">
        <f>IFERROR((Table1[[#This Row],[Total Sales]]-Table1[[#This Row],[Operating Profit]])/Table1[[#This Row],[Units Sold]],0)</f>
        <v>487.50000000000011</v>
      </c>
      <c r="T1341" s="4" t="str">
        <f>IF(Table1[[#This Row],[Profit per unit]]&gt;$V$8,"Premium","Mass")</f>
        <v>Premium</v>
      </c>
      <c r="U1341" s="4"/>
    </row>
    <row r="1342" spans="2:21" ht="14.25" customHeight="1" x14ac:dyDescent="0.3">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c r="O1342" s="4" t="str">
        <f>TEXT(Table1[[#This Row],[Invoice Date]],"mmm")</f>
        <v>Sep</v>
      </c>
      <c r="P1342" s="4">
        <f>YEAR(Table1[[#This Row],[Invoice Date]])</f>
        <v>2021</v>
      </c>
      <c r="Q1342" s="4">
        <f>IFERROR(Table1[[#This Row],[Total Sales]]/Table1[[#This Row],[Units Sold]],4)</f>
        <v>700.00000000000011</v>
      </c>
      <c r="R1342" s="4">
        <f>IFERROR(Table1[[#This Row],[Operating Profit]]/Table1[[#This Row],[Units Sold]],0)</f>
        <v>140.00000000000003</v>
      </c>
      <c r="S1342" s="4">
        <f>IFERROR((Table1[[#This Row],[Total Sales]]-Table1[[#This Row],[Operating Profit]])/Table1[[#This Row],[Units Sold]],0)</f>
        <v>560.00000000000011</v>
      </c>
      <c r="T1342" s="4" t="str">
        <f>IF(Table1[[#This Row],[Profit per unit]]&gt;$V$8,"Premium","Mass")</f>
        <v>Premium</v>
      </c>
      <c r="U1342" s="4"/>
    </row>
    <row r="1343" spans="2:21" ht="14.25" customHeight="1" x14ac:dyDescent="0.3">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c r="O1343" s="4" t="str">
        <f>TEXT(Table1[[#This Row],[Invoice Date]],"mmm")</f>
        <v>Sep</v>
      </c>
      <c r="P1343" s="4">
        <f>YEAR(Table1[[#This Row],[Invoice Date]])</f>
        <v>2021</v>
      </c>
      <c r="Q1343" s="4">
        <f>IFERROR(Table1[[#This Row],[Total Sales]]/Table1[[#This Row],[Units Sold]],4)</f>
        <v>650.00000000000011</v>
      </c>
      <c r="R1343" s="4">
        <f>IFERROR(Table1[[#This Row],[Operating Profit]]/Table1[[#This Row],[Units Sold]],0)</f>
        <v>162.50000000000003</v>
      </c>
      <c r="S1343" s="4">
        <f>IFERROR((Table1[[#This Row],[Total Sales]]-Table1[[#This Row],[Operating Profit]])/Table1[[#This Row],[Units Sold]],0)</f>
        <v>487.50000000000017</v>
      </c>
      <c r="T1343" s="4" t="str">
        <f>IF(Table1[[#This Row],[Profit per unit]]&gt;$V$8,"Premium","Mass")</f>
        <v>Premium</v>
      </c>
      <c r="U1343" s="4"/>
    </row>
    <row r="1344" spans="2:21" ht="14.25" customHeight="1" x14ac:dyDescent="0.3">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c r="O1344" s="4" t="str">
        <f>TEXT(Table1[[#This Row],[Invoice Date]],"mmm")</f>
        <v>Sep</v>
      </c>
      <c r="P1344" s="4">
        <f>YEAR(Table1[[#This Row],[Invoice Date]])</f>
        <v>2021</v>
      </c>
      <c r="Q1344" s="4">
        <f>IFERROR(Table1[[#This Row],[Total Sales]]/Table1[[#This Row],[Units Sold]],4)</f>
        <v>650.00000000000023</v>
      </c>
      <c r="R1344" s="4">
        <f>IFERROR(Table1[[#This Row],[Operating Profit]]/Table1[[#This Row],[Units Sold]],0)</f>
        <v>162.50000000000006</v>
      </c>
      <c r="S1344" s="4">
        <f>IFERROR((Table1[[#This Row],[Total Sales]]-Table1[[#This Row],[Operating Profit]])/Table1[[#This Row],[Units Sold]],0)</f>
        <v>487.50000000000017</v>
      </c>
      <c r="T1344" s="4" t="str">
        <f>IF(Table1[[#This Row],[Profit per unit]]&gt;$V$8,"Premium","Mass")</f>
        <v>Premium</v>
      </c>
      <c r="U1344" s="4"/>
    </row>
    <row r="1345" spans="2:21" ht="14.25" customHeight="1" x14ac:dyDescent="0.3">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c r="O1345" s="4" t="str">
        <f>TEXT(Table1[[#This Row],[Invoice Date]],"mmm")</f>
        <v>Sep</v>
      </c>
      <c r="P1345" s="4">
        <f>YEAR(Table1[[#This Row],[Invoice Date]])</f>
        <v>2021</v>
      </c>
      <c r="Q1345" s="4">
        <f>IFERROR(Table1[[#This Row],[Total Sales]]/Table1[[#This Row],[Units Sold]],4)</f>
        <v>750.00000000000011</v>
      </c>
      <c r="R1345" s="4">
        <f>IFERROR(Table1[[#This Row],[Operating Profit]]/Table1[[#This Row],[Units Sold]],0)</f>
        <v>112.50000000000001</v>
      </c>
      <c r="S1345" s="4">
        <f>IFERROR((Table1[[#This Row],[Total Sales]]-Table1[[#This Row],[Operating Profit]])/Table1[[#This Row],[Units Sold]],0)</f>
        <v>637.50000000000011</v>
      </c>
      <c r="T1345" s="4" t="str">
        <f>IF(Table1[[#This Row],[Profit per unit]]&gt;$V$8,"Premium","Mass")</f>
        <v>Premium</v>
      </c>
      <c r="U1345" s="4"/>
    </row>
    <row r="1346" spans="2:21" ht="14.25" customHeight="1" x14ac:dyDescent="0.3">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c r="O1346" s="4" t="str">
        <f>TEXT(Table1[[#This Row],[Invoice Date]],"mmm")</f>
        <v>Sep</v>
      </c>
      <c r="P1346" s="4">
        <f>YEAR(Table1[[#This Row],[Invoice Date]])</f>
        <v>2021</v>
      </c>
      <c r="Q1346" s="4">
        <f>IFERROR(Table1[[#This Row],[Total Sales]]/Table1[[#This Row],[Units Sold]],4)</f>
        <v>600</v>
      </c>
      <c r="R1346" s="4">
        <f>IFERROR(Table1[[#This Row],[Operating Profit]]/Table1[[#This Row],[Units Sold]],0)</f>
        <v>240</v>
      </c>
      <c r="S1346" s="4">
        <f>IFERROR((Table1[[#This Row],[Total Sales]]-Table1[[#This Row],[Operating Profit]])/Table1[[#This Row],[Units Sold]],0)</f>
        <v>360</v>
      </c>
      <c r="T1346" s="4" t="str">
        <f>IF(Table1[[#This Row],[Profit per unit]]&gt;$V$8,"Premium","Mass")</f>
        <v>Premium</v>
      </c>
      <c r="U1346" s="4"/>
    </row>
    <row r="1347" spans="2:21" ht="14.25" customHeight="1" x14ac:dyDescent="0.3">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c r="O1347" s="4" t="str">
        <f>TEXT(Table1[[#This Row],[Invoice Date]],"mmm")</f>
        <v>Oct</v>
      </c>
      <c r="P1347" s="4">
        <f>YEAR(Table1[[#This Row],[Invoice Date]])</f>
        <v>2021</v>
      </c>
      <c r="Q1347" s="4">
        <f>IFERROR(Table1[[#This Row],[Total Sales]]/Table1[[#This Row],[Units Sold]],4)</f>
        <v>550.00000000000011</v>
      </c>
      <c r="R1347" s="4">
        <f>IFERROR(Table1[[#This Row],[Operating Profit]]/Table1[[#This Row],[Units Sold]],0)</f>
        <v>137.50000000000003</v>
      </c>
      <c r="S1347" s="4">
        <f>IFERROR((Table1[[#This Row],[Total Sales]]-Table1[[#This Row],[Operating Profit]])/Table1[[#This Row],[Units Sold]],0)</f>
        <v>412.50000000000006</v>
      </c>
      <c r="T1347" s="4" t="str">
        <f>IF(Table1[[#This Row],[Profit per unit]]&gt;$V$8,"Premium","Mass")</f>
        <v>Premium</v>
      </c>
      <c r="U1347" s="4"/>
    </row>
    <row r="1348" spans="2:21" ht="14.25" customHeight="1" x14ac:dyDescent="0.3">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c r="O1348" s="4" t="str">
        <f>TEXT(Table1[[#This Row],[Invoice Date]],"mmm")</f>
        <v>Oct</v>
      </c>
      <c r="P1348" s="4">
        <f>YEAR(Table1[[#This Row],[Invoice Date]])</f>
        <v>2021</v>
      </c>
      <c r="Q1348" s="4">
        <f>IFERROR(Table1[[#This Row],[Total Sales]]/Table1[[#This Row],[Units Sold]],4)</f>
        <v>650.00000000000011</v>
      </c>
      <c r="R1348" s="4">
        <f>IFERROR(Table1[[#This Row],[Operating Profit]]/Table1[[#This Row],[Units Sold]],0)</f>
        <v>130.00000000000003</v>
      </c>
      <c r="S1348" s="4">
        <f>IFERROR((Table1[[#This Row],[Total Sales]]-Table1[[#This Row],[Operating Profit]])/Table1[[#This Row],[Units Sold]],0)</f>
        <v>520.00000000000011</v>
      </c>
      <c r="T1348" s="4" t="str">
        <f>IF(Table1[[#This Row],[Profit per unit]]&gt;$V$8,"Premium","Mass")</f>
        <v>Premium</v>
      </c>
      <c r="U1348" s="4"/>
    </row>
    <row r="1349" spans="2:21" ht="14.25" customHeight="1" x14ac:dyDescent="0.3">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c r="O1349" s="4" t="str">
        <f>TEXT(Table1[[#This Row],[Invoice Date]],"mmm")</f>
        <v>Oct</v>
      </c>
      <c r="P1349" s="4">
        <f>YEAR(Table1[[#This Row],[Invoice Date]])</f>
        <v>2021</v>
      </c>
      <c r="Q1349" s="4">
        <f>IFERROR(Table1[[#This Row],[Total Sales]]/Table1[[#This Row],[Units Sold]],4)</f>
        <v>600.00000000000011</v>
      </c>
      <c r="R1349" s="4">
        <f>IFERROR(Table1[[#This Row],[Operating Profit]]/Table1[[#This Row],[Units Sold]],0)</f>
        <v>150.00000000000003</v>
      </c>
      <c r="S1349" s="4">
        <f>IFERROR((Table1[[#This Row],[Total Sales]]-Table1[[#This Row],[Operating Profit]])/Table1[[#This Row],[Units Sold]],0)</f>
        <v>450.00000000000011</v>
      </c>
      <c r="T1349" s="4" t="str">
        <f>IF(Table1[[#This Row],[Profit per unit]]&gt;$V$8,"Premium","Mass")</f>
        <v>Premium</v>
      </c>
      <c r="U1349" s="4"/>
    </row>
    <row r="1350" spans="2:21" ht="14.25" customHeight="1" x14ac:dyDescent="0.3">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c r="O1350" s="4" t="str">
        <f>TEXT(Table1[[#This Row],[Invoice Date]],"mmm")</f>
        <v>Oct</v>
      </c>
      <c r="P1350" s="4">
        <f>YEAR(Table1[[#This Row],[Invoice Date]])</f>
        <v>2021</v>
      </c>
      <c r="Q1350" s="4">
        <f>IFERROR(Table1[[#This Row],[Total Sales]]/Table1[[#This Row],[Units Sold]],4)</f>
        <v>550.00000000000011</v>
      </c>
      <c r="R1350" s="4">
        <f>IFERROR(Table1[[#This Row],[Operating Profit]]/Table1[[#This Row],[Units Sold]],0)</f>
        <v>137.50000000000003</v>
      </c>
      <c r="S1350" s="4">
        <f>IFERROR((Table1[[#This Row],[Total Sales]]-Table1[[#This Row],[Operating Profit]])/Table1[[#This Row],[Units Sold]],0)</f>
        <v>412.50000000000011</v>
      </c>
      <c r="T1350" s="4" t="str">
        <f>IF(Table1[[#This Row],[Profit per unit]]&gt;$V$8,"Premium","Mass")</f>
        <v>Premium</v>
      </c>
      <c r="U1350" s="4"/>
    </row>
    <row r="1351" spans="2:21" ht="14.25" customHeight="1" x14ac:dyDescent="0.3">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c r="O1351" s="4" t="str">
        <f>TEXT(Table1[[#This Row],[Invoice Date]],"mmm")</f>
        <v>Oct</v>
      </c>
      <c r="P1351" s="4">
        <f>YEAR(Table1[[#This Row],[Invoice Date]])</f>
        <v>2021</v>
      </c>
      <c r="Q1351" s="4">
        <f>IFERROR(Table1[[#This Row],[Total Sales]]/Table1[[#This Row],[Units Sold]],4)</f>
        <v>650</v>
      </c>
      <c r="R1351" s="4">
        <f>IFERROR(Table1[[#This Row],[Operating Profit]]/Table1[[#This Row],[Units Sold]],0)</f>
        <v>97.5</v>
      </c>
      <c r="S1351" s="4">
        <f>IFERROR((Table1[[#This Row],[Total Sales]]-Table1[[#This Row],[Operating Profit]])/Table1[[#This Row],[Units Sold]],0)</f>
        <v>552.5</v>
      </c>
      <c r="T1351" s="4" t="str">
        <f>IF(Table1[[#This Row],[Profit per unit]]&gt;$V$8,"Premium","Mass")</f>
        <v>Premium</v>
      </c>
      <c r="U1351" s="4"/>
    </row>
    <row r="1352" spans="2:21" ht="14.25" customHeight="1" x14ac:dyDescent="0.3">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c r="O1352" s="4" t="str">
        <f>TEXT(Table1[[#This Row],[Invoice Date]],"mmm")</f>
        <v>Oct</v>
      </c>
      <c r="P1352" s="4">
        <f>YEAR(Table1[[#This Row],[Invoice Date]])</f>
        <v>2021</v>
      </c>
      <c r="Q1352" s="4">
        <f>IFERROR(Table1[[#This Row],[Total Sales]]/Table1[[#This Row],[Units Sold]],4)</f>
        <v>700</v>
      </c>
      <c r="R1352" s="4">
        <f>IFERROR(Table1[[#This Row],[Operating Profit]]/Table1[[#This Row],[Units Sold]],0)</f>
        <v>280</v>
      </c>
      <c r="S1352" s="4">
        <f>IFERROR((Table1[[#This Row],[Total Sales]]-Table1[[#This Row],[Operating Profit]])/Table1[[#This Row],[Units Sold]],0)</f>
        <v>420</v>
      </c>
      <c r="T1352" s="4" t="str">
        <f>IF(Table1[[#This Row],[Profit per unit]]&gt;$V$8,"Premium","Mass")</f>
        <v>Premium</v>
      </c>
      <c r="U1352" s="4"/>
    </row>
    <row r="1353" spans="2:21" ht="14.25" customHeight="1" x14ac:dyDescent="0.3">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c r="O1353" s="4" t="str">
        <f>TEXT(Table1[[#This Row],[Invoice Date]],"mmm")</f>
        <v>Nov</v>
      </c>
      <c r="P1353" s="4">
        <f>YEAR(Table1[[#This Row],[Invoice Date]])</f>
        <v>2021</v>
      </c>
      <c r="Q1353" s="4">
        <f>IFERROR(Table1[[#This Row],[Total Sales]]/Table1[[#This Row],[Units Sold]],4)</f>
        <v>550.00000000000011</v>
      </c>
      <c r="R1353" s="4">
        <f>IFERROR(Table1[[#This Row],[Operating Profit]]/Table1[[#This Row],[Units Sold]],0)</f>
        <v>137.50000000000003</v>
      </c>
      <c r="S1353" s="4">
        <f>IFERROR((Table1[[#This Row],[Total Sales]]-Table1[[#This Row],[Operating Profit]])/Table1[[#This Row],[Units Sold]],0)</f>
        <v>412.50000000000011</v>
      </c>
      <c r="T1353" s="4" t="str">
        <f>IF(Table1[[#This Row],[Profit per unit]]&gt;$V$8,"Premium","Mass")</f>
        <v>Premium</v>
      </c>
      <c r="U1353" s="4"/>
    </row>
    <row r="1354" spans="2:21" ht="14.25" customHeight="1" x14ac:dyDescent="0.3">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c r="O1354" s="4" t="str">
        <f>TEXT(Table1[[#This Row],[Invoice Date]],"mmm")</f>
        <v>Nov</v>
      </c>
      <c r="P1354" s="4">
        <f>YEAR(Table1[[#This Row],[Invoice Date]])</f>
        <v>2021</v>
      </c>
      <c r="Q1354" s="4">
        <f>IFERROR(Table1[[#This Row],[Total Sales]]/Table1[[#This Row],[Units Sold]],4)</f>
        <v>600.00000000000011</v>
      </c>
      <c r="R1354" s="4">
        <f>IFERROR(Table1[[#This Row],[Operating Profit]]/Table1[[#This Row],[Units Sold]],0)</f>
        <v>120.00000000000003</v>
      </c>
      <c r="S1354" s="4">
        <f>IFERROR((Table1[[#This Row],[Total Sales]]-Table1[[#This Row],[Operating Profit]])/Table1[[#This Row],[Units Sold]],0)</f>
        <v>480.00000000000011</v>
      </c>
      <c r="T1354" s="4" t="str">
        <f>IF(Table1[[#This Row],[Profit per unit]]&gt;$V$8,"Premium","Mass")</f>
        <v>Premium</v>
      </c>
      <c r="U1354" s="4"/>
    </row>
    <row r="1355" spans="2:21" ht="14.25" customHeight="1" x14ac:dyDescent="0.3">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c r="O1355" s="4" t="str">
        <f>TEXT(Table1[[#This Row],[Invoice Date]],"mmm")</f>
        <v>Nov</v>
      </c>
      <c r="P1355" s="4">
        <f>YEAR(Table1[[#This Row],[Invoice Date]])</f>
        <v>2021</v>
      </c>
      <c r="Q1355" s="4">
        <f>IFERROR(Table1[[#This Row],[Total Sales]]/Table1[[#This Row],[Units Sold]],4)</f>
        <v>550.00000000000011</v>
      </c>
      <c r="R1355" s="4">
        <f>IFERROR(Table1[[#This Row],[Operating Profit]]/Table1[[#This Row],[Units Sold]],0)</f>
        <v>137.50000000000003</v>
      </c>
      <c r="S1355" s="4">
        <f>IFERROR((Table1[[#This Row],[Total Sales]]-Table1[[#This Row],[Operating Profit]])/Table1[[#This Row],[Units Sold]],0)</f>
        <v>412.50000000000006</v>
      </c>
      <c r="T1355" s="4" t="str">
        <f>IF(Table1[[#This Row],[Profit per unit]]&gt;$V$8,"Premium","Mass")</f>
        <v>Premium</v>
      </c>
      <c r="U1355" s="4"/>
    </row>
    <row r="1356" spans="2:21" ht="14.25" customHeight="1" x14ac:dyDescent="0.3">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c r="O1356" s="4" t="str">
        <f>TEXT(Table1[[#This Row],[Invoice Date]],"mmm")</f>
        <v>Nov</v>
      </c>
      <c r="P1356" s="4">
        <f>YEAR(Table1[[#This Row],[Invoice Date]])</f>
        <v>2021</v>
      </c>
      <c r="Q1356" s="4">
        <f>IFERROR(Table1[[#This Row],[Total Sales]]/Table1[[#This Row],[Units Sold]],4)</f>
        <v>650.00000000000011</v>
      </c>
      <c r="R1356" s="4">
        <f>IFERROR(Table1[[#This Row],[Operating Profit]]/Table1[[#This Row],[Units Sold]],0)</f>
        <v>162.50000000000003</v>
      </c>
      <c r="S1356" s="4">
        <f>IFERROR((Table1[[#This Row],[Total Sales]]-Table1[[#This Row],[Operating Profit]])/Table1[[#This Row],[Units Sold]],0)</f>
        <v>487.50000000000017</v>
      </c>
      <c r="T1356" s="4" t="str">
        <f>IF(Table1[[#This Row],[Profit per unit]]&gt;$V$8,"Premium","Mass")</f>
        <v>Premium</v>
      </c>
      <c r="U1356" s="4"/>
    </row>
    <row r="1357" spans="2:21" ht="14.25" customHeight="1" x14ac:dyDescent="0.3">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c r="O1357" s="4" t="str">
        <f>TEXT(Table1[[#This Row],[Invoice Date]],"mmm")</f>
        <v>Nov</v>
      </c>
      <c r="P1357" s="4">
        <f>YEAR(Table1[[#This Row],[Invoice Date]])</f>
        <v>2021</v>
      </c>
      <c r="Q1357" s="4">
        <f>IFERROR(Table1[[#This Row],[Total Sales]]/Table1[[#This Row],[Units Sold]],4)</f>
        <v>850.00000000000011</v>
      </c>
      <c r="R1357" s="4">
        <f>IFERROR(Table1[[#This Row],[Operating Profit]]/Table1[[#This Row],[Units Sold]],0)</f>
        <v>127.50000000000001</v>
      </c>
      <c r="S1357" s="4">
        <f>IFERROR((Table1[[#This Row],[Total Sales]]-Table1[[#This Row],[Operating Profit]])/Table1[[#This Row],[Units Sold]],0)</f>
        <v>722.50000000000011</v>
      </c>
      <c r="T1357" s="4" t="str">
        <f>IF(Table1[[#This Row],[Profit per unit]]&gt;$V$8,"Premium","Mass")</f>
        <v>Premium</v>
      </c>
      <c r="U1357" s="4"/>
    </row>
    <row r="1358" spans="2:21" ht="14.25" customHeight="1" x14ac:dyDescent="0.3">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c r="O1358" s="4" t="str">
        <f>TEXT(Table1[[#This Row],[Invoice Date]],"mmm")</f>
        <v>Nov</v>
      </c>
      <c r="P1358" s="4">
        <f>YEAR(Table1[[#This Row],[Invoice Date]])</f>
        <v>2021</v>
      </c>
      <c r="Q1358" s="4">
        <f>IFERROR(Table1[[#This Row],[Total Sales]]/Table1[[#This Row],[Units Sold]],4)</f>
        <v>900.00000000000011</v>
      </c>
      <c r="R1358" s="4">
        <f>IFERROR(Table1[[#This Row],[Operating Profit]]/Table1[[#This Row],[Units Sold]],0)</f>
        <v>360.00000000000006</v>
      </c>
      <c r="S1358" s="4">
        <f>IFERROR((Table1[[#This Row],[Total Sales]]-Table1[[#This Row],[Operating Profit]])/Table1[[#This Row],[Units Sold]],0)</f>
        <v>540</v>
      </c>
      <c r="T1358" s="4" t="str">
        <f>IF(Table1[[#This Row],[Profit per unit]]&gt;$V$8,"Premium","Mass")</f>
        <v>Premium</v>
      </c>
      <c r="U1358" s="4"/>
    </row>
    <row r="1359" spans="2:21" ht="14.25" customHeight="1" x14ac:dyDescent="0.3">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c r="O1359" s="4" t="str">
        <f>TEXT(Table1[[#This Row],[Invoice Date]],"mmm")</f>
        <v>Dec</v>
      </c>
      <c r="P1359" s="4">
        <f>YEAR(Table1[[#This Row],[Invoice Date]])</f>
        <v>2021</v>
      </c>
      <c r="Q1359" s="4">
        <f>IFERROR(Table1[[#This Row],[Total Sales]]/Table1[[#This Row],[Units Sold]],4)</f>
        <v>750.00000000000011</v>
      </c>
      <c r="R1359" s="4">
        <f>IFERROR(Table1[[#This Row],[Operating Profit]]/Table1[[#This Row],[Units Sold]],0)</f>
        <v>187.50000000000003</v>
      </c>
      <c r="S1359" s="4">
        <f>IFERROR((Table1[[#This Row],[Total Sales]]-Table1[[#This Row],[Operating Profit]])/Table1[[#This Row],[Units Sold]],0)</f>
        <v>562.50000000000011</v>
      </c>
      <c r="T1359" s="4" t="str">
        <f>IF(Table1[[#This Row],[Profit per unit]]&gt;$V$8,"Premium","Mass")</f>
        <v>Premium</v>
      </c>
      <c r="U1359" s="4"/>
    </row>
    <row r="1360" spans="2:21" ht="14.25" customHeight="1" x14ac:dyDescent="0.3">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c r="O1360" s="4" t="str">
        <f>TEXT(Table1[[#This Row],[Invoice Date]],"mmm")</f>
        <v>Dec</v>
      </c>
      <c r="P1360" s="4">
        <f>YEAR(Table1[[#This Row],[Invoice Date]])</f>
        <v>2021</v>
      </c>
      <c r="Q1360" s="4">
        <f>IFERROR(Table1[[#This Row],[Total Sales]]/Table1[[#This Row],[Units Sold]],4)</f>
        <v>850.00000000000011</v>
      </c>
      <c r="R1360" s="4">
        <f>IFERROR(Table1[[#This Row],[Operating Profit]]/Table1[[#This Row],[Units Sold]],0)</f>
        <v>170.00000000000003</v>
      </c>
      <c r="S1360" s="4">
        <f>IFERROR((Table1[[#This Row],[Total Sales]]-Table1[[#This Row],[Operating Profit]])/Table1[[#This Row],[Units Sold]],0)</f>
        <v>680.00000000000011</v>
      </c>
      <c r="T1360" s="4" t="str">
        <f>IF(Table1[[#This Row],[Profit per unit]]&gt;$V$8,"Premium","Mass")</f>
        <v>Premium</v>
      </c>
      <c r="U1360" s="4"/>
    </row>
    <row r="1361" spans="2:21" ht="14.25" customHeight="1" x14ac:dyDescent="0.3">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c r="O1361" s="4" t="str">
        <f>TEXT(Table1[[#This Row],[Invoice Date]],"mmm")</f>
        <v>Dec</v>
      </c>
      <c r="P1361" s="4">
        <f>YEAR(Table1[[#This Row],[Invoice Date]])</f>
        <v>2021</v>
      </c>
      <c r="Q1361" s="4">
        <f>IFERROR(Table1[[#This Row],[Total Sales]]/Table1[[#This Row],[Units Sold]],4)</f>
        <v>800.00000000000011</v>
      </c>
      <c r="R1361" s="4">
        <f>IFERROR(Table1[[#This Row],[Operating Profit]]/Table1[[#This Row],[Units Sold]],0)</f>
        <v>200.00000000000003</v>
      </c>
      <c r="S1361" s="4">
        <f>IFERROR((Table1[[#This Row],[Total Sales]]-Table1[[#This Row],[Operating Profit]])/Table1[[#This Row],[Units Sold]],0)</f>
        <v>600.00000000000011</v>
      </c>
      <c r="T1361" s="4" t="str">
        <f>IF(Table1[[#This Row],[Profit per unit]]&gt;$V$8,"Premium","Mass")</f>
        <v>Premium</v>
      </c>
      <c r="U1361" s="4"/>
    </row>
    <row r="1362" spans="2:21" ht="14.25" customHeight="1" x14ac:dyDescent="0.3">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c r="O1362" s="4" t="str">
        <f>TEXT(Table1[[#This Row],[Invoice Date]],"mmm")</f>
        <v>Dec</v>
      </c>
      <c r="P1362" s="4">
        <f>YEAR(Table1[[#This Row],[Invoice Date]])</f>
        <v>2021</v>
      </c>
      <c r="Q1362" s="4">
        <f>IFERROR(Table1[[#This Row],[Total Sales]]/Table1[[#This Row],[Units Sold]],4)</f>
        <v>800.00000000000011</v>
      </c>
      <c r="R1362" s="4">
        <f>IFERROR(Table1[[#This Row],[Operating Profit]]/Table1[[#This Row],[Units Sold]],0)</f>
        <v>200.00000000000003</v>
      </c>
      <c r="S1362" s="4">
        <f>IFERROR((Table1[[#This Row],[Total Sales]]-Table1[[#This Row],[Operating Profit]])/Table1[[#This Row],[Units Sold]],0)</f>
        <v>600.00000000000011</v>
      </c>
      <c r="T1362" s="4" t="str">
        <f>IF(Table1[[#This Row],[Profit per unit]]&gt;$V$8,"Premium","Mass")</f>
        <v>Premium</v>
      </c>
      <c r="U1362" s="4"/>
    </row>
    <row r="1363" spans="2:21" ht="14.25" customHeight="1" x14ac:dyDescent="0.3">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c r="O1363" s="4" t="str">
        <f>TEXT(Table1[[#This Row],[Invoice Date]],"mmm")</f>
        <v>Dec</v>
      </c>
      <c r="P1363" s="4">
        <f>YEAR(Table1[[#This Row],[Invoice Date]])</f>
        <v>2021</v>
      </c>
      <c r="Q1363" s="4">
        <f>IFERROR(Table1[[#This Row],[Total Sales]]/Table1[[#This Row],[Units Sold]],4)</f>
        <v>900.00000000000011</v>
      </c>
      <c r="R1363" s="4">
        <f>IFERROR(Table1[[#This Row],[Operating Profit]]/Table1[[#This Row],[Units Sold]],0)</f>
        <v>135.00000000000003</v>
      </c>
      <c r="S1363" s="4">
        <f>IFERROR((Table1[[#This Row],[Total Sales]]-Table1[[#This Row],[Operating Profit]])/Table1[[#This Row],[Units Sold]],0)</f>
        <v>765.00000000000011</v>
      </c>
      <c r="T1363" s="4" t="str">
        <f>IF(Table1[[#This Row],[Profit per unit]]&gt;$V$8,"Premium","Mass")</f>
        <v>Premium</v>
      </c>
      <c r="U1363" s="4"/>
    </row>
    <row r="1364" spans="2:21" ht="14.25" customHeight="1" x14ac:dyDescent="0.3">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c r="O1364" s="4" t="str">
        <f>TEXT(Table1[[#This Row],[Invoice Date]],"mmm")</f>
        <v>Dec</v>
      </c>
      <c r="P1364" s="4">
        <f>YEAR(Table1[[#This Row],[Invoice Date]])</f>
        <v>2021</v>
      </c>
      <c r="Q1364" s="4">
        <f>IFERROR(Table1[[#This Row],[Total Sales]]/Table1[[#This Row],[Units Sold]],4)</f>
        <v>950.00000000000011</v>
      </c>
      <c r="R1364" s="4">
        <f>IFERROR(Table1[[#This Row],[Operating Profit]]/Table1[[#This Row],[Units Sold]],0)</f>
        <v>380.00000000000006</v>
      </c>
      <c r="S1364" s="4">
        <f>IFERROR((Table1[[#This Row],[Total Sales]]-Table1[[#This Row],[Operating Profit]])/Table1[[#This Row],[Units Sold]],0)</f>
        <v>570</v>
      </c>
      <c r="T1364" s="4" t="str">
        <f>IF(Table1[[#This Row],[Profit per unit]]&gt;$V$8,"Premium","Mass")</f>
        <v>Premium</v>
      </c>
      <c r="U1364" s="4"/>
    </row>
    <row r="1365" spans="2:21" ht="14.25" customHeight="1" x14ac:dyDescent="0.3">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c r="O1365" s="4" t="str">
        <f>TEXT(Table1[[#This Row],[Invoice Date]],"mmm")</f>
        <v>Jan</v>
      </c>
      <c r="P1365" s="4">
        <f>YEAR(Table1[[#This Row],[Invoice Date]])</f>
        <v>2021</v>
      </c>
      <c r="Q1365" s="4">
        <f>IFERROR(Table1[[#This Row],[Total Sales]]/Table1[[#This Row],[Units Sold]],4)</f>
        <v>400</v>
      </c>
      <c r="R1365" s="4">
        <f>IFERROR(Table1[[#This Row],[Operating Profit]]/Table1[[#This Row],[Units Sold]],0)</f>
        <v>120</v>
      </c>
      <c r="S1365" s="4">
        <f>IFERROR((Table1[[#This Row],[Total Sales]]-Table1[[#This Row],[Operating Profit]])/Table1[[#This Row],[Units Sold]],0)</f>
        <v>280</v>
      </c>
      <c r="T1365" s="4" t="str">
        <f>IF(Table1[[#This Row],[Profit per unit]]&gt;$V$8,"Premium","Mass")</f>
        <v>Premium</v>
      </c>
      <c r="U1365" s="4"/>
    </row>
    <row r="1366" spans="2:21" ht="14.25" customHeight="1" x14ac:dyDescent="0.3">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c r="O1366" s="4" t="str">
        <f>TEXT(Table1[[#This Row],[Invoice Date]],"mmm")</f>
        <v>Jan</v>
      </c>
      <c r="P1366" s="4">
        <f>YEAR(Table1[[#This Row],[Invoice Date]])</f>
        <v>2021</v>
      </c>
      <c r="Q1366" s="4">
        <f>IFERROR(Table1[[#This Row],[Total Sales]]/Table1[[#This Row],[Units Sold]],4)</f>
        <v>500</v>
      </c>
      <c r="R1366" s="4">
        <f>IFERROR(Table1[[#This Row],[Operating Profit]]/Table1[[#This Row],[Units Sold]],0)</f>
        <v>125</v>
      </c>
      <c r="S1366" s="4">
        <f>IFERROR((Table1[[#This Row],[Total Sales]]-Table1[[#This Row],[Operating Profit]])/Table1[[#This Row],[Units Sold]],0)</f>
        <v>375</v>
      </c>
      <c r="T1366" s="4" t="str">
        <f>IF(Table1[[#This Row],[Profit per unit]]&gt;$V$8,"Premium","Mass")</f>
        <v>Premium</v>
      </c>
      <c r="U1366" s="4"/>
    </row>
    <row r="1367" spans="2:21" ht="14.25" customHeight="1" x14ac:dyDescent="0.3">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c r="O1367" s="4" t="str">
        <f>TEXT(Table1[[#This Row],[Invoice Date]],"mmm")</f>
        <v>Jan</v>
      </c>
      <c r="P1367" s="4">
        <f>YEAR(Table1[[#This Row],[Invoice Date]])</f>
        <v>2021</v>
      </c>
      <c r="Q1367" s="4">
        <f>IFERROR(Table1[[#This Row],[Total Sales]]/Table1[[#This Row],[Units Sold]],4)</f>
        <v>500</v>
      </c>
      <c r="R1367" s="4">
        <f>IFERROR(Table1[[#This Row],[Operating Profit]]/Table1[[#This Row],[Units Sold]],0)</f>
        <v>150</v>
      </c>
      <c r="S1367" s="4">
        <f>IFERROR((Table1[[#This Row],[Total Sales]]-Table1[[#This Row],[Operating Profit]])/Table1[[#This Row],[Units Sold]],0)</f>
        <v>350</v>
      </c>
      <c r="T1367" s="4" t="str">
        <f>IF(Table1[[#This Row],[Profit per unit]]&gt;$V$8,"Premium","Mass")</f>
        <v>Premium</v>
      </c>
      <c r="U1367" s="4"/>
    </row>
    <row r="1368" spans="2:21" ht="14.25" customHeight="1" x14ac:dyDescent="0.3">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c r="O1368" s="4" t="str">
        <f>TEXT(Table1[[#This Row],[Invoice Date]],"mmm")</f>
        <v>Jan</v>
      </c>
      <c r="P1368" s="4">
        <f>YEAR(Table1[[#This Row],[Invoice Date]])</f>
        <v>2021</v>
      </c>
      <c r="Q1368" s="4">
        <f>IFERROR(Table1[[#This Row],[Total Sales]]/Table1[[#This Row],[Units Sold]],4)</f>
        <v>500</v>
      </c>
      <c r="R1368" s="4">
        <f>IFERROR(Table1[[#This Row],[Operating Profit]]/Table1[[#This Row],[Units Sold]],0)</f>
        <v>150</v>
      </c>
      <c r="S1368" s="4">
        <f>IFERROR((Table1[[#This Row],[Total Sales]]-Table1[[#This Row],[Operating Profit]])/Table1[[#This Row],[Units Sold]],0)</f>
        <v>350</v>
      </c>
      <c r="T1368" s="4" t="str">
        <f>IF(Table1[[#This Row],[Profit per unit]]&gt;$V$8,"Premium","Mass")</f>
        <v>Premium</v>
      </c>
      <c r="U1368" s="4"/>
    </row>
    <row r="1369" spans="2:21" ht="14.25" customHeight="1" x14ac:dyDescent="0.3">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c r="O1369" s="4" t="str">
        <f>TEXT(Table1[[#This Row],[Invoice Date]],"mmm")</f>
        <v>Jan</v>
      </c>
      <c r="P1369" s="4">
        <f>YEAR(Table1[[#This Row],[Invoice Date]])</f>
        <v>2021</v>
      </c>
      <c r="Q1369" s="4">
        <f>IFERROR(Table1[[#This Row],[Total Sales]]/Table1[[#This Row],[Units Sold]],4)</f>
        <v>550.00000000000011</v>
      </c>
      <c r="R1369" s="4">
        <f>IFERROR(Table1[[#This Row],[Operating Profit]]/Table1[[#This Row],[Units Sold]],0)</f>
        <v>110.00000000000001</v>
      </c>
      <c r="S1369" s="4">
        <f>IFERROR((Table1[[#This Row],[Total Sales]]-Table1[[#This Row],[Operating Profit]])/Table1[[#This Row],[Units Sold]],0)</f>
        <v>440.00000000000006</v>
      </c>
      <c r="T1369" s="4" t="str">
        <f>IF(Table1[[#This Row],[Profit per unit]]&gt;$V$8,"Premium","Mass")</f>
        <v>Premium</v>
      </c>
      <c r="U1369" s="4"/>
    </row>
    <row r="1370" spans="2:21" ht="14.25" customHeight="1" x14ac:dyDescent="0.3">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c r="O1370" s="4" t="str">
        <f>TEXT(Table1[[#This Row],[Invoice Date]],"mmm")</f>
        <v>Jan</v>
      </c>
      <c r="P1370" s="4">
        <f>YEAR(Table1[[#This Row],[Invoice Date]])</f>
        <v>2021</v>
      </c>
      <c r="Q1370" s="4">
        <f>IFERROR(Table1[[#This Row],[Total Sales]]/Table1[[#This Row],[Units Sold]],4)</f>
        <v>500</v>
      </c>
      <c r="R1370" s="4">
        <f>IFERROR(Table1[[#This Row],[Operating Profit]]/Table1[[#This Row],[Units Sold]],0)</f>
        <v>225</v>
      </c>
      <c r="S1370" s="4">
        <f>IFERROR((Table1[[#This Row],[Total Sales]]-Table1[[#This Row],[Operating Profit]])/Table1[[#This Row],[Units Sold]],0)</f>
        <v>275</v>
      </c>
      <c r="T1370" s="4" t="str">
        <f>IF(Table1[[#This Row],[Profit per unit]]&gt;$V$8,"Premium","Mass")</f>
        <v>Premium</v>
      </c>
      <c r="U1370" s="4"/>
    </row>
    <row r="1371" spans="2:21" ht="14.25" customHeight="1" x14ac:dyDescent="0.3">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c r="O1371" s="4" t="str">
        <f>TEXT(Table1[[#This Row],[Invoice Date]],"mmm")</f>
        <v>Feb</v>
      </c>
      <c r="P1371" s="4">
        <f>YEAR(Table1[[#This Row],[Invoice Date]])</f>
        <v>2021</v>
      </c>
      <c r="Q1371" s="4">
        <f>IFERROR(Table1[[#This Row],[Total Sales]]/Table1[[#This Row],[Units Sold]],4)</f>
        <v>400</v>
      </c>
      <c r="R1371" s="4">
        <f>IFERROR(Table1[[#This Row],[Operating Profit]]/Table1[[#This Row],[Units Sold]],0)</f>
        <v>120</v>
      </c>
      <c r="S1371" s="4">
        <f>IFERROR((Table1[[#This Row],[Total Sales]]-Table1[[#This Row],[Operating Profit]])/Table1[[#This Row],[Units Sold]],0)</f>
        <v>280</v>
      </c>
      <c r="T1371" s="4" t="str">
        <f>IF(Table1[[#This Row],[Profit per unit]]&gt;$V$8,"Premium","Mass")</f>
        <v>Premium</v>
      </c>
      <c r="U1371" s="4"/>
    </row>
    <row r="1372" spans="2:21" ht="14.25" customHeight="1" x14ac:dyDescent="0.3">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c r="O1372" s="4" t="str">
        <f>TEXT(Table1[[#This Row],[Invoice Date]],"mmm")</f>
        <v>Feb</v>
      </c>
      <c r="P1372" s="4">
        <f>YEAR(Table1[[#This Row],[Invoice Date]])</f>
        <v>2021</v>
      </c>
      <c r="Q1372" s="4">
        <f>IFERROR(Table1[[#This Row],[Total Sales]]/Table1[[#This Row],[Units Sold]],4)</f>
        <v>500</v>
      </c>
      <c r="R1372" s="4">
        <f>IFERROR(Table1[[#This Row],[Operating Profit]]/Table1[[#This Row],[Units Sold]],0)</f>
        <v>125</v>
      </c>
      <c r="S1372" s="4">
        <f>IFERROR((Table1[[#This Row],[Total Sales]]-Table1[[#This Row],[Operating Profit]])/Table1[[#This Row],[Units Sold]],0)</f>
        <v>375</v>
      </c>
      <c r="T1372" s="4" t="str">
        <f>IF(Table1[[#This Row],[Profit per unit]]&gt;$V$8,"Premium","Mass")</f>
        <v>Premium</v>
      </c>
      <c r="U1372" s="4"/>
    </row>
    <row r="1373" spans="2:21" ht="14.25" customHeight="1" x14ac:dyDescent="0.3">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c r="O1373" s="4" t="str">
        <f>TEXT(Table1[[#This Row],[Invoice Date]],"mmm")</f>
        <v>Feb</v>
      </c>
      <c r="P1373" s="4">
        <f>YEAR(Table1[[#This Row],[Invoice Date]])</f>
        <v>2021</v>
      </c>
      <c r="Q1373" s="4">
        <f>IFERROR(Table1[[#This Row],[Total Sales]]/Table1[[#This Row],[Units Sold]],4)</f>
        <v>500</v>
      </c>
      <c r="R1373" s="4">
        <f>IFERROR(Table1[[#This Row],[Operating Profit]]/Table1[[#This Row],[Units Sold]],0)</f>
        <v>150</v>
      </c>
      <c r="S1373" s="4">
        <f>IFERROR((Table1[[#This Row],[Total Sales]]-Table1[[#This Row],[Operating Profit]])/Table1[[#This Row],[Units Sold]],0)</f>
        <v>350</v>
      </c>
      <c r="T1373" s="4" t="str">
        <f>IF(Table1[[#This Row],[Profit per unit]]&gt;$V$8,"Premium","Mass")</f>
        <v>Premium</v>
      </c>
      <c r="U1373" s="4"/>
    </row>
    <row r="1374" spans="2:21" ht="14.25" customHeight="1" x14ac:dyDescent="0.3">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c r="O1374" s="4" t="str">
        <f>TEXT(Table1[[#This Row],[Invoice Date]],"mmm")</f>
        <v>Feb</v>
      </c>
      <c r="P1374" s="4">
        <f>YEAR(Table1[[#This Row],[Invoice Date]])</f>
        <v>2021</v>
      </c>
      <c r="Q1374" s="4">
        <f>IFERROR(Table1[[#This Row],[Total Sales]]/Table1[[#This Row],[Units Sold]],4)</f>
        <v>500</v>
      </c>
      <c r="R1374" s="4">
        <f>IFERROR(Table1[[#This Row],[Operating Profit]]/Table1[[#This Row],[Units Sold]],0)</f>
        <v>150</v>
      </c>
      <c r="S1374" s="4">
        <f>IFERROR((Table1[[#This Row],[Total Sales]]-Table1[[#This Row],[Operating Profit]])/Table1[[#This Row],[Units Sold]],0)</f>
        <v>350</v>
      </c>
      <c r="T1374" s="4" t="str">
        <f>IF(Table1[[#This Row],[Profit per unit]]&gt;$V$8,"Premium","Mass")</f>
        <v>Premium</v>
      </c>
      <c r="U1374" s="4"/>
    </row>
    <row r="1375" spans="2:21" ht="14.25" customHeight="1" x14ac:dyDescent="0.3">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c r="O1375" s="4" t="str">
        <f>TEXT(Table1[[#This Row],[Invoice Date]],"mmm")</f>
        <v>Feb</v>
      </c>
      <c r="P1375" s="4">
        <f>YEAR(Table1[[#This Row],[Invoice Date]])</f>
        <v>2021</v>
      </c>
      <c r="Q1375" s="4">
        <f>IFERROR(Table1[[#This Row],[Total Sales]]/Table1[[#This Row],[Units Sold]],4)</f>
        <v>550.00000000000011</v>
      </c>
      <c r="R1375" s="4">
        <f>IFERROR(Table1[[#This Row],[Operating Profit]]/Table1[[#This Row],[Units Sold]],0)</f>
        <v>110.00000000000001</v>
      </c>
      <c r="S1375" s="4">
        <f>IFERROR((Table1[[#This Row],[Total Sales]]-Table1[[#This Row],[Operating Profit]])/Table1[[#This Row],[Units Sold]],0)</f>
        <v>440.00000000000006</v>
      </c>
      <c r="T1375" s="4" t="str">
        <f>IF(Table1[[#This Row],[Profit per unit]]&gt;$V$8,"Premium","Mass")</f>
        <v>Premium</v>
      </c>
      <c r="U1375" s="4"/>
    </row>
    <row r="1376" spans="2:21" ht="14.25" customHeight="1" x14ac:dyDescent="0.3">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c r="O1376" s="4" t="str">
        <f>TEXT(Table1[[#This Row],[Invoice Date]],"mmm")</f>
        <v>Feb</v>
      </c>
      <c r="P1376" s="4">
        <f>YEAR(Table1[[#This Row],[Invoice Date]])</f>
        <v>2021</v>
      </c>
      <c r="Q1376" s="4">
        <f>IFERROR(Table1[[#This Row],[Total Sales]]/Table1[[#This Row],[Units Sold]],4)</f>
        <v>500</v>
      </c>
      <c r="R1376" s="4">
        <f>IFERROR(Table1[[#This Row],[Operating Profit]]/Table1[[#This Row],[Units Sold]],0)</f>
        <v>225</v>
      </c>
      <c r="S1376" s="4">
        <f>IFERROR((Table1[[#This Row],[Total Sales]]-Table1[[#This Row],[Operating Profit]])/Table1[[#This Row],[Units Sold]],0)</f>
        <v>275</v>
      </c>
      <c r="T1376" s="4" t="str">
        <f>IF(Table1[[#This Row],[Profit per unit]]&gt;$V$8,"Premium","Mass")</f>
        <v>Premium</v>
      </c>
      <c r="U1376" s="4"/>
    </row>
    <row r="1377" spans="2:21" ht="14.25" customHeight="1" x14ac:dyDescent="0.3">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c r="O1377" s="4" t="str">
        <f>TEXT(Table1[[#This Row],[Invoice Date]],"mmm")</f>
        <v>Mar</v>
      </c>
      <c r="P1377" s="4">
        <f>YEAR(Table1[[#This Row],[Invoice Date]])</f>
        <v>2021</v>
      </c>
      <c r="Q1377" s="4">
        <f>IFERROR(Table1[[#This Row],[Total Sales]]/Table1[[#This Row],[Units Sold]],4)</f>
        <v>500</v>
      </c>
      <c r="R1377" s="4">
        <f>IFERROR(Table1[[#This Row],[Operating Profit]]/Table1[[#This Row],[Units Sold]],0)</f>
        <v>150</v>
      </c>
      <c r="S1377" s="4">
        <f>IFERROR((Table1[[#This Row],[Total Sales]]-Table1[[#This Row],[Operating Profit]])/Table1[[#This Row],[Units Sold]],0)</f>
        <v>350</v>
      </c>
      <c r="T1377" s="4" t="str">
        <f>IF(Table1[[#This Row],[Profit per unit]]&gt;$V$8,"Premium","Mass")</f>
        <v>Premium</v>
      </c>
      <c r="U1377" s="4"/>
    </row>
    <row r="1378" spans="2:21" ht="14.25" customHeight="1" x14ac:dyDescent="0.3">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c r="O1378" s="4" t="str">
        <f>TEXT(Table1[[#This Row],[Invoice Date]],"mmm")</f>
        <v>Mar</v>
      </c>
      <c r="P1378" s="4">
        <f>YEAR(Table1[[#This Row],[Invoice Date]])</f>
        <v>2021</v>
      </c>
      <c r="Q1378" s="4">
        <f>IFERROR(Table1[[#This Row],[Total Sales]]/Table1[[#This Row],[Units Sold]],4)</f>
        <v>600</v>
      </c>
      <c r="R1378" s="4">
        <f>IFERROR(Table1[[#This Row],[Operating Profit]]/Table1[[#This Row],[Units Sold]],0)</f>
        <v>150</v>
      </c>
      <c r="S1378" s="4">
        <f>IFERROR((Table1[[#This Row],[Total Sales]]-Table1[[#This Row],[Operating Profit]])/Table1[[#This Row],[Units Sold]],0)</f>
        <v>450</v>
      </c>
      <c r="T1378" s="4" t="str">
        <f>IF(Table1[[#This Row],[Profit per unit]]&gt;$V$8,"Premium","Mass")</f>
        <v>Premium</v>
      </c>
      <c r="U1378" s="4"/>
    </row>
    <row r="1379" spans="2:21" ht="14.25" customHeight="1" x14ac:dyDescent="0.3">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c r="O1379" s="4" t="str">
        <f>TEXT(Table1[[#This Row],[Invoice Date]],"mmm")</f>
        <v>Mar</v>
      </c>
      <c r="P1379" s="4">
        <f>YEAR(Table1[[#This Row],[Invoice Date]])</f>
        <v>2021</v>
      </c>
      <c r="Q1379" s="4">
        <f>IFERROR(Table1[[#This Row],[Total Sales]]/Table1[[#This Row],[Units Sold]],4)</f>
        <v>649.99999999999989</v>
      </c>
      <c r="R1379" s="4">
        <f>IFERROR(Table1[[#This Row],[Operating Profit]]/Table1[[#This Row],[Units Sold]],0)</f>
        <v>194.99999999999997</v>
      </c>
      <c r="S1379" s="4">
        <f>IFERROR((Table1[[#This Row],[Total Sales]]-Table1[[#This Row],[Operating Profit]])/Table1[[#This Row],[Units Sold]],0)</f>
        <v>454.99999999999989</v>
      </c>
      <c r="T1379" s="4" t="str">
        <f>IF(Table1[[#This Row],[Profit per unit]]&gt;$V$8,"Premium","Mass")</f>
        <v>Premium</v>
      </c>
      <c r="U1379" s="4"/>
    </row>
    <row r="1380" spans="2:21" ht="14.25" customHeight="1" x14ac:dyDescent="0.3">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c r="O1380" s="4" t="str">
        <f>TEXT(Table1[[#This Row],[Invoice Date]],"mmm")</f>
        <v>Mar</v>
      </c>
      <c r="P1380" s="4">
        <f>YEAR(Table1[[#This Row],[Invoice Date]])</f>
        <v>2021</v>
      </c>
      <c r="Q1380" s="4">
        <f>IFERROR(Table1[[#This Row],[Total Sales]]/Table1[[#This Row],[Units Sold]],4)</f>
        <v>600</v>
      </c>
      <c r="R1380" s="4">
        <f>IFERROR(Table1[[#This Row],[Operating Profit]]/Table1[[#This Row],[Units Sold]],0)</f>
        <v>180</v>
      </c>
      <c r="S1380" s="4">
        <f>IFERROR((Table1[[#This Row],[Total Sales]]-Table1[[#This Row],[Operating Profit]])/Table1[[#This Row],[Units Sold]],0)</f>
        <v>420</v>
      </c>
      <c r="T1380" s="4" t="str">
        <f>IF(Table1[[#This Row],[Profit per unit]]&gt;$V$8,"Premium","Mass")</f>
        <v>Premium</v>
      </c>
      <c r="U1380" s="4"/>
    </row>
    <row r="1381" spans="2:21" ht="14.25" customHeight="1" x14ac:dyDescent="0.3">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c r="O1381" s="4" t="str">
        <f>TEXT(Table1[[#This Row],[Invoice Date]],"mmm")</f>
        <v>Mar</v>
      </c>
      <c r="P1381" s="4">
        <f>YEAR(Table1[[#This Row],[Invoice Date]])</f>
        <v>2021</v>
      </c>
      <c r="Q1381" s="4">
        <f>IFERROR(Table1[[#This Row],[Total Sales]]/Table1[[#This Row],[Units Sold]],4)</f>
        <v>650</v>
      </c>
      <c r="R1381" s="4">
        <f>IFERROR(Table1[[#This Row],[Operating Profit]]/Table1[[#This Row],[Units Sold]],0)</f>
        <v>130</v>
      </c>
      <c r="S1381" s="4">
        <f>IFERROR((Table1[[#This Row],[Total Sales]]-Table1[[#This Row],[Operating Profit]])/Table1[[#This Row],[Units Sold]],0)</f>
        <v>520</v>
      </c>
      <c r="T1381" s="4" t="str">
        <f>IF(Table1[[#This Row],[Profit per unit]]&gt;$V$8,"Premium","Mass")</f>
        <v>Premium</v>
      </c>
      <c r="U1381" s="4"/>
    </row>
    <row r="1382" spans="2:21" ht="14.25" customHeight="1" x14ac:dyDescent="0.3">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c r="O1382" s="4" t="str">
        <f>TEXT(Table1[[#This Row],[Invoice Date]],"mmm")</f>
        <v>Mar</v>
      </c>
      <c r="P1382" s="4">
        <f>YEAR(Table1[[#This Row],[Invoice Date]])</f>
        <v>2021</v>
      </c>
      <c r="Q1382" s="4">
        <f>IFERROR(Table1[[#This Row],[Total Sales]]/Table1[[#This Row],[Units Sold]],4)</f>
        <v>600</v>
      </c>
      <c r="R1382" s="4">
        <f>IFERROR(Table1[[#This Row],[Operating Profit]]/Table1[[#This Row],[Units Sold]],0)</f>
        <v>270</v>
      </c>
      <c r="S1382" s="4">
        <f>IFERROR((Table1[[#This Row],[Total Sales]]-Table1[[#This Row],[Operating Profit]])/Table1[[#This Row],[Units Sold]],0)</f>
        <v>330</v>
      </c>
      <c r="T1382" s="4" t="str">
        <f>IF(Table1[[#This Row],[Profit per unit]]&gt;$V$8,"Premium","Mass")</f>
        <v>Premium</v>
      </c>
      <c r="U1382" s="4"/>
    </row>
    <row r="1383" spans="2:21" ht="14.25" customHeight="1" x14ac:dyDescent="0.3">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c r="O1383" s="4" t="str">
        <f>TEXT(Table1[[#This Row],[Invoice Date]],"mmm")</f>
        <v>Apr</v>
      </c>
      <c r="P1383" s="4">
        <f>YEAR(Table1[[#This Row],[Invoice Date]])</f>
        <v>2021</v>
      </c>
      <c r="Q1383" s="4">
        <f>IFERROR(Table1[[#This Row],[Total Sales]]/Table1[[#This Row],[Units Sold]],4)</f>
        <v>650</v>
      </c>
      <c r="R1383" s="4">
        <f>IFERROR(Table1[[#This Row],[Operating Profit]]/Table1[[#This Row],[Units Sold]],0)</f>
        <v>195</v>
      </c>
      <c r="S1383" s="4">
        <f>IFERROR((Table1[[#This Row],[Total Sales]]-Table1[[#This Row],[Operating Profit]])/Table1[[#This Row],[Units Sold]],0)</f>
        <v>455</v>
      </c>
      <c r="T1383" s="4" t="str">
        <f>IF(Table1[[#This Row],[Profit per unit]]&gt;$V$8,"Premium","Mass")</f>
        <v>Premium</v>
      </c>
      <c r="U1383" s="4"/>
    </row>
    <row r="1384" spans="2:21" ht="14.25" customHeight="1" x14ac:dyDescent="0.3">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c r="O1384" s="4" t="str">
        <f>TEXT(Table1[[#This Row],[Invoice Date]],"mmm")</f>
        <v>Apr</v>
      </c>
      <c r="P1384" s="4">
        <f>YEAR(Table1[[#This Row],[Invoice Date]])</f>
        <v>2021</v>
      </c>
      <c r="Q1384" s="4">
        <f>IFERROR(Table1[[#This Row],[Total Sales]]/Table1[[#This Row],[Units Sold]],4)</f>
        <v>700</v>
      </c>
      <c r="R1384" s="4">
        <f>IFERROR(Table1[[#This Row],[Operating Profit]]/Table1[[#This Row],[Units Sold]],0)</f>
        <v>175</v>
      </c>
      <c r="S1384" s="4">
        <f>IFERROR((Table1[[#This Row],[Total Sales]]-Table1[[#This Row],[Operating Profit]])/Table1[[#This Row],[Units Sold]],0)</f>
        <v>525</v>
      </c>
      <c r="T1384" s="4" t="str">
        <f>IF(Table1[[#This Row],[Profit per unit]]&gt;$V$8,"Premium","Mass")</f>
        <v>Premium</v>
      </c>
      <c r="U1384" s="4"/>
    </row>
    <row r="1385" spans="2:21" ht="14.25" customHeight="1" x14ac:dyDescent="0.3">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c r="O1385" s="4" t="str">
        <f>TEXT(Table1[[#This Row],[Invoice Date]],"mmm")</f>
        <v>Apr</v>
      </c>
      <c r="P1385" s="4">
        <f>YEAR(Table1[[#This Row],[Invoice Date]])</f>
        <v>2021</v>
      </c>
      <c r="Q1385" s="4">
        <f>IFERROR(Table1[[#This Row],[Total Sales]]/Table1[[#This Row],[Units Sold]],4)</f>
        <v>700</v>
      </c>
      <c r="R1385" s="4">
        <f>IFERROR(Table1[[#This Row],[Operating Profit]]/Table1[[#This Row],[Units Sold]],0)</f>
        <v>210</v>
      </c>
      <c r="S1385" s="4">
        <f>IFERROR((Table1[[#This Row],[Total Sales]]-Table1[[#This Row],[Operating Profit]])/Table1[[#This Row],[Units Sold]],0)</f>
        <v>490</v>
      </c>
      <c r="T1385" s="4" t="str">
        <f>IF(Table1[[#This Row],[Profit per unit]]&gt;$V$8,"Premium","Mass")</f>
        <v>Premium</v>
      </c>
      <c r="U1385" s="4"/>
    </row>
    <row r="1386" spans="2:21" ht="14.25" customHeight="1" x14ac:dyDescent="0.3">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c r="O1386" s="4" t="str">
        <f>TEXT(Table1[[#This Row],[Invoice Date]],"mmm")</f>
        <v>Apr</v>
      </c>
      <c r="P1386" s="4">
        <f>YEAR(Table1[[#This Row],[Invoice Date]])</f>
        <v>2021</v>
      </c>
      <c r="Q1386" s="4">
        <f>IFERROR(Table1[[#This Row],[Total Sales]]/Table1[[#This Row],[Units Sold]],4)</f>
        <v>550.00000000000011</v>
      </c>
      <c r="R1386" s="4">
        <f>IFERROR(Table1[[#This Row],[Operating Profit]]/Table1[[#This Row],[Units Sold]],0)</f>
        <v>165.00000000000003</v>
      </c>
      <c r="S1386" s="4">
        <f>IFERROR((Table1[[#This Row],[Total Sales]]-Table1[[#This Row],[Operating Profit]])/Table1[[#This Row],[Units Sold]],0)</f>
        <v>385.00000000000011</v>
      </c>
      <c r="T1386" s="4" t="str">
        <f>IF(Table1[[#This Row],[Profit per unit]]&gt;$V$8,"Premium","Mass")</f>
        <v>Premium</v>
      </c>
      <c r="U1386" s="4"/>
    </row>
    <row r="1387" spans="2:21" ht="14.25" customHeight="1" x14ac:dyDescent="0.3">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c r="O1387" s="4" t="str">
        <f>TEXT(Table1[[#This Row],[Invoice Date]],"mmm")</f>
        <v>Apr</v>
      </c>
      <c r="P1387" s="4">
        <f>YEAR(Table1[[#This Row],[Invoice Date]])</f>
        <v>2021</v>
      </c>
      <c r="Q1387" s="4">
        <f>IFERROR(Table1[[#This Row],[Total Sales]]/Table1[[#This Row],[Units Sold]],4)</f>
        <v>600.00000000000011</v>
      </c>
      <c r="R1387" s="4">
        <f>IFERROR(Table1[[#This Row],[Operating Profit]]/Table1[[#This Row],[Units Sold]],0)</f>
        <v>120.00000000000001</v>
      </c>
      <c r="S1387" s="4">
        <f>IFERROR((Table1[[#This Row],[Total Sales]]-Table1[[#This Row],[Operating Profit]])/Table1[[#This Row],[Units Sold]],0)</f>
        <v>480.00000000000006</v>
      </c>
      <c r="T1387" s="4" t="str">
        <f>IF(Table1[[#This Row],[Profit per unit]]&gt;$V$8,"Premium","Mass")</f>
        <v>Premium</v>
      </c>
      <c r="U1387" s="4"/>
    </row>
    <row r="1388" spans="2:21" ht="14.25" customHeight="1" x14ac:dyDescent="0.3">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c r="O1388" s="4" t="str">
        <f>TEXT(Table1[[#This Row],[Invoice Date]],"mmm")</f>
        <v>Apr</v>
      </c>
      <c r="P1388" s="4">
        <f>YEAR(Table1[[#This Row],[Invoice Date]])</f>
        <v>2021</v>
      </c>
      <c r="Q1388" s="4">
        <f>IFERROR(Table1[[#This Row],[Total Sales]]/Table1[[#This Row],[Units Sold]],4)</f>
        <v>750.00000000000011</v>
      </c>
      <c r="R1388" s="4">
        <f>IFERROR(Table1[[#This Row],[Operating Profit]]/Table1[[#This Row],[Units Sold]],0)</f>
        <v>337.50000000000006</v>
      </c>
      <c r="S1388" s="4">
        <f>IFERROR((Table1[[#This Row],[Total Sales]]-Table1[[#This Row],[Operating Profit]])/Table1[[#This Row],[Units Sold]],0)</f>
        <v>412.50000000000006</v>
      </c>
      <c r="T1388" s="4" t="str">
        <f>IF(Table1[[#This Row],[Profit per unit]]&gt;$V$8,"Premium","Mass")</f>
        <v>Premium</v>
      </c>
      <c r="U1388" s="4"/>
    </row>
    <row r="1389" spans="2:21" ht="14.25" customHeight="1" x14ac:dyDescent="0.3">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c r="O1389" s="4" t="str">
        <f>TEXT(Table1[[#This Row],[Invoice Date]],"mmm")</f>
        <v>May</v>
      </c>
      <c r="P1389" s="4">
        <f>YEAR(Table1[[#This Row],[Invoice Date]])</f>
        <v>2021</v>
      </c>
      <c r="Q1389" s="4">
        <f>IFERROR(Table1[[#This Row],[Total Sales]]/Table1[[#This Row],[Units Sold]],4)</f>
        <v>600</v>
      </c>
      <c r="R1389" s="4">
        <f>IFERROR(Table1[[#This Row],[Operating Profit]]/Table1[[#This Row],[Units Sold]],0)</f>
        <v>180</v>
      </c>
      <c r="S1389" s="4">
        <f>IFERROR((Table1[[#This Row],[Total Sales]]-Table1[[#This Row],[Operating Profit]])/Table1[[#This Row],[Units Sold]],0)</f>
        <v>420</v>
      </c>
      <c r="T1389" s="4" t="str">
        <f>IF(Table1[[#This Row],[Profit per unit]]&gt;$V$8,"Premium","Mass")</f>
        <v>Premium</v>
      </c>
      <c r="U1389" s="4"/>
    </row>
    <row r="1390" spans="2:21" ht="14.25" customHeight="1" x14ac:dyDescent="0.3">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c r="O1390" s="4" t="str">
        <f>TEXT(Table1[[#This Row],[Invoice Date]],"mmm")</f>
        <v>May</v>
      </c>
      <c r="P1390" s="4">
        <f>YEAR(Table1[[#This Row],[Invoice Date]])</f>
        <v>2021</v>
      </c>
      <c r="Q1390" s="4">
        <f>IFERROR(Table1[[#This Row],[Total Sales]]/Table1[[#This Row],[Units Sold]],4)</f>
        <v>650</v>
      </c>
      <c r="R1390" s="4">
        <f>IFERROR(Table1[[#This Row],[Operating Profit]]/Table1[[#This Row],[Units Sold]],0)</f>
        <v>162.5</v>
      </c>
      <c r="S1390" s="4">
        <f>IFERROR((Table1[[#This Row],[Total Sales]]-Table1[[#This Row],[Operating Profit]])/Table1[[#This Row],[Units Sold]],0)</f>
        <v>487.5</v>
      </c>
      <c r="T1390" s="4" t="str">
        <f>IF(Table1[[#This Row],[Profit per unit]]&gt;$V$8,"Premium","Mass")</f>
        <v>Premium</v>
      </c>
      <c r="U1390" s="4"/>
    </row>
    <row r="1391" spans="2:21" ht="14.25" customHeight="1" x14ac:dyDescent="0.3">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c r="O1391" s="4" t="str">
        <f>TEXT(Table1[[#This Row],[Invoice Date]],"mmm")</f>
        <v>May</v>
      </c>
      <c r="P1391" s="4">
        <f>YEAR(Table1[[#This Row],[Invoice Date]])</f>
        <v>2021</v>
      </c>
      <c r="Q1391" s="4">
        <f>IFERROR(Table1[[#This Row],[Total Sales]]/Table1[[#This Row],[Units Sold]],4)</f>
        <v>650</v>
      </c>
      <c r="R1391" s="4">
        <f>IFERROR(Table1[[#This Row],[Operating Profit]]/Table1[[#This Row],[Units Sold]],0)</f>
        <v>195</v>
      </c>
      <c r="S1391" s="4">
        <f>IFERROR((Table1[[#This Row],[Total Sales]]-Table1[[#This Row],[Operating Profit]])/Table1[[#This Row],[Units Sold]],0)</f>
        <v>455</v>
      </c>
      <c r="T1391" s="4" t="str">
        <f>IF(Table1[[#This Row],[Profit per unit]]&gt;$V$8,"Premium","Mass")</f>
        <v>Premium</v>
      </c>
      <c r="U1391" s="4"/>
    </row>
    <row r="1392" spans="2:21" ht="14.25" customHeight="1" x14ac:dyDescent="0.3">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c r="O1392" s="4" t="str">
        <f>TEXT(Table1[[#This Row],[Invoice Date]],"mmm")</f>
        <v>May</v>
      </c>
      <c r="P1392" s="4">
        <f>YEAR(Table1[[#This Row],[Invoice Date]])</f>
        <v>2021</v>
      </c>
      <c r="Q1392" s="4">
        <f>IFERROR(Table1[[#This Row],[Total Sales]]/Table1[[#This Row],[Units Sold]],4)</f>
        <v>600</v>
      </c>
      <c r="R1392" s="4">
        <f>IFERROR(Table1[[#This Row],[Operating Profit]]/Table1[[#This Row],[Units Sold]],0)</f>
        <v>180</v>
      </c>
      <c r="S1392" s="4">
        <f>IFERROR((Table1[[#This Row],[Total Sales]]-Table1[[#This Row],[Operating Profit]])/Table1[[#This Row],[Units Sold]],0)</f>
        <v>420</v>
      </c>
      <c r="T1392" s="4" t="str">
        <f>IF(Table1[[#This Row],[Profit per unit]]&gt;$V$8,"Premium","Mass")</f>
        <v>Premium</v>
      </c>
      <c r="U1392" s="4"/>
    </row>
    <row r="1393" spans="2:21" ht="14.25" customHeight="1" x14ac:dyDescent="0.3">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c r="O1393" s="4" t="str">
        <f>TEXT(Table1[[#This Row],[Invoice Date]],"mmm")</f>
        <v>May</v>
      </c>
      <c r="P1393" s="4">
        <f>YEAR(Table1[[#This Row],[Invoice Date]])</f>
        <v>2021</v>
      </c>
      <c r="Q1393" s="4">
        <f>IFERROR(Table1[[#This Row],[Total Sales]]/Table1[[#This Row],[Units Sold]],4)</f>
        <v>549.99999999999989</v>
      </c>
      <c r="R1393" s="4">
        <f>IFERROR(Table1[[#This Row],[Operating Profit]]/Table1[[#This Row],[Units Sold]],0)</f>
        <v>110</v>
      </c>
      <c r="S1393" s="4">
        <f>IFERROR((Table1[[#This Row],[Total Sales]]-Table1[[#This Row],[Operating Profit]])/Table1[[#This Row],[Units Sold]],0)</f>
        <v>439.99999999999994</v>
      </c>
      <c r="T1393" s="4" t="str">
        <f>IF(Table1[[#This Row],[Profit per unit]]&gt;$V$8,"Premium","Mass")</f>
        <v>Premium</v>
      </c>
      <c r="U1393" s="4"/>
    </row>
    <row r="1394" spans="2:21" ht="14.25" customHeight="1" x14ac:dyDescent="0.3">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c r="O1394" s="4" t="str">
        <f>TEXT(Table1[[#This Row],[Invoice Date]],"mmm")</f>
        <v>May</v>
      </c>
      <c r="P1394" s="4">
        <f>YEAR(Table1[[#This Row],[Invoice Date]])</f>
        <v>2021</v>
      </c>
      <c r="Q1394" s="4">
        <f>IFERROR(Table1[[#This Row],[Total Sales]]/Table1[[#This Row],[Units Sold]],4)</f>
        <v>700</v>
      </c>
      <c r="R1394" s="4">
        <f>IFERROR(Table1[[#This Row],[Operating Profit]]/Table1[[#This Row],[Units Sold]],0)</f>
        <v>315</v>
      </c>
      <c r="S1394" s="4">
        <f>IFERROR((Table1[[#This Row],[Total Sales]]-Table1[[#This Row],[Operating Profit]])/Table1[[#This Row],[Units Sold]],0)</f>
        <v>385</v>
      </c>
      <c r="T1394" s="4" t="str">
        <f>IF(Table1[[#This Row],[Profit per unit]]&gt;$V$8,"Premium","Mass")</f>
        <v>Premium</v>
      </c>
      <c r="U1394" s="4"/>
    </row>
    <row r="1395" spans="2:21" ht="14.25" customHeight="1" x14ac:dyDescent="0.3">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c r="O1395" s="4" t="str">
        <f>TEXT(Table1[[#This Row],[Invoice Date]],"mmm")</f>
        <v>Jun</v>
      </c>
      <c r="P1395" s="4">
        <f>YEAR(Table1[[#This Row],[Invoice Date]])</f>
        <v>2021</v>
      </c>
      <c r="Q1395" s="4">
        <f>IFERROR(Table1[[#This Row],[Total Sales]]/Table1[[#This Row],[Units Sold]],4)</f>
        <v>649.99999999999989</v>
      </c>
      <c r="R1395" s="4">
        <f>IFERROR(Table1[[#This Row],[Operating Profit]]/Table1[[#This Row],[Units Sold]],0)</f>
        <v>194.99999999999997</v>
      </c>
      <c r="S1395" s="4">
        <f>IFERROR((Table1[[#This Row],[Total Sales]]-Table1[[#This Row],[Operating Profit]])/Table1[[#This Row],[Units Sold]],0)</f>
        <v>454.99999999999989</v>
      </c>
      <c r="T1395" s="4" t="str">
        <f>IF(Table1[[#This Row],[Profit per unit]]&gt;$V$8,"Premium","Mass")</f>
        <v>Premium</v>
      </c>
      <c r="U1395" s="4"/>
    </row>
    <row r="1396" spans="2:21" ht="14.25" customHeight="1" x14ac:dyDescent="0.3">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c r="O1396" s="4" t="str">
        <f>TEXT(Table1[[#This Row],[Invoice Date]],"mmm")</f>
        <v>Jun</v>
      </c>
      <c r="P1396" s="4">
        <f>YEAR(Table1[[#This Row],[Invoice Date]])</f>
        <v>2021</v>
      </c>
      <c r="Q1396" s="4">
        <f>IFERROR(Table1[[#This Row],[Total Sales]]/Table1[[#This Row],[Units Sold]],4)</f>
        <v>700</v>
      </c>
      <c r="R1396" s="4">
        <f>IFERROR(Table1[[#This Row],[Operating Profit]]/Table1[[#This Row],[Units Sold]],0)</f>
        <v>175</v>
      </c>
      <c r="S1396" s="4">
        <f>IFERROR((Table1[[#This Row],[Total Sales]]-Table1[[#This Row],[Operating Profit]])/Table1[[#This Row],[Units Sold]],0)</f>
        <v>525</v>
      </c>
      <c r="T1396" s="4" t="str">
        <f>IF(Table1[[#This Row],[Profit per unit]]&gt;$V$8,"Premium","Mass")</f>
        <v>Premium</v>
      </c>
      <c r="U1396" s="4"/>
    </row>
    <row r="1397" spans="2:21" ht="14.25" customHeight="1" x14ac:dyDescent="0.3">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c r="O1397" s="4" t="str">
        <f>TEXT(Table1[[#This Row],[Invoice Date]],"mmm")</f>
        <v>Jun</v>
      </c>
      <c r="P1397" s="4">
        <f>YEAR(Table1[[#This Row],[Invoice Date]])</f>
        <v>2021</v>
      </c>
      <c r="Q1397" s="4">
        <f>IFERROR(Table1[[#This Row],[Total Sales]]/Table1[[#This Row],[Units Sold]],4)</f>
        <v>850</v>
      </c>
      <c r="R1397" s="4">
        <f>IFERROR(Table1[[#This Row],[Operating Profit]]/Table1[[#This Row],[Units Sold]],0)</f>
        <v>255</v>
      </c>
      <c r="S1397" s="4">
        <f>IFERROR((Table1[[#This Row],[Total Sales]]-Table1[[#This Row],[Operating Profit]])/Table1[[#This Row],[Units Sold]],0)</f>
        <v>595</v>
      </c>
      <c r="T1397" s="4" t="str">
        <f>IF(Table1[[#This Row],[Profit per unit]]&gt;$V$8,"Premium","Mass")</f>
        <v>Premium</v>
      </c>
      <c r="U1397" s="4"/>
    </row>
    <row r="1398" spans="2:21" ht="14.25" customHeight="1" x14ac:dyDescent="0.3">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c r="O1398" s="4" t="str">
        <f>TEXT(Table1[[#This Row],[Invoice Date]],"mmm")</f>
        <v>Jun</v>
      </c>
      <c r="P1398" s="4">
        <f>YEAR(Table1[[#This Row],[Invoice Date]])</f>
        <v>2021</v>
      </c>
      <c r="Q1398" s="4">
        <f>IFERROR(Table1[[#This Row],[Total Sales]]/Table1[[#This Row],[Units Sold]],4)</f>
        <v>850</v>
      </c>
      <c r="R1398" s="4">
        <f>IFERROR(Table1[[#This Row],[Operating Profit]]/Table1[[#This Row],[Units Sold]],0)</f>
        <v>255</v>
      </c>
      <c r="S1398" s="4">
        <f>IFERROR((Table1[[#This Row],[Total Sales]]-Table1[[#This Row],[Operating Profit]])/Table1[[#This Row],[Units Sold]],0)</f>
        <v>595</v>
      </c>
      <c r="T1398" s="4" t="str">
        <f>IF(Table1[[#This Row],[Profit per unit]]&gt;$V$8,"Premium","Mass")</f>
        <v>Premium</v>
      </c>
      <c r="U1398" s="4"/>
    </row>
    <row r="1399" spans="2:21" ht="14.25" customHeight="1" x14ac:dyDescent="0.3">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c r="O1399" s="4" t="str">
        <f>TEXT(Table1[[#This Row],[Invoice Date]],"mmm")</f>
        <v>Jun</v>
      </c>
      <c r="P1399" s="4">
        <f>YEAR(Table1[[#This Row],[Invoice Date]])</f>
        <v>2021</v>
      </c>
      <c r="Q1399" s="4">
        <f>IFERROR(Table1[[#This Row],[Total Sales]]/Table1[[#This Row],[Units Sold]],4)</f>
        <v>950</v>
      </c>
      <c r="R1399" s="4">
        <f>IFERROR(Table1[[#This Row],[Operating Profit]]/Table1[[#This Row],[Units Sold]],0)</f>
        <v>190</v>
      </c>
      <c r="S1399" s="4">
        <f>IFERROR((Table1[[#This Row],[Total Sales]]-Table1[[#This Row],[Operating Profit]])/Table1[[#This Row],[Units Sold]],0)</f>
        <v>760</v>
      </c>
      <c r="T1399" s="4" t="str">
        <f>IF(Table1[[#This Row],[Profit per unit]]&gt;$V$8,"Premium","Mass")</f>
        <v>Premium</v>
      </c>
      <c r="U1399" s="4"/>
    </row>
    <row r="1400" spans="2:21" ht="14.25" customHeight="1" x14ac:dyDescent="0.3">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c r="O1400" s="4" t="str">
        <f>TEXT(Table1[[#This Row],[Invoice Date]],"mmm")</f>
        <v>Jun</v>
      </c>
      <c r="P1400" s="4">
        <f>YEAR(Table1[[#This Row],[Invoice Date]])</f>
        <v>2021</v>
      </c>
      <c r="Q1400" s="4">
        <f>IFERROR(Table1[[#This Row],[Total Sales]]/Table1[[#This Row],[Units Sold]],4)</f>
        <v>1100.0000000000002</v>
      </c>
      <c r="R1400" s="4">
        <f>IFERROR(Table1[[#This Row],[Operating Profit]]/Table1[[#This Row],[Units Sold]],0)</f>
        <v>495.00000000000006</v>
      </c>
      <c r="S1400" s="4">
        <f>IFERROR((Table1[[#This Row],[Total Sales]]-Table1[[#This Row],[Operating Profit]])/Table1[[#This Row],[Units Sold]],0)</f>
        <v>605.00000000000011</v>
      </c>
      <c r="T1400" s="4" t="str">
        <f>IF(Table1[[#This Row],[Profit per unit]]&gt;$V$8,"Premium","Mass")</f>
        <v>Premium</v>
      </c>
      <c r="U1400" s="4"/>
    </row>
    <row r="1401" spans="2:21" ht="14.25" customHeight="1" x14ac:dyDescent="0.3">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c r="O1401" s="4" t="str">
        <f>TEXT(Table1[[#This Row],[Invoice Date]],"mmm")</f>
        <v>Jul</v>
      </c>
      <c r="P1401" s="4">
        <f>YEAR(Table1[[#This Row],[Invoice Date]])</f>
        <v>2021</v>
      </c>
      <c r="Q1401" s="4">
        <f>IFERROR(Table1[[#This Row],[Total Sales]]/Table1[[#This Row],[Units Sold]],4)</f>
        <v>900</v>
      </c>
      <c r="R1401" s="4">
        <f>IFERROR(Table1[[#This Row],[Operating Profit]]/Table1[[#This Row],[Units Sold]],0)</f>
        <v>270</v>
      </c>
      <c r="S1401" s="4">
        <f>IFERROR((Table1[[#This Row],[Total Sales]]-Table1[[#This Row],[Operating Profit]])/Table1[[#This Row],[Units Sold]],0)</f>
        <v>630</v>
      </c>
      <c r="T1401" s="4" t="str">
        <f>IF(Table1[[#This Row],[Profit per unit]]&gt;$V$8,"Premium","Mass")</f>
        <v>Premium</v>
      </c>
      <c r="U1401" s="4"/>
    </row>
    <row r="1402" spans="2:21" ht="14.25" customHeight="1" x14ac:dyDescent="0.3">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c r="O1402" s="4" t="str">
        <f>TEXT(Table1[[#This Row],[Invoice Date]],"mmm")</f>
        <v>Jul</v>
      </c>
      <c r="P1402" s="4">
        <f>YEAR(Table1[[#This Row],[Invoice Date]])</f>
        <v>2021</v>
      </c>
      <c r="Q1402" s="4">
        <f>IFERROR(Table1[[#This Row],[Total Sales]]/Table1[[#This Row],[Units Sold]],4)</f>
        <v>950</v>
      </c>
      <c r="R1402" s="4">
        <f>IFERROR(Table1[[#This Row],[Operating Profit]]/Table1[[#This Row],[Units Sold]],0)</f>
        <v>237.5</v>
      </c>
      <c r="S1402" s="4">
        <f>IFERROR((Table1[[#This Row],[Total Sales]]-Table1[[#This Row],[Operating Profit]])/Table1[[#This Row],[Units Sold]],0)</f>
        <v>712.5</v>
      </c>
      <c r="T1402" s="4" t="str">
        <f>IF(Table1[[#This Row],[Profit per unit]]&gt;$V$8,"Premium","Mass")</f>
        <v>Premium</v>
      </c>
      <c r="U1402" s="4"/>
    </row>
    <row r="1403" spans="2:21" ht="14.25" customHeight="1" x14ac:dyDescent="0.3">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c r="O1403" s="4" t="str">
        <f>TEXT(Table1[[#This Row],[Invoice Date]],"mmm")</f>
        <v>Jul</v>
      </c>
      <c r="P1403" s="4">
        <f>YEAR(Table1[[#This Row],[Invoice Date]])</f>
        <v>2021</v>
      </c>
      <c r="Q1403" s="4">
        <f>IFERROR(Table1[[#This Row],[Total Sales]]/Table1[[#This Row],[Units Sold]],4)</f>
        <v>950</v>
      </c>
      <c r="R1403" s="4">
        <f>IFERROR(Table1[[#This Row],[Operating Profit]]/Table1[[#This Row],[Units Sold]],0)</f>
        <v>285</v>
      </c>
      <c r="S1403" s="4">
        <f>IFERROR((Table1[[#This Row],[Total Sales]]-Table1[[#This Row],[Operating Profit]])/Table1[[#This Row],[Units Sold]],0)</f>
        <v>665</v>
      </c>
      <c r="T1403" s="4" t="str">
        <f>IF(Table1[[#This Row],[Profit per unit]]&gt;$V$8,"Premium","Mass")</f>
        <v>Premium</v>
      </c>
      <c r="U1403" s="4"/>
    </row>
    <row r="1404" spans="2:21" ht="14.25" customHeight="1" x14ac:dyDescent="0.3">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c r="O1404" s="4" t="str">
        <f>TEXT(Table1[[#This Row],[Invoice Date]],"mmm")</f>
        <v>Jul</v>
      </c>
      <c r="P1404" s="4">
        <f>YEAR(Table1[[#This Row],[Invoice Date]])</f>
        <v>2021</v>
      </c>
      <c r="Q1404" s="4">
        <f>IFERROR(Table1[[#This Row],[Total Sales]]/Table1[[#This Row],[Units Sold]],4)</f>
        <v>900</v>
      </c>
      <c r="R1404" s="4">
        <f>IFERROR(Table1[[#This Row],[Operating Profit]]/Table1[[#This Row],[Units Sold]],0)</f>
        <v>270</v>
      </c>
      <c r="S1404" s="4">
        <f>IFERROR((Table1[[#This Row],[Total Sales]]-Table1[[#This Row],[Operating Profit]])/Table1[[#This Row],[Units Sold]],0)</f>
        <v>630</v>
      </c>
      <c r="T1404" s="4" t="str">
        <f>IF(Table1[[#This Row],[Profit per unit]]&gt;$V$8,"Premium","Mass")</f>
        <v>Premium</v>
      </c>
      <c r="U1404" s="4"/>
    </row>
    <row r="1405" spans="2:21" ht="14.25" customHeight="1" x14ac:dyDescent="0.3">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c r="O1405" s="4" t="str">
        <f>TEXT(Table1[[#This Row],[Invoice Date]],"mmm")</f>
        <v>Jul</v>
      </c>
      <c r="P1405" s="4">
        <f>YEAR(Table1[[#This Row],[Invoice Date]])</f>
        <v>2021</v>
      </c>
      <c r="Q1405" s="4">
        <f>IFERROR(Table1[[#This Row],[Total Sales]]/Table1[[#This Row],[Units Sold]],4)</f>
        <v>950</v>
      </c>
      <c r="R1405" s="4">
        <f>IFERROR(Table1[[#This Row],[Operating Profit]]/Table1[[#This Row],[Units Sold]],0)</f>
        <v>190</v>
      </c>
      <c r="S1405" s="4">
        <f>IFERROR((Table1[[#This Row],[Total Sales]]-Table1[[#This Row],[Operating Profit]])/Table1[[#This Row],[Units Sold]],0)</f>
        <v>760</v>
      </c>
      <c r="T1405" s="4" t="str">
        <f>IF(Table1[[#This Row],[Profit per unit]]&gt;$V$8,"Premium","Mass")</f>
        <v>Premium</v>
      </c>
      <c r="U1405" s="4"/>
    </row>
    <row r="1406" spans="2:21" ht="14.25" customHeight="1" x14ac:dyDescent="0.3">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c r="O1406" s="4" t="str">
        <f>TEXT(Table1[[#This Row],[Invoice Date]],"mmm")</f>
        <v>Jul</v>
      </c>
      <c r="P1406" s="4">
        <f>YEAR(Table1[[#This Row],[Invoice Date]])</f>
        <v>2021</v>
      </c>
      <c r="Q1406" s="4">
        <f>IFERROR(Table1[[#This Row],[Total Sales]]/Table1[[#This Row],[Units Sold]],4)</f>
        <v>1100.0000000000002</v>
      </c>
      <c r="R1406" s="4">
        <f>IFERROR(Table1[[#This Row],[Operating Profit]]/Table1[[#This Row],[Units Sold]],0)</f>
        <v>495.00000000000011</v>
      </c>
      <c r="S1406" s="4">
        <f>IFERROR((Table1[[#This Row],[Total Sales]]-Table1[[#This Row],[Operating Profit]])/Table1[[#This Row],[Units Sold]],0)</f>
        <v>605.00000000000011</v>
      </c>
      <c r="T1406" s="4" t="str">
        <f>IF(Table1[[#This Row],[Profit per unit]]&gt;$V$8,"Premium","Mass")</f>
        <v>Premium</v>
      </c>
      <c r="U1406" s="4"/>
    </row>
    <row r="1407" spans="2:21" ht="14.25" customHeight="1" x14ac:dyDescent="0.3">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c r="O1407" s="4" t="str">
        <f>TEXT(Table1[[#This Row],[Invoice Date]],"mmm")</f>
        <v>Aug</v>
      </c>
      <c r="P1407" s="4">
        <f>YEAR(Table1[[#This Row],[Invoice Date]])</f>
        <v>2021</v>
      </c>
      <c r="Q1407" s="4">
        <f>IFERROR(Table1[[#This Row],[Total Sales]]/Table1[[#This Row],[Units Sold]],4)</f>
        <v>950</v>
      </c>
      <c r="R1407" s="4">
        <f>IFERROR(Table1[[#This Row],[Operating Profit]]/Table1[[#This Row],[Units Sold]],0)</f>
        <v>285</v>
      </c>
      <c r="S1407" s="4">
        <f>IFERROR((Table1[[#This Row],[Total Sales]]-Table1[[#This Row],[Operating Profit]])/Table1[[#This Row],[Units Sold]],0)</f>
        <v>665</v>
      </c>
      <c r="T1407" s="4" t="str">
        <f>IF(Table1[[#This Row],[Profit per unit]]&gt;$V$8,"Premium","Mass")</f>
        <v>Premium</v>
      </c>
      <c r="U1407" s="4"/>
    </row>
    <row r="1408" spans="2:21" ht="14.25" customHeight="1" x14ac:dyDescent="0.3">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c r="O1408" s="4" t="str">
        <f>TEXT(Table1[[#This Row],[Invoice Date]],"mmm")</f>
        <v>Aug</v>
      </c>
      <c r="P1408" s="4">
        <f>YEAR(Table1[[#This Row],[Invoice Date]])</f>
        <v>2021</v>
      </c>
      <c r="Q1408" s="4">
        <f>IFERROR(Table1[[#This Row],[Total Sales]]/Table1[[#This Row],[Units Sold]],4)</f>
        <v>850.00000000000011</v>
      </c>
      <c r="R1408" s="4">
        <f>IFERROR(Table1[[#This Row],[Operating Profit]]/Table1[[#This Row],[Units Sold]],0)</f>
        <v>212.50000000000003</v>
      </c>
      <c r="S1408" s="4">
        <f>IFERROR((Table1[[#This Row],[Total Sales]]-Table1[[#This Row],[Operating Profit]])/Table1[[#This Row],[Units Sold]],0)</f>
        <v>637.50000000000011</v>
      </c>
      <c r="T1408" s="4" t="str">
        <f>IF(Table1[[#This Row],[Profit per unit]]&gt;$V$8,"Premium","Mass")</f>
        <v>Premium</v>
      </c>
      <c r="U1408" s="4"/>
    </row>
    <row r="1409" spans="2:21" ht="14.25" customHeight="1" x14ac:dyDescent="0.3">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c r="O1409" s="4" t="str">
        <f>TEXT(Table1[[#This Row],[Invoice Date]],"mmm")</f>
        <v>Aug</v>
      </c>
      <c r="P1409" s="4">
        <f>YEAR(Table1[[#This Row],[Invoice Date]])</f>
        <v>2021</v>
      </c>
      <c r="Q1409" s="4">
        <f>IFERROR(Table1[[#This Row],[Total Sales]]/Table1[[#This Row],[Units Sold]],4)</f>
        <v>800</v>
      </c>
      <c r="R1409" s="4">
        <f>IFERROR(Table1[[#This Row],[Operating Profit]]/Table1[[#This Row],[Units Sold]],0)</f>
        <v>240</v>
      </c>
      <c r="S1409" s="4">
        <f>IFERROR((Table1[[#This Row],[Total Sales]]-Table1[[#This Row],[Operating Profit]])/Table1[[#This Row],[Units Sold]],0)</f>
        <v>560</v>
      </c>
      <c r="T1409" s="4" t="str">
        <f>IF(Table1[[#This Row],[Profit per unit]]&gt;$V$8,"Premium","Mass")</f>
        <v>Premium</v>
      </c>
      <c r="U1409" s="4"/>
    </row>
    <row r="1410" spans="2:21" ht="14.25" customHeight="1" x14ac:dyDescent="0.3">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c r="O1410" s="4" t="str">
        <f>TEXT(Table1[[#This Row],[Invoice Date]],"mmm")</f>
        <v>Aug</v>
      </c>
      <c r="P1410" s="4">
        <f>YEAR(Table1[[#This Row],[Invoice Date]])</f>
        <v>2021</v>
      </c>
      <c r="Q1410" s="4">
        <f>IFERROR(Table1[[#This Row],[Total Sales]]/Table1[[#This Row],[Units Sold]],4)</f>
        <v>800</v>
      </c>
      <c r="R1410" s="4">
        <f>IFERROR(Table1[[#This Row],[Operating Profit]]/Table1[[#This Row],[Units Sold]],0)</f>
        <v>240</v>
      </c>
      <c r="S1410" s="4">
        <f>IFERROR((Table1[[#This Row],[Total Sales]]-Table1[[#This Row],[Operating Profit]])/Table1[[#This Row],[Units Sold]],0)</f>
        <v>560</v>
      </c>
      <c r="T1410" s="4" t="str">
        <f>IF(Table1[[#This Row],[Profit per unit]]&gt;$V$8,"Premium","Mass")</f>
        <v>Premium</v>
      </c>
      <c r="U1410" s="4"/>
    </row>
    <row r="1411" spans="2:21" ht="14.25" customHeight="1" x14ac:dyDescent="0.3">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c r="O1411" s="4" t="str">
        <f>TEXT(Table1[[#This Row],[Invoice Date]],"mmm")</f>
        <v>Aug</v>
      </c>
      <c r="P1411" s="4">
        <f>YEAR(Table1[[#This Row],[Invoice Date]])</f>
        <v>2021</v>
      </c>
      <c r="Q1411" s="4">
        <f>IFERROR(Table1[[#This Row],[Total Sales]]/Table1[[#This Row],[Units Sold]],4)</f>
        <v>800</v>
      </c>
      <c r="R1411" s="4">
        <f>IFERROR(Table1[[#This Row],[Operating Profit]]/Table1[[#This Row],[Units Sold]],0)</f>
        <v>160</v>
      </c>
      <c r="S1411" s="4">
        <f>IFERROR((Table1[[#This Row],[Total Sales]]-Table1[[#This Row],[Operating Profit]])/Table1[[#This Row],[Units Sold]],0)</f>
        <v>640</v>
      </c>
      <c r="T1411" s="4" t="str">
        <f>IF(Table1[[#This Row],[Profit per unit]]&gt;$V$8,"Premium","Mass")</f>
        <v>Premium</v>
      </c>
      <c r="U1411" s="4"/>
    </row>
    <row r="1412" spans="2:21" ht="14.25" customHeight="1" x14ac:dyDescent="0.3">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c r="O1412" s="4" t="str">
        <f>TEXT(Table1[[#This Row],[Invoice Date]],"mmm")</f>
        <v>Aug</v>
      </c>
      <c r="P1412" s="4">
        <f>YEAR(Table1[[#This Row],[Invoice Date]])</f>
        <v>2021</v>
      </c>
      <c r="Q1412" s="4">
        <f>IFERROR(Table1[[#This Row],[Total Sales]]/Table1[[#This Row],[Units Sold]],4)</f>
        <v>850</v>
      </c>
      <c r="R1412" s="4">
        <f>IFERROR(Table1[[#This Row],[Operating Profit]]/Table1[[#This Row],[Units Sold]],0)</f>
        <v>382.5</v>
      </c>
      <c r="S1412" s="4">
        <f>IFERROR((Table1[[#This Row],[Total Sales]]-Table1[[#This Row],[Operating Profit]])/Table1[[#This Row],[Units Sold]],0)</f>
        <v>467.5</v>
      </c>
      <c r="T1412" s="4" t="str">
        <f>IF(Table1[[#This Row],[Profit per unit]]&gt;$V$8,"Premium","Mass")</f>
        <v>Premium</v>
      </c>
      <c r="U1412" s="4"/>
    </row>
    <row r="1413" spans="2:21" ht="14.25" customHeight="1" x14ac:dyDescent="0.3">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c r="O1413" s="4" t="str">
        <f>TEXT(Table1[[#This Row],[Invoice Date]],"mmm")</f>
        <v>Sep</v>
      </c>
      <c r="P1413" s="4">
        <f>YEAR(Table1[[#This Row],[Invoice Date]])</f>
        <v>2021</v>
      </c>
      <c r="Q1413" s="4">
        <f>IFERROR(Table1[[#This Row],[Total Sales]]/Table1[[#This Row],[Units Sold]],4)</f>
        <v>600.00000000000011</v>
      </c>
      <c r="R1413" s="4">
        <f>IFERROR(Table1[[#This Row],[Operating Profit]]/Table1[[#This Row],[Units Sold]],0)</f>
        <v>180.00000000000003</v>
      </c>
      <c r="S1413" s="4">
        <f>IFERROR((Table1[[#This Row],[Total Sales]]-Table1[[#This Row],[Operating Profit]])/Table1[[#This Row],[Units Sold]],0)</f>
        <v>420.00000000000011</v>
      </c>
      <c r="T1413" s="4" t="str">
        <f>IF(Table1[[#This Row],[Profit per unit]]&gt;$V$8,"Premium","Mass")</f>
        <v>Premium</v>
      </c>
      <c r="U1413" s="4"/>
    </row>
    <row r="1414" spans="2:21" ht="14.25" customHeight="1" x14ac:dyDescent="0.3">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c r="O1414" s="4" t="str">
        <f>TEXT(Table1[[#This Row],[Invoice Date]],"mmm")</f>
        <v>Sep</v>
      </c>
      <c r="P1414" s="4">
        <f>YEAR(Table1[[#This Row],[Invoice Date]])</f>
        <v>2021</v>
      </c>
      <c r="Q1414" s="4">
        <f>IFERROR(Table1[[#This Row],[Total Sales]]/Table1[[#This Row],[Units Sold]],4)</f>
        <v>650.00000000000011</v>
      </c>
      <c r="R1414" s="4">
        <f>IFERROR(Table1[[#This Row],[Operating Profit]]/Table1[[#This Row],[Units Sold]],0)</f>
        <v>162.50000000000003</v>
      </c>
      <c r="S1414" s="4">
        <f>IFERROR((Table1[[#This Row],[Total Sales]]-Table1[[#This Row],[Operating Profit]])/Table1[[#This Row],[Units Sold]],0)</f>
        <v>487.50000000000011</v>
      </c>
      <c r="T1414" s="4" t="str">
        <f>IF(Table1[[#This Row],[Profit per unit]]&gt;$V$8,"Premium","Mass")</f>
        <v>Premium</v>
      </c>
      <c r="U1414" s="4"/>
    </row>
    <row r="1415" spans="2:21" ht="14.25" customHeight="1" x14ac:dyDescent="0.3">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c r="O1415" s="4" t="str">
        <f>TEXT(Table1[[#This Row],[Invoice Date]],"mmm")</f>
        <v>Sep</v>
      </c>
      <c r="P1415" s="4">
        <f>YEAR(Table1[[#This Row],[Invoice Date]])</f>
        <v>2021</v>
      </c>
      <c r="Q1415" s="4">
        <f>IFERROR(Table1[[#This Row],[Total Sales]]/Table1[[#This Row],[Units Sold]],4)</f>
        <v>600.00000000000011</v>
      </c>
      <c r="R1415" s="4">
        <f>IFERROR(Table1[[#This Row],[Operating Profit]]/Table1[[#This Row],[Units Sold]],0)</f>
        <v>180.00000000000003</v>
      </c>
      <c r="S1415" s="4">
        <f>IFERROR((Table1[[#This Row],[Total Sales]]-Table1[[#This Row],[Operating Profit]])/Table1[[#This Row],[Units Sold]],0)</f>
        <v>420.00000000000011</v>
      </c>
      <c r="T1415" s="4" t="str">
        <f>IF(Table1[[#This Row],[Profit per unit]]&gt;$V$8,"Premium","Mass")</f>
        <v>Premium</v>
      </c>
      <c r="U1415" s="4"/>
    </row>
    <row r="1416" spans="2:21" ht="14.25" customHeight="1" x14ac:dyDescent="0.3">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c r="O1416" s="4" t="str">
        <f>TEXT(Table1[[#This Row],[Invoice Date]],"mmm")</f>
        <v>Sep</v>
      </c>
      <c r="P1416" s="4">
        <f>YEAR(Table1[[#This Row],[Invoice Date]])</f>
        <v>2021</v>
      </c>
      <c r="Q1416" s="4">
        <f>IFERROR(Table1[[#This Row],[Total Sales]]/Table1[[#This Row],[Units Sold]],4)</f>
        <v>600.00000000000011</v>
      </c>
      <c r="R1416" s="4">
        <f>IFERROR(Table1[[#This Row],[Operating Profit]]/Table1[[#This Row],[Units Sold]],0)</f>
        <v>180.00000000000003</v>
      </c>
      <c r="S1416" s="4">
        <f>IFERROR((Table1[[#This Row],[Total Sales]]-Table1[[#This Row],[Operating Profit]])/Table1[[#This Row],[Units Sold]],0)</f>
        <v>420.00000000000011</v>
      </c>
      <c r="T1416" s="4" t="str">
        <f>IF(Table1[[#This Row],[Profit per unit]]&gt;$V$8,"Premium","Mass")</f>
        <v>Premium</v>
      </c>
      <c r="U1416" s="4"/>
    </row>
    <row r="1417" spans="2:21" ht="14.25" customHeight="1" x14ac:dyDescent="0.3">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c r="O1417" s="4" t="str">
        <f>TEXT(Table1[[#This Row],[Invoice Date]],"mmm")</f>
        <v>Sep</v>
      </c>
      <c r="P1417" s="4">
        <f>YEAR(Table1[[#This Row],[Invoice Date]])</f>
        <v>2021</v>
      </c>
      <c r="Q1417" s="4">
        <f>IFERROR(Table1[[#This Row],[Total Sales]]/Table1[[#This Row],[Units Sold]],4)</f>
        <v>700</v>
      </c>
      <c r="R1417" s="4">
        <f>IFERROR(Table1[[#This Row],[Operating Profit]]/Table1[[#This Row],[Units Sold]],0)</f>
        <v>140</v>
      </c>
      <c r="S1417" s="4">
        <f>IFERROR((Table1[[#This Row],[Total Sales]]-Table1[[#This Row],[Operating Profit]])/Table1[[#This Row],[Units Sold]],0)</f>
        <v>560</v>
      </c>
      <c r="T1417" s="4" t="str">
        <f>IF(Table1[[#This Row],[Profit per unit]]&gt;$V$8,"Premium","Mass")</f>
        <v>Premium</v>
      </c>
      <c r="U1417" s="4"/>
    </row>
    <row r="1418" spans="2:21" ht="14.25" customHeight="1" x14ac:dyDescent="0.3">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c r="O1418" s="4" t="str">
        <f>TEXT(Table1[[#This Row],[Invoice Date]],"mmm")</f>
        <v>Sep</v>
      </c>
      <c r="P1418" s="4">
        <f>YEAR(Table1[[#This Row],[Invoice Date]])</f>
        <v>2021</v>
      </c>
      <c r="Q1418" s="4">
        <f>IFERROR(Table1[[#This Row],[Total Sales]]/Table1[[#This Row],[Units Sold]],4)</f>
        <v>549.99999999999989</v>
      </c>
      <c r="R1418" s="4">
        <f>IFERROR(Table1[[#This Row],[Operating Profit]]/Table1[[#This Row],[Units Sold]],0)</f>
        <v>247.49999999999994</v>
      </c>
      <c r="S1418" s="4">
        <f>IFERROR((Table1[[#This Row],[Total Sales]]-Table1[[#This Row],[Operating Profit]])/Table1[[#This Row],[Units Sold]],0)</f>
        <v>302.49999999999994</v>
      </c>
      <c r="T1418" s="4" t="str">
        <f>IF(Table1[[#This Row],[Profit per unit]]&gt;$V$8,"Premium","Mass")</f>
        <v>Premium</v>
      </c>
      <c r="U1418" s="4"/>
    </row>
    <row r="1419" spans="2:21" ht="14.25" customHeight="1" x14ac:dyDescent="0.3">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c r="O1419" s="4" t="str">
        <f>TEXT(Table1[[#This Row],[Invoice Date]],"mmm")</f>
        <v>Oct</v>
      </c>
      <c r="P1419" s="4">
        <f>YEAR(Table1[[#This Row],[Invoice Date]])</f>
        <v>2021</v>
      </c>
      <c r="Q1419" s="4">
        <f>IFERROR(Table1[[#This Row],[Total Sales]]/Table1[[#This Row],[Units Sold]],4)</f>
        <v>500</v>
      </c>
      <c r="R1419" s="4">
        <f>IFERROR(Table1[[#This Row],[Operating Profit]]/Table1[[#This Row],[Units Sold]],0)</f>
        <v>150</v>
      </c>
      <c r="S1419" s="4">
        <f>IFERROR((Table1[[#This Row],[Total Sales]]-Table1[[#This Row],[Operating Profit]])/Table1[[#This Row],[Units Sold]],0)</f>
        <v>350</v>
      </c>
      <c r="T1419" s="4" t="str">
        <f>IF(Table1[[#This Row],[Profit per unit]]&gt;$V$8,"Premium","Mass")</f>
        <v>Premium</v>
      </c>
      <c r="U1419" s="4"/>
    </row>
    <row r="1420" spans="2:21" ht="14.25" customHeight="1" x14ac:dyDescent="0.3">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c r="O1420" s="4" t="str">
        <f>TEXT(Table1[[#This Row],[Invoice Date]],"mmm")</f>
        <v>Oct</v>
      </c>
      <c r="P1420" s="4">
        <f>YEAR(Table1[[#This Row],[Invoice Date]])</f>
        <v>2021</v>
      </c>
      <c r="Q1420" s="4">
        <f>IFERROR(Table1[[#This Row],[Total Sales]]/Table1[[#This Row],[Units Sold]],4)</f>
        <v>650.00000000000011</v>
      </c>
      <c r="R1420" s="4">
        <f>IFERROR(Table1[[#This Row],[Operating Profit]]/Table1[[#This Row],[Units Sold]],0)</f>
        <v>162.50000000000003</v>
      </c>
      <c r="S1420" s="4">
        <f>IFERROR((Table1[[#This Row],[Total Sales]]-Table1[[#This Row],[Operating Profit]])/Table1[[#This Row],[Units Sold]],0)</f>
        <v>487.50000000000011</v>
      </c>
      <c r="T1420" s="4" t="str">
        <f>IF(Table1[[#This Row],[Profit per unit]]&gt;$V$8,"Premium","Mass")</f>
        <v>Premium</v>
      </c>
      <c r="U1420" s="4"/>
    </row>
    <row r="1421" spans="2:21" ht="14.25" customHeight="1" x14ac:dyDescent="0.3">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c r="O1421" s="4" t="str">
        <f>TEXT(Table1[[#This Row],[Invoice Date]],"mmm")</f>
        <v>Oct</v>
      </c>
      <c r="P1421" s="4">
        <f>YEAR(Table1[[#This Row],[Invoice Date]])</f>
        <v>2021</v>
      </c>
      <c r="Q1421" s="4">
        <f>IFERROR(Table1[[#This Row],[Total Sales]]/Table1[[#This Row],[Units Sold]],4)</f>
        <v>600.00000000000011</v>
      </c>
      <c r="R1421" s="4">
        <f>IFERROR(Table1[[#This Row],[Operating Profit]]/Table1[[#This Row],[Units Sold]],0)</f>
        <v>180</v>
      </c>
      <c r="S1421" s="4">
        <f>IFERROR((Table1[[#This Row],[Total Sales]]-Table1[[#This Row],[Operating Profit]])/Table1[[#This Row],[Units Sold]],0)</f>
        <v>420.00000000000006</v>
      </c>
      <c r="T1421" s="4" t="str">
        <f>IF(Table1[[#This Row],[Profit per unit]]&gt;$V$8,"Premium","Mass")</f>
        <v>Premium</v>
      </c>
      <c r="U1421" s="4"/>
    </row>
    <row r="1422" spans="2:21" ht="14.25" customHeight="1" x14ac:dyDescent="0.3">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c r="O1422" s="4" t="str">
        <f>TEXT(Table1[[#This Row],[Invoice Date]],"mmm")</f>
        <v>Oct</v>
      </c>
      <c r="P1422" s="4">
        <f>YEAR(Table1[[#This Row],[Invoice Date]])</f>
        <v>2021</v>
      </c>
      <c r="Q1422" s="4">
        <f>IFERROR(Table1[[#This Row],[Total Sales]]/Table1[[#This Row],[Units Sold]],4)</f>
        <v>550.00000000000011</v>
      </c>
      <c r="R1422" s="4">
        <f>IFERROR(Table1[[#This Row],[Operating Profit]]/Table1[[#This Row],[Units Sold]],0)</f>
        <v>165.00000000000003</v>
      </c>
      <c r="S1422" s="4">
        <f>IFERROR((Table1[[#This Row],[Total Sales]]-Table1[[#This Row],[Operating Profit]])/Table1[[#This Row],[Units Sold]],0)</f>
        <v>385.00000000000006</v>
      </c>
      <c r="T1422" s="4" t="str">
        <f>IF(Table1[[#This Row],[Profit per unit]]&gt;$V$8,"Premium","Mass")</f>
        <v>Premium</v>
      </c>
      <c r="U1422" s="4"/>
    </row>
    <row r="1423" spans="2:21" ht="14.25" customHeight="1" x14ac:dyDescent="0.3">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c r="O1423" s="4" t="str">
        <f>TEXT(Table1[[#This Row],[Invoice Date]],"mmm")</f>
        <v>Oct</v>
      </c>
      <c r="P1423" s="4">
        <f>YEAR(Table1[[#This Row],[Invoice Date]])</f>
        <v>2021</v>
      </c>
      <c r="Q1423" s="4">
        <f>IFERROR(Table1[[#This Row],[Total Sales]]/Table1[[#This Row],[Units Sold]],4)</f>
        <v>650</v>
      </c>
      <c r="R1423" s="4">
        <f>IFERROR(Table1[[#This Row],[Operating Profit]]/Table1[[#This Row],[Units Sold]],0)</f>
        <v>130</v>
      </c>
      <c r="S1423" s="4">
        <f>IFERROR((Table1[[#This Row],[Total Sales]]-Table1[[#This Row],[Operating Profit]])/Table1[[#This Row],[Units Sold]],0)</f>
        <v>520</v>
      </c>
      <c r="T1423" s="4" t="str">
        <f>IF(Table1[[#This Row],[Profit per unit]]&gt;$V$8,"Premium","Mass")</f>
        <v>Premium</v>
      </c>
      <c r="U1423" s="4"/>
    </row>
    <row r="1424" spans="2:21" ht="14.25" customHeight="1" x14ac:dyDescent="0.3">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c r="O1424" s="4" t="str">
        <f>TEXT(Table1[[#This Row],[Invoice Date]],"mmm")</f>
        <v>Oct</v>
      </c>
      <c r="P1424" s="4">
        <f>YEAR(Table1[[#This Row],[Invoice Date]])</f>
        <v>2021</v>
      </c>
      <c r="Q1424" s="4">
        <f>IFERROR(Table1[[#This Row],[Total Sales]]/Table1[[#This Row],[Units Sold]],4)</f>
        <v>700</v>
      </c>
      <c r="R1424" s="4">
        <f>IFERROR(Table1[[#This Row],[Operating Profit]]/Table1[[#This Row],[Units Sold]],0)</f>
        <v>315</v>
      </c>
      <c r="S1424" s="4">
        <f>IFERROR((Table1[[#This Row],[Total Sales]]-Table1[[#This Row],[Operating Profit]])/Table1[[#This Row],[Units Sold]],0)</f>
        <v>385</v>
      </c>
      <c r="T1424" s="4" t="str">
        <f>IF(Table1[[#This Row],[Profit per unit]]&gt;$V$8,"Premium","Mass")</f>
        <v>Premium</v>
      </c>
      <c r="U1424" s="4"/>
    </row>
    <row r="1425" spans="2:21" ht="14.25" customHeight="1" x14ac:dyDescent="0.3">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c r="O1425" s="4" t="str">
        <f>TEXT(Table1[[#This Row],[Invoice Date]],"mmm")</f>
        <v>Nov</v>
      </c>
      <c r="P1425" s="4">
        <f>YEAR(Table1[[#This Row],[Invoice Date]])</f>
        <v>2021</v>
      </c>
      <c r="Q1425" s="4">
        <f>IFERROR(Table1[[#This Row],[Total Sales]]/Table1[[#This Row],[Units Sold]],4)</f>
        <v>550.00000000000011</v>
      </c>
      <c r="R1425" s="4">
        <f>IFERROR(Table1[[#This Row],[Operating Profit]]/Table1[[#This Row],[Units Sold]],0)</f>
        <v>165.00000000000003</v>
      </c>
      <c r="S1425" s="4">
        <f>IFERROR((Table1[[#This Row],[Total Sales]]-Table1[[#This Row],[Operating Profit]])/Table1[[#This Row],[Units Sold]],0)</f>
        <v>385.00000000000011</v>
      </c>
      <c r="T1425" s="4" t="str">
        <f>IF(Table1[[#This Row],[Profit per unit]]&gt;$V$8,"Premium","Mass")</f>
        <v>Premium</v>
      </c>
      <c r="U1425" s="4"/>
    </row>
    <row r="1426" spans="2:21" ht="14.25" customHeight="1" x14ac:dyDescent="0.3">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c r="O1426" s="4" t="str">
        <f>TEXT(Table1[[#This Row],[Invoice Date]],"mmm")</f>
        <v>Nov</v>
      </c>
      <c r="P1426" s="4">
        <f>YEAR(Table1[[#This Row],[Invoice Date]])</f>
        <v>2021</v>
      </c>
      <c r="Q1426" s="4">
        <f>IFERROR(Table1[[#This Row],[Total Sales]]/Table1[[#This Row],[Units Sold]],4)</f>
        <v>600.00000000000011</v>
      </c>
      <c r="R1426" s="4">
        <f>IFERROR(Table1[[#This Row],[Operating Profit]]/Table1[[#This Row],[Units Sold]],0)</f>
        <v>150.00000000000003</v>
      </c>
      <c r="S1426" s="4">
        <f>IFERROR((Table1[[#This Row],[Total Sales]]-Table1[[#This Row],[Operating Profit]])/Table1[[#This Row],[Units Sold]],0)</f>
        <v>450.00000000000006</v>
      </c>
      <c r="T1426" s="4" t="str">
        <f>IF(Table1[[#This Row],[Profit per unit]]&gt;$V$8,"Premium","Mass")</f>
        <v>Premium</v>
      </c>
      <c r="U1426" s="4"/>
    </row>
    <row r="1427" spans="2:21" ht="14.25" customHeight="1" x14ac:dyDescent="0.3">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c r="O1427" s="4" t="str">
        <f>TEXT(Table1[[#This Row],[Invoice Date]],"mmm")</f>
        <v>Nov</v>
      </c>
      <c r="P1427" s="4">
        <f>YEAR(Table1[[#This Row],[Invoice Date]])</f>
        <v>2021</v>
      </c>
      <c r="Q1427" s="4">
        <f>IFERROR(Table1[[#This Row],[Total Sales]]/Table1[[#This Row],[Units Sold]],4)</f>
        <v>550.00000000000011</v>
      </c>
      <c r="R1427" s="4">
        <f>IFERROR(Table1[[#This Row],[Operating Profit]]/Table1[[#This Row],[Units Sold]],0)</f>
        <v>165.00000000000003</v>
      </c>
      <c r="S1427" s="4">
        <f>IFERROR((Table1[[#This Row],[Total Sales]]-Table1[[#This Row],[Operating Profit]])/Table1[[#This Row],[Units Sold]],0)</f>
        <v>385.00000000000011</v>
      </c>
      <c r="T1427" s="4" t="str">
        <f>IF(Table1[[#This Row],[Profit per unit]]&gt;$V$8,"Premium","Mass")</f>
        <v>Premium</v>
      </c>
      <c r="U1427" s="4"/>
    </row>
    <row r="1428" spans="2:21" ht="14.25" customHeight="1" x14ac:dyDescent="0.3">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c r="O1428" s="4" t="str">
        <f>TEXT(Table1[[#This Row],[Invoice Date]],"mmm")</f>
        <v>Nov</v>
      </c>
      <c r="P1428" s="4">
        <f>YEAR(Table1[[#This Row],[Invoice Date]])</f>
        <v>2021</v>
      </c>
      <c r="Q1428" s="4">
        <f>IFERROR(Table1[[#This Row],[Total Sales]]/Table1[[#This Row],[Units Sold]],4)</f>
        <v>650.00000000000011</v>
      </c>
      <c r="R1428" s="4">
        <f>IFERROR(Table1[[#This Row],[Operating Profit]]/Table1[[#This Row],[Units Sold]],0)</f>
        <v>195.00000000000003</v>
      </c>
      <c r="S1428" s="4">
        <f>IFERROR((Table1[[#This Row],[Total Sales]]-Table1[[#This Row],[Operating Profit]])/Table1[[#This Row],[Units Sold]],0)</f>
        <v>455.00000000000011</v>
      </c>
      <c r="T1428" s="4" t="str">
        <f>IF(Table1[[#This Row],[Profit per unit]]&gt;$V$8,"Premium","Mass")</f>
        <v>Premium</v>
      </c>
      <c r="U1428" s="4"/>
    </row>
    <row r="1429" spans="2:21" ht="14.25" customHeight="1" x14ac:dyDescent="0.3">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c r="O1429" s="4" t="str">
        <f>TEXT(Table1[[#This Row],[Invoice Date]],"mmm")</f>
        <v>Nov</v>
      </c>
      <c r="P1429" s="4">
        <f>YEAR(Table1[[#This Row],[Invoice Date]])</f>
        <v>2021</v>
      </c>
      <c r="Q1429" s="4">
        <f>IFERROR(Table1[[#This Row],[Total Sales]]/Table1[[#This Row],[Units Sold]],4)</f>
        <v>850.00000000000011</v>
      </c>
      <c r="R1429" s="4">
        <f>IFERROR(Table1[[#This Row],[Operating Profit]]/Table1[[#This Row],[Units Sold]],0)</f>
        <v>170.00000000000003</v>
      </c>
      <c r="S1429" s="4">
        <f>IFERROR((Table1[[#This Row],[Total Sales]]-Table1[[#This Row],[Operating Profit]])/Table1[[#This Row],[Units Sold]],0)</f>
        <v>680.00000000000011</v>
      </c>
      <c r="T1429" s="4" t="str">
        <f>IF(Table1[[#This Row],[Profit per unit]]&gt;$V$8,"Premium","Mass")</f>
        <v>Premium</v>
      </c>
      <c r="U1429" s="4"/>
    </row>
    <row r="1430" spans="2:21" ht="14.25" customHeight="1" x14ac:dyDescent="0.3">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c r="O1430" s="4" t="str">
        <f>TEXT(Table1[[#This Row],[Invoice Date]],"mmm")</f>
        <v>Nov</v>
      </c>
      <c r="P1430" s="4">
        <f>YEAR(Table1[[#This Row],[Invoice Date]])</f>
        <v>2021</v>
      </c>
      <c r="Q1430" s="4">
        <f>IFERROR(Table1[[#This Row],[Total Sales]]/Table1[[#This Row],[Units Sold]],4)</f>
        <v>900.00000000000023</v>
      </c>
      <c r="R1430" s="4">
        <f>IFERROR(Table1[[#This Row],[Operating Profit]]/Table1[[#This Row],[Units Sold]],0)</f>
        <v>405.00000000000011</v>
      </c>
      <c r="S1430" s="4">
        <f>IFERROR((Table1[[#This Row],[Total Sales]]-Table1[[#This Row],[Operating Profit]])/Table1[[#This Row],[Units Sold]],0)</f>
        <v>495.00000000000011</v>
      </c>
      <c r="T1430" s="4" t="str">
        <f>IF(Table1[[#This Row],[Profit per unit]]&gt;$V$8,"Premium","Mass")</f>
        <v>Premium</v>
      </c>
      <c r="U1430" s="4"/>
    </row>
    <row r="1431" spans="2:21" ht="14.25" customHeight="1" x14ac:dyDescent="0.3">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c r="O1431" s="4" t="str">
        <f>TEXT(Table1[[#This Row],[Invoice Date]],"mmm")</f>
        <v>Dec</v>
      </c>
      <c r="P1431" s="4">
        <f>YEAR(Table1[[#This Row],[Invoice Date]])</f>
        <v>2021</v>
      </c>
      <c r="Q1431" s="4">
        <f>IFERROR(Table1[[#This Row],[Total Sales]]/Table1[[#This Row],[Units Sold]],4)</f>
        <v>750.00000000000011</v>
      </c>
      <c r="R1431" s="4">
        <f>IFERROR(Table1[[#This Row],[Operating Profit]]/Table1[[#This Row],[Units Sold]],0)</f>
        <v>225.00000000000003</v>
      </c>
      <c r="S1431" s="4">
        <f>IFERROR((Table1[[#This Row],[Total Sales]]-Table1[[#This Row],[Operating Profit]])/Table1[[#This Row],[Units Sold]],0)</f>
        <v>525.00000000000011</v>
      </c>
      <c r="T1431" s="4" t="str">
        <f>IF(Table1[[#This Row],[Profit per unit]]&gt;$V$8,"Premium","Mass")</f>
        <v>Premium</v>
      </c>
      <c r="U1431" s="4"/>
    </row>
    <row r="1432" spans="2:21" ht="14.25" customHeight="1" x14ac:dyDescent="0.3">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c r="O1432" s="4" t="str">
        <f>TEXT(Table1[[#This Row],[Invoice Date]],"mmm")</f>
        <v>Dec</v>
      </c>
      <c r="P1432" s="4">
        <f>YEAR(Table1[[#This Row],[Invoice Date]])</f>
        <v>2021</v>
      </c>
      <c r="Q1432" s="4">
        <f>IFERROR(Table1[[#This Row],[Total Sales]]/Table1[[#This Row],[Units Sold]],4)</f>
        <v>850.00000000000011</v>
      </c>
      <c r="R1432" s="4">
        <f>IFERROR(Table1[[#This Row],[Operating Profit]]/Table1[[#This Row],[Units Sold]],0)</f>
        <v>212.50000000000003</v>
      </c>
      <c r="S1432" s="4">
        <f>IFERROR((Table1[[#This Row],[Total Sales]]-Table1[[#This Row],[Operating Profit]])/Table1[[#This Row],[Units Sold]],0)</f>
        <v>637.50000000000011</v>
      </c>
      <c r="T1432" s="4" t="str">
        <f>IF(Table1[[#This Row],[Profit per unit]]&gt;$V$8,"Premium","Mass")</f>
        <v>Premium</v>
      </c>
      <c r="U1432" s="4"/>
    </row>
    <row r="1433" spans="2:21" ht="14.25" customHeight="1" x14ac:dyDescent="0.3">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c r="O1433" s="4" t="str">
        <f>TEXT(Table1[[#This Row],[Invoice Date]],"mmm")</f>
        <v>Dec</v>
      </c>
      <c r="P1433" s="4">
        <f>YEAR(Table1[[#This Row],[Invoice Date]])</f>
        <v>2021</v>
      </c>
      <c r="Q1433" s="4">
        <f>IFERROR(Table1[[#This Row],[Total Sales]]/Table1[[#This Row],[Units Sold]],4)</f>
        <v>800.00000000000011</v>
      </c>
      <c r="R1433" s="4">
        <f>IFERROR(Table1[[#This Row],[Operating Profit]]/Table1[[#This Row],[Units Sold]],0)</f>
        <v>240</v>
      </c>
      <c r="S1433" s="4">
        <f>IFERROR((Table1[[#This Row],[Total Sales]]-Table1[[#This Row],[Operating Profit]])/Table1[[#This Row],[Units Sold]],0)</f>
        <v>560.00000000000011</v>
      </c>
      <c r="T1433" s="4" t="str">
        <f>IF(Table1[[#This Row],[Profit per unit]]&gt;$V$8,"Premium","Mass")</f>
        <v>Premium</v>
      </c>
      <c r="U1433" s="4"/>
    </row>
    <row r="1434" spans="2:21" ht="14.25" customHeight="1" x14ac:dyDescent="0.3">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c r="O1434" s="4" t="str">
        <f>TEXT(Table1[[#This Row],[Invoice Date]],"mmm")</f>
        <v>Dec</v>
      </c>
      <c r="P1434" s="4">
        <f>YEAR(Table1[[#This Row],[Invoice Date]])</f>
        <v>2021</v>
      </c>
      <c r="Q1434" s="4">
        <f>IFERROR(Table1[[#This Row],[Total Sales]]/Table1[[#This Row],[Units Sold]],4)</f>
        <v>800.00000000000011</v>
      </c>
      <c r="R1434" s="4">
        <f>IFERROR(Table1[[#This Row],[Operating Profit]]/Table1[[#This Row],[Units Sold]],0)</f>
        <v>240</v>
      </c>
      <c r="S1434" s="4">
        <f>IFERROR((Table1[[#This Row],[Total Sales]]-Table1[[#This Row],[Operating Profit]])/Table1[[#This Row],[Units Sold]],0)</f>
        <v>560.00000000000011</v>
      </c>
      <c r="T1434" s="4" t="str">
        <f>IF(Table1[[#This Row],[Profit per unit]]&gt;$V$8,"Premium","Mass")</f>
        <v>Premium</v>
      </c>
      <c r="U1434" s="4"/>
    </row>
    <row r="1435" spans="2:21" ht="14.25" customHeight="1" x14ac:dyDescent="0.3">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c r="O1435" s="4" t="str">
        <f>TEXT(Table1[[#This Row],[Invoice Date]],"mmm")</f>
        <v>Dec</v>
      </c>
      <c r="P1435" s="4">
        <f>YEAR(Table1[[#This Row],[Invoice Date]])</f>
        <v>2021</v>
      </c>
      <c r="Q1435" s="4">
        <f>IFERROR(Table1[[#This Row],[Total Sales]]/Table1[[#This Row],[Units Sold]],4)</f>
        <v>900.00000000000011</v>
      </c>
      <c r="R1435" s="4">
        <f>IFERROR(Table1[[#This Row],[Operating Profit]]/Table1[[#This Row],[Units Sold]],0)</f>
        <v>180.00000000000003</v>
      </c>
      <c r="S1435" s="4">
        <f>IFERROR((Table1[[#This Row],[Total Sales]]-Table1[[#This Row],[Operating Profit]])/Table1[[#This Row],[Units Sold]],0)</f>
        <v>720.00000000000011</v>
      </c>
      <c r="T1435" s="4" t="str">
        <f>IF(Table1[[#This Row],[Profit per unit]]&gt;$V$8,"Premium","Mass")</f>
        <v>Premium</v>
      </c>
      <c r="U1435" s="4"/>
    </row>
    <row r="1436" spans="2:21" ht="14.25" customHeight="1" x14ac:dyDescent="0.3">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c r="O1436" s="4" t="str">
        <f>TEXT(Table1[[#This Row],[Invoice Date]],"mmm")</f>
        <v>Dec</v>
      </c>
      <c r="P1436" s="4">
        <f>YEAR(Table1[[#This Row],[Invoice Date]])</f>
        <v>2021</v>
      </c>
      <c r="Q1436" s="4">
        <f>IFERROR(Table1[[#This Row],[Total Sales]]/Table1[[#This Row],[Units Sold]],4)</f>
        <v>950.00000000000023</v>
      </c>
      <c r="R1436" s="4">
        <f>IFERROR(Table1[[#This Row],[Operating Profit]]/Table1[[#This Row],[Units Sold]],0)</f>
        <v>427.50000000000011</v>
      </c>
      <c r="S1436" s="4">
        <f>IFERROR((Table1[[#This Row],[Total Sales]]-Table1[[#This Row],[Operating Profit]])/Table1[[#This Row],[Units Sold]],0)</f>
        <v>522.50000000000011</v>
      </c>
      <c r="T1436" s="4" t="str">
        <f>IF(Table1[[#This Row],[Profit per unit]]&gt;$V$8,"Premium","Mass")</f>
        <v>Premium</v>
      </c>
      <c r="U1436" s="4"/>
    </row>
    <row r="1437" spans="2:21" ht="14.25" customHeight="1" x14ac:dyDescent="0.3">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c r="O1437" s="4" t="str">
        <f>TEXT(Table1[[#This Row],[Invoice Date]],"mmm")</f>
        <v>Jan</v>
      </c>
      <c r="P1437" s="4">
        <f>YEAR(Table1[[#This Row],[Invoice Date]])</f>
        <v>2021</v>
      </c>
      <c r="Q1437" s="4">
        <f>IFERROR(Table1[[#This Row],[Total Sales]]/Table1[[#This Row],[Units Sold]],4)</f>
        <v>450</v>
      </c>
      <c r="R1437" s="4">
        <f>IFERROR(Table1[[#This Row],[Operating Profit]]/Table1[[#This Row],[Units Sold]],0)</f>
        <v>202.5</v>
      </c>
      <c r="S1437" s="4">
        <f>IFERROR((Table1[[#This Row],[Total Sales]]-Table1[[#This Row],[Operating Profit]])/Table1[[#This Row],[Units Sold]],0)</f>
        <v>247.5</v>
      </c>
      <c r="T1437" s="4" t="str">
        <f>IF(Table1[[#This Row],[Profit per unit]]&gt;$V$8,"Premium","Mass")</f>
        <v>Premium</v>
      </c>
      <c r="U1437" s="4"/>
    </row>
    <row r="1438" spans="2:21" ht="14.25" customHeight="1" x14ac:dyDescent="0.3">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c r="O1438" s="4" t="str">
        <f>TEXT(Table1[[#This Row],[Invoice Date]],"mmm")</f>
        <v>Jan</v>
      </c>
      <c r="P1438" s="4">
        <f>YEAR(Table1[[#This Row],[Invoice Date]])</f>
        <v>2021</v>
      </c>
      <c r="Q1438" s="4">
        <f>IFERROR(Table1[[#This Row],[Total Sales]]/Table1[[#This Row],[Units Sold]],4)</f>
        <v>450</v>
      </c>
      <c r="R1438" s="4">
        <f>IFERROR(Table1[[#This Row],[Operating Profit]]/Table1[[#This Row],[Units Sold]],0)</f>
        <v>157.5</v>
      </c>
      <c r="S1438" s="4">
        <f>IFERROR((Table1[[#This Row],[Total Sales]]-Table1[[#This Row],[Operating Profit]])/Table1[[#This Row],[Units Sold]],0)</f>
        <v>292.5</v>
      </c>
      <c r="T1438" s="4" t="str">
        <f>IF(Table1[[#This Row],[Profit per unit]]&gt;$V$8,"Premium","Mass")</f>
        <v>Premium</v>
      </c>
      <c r="U1438" s="4"/>
    </row>
    <row r="1439" spans="2:21" ht="14.25" customHeight="1" x14ac:dyDescent="0.3">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c r="O1439" s="4" t="str">
        <f>TEXT(Table1[[#This Row],[Invoice Date]],"mmm")</f>
        <v>Jan</v>
      </c>
      <c r="P1439" s="4">
        <f>YEAR(Table1[[#This Row],[Invoice Date]])</f>
        <v>2021</v>
      </c>
      <c r="Q1439" s="4">
        <f>IFERROR(Table1[[#This Row],[Total Sales]]/Table1[[#This Row],[Units Sold]],4)</f>
        <v>350</v>
      </c>
      <c r="R1439" s="4">
        <f>IFERROR(Table1[[#This Row],[Operating Profit]]/Table1[[#This Row],[Units Sold]],0)</f>
        <v>87.5</v>
      </c>
      <c r="S1439" s="4">
        <f>IFERROR((Table1[[#This Row],[Total Sales]]-Table1[[#This Row],[Operating Profit]])/Table1[[#This Row],[Units Sold]],0)</f>
        <v>262.5</v>
      </c>
      <c r="T1439" s="4" t="str">
        <f>IF(Table1[[#This Row],[Profit per unit]]&gt;$V$8,"Premium","Mass")</f>
        <v>Premium</v>
      </c>
      <c r="U1439" s="4"/>
    </row>
    <row r="1440" spans="2:21" ht="14.25" customHeight="1" x14ac:dyDescent="0.3">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c r="O1440" s="4" t="str">
        <f>TEXT(Table1[[#This Row],[Invoice Date]],"mmm")</f>
        <v>Jan</v>
      </c>
      <c r="P1440" s="4">
        <f>YEAR(Table1[[#This Row],[Invoice Date]])</f>
        <v>2021</v>
      </c>
      <c r="Q1440" s="4">
        <f>IFERROR(Table1[[#This Row],[Total Sales]]/Table1[[#This Row],[Units Sold]],4)</f>
        <v>400</v>
      </c>
      <c r="R1440" s="4">
        <f>IFERROR(Table1[[#This Row],[Operating Profit]]/Table1[[#This Row],[Units Sold]],0)</f>
        <v>120</v>
      </c>
      <c r="S1440" s="4">
        <f>IFERROR((Table1[[#This Row],[Total Sales]]-Table1[[#This Row],[Operating Profit]])/Table1[[#This Row],[Units Sold]],0)</f>
        <v>280</v>
      </c>
      <c r="T1440" s="4" t="str">
        <f>IF(Table1[[#This Row],[Profit per unit]]&gt;$V$8,"Premium","Mass")</f>
        <v>Premium</v>
      </c>
      <c r="U1440" s="4"/>
    </row>
    <row r="1441" spans="2:21" ht="14.25" customHeight="1" x14ac:dyDescent="0.3">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c r="O1441" s="4" t="str">
        <f>TEXT(Table1[[#This Row],[Invoice Date]],"mmm")</f>
        <v>Jan</v>
      </c>
      <c r="P1441" s="4">
        <f>YEAR(Table1[[#This Row],[Invoice Date]])</f>
        <v>2021</v>
      </c>
      <c r="Q1441" s="4">
        <f>IFERROR(Table1[[#This Row],[Total Sales]]/Table1[[#This Row],[Units Sold]],4)</f>
        <v>550.00000000000011</v>
      </c>
      <c r="R1441" s="4">
        <f>IFERROR(Table1[[#This Row],[Operating Profit]]/Table1[[#This Row],[Units Sold]],0)</f>
        <v>192.50000000000003</v>
      </c>
      <c r="S1441" s="4">
        <f>IFERROR((Table1[[#This Row],[Total Sales]]-Table1[[#This Row],[Operating Profit]])/Table1[[#This Row],[Units Sold]],0)</f>
        <v>357.50000000000011</v>
      </c>
      <c r="T1441" s="4" t="str">
        <f>IF(Table1[[#This Row],[Profit per unit]]&gt;$V$8,"Premium","Mass")</f>
        <v>Premium</v>
      </c>
      <c r="U1441" s="4"/>
    </row>
    <row r="1442" spans="2:21" ht="14.25" customHeight="1" x14ac:dyDescent="0.3">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c r="O1442" s="4" t="str">
        <f>TEXT(Table1[[#This Row],[Invoice Date]],"mmm")</f>
        <v>Jan</v>
      </c>
      <c r="P1442" s="4">
        <f>YEAR(Table1[[#This Row],[Invoice Date]])</f>
        <v>2021</v>
      </c>
      <c r="Q1442" s="4">
        <f>IFERROR(Table1[[#This Row],[Total Sales]]/Table1[[#This Row],[Units Sold]],4)</f>
        <v>450</v>
      </c>
      <c r="R1442" s="4">
        <f>IFERROR(Table1[[#This Row],[Operating Profit]]/Table1[[#This Row],[Units Sold]],0)</f>
        <v>225</v>
      </c>
      <c r="S1442" s="4">
        <f>IFERROR((Table1[[#This Row],[Total Sales]]-Table1[[#This Row],[Operating Profit]])/Table1[[#This Row],[Units Sold]],0)</f>
        <v>225</v>
      </c>
      <c r="T1442" s="4" t="str">
        <f>IF(Table1[[#This Row],[Profit per unit]]&gt;$V$8,"Premium","Mass")</f>
        <v>Premium</v>
      </c>
      <c r="U1442" s="4"/>
    </row>
    <row r="1443" spans="2:21" ht="14.25" customHeight="1" x14ac:dyDescent="0.3">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c r="O1443" s="4" t="str">
        <f>TEXT(Table1[[#This Row],[Invoice Date]],"mmm")</f>
        <v>Feb</v>
      </c>
      <c r="P1443" s="4">
        <f>YEAR(Table1[[#This Row],[Invoice Date]])</f>
        <v>2021</v>
      </c>
      <c r="Q1443" s="4">
        <f>IFERROR(Table1[[#This Row],[Total Sales]]/Table1[[#This Row],[Units Sold]],4)</f>
        <v>450</v>
      </c>
      <c r="R1443" s="4">
        <f>IFERROR(Table1[[#This Row],[Operating Profit]]/Table1[[#This Row],[Units Sold]],0)</f>
        <v>202.5</v>
      </c>
      <c r="S1443" s="4">
        <f>IFERROR((Table1[[#This Row],[Total Sales]]-Table1[[#This Row],[Operating Profit]])/Table1[[#This Row],[Units Sold]],0)</f>
        <v>247.5</v>
      </c>
      <c r="T1443" s="4" t="str">
        <f>IF(Table1[[#This Row],[Profit per unit]]&gt;$V$8,"Premium","Mass")</f>
        <v>Premium</v>
      </c>
      <c r="U1443" s="4"/>
    </row>
    <row r="1444" spans="2:21" ht="14.25" customHeight="1" x14ac:dyDescent="0.3">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c r="O1444" s="4" t="str">
        <f>TEXT(Table1[[#This Row],[Invoice Date]],"mmm")</f>
        <v>Feb</v>
      </c>
      <c r="P1444" s="4">
        <f>YEAR(Table1[[#This Row],[Invoice Date]])</f>
        <v>2021</v>
      </c>
      <c r="Q1444" s="4">
        <f>IFERROR(Table1[[#This Row],[Total Sales]]/Table1[[#This Row],[Units Sold]],4)</f>
        <v>450</v>
      </c>
      <c r="R1444" s="4">
        <f>IFERROR(Table1[[#This Row],[Operating Profit]]/Table1[[#This Row],[Units Sold]],0)</f>
        <v>157.5</v>
      </c>
      <c r="S1444" s="4">
        <f>IFERROR((Table1[[#This Row],[Total Sales]]-Table1[[#This Row],[Operating Profit]])/Table1[[#This Row],[Units Sold]],0)</f>
        <v>292.5</v>
      </c>
      <c r="T1444" s="4" t="str">
        <f>IF(Table1[[#This Row],[Profit per unit]]&gt;$V$8,"Premium","Mass")</f>
        <v>Premium</v>
      </c>
      <c r="U1444" s="4"/>
    </row>
    <row r="1445" spans="2:21" ht="14.25" customHeight="1" x14ac:dyDescent="0.3">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c r="O1445" s="4" t="str">
        <f>TEXT(Table1[[#This Row],[Invoice Date]],"mmm")</f>
        <v>Feb</v>
      </c>
      <c r="P1445" s="4">
        <f>YEAR(Table1[[#This Row],[Invoice Date]])</f>
        <v>2021</v>
      </c>
      <c r="Q1445" s="4">
        <f>IFERROR(Table1[[#This Row],[Total Sales]]/Table1[[#This Row],[Units Sold]],4)</f>
        <v>350</v>
      </c>
      <c r="R1445" s="4">
        <f>IFERROR(Table1[[#This Row],[Operating Profit]]/Table1[[#This Row],[Units Sold]],0)</f>
        <v>87.5</v>
      </c>
      <c r="S1445" s="4">
        <f>IFERROR((Table1[[#This Row],[Total Sales]]-Table1[[#This Row],[Operating Profit]])/Table1[[#This Row],[Units Sold]],0)</f>
        <v>262.5</v>
      </c>
      <c r="T1445" s="4" t="str">
        <f>IF(Table1[[#This Row],[Profit per unit]]&gt;$V$8,"Premium","Mass")</f>
        <v>Premium</v>
      </c>
      <c r="U1445" s="4"/>
    </row>
    <row r="1446" spans="2:21" ht="14.25" customHeight="1" x14ac:dyDescent="0.3">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c r="O1446" s="4" t="str">
        <f>TEXT(Table1[[#This Row],[Invoice Date]],"mmm")</f>
        <v>Feb</v>
      </c>
      <c r="P1446" s="4">
        <f>YEAR(Table1[[#This Row],[Invoice Date]])</f>
        <v>2021</v>
      </c>
      <c r="Q1446" s="4">
        <f>IFERROR(Table1[[#This Row],[Total Sales]]/Table1[[#This Row],[Units Sold]],4)</f>
        <v>400</v>
      </c>
      <c r="R1446" s="4">
        <f>IFERROR(Table1[[#This Row],[Operating Profit]]/Table1[[#This Row],[Units Sold]],0)</f>
        <v>120</v>
      </c>
      <c r="S1446" s="4">
        <f>IFERROR((Table1[[#This Row],[Total Sales]]-Table1[[#This Row],[Operating Profit]])/Table1[[#This Row],[Units Sold]],0)</f>
        <v>280</v>
      </c>
      <c r="T1446" s="4" t="str">
        <f>IF(Table1[[#This Row],[Profit per unit]]&gt;$V$8,"Premium","Mass")</f>
        <v>Premium</v>
      </c>
      <c r="U1446" s="4"/>
    </row>
    <row r="1447" spans="2:21" ht="14.25" customHeight="1" x14ac:dyDescent="0.3">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c r="O1447" s="4" t="str">
        <f>TEXT(Table1[[#This Row],[Invoice Date]],"mmm")</f>
        <v>Feb</v>
      </c>
      <c r="P1447" s="4">
        <f>YEAR(Table1[[#This Row],[Invoice Date]])</f>
        <v>2021</v>
      </c>
      <c r="Q1447" s="4">
        <f>IFERROR(Table1[[#This Row],[Total Sales]]/Table1[[#This Row],[Units Sold]],4)</f>
        <v>550.00000000000011</v>
      </c>
      <c r="R1447" s="4">
        <f>IFERROR(Table1[[#This Row],[Operating Profit]]/Table1[[#This Row],[Units Sold]],0)</f>
        <v>192.50000000000003</v>
      </c>
      <c r="S1447" s="4">
        <f>IFERROR((Table1[[#This Row],[Total Sales]]-Table1[[#This Row],[Operating Profit]])/Table1[[#This Row],[Units Sold]],0)</f>
        <v>357.50000000000011</v>
      </c>
      <c r="T1447" s="4" t="str">
        <f>IF(Table1[[#This Row],[Profit per unit]]&gt;$V$8,"Premium","Mass")</f>
        <v>Premium</v>
      </c>
      <c r="U1447" s="4"/>
    </row>
    <row r="1448" spans="2:21" ht="14.25" customHeight="1" x14ac:dyDescent="0.3">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c r="O1448" s="4" t="str">
        <f>TEXT(Table1[[#This Row],[Invoice Date]],"mmm")</f>
        <v>Feb</v>
      </c>
      <c r="P1448" s="4">
        <f>YEAR(Table1[[#This Row],[Invoice Date]])</f>
        <v>2021</v>
      </c>
      <c r="Q1448" s="4">
        <f>IFERROR(Table1[[#This Row],[Total Sales]]/Table1[[#This Row],[Units Sold]],4)</f>
        <v>450</v>
      </c>
      <c r="R1448" s="4">
        <f>IFERROR(Table1[[#This Row],[Operating Profit]]/Table1[[#This Row],[Units Sold]],0)</f>
        <v>225</v>
      </c>
      <c r="S1448" s="4">
        <f>IFERROR((Table1[[#This Row],[Total Sales]]-Table1[[#This Row],[Operating Profit]])/Table1[[#This Row],[Units Sold]],0)</f>
        <v>225</v>
      </c>
      <c r="T1448" s="4" t="str">
        <f>IF(Table1[[#This Row],[Profit per unit]]&gt;$V$8,"Premium","Mass")</f>
        <v>Premium</v>
      </c>
      <c r="U1448" s="4"/>
    </row>
    <row r="1449" spans="2:21" ht="14.25" customHeight="1" x14ac:dyDescent="0.3">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c r="O1449" s="4" t="str">
        <f>TEXT(Table1[[#This Row],[Invoice Date]],"mmm")</f>
        <v>Mar</v>
      </c>
      <c r="P1449" s="4">
        <f>YEAR(Table1[[#This Row],[Invoice Date]])</f>
        <v>2021</v>
      </c>
      <c r="Q1449" s="4">
        <f>IFERROR(Table1[[#This Row],[Total Sales]]/Table1[[#This Row],[Units Sold]],4)</f>
        <v>450</v>
      </c>
      <c r="R1449" s="4">
        <f>IFERROR(Table1[[#This Row],[Operating Profit]]/Table1[[#This Row],[Units Sold]],0)</f>
        <v>202.5</v>
      </c>
      <c r="S1449" s="4">
        <f>IFERROR((Table1[[#This Row],[Total Sales]]-Table1[[#This Row],[Operating Profit]])/Table1[[#This Row],[Units Sold]],0)</f>
        <v>247.5</v>
      </c>
      <c r="T1449" s="4" t="str">
        <f>IF(Table1[[#This Row],[Profit per unit]]&gt;$V$8,"Premium","Mass")</f>
        <v>Premium</v>
      </c>
      <c r="U1449" s="4"/>
    </row>
    <row r="1450" spans="2:21" ht="14.25" customHeight="1" x14ac:dyDescent="0.3">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c r="O1450" s="4" t="str">
        <f>TEXT(Table1[[#This Row],[Invoice Date]],"mmm")</f>
        <v>Mar</v>
      </c>
      <c r="P1450" s="4">
        <f>YEAR(Table1[[#This Row],[Invoice Date]])</f>
        <v>2021</v>
      </c>
      <c r="Q1450" s="4">
        <f>IFERROR(Table1[[#This Row],[Total Sales]]/Table1[[#This Row],[Units Sold]],4)</f>
        <v>450</v>
      </c>
      <c r="R1450" s="4">
        <f>IFERROR(Table1[[#This Row],[Operating Profit]]/Table1[[#This Row],[Units Sold]],0)</f>
        <v>157.5</v>
      </c>
      <c r="S1450" s="4">
        <f>IFERROR((Table1[[#This Row],[Total Sales]]-Table1[[#This Row],[Operating Profit]])/Table1[[#This Row],[Units Sold]],0)</f>
        <v>292.5</v>
      </c>
      <c r="T1450" s="4" t="str">
        <f>IF(Table1[[#This Row],[Profit per unit]]&gt;$V$8,"Premium","Mass")</f>
        <v>Premium</v>
      </c>
      <c r="U1450" s="4"/>
    </row>
    <row r="1451" spans="2:21" ht="14.25" customHeight="1" x14ac:dyDescent="0.3">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c r="O1451" s="4" t="str">
        <f>TEXT(Table1[[#This Row],[Invoice Date]],"mmm")</f>
        <v>Mar</v>
      </c>
      <c r="P1451" s="4">
        <f>YEAR(Table1[[#This Row],[Invoice Date]])</f>
        <v>2021</v>
      </c>
      <c r="Q1451" s="4">
        <f>IFERROR(Table1[[#This Row],[Total Sales]]/Table1[[#This Row],[Units Sold]],4)</f>
        <v>350</v>
      </c>
      <c r="R1451" s="4">
        <f>IFERROR(Table1[[#This Row],[Operating Profit]]/Table1[[#This Row],[Units Sold]],0)</f>
        <v>87.5</v>
      </c>
      <c r="S1451" s="4">
        <f>IFERROR((Table1[[#This Row],[Total Sales]]-Table1[[#This Row],[Operating Profit]])/Table1[[#This Row],[Units Sold]],0)</f>
        <v>262.5</v>
      </c>
      <c r="T1451" s="4" t="str">
        <f>IF(Table1[[#This Row],[Profit per unit]]&gt;$V$8,"Premium","Mass")</f>
        <v>Premium</v>
      </c>
      <c r="U1451" s="4"/>
    </row>
    <row r="1452" spans="2:21" ht="14.25" customHeight="1" x14ac:dyDescent="0.3">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c r="O1452" s="4" t="str">
        <f>TEXT(Table1[[#This Row],[Invoice Date]],"mmm")</f>
        <v>Mar</v>
      </c>
      <c r="P1452" s="4">
        <f>YEAR(Table1[[#This Row],[Invoice Date]])</f>
        <v>2021</v>
      </c>
      <c r="Q1452" s="4">
        <f>IFERROR(Table1[[#This Row],[Total Sales]]/Table1[[#This Row],[Units Sold]],4)</f>
        <v>400</v>
      </c>
      <c r="R1452" s="4">
        <f>IFERROR(Table1[[#This Row],[Operating Profit]]/Table1[[#This Row],[Units Sold]],0)</f>
        <v>120</v>
      </c>
      <c r="S1452" s="4">
        <f>IFERROR((Table1[[#This Row],[Total Sales]]-Table1[[#This Row],[Operating Profit]])/Table1[[#This Row],[Units Sold]],0)</f>
        <v>280</v>
      </c>
      <c r="T1452" s="4" t="str">
        <f>IF(Table1[[#This Row],[Profit per unit]]&gt;$V$8,"Premium","Mass")</f>
        <v>Premium</v>
      </c>
      <c r="U1452" s="4"/>
    </row>
    <row r="1453" spans="2:21" ht="14.25" customHeight="1" x14ac:dyDescent="0.3">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c r="O1453" s="4" t="str">
        <f>TEXT(Table1[[#This Row],[Invoice Date]],"mmm")</f>
        <v>Mar</v>
      </c>
      <c r="P1453" s="4">
        <f>YEAR(Table1[[#This Row],[Invoice Date]])</f>
        <v>2021</v>
      </c>
      <c r="Q1453" s="4">
        <f>IFERROR(Table1[[#This Row],[Total Sales]]/Table1[[#This Row],[Units Sold]],4)</f>
        <v>550.00000000000011</v>
      </c>
      <c r="R1453" s="4">
        <f>IFERROR(Table1[[#This Row],[Operating Profit]]/Table1[[#This Row],[Units Sold]],0)</f>
        <v>192.5</v>
      </c>
      <c r="S1453" s="4">
        <f>IFERROR((Table1[[#This Row],[Total Sales]]-Table1[[#This Row],[Operating Profit]])/Table1[[#This Row],[Units Sold]],0)</f>
        <v>357.50000000000006</v>
      </c>
      <c r="T1453" s="4" t="str">
        <f>IF(Table1[[#This Row],[Profit per unit]]&gt;$V$8,"Premium","Mass")</f>
        <v>Premium</v>
      </c>
      <c r="U1453" s="4"/>
    </row>
    <row r="1454" spans="2:21" ht="14.25" customHeight="1" x14ac:dyDescent="0.3">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c r="O1454" s="4" t="str">
        <f>TEXT(Table1[[#This Row],[Invoice Date]],"mmm")</f>
        <v>Mar</v>
      </c>
      <c r="P1454" s="4">
        <f>YEAR(Table1[[#This Row],[Invoice Date]])</f>
        <v>2021</v>
      </c>
      <c r="Q1454" s="4">
        <f>IFERROR(Table1[[#This Row],[Total Sales]]/Table1[[#This Row],[Units Sold]],4)</f>
        <v>450</v>
      </c>
      <c r="R1454" s="4">
        <f>IFERROR(Table1[[#This Row],[Operating Profit]]/Table1[[#This Row],[Units Sold]],0)</f>
        <v>225</v>
      </c>
      <c r="S1454" s="4">
        <f>IFERROR((Table1[[#This Row],[Total Sales]]-Table1[[#This Row],[Operating Profit]])/Table1[[#This Row],[Units Sold]],0)</f>
        <v>225</v>
      </c>
      <c r="T1454" s="4" t="str">
        <f>IF(Table1[[#This Row],[Profit per unit]]&gt;$V$8,"Premium","Mass")</f>
        <v>Premium</v>
      </c>
      <c r="U1454" s="4"/>
    </row>
    <row r="1455" spans="2:21" ht="14.25" customHeight="1" x14ac:dyDescent="0.3">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c r="O1455" s="4" t="str">
        <f>TEXT(Table1[[#This Row],[Invoice Date]],"mmm")</f>
        <v>Apr</v>
      </c>
      <c r="P1455" s="4">
        <f>YEAR(Table1[[#This Row],[Invoice Date]])</f>
        <v>2021</v>
      </c>
      <c r="Q1455" s="4">
        <f>IFERROR(Table1[[#This Row],[Total Sales]]/Table1[[#This Row],[Units Sold]],4)</f>
        <v>450</v>
      </c>
      <c r="R1455" s="4">
        <f>IFERROR(Table1[[#This Row],[Operating Profit]]/Table1[[#This Row],[Units Sold]],0)</f>
        <v>202.5</v>
      </c>
      <c r="S1455" s="4">
        <f>IFERROR((Table1[[#This Row],[Total Sales]]-Table1[[#This Row],[Operating Profit]])/Table1[[#This Row],[Units Sold]],0)</f>
        <v>247.5</v>
      </c>
      <c r="T1455" s="4" t="str">
        <f>IF(Table1[[#This Row],[Profit per unit]]&gt;$V$8,"Premium","Mass")</f>
        <v>Premium</v>
      </c>
      <c r="U1455" s="4"/>
    </row>
    <row r="1456" spans="2:21" ht="14.25" customHeight="1" x14ac:dyDescent="0.3">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c r="O1456" s="4" t="str">
        <f>TEXT(Table1[[#This Row],[Invoice Date]],"mmm")</f>
        <v>Apr</v>
      </c>
      <c r="P1456" s="4">
        <f>YEAR(Table1[[#This Row],[Invoice Date]])</f>
        <v>2021</v>
      </c>
      <c r="Q1456" s="4">
        <f>IFERROR(Table1[[#This Row],[Total Sales]]/Table1[[#This Row],[Units Sold]],4)</f>
        <v>450</v>
      </c>
      <c r="R1456" s="4">
        <f>IFERROR(Table1[[#This Row],[Operating Profit]]/Table1[[#This Row],[Units Sold]],0)</f>
        <v>157.5</v>
      </c>
      <c r="S1456" s="4">
        <f>IFERROR((Table1[[#This Row],[Total Sales]]-Table1[[#This Row],[Operating Profit]])/Table1[[#This Row],[Units Sold]],0)</f>
        <v>292.5</v>
      </c>
      <c r="T1456" s="4" t="str">
        <f>IF(Table1[[#This Row],[Profit per unit]]&gt;$V$8,"Premium","Mass")</f>
        <v>Premium</v>
      </c>
      <c r="U1456" s="4"/>
    </row>
    <row r="1457" spans="2:21" ht="14.25" customHeight="1" x14ac:dyDescent="0.3">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c r="O1457" s="4" t="str">
        <f>TEXT(Table1[[#This Row],[Invoice Date]],"mmm")</f>
        <v>Apr</v>
      </c>
      <c r="P1457" s="4">
        <f>YEAR(Table1[[#This Row],[Invoice Date]])</f>
        <v>2021</v>
      </c>
      <c r="Q1457" s="4">
        <f>IFERROR(Table1[[#This Row],[Total Sales]]/Table1[[#This Row],[Units Sold]],4)</f>
        <v>350</v>
      </c>
      <c r="R1457" s="4">
        <f>IFERROR(Table1[[#This Row],[Operating Profit]]/Table1[[#This Row],[Units Sold]],0)</f>
        <v>87.5</v>
      </c>
      <c r="S1457" s="4">
        <f>IFERROR((Table1[[#This Row],[Total Sales]]-Table1[[#This Row],[Operating Profit]])/Table1[[#This Row],[Units Sold]],0)</f>
        <v>262.5</v>
      </c>
      <c r="T1457" s="4" t="str">
        <f>IF(Table1[[#This Row],[Profit per unit]]&gt;$V$8,"Premium","Mass")</f>
        <v>Premium</v>
      </c>
      <c r="U1457" s="4"/>
    </row>
    <row r="1458" spans="2:21" ht="14.25" customHeight="1" x14ac:dyDescent="0.3">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c r="O1458" s="4" t="str">
        <f>TEXT(Table1[[#This Row],[Invoice Date]],"mmm")</f>
        <v>Apr</v>
      </c>
      <c r="P1458" s="4">
        <f>YEAR(Table1[[#This Row],[Invoice Date]])</f>
        <v>2021</v>
      </c>
      <c r="Q1458" s="4">
        <f>IFERROR(Table1[[#This Row],[Total Sales]]/Table1[[#This Row],[Units Sold]],4)</f>
        <v>400</v>
      </c>
      <c r="R1458" s="4">
        <f>IFERROR(Table1[[#This Row],[Operating Profit]]/Table1[[#This Row],[Units Sold]],0)</f>
        <v>120</v>
      </c>
      <c r="S1458" s="4">
        <f>IFERROR((Table1[[#This Row],[Total Sales]]-Table1[[#This Row],[Operating Profit]])/Table1[[#This Row],[Units Sold]],0)</f>
        <v>280</v>
      </c>
      <c r="T1458" s="4" t="str">
        <f>IF(Table1[[#This Row],[Profit per unit]]&gt;$V$8,"Premium","Mass")</f>
        <v>Premium</v>
      </c>
      <c r="U1458" s="4"/>
    </row>
    <row r="1459" spans="2:21" ht="14.25" customHeight="1" x14ac:dyDescent="0.3">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c r="O1459" s="4" t="str">
        <f>TEXT(Table1[[#This Row],[Invoice Date]],"mmm")</f>
        <v>Apr</v>
      </c>
      <c r="P1459" s="4">
        <f>YEAR(Table1[[#This Row],[Invoice Date]])</f>
        <v>2021</v>
      </c>
      <c r="Q1459" s="4">
        <f>IFERROR(Table1[[#This Row],[Total Sales]]/Table1[[#This Row],[Units Sold]],4)</f>
        <v>550.00000000000011</v>
      </c>
      <c r="R1459" s="4">
        <f>IFERROR(Table1[[#This Row],[Operating Profit]]/Table1[[#This Row],[Units Sold]],0)</f>
        <v>192.5</v>
      </c>
      <c r="S1459" s="4">
        <f>IFERROR((Table1[[#This Row],[Total Sales]]-Table1[[#This Row],[Operating Profit]])/Table1[[#This Row],[Units Sold]],0)</f>
        <v>357.50000000000006</v>
      </c>
      <c r="T1459" s="4" t="str">
        <f>IF(Table1[[#This Row],[Profit per unit]]&gt;$V$8,"Premium","Mass")</f>
        <v>Premium</v>
      </c>
      <c r="U1459" s="4"/>
    </row>
    <row r="1460" spans="2:21" ht="14.25" customHeight="1" x14ac:dyDescent="0.3">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c r="O1460" s="4" t="str">
        <f>TEXT(Table1[[#This Row],[Invoice Date]],"mmm")</f>
        <v>Apr</v>
      </c>
      <c r="P1460" s="4">
        <f>YEAR(Table1[[#This Row],[Invoice Date]])</f>
        <v>2021</v>
      </c>
      <c r="Q1460" s="4">
        <f>IFERROR(Table1[[#This Row],[Total Sales]]/Table1[[#This Row],[Units Sold]],4)</f>
        <v>450</v>
      </c>
      <c r="R1460" s="4">
        <f>IFERROR(Table1[[#This Row],[Operating Profit]]/Table1[[#This Row],[Units Sold]],0)</f>
        <v>225</v>
      </c>
      <c r="S1460" s="4">
        <f>IFERROR((Table1[[#This Row],[Total Sales]]-Table1[[#This Row],[Operating Profit]])/Table1[[#This Row],[Units Sold]],0)</f>
        <v>225</v>
      </c>
      <c r="T1460" s="4" t="str">
        <f>IF(Table1[[#This Row],[Profit per unit]]&gt;$V$8,"Premium","Mass")</f>
        <v>Premium</v>
      </c>
      <c r="U1460" s="4"/>
    </row>
    <row r="1461" spans="2:21" ht="14.25" customHeight="1" x14ac:dyDescent="0.3">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c r="O1461" s="4" t="str">
        <f>TEXT(Table1[[#This Row],[Invoice Date]],"mmm")</f>
        <v>May</v>
      </c>
      <c r="P1461" s="4">
        <f>YEAR(Table1[[#This Row],[Invoice Date]])</f>
        <v>2021</v>
      </c>
      <c r="Q1461" s="4">
        <f>IFERROR(Table1[[#This Row],[Total Sales]]/Table1[[#This Row],[Units Sold]],4)</f>
        <v>550.00000000000011</v>
      </c>
      <c r="R1461" s="4">
        <f>IFERROR(Table1[[#This Row],[Operating Profit]]/Table1[[#This Row],[Units Sold]],0)</f>
        <v>247.50000000000003</v>
      </c>
      <c r="S1461" s="4">
        <f>IFERROR((Table1[[#This Row],[Total Sales]]-Table1[[#This Row],[Operating Profit]])/Table1[[#This Row],[Units Sold]],0)</f>
        <v>302.5</v>
      </c>
      <c r="T1461" s="4" t="str">
        <f>IF(Table1[[#This Row],[Profit per unit]]&gt;$V$8,"Premium","Mass")</f>
        <v>Premium</v>
      </c>
      <c r="U1461" s="4"/>
    </row>
    <row r="1462" spans="2:21" ht="14.25" customHeight="1" x14ac:dyDescent="0.3">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c r="O1462" s="4" t="str">
        <f>TEXT(Table1[[#This Row],[Invoice Date]],"mmm")</f>
        <v>May</v>
      </c>
      <c r="P1462" s="4">
        <f>YEAR(Table1[[#This Row],[Invoice Date]])</f>
        <v>2021</v>
      </c>
      <c r="Q1462" s="4">
        <f>IFERROR(Table1[[#This Row],[Total Sales]]/Table1[[#This Row],[Units Sold]],4)</f>
        <v>550.00000000000011</v>
      </c>
      <c r="R1462" s="4">
        <f>IFERROR(Table1[[#This Row],[Operating Profit]]/Table1[[#This Row],[Units Sold]],0)</f>
        <v>192.50000000000003</v>
      </c>
      <c r="S1462" s="4">
        <f>IFERROR((Table1[[#This Row],[Total Sales]]-Table1[[#This Row],[Operating Profit]])/Table1[[#This Row],[Units Sold]],0)</f>
        <v>357.50000000000011</v>
      </c>
      <c r="T1462" s="4" t="str">
        <f>IF(Table1[[#This Row],[Profit per unit]]&gt;$V$8,"Premium","Mass")</f>
        <v>Premium</v>
      </c>
      <c r="U1462" s="4"/>
    </row>
    <row r="1463" spans="2:21" ht="14.25" customHeight="1" x14ac:dyDescent="0.3">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c r="O1463" s="4" t="str">
        <f>TEXT(Table1[[#This Row],[Invoice Date]],"mmm")</f>
        <v>May</v>
      </c>
      <c r="P1463" s="4">
        <f>YEAR(Table1[[#This Row],[Invoice Date]])</f>
        <v>2021</v>
      </c>
      <c r="Q1463" s="4">
        <f>IFERROR(Table1[[#This Row],[Total Sales]]/Table1[[#This Row],[Units Sold]],4)</f>
        <v>500</v>
      </c>
      <c r="R1463" s="4">
        <f>IFERROR(Table1[[#This Row],[Operating Profit]]/Table1[[#This Row],[Units Sold]],0)</f>
        <v>125</v>
      </c>
      <c r="S1463" s="4">
        <f>IFERROR((Table1[[#This Row],[Total Sales]]-Table1[[#This Row],[Operating Profit]])/Table1[[#This Row],[Units Sold]],0)</f>
        <v>375</v>
      </c>
      <c r="T1463" s="4" t="str">
        <f>IF(Table1[[#This Row],[Profit per unit]]&gt;$V$8,"Premium","Mass")</f>
        <v>Premium</v>
      </c>
      <c r="U1463" s="4"/>
    </row>
    <row r="1464" spans="2:21" ht="14.25" customHeight="1" x14ac:dyDescent="0.3">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c r="O1464" s="4" t="str">
        <f>TEXT(Table1[[#This Row],[Invoice Date]],"mmm")</f>
        <v>May</v>
      </c>
      <c r="P1464" s="4">
        <f>YEAR(Table1[[#This Row],[Invoice Date]])</f>
        <v>2021</v>
      </c>
      <c r="Q1464" s="4">
        <f>IFERROR(Table1[[#This Row],[Total Sales]]/Table1[[#This Row],[Units Sold]],4)</f>
        <v>500</v>
      </c>
      <c r="R1464" s="4">
        <f>IFERROR(Table1[[#This Row],[Operating Profit]]/Table1[[#This Row],[Units Sold]],0)</f>
        <v>150</v>
      </c>
      <c r="S1464" s="4">
        <f>IFERROR((Table1[[#This Row],[Total Sales]]-Table1[[#This Row],[Operating Profit]])/Table1[[#This Row],[Units Sold]],0)</f>
        <v>350</v>
      </c>
      <c r="T1464" s="4" t="str">
        <f>IF(Table1[[#This Row],[Profit per unit]]&gt;$V$8,"Premium","Mass")</f>
        <v>Premium</v>
      </c>
      <c r="U1464" s="4"/>
    </row>
    <row r="1465" spans="2:21" ht="14.25" customHeight="1" x14ac:dyDescent="0.3">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c r="O1465" s="4" t="str">
        <f>TEXT(Table1[[#This Row],[Invoice Date]],"mmm")</f>
        <v>May</v>
      </c>
      <c r="P1465" s="4">
        <f>YEAR(Table1[[#This Row],[Invoice Date]])</f>
        <v>2021</v>
      </c>
      <c r="Q1465" s="4">
        <f>IFERROR(Table1[[#This Row],[Total Sales]]/Table1[[#This Row],[Units Sold]],4)</f>
        <v>600</v>
      </c>
      <c r="R1465" s="4">
        <f>IFERROR(Table1[[#This Row],[Operating Profit]]/Table1[[#This Row],[Units Sold]],0)</f>
        <v>210</v>
      </c>
      <c r="S1465" s="4">
        <f>IFERROR((Table1[[#This Row],[Total Sales]]-Table1[[#This Row],[Operating Profit]])/Table1[[#This Row],[Units Sold]],0)</f>
        <v>390</v>
      </c>
      <c r="T1465" s="4" t="str">
        <f>IF(Table1[[#This Row],[Profit per unit]]&gt;$V$8,"Premium","Mass")</f>
        <v>Premium</v>
      </c>
      <c r="U1465" s="4"/>
    </row>
    <row r="1466" spans="2:21" ht="14.25" customHeight="1" x14ac:dyDescent="0.3">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c r="O1466" s="4" t="str">
        <f>TEXT(Table1[[#This Row],[Invoice Date]],"mmm")</f>
        <v>May</v>
      </c>
      <c r="P1466" s="4">
        <f>YEAR(Table1[[#This Row],[Invoice Date]])</f>
        <v>2021</v>
      </c>
      <c r="Q1466" s="4">
        <f>IFERROR(Table1[[#This Row],[Total Sales]]/Table1[[#This Row],[Units Sold]],4)</f>
        <v>650</v>
      </c>
      <c r="R1466" s="4">
        <f>IFERROR(Table1[[#This Row],[Operating Profit]]/Table1[[#This Row],[Units Sold]],0)</f>
        <v>325</v>
      </c>
      <c r="S1466" s="4">
        <f>IFERROR((Table1[[#This Row],[Total Sales]]-Table1[[#This Row],[Operating Profit]])/Table1[[#This Row],[Units Sold]],0)</f>
        <v>325</v>
      </c>
      <c r="T1466" s="4" t="str">
        <f>IF(Table1[[#This Row],[Profit per unit]]&gt;$V$8,"Premium","Mass")</f>
        <v>Premium</v>
      </c>
      <c r="U1466" s="4"/>
    </row>
    <row r="1467" spans="2:21" ht="14.25" customHeight="1" x14ac:dyDescent="0.3">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c r="O1467" s="4" t="str">
        <f>TEXT(Table1[[#This Row],[Invoice Date]],"mmm")</f>
        <v>Jun</v>
      </c>
      <c r="P1467" s="4">
        <f>YEAR(Table1[[#This Row],[Invoice Date]])</f>
        <v>2021</v>
      </c>
      <c r="Q1467" s="4">
        <f>IFERROR(Table1[[#This Row],[Total Sales]]/Table1[[#This Row],[Units Sold]],4)</f>
        <v>600</v>
      </c>
      <c r="R1467" s="4">
        <f>IFERROR(Table1[[#This Row],[Operating Profit]]/Table1[[#This Row],[Units Sold]],0)</f>
        <v>270</v>
      </c>
      <c r="S1467" s="4">
        <f>IFERROR((Table1[[#This Row],[Total Sales]]-Table1[[#This Row],[Operating Profit]])/Table1[[#This Row],[Units Sold]],0)</f>
        <v>330</v>
      </c>
      <c r="T1467" s="4" t="str">
        <f>IF(Table1[[#This Row],[Profit per unit]]&gt;$V$8,"Premium","Mass")</f>
        <v>Premium</v>
      </c>
      <c r="U1467" s="4"/>
    </row>
    <row r="1468" spans="2:21" ht="14.25" customHeight="1" x14ac:dyDescent="0.3">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c r="O1468" s="4" t="str">
        <f>TEXT(Table1[[#This Row],[Invoice Date]],"mmm")</f>
        <v>Jun</v>
      </c>
      <c r="P1468" s="4">
        <f>YEAR(Table1[[#This Row],[Invoice Date]])</f>
        <v>2021</v>
      </c>
      <c r="Q1468" s="4">
        <f>IFERROR(Table1[[#This Row],[Total Sales]]/Table1[[#This Row],[Units Sold]],4)</f>
        <v>550.00000000000011</v>
      </c>
      <c r="R1468" s="4">
        <f>IFERROR(Table1[[#This Row],[Operating Profit]]/Table1[[#This Row],[Units Sold]],0)</f>
        <v>192.50000000000003</v>
      </c>
      <c r="S1468" s="4">
        <f>IFERROR((Table1[[#This Row],[Total Sales]]-Table1[[#This Row],[Operating Profit]])/Table1[[#This Row],[Units Sold]],0)</f>
        <v>357.50000000000011</v>
      </c>
      <c r="T1468" s="4" t="str">
        <f>IF(Table1[[#This Row],[Profit per unit]]&gt;$V$8,"Premium","Mass")</f>
        <v>Premium</v>
      </c>
      <c r="U1468" s="4"/>
    </row>
    <row r="1469" spans="2:21" ht="14.25" customHeight="1" x14ac:dyDescent="0.3">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c r="O1469" s="4" t="str">
        <f>TEXT(Table1[[#This Row],[Invoice Date]],"mmm")</f>
        <v>Jun</v>
      </c>
      <c r="P1469" s="4">
        <f>YEAR(Table1[[#This Row],[Invoice Date]])</f>
        <v>2021</v>
      </c>
      <c r="Q1469" s="4">
        <f>IFERROR(Table1[[#This Row],[Total Sales]]/Table1[[#This Row],[Units Sold]],4)</f>
        <v>500</v>
      </c>
      <c r="R1469" s="4">
        <f>IFERROR(Table1[[#This Row],[Operating Profit]]/Table1[[#This Row],[Units Sold]],0)</f>
        <v>125</v>
      </c>
      <c r="S1469" s="4">
        <f>IFERROR((Table1[[#This Row],[Total Sales]]-Table1[[#This Row],[Operating Profit]])/Table1[[#This Row],[Units Sold]],0)</f>
        <v>375</v>
      </c>
      <c r="T1469" s="4" t="str">
        <f>IF(Table1[[#This Row],[Profit per unit]]&gt;$V$8,"Premium","Mass")</f>
        <v>Premium</v>
      </c>
      <c r="U1469" s="4"/>
    </row>
    <row r="1470" spans="2:21" ht="14.25" customHeight="1" x14ac:dyDescent="0.3">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c r="O1470" s="4" t="str">
        <f>TEXT(Table1[[#This Row],[Invoice Date]],"mmm")</f>
        <v>Jun</v>
      </c>
      <c r="P1470" s="4">
        <f>YEAR(Table1[[#This Row],[Invoice Date]])</f>
        <v>2021</v>
      </c>
      <c r="Q1470" s="4">
        <f>IFERROR(Table1[[#This Row],[Total Sales]]/Table1[[#This Row],[Units Sold]],4)</f>
        <v>500</v>
      </c>
      <c r="R1470" s="4">
        <f>IFERROR(Table1[[#This Row],[Operating Profit]]/Table1[[#This Row],[Units Sold]],0)</f>
        <v>150</v>
      </c>
      <c r="S1470" s="4">
        <f>IFERROR((Table1[[#This Row],[Total Sales]]-Table1[[#This Row],[Operating Profit]])/Table1[[#This Row],[Units Sold]],0)</f>
        <v>350</v>
      </c>
      <c r="T1470" s="4" t="str">
        <f>IF(Table1[[#This Row],[Profit per unit]]&gt;$V$8,"Premium","Mass")</f>
        <v>Premium</v>
      </c>
      <c r="U1470" s="4"/>
    </row>
    <row r="1471" spans="2:21" ht="14.25" customHeight="1" x14ac:dyDescent="0.3">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c r="O1471" s="4" t="str">
        <f>TEXT(Table1[[#This Row],[Invoice Date]],"mmm")</f>
        <v>Jun</v>
      </c>
      <c r="P1471" s="4">
        <f>YEAR(Table1[[#This Row],[Invoice Date]])</f>
        <v>2021</v>
      </c>
      <c r="Q1471" s="4">
        <f>IFERROR(Table1[[#This Row],[Total Sales]]/Table1[[#This Row],[Units Sold]],4)</f>
        <v>650</v>
      </c>
      <c r="R1471" s="4">
        <f>IFERROR(Table1[[#This Row],[Operating Profit]]/Table1[[#This Row],[Units Sold]],0)</f>
        <v>227.49999999999997</v>
      </c>
      <c r="S1471" s="4">
        <f>IFERROR((Table1[[#This Row],[Total Sales]]-Table1[[#This Row],[Operating Profit]])/Table1[[#This Row],[Units Sold]],0)</f>
        <v>422.5</v>
      </c>
      <c r="T1471" s="4" t="str">
        <f>IF(Table1[[#This Row],[Profit per unit]]&gt;$V$8,"Premium","Mass")</f>
        <v>Premium</v>
      </c>
      <c r="U1471" s="4"/>
    </row>
    <row r="1472" spans="2:21" ht="14.25" customHeight="1" x14ac:dyDescent="0.3">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c r="O1472" s="4" t="str">
        <f>TEXT(Table1[[#This Row],[Invoice Date]],"mmm")</f>
        <v>Jun</v>
      </c>
      <c r="P1472" s="4">
        <f>YEAR(Table1[[#This Row],[Invoice Date]])</f>
        <v>2021</v>
      </c>
      <c r="Q1472" s="4">
        <f>IFERROR(Table1[[#This Row],[Total Sales]]/Table1[[#This Row],[Units Sold]],4)</f>
        <v>700</v>
      </c>
      <c r="R1472" s="4">
        <f>IFERROR(Table1[[#This Row],[Operating Profit]]/Table1[[#This Row],[Units Sold]],0)</f>
        <v>350</v>
      </c>
      <c r="S1472" s="4">
        <f>IFERROR((Table1[[#This Row],[Total Sales]]-Table1[[#This Row],[Operating Profit]])/Table1[[#This Row],[Units Sold]],0)</f>
        <v>350</v>
      </c>
      <c r="T1472" s="4" t="str">
        <f>IF(Table1[[#This Row],[Profit per unit]]&gt;$V$8,"Premium","Mass")</f>
        <v>Premium</v>
      </c>
      <c r="U1472" s="4"/>
    </row>
    <row r="1473" spans="2:21" ht="14.25" customHeight="1" x14ac:dyDescent="0.3">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c r="O1473" s="4" t="str">
        <f>TEXT(Table1[[#This Row],[Invoice Date]],"mmm")</f>
        <v>Jul</v>
      </c>
      <c r="P1473" s="4">
        <f>YEAR(Table1[[#This Row],[Invoice Date]])</f>
        <v>2021</v>
      </c>
      <c r="Q1473" s="4">
        <f>IFERROR(Table1[[#This Row],[Total Sales]]/Table1[[#This Row],[Units Sold]],4)</f>
        <v>650</v>
      </c>
      <c r="R1473" s="4">
        <f>IFERROR(Table1[[#This Row],[Operating Profit]]/Table1[[#This Row],[Units Sold]],0)</f>
        <v>292.5</v>
      </c>
      <c r="S1473" s="4">
        <f>IFERROR((Table1[[#This Row],[Total Sales]]-Table1[[#This Row],[Operating Profit]])/Table1[[#This Row],[Units Sold]],0)</f>
        <v>357.5</v>
      </c>
      <c r="T1473" s="4" t="str">
        <f>IF(Table1[[#This Row],[Profit per unit]]&gt;$V$8,"Premium","Mass")</f>
        <v>Premium</v>
      </c>
      <c r="U1473" s="4"/>
    </row>
    <row r="1474" spans="2:21" ht="14.25" customHeight="1" x14ac:dyDescent="0.3">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c r="O1474" s="4" t="str">
        <f>TEXT(Table1[[#This Row],[Invoice Date]],"mmm")</f>
        <v>Jul</v>
      </c>
      <c r="P1474" s="4">
        <f>YEAR(Table1[[#This Row],[Invoice Date]])</f>
        <v>2021</v>
      </c>
      <c r="Q1474" s="4">
        <f>IFERROR(Table1[[#This Row],[Total Sales]]/Table1[[#This Row],[Units Sold]],4)</f>
        <v>600.00000000000011</v>
      </c>
      <c r="R1474" s="4">
        <f>IFERROR(Table1[[#This Row],[Operating Profit]]/Table1[[#This Row],[Units Sold]],0)</f>
        <v>210</v>
      </c>
      <c r="S1474" s="4">
        <f>IFERROR((Table1[[#This Row],[Total Sales]]-Table1[[#This Row],[Operating Profit]])/Table1[[#This Row],[Units Sold]],0)</f>
        <v>390.00000000000006</v>
      </c>
      <c r="T1474" s="4" t="str">
        <f>IF(Table1[[#This Row],[Profit per unit]]&gt;$V$8,"Premium","Mass")</f>
        <v>Premium</v>
      </c>
      <c r="U1474" s="4"/>
    </row>
    <row r="1475" spans="2:21" ht="14.25" customHeight="1" x14ac:dyDescent="0.3">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c r="O1475" s="4" t="str">
        <f>TEXT(Table1[[#This Row],[Invoice Date]],"mmm")</f>
        <v>Jul</v>
      </c>
      <c r="P1475" s="4">
        <f>YEAR(Table1[[#This Row],[Invoice Date]])</f>
        <v>2021</v>
      </c>
      <c r="Q1475" s="4">
        <f>IFERROR(Table1[[#This Row],[Total Sales]]/Table1[[#This Row],[Units Sold]],4)</f>
        <v>550.00000000000011</v>
      </c>
      <c r="R1475" s="4">
        <f>IFERROR(Table1[[#This Row],[Operating Profit]]/Table1[[#This Row],[Units Sold]],0)</f>
        <v>137.50000000000003</v>
      </c>
      <c r="S1475" s="4">
        <f>IFERROR((Table1[[#This Row],[Total Sales]]-Table1[[#This Row],[Operating Profit]])/Table1[[#This Row],[Units Sold]],0)</f>
        <v>412.50000000000011</v>
      </c>
      <c r="T1475" s="4" t="str">
        <f>IF(Table1[[#This Row],[Profit per unit]]&gt;$V$8,"Premium","Mass")</f>
        <v>Premium</v>
      </c>
      <c r="U1475" s="4"/>
    </row>
    <row r="1476" spans="2:21" ht="14.25" customHeight="1" x14ac:dyDescent="0.3">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c r="O1476" s="4" t="str">
        <f>TEXT(Table1[[#This Row],[Invoice Date]],"mmm")</f>
        <v>Jul</v>
      </c>
      <c r="P1476" s="4">
        <f>YEAR(Table1[[#This Row],[Invoice Date]])</f>
        <v>2021</v>
      </c>
      <c r="Q1476" s="4">
        <f>IFERROR(Table1[[#This Row],[Total Sales]]/Table1[[#This Row],[Units Sold]],4)</f>
        <v>550.00000000000011</v>
      </c>
      <c r="R1476" s="4">
        <f>IFERROR(Table1[[#This Row],[Operating Profit]]/Table1[[#This Row],[Units Sold]],0)</f>
        <v>165.00000000000003</v>
      </c>
      <c r="S1476" s="4">
        <f>IFERROR((Table1[[#This Row],[Total Sales]]-Table1[[#This Row],[Operating Profit]])/Table1[[#This Row],[Units Sold]],0)</f>
        <v>385.00000000000011</v>
      </c>
      <c r="T1476" s="4" t="str">
        <f>IF(Table1[[#This Row],[Profit per unit]]&gt;$V$8,"Premium","Mass")</f>
        <v>Premium</v>
      </c>
      <c r="U1476" s="4"/>
    </row>
    <row r="1477" spans="2:21" ht="14.25" customHeight="1" x14ac:dyDescent="0.3">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c r="O1477" s="4" t="str">
        <f>TEXT(Table1[[#This Row],[Invoice Date]],"mmm")</f>
        <v>Jul</v>
      </c>
      <c r="P1477" s="4">
        <f>YEAR(Table1[[#This Row],[Invoice Date]])</f>
        <v>2021</v>
      </c>
      <c r="Q1477" s="4">
        <f>IFERROR(Table1[[#This Row],[Total Sales]]/Table1[[#This Row],[Units Sold]],4)</f>
        <v>650</v>
      </c>
      <c r="R1477" s="4">
        <f>IFERROR(Table1[[#This Row],[Operating Profit]]/Table1[[#This Row],[Units Sold]],0)</f>
        <v>227.5</v>
      </c>
      <c r="S1477" s="4">
        <f>IFERROR((Table1[[#This Row],[Total Sales]]-Table1[[#This Row],[Operating Profit]])/Table1[[#This Row],[Units Sold]],0)</f>
        <v>422.5</v>
      </c>
      <c r="T1477" s="4" t="str">
        <f>IF(Table1[[#This Row],[Profit per unit]]&gt;$V$8,"Premium","Mass")</f>
        <v>Premium</v>
      </c>
      <c r="U1477" s="4"/>
    </row>
    <row r="1478" spans="2:21" ht="14.25" customHeight="1" x14ac:dyDescent="0.3">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c r="O1478" s="4" t="str">
        <f>TEXT(Table1[[#This Row],[Invoice Date]],"mmm")</f>
        <v>Jul</v>
      </c>
      <c r="P1478" s="4">
        <f>YEAR(Table1[[#This Row],[Invoice Date]])</f>
        <v>2021</v>
      </c>
      <c r="Q1478" s="4">
        <f>IFERROR(Table1[[#This Row],[Total Sales]]/Table1[[#This Row],[Units Sold]],4)</f>
        <v>700</v>
      </c>
      <c r="R1478" s="4">
        <f>IFERROR(Table1[[#This Row],[Operating Profit]]/Table1[[#This Row],[Units Sold]],0)</f>
        <v>350</v>
      </c>
      <c r="S1478" s="4">
        <f>IFERROR((Table1[[#This Row],[Total Sales]]-Table1[[#This Row],[Operating Profit]])/Table1[[#This Row],[Units Sold]],0)</f>
        <v>350</v>
      </c>
      <c r="T1478" s="4" t="str">
        <f>IF(Table1[[#This Row],[Profit per unit]]&gt;$V$8,"Premium","Mass")</f>
        <v>Premium</v>
      </c>
      <c r="U1478" s="4"/>
    </row>
    <row r="1479" spans="2:21" ht="14.25" customHeight="1" x14ac:dyDescent="0.3">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c r="O1479" s="4" t="str">
        <f>TEXT(Table1[[#This Row],[Invoice Date]],"mmm")</f>
        <v>Aug</v>
      </c>
      <c r="P1479" s="4">
        <f>YEAR(Table1[[#This Row],[Invoice Date]])</f>
        <v>2021</v>
      </c>
      <c r="Q1479" s="4">
        <f>IFERROR(Table1[[#This Row],[Total Sales]]/Table1[[#This Row],[Units Sold]],4)</f>
        <v>650</v>
      </c>
      <c r="R1479" s="4">
        <f>IFERROR(Table1[[#This Row],[Operating Profit]]/Table1[[#This Row],[Units Sold]],0)</f>
        <v>292.5</v>
      </c>
      <c r="S1479" s="4">
        <f>IFERROR((Table1[[#This Row],[Total Sales]]-Table1[[#This Row],[Operating Profit]])/Table1[[#This Row],[Units Sold]],0)</f>
        <v>357.5</v>
      </c>
      <c r="T1479" s="4" t="str">
        <f>IF(Table1[[#This Row],[Profit per unit]]&gt;$V$8,"Premium","Mass")</f>
        <v>Premium</v>
      </c>
      <c r="U1479" s="4"/>
    </row>
    <row r="1480" spans="2:21" ht="14.25" customHeight="1" x14ac:dyDescent="0.3">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c r="O1480" s="4" t="str">
        <f>TEXT(Table1[[#This Row],[Invoice Date]],"mmm")</f>
        <v>Aug</v>
      </c>
      <c r="P1480" s="4">
        <f>YEAR(Table1[[#This Row],[Invoice Date]])</f>
        <v>2021</v>
      </c>
      <c r="Q1480" s="4">
        <f>IFERROR(Table1[[#This Row],[Total Sales]]/Table1[[#This Row],[Units Sold]],4)</f>
        <v>600.00000000000011</v>
      </c>
      <c r="R1480" s="4">
        <f>IFERROR(Table1[[#This Row],[Operating Profit]]/Table1[[#This Row],[Units Sold]],0)</f>
        <v>210</v>
      </c>
      <c r="S1480" s="4">
        <f>IFERROR((Table1[[#This Row],[Total Sales]]-Table1[[#This Row],[Operating Profit]])/Table1[[#This Row],[Units Sold]],0)</f>
        <v>390.00000000000006</v>
      </c>
      <c r="T1480" s="4" t="str">
        <f>IF(Table1[[#This Row],[Profit per unit]]&gt;$V$8,"Premium","Mass")</f>
        <v>Premium</v>
      </c>
      <c r="U1480" s="4"/>
    </row>
    <row r="1481" spans="2:21" ht="14.25" customHeight="1" x14ac:dyDescent="0.3">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c r="O1481" s="4" t="str">
        <f>TEXT(Table1[[#This Row],[Invoice Date]],"mmm")</f>
        <v>Aug</v>
      </c>
      <c r="P1481" s="4">
        <f>YEAR(Table1[[#This Row],[Invoice Date]])</f>
        <v>2021</v>
      </c>
      <c r="Q1481" s="4">
        <f>IFERROR(Table1[[#This Row],[Total Sales]]/Table1[[#This Row],[Units Sold]],4)</f>
        <v>550.00000000000011</v>
      </c>
      <c r="R1481" s="4">
        <f>IFERROR(Table1[[#This Row],[Operating Profit]]/Table1[[#This Row],[Units Sold]],0)</f>
        <v>137.50000000000003</v>
      </c>
      <c r="S1481" s="4">
        <f>IFERROR((Table1[[#This Row],[Total Sales]]-Table1[[#This Row],[Operating Profit]])/Table1[[#This Row],[Units Sold]],0)</f>
        <v>412.50000000000011</v>
      </c>
      <c r="T1481" s="4" t="str">
        <f>IF(Table1[[#This Row],[Profit per unit]]&gt;$V$8,"Premium","Mass")</f>
        <v>Premium</v>
      </c>
      <c r="U1481" s="4"/>
    </row>
    <row r="1482" spans="2:21" ht="14.25" customHeight="1" x14ac:dyDescent="0.3">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c r="O1482" s="4" t="str">
        <f>TEXT(Table1[[#This Row],[Invoice Date]],"mmm")</f>
        <v>Aug</v>
      </c>
      <c r="P1482" s="4">
        <f>YEAR(Table1[[#This Row],[Invoice Date]])</f>
        <v>2021</v>
      </c>
      <c r="Q1482" s="4">
        <f>IFERROR(Table1[[#This Row],[Total Sales]]/Table1[[#This Row],[Units Sold]],4)</f>
        <v>450</v>
      </c>
      <c r="R1482" s="4">
        <f>IFERROR(Table1[[#This Row],[Operating Profit]]/Table1[[#This Row],[Units Sold]],0)</f>
        <v>135</v>
      </c>
      <c r="S1482" s="4">
        <f>IFERROR((Table1[[#This Row],[Total Sales]]-Table1[[#This Row],[Operating Profit]])/Table1[[#This Row],[Units Sold]],0)</f>
        <v>315</v>
      </c>
      <c r="T1482" s="4" t="str">
        <f>IF(Table1[[#This Row],[Profit per unit]]&gt;$V$8,"Premium","Mass")</f>
        <v>Premium</v>
      </c>
      <c r="U1482" s="4"/>
    </row>
    <row r="1483" spans="2:21" ht="14.25" customHeight="1" x14ac:dyDescent="0.3">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c r="O1483" s="4" t="str">
        <f>TEXT(Table1[[#This Row],[Invoice Date]],"mmm")</f>
        <v>Aug</v>
      </c>
      <c r="P1483" s="4">
        <f>YEAR(Table1[[#This Row],[Invoice Date]])</f>
        <v>2021</v>
      </c>
      <c r="Q1483" s="4">
        <f>IFERROR(Table1[[#This Row],[Total Sales]]/Table1[[#This Row],[Units Sold]],4)</f>
        <v>550.00000000000011</v>
      </c>
      <c r="R1483" s="4">
        <f>IFERROR(Table1[[#This Row],[Operating Profit]]/Table1[[#This Row],[Units Sold]],0)</f>
        <v>192.50000000000003</v>
      </c>
      <c r="S1483" s="4">
        <f>IFERROR((Table1[[#This Row],[Total Sales]]-Table1[[#This Row],[Operating Profit]])/Table1[[#This Row],[Units Sold]],0)</f>
        <v>357.50000000000011</v>
      </c>
      <c r="T1483" s="4" t="str">
        <f>IF(Table1[[#This Row],[Profit per unit]]&gt;$V$8,"Premium","Mass")</f>
        <v>Premium</v>
      </c>
      <c r="U1483" s="4"/>
    </row>
    <row r="1484" spans="2:21" ht="14.25" customHeight="1" x14ac:dyDescent="0.3">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c r="O1484" s="4" t="str">
        <f>TEXT(Table1[[#This Row],[Invoice Date]],"mmm")</f>
        <v>Aug</v>
      </c>
      <c r="P1484" s="4">
        <f>YEAR(Table1[[#This Row],[Invoice Date]])</f>
        <v>2021</v>
      </c>
      <c r="Q1484" s="4">
        <f>IFERROR(Table1[[#This Row],[Total Sales]]/Table1[[#This Row],[Units Sold]],4)</f>
        <v>600.00000000000011</v>
      </c>
      <c r="R1484" s="4">
        <f>IFERROR(Table1[[#This Row],[Operating Profit]]/Table1[[#This Row],[Units Sold]],0)</f>
        <v>300.00000000000006</v>
      </c>
      <c r="S1484" s="4">
        <f>IFERROR((Table1[[#This Row],[Total Sales]]-Table1[[#This Row],[Operating Profit]])/Table1[[#This Row],[Units Sold]],0)</f>
        <v>300.00000000000006</v>
      </c>
      <c r="T1484" s="4" t="str">
        <f>IF(Table1[[#This Row],[Profit per unit]]&gt;$V$8,"Premium","Mass")</f>
        <v>Premium</v>
      </c>
      <c r="U1484" s="4"/>
    </row>
    <row r="1485" spans="2:21" ht="14.25" customHeight="1" x14ac:dyDescent="0.3">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c r="O1485" s="4" t="str">
        <f>TEXT(Table1[[#This Row],[Invoice Date]],"mmm")</f>
        <v>Sep</v>
      </c>
      <c r="P1485" s="4">
        <f>YEAR(Table1[[#This Row],[Invoice Date]])</f>
        <v>2021</v>
      </c>
      <c r="Q1485" s="4">
        <f>IFERROR(Table1[[#This Row],[Total Sales]]/Table1[[#This Row],[Units Sold]],4)</f>
        <v>550.00000000000011</v>
      </c>
      <c r="R1485" s="4">
        <f>IFERROR(Table1[[#This Row],[Operating Profit]]/Table1[[#This Row],[Units Sold]],0)</f>
        <v>247.50000000000003</v>
      </c>
      <c r="S1485" s="4">
        <f>IFERROR((Table1[[#This Row],[Total Sales]]-Table1[[#This Row],[Operating Profit]])/Table1[[#This Row],[Units Sold]],0)</f>
        <v>302.50000000000006</v>
      </c>
      <c r="T1485" s="4" t="str">
        <f>IF(Table1[[#This Row],[Profit per unit]]&gt;$V$8,"Premium","Mass")</f>
        <v>Premium</v>
      </c>
      <c r="U1485" s="4"/>
    </row>
    <row r="1486" spans="2:21" ht="14.25" customHeight="1" x14ac:dyDescent="0.3">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c r="O1486" s="4" t="str">
        <f>TEXT(Table1[[#This Row],[Invoice Date]],"mmm")</f>
        <v>Sep</v>
      </c>
      <c r="P1486" s="4">
        <f>YEAR(Table1[[#This Row],[Invoice Date]])</f>
        <v>2021</v>
      </c>
      <c r="Q1486" s="4">
        <f>IFERROR(Table1[[#This Row],[Total Sales]]/Table1[[#This Row],[Units Sold]],4)</f>
        <v>500.00000000000017</v>
      </c>
      <c r="R1486" s="4">
        <f>IFERROR(Table1[[#This Row],[Operating Profit]]/Table1[[#This Row],[Units Sold]],0)</f>
        <v>175.00000000000006</v>
      </c>
      <c r="S1486" s="4">
        <f>IFERROR((Table1[[#This Row],[Total Sales]]-Table1[[#This Row],[Operating Profit]])/Table1[[#This Row],[Units Sold]],0)</f>
        <v>325.00000000000011</v>
      </c>
      <c r="T1486" s="4" t="str">
        <f>IF(Table1[[#This Row],[Profit per unit]]&gt;$V$8,"Premium","Mass")</f>
        <v>Premium</v>
      </c>
      <c r="U1486" s="4"/>
    </row>
    <row r="1487" spans="2:21" ht="14.25" customHeight="1" x14ac:dyDescent="0.3">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c r="O1487" s="4" t="str">
        <f>TEXT(Table1[[#This Row],[Invoice Date]],"mmm")</f>
        <v>Sep</v>
      </c>
      <c r="P1487" s="4">
        <f>YEAR(Table1[[#This Row],[Invoice Date]])</f>
        <v>2021</v>
      </c>
      <c r="Q1487" s="4">
        <f>IFERROR(Table1[[#This Row],[Total Sales]]/Table1[[#This Row],[Units Sold]],4)</f>
        <v>450</v>
      </c>
      <c r="R1487" s="4">
        <f>IFERROR(Table1[[#This Row],[Operating Profit]]/Table1[[#This Row],[Units Sold]],0)</f>
        <v>112.5</v>
      </c>
      <c r="S1487" s="4">
        <f>IFERROR((Table1[[#This Row],[Total Sales]]-Table1[[#This Row],[Operating Profit]])/Table1[[#This Row],[Units Sold]],0)</f>
        <v>337.5</v>
      </c>
      <c r="T1487" s="4" t="str">
        <f>IF(Table1[[#This Row],[Profit per unit]]&gt;$V$8,"Premium","Mass")</f>
        <v>Premium</v>
      </c>
      <c r="U1487" s="4"/>
    </row>
    <row r="1488" spans="2:21" ht="14.25" customHeight="1" x14ac:dyDescent="0.3">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c r="O1488" s="4" t="str">
        <f>TEXT(Table1[[#This Row],[Invoice Date]],"mmm")</f>
        <v>Sep</v>
      </c>
      <c r="P1488" s="4">
        <f>YEAR(Table1[[#This Row],[Invoice Date]])</f>
        <v>2021</v>
      </c>
      <c r="Q1488" s="4">
        <f>IFERROR(Table1[[#This Row],[Total Sales]]/Table1[[#This Row],[Units Sold]],4)</f>
        <v>450</v>
      </c>
      <c r="R1488" s="4">
        <f>IFERROR(Table1[[#This Row],[Operating Profit]]/Table1[[#This Row],[Units Sold]],0)</f>
        <v>135</v>
      </c>
      <c r="S1488" s="4">
        <f>IFERROR((Table1[[#This Row],[Total Sales]]-Table1[[#This Row],[Operating Profit]])/Table1[[#This Row],[Units Sold]],0)</f>
        <v>315</v>
      </c>
      <c r="T1488" s="4" t="str">
        <f>IF(Table1[[#This Row],[Profit per unit]]&gt;$V$8,"Premium","Mass")</f>
        <v>Premium</v>
      </c>
      <c r="U1488" s="4"/>
    </row>
    <row r="1489" spans="2:21" ht="14.25" customHeight="1" x14ac:dyDescent="0.3">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c r="O1489" s="4" t="str">
        <f>TEXT(Table1[[#This Row],[Invoice Date]],"mmm")</f>
        <v>Sep</v>
      </c>
      <c r="P1489" s="4">
        <f>YEAR(Table1[[#This Row],[Invoice Date]])</f>
        <v>2021</v>
      </c>
      <c r="Q1489" s="4">
        <f>IFERROR(Table1[[#This Row],[Total Sales]]/Table1[[#This Row],[Units Sold]],4)</f>
        <v>550.00000000000011</v>
      </c>
      <c r="R1489" s="4">
        <f>IFERROR(Table1[[#This Row],[Operating Profit]]/Table1[[#This Row],[Units Sold]],0)</f>
        <v>192.50000000000003</v>
      </c>
      <c r="S1489" s="4">
        <f>IFERROR((Table1[[#This Row],[Total Sales]]-Table1[[#This Row],[Operating Profit]])/Table1[[#This Row],[Units Sold]],0)</f>
        <v>357.50000000000011</v>
      </c>
      <c r="T1489" s="4" t="str">
        <f>IF(Table1[[#This Row],[Profit per unit]]&gt;$V$8,"Premium","Mass")</f>
        <v>Premium</v>
      </c>
      <c r="U1489" s="4"/>
    </row>
    <row r="1490" spans="2:21" ht="14.25" customHeight="1" x14ac:dyDescent="0.3">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c r="O1490" s="4" t="str">
        <f>TEXT(Table1[[#This Row],[Invoice Date]],"mmm")</f>
        <v>Sep</v>
      </c>
      <c r="P1490" s="4">
        <f>YEAR(Table1[[#This Row],[Invoice Date]])</f>
        <v>2021</v>
      </c>
      <c r="Q1490" s="4">
        <f>IFERROR(Table1[[#This Row],[Total Sales]]/Table1[[#This Row],[Units Sold]],4)</f>
        <v>600.00000000000011</v>
      </c>
      <c r="R1490" s="4">
        <f>IFERROR(Table1[[#This Row],[Operating Profit]]/Table1[[#This Row],[Units Sold]],0)</f>
        <v>300.00000000000006</v>
      </c>
      <c r="S1490" s="4">
        <f>IFERROR((Table1[[#This Row],[Total Sales]]-Table1[[#This Row],[Operating Profit]])/Table1[[#This Row],[Units Sold]],0)</f>
        <v>300.00000000000006</v>
      </c>
      <c r="T1490" s="4" t="str">
        <f>IF(Table1[[#This Row],[Profit per unit]]&gt;$V$8,"Premium","Mass")</f>
        <v>Premium</v>
      </c>
      <c r="U1490" s="4"/>
    </row>
    <row r="1491" spans="2:21" ht="14.25" customHeight="1" x14ac:dyDescent="0.3">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c r="O1491" s="4" t="str">
        <f>TEXT(Table1[[#This Row],[Invoice Date]],"mmm")</f>
        <v>Oct</v>
      </c>
      <c r="P1491" s="4">
        <f>YEAR(Table1[[#This Row],[Invoice Date]])</f>
        <v>2021</v>
      </c>
      <c r="Q1491" s="4">
        <f>IFERROR(Table1[[#This Row],[Total Sales]]/Table1[[#This Row],[Units Sold]],4)</f>
        <v>600.00000000000011</v>
      </c>
      <c r="R1491" s="4">
        <f>IFERROR(Table1[[#This Row],[Operating Profit]]/Table1[[#This Row],[Units Sold]],0)</f>
        <v>270.00000000000006</v>
      </c>
      <c r="S1491" s="4">
        <f>IFERROR((Table1[[#This Row],[Total Sales]]-Table1[[#This Row],[Operating Profit]])/Table1[[#This Row],[Units Sold]],0)</f>
        <v>330</v>
      </c>
      <c r="T1491" s="4" t="str">
        <f>IF(Table1[[#This Row],[Profit per unit]]&gt;$V$8,"Premium","Mass")</f>
        <v>Premium</v>
      </c>
      <c r="U1491" s="4"/>
    </row>
    <row r="1492" spans="2:21" ht="14.25" customHeight="1" x14ac:dyDescent="0.3">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c r="O1492" s="4" t="str">
        <f>TEXT(Table1[[#This Row],[Invoice Date]],"mmm")</f>
        <v>Oct</v>
      </c>
      <c r="P1492" s="4">
        <f>YEAR(Table1[[#This Row],[Invoice Date]])</f>
        <v>2021</v>
      </c>
      <c r="Q1492" s="4">
        <f>IFERROR(Table1[[#This Row],[Total Sales]]/Table1[[#This Row],[Units Sold]],4)</f>
        <v>500.00000000000017</v>
      </c>
      <c r="R1492" s="4">
        <f>IFERROR(Table1[[#This Row],[Operating Profit]]/Table1[[#This Row],[Units Sold]],0)</f>
        <v>175.00000000000006</v>
      </c>
      <c r="S1492" s="4">
        <f>IFERROR((Table1[[#This Row],[Total Sales]]-Table1[[#This Row],[Operating Profit]])/Table1[[#This Row],[Units Sold]],0)</f>
        <v>325.00000000000011</v>
      </c>
      <c r="T1492" s="4" t="str">
        <f>IF(Table1[[#This Row],[Profit per unit]]&gt;$V$8,"Premium","Mass")</f>
        <v>Premium</v>
      </c>
      <c r="U1492" s="4"/>
    </row>
    <row r="1493" spans="2:21" ht="14.25" customHeight="1" x14ac:dyDescent="0.3">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c r="O1493" s="4" t="str">
        <f>TEXT(Table1[[#This Row],[Invoice Date]],"mmm")</f>
        <v>Oct</v>
      </c>
      <c r="P1493" s="4">
        <f>YEAR(Table1[[#This Row],[Invoice Date]])</f>
        <v>2021</v>
      </c>
      <c r="Q1493" s="4">
        <f>IFERROR(Table1[[#This Row],[Total Sales]]/Table1[[#This Row],[Units Sold]],4)</f>
        <v>500.00000000000011</v>
      </c>
      <c r="R1493" s="4">
        <f>IFERROR(Table1[[#This Row],[Operating Profit]]/Table1[[#This Row],[Units Sold]],0)</f>
        <v>125.00000000000003</v>
      </c>
      <c r="S1493" s="4">
        <f>IFERROR((Table1[[#This Row],[Total Sales]]-Table1[[#This Row],[Operating Profit]])/Table1[[#This Row],[Units Sold]],0)</f>
        <v>375.00000000000011</v>
      </c>
      <c r="T1493" s="4" t="str">
        <f>IF(Table1[[#This Row],[Profit per unit]]&gt;$V$8,"Premium","Mass")</f>
        <v>Premium</v>
      </c>
      <c r="U1493" s="4"/>
    </row>
    <row r="1494" spans="2:21" ht="14.25" customHeight="1" x14ac:dyDescent="0.3">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c r="O1494" s="4" t="str">
        <f>TEXT(Table1[[#This Row],[Invoice Date]],"mmm")</f>
        <v>Oct</v>
      </c>
      <c r="P1494" s="4">
        <f>YEAR(Table1[[#This Row],[Invoice Date]])</f>
        <v>2021</v>
      </c>
      <c r="Q1494" s="4">
        <f>IFERROR(Table1[[#This Row],[Total Sales]]/Table1[[#This Row],[Units Sold]],4)</f>
        <v>500.00000000000011</v>
      </c>
      <c r="R1494" s="4">
        <f>IFERROR(Table1[[#This Row],[Operating Profit]]/Table1[[#This Row],[Units Sold]],0)</f>
        <v>150.00000000000003</v>
      </c>
      <c r="S1494" s="4">
        <f>IFERROR((Table1[[#This Row],[Total Sales]]-Table1[[#This Row],[Operating Profit]])/Table1[[#This Row],[Units Sold]],0)</f>
        <v>350.00000000000011</v>
      </c>
      <c r="T1494" s="4" t="str">
        <f>IF(Table1[[#This Row],[Profit per unit]]&gt;$V$8,"Premium","Mass")</f>
        <v>Premium</v>
      </c>
      <c r="U1494" s="4"/>
    </row>
    <row r="1495" spans="2:21" ht="14.25" customHeight="1" x14ac:dyDescent="0.3">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c r="O1495" s="4" t="str">
        <f>TEXT(Table1[[#This Row],[Invoice Date]],"mmm")</f>
        <v>Oct</v>
      </c>
      <c r="P1495" s="4">
        <f>YEAR(Table1[[#This Row],[Invoice Date]])</f>
        <v>2021</v>
      </c>
      <c r="Q1495" s="4">
        <f>IFERROR(Table1[[#This Row],[Total Sales]]/Table1[[#This Row],[Units Sold]],4)</f>
        <v>600.00000000000011</v>
      </c>
      <c r="R1495" s="4">
        <f>IFERROR(Table1[[#This Row],[Operating Profit]]/Table1[[#This Row],[Units Sold]],0)</f>
        <v>210.00000000000003</v>
      </c>
      <c r="S1495" s="4">
        <f>IFERROR((Table1[[#This Row],[Total Sales]]-Table1[[#This Row],[Operating Profit]])/Table1[[#This Row],[Units Sold]],0)</f>
        <v>390.00000000000011</v>
      </c>
      <c r="T1495" s="4" t="str">
        <f>IF(Table1[[#This Row],[Profit per unit]]&gt;$V$8,"Premium","Mass")</f>
        <v>Premium</v>
      </c>
      <c r="U1495" s="4"/>
    </row>
    <row r="1496" spans="2:21" ht="14.25" customHeight="1" x14ac:dyDescent="0.3">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c r="O1496" s="4" t="str">
        <f>TEXT(Table1[[#This Row],[Invoice Date]],"mmm")</f>
        <v>Oct</v>
      </c>
      <c r="P1496" s="4">
        <f>YEAR(Table1[[#This Row],[Invoice Date]])</f>
        <v>2021</v>
      </c>
      <c r="Q1496" s="4">
        <f>IFERROR(Table1[[#This Row],[Total Sales]]/Table1[[#This Row],[Units Sold]],4)</f>
        <v>650</v>
      </c>
      <c r="R1496" s="4">
        <f>IFERROR(Table1[[#This Row],[Operating Profit]]/Table1[[#This Row],[Units Sold]],0)</f>
        <v>325</v>
      </c>
      <c r="S1496" s="4">
        <f>IFERROR((Table1[[#This Row],[Total Sales]]-Table1[[#This Row],[Operating Profit]])/Table1[[#This Row],[Units Sold]],0)</f>
        <v>325</v>
      </c>
      <c r="T1496" s="4" t="str">
        <f>IF(Table1[[#This Row],[Profit per unit]]&gt;$V$8,"Premium","Mass")</f>
        <v>Premium</v>
      </c>
      <c r="U1496" s="4"/>
    </row>
    <row r="1497" spans="2:21" ht="14.25" customHeight="1" x14ac:dyDescent="0.3">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c r="O1497" s="4" t="str">
        <f>TEXT(Table1[[#This Row],[Invoice Date]],"mmm")</f>
        <v>Nov</v>
      </c>
      <c r="P1497" s="4">
        <f>YEAR(Table1[[#This Row],[Invoice Date]])</f>
        <v>2021</v>
      </c>
      <c r="Q1497" s="4">
        <f>IFERROR(Table1[[#This Row],[Total Sales]]/Table1[[#This Row],[Units Sold]],4)</f>
        <v>600.00000000000011</v>
      </c>
      <c r="R1497" s="4">
        <f>IFERROR(Table1[[#This Row],[Operating Profit]]/Table1[[#This Row],[Units Sold]],0)</f>
        <v>270.00000000000006</v>
      </c>
      <c r="S1497" s="4">
        <f>IFERROR((Table1[[#This Row],[Total Sales]]-Table1[[#This Row],[Operating Profit]])/Table1[[#This Row],[Units Sold]],0)</f>
        <v>330.00000000000006</v>
      </c>
      <c r="T1497" s="4" t="str">
        <f>IF(Table1[[#This Row],[Profit per unit]]&gt;$V$8,"Premium","Mass")</f>
        <v>Premium</v>
      </c>
      <c r="U1497" s="4"/>
    </row>
    <row r="1498" spans="2:21" ht="14.25" customHeight="1" x14ac:dyDescent="0.3">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c r="O1498" s="4" t="str">
        <f>TEXT(Table1[[#This Row],[Invoice Date]],"mmm")</f>
        <v>Nov</v>
      </c>
      <c r="P1498" s="4">
        <f>YEAR(Table1[[#This Row],[Invoice Date]])</f>
        <v>2021</v>
      </c>
      <c r="Q1498" s="4">
        <f>IFERROR(Table1[[#This Row],[Total Sales]]/Table1[[#This Row],[Units Sold]],4)</f>
        <v>500.00000000000011</v>
      </c>
      <c r="R1498" s="4">
        <f>IFERROR(Table1[[#This Row],[Operating Profit]]/Table1[[#This Row],[Units Sold]],0)</f>
        <v>175.00000000000003</v>
      </c>
      <c r="S1498" s="4">
        <f>IFERROR((Table1[[#This Row],[Total Sales]]-Table1[[#This Row],[Operating Profit]])/Table1[[#This Row],[Units Sold]],0)</f>
        <v>325.00000000000011</v>
      </c>
      <c r="T1498" s="4" t="str">
        <f>IF(Table1[[#This Row],[Profit per unit]]&gt;$V$8,"Premium","Mass")</f>
        <v>Premium</v>
      </c>
      <c r="U1498" s="4"/>
    </row>
    <row r="1499" spans="2:21" ht="14.25" customHeight="1" x14ac:dyDescent="0.3">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c r="O1499" s="4" t="str">
        <f>TEXT(Table1[[#This Row],[Invoice Date]],"mmm")</f>
        <v>Nov</v>
      </c>
      <c r="P1499" s="4">
        <f>YEAR(Table1[[#This Row],[Invoice Date]])</f>
        <v>2021</v>
      </c>
      <c r="Q1499" s="4">
        <f>IFERROR(Table1[[#This Row],[Total Sales]]/Table1[[#This Row],[Units Sold]],4)</f>
        <v>500.00000000000011</v>
      </c>
      <c r="R1499" s="4">
        <f>IFERROR(Table1[[#This Row],[Operating Profit]]/Table1[[#This Row],[Units Sold]],0)</f>
        <v>125.00000000000003</v>
      </c>
      <c r="S1499" s="4">
        <f>IFERROR((Table1[[#This Row],[Total Sales]]-Table1[[#This Row],[Operating Profit]])/Table1[[#This Row],[Units Sold]],0)</f>
        <v>375.00000000000011</v>
      </c>
      <c r="T1499" s="4" t="str">
        <f>IF(Table1[[#This Row],[Profit per unit]]&gt;$V$8,"Premium","Mass")</f>
        <v>Premium</v>
      </c>
      <c r="U1499" s="4"/>
    </row>
    <row r="1500" spans="2:21" ht="14.25" customHeight="1" x14ac:dyDescent="0.3">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c r="O1500" s="4" t="str">
        <f>TEXT(Table1[[#This Row],[Invoice Date]],"mmm")</f>
        <v>Nov</v>
      </c>
      <c r="P1500" s="4">
        <f>YEAR(Table1[[#This Row],[Invoice Date]])</f>
        <v>2021</v>
      </c>
      <c r="Q1500" s="4">
        <f>IFERROR(Table1[[#This Row],[Total Sales]]/Table1[[#This Row],[Units Sold]],4)</f>
        <v>500.00000000000011</v>
      </c>
      <c r="R1500" s="4">
        <f>IFERROR(Table1[[#This Row],[Operating Profit]]/Table1[[#This Row],[Units Sold]],0)</f>
        <v>150.00000000000003</v>
      </c>
      <c r="S1500" s="4">
        <f>IFERROR((Table1[[#This Row],[Total Sales]]-Table1[[#This Row],[Operating Profit]])/Table1[[#This Row],[Units Sold]],0)</f>
        <v>350.00000000000011</v>
      </c>
      <c r="T1500" s="4" t="str">
        <f>IF(Table1[[#This Row],[Profit per unit]]&gt;$V$8,"Premium","Mass")</f>
        <v>Premium</v>
      </c>
      <c r="U1500" s="4"/>
    </row>
    <row r="1501" spans="2:21" ht="14.25" customHeight="1" x14ac:dyDescent="0.3">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c r="O1501" s="4" t="str">
        <f>TEXT(Table1[[#This Row],[Invoice Date]],"mmm")</f>
        <v>Nov</v>
      </c>
      <c r="P1501" s="4">
        <f>YEAR(Table1[[#This Row],[Invoice Date]])</f>
        <v>2021</v>
      </c>
      <c r="Q1501" s="4">
        <f>IFERROR(Table1[[#This Row],[Total Sales]]/Table1[[#This Row],[Units Sold]],4)</f>
        <v>650</v>
      </c>
      <c r="R1501" s="4">
        <f>IFERROR(Table1[[#This Row],[Operating Profit]]/Table1[[#This Row],[Units Sold]],0)</f>
        <v>227.49999999999997</v>
      </c>
      <c r="S1501" s="4">
        <f>IFERROR((Table1[[#This Row],[Total Sales]]-Table1[[#This Row],[Operating Profit]])/Table1[[#This Row],[Units Sold]],0)</f>
        <v>422.5</v>
      </c>
      <c r="T1501" s="4" t="str">
        <f>IF(Table1[[#This Row],[Profit per unit]]&gt;$V$8,"Premium","Mass")</f>
        <v>Premium</v>
      </c>
      <c r="U1501" s="4"/>
    </row>
    <row r="1502" spans="2:21" ht="14.25" customHeight="1" x14ac:dyDescent="0.3">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c r="O1502" s="4" t="str">
        <f>TEXT(Table1[[#This Row],[Invoice Date]],"mmm")</f>
        <v>Nov</v>
      </c>
      <c r="P1502" s="4">
        <f>YEAR(Table1[[#This Row],[Invoice Date]])</f>
        <v>2021</v>
      </c>
      <c r="Q1502" s="4">
        <f>IFERROR(Table1[[#This Row],[Total Sales]]/Table1[[#This Row],[Units Sold]],4)</f>
        <v>700</v>
      </c>
      <c r="R1502" s="4">
        <f>IFERROR(Table1[[#This Row],[Operating Profit]]/Table1[[#This Row],[Units Sold]],0)</f>
        <v>350</v>
      </c>
      <c r="S1502" s="4">
        <f>IFERROR((Table1[[#This Row],[Total Sales]]-Table1[[#This Row],[Operating Profit]])/Table1[[#This Row],[Units Sold]],0)</f>
        <v>350</v>
      </c>
      <c r="T1502" s="4" t="str">
        <f>IF(Table1[[#This Row],[Profit per unit]]&gt;$V$8,"Premium","Mass")</f>
        <v>Premium</v>
      </c>
      <c r="U1502" s="4"/>
    </row>
    <row r="1503" spans="2:21" ht="14.25" customHeight="1" x14ac:dyDescent="0.3">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c r="O1503" s="4" t="str">
        <f>TEXT(Table1[[#This Row],[Invoice Date]],"mmm")</f>
        <v>Dec</v>
      </c>
      <c r="P1503" s="4">
        <f>YEAR(Table1[[#This Row],[Invoice Date]])</f>
        <v>2021</v>
      </c>
      <c r="Q1503" s="4">
        <f>IFERROR(Table1[[#This Row],[Total Sales]]/Table1[[#This Row],[Units Sold]],4)</f>
        <v>650</v>
      </c>
      <c r="R1503" s="4">
        <f>IFERROR(Table1[[#This Row],[Operating Profit]]/Table1[[#This Row],[Units Sold]],0)</f>
        <v>292.5</v>
      </c>
      <c r="S1503" s="4">
        <f>IFERROR((Table1[[#This Row],[Total Sales]]-Table1[[#This Row],[Operating Profit]])/Table1[[#This Row],[Units Sold]],0)</f>
        <v>357.5</v>
      </c>
      <c r="T1503" s="4" t="str">
        <f>IF(Table1[[#This Row],[Profit per unit]]&gt;$V$8,"Premium","Mass")</f>
        <v>Premium</v>
      </c>
      <c r="U1503" s="4"/>
    </row>
    <row r="1504" spans="2:21" ht="14.25" customHeight="1" x14ac:dyDescent="0.3">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c r="O1504" s="4" t="str">
        <f>TEXT(Table1[[#This Row],[Invoice Date]],"mmm")</f>
        <v>Dec</v>
      </c>
      <c r="P1504" s="4">
        <f>YEAR(Table1[[#This Row],[Invoice Date]])</f>
        <v>2021</v>
      </c>
      <c r="Q1504" s="4">
        <f>IFERROR(Table1[[#This Row],[Total Sales]]/Table1[[#This Row],[Units Sold]],4)</f>
        <v>550.00000000000011</v>
      </c>
      <c r="R1504" s="4">
        <f>IFERROR(Table1[[#This Row],[Operating Profit]]/Table1[[#This Row],[Units Sold]],0)</f>
        <v>192.50000000000003</v>
      </c>
      <c r="S1504" s="4">
        <f>IFERROR((Table1[[#This Row],[Total Sales]]-Table1[[#This Row],[Operating Profit]])/Table1[[#This Row],[Units Sold]],0)</f>
        <v>357.50000000000011</v>
      </c>
      <c r="T1504" s="4" t="str">
        <f>IF(Table1[[#This Row],[Profit per unit]]&gt;$V$8,"Premium","Mass")</f>
        <v>Premium</v>
      </c>
      <c r="U1504" s="4"/>
    </row>
    <row r="1505" spans="2:21" ht="14.25" customHeight="1" x14ac:dyDescent="0.3">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c r="O1505" s="4" t="str">
        <f>TEXT(Table1[[#This Row],[Invoice Date]],"mmm")</f>
        <v>Dec</v>
      </c>
      <c r="P1505" s="4">
        <f>YEAR(Table1[[#This Row],[Invoice Date]])</f>
        <v>2021</v>
      </c>
      <c r="Q1505" s="4">
        <f>IFERROR(Table1[[#This Row],[Total Sales]]/Table1[[#This Row],[Units Sold]],4)</f>
        <v>550.00000000000011</v>
      </c>
      <c r="R1505" s="4">
        <f>IFERROR(Table1[[#This Row],[Operating Profit]]/Table1[[#This Row],[Units Sold]],0)</f>
        <v>137.50000000000003</v>
      </c>
      <c r="S1505" s="4">
        <f>IFERROR((Table1[[#This Row],[Total Sales]]-Table1[[#This Row],[Operating Profit]])/Table1[[#This Row],[Units Sold]],0)</f>
        <v>412.50000000000011</v>
      </c>
      <c r="T1505" s="4" t="str">
        <f>IF(Table1[[#This Row],[Profit per unit]]&gt;$V$8,"Premium","Mass")</f>
        <v>Premium</v>
      </c>
      <c r="U1505" s="4"/>
    </row>
    <row r="1506" spans="2:21" ht="14.25" customHeight="1" x14ac:dyDescent="0.3">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c r="O1506" s="4" t="str">
        <f>TEXT(Table1[[#This Row],[Invoice Date]],"mmm")</f>
        <v>Dec</v>
      </c>
      <c r="P1506" s="4">
        <f>YEAR(Table1[[#This Row],[Invoice Date]])</f>
        <v>2021</v>
      </c>
      <c r="Q1506" s="4">
        <f>IFERROR(Table1[[#This Row],[Total Sales]]/Table1[[#This Row],[Units Sold]],4)</f>
        <v>550.00000000000011</v>
      </c>
      <c r="R1506" s="4">
        <f>IFERROR(Table1[[#This Row],[Operating Profit]]/Table1[[#This Row],[Units Sold]],0)</f>
        <v>165.00000000000003</v>
      </c>
      <c r="S1506" s="4">
        <f>IFERROR((Table1[[#This Row],[Total Sales]]-Table1[[#This Row],[Operating Profit]])/Table1[[#This Row],[Units Sold]],0)</f>
        <v>385.00000000000011</v>
      </c>
      <c r="T1506" s="4" t="str">
        <f>IF(Table1[[#This Row],[Profit per unit]]&gt;$V$8,"Premium","Mass")</f>
        <v>Premium</v>
      </c>
      <c r="U1506" s="4"/>
    </row>
    <row r="1507" spans="2:21" ht="14.25" customHeight="1" x14ac:dyDescent="0.3">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c r="O1507" s="4" t="str">
        <f>TEXT(Table1[[#This Row],[Invoice Date]],"mmm")</f>
        <v>Dec</v>
      </c>
      <c r="P1507" s="4">
        <f>YEAR(Table1[[#This Row],[Invoice Date]])</f>
        <v>2021</v>
      </c>
      <c r="Q1507" s="4">
        <f>IFERROR(Table1[[#This Row],[Total Sales]]/Table1[[#This Row],[Units Sold]],4)</f>
        <v>650</v>
      </c>
      <c r="R1507" s="4">
        <f>IFERROR(Table1[[#This Row],[Operating Profit]]/Table1[[#This Row],[Units Sold]],0)</f>
        <v>227.49999999999997</v>
      </c>
      <c r="S1507" s="4">
        <f>IFERROR((Table1[[#This Row],[Total Sales]]-Table1[[#This Row],[Operating Profit]])/Table1[[#This Row],[Units Sold]],0)</f>
        <v>422.5</v>
      </c>
      <c r="T1507" s="4" t="str">
        <f>IF(Table1[[#This Row],[Profit per unit]]&gt;$V$8,"Premium","Mass")</f>
        <v>Premium</v>
      </c>
      <c r="U1507" s="4"/>
    </row>
    <row r="1508" spans="2:21" ht="14.25" customHeight="1" x14ac:dyDescent="0.3">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c r="O1508" s="4" t="str">
        <f>TEXT(Table1[[#This Row],[Invoice Date]],"mmm")</f>
        <v>Dec</v>
      </c>
      <c r="P1508" s="4">
        <f>YEAR(Table1[[#This Row],[Invoice Date]])</f>
        <v>2021</v>
      </c>
      <c r="Q1508" s="4">
        <f>IFERROR(Table1[[#This Row],[Total Sales]]/Table1[[#This Row],[Units Sold]],4)</f>
        <v>700</v>
      </c>
      <c r="R1508" s="4">
        <f>IFERROR(Table1[[#This Row],[Operating Profit]]/Table1[[#This Row],[Units Sold]],0)</f>
        <v>350</v>
      </c>
      <c r="S1508" s="4">
        <f>IFERROR((Table1[[#This Row],[Total Sales]]-Table1[[#This Row],[Operating Profit]])/Table1[[#This Row],[Units Sold]],0)</f>
        <v>350</v>
      </c>
      <c r="T1508" s="4" t="str">
        <f>IF(Table1[[#This Row],[Profit per unit]]&gt;$V$8,"Premium","Mass")</f>
        <v>Premium</v>
      </c>
      <c r="U1508" s="4"/>
    </row>
    <row r="1509" spans="2:21" ht="14.25" customHeight="1" x14ac:dyDescent="0.3">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c r="O1509" s="4" t="str">
        <f>TEXT(Table1[[#This Row],[Invoice Date]],"mmm")</f>
        <v>Jan</v>
      </c>
      <c r="P1509" s="4">
        <f>YEAR(Table1[[#This Row],[Invoice Date]])</f>
        <v>2021</v>
      </c>
      <c r="Q1509" s="4">
        <f>IFERROR(Table1[[#This Row],[Total Sales]]/Table1[[#This Row],[Units Sold]],4)</f>
        <v>400</v>
      </c>
      <c r="R1509" s="4">
        <f>IFERROR(Table1[[#This Row],[Operating Profit]]/Table1[[#This Row],[Units Sold]],0)</f>
        <v>200</v>
      </c>
      <c r="S1509" s="4">
        <f>IFERROR((Table1[[#This Row],[Total Sales]]-Table1[[#This Row],[Operating Profit]])/Table1[[#This Row],[Units Sold]],0)</f>
        <v>200</v>
      </c>
      <c r="T1509" s="4" t="str">
        <f>IF(Table1[[#This Row],[Profit per unit]]&gt;$V$8,"Premium","Mass")</f>
        <v>Premium</v>
      </c>
      <c r="U1509" s="4"/>
    </row>
    <row r="1510" spans="2:21" ht="14.25" customHeight="1" x14ac:dyDescent="0.3">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c r="O1510" s="4" t="str">
        <f>TEXT(Table1[[#This Row],[Invoice Date]],"mmm")</f>
        <v>Jan</v>
      </c>
      <c r="P1510" s="4">
        <f>YEAR(Table1[[#This Row],[Invoice Date]])</f>
        <v>2021</v>
      </c>
      <c r="Q1510" s="4">
        <f>IFERROR(Table1[[#This Row],[Total Sales]]/Table1[[#This Row],[Units Sold]],4)</f>
        <v>400</v>
      </c>
      <c r="R1510" s="4">
        <f>IFERROR(Table1[[#This Row],[Operating Profit]]/Table1[[#This Row],[Units Sold]],0)</f>
        <v>120</v>
      </c>
      <c r="S1510" s="4">
        <f>IFERROR((Table1[[#This Row],[Total Sales]]-Table1[[#This Row],[Operating Profit]])/Table1[[#This Row],[Units Sold]],0)</f>
        <v>280</v>
      </c>
      <c r="T1510" s="4" t="str">
        <f>IF(Table1[[#This Row],[Profit per unit]]&gt;$V$8,"Premium","Mass")</f>
        <v>Premium</v>
      </c>
      <c r="U1510" s="4"/>
    </row>
    <row r="1511" spans="2:21" ht="14.25" customHeight="1" x14ac:dyDescent="0.3">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c r="O1511" s="4" t="str">
        <f>TEXT(Table1[[#This Row],[Invoice Date]],"mmm")</f>
        <v>Jan</v>
      </c>
      <c r="P1511" s="4">
        <f>YEAR(Table1[[#This Row],[Invoice Date]])</f>
        <v>2021</v>
      </c>
      <c r="Q1511" s="4">
        <f>IFERROR(Table1[[#This Row],[Total Sales]]/Table1[[#This Row],[Units Sold]],4)</f>
        <v>300.00000000000006</v>
      </c>
      <c r="R1511" s="4">
        <f>IFERROR(Table1[[#This Row],[Operating Profit]]/Table1[[#This Row],[Units Sold]],0)</f>
        <v>105.00000000000001</v>
      </c>
      <c r="S1511" s="4">
        <f>IFERROR((Table1[[#This Row],[Total Sales]]-Table1[[#This Row],[Operating Profit]])/Table1[[#This Row],[Units Sold]],0)</f>
        <v>195.00000000000006</v>
      </c>
      <c r="T1511" s="4" t="str">
        <f>IF(Table1[[#This Row],[Profit per unit]]&gt;$V$8,"Premium","Mass")</f>
        <v>Premium</v>
      </c>
      <c r="U1511" s="4"/>
    </row>
    <row r="1512" spans="2:21" ht="14.25" customHeight="1" x14ac:dyDescent="0.3">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c r="O1512" s="4" t="str">
        <f>TEXT(Table1[[#This Row],[Invoice Date]],"mmm")</f>
        <v>Jan</v>
      </c>
      <c r="P1512" s="4">
        <f>YEAR(Table1[[#This Row],[Invoice Date]])</f>
        <v>2021</v>
      </c>
      <c r="Q1512" s="4">
        <f>IFERROR(Table1[[#This Row],[Total Sales]]/Table1[[#This Row],[Units Sold]],4)</f>
        <v>350</v>
      </c>
      <c r="R1512" s="4">
        <f>IFERROR(Table1[[#This Row],[Operating Profit]]/Table1[[#This Row],[Units Sold]],0)</f>
        <v>122.5</v>
      </c>
      <c r="S1512" s="4">
        <f>IFERROR((Table1[[#This Row],[Total Sales]]-Table1[[#This Row],[Operating Profit]])/Table1[[#This Row],[Units Sold]],0)</f>
        <v>227.5</v>
      </c>
      <c r="T1512" s="4" t="str">
        <f>IF(Table1[[#This Row],[Profit per unit]]&gt;$V$8,"Premium","Mass")</f>
        <v>Premium</v>
      </c>
      <c r="U1512" s="4"/>
    </row>
    <row r="1513" spans="2:21" ht="14.25" customHeight="1" x14ac:dyDescent="0.3">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c r="O1513" s="4" t="str">
        <f>TEXT(Table1[[#This Row],[Invoice Date]],"mmm")</f>
        <v>Jan</v>
      </c>
      <c r="P1513" s="4">
        <f>YEAR(Table1[[#This Row],[Invoice Date]])</f>
        <v>2021</v>
      </c>
      <c r="Q1513" s="4">
        <f>IFERROR(Table1[[#This Row],[Total Sales]]/Table1[[#This Row],[Units Sold]],4)</f>
        <v>500</v>
      </c>
      <c r="R1513" s="4">
        <f>IFERROR(Table1[[#This Row],[Operating Profit]]/Table1[[#This Row],[Units Sold]],0)</f>
        <v>150</v>
      </c>
      <c r="S1513" s="4">
        <f>IFERROR((Table1[[#This Row],[Total Sales]]-Table1[[#This Row],[Operating Profit]])/Table1[[#This Row],[Units Sold]],0)</f>
        <v>350</v>
      </c>
      <c r="T1513" s="4" t="str">
        <f>IF(Table1[[#This Row],[Profit per unit]]&gt;$V$8,"Premium","Mass")</f>
        <v>Premium</v>
      </c>
      <c r="U1513" s="4"/>
    </row>
    <row r="1514" spans="2:21" ht="14.25" customHeight="1" x14ac:dyDescent="0.3">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c r="O1514" s="4" t="str">
        <f>TEXT(Table1[[#This Row],[Invoice Date]],"mmm")</f>
        <v>Jan</v>
      </c>
      <c r="P1514" s="4">
        <f>YEAR(Table1[[#This Row],[Invoice Date]])</f>
        <v>2021</v>
      </c>
      <c r="Q1514" s="4">
        <f>IFERROR(Table1[[#This Row],[Total Sales]]/Table1[[#This Row],[Units Sold]],4)</f>
        <v>400</v>
      </c>
      <c r="R1514" s="4">
        <f>IFERROR(Table1[[#This Row],[Operating Profit]]/Table1[[#This Row],[Units Sold]],0)</f>
        <v>100</v>
      </c>
      <c r="S1514" s="4">
        <f>IFERROR((Table1[[#This Row],[Total Sales]]-Table1[[#This Row],[Operating Profit]])/Table1[[#This Row],[Units Sold]],0)</f>
        <v>300</v>
      </c>
      <c r="T1514" s="4" t="str">
        <f>IF(Table1[[#This Row],[Profit per unit]]&gt;$V$8,"Premium","Mass")</f>
        <v>Premium</v>
      </c>
      <c r="U1514" s="4"/>
    </row>
    <row r="1515" spans="2:21" ht="14.25" customHeight="1" x14ac:dyDescent="0.3">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c r="O1515" s="4" t="str">
        <f>TEXT(Table1[[#This Row],[Invoice Date]],"mmm")</f>
        <v>Feb</v>
      </c>
      <c r="P1515" s="4">
        <f>YEAR(Table1[[#This Row],[Invoice Date]])</f>
        <v>2021</v>
      </c>
      <c r="Q1515" s="4">
        <f>IFERROR(Table1[[#This Row],[Total Sales]]/Table1[[#This Row],[Units Sold]],4)</f>
        <v>400</v>
      </c>
      <c r="R1515" s="4">
        <f>IFERROR(Table1[[#This Row],[Operating Profit]]/Table1[[#This Row],[Units Sold]],0)</f>
        <v>200</v>
      </c>
      <c r="S1515" s="4">
        <f>IFERROR((Table1[[#This Row],[Total Sales]]-Table1[[#This Row],[Operating Profit]])/Table1[[#This Row],[Units Sold]],0)</f>
        <v>200</v>
      </c>
      <c r="T1515" s="4" t="str">
        <f>IF(Table1[[#This Row],[Profit per unit]]&gt;$V$8,"Premium","Mass")</f>
        <v>Premium</v>
      </c>
      <c r="U1515" s="4"/>
    </row>
    <row r="1516" spans="2:21" ht="14.25" customHeight="1" x14ac:dyDescent="0.3">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c r="O1516" s="4" t="str">
        <f>TEXT(Table1[[#This Row],[Invoice Date]],"mmm")</f>
        <v>Feb</v>
      </c>
      <c r="P1516" s="4">
        <f>YEAR(Table1[[#This Row],[Invoice Date]])</f>
        <v>2021</v>
      </c>
      <c r="Q1516" s="4">
        <f>IFERROR(Table1[[#This Row],[Total Sales]]/Table1[[#This Row],[Units Sold]],4)</f>
        <v>400</v>
      </c>
      <c r="R1516" s="4">
        <f>IFERROR(Table1[[#This Row],[Operating Profit]]/Table1[[#This Row],[Units Sold]],0)</f>
        <v>120</v>
      </c>
      <c r="S1516" s="4">
        <f>IFERROR((Table1[[#This Row],[Total Sales]]-Table1[[#This Row],[Operating Profit]])/Table1[[#This Row],[Units Sold]],0)</f>
        <v>280</v>
      </c>
      <c r="T1516" s="4" t="str">
        <f>IF(Table1[[#This Row],[Profit per unit]]&gt;$V$8,"Premium","Mass")</f>
        <v>Premium</v>
      </c>
      <c r="U1516" s="4"/>
    </row>
    <row r="1517" spans="2:21" ht="14.25" customHeight="1" x14ac:dyDescent="0.3">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c r="O1517" s="4" t="str">
        <f>TEXT(Table1[[#This Row],[Invoice Date]],"mmm")</f>
        <v>Feb</v>
      </c>
      <c r="P1517" s="4">
        <f>YEAR(Table1[[#This Row],[Invoice Date]])</f>
        <v>2021</v>
      </c>
      <c r="Q1517" s="4">
        <f>IFERROR(Table1[[#This Row],[Total Sales]]/Table1[[#This Row],[Units Sold]],4)</f>
        <v>300.00000000000006</v>
      </c>
      <c r="R1517" s="4">
        <f>IFERROR(Table1[[#This Row],[Operating Profit]]/Table1[[#This Row],[Units Sold]],0)</f>
        <v>105.00000000000001</v>
      </c>
      <c r="S1517" s="4">
        <f>IFERROR((Table1[[#This Row],[Total Sales]]-Table1[[#This Row],[Operating Profit]])/Table1[[#This Row],[Units Sold]],0)</f>
        <v>195.00000000000006</v>
      </c>
      <c r="T1517" s="4" t="str">
        <f>IF(Table1[[#This Row],[Profit per unit]]&gt;$V$8,"Premium","Mass")</f>
        <v>Premium</v>
      </c>
      <c r="U1517" s="4"/>
    </row>
    <row r="1518" spans="2:21" ht="14.25" customHeight="1" x14ac:dyDescent="0.3">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c r="O1518" s="4" t="str">
        <f>TEXT(Table1[[#This Row],[Invoice Date]],"mmm")</f>
        <v>Feb</v>
      </c>
      <c r="P1518" s="4">
        <f>YEAR(Table1[[#This Row],[Invoice Date]])</f>
        <v>2021</v>
      </c>
      <c r="Q1518" s="4">
        <f>IFERROR(Table1[[#This Row],[Total Sales]]/Table1[[#This Row],[Units Sold]],4)</f>
        <v>350</v>
      </c>
      <c r="R1518" s="4">
        <f>IFERROR(Table1[[#This Row],[Operating Profit]]/Table1[[#This Row],[Units Sold]],0)</f>
        <v>122.5</v>
      </c>
      <c r="S1518" s="4">
        <f>IFERROR((Table1[[#This Row],[Total Sales]]-Table1[[#This Row],[Operating Profit]])/Table1[[#This Row],[Units Sold]],0)</f>
        <v>227.5</v>
      </c>
      <c r="T1518" s="4" t="str">
        <f>IF(Table1[[#This Row],[Profit per unit]]&gt;$V$8,"Premium","Mass")</f>
        <v>Premium</v>
      </c>
      <c r="U1518" s="4"/>
    </row>
    <row r="1519" spans="2:21" ht="14.25" customHeight="1" x14ac:dyDescent="0.3">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c r="O1519" s="4" t="str">
        <f>TEXT(Table1[[#This Row],[Invoice Date]],"mmm")</f>
        <v>Feb</v>
      </c>
      <c r="P1519" s="4">
        <f>YEAR(Table1[[#This Row],[Invoice Date]])</f>
        <v>2021</v>
      </c>
      <c r="Q1519" s="4">
        <f>IFERROR(Table1[[#This Row],[Total Sales]]/Table1[[#This Row],[Units Sold]],4)</f>
        <v>500</v>
      </c>
      <c r="R1519" s="4">
        <f>IFERROR(Table1[[#This Row],[Operating Profit]]/Table1[[#This Row],[Units Sold]],0)</f>
        <v>150</v>
      </c>
      <c r="S1519" s="4">
        <f>IFERROR((Table1[[#This Row],[Total Sales]]-Table1[[#This Row],[Operating Profit]])/Table1[[#This Row],[Units Sold]],0)</f>
        <v>350</v>
      </c>
      <c r="T1519" s="4" t="str">
        <f>IF(Table1[[#This Row],[Profit per unit]]&gt;$V$8,"Premium","Mass")</f>
        <v>Premium</v>
      </c>
      <c r="U1519" s="4"/>
    </row>
    <row r="1520" spans="2:21" ht="14.25" customHeight="1" x14ac:dyDescent="0.3">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c r="O1520" s="4" t="str">
        <f>TEXT(Table1[[#This Row],[Invoice Date]],"mmm")</f>
        <v>Feb</v>
      </c>
      <c r="P1520" s="4">
        <f>YEAR(Table1[[#This Row],[Invoice Date]])</f>
        <v>2021</v>
      </c>
      <c r="Q1520" s="4">
        <f>IFERROR(Table1[[#This Row],[Total Sales]]/Table1[[#This Row],[Units Sold]],4)</f>
        <v>400</v>
      </c>
      <c r="R1520" s="4">
        <f>IFERROR(Table1[[#This Row],[Operating Profit]]/Table1[[#This Row],[Units Sold]],0)</f>
        <v>100</v>
      </c>
      <c r="S1520" s="4">
        <f>IFERROR((Table1[[#This Row],[Total Sales]]-Table1[[#This Row],[Operating Profit]])/Table1[[#This Row],[Units Sold]],0)</f>
        <v>300</v>
      </c>
      <c r="T1520" s="4" t="str">
        <f>IF(Table1[[#This Row],[Profit per unit]]&gt;$V$8,"Premium","Mass")</f>
        <v>Premium</v>
      </c>
      <c r="U1520" s="4"/>
    </row>
    <row r="1521" spans="2:21" ht="14.25" customHeight="1" x14ac:dyDescent="0.3">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c r="O1521" s="4" t="str">
        <f>TEXT(Table1[[#This Row],[Invoice Date]],"mmm")</f>
        <v>Mar</v>
      </c>
      <c r="P1521" s="4">
        <f>YEAR(Table1[[#This Row],[Invoice Date]])</f>
        <v>2021</v>
      </c>
      <c r="Q1521" s="4">
        <f>IFERROR(Table1[[#This Row],[Total Sales]]/Table1[[#This Row],[Units Sold]],4)</f>
        <v>400</v>
      </c>
      <c r="R1521" s="4">
        <f>IFERROR(Table1[[#This Row],[Operating Profit]]/Table1[[#This Row],[Units Sold]],0)</f>
        <v>200</v>
      </c>
      <c r="S1521" s="4">
        <f>IFERROR((Table1[[#This Row],[Total Sales]]-Table1[[#This Row],[Operating Profit]])/Table1[[#This Row],[Units Sold]],0)</f>
        <v>200</v>
      </c>
      <c r="T1521" s="4" t="str">
        <f>IF(Table1[[#This Row],[Profit per unit]]&gt;$V$8,"Premium","Mass")</f>
        <v>Premium</v>
      </c>
      <c r="U1521" s="4"/>
    </row>
    <row r="1522" spans="2:21" ht="14.25" customHeight="1" x14ac:dyDescent="0.3">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c r="O1522" s="4" t="str">
        <f>TEXT(Table1[[#This Row],[Invoice Date]],"mmm")</f>
        <v>Mar</v>
      </c>
      <c r="P1522" s="4">
        <f>YEAR(Table1[[#This Row],[Invoice Date]])</f>
        <v>2021</v>
      </c>
      <c r="Q1522" s="4">
        <f>IFERROR(Table1[[#This Row],[Total Sales]]/Table1[[#This Row],[Units Sold]],4)</f>
        <v>400</v>
      </c>
      <c r="R1522" s="4">
        <f>IFERROR(Table1[[#This Row],[Operating Profit]]/Table1[[#This Row],[Units Sold]],0)</f>
        <v>120</v>
      </c>
      <c r="S1522" s="4">
        <f>IFERROR((Table1[[#This Row],[Total Sales]]-Table1[[#This Row],[Operating Profit]])/Table1[[#This Row],[Units Sold]],0)</f>
        <v>280</v>
      </c>
      <c r="T1522" s="4" t="str">
        <f>IF(Table1[[#This Row],[Profit per unit]]&gt;$V$8,"Premium","Mass")</f>
        <v>Premium</v>
      </c>
      <c r="U1522" s="4"/>
    </row>
    <row r="1523" spans="2:21" ht="14.25" customHeight="1" x14ac:dyDescent="0.3">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c r="O1523" s="4" t="str">
        <f>TEXT(Table1[[#This Row],[Invoice Date]],"mmm")</f>
        <v>Mar</v>
      </c>
      <c r="P1523" s="4">
        <f>YEAR(Table1[[#This Row],[Invoice Date]])</f>
        <v>2021</v>
      </c>
      <c r="Q1523" s="4">
        <f>IFERROR(Table1[[#This Row],[Total Sales]]/Table1[[#This Row],[Units Sold]],4)</f>
        <v>300.00000000000006</v>
      </c>
      <c r="R1523" s="4">
        <f>IFERROR(Table1[[#This Row],[Operating Profit]]/Table1[[#This Row],[Units Sold]],0)</f>
        <v>105.00000000000001</v>
      </c>
      <c r="S1523" s="4">
        <f>IFERROR((Table1[[#This Row],[Total Sales]]-Table1[[#This Row],[Operating Profit]])/Table1[[#This Row],[Units Sold]],0)</f>
        <v>195.00000000000006</v>
      </c>
      <c r="T1523" s="4" t="str">
        <f>IF(Table1[[#This Row],[Profit per unit]]&gt;$V$8,"Premium","Mass")</f>
        <v>Premium</v>
      </c>
      <c r="U1523" s="4"/>
    </row>
    <row r="1524" spans="2:21" ht="14.25" customHeight="1" x14ac:dyDescent="0.3">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c r="O1524" s="4" t="str">
        <f>TEXT(Table1[[#This Row],[Invoice Date]],"mmm")</f>
        <v>Mar</v>
      </c>
      <c r="P1524" s="4">
        <f>YEAR(Table1[[#This Row],[Invoice Date]])</f>
        <v>2021</v>
      </c>
      <c r="Q1524" s="4">
        <f>IFERROR(Table1[[#This Row],[Total Sales]]/Table1[[#This Row],[Units Sold]],4)</f>
        <v>350</v>
      </c>
      <c r="R1524" s="4">
        <f>IFERROR(Table1[[#This Row],[Operating Profit]]/Table1[[#This Row],[Units Sold]],0)</f>
        <v>122.5</v>
      </c>
      <c r="S1524" s="4">
        <f>IFERROR((Table1[[#This Row],[Total Sales]]-Table1[[#This Row],[Operating Profit]])/Table1[[#This Row],[Units Sold]],0)</f>
        <v>227.5</v>
      </c>
      <c r="T1524" s="4" t="str">
        <f>IF(Table1[[#This Row],[Profit per unit]]&gt;$V$8,"Premium","Mass")</f>
        <v>Premium</v>
      </c>
      <c r="U1524" s="4"/>
    </row>
    <row r="1525" spans="2:21" ht="14.25" customHeight="1" x14ac:dyDescent="0.3">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c r="O1525" s="4" t="str">
        <f>TEXT(Table1[[#This Row],[Invoice Date]],"mmm")</f>
        <v>Mar</v>
      </c>
      <c r="P1525" s="4">
        <f>YEAR(Table1[[#This Row],[Invoice Date]])</f>
        <v>2021</v>
      </c>
      <c r="Q1525" s="4">
        <f>IFERROR(Table1[[#This Row],[Total Sales]]/Table1[[#This Row],[Units Sold]],4)</f>
        <v>500</v>
      </c>
      <c r="R1525" s="4">
        <f>IFERROR(Table1[[#This Row],[Operating Profit]]/Table1[[#This Row],[Units Sold]],0)</f>
        <v>150</v>
      </c>
      <c r="S1525" s="4">
        <f>IFERROR((Table1[[#This Row],[Total Sales]]-Table1[[#This Row],[Operating Profit]])/Table1[[#This Row],[Units Sold]],0)</f>
        <v>350</v>
      </c>
      <c r="T1525" s="4" t="str">
        <f>IF(Table1[[#This Row],[Profit per unit]]&gt;$V$8,"Premium","Mass")</f>
        <v>Premium</v>
      </c>
      <c r="U1525" s="4"/>
    </row>
    <row r="1526" spans="2:21" ht="14.25" customHeight="1" x14ac:dyDescent="0.3">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c r="O1526" s="4" t="str">
        <f>TEXT(Table1[[#This Row],[Invoice Date]],"mmm")</f>
        <v>Mar</v>
      </c>
      <c r="P1526" s="4">
        <f>YEAR(Table1[[#This Row],[Invoice Date]])</f>
        <v>2021</v>
      </c>
      <c r="Q1526" s="4">
        <f>IFERROR(Table1[[#This Row],[Total Sales]]/Table1[[#This Row],[Units Sold]],4)</f>
        <v>400</v>
      </c>
      <c r="R1526" s="4">
        <f>IFERROR(Table1[[#This Row],[Operating Profit]]/Table1[[#This Row],[Units Sold]],0)</f>
        <v>100</v>
      </c>
      <c r="S1526" s="4">
        <f>IFERROR((Table1[[#This Row],[Total Sales]]-Table1[[#This Row],[Operating Profit]])/Table1[[#This Row],[Units Sold]],0)</f>
        <v>300</v>
      </c>
      <c r="T1526" s="4" t="str">
        <f>IF(Table1[[#This Row],[Profit per unit]]&gt;$V$8,"Premium","Mass")</f>
        <v>Premium</v>
      </c>
      <c r="U1526" s="4"/>
    </row>
    <row r="1527" spans="2:21" ht="14.25" customHeight="1" x14ac:dyDescent="0.3">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c r="O1527" s="4" t="str">
        <f>TEXT(Table1[[#This Row],[Invoice Date]],"mmm")</f>
        <v>Apr</v>
      </c>
      <c r="P1527" s="4">
        <f>YEAR(Table1[[#This Row],[Invoice Date]])</f>
        <v>2021</v>
      </c>
      <c r="Q1527" s="4">
        <f>IFERROR(Table1[[#This Row],[Total Sales]]/Table1[[#This Row],[Units Sold]],4)</f>
        <v>400</v>
      </c>
      <c r="R1527" s="4">
        <f>IFERROR(Table1[[#This Row],[Operating Profit]]/Table1[[#This Row],[Units Sold]],0)</f>
        <v>200</v>
      </c>
      <c r="S1527" s="4">
        <f>IFERROR((Table1[[#This Row],[Total Sales]]-Table1[[#This Row],[Operating Profit]])/Table1[[#This Row],[Units Sold]],0)</f>
        <v>200</v>
      </c>
      <c r="T1527" s="4" t="str">
        <f>IF(Table1[[#This Row],[Profit per unit]]&gt;$V$8,"Premium","Mass")</f>
        <v>Premium</v>
      </c>
      <c r="U1527" s="4"/>
    </row>
    <row r="1528" spans="2:21" ht="14.25" customHeight="1" x14ac:dyDescent="0.3">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c r="O1528" s="4" t="str">
        <f>TEXT(Table1[[#This Row],[Invoice Date]],"mmm")</f>
        <v>Apr</v>
      </c>
      <c r="P1528" s="4">
        <f>YEAR(Table1[[#This Row],[Invoice Date]])</f>
        <v>2021</v>
      </c>
      <c r="Q1528" s="4">
        <f>IFERROR(Table1[[#This Row],[Total Sales]]/Table1[[#This Row],[Units Sold]],4)</f>
        <v>400</v>
      </c>
      <c r="R1528" s="4">
        <f>IFERROR(Table1[[#This Row],[Operating Profit]]/Table1[[#This Row],[Units Sold]],0)</f>
        <v>120</v>
      </c>
      <c r="S1528" s="4">
        <f>IFERROR((Table1[[#This Row],[Total Sales]]-Table1[[#This Row],[Operating Profit]])/Table1[[#This Row],[Units Sold]],0)</f>
        <v>280</v>
      </c>
      <c r="T1528" s="4" t="str">
        <f>IF(Table1[[#This Row],[Profit per unit]]&gt;$V$8,"Premium","Mass")</f>
        <v>Premium</v>
      </c>
      <c r="U1528" s="4"/>
    </row>
    <row r="1529" spans="2:21" ht="14.25" customHeight="1" x14ac:dyDescent="0.3">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c r="O1529" s="4" t="str">
        <f>TEXT(Table1[[#This Row],[Invoice Date]],"mmm")</f>
        <v>Apr</v>
      </c>
      <c r="P1529" s="4">
        <f>YEAR(Table1[[#This Row],[Invoice Date]])</f>
        <v>2021</v>
      </c>
      <c r="Q1529" s="4">
        <f>IFERROR(Table1[[#This Row],[Total Sales]]/Table1[[#This Row],[Units Sold]],4)</f>
        <v>300.00000000000006</v>
      </c>
      <c r="R1529" s="4">
        <f>IFERROR(Table1[[#This Row],[Operating Profit]]/Table1[[#This Row],[Units Sold]],0)</f>
        <v>105.00000000000001</v>
      </c>
      <c r="S1529" s="4">
        <f>IFERROR((Table1[[#This Row],[Total Sales]]-Table1[[#This Row],[Operating Profit]])/Table1[[#This Row],[Units Sold]],0)</f>
        <v>195.00000000000006</v>
      </c>
      <c r="T1529" s="4" t="str">
        <f>IF(Table1[[#This Row],[Profit per unit]]&gt;$V$8,"Premium","Mass")</f>
        <v>Premium</v>
      </c>
      <c r="U1529" s="4"/>
    </row>
    <row r="1530" spans="2:21" ht="14.25" customHeight="1" x14ac:dyDescent="0.3">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c r="O1530" s="4" t="str">
        <f>TEXT(Table1[[#This Row],[Invoice Date]],"mmm")</f>
        <v>Apr</v>
      </c>
      <c r="P1530" s="4">
        <f>YEAR(Table1[[#This Row],[Invoice Date]])</f>
        <v>2021</v>
      </c>
      <c r="Q1530" s="4">
        <f>IFERROR(Table1[[#This Row],[Total Sales]]/Table1[[#This Row],[Units Sold]],4)</f>
        <v>350</v>
      </c>
      <c r="R1530" s="4">
        <f>IFERROR(Table1[[#This Row],[Operating Profit]]/Table1[[#This Row],[Units Sold]],0)</f>
        <v>122.5</v>
      </c>
      <c r="S1530" s="4">
        <f>IFERROR((Table1[[#This Row],[Total Sales]]-Table1[[#This Row],[Operating Profit]])/Table1[[#This Row],[Units Sold]],0)</f>
        <v>227.5</v>
      </c>
      <c r="T1530" s="4" t="str">
        <f>IF(Table1[[#This Row],[Profit per unit]]&gt;$V$8,"Premium","Mass")</f>
        <v>Premium</v>
      </c>
      <c r="U1530" s="4"/>
    </row>
    <row r="1531" spans="2:21" ht="14.25" customHeight="1" x14ac:dyDescent="0.3">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c r="O1531" s="4" t="str">
        <f>TEXT(Table1[[#This Row],[Invoice Date]],"mmm")</f>
        <v>Apr</v>
      </c>
      <c r="P1531" s="4">
        <f>YEAR(Table1[[#This Row],[Invoice Date]])</f>
        <v>2021</v>
      </c>
      <c r="Q1531" s="4">
        <f>IFERROR(Table1[[#This Row],[Total Sales]]/Table1[[#This Row],[Units Sold]],4)</f>
        <v>500</v>
      </c>
      <c r="R1531" s="4">
        <f>IFERROR(Table1[[#This Row],[Operating Profit]]/Table1[[#This Row],[Units Sold]],0)</f>
        <v>150</v>
      </c>
      <c r="S1531" s="4">
        <f>IFERROR((Table1[[#This Row],[Total Sales]]-Table1[[#This Row],[Operating Profit]])/Table1[[#This Row],[Units Sold]],0)</f>
        <v>350</v>
      </c>
      <c r="T1531" s="4" t="str">
        <f>IF(Table1[[#This Row],[Profit per unit]]&gt;$V$8,"Premium","Mass")</f>
        <v>Premium</v>
      </c>
      <c r="U1531" s="4"/>
    </row>
    <row r="1532" spans="2:21" ht="14.25" customHeight="1" x14ac:dyDescent="0.3">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c r="O1532" s="4" t="str">
        <f>TEXT(Table1[[#This Row],[Invoice Date]],"mmm")</f>
        <v>Apr</v>
      </c>
      <c r="P1532" s="4">
        <f>YEAR(Table1[[#This Row],[Invoice Date]])</f>
        <v>2021</v>
      </c>
      <c r="Q1532" s="4">
        <f>IFERROR(Table1[[#This Row],[Total Sales]]/Table1[[#This Row],[Units Sold]],4)</f>
        <v>400</v>
      </c>
      <c r="R1532" s="4">
        <f>IFERROR(Table1[[#This Row],[Operating Profit]]/Table1[[#This Row],[Units Sold]],0)</f>
        <v>100</v>
      </c>
      <c r="S1532" s="4">
        <f>IFERROR((Table1[[#This Row],[Total Sales]]-Table1[[#This Row],[Operating Profit]])/Table1[[#This Row],[Units Sold]],0)</f>
        <v>300</v>
      </c>
      <c r="T1532" s="4" t="str">
        <f>IF(Table1[[#This Row],[Profit per unit]]&gt;$V$8,"Premium","Mass")</f>
        <v>Premium</v>
      </c>
      <c r="U1532" s="4"/>
    </row>
    <row r="1533" spans="2:21" ht="14.25" customHeight="1" x14ac:dyDescent="0.3">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c r="O1533" s="4" t="str">
        <f>TEXT(Table1[[#This Row],[Invoice Date]],"mmm")</f>
        <v>May</v>
      </c>
      <c r="P1533" s="4">
        <f>YEAR(Table1[[#This Row],[Invoice Date]])</f>
        <v>2021</v>
      </c>
      <c r="Q1533" s="4">
        <f>IFERROR(Table1[[#This Row],[Total Sales]]/Table1[[#This Row],[Units Sold]],4)</f>
        <v>500</v>
      </c>
      <c r="R1533" s="4">
        <f>IFERROR(Table1[[#This Row],[Operating Profit]]/Table1[[#This Row],[Units Sold]],0)</f>
        <v>250</v>
      </c>
      <c r="S1533" s="4">
        <f>IFERROR((Table1[[#This Row],[Total Sales]]-Table1[[#This Row],[Operating Profit]])/Table1[[#This Row],[Units Sold]],0)</f>
        <v>250</v>
      </c>
      <c r="T1533" s="4" t="str">
        <f>IF(Table1[[#This Row],[Profit per unit]]&gt;$V$8,"Premium","Mass")</f>
        <v>Premium</v>
      </c>
      <c r="U1533" s="4"/>
    </row>
    <row r="1534" spans="2:21" ht="14.25" customHeight="1" x14ac:dyDescent="0.3">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c r="O1534" s="4" t="str">
        <f>TEXT(Table1[[#This Row],[Invoice Date]],"mmm")</f>
        <v>May</v>
      </c>
      <c r="P1534" s="4">
        <f>YEAR(Table1[[#This Row],[Invoice Date]])</f>
        <v>2021</v>
      </c>
      <c r="Q1534" s="4">
        <f>IFERROR(Table1[[#This Row],[Total Sales]]/Table1[[#This Row],[Units Sold]],4)</f>
        <v>450.00000000000006</v>
      </c>
      <c r="R1534" s="4">
        <f>IFERROR(Table1[[#This Row],[Operating Profit]]/Table1[[#This Row],[Units Sold]],0)</f>
        <v>135</v>
      </c>
      <c r="S1534" s="4">
        <f>IFERROR((Table1[[#This Row],[Total Sales]]-Table1[[#This Row],[Operating Profit]])/Table1[[#This Row],[Units Sold]],0)</f>
        <v>315.00000000000006</v>
      </c>
      <c r="T1534" s="4" t="str">
        <f>IF(Table1[[#This Row],[Profit per unit]]&gt;$V$8,"Premium","Mass")</f>
        <v>Premium</v>
      </c>
      <c r="U1534" s="4"/>
    </row>
    <row r="1535" spans="2:21" ht="14.25" customHeight="1" x14ac:dyDescent="0.3">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c r="O1535" s="4" t="str">
        <f>TEXT(Table1[[#This Row],[Invoice Date]],"mmm")</f>
        <v>May</v>
      </c>
      <c r="P1535" s="4">
        <f>YEAR(Table1[[#This Row],[Invoice Date]])</f>
        <v>2021</v>
      </c>
      <c r="Q1535" s="4">
        <f>IFERROR(Table1[[#This Row],[Total Sales]]/Table1[[#This Row],[Units Sold]],4)</f>
        <v>400</v>
      </c>
      <c r="R1535" s="4">
        <f>IFERROR(Table1[[#This Row],[Operating Profit]]/Table1[[#This Row],[Units Sold]],0)</f>
        <v>140</v>
      </c>
      <c r="S1535" s="4">
        <f>IFERROR((Table1[[#This Row],[Total Sales]]-Table1[[#This Row],[Operating Profit]])/Table1[[#This Row],[Units Sold]],0)</f>
        <v>260</v>
      </c>
      <c r="T1535" s="4" t="str">
        <f>IF(Table1[[#This Row],[Profit per unit]]&gt;$V$8,"Premium","Mass")</f>
        <v>Premium</v>
      </c>
      <c r="U1535" s="4"/>
    </row>
    <row r="1536" spans="2:21" ht="14.25" customHeight="1" x14ac:dyDescent="0.3">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c r="O1536" s="4" t="str">
        <f>TEXT(Table1[[#This Row],[Invoice Date]],"mmm")</f>
        <v>May</v>
      </c>
      <c r="P1536" s="4">
        <f>YEAR(Table1[[#This Row],[Invoice Date]])</f>
        <v>2021</v>
      </c>
      <c r="Q1536" s="4">
        <f>IFERROR(Table1[[#This Row],[Total Sales]]/Table1[[#This Row],[Units Sold]],4)</f>
        <v>400</v>
      </c>
      <c r="R1536" s="4">
        <f>IFERROR(Table1[[#This Row],[Operating Profit]]/Table1[[#This Row],[Units Sold]],0)</f>
        <v>139.99999999999997</v>
      </c>
      <c r="S1536" s="4">
        <f>IFERROR((Table1[[#This Row],[Total Sales]]-Table1[[#This Row],[Operating Profit]])/Table1[[#This Row],[Units Sold]],0)</f>
        <v>260</v>
      </c>
      <c r="T1536" s="4" t="str">
        <f>IF(Table1[[#This Row],[Profit per unit]]&gt;$V$8,"Premium","Mass")</f>
        <v>Premium</v>
      </c>
      <c r="U1536" s="4"/>
    </row>
    <row r="1537" spans="2:21" ht="14.25" customHeight="1" x14ac:dyDescent="0.3">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c r="O1537" s="4" t="str">
        <f>TEXT(Table1[[#This Row],[Invoice Date]],"mmm")</f>
        <v>May</v>
      </c>
      <c r="P1537" s="4">
        <f>YEAR(Table1[[#This Row],[Invoice Date]])</f>
        <v>2021</v>
      </c>
      <c r="Q1537" s="4">
        <f>IFERROR(Table1[[#This Row],[Total Sales]]/Table1[[#This Row],[Units Sold]],4)</f>
        <v>500</v>
      </c>
      <c r="R1537" s="4">
        <f>IFERROR(Table1[[#This Row],[Operating Profit]]/Table1[[#This Row],[Units Sold]],0)</f>
        <v>150</v>
      </c>
      <c r="S1537" s="4">
        <f>IFERROR((Table1[[#This Row],[Total Sales]]-Table1[[#This Row],[Operating Profit]])/Table1[[#This Row],[Units Sold]],0)</f>
        <v>350</v>
      </c>
      <c r="T1537" s="4" t="str">
        <f>IF(Table1[[#This Row],[Profit per unit]]&gt;$V$8,"Premium","Mass")</f>
        <v>Premium</v>
      </c>
      <c r="U1537" s="4"/>
    </row>
    <row r="1538" spans="2:21" ht="14.25" customHeight="1" x14ac:dyDescent="0.3">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c r="O1538" s="4" t="str">
        <f>TEXT(Table1[[#This Row],[Invoice Date]],"mmm")</f>
        <v>May</v>
      </c>
      <c r="P1538" s="4">
        <f>YEAR(Table1[[#This Row],[Invoice Date]])</f>
        <v>2021</v>
      </c>
      <c r="Q1538" s="4">
        <f>IFERROR(Table1[[#This Row],[Total Sales]]/Table1[[#This Row],[Units Sold]],4)</f>
        <v>550.00000000000011</v>
      </c>
      <c r="R1538" s="4">
        <f>IFERROR(Table1[[#This Row],[Operating Profit]]/Table1[[#This Row],[Units Sold]],0)</f>
        <v>137.50000000000003</v>
      </c>
      <c r="S1538" s="4">
        <f>IFERROR((Table1[[#This Row],[Total Sales]]-Table1[[#This Row],[Operating Profit]])/Table1[[#This Row],[Units Sold]],0)</f>
        <v>412.50000000000011</v>
      </c>
      <c r="T1538" s="4" t="str">
        <f>IF(Table1[[#This Row],[Profit per unit]]&gt;$V$8,"Premium","Mass")</f>
        <v>Premium</v>
      </c>
      <c r="U1538" s="4"/>
    </row>
    <row r="1539" spans="2:21" ht="14.25" customHeight="1" x14ac:dyDescent="0.3">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c r="O1539" s="4" t="str">
        <f>TEXT(Table1[[#This Row],[Invoice Date]],"mmm")</f>
        <v>Jun</v>
      </c>
      <c r="P1539" s="4">
        <f>YEAR(Table1[[#This Row],[Invoice Date]])</f>
        <v>2021</v>
      </c>
      <c r="Q1539" s="4">
        <f>IFERROR(Table1[[#This Row],[Total Sales]]/Table1[[#This Row],[Units Sold]],4)</f>
        <v>500</v>
      </c>
      <c r="R1539" s="4">
        <f>IFERROR(Table1[[#This Row],[Operating Profit]]/Table1[[#This Row],[Units Sold]],0)</f>
        <v>250</v>
      </c>
      <c r="S1539" s="4">
        <f>IFERROR((Table1[[#This Row],[Total Sales]]-Table1[[#This Row],[Operating Profit]])/Table1[[#This Row],[Units Sold]],0)</f>
        <v>250</v>
      </c>
      <c r="T1539" s="4" t="str">
        <f>IF(Table1[[#This Row],[Profit per unit]]&gt;$V$8,"Premium","Mass")</f>
        <v>Premium</v>
      </c>
      <c r="U1539" s="4"/>
    </row>
    <row r="1540" spans="2:21" ht="14.25" customHeight="1" x14ac:dyDescent="0.3">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c r="O1540" s="4" t="str">
        <f>TEXT(Table1[[#This Row],[Invoice Date]],"mmm")</f>
        <v>Jun</v>
      </c>
      <c r="P1540" s="4">
        <f>YEAR(Table1[[#This Row],[Invoice Date]])</f>
        <v>2021</v>
      </c>
      <c r="Q1540" s="4">
        <f>IFERROR(Table1[[#This Row],[Total Sales]]/Table1[[#This Row],[Units Sold]],4)</f>
        <v>450.00000000000011</v>
      </c>
      <c r="R1540" s="4">
        <f>IFERROR(Table1[[#This Row],[Operating Profit]]/Table1[[#This Row],[Units Sold]],0)</f>
        <v>135.00000000000003</v>
      </c>
      <c r="S1540" s="4">
        <f>IFERROR((Table1[[#This Row],[Total Sales]]-Table1[[#This Row],[Operating Profit]])/Table1[[#This Row],[Units Sold]],0)</f>
        <v>315.00000000000011</v>
      </c>
      <c r="T1540" s="4" t="str">
        <f>IF(Table1[[#This Row],[Profit per unit]]&gt;$V$8,"Premium","Mass")</f>
        <v>Premium</v>
      </c>
      <c r="U1540" s="4"/>
    </row>
    <row r="1541" spans="2:21" ht="14.25" customHeight="1" x14ac:dyDescent="0.3">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c r="O1541" s="4" t="str">
        <f>TEXT(Table1[[#This Row],[Invoice Date]],"mmm")</f>
        <v>Jun</v>
      </c>
      <c r="P1541" s="4">
        <f>YEAR(Table1[[#This Row],[Invoice Date]])</f>
        <v>2021</v>
      </c>
      <c r="Q1541" s="4">
        <f>IFERROR(Table1[[#This Row],[Total Sales]]/Table1[[#This Row],[Units Sold]],4)</f>
        <v>400</v>
      </c>
      <c r="R1541" s="4">
        <f>IFERROR(Table1[[#This Row],[Operating Profit]]/Table1[[#This Row],[Units Sold]],0)</f>
        <v>140</v>
      </c>
      <c r="S1541" s="4">
        <f>IFERROR((Table1[[#This Row],[Total Sales]]-Table1[[#This Row],[Operating Profit]])/Table1[[#This Row],[Units Sold]],0)</f>
        <v>260</v>
      </c>
      <c r="T1541" s="4" t="str">
        <f>IF(Table1[[#This Row],[Profit per unit]]&gt;$V$8,"Premium","Mass")</f>
        <v>Premium</v>
      </c>
      <c r="U1541" s="4"/>
    </row>
    <row r="1542" spans="2:21" ht="14.25" customHeight="1" x14ac:dyDescent="0.3">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c r="O1542" s="4" t="str">
        <f>TEXT(Table1[[#This Row],[Invoice Date]],"mmm")</f>
        <v>Jun</v>
      </c>
      <c r="P1542" s="4">
        <f>YEAR(Table1[[#This Row],[Invoice Date]])</f>
        <v>2021</v>
      </c>
      <c r="Q1542" s="4">
        <f>IFERROR(Table1[[#This Row],[Total Sales]]/Table1[[#This Row],[Units Sold]],4)</f>
        <v>400</v>
      </c>
      <c r="R1542" s="4">
        <f>IFERROR(Table1[[#This Row],[Operating Profit]]/Table1[[#This Row],[Units Sold]],0)</f>
        <v>140</v>
      </c>
      <c r="S1542" s="4">
        <f>IFERROR((Table1[[#This Row],[Total Sales]]-Table1[[#This Row],[Operating Profit]])/Table1[[#This Row],[Units Sold]],0)</f>
        <v>260</v>
      </c>
      <c r="T1542" s="4" t="str">
        <f>IF(Table1[[#This Row],[Profit per unit]]&gt;$V$8,"Premium","Mass")</f>
        <v>Premium</v>
      </c>
      <c r="U1542" s="4"/>
    </row>
    <row r="1543" spans="2:21" ht="14.25" customHeight="1" x14ac:dyDescent="0.3">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c r="O1543" s="4" t="str">
        <f>TEXT(Table1[[#This Row],[Invoice Date]],"mmm")</f>
        <v>Jun</v>
      </c>
      <c r="P1543" s="4">
        <f>YEAR(Table1[[#This Row],[Invoice Date]])</f>
        <v>2021</v>
      </c>
      <c r="Q1543" s="4">
        <f>IFERROR(Table1[[#This Row],[Total Sales]]/Table1[[#This Row],[Units Sold]],4)</f>
        <v>500</v>
      </c>
      <c r="R1543" s="4">
        <f>IFERROR(Table1[[#This Row],[Operating Profit]]/Table1[[#This Row],[Units Sold]],0)</f>
        <v>150</v>
      </c>
      <c r="S1543" s="4">
        <f>IFERROR((Table1[[#This Row],[Total Sales]]-Table1[[#This Row],[Operating Profit]])/Table1[[#This Row],[Units Sold]],0)</f>
        <v>350</v>
      </c>
      <c r="T1543" s="4" t="str">
        <f>IF(Table1[[#This Row],[Profit per unit]]&gt;$V$8,"Premium","Mass")</f>
        <v>Premium</v>
      </c>
      <c r="U1543" s="4"/>
    </row>
    <row r="1544" spans="2:21" ht="14.25" customHeight="1" x14ac:dyDescent="0.3">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c r="O1544" s="4" t="str">
        <f>TEXT(Table1[[#This Row],[Invoice Date]],"mmm")</f>
        <v>Jun</v>
      </c>
      <c r="P1544" s="4">
        <f>YEAR(Table1[[#This Row],[Invoice Date]])</f>
        <v>2021</v>
      </c>
      <c r="Q1544" s="4">
        <f>IFERROR(Table1[[#This Row],[Total Sales]]/Table1[[#This Row],[Units Sold]],4)</f>
        <v>550.00000000000011</v>
      </c>
      <c r="R1544" s="4">
        <f>IFERROR(Table1[[#This Row],[Operating Profit]]/Table1[[#This Row],[Units Sold]],0)</f>
        <v>137.50000000000003</v>
      </c>
      <c r="S1544" s="4">
        <f>IFERROR((Table1[[#This Row],[Total Sales]]-Table1[[#This Row],[Operating Profit]])/Table1[[#This Row],[Units Sold]],0)</f>
        <v>412.50000000000011</v>
      </c>
      <c r="T1544" s="4" t="str">
        <f>IF(Table1[[#This Row],[Profit per unit]]&gt;$V$8,"Premium","Mass")</f>
        <v>Premium</v>
      </c>
      <c r="U1544" s="4"/>
    </row>
    <row r="1545" spans="2:21" ht="14.25" customHeight="1" x14ac:dyDescent="0.3">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c r="O1545" s="4" t="str">
        <f>TEXT(Table1[[#This Row],[Invoice Date]],"mmm")</f>
        <v>Jul</v>
      </c>
      <c r="P1545" s="4">
        <f>YEAR(Table1[[#This Row],[Invoice Date]])</f>
        <v>2021</v>
      </c>
      <c r="Q1545" s="4">
        <f>IFERROR(Table1[[#This Row],[Total Sales]]/Table1[[#This Row],[Units Sold]],4)</f>
        <v>500</v>
      </c>
      <c r="R1545" s="4">
        <f>IFERROR(Table1[[#This Row],[Operating Profit]]/Table1[[#This Row],[Units Sold]],0)</f>
        <v>250</v>
      </c>
      <c r="S1545" s="4">
        <f>IFERROR((Table1[[#This Row],[Total Sales]]-Table1[[#This Row],[Operating Profit]])/Table1[[#This Row],[Units Sold]],0)</f>
        <v>250</v>
      </c>
      <c r="T1545" s="4" t="str">
        <f>IF(Table1[[#This Row],[Profit per unit]]&gt;$V$8,"Premium","Mass")</f>
        <v>Premium</v>
      </c>
      <c r="U1545" s="4"/>
    </row>
    <row r="1546" spans="2:21" ht="14.25" customHeight="1" x14ac:dyDescent="0.3">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c r="O1546" s="4" t="str">
        <f>TEXT(Table1[[#This Row],[Invoice Date]],"mmm")</f>
        <v>Jul</v>
      </c>
      <c r="P1546" s="4">
        <f>YEAR(Table1[[#This Row],[Invoice Date]])</f>
        <v>2021</v>
      </c>
      <c r="Q1546" s="4">
        <f>IFERROR(Table1[[#This Row],[Total Sales]]/Table1[[#This Row],[Units Sold]],4)</f>
        <v>450.00000000000011</v>
      </c>
      <c r="R1546" s="4">
        <f>IFERROR(Table1[[#This Row],[Operating Profit]]/Table1[[#This Row],[Units Sold]],0)</f>
        <v>135.00000000000003</v>
      </c>
      <c r="S1546" s="4">
        <f>IFERROR((Table1[[#This Row],[Total Sales]]-Table1[[#This Row],[Operating Profit]])/Table1[[#This Row],[Units Sold]],0)</f>
        <v>315.00000000000011</v>
      </c>
      <c r="T1546" s="4" t="str">
        <f>IF(Table1[[#This Row],[Profit per unit]]&gt;$V$8,"Premium","Mass")</f>
        <v>Premium</v>
      </c>
      <c r="U1546" s="4"/>
    </row>
    <row r="1547" spans="2:21" ht="14.25" customHeight="1" x14ac:dyDescent="0.3">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c r="O1547" s="4" t="str">
        <f>TEXT(Table1[[#This Row],[Invoice Date]],"mmm")</f>
        <v>Jul</v>
      </c>
      <c r="P1547" s="4">
        <f>YEAR(Table1[[#This Row],[Invoice Date]])</f>
        <v>2021</v>
      </c>
      <c r="Q1547" s="4">
        <f>IFERROR(Table1[[#This Row],[Total Sales]]/Table1[[#This Row],[Units Sold]],4)</f>
        <v>400</v>
      </c>
      <c r="R1547" s="4">
        <f>IFERROR(Table1[[#This Row],[Operating Profit]]/Table1[[#This Row],[Units Sold]],0)</f>
        <v>140</v>
      </c>
      <c r="S1547" s="4">
        <f>IFERROR((Table1[[#This Row],[Total Sales]]-Table1[[#This Row],[Operating Profit]])/Table1[[#This Row],[Units Sold]],0)</f>
        <v>260</v>
      </c>
      <c r="T1547" s="4" t="str">
        <f>IF(Table1[[#This Row],[Profit per unit]]&gt;$V$8,"Premium","Mass")</f>
        <v>Premium</v>
      </c>
      <c r="U1547" s="4"/>
    </row>
    <row r="1548" spans="2:21" ht="14.25" customHeight="1" x14ac:dyDescent="0.3">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c r="O1548" s="4" t="str">
        <f>TEXT(Table1[[#This Row],[Invoice Date]],"mmm")</f>
        <v>Jul</v>
      </c>
      <c r="P1548" s="4">
        <f>YEAR(Table1[[#This Row],[Invoice Date]])</f>
        <v>2021</v>
      </c>
      <c r="Q1548" s="4">
        <f>IFERROR(Table1[[#This Row],[Total Sales]]/Table1[[#This Row],[Units Sold]],4)</f>
        <v>400</v>
      </c>
      <c r="R1548" s="4">
        <f>IFERROR(Table1[[#This Row],[Operating Profit]]/Table1[[#This Row],[Units Sold]],0)</f>
        <v>140</v>
      </c>
      <c r="S1548" s="4">
        <f>IFERROR((Table1[[#This Row],[Total Sales]]-Table1[[#This Row],[Operating Profit]])/Table1[[#This Row],[Units Sold]],0)</f>
        <v>260</v>
      </c>
      <c r="T1548" s="4" t="str">
        <f>IF(Table1[[#This Row],[Profit per unit]]&gt;$V$8,"Premium","Mass")</f>
        <v>Premium</v>
      </c>
      <c r="U1548" s="4"/>
    </row>
    <row r="1549" spans="2:21" ht="14.25" customHeight="1" x14ac:dyDescent="0.3">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c r="O1549" s="4" t="str">
        <f>TEXT(Table1[[#This Row],[Invoice Date]],"mmm")</f>
        <v>Jul</v>
      </c>
      <c r="P1549" s="4">
        <f>YEAR(Table1[[#This Row],[Invoice Date]])</f>
        <v>2021</v>
      </c>
      <c r="Q1549" s="4">
        <f>IFERROR(Table1[[#This Row],[Total Sales]]/Table1[[#This Row],[Units Sold]],4)</f>
        <v>500</v>
      </c>
      <c r="R1549" s="4">
        <f>IFERROR(Table1[[#This Row],[Operating Profit]]/Table1[[#This Row],[Units Sold]],0)</f>
        <v>150</v>
      </c>
      <c r="S1549" s="4">
        <f>IFERROR((Table1[[#This Row],[Total Sales]]-Table1[[#This Row],[Operating Profit]])/Table1[[#This Row],[Units Sold]],0)</f>
        <v>350</v>
      </c>
      <c r="T1549" s="4" t="str">
        <f>IF(Table1[[#This Row],[Profit per unit]]&gt;$V$8,"Premium","Mass")</f>
        <v>Premium</v>
      </c>
      <c r="U1549" s="4"/>
    </row>
    <row r="1550" spans="2:21" ht="14.25" customHeight="1" x14ac:dyDescent="0.3">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c r="O1550" s="4" t="str">
        <f>TEXT(Table1[[#This Row],[Invoice Date]],"mmm")</f>
        <v>Jul</v>
      </c>
      <c r="P1550" s="4">
        <f>YEAR(Table1[[#This Row],[Invoice Date]])</f>
        <v>2021</v>
      </c>
      <c r="Q1550" s="4">
        <f>IFERROR(Table1[[#This Row],[Total Sales]]/Table1[[#This Row],[Units Sold]],4)</f>
        <v>550.00000000000011</v>
      </c>
      <c r="R1550" s="4">
        <f>IFERROR(Table1[[#This Row],[Operating Profit]]/Table1[[#This Row],[Units Sold]],0)</f>
        <v>137.50000000000003</v>
      </c>
      <c r="S1550" s="4">
        <f>IFERROR((Table1[[#This Row],[Total Sales]]-Table1[[#This Row],[Operating Profit]])/Table1[[#This Row],[Units Sold]],0)</f>
        <v>412.50000000000006</v>
      </c>
      <c r="T1550" s="4" t="str">
        <f>IF(Table1[[#This Row],[Profit per unit]]&gt;$V$8,"Premium","Mass")</f>
        <v>Premium</v>
      </c>
      <c r="U1550" s="4"/>
    </row>
    <row r="1551" spans="2:21" ht="14.25" customHeight="1" x14ac:dyDescent="0.3">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c r="O1551" s="4" t="str">
        <f>TEXT(Table1[[#This Row],[Invoice Date]],"mmm")</f>
        <v>Aug</v>
      </c>
      <c r="P1551" s="4">
        <f>YEAR(Table1[[#This Row],[Invoice Date]])</f>
        <v>2021</v>
      </c>
      <c r="Q1551" s="4">
        <f>IFERROR(Table1[[#This Row],[Total Sales]]/Table1[[#This Row],[Units Sold]],4)</f>
        <v>500</v>
      </c>
      <c r="R1551" s="4">
        <f>IFERROR(Table1[[#This Row],[Operating Profit]]/Table1[[#This Row],[Units Sold]],0)</f>
        <v>250</v>
      </c>
      <c r="S1551" s="4">
        <f>IFERROR((Table1[[#This Row],[Total Sales]]-Table1[[#This Row],[Operating Profit]])/Table1[[#This Row],[Units Sold]],0)</f>
        <v>250</v>
      </c>
      <c r="T1551" s="4" t="str">
        <f>IF(Table1[[#This Row],[Profit per unit]]&gt;$V$8,"Premium","Mass")</f>
        <v>Premium</v>
      </c>
      <c r="U1551" s="4"/>
    </row>
    <row r="1552" spans="2:21" ht="14.25" customHeight="1" x14ac:dyDescent="0.3">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c r="O1552" s="4" t="str">
        <f>TEXT(Table1[[#This Row],[Invoice Date]],"mmm")</f>
        <v>Aug</v>
      </c>
      <c r="P1552" s="4">
        <f>YEAR(Table1[[#This Row],[Invoice Date]])</f>
        <v>2021</v>
      </c>
      <c r="Q1552" s="4">
        <f>IFERROR(Table1[[#This Row],[Total Sales]]/Table1[[#This Row],[Units Sold]],4)</f>
        <v>450.00000000000011</v>
      </c>
      <c r="R1552" s="4">
        <f>IFERROR(Table1[[#This Row],[Operating Profit]]/Table1[[#This Row],[Units Sold]],0)</f>
        <v>135.00000000000003</v>
      </c>
      <c r="S1552" s="4">
        <f>IFERROR((Table1[[#This Row],[Total Sales]]-Table1[[#This Row],[Operating Profit]])/Table1[[#This Row],[Units Sold]],0)</f>
        <v>315.00000000000011</v>
      </c>
      <c r="T1552" s="4" t="str">
        <f>IF(Table1[[#This Row],[Profit per unit]]&gt;$V$8,"Premium","Mass")</f>
        <v>Premium</v>
      </c>
      <c r="U1552" s="4"/>
    </row>
    <row r="1553" spans="2:21" ht="14.25" customHeight="1" x14ac:dyDescent="0.3">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c r="O1553" s="4" t="str">
        <f>TEXT(Table1[[#This Row],[Invoice Date]],"mmm")</f>
        <v>Aug</v>
      </c>
      <c r="P1553" s="4">
        <f>YEAR(Table1[[#This Row],[Invoice Date]])</f>
        <v>2021</v>
      </c>
      <c r="Q1553" s="4">
        <f>IFERROR(Table1[[#This Row],[Total Sales]]/Table1[[#This Row],[Units Sold]],4)</f>
        <v>400</v>
      </c>
      <c r="R1553" s="4">
        <f>IFERROR(Table1[[#This Row],[Operating Profit]]/Table1[[#This Row],[Units Sold]],0)</f>
        <v>140</v>
      </c>
      <c r="S1553" s="4">
        <f>IFERROR((Table1[[#This Row],[Total Sales]]-Table1[[#This Row],[Operating Profit]])/Table1[[#This Row],[Units Sold]],0)</f>
        <v>260</v>
      </c>
      <c r="T1553" s="4" t="str">
        <f>IF(Table1[[#This Row],[Profit per unit]]&gt;$V$8,"Premium","Mass")</f>
        <v>Premium</v>
      </c>
      <c r="U1553" s="4"/>
    </row>
    <row r="1554" spans="2:21" ht="14.25" customHeight="1" x14ac:dyDescent="0.3">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c r="O1554" s="4" t="str">
        <f>TEXT(Table1[[#This Row],[Invoice Date]],"mmm")</f>
        <v>Aug</v>
      </c>
      <c r="P1554" s="4">
        <f>YEAR(Table1[[#This Row],[Invoice Date]])</f>
        <v>2021</v>
      </c>
      <c r="Q1554" s="4">
        <f>IFERROR(Table1[[#This Row],[Total Sales]]/Table1[[#This Row],[Units Sold]],4)</f>
        <v>400</v>
      </c>
      <c r="R1554" s="4">
        <f>IFERROR(Table1[[#This Row],[Operating Profit]]/Table1[[#This Row],[Units Sold]],0)</f>
        <v>140</v>
      </c>
      <c r="S1554" s="4">
        <f>IFERROR((Table1[[#This Row],[Total Sales]]-Table1[[#This Row],[Operating Profit]])/Table1[[#This Row],[Units Sold]],0)</f>
        <v>260</v>
      </c>
      <c r="T1554" s="4" t="str">
        <f>IF(Table1[[#This Row],[Profit per unit]]&gt;$V$8,"Premium","Mass")</f>
        <v>Premium</v>
      </c>
      <c r="U1554" s="4"/>
    </row>
    <row r="1555" spans="2:21" ht="14.25" customHeight="1" x14ac:dyDescent="0.3">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c r="O1555" s="4" t="str">
        <f>TEXT(Table1[[#This Row],[Invoice Date]],"mmm")</f>
        <v>Aug</v>
      </c>
      <c r="P1555" s="4">
        <f>YEAR(Table1[[#This Row],[Invoice Date]])</f>
        <v>2021</v>
      </c>
      <c r="Q1555" s="4">
        <f>IFERROR(Table1[[#This Row],[Total Sales]]/Table1[[#This Row],[Units Sold]],4)</f>
        <v>500</v>
      </c>
      <c r="R1555" s="4">
        <f>IFERROR(Table1[[#This Row],[Operating Profit]]/Table1[[#This Row],[Units Sold]],0)</f>
        <v>150</v>
      </c>
      <c r="S1555" s="4">
        <f>IFERROR((Table1[[#This Row],[Total Sales]]-Table1[[#This Row],[Operating Profit]])/Table1[[#This Row],[Units Sold]],0)</f>
        <v>350</v>
      </c>
      <c r="T1555" s="4" t="str">
        <f>IF(Table1[[#This Row],[Profit per unit]]&gt;$V$8,"Premium","Mass")</f>
        <v>Premium</v>
      </c>
      <c r="U1555" s="4"/>
    </row>
    <row r="1556" spans="2:21" ht="14.25" customHeight="1" x14ac:dyDescent="0.3">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c r="O1556" s="4" t="str">
        <f>TEXT(Table1[[#This Row],[Invoice Date]],"mmm")</f>
        <v>Aug</v>
      </c>
      <c r="P1556" s="4">
        <f>YEAR(Table1[[#This Row],[Invoice Date]])</f>
        <v>2021</v>
      </c>
      <c r="Q1556" s="4">
        <f>IFERROR(Table1[[#This Row],[Total Sales]]/Table1[[#This Row],[Units Sold]],4)</f>
        <v>550.00000000000011</v>
      </c>
      <c r="R1556" s="4">
        <f>IFERROR(Table1[[#This Row],[Operating Profit]]/Table1[[#This Row],[Units Sold]],0)</f>
        <v>137.50000000000003</v>
      </c>
      <c r="S1556" s="4">
        <f>IFERROR((Table1[[#This Row],[Total Sales]]-Table1[[#This Row],[Operating Profit]])/Table1[[#This Row],[Units Sold]],0)</f>
        <v>412.50000000000011</v>
      </c>
      <c r="T1556" s="4" t="str">
        <f>IF(Table1[[#This Row],[Profit per unit]]&gt;$V$8,"Premium","Mass")</f>
        <v>Premium</v>
      </c>
      <c r="U1556" s="4"/>
    </row>
    <row r="1557" spans="2:21" ht="14.25" customHeight="1" x14ac:dyDescent="0.3">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c r="O1557" s="4" t="str">
        <f>TEXT(Table1[[#This Row],[Invoice Date]],"mmm")</f>
        <v>Sep</v>
      </c>
      <c r="P1557" s="4">
        <f>YEAR(Table1[[#This Row],[Invoice Date]])</f>
        <v>2021</v>
      </c>
      <c r="Q1557" s="4">
        <f>IFERROR(Table1[[#This Row],[Total Sales]]/Table1[[#This Row],[Units Sold]],4)</f>
        <v>500</v>
      </c>
      <c r="R1557" s="4">
        <f>IFERROR(Table1[[#This Row],[Operating Profit]]/Table1[[#This Row],[Units Sold]],0)</f>
        <v>250</v>
      </c>
      <c r="S1557" s="4">
        <f>IFERROR((Table1[[#This Row],[Total Sales]]-Table1[[#This Row],[Operating Profit]])/Table1[[#This Row],[Units Sold]],0)</f>
        <v>250</v>
      </c>
      <c r="T1557" s="4" t="str">
        <f>IF(Table1[[#This Row],[Profit per unit]]&gt;$V$8,"Premium","Mass")</f>
        <v>Premium</v>
      </c>
      <c r="U1557" s="4"/>
    </row>
    <row r="1558" spans="2:21" ht="14.25" customHeight="1" x14ac:dyDescent="0.3">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c r="O1558" s="4" t="str">
        <f>TEXT(Table1[[#This Row],[Invoice Date]],"mmm")</f>
        <v>Sep</v>
      </c>
      <c r="P1558" s="4">
        <f>YEAR(Table1[[#This Row],[Invoice Date]])</f>
        <v>2021</v>
      </c>
      <c r="Q1558" s="4">
        <f>IFERROR(Table1[[#This Row],[Total Sales]]/Table1[[#This Row],[Units Sold]],4)</f>
        <v>450.00000000000011</v>
      </c>
      <c r="R1558" s="4">
        <f>IFERROR(Table1[[#This Row],[Operating Profit]]/Table1[[#This Row],[Units Sold]],0)</f>
        <v>135.00000000000003</v>
      </c>
      <c r="S1558" s="4">
        <f>IFERROR((Table1[[#This Row],[Total Sales]]-Table1[[#This Row],[Operating Profit]])/Table1[[#This Row],[Units Sold]],0)</f>
        <v>315.00000000000011</v>
      </c>
      <c r="T1558" s="4" t="str">
        <f>IF(Table1[[#This Row],[Profit per unit]]&gt;$V$8,"Premium","Mass")</f>
        <v>Premium</v>
      </c>
      <c r="U1558" s="4"/>
    </row>
    <row r="1559" spans="2:21" ht="14.25" customHeight="1" x14ac:dyDescent="0.3">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c r="O1559" s="4" t="str">
        <f>TEXT(Table1[[#This Row],[Invoice Date]],"mmm")</f>
        <v>Sep</v>
      </c>
      <c r="P1559" s="4">
        <f>YEAR(Table1[[#This Row],[Invoice Date]])</f>
        <v>2021</v>
      </c>
      <c r="Q1559" s="4">
        <f>IFERROR(Table1[[#This Row],[Total Sales]]/Table1[[#This Row],[Units Sold]],4)</f>
        <v>400</v>
      </c>
      <c r="R1559" s="4">
        <f>IFERROR(Table1[[#This Row],[Operating Profit]]/Table1[[#This Row],[Units Sold]],0)</f>
        <v>140</v>
      </c>
      <c r="S1559" s="4">
        <f>IFERROR((Table1[[#This Row],[Total Sales]]-Table1[[#This Row],[Operating Profit]])/Table1[[#This Row],[Units Sold]],0)</f>
        <v>260</v>
      </c>
      <c r="T1559" s="4" t="str">
        <f>IF(Table1[[#This Row],[Profit per unit]]&gt;$V$8,"Premium","Mass")</f>
        <v>Premium</v>
      </c>
      <c r="U1559" s="4"/>
    </row>
    <row r="1560" spans="2:21" ht="14.25" customHeight="1" x14ac:dyDescent="0.3">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c r="O1560" s="4" t="str">
        <f>TEXT(Table1[[#This Row],[Invoice Date]],"mmm")</f>
        <v>Sep</v>
      </c>
      <c r="P1560" s="4">
        <f>YEAR(Table1[[#This Row],[Invoice Date]])</f>
        <v>2021</v>
      </c>
      <c r="Q1560" s="4">
        <f>IFERROR(Table1[[#This Row],[Total Sales]]/Table1[[#This Row],[Units Sold]],4)</f>
        <v>400</v>
      </c>
      <c r="R1560" s="4">
        <f>IFERROR(Table1[[#This Row],[Operating Profit]]/Table1[[#This Row],[Units Sold]],0)</f>
        <v>140</v>
      </c>
      <c r="S1560" s="4">
        <f>IFERROR((Table1[[#This Row],[Total Sales]]-Table1[[#This Row],[Operating Profit]])/Table1[[#This Row],[Units Sold]],0)</f>
        <v>260</v>
      </c>
      <c r="T1560" s="4" t="str">
        <f>IF(Table1[[#This Row],[Profit per unit]]&gt;$V$8,"Premium","Mass")</f>
        <v>Premium</v>
      </c>
      <c r="U1560" s="4"/>
    </row>
    <row r="1561" spans="2:21" ht="14.25" customHeight="1" x14ac:dyDescent="0.3">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c r="O1561" s="4" t="str">
        <f>TEXT(Table1[[#This Row],[Invoice Date]],"mmm")</f>
        <v>Sep</v>
      </c>
      <c r="P1561" s="4">
        <f>YEAR(Table1[[#This Row],[Invoice Date]])</f>
        <v>2021</v>
      </c>
      <c r="Q1561" s="4">
        <f>IFERROR(Table1[[#This Row],[Total Sales]]/Table1[[#This Row],[Units Sold]],4)</f>
        <v>500</v>
      </c>
      <c r="R1561" s="4">
        <f>IFERROR(Table1[[#This Row],[Operating Profit]]/Table1[[#This Row],[Units Sold]],0)</f>
        <v>150</v>
      </c>
      <c r="S1561" s="4">
        <f>IFERROR((Table1[[#This Row],[Total Sales]]-Table1[[#This Row],[Operating Profit]])/Table1[[#This Row],[Units Sold]],0)</f>
        <v>350</v>
      </c>
      <c r="T1561" s="4" t="str">
        <f>IF(Table1[[#This Row],[Profit per unit]]&gt;$V$8,"Premium","Mass")</f>
        <v>Premium</v>
      </c>
      <c r="U1561" s="4"/>
    </row>
    <row r="1562" spans="2:21" ht="14.25" customHeight="1" x14ac:dyDescent="0.3">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c r="O1562" s="4" t="str">
        <f>TEXT(Table1[[#This Row],[Invoice Date]],"mmm")</f>
        <v>Sep</v>
      </c>
      <c r="P1562" s="4">
        <f>YEAR(Table1[[#This Row],[Invoice Date]])</f>
        <v>2021</v>
      </c>
      <c r="Q1562" s="4">
        <f>IFERROR(Table1[[#This Row],[Total Sales]]/Table1[[#This Row],[Units Sold]],4)</f>
        <v>550.00000000000011</v>
      </c>
      <c r="R1562" s="4">
        <f>IFERROR(Table1[[#This Row],[Operating Profit]]/Table1[[#This Row],[Units Sold]],0)</f>
        <v>137.50000000000003</v>
      </c>
      <c r="S1562" s="4">
        <f>IFERROR((Table1[[#This Row],[Total Sales]]-Table1[[#This Row],[Operating Profit]])/Table1[[#This Row],[Units Sold]],0)</f>
        <v>412.50000000000011</v>
      </c>
      <c r="T1562" s="4" t="str">
        <f>IF(Table1[[#This Row],[Profit per unit]]&gt;$V$8,"Premium","Mass")</f>
        <v>Premium</v>
      </c>
      <c r="U1562" s="4"/>
    </row>
    <row r="1563" spans="2:21" ht="14.25" customHeight="1" x14ac:dyDescent="0.3">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c r="O1563" s="4" t="str">
        <f>TEXT(Table1[[#This Row],[Invoice Date]],"mmm")</f>
        <v>Oct</v>
      </c>
      <c r="P1563" s="4">
        <f>YEAR(Table1[[#This Row],[Invoice Date]])</f>
        <v>2021</v>
      </c>
      <c r="Q1563" s="4">
        <f>IFERROR(Table1[[#This Row],[Total Sales]]/Table1[[#This Row],[Units Sold]],4)</f>
        <v>550.00000000000011</v>
      </c>
      <c r="R1563" s="4">
        <f>IFERROR(Table1[[#This Row],[Operating Profit]]/Table1[[#This Row],[Units Sold]],0)</f>
        <v>275.00000000000006</v>
      </c>
      <c r="S1563" s="4">
        <f>IFERROR((Table1[[#This Row],[Total Sales]]-Table1[[#This Row],[Operating Profit]])/Table1[[#This Row],[Units Sold]],0)</f>
        <v>275.00000000000006</v>
      </c>
      <c r="T1563" s="4" t="str">
        <f>IF(Table1[[#This Row],[Profit per unit]]&gt;$V$8,"Premium","Mass")</f>
        <v>Premium</v>
      </c>
      <c r="U1563" s="4"/>
    </row>
    <row r="1564" spans="2:21" ht="14.25" customHeight="1" x14ac:dyDescent="0.3">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c r="O1564" s="4" t="str">
        <f>TEXT(Table1[[#This Row],[Invoice Date]],"mmm")</f>
        <v>Oct</v>
      </c>
      <c r="P1564" s="4">
        <f>YEAR(Table1[[#This Row],[Invoice Date]])</f>
        <v>2021</v>
      </c>
      <c r="Q1564" s="4">
        <f>IFERROR(Table1[[#This Row],[Total Sales]]/Table1[[#This Row],[Units Sold]],4)</f>
        <v>450.00000000000011</v>
      </c>
      <c r="R1564" s="4">
        <f>IFERROR(Table1[[#This Row],[Operating Profit]]/Table1[[#This Row],[Units Sold]],0)</f>
        <v>135.00000000000003</v>
      </c>
      <c r="S1564" s="4">
        <f>IFERROR((Table1[[#This Row],[Total Sales]]-Table1[[#This Row],[Operating Profit]])/Table1[[#This Row],[Units Sold]],0)</f>
        <v>315.00000000000011</v>
      </c>
      <c r="T1564" s="4" t="str">
        <f>IF(Table1[[#This Row],[Profit per unit]]&gt;$V$8,"Premium","Mass")</f>
        <v>Premium</v>
      </c>
      <c r="U1564" s="4"/>
    </row>
    <row r="1565" spans="2:21" ht="14.25" customHeight="1" x14ac:dyDescent="0.3">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c r="O1565" s="4" t="str">
        <f>TEXT(Table1[[#This Row],[Invoice Date]],"mmm")</f>
        <v>Oct</v>
      </c>
      <c r="P1565" s="4">
        <f>YEAR(Table1[[#This Row],[Invoice Date]])</f>
        <v>2021</v>
      </c>
      <c r="Q1565" s="4">
        <f>IFERROR(Table1[[#This Row],[Total Sales]]/Table1[[#This Row],[Units Sold]],4)</f>
        <v>450.00000000000006</v>
      </c>
      <c r="R1565" s="4">
        <f>IFERROR(Table1[[#This Row],[Operating Profit]]/Table1[[#This Row],[Units Sold]],0)</f>
        <v>157.5</v>
      </c>
      <c r="S1565" s="4">
        <f>IFERROR((Table1[[#This Row],[Total Sales]]-Table1[[#This Row],[Operating Profit]])/Table1[[#This Row],[Units Sold]],0)</f>
        <v>292.50000000000006</v>
      </c>
      <c r="T1565" s="4" t="str">
        <f>IF(Table1[[#This Row],[Profit per unit]]&gt;$V$8,"Premium","Mass")</f>
        <v>Premium</v>
      </c>
      <c r="U1565" s="4"/>
    </row>
    <row r="1566" spans="2:21" ht="14.25" customHeight="1" x14ac:dyDescent="0.3">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c r="O1566" s="4" t="str">
        <f>TEXT(Table1[[#This Row],[Invoice Date]],"mmm")</f>
        <v>Oct</v>
      </c>
      <c r="P1566" s="4">
        <f>YEAR(Table1[[#This Row],[Invoice Date]])</f>
        <v>2021</v>
      </c>
      <c r="Q1566" s="4">
        <f>IFERROR(Table1[[#This Row],[Total Sales]]/Table1[[#This Row],[Units Sold]],4)</f>
        <v>450.00000000000006</v>
      </c>
      <c r="R1566" s="4">
        <f>IFERROR(Table1[[#This Row],[Operating Profit]]/Table1[[#This Row],[Units Sold]],0)</f>
        <v>157.5</v>
      </c>
      <c r="S1566" s="4">
        <f>IFERROR((Table1[[#This Row],[Total Sales]]-Table1[[#This Row],[Operating Profit]])/Table1[[#This Row],[Units Sold]],0)</f>
        <v>292.50000000000006</v>
      </c>
      <c r="T1566" s="4" t="str">
        <f>IF(Table1[[#This Row],[Profit per unit]]&gt;$V$8,"Premium","Mass")</f>
        <v>Premium</v>
      </c>
      <c r="U1566" s="4"/>
    </row>
    <row r="1567" spans="2:21" ht="14.25" customHeight="1" x14ac:dyDescent="0.3">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c r="O1567" s="4" t="str">
        <f>TEXT(Table1[[#This Row],[Invoice Date]],"mmm")</f>
        <v>Oct</v>
      </c>
      <c r="P1567" s="4">
        <f>YEAR(Table1[[#This Row],[Invoice Date]])</f>
        <v>2021</v>
      </c>
      <c r="Q1567" s="4">
        <f>IFERROR(Table1[[#This Row],[Total Sales]]/Table1[[#This Row],[Units Sold]],4)</f>
        <v>550.00000000000011</v>
      </c>
      <c r="R1567" s="4">
        <f>IFERROR(Table1[[#This Row],[Operating Profit]]/Table1[[#This Row],[Units Sold]],0)</f>
        <v>165</v>
      </c>
      <c r="S1567" s="4">
        <f>IFERROR((Table1[[#This Row],[Total Sales]]-Table1[[#This Row],[Operating Profit]])/Table1[[#This Row],[Units Sold]],0)</f>
        <v>385.00000000000006</v>
      </c>
      <c r="T1567" s="4" t="str">
        <f>IF(Table1[[#This Row],[Profit per unit]]&gt;$V$8,"Premium","Mass")</f>
        <v>Premium</v>
      </c>
      <c r="U1567" s="4"/>
    </row>
    <row r="1568" spans="2:21" ht="14.25" customHeight="1" x14ac:dyDescent="0.3">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c r="O1568" s="4" t="str">
        <f>TEXT(Table1[[#This Row],[Invoice Date]],"mmm")</f>
        <v>Oct</v>
      </c>
      <c r="P1568" s="4">
        <f>YEAR(Table1[[#This Row],[Invoice Date]])</f>
        <v>2021</v>
      </c>
      <c r="Q1568" s="4">
        <f>IFERROR(Table1[[#This Row],[Total Sales]]/Table1[[#This Row],[Units Sold]],4)</f>
        <v>600</v>
      </c>
      <c r="R1568" s="4">
        <f>IFERROR(Table1[[#This Row],[Operating Profit]]/Table1[[#This Row],[Units Sold]],0)</f>
        <v>150</v>
      </c>
      <c r="S1568" s="4">
        <f>IFERROR((Table1[[#This Row],[Total Sales]]-Table1[[#This Row],[Operating Profit]])/Table1[[#This Row],[Units Sold]],0)</f>
        <v>450</v>
      </c>
      <c r="T1568" s="4" t="str">
        <f>IF(Table1[[#This Row],[Profit per unit]]&gt;$V$8,"Premium","Mass")</f>
        <v>Premium</v>
      </c>
      <c r="U1568" s="4"/>
    </row>
    <row r="1569" spans="2:21" ht="14.25" customHeight="1" x14ac:dyDescent="0.3">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c r="O1569" s="4" t="str">
        <f>TEXT(Table1[[#This Row],[Invoice Date]],"mmm")</f>
        <v>Nov</v>
      </c>
      <c r="P1569" s="4">
        <f>YEAR(Table1[[#This Row],[Invoice Date]])</f>
        <v>2021</v>
      </c>
      <c r="Q1569" s="4">
        <f>IFERROR(Table1[[#This Row],[Total Sales]]/Table1[[#This Row],[Units Sold]],4)</f>
        <v>550.00000000000011</v>
      </c>
      <c r="R1569" s="4">
        <f>IFERROR(Table1[[#This Row],[Operating Profit]]/Table1[[#This Row],[Units Sold]],0)</f>
        <v>275.00000000000006</v>
      </c>
      <c r="S1569" s="4">
        <f>IFERROR((Table1[[#This Row],[Total Sales]]-Table1[[#This Row],[Operating Profit]])/Table1[[#This Row],[Units Sold]],0)</f>
        <v>275.00000000000006</v>
      </c>
      <c r="T1569" s="4" t="str">
        <f>IF(Table1[[#This Row],[Profit per unit]]&gt;$V$8,"Premium","Mass")</f>
        <v>Premium</v>
      </c>
      <c r="U1569" s="4"/>
    </row>
    <row r="1570" spans="2:21" ht="14.25" customHeight="1" x14ac:dyDescent="0.3">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c r="O1570" s="4" t="str">
        <f>TEXT(Table1[[#This Row],[Invoice Date]],"mmm")</f>
        <v>Nov</v>
      </c>
      <c r="P1570" s="4">
        <f>YEAR(Table1[[#This Row],[Invoice Date]])</f>
        <v>2021</v>
      </c>
      <c r="Q1570" s="4">
        <f>IFERROR(Table1[[#This Row],[Total Sales]]/Table1[[#This Row],[Units Sold]],4)</f>
        <v>450.00000000000006</v>
      </c>
      <c r="R1570" s="4">
        <f>IFERROR(Table1[[#This Row],[Operating Profit]]/Table1[[#This Row],[Units Sold]],0)</f>
        <v>135</v>
      </c>
      <c r="S1570" s="4">
        <f>IFERROR((Table1[[#This Row],[Total Sales]]-Table1[[#This Row],[Operating Profit]])/Table1[[#This Row],[Units Sold]],0)</f>
        <v>315.00000000000006</v>
      </c>
      <c r="T1570" s="4" t="str">
        <f>IF(Table1[[#This Row],[Profit per unit]]&gt;$V$8,"Premium","Mass")</f>
        <v>Premium</v>
      </c>
      <c r="U1570" s="4"/>
    </row>
    <row r="1571" spans="2:21" ht="14.25" customHeight="1" x14ac:dyDescent="0.3">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c r="O1571" s="4" t="str">
        <f>TEXT(Table1[[#This Row],[Invoice Date]],"mmm")</f>
        <v>Nov</v>
      </c>
      <c r="P1571" s="4">
        <f>YEAR(Table1[[#This Row],[Invoice Date]])</f>
        <v>2021</v>
      </c>
      <c r="Q1571" s="4">
        <f>IFERROR(Table1[[#This Row],[Total Sales]]/Table1[[#This Row],[Units Sold]],4)</f>
        <v>450.00000000000006</v>
      </c>
      <c r="R1571" s="4">
        <f>IFERROR(Table1[[#This Row],[Operating Profit]]/Table1[[#This Row],[Units Sold]],0)</f>
        <v>157.5</v>
      </c>
      <c r="S1571" s="4">
        <f>IFERROR((Table1[[#This Row],[Total Sales]]-Table1[[#This Row],[Operating Profit]])/Table1[[#This Row],[Units Sold]],0)</f>
        <v>292.50000000000006</v>
      </c>
      <c r="T1571" s="4" t="str">
        <f>IF(Table1[[#This Row],[Profit per unit]]&gt;$V$8,"Premium","Mass")</f>
        <v>Premium</v>
      </c>
      <c r="U1571" s="4"/>
    </row>
    <row r="1572" spans="2:21" ht="14.25" customHeight="1" x14ac:dyDescent="0.3">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c r="O1572" s="4" t="str">
        <f>TEXT(Table1[[#This Row],[Invoice Date]],"mmm")</f>
        <v>Nov</v>
      </c>
      <c r="P1572" s="4">
        <f>YEAR(Table1[[#This Row],[Invoice Date]])</f>
        <v>2021</v>
      </c>
      <c r="Q1572" s="4">
        <f>IFERROR(Table1[[#This Row],[Total Sales]]/Table1[[#This Row],[Units Sold]],4)</f>
        <v>450.00000000000006</v>
      </c>
      <c r="R1572" s="4">
        <f>IFERROR(Table1[[#This Row],[Operating Profit]]/Table1[[#This Row],[Units Sold]],0)</f>
        <v>157.5</v>
      </c>
      <c r="S1572" s="4">
        <f>IFERROR((Table1[[#This Row],[Total Sales]]-Table1[[#This Row],[Operating Profit]])/Table1[[#This Row],[Units Sold]],0)</f>
        <v>292.50000000000006</v>
      </c>
      <c r="T1572" s="4" t="str">
        <f>IF(Table1[[#This Row],[Profit per unit]]&gt;$V$8,"Premium","Mass")</f>
        <v>Premium</v>
      </c>
      <c r="U1572" s="4"/>
    </row>
    <row r="1573" spans="2:21" ht="14.25" customHeight="1" x14ac:dyDescent="0.3">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c r="O1573" s="4" t="str">
        <f>TEXT(Table1[[#This Row],[Invoice Date]],"mmm")</f>
        <v>Nov</v>
      </c>
      <c r="P1573" s="4">
        <f>YEAR(Table1[[#This Row],[Invoice Date]])</f>
        <v>2021</v>
      </c>
      <c r="Q1573" s="4">
        <f>IFERROR(Table1[[#This Row],[Total Sales]]/Table1[[#This Row],[Units Sold]],4)</f>
        <v>550.00000000000011</v>
      </c>
      <c r="R1573" s="4">
        <f>IFERROR(Table1[[#This Row],[Operating Profit]]/Table1[[#This Row],[Units Sold]],0)</f>
        <v>165</v>
      </c>
      <c r="S1573" s="4">
        <f>IFERROR((Table1[[#This Row],[Total Sales]]-Table1[[#This Row],[Operating Profit]])/Table1[[#This Row],[Units Sold]],0)</f>
        <v>385.00000000000006</v>
      </c>
      <c r="T1573" s="4" t="str">
        <f>IF(Table1[[#This Row],[Profit per unit]]&gt;$V$8,"Premium","Mass")</f>
        <v>Premium</v>
      </c>
      <c r="U1573" s="4"/>
    </row>
    <row r="1574" spans="2:21" ht="14.25" customHeight="1" x14ac:dyDescent="0.3">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c r="O1574" s="4" t="str">
        <f>TEXT(Table1[[#This Row],[Invoice Date]],"mmm")</f>
        <v>Nov</v>
      </c>
      <c r="P1574" s="4">
        <f>YEAR(Table1[[#This Row],[Invoice Date]])</f>
        <v>2021</v>
      </c>
      <c r="Q1574" s="4">
        <f>IFERROR(Table1[[#This Row],[Total Sales]]/Table1[[#This Row],[Units Sold]],4)</f>
        <v>600</v>
      </c>
      <c r="R1574" s="4">
        <f>IFERROR(Table1[[#This Row],[Operating Profit]]/Table1[[#This Row],[Units Sold]],0)</f>
        <v>150</v>
      </c>
      <c r="S1574" s="4">
        <f>IFERROR((Table1[[#This Row],[Total Sales]]-Table1[[#This Row],[Operating Profit]])/Table1[[#This Row],[Units Sold]],0)</f>
        <v>450</v>
      </c>
      <c r="T1574" s="4" t="str">
        <f>IF(Table1[[#This Row],[Profit per unit]]&gt;$V$8,"Premium","Mass")</f>
        <v>Premium</v>
      </c>
      <c r="U1574" s="4"/>
    </row>
    <row r="1575" spans="2:21" ht="14.25" customHeight="1" x14ac:dyDescent="0.3">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c r="O1575" s="4" t="str">
        <f>TEXT(Table1[[#This Row],[Invoice Date]],"mmm")</f>
        <v>Dec</v>
      </c>
      <c r="P1575" s="4">
        <f>YEAR(Table1[[#This Row],[Invoice Date]])</f>
        <v>2021</v>
      </c>
      <c r="Q1575" s="4">
        <f>IFERROR(Table1[[#This Row],[Total Sales]]/Table1[[#This Row],[Units Sold]],4)</f>
        <v>550.00000000000011</v>
      </c>
      <c r="R1575" s="4">
        <f>IFERROR(Table1[[#This Row],[Operating Profit]]/Table1[[#This Row],[Units Sold]],0)</f>
        <v>275.00000000000006</v>
      </c>
      <c r="S1575" s="4">
        <f>IFERROR((Table1[[#This Row],[Total Sales]]-Table1[[#This Row],[Operating Profit]])/Table1[[#This Row],[Units Sold]],0)</f>
        <v>275.00000000000006</v>
      </c>
      <c r="T1575" s="4" t="str">
        <f>IF(Table1[[#This Row],[Profit per unit]]&gt;$V$8,"Premium","Mass")</f>
        <v>Premium</v>
      </c>
      <c r="U1575" s="4"/>
    </row>
    <row r="1576" spans="2:21" ht="14.25" customHeight="1" x14ac:dyDescent="0.3">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c r="O1576" s="4" t="str">
        <f>TEXT(Table1[[#This Row],[Invoice Date]],"mmm")</f>
        <v>Dec</v>
      </c>
      <c r="P1576" s="4">
        <f>YEAR(Table1[[#This Row],[Invoice Date]])</f>
        <v>2021</v>
      </c>
      <c r="Q1576" s="4">
        <f>IFERROR(Table1[[#This Row],[Total Sales]]/Table1[[#This Row],[Units Sold]],4)</f>
        <v>450.00000000000011</v>
      </c>
      <c r="R1576" s="4">
        <f>IFERROR(Table1[[#This Row],[Operating Profit]]/Table1[[#This Row],[Units Sold]],0)</f>
        <v>135.00000000000003</v>
      </c>
      <c r="S1576" s="4">
        <f>IFERROR((Table1[[#This Row],[Total Sales]]-Table1[[#This Row],[Operating Profit]])/Table1[[#This Row],[Units Sold]],0)</f>
        <v>315.00000000000011</v>
      </c>
      <c r="T1576" s="4" t="str">
        <f>IF(Table1[[#This Row],[Profit per unit]]&gt;$V$8,"Premium","Mass")</f>
        <v>Premium</v>
      </c>
      <c r="U1576" s="4"/>
    </row>
    <row r="1577" spans="2:21" ht="14.25" customHeight="1" x14ac:dyDescent="0.3">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c r="O1577" s="4" t="str">
        <f>TEXT(Table1[[#This Row],[Invoice Date]],"mmm")</f>
        <v>Dec</v>
      </c>
      <c r="P1577" s="4">
        <f>YEAR(Table1[[#This Row],[Invoice Date]])</f>
        <v>2021</v>
      </c>
      <c r="Q1577" s="4">
        <f>IFERROR(Table1[[#This Row],[Total Sales]]/Table1[[#This Row],[Units Sold]],4)</f>
        <v>450.00000000000006</v>
      </c>
      <c r="R1577" s="4">
        <f>IFERROR(Table1[[#This Row],[Operating Profit]]/Table1[[#This Row],[Units Sold]],0)</f>
        <v>157.5</v>
      </c>
      <c r="S1577" s="4">
        <f>IFERROR((Table1[[#This Row],[Total Sales]]-Table1[[#This Row],[Operating Profit]])/Table1[[#This Row],[Units Sold]],0)</f>
        <v>292.50000000000006</v>
      </c>
      <c r="T1577" s="4" t="str">
        <f>IF(Table1[[#This Row],[Profit per unit]]&gt;$V$8,"Premium","Mass")</f>
        <v>Premium</v>
      </c>
      <c r="U1577" s="4"/>
    </row>
    <row r="1578" spans="2:21" ht="14.25" customHeight="1" x14ac:dyDescent="0.3">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c r="O1578" s="4" t="str">
        <f>TEXT(Table1[[#This Row],[Invoice Date]],"mmm")</f>
        <v>Dec</v>
      </c>
      <c r="P1578" s="4">
        <f>YEAR(Table1[[#This Row],[Invoice Date]])</f>
        <v>2021</v>
      </c>
      <c r="Q1578" s="4">
        <f>IFERROR(Table1[[#This Row],[Total Sales]]/Table1[[#This Row],[Units Sold]],4)</f>
        <v>450.00000000000006</v>
      </c>
      <c r="R1578" s="4">
        <f>IFERROR(Table1[[#This Row],[Operating Profit]]/Table1[[#This Row],[Units Sold]],0)</f>
        <v>157.5</v>
      </c>
      <c r="S1578" s="4">
        <f>IFERROR((Table1[[#This Row],[Total Sales]]-Table1[[#This Row],[Operating Profit]])/Table1[[#This Row],[Units Sold]],0)</f>
        <v>292.50000000000006</v>
      </c>
      <c r="T1578" s="4" t="str">
        <f>IF(Table1[[#This Row],[Profit per unit]]&gt;$V$8,"Premium","Mass")</f>
        <v>Premium</v>
      </c>
      <c r="U1578" s="4"/>
    </row>
    <row r="1579" spans="2:21" ht="14.25" customHeight="1" x14ac:dyDescent="0.3">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c r="O1579" s="4" t="str">
        <f>TEXT(Table1[[#This Row],[Invoice Date]],"mmm")</f>
        <v>Dec</v>
      </c>
      <c r="P1579" s="4">
        <f>YEAR(Table1[[#This Row],[Invoice Date]])</f>
        <v>2021</v>
      </c>
      <c r="Q1579" s="4">
        <f>IFERROR(Table1[[#This Row],[Total Sales]]/Table1[[#This Row],[Units Sold]],4)</f>
        <v>550.00000000000011</v>
      </c>
      <c r="R1579" s="4">
        <f>IFERROR(Table1[[#This Row],[Operating Profit]]/Table1[[#This Row],[Units Sold]],0)</f>
        <v>165.00000000000003</v>
      </c>
      <c r="S1579" s="4">
        <f>IFERROR((Table1[[#This Row],[Total Sales]]-Table1[[#This Row],[Operating Profit]])/Table1[[#This Row],[Units Sold]],0)</f>
        <v>385.00000000000011</v>
      </c>
      <c r="T1579" s="4" t="str">
        <f>IF(Table1[[#This Row],[Profit per unit]]&gt;$V$8,"Premium","Mass")</f>
        <v>Premium</v>
      </c>
      <c r="U1579" s="4"/>
    </row>
    <row r="1580" spans="2:21" ht="14.25" customHeight="1" x14ac:dyDescent="0.3">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c r="O1580" s="4" t="str">
        <f>TEXT(Table1[[#This Row],[Invoice Date]],"mmm")</f>
        <v>Dec</v>
      </c>
      <c r="P1580" s="4">
        <f>YEAR(Table1[[#This Row],[Invoice Date]])</f>
        <v>2021</v>
      </c>
      <c r="Q1580" s="4">
        <f>IFERROR(Table1[[#This Row],[Total Sales]]/Table1[[#This Row],[Units Sold]],4)</f>
        <v>600</v>
      </c>
      <c r="R1580" s="4">
        <f>IFERROR(Table1[[#This Row],[Operating Profit]]/Table1[[#This Row],[Units Sold]],0)</f>
        <v>150</v>
      </c>
      <c r="S1580" s="4">
        <f>IFERROR((Table1[[#This Row],[Total Sales]]-Table1[[#This Row],[Operating Profit]])/Table1[[#This Row],[Units Sold]],0)</f>
        <v>450</v>
      </c>
      <c r="T1580" s="4" t="str">
        <f>IF(Table1[[#This Row],[Profit per unit]]&gt;$V$8,"Premium","Mass")</f>
        <v>Premium</v>
      </c>
      <c r="U1580" s="4"/>
    </row>
    <row r="1581" spans="2:21" ht="14.25" customHeight="1" x14ac:dyDescent="0.3">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c r="O1581" s="4" t="str">
        <f>TEXT(Table1[[#This Row],[Invoice Date]],"mmm")</f>
        <v>Jan</v>
      </c>
      <c r="P1581" s="4">
        <f>YEAR(Table1[[#This Row],[Invoice Date]])</f>
        <v>2021</v>
      </c>
      <c r="Q1581" s="4">
        <f>IFERROR(Table1[[#This Row],[Total Sales]]/Table1[[#This Row],[Units Sold]],4)</f>
        <v>300.00000000000006</v>
      </c>
      <c r="R1581" s="4">
        <f>IFERROR(Table1[[#This Row],[Operating Profit]]/Table1[[#This Row],[Units Sold]],0)</f>
        <v>105</v>
      </c>
      <c r="S1581" s="4">
        <f>IFERROR((Table1[[#This Row],[Total Sales]]-Table1[[#This Row],[Operating Profit]])/Table1[[#This Row],[Units Sold]],0)</f>
        <v>195.00000000000003</v>
      </c>
      <c r="T1581" s="4" t="str">
        <f>IF(Table1[[#This Row],[Profit per unit]]&gt;$V$8,"Premium","Mass")</f>
        <v>Premium</v>
      </c>
      <c r="U1581" s="4"/>
    </row>
    <row r="1582" spans="2:21" ht="14.25" customHeight="1" x14ac:dyDescent="0.3">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c r="O1582" s="4" t="str">
        <f>TEXT(Table1[[#This Row],[Invoice Date]],"mmm")</f>
        <v>Jan</v>
      </c>
      <c r="P1582" s="4">
        <f>YEAR(Table1[[#This Row],[Invoice Date]])</f>
        <v>2021</v>
      </c>
      <c r="Q1582" s="4">
        <f>IFERROR(Table1[[#This Row],[Total Sales]]/Table1[[#This Row],[Units Sold]],4)</f>
        <v>400</v>
      </c>
      <c r="R1582" s="4">
        <f>IFERROR(Table1[[#This Row],[Operating Profit]]/Table1[[#This Row],[Units Sold]],0)</f>
        <v>140</v>
      </c>
      <c r="S1582" s="4">
        <f>IFERROR((Table1[[#This Row],[Total Sales]]-Table1[[#This Row],[Operating Profit]])/Table1[[#This Row],[Units Sold]],0)</f>
        <v>260</v>
      </c>
      <c r="T1582" s="4" t="str">
        <f>IF(Table1[[#This Row],[Profit per unit]]&gt;$V$8,"Premium","Mass")</f>
        <v>Premium</v>
      </c>
      <c r="U1582" s="4"/>
    </row>
    <row r="1583" spans="2:21" ht="14.25" customHeight="1" x14ac:dyDescent="0.3">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c r="O1583" s="4" t="str">
        <f>TEXT(Table1[[#This Row],[Invoice Date]],"mmm")</f>
        <v>Jan</v>
      </c>
      <c r="P1583" s="4">
        <f>YEAR(Table1[[#This Row],[Invoice Date]])</f>
        <v>2021</v>
      </c>
      <c r="Q1583" s="4">
        <f>IFERROR(Table1[[#This Row],[Total Sales]]/Table1[[#This Row],[Units Sold]],4)</f>
        <v>400</v>
      </c>
      <c r="R1583" s="4">
        <f>IFERROR(Table1[[#This Row],[Operating Profit]]/Table1[[#This Row],[Units Sold]],0)</f>
        <v>140</v>
      </c>
      <c r="S1583" s="4">
        <f>IFERROR((Table1[[#This Row],[Total Sales]]-Table1[[#This Row],[Operating Profit]])/Table1[[#This Row],[Units Sold]],0)</f>
        <v>260</v>
      </c>
      <c r="T1583" s="4" t="str">
        <f>IF(Table1[[#This Row],[Profit per unit]]&gt;$V$8,"Premium","Mass")</f>
        <v>Premium</v>
      </c>
      <c r="U1583" s="4"/>
    </row>
    <row r="1584" spans="2:21" ht="14.25" customHeight="1" x14ac:dyDescent="0.3">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c r="O1584" s="4" t="str">
        <f>TEXT(Table1[[#This Row],[Invoice Date]],"mmm")</f>
        <v>Jan</v>
      </c>
      <c r="P1584" s="4">
        <f>YEAR(Table1[[#This Row],[Invoice Date]])</f>
        <v>2021</v>
      </c>
      <c r="Q1584" s="4">
        <f>IFERROR(Table1[[#This Row],[Total Sales]]/Table1[[#This Row],[Units Sold]],4)</f>
        <v>400</v>
      </c>
      <c r="R1584" s="4">
        <f>IFERROR(Table1[[#This Row],[Operating Profit]]/Table1[[#This Row],[Units Sold]],0)</f>
        <v>140</v>
      </c>
      <c r="S1584" s="4">
        <f>IFERROR((Table1[[#This Row],[Total Sales]]-Table1[[#This Row],[Operating Profit]])/Table1[[#This Row],[Units Sold]],0)</f>
        <v>260</v>
      </c>
      <c r="T1584" s="4" t="str">
        <f>IF(Table1[[#This Row],[Profit per unit]]&gt;$V$8,"Premium","Mass")</f>
        <v>Premium</v>
      </c>
      <c r="U1584" s="4"/>
    </row>
    <row r="1585" spans="2:21" ht="14.25" customHeight="1" x14ac:dyDescent="0.3">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c r="O1585" s="4" t="str">
        <f>TEXT(Table1[[#This Row],[Invoice Date]],"mmm")</f>
        <v>Jan</v>
      </c>
      <c r="P1585" s="4">
        <f>YEAR(Table1[[#This Row],[Invoice Date]])</f>
        <v>2021</v>
      </c>
      <c r="Q1585" s="4">
        <f>IFERROR(Table1[[#This Row],[Total Sales]]/Table1[[#This Row],[Units Sold]],4)</f>
        <v>450.00000000000011</v>
      </c>
      <c r="R1585" s="4">
        <f>IFERROR(Table1[[#This Row],[Operating Profit]]/Table1[[#This Row],[Units Sold]],0)</f>
        <v>180.00000000000006</v>
      </c>
      <c r="S1585" s="4">
        <f>IFERROR((Table1[[#This Row],[Total Sales]]-Table1[[#This Row],[Operating Profit]])/Table1[[#This Row],[Units Sold]],0)</f>
        <v>270.00000000000006</v>
      </c>
      <c r="T1585" s="4" t="str">
        <f>IF(Table1[[#This Row],[Profit per unit]]&gt;$V$8,"Premium","Mass")</f>
        <v>Premium</v>
      </c>
      <c r="U1585" s="4"/>
    </row>
    <row r="1586" spans="2:21" ht="14.25" customHeight="1" x14ac:dyDescent="0.3">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c r="O1586" s="4" t="str">
        <f>TEXT(Table1[[#This Row],[Invoice Date]],"mmm")</f>
        <v>Jan</v>
      </c>
      <c r="P1586" s="4">
        <f>YEAR(Table1[[#This Row],[Invoice Date]])</f>
        <v>2021</v>
      </c>
      <c r="Q1586" s="4">
        <f>IFERROR(Table1[[#This Row],[Total Sales]]/Table1[[#This Row],[Units Sold]],4)</f>
        <v>400</v>
      </c>
      <c r="R1586" s="4">
        <f>IFERROR(Table1[[#This Row],[Operating Profit]]/Table1[[#This Row],[Units Sold]],0)</f>
        <v>120</v>
      </c>
      <c r="S1586" s="4">
        <f>IFERROR((Table1[[#This Row],[Total Sales]]-Table1[[#This Row],[Operating Profit]])/Table1[[#This Row],[Units Sold]],0)</f>
        <v>280</v>
      </c>
      <c r="T1586" s="4" t="str">
        <f>IF(Table1[[#This Row],[Profit per unit]]&gt;$V$8,"Premium","Mass")</f>
        <v>Premium</v>
      </c>
      <c r="U1586" s="4"/>
    </row>
    <row r="1587" spans="2:21" ht="14.25" customHeight="1" x14ac:dyDescent="0.3">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c r="O1587" s="4" t="str">
        <f>TEXT(Table1[[#This Row],[Invoice Date]],"mmm")</f>
        <v>Feb</v>
      </c>
      <c r="P1587" s="4">
        <f>YEAR(Table1[[#This Row],[Invoice Date]])</f>
        <v>2021</v>
      </c>
      <c r="Q1587" s="4">
        <f>IFERROR(Table1[[#This Row],[Total Sales]]/Table1[[#This Row],[Units Sold]],4)</f>
        <v>300.00000000000006</v>
      </c>
      <c r="R1587" s="4">
        <f>IFERROR(Table1[[#This Row],[Operating Profit]]/Table1[[#This Row],[Units Sold]],0)</f>
        <v>105.00000000000001</v>
      </c>
      <c r="S1587" s="4">
        <f>IFERROR((Table1[[#This Row],[Total Sales]]-Table1[[#This Row],[Operating Profit]])/Table1[[#This Row],[Units Sold]],0)</f>
        <v>195.00000000000006</v>
      </c>
      <c r="T1587" s="4" t="str">
        <f>IF(Table1[[#This Row],[Profit per unit]]&gt;$V$8,"Premium","Mass")</f>
        <v>Premium</v>
      </c>
      <c r="U1587" s="4"/>
    </row>
    <row r="1588" spans="2:21" ht="14.25" customHeight="1" x14ac:dyDescent="0.3">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c r="O1588" s="4" t="str">
        <f>TEXT(Table1[[#This Row],[Invoice Date]],"mmm")</f>
        <v>Feb</v>
      </c>
      <c r="P1588" s="4">
        <f>YEAR(Table1[[#This Row],[Invoice Date]])</f>
        <v>2021</v>
      </c>
      <c r="Q1588" s="4">
        <f>IFERROR(Table1[[#This Row],[Total Sales]]/Table1[[#This Row],[Units Sold]],4)</f>
        <v>400</v>
      </c>
      <c r="R1588" s="4">
        <f>IFERROR(Table1[[#This Row],[Operating Profit]]/Table1[[#This Row],[Units Sold]],0)</f>
        <v>140</v>
      </c>
      <c r="S1588" s="4">
        <f>IFERROR((Table1[[#This Row],[Total Sales]]-Table1[[#This Row],[Operating Profit]])/Table1[[#This Row],[Units Sold]],0)</f>
        <v>260</v>
      </c>
      <c r="T1588" s="4" t="str">
        <f>IF(Table1[[#This Row],[Profit per unit]]&gt;$V$8,"Premium","Mass")</f>
        <v>Premium</v>
      </c>
      <c r="U1588" s="4"/>
    </row>
    <row r="1589" spans="2:21" ht="14.25" customHeight="1" x14ac:dyDescent="0.3">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c r="O1589" s="4" t="str">
        <f>TEXT(Table1[[#This Row],[Invoice Date]],"mmm")</f>
        <v>Feb</v>
      </c>
      <c r="P1589" s="4">
        <f>YEAR(Table1[[#This Row],[Invoice Date]])</f>
        <v>2021</v>
      </c>
      <c r="Q1589" s="4">
        <f>IFERROR(Table1[[#This Row],[Total Sales]]/Table1[[#This Row],[Units Sold]],4)</f>
        <v>400</v>
      </c>
      <c r="R1589" s="4">
        <f>IFERROR(Table1[[#This Row],[Operating Profit]]/Table1[[#This Row],[Units Sold]],0)</f>
        <v>140</v>
      </c>
      <c r="S1589" s="4">
        <f>IFERROR((Table1[[#This Row],[Total Sales]]-Table1[[#This Row],[Operating Profit]])/Table1[[#This Row],[Units Sold]],0)</f>
        <v>260</v>
      </c>
      <c r="T1589" s="4" t="str">
        <f>IF(Table1[[#This Row],[Profit per unit]]&gt;$V$8,"Premium","Mass")</f>
        <v>Premium</v>
      </c>
      <c r="U1589" s="4"/>
    </row>
    <row r="1590" spans="2:21" ht="14.25" customHeight="1" x14ac:dyDescent="0.3">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c r="O1590" s="4" t="str">
        <f>TEXT(Table1[[#This Row],[Invoice Date]],"mmm")</f>
        <v>Feb</v>
      </c>
      <c r="P1590" s="4">
        <f>YEAR(Table1[[#This Row],[Invoice Date]])</f>
        <v>2021</v>
      </c>
      <c r="Q1590" s="4">
        <f>IFERROR(Table1[[#This Row],[Total Sales]]/Table1[[#This Row],[Units Sold]],4)</f>
        <v>400</v>
      </c>
      <c r="R1590" s="4">
        <f>IFERROR(Table1[[#This Row],[Operating Profit]]/Table1[[#This Row],[Units Sold]],0)</f>
        <v>140</v>
      </c>
      <c r="S1590" s="4">
        <f>IFERROR((Table1[[#This Row],[Total Sales]]-Table1[[#This Row],[Operating Profit]])/Table1[[#This Row],[Units Sold]],0)</f>
        <v>260</v>
      </c>
      <c r="T1590" s="4" t="str">
        <f>IF(Table1[[#This Row],[Profit per unit]]&gt;$V$8,"Premium","Mass")</f>
        <v>Premium</v>
      </c>
      <c r="U1590" s="4"/>
    </row>
    <row r="1591" spans="2:21" ht="14.25" customHeight="1" x14ac:dyDescent="0.3">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c r="O1591" s="4" t="str">
        <f>TEXT(Table1[[#This Row],[Invoice Date]],"mmm")</f>
        <v>Feb</v>
      </c>
      <c r="P1591" s="4">
        <f>YEAR(Table1[[#This Row],[Invoice Date]])</f>
        <v>2021</v>
      </c>
      <c r="Q1591" s="4">
        <f>IFERROR(Table1[[#This Row],[Total Sales]]/Table1[[#This Row],[Units Sold]],4)</f>
        <v>450.00000000000006</v>
      </c>
      <c r="R1591" s="4">
        <f>IFERROR(Table1[[#This Row],[Operating Profit]]/Table1[[#This Row],[Units Sold]],0)</f>
        <v>180.00000000000003</v>
      </c>
      <c r="S1591" s="4">
        <f>IFERROR((Table1[[#This Row],[Total Sales]]-Table1[[#This Row],[Operating Profit]])/Table1[[#This Row],[Units Sold]],0)</f>
        <v>270</v>
      </c>
      <c r="T1591" s="4" t="str">
        <f>IF(Table1[[#This Row],[Profit per unit]]&gt;$V$8,"Premium","Mass")</f>
        <v>Premium</v>
      </c>
      <c r="U1591" s="4"/>
    </row>
    <row r="1592" spans="2:21" ht="14.25" customHeight="1" x14ac:dyDescent="0.3">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c r="O1592" s="4" t="str">
        <f>TEXT(Table1[[#This Row],[Invoice Date]],"mmm")</f>
        <v>Feb</v>
      </c>
      <c r="P1592" s="4">
        <f>YEAR(Table1[[#This Row],[Invoice Date]])</f>
        <v>2021</v>
      </c>
      <c r="Q1592" s="4">
        <f>IFERROR(Table1[[#This Row],[Total Sales]]/Table1[[#This Row],[Units Sold]],4)</f>
        <v>400</v>
      </c>
      <c r="R1592" s="4">
        <f>IFERROR(Table1[[#This Row],[Operating Profit]]/Table1[[#This Row],[Units Sold]],0)</f>
        <v>120</v>
      </c>
      <c r="S1592" s="4">
        <f>IFERROR((Table1[[#This Row],[Total Sales]]-Table1[[#This Row],[Operating Profit]])/Table1[[#This Row],[Units Sold]],0)</f>
        <v>280</v>
      </c>
      <c r="T1592" s="4" t="str">
        <f>IF(Table1[[#This Row],[Profit per unit]]&gt;$V$8,"Premium","Mass")</f>
        <v>Premium</v>
      </c>
      <c r="U1592" s="4"/>
    </row>
    <row r="1593" spans="2:21" ht="14.25" customHeight="1" x14ac:dyDescent="0.3">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c r="O1593" s="4" t="str">
        <f>TEXT(Table1[[#This Row],[Invoice Date]],"mmm")</f>
        <v>Mar</v>
      </c>
      <c r="P1593" s="4">
        <f>YEAR(Table1[[#This Row],[Invoice Date]])</f>
        <v>2021</v>
      </c>
      <c r="Q1593" s="4">
        <f>IFERROR(Table1[[#This Row],[Total Sales]]/Table1[[#This Row],[Units Sold]],4)</f>
        <v>400</v>
      </c>
      <c r="R1593" s="4">
        <f>IFERROR(Table1[[#This Row],[Operating Profit]]/Table1[[#This Row],[Units Sold]],0)</f>
        <v>140</v>
      </c>
      <c r="S1593" s="4">
        <f>IFERROR((Table1[[#This Row],[Total Sales]]-Table1[[#This Row],[Operating Profit]])/Table1[[#This Row],[Units Sold]],0)</f>
        <v>260</v>
      </c>
      <c r="T1593" s="4" t="str">
        <f>IF(Table1[[#This Row],[Profit per unit]]&gt;$V$8,"Premium","Mass")</f>
        <v>Premium</v>
      </c>
      <c r="U1593" s="4"/>
    </row>
    <row r="1594" spans="2:21" ht="14.25" customHeight="1" x14ac:dyDescent="0.3">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c r="O1594" s="4" t="str">
        <f>TEXT(Table1[[#This Row],[Invoice Date]],"mmm")</f>
        <v>Mar</v>
      </c>
      <c r="P1594" s="4">
        <f>YEAR(Table1[[#This Row],[Invoice Date]])</f>
        <v>2021</v>
      </c>
      <c r="Q1594" s="4">
        <f>IFERROR(Table1[[#This Row],[Total Sales]]/Table1[[#This Row],[Units Sold]],4)</f>
        <v>500</v>
      </c>
      <c r="R1594" s="4">
        <f>IFERROR(Table1[[#This Row],[Operating Profit]]/Table1[[#This Row],[Units Sold]],0)</f>
        <v>175</v>
      </c>
      <c r="S1594" s="4">
        <f>IFERROR((Table1[[#This Row],[Total Sales]]-Table1[[#This Row],[Operating Profit]])/Table1[[#This Row],[Units Sold]],0)</f>
        <v>325</v>
      </c>
      <c r="T1594" s="4" t="str">
        <f>IF(Table1[[#This Row],[Profit per unit]]&gt;$V$8,"Premium","Mass")</f>
        <v>Premium</v>
      </c>
      <c r="U1594" s="4"/>
    </row>
    <row r="1595" spans="2:21" ht="14.25" customHeight="1" x14ac:dyDescent="0.3">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c r="O1595" s="4" t="str">
        <f>TEXT(Table1[[#This Row],[Invoice Date]],"mmm")</f>
        <v>Mar</v>
      </c>
      <c r="P1595" s="4">
        <f>YEAR(Table1[[#This Row],[Invoice Date]])</f>
        <v>2021</v>
      </c>
      <c r="Q1595" s="4">
        <f>IFERROR(Table1[[#This Row],[Total Sales]]/Table1[[#This Row],[Units Sold]],4)</f>
        <v>549.99999999999989</v>
      </c>
      <c r="R1595" s="4">
        <f>IFERROR(Table1[[#This Row],[Operating Profit]]/Table1[[#This Row],[Units Sold]],0)</f>
        <v>192.49999999999997</v>
      </c>
      <c r="S1595" s="4">
        <f>IFERROR((Table1[[#This Row],[Total Sales]]-Table1[[#This Row],[Operating Profit]])/Table1[[#This Row],[Units Sold]],0)</f>
        <v>357.49999999999994</v>
      </c>
      <c r="T1595" s="4" t="str">
        <f>IF(Table1[[#This Row],[Profit per unit]]&gt;$V$8,"Premium","Mass")</f>
        <v>Premium</v>
      </c>
      <c r="U1595" s="4"/>
    </row>
    <row r="1596" spans="2:21" ht="14.25" customHeight="1" x14ac:dyDescent="0.3">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c r="O1596" s="4" t="str">
        <f>TEXT(Table1[[#This Row],[Invoice Date]],"mmm")</f>
        <v>Mar</v>
      </c>
      <c r="P1596" s="4">
        <f>YEAR(Table1[[#This Row],[Invoice Date]])</f>
        <v>2021</v>
      </c>
      <c r="Q1596" s="4">
        <f>IFERROR(Table1[[#This Row],[Total Sales]]/Table1[[#This Row],[Units Sold]],4)</f>
        <v>500</v>
      </c>
      <c r="R1596" s="4">
        <f>IFERROR(Table1[[#This Row],[Operating Profit]]/Table1[[#This Row],[Units Sold]],0)</f>
        <v>175</v>
      </c>
      <c r="S1596" s="4">
        <f>IFERROR((Table1[[#This Row],[Total Sales]]-Table1[[#This Row],[Operating Profit]])/Table1[[#This Row],[Units Sold]],0)</f>
        <v>325</v>
      </c>
      <c r="T1596" s="4" t="str">
        <f>IF(Table1[[#This Row],[Profit per unit]]&gt;$V$8,"Premium","Mass")</f>
        <v>Premium</v>
      </c>
      <c r="U1596" s="4"/>
    </row>
    <row r="1597" spans="2:21" ht="14.25" customHeight="1" x14ac:dyDescent="0.3">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c r="O1597" s="4" t="str">
        <f>TEXT(Table1[[#This Row],[Invoice Date]],"mmm")</f>
        <v>Mar</v>
      </c>
      <c r="P1597" s="4">
        <f>YEAR(Table1[[#This Row],[Invoice Date]])</f>
        <v>2021</v>
      </c>
      <c r="Q1597" s="4">
        <f>IFERROR(Table1[[#This Row],[Total Sales]]/Table1[[#This Row],[Units Sold]],4)</f>
        <v>550.00000000000011</v>
      </c>
      <c r="R1597" s="4">
        <f>IFERROR(Table1[[#This Row],[Operating Profit]]/Table1[[#This Row],[Units Sold]],0)</f>
        <v>220.00000000000003</v>
      </c>
      <c r="S1597" s="4">
        <f>IFERROR((Table1[[#This Row],[Total Sales]]-Table1[[#This Row],[Operating Profit]])/Table1[[#This Row],[Units Sold]],0)</f>
        <v>330</v>
      </c>
      <c r="T1597" s="4" t="str">
        <f>IF(Table1[[#This Row],[Profit per unit]]&gt;$V$8,"Premium","Mass")</f>
        <v>Premium</v>
      </c>
      <c r="U1597" s="4"/>
    </row>
    <row r="1598" spans="2:21" ht="14.25" customHeight="1" x14ac:dyDescent="0.3">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c r="O1598" s="4" t="str">
        <f>TEXT(Table1[[#This Row],[Invoice Date]],"mmm")</f>
        <v>Mar</v>
      </c>
      <c r="P1598" s="4">
        <f>YEAR(Table1[[#This Row],[Invoice Date]])</f>
        <v>2021</v>
      </c>
      <c r="Q1598" s="4">
        <f>IFERROR(Table1[[#This Row],[Total Sales]]/Table1[[#This Row],[Units Sold]],4)</f>
        <v>500</v>
      </c>
      <c r="R1598" s="4">
        <f>IFERROR(Table1[[#This Row],[Operating Profit]]/Table1[[#This Row],[Units Sold]],0)</f>
        <v>150</v>
      </c>
      <c r="S1598" s="4">
        <f>IFERROR((Table1[[#This Row],[Total Sales]]-Table1[[#This Row],[Operating Profit]])/Table1[[#This Row],[Units Sold]],0)</f>
        <v>350</v>
      </c>
      <c r="T1598" s="4" t="str">
        <f>IF(Table1[[#This Row],[Profit per unit]]&gt;$V$8,"Premium","Mass")</f>
        <v>Premium</v>
      </c>
      <c r="U1598" s="4"/>
    </row>
    <row r="1599" spans="2:21" ht="14.25" customHeight="1" x14ac:dyDescent="0.3">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c r="O1599" s="4" t="str">
        <f>TEXT(Table1[[#This Row],[Invoice Date]],"mmm")</f>
        <v>Apr</v>
      </c>
      <c r="P1599" s="4">
        <f>YEAR(Table1[[#This Row],[Invoice Date]])</f>
        <v>2021</v>
      </c>
      <c r="Q1599" s="4">
        <f>IFERROR(Table1[[#This Row],[Total Sales]]/Table1[[#This Row],[Units Sold]],4)</f>
        <v>550.00000000000011</v>
      </c>
      <c r="R1599" s="4">
        <f>IFERROR(Table1[[#This Row],[Operating Profit]]/Table1[[#This Row],[Units Sold]],0)</f>
        <v>192.5</v>
      </c>
      <c r="S1599" s="4">
        <f>IFERROR((Table1[[#This Row],[Total Sales]]-Table1[[#This Row],[Operating Profit]])/Table1[[#This Row],[Units Sold]],0)</f>
        <v>357.50000000000006</v>
      </c>
      <c r="T1599" s="4" t="str">
        <f>IF(Table1[[#This Row],[Profit per unit]]&gt;$V$8,"Premium","Mass")</f>
        <v>Premium</v>
      </c>
      <c r="U1599" s="4"/>
    </row>
    <row r="1600" spans="2:21" ht="14.25" customHeight="1" x14ac:dyDescent="0.3">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c r="O1600" s="4" t="str">
        <f>TEXT(Table1[[#This Row],[Invoice Date]],"mmm")</f>
        <v>Apr</v>
      </c>
      <c r="P1600" s="4">
        <f>YEAR(Table1[[#This Row],[Invoice Date]])</f>
        <v>2021</v>
      </c>
      <c r="Q1600" s="4">
        <f>IFERROR(Table1[[#This Row],[Total Sales]]/Table1[[#This Row],[Units Sold]],4)</f>
        <v>600.00000000000011</v>
      </c>
      <c r="R1600" s="4">
        <f>IFERROR(Table1[[#This Row],[Operating Profit]]/Table1[[#This Row],[Units Sold]],0)</f>
        <v>210.00000000000003</v>
      </c>
      <c r="S1600" s="4">
        <f>IFERROR((Table1[[#This Row],[Total Sales]]-Table1[[#This Row],[Operating Profit]])/Table1[[#This Row],[Units Sold]],0)</f>
        <v>390.00000000000011</v>
      </c>
      <c r="T1600" s="4" t="str">
        <f>IF(Table1[[#This Row],[Profit per unit]]&gt;$V$8,"Premium","Mass")</f>
        <v>Premium</v>
      </c>
      <c r="U1600" s="4"/>
    </row>
    <row r="1601" spans="2:21" ht="14.25" customHeight="1" x14ac:dyDescent="0.3">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c r="O1601" s="4" t="str">
        <f>TEXT(Table1[[#This Row],[Invoice Date]],"mmm")</f>
        <v>Apr</v>
      </c>
      <c r="P1601" s="4">
        <f>YEAR(Table1[[#This Row],[Invoice Date]])</f>
        <v>2021</v>
      </c>
      <c r="Q1601" s="4">
        <f>IFERROR(Table1[[#This Row],[Total Sales]]/Table1[[#This Row],[Units Sold]],4)</f>
        <v>600.00000000000011</v>
      </c>
      <c r="R1601" s="4">
        <f>IFERROR(Table1[[#This Row],[Operating Profit]]/Table1[[#This Row],[Units Sold]],0)</f>
        <v>210</v>
      </c>
      <c r="S1601" s="4">
        <f>IFERROR((Table1[[#This Row],[Total Sales]]-Table1[[#This Row],[Operating Profit]])/Table1[[#This Row],[Units Sold]],0)</f>
        <v>390.00000000000011</v>
      </c>
      <c r="T1601" s="4" t="str">
        <f>IF(Table1[[#This Row],[Profit per unit]]&gt;$V$8,"Premium","Mass")</f>
        <v>Premium</v>
      </c>
      <c r="U1601" s="4"/>
    </row>
    <row r="1602" spans="2:21" ht="14.25" customHeight="1" x14ac:dyDescent="0.3">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c r="O1602" s="4" t="str">
        <f>TEXT(Table1[[#This Row],[Invoice Date]],"mmm")</f>
        <v>Apr</v>
      </c>
      <c r="P1602" s="4">
        <f>YEAR(Table1[[#This Row],[Invoice Date]])</f>
        <v>2021</v>
      </c>
      <c r="Q1602" s="4">
        <f>IFERROR(Table1[[#This Row],[Total Sales]]/Table1[[#This Row],[Units Sold]],4)</f>
        <v>450.00000000000006</v>
      </c>
      <c r="R1602" s="4">
        <f>IFERROR(Table1[[#This Row],[Operating Profit]]/Table1[[#This Row],[Units Sold]],0)</f>
        <v>157.5</v>
      </c>
      <c r="S1602" s="4">
        <f>IFERROR((Table1[[#This Row],[Total Sales]]-Table1[[#This Row],[Operating Profit]])/Table1[[#This Row],[Units Sold]],0)</f>
        <v>292.50000000000006</v>
      </c>
      <c r="T1602" s="4" t="str">
        <f>IF(Table1[[#This Row],[Profit per unit]]&gt;$V$8,"Premium","Mass")</f>
        <v>Premium</v>
      </c>
      <c r="U1602" s="4"/>
    </row>
    <row r="1603" spans="2:21" ht="14.25" customHeight="1" x14ac:dyDescent="0.3">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c r="O1603" s="4" t="str">
        <f>TEXT(Table1[[#This Row],[Invoice Date]],"mmm")</f>
        <v>Apr</v>
      </c>
      <c r="P1603" s="4">
        <f>YEAR(Table1[[#This Row],[Invoice Date]])</f>
        <v>2021</v>
      </c>
      <c r="Q1603" s="4">
        <f>IFERROR(Table1[[#This Row],[Total Sales]]/Table1[[#This Row],[Units Sold]],4)</f>
        <v>500.00000000000011</v>
      </c>
      <c r="R1603" s="4">
        <f>IFERROR(Table1[[#This Row],[Operating Profit]]/Table1[[#This Row],[Units Sold]],0)</f>
        <v>200.00000000000006</v>
      </c>
      <c r="S1603" s="4">
        <f>IFERROR((Table1[[#This Row],[Total Sales]]-Table1[[#This Row],[Operating Profit]])/Table1[[#This Row],[Units Sold]],0)</f>
        <v>300.00000000000006</v>
      </c>
      <c r="T1603" s="4" t="str">
        <f>IF(Table1[[#This Row],[Profit per unit]]&gt;$V$8,"Premium","Mass")</f>
        <v>Premium</v>
      </c>
      <c r="U1603" s="4"/>
    </row>
    <row r="1604" spans="2:21" ht="14.25" customHeight="1" x14ac:dyDescent="0.3">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c r="O1604" s="4" t="str">
        <f>TEXT(Table1[[#This Row],[Invoice Date]],"mmm")</f>
        <v>Apr</v>
      </c>
      <c r="P1604" s="4">
        <f>YEAR(Table1[[#This Row],[Invoice Date]])</f>
        <v>2021</v>
      </c>
      <c r="Q1604" s="4">
        <f>IFERROR(Table1[[#This Row],[Total Sales]]/Table1[[#This Row],[Units Sold]],4)</f>
        <v>650.00000000000011</v>
      </c>
      <c r="R1604" s="4">
        <f>IFERROR(Table1[[#This Row],[Operating Profit]]/Table1[[#This Row],[Units Sold]],0)</f>
        <v>195.00000000000003</v>
      </c>
      <c r="S1604" s="4">
        <f>IFERROR((Table1[[#This Row],[Total Sales]]-Table1[[#This Row],[Operating Profit]])/Table1[[#This Row],[Units Sold]],0)</f>
        <v>455.00000000000011</v>
      </c>
      <c r="T1604" s="4" t="str">
        <f>IF(Table1[[#This Row],[Profit per unit]]&gt;$V$8,"Premium","Mass")</f>
        <v>Premium</v>
      </c>
      <c r="U1604" s="4"/>
    </row>
    <row r="1605" spans="2:21" ht="14.25" customHeight="1" x14ac:dyDescent="0.3">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c r="O1605" s="4" t="str">
        <f>TEXT(Table1[[#This Row],[Invoice Date]],"mmm")</f>
        <v>May</v>
      </c>
      <c r="P1605" s="4">
        <f>YEAR(Table1[[#This Row],[Invoice Date]])</f>
        <v>2021</v>
      </c>
      <c r="Q1605" s="4">
        <f>IFERROR(Table1[[#This Row],[Total Sales]]/Table1[[#This Row],[Units Sold]],4)</f>
        <v>500</v>
      </c>
      <c r="R1605" s="4">
        <f>IFERROR(Table1[[#This Row],[Operating Profit]]/Table1[[#This Row],[Units Sold]],0)</f>
        <v>175</v>
      </c>
      <c r="S1605" s="4">
        <f>IFERROR((Table1[[#This Row],[Total Sales]]-Table1[[#This Row],[Operating Profit]])/Table1[[#This Row],[Units Sold]],0)</f>
        <v>325</v>
      </c>
      <c r="T1605" s="4" t="str">
        <f>IF(Table1[[#This Row],[Profit per unit]]&gt;$V$8,"Premium","Mass")</f>
        <v>Premium</v>
      </c>
      <c r="U1605" s="4"/>
    </row>
    <row r="1606" spans="2:21" ht="14.25" customHeight="1" x14ac:dyDescent="0.3">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c r="O1606" s="4" t="str">
        <f>TEXT(Table1[[#This Row],[Invoice Date]],"mmm")</f>
        <v>May</v>
      </c>
      <c r="P1606" s="4">
        <f>YEAR(Table1[[#This Row],[Invoice Date]])</f>
        <v>2021</v>
      </c>
      <c r="Q1606" s="4">
        <f>IFERROR(Table1[[#This Row],[Total Sales]]/Table1[[#This Row],[Units Sold]],4)</f>
        <v>550.00000000000011</v>
      </c>
      <c r="R1606" s="4">
        <f>IFERROR(Table1[[#This Row],[Operating Profit]]/Table1[[#This Row],[Units Sold]],0)</f>
        <v>192.5</v>
      </c>
      <c r="S1606" s="4">
        <f>IFERROR((Table1[[#This Row],[Total Sales]]-Table1[[#This Row],[Operating Profit]])/Table1[[#This Row],[Units Sold]],0)</f>
        <v>357.50000000000006</v>
      </c>
      <c r="T1606" s="4" t="str">
        <f>IF(Table1[[#This Row],[Profit per unit]]&gt;$V$8,"Premium","Mass")</f>
        <v>Premium</v>
      </c>
      <c r="U1606" s="4"/>
    </row>
    <row r="1607" spans="2:21" ht="14.25" customHeight="1" x14ac:dyDescent="0.3">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c r="O1607" s="4" t="str">
        <f>TEXT(Table1[[#This Row],[Invoice Date]],"mmm")</f>
        <v>May</v>
      </c>
      <c r="P1607" s="4">
        <f>YEAR(Table1[[#This Row],[Invoice Date]])</f>
        <v>2021</v>
      </c>
      <c r="Q1607" s="4">
        <f>IFERROR(Table1[[#This Row],[Total Sales]]/Table1[[#This Row],[Units Sold]],4)</f>
        <v>550.00000000000011</v>
      </c>
      <c r="R1607" s="4">
        <f>IFERROR(Table1[[#This Row],[Operating Profit]]/Table1[[#This Row],[Units Sold]],0)</f>
        <v>192.5</v>
      </c>
      <c r="S1607" s="4">
        <f>IFERROR((Table1[[#This Row],[Total Sales]]-Table1[[#This Row],[Operating Profit]])/Table1[[#This Row],[Units Sold]],0)</f>
        <v>357.50000000000006</v>
      </c>
      <c r="T1607" s="4" t="str">
        <f>IF(Table1[[#This Row],[Profit per unit]]&gt;$V$8,"Premium","Mass")</f>
        <v>Premium</v>
      </c>
      <c r="U1607" s="4"/>
    </row>
    <row r="1608" spans="2:21" ht="14.25" customHeight="1" x14ac:dyDescent="0.3">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c r="O1608" s="4" t="str">
        <f>TEXT(Table1[[#This Row],[Invoice Date]],"mmm")</f>
        <v>May</v>
      </c>
      <c r="P1608" s="4">
        <f>YEAR(Table1[[#This Row],[Invoice Date]])</f>
        <v>2021</v>
      </c>
      <c r="Q1608" s="4">
        <f>IFERROR(Table1[[#This Row],[Total Sales]]/Table1[[#This Row],[Units Sold]],4)</f>
        <v>500</v>
      </c>
      <c r="R1608" s="4">
        <f>IFERROR(Table1[[#This Row],[Operating Profit]]/Table1[[#This Row],[Units Sold]],0)</f>
        <v>175</v>
      </c>
      <c r="S1608" s="4">
        <f>IFERROR((Table1[[#This Row],[Total Sales]]-Table1[[#This Row],[Operating Profit]])/Table1[[#This Row],[Units Sold]],0)</f>
        <v>325</v>
      </c>
      <c r="T1608" s="4" t="str">
        <f>IF(Table1[[#This Row],[Profit per unit]]&gt;$V$8,"Premium","Mass")</f>
        <v>Premium</v>
      </c>
      <c r="U1608" s="4"/>
    </row>
    <row r="1609" spans="2:21" ht="14.25" customHeight="1" x14ac:dyDescent="0.3">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c r="O1609" s="4" t="str">
        <f>TEXT(Table1[[#This Row],[Invoice Date]],"mmm")</f>
        <v>May</v>
      </c>
      <c r="P1609" s="4">
        <f>YEAR(Table1[[#This Row],[Invoice Date]])</f>
        <v>2021</v>
      </c>
      <c r="Q1609" s="4">
        <f>IFERROR(Table1[[#This Row],[Total Sales]]/Table1[[#This Row],[Units Sold]],4)</f>
        <v>449.99999999999994</v>
      </c>
      <c r="R1609" s="4">
        <f>IFERROR(Table1[[#This Row],[Operating Profit]]/Table1[[#This Row],[Units Sold]],0)</f>
        <v>179.99999999999997</v>
      </c>
      <c r="S1609" s="4">
        <f>IFERROR((Table1[[#This Row],[Total Sales]]-Table1[[#This Row],[Operating Profit]])/Table1[[#This Row],[Units Sold]],0)</f>
        <v>269.99999999999994</v>
      </c>
      <c r="T1609" s="4" t="str">
        <f>IF(Table1[[#This Row],[Profit per unit]]&gt;$V$8,"Premium","Mass")</f>
        <v>Premium</v>
      </c>
      <c r="U1609" s="4"/>
    </row>
    <row r="1610" spans="2:21" ht="14.25" customHeight="1" x14ac:dyDescent="0.3">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c r="O1610" s="4" t="str">
        <f>TEXT(Table1[[#This Row],[Invoice Date]],"mmm")</f>
        <v>May</v>
      </c>
      <c r="P1610" s="4">
        <f>YEAR(Table1[[#This Row],[Invoice Date]])</f>
        <v>2021</v>
      </c>
      <c r="Q1610" s="4">
        <f>IFERROR(Table1[[#This Row],[Total Sales]]/Table1[[#This Row],[Units Sold]],4)</f>
        <v>600</v>
      </c>
      <c r="R1610" s="4">
        <f>IFERROR(Table1[[#This Row],[Operating Profit]]/Table1[[#This Row],[Units Sold]],0)</f>
        <v>180</v>
      </c>
      <c r="S1610" s="4">
        <f>IFERROR((Table1[[#This Row],[Total Sales]]-Table1[[#This Row],[Operating Profit]])/Table1[[#This Row],[Units Sold]],0)</f>
        <v>420</v>
      </c>
      <c r="T1610" s="4" t="str">
        <f>IF(Table1[[#This Row],[Profit per unit]]&gt;$V$8,"Premium","Mass")</f>
        <v>Premium</v>
      </c>
      <c r="U1610" s="4"/>
    </row>
    <row r="1611" spans="2:21" ht="14.25" customHeight="1" x14ac:dyDescent="0.3">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c r="O1611" s="4" t="str">
        <f>TEXT(Table1[[#This Row],[Invoice Date]],"mmm")</f>
        <v>Jun</v>
      </c>
      <c r="P1611" s="4">
        <f>YEAR(Table1[[#This Row],[Invoice Date]])</f>
        <v>2021</v>
      </c>
      <c r="Q1611" s="4">
        <f>IFERROR(Table1[[#This Row],[Total Sales]]/Table1[[#This Row],[Units Sold]],4)</f>
        <v>549.99999999999989</v>
      </c>
      <c r="R1611" s="4">
        <f>IFERROR(Table1[[#This Row],[Operating Profit]]/Table1[[#This Row],[Units Sold]],0)</f>
        <v>192.49999999999997</v>
      </c>
      <c r="S1611" s="4">
        <f>IFERROR((Table1[[#This Row],[Total Sales]]-Table1[[#This Row],[Operating Profit]])/Table1[[#This Row],[Units Sold]],0)</f>
        <v>357.5</v>
      </c>
      <c r="T1611" s="4" t="str">
        <f>IF(Table1[[#This Row],[Profit per unit]]&gt;$V$8,"Premium","Mass")</f>
        <v>Premium</v>
      </c>
      <c r="U1611" s="4"/>
    </row>
    <row r="1612" spans="2:21" ht="14.25" customHeight="1" x14ac:dyDescent="0.3">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c r="O1612" s="4" t="str">
        <f>TEXT(Table1[[#This Row],[Invoice Date]],"mmm")</f>
        <v>Jun</v>
      </c>
      <c r="P1612" s="4">
        <f>YEAR(Table1[[#This Row],[Invoice Date]])</f>
        <v>2021</v>
      </c>
      <c r="Q1612" s="4">
        <f>IFERROR(Table1[[#This Row],[Total Sales]]/Table1[[#This Row],[Units Sold]],4)</f>
        <v>649.99999999999977</v>
      </c>
      <c r="R1612" s="4">
        <f>IFERROR(Table1[[#This Row],[Operating Profit]]/Table1[[#This Row],[Units Sold]],0)</f>
        <v>227.49999999999991</v>
      </c>
      <c r="S1612" s="4">
        <f>IFERROR((Table1[[#This Row],[Total Sales]]-Table1[[#This Row],[Operating Profit]])/Table1[[#This Row],[Units Sold]],0)</f>
        <v>422.49999999999989</v>
      </c>
      <c r="T1612" s="4" t="str">
        <f>IF(Table1[[#This Row],[Profit per unit]]&gt;$V$8,"Premium","Mass")</f>
        <v>Premium</v>
      </c>
      <c r="U1612" s="4"/>
    </row>
    <row r="1613" spans="2:21" ht="14.25" customHeight="1" x14ac:dyDescent="0.3">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c r="O1613" s="4" t="str">
        <f>TEXT(Table1[[#This Row],[Invoice Date]],"mmm")</f>
        <v>Jun</v>
      </c>
      <c r="P1613" s="4">
        <f>YEAR(Table1[[#This Row],[Invoice Date]])</f>
        <v>2021</v>
      </c>
      <c r="Q1613" s="4">
        <f>IFERROR(Table1[[#This Row],[Total Sales]]/Table1[[#This Row],[Units Sold]],4)</f>
        <v>800</v>
      </c>
      <c r="R1613" s="4">
        <f>IFERROR(Table1[[#This Row],[Operating Profit]]/Table1[[#This Row],[Units Sold]],0)</f>
        <v>280</v>
      </c>
      <c r="S1613" s="4">
        <f>IFERROR((Table1[[#This Row],[Total Sales]]-Table1[[#This Row],[Operating Profit]])/Table1[[#This Row],[Units Sold]],0)</f>
        <v>520</v>
      </c>
      <c r="T1613" s="4" t="str">
        <f>IF(Table1[[#This Row],[Profit per unit]]&gt;$V$8,"Premium","Mass")</f>
        <v>Premium</v>
      </c>
      <c r="U1613" s="4"/>
    </row>
    <row r="1614" spans="2:21" ht="14.25" customHeight="1" x14ac:dyDescent="0.3">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c r="O1614" s="4" t="str">
        <f>TEXT(Table1[[#This Row],[Invoice Date]],"mmm")</f>
        <v>Jun</v>
      </c>
      <c r="P1614" s="4">
        <f>YEAR(Table1[[#This Row],[Invoice Date]])</f>
        <v>2021</v>
      </c>
      <c r="Q1614" s="4">
        <f>IFERROR(Table1[[#This Row],[Total Sales]]/Table1[[#This Row],[Units Sold]],4)</f>
        <v>800</v>
      </c>
      <c r="R1614" s="4">
        <f>IFERROR(Table1[[#This Row],[Operating Profit]]/Table1[[#This Row],[Units Sold]],0)</f>
        <v>280</v>
      </c>
      <c r="S1614" s="4">
        <f>IFERROR((Table1[[#This Row],[Total Sales]]-Table1[[#This Row],[Operating Profit]])/Table1[[#This Row],[Units Sold]],0)</f>
        <v>520</v>
      </c>
      <c r="T1614" s="4" t="str">
        <f>IF(Table1[[#This Row],[Profit per unit]]&gt;$V$8,"Premium","Mass")</f>
        <v>Premium</v>
      </c>
      <c r="U1614" s="4"/>
    </row>
    <row r="1615" spans="2:21" ht="14.25" customHeight="1" x14ac:dyDescent="0.3">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c r="O1615" s="4" t="str">
        <f>TEXT(Table1[[#This Row],[Invoice Date]],"mmm")</f>
        <v>Jun</v>
      </c>
      <c r="P1615" s="4">
        <f>YEAR(Table1[[#This Row],[Invoice Date]])</f>
        <v>2021</v>
      </c>
      <c r="Q1615" s="4">
        <f>IFERROR(Table1[[#This Row],[Total Sales]]/Table1[[#This Row],[Units Sold]],4)</f>
        <v>900</v>
      </c>
      <c r="R1615" s="4">
        <f>IFERROR(Table1[[#This Row],[Operating Profit]]/Table1[[#This Row],[Units Sold]],0)</f>
        <v>360</v>
      </c>
      <c r="S1615" s="4">
        <f>IFERROR((Table1[[#This Row],[Total Sales]]-Table1[[#This Row],[Operating Profit]])/Table1[[#This Row],[Units Sold]],0)</f>
        <v>540</v>
      </c>
      <c r="T1615" s="4" t="str">
        <f>IF(Table1[[#This Row],[Profit per unit]]&gt;$V$8,"Premium","Mass")</f>
        <v>Premium</v>
      </c>
      <c r="U1615" s="4"/>
    </row>
    <row r="1616" spans="2:21" ht="14.25" customHeight="1" x14ac:dyDescent="0.3">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c r="O1616" s="4" t="str">
        <f>TEXT(Table1[[#This Row],[Invoice Date]],"mmm")</f>
        <v>Jun</v>
      </c>
      <c r="P1616" s="4">
        <f>YEAR(Table1[[#This Row],[Invoice Date]])</f>
        <v>2021</v>
      </c>
      <c r="Q1616" s="4">
        <f>IFERROR(Table1[[#This Row],[Total Sales]]/Table1[[#This Row],[Units Sold]],4)</f>
        <v>1050</v>
      </c>
      <c r="R1616" s="4">
        <f>IFERROR(Table1[[#This Row],[Operating Profit]]/Table1[[#This Row],[Units Sold]],0)</f>
        <v>315</v>
      </c>
      <c r="S1616" s="4">
        <f>IFERROR((Table1[[#This Row],[Total Sales]]-Table1[[#This Row],[Operating Profit]])/Table1[[#This Row],[Units Sold]],0)</f>
        <v>735</v>
      </c>
      <c r="T1616" s="4" t="str">
        <f>IF(Table1[[#This Row],[Profit per unit]]&gt;$V$8,"Premium","Mass")</f>
        <v>Premium</v>
      </c>
      <c r="U1616" s="4"/>
    </row>
    <row r="1617" spans="2:21" ht="14.25" customHeight="1" x14ac:dyDescent="0.3">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c r="O1617" s="4" t="str">
        <f>TEXT(Table1[[#This Row],[Invoice Date]],"mmm")</f>
        <v>Jul</v>
      </c>
      <c r="P1617" s="4">
        <f>YEAR(Table1[[#This Row],[Invoice Date]])</f>
        <v>2021</v>
      </c>
      <c r="Q1617" s="4">
        <f>IFERROR(Table1[[#This Row],[Total Sales]]/Table1[[#This Row],[Units Sold]],4)</f>
        <v>850</v>
      </c>
      <c r="R1617" s="4">
        <f>IFERROR(Table1[[#This Row],[Operating Profit]]/Table1[[#This Row],[Units Sold]],0)</f>
        <v>297.49999999999994</v>
      </c>
      <c r="S1617" s="4">
        <f>IFERROR((Table1[[#This Row],[Total Sales]]-Table1[[#This Row],[Operating Profit]])/Table1[[#This Row],[Units Sold]],0)</f>
        <v>552.5</v>
      </c>
      <c r="T1617" s="4" t="str">
        <f>IF(Table1[[#This Row],[Profit per unit]]&gt;$V$8,"Premium","Mass")</f>
        <v>Premium</v>
      </c>
      <c r="U1617" s="4"/>
    </row>
    <row r="1618" spans="2:21" ht="14.25" customHeight="1" x14ac:dyDescent="0.3">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c r="O1618" s="4" t="str">
        <f>TEXT(Table1[[#This Row],[Invoice Date]],"mmm")</f>
        <v>Jul</v>
      </c>
      <c r="P1618" s="4">
        <f>YEAR(Table1[[#This Row],[Invoice Date]])</f>
        <v>2021</v>
      </c>
      <c r="Q1618" s="4">
        <f>IFERROR(Table1[[#This Row],[Total Sales]]/Table1[[#This Row],[Units Sold]],4)</f>
        <v>900</v>
      </c>
      <c r="R1618" s="4">
        <f>IFERROR(Table1[[#This Row],[Operating Profit]]/Table1[[#This Row],[Units Sold]],0)</f>
        <v>315</v>
      </c>
      <c r="S1618" s="4">
        <f>IFERROR((Table1[[#This Row],[Total Sales]]-Table1[[#This Row],[Operating Profit]])/Table1[[#This Row],[Units Sold]],0)</f>
        <v>585</v>
      </c>
      <c r="T1618" s="4" t="str">
        <f>IF(Table1[[#This Row],[Profit per unit]]&gt;$V$8,"Premium","Mass")</f>
        <v>Premium</v>
      </c>
      <c r="U1618" s="4"/>
    </row>
    <row r="1619" spans="2:21" ht="14.25" customHeight="1" x14ac:dyDescent="0.3">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c r="O1619" s="4" t="str">
        <f>TEXT(Table1[[#This Row],[Invoice Date]],"mmm")</f>
        <v>Jul</v>
      </c>
      <c r="P1619" s="4">
        <f>YEAR(Table1[[#This Row],[Invoice Date]])</f>
        <v>2021</v>
      </c>
      <c r="Q1619" s="4">
        <f>IFERROR(Table1[[#This Row],[Total Sales]]/Table1[[#This Row],[Units Sold]],4)</f>
        <v>900</v>
      </c>
      <c r="R1619" s="4">
        <f>IFERROR(Table1[[#This Row],[Operating Profit]]/Table1[[#This Row],[Units Sold]],0)</f>
        <v>315</v>
      </c>
      <c r="S1619" s="4">
        <f>IFERROR((Table1[[#This Row],[Total Sales]]-Table1[[#This Row],[Operating Profit]])/Table1[[#This Row],[Units Sold]],0)</f>
        <v>585</v>
      </c>
      <c r="T1619" s="4" t="str">
        <f>IF(Table1[[#This Row],[Profit per unit]]&gt;$V$8,"Premium","Mass")</f>
        <v>Premium</v>
      </c>
      <c r="U1619" s="4"/>
    </row>
    <row r="1620" spans="2:21" ht="14.25" customHeight="1" x14ac:dyDescent="0.3">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c r="O1620" s="4" t="str">
        <f>TEXT(Table1[[#This Row],[Invoice Date]],"mmm")</f>
        <v>Jul</v>
      </c>
      <c r="P1620" s="4">
        <f>YEAR(Table1[[#This Row],[Invoice Date]])</f>
        <v>2021</v>
      </c>
      <c r="Q1620" s="4">
        <f>IFERROR(Table1[[#This Row],[Total Sales]]/Table1[[#This Row],[Units Sold]],4)</f>
        <v>850</v>
      </c>
      <c r="R1620" s="4">
        <f>IFERROR(Table1[[#This Row],[Operating Profit]]/Table1[[#This Row],[Units Sold]],0)</f>
        <v>297.5</v>
      </c>
      <c r="S1620" s="4">
        <f>IFERROR((Table1[[#This Row],[Total Sales]]-Table1[[#This Row],[Operating Profit]])/Table1[[#This Row],[Units Sold]],0)</f>
        <v>552.5</v>
      </c>
      <c r="T1620" s="4" t="str">
        <f>IF(Table1[[#This Row],[Profit per unit]]&gt;$V$8,"Premium","Mass")</f>
        <v>Premium</v>
      </c>
      <c r="U1620" s="4"/>
    </row>
    <row r="1621" spans="2:21" ht="14.25" customHeight="1" x14ac:dyDescent="0.3">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c r="O1621" s="4" t="str">
        <f>TEXT(Table1[[#This Row],[Invoice Date]],"mmm")</f>
        <v>Jul</v>
      </c>
      <c r="P1621" s="4">
        <f>YEAR(Table1[[#This Row],[Invoice Date]])</f>
        <v>2021</v>
      </c>
      <c r="Q1621" s="4">
        <f>IFERROR(Table1[[#This Row],[Total Sales]]/Table1[[#This Row],[Units Sold]],4)</f>
        <v>900</v>
      </c>
      <c r="R1621" s="4">
        <f>IFERROR(Table1[[#This Row],[Operating Profit]]/Table1[[#This Row],[Units Sold]],0)</f>
        <v>360</v>
      </c>
      <c r="S1621" s="4">
        <f>IFERROR((Table1[[#This Row],[Total Sales]]-Table1[[#This Row],[Operating Profit]])/Table1[[#This Row],[Units Sold]],0)</f>
        <v>540</v>
      </c>
      <c r="T1621" s="4" t="str">
        <f>IF(Table1[[#This Row],[Profit per unit]]&gt;$V$8,"Premium","Mass")</f>
        <v>Premium</v>
      </c>
      <c r="U1621" s="4"/>
    </row>
    <row r="1622" spans="2:21" ht="14.25" customHeight="1" x14ac:dyDescent="0.3">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c r="O1622" s="4" t="str">
        <f>TEXT(Table1[[#This Row],[Invoice Date]],"mmm")</f>
        <v>Jul</v>
      </c>
      <c r="P1622" s="4">
        <f>YEAR(Table1[[#This Row],[Invoice Date]])</f>
        <v>2021</v>
      </c>
      <c r="Q1622" s="4">
        <f>IFERROR(Table1[[#This Row],[Total Sales]]/Table1[[#This Row],[Units Sold]],4)</f>
        <v>1050</v>
      </c>
      <c r="R1622" s="4">
        <f>IFERROR(Table1[[#This Row],[Operating Profit]]/Table1[[#This Row],[Units Sold]],0)</f>
        <v>315</v>
      </c>
      <c r="S1622" s="4">
        <f>IFERROR((Table1[[#This Row],[Total Sales]]-Table1[[#This Row],[Operating Profit]])/Table1[[#This Row],[Units Sold]],0)</f>
        <v>735</v>
      </c>
      <c r="T1622" s="4" t="str">
        <f>IF(Table1[[#This Row],[Profit per unit]]&gt;$V$8,"Premium","Mass")</f>
        <v>Premium</v>
      </c>
      <c r="U1622" s="4"/>
    </row>
    <row r="1623" spans="2:21" ht="14.25" customHeight="1" x14ac:dyDescent="0.3">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c r="O1623" s="4" t="str">
        <f>TEXT(Table1[[#This Row],[Invoice Date]],"mmm")</f>
        <v>Aug</v>
      </c>
      <c r="P1623" s="4">
        <f>YEAR(Table1[[#This Row],[Invoice Date]])</f>
        <v>2021</v>
      </c>
      <c r="Q1623" s="4">
        <f>IFERROR(Table1[[#This Row],[Total Sales]]/Table1[[#This Row],[Units Sold]],4)</f>
        <v>900</v>
      </c>
      <c r="R1623" s="4">
        <f>IFERROR(Table1[[#This Row],[Operating Profit]]/Table1[[#This Row],[Units Sold]],0)</f>
        <v>314.99999999999994</v>
      </c>
      <c r="S1623" s="4">
        <f>IFERROR((Table1[[#This Row],[Total Sales]]-Table1[[#This Row],[Operating Profit]])/Table1[[#This Row],[Units Sold]],0)</f>
        <v>585</v>
      </c>
      <c r="T1623" s="4" t="str">
        <f>IF(Table1[[#This Row],[Profit per unit]]&gt;$V$8,"Premium","Mass")</f>
        <v>Premium</v>
      </c>
      <c r="U1623" s="4"/>
    </row>
    <row r="1624" spans="2:21" ht="14.25" customHeight="1" x14ac:dyDescent="0.3">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c r="O1624" s="4" t="str">
        <f>TEXT(Table1[[#This Row],[Invoice Date]],"mmm")</f>
        <v>Aug</v>
      </c>
      <c r="P1624" s="4">
        <f>YEAR(Table1[[#This Row],[Invoice Date]])</f>
        <v>2021</v>
      </c>
      <c r="Q1624" s="4">
        <f>IFERROR(Table1[[#This Row],[Total Sales]]/Table1[[#This Row],[Units Sold]],4)</f>
        <v>800</v>
      </c>
      <c r="R1624" s="4">
        <f>IFERROR(Table1[[#This Row],[Operating Profit]]/Table1[[#This Row],[Units Sold]],0)</f>
        <v>280</v>
      </c>
      <c r="S1624" s="4">
        <f>IFERROR((Table1[[#This Row],[Total Sales]]-Table1[[#This Row],[Operating Profit]])/Table1[[#This Row],[Units Sold]],0)</f>
        <v>520</v>
      </c>
      <c r="T1624" s="4" t="str">
        <f>IF(Table1[[#This Row],[Profit per unit]]&gt;$V$8,"Premium","Mass")</f>
        <v>Premium</v>
      </c>
      <c r="U1624" s="4"/>
    </row>
    <row r="1625" spans="2:21" ht="14.25" customHeight="1" x14ac:dyDescent="0.3">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c r="O1625" s="4" t="str">
        <f>TEXT(Table1[[#This Row],[Invoice Date]],"mmm")</f>
        <v>Aug</v>
      </c>
      <c r="P1625" s="4">
        <f>YEAR(Table1[[#This Row],[Invoice Date]])</f>
        <v>2021</v>
      </c>
      <c r="Q1625" s="4">
        <f>IFERROR(Table1[[#This Row],[Total Sales]]/Table1[[#This Row],[Units Sold]],4)</f>
        <v>700</v>
      </c>
      <c r="R1625" s="4">
        <f>IFERROR(Table1[[#This Row],[Operating Profit]]/Table1[[#This Row],[Units Sold]],0)</f>
        <v>245</v>
      </c>
      <c r="S1625" s="4">
        <f>IFERROR((Table1[[#This Row],[Total Sales]]-Table1[[#This Row],[Operating Profit]])/Table1[[#This Row],[Units Sold]],0)</f>
        <v>455</v>
      </c>
      <c r="T1625" s="4" t="str">
        <f>IF(Table1[[#This Row],[Profit per unit]]&gt;$V$8,"Premium","Mass")</f>
        <v>Premium</v>
      </c>
      <c r="U1625" s="4"/>
    </row>
    <row r="1626" spans="2:21" ht="14.25" customHeight="1" x14ac:dyDescent="0.3">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c r="O1626" s="4" t="str">
        <f>TEXT(Table1[[#This Row],[Invoice Date]],"mmm")</f>
        <v>Aug</v>
      </c>
      <c r="P1626" s="4">
        <f>YEAR(Table1[[#This Row],[Invoice Date]])</f>
        <v>2021</v>
      </c>
      <c r="Q1626" s="4">
        <f>IFERROR(Table1[[#This Row],[Total Sales]]/Table1[[#This Row],[Units Sold]],4)</f>
        <v>700</v>
      </c>
      <c r="R1626" s="4">
        <f>IFERROR(Table1[[#This Row],[Operating Profit]]/Table1[[#This Row],[Units Sold]],0)</f>
        <v>245</v>
      </c>
      <c r="S1626" s="4">
        <f>IFERROR((Table1[[#This Row],[Total Sales]]-Table1[[#This Row],[Operating Profit]])/Table1[[#This Row],[Units Sold]],0)</f>
        <v>455</v>
      </c>
      <c r="T1626" s="4" t="str">
        <f>IF(Table1[[#This Row],[Profit per unit]]&gt;$V$8,"Premium","Mass")</f>
        <v>Premium</v>
      </c>
      <c r="U1626" s="4"/>
    </row>
    <row r="1627" spans="2:21" ht="14.25" customHeight="1" x14ac:dyDescent="0.3">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c r="O1627" s="4" t="str">
        <f>TEXT(Table1[[#This Row],[Invoice Date]],"mmm")</f>
        <v>Aug</v>
      </c>
      <c r="P1627" s="4">
        <f>YEAR(Table1[[#This Row],[Invoice Date]])</f>
        <v>2021</v>
      </c>
      <c r="Q1627" s="4">
        <f>IFERROR(Table1[[#This Row],[Total Sales]]/Table1[[#This Row],[Units Sold]],4)</f>
        <v>700</v>
      </c>
      <c r="R1627" s="4">
        <f>IFERROR(Table1[[#This Row],[Operating Profit]]/Table1[[#This Row],[Units Sold]],0)</f>
        <v>280</v>
      </c>
      <c r="S1627" s="4">
        <f>IFERROR((Table1[[#This Row],[Total Sales]]-Table1[[#This Row],[Operating Profit]])/Table1[[#This Row],[Units Sold]],0)</f>
        <v>420</v>
      </c>
      <c r="T1627" s="4" t="str">
        <f>IF(Table1[[#This Row],[Profit per unit]]&gt;$V$8,"Premium","Mass")</f>
        <v>Premium</v>
      </c>
      <c r="U1627" s="4"/>
    </row>
    <row r="1628" spans="2:21" ht="14.25" customHeight="1" x14ac:dyDescent="0.3">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c r="O1628" s="4" t="str">
        <f>TEXT(Table1[[#This Row],[Invoice Date]],"mmm")</f>
        <v>Aug</v>
      </c>
      <c r="P1628" s="4">
        <f>YEAR(Table1[[#This Row],[Invoice Date]])</f>
        <v>2021</v>
      </c>
      <c r="Q1628" s="4">
        <f>IFERROR(Table1[[#This Row],[Total Sales]]/Table1[[#This Row],[Units Sold]],4)</f>
        <v>750</v>
      </c>
      <c r="R1628" s="4">
        <f>IFERROR(Table1[[#This Row],[Operating Profit]]/Table1[[#This Row],[Units Sold]],0)</f>
        <v>225</v>
      </c>
      <c r="S1628" s="4">
        <f>IFERROR((Table1[[#This Row],[Total Sales]]-Table1[[#This Row],[Operating Profit]])/Table1[[#This Row],[Units Sold]],0)</f>
        <v>525</v>
      </c>
      <c r="T1628" s="4" t="str">
        <f>IF(Table1[[#This Row],[Profit per unit]]&gt;$V$8,"Premium","Mass")</f>
        <v>Premium</v>
      </c>
      <c r="U1628" s="4"/>
    </row>
    <row r="1629" spans="2:21" ht="14.25" customHeight="1" x14ac:dyDescent="0.3">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c r="O1629" s="4" t="str">
        <f>TEXT(Table1[[#This Row],[Invoice Date]],"mmm")</f>
        <v>Sep</v>
      </c>
      <c r="P1629" s="4">
        <f>YEAR(Table1[[#This Row],[Invoice Date]])</f>
        <v>2021</v>
      </c>
      <c r="Q1629" s="4">
        <f>IFERROR(Table1[[#This Row],[Total Sales]]/Table1[[#This Row],[Units Sold]],4)</f>
        <v>500.00000000000011</v>
      </c>
      <c r="R1629" s="4">
        <f>IFERROR(Table1[[#This Row],[Operating Profit]]/Table1[[#This Row],[Units Sold]],0)</f>
        <v>175.00000000000003</v>
      </c>
      <c r="S1629" s="4">
        <f>IFERROR((Table1[[#This Row],[Total Sales]]-Table1[[#This Row],[Operating Profit]])/Table1[[#This Row],[Units Sold]],0)</f>
        <v>325.00000000000011</v>
      </c>
      <c r="T1629" s="4" t="str">
        <f>IF(Table1[[#This Row],[Profit per unit]]&gt;$V$8,"Premium","Mass")</f>
        <v>Premium</v>
      </c>
      <c r="U1629" s="4"/>
    </row>
    <row r="1630" spans="2:21" ht="14.25" customHeight="1" x14ac:dyDescent="0.3">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c r="O1630" s="4" t="str">
        <f>TEXT(Table1[[#This Row],[Invoice Date]],"mmm")</f>
        <v>Sep</v>
      </c>
      <c r="P1630" s="4">
        <f>YEAR(Table1[[#This Row],[Invoice Date]])</f>
        <v>2021</v>
      </c>
      <c r="Q1630" s="4">
        <f>IFERROR(Table1[[#This Row],[Total Sales]]/Table1[[#This Row],[Units Sold]],4)</f>
        <v>550.00000000000011</v>
      </c>
      <c r="R1630" s="4">
        <f>IFERROR(Table1[[#This Row],[Operating Profit]]/Table1[[#This Row],[Units Sold]],0)</f>
        <v>192.50000000000003</v>
      </c>
      <c r="S1630" s="4">
        <f>IFERROR((Table1[[#This Row],[Total Sales]]-Table1[[#This Row],[Operating Profit]])/Table1[[#This Row],[Units Sold]],0)</f>
        <v>357.50000000000011</v>
      </c>
      <c r="T1630" s="4" t="str">
        <f>IF(Table1[[#This Row],[Profit per unit]]&gt;$V$8,"Premium","Mass")</f>
        <v>Premium</v>
      </c>
      <c r="U1630" s="4"/>
    </row>
    <row r="1631" spans="2:21" ht="14.25" customHeight="1" x14ac:dyDescent="0.3">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c r="O1631" s="4" t="str">
        <f>TEXT(Table1[[#This Row],[Invoice Date]],"mmm")</f>
        <v>Sep</v>
      </c>
      <c r="P1631" s="4">
        <f>YEAR(Table1[[#This Row],[Invoice Date]])</f>
        <v>2021</v>
      </c>
      <c r="Q1631" s="4">
        <f>IFERROR(Table1[[#This Row],[Total Sales]]/Table1[[#This Row],[Units Sold]],4)</f>
        <v>500.00000000000011</v>
      </c>
      <c r="R1631" s="4">
        <f>IFERROR(Table1[[#This Row],[Operating Profit]]/Table1[[#This Row],[Units Sold]],0)</f>
        <v>175.00000000000003</v>
      </c>
      <c r="S1631" s="4">
        <f>IFERROR((Table1[[#This Row],[Total Sales]]-Table1[[#This Row],[Operating Profit]])/Table1[[#This Row],[Units Sold]],0)</f>
        <v>325.00000000000011</v>
      </c>
      <c r="T1631" s="4" t="str">
        <f>IF(Table1[[#This Row],[Profit per unit]]&gt;$V$8,"Premium","Mass")</f>
        <v>Premium</v>
      </c>
      <c r="U1631" s="4"/>
    </row>
    <row r="1632" spans="2:21" ht="14.25" customHeight="1" x14ac:dyDescent="0.3">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c r="O1632" s="4" t="str">
        <f>TEXT(Table1[[#This Row],[Invoice Date]],"mmm")</f>
        <v>Sep</v>
      </c>
      <c r="P1632" s="4">
        <f>YEAR(Table1[[#This Row],[Invoice Date]])</f>
        <v>2021</v>
      </c>
      <c r="Q1632" s="4">
        <f>IFERROR(Table1[[#This Row],[Total Sales]]/Table1[[#This Row],[Units Sold]],4)</f>
        <v>500.00000000000017</v>
      </c>
      <c r="R1632" s="4">
        <f>IFERROR(Table1[[#This Row],[Operating Profit]]/Table1[[#This Row],[Units Sold]],0)</f>
        <v>175.00000000000003</v>
      </c>
      <c r="S1632" s="4">
        <f>IFERROR((Table1[[#This Row],[Total Sales]]-Table1[[#This Row],[Operating Profit]])/Table1[[#This Row],[Units Sold]],0)</f>
        <v>325.00000000000011</v>
      </c>
      <c r="T1632" s="4" t="str">
        <f>IF(Table1[[#This Row],[Profit per unit]]&gt;$V$8,"Premium","Mass")</f>
        <v>Premium</v>
      </c>
      <c r="U1632" s="4"/>
    </row>
    <row r="1633" spans="2:21" ht="14.25" customHeight="1" x14ac:dyDescent="0.3">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c r="O1633" s="4" t="str">
        <f>TEXT(Table1[[#This Row],[Invoice Date]],"mmm")</f>
        <v>Sep</v>
      </c>
      <c r="P1633" s="4">
        <f>YEAR(Table1[[#This Row],[Invoice Date]])</f>
        <v>2021</v>
      </c>
      <c r="Q1633" s="4">
        <f>IFERROR(Table1[[#This Row],[Total Sales]]/Table1[[#This Row],[Units Sold]],4)</f>
        <v>600.00000000000011</v>
      </c>
      <c r="R1633" s="4">
        <f>IFERROR(Table1[[#This Row],[Operating Profit]]/Table1[[#This Row],[Units Sold]],0)</f>
        <v>240.00000000000006</v>
      </c>
      <c r="S1633" s="4">
        <f>IFERROR((Table1[[#This Row],[Total Sales]]-Table1[[#This Row],[Operating Profit]])/Table1[[#This Row],[Units Sold]],0)</f>
        <v>360.00000000000006</v>
      </c>
      <c r="T1633" s="4" t="str">
        <f>IF(Table1[[#This Row],[Profit per unit]]&gt;$V$8,"Premium","Mass")</f>
        <v>Premium</v>
      </c>
      <c r="U1633" s="4"/>
    </row>
    <row r="1634" spans="2:21" ht="14.25" customHeight="1" x14ac:dyDescent="0.3">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c r="O1634" s="4" t="str">
        <f>TEXT(Table1[[#This Row],[Invoice Date]],"mmm")</f>
        <v>Sep</v>
      </c>
      <c r="P1634" s="4">
        <f>YEAR(Table1[[#This Row],[Invoice Date]])</f>
        <v>2021</v>
      </c>
      <c r="Q1634" s="4">
        <f>IFERROR(Table1[[#This Row],[Total Sales]]/Table1[[#This Row],[Units Sold]],4)</f>
        <v>449.99999999999994</v>
      </c>
      <c r="R1634" s="4">
        <f>IFERROR(Table1[[#This Row],[Operating Profit]]/Table1[[#This Row],[Units Sold]],0)</f>
        <v>134.99999999999997</v>
      </c>
      <c r="S1634" s="4">
        <f>IFERROR((Table1[[#This Row],[Total Sales]]-Table1[[#This Row],[Operating Profit]])/Table1[[#This Row],[Units Sold]],0)</f>
        <v>315</v>
      </c>
      <c r="T1634" s="4" t="str">
        <f>IF(Table1[[#This Row],[Profit per unit]]&gt;$V$8,"Premium","Mass")</f>
        <v>Premium</v>
      </c>
      <c r="U1634" s="4"/>
    </row>
    <row r="1635" spans="2:21" ht="14.25" customHeight="1" x14ac:dyDescent="0.3">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c r="O1635" s="4" t="str">
        <f>TEXT(Table1[[#This Row],[Invoice Date]],"mmm")</f>
        <v>Oct</v>
      </c>
      <c r="P1635" s="4">
        <f>YEAR(Table1[[#This Row],[Invoice Date]])</f>
        <v>2021</v>
      </c>
      <c r="Q1635" s="4">
        <f>IFERROR(Table1[[#This Row],[Total Sales]]/Table1[[#This Row],[Units Sold]],4)</f>
        <v>400</v>
      </c>
      <c r="R1635" s="4">
        <f>IFERROR(Table1[[#This Row],[Operating Profit]]/Table1[[#This Row],[Units Sold]],0)</f>
        <v>140</v>
      </c>
      <c r="S1635" s="4">
        <f>IFERROR((Table1[[#This Row],[Total Sales]]-Table1[[#This Row],[Operating Profit]])/Table1[[#This Row],[Units Sold]],0)</f>
        <v>260</v>
      </c>
      <c r="T1635" s="4" t="str">
        <f>IF(Table1[[#This Row],[Profit per unit]]&gt;$V$8,"Premium","Mass")</f>
        <v>Premium</v>
      </c>
      <c r="U1635" s="4"/>
    </row>
    <row r="1636" spans="2:21" ht="14.25" customHeight="1" x14ac:dyDescent="0.3">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c r="O1636" s="4" t="str">
        <f>TEXT(Table1[[#This Row],[Invoice Date]],"mmm")</f>
        <v>Oct</v>
      </c>
      <c r="P1636" s="4">
        <f>YEAR(Table1[[#This Row],[Invoice Date]])</f>
        <v>2021</v>
      </c>
      <c r="Q1636" s="4">
        <f>IFERROR(Table1[[#This Row],[Total Sales]]/Table1[[#This Row],[Units Sold]],4)</f>
        <v>550.00000000000011</v>
      </c>
      <c r="R1636" s="4">
        <f>IFERROR(Table1[[#This Row],[Operating Profit]]/Table1[[#This Row],[Units Sold]],0)</f>
        <v>192.50000000000003</v>
      </c>
      <c r="S1636" s="4">
        <f>IFERROR((Table1[[#This Row],[Total Sales]]-Table1[[#This Row],[Operating Profit]])/Table1[[#This Row],[Units Sold]],0)</f>
        <v>357.50000000000011</v>
      </c>
      <c r="T1636" s="4" t="str">
        <f>IF(Table1[[#This Row],[Profit per unit]]&gt;$V$8,"Premium","Mass")</f>
        <v>Premium</v>
      </c>
      <c r="U1636" s="4"/>
    </row>
    <row r="1637" spans="2:21" ht="14.25" customHeight="1" x14ac:dyDescent="0.3">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c r="O1637" s="4" t="str">
        <f>TEXT(Table1[[#This Row],[Invoice Date]],"mmm")</f>
        <v>Oct</v>
      </c>
      <c r="P1637" s="4">
        <f>YEAR(Table1[[#This Row],[Invoice Date]])</f>
        <v>2021</v>
      </c>
      <c r="Q1637" s="4">
        <f>IFERROR(Table1[[#This Row],[Total Sales]]/Table1[[#This Row],[Units Sold]],4)</f>
        <v>500.00000000000017</v>
      </c>
      <c r="R1637" s="4">
        <f>IFERROR(Table1[[#This Row],[Operating Profit]]/Table1[[#This Row],[Units Sold]],0)</f>
        <v>175.00000000000003</v>
      </c>
      <c r="S1637" s="4">
        <f>IFERROR((Table1[[#This Row],[Total Sales]]-Table1[[#This Row],[Operating Profit]])/Table1[[#This Row],[Units Sold]],0)</f>
        <v>325.00000000000011</v>
      </c>
      <c r="T1637" s="4" t="str">
        <f>IF(Table1[[#This Row],[Profit per unit]]&gt;$V$8,"Premium","Mass")</f>
        <v>Premium</v>
      </c>
      <c r="U1637" s="4"/>
    </row>
    <row r="1638" spans="2:21" ht="14.25" customHeight="1" x14ac:dyDescent="0.3">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c r="O1638" s="4" t="str">
        <f>TEXT(Table1[[#This Row],[Invoice Date]],"mmm")</f>
        <v>Oct</v>
      </c>
      <c r="P1638" s="4">
        <f>YEAR(Table1[[#This Row],[Invoice Date]])</f>
        <v>2021</v>
      </c>
      <c r="Q1638" s="4">
        <f>IFERROR(Table1[[#This Row],[Total Sales]]/Table1[[#This Row],[Units Sold]],4)</f>
        <v>450.00000000000011</v>
      </c>
      <c r="R1638" s="4">
        <f>IFERROR(Table1[[#This Row],[Operating Profit]]/Table1[[#This Row],[Units Sold]],0)</f>
        <v>157.50000000000003</v>
      </c>
      <c r="S1638" s="4">
        <f>IFERROR((Table1[[#This Row],[Total Sales]]-Table1[[#This Row],[Operating Profit]])/Table1[[#This Row],[Units Sold]],0)</f>
        <v>292.50000000000011</v>
      </c>
      <c r="T1638" s="4" t="str">
        <f>IF(Table1[[#This Row],[Profit per unit]]&gt;$V$8,"Premium","Mass")</f>
        <v>Premium</v>
      </c>
      <c r="U1638" s="4"/>
    </row>
    <row r="1639" spans="2:21" ht="14.25" customHeight="1" x14ac:dyDescent="0.3">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c r="O1639" s="4" t="str">
        <f>TEXT(Table1[[#This Row],[Invoice Date]],"mmm")</f>
        <v>Oct</v>
      </c>
      <c r="P1639" s="4">
        <f>YEAR(Table1[[#This Row],[Invoice Date]])</f>
        <v>2021</v>
      </c>
      <c r="Q1639" s="4">
        <f>IFERROR(Table1[[#This Row],[Total Sales]]/Table1[[#This Row],[Units Sold]],4)</f>
        <v>550.00000000000011</v>
      </c>
      <c r="R1639" s="4">
        <f>IFERROR(Table1[[#This Row],[Operating Profit]]/Table1[[#This Row],[Units Sold]],0)</f>
        <v>220.00000000000006</v>
      </c>
      <c r="S1639" s="4">
        <f>IFERROR((Table1[[#This Row],[Total Sales]]-Table1[[#This Row],[Operating Profit]])/Table1[[#This Row],[Units Sold]],0)</f>
        <v>330.00000000000006</v>
      </c>
      <c r="T1639" s="4" t="str">
        <f>IF(Table1[[#This Row],[Profit per unit]]&gt;$V$8,"Premium","Mass")</f>
        <v>Premium</v>
      </c>
      <c r="U1639" s="4"/>
    </row>
    <row r="1640" spans="2:21" ht="14.25" customHeight="1" x14ac:dyDescent="0.3">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c r="O1640" s="4" t="str">
        <f>TEXT(Table1[[#This Row],[Invoice Date]],"mmm")</f>
        <v>Oct</v>
      </c>
      <c r="P1640" s="4">
        <f>YEAR(Table1[[#This Row],[Invoice Date]])</f>
        <v>2021</v>
      </c>
      <c r="Q1640" s="4">
        <f>IFERROR(Table1[[#This Row],[Total Sales]]/Table1[[#This Row],[Units Sold]],4)</f>
        <v>600.00000000000011</v>
      </c>
      <c r="R1640" s="4">
        <f>IFERROR(Table1[[#This Row],[Operating Profit]]/Table1[[#This Row],[Units Sold]],0)</f>
        <v>180.00000000000003</v>
      </c>
      <c r="S1640" s="4">
        <f>IFERROR((Table1[[#This Row],[Total Sales]]-Table1[[#This Row],[Operating Profit]])/Table1[[#This Row],[Units Sold]],0)</f>
        <v>420.00000000000006</v>
      </c>
      <c r="T1640" s="4" t="str">
        <f>IF(Table1[[#This Row],[Profit per unit]]&gt;$V$8,"Premium","Mass")</f>
        <v>Premium</v>
      </c>
      <c r="U1640" s="4"/>
    </row>
    <row r="1641" spans="2:21" ht="14.25" customHeight="1" x14ac:dyDescent="0.3">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c r="O1641" s="4" t="str">
        <f>TEXT(Table1[[#This Row],[Invoice Date]],"mmm")</f>
        <v>Nov</v>
      </c>
      <c r="P1641" s="4">
        <f>YEAR(Table1[[#This Row],[Invoice Date]])</f>
        <v>2021</v>
      </c>
      <c r="Q1641" s="4">
        <f>IFERROR(Table1[[#This Row],[Total Sales]]/Table1[[#This Row],[Units Sold]],4)</f>
        <v>450.00000000000006</v>
      </c>
      <c r="R1641" s="4">
        <f>IFERROR(Table1[[#This Row],[Operating Profit]]/Table1[[#This Row],[Units Sold]],0)</f>
        <v>157.5</v>
      </c>
      <c r="S1641" s="4">
        <f>IFERROR((Table1[[#This Row],[Total Sales]]-Table1[[#This Row],[Operating Profit]])/Table1[[#This Row],[Units Sold]],0)</f>
        <v>292.50000000000006</v>
      </c>
      <c r="T1641" s="4" t="str">
        <f>IF(Table1[[#This Row],[Profit per unit]]&gt;$V$8,"Premium","Mass")</f>
        <v>Premium</v>
      </c>
      <c r="U1641" s="4"/>
    </row>
    <row r="1642" spans="2:21" ht="14.25" customHeight="1" x14ac:dyDescent="0.3">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c r="O1642" s="4" t="str">
        <f>TEXT(Table1[[#This Row],[Invoice Date]],"mmm")</f>
        <v>Nov</v>
      </c>
      <c r="P1642" s="4">
        <f>YEAR(Table1[[#This Row],[Invoice Date]])</f>
        <v>2021</v>
      </c>
      <c r="Q1642" s="4">
        <f>IFERROR(Table1[[#This Row],[Total Sales]]/Table1[[#This Row],[Units Sold]],4)</f>
        <v>500.00000000000017</v>
      </c>
      <c r="R1642" s="4">
        <f>IFERROR(Table1[[#This Row],[Operating Profit]]/Table1[[#This Row],[Units Sold]],0)</f>
        <v>175.00000000000006</v>
      </c>
      <c r="S1642" s="4">
        <f>IFERROR((Table1[[#This Row],[Total Sales]]-Table1[[#This Row],[Operating Profit]])/Table1[[#This Row],[Units Sold]],0)</f>
        <v>325.00000000000011</v>
      </c>
      <c r="T1642" s="4" t="str">
        <f>IF(Table1[[#This Row],[Profit per unit]]&gt;$V$8,"Premium","Mass")</f>
        <v>Premium</v>
      </c>
      <c r="U1642" s="4"/>
    </row>
    <row r="1643" spans="2:21" ht="14.25" customHeight="1" x14ac:dyDescent="0.3">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c r="O1643" s="4" t="str">
        <f>TEXT(Table1[[#This Row],[Invoice Date]],"mmm")</f>
        <v>Nov</v>
      </c>
      <c r="P1643" s="4">
        <f>YEAR(Table1[[#This Row],[Invoice Date]])</f>
        <v>2021</v>
      </c>
      <c r="Q1643" s="4">
        <f>IFERROR(Table1[[#This Row],[Total Sales]]/Table1[[#This Row],[Units Sold]],4)</f>
        <v>450.00000000000006</v>
      </c>
      <c r="R1643" s="4">
        <f>IFERROR(Table1[[#This Row],[Operating Profit]]/Table1[[#This Row],[Units Sold]],0)</f>
        <v>157.5</v>
      </c>
      <c r="S1643" s="4">
        <f>IFERROR((Table1[[#This Row],[Total Sales]]-Table1[[#This Row],[Operating Profit]])/Table1[[#This Row],[Units Sold]],0)</f>
        <v>292.50000000000006</v>
      </c>
      <c r="T1643" s="4" t="str">
        <f>IF(Table1[[#This Row],[Profit per unit]]&gt;$V$8,"Premium","Mass")</f>
        <v>Premium</v>
      </c>
      <c r="U1643" s="4"/>
    </row>
    <row r="1644" spans="2:21" ht="14.25" customHeight="1" x14ac:dyDescent="0.3">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c r="O1644" s="4" t="str">
        <f>TEXT(Table1[[#This Row],[Invoice Date]],"mmm")</f>
        <v>Nov</v>
      </c>
      <c r="P1644" s="4">
        <f>YEAR(Table1[[#This Row],[Invoice Date]])</f>
        <v>2021</v>
      </c>
      <c r="Q1644" s="4">
        <f>IFERROR(Table1[[#This Row],[Total Sales]]/Table1[[#This Row],[Units Sold]],4)</f>
        <v>550.00000000000011</v>
      </c>
      <c r="R1644" s="4">
        <f>IFERROR(Table1[[#This Row],[Operating Profit]]/Table1[[#This Row],[Units Sold]],0)</f>
        <v>192.50000000000003</v>
      </c>
      <c r="S1644" s="4">
        <f>IFERROR((Table1[[#This Row],[Total Sales]]-Table1[[#This Row],[Operating Profit]])/Table1[[#This Row],[Units Sold]],0)</f>
        <v>357.50000000000011</v>
      </c>
      <c r="T1644" s="4" t="str">
        <f>IF(Table1[[#This Row],[Profit per unit]]&gt;$V$8,"Premium","Mass")</f>
        <v>Premium</v>
      </c>
      <c r="U1644" s="4"/>
    </row>
    <row r="1645" spans="2:21" ht="14.25" customHeight="1" x14ac:dyDescent="0.3">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c r="O1645" s="4" t="str">
        <f>TEXT(Table1[[#This Row],[Invoice Date]],"mmm")</f>
        <v>Nov</v>
      </c>
      <c r="P1645" s="4">
        <f>YEAR(Table1[[#This Row],[Invoice Date]])</f>
        <v>2021</v>
      </c>
      <c r="Q1645" s="4">
        <f>IFERROR(Table1[[#This Row],[Total Sales]]/Table1[[#This Row],[Units Sold]],4)</f>
        <v>750.00000000000011</v>
      </c>
      <c r="R1645" s="4">
        <f>IFERROR(Table1[[#This Row],[Operating Profit]]/Table1[[#This Row],[Units Sold]],0)</f>
        <v>300.00000000000006</v>
      </c>
      <c r="S1645" s="4">
        <f>IFERROR((Table1[[#This Row],[Total Sales]]-Table1[[#This Row],[Operating Profit]])/Table1[[#This Row],[Units Sold]],0)</f>
        <v>450.00000000000006</v>
      </c>
      <c r="T1645" s="4" t="str">
        <f>IF(Table1[[#This Row],[Profit per unit]]&gt;$V$8,"Premium","Mass")</f>
        <v>Premium</v>
      </c>
      <c r="U1645" s="4"/>
    </row>
    <row r="1646" spans="2:21" ht="14.25" customHeight="1" x14ac:dyDescent="0.3">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c r="O1646" s="4" t="str">
        <f>TEXT(Table1[[#This Row],[Invoice Date]],"mmm")</f>
        <v>Nov</v>
      </c>
      <c r="P1646" s="4">
        <f>YEAR(Table1[[#This Row],[Invoice Date]])</f>
        <v>2021</v>
      </c>
      <c r="Q1646" s="4">
        <f>IFERROR(Table1[[#This Row],[Total Sales]]/Table1[[#This Row],[Units Sold]],4)</f>
        <v>800.00000000000011</v>
      </c>
      <c r="R1646" s="4">
        <f>IFERROR(Table1[[#This Row],[Operating Profit]]/Table1[[#This Row],[Units Sold]],0)</f>
        <v>240</v>
      </c>
      <c r="S1646" s="4">
        <f>IFERROR((Table1[[#This Row],[Total Sales]]-Table1[[#This Row],[Operating Profit]])/Table1[[#This Row],[Units Sold]],0)</f>
        <v>560.00000000000011</v>
      </c>
      <c r="T1646" s="4" t="str">
        <f>IF(Table1[[#This Row],[Profit per unit]]&gt;$V$8,"Premium","Mass")</f>
        <v>Premium</v>
      </c>
      <c r="U1646" s="4"/>
    </row>
    <row r="1647" spans="2:21" ht="14.25" customHeight="1" x14ac:dyDescent="0.3">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c r="O1647" s="4" t="str">
        <f>TEXT(Table1[[#This Row],[Invoice Date]],"mmm")</f>
        <v>Dec</v>
      </c>
      <c r="P1647" s="4">
        <f>YEAR(Table1[[#This Row],[Invoice Date]])</f>
        <v>2021</v>
      </c>
      <c r="Q1647" s="4">
        <f>IFERROR(Table1[[#This Row],[Total Sales]]/Table1[[#This Row],[Units Sold]],4)</f>
        <v>650.00000000000011</v>
      </c>
      <c r="R1647" s="4">
        <f>IFERROR(Table1[[#This Row],[Operating Profit]]/Table1[[#This Row],[Units Sold]],0)</f>
        <v>227.50000000000003</v>
      </c>
      <c r="S1647" s="4">
        <f>IFERROR((Table1[[#This Row],[Total Sales]]-Table1[[#This Row],[Operating Profit]])/Table1[[#This Row],[Units Sold]],0)</f>
        <v>422.50000000000017</v>
      </c>
      <c r="T1647" s="4" t="str">
        <f>IF(Table1[[#This Row],[Profit per unit]]&gt;$V$8,"Premium","Mass")</f>
        <v>Premium</v>
      </c>
      <c r="U1647" s="4"/>
    </row>
    <row r="1648" spans="2:21" ht="14.25" customHeight="1" x14ac:dyDescent="0.3">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c r="O1648" s="4" t="str">
        <f>TEXT(Table1[[#This Row],[Invoice Date]],"mmm")</f>
        <v>Dec</v>
      </c>
      <c r="P1648" s="4">
        <f>YEAR(Table1[[#This Row],[Invoice Date]])</f>
        <v>2021</v>
      </c>
      <c r="Q1648" s="4">
        <f>IFERROR(Table1[[#This Row],[Total Sales]]/Table1[[#This Row],[Units Sold]],4)</f>
        <v>750.00000000000034</v>
      </c>
      <c r="R1648" s="4">
        <f>IFERROR(Table1[[#This Row],[Operating Profit]]/Table1[[#This Row],[Units Sold]],0)</f>
        <v>262.50000000000006</v>
      </c>
      <c r="S1648" s="4">
        <f>IFERROR((Table1[[#This Row],[Total Sales]]-Table1[[#This Row],[Operating Profit]])/Table1[[#This Row],[Units Sold]],0)</f>
        <v>487.50000000000023</v>
      </c>
      <c r="T1648" s="4" t="str">
        <f>IF(Table1[[#This Row],[Profit per unit]]&gt;$V$8,"Premium","Mass")</f>
        <v>Premium</v>
      </c>
      <c r="U1648" s="4"/>
    </row>
    <row r="1649" spans="2:21" ht="14.25" customHeight="1" x14ac:dyDescent="0.3">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c r="O1649" s="4" t="str">
        <f>TEXT(Table1[[#This Row],[Invoice Date]],"mmm")</f>
        <v>Dec</v>
      </c>
      <c r="P1649" s="4">
        <f>YEAR(Table1[[#This Row],[Invoice Date]])</f>
        <v>2021</v>
      </c>
      <c r="Q1649" s="4">
        <f>IFERROR(Table1[[#This Row],[Total Sales]]/Table1[[#This Row],[Units Sold]],4)</f>
        <v>700.00000000000011</v>
      </c>
      <c r="R1649" s="4">
        <f>IFERROR(Table1[[#This Row],[Operating Profit]]/Table1[[#This Row],[Units Sold]],0)</f>
        <v>245</v>
      </c>
      <c r="S1649" s="4">
        <f>IFERROR((Table1[[#This Row],[Total Sales]]-Table1[[#This Row],[Operating Profit]])/Table1[[#This Row],[Units Sold]],0)</f>
        <v>455.00000000000011</v>
      </c>
      <c r="T1649" s="4" t="str">
        <f>IF(Table1[[#This Row],[Profit per unit]]&gt;$V$8,"Premium","Mass")</f>
        <v>Premium</v>
      </c>
      <c r="U1649" s="4"/>
    </row>
    <row r="1650" spans="2:21" ht="14.25" customHeight="1" x14ac:dyDescent="0.3">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c r="O1650" s="4" t="str">
        <f>TEXT(Table1[[#This Row],[Invoice Date]],"mmm")</f>
        <v>Dec</v>
      </c>
      <c r="P1650" s="4">
        <f>YEAR(Table1[[#This Row],[Invoice Date]])</f>
        <v>2021</v>
      </c>
      <c r="Q1650" s="4">
        <f>IFERROR(Table1[[#This Row],[Total Sales]]/Table1[[#This Row],[Units Sold]],4)</f>
        <v>700.00000000000011</v>
      </c>
      <c r="R1650" s="4">
        <f>IFERROR(Table1[[#This Row],[Operating Profit]]/Table1[[#This Row],[Units Sold]],0)</f>
        <v>245</v>
      </c>
      <c r="S1650" s="4">
        <f>IFERROR((Table1[[#This Row],[Total Sales]]-Table1[[#This Row],[Operating Profit]])/Table1[[#This Row],[Units Sold]],0)</f>
        <v>455.00000000000011</v>
      </c>
      <c r="T1650" s="4" t="str">
        <f>IF(Table1[[#This Row],[Profit per unit]]&gt;$V$8,"Premium","Mass")</f>
        <v>Premium</v>
      </c>
      <c r="U1650" s="4"/>
    </row>
    <row r="1651" spans="2:21" ht="14.25" customHeight="1" x14ac:dyDescent="0.3">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c r="O1651" s="4" t="str">
        <f>TEXT(Table1[[#This Row],[Invoice Date]],"mmm")</f>
        <v>Dec</v>
      </c>
      <c r="P1651" s="4">
        <f>YEAR(Table1[[#This Row],[Invoice Date]])</f>
        <v>2021</v>
      </c>
      <c r="Q1651" s="4">
        <f>IFERROR(Table1[[#This Row],[Total Sales]]/Table1[[#This Row],[Units Sold]],4)</f>
        <v>800.00000000000011</v>
      </c>
      <c r="R1651" s="4">
        <f>IFERROR(Table1[[#This Row],[Operating Profit]]/Table1[[#This Row],[Units Sold]],0)</f>
        <v>320.00000000000006</v>
      </c>
      <c r="S1651" s="4">
        <f>IFERROR((Table1[[#This Row],[Total Sales]]-Table1[[#This Row],[Operating Profit]])/Table1[[#This Row],[Units Sold]],0)</f>
        <v>480.00000000000006</v>
      </c>
      <c r="T1651" s="4" t="str">
        <f>IF(Table1[[#This Row],[Profit per unit]]&gt;$V$8,"Premium","Mass")</f>
        <v>Premium</v>
      </c>
      <c r="U1651" s="4"/>
    </row>
    <row r="1652" spans="2:21" ht="14.25" customHeight="1" x14ac:dyDescent="0.3">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c r="O1652" s="4" t="str">
        <f>TEXT(Table1[[#This Row],[Invoice Date]],"mmm")</f>
        <v>Dec</v>
      </c>
      <c r="P1652" s="4">
        <f>YEAR(Table1[[#This Row],[Invoice Date]])</f>
        <v>2021</v>
      </c>
      <c r="Q1652" s="4">
        <f>IFERROR(Table1[[#This Row],[Total Sales]]/Table1[[#This Row],[Units Sold]],4)</f>
        <v>850.00000000000011</v>
      </c>
      <c r="R1652" s="4">
        <f>IFERROR(Table1[[#This Row],[Operating Profit]]/Table1[[#This Row],[Units Sold]],0)</f>
        <v>255</v>
      </c>
      <c r="S1652" s="4">
        <f>IFERROR((Table1[[#This Row],[Total Sales]]-Table1[[#This Row],[Operating Profit]])/Table1[[#This Row],[Units Sold]],0)</f>
        <v>595.00000000000011</v>
      </c>
      <c r="T1652" s="4" t="str">
        <f>IF(Table1[[#This Row],[Profit per unit]]&gt;$V$8,"Premium","Mass")</f>
        <v>Premium</v>
      </c>
      <c r="U1652" s="4"/>
    </row>
    <row r="1653" spans="2:21" ht="14.25" customHeight="1" x14ac:dyDescent="0.3">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c r="O1653" s="4" t="str">
        <f>TEXT(Table1[[#This Row],[Invoice Date]],"mmm")</f>
        <v>Jan</v>
      </c>
      <c r="P1653" s="4">
        <f>YEAR(Table1[[#This Row],[Invoice Date]])</f>
        <v>2021</v>
      </c>
      <c r="Q1653" s="4">
        <f>IFERROR(Table1[[#This Row],[Total Sales]]/Table1[[#This Row],[Units Sold]],4)</f>
        <v>350</v>
      </c>
      <c r="R1653" s="4">
        <f>IFERROR(Table1[[#This Row],[Operating Profit]]/Table1[[#This Row],[Units Sold]],0)</f>
        <v>175</v>
      </c>
      <c r="S1653" s="4">
        <f>IFERROR((Table1[[#This Row],[Total Sales]]-Table1[[#This Row],[Operating Profit]])/Table1[[#This Row],[Units Sold]],0)</f>
        <v>175</v>
      </c>
      <c r="T1653" s="4" t="str">
        <f>IF(Table1[[#This Row],[Profit per unit]]&gt;$V$8,"Premium","Mass")</f>
        <v>Premium</v>
      </c>
      <c r="U1653" s="4"/>
    </row>
    <row r="1654" spans="2:21" ht="14.25" customHeight="1" x14ac:dyDescent="0.3">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c r="O1654" s="4" t="str">
        <f>TEXT(Table1[[#This Row],[Invoice Date]],"mmm")</f>
        <v>Jan</v>
      </c>
      <c r="P1654" s="4">
        <f>YEAR(Table1[[#This Row],[Invoice Date]])</f>
        <v>2021</v>
      </c>
      <c r="Q1654" s="4">
        <f>IFERROR(Table1[[#This Row],[Total Sales]]/Table1[[#This Row],[Units Sold]],4)</f>
        <v>350</v>
      </c>
      <c r="R1654" s="4">
        <f>IFERROR(Table1[[#This Row],[Operating Profit]]/Table1[[#This Row],[Units Sold]],0)</f>
        <v>140</v>
      </c>
      <c r="S1654" s="4">
        <f>IFERROR((Table1[[#This Row],[Total Sales]]-Table1[[#This Row],[Operating Profit]])/Table1[[#This Row],[Units Sold]],0)</f>
        <v>210</v>
      </c>
      <c r="T1654" s="4" t="str">
        <f>IF(Table1[[#This Row],[Profit per unit]]&gt;$V$8,"Premium","Mass")</f>
        <v>Premium</v>
      </c>
      <c r="U1654" s="4"/>
    </row>
    <row r="1655" spans="2:21" ht="14.25" customHeight="1" x14ac:dyDescent="0.3">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c r="O1655" s="4" t="str">
        <f>TEXT(Table1[[#This Row],[Invoice Date]],"mmm")</f>
        <v>Jan</v>
      </c>
      <c r="P1655" s="4">
        <f>YEAR(Table1[[#This Row],[Invoice Date]])</f>
        <v>2021</v>
      </c>
      <c r="Q1655" s="4">
        <f>IFERROR(Table1[[#This Row],[Total Sales]]/Table1[[#This Row],[Units Sold]],4)</f>
        <v>250</v>
      </c>
      <c r="R1655" s="4">
        <f>IFERROR(Table1[[#This Row],[Operating Profit]]/Table1[[#This Row],[Units Sold]],0)</f>
        <v>75</v>
      </c>
      <c r="S1655" s="4">
        <f>IFERROR((Table1[[#This Row],[Total Sales]]-Table1[[#This Row],[Operating Profit]])/Table1[[#This Row],[Units Sold]],0)</f>
        <v>175</v>
      </c>
      <c r="T1655" s="4" t="str">
        <f>IF(Table1[[#This Row],[Profit per unit]]&gt;$V$8,"Premium","Mass")</f>
        <v>Premium</v>
      </c>
      <c r="U1655" s="4"/>
    </row>
    <row r="1656" spans="2:21" ht="14.25" customHeight="1" x14ac:dyDescent="0.3">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c r="O1656" s="4" t="str">
        <f>TEXT(Table1[[#This Row],[Invoice Date]],"mmm")</f>
        <v>Jan</v>
      </c>
      <c r="P1656" s="4">
        <f>YEAR(Table1[[#This Row],[Invoice Date]])</f>
        <v>2021</v>
      </c>
      <c r="Q1656" s="4">
        <f>IFERROR(Table1[[#This Row],[Total Sales]]/Table1[[#This Row],[Units Sold]],4)</f>
        <v>299.99999999999994</v>
      </c>
      <c r="R1656" s="4">
        <f>IFERROR(Table1[[#This Row],[Operating Profit]]/Table1[[#This Row],[Units Sold]],0)</f>
        <v>104.99999999999996</v>
      </c>
      <c r="S1656" s="4">
        <f>IFERROR((Table1[[#This Row],[Total Sales]]-Table1[[#This Row],[Operating Profit]])/Table1[[#This Row],[Units Sold]],0)</f>
        <v>194.99999999999997</v>
      </c>
      <c r="T1656" s="4" t="str">
        <f>IF(Table1[[#This Row],[Profit per unit]]&gt;$V$8,"Premium","Mass")</f>
        <v>Premium</v>
      </c>
      <c r="U1656" s="4"/>
    </row>
    <row r="1657" spans="2:21" ht="14.25" customHeight="1" x14ac:dyDescent="0.3">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c r="O1657" s="4" t="str">
        <f>TEXT(Table1[[#This Row],[Invoice Date]],"mmm")</f>
        <v>Jan</v>
      </c>
      <c r="P1657" s="4">
        <f>YEAR(Table1[[#This Row],[Invoice Date]])</f>
        <v>2021</v>
      </c>
      <c r="Q1657" s="4">
        <f>IFERROR(Table1[[#This Row],[Total Sales]]/Table1[[#This Row],[Units Sold]],4)</f>
        <v>450.00000000000006</v>
      </c>
      <c r="R1657" s="4">
        <f>IFERROR(Table1[[#This Row],[Operating Profit]]/Table1[[#This Row],[Units Sold]],0)</f>
        <v>180</v>
      </c>
      <c r="S1657" s="4">
        <f>IFERROR((Table1[[#This Row],[Total Sales]]-Table1[[#This Row],[Operating Profit]])/Table1[[#This Row],[Units Sold]],0)</f>
        <v>270.00000000000006</v>
      </c>
      <c r="T1657" s="4" t="str">
        <f>IF(Table1[[#This Row],[Profit per unit]]&gt;$V$8,"Premium","Mass")</f>
        <v>Premium</v>
      </c>
      <c r="U1657" s="4"/>
    </row>
    <row r="1658" spans="2:21" ht="14.25" customHeight="1" x14ac:dyDescent="0.3">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c r="O1658" s="4" t="str">
        <f>TEXT(Table1[[#This Row],[Invoice Date]],"mmm")</f>
        <v>Jan</v>
      </c>
      <c r="P1658" s="4">
        <f>YEAR(Table1[[#This Row],[Invoice Date]])</f>
        <v>2021</v>
      </c>
      <c r="Q1658" s="4">
        <f>IFERROR(Table1[[#This Row],[Total Sales]]/Table1[[#This Row],[Units Sold]],4)</f>
        <v>350</v>
      </c>
      <c r="R1658" s="4">
        <f>IFERROR(Table1[[#This Row],[Operating Profit]]/Table1[[#This Row],[Units Sold]],0)</f>
        <v>192.50000000000003</v>
      </c>
      <c r="S1658" s="4">
        <f>IFERROR((Table1[[#This Row],[Total Sales]]-Table1[[#This Row],[Operating Profit]])/Table1[[#This Row],[Units Sold]],0)</f>
        <v>157.49999999999997</v>
      </c>
      <c r="T1658" s="4" t="str">
        <f>IF(Table1[[#This Row],[Profit per unit]]&gt;$V$8,"Premium","Mass")</f>
        <v>Premium</v>
      </c>
      <c r="U1658" s="4"/>
    </row>
    <row r="1659" spans="2:21" ht="14.25" customHeight="1" x14ac:dyDescent="0.3">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c r="O1659" s="4" t="str">
        <f>TEXT(Table1[[#This Row],[Invoice Date]],"mmm")</f>
        <v>Feb</v>
      </c>
      <c r="P1659" s="4">
        <f>YEAR(Table1[[#This Row],[Invoice Date]])</f>
        <v>2021</v>
      </c>
      <c r="Q1659" s="4">
        <f>IFERROR(Table1[[#This Row],[Total Sales]]/Table1[[#This Row],[Units Sold]],4)</f>
        <v>350</v>
      </c>
      <c r="R1659" s="4">
        <f>IFERROR(Table1[[#This Row],[Operating Profit]]/Table1[[#This Row],[Units Sold]],0)</f>
        <v>175</v>
      </c>
      <c r="S1659" s="4">
        <f>IFERROR((Table1[[#This Row],[Total Sales]]-Table1[[#This Row],[Operating Profit]])/Table1[[#This Row],[Units Sold]],0)</f>
        <v>175</v>
      </c>
      <c r="T1659" s="4" t="str">
        <f>IF(Table1[[#This Row],[Profit per unit]]&gt;$V$8,"Premium","Mass")</f>
        <v>Premium</v>
      </c>
      <c r="U1659" s="4"/>
    </row>
    <row r="1660" spans="2:21" ht="14.25" customHeight="1" x14ac:dyDescent="0.3">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c r="O1660" s="4" t="str">
        <f>TEXT(Table1[[#This Row],[Invoice Date]],"mmm")</f>
        <v>Feb</v>
      </c>
      <c r="P1660" s="4">
        <f>YEAR(Table1[[#This Row],[Invoice Date]])</f>
        <v>2021</v>
      </c>
      <c r="Q1660" s="4">
        <f>IFERROR(Table1[[#This Row],[Total Sales]]/Table1[[#This Row],[Units Sold]],4)</f>
        <v>350</v>
      </c>
      <c r="R1660" s="4">
        <f>IFERROR(Table1[[#This Row],[Operating Profit]]/Table1[[#This Row],[Units Sold]],0)</f>
        <v>139.99999999999997</v>
      </c>
      <c r="S1660" s="4">
        <f>IFERROR((Table1[[#This Row],[Total Sales]]-Table1[[#This Row],[Operating Profit]])/Table1[[#This Row],[Units Sold]],0)</f>
        <v>210</v>
      </c>
      <c r="T1660" s="4" t="str">
        <f>IF(Table1[[#This Row],[Profit per unit]]&gt;$V$8,"Premium","Mass")</f>
        <v>Premium</v>
      </c>
      <c r="U1660" s="4"/>
    </row>
    <row r="1661" spans="2:21" ht="14.25" customHeight="1" x14ac:dyDescent="0.3">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c r="O1661" s="4" t="str">
        <f>TEXT(Table1[[#This Row],[Invoice Date]],"mmm")</f>
        <v>Feb</v>
      </c>
      <c r="P1661" s="4">
        <f>YEAR(Table1[[#This Row],[Invoice Date]])</f>
        <v>2021</v>
      </c>
      <c r="Q1661" s="4">
        <f>IFERROR(Table1[[#This Row],[Total Sales]]/Table1[[#This Row],[Units Sold]],4)</f>
        <v>250</v>
      </c>
      <c r="R1661" s="4">
        <f>IFERROR(Table1[[#This Row],[Operating Profit]]/Table1[[#This Row],[Units Sold]],0)</f>
        <v>75</v>
      </c>
      <c r="S1661" s="4">
        <f>IFERROR((Table1[[#This Row],[Total Sales]]-Table1[[#This Row],[Operating Profit]])/Table1[[#This Row],[Units Sold]],0)</f>
        <v>175</v>
      </c>
      <c r="T1661" s="4" t="str">
        <f>IF(Table1[[#This Row],[Profit per unit]]&gt;$V$8,"Premium","Mass")</f>
        <v>Premium</v>
      </c>
      <c r="U1661" s="4"/>
    </row>
    <row r="1662" spans="2:21" ht="14.25" customHeight="1" x14ac:dyDescent="0.3">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c r="O1662" s="4" t="str">
        <f>TEXT(Table1[[#This Row],[Invoice Date]],"mmm")</f>
        <v>Feb</v>
      </c>
      <c r="P1662" s="4">
        <f>YEAR(Table1[[#This Row],[Invoice Date]])</f>
        <v>2021</v>
      </c>
      <c r="Q1662" s="4">
        <f>IFERROR(Table1[[#This Row],[Total Sales]]/Table1[[#This Row],[Units Sold]],4)</f>
        <v>299.99999999999994</v>
      </c>
      <c r="R1662" s="4">
        <f>IFERROR(Table1[[#This Row],[Operating Profit]]/Table1[[#This Row],[Units Sold]],0)</f>
        <v>104.99999999999996</v>
      </c>
      <c r="S1662" s="4">
        <f>IFERROR((Table1[[#This Row],[Total Sales]]-Table1[[#This Row],[Operating Profit]])/Table1[[#This Row],[Units Sold]],0)</f>
        <v>194.99999999999997</v>
      </c>
      <c r="T1662" s="4" t="str">
        <f>IF(Table1[[#This Row],[Profit per unit]]&gt;$V$8,"Premium","Mass")</f>
        <v>Premium</v>
      </c>
      <c r="U1662" s="4"/>
    </row>
    <row r="1663" spans="2:21" ht="14.25" customHeight="1" x14ac:dyDescent="0.3">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c r="O1663" s="4" t="str">
        <f>TEXT(Table1[[#This Row],[Invoice Date]],"mmm")</f>
        <v>Feb</v>
      </c>
      <c r="P1663" s="4">
        <f>YEAR(Table1[[#This Row],[Invoice Date]])</f>
        <v>2021</v>
      </c>
      <c r="Q1663" s="4">
        <f>IFERROR(Table1[[#This Row],[Total Sales]]/Table1[[#This Row],[Units Sold]],4)</f>
        <v>450.00000000000006</v>
      </c>
      <c r="R1663" s="4">
        <f>IFERROR(Table1[[#This Row],[Operating Profit]]/Table1[[#This Row],[Units Sold]],0)</f>
        <v>180</v>
      </c>
      <c r="S1663" s="4">
        <f>IFERROR((Table1[[#This Row],[Total Sales]]-Table1[[#This Row],[Operating Profit]])/Table1[[#This Row],[Units Sold]],0)</f>
        <v>270.00000000000006</v>
      </c>
      <c r="T1663" s="4" t="str">
        <f>IF(Table1[[#This Row],[Profit per unit]]&gt;$V$8,"Premium","Mass")</f>
        <v>Premium</v>
      </c>
      <c r="U1663" s="4"/>
    </row>
    <row r="1664" spans="2:21" ht="14.25" customHeight="1" x14ac:dyDescent="0.3">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c r="O1664" s="4" t="str">
        <f>TEXT(Table1[[#This Row],[Invoice Date]],"mmm")</f>
        <v>Feb</v>
      </c>
      <c r="P1664" s="4">
        <f>YEAR(Table1[[#This Row],[Invoice Date]])</f>
        <v>2021</v>
      </c>
      <c r="Q1664" s="4">
        <f>IFERROR(Table1[[#This Row],[Total Sales]]/Table1[[#This Row],[Units Sold]],4)</f>
        <v>350</v>
      </c>
      <c r="R1664" s="4">
        <f>IFERROR(Table1[[#This Row],[Operating Profit]]/Table1[[#This Row],[Units Sold]],0)</f>
        <v>192.50000000000003</v>
      </c>
      <c r="S1664" s="4">
        <f>IFERROR((Table1[[#This Row],[Total Sales]]-Table1[[#This Row],[Operating Profit]])/Table1[[#This Row],[Units Sold]],0)</f>
        <v>157.49999999999997</v>
      </c>
      <c r="T1664" s="4" t="str">
        <f>IF(Table1[[#This Row],[Profit per unit]]&gt;$V$8,"Premium","Mass")</f>
        <v>Premium</v>
      </c>
      <c r="U1664" s="4"/>
    </row>
    <row r="1665" spans="2:21" ht="14.25" customHeight="1" x14ac:dyDescent="0.3">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c r="O1665" s="4" t="str">
        <f>TEXT(Table1[[#This Row],[Invoice Date]],"mmm")</f>
        <v>Mar</v>
      </c>
      <c r="P1665" s="4">
        <f>YEAR(Table1[[#This Row],[Invoice Date]])</f>
        <v>2021</v>
      </c>
      <c r="Q1665" s="4">
        <f>IFERROR(Table1[[#This Row],[Total Sales]]/Table1[[#This Row],[Units Sold]],4)</f>
        <v>350</v>
      </c>
      <c r="R1665" s="4">
        <f>IFERROR(Table1[[#This Row],[Operating Profit]]/Table1[[#This Row],[Units Sold]],0)</f>
        <v>175</v>
      </c>
      <c r="S1665" s="4">
        <f>IFERROR((Table1[[#This Row],[Total Sales]]-Table1[[#This Row],[Operating Profit]])/Table1[[#This Row],[Units Sold]],0)</f>
        <v>175</v>
      </c>
      <c r="T1665" s="4" t="str">
        <f>IF(Table1[[#This Row],[Profit per unit]]&gt;$V$8,"Premium","Mass")</f>
        <v>Premium</v>
      </c>
      <c r="U1665" s="4"/>
    </row>
    <row r="1666" spans="2:21" ht="14.25" customHeight="1" x14ac:dyDescent="0.3">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c r="O1666" s="4" t="str">
        <f>TEXT(Table1[[#This Row],[Invoice Date]],"mmm")</f>
        <v>Mar</v>
      </c>
      <c r="P1666" s="4">
        <f>YEAR(Table1[[#This Row],[Invoice Date]])</f>
        <v>2021</v>
      </c>
      <c r="Q1666" s="4">
        <f>IFERROR(Table1[[#This Row],[Total Sales]]/Table1[[#This Row],[Units Sold]],4)</f>
        <v>350</v>
      </c>
      <c r="R1666" s="4">
        <f>IFERROR(Table1[[#This Row],[Operating Profit]]/Table1[[#This Row],[Units Sold]],0)</f>
        <v>139.99999999999997</v>
      </c>
      <c r="S1666" s="4">
        <f>IFERROR((Table1[[#This Row],[Total Sales]]-Table1[[#This Row],[Operating Profit]])/Table1[[#This Row],[Units Sold]],0)</f>
        <v>210</v>
      </c>
      <c r="T1666" s="4" t="str">
        <f>IF(Table1[[#This Row],[Profit per unit]]&gt;$V$8,"Premium","Mass")</f>
        <v>Premium</v>
      </c>
      <c r="U1666" s="4"/>
    </row>
    <row r="1667" spans="2:21" ht="14.25" customHeight="1" x14ac:dyDescent="0.3">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c r="O1667" s="4" t="str">
        <f>TEXT(Table1[[#This Row],[Invoice Date]],"mmm")</f>
        <v>Mar</v>
      </c>
      <c r="P1667" s="4">
        <f>YEAR(Table1[[#This Row],[Invoice Date]])</f>
        <v>2021</v>
      </c>
      <c r="Q1667" s="4">
        <f>IFERROR(Table1[[#This Row],[Total Sales]]/Table1[[#This Row],[Units Sold]],4)</f>
        <v>250</v>
      </c>
      <c r="R1667" s="4">
        <f>IFERROR(Table1[[#This Row],[Operating Profit]]/Table1[[#This Row],[Units Sold]],0)</f>
        <v>75</v>
      </c>
      <c r="S1667" s="4">
        <f>IFERROR((Table1[[#This Row],[Total Sales]]-Table1[[#This Row],[Operating Profit]])/Table1[[#This Row],[Units Sold]],0)</f>
        <v>175</v>
      </c>
      <c r="T1667" s="4" t="str">
        <f>IF(Table1[[#This Row],[Profit per unit]]&gt;$V$8,"Premium","Mass")</f>
        <v>Premium</v>
      </c>
      <c r="U1667" s="4"/>
    </row>
    <row r="1668" spans="2:21" ht="14.25" customHeight="1" x14ac:dyDescent="0.3">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c r="O1668" s="4" t="str">
        <f>TEXT(Table1[[#This Row],[Invoice Date]],"mmm")</f>
        <v>Mar</v>
      </c>
      <c r="P1668" s="4">
        <f>YEAR(Table1[[#This Row],[Invoice Date]])</f>
        <v>2021</v>
      </c>
      <c r="Q1668" s="4">
        <f>IFERROR(Table1[[#This Row],[Total Sales]]/Table1[[#This Row],[Units Sold]],4)</f>
        <v>299.99999999999989</v>
      </c>
      <c r="R1668" s="4">
        <f>IFERROR(Table1[[#This Row],[Operating Profit]]/Table1[[#This Row],[Units Sold]],0)</f>
        <v>104.99999999999996</v>
      </c>
      <c r="S1668" s="4">
        <f>IFERROR((Table1[[#This Row],[Total Sales]]-Table1[[#This Row],[Operating Profit]])/Table1[[#This Row],[Units Sold]],0)</f>
        <v>194.99999999999994</v>
      </c>
      <c r="T1668" s="4" t="str">
        <f>IF(Table1[[#This Row],[Profit per unit]]&gt;$V$8,"Premium","Mass")</f>
        <v>Premium</v>
      </c>
      <c r="U1668" s="4"/>
    </row>
    <row r="1669" spans="2:21" ht="14.25" customHeight="1" x14ac:dyDescent="0.3">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c r="O1669" s="4" t="str">
        <f>TEXT(Table1[[#This Row],[Invoice Date]],"mmm")</f>
        <v>Mar</v>
      </c>
      <c r="P1669" s="4">
        <f>YEAR(Table1[[#This Row],[Invoice Date]])</f>
        <v>2021</v>
      </c>
      <c r="Q1669" s="4">
        <f>IFERROR(Table1[[#This Row],[Total Sales]]/Table1[[#This Row],[Units Sold]],4)</f>
        <v>450.00000000000006</v>
      </c>
      <c r="R1669" s="4">
        <f>IFERROR(Table1[[#This Row],[Operating Profit]]/Table1[[#This Row],[Units Sold]],0)</f>
        <v>180</v>
      </c>
      <c r="S1669" s="4">
        <f>IFERROR((Table1[[#This Row],[Total Sales]]-Table1[[#This Row],[Operating Profit]])/Table1[[#This Row],[Units Sold]],0)</f>
        <v>270.00000000000006</v>
      </c>
      <c r="T1669" s="4" t="str">
        <f>IF(Table1[[#This Row],[Profit per unit]]&gt;$V$8,"Premium","Mass")</f>
        <v>Premium</v>
      </c>
      <c r="U1669" s="4"/>
    </row>
    <row r="1670" spans="2:21" ht="14.25" customHeight="1" x14ac:dyDescent="0.3">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c r="O1670" s="4" t="str">
        <f>TEXT(Table1[[#This Row],[Invoice Date]],"mmm")</f>
        <v>Mar</v>
      </c>
      <c r="P1670" s="4">
        <f>YEAR(Table1[[#This Row],[Invoice Date]])</f>
        <v>2021</v>
      </c>
      <c r="Q1670" s="4">
        <f>IFERROR(Table1[[#This Row],[Total Sales]]/Table1[[#This Row],[Units Sold]],4)</f>
        <v>350</v>
      </c>
      <c r="R1670" s="4">
        <f>IFERROR(Table1[[#This Row],[Operating Profit]]/Table1[[#This Row],[Units Sold]],0)</f>
        <v>192.50000000000003</v>
      </c>
      <c r="S1670" s="4">
        <f>IFERROR((Table1[[#This Row],[Total Sales]]-Table1[[#This Row],[Operating Profit]])/Table1[[#This Row],[Units Sold]],0)</f>
        <v>157.49999999999997</v>
      </c>
      <c r="T1670" s="4" t="str">
        <f>IF(Table1[[#This Row],[Profit per unit]]&gt;$V$8,"Premium","Mass")</f>
        <v>Premium</v>
      </c>
      <c r="U1670" s="4"/>
    </row>
    <row r="1671" spans="2:21" ht="14.25" customHeight="1" x14ac:dyDescent="0.3">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c r="O1671" s="4" t="str">
        <f>TEXT(Table1[[#This Row],[Invoice Date]],"mmm")</f>
        <v>Apr</v>
      </c>
      <c r="P1671" s="4">
        <f>YEAR(Table1[[#This Row],[Invoice Date]])</f>
        <v>2021</v>
      </c>
      <c r="Q1671" s="4">
        <f>IFERROR(Table1[[#This Row],[Total Sales]]/Table1[[#This Row],[Units Sold]],4)</f>
        <v>350</v>
      </c>
      <c r="R1671" s="4">
        <f>IFERROR(Table1[[#This Row],[Operating Profit]]/Table1[[#This Row],[Units Sold]],0)</f>
        <v>175</v>
      </c>
      <c r="S1671" s="4">
        <f>IFERROR((Table1[[#This Row],[Total Sales]]-Table1[[#This Row],[Operating Profit]])/Table1[[#This Row],[Units Sold]],0)</f>
        <v>175</v>
      </c>
      <c r="T1671" s="4" t="str">
        <f>IF(Table1[[#This Row],[Profit per unit]]&gt;$V$8,"Premium","Mass")</f>
        <v>Premium</v>
      </c>
      <c r="U1671" s="4"/>
    </row>
    <row r="1672" spans="2:21" ht="14.25" customHeight="1" x14ac:dyDescent="0.3">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c r="O1672" s="4" t="str">
        <f>TEXT(Table1[[#This Row],[Invoice Date]],"mmm")</f>
        <v>Apr</v>
      </c>
      <c r="P1672" s="4">
        <f>YEAR(Table1[[#This Row],[Invoice Date]])</f>
        <v>2021</v>
      </c>
      <c r="Q1672" s="4">
        <f>IFERROR(Table1[[#This Row],[Total Sales]]/Table1[[#This Row],[Units Sold]],4)</f>
        <v>400</v>
      </c>
      <c r="R1672" s="4">
        <f>IFERROR(Table1[[#This Row],[Operating Profit]]/Table1[[#This Row],[Units Sold]],0)</f>
        <v>160</v>
      </c>
      <c r="S1672" s="4">
        <f>IFERROR((Table1[[#This Row],[Total Sales]]-Table1[[#This Row],[Operating Profit]])/Table1[[#This Row],[Units Sold]],0)</f>
        <v>240</v>
      </c>
      <c r="T1672" s="4" t="str">
        <f>IF(Table1[[#This Row],[Profit per unit]]&gt;$V$8,"Premium","Mass")</f>
        <v>Premium</v>
      </c>
      <c r="U1672" s="4"/>
    </row>
    <row r="1673" spans="2:21" ht="14.25" customHeight="1" x14ac:dyDescent="0.3">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c r="O1673" s="4" t="str">
        <f>TEXT(Table1[[#This Row],[Invoice Date]],"mmm")</f>
        <v>Apr</v>
      </c>
      <c r="P1673" s="4">
        <f>YEAR(Table1[[#This Row],[Invoice Date]])</f>
        <v>2021</v>
      </c>
      <c r="Q1673" s="4">
        <f>IFERROR(Table1[[#This Row],[Total Sales]]/Table1[[#This Row],[Units Sold]],4)</f>
        <v>300.00000000000006</v>
      </c>
      <c r="R1673" s="4">
        <f>IFERROR(Table1[[#This Row],[Operating Profit]]/Table1[[#This Row],[Units Sold]],0)</f>
        <v>90.000000000000014</v>
      </c>
      <c r="S1673" s="4">
        <f>IFERROR((Table1[[#This Row],[Total Sales]]-Table1[[#This Row],[Operating Profit]])/Table1[[#This Row],[Units Sold]],0)</f>
        <v>210.00000000000006</v>
      </c>
      <c r="T1673" s="4" t="str">
        <f>IF(Table1[[#This Row],[Profit per unit]]&gt;$V$8,"Premium","Mass")</f>
        <v>Premium</v>
      </c>
      <c r="U1673" s="4"/>
    </row>
    <row r="1674" spans="2:21" ht="14.25" customHeight="1" x14ac:dyDescent="0.3">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c r="O1674" s="4" t="str">
        <f>TEXT(Table1[[#This Row],[Invoice Date]],"mmm")</f>
        <v>Apr</v>
      </c>
      <c r="P1674" s="4">
        <f>YEAR(Table1[[#This Row],[Invoice Date]])</f>
        <v>2021</v>
      </c>
      <c r="Q1674" s="4">
        <f>IFERROR(Table1[[#This Row],[Total Sales]]/Table1[[#This Row],[Units Sold]],4)</f>
        <v>350</v>
      </c>
      <c r="R1674" s="4">
        <f>IFERROR(Table1[[#This Row],[Operating Profit]]/Table1[[#This Row],[Units Sold]],0)</f>
        <v>122.5</v>
      </c>
      <c r="S1674" s="4">
        <f>IFERROR((Table1[[#This Row],[Total Sales]]-Table1[[#This Row],[Operating Profit]])/Table1[[#This Row],[Units Sold]],0)</f>
        <v>227.5</v>
      </c>
      <c r="T1674" s="4" t="str">
        <f>IF(Table1[[#This Row],[Profit per unit]]&gt;$V$8,"Premium","Mass")</f>
        <v>Premium</v>
      </c>
      <c r="U1674" s="4"/>
    </row>
    <row r="1675" spans="2:21" ht="14.25" customHeight="1" x14ac:dyDescent="0.3">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c r="O1675" s="4" t="str">
        <f>TEXT(Table1[[#This Row],[Invoice Date]],"mmm")</f>
        <v>Apr</v>
      </c>
      <c r="P1675" s="4">
        <f>YEAR(Table1[[#This Row],[Invoice Date]])</f>
        <v>2021</v>
      </c>
      <c r="Q1675" s="4">
        <f>IFERROR(Table1[[#This Row],[Total Sales]]/Table1[[#This Row],[Units Sold]],4)</f>
        <v>500</v>
      </c>
      <c r="R1675" s="4">
        <f>IFERROR(Table1[[#This Row],[Operating Profit]]/Table1[[#This Row],[Units Sold]],0)</f>
        <v>200</v>
      </c>
      <c r="S1675" s="4">
        <f>IFERROR((Table1[[#This Row],[Total Sales]]-Table1[[#This Row],[Operating Profit]])/Table1[[#This Row],[Units Sold]],0)</f>
        <v>300</v>
      </c>
      <c r="T1675" s="4" t="str">
        <f>IF(Table1[[#This Row],[Profit per unit]]&gt;$V$8,"Premium","Mass")</f>
        <v>Premium</v>
      </c>
      <c r="U1675" s="4"/>
    </row>
    <row r="1676" spans="2:21" ht="14.25" customHeight="1" x14ac:dyDescent="0.3">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c r="O1676" s="4" t="str">
        <f>TEXT(Table1[[#This Row],[Invoice Date]],"mmm")</f>
        <v>Apr</v>
      </c>
      <c r="P1676" s="4">
        <f>YEAR(Table1[[#This Row],[Invoice Date]])</f>
        <v>2021</v>
      </c>
      <c r="Q1676" s="4">
        <f>IFERROR(Table1[[#This Row],[Total Sales]]/Table1[[#This Row],[Units Sold]],4)</f>
        <v>400</v>
      </c>
      <c r="R1676" s="4">
        <f>IFERROR(Table1[[#This Row],[Operating Profit]]/Table1[[#This Row],[Units Sold]],0)</f>
        <v>220.00000000000003</v>
      </c>
      <c r="S1676" s="4">
        <f>IFERROR((Table1[[#This Row],[Total Sales]]-Table1[[#This Row],[Operating Profit]])/Table1[[#This Row],[Units Sold]],0)</f>
        <v>179.99999999999997</v>
      </c>
      <c r="T1676" s="4" t="str">
        <f>IF(Table1[[#This Row],[Profit per unit]]&gt;$V$8,"Premium","Mass")</f>
        <v>Premium</v>
      </c>
      <c r="U1676" s="4"/>
    </row>
    <row r="1677" spans="2:21" ht="14.25" customHeight="1" x14ac:dyDescent="0.3">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c r="O1677" s="4" t="str">
        <f>TEXT(Table1[[#This Row],[Invoice Date]],"mmm")</f>
        <v>May</v>
      </c>
      <c r="P1677" s="4">
        <f>YEAR(Table1[[#This Row],[Invoice Date]])</f>
        <v>2021</v>
      </c>
      <c r="Q1677" s="4">
        <f>IFERROR(Table1[[#This Row],[Total Sales]]/Table1[[#This Row],[Units Sold]],4)</f>
        <v>500</v>
      </c>
      <c r="R1677" s="4">
        <f>IFERROR(Table1[[#This Row],[Operating Profit]]/Table1[[#This Row],[Units Sold]],0)</f>
        <v>250</v>
      </c>
      <c r="S1677" s="4">
        <f>IFERROR((Table1[[#This Row],[Total Sales]]-Table1[[#This Row],[Operating Profit]])/Table1[[#This Row],[Units Sold]],0)</f>
        <v>250</v>
      </c>
      <c r="T1677" s="4" t="str">
        <f>IF(Table1[[#This Row],[Profit per unit]]&gt;$V$8,"Premium","Mass")</f>
        <v>Premium</v>
      </c>
      <c r="U1677" s="4"/>
    </row>
    <row r="1678" spans="2:21" ht="14.25" customHeight="1" x14ac:dyDescent="0.3">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c r="O1678" s="4" t="str">
        <f>TEXT(Table1[[#This Row],[Invoice Date]],"mmm")</f>
        <v>May</v>
      </c>
      <c r="P1678" s="4">
        <f>YEAR(Table1[[#This Row],[Invoice Date]])</f>
        <v>2021</v>
      </c>
      <c r="Q1678" s="4">
        <f>IFERROR(Table1[[#This Row],[Total Sales]]/Table1[[#This Row],[Units Sold]],4)</f>
        <v>500</v>
      </c>
      <c r="R1678" s="4">
        <f>IFERROR(Table1[[#This Row],[Operating Profit]]/Table1[[#This Row],[Units Sold]],0)</f>
        <v>199.99999999999997</v>
      </c>
      <c r="S1678" s="4">
        <f>IFERROR((Table1[[#This Row],[Total Sales]]-Table1[[#This Row],[Operating Profit]])/Table1[[#This Row],[Units Sold]],0)</f>
        <v>300</v>
      </c>
      <c r="T1678" s="4" t="str">
        <f>IF(Table1[[#This Row],[Profit per unit]]&gt;$V$8,"Premium","Mass")</f>
        <v>Premium</v>
      </c>
      <c r="U1678" s="4"/>
    </row>
    <row r="1679" spans="2:21" ht="14.25" customHeight="1" x14ac:dyDescent="0.3">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c r="O1679" s="4" t="str">
        <f>TEXT(Table1[[#This Row],[Invoice Date]],"mmm")</f>
        <v>May</v>
      </c>
      <c r="P1679" s="4">
        <f>YEAR(Table1[[#This Row],[Invoice Date]])</f>
        <v>2021</v>
      </c>
      <c r="Q1679" s="4">
        <f>IFERROR(Table1[[#This Row],[Total Sales]]/Table1[[#This Row],[Units Sold]],4)</f>
        <v>450</v>
      </c>
      <c r="R1679" s="4">
        <f>IFERROR(Table1[[#This Row],[Operating Profit]]/Table1[[#This Row],[Units Sold]],0)</f>
        <v>135</v>
      </c>
      <c r="S1679" s="4">
        <f>IFERROR((Table1[[#This Row],[Total Sales]]-Table1[[#This Row],[Operating Profit]])/Table1[[#This Row],[Units Sold]],0)</f>
        <v>315</v>
      </c>
      <c r="T1679" s="4" t="str">
        <f>IF(Table1[[#This Row],[Profit per unit]]&gt;$V$8,"Premium","Mass")</f>
        <v>Premium</v>
      </c>
      <c r="U1679" s="4"/>
    </row>
    <row r="1680" spans="2:21" ht="14.25" customHeight="1" x14ac:dyDescent="0.3">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c r="O1680" s="4" t="str">
        <f>TEXT(Table1[[#This Row],[Invoice Date]],"mmm")</f>
        <v>May</v>
      </c>
      <c r="P1680" s="4">
        <f>YEAR(Table1[[#This Row],[Invoice Date]])</f>
        <v>2021</v>
      </c>
      <c r="Q1680" s="4">
        <f>IFERROR(Table1[[#This Row],[Total Sales]]/Table1[[#This Row],[Units Sold]],4)</f>
        <v>450</v>
      </c>
      <c r="R1680" s="4">
        <f>IFERROR(Table1[[#This Row],[Operating Profit]]/Table1[[#This Row],[Units Sold]],0)</f>
        <v>157.5</v>
      </c>
      <c r="S1680" s="4">
        <f>IFERROR((Table1[[#This Row],[Total Sales]]-Table1[[#This Row],[Operating Profit]])/Table1[[#This Row],[Units Sold]],0)</f>
        <v>292.5</v>
      </c>
      <c r="T1680" s="4" t="str">
        <f>IF(Table1[[#This Row],[Profit per unit]]&gt;$V$8,"Premium","Mass")</f>
        <v>Premium</v>
      </c>
      <c r="U1680" s="4"/>
    </row>
    <row r="1681" spans="2:21" ht="14.25" customHeight="1" x14ac:dyDescent="0.3">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c r="O1681" s="4" t="str">
        <f>TEXT(Table1[[#This Row],[Invoice Date]],"mmm")</f>
        <v>May</v>
      </c>
      <c r="P1681" s="4">
        <f>YEAR(Table1[[#This Row],[Invoice Date]])</f>
        <v>2021</v>
      </c>
      <c r="Q1681" s="4">
        <f>IFERROR(Table1[[#This Row],[Total Sales]]/Table1[[#This Row],[Units Sold]],4)</f>
        <v>549.99999999999989</v>
      </c>
      <c r="R1681" s="4">
        <f>IFERROR(Table1[[#This Row],[Operating Profit]]/Table1[[#This Row],[Units Sold]],0)</f>
        <v>219.99999999999997</v>
      </c>
      <c r="S1681" s="4">
        <f>IFERROR((Table1[[#This Row],[Total Sales]]-Table1[[#This Row],[Operating Profit]])/Table1[[#This Row],[Units Sold]],0)</f>
        <v>330</v>
      </c>
      <c r="T1681" s="4" t="str">
        <f>IF(Table1[[#This Row],[Profit per unit]]&gt;$V$8,"Premium","Mass")</f>
        <v>Premium</v>
      </c>
      <c r="U1681" s="4"/>
    </row>
    <row r="1682" spans="2:21" ht="14.25" customHeight="1" x14ac:dyDescent="0.3">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c r="O1682" s="4" t="str">
        <f>TEXT(Table1[[#This Row],[Invoice Date]],"mmm")</f>
        <v>May</v>
      </c>
      <c r="P1682" s="4">
        <f>YEAR(Table1[[#This Row],[Invoice Date]])</f>
        <v>2021</v>
      </c>
      <c r="Q1682" s="4">
        <f>IFERROR(Table1[[#This Row],[Total Sales]]/Table1[[#This Row],[Units Sold]],4)</f>
        <v>600</v>
      </c>
      <c r="R1682" s="4">
        <f>IFERROR(Table1[[#This Row],[Operating Profit]]/Table1[[#This Row],[Units Sold]],0)</f>
        <v>330.00000000000006</v>
      </c>
      <c r="S1682" s="4">
        <f>IFERROR((Table1[[#This Row],[Total Sales]]-Table1[[#This Row],[Operating Profit]])/Table1[[#This Row],[Units Sold]],0)</f>
        <v>269.99999999999994</v>
      </c>
      <c r="T1682" s="4" t="str">
        <f>IF(Table1[[#This Row],[Profit per unit]]&gt;$V$8,"Premium","Mass")</f>
        <v>Premium</v>
      </c>
      <c r="U1682" s="4"/>
    </row>
    <row r="1683" spans="2:21" ht="14.25" customHeight="1" x14ac:dyDescent="0.3">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c r="O1683" s="4" t="str">
        <f>TEXT(Table1[[#This Row],[Invoice Date]],"mmm")</f>
        <v>Jun</v>
      </c>
      <c r="P1683" s="4">
        <f>YEAR(Table1[[#This Row],[Invoice Date]])</f>
        <v>2021</v>
      </c>
      <c r="Q1683" s="4">
        <f>IFERROR(Table1[[#This Row],[Total Sales]]/Table1[[#This Row],[Units Sold]],4)</f>
        <v>549.99999999999989</v>
      </c>
      <c r="R1683" s="4">
        <f>IFERROR(Table1[[#This Row],[Operating Profit]]/Table1[[#This Row],[Units Sold]],0)</f>
        <v>274.99999999999994</v>
      </c>
      <c r="S1683" s="4">
        <f>IFERROR((Table1[[#This Row],[Total Sales]]-Table1[[#This Row],[Operating Profit]])/Table1[[#This Row],[Units Sold]],0)</f>
        <v>274.99999999999994</v>
      </c>
      <c r="T1683" s="4" t="str">
        <f>IF(Table1[[#This Row],[Profit per unit]]&gt;$V$8,"Premium","Mass")</f>
        <v>Premium</v>
      </c>
      <c r="U1683" s="4"/>
    </row>
    <row r="1684" spans="2:21" ht="14.25" customHeight="1" x14ac:dyDescent="0.3">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c r="O1684" s="4" t="str">
        <f>TEXT(Table1[[#This Row],[Invoice Date]],"mmm")</f>
        <v>Jun</v>
      </c>
      <c r="P1684" s="4">
        <f>YEAR(Table1[[#This Row],[Invoice Date]])</f>
        <v>2021</v>
      </c>
      <c r="Q1684" s="4">
        <f>IFERROR(Table1[[#This Row],[Total Sales]]/Table1[[#This Row],[Units Sold]],4)</f>
        <v>500</v>
      </c>
      <c r="R1684" s="4">
        <f>IFERROR(Table1[[#This Row],[Operating Profit]]/Table1[[#This Row],[Units Sold]],0)</f>
        <v>199.99999999999997</v>
      </c>
      <c r="S1684" s="4">
        <f>IFERROR((Table1[[#This Row],[Total Sales]]-Table1[[#This Row],[Operating Profit]])/Table1[[#This Row],[Units Sold]],0)</f>
        <v>300</v>
      </c>
      <c r="T1684" s="4" t="str">
        <f>IF(Table1[[#This Row],[Profit per unit]]&gt;$V$8,"Premium","Mass")</f>
        <v>Premium</v>
      </c>
      <c r="U1684" s="4"/>
    </row>
    <row r="1685" spans="2:21" ht="14.25" customHeight="1" x14ac:dyDescent="0.3">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c r="O1685" s="4" t="str">
        <f>TEXT(Table1[[#This Row],[Invoice Date]],"mmm")</f>
        <v>Jun</v>
      </c>
      <c r="P1685" s="4">
        <f>YEAR(Table1[[#This Row],[Invoice Date]])</f>
        <v>2021</v>
      </c>
      <c r="Q1685" s="4">
        <f>IFERROR(Table1[[#This Row],[Total Sales]]/Table1[[#This Row],[Units Sold]],4)</f>
        <v>450</v>
      </c>
      <c r="R1685" s="4">
        <f>IFERROR(Table1[[#This Row],[Operating Profit]]/Table1[[#This Row],[Units Sold]],0)</f>
        <v>135</v>
      </c>
      <c r="S1685" s="4">
        <f>IFERROR((Table1[[#This Row],[Total Sales]]-Table1[[#This Row],[Operating Profit]])/Table1[[#This Row],[Units Sold]],0)</f>
        <v>315</v>
      </c>
      <c r="T1685" s="4" t="str">
        <f>IF(Table1[[#This Row],[Profit per unit]]&gt;$V$8,"Premium","Mass")</f>
        <v>Premium</v>
      </c>
      <c r="U1685" s="4"/>
    </row>
    <row r="1686" spans="2:21" ht="14.25" customHeight="1" x14ac:dyDescent="0.3">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c r="O1686" s="4" t="str">
        <f>TEXT(Table1[[#This Row],[Invoice Date]],"mmm")</f>
        <v>Jun</v>
      </c>
      <c r="P1686" s="4">
        <f>YEAR(Table1[[#This Row],[Invoice Date]])</f>
        <v>2021</v>
      </c>
      <c r="Q1686" s="4">
        <f>IFERROR(Table1[[#This Row],[Total Sales]]/Table1[[#This Row],[Units Sold]],4)</f>
        <v>450</v>
      </c>
      <c r="R1686" s="4">
        <f>IFERROR(Table1[[#This Row],[Operating Profit]]/Table1[[#This Row],[Units Sold]],0)</f>
        <v>157.5</v>
      </c>
      <c r="S1686" s="4">
        <f>IFERROR((Table1[[#This Row],[Total Sales]]-Table1[[#This Row],[Operating Profit]])/Table1[[#This Row],[Units Sold]],0)</f>
        <v>292.5</v>
      </c>
      <c r="T1686" s="4" t="str">
        <f>IF(Table1[[#This Row],[Profit per unit]]&gt;$V$8,"Premium","Mass")</f>
        <v>Premium</v>
      </c>
      <c r="U1686" s="4"/>
    </row>
    <row r="1687" spans="2:21" ht="14.25" customHeight="1" x14ac:dyDescent="0.3">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c r="O1687" s="4" t="str">
        <f>TEXT(Table1[[#This Row],[Invoice Date]],"mmm")</f>
        <v>Jun</v>
      </c>
      <c r="P1687" s="4">
        <f>YEAR(Table1[[#This Row],[Invoice Date]])</f>
        <v>2021</v>
      </c>
      <c r="Q1687" s="4">
        <f>IFERROR(Table1[[#This Row],[Total Sales]]/Table1[[#This Row],[Units Sold]],4)</f>
        <v>600</v>
      </c>
      <c r="R1687" s="4">
        <f>IFERROR(Table1[[#This Row],[Operating Profit]]/Table1[[#This Row],[Units Sold]],0)</f>
        <v>239.99999999999997</v>
      </c>
      <c r="S1687" s="4">
        <f>IFERROR((Table1[[#This Row],[Total Sales]]-Table1[[#This Row],[Operating Profit]])/Table1[[#This Row],[Units Sold]],0)</f>
        <v>360</v>
      </c>
      <c r="T1687" s="4" t="str">
        <f>IF(Table1[[#This Row],[Profit per unit]]&gt;$V$8,"Premium","Mass")</f>
        <v>Premium</v>
      </c>
      <c r="U1687" s="4"/>
    </row>
    <row r="1688" spans="2:21" ht="14.25" customHeight="1" x14ac:dyDescent="0.3">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c r="O1688" s="4" t="str">
        <f>TEXT(Table1[[#This Row],[Invoice Date]],"mmm")</f>
        <v>Jun</v>
      </c>
      <c r="P1688" s="4">
        <f>YEAR(Table1[[#This Row],[Invoice Date]])</f>
        <v>2021</v>
      </c>
      <c r="Q1688" s="4">
        <f>IFERROR(Table1[[#This Row],[Total Sales]]/Table1[[#This Row],[Units Sold]],4)</f>
        <v>650</v>
      </c>
      <c r="R1688" s="4">
        <f>IFERROR(Table1[[#This Row],[Operating Profit]]/Table1[[#This Row],[Units Sold]],0)</f>
        <v>357.50000000000006</v>
      </c>
      <c r="S1688" s="4">
        <f>IFERROR((Table1[[#This Row],[Total Sales]]-Table1[[#This Row],[Operating Profit]])/Table1[[#This Row],[Units Sold]],0)</f>
        <v>292.49999999999994</v>
      </c>
      <c r="T1688" s="4" t="str">
        <f>IF(Table1[[#This Row],[Profit per unit]]&gt;$V$8,"Premium","Mass")</f>
        <v>Premium</v>
      </c>
      <c r="U1688" s="4"/>
    </row>
    <row r="1689" spans="2:21" ht="14.25" customHeight="1" x14ac:dyDescent="0.3">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c r="O1689" s="4" t="str">
        <f>TEXT(Table1[[#This Row],[Invoice Date]],"mmm")</f>
        <v>Jul</v>
      </c>
      <c r="P1689" s="4">
        <f>YEAR(Table1[[#This Row],[Invoice Date]])</f>
        <v>2021</v>
      </c>
      <c r="Q1689" s="4">
        <f>IFERROR(Table1[[#This Row],[Total Sales]]/Table1[[#This Row],[Units Sold]],4)</f>
        <v>600</v>
      </c>
      <c r="R1689" s="4">
        <f>IFERROR(Table1[[#This Row],[Operating Profit]]/Table1[[#This Row],[Units Sold]],0)</f>
        <v>300</v>
      </c>
      <c r="S1689" s="4">
        <f>IFERROR((Table1[[#This Row],[Total Sales]]-Table1[[#This Row],[Operating Profit]])/Table1[[#This Row],[Units Sold]],0)</f>
        <v>300</v>
      </c>
      <c r="T1689" s="4" t="str">
        <f>IF(Table1[[#This Row],[Profit per unit]]&gt;$V$8,"Premium","Mass")</f>
        <v>Premium</v>
      </c>
      <c r="U1689" s="4"/>
    </row>
    <row r="1690" spans="2:21" ht="14.25" customHeight="1" x14ac:dyDescent="0.3">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c r="O1690" s="4" t="str">
        <f>TEXT(Table1[[#This Row],[Invoice Date]],"mmm")</f>
        <v>Jul</v>
      </c>
      <c r="P1690" s="4">
        <f>YEAR(Table1[[#This Row],[Invoice Date]])</f>
        <v>2021</v>
      </c>
      <c r="Q1690" s="4">
        <f>IFERROR(Table1[[#This Row],[Total Sales]]/Table1[[#This Row],[Units Sold]],4)</f>
        <v>550.00000000000011</v>
      </c>
      <c r="R1690" s="4">
        <f>IFERROR(Table1[[#This Row],[Operating Profit]]/Table1[[#This Row],[Units Sold]],0)</f>
        <v>220</v>
      </c>
      <c r="S1690" s="4">
        <f>IFERROR((Table1[[#This Row],[Total Sales]]-Table1[[#This Row],[Operating Profit]])/Table1[[#This Row],[Units Sold]],0)</f>
        <v>330.00000000000011</v>
      </c>
      <c r="T1690" s="4" t="str">
        <f>IF(Table1[[#This Row],[Profit per unit]]&gt;$V$8,"Premium","Mass")</f>
        <v>Premium</v>
      </c>
      <c r="U1690" s="4"/>
    </row>
    <row r="1691" spans="2:21" ht="14.25" customHeight="1" x14ac:dyDescent="0.3">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c r="O1691" s="4" t="str">
        <f>TEXT(Table1[[#This Row],[Invoice Date]],"mmm")</f>
        <v>Jul</v>
      </c>
      <c r="P1691" s="4">
        <f>YEAR(Table1[[#This Row],[Invoice Date]])</f>
        <v>2021</v>
      </c>
      <c r="Q1691" s="4">
        <f>IFERROR(Table1[[#This Row],[Total Sales]]/Table1[[#This Row],[Units Sold]],4)</f>
        <v>500</v>
      </c>
      <c r="R1691" s="4">
        <f>IFERROR(Table1[[#This Row],[Operating Profit]]/Table1[[#This Row],[Units Sold]],0)</f>
        <v>150</v>
      </c>
      <c r="S1691" s="4">
        <f>IFERROR((Table1[[#This Row],[Total Sales]]-Table1[[#This Row],[Operating Profit]])/Table1[[#This Row],[Units Sold]],0)</f>
        <v>350</v>
      </c>
      <c r="T1691" s="4" t="str">
        <f>IF(Table1[[#This Row],[Profit per unit]]&gt;$V$8,"Premium","Mass")</f>
        <v>Premium</v>
      </c>
      <c r="U1691" s="4"/>
    </row>
    <row r="1692" spans="2:21" ht="14.25" customHeight="1" x14ac:dyDescent="0.3">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c r="O1692" s="4" t="str">
        <f>TEXT(Table1[[#This Row],[Invoice Date]],"mmm")</f>
        <v>Jul</v>
      </c>
      <c r="P1692" s="4">
        <f>YEAR(Table1[[#This Row],[Invoice Date]])</f>
        <v>2021</v>
      </c>
      <c r="Q1692" s="4">
        <f>IFERROR(Table1[[#This Row],[Total Sales]]/Table1[[#This Row],[Units Sold]],4)</f>
        <v>500</v>
      </c>
      <c r="R1692" s="4">
        <f>IFERROR(Table1[[#This Row],[Operating Profit]]/Table1[[#This Row],[Units Sold]],0)</f>
        <v>175</v>
      </c>
      <c r="S1692" s="4">
        <f>IFERROR((Table1[[#This Row],[Total Sales]]-Table1[[#This Row],[Operating Profit]])/Table1[[#This Row],[Units Sold]],0)</f>
        <v>325</v>
      </c>
      <c r="T1692" s="4" t="str">
        <f>IF(Table1[[#This Row],[Profit per unit]]&gt;$V$8,"Premium","Mass")</f>
        <v>Premium</v>
      </c>
      <c r="U1692" s="4"/>
    </row>
    <row r="1693" spans="2:21" ht="14.25" customHeight="1" x14ac:dyDescent="0.3">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c r="O1693" s="4" t="str">
        <f>TEXT(Table1[[#This Row],[Invoice Date]],"mmm")</f>
        <v>Jul</v>
      </c>
      <c r="P1693" s="4">
        <f>YEAR(Table1[[#This Row],[Invoice Date]])</f>
        <v>2021</v>
      </c>
      <c r="Q1693" s="4">
        <f>IFERROR(Table1[[#This Row],[Total Sales]]/Table1[[#This Row],[Units Sold]],4)</f>
        <v>600</v>
      </c>
      <c r="R1693" s="4">
        <f>IFERROR(Table1[[#This Row],[Operating Profit]]/Table1[[#This Row],[Units Sold]],0)</f>
        <v>240</v>
      </c>
      <c r="S1693" s="4">
        <f>IFERROR((Table1[[#This Row],[Total Sales]]-Table1[[#This Row],[Operating Profit]])/Table1[[#This Row],[Units Sold]],0)</f>
        <v>360</v>
      </c>
      <c r="T1693" s="4" t="str">
        <f>IF(Table1[[#This Row],[Profit per unit]]&gt;$V$8,"Premium","Mass")</f>
        <v>Premium</v>
      </c>
      <c r="U1693" s="4"/>
    </row>
    <row r="1694" spans="2:21" ht="14.25" customHeight="1" x14ac:dyDescent="0.3">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c r="O1694" s="4" t="str">
        <f>TEXT(Table1[[#This Row],[Invoice Date]],"mmm")</f>
        <v>Jul</v>
      </c>
      <c r="P1694" s="4">
        <f>YEAR(Table1[[#This Row],[Invoice Date]])</f>
        <v>2021</v>
      </c>
      <c r="Q1694" s="4">
        <f>IFERROR(Table1[[#This Row],[Total Sales]]/Table1[[#This Row],[Units Sold]],4)</f>
        <v>650</v>
      </c>
      <c r="R1694" s="4">
        <f>IFERROR(Table1[[#This Row],[Operating Profit]]/Table1[[#This Row],[Units Sold]],0)</f>
        <v>357.50000000000006</v>
      </c>
      <c r="S1694" s="4">
        <f>IFERROR((Table1[[#This Row],[Total Sales]]-Table1[[#This Row],[Operating Profit]])/Table1[[#This Row],[Units Sold]],0)</f>
        <v>292.49999999999994</v>
      </c>
      <c r="T1694" s="4" t="str">
        <f>IF(Table1[[#This Row],[Profit per unit]]&gt;$V$8,"Premium","Mass")</f>
        <v>Premium</v>
      </c>
      <c r="U1694" s="4"/>
    </row>
    <row r="1695" spans="2:21" ht="14.25" customHeight="1" x14ac:dyDescent="0.3">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c r="O1695" s="4" t="str">
        <f>TEXT(Table1[[#This Row],[Invoice Date]],"mmm")</f>
        <v>Aug</v>
      </c>
      <c r="P1695" s="4">
        <f>YEAR(Table1[[#This Row],[Invoice Date]])</f>
        <v>2021</v>
      </c>
      <c r="Q1695" s="4">
        <f>IFERROR(Table1[[#This Row],[Total Sales]]/Table1[[#This Row],[Units Sold]],4)</f>
        <v>600</v>
      </c>
      <c r="R1695" s="4">
        <f>IFERROR(Table1[[#This Row],[Operating Profit]]/Table1[[#This Row],[Units Sold]],0)</f>
        <v>300</v>
      </c>
      <c r="S1695" s="4">
        <f>IFERROR((Table1[[#This Row],[Total Sales]]-Table1[[#This Row],[Operating Profit]])/Table1[[#This Row],[Units Sold]],0)</f>
        <v>300</v>
      </c>
      <c r="T1695" s="4" t="str">
        <f>IF(Table1[[#This Row],[Profit per unit]]&gt;$V$8,"Premium","Mass")</f>
        <v>Premium</v>
      </c>
      <c r="U1695" s="4"/>
    </row>
    <row r="1696" spans="2:21" ht="14.25" customHeight="1" x14ac:dyDescent="0.3">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c r="O1696" s="4" t="str">
        <f>TEXT(Table1[[#This Row],[Invoice Date]],"mmm")</f>
        <v>Aug</v>
      </c>
      <c r="P1696" s="4">
        <f>YEAR(Table1[[#This Row],[Invoice Date]])</f>
        <v>2021</v>
      </c>
      <c r="Q1696" s="4">
        <f>IFERROR(Table1[[#This Row],[Total Sales]]/Table1[[#This Row],[Units Sold]],4)</f>
        <v>550.00000000000011</v>
      </c>
      <c r="R1696" s="4">
        <f>IFERROR(Table1[[#This Row],[Operating Profit]]/Table1[[#This Row],[Units Sold]],0)</f>
        <v>220</v>
      </c>
      <c r="S1696" s="4">
        <f>IFERROR((Table1[[#This Row],[Total Sales]]-Table1[[#This Row],[Operating Profit]])/Table1[[#This Row],[Units Sold]],0)</f>
        <v>330.00000000000011</v>
      </c>
      <c r="T1696" s="4" t="str">
        <f>IF(Table1[[#This Row],[Profit per unit]]&gt;$V$8,"Premium","Mass")</f>
        <v>Premium</v>
      </c>
      <c r="U1696" s="4"/>
    </row>
    <row r="1697" spans="2:21" ht="14.25" customHeight="1" x14ac:dyDescent="0.3">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c r="O1697" s="4" t="str">
        <f>TEXT(Table1[[#This Row],[Invoice Date]],"mmm")</f>
        <v>Aug</v>
      </c>
      <c r="P1697" s="4">
        <f>YEAR(Table1[[#This Row],[Invoice Date]])</f>
        <v>2021</v>
      </c>
      <c r="Q1697" s="4">
        <f>IFERROR(Table1[[#This Row],[Total Sales]]/Table1[[#This Row],[Units Sold]],4)</f>
        <v>450.00000000000006</v>
      </c>
      <c r="R1697" s="4">
        <f>IFERROR(Table1[[#This Row],[Operating Profit]]/Table1[[#This Row],[Units Sold]],0)</f>
        <v>135</v>
      </c>
      <c r="S1697" s="4">
        <f>IFERROR((Table1[[#This Row],[Total Sales]]-Table1[[#This Row],[Operating Profit]])/Table1[[#This Row],[Units Sold]],0)</f>
        <v>315.00000000000006</v>
      </c>
      <c r="T1697" s="4" t="str">
        <f>IF(Table1[[#This Row],[Profit per unit]]&gt;$V$8,"Premium","Mass")</f>
        <v>Premium</v>
      </c>
      <c r="U1697" s="4"/>
    </row>
    <row r="1698" spans="2:21" ht="14.25" customHeight="1" x14ac:dyDescent="0.3">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c r="O1698" s="4" t="str">
        <f>TEXT(Table1[[#This Row],[Invoice Date]],"mmm")</f>
        <v>Aug</v>
      </c>
      <c r="P1698" s="4">
        <f>YEAR(Table1[[#This Row],[Invoice Date]])</f>
        <v>2021</v>
      </c>
      <c r="Q1698" s="4">
        <f>IFERROR(Table1[[#This Row],[Total Sales]]/Table1[[#This Row],[Units Sold]],4)</f>
        <v>350</v>
      </c>
      <c r="R1698" s="4">
        <f>IFERROR(Table1[[#This Row],[Operating Profit]]/Table1[[#This Row],[Units Sold]],0)</f>
        <v>122.49999999999999</v>
      </c>
      <c r="S1698" s="4">
        <f>IFERROR((Table1[[#This Row],[Total Sales]]-Table1[[#This Row],[Operating Profit]])/Table1[[#This Row],[Units Sold]],0)</f>
        <v>227.5</v>
      </c>
      <c r="T1698" s="4" t="str">
        <f>IF(Table1[[#This Row],[Profit per unit]]&gt;$V$8,"Premium","Mass")</f>
        <v>Premium</v>
      </c>
      <c r="U1698" s="4"/>
    </row>
    <row r="1699" spans="2:21" ht="14.25" customHeight="1" x14ac:dyDescent="0.3">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c r="O1699" s="4" t="str">
        <f>TEXT(Table1[[#This Row],[Invoice Date]],"mmm")</f>
        <v>Aug</v>
      </c>
      <c r="P1699" s="4">
        <f>YEAR(Table1[[#This Row],[Invoice Date]])</f>
        <v>2021</v>
      </c>
      <c r="Q1699" s="4">
        <f>IFERROR(Table1[[#This Row],[Total Sales]]/Table1[[#This Row],[Units Sold]],4)</f>
        <v>450.00000000000006</v>
      </c>
      <c r="R1699" s="4">
        <f>IFERROR(Table1[[#This Row],[Operating Profit]]/Table1[[#This Row],[Units Sold]],0)</f>
        <v>180</v>
      </c>
      <c r="S1699" s="4">
        <f>IFERROR((Table1[[#This Row],[Total Sales]]-Table1[[#This Row],[Operating Profit]])/Table1[[#This Row],[Units Sold]],0)</f>
        <v>270.00000000000006</v>
      </c>
      <c r="T1699" s="4" t="str">
        <f>IF(Table1[[#This Row],[Profit per unit]]&gt;$V$8,"Premium","Mass")</f>
        <v>Premium</v>
      </c>
      <c r="U1699" s="4"/>
    </row>
    <row r="1700" spans="2:21" ht="14.25" customHeight="1" x14ac:dyDescent="0.3">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c r="O1700" s="4" t="str">
        <f>TEXT(Table1[[#This Row],[Invoice Date]],"mmm")</f>
        <v>Aug</v>
      </c>
      <c r="P1700" s="4">
        <f>YEAR(Table1[[#This Row],[Invoice Date]])</f>
        <v>2021</v>
      </c>
      <c r="Q1700" s="4">
        <f>IFERROR(Table1[[#This Row],[Total Sales]]/Table1[[#This Row],[Units Sold]],4)</f>
        <v>500.00000000000017</v>
      </c>
      <c r="R1700" s="4">
        <f>IFERROR(Table1[[#This Row],[Operating Profit]]/Table1[[#This Row],[Units Sold]],0)</f>
        <v>275.00000000000011</v>
      </c>
      <c r="S1700" s="4">
        <f>IFERROR((Table1[[#This Row],[Total Sales]]-Table1[[#This Row],[Operating Profit]])/Table1[[#This Row],[Units Sold]],0)</f>
        <v>225.00000000000006</v>
      </c>
      <c r="T1700" s="4" t="str">
        <f>IF(Table1[[#This Row],[Profit per unit]]&gt;$V$8,"Premium","Mass")</f>
        <v>Premium</v>
      </c>
      <c r="U1700" s="4"/>
    </row>
    <row r="1701" spans="2:21" ht="14.25" customHeight="1" x14ac:dyDescent="0.3">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c r="O1701" s="4" t="str">
        <f>TEXT(Table1[[#This Row],[Invoice Date]],"mmm")</f>
        <v>Sep</v>
      </c>
      <c r="P1701" s="4">
        <f>YEAR(Table1[[#This Row],[Invoice Date]])</f>
        <v>2021</v>
      </c>
      <c r="Q1701" s="4">
        <f>IFERROR(Table1[[#This Row],[Total Sales]]/Table1[[#This Row],[Units Sold]],4)</f>
        <v>450.00000000000006</v>
      </c>
      <c r="R1701" s="4">
        <f>IFERROR(Table1[[#This Row],[Operating Profit]]/Table1[[#This Row],[Units Sold]],0)</f>
        <v>225.00000000000003</v>
      </c>
      <c r="S1701" s="4">
        <f>IFERROR((Table1[[#This Row],[Total Sales]]-Table1[[#This Row],[Operating Profit]])/Table1[[#This Row],[Units Sold]],0)</f>
        <v>225.00000000000003</v>
      </c>
      <c r="T1701" s="4" t="str">
        <f>IF(Table1[[#This Row],[Profit per unit]]&gt;$V$8,"Premium","Mass")</f>
        <v>Premium</v>
      </c>
      <c r="U1701" s="4"/>
    </row>
    <row r="1702" spans="2:21" ht="14.25" customHeight="1" x14ac:dyDescent="0.3">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c r="O1702" s="4" t="str">
        <f>TEXT(Table1[[#This Row],[Invoice Date]],"mmm")</f>
        <v>Sep</v>
      </c>
      <c r="P1702" s="4">
        <f>YEAR(Table1[[#This Row],[Invoice Date]])</f>
        <v>2021</v>
      </c>
      <c r="Q1702" s="4">
        <f>IFERROR(Table1[[#This Row],[Total Sales]]/Table1[[#This Row],[Units Sold]],4)</f>
        <v>400.00000000000017</v>
      </c>
      <c r="R1702" s="4">
        <f>IFERROR(Table1[[#This Row],[Operating Profit]]/Table1[[#This Row],[Units Sold]],0)</f>
        <v>160.00000000000006</v>
      </c>
      <c r="S1702" s="4">
        <f>IFERROR((Table1[[#This Row],[Total Sales]]-Table1[[#This Row],[Operating Profit]])/Table1[[#This Row],[Units Sold]],0)</f>
        <v>240.00000000000009</v>
      </c>
      <c r="T1702" s="4" t="str">
        <f>IF(Table1[[#This Row],[Profit per unit]]&gt;$V$8,"Premium","Mass")</f>
        <v>Premium</v>
      </c>
      <c r="U1702" s="4"/>
    </row>
    <row r="1703" spans="2:21" ht="14.25" customHeight="1" x14ac:dyDescent="0.3">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c r="O1703" s="4" t="str">
        <f>TEXT(Table1[[#This Row],[Invoice Date]],"mmm")</f>
        <v>Sep</v>
      </c>
      <c r="P1703" s="4">
        <f>YEAR(Table1[[#This Row],[Invoice Date]])</f>
        <v>2021</v>
      </c>
      <c r="Q1703" s="4">
        <f>IFERROR(Table1[[#This Row],[Total Sales]]/Table1[[#This Row],[Units Sold]],4)</f>
        <v>350</v>
      </c>
      <c r="R1703" s="4">
        <f>IFERROR(Table1[[#This Row],[Operating Profit]]/Table1[[#This Row],[Units Sold]],0)</f>
        <v>105</v>
      </c>
      <c r="S1703" s="4">
        <f>IFERROR((Table1[[#This Row],[Total Sales]]-Table1[[#This Row],[Operating Profit]])/Table1[[#This Row],[Units Sold]],0)</f>
        <v>245</v>
      </c>
      <c r="T1703" s="4" t="str">
        <f>IF(Table1[[#This Row],[Profit per unit]]&gt;$V$8,"Premium","Mass")</f>
        <v>Premium</v>
      </c>
      <c r="U1703" s="4"/>
    </row>
    <row r="1704" spans="2:21" ht="14.25" customHeight="1" x14ac:dyDescent="0.3">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c r="O1704" s="4" t="str">
        <f>TEXT(Table1[[#This Row],[Invoice Date]],"mmm")</f>
        <v>Sep</v>
      </c>
      <c r="P1704" s="4">
        <f>YEAR(Table1[[#This Row],[Invoice Date]])</f>
        <v>2021</v>
      </c>
      <c r="Q1704" s="4">
        <f>IFERROR(Table1[[#This Row],[Total Sales]]/Table1[[#This Row],[Units Sold]],4)</f>
        <v>350</v>
      </c>
      <c r="R1704" s="4">
        <f>IFERROR(Table1[[#This Row],[Operating Profit]]/Table1[[#This Row],[Units Sold]],0)</f>
        <v>122.49999999999999</v>
      </c>
      <c r="S1704" s="4">
        <f>IFERROR((Table1[[#This Row],[Total Sales]]-Table1[[#This Row],[Operating Profit]])/Table1[[#This Row],[Units Sold]],0)</f>
        <v>227.5</v>
      </c>
      <c r="T1704" s="4" t="str">
        <f>IF(Table1[[#This Row],[Profit per unit]]&gt;$V$8,"Premium","Mass")</f>
        <v>Premium</v>
      </c>
      <c r="U1704" s="4"/>
    </row>
    <row r="1705" spans="2:21" ht="14.25" customHeight="1" x14ac:dyDescent="0.3">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c r="O1705" s="4" t="str">
        <f>TEXT(Table1[[#This Row],[Invoice Date]],"mmm")</f>
        <v>Sep</v>
      </c>
      <c r="P1705" s="4">
        <f>YEAR(Table1[[#This Row],[Invoice Date]])</f>
        <v>2021</v>
      </c>
      <c r="Q1705" s="4">
        <f>IFERROR(Table1[[#This Row],[Total Sales]]/Table1[[#This Row],[Units Sold]],4)</f>
        <v>450.00000000000006</v>
      </c>
      <c r="R1705" s="4">
        <f>IFERROR(Table1[[#This Row],[Operating Profit]]/Table1[[#This Row],[Units Sold]],0)</f>
        <v>180</v>
      </c>
      <c r="S1705" s="4">
        <f>IFERROR((Table1[[#This Row],[Total Sales]]-Table1[[#This Row],[Operating Profit]])/Table1[[#This Row],[Units Sold]],0)</f>
        <v>270.00000000000006</v>
      </c>
      <c r="T1705" s="4" t="str">
        <f>IF(Table1[[#This Row],[Profit per unit]]&gt;$V$8,"Premium","Mass")</f>
        <v>Premium</v>
      </c>
      <c r="U1705" s="4"/>
    </row>
    <row r="1706" spans="2:21" ht="14.25" customHeight="1" x14ac:dyDescent="0.3">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c r="O1706" s="4" t="str">
        <f>TEXT(Table1[[#This Row],[Invoice Date]],"mmm")</f>
        <v>Sep</v>
      </c>
      <c r="P1706" s="4">
        <f>YEAR(Table1[[#This Row],[Invoice Date]])</f>
        <v>2021</v>
      </c>
      <c r="Q1706" s="4">
        <f>IFERROR(Table1[[#This Row],[Total Sales]]/Table1[[#This Row],[Units Sold]],4)</f>
        <v>500.00000000000011</v>
      </c>
      <c r="R1706" s="4">
        <f>IFERROR(Table1[[#This Row],[Operating Profit]]/Table1[[#This Row],[Units Sold]],0)</f>
        <v>275.00000000000011</v>
      </c>
      <c r="S1706" s="4">
        <f>IFERROR((Table1[[#This Row],[Total Sales]]-Table1[[#This Row],[Operating Profit]])/Table1[[#This Row],[Units Sold]],0)</f>
        <v>225</v>
      </c>
      <c r="T1706" s="4" t="str">
        <f>IF(Table1[[#This Row],[Profit per unit]]&gt;$V$8,"Premium","Mass")</f>
        <v>Premium</v>
      </c>
      <c r="U1706" s="4"/>
    </row>
    <row r="1707" spans="2:21" ht="14.25" customHeight="1" x14ac:dyDescent="0.3">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c r="O1707" s="4" t="str">
        <f>TEXT(Table1[[#This Row],[Invoice Date]],"mmm")</f>
        <v>Oct</v>
      </c>
      <c r="P1707" s="4">
        <f>YEAR(Table1[[#This Row],[Invoice Date]])</f>
        <v>2021</v>
      </c>
      <c r="Q1707" s="4">
        <f>IFERROR(Table1[[#This Row],[Total Sales]]/Table1[[#This Row],[Units Sold]],4)</f>
        <v>500.00000000000017</v>
      </c>
      <c r="R1707" s="4">
        <f>IFERROR(Table1[[#This Row],[Operating Profit]]/Table1[[#This Row],[Units Sold]],0)</f>
        <v>250.00000000000009</v>
      </c>
      <c r="S1707" s="4">
        <f>IFERROR((Table1[[#This Row],[Total Sales]]-Table1[[#This Row],[Operating Profit]])/Table1[[#This Row],[Units Sold]],0)</f>
        <v>250.00000000000009</v>
      </c>
      <c r="T1707" s="4" t="str">
        <f>IF(Table1[[#This Row],[Profit per unit]]&gt;$V$8,"Premium","Mass")</f>
        <v>Premium</v>
      </c>
      <c r="U1707" s="4"/>
    </row>
    <row r="1708" spans="2:21" ht="14.25" customHeight="1" x14ac:dyDescent="0.3">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c r="O1708" s="4" t="str">
        <f>TEXT(Table1[[#This Row],[Invoice Date]],"mmm")</f>
        <v>Oct</v>
      </c>
      <c r="P1708" s="4">
        <f>YEAR(Table1[[#This Row],[Invoice Date]])</f>
        <v>2021</v>
      </c>
      <c r="Q1708" s="4">
        <f>IFERROR(Table1[[#This Row],[Total Sales]]/Table1[[#This Row],[Units Sold]],4)</f>
        <v>400.00000000000017</v>
      </c>
      <c r="R1708" s="4">
        <f>IFERROR(Table1[[#This Row],[Operating Profit]]/Table1[[#This Row],[Units Sold]],0)</f>
        <v>160.00000000000006</v>
      </c>
      <c r="S1708" s="4">
        <f>IFERROR((Table1[[#This Row],[Total Sales]]-Table1[[#This Row],[Operating Profit]])/Table1[[#This Row],[Units Sold]],0)</f>
        <v>240.00000000000011</v>
      </c>
      <c r="T1708" s="4" t="str">
        <f>IF(Table1[[#This Row],[Profit per unit]]&gt;$V$8,"Premium","Mass")</f>
        <v>Premium</v>
      </c>
      <c r="U1708" s="4"/>
    </row>
    <row r="1709" spans="2:21" ht="14.25" customHeight="1" x14ac:dyDescent="0.3">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c r="O1709" s="4" t="str">
        <f>TEXT(Table1[[#This Row],[Invoice Date]],"mmm")</f>
        <v>Oct</v>
      </c>
      <c r="P1709" s="4">
        <f>YEAR(Table1[[#This Row],[Invoice Date]])</f>
        <v>2021</v>
      </c>
      <c r="Q1709" s="4">
        <f>IFERROR(Table1[[#This Row],[Total Sales]]/Table1[[#This Row],[Units Sold]],4)</f>
        <v>400.00000000000011</v>
      </c>
      <c r="R1709" s="4">
        <f>IFERROR(Table1[[#This Row],[Operating Profit]]/Table1[[#This Row],[Units Sold]],0)</f>
        <v>120.00000000000003</v>
      </c>
      <c r="S1709" s="4">
        <f>IFERROR((Table1[[#This Row],[Total Sales]]-Table1[[#This Row],[Operating Profit]])/Table1[[#This Row],[Units Sold]],0)</f>
        <v>280.00000000000011</v>
      </c>
      <c r="T1709" s="4" t="str">
        <f>IF(Table1[[#This Row],[Profit per unit]]&gt;$V$8,"Premium","Mass")</f>
        <v>Premium</v>
      </c>
      <c r="U1709" s="4"/>
    </row>
    <row r="1710" spans="2:21" ht="14.25" customHeight="1" x14ac:dyDescent="0.3">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c r="O1710" s="4" t="str">
        <f>TEXT(Table1[[#This Row],[Invoice Date]],"mmm")</f>
        <v>Oct</v>
      </c>
      <c r="P1710" s="4">
        <f>YEAR(Table1[[#This Row],[Invoice Date]])</f>
        <v>2021</v>
      </c>
      <c r="Q1710" s="4">
        <f>IFERROR(Table1[[#This Row],[Total Sales]]/Table1[[#This Row],[Units Sold]],4)</f>
        <v>400.00000000000017</v>
      </c>
      <c r="R1710" s="4">
        <f>IFERROR(Table1[[#This Row],[Operating Profit]]/Table1[[#This Row],[Units Sold]],0)</f>
        <v>140.00000000000003</v>
      </c>
      <c r="S1710" s="4">
        <f>IFERROR((Table1[[#This Row],[Total Sales]]-Table1[[#This Row],[Operating Profit]])/Table1[[#This Row],[Units Sold]],0)</f>
        <v>260.00000000000011</v>
      </c>
      <c r="T1710" s="4" t="str">
        <f>IF(Table1[[#This Row],[Profit per unit]]&gt;$V$8,"Premium","Mass")</f>
        <v>Premium</v>
      </c>
      <c r="U1710" s="4"/>
    </row>
    <row r="1711" spans="2:21" ht="14.25" customHeight="1" x14ac:dyDescent="0.3">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c r="O1711" s="4" t="str">
        <f>TEXT(Table1[[#This Row],[Invoice Date]],"mmm")</f>
        <v>Oct</v>
      </c>
      <c r="P1711" s="4">
        <f>YEAR(Table1[[#This Row],[Invoice Date]])</f>
        <v>2021</v>
      </c>
      <c r="Q1711" s="4">
        <f>IFERROR(Table1[[#This Row],[Total Sales]]/Table1[[#This Row],[Units Sold]],4)</f>
        <v>500.00000000000017</v>
      </c>
      <c r="R1711" s="4">
        <f>IFERROR(Table1[[#This Row],[Operating Profit]]/Table1[[#This Row],[Units Sold]],0)</f>
        <v>200.00000000000003</v>
      </c>
      <c r="S1711" s="4">
        <f>IFERROR((Table1[[#This Row],[Total Sales]]-Table1[[#This Row],[Operating Profit]])/Table1[[#This Row],[Units Sold]],0)</f>
        <v>300.00000000000011</v>
      </c>
      <c r="T1711" s="4" t="str">
        <f>IF(Table1[[#This Row],[Profit per unit]]&gt;$V$8,"Premium","Mass")</f>
        <v>Premium</v>
      </c>
      <c r="U1711" s="4"/>
    </row>
    <row r="1712" spans="2:21" ht="14.25" customHeight="1" x14ac:dyDescent="0.3">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c r="O1712" s="4" t="str">
        <f>TEXT(Table1[[#This Row],[Invoice Date]],"mmm")</f>
        <v>Oct</v>
      </c>
      <c r="P1712" s="4">
        <f>YEAR(Table1[[#This Row],[Invoice Date]])</f>
        <v>2021</v>
      </c>
      <c r="Q1712" s="4">
        <f>IFERROR(Table1[[#This Row],[Total Sales]]/Table1[[#This Row],[Units Sold]],4)</f>
        <v>550.00000000000011</v>
      </c>
      <c r="R1712" s="4">
        <f>IFERROR(Table1[[#This Row],[Operating Profit]]/Table1[[#This Row],[Units Sold]],0)</f>
        <v>302.50000000000011</v>
      </c>
      <c r="S1712" s="4">
        <f>IFERROR((Table1[[#This Row],[Total Sales]]-Table1[[#This Row],[Operating Profit]])/Table1[[#This Row],[Units Sold]],0)</f>
        <v>247.5</v>
      </c>
      <c r="T1712" s="4" t="str">
        <f>IF(Table1[[#This Row],[Profit per unit]]&gt;$V$8,"Premium","Mass")</f>
        <v>Premium</v>
      </c>
      <c r="U1712" s="4"/>
    </row>
    <row r="1713" spans="2:21" ht="14.25" customHeight="1" x14ac:dyDescent="0.3">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c r="O1713" s="4" t="str">
        <f>TEXT(Table1[[#This Row],[Invoice Date]],"mmm")</f>
        <v>Nov</v>
      </c>
      <c r="P1713" s="4">
        <f>YEAR(Table1[[#This Row],[Invoice Date]])</f>
        <v>2021</v>
      </c>
      <c r="Q1713" s="4">
        <f>IFERROR(Table1[[#This Row],[Total Sales]]/Table1[[#This Row],[Units Sold]],4)</f>
        <v>500.00000000000017</v>
      </c>
      <c r="R1713" s="4">
        <f>IFERROR(Table1[[#This Row],[Operating Profit]]/Table1[[#This Row],[Units Sold]],0)</f>
        <v>250.00000000000009</v>
      </c>
      <c r="S1713" s="4">
        <f>IFERROR((Table1[[#This Row],[Total Sales]]-Table1[[#This Row],[Operating Profit]])/Table1[[#This Row],[Units Sold]],0)</f>
        <v>250.00000000000009</v>
      </c>
      <c r="T1713" s="4" t="str">
        <f>IF(Table1[[#This Row],[Profit per unit]]&gt;$V$8,"Premium","Mass")</f>
        <v>Premium</v>
      </c>
      <c r="U1713" s="4"/>
    </row>
    <row r="1714" spans="2:21" ht="14.25" customHeight="1" x14ac:dyDescent="0.3">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c r="O1714" s="4" t="str">
        <f>TEXT(Table1[[#This Row],[Invoice Date]],"mmm")</f>
        <v>Nov</v>
      </c>
      <c r="P1714" s="4">
        <f>YEAR(Table1[[#This Row],[Invoice Date]])</f>
        <v>2021</v>
      </c>
      <c r="Q1714" s="4">
        <f>IFERROR(Table1[[#This Row],[Total Sales]]/Table1[[#This Row],[Units Sold]],4)</f>
        <v>450.00000000000011</v>
      </c>
      <c r="R1714" s="4">
        <f>IFERROR(Table1[[#This Row],[Operating Profit]]/Table1[[#This Row],[Units Sold]],0)</f>
        <v>180.00000000000003</v>
      </c>
      <c r="S1714" s="4">
        <f>IFERROR((Table1[[#This Row],[Total Sales]]-Table1[[#This Row],[Operating Profit]])/Table1[[#This Row],[Units Sold]],0)</f>
        <v>270.00000000000011</v>
      </c>
      <c r="T1714" s="4" t="str">
        <f>IF(Table1[[#This Row],[Profit per unit]]&gt;$V$8,"Premium","Mass")</f>
        <v>Premium</v>
      </c>
      <c r="U1714" s="4"/>
    </row>
    <row r="1715" spans="2:21" ht="14.25" customHeight="1" x14ac:dyDescent="0.3">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c r="O1715" s="4" t="str">
        <f>TEXT(Table1[[#This Row],[Invoice Date]],"mmm")</f>
        <v>Nov</v>
      </c>
      <c r="P1715" s="4">
        <f>YEAR(Table1[[#This Row],[Invoice Date]])</f>
        <v>2021</v>
      </c>
      <c r="Q1715" s="4">
        <f>IFERROR(Table1[[#This Row],[Total Sales]]/Table1[[#This Row],[Units Sold]],4)</f>
        <v>450.00000000000011</v>
      </c>
      <c r="R1715" s="4">
        <f>IFERROR(Table1[[#This Row],[Operating Profit]]/Table1[[#This Row],[Units Sold]],0)</f>
        <v>135.00000000000003</v>
      </c>
      <c r="S1715" s="4">
        <f>IFERROR((Table1[[#This Row],[Total Sales]]-Table1[[#This Row],[Operating Profit]])/Table1[[#This Row],[Units Sold]],0)</f>
        <v>315.00000000000011</v>
      </c>
      <c r="T1715" s="4" t="str">
        <f>IF(Table1[[#This Row],[Profit per unit]]&gt;$V$8,"Premium","Mass")</f>
        <v>Premium</v>
      </c>
      <c r="U1715" s="4"/>
    </row>
    <row r="1716" spans="2:21" ht="14.25" customHeight="1" x14ac:dyDescent="0.3">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c r="O1716" s="4" t="str">
        <f>TEXT(Table1[[#This Row],[Invoice Date]],"mmm")</f>
        <v>Nov</v>
      </c>
      <c r="P1716" s="4">
        <f>YEAR(Table1[[#This Row],[Invoice Date]])</f>
        <v>2021</v>
      </c>
      <c r="Q1716" s="4">
        <f>IFERROR(Table1[[#This Row],[Total Sales]]/Table1[[#This Row],[Units Sold]],4)</f>
        <v>450.00000000000011</v>
      </c>
      <c r="R1716" s="4">
        <f>IFERROR(Table1[[#This Row],[Operating Profit]]/Table1[[#This Row],[Units Sold]],0)</f>
        <v>157.50000000000003</v>
      </c>
      <c r="S1716" s="4">
        <f>IFERROR((Table1[[#This Row],[Total Sales]]-Table1[[#This Row],[Operating Profit]])/Table1[[#This Row],[Units Sold]],0)</f>
        <v>292.50000000000011</v>
      </c>
      <c r="T1716" s="4" t="str">
        <f>IF(Table1[[#This Row],[Profit per unit]]&gt;$V$8,"Premium","Mass")</f>
        <v>Premium</v>
      </c>
      <c r="U1716" s="4"/>
    </row>
    <row r="1717" spans="2:21" ht="14.25" customHeight="1" x14ac:dyDescent="0.3">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c r="O1717" s="4" t="str">
        <f>TEXT(Table1[[#This Row],[Invoice Date]],"mmm")</f>
        <v>Nov</v>
      </c>
      <c r="P1717" s="4">
        <f>YEAR(Table1[[#This Row],[Invoice Date]])</f>
        <v>2021</v>
      </c>
      <c r="Q1717" s="4">
        <f>IFERROR(Table1[[#This Row],[Total Sales]]/Table1[[#This Row],[Units Sold]],4)</f>
        <v>600</v>
      </c>
      <c r="R1717" s="4">
        <f>IFERROR(Table1[[#This Row],[Operating Profit]]/Table1[[#This Row],[Units Sold]],0)</f>
        <v>239.99999999999997</v>
      </c>
      <c r="S1717" s="4">
        <f>IFERROR((Table1[[#This Row],[Total Sales]]-Table1[[#This Row],[Operating Profit]])/Table1[[#This Row],[Units Sold]],0)</f>
        <v>360</v>
      </c>
      <c r="T1717" s="4" t="str">
        <f>IF(Table1[[#This Row],[Profit per unit]]&gt;$V$8,"Premium","Mass")</f>
        <v>Premium</v>
      </c>
      <c r="U1717" s="4"/>
    </row>
    <row r="1718" spans="2:21" ht="14.25" customHeight="1" x14ac:dyDescent="0.3">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c r="O1718" s="4" t="str">
        <f>TEXT(Table1[[#This Row],[Invoice Date]],"mmm")</f>
        <v>Nov</v>
      </c>
      <c r="P1718" s="4">
        <f>YEAR(Table1[[#This Row],[Invoice Date]])</f>
        <v>2021</v>
      </c>
      <c r="Q1718" s="4">
        <f>IFERROR(Table1[[#This Row],[Total Sales]]/Table1[[#This Row],[Units Sold]],4)</f>
        <v>649.99999999999977</v>
      </c>
      <c r="R1718" s="4">
        <f>IFERROR(Table1[[#This Row],[Operating Profit]]/Table1[[#This Row],[Units Sold]],0)</f>
        <v>357.49999999999989</v>
      </c>
      <c r="S1718" s="4">
        <f>IFERROR((Table1[[#This Row],[Total Sales]]-Table1[[#This Row],[Operating Profit]])/Table1[[#This Row],[Units Sold]],0)</f>
        <v>292.49999999999989</v>
      </c>
      <c r="T1718" s="4" t="str">
        <f>IF(Table1[[#This Row],[Profit per unit]]&gt;$V$8,"Premium","Mass")</f>
        <v>Premium</v>
      </c>
      <c r="U1718" s="4"/>
    </row>
    <row r="1719" spans="2:21" ht="14.25" customHeight="1" x14ac:dyDescent="0.3">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c r="O1719" s="4" t="str">
        <f>TEXT(Table1[[#This Row],[Invoice Date]],"mmm")</f>
        <v>Dec</v>
      </c>
      <c r="P1719" s="4">
        <f>YEAR(Table1[[#This Row],[Invoice Date]])</f>
        <v>2021</v>
      </c>
      <c r="Q1719" s="4">
        <f>IFERROR(Table1[[#This Row],[Total Sales]]/Table1[[#This Row],[Units Sold]],4)</f>
        <v>600</v>
      </c>
      <c r="R1719" s="4">
        <f>IFERROR(Table1[[#This Row],[Operating Profit]]/Table1[[#This Row],[Units Sold]],0)</f>
        <v>300</v>
      </c>
      <c r="S1719" s="4">
        <f>IFERROR((Table1[[#This Row],[Total Sales]]-Table1[[#This Row],[Operating Profit]])/Table1[[#This Row],[Units Sold]],0)</f>
        <v>300</v>
      </c>
      <c r="T1719" s="4" t="str">
        <f>IF(Table1[[#This Row],[Profit per unit]]&gt;$V$8,"Premium","Mass")</f>
        <v>Premium</v>
      </c>
      <c r="U1719" s="4"/>
    </row>
    <row r="1720" spans="2:21" ht="14.25" customHeight="1" x14ac:dyDescent="0.3">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c r="O1720" s="4" t="str">
        <f>TEXT(Table1[[#This Row],[Invoice Date]],"mmm")</f>
        <v>Dec</v>
      </c>
      <c r="P1720" s="4">
        <f>YEAR(Table1[[#This Row],[Invoice Date]])</f>
        <v>2021</v>
      </c>
      <c r="Q1720" s="4">
        <f>IFERROR(Table1[[#This Row],[Total Sales]]/Table1[[#This Row],[Units Sold]],4)</f>
        <v>500</v>
      </c>
      <c r="R1720" s="4">
        <f>IFERROR(Table1[[#This Row],[Operating Profit]]/Table1[[#This Row],[Units Sold]],0)</f>
        <v>199.99999999999997</v>
      </c>
      <c r="S1720" s="4">
        <f>IFERROR((Table1[[#This Row],[Total Sales]]-Table1[[#This Row],[Operating Profit]])/Table1[[#This Row],[Units Sold]],0)</f>
        <v>300</v>
      </c>
      <c r="T1720" s="4" t="str">
        <f>IF(Table1[[#This Row],[Profit per unit]]&gt;$V$8,"Premium","Mass")</f>
        <v>Premium</v>
      </c>
      <c r="U1720" s="4"/>
    </row>
    <row r="1721" spans="2:21" ht="14.25" customHeight="1" x14ac:dyDescent="0.3">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c r="O1721" s="4" t="str">
        <f>TEXT(Table1[[#This Row],[Invoice Date]],"mmm")</f>
        <v>Dec</v>
      </c>
      <c r="P1721" s="4">
        <f>YEAR(Table1[[#This Row],[Invoice Date]])</f>
        <v>2021</v>
      </c>
      <c r="Q1721" s="4">
        <f>IFERROR(Table1[[#This Row],[Total Sales]]/Table1[[#This Row],[Units Sold]],4)</f>
        <v>500</v>
      </c>
      <c r="R1721" s="4">
        <f>IFERROR(Table1[[#This Row],[Operating Profit]]/Table1[[#This Row],[Units Sold]],0)</f>
        <v>150</v>
      </c>
      <c r="S1721" s="4">
        <f>IFERROR((Table1[[#This Row],[Total Sales]]-Table1[[#This Row],[Operating Profit]])/Table1[[#This Row],[Units Sold]],0)</f>
        <v>350</v>
      </c>
      <c r="T1721" s="4" t="str">
        <f>IF(Table1[[#This Row],[Profit per unit]]&gt;$V$8,"Premium","Mass")</f>
        <v>Premium</v>
      </c>
      <c r="U1721" s="4"/>
    </row>
    <row r="1722" spans="2:21" ht="14.25" customHeight="1" x14ac:dyDescent="0.3">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c r="O1722" s="4" t="str">
        <f>TEXT(Table1[[#This Row],[Invoice Date]],"mmm")</f>
        <v>Dec</v>
      </c>
      <c r="P1722" s="4">
        <f>YEAR(Table1[[#This Row],[Invoice Date]])</f>
        <v>2021</v>
      </c>
      <c r="Q1722" s="4">
        <f>IFERROR(Table1[[#This Row],[Total Sales]]/Table1[[#This Row],[Units Sold]],4)</f>
        <v>500</v>
      </c>
      <c r="R1722" s="4">
        <f>IFERROR(Table1[[#This Row],[Operating Profit]]/Table1[[#This Row],[Units Sold]],0)</f>
        <v>175</v>
      </c>
      <c r="S1722" s="4">
        <f>IFERROR((Table1[[#This Row],[Total Sales]]-Table1[[#This Row],[Operating Profit]])/Table1[[#This Row],[Units Sold]],0)</f>
        <v>325</v>
      </c>
      <c r="T1722" s="4" t="str">
        <f>IF(Table1[[#This Row],[Profit per unit]]&gt;$V$8,"Premium","Mass")</f>
        <v>Premium</v>
      </c>
      <c r="U1722" s="4"/>
    </row>
    <row r="1723" spans="2:21" ht="14.25" customHeight="1" x14ac:dyDescent="0.3">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c r="O1723" s="4" t="str">
        <f>TEXT(Table1[[#This Row],[Invoice Date]],"mmm")</f>
        <v>Dec</v>
      </c>
      <c r="P1723" s="4">
        <f>YEAR(Table1[[#This Row],[Invoice Date]])</f>
        <v>2021</v>
      </c>
      <c r="Q1723" s="4">
        <f>IFERROR(Table1[[#This Row],[Total Sales]]/Table1[[#This Row],[Units Sold]],4)</f>
        <v>600</v>
      </c>
      <c r="R1723" s="4">
        <f>IFERROR(Table1[[#This Row],[Operating Profit]]/Table1[[#This Row],[Units Sold]],0)</f>
        <v>240</v>
      </c>
      <c r="S1723" s="4">
        <f>IFERROR((Table1[[#This Row],[Total Sales]]-Table1[[#This Row],[Operating Profit]])/Table1[[#This Row],[Units Sold]],0)</f>
        <v>360</v>
      </c>
      <c r="T1723" s="4" t="str">
        <f>IF(Table1[[#This Row],[Profit per unit]]&gt;$V$8,"Premium","Mass")</f>
        <v>Premium</v>
      </c>
      <c r="U1723" s="4"/>
    </row>
    <row r="1724" spans="2:21" ht="14.25" customHeight="1" x14ac:dyDescent="0.3">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c r="O1724" s="4" t="str">
        <f>TEXT(Table1[[#This Row],[Invoice Date]],"mmm")</f>
        <v>Dec</v>
      </c>
      <c r="P1724" s="4">
        <f>YEAR(Table1[[#This Row],[Invoice Date]])</f>
        <v>2021</v>
      </c>
      <c r="Q1724" s="4">
        <f>IFERROR(Table1[[#This Row],[Total Sales]]/Table1[[#This Row],[Units Sold]],4)</f>
        <v>649.99999999999977</v>
      </c>
      <c r="R1724" s="4">
        <f>IFERROR(Table1[[#This Row],[Operating Profit]]/Table1[[#This Row],[Units Sold]],0)</f>
        <v>357.49999999999989</v>
      </c>
      <c r="S1724" s="4">
        <f>IFERROR((Table1[[#This Row],[Total Sales]]-Table1[[#This Row],[Operating Profit]])/Table1[[#This Row],[Units Sold]],0)</f>
        <v>292.49999999999989</v>
      </c>
      <c r="T1724" s="4" t="str">
        <f>IF(Table1[[#This Row],[Profit per unit]]&gt;$V$8,"Premium","Mass")</f>
        <v>Premium</v>
      </c>
      <c r="U1724" s="4"/>
    </row>
    <row r="1725" spans="2:21" ht="14.25" customHeight="1" x14ac:dyDescent="0.3">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c r="O1725" s="4" t="str">
        <f>TEXT(Table1[[#This Row],[Invoice Date]],"mmm")</f>
        <v>Jan</v>
      </c>
      <c r="P1725" s="4">
        <f>YEAR(Table1[[#This Row],[Invoice Date]])</f>
        <v>2021</v>
      </c>
      <c r="Q1725" s="4">
        <f>IFERROR(Table1[[#This Row],[Total Sales]]/Table1[[#This Row],[Units Sold]],4)</f>
        <v>300</v>
      </c>
      <c r="R1725" s="4">
        <f>IFERROR(Table1[[#This Row],[Operating Profit]]/Table1[[#This Row],[Units Sold]],0)</f>
        <v>120</v>
      </c>
      <c r="S1725" s="4">
        <f>IFERROR((Table1[[#This Row],[Total Sales]]-Table1[[#This Row],[Operating Profit]])/Table1[[#This Row],[Units Sold]],0)</f>
        <v>180</v>
      </c>
      <c r="T1725" s="4" t="str">
        <f>IF(Table1[[#This Row],[Profit per unit]]&gt;$V$8,"Premium","Mass")</f>
        <v>Premium</v>
      </c>
      <c r="U1725" s="4"/>
    </row>
    <row r="1726" spans="2:21" ht="14.25" customHeight="1" x14ac:dyDescent="0.3">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c r="O1726" s="4" t="str">
        <f>TEXT(Table1[[#This Row],[Invoice Date]],"mmm")</f>
        <v>Jan</v>
      </c>
      <c r="P1726" s="4">
        <f>YEAR(Table1[[#This Row],[Invoice Date]])</f>
        <v>2021</v>
      </c>
      <c r="Q1726" s="4">
        <f>IFERROR(Table1[[#This Row],[Total Sales]]/Table1[[#This Row],[Units Sold]],4)</f>
        <v>300</v>
      </c>
      <c r="R1726" s="4">
        <f>IFERROR(Table1[[#This Row],[Operating Profit]]/Table1[[#This Row],[Units Sold]],0)</f>
        <v>105</v>
      </c>
      <c r="S1726" s="4">
        <f>IFERROR((Table1[[#This Row],[Total Sales]]-Table1[[#This Row],[Operating Profit]])/Table1[[#This Row],[Units Sold]],0)</f>
        <v>195</v>
      </c>
      <c r="T1726" s="4" t="str">
        <f>IF(Table1[[#This Row],[Profit per unit]]&gt;$V$8,"Premium","Mass")</f>
        <v>Premium</v>
      </c>
      <c r="U1726" s="4"/>
    </row>
    <row r="1727" spans="2:21" ht="14.25" customHeight="1" x14ac:dyDescent="0.3">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c r="O1727" s="4" t="str">
        <f>TEXT(Table1[[#This Row],[Invoice Date]],"mmm")</f>
        <v>Jan</v>
      </c>
      <c r="P1727" s="4">
        <f>YEAR(Table1[[#This Row],[Invoice Date]])</f>
        <v>2021</v>
      </c>
      <c r="Q1727" s="4">
        <f>IFERROR(Table1[[#This Row],[Total Sales]]/Table1[[#This Row],[Units Sold]],4)</f>
        <v>200</v>
      </c>
      <c r="R1727" s="4">
        <f>IFERROR(Table1[[#This Row],[Operating Profit]]/Table1[[#This Row],[Units Sold]],0)</f>
        <v>69.999999999999986</v>
      </c>
      <c r="S1727" s="4">
        <f>IFERROR((Table1[[#This Row],[Total Sales]]-Table1[[#This Row],[Operating Profit]])/Table1[[#This Row],[Units Sold]],0)</f>
        <v>130</v>
      </c>
      <c r="T1727" s="4" t="str">
        <f>IF(Table1[[#This Row],[Profit per unit]]&gt;$V$8,"Premium","Mass")</f>
        <v>Premium</v>
      </c>
      <c r="U1727" s="4"/>
    </row>
    <row r="1728" spans="2:21" ht="14.25" customHeight="1" x14ac:dyDescent="0.3">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c r="O1728" s="4" t="str">
        <f>TEXT(Table1[[#This Row],[Invoice Date]],"mmm")</f>
        <v>Jan</v>
      </c>
      <c r="P1728" s="4">
        <f>YEAR(Table1[[#This Row],[Invoice Date]])</f>
        <v>2021</v>
      </c>
      <c r="Q1728" s="4">
        <f>IFERROR(Table1[[#This Row],[Total Sales]]/Table1[[#This Row],[Units Sold]],4)</f>
        <v>250.00000000000006</v>
      </c>
      <c r="R1728" s="4">
        <f>IFERROR(Table1[[#This Row],[Operating Profit]]/Table1[[#This Row],[Units Sold]],0)</f>
        <v>100.00000000000003</v>
      </c>
      <c r="S1728" s="4">
        <f>IFERROR((Table1[[#This Row],[Total Sales]]-Table1[[#This Row],[Operating Profit]])/Table1[[#This Row],[Units Sold]],0)</f>
        <v>150.00000000000003</v>
      </c>
      <c r="T1728" s="4" t="str">
        <f>IF(Table1[[#This Row],[Profit per unit]]&gt;$V$8,"Premium","Mass")</f>
        <v>Premium</v>
      </c>
      <c r="U1728" s="4"/>
    </row>
    <row r="1729" spans="2:21" ht="14.25" customHeight="1" x14ac:dyDescent="0.3">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c r="O1729" s="4" t="str">
        <f>TEXT(Table1[[#This Row],[Invoice Date]],"mmm")</f>
        <v>Jan</v>
      </c>
      <c r="P1729" s="4">
        <f>YEAR(Table1[[#This Row],[Invoice Date]])</f>
        <v>2021</v>
      </c>
      <c r="Q1729" s="4">
        <f>IFERROR(Table1[[#This Row],[Total Sales]]/Table1[[#This Row],[Units Sold]],4)</f>
        <v>400</v>
      </c>
      <c r="R1729" s="4">
        <f>IFERROR(Table1[[#This Row],[Operating Profit]]/Table1[[#This Row],[Units Sold]],0)</f>
        <v>140</v>
      </c>
      <c r="S1729" s="4">
        <f>IFERROR((Table1[[#This Row],[Total Sales]]-Table1[[#This Row],[Operating Profit]])/Table1[[#This Row],[Units Sold]],0)</f>
        <v>260</v>
      </c>
      <c r="T1729" s="4" t="str">
        <f>IF(Table1[[#This Row],[Profit per unit]]&gt;$V$8,"Premium","Mass")</f>
        <v>Premium</v>
      </c>
      <c r="U1729" s="4"/>
    </row>
    <row r="1730" spans="2:21" ht="14.25" customHeight="1" x14ac:dyDescent="0.3">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c r="O1730" s="4" t="str">
        <f>TEXT(Table1[[#This Row],[Invoice Date]],"mmm")</f>
        <v>Jan</v>
      </c>
      <c r="P1730" s="4">
        <f>YEAR(Table1[[#This Row],[Invoice Date]])</f>
        <v>2021</v>
      </c>
      <c r="Q1730" s="4">
        <f>IFERROR(Table1[[#This Row],[Total Sales]]/Table1[[#This Row],[Units Sold]],4)</f>
        <v>300</v>
      </c>
      <c r="R1730" s="4">
        <f>IFERROR(Table1[[#This Row],[Operating Profit]]/Table1[[#This Row],[Units Sold]],0)</f>
        <v>150</v>
      </c>
      <c r="S1730" s="4">
        <f>IFERROR((Table1[[#This Row],[Total Sales]]-Table1[[#This Row],[Operating Profit]])/Table1[[#This Row],[Units Sold]],0)</f>
        <v>150</v>
      </c>
      <c r="T1730" s="4" t="str">
        <f>IF(Table1[[#This Row],[Profit per unit]]&gt;$V$8,"Premium","Mass")</f>
        <v>Premium</v>
      </c>
      <c r="U1730" s="4"/>
    </row>
    <row r="1731" spans="2:21" ht="14.25" customHeight="1" x14ac:dyDescent="0.3">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c r="O1731" s="4" t="str">
        <f>TEXT(Table1[[#This Row],[Invoice Date]],"mmm")</f>
        <v>Feb</v>
      </c>
      <c r="P1731" s="4">
        <f>YEAR(Table1[[#This Row],[Invoice Date]])</f>
        <v>2021</v>
      </c>
      <c r="Q1731" s="4">
        <f>IFERROR(Table1[[#This Row],[Total Sales]]/Table1[[#This Row],[Units Sold]],4)</f>
        <v>300</v>
      </c>
      <c r="R1731" s="4">
        <f>IFERROR(Table1[[#This Row],[Operating Profit]]/Table1[[#This Row],[Units Sold]],0)</f>
        <v>120</v>
      </c>
      <c r="S1731" s="4">
        <f>IFERROR((Table1[[#This Row],[Total Sales]]-Table1[[#This Row],[Operating Profit]])/Table1[[#This Row],[Units Sold]],0)</f>
        <v>180</v>
      </c>
      <c r="T1731" s="4" t="str">
        <f>IF(Table1[[#This Row],[Profit per unit]]&gt;$V$8,"Premium","Mass")</f>
        <v>Premium</v>
      </c>
      <c r="U1731" s="4"/>
    </row>
    <row r="1732" spans="2:21" ht="14.25" customHeight="1" x14ac:dyDescent="0.3">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c r="O1732" s="4" t="str">
        <f>TEXT(Table1[[#This Row],[Invoice Date]],"mmm")</f>
        <v>Feb</v>
      </c>
      <c r="P1732" s="4">
        <f>YEAR(Table1[[#This Row],[Invoice Date]])</f>
        <v>2021</v>
      </c>
      <c r="Q1732" s="4">
        <f>IFERROR(Table1[[#This Row],[Total Sales]]/Table1[[#This Row],[Units Sold]],4)</f>
        <v>300</v>
      </c>
      <c r="R1732" s="4">
        <f>IFERROR(Table1[[#This Row],[Operating Profit]]/Table1[[#This Row],[Units Sold]],0)</f>
        <v>105</v>
      </c>
      <c r="S1732" s="4">
        <f>IFERROR((Table1[[#This Row],[Total Sales]]-Table1[[#This Row],[Operating Profit]])/Table1[[#This Row],[Units Sold]],0)</f>
        <v>195</v>
      </c>
      <c r="T1732" s="4" t="str">
        <f>IF(Table1[[#This Row],[Profit per unit]]&gt;$V$8,"Premium","Mass")</f>
        <v>Premium</v>
      </c>
      <c r="U1732" s="4"/>
    </row>
    <row r="1733" spans="2:21" ht="14.25" customHeight="1" x14ac:dyDescent="0.3">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c r="O1733" s="4" t="str">
        <f>TEXT(Table1[[#This Row],[Invoice Date]],"mmm")</f>
        <v>Feb</v>
      </c>
      <c r="P1733" s="4">
        <f>YEAR(Table1[[#This Row],[Invoice Date]])</f>
        <v>2021</v>
      </c>
      <c r="Q1733" s="4">
        <f>IFERROR(Table1[[#This Row],[Total Sales]]/Table1[[#This Row],[Units Sold]],4)</f>
        <v>200</v>
      </c>
      <c r="R1733" s="4">
        <f>IFERROR(Table1[[#This Row],[Operating Profit]]/Table1[[#This Row],[Units Sold]],0)</f>
        <v>70</v>
      </c>
      <c r="S1733" s="4">
        <f>IFERROR((Table1[[#This Row],[Total Sales]]-Table1[[#This Row],[Operating Profit]])/Table1[[#This Row],[Units Sold]],0)</f>
        <v>130</v>
      </c>
      <c r="T1733" s="4" t="str">
        <f>IF(Table1[[#This Row],[Profit per unit]]&gt;$V$8,"Premium","Mass")</f>
        <v>Premium</v>
      </c>
      <c r="U1733" s="4"/>
    </row>
    <row r="1734" spans="2:21" ht="14.25" customHeight="1" x14ac:dyDescent="0.3">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c r="O1734" s="4" t="str">
        <f>TEXT(Table1[[#This Row],[Invoice Date]],"mmm")</f>
        <v>Feb</v>
      </c>
      <c r="P1734" s="4">
        <f>YEAR(Table1[[#This Row],[Invoice Date]])</f>
        <v>2021</v>
      </c>
      <c r="Q1734" s="4">
        <f>IFERROR(Table1[[#This Row],[Total Sales]]/Table1[[#This Row],[Units Sold]],4)</f>
        <v>250.00000000000006</v>
      </c>
      <c r="R1734" s="4">
        <f>IFERROR(Table1[[#This Row],[Operating Profit]]/Table1[[#This Row],[Units Sold]],0)</f>
        <v>100.00000000000003</v>
      </c>
      <c r="S1734" s="4">
        <f>IFERROR((Table1[[#This Row],[Total Sales]]-Table1[[#This Row],[Operating Profit]])/Table1[[#This Row],[Units Sold]],0)</f>
        <v>150.00000000000003</v>
      </c>
      <c r="T1734" s="4" t="str">
        <f>IF(Table1[[#This Row],[Profit per unit]]&gt;$V$8,"Premium","Mass")</f>
        <v>Premium</v>
      </c>
      <c r="U1734" s="4"/>
    </row>
    <row r="1735" spans="2:21" ht="14.25" customHeight="1" x14ac:dyDescent="0.3">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c r="O1735" s="4" t="str">
        <f>TEXT(Table1[[#This Row],[Invoice Date]],"mmm")</f>
        <v>Feb</v>
      </c>
      <c r="P1735" s="4">
        <f>YEAR(Table1[[#This Row],[Invoice Date]])</f>
        <v>2021</v>
      </c>
      <c r="Q1735" s="4">
        <f>IFERROR(Table1[[#This Row],[Total Sales]]/Table1[[#This Row],[Units Sold]],4)</f>
        <v>400</v>
      </c>
      <c r="R1735" s="4">
        <f>IFERROR(Table1[[#This Row],[Operating Profit]]/Table1[[#This Row],[Units Sold]],0)</f>
        <v>140</v>
      </c>
      <c r="S1735" s="4">
        <f>IFERROR((Table1[[#This Row],[Total Sales]]-Table1[[#This Row],[Operating Profit]])/Table1[[#This Row],[Units Sold]],0)</f>
        <v>260</v>
      </c>
      <c r="T1735" s="4" t="str">
        <f>IF(Table1[[#This Row],[Profit per unit]]&gt;$V$8,"Premium","Mass")</f>
        <v>Premium</v>
      </c>
      <c r="U1735" s="4"/>
    </row>
    <row r="1736" spans="2:21" ht="14.25" customHeight="1" x14ac:dyDescent="0.3">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c r="O1736" s="4" t="str">
        <f>TEXT(Table1[[#This Row],[Invoice Date]],"mmm")</f>
        <v>Feb</v>
      </c>
      <c r="P1736" s="4">
        <f>YEAR(Table1[[#This Row],[Invoice Date]])</f>
        <v>2021</v>
      </c>
      <c r="Q1736" s="4">
        <f>IFERROR(Table1[[#This Row],[Total Sales]]/Table1[[#This Row],[Units Sold]],4)</f>
        <v>300</v>
      </c>
      <c r="R1736" s="4">
        <f>IFERROR(Table1[[#This Row],[Operating Profit]]/Table1[[#This Row],[Units Sold]],0)</f>
        <v>150</v>
      </c>
      <c r="S1736" s="4">
        <f>IFERROR((Table1[[#This Row],[Total Sales]]-Table1[[#This Row],[Operating Profit]])/Table1[[#This Row],[Units Sold]],0)</f>
        <v>150</v>
      </c>
      <c r="T1736" s="4" t="str">
        <f>IF(Table1[[#This Row],[Profit per unit]]&gt;$V$8,"Premium","Mass")</f>
        <v>Premium</v>
      </c>
      <c r="U1736" s="4"/>
    </row>
    <row r="1737" spans="2:21" ht="14.25" customHeight="1" x14ac:dyDescent="0.3">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c r="O1737" s="4" t="str">
        <f>TEXT(Table1[[#This Row],[Invoice Date]],"mmm")</f>
        <v>Mar</v>
      </c>
      <c r="P1737" s="4">
        <f>YEAR(Table1[[#This Row],[Invoice Date]])</f>
        <v>2021</v>
      </c>
      <c r="Q1737" s="4">
        <f>IFERROR(Table1[[#This Row],[Total Sales]]/Table1[[#This Row],[Units Sold]],4)</f>
        <v>350</v>
      </c>
      <c r="R1737" s="4">
        <f>IFERROR(Table1[[#This Row],[Operating Profit]]/Table1[[#This Row],[Units Sold]],0)</f>
        <v>140</v>
      </c>
      <c r="S1737" s="4">
        <f>IFERROR((Table1[[#This Row],[Total Sales]]-Table1[[#This Row],[Operating Profit]])/Table1[[#This Row],[Units Sold]],0)</f>
        <v>210</v>
      </c>
      <c r="T1737" s="4" t="str">
        <f>IF(Table1[[#This Row],[Profit per unit]]&gt;$V$8,"Premium","Mass")</f>
        <v>Premium</v>
      </c>
      <c r="U1737" s="4"/>
    </row>
    <row r="1738" spans="2:21" ht="14.25" customHeight="1" x14ac:dyDescent="0.3">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c r="O1738" s="4" t="str">
        <f>TEXT(Table1[[#This Row],[Invoice Date]],"mmm")</f>
        <v>Mar</v>
      </c>
      <c r="P1738" s="4">
        <f>YEAR(Table1[[#This Row],[Invoice Date]])</f>
        <v>2021</v>
      </c>
      <c r="Q1738" s="4">
        <f>IFERROR(Table1[[#This Row],[Total Sales]]/Table1[[#This Row],[Units Sold]],4)</f>
        <v>350</v>
      </c>
      <c r="R1738" s="4">
        <f>IFERROR(Table1[[#This Row],[Operating Profit]]/Table1[[#This Row],[Units Sold]],0)</f>
        <v>122.5</v>
      </c>
      <c r="S1738" s="4">
        <f>IFERROR((Table1[[#This Row],[Total Sales]]-Table1[[#This Row],[Operating Profit]])/Table1[[#This Row],[Units Sold]],0)</f>
        <v>227.5</v>
      </c>
      <c r="T1738" s="4" t="str">
        <f>IF(Table1[[#This Row],[Profit per unit]]&gt;$V$8,"Premium","Mass")</f>
        <v>Premium</v>
      </c>
      <c r="U1738" s="4"/>
    </row>
    <row r="1739" spans="2:21" ht="14.25" customHeight="1" x14ac:dyDescent="0.3">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c r="O1739" s="4" t="str">
        <f>TEXT(Table1[[#This Row],[Invoice Date]],"mmm")</f>
        <v>Mar</v>
      </c>
      <c r="P1739" s="4">
        <f>YEAR(Table1[[#This Row],[Invoice Date]])</f>
        <v>2021</v>
      </c>
      <c r="Q1739" s="4">
        <f>IFERROR(Table1[[#This Row],[Total Sales]]/Table1[[#This Row],[Units Sold]],4)</f>
        <v>250.00000000000009</v>
      </c>
      <c r="R1739" s="4">
        <f>IFERROR(Table1[[#This Row],[Operating Profit]]/Table1[[#This Row],[Units Sold]],0)</f>
        <v>87.500000000000014</v>
      </c>
      <c r="S1739" s="4">
        <f>IFERROR((Table1[[#This Row],[Total Sales]]-Table1[[#This Row],[Operating Profit]])/Table1[[#This Row],[Units Sold]],0)</f>
        <v>162.50000000000006</v>
      </c>
      <c r="T1739" s="4" t="str">
        <f>IF(Table1[[#This Row],[Profit per unit]]&gt;$V$8,"Premium","Mass")</f>
        <v>Premium</v>
      </c>
      <c r="U1739" s="4"/>
    </row>
    <row r="1740" spans="2:21" ht="14.25" customHeight="1" x14ac:dyDescent="0.3">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c r="O1740" s="4" t="str">
        <f>TEXT(Table1[[#This Row],[Invoice Date]],"mmm")</f>
        <v>Mar</v>
      </c>
      <c r="P1740" s="4">
        <f>YEAR(Table1[[#This Row],[Invoice Date]])</f>
        <v>2021</v>
      </c>
      <c r="Q1740" s="4">
        <f>IFERROR(Table1[[#This Row],[Total Sales]]/Table1[[#This Row],[Units Sold]],4)</f>
        <v>300</v>
      </c>
      <c r="R1740" s="4">
        <f>IFERROR(Table1[[#This Row],[Operating Profit]]/Table1[[#This Row],[Units Sold]],0)</f>
        <v>120</v>
      </c>
      <c r="S1740" s="4">
        <f>IFERROR((Table1[[#This Row],[Total Sales]]-Table1[[#This Row],[Operating Profit]])/Table1[[#This Row],[Units Sold]],0)</f>
        <v>180</v>
      </c>
      <c r="T1740" s="4" t="str">
        <f>IF(Table1[[#This Row],[Profit per unit]]&gt;$V$8,"Premium","Mass")</f>
        <v>Premium</v>
      </c>
      <c r="U1740" s="4"/>
    </row>
    <row r="1741" spans="2:21" ht="14.25" customHeight="1" x14ac:dyDescent="0.3">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c r="O1741" s="4" t="str">
        <f>TEXT(Table1[[#This Row],[Invoice Date]],"mmm")</f>
        <v>Mar</v>
      </c>
      <c r="P1741" s="4">
        <f>YEAR(Table1[[#This Row],[Invoice Date]])</f>
        <v>2021</v>
      </c>
      <c r="Q1741" s="4">
        <f>IFERROR(Table1[[#This Row],[Total Sales]]/Table1[[#This Row],[Units Sold]],4)</f>
        <v>450</v>
      </c>
      <c r="R1741" s="4">
        <f>IFERROR(Table1[[#This Row],[Operating Profit]]/Table1[[#This Row],[Units Sold]],0)</f>
        <v>157.5</v>
      </c>
      <c r="S1741" s="4">
        <f>IFERROR((Table1[[#This Row],[Total Sales]]-Table1[[#This Row],[Operating Profit]])/Table1[[#This Row],[Units Sold]],0)</f>
        <v>292.5</v>
      </c>
      <c r="T1741" s="4" t="str">
        <f>IF(Table1[[#This Row],[Profit per unit]]&gt;$V$8,"Premium","Mass")</f>
        <v>Premium</v>
      </c>
      <c r="U1741" s="4"/>
    </row>
    <row r="1742" spans="2:21" ht="14.25" customHeight="1" x14ac:dyDescent="0.3">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c r="O1742" s="4" t="str">
        <f>TEXT(Table1[[#This Row],[Invoice Date]],"mmm")</f>
        <v>Mar</v>
      </c>
      <c r="P1742" s="4">
        <f>YEAR(Table1[[#This Row],[Invoice Date]])</f>
        <v>2021</v>
      </c>
      <c r="Q1742" s="4">
        <f>IFERROR(Table1[[#This Row],[Total Sales]]/Table1[[#This Row],[Units Sold]],4)</f>
        <v>350</v>
      </c>
      <c r="R1742" s="4">
        <f>IFERROR(Table1[[#This Row],[Operating Profit]]/Table1[[#This Row],[Units Sold]],0)</f>
        <v>175</v>
      </c>
      <c r="S1742" s="4">
        <f>IFERROR((Table1[[#This Row],[Total Sales]]-Table1[[#This Row],[Operating Profit]])/Table1[[#This Row],[Units Sold]],0)</f>
        <v>175</v>
      </c>
      <c r="T1742" s="4" t="str">
        <f>IF(Table1[[#This Row],[Profit per unit]]&gt;$V$8,"Premium","Mass")</f>
        <v>Premium</v>
      </c>
      <c r="U1742" s="4"/>
    </row>
    <row r="1743" spans="2:21" ht="14.25" customHeight="1" x14ac:dyDescent="0.3">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c r="O1743" s="4" t="str">
        <f>TEXT(Table1[[#This Row],[Invoice Date]],"mmm")</f>
        <v>Apr</v>
      </c>
      <c r="P1743" s="4">
        <f>YEAR(Table1[[#This Row],[Invoice Date]])</f>
        <v>2021</v>
      </c>
      <c r="Q1743" s="4">
        <f>IFERROR(Table1[[#This Row],[Total Sales]]/Table1[[#This Row],[Units Sold]],4)</f>
        <v>350</v>
      </c>
      <c r="R1743" s="4">
        <f>IFERROR(Table1[[#This Row],[Operating Profit]]/Table1[[#This Row],[Units Sold]],0)</f>
        <v>140</v>
      </c>
      <c r="S1743" s="4">
        <f>IFERROR((Table1[[#This Row],[Total Sales]]-Table1[[#This Row],[Operating Profit]])/Table1[[#This Row],[Units Sold]],0)</f>
        <v>210</v>
      </c>
      <c r="T1743" s="4" t="str">
        <f>IF(Table1[[#This Row],[Profit per unit]]&gt;$V$8,"Premium","Mass")</f>
        <v>Premium</v>
      </c>
      <c r="U1743" s="4"/>
    </row>
    <row r="1744" spans="2:21" ht="14.25" customHeight="1" x14ac:dyDescent="0.3">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c r="O1744" s="4" t="str">
        <f>TEXT(Table1[[#This Row],[Invoice Date]],"mmm")</f>
        <v>Apr</v>
      </c>
      <c r="P1744" s="4">
        <f>YEAR(Table1[[#This Row],[Invoice Date]])</f>
        <v>2021</v>
      </c>
      <c r="Q1744" s="4">
        <f>IFERROR(Table1[[#This Row],[Total Sales]]/Table1[[#This Row],[Units Sold]],4)</f>
        <v>300.00000000000006</v>
      </c>
      <c r="R1744" s="4">
        <f>IFERROR(Table1[[#This Row],[Operating Profit]]/Table1[[#This Row],[Units Sold]],0)</f>
        <v>105.00000000000001</v>
      </c>
      <c r="S1744" s="4">
        <f>IFERROR((Table1[[#This Row],[Total Sales]]-Table1[[#This Row],[Operating Profit]])/Table1[[#This Row],[Units Sold]],0)</f>
        <v>195.00000000000006</v>
      </c>
      <c r="T1744" s="4" t="str">
        <f>IF(Table1[[#This Row],[Profit per unit]]&gt;$V$8,"Premium","Mass")</f>
        <v>Premium</v>
      </c>
      <c r="U1744" s="4"/>
    </row>
    <row r="1745" spans="2:21" ht="14.25" customHeight="1" x14ac:dyDescent="0.3">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c r="O1745" s="4" t="str">
        <f>TEXT(Table1[[#This Row],[Invoice Date]],"mmm")</f>
        <v>Apr</v>
      </c>
      <c r="P1745" s="4">
        <f>YEAR(Table1[[#This Row],[Invoice Date]])</f>
        <v>2021</v>
      </c>
      <c r="Q1745" s="4">
        <f>IFERROR(Table1[[#This Row],[Total Sales]]/Table1[[#This Row],[Units Sold]],4)</f>
        <v>200.00000000000009</v>
      </c>
      <c r="R1745" s="4">
        <f>IFERROR(Table1[[#This Row],[Operating Profit]]/Table1[[#This Row],[Units Sold]],0)</f>
        <v>70.000000000000028</v>
      </c>
      <c r="S1745" s="4">
        <f>IFERROR((Table1[[#This Row],[Total Sales]]-Table1[[#This Row],[Operating Profit]])/Table1[[#This Row],[Units Sold]],0)</f>
        <v>130.00000000000006</v>
      </c>
      <c r="T1745" s="4" t="str">
        <f>IF(Table1[[#This Row],[Profit per unit]]&gt;$V$8,"Premium","Mass")</f>
        <v>Premium</v>
      </c>
      <c r="U1745" s="4"/>
    </row>
    <row r="1746" spans="2:21" ht="14.25" customHeight="1" x14ac:dyDescent="0.3">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c r="O1746" s="4" t="str">
        <f>TEXT(Table1[[#This Row],[Invoice Date]],"mmm")</f>
        <v>Apr</v>
      </c>
      <c r="P1746" s="4">
        <f>YEAR(Table1[[#This Row],[Invoice Date]])</f>
        <v>2021</v>
      </c>
      <c r="Q1746" s="4">
        <f>IFERROR(Table1[[#This Row],[Total Sales]]/Table1[[#This Row],[Units Sold]],4)</f>
        <v>250</v>
      </c>
      <c r="R1746" s="4">
        <f>IFERROR(Table1[[#This Row],[Operating Profit]]/Table1[[#This Row],[Units Sold]],0)</f>
        <v>100</v>
      </c>
      <c r="S1746" s="4">
        <f>IFERROR((Table1[[#This Row],[Total Sales]]-Table1[[#This Row],[Operating Profit]])/Table1[[#This Row],[Units Sold]],0)</f>
        <v>150</v>
      </c>
      <c r="T1746" s="4" t="str">
        <f>IF(Table1[[#This Row],[Profit per unit]]&gt;$V$8,"Premium","Mass")</f>
        <v>Premium</v>
      </c>
      <c r="U1746" s="4"/>
    </row>
    <row r="1747" spans="2:21" ht="14.25" customHeight="1" x14ac:dyDescent="0.3">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c r="O1747" s="4" t="str">
        <f>TEXT(Table1[[#This Row],[Invoice Date]],"mmm")</f>
        <v>Apr</v>
      </c>
      <c r="P1747" s="4">
        <f>YEAR(Table1[[#This Row],[Invoice Date]])</f>
        <v>2021</v>
      </c>
      <c r="Q1747" s="4">
        <f>IFERROR(Table1[[#This Row],[Total Sales]]/Table1[[#This Row],[Units Sold]],4)</f>
        <v>400</v>
      </c>
      <c r="R1747" s="4">
        <f>IFERROR(Table1[[#This Row],[Operating Profit]]/Table1[[#This Row],[Units Sold]],0)</f>
        <v>139.99999999999997</v>
      </c>
      <c r="S1747" s="4">
        <f>IFERROR((Table1[[#This Row],[Total Sales]]-Table1[[#This Row],[Operating Profit]])/Table1[[#This Row],[Units Sold]],0)</f>
        <v>260</v>
      </c>
      <c r="T1747" s="4" t="str">
        <f>IF(Table1[[#This Row],[Profit per unit]]&gt;$V$8,"Premium","Mass")</f>
        <v>Premium</v>
      </c>
      <c r="U1747" s="4"/>
    </row>
    <row r="1748" spans="2:21" ht="14.25" customHeight="1" x14ac:dyDescent="0.3">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c r="O1748" s="4" t="str">
        <f>TEXT(Table1[[#This Row],[Invoice Date]],"mmm")</f>
        <v>Apr</v>
      </c>
      <c r="P1748" s="4">
        <f>YEAR(Table1[[#This Row],[Invoice Date]])</f>
        <v>2021</v>
      </c>
      <c r="Q1748" s="4">
        <f>IFERROR(Table1[[#This Row],[Total Sales]]/Table1[[#This Row],[Units Sold]],4)</f>
        <v>300.00000000000006</v>
      </c>
      <c r="R1748" s="4">
        <f>IFERROR(Table1[[#This Row],[Operating Profit]]/Table1[[#This Row],[Units Sold]],0)</f>
        <v>150.00000000000003</v>
      </c>
      <c r="S1748" s="4">
        <f>IFERROR((Table1[[#This Row],[Total Sales]]-Table1[[#This Row],[Operating Profit]])/Table1[[#This Row],[Units Sold]],0)</f>
        <v>150.00000000000003</v>
      </c>
      <c r="T1748" s="4" t="str">
        <f>IF(Table1[[#This Row],[Profit per unit]]&gt;$V$8,"Premium","Mass")</f>
        <v>Premium</v>
      </c>
      <c r="U1748" s="4"/>
    </row>
    <row r="1749" spans="2:21" ht="14.25" customHeight="1" x14ac:dyDescent="0.3">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c r="O1749" s="4" t="str">
        <f>TEXT(Table1[[#This Row],[Invoice Date]],"mmm")</f>
        <v>May</v>
      </c>
      <c r="P1749" s="4">
        <f>YEAR(Table1[[#This Row],[Invoice Date]])</f>
        <v>2021</v>
      </c>
      <c r="Q1749" s="4">
        <f>IFERROR(Table1[[#This Row],[Total Sales]]/Table1[[#This Row],[Units Sold]],4)</f>
        <v>400</v>
      </c>
      <c r="R1749" s="4">
        <f>IFERROR(Table1[[#This Row],[Operating Profit]]/Table1[[#This Row],[Units Sold]],0)</f>
        <v>160</v>
      </c>
      <c r="S1749" s="4">
        <f>IFERROR((Table1[[#This Row],[Total Sales]]-Table1[[#This Row],[Operating Profit]])/Table1[[#This Row],[Units Sold]],0)</f>
        <v>240</v>
      </c>
      <c r="T1749" s="4" t="str">
        <f>IF(Table1[[#This Row],[Profit per unit]]&gt;$V$8,"Premium","Mass")</f>
        <v>Premium</v>
      </c>
      <c r="U1749" s="4"/>
    </row>
    <row r="1750" spans="2:21" ht="14.25" customHeight="1" x14ac:dyDescent="0.3">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c r="O1750" s="4" t="str">
        <f>TEXT(Table1[[#This Row],[Invoice Date]],"mmm")</f>
        <v>May</v>
      </c>
      <c r="P1750" s="4">
        <f>YEAR(Table1[[#This Row],[Invoice Date]])</f>
        <v>2021</v>
      </c>
      <c r="Q1750" s="4">
        <f>IFERROR(Table1[[#This Row],[Total Sales]]/Table1[[#This Row],[Units Sold]],4)</f>
        <v>350.00000000000011</v>
      </c>
      <c r="R1750" s="4">
        <f>IFERROR(Table1[[#This Row],[Operating Profit]]/Table1[[#This Row],[Units Sold]],0)</f>
        <v>122.50000000000003</v>
      </c>
      <c r="S1750" s="4">
        <f>IFERROR((Table1[[#This Row],[Total Sales]]-Table1[[#This Row],[Operating Profit]])/Table1[[#This Row],[Units Sold]],0)</f>
        <v>227.50000000000009</v>
      </c>
      <c r="T1750" s="4" t="str">
        <f>IF(Table1[[#This Row],[Profit per unit]]&gt;$V$8,"Premium","Mass")</f>
        <v>Premium</v>
      </c>
      <c r="U1750" s="4"/>
    </row>
    <row r="1751" spans="2:21" ht="14.25" customHeight="1" x14ac:dyDescent="0.3">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c r="O1751" s="4" t="str">
        <f>TEXT(Table1[[#This Row],[Invoice Date]],"mmm")</f>
        <v>May</v>
      </c>
      <c r="P1751" s="4">
        <f>YEAR(Table1[[#This Row],[Invoice Date]])</f>
        <v>2021</v>
      </c>
      <c r="Q1751" s="4">
        <f>IFERROR(Table1[[#This Row],[Total Sales]]/Table1[[#This Row],[Units Sold]],4)</f>
        <v>300.00000000000006</v>
      </c>
      <c r="R1751" s="4">
        <f>IFERROR(Table1[[#This Row],[Operating Profit]]/Table1[[#This Row],[Units Sold]],0)</f>
        <v>105.00000000000001</v>
      </c>
      <c r="S1751" s="4">
        <f>IFERROR((Table1[[#This Row],[Total Sales]]-Table1[[#This Row],[Operating Profit]])/Table1[[#This Row],[Units Sold]],0)</f>
        <v>195.00000000000006</v>
      </c>
      <c r="T1751" s="4" t="str">
        <f>IF(Table1[[#This Row],[Profit per unit]]&gt;$V$8,"Premium","Mass")</f>
        <v>Premium</v>
      </c>
      <c r="U1751" s="4"/>
    </row>
    <row r="1752" spans="2:21" ht="14.25" customHeight="1" x14ac:dyDescent="0.3">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c r="O1752" s="4" t="str">
        <f>TEXT(Table1[[#This Row],[Invoice Date]],"mmm")</f>
        <v>May</v>
      </c>
      <c r="P1752" s="4">
        <f>YEAR(Table1[[#This Row],[Invoice Date]])</f>
        <v>2021</v>
      </c>
      <c r="Q1752" s="4">
        <f>IFERROR(Table1[[#This Row],[Total Sales]]/Table1[[#This Row],[Units Sold]],4)</f>
        <v>300.00000000000006</v>
      </c>
      <c r="R1752" s="4">
        <f>IFERROR(Table1[[#This Row],[Operating Profit]]/Table1[[#This Row],[Units Sold]],0)</f>
        <v>120.00000000000003</v>
      </c>
      <c r="S1752" s="4">
        <f>IFERROR((Table1[[#This Row],[Total Sales]]-Table1[[#This Row],[Operating Profit]])/Table1[[#This Row],[Units Sold]],0)</f>
        <v>180.00000000000003</v>
      </c>
      <c r="T1752" s="4" t="str">
        <f>IF(Table1[[#This Row],[Profit per unit]]&gt;$V$8,"Premium","Mass")</f>
        <v>Premium</v>
      </c>
      <c r="U1752" s="4"/>
    </row>
    <row r="1753" spans="2:21" ht="14.25" customHeight="1" x14ac:dyDescent="0.3">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c r="O1753" s="4" t="str">
        <f>TEXT(Table1[[#This Row],[Invoice Date]],"mmm")</f>
        <v>May</v>
      </c>
      <c r="P1753" s="4">
        <f>YEAR(Table1[[#This Row],[Invoice Date]])</f>
        <v>2021</v>
      </c>
      <c r="Q1753" s="4">
        <f>IFERROR(Table1[[#This Row],[Total Sales]]/Table1[[#This Row],[Units Sold]],4)</f>
        <v>449.99999999999994</v>
      </c>
      <c r="R1753" s="4">
        <f>IFERROR(Table1[[#This Row],[Operating Profit]]/Table1[[#This Row],[Units Sold]],0)</f>
        <v>157.49999999999997</v>
      </c>
      <c r="S1753" s="4">
        <f>IFERROR((Table1[[#This Row],[Total Sales]]-Table1[[#This Row],[Operating Profit]])/Table1[[#This Row],[Units Sold]],0)</f>
        <v>292.5</v>
      </c>
      <c r="T1753" s="4" t="str">
        <f>IF(Table1[[#This Row],[Profit per unit]]&gt;$V$8,"Premium","Mass")</f>
        <v>Premium</v>
      </c>
      <c r="U1753" s="4"/>
    </row>
    <row r="1754" spans="2:21" ht="14.25" customHeight="1" x14ac:dyDescent="0.3">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c r="O1754" s="4" t="str">
        <f>TEXT(Table1[[#This Row],[Invoice Date]],"mmm")</f>
        <v>May</v>
      </c>
      <c r="P1754" s="4">
        <f>YEAR(Table1[[#This Row],[Invoice Date]])</f>
        <v>2021</v>
      </c>
      <c r="Q1754" s="4">
        <f>IFERROR(Table1[[#This Row],[Total Sales]]/Table1[[#This Row],[Units Sold]],4)</f>
        <v>499.99999999999994</v>
      </c>
      <c r="R1754" s="4">
        <f>IFERROR(Table1[[#This Row],[Operating Profit]]/Table1[[#This Row],[Units Sold]],0)</f>
        <v>249.99999999999997</v>
      </c>
      <c r="S1754" s="4">
        <f>IFERROR((Table1[[#This Row],[Total Sales]]-Table1[[#This Row],[Operating Profit]])/Table1[[#This Row],[Units Sold]],0)</f>
        <v>249.99999999999997</v>
      </c>
      <c r="T1754" s="4" t="str">
        <f>IF(Table1[[#This Row],[Profit per unit]]&gt;$V$8,"Premium","Mass")</f>
        <v>Premium</v>
      </c>
      <c r="U1754" s="4"/>
    </row>
    <row r="1755" spans="2:21" ht="14.25" customHeight="1" x14ac:dyDescent="0.3">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c r="O1755" s="4" t="str">
        <f>TEXT(Table1[[#This Row],[Invoice Date]],"mmm")</f>
        <v>Jun</v>
      </c>
      <c r="P1755" s="4">
        <f>YEAR(Table1[[#This Row],[Invoice Date]])</f>
        <v>2021</v>
      </c>
      <c r="Q1755" s="4">
        <f>IFERROR(Table1[[#This Row],[Total Sales]]/Table1[[#This Row],[Units Sold]],4)</f>
        <v>350</v>
      </c>
      <c r="R1755" s="4">
        <f>IFERROR(Table1[[#This Row],[Operating Profit]]/Table1[[#This Row],[Units Sold]],0)</f>
        <v>140</v>
      </c>
      <c r="S1755" s="4">
        <f>IFERROR((Table1[[#This Row],[Total Sales]]-Table1[[#This Row],[Operating Profit]])/Table1[[#This Row],[Units Sold]],0)</f>
        <v>210</v>
      </c>
      <c r="T1755" s="4" t="str">
        <f>IF(Table1[[#This Row],[Profit per unit]]&gt;$V$8,"Premium","Mass")</f>
        <v>Premium</v>
      </c>
      <c r="U1755" s="4"/>
    </row>
    <row r="1756" spans="2:21" ht="14.25" customHeight="1" x14ac:dyDescent="0.3">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c r="O1756" s="4" t="str">
        <f>TEXT(Table1[[#This Row],[Invoice Date]],"mmm")</f>
        <v>Jun</v>
      </c>
      <c r="P1756" s="4">
        <f>YEAR(Table1[[#This Row],[Invoice Date]])</f>
        <v>2021</v>
      </c>
      <c r="Q1756" s="4">
        <f>IFERROR(Table1[[#This Row],[Total Sales]]/Table1[[#This Row],[Units Sold]],4)</f>
        <v>300.00000000000011</v>
      </c>
      <c r="R1756" s="4">
        <f>IFERROR(Table1[[#This Row],[Operating Profit]]/Table1[[#This Row],[Units Sold]],0)</f>
        <v>105.00000000000004</v>
      </c>
      <c r="S1756" s="4">
        <f>IFERROR((Table1[[#This Row],[Total Sales]]-Table1[[#This Row],[Operating Profit]])/Table1[[#This Row],[Units Sold]],0)</f>
        <v>195.00000000000009</v>
      </c>
      <c r="T1756" s="4" t="str">
        <f>IF(Table1[[#This Row],[Profit per unit]]&gt;$V$8,"Premium","Mass")</f>
        <v>Premium</v>
      </c>
      <c r="U1756" s="4"/>
    </row>
    <row r="1757" spans="2:21" ht="14.25" customHeight="1" x14ac:dyDescent="0.3">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c r="O1757" s="4" t="str">
        <f>TEXT(Table1[[#This Row],[Invoice Date]],"mmm")</f>
        <v>Jun</v>
      </c>
      <c r="P1757" s="4">
        <f>YEAR(Table1[[#This Row],[Invoice Date]])</f>
        <v>2021</v>
      </c>
      <c r="Q1757" s="4">
        <f>IFERROR(Table1[[#This Row],[Total Sales]]/Table1[[#This Row],[Units Sold]],4)</f>
        <v>250.00000000000009</v>
      </c>
      <c r="R1757" s="4">
        <f>IFERROR(Table1[[#This Row],[Operating Profit]]/Table1[[#This Row],[Units Sold]],0)</f>
        <v>87.500000000000014</v>
      </c>
      <c r="S1757" s="4">
        <f>IFERROR((Table1[[#This Row],[Total Sales]]-Table1[[#This Row],[Operating Profit]])/Table1[[#This Row],[Units Sold]],0)</f>
        <v>162.50000000000006</v>
      </c>
      <c r="T1757" s="4" t="str">
        <f>IF(Table1[[#This Row],[Profit per unit]]&gt;$V$8,"Premium","Mass")</f>
        <v>Premium</v>
      </c>
      <c r="U1757" s="4"/>
    </row>
    <row r="1758" spans="2:21" ht="14.25" customHeight="1" x14ac:dyDescent="0.3">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c r="O1758" s="4" t="str">
        <f>TEXT(Table1[[#This Row],[Invoice Date]],"mmm")</f>
        <v>Jun</v>
      </c>
      <c r="P1758" s="4">
        <f>YEAR(Table1[[#This Row],[Invoice Date]])</f>
        <v>2021</v>
      </c>
      <c r="Q1758" s="4">
        <f>IFERROR(Table1[[#This Row],[Total Sales]]/Table1[[#This Row],[Units Sold]],4)</f>
        <v>250.00000000000009</v>
      </c>
      <c r="R1758" s="4">
        <f>IFERROR(Table1[[#This Row],[Operating Profit]]/Table1[[#This Row],[Units Sold]],0)</f>
        <v>100.00000000000004</v>
      </c>
      <c r="S1758" s="4">
        <f>IFERROR((Table1[[#This Row],[Total Sales]]-Table1[[#This Row],[Operating Profit]])/Table1[[#This Row],[Units Sold]],0)</f>
        <v>150.00000000000003</v>
      </c>
      <c r="T1758" s="4" t="str">
        <f>IF(Table1[[#This Row],[Profit per unit]]&gt;$V$8,"Premium","Mass")</f>
        <v>Premium</v>
      </c>
      <c r="U1758" s="4"/>
    </row>
    <row r="1759" spans="2:21" ht="14.25" customHeight="1" x14ac:dyDescent="0.3">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c r="O1759" s="4" t="str">
        <f>TEXT(Table1[[#This Row],[Invoice Date]],"mmm")</f>
        <v>Jun</v>
      </c>
      <c r="P1759" s="4">
        <f>YEAR(Table1[[#This Row],[Invoice Date]])</f>
        <v>2021</v>
      </c>
      <c r="Q1759" s="4">
        <f>IFERROR(Table1[[#This Row],[Total Sales]]/Table1[[#This Row],[Units Sold]],4)</f>
        <v>400</v>
      </c>
      <c r="R1759" s="4">
        <f>IFERROR(Table1[[#This Row],[Operating Profit]]/Table1[[#This Row],[Units Sold]],0)</f>
        <v>140</v>
      </c>
      <c r="S1759" s="4">
        <f>IFERROR((Table1[[#This Row],[Total Sales]]-Table1[[#This Row],[Operating Profit]])/Table1[[#This Row],[Units Sold]],0)</f>
        <v>260</v>
      </c>
      <c r="T1759" s="4" t="str">
        <f>IF(Table1[[#This Row],[Profit per unit]]&gt;$V$8,"Premium","Mass")</f>
        <v>Premium</v>
      </c>
      <c r="U1759" s="4"/>
    </row>
    <row r="1760" spans="2:21" ht="14.25" customHeight="1" x14ac:dyDescent="0.3">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c r="O1760" s="4" t="str">
        <f>TEXT(Table1[[#This Row],[Invoice Date]],"mmm")</f>
        <v>Jun</v>
      </c>
      <c r="P1760" s="4">
        <f>YEAR(Table1[[#This Row],[Invoice Date]])</f>
        <v>2021</v>
      </c>
      <c r="Q1760" s="4">
        <f>IFERROR(Table1[[#This Row],[Total Sales]]/Table1[[#This Row],[Units Sold]],4)</f>
        <v>450</v>
      </c>
      <c r="R1760" s="4">
        <f>IFERROR(Table1[[#This Row],[Operating Profit]]/Table1[[#This Row],[Units Sold]],0)</f>
        <v>225</v>
      </c>
      <c r="S1760" s="4">
        <f>IFERROR((Table1[[#This Row],[Total Sales]]-Table1[[#This Row],[Operating Profit]])/Table1[[#This Row],[Units Sold]],0)</f>
        <v>225</v>
      </c>
      <c r="T1760" s="4" t="str">
        <f>IF(Table1[[#This Row],[Profit per unit]]&gt;$V$8,"Premium","Mass")</f>
        <v>Premium</v>
      </c>
      <c r="U1760" s="4"/>
    </row>
    <row r="1761" spans="2:21" ht="14.25" customHeight="1" x14ac:dyDescent="0.3">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c r="O1761" s="4" t="str">
        <f>TEXT(Table1[[#This Row],[Invoice Date]],"mmm")</f>
        <v>Jul</v>
      </c>
      <c r="P1761" s="4">
        <f>YEAR(Table1[[#This Row],[Invoice Date]])</f>
        <v>2021</v>
      </c>
      <c r="Q1761" s="4">
        <f>IFERROR(Table1[[#This Row],[Total Sales]]/Table1[[#This Row],[Units Sold]],4)</f>
        <v>400</v>
      </c>
      <c r="R1761" s="4">
        <f>IFERROR(Table1[[#This Row],[Operating Profit]]/Table1[[#This Row],[Units Sold]],0)</f>
        <v>160</v>
      </c>
      <c r="S1761" s="4">
        <f>IFERROR((Table1[[#This Row],[Total Sales]]-Table1[[#This Row],[Operating Profit]])/Table1[[#This Row],[Units Sold]],0)</f>
        <v>240</v>
      </c>
      <c r="T1761" s="4" t="str">
        <f>IF(Table1[[#This Row],[Profit per unit]]&gt;$V$8,"Premium","Mass")</f>
        <v>Premium</v>
      </c>
      <c r="U1761" s="4"/>
    </row>
    <row r="1762" spans="2:21" ht="14.25" customHeight="1" x14ac:dyDescent="0.3">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c r="O1762" s="4" t="str">
        <f>TEXT(Table1[[#This Row],[Invoice Date]],"mmm")</f>
        <v>Jul</v>
      </c>
      <c r="P1762" s="4">
        <f>YEAR(Table1[[#This Row],[Invoice Date]])</f>
        <v>2021</v>
      </c>
      <c r="Q1762" s="4">
        <f>IFERROR(Table1[[#This Row],[Total Sales]]/Table1[[#This Row],[Units Sold]],4)</f>
        <v>350.00000000000006</v>
      </c>
      <c r="R1762" s="4">
        <f>IFERROR(Table1[[#This Row],[Operating Profit]]/Table1[[#This Row],[Units Sold]],0)</f>
        <v>122.50000000000001</v>
      </c>
      <c r="S1762" s="4">
        <f>IFERROR((Table1[[#This Row],[Total Sales]]-Table1[[#This Row],[Operating Profit]])/Table1[[#This Row],[Units Sold]],0)</f>
        <v>227.50000000000006</v>
      </c>
      <c r="T1762" s="4" t="str">
        <f>IF(Table1[[#This Row],[Profit per unit]]&gt;$V$8,"Premium","Mass")</f>
        <v>Premium</v>
      </c>
      <c r="U1762" s="4"/>
    </row>
    <row r="1763" spans="2:21" ht="14.25" customHeight="1" x14ac:dyDescent="0.3">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c r="O1763" s="4" t="str">
        <f>TEXT(Table1[[#This Row],[Invoice Date]],"mmm")</f>
        <v>Jul</v>
      </c>
      <c r="P1763" s="4">
        <f>YEAR(Table1[[#This Row],[Invoice Date]])</f>
        <v>2021</v>
      </c>
      <c r="Q1763" s="4">
        <f>IFERROR(Table1[[#This Row],[Total Sales]]/Table1[[#This Row],[Units Sold]],4)</f>
        <v>300.00000000000006</v>
      </c>
      <c r="R1763" s="4">
        <f>IFERROR(Table1[[#This Row],[Operating Profit]]/Table1[[#This Row],[Units Sold]],0)</f>
        <v>105</v>
      </c>
      <c r="S1763" s="4">
        <f>IFERROR((Table1[[#This Row],[Total Sales]]-Table1[[#This Row],[Operating Profit]])/Table1[[#This Row],[Units Sold]],0)</f>
        <v>195.00000000000003</v>
      </c>
      <c r="T1763" s="4" t="str">
        <f>IF(Table1[[#This Row],[Profit per unit]]&gt;$V$8,"Premium","Mass")</f>
        <v>Premium</v>
      </c>
      <c r="U1763" s="4"/>
    </row>
    <row r="1764" spans="2:21" ht="14.25" customHeight="1" x14ac:dyDescent="0.3">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c r="O1764" s="4" t="str">
        <f>TEXT(Table1[[#This Row],[Invoice Date]],"mmm")</f>
        <v>Jul</v>
      </c>
      <c r="P1764" s="4">
        <f>YEAR(Table1[[#This Row],[Invoice Date]])</f>
        <v>2021</v>
      </c>
      <c r="Q1764" s="4">
        <f>IFERROR(Table1[[#This Row],[Total Sales]]/Table1[[#This Row],[Units Sold]],4)</f>
        <v>300.00000000000006</v>
      </c>
      <c r="R1764" s="4">
        <f>IFERROR(Table1[[#This Row],[Operating Profit]]/Table1[[#This Row],[Units Sold]],0)</f>
        <v>120.00000000000001</v>
      </c>
      <c r="S1764" s="4">
        <f>IFERROR((Table1[[#This Row],[Total Sales]]-Table1[[#This Row],[Operating Profit]])/Table1[[#This Row],[Units Sold]],0)</f>
        <v>180</v>
      </c>
      <c r="T1764" s="4" t="str">
        <f>IF(Table1[[#This Row],[Profit per unit]]&gt;$V$8,"Premium","Mass")</f>
        <v>Premium</v>
      </c>
      <c r="U1764" s="4"/>
    </row>
    <row r="1765" spans="2:21" ht="14.25" customHeight="1" x14ac:dyDescent="0.3">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c r="O1765" s="4" t="str">
        <f>TEXT(Table1[[#This Row],[Invoice Date]],"mmm")</f>
        <v>Jul</v>
      </c>
      <c r="P1765" s="4">
        <f>YEAR(Table1[[#This Row],[Invoice Date]])</f>
        <v>2021</v>
      </c>
      <c r="Q1765" s="4">
        <f>IFERROR(Table1[[#This Row],[Total Sales]]/Table1[[#This Row],[Units Sold]],4)</f>
        <v>400</v>
      </c>
      <c r="R1765" s="4">
        <f>IFERROR(Table1[[#This Row],[Operating Profit]]/Table1[[#This Row],[Units Sold]],0)</f>
        <v>140</v>
      </c>
      <c r="S1765" s="4">
        <f>IFERROR((Table1[[#This Row],[Total Sales]]-Table1[[#This Row],[Operating Profit]])/Table1[[#This Row],[Units Sold]],0)</f>
        <v>260</v>
      </c>
      <c r="T1765" s="4" t="str">
        <f>IF(Table1[[#This Row],[Profit per unit]]&gt;$V$8,"Premium","Mass")</f>
        <v>Premium</v>
      </c>
      <c r="U1765" s="4"/>
    </row>
    <row r="1766" spans="2:21" ht="14.25" customHeight="1" x14ac:dyDescent="0.3">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c r="O1766" s="4" t="str">
        <f>TEXT(Table1[[#This Row],[Invoice Date]],"mmm")</f>
        <v>Jul</v>
      </c>
      <c r="P1766" s="4">
        <f>YEAR(Table1[[#This Row],[Invoice Date]])</f>
        <v>2021</v>
      </c>
      <c r="Q1766" s="4">
        <f>IFERROR(Table1[[#This Row],[Total Sales]]/Table1[[#This Row],[Units Sold]],4)</f>
        <v>450</v>
      </c>
      <c r="R1766" s="4">
        <f>IFERROR(Table1[[#This Row],[Operating Profit]]/Table1[[#This Row],[Units Sold]],0)</f>
        <v>225</v>
      </c>
      <c r="S1766" s="4">
        <f>IFERROR((Table1[[#This Row],[Total Sales]]-Table1[[#This Row],[Operating Profit]])/Table1[[#This Row],[Units Sold]],0)</f>
        <v>225</v>
      </c>
      <c r="T1766" s="4" t="str">
        <f>IF(Table1[[#This Row],[Profit per unit]]&gt;$V$8,"Premium","Mass")</f>
        <v>Premium</v>
      </c>
      <c r="U1766" s="4"/>
    </row>
    <row r="1767" spans="2:21" ht="14.25" customHeight="1" x14ac:dyDescent="0.3">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c r="O1767" s="4" t="str">
        <f>TEXT(Table1[[#This Row],[Invoice Date]],"mmm")</f>
        <v>Aug</v>
      </c>
      <c r="P1767" s="4">
        <f>YEAR(Table1[[#This Row],[Invoice Date]])</f>
        <v>2021</v>
      </c>
      <c r="Q1767" s="4">
        <f>IFERROR(Table1[[#This Row],[Total Sales]]/Table1[[#This Row],[Units Sold]],4)</f>
        <v>400</v>
      </c>
      <c r="R1767" s="4">
        <f>IFERROR(Table1[[#This Row],[Operating Profit]]/Table1[[#This Row],[Units Sold]],0)</f>
        <v>160</v>
      </c>
      <c r="S1767" s="4">
        <f>IFERROR((Table1[[#This Row],[Total Sales]]-Table1[[#This Row],[Operating Profit]])/Table1[[#This Row],[Units Sold]],0)</f>
        <v>240</v>
      </c>
      <c r="T1767" s="4" t="str">
        <f>IF(Table1[[#This Row],[Profit per unit]]&gt;$V$8,"Premium","Mass")</f>
        <v>Premium</v>
      </c>
      <c r="U1767" s="4"/>
    </row>
    <row r="1768" spans="2:21" ht="14.25" customHeight="1" x14ac:dyDescent="0.3">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c r="O1768" s="4" t="str">
        <f>TEXT(Table1[[#This Row],[Invoice Date]],"mmm")</f>
        <v>Aug</v>
      </c>
      <c r="P1768" s="4">
        <f>YEAR(Table1[[#This Row],[Invoice Date]])</f>
        <v>2021</v>
      </c>
      <c r="Q1768" s="4">
        <f>IFERROR(Table1[[#This Row],[Total Sales]]/Table1[[#This Row],[Units Sold]],4)</f>
        <v>400.00000000000006</v>
      </c>
      <c r="R1768" s="4">
        <f>IFERROR(Table1[[#This Row],[Operating Profit]]/Table1[[#This Row],[Units Sold]],0)</f>
        <v>140</v>
      </c>
      <c r="S1768" s="4">
        <f>IFERROR((Table1[[#This Row],[Total Sales]]-Table1[[#This Row],[Operating Profit]])/Table1[[#This Row],[Units Sold]],0)</f>
        <v>260.00000000000006</v>
      </c>
      <c r="T1768" s="4" t="str">
        <f>IF(Table1[[#This Row],[Profit per unit]]&gt;$V$8,"Premium","Mass")</f>
        <v>Premium</v>
      </c>
      <c r="U1768" s="4"/>
    </row>
    <row r="1769" spans="2:21" ht="14.25" customHeight="1" x14ac:dyDescent="0.3">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c r="O1769" s="4" t="str">
        <f>TEXT(Table1[[#This Row],[Invoice Date]],"mmm")</f>
        <v>Aug</v>
      </c>
      <c r="P1769" s="4">
        <f>YEAR(Table1[[#This Row],[Invoice Date]])</f>
        <v>2021</v>
      </c>
      <c r="Q1769" s="4">
        <f>IFERROR(Table1[[#This Row],[Total Sales]]/Table1[[#This Row],[Units Sold]],4)</f>
        <v>350</v>
      </c>
      <c r="R1769" s="4">
        <f>IFERROR(Table1[[#This Row],[Operating Profit]]/Table1[[#This Row],[Units Sold]],0)</f>
        <v>122.5</v>
      </c>
      <c r="S1769" s="4">
        <f>IFERROR((Table1[[#This Row],[Total Sales]]-Table1[[#This Row],[Operating Profit]])/Table1[[#This Row],[Units Sold]],0)</f>
        <v>227.5</v>
      </c>
      <c r="T1769" s="4" t="str">
        <f>IF(Table1[[#This Row],[Profit per unit]]&gt;$V$8,"Premium","Mass")</f>
        <v>Premium</v>
      </c>
      <c r="U1769" s="4"/>
    </row>
    <row r="1770" spans="2:21" ht="14.25" customHeight="1" x14ac:dyDescent="0.3">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c r="O1770" s="4" t="str">
        <f>TEXT(Table1[[#This Row],[Invoice Date]],"mmm")</f>
        <v>Aug</v>
      </c>
      <c r="P1770" s="4">
        <f>YEAR(Table1[[#This Row],[Invoice Date]])</f>
        <v>2021</v>
      </c>
      <c r="Q1770" s="4">
        <f>IFERROR(Table1[[#This Row],[Total Sales]]/Table1[[#This Row],[Units Sold]],4)</f>
        <v>250.00000000000009</v>
      </c>
      <c r="R1770" s="4">
        <f>IFERROR(Table1[[#This Row],[Operating Profit]]/Table1[[#This Row],[Units Sold]],0)</f>
        <v>100.00000000000004</v>
      </c>
      <c r="S1770" s="4">
        <f>IFERROR((Table1[[#This Row],[Total Sales]]-Table1[[#This Row],[Operating Profit]])/Table1[[#This Row],[Units Sold]],0)</f>
        <v>150.00000000000006</v>
      </c>
      <c r="T1770" s="4" t="str">
        <f>IF(Table1[[#This Row],[Profit per unit]]&gt;$V$8,"Premium","Mass")</f>
        <v>Premium</v>
      </c>
      <c r="U1770" s="4"/>
    </row>
    <row r="1771" spans="2:21" ht="14.25" customHeight="1" x14ac:dyDescent="0.3">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c r="O1771" s="4" t="str">
        <f>TEXT(Table1[[#This Row],[Invoice Date]],"mmm")</f>
        <v>Aug</v>
      </c>
      <c r="P1771" s="4">
        <f>YEAR(Table1[[#This Row],[Invoice Date]])</f>
        <v>2021</v>
      </c>
      <c r="Q1771" s="4">
        <f>IFERROR(Table1[[#This Row],[Total Sales]]/Table1[[#This Row],[Units Sold]],4)</f>
        <v>350</v>
      </c>
      <c r="R1771" s="4">
        <f>IFERROR(Table1[[#This Row],[Operating Profit]]/Table1[[#This Row],[Units Sold]],0)</f>
        <v>122.5</v>
      </c>
      <c r="S1771" s="4">
        <f>IFERROR((Table1[[#This Row],[Total Sales]]-Table1[[#This Row],[Operating Profit]])/Table1[[#This Row],[Units Sold]],0)</f>
        <v>227.5</v>
      </c>
      <c r="T1771" s="4" t="str">
        <f>IF(Table1[[#This Row],[Profit per unit]]&gt;$V$8,"Premium","Mass")</f>
        <v>Premium</v>
      </c>
      <c r="U1771" s="4"/>
    </row>
    <row r="1772" spans="2:21" ht="14.25" customHeight="1" x14ac:dyDescent="0.3">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c r="O1772" s="4" t="str">
        <f>TEXT(Table1[[#This Row],[Invoice Date]],"mmm")</f>
        <v>Aug</v>
      </c>
      <c r="P1772" s="4">
        <f>YEAR(Table1[[#This Row],[Invoice Date]])</f>
        <v>2021</v>
      </c>
      <c r="Q1772" s="4">
        <f>IFERROR(Table1[[#This Row],[Total Sales]]/Table1[[#This Row],[Units Sold]],4)</f>
        <v>400</v>
      </c>
      <c r="R1772" s="4">
        <f>IFERROR(Table1[[#This Row],[Operating Profit]]/Table1[[#This Row],[Units Sold]],0)</f>
        <v>200</v>
      </c>
      <c r="S1772" s="4">
        <f>IFERROR((Table1[[#This Row],[Total Sales]]-Table1[[#This Row],[Operating Profit]])/Table1[[#This Row],[Units Sold]],0)</f>
        <v>200</v>
      </c>
      <c r="T1772" s="4" t="str">
        <f>IF(Table1[[#This Row],[Profit per unit]]&gt;$V$8,"Premium","Mass")</f>
        <v>Premium</v>
      </c>
      <c r="U1772" s="4"/>
    </row>
    <row r="1773" spans="2:21" ht="14.25" customHeight="1" x14ac:dyDescent="0.3">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c r="O1773" s="4" t="str">
        <f>TEXT(Table1[[#This Row],[Invoice Date]],"mmm")</f>
        <v>Sep</v>
      </c>
      <c r="P1773" s="4">
        <f>YEAR(Table1[[#This Row],[Invoice Date]])</f>
        <v>2021</v>
      </c>
      <c r="Q1773" s="4">
        <f>IFERROR(Table1[[#This Row],[Total Sales]]/Table1[[#This Row],[Units Sold]],4)</f>
        <v>350</v>
      </c>
      <c r="R1773" s="4">
        <f>IFERROR(Table1[[#This Row],[Operating Profit]]/Table1[[#This Row],[Units Sold]],0)</f>
        <v>140</v>
      </c>
      <c r="S1773" s="4">
        <f>IFERROR((Table1[[#This Row],[Total Sales]]-Table1[[#This Row],[Operating Profit]])/Table1[[#This Row],[Units Sold]],0)</f>
        <v>210</v>
      </c>
      <c r="T1773" s="4" t="str">
        <f>IF(Table1[[#This Row],[Profit per unit]]&gt;$V$8,"Premium","Mass")</f>
        <v>Premium</v>
      </c>
      <c r="U1773" s="4"/>
    </row>
    <row r="1774" spans="2:21" ht="14.25" customHeight="1" x14ac:dyDescent="0.3">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c r="O1774" s="4" t="str">
        <f>TEXT(Table1[[#This Row],[Invoice Date]],"mmm")</f>
        <v>Sep</v>
      </c>
      <c r="P1774" s="4">
        <f>YEAR(Table1[[#This Row],[Invoice Date]])</f>
        <v>2021</v>
      </c>
      <c r="Q1774" s="4">
        <f>IFERROR(Table1[[#This Row],[Total Sales]]/Table1[[#This Row],[Units Sold]],4)</f>
        <v>300.00000000000011</v>
      </c>
      <c r="R1774" s="4">
        <f>IFERROR(Table1[[#This Row],[Operating Profit]]/Table1[[#This Row],[Units Sold]],0)</f>
        <v>105.00000000000004</v>
      </c>
      <c r="S1774" s="4">
        <f>IFERROR((Table1[[#This Row],[Total Sales]]-Table1[[#This Row],[Operating Profit]])/Table1[[#This Row],[Units Sold]],0)</f>
        <v>195.00000000000009</v>
      </c>
      <c r="T1774" s="4" t="str">
        <f>IF(Table1[[#This Row],[Profit per unit]]&gt;$V$8,"Premium","Mass")</f>
        <v>Premium</v>
      </c>
      <c r="U1774" s="4"/>
    </row>
    <row r="1775" spans="2:21" ht="14.25" customHeight="1" x14ac:dyDescent="0.3">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c r="O1775" s="4" t="str">
        <f>TEXT(Table1[[#This Row],[Invoice Date]],"mmm")</f>
        <v>Sep</v>
      </c>
      <c r="P1775" s="4">
        <f>YEAR(Table1[[#This Row],[Invoice Date]])</f>
        <v>2021</v>
      </c>
      <c r="Q1775" s="4">
        <f>IFERROR(Table1[[#This Row],[Total Sales]]/Table1[[#This Row],[Units Sold]],4)</f>
        <v>150.00000000000003</v>
      </c>
      <c r="R1775" s="4">
        <f>IFERROR(Table1[[#This Row],[Operating Profit]]/Table1[[#This Row],[Units Sold]],0)</f>
        <v>52.500000000000007</v>
      </c>
      <c r="S1775" s="4">
        <f>IFERROR((Table1[[#This Row],[Total Sales]]-Table1[[#This Row],[Operating Profit]])/Table1[[#This Row],[Units Sold]],0)</f>
        <v>97.500000000000028</v>
      </c>
      <c r="T1775" s="4" t="str">
        <f>IF(Table1[[#This Row],[Profit per unit]]&gt;$V$8,"Premium","Mass")</f>
        <v>Mass</v>
      </c>
      <c r="U1775" s="4"/>
    </row>
    <row r="1776" spans="2:21" ht="14.25" customHeight="1" x14ac:dyDescent="0.3">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c r="O1776" s="4" t="str">
        <f>TEXT(Table1[[#This Row],[Invoice Date]],"mmm")</f>
        <v>Sep</v>
      </c>
      <c r="P1776" s="4">
        <f>YEAR(Table1[[#This Row],[Invoice Date]])</f>
        <v>2021</v>
      </c>
      <c r="Q1776" s="4">
        <f>IFERROR(Table1[[#This Row],[Total Sales]]/Table1[[#This Row],[Units Sold]],4)</f>
        <v>150.00000000000003</v>
      </c>
      <c r="R1776" s="4">
        <f>IFERROR(Table1[[#This Row],[Operating Profit]]/Table1[[#This Row],[Units Sold]],0)</f>
        <v>60.000000000000014</v>
      </c>
      <c r="S1776" s="4">
        <f>IFERROR((Table1[[#This Row],[Total Sales]]-Table1[[#This Row],[Operating Profit]])/Table1[[#This Row],[Units Sold]],0)</f>
        <v>90.000000000000014</v>
      </c>
      <c r="T1776" s="4" t="str">
        <f>IF(Table1[[#This Row],[Profit per unit]]&gt;$V$8,"Premium","Mass")</f>
        <v>Premium</v>
      </c>
      <c r="U1776" s="4"/>
    </row>
    <row r="1777" spans="2:21" ht="14.25" customHeight="1" x14ac:dyDescent="0.3">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c r="O1777" s="4" t="str">
        <f>TEXT(Table1[[#This Row],[Invoice Date]],"mmm")</f>
        <v>Sep</v>
      </c>
      <c r="P1777" s="4">
        <f>YEAR(Table1[[#This Row],[Invoice Date]])</f>
        <v>2021</v>
      </c>
      <c r="Q1777" s="4">
        <f>IFERROR(Table1[[#This Row],[Total Sales]]/Table1[[#This Row],[Units Sold]],4)</f>
        <v>250</v>
      </c>
      <c r="R1777" s="4">
        <f>IFERROR(Table1[[#This Row],[Operating Profit]]/Table1[[#This Row],[Units Sold]],0)</f>
        <v>87.5</v>
      </c>
      <c r="S1777" s="4">
        <f>IFERROR((Table1[[#This Row],[Total Sales]]-Table1[[#This Row],[Operating Profit]])/Table1[[#This Row],[Units Sold]],0)</f>
        <v>162.5</v>
      </c>
      <c r="T1777" s="4" t="str">
        <f>IF(Table1[[#This Row],[Profit per unit]]&gt;$V$8,"Premium","Mass")</f>
        <v>Premium</v>
      </c>
      <c r="U1777" s="4"/>
    </row>
    <row r="1778" spans="2:21" ht="14.25" customHeight="1" x14ac:dyDescent="0.3">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c r="O1778" s="4" t="str">
        <f>TEXT(Table1[[#This Row],[Invoice Date]],"mmm")</f>
        <v>Sep</v>
      </c>
      <c r="P1778" s="4">
        <f>YEAR(Table1[[#This Row],[Invoice Date]])</f>
        <v>2021</v>
      </c>
      <c r="Q1778" s="4">
        <f>IFERROR(Table1[[#This Row],[Total Sales]]/Table1[[#This Row],[Units Sold]],4)</f>
        <v>300.00000000000006</v>
      </c>
      <c r="R1778" s="4">
        <f>IFERROR(Table1[[#This Row],[Operating Profit]]/Table1[[#This Row],[Units Sold]],0)</f>
        <v>150.00000000000003</v>
      </c>
      <c r="S1778" s="4">
        <f>IFERROR((Table1[[#This Row],[Total Sales]]-Table1[[#This Row],[Operating Profit]])/Table1[[#This Row],[Units Sold]],0)</f>
        <v>150.00000000000003</v>
      </c>
      <c r="T1778" s="4" t="str">
        <f>IF(Table1[[#This Row],[Profit per unit]]&gt;$V$8,"Premium","Mass")</f>
        <v>Premium</v>
      </c>
      <c r="U1778" s="4"/>
    </row>
    <row r="1779" spans="2:21" ht="14.25" customHeight="1" x14ac:dyDescent="0.3">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c r="O1779" s="4" t="str">
        <f>TEXT(Table1[[#This Row],[Invoice Date]],"mmm")</f>
        <v>Oct</v>
      </c>
      <c r="P1779" s="4">
        <f>YEAR(Table1[[#This Row],[Invoice Date]])</f>
        <v>2021</v>
      </c>
      <c r="Q1779" s="4">
        <f>IFERROR(Table1[[#This Row],[Total Sales]]/Table1[[#This Row],[Units Sold]],4)</f>
        <v>350</v>
      </c>
      <c r="R1779" s="4">
        <f>IFERROR(Table1[[#This Row],[Operating Profit]]/Table1[[#This Row],[Units Sold]],0)</f>
        <v>140</v>
      </c>
      <c r="S1779" s="4">
        <f>IFERROR((Table1[[#This Row],[Total Sales]]-Table1[[#This Row],[Operating Profit]])/Table1[[#This Row],[Units Sold]],0)</f>
        <v>210</v>
      </c>
      <c r="T1779" s="4" t="str">
        <f>IF(Table1[[#This Row],[Profit per unit]]&gt;$V$8,"Premium","Mass")</f>
        <v>Premium</v>
      </c>
      <c r="U1779" s="4"/>
    </row>
    <row r="1780" spans="2:21" ht="14.25" customHeight="1" x14ac:dyDescent="0.3">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c r="O1780" s="4" t="str">
        <f>TEXT(Table1[[#This Row],[Invoice Date]],"mmm")</f>
        <v>Oct</v>
      </c>
      <c r="P1780" s="4">
        <f>YEAR(Table1[[#This Row],[Invoice Date]])</f>
        <v>2021</v>
      </c>
      <c r="Q1780" s="4">
        <f>IFERROR(Table1[[#This Row],[Total Sales]]/Table1[[#This Row],[Units Sold]],4)</f>
        <v>250</v>
      </c>
      <c r="R1780" s="4">
        <f>IFERROR(Table1[[#This Row],[Operating Profit]]/Table1[[#This Row],[Units Sold]],0)</f>
        <v>87.499999999999986</v>
      </c>
      <c r="S1780" s="4">
        <f>IFERROR((Table1[[#This Row],[Total Sales]]-Table1[[#This Row],[Operating Profit]])/Table1[[#This Row],[Units Sold]],0)</f>
        <v>162.5</v>
      </c>
      <c r="T1780" s="4" t="str">
        <f>IF(Table1[[#This Row],[Profit per unit]]&gt;$V$8,"Premium","Mass")</f>
        <v>Premium</v>
      </c>
      <c r="U1780" s="4"/>
    </row>
    <row r="1781" spans="2:21" ht="14.25" customHeight="1" x14ac:dyDescent="0.3">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c r="O1781" s="4" t="str">
        <f>TEXT(Table1[[#This Row],[Invoice Date]],"mmm")</f>
        <v>Oct</v>
      </c>
      <c r="P1781" s="4">
        <f>YEAR(Table1[[#This Row],[Invoice Date]])</f>
        <v>2021</v>
      </c>
      <c r="Q1781" s="4">
        <f>IFERROR(Table1[[#This Row],[Total Sales]]/Table1[[#This Row],[Units Sold]],4)</f>
        <v>250</v>
      </c>
      <c r="R1781" s="4">
        <f>IFERROR(Table1[[#This Row],[Operating Profit]]/Table1[[#This Row],[Units Sold]],0)</f>
        <v>87.5</v>
      </c>
      <c r="S1781" s="4">
        <f>IFERROR((Table1[[#This Row],[Total Sales]]-Table1[[#This Row],[Operating Profit]])/Table1[[#This Row],[Units Sold]],0)</f>
        <v>162.5</v>
      </c>
      <c r="T1781" s="4" t="str">
        <f>IF(Table1[[#This Row],[Profit per unit]]&gt;$V$8,"Premium","Mass")</f>
        <v>Premium</v>
      </c>
      <c r="U1781" s="4"/>
    </row>
    <row r="1782" spans="2:21" ht="14.25" customHeight="1" x14ac:dyDescent="0.3">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c r="O1782" s="4" t="str">
        <f>TEXT(Table1[[#This Row],[Invoice Date]],"mmm")</f>
        <v>Oct</v>
      </c>
      <c r="P1782" s="4">
        <f>YEAR(Table1[[#This Row],[Invoice Date]])</f>
        <v>2021</v>
      </c>
      <c r="Q1782" s="4">
        <f>IFERROR(Table1[[#This Row],[Total Sales]]/Table1[[#This Row],[Units Sold]],4)</f>
        <v>250</v>
      </c>
      <c r="R1782" s="4">
        <f>IFERROR(Table1[[#This Row],[Operating Profit]]/Table1[[#This Row],[Units Sold]],0)</f>
        <v>100</v>
      </c>
      <c r="S1782" s="4">
        <f>IFERROR((Table1[[#This Row],[Total Sales]]-Table1[[#This Row],[Operating Profit]])/Table1[[#This Row],[Units Sold]],0)</f>
        <v>150</v>
      </c>
      <c r="T1782" s="4" t="str">
        <f>IF(Table1[[#This Row],[Profit per unit]]&gt;$V$8,"Premium","Mass")</f>
        <v>Premium</v>
      </c>
      <c r="U1782" s="4"/>
    </row>
    <row r="1783" spans="2:21" ht="14.25" customHeight="1" x14ac:dyDescent="0.3">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c r="O1783" s="4" t="str">
        <f>TEXT(Table1[[#This Row],[Invoice Date]],"mmm")</f>
        <v>Oct</v>
      </c>
      <c r="P1783" s="4">
        <f>YEAR(Table1[[#This Row],[Invoice Date]])</f>
        <v>2021</v>
      </c>
      <c r="Q1783" s="4">
        <f>IFERROR(Table1[[#This Row],[Total Sales]]/Table1[[#This Row],[Units Sold]],4)</f>
        <v>350</v>
      </c>
      <c r="R1783" s="4">
        <f>IFERROR(Table1[[#This Row],[Operating Profit]]/Table1[[#This Row],[Units Sold]],0)</f>
        <v>122.5</v>
      </c>
      <c r="S1783" s="4">
        <f>IFERROR((Table1[[#This Row],[Total Sales]]-Table1[[#This Row],[Operating Profit]])/Table1[[#This Row],[Units Sold]],0)</f>
        <v>227.5</v>
      </c>
      <c r="T1783" s="4" t="str">
        <f>IF(Table1[[#This Row],[Profit per unit]]&gt;$V$8,"Premium","Mass")</f>
        <v>Premium</v>
      </c>
      <c r="U1783" s="4"/>
    </row>
    <row r="1784" spans="2:21" ht="14.25" customHeight="1" x14ac:dyDescent="0.3">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c r="O1784" s="4" t="str">
        <f>TEXT(Table1[[#This Row],[Invoice Date]],"mmm")</f>
        <v>Oct</v>
      </c>
      <c r="P1784" s="4">
        <f>YEAR(Table1[[#This Row],[Invoice Date]])</f>
        <v>2021</v>
      </c>
      <c r="Q1784" s="4">
        <f>IFERROR(Table1[[#This Row],[Total Sales]]/Table1[[#This Row],[Units Sold]],4)</f>
        <v>399.99999999999994</v>
      </c>
      <c r="R1784" s="4">
        <f>IFERROR(Table1[[#This Row],[Operating Profit]]/Table1[[#This Row],[Units Sold]],0)</f>
        <v>199.99999999999997</v>
      </c>
      <c r="S1784" s="4">
        <f>IFERROR((Table1[[#This Row],[Total Sales]]-Table1[[#This Row],[Operating Profit]])/Table1[[#This Row],[Units Sold]],0)</f>
        <v>199.99999999999997</v>
      </c>
      <c r="T1784" s="4" t="str">
        <f>IF(Table1[[#This Row],[Profit per unit]]&gt;$V$8,"Premium","Mass")</f>
        <v>Premium</v>
      </c>
      <c r="U1784" s="4"/>
    </row>
    <row r="1785" spans="2:21" ht="14.25" customHeight="1" x14ac:dyDescent="0.3">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c r="O1785" s="4" t="str">
        <f>TEXT(Table1[[#This Row],[Invoice Date]],"mmm")</f>
        <v>Nov</v>
      </c>
      <c r="P1785" s="4">
        <f>YEAR(Table1[[#This Row],[Invoice Date]])</f>
        <v>2021</v>
      </c>
      <c r="Q1785" s="4">
        <f>IFERROR(Table1[[#This Row],[Total Sales]]/Table1[[#This Row],[Units Sold]],4)</f>
        <v>350</v>
      </c>
      <c r="R1785" s="4">
        <f>IFERROR(Table1[[#This Row],[Operating Profit]]/Table1[[#This Row],[Units Sold]],0)</f>
        <v>140</v>
      </c>
      <c r="S1785" s="4">
        <f>IFERROR((Table1[[#This Row],[Total Sales]]-Table1[[#This Row],[Operating Profit]])/Table1[[#This Row],[Units Sold]],0)</f>
        <v>210</v>
      </c>
      <c r="T1785" s="4" t="str">
        <f>IF(Table1[[#This Row],[Profit per unit]]&gt;$V$8,"Premium","Mass")</f>
        <v>Premium</v>
      </c>
      <c r="U1785" s="4"/>
    </row>
    <row r="1786" spans="2:21" ht="14.25" customHeight="1" x14ac:dyDescent="0.3">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c r="O1786" s="4" t="str">
        <f>TEXT(Table1[[#This Row],[Invoice Date]],"mmm")</f>
        <v>Nov</v>
      </c>
      <c r="P1786" s="4">
        <f>YEAR(Table1[[#This Row],[Invoice Date]])</f>
        <v>2021</v>
      </c>
      <c r="Q1786" s="4">
        <f>IFERROR(Table1[[#This Row],[Total Sales]]/Table1[[#This Row],[Units Sold]],4)</f>
        <v>250.00000000000009</v>
      </c>
      <c r="R1786" s="4">
        <f>IFERROR(Table1[[#This Row],[Operating Profit]]/Table1[[#This Row],[Units Sold]],0)</f>
        <v>87.500000000000014</v>
      </c>
      <c r="S1786" s="4">
        <f>IFERROR((Table1[[#This Row],[Total Sales]]-Table1[[#This Row],[Operating Profit]])/Table1[[#This Row],[Units Sold]],0)</f>
        <v>162.50000000000006</v>
      </c>
      <c r="T1786" s="4" t="str">
        <f>IF(Table1[[#This Row],[Profit per unit]]&gt;$V$8,"Premium","Mass")</f>
        <v>Premium</v>
      </c>
      <c r="U1786" s="4"/>
    </row>
    <row r="1787" spans="2:21" ht="14.25" customHeight="1" x14ac:dyDescent="0.3">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c r="O1787" s="4" t="str">
        <f>TEXT(Table1[[#This Row],[Invoice Date]],"mmm")</f>
        <v>Nov</v>
      </c>
      <c r="P1787" s="4">
        <f>YEAR(Table1[[#This Row],[Invoice Date]])</f>
        <v>2021</v>
      </c>
      <c r="Q1787" s="4">
        <f>IFERROR(Table1[[#This Row],[Total Sales]]/Table1[[#This Row],[Units Sold]],4)</f>
        <v>250.00000000000006</v>
      </c>
      <c r="R1787" s="4">
        <f>IFERROR(Table1[[#This Row],[Operating Profit]]/Table1[[#This Row],[Units Sold]],0)</f>
        <v>87.500000000000014</v>
      </c>
      <c r="S1787" s="4">
        <f>IFERROR((Table1[[#This Row],[Total Sales]]-Table1[[#This Row],[Operating Profit]])/Table1[[#This Row],[Units Sold]],0)</f>
        <v>162.50000000000006</v>
      </c>
      <c r="T1787" s="4" t="str">
        <f>IF(Table1[[#This Row],[Profit per unit]]&gt;$V$8,"Premium","Mass")</f>
        <v>Premium</v>
      </c>
      <c r="U1787" s="4"/>
    </row>
    <row r="1788" spans="2:21" ht="14.25" customHeight="1" x14ac:dyDescent="0.3">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c r="O1788" s="4" t="str">
        <f>TEXT(Table1[[#This Row],[Invoice Date]],"mmm")</f>
        <v>Nov</v>
      </c>
      <c r="P1788" s="4">
        <f>YEAR(Table1[[#This Row],[Invoice Date]])</f>
        <v>2021</v>
      </c>
      <c r="Q1788" s="4">
        <f>IFERROR(Table1[[#This Row],[Total Sales]]/Table1[[#This Row],[Units Sold]],4)</f>
        <v>250.00000000000009</v>
      </c>
      <c r="R1788" s="4">
        <f>IFERROR(Table1[[#This Row],[Operating Profit]]/Table1[[#This Row],[Units Sold]],0)</f>
        <v>100.00000000000004</v>
      </c>
      <c r="S1788" s="4">
        <f>IFERROR((Table1[[#This Row],[Total Sales]]-Table1[[#This Row],[Operating Profit]])/Table1[[#This Row],[Units Sold]],0)</f>
        <v>150.00000000000006</v>
      </c>
      <c r="T1788" s="4" t="str">
        <f>IF(Table1[[#This Row],[Profit per unit]]&gt;$V$8,"Premium","Mass")</f>
        <v>Premium</v>
      </c>
      <c r="U1788" s="4"/>
    </row>
    <row r="1789" spans="2:21" ht="14.25" customHeight="1" x14ac:dyDescent="0.3">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c r="O1789" s="4" t="str">
        <f>TEXT(Table1[[#This Row],[Invoice Date]],"mmm")</f>
        <v>Nov</v>
      </c>
      <c r="P1789" s="4">
        <f>YEAR(Table1[[#This Row],[Invoice Date]])</f>
        <v>2021</v>
      </c>
      <c r="Q1789" s="4">
        <f>IFERROR(Table1[[#This Row],[Total Sales]]/Table1[[#This Row],[Units Sold]],4)</f>
        <v>449.99999999999989</v>
      </c>
      <c r="R1789" s="4">
        <f>IFERROR(Table1[[#This Row],[Operating Profit]]/Table1[[#This Row],[Units Sold]],0)</f>
        <v>157.49999999999994</v>
      </c>
      <c r="S1789" s="4">
        <f>IFERROR((Table1[[#This Row],[Total Sales]]-Table1[[#This Row],[Operating Profit]])/Table1[[#This Row],[Units Sold]],0)</f>
        <v>292.49999999999994</v>
      </c>
      <c r="T1789" s="4" t="str">
        <f>IF(Table1[[#This Row],[Profit per unit]]&gt;$V$8,"Premium","Mass")</f>
        <v>Premium</v>
      </c>
      <c r="U1789" s="4"/>
    </row>
    <row r="1790" spans="2:21" ht="14.25" customHeight="1" x14ac:dyDescent="0.3">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c r="O1790" s="4" t="str">
        <f>TEXT(Table1[[#This Row],[Invoice Date]],"mmm")</f>
        <v>Nov</v>
      </c>
      <c r="P1790" s="4">
        <f>YEAR(Table1[[#This Row],[Invoice Date]])</f>
        <v>2021</v>
      </c>
      <c r="Q1790" s="4">
        <f>IFERROR(Table1[[#This Row],[Total Sales]]/Table1[[#This Row],[Units Sold]],4)</f>
        <v>499.99999999999983</v>
      </c>
      <c r="R1790" s="4">
        <f>IFERROR(Table1[[#This Row],[Operating Profit]]/Table1[[#This Row],[Units Sold]],0)</f>
        <v>249.99999999999991</v>
      </c>
      <c r="S1790" s="4">
        <f>IFERROR((Table1[[#This Row],[Total Sales]]-Table1[[#This Row],[Operating Profit]])/Table1[[#This Row],[Units Sold]],0)</f>
        <v>249.99999999999991</v>
      </c>
      <c r="T1790" s="4" t="str">
        <f>IF(Table1[[#This Row],[Profit per unit]]&gt;$V$8,"Premium","Mass")</f>
        <v>Premium</v>
      </c>
      <c r="U1790" s="4"/>
    </row>
    <row r="1791" spans="2:21" ht="14.25" customHeight="1" x14ac:dyDescent="0.3">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c r="O1791" s="4" t="str">
        <f>TEXT(Table1[[#This Row],[Invoice Date]],"mmm")</f>
        <v>Dec</v>
      </c>
      <c r="P1791" s="4">
        <f>YEAR(Table1[[#This Row],[Invoice Date]])</f>
        <v>2021</v>
      </c>
      <c r="Q1791" s="4">
        <f>IFERROR(Table1[[#This Row],[Total Sales]]/Table1[[#This Row],[Units Sold]],4)</f>
        <v>449.99999999999989</v>
      </c>
      <c r="R1791" s="4">
        <f>IFERROR(Table1[[#This Row],[Operating Profit]]/Table1[[#This Row],[Units Sold]],0)</f>
        <v>179.99999999999997</v>
      </c>
      <c r="S1791" s="4">
        <f>IFERROR((Table1[[#This Row],[Total Sales]]-Table1[[#This Row],[Operating Profit]])/Table1[[#This Row],[Units Sold]],0)</f>
        <v>269.99999999999989</v>
      </c>
      <c r="T1791" s="4" t="str">
        <f>IF(Table1[[#This Row],[Profit per unit]]&gt;$V$8,"Premium","Mass")</f>
        <v>Premium</v>
      </c>
      <c r="U1791" s="4"/>
    </row>
    <row r="1792" spans="2:21" ht="14.25" customHeight="1" x14ac:dyDescent="0.3">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c r="O1792" s="4" t="str">
        <f>TEXT(Table1[[#This Row],[Invoice Date]],"mmm")</f>
        <v>Dec</v>
      </c>
      <c r="P1792" s="4">
        <f>YEAR(Table1[[#This Row],[Invoice Date]])</f>
        <v>2021</v>
      </c>
      <c r="Q1792" s="4">
        <f>IFERROR(Table1[[#This Row],[Total Sales]]/Table1[[#This Row],[Units Sold]],4)</f>
        <v>350</v>
      </c>
      <c r="R1792" s="4">
        <f>IFERROR(Table1[[#This Row],[Operating Profit]]/Table1[[#This Row],[Units Sold]],0)</f>
        <v>122.5</v>
      </c>
      <c r="S1792" s="4">
        <f>IFERROR((Table1[[#This Row],[Total Sales]]-Table1[[#This Row],[Operating Profit]])/Table1[[#This Row],[Units Sold]],0)</f>
        <v>227.5</v>
      </c>
      <c r="T1792" s="4" t="str">
        <f>IF(Table1[[#This Row],[Profit per unit]]&gt;$V$8,"Premium","Mass")</f>
        <v>Premium</v>
      </c>
      <c r="U1792" s="4"/>
    </row>
    <row r="1793" spans="2:21" ht="14.25" customHeight="1" x14ac:dyDescent="0.3">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c r="O1793" s="4" t="str">
        <f>TEXT(Table1[[#This Row],[Invoice Date]],"mmm")</f>
        <v>Dec</v>
      </c>
      <c r="P1793" s="4">
        <f>YEAR(Table1[[#This Row],[Invoice Date]])</f>
        <v>2021</v>
      </c>
      <c r="Q1793" s="4">
        <f>IFERROR(Table1[[#This Row],[Total Sales]]/Table1[[#This Row],[Units Sold]],4)</f>
        <v>350</v>
      </c>
      <c r="R1793" s="4">
        <f>IFERROR(Table1[[#This Row],[Operating Profit]]/Table1[[#This Row],[Units Sold]],0)</f>
        <v>122.5</v>
      </c>
      <c r="S1793" s="4">
        <f>IFERROR((Table1[[#This Row],[Total Sales]]-Table1[[#This Row],[Operating Profit]])/Table1[[#This Row],[Units Sold]],0)</f>
        <v>227.5</v>
      </c>
      <c r="T1793" s="4" t="str">
        <f>IF(Table1[[#This Row],[Profit per unit]]&gt;$V$8,"Premium","Mass")</f>
        <v>Premium</v>
      </c>
      <c r="U1793" s="4"/>
    </row>
    <row r="1794" spans="2:21" ht="14.25" customHeight="1" x14ac:dyDescent="0.3">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c r="O1794" s="4" t="str">
        <f>TEXT(Table1[[#This Row],[Invoice Date]],"mmm")</f>
        <v>Dec</v>
      </c>
      <c r="P1794" s="4">
        <f>YEAR(Table1[[#This Row],[Invoice Date]])</f>
        <v>2021</v>
      </c>
      <c r="Q1794" s="4">
        <f>IFERROR(Table1[[#This Row],[Total Sales]]/Table1[[#This Row],[Units Sold]],4)</f>
        <v>350</v>
      </c>
      <c r="R1794" s="4">
        <f>IFERROR(Table1[[#This Row],[Operating Profit]]/Table1[[#This Row],[Units Sold]],0)</f>
        <v>140</v>
      </c>
      <c r="S1794" s="4">
        <f>IFERROR((Table1[[#This Row],[Total Sales]]-Table1[[#This Row],[Operating Profit]])/Table1[[#This Row],[Units Sold]],0)</f>
        <v>210</v>
      </c>
      <c r="T1794" s="4" t="str">
        <f>IF(Table1[[#This Row],[Profit per unit]]&gt;$V$8,"Premium","Mass")</f>
        <v>Premium</v>
      </c>
      <c r="U1794" s="4"/>
    </row>
    <row r="1795" spans="2:21" ht="14.25" customHeight="1" x14ac:dyDescent="0.3">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c r="O1795" s="4" t="str">
        <f>TEXT(Table1[[#This Row],[Invoice Date]],"mmm")</f>
        <v>Dec</v>
      </c>
      <c r="P1795" s="4">
        <f>YEAR(Table1[[#This Row],[Invoice Date]])</f>
        <v>2021</v>
      </c>
      <c r="Q1795" s="4">
        <f>IFERROR(Table1[[#This Row],[Total Sales]]/Table1[[#This Row],[Units Sold]],4)</f>
        <v>449.99999999999994</v>
      </c>
      <c r="R1795" s="4">
        <f>IFERROR(Table1[[#This Row],[Operating Profit]]/Table1[[#This Row],[Units Sold]],0)</f>
        <v>157.49999999999997</v>
      </c>
      <c r="S1795" s="4">
        <f>IFERROR((Table1[[#This Row],[Total Sales]]-Table1[[#This Row],[Operating Profit]])/Table1[[#This Row],[Units Sold]],0)</f>
        <v>292.49999999999994</v>
      </c>
      <c r="T1795" s="4" t="str">
        <f>IF(Table1[[#This Row],[Profit per unit]]&gt;$V$8,"Premium","Mass")</f>
        <v>Premium</v>
      </c>
      <c r="U1795" s="4"/>
    </row>
    <row r="1796" spans="2:21" ht="14.25" customHeight="1" x14ac:dyDescent="0.3">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c r="O1796" s="4" t="str">
        <f>TEXT(Table1[[#This Row],[Invoice Date]],"mmm")</f>
        <v>Dec</v>
      </c>
      <c r="P1796" s="4">
        <f>YEAR(Table1[[#This Row],[Invoice Date]])</f>
        <v>2021</v>
      </c>
      <c r="Q1796" s="4">
        <f>IFERROR(Table1[[#This Row],[Total Sales]]/Table1[[#This Row],[Units Sold]],4)</f>
        <v>499.99999999999989</v>
      </c>
      <c r="R1796" s="4">
        <f>IFERROR(Table1[[#This Row],[Operating Profit]]/Table1[[#This Row],[Units Sold]],0)</f>
        <v>249.99999999999994</v>
      </c>
      <c r="S1796" s="4">
        <f>IFERROR((Table1[[#This Row],[Total Sales]]-Table1[[#This Row],[Operating Profit]])/Table1[[#This Row],[Units Sold]],0)</f>
        <v>249.99999999999994</v>
      </c>
      <c r="T1796" s="4" t="str">
        <f>IF(Table1[[#This Row],[Profit per unit]]&gt;$V$8,"Premium","Mass")</f>
        <v>Premium</v>
      </c>
      <c r="U1796" s="4"/>
    </row>
    <row r="1797" spans="2:21" ht="14.25" customHeight="1" x14ac:dyDescent="0.3">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c r="O1797" s="4" t="str">
        <f>TEXT(Table1[[#This Row],[Invoice Date]],"mmm")</f>
        <v>Jan</v>
      </c>
      <c r="P1797" s="4">
        <f>YEAR(Table1[[#This Row],[Invoice Date]])</f>
        <v>2021</v>
      </c>
      <c r="Q1797" s="4">
        <f>IFERROR(Table1[[#This Row],[Total Sales]]/Table1[[#This Row],[Units Sold]],4)</f>
        <v>250</v>
      </c>
      <c r="R1797" s="4">
        <f>IFERROR(Table1[[#This Row],[Operating Profit]]/Table1[[#This Row],[Units Sold]],0)</f>
        <v>100</v>
      </c>
      <c r="S1797" s="4">
        <f>IFERROR((Table1[[#This Row],[Total Sales]]-Table1[[#This Row],[Operating Profit]])/Table1[[#This Row],[Units Sold]],0)</f>
        <v>150</v>
      </c>
      <c r="T1797" s="4" t="str">
        <f>IF(Table1[[#This Row],[Profit per unit]]&gt;$V$8,"Premium","Mass")</f>
        <v>Premium</v>
      </c>
      <c r="U1797" s="4"/>
    </row>
    <row r="1798" spans="2:21" ht="14.25" customHeight="1" x14ac:dyDescent="0.3">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c r="O1798" s="4" t="str">
        <f>TEXT(Table1[[#This Row],[Invoice Date]],"mmm")</f>
        <v>Jan</v>
      </c>
      <c r="P1798" s="4">
        <f>YEAR(Table1[[#This Row],[Invoice Date]])</f>
        <v>2021</v>
      </c>
      <c r="Q1798" s="4">
        <f>IFERROR(Table1[[#This Row],[Total Sales]]/Table1[[#This Row],[Units Sold]],4)</f>
        <v>250</v>
      </c>
      <c r="R1798" s="4">
        <f>IFERROR(Table1[[#This Row],[Operating Profit]]/Table1[[#This Row],[Units Sold]],0)</f>
        <v>87.5</v>
      </c>
      <c r="S1798" s="4">
        <f>IFERROR((Table1[[#This Row],[Total Sales]]-Table1[[#This Row],[Operating Profit]])/Table1[[#This Row],[Units Sold]],0)</f>
        <v>162.5</v>
      </c>
      <c r="T1798" s="4" t="str">
        <f>IF(Table1[[#This Row],[Profit per unit]]&gt;$V$8,"Premium","Mass")</f>
        <v>Premium</v>
      </c>
      <c r="U1798" s="4"/>
    </row>
    <row r="1799" spans="2:21" ht="14.25" customHeight="1" x14ac:dyDescent="0.3">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c r="O1799" s="4" t="str">
        <f>TEXT(Table1[[#This Row],[Invoice Date]],"mmm")</f>
        <v>Jan</v>
      </c>
      <c r="P1799" s="4">
        <f>YEAR(Table1[[#This Row],[Invoice Date]])</f>
        <v>2021</v>
      </c>
      <c r="Q1799" s="4">
        <f>IFERROR(Table1[[#This Row],[Total Sales]]/Table1[[#This Row],[Units Sold]],4)</f>
        <v>150.00000000000003</v>
      </c>
      <c r="R1799" s="4">
        <f>IFERROR(Table1[[#This Row],[Operating Profit]]/Table1[[#This Row],[Units Sold]],0)</f>
        <v>52.500000000000007</v>
      </c>
      <c r="S1799" s="4">
        <f>IFERROR((Table1[[#This Row],[Total Sales]]-Table1[[#This Row],[Operating Profit]])/Table1[[#This Row],[Units Sold]],0)</f>
        <v>97.500000000000028</v>
      </c>
      <c r="T1799" s="4" t="str">
        <f>IF(Table1[[#This Row],[Profit per unit]]&gt;$V$8,"Premium","Mass")</f>
        <v>Mass</v>
      </c>
      <c r="U1799" s="4"/>
    </row>
    <row r="1800" spans="2:21" ht="14.25" customHeight="1" x14ac:dyDescent="0.3">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c r="O1800" s="4" t="str">
        <f>TEXT(Table1[[#This Row],[Invoice Date]],"mmm")</f>
        <v>Jan</v>
      </c>
      <c r="P1800" s="4">
        <f>YEAR(Table1[[#This Row],[Invoice Date]])</f>
        <v>2021</v>
      </c>
      <c r="Q1800" s="4">
        <f>IFERROR(Table1[[#This Row],[Total Sales]]/Table1[[#This Row],[Units Sold]],4)</f>
        <v>200.00000000000006</v>
      </c>
      <c r="R1800" s="4">
        <f>IFERROR(Table1[[#This Row],[Operating Profit]]/Table1[[#This Row],[Units Sold]],0)</f>
        <v>80.000000000000028</v>
      </c>
      <c r="S1800" s="4">
        <f>IFERROR((Table1[[#This Row],[Total Sales]]-Table1[[#This Row],[Operating Profit]])/Table1[[#This Row],[Units Sold]],0)</f>
        <v>120.00000000000004</v>
      </c>
      <c r="T1800" s="4" t="str">
        <f>IF(Table1[[#This Row],[Profit per unit]]&gt;$V$8,"Premium","Mass")</f>
        <v>Premium</v>
      </c>
      <c r="U1800" s="4"/>
    </row>
    <row r="1801" spans="2:21" ht="14.25" customHeight="1" x14ac:dyDescent="0.3">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c r="O1801" s="4" t="str">
        <f>TEXT(Table1[[#This Row],[Invoice Date]],"mmm")</f>
        <v>Jan</v>
      </c>
      <c r="P1801" s="4">
        <f>YEAR(Table1[[#This Row],[Invoice Date]])</f>
        <v>2021</v>
      </c>
      <c r="Q1801" s="4">
        <f>IFERROR(Table1[[#This Row],[Total Sales]]/Table1[[#This Row],[Units Sold]],4)</f>
        <v>350</v>
      </c>
      <c r="R1801" s="4">
        <f>IFERROR(Table1[[#This Row],[Operating Profit]]/Table1[[#This Row],[Units Sold]],0)</f>
        <v>122.5</v>
      </c>
      <c r="S1801" s="4">
        <f>IFERROR((Table1[[#This Row],[Total Sales]]-Table1[[#This Row],[Operating Profit]])/Table1[[#This Row],[Units Sold]],0)</f>
        <v>227.5</v>
      </c>
      <c r="T1801" s="4" t="str">
        <f>IF(Table1[[#This Row],[Profit per unit]]&gt;$V$8,"Premium","Mass")</f>
        <v>Premium</v>
      </c>
      <c r="U1801" s="4"/>
    </row>
    <row r="1802" spans="2:21" ht="14.25" customHeight="1" x14ac:dyDescent="0.3">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c r="O1802" s="4" t="str">
        <f>TEXT(Table1[[#This Row],[Invoice Date]],"mmm")</f>
        <v>Jan</v>
      </c>
      <c r="P1802" s="4">
        <f>YEAR(Table1[[#This Row],[Invoice Date]])</f>
        <v>2021</v>
      </c>
      <c r="Q1802" s="4">
        <f>IFERROR(Table1[[#This Row],[Total Sales]]/Table1[[#This Row],[Units Sold]],4)</f>
        <v>250</v>
      </c>
      <c r="R1802" s="4">
        <f>IFERROR(Table1[[#This Row],[Operating Profit]]/Table1[[#This Row],[Units Sold]],0)</f>
        <v>125</v>
      </c>
      <c r="S1802" s="4">
        <f>IFERROR((Table1[[#This Row],[Total Sales]]-Table1[[#This Row],[Operating Profit]])/Table1[[#This Row],[Units Sold]],0)</f>
        <v>125</v>
      </c>
      <c r="T1802" s="4" t="str">
        <f>IF(Table1[[#This Row],[Profit per unit]]&gt;$V$8,"Premium","Mass")</f>
        <v>Premium</v>
      </c>
      <c r="U1802" s="4"/>
    </row>
    <row r="1803" spans="2:21" ht="14.25" customHeight="1" x14ac:dyDescent="0.3">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c r="O1803" s="4" t="str">
        <f>TEXT(Table1[[#This Row],[Invoice Date]],"mmm")</f>
        <v>Feb</v>
      </c>
      <c r="P1803" s="4">
        <f>YEAR(Table1[[#This Row],[Invoice Date]])</f>
        <v>2021</v>
      </c>
      <c r="Q1803" s="4">
        <f>IFERROR(Table1[[#This Row],[Total Sales]]/Table1[[#This Row],[Units Sold]],4)</f>
        <v>250</v>
      </c>
      <c r="R1803" s="4">
        <f>IFERROR(Table1[[#This Row],[Operating Profit]]/Table1[[#This Row],[Units Sold]],0)</f>
        <v>100</v>
      </c>
      <c r="S1803" s="4">
        <f>IFERROR((Table1[[#This Row],[Total Sales]]-Table1[[#This Row],[Operating Profit]])/Table1[[#This Row],[Units Sold]],0)</f>
        <v>150</v>
      </c>
      <c r="T1803" s="4" t="str">
        <f>IF(Table1[[#This Row],[Profit per unit]]&gt;$V$8,"Premium","Mass")</f>
        <v>Premium</v>
      </c>
      <c r="U1803" s="4"/>
    </row>
    <row r="1804" spans="2:21" ht="14.25" customHeight="1" x14ac:dyDescent="0.3">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c r="O1804" s="4" t="str">
        <f>TEXT(Table1[[#This Row],[Invoice Date]],"mmm")</f>
        <v>Feb</v>
      </c>
      <c r="P1804" s="4">
        <f>YEAR(Table1[[#This Row],[Invoice Date]])</f>
        <v>2021</v>
      </c>
      <c r="Q1804" s="4">
        <f>IFERROR(Table1[[#This Row],[Total Sales]]/Table1[[#This Row],[Units Sold]],4)</f>
        <v>250</v>
      </c>
      <c r="R1804" s="4">
        <f>IFERROR(Table1[[#This Row],[Operating Profit]]/Table1[[#This Row],[Units Sold]],0)</f>
        <v>87.5</v>
      </c>
      <c r="S1804" s="4">
        <f>IFERROR((Table1[[#This Row],[Total Sales]]-Table1[[#This Row],[Operating Profit]])/Table1[[#This Row],[Units Sold]],0)</f>
        <v>162.5</v>
      </c>
      <c r="T1804" s="4" t="str">
        <f>IF(Table1[[#This Row],[Profit per unit]]&gt;$V$8,"Premium","Mass")</f>
        <v>Premium</v>
      </c>
      <c r="U1804" s="4"/>
    </row>
    <row r="1805" spans="2:21" ht="14.25" customHeight="1" x14ac:dyDescent="0.3">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c r="O1805" s="4" t="str">
        <f>TEXT(Table1[[#This Row],[Invoice Date]],"mmm")</f>
        <v>Feb</v>
      </c>
      <c r="P1805" s="4">
        <f>YEAR(Table1[[#This Row],[Invoice Date]])</f>
        <v>2021</v>
      </c>
      <c r="Q1805" s="4">
        <f>IFERROR(Table1[[#This Row],[Total Sales]]/Table1[[#This Row],[Units Sold]],4)</f>
        <v>150.00000000000003</v>
      </c>
      <c r="R1805" s="4">
        <f>IFERROR(Table1[[#This Row],[Operating Profit]]/Table1[[#This Row],[Units Sold]],0)</f>
        <v>52.5</v>
      </c>
      <c r="S1805" s="4">
        <f>IFERROR((Table1[[#This Row],[Total Sales]]-Table1[[#This Row],[Operating Profit]])/Table1[[#This Row],[Units Sold]],0)</f>
        <v>97.500000000000014</v>
      </c>
      <c r="T1805" s="4" t="str">
        <f>IF(Table1[[#This Row],[Profit per unit]]&gt;$V$8,"Premium","Mass")</f>
        <v>Mass</v>
      </c>
      <c r="U1805" s="4"/>
    </row>
    <row r="1806" spans="2:21" ht="14.25" customHeight="1" x14ac:dyDescent="0.3">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c r="O1806" s="4" t="str">
        <f>TEXT(Table1[[#This Row],[Invoice Date]],"mmm")</f>
        <v>Feb</v>
      </c>
      <c r="P1806" s="4">
        <f>YEAR(Table1[[#This Row],[Invoice Date]])</f>
        <v>2021</v>
      </c>
      <c r="Q1806" s="4">
        <f>IFERROR(Table1[[#This Row],[Total Sales]]/Table1[[#This Row],[Units Sold]],4)</f>
        <v>200.00000000000009</v>
      </c>
      <c r="R1806" s="4">
        <f>IFERROR(Table1[[#This Row],[Operating Profit]]/Table1[[#This Row],[Units Sold]],0)</f>
        <v>80.000000000000043</v>
      </c>
      <c r="S1806" s="4">
        <f>IFERROR((Table1[[#This Row],[Total Sales]]-Table1[[#This Row],[Operating Profit]])/Table1[[#This Row],[Units Sold]],0)</f>
        <v>120.00000000000004</v>
      </c>
      <c r="T1806" s="4" t="str">
        <f>IF(Table1[[#This Row],[Profit per unit]]&gt;$V$8,"Premium","Mass")</f>
        <v>Premium</v>
      </c>
      <c r="U1806" s="4"/>
    </row>
    <row r="1807" spans="2:21" ht="14.25" customHeight="1" x14ac:dyDescent="0.3">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c r="O1807" s="4" t="str">
        <f>TEXT(Table1[[#This Row],[Invoice Date]],"mmm")</f>
        <v>Feb</v>
      </c>
      <c r="P1807" s="4">
        <f>YEAR(Table1[[#This Row],[Invoice Date]])</f>
        <v>2021</v>
      </c>
      <c r="Q1807" s="4">
        <f>IFERROR(Table1[[#This Row],[Total Sales]]/Table1[[#This Row],[Units Sold]],4)</f>
        <v>350</v>
      </c>
      <c r="R1807" s="4">
        <f>IFERROR(Table1[[#This Row],[Operating Profit]]/Table1[[#This Row],[Units Sold]],0)</f>
        <v>122.5</v>
      </c>
      <c r="S1807" s="4">
        <f>IFERROR((Table1[[#This Row],[Total Sales]]-Table1[[#This Row],[Operating Profit]])/Table1[[#This Row],[Units Sold]],0)</f>
        <v>227.5</v>
      </c>
      <c r="T1807" s="4" t="str">
        <f>IF(Table1[[#This Row],[Profit per unit]]&gt;$V$8,"Premium","Mass")</f>
        <v>Premium</v>
      </c>
      <c r="U1807" s="4"/>
    </row>
    <row r="1808" spans="2:21" ht="14.25" customHeight="1" x14ac:dyDescent="0.3">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c r="O1808" s="4" t="str">
        <f>TEXT(Table1[[#This Row],[Invoice Date]],"mmm")</f>
        <v>Feb</v>
      </c>
      <c r="P1808" s="4">
        <f>YEAR(Table1[[#This Row],[Invoice Date]])</f>
        <v>2021</v>
      </c>
      <c r="Q1808" s="4">
        <f>IFERROR(Table1[[#This Row],[Total Sales]]/Table1[[#This Row],[Units Sold]],4)</f>
        <v>250</v>
      </c>
      <c r="R1808" s="4">
        <f>IFERROR(Table1[[#This Row],[Operating Profit]]/Table1[[#This Row],[Units Sold]],0)</f>
        <v>125</v>
      </c>
      <c r="S1808" s="4">
        <f>IFERROR((Table1[[#This Row],[Total Sales]]-Table1[[#This Row],[Operating Profit]])/Table1[[#This Row],[Units Sold]],0)</f>
        <v>125</v>
      </c>
      <c r="T1808" s="4" t="str">
        <f>IF(Table1[[#This Row],[Profit per unit]]&gt;$V$8,"Premium","Mass")</f>
        <v>Premium</v>
      </c>
      <c r="U1808" s="4"/>
    </row>
    <row r="1809" spans="2:21" ht="14.25" customHeight="1" x14ac:dyDescent="0.3">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c r="O1809" s="4" t="str">
        <f>TEXT(Table1[[#This Row],[Invoice Date]],"mmm")</f>
        <v>Mar</v>
      </c>
      <c r="P1809" s="4">
        <f>YEAR(Table1[[#This Row],[Invoice Date]])</f>
        <v>2021</v>
      </c>
      <c r="Q1809" s="4">
        <f>IFERROR(Table1[[#This Row],[Total Sales]]/Table1[[#This Row],[Units Sold]],4)</f>
        <v>300.00000000000006</v>
      </c>
      <c r="R1809" s="4">
        <f>IFERROR(Table1[[#This Row],[Operating Profit]]/Table1[[#This Row],[Units Sold]],0)</f>
        <v>120.00000000000003</v>
      </c>
      <c r="S1809" s="4">
        <f>IFERROR((Table1[[#This Row],[Total Sales]]-Table1[[#This Row],[Operating Profit]])/Table1[[#This Row],[Units Sold]],0)</f>
        <v>180.00000000000003</v>
      </c>
      <c r="T1809" s="4" t="str">
        <f>IF(Table1[[#This Row],[Profit per unit]]&gt;$V$8,"Premium","Mass")</f>
        <v>Premium</v>
      </c>
      <c r="U1809" s="4"/>
    </row>
    <row r="1810" spans="2:21" ht="14.25" customHeight="1" x14ac:dyDescent="0.3">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c r="O1810" s="4" t="str">
        <f>TEXT(Table1[[#This Row],[Invoice Date]],"mmm")</f>
        <v>Mar</v>
      </c>
      <c r="P1810" s="4">
        <f>YEAR(Table1[[#This Row],[Invoice Date]])</f>
        <v>2021</v>
      </c>
      <c r="Q1810" s="4">
        <f>IFERROR(Table1[[#This Row],[Total Sales]]/Table1[[#This Row],[Units Sold]],4)</f>
        <v>300.00000000000006</v>
      </c>
      <c r="R1810" s="4">
        <f>IFERROR(Table1[[#This Row],[Operating Profit]]/Table1[[#This Row],[Units Sold]],0)</f>
        <v>105</v>
      </c>
      <c r="S1810" s="4">
        <f>IFERROR((Table1[[#This Row],[Total Sales]]-Table1[[#This Row],[Operating Profit]])/Table1[[#This Row],[Units Sold]],0)</f>
        <v>195.00000000000003</v>
      </c>
      <c r="T1810" s="4" t="str">
        <f>IF(Table1[[#This Row],[Profit per unit]]&gt;$V$8,"Premium","Mass")</f>
        <v>Premium</v>
      </c>
      <c r="U1810" s="4"/>
    </row>
    <row r="1811" spans="2:21" ht="14.25" customHeight="1" x14ac:dyDescent="0.3">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c r="O1811" s="4" t="str">
        <f>TEXT(Table1[[#This Row],[Invoice Date]],"mmm")</f>
        <v>Mar</v>
      </c>
      <c r="P1811" s="4">
        <f>YEAR(Table1[[#This Row],[Invoice Date]])</f>
        <v>2021</v>
      </c>
      <c r="Q1811" s="4">
        <f>IFERROR(Table1[[#This Row],[Total Sales]]/Table1[[#This Row],[Units Sold]],4)</f>
        <v>200.00000000000009</v>
      </c>
      <c r="R1811" s="4">
        <f>IFERROR(Table1[[#This Row],[Operating Profit]]/Table1[[#This Row],[Units Sold]],0)</f>
        <v>70.000000000000014</v>
      </c>
      <c r="S1811" s="4">
        <f>IFERROR((Table1[[#This Row],[Total Sales]]-Table1[[#This Row],[Operating Profit]])/Table1[[#This Row],[Units Sold]],0)</f>
        <v>130.00000000000006</v>
      </c>
      <c r="T1811" s="4" t="str">
        <f>IF(Table1[[#This Row],[Profit per unit]]&gt;$V$8,"Premium","Mass")</f>
        <v>Premium</v>
      </c>
      <c r="U1811" s="4"/>
    </row>
    <row r="1812" spans="2:21" ht="14.25" customHeight="1" x14ac:dyDescent="0.3">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c r="O1812" s="4" t="str">
        <f>TEXT(Table1[[#This Row],[Invoice Date]],"mmm")</f>
        <v>Mar</v>
      </c>
      <c r="P1812" s="4">
        <f>YEAR(Table1[[#This Row],[Invoice Date]])</f>
        <v>2021</v>
      </c>
      <c r="Q1812" s="4">
        <f>IFERROR(Table1[[#This Row],[Total Sales]]/Table1[[#This Row],[Units Sold]],4)</f>
        <v>250</v>
      </c>
      <c r="R1812" s="4">
        <f>IFERROR(Table1[[#This Row],[Operating Profit]]/Table1[[#This Row],[Units Sold]],0)</f>
        <v>100</v>
      </c>
      <c r="S1812" s="4">
        <f>IFERROR((Table1[[#This Row],[Total Sales]]-Table1[[#This Row],[Operating Profit]])/Table1[[#This Row],[Units Sold]],0)</f>
        <v>150</v>
      </c>
      <c r="T1812" s="4" t="str">
        <f>IF(Table1[[#This Row],[Profit per unit]]&gt;$V$8,"Premium","Mass")</f>
        <v>Premium</v>
      </c>
      <c r="U1812" s="4"/>
    </row>
    <row r="1813" spans="2:21" ht="14.25" customHeight="1" x14ac:dyDescent="0.3">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c r="O1813" s="4" t="str">
        <f>TEXT(Table1[[#This Row],[Invoice Date]],"mmm")</f>
        <v>Mar</v>
      </c>
      <c r="P1813" s="4">
        <f>YEAR(Table1[[#This Row],[Invoice Date]])</f>
        <v>2021</v>
      </c>
      <c r="Q1813" s="4">
        <f>IFERROR(Table1[[#This Row],[Total Sales]]/Table1[[#This Row],[Units Sold]],4)</f>
        <v>400</v>
      </c>
      <c r="R1813" s="4">
        <f>IFERROR(Table1[[#This Row],[Operating Profit]]/Table1[[#This Row],[Units Sold]],0)</f>
        <v>140</v>
      </c>
      <c r="S1813" s="4">
        <f>IFERROR((Table1[[#This Row],[Total Sales]]-Table1[[#This Row],[Operating Profit]])/Table1[[#This Row],[Units Sold]],0)</f>
        <v>260</v>
      </c>
      <c r="T1813" s="4" t="str">
        <f>IF(Table1[[#This Row],[Profit per unit]]&gt;$V$8,"Premium","Mass")</f>
        <v>Premium</v>
      </c>
      <c r="U1813" s="4"/>
    </row>
    <row r="1814" spans="2:21" ht="14.25" customHeight="1" x14ac:dyDescent="0.3">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c r="O1814" s="4" t="str">
        <f>TEXT(Table1[[#This Row],[Invoice Date]],"mmm")</f>
        <v>Mar</v>
      </c>
      <c r="P1814" s="4">
        <f>YEAR(Table1[[#This Row],[Invoice Date]])</f>
        <v>2021</v>
      </c>
      <c r="Q1814" s="4">
        <f>IFERROR(Table1[[#This Row],[Total Sales]]/Table1[[#This Row],[Units Sold]],4)</f>
        <v>300.00000000000006</v>
      </c>
      <c r="R1814" s="4">
        <f>IFERROR(Table1[[#This Row],[Operating Profit]]/Table1[[#This Row],[Units Sold]],0)</f>
        <v>150.00000000000003</v>
      </c>
      <c r="S1814" s="4">
        <f>IFERROR((Table1[[#This Row],[Total Sales]]-Table1[[#This Row],[Operating Profit]])/Table1[[#This Row],[Units Sold]],0)</f>
        <v>150.00000000000003</v>
      </c>
      <c r="T1814" s="4" t="str">
        <f>IF(Table1[[#This Row],[Profit per unit]]&gt;$V$8,"Premium","Mass")</f>
        <v>Premium</v>
      </c>
      <c r="U1814" s="4"/>
    </row>
    <row r="1815" spans="2:21" ht="14.25" customHeight="1" x14ac:dyDescent="0.3">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c r="O1815" s="4" t="str">
        <f>TEXT(Table1[[#This Row],[Invoice Date]],"mmm")</f>
        <v>Apr</v>
      </c>
      <c r="P1815" s="4">
        <f>YEAR(Table1[[#This Row],[Invoice Date]])</f>
        <v>2021</v>
      </c>
      <c r="Q1815" s="4">
        <f>IFERROR(Table1[[#This Row],[Total Sales]]/Table1[[#This Row],[Units Sold]],4)</f>
        <v>300.00000000000006</v>
      </c>
      <c r="R1815" s="4">
        <f>IFERROR(Table1[[#This Row],[Operating Profit]]/Table1[[#This Row],[Units Sold]],0)</f>
        <v>120.00000000000003</v>
      </c>
      <c r="S1815" s="4">
        <f>IFERROR((Table1[[#This Row],[Total Sales]]-Table1[[#This Row],[Operating Profit]])/Table1[[#This Row],[Units Sold]],0)</f>
        <v>180.00000000000003</v>
      </c>
      <c r="T1815" s="4" t="str">
        <f>IF(Table1[[#This Row],[Profit per unit]]&gt;$V$8,"Premium","Mass")</f>
        <v>Premium</v>
      </c>
      <c r="U1815" s="4"/>
    </row>
    <row r="1816" spans="2:21" ht="14.25" customHeight="1" x14ac:dyDescent="0.3">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c r="O1816" s="4" t="str">
        <f>TEXT(Table1[[#This Row],[Invoice Date]],"mmm")</f>
        <v>Apr</v>
      </c>
      <c r="P1816" s="4">
        <f>YEAR(Table1[[#This Row],[Invoice Date]])</f>
        <v>2021</v>
      </c>
      <c r="Q1816" s="4">
        <f>IFERROR(Table1[[#This Row],[Total Sales]]/Table1[[#This Row],[Units Sold]],4)</f>
        <v>250.00000000000009</v>
      </c>
      <c r="R1816" s="4">
        <f>IFERROR(Table1[[#This Row],[Operating Profit]]/Table1[[#This Row],[Units Sold]],0)</f>
        <v>87.500000000000028</v>
      </c>
      <c r="S1816" s="4">
        <f>IFERROR((Table1[[#This Row],[Total Sales]]-Table1[[#This Row],[Operating Profit]])/Table1[[#This Row],[Units Sold]],0)</f>
        <v>162.50000000000006</v>
      </c>
      <c r="T1816" s="4" t="str">
        <f>IF(Table1[[#This Row],[Profit per unit]]&gt;$V$8,"Premium","Mass")</f>
        <v>Premium</v>
      </c>
      <c r="U1816" s="4"/>
    </row>
    <row r="1817" spans="2:21" ht="14.25" customHeight="1" x14ac:dyDescent="0.3">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c r="O1817" s="4" t="str">
        <f>TEXT(Table1[[#This Row],[Invoice Date]],"mmm")</f>
        <v>Apr</v>
      </c>
      <c r="P1817" s="4">
        <f>YEAR(Table1[[#This Row],[Invoice Date]])</f>
        <v>2021</v>
      </c>
      <c r="Q1817" s="4">
        <f>IFERROR(Table1[[#This Row],[Total Sales]]/Table1[[#This Row],[Units Sold]],4)</f>
        <v>150.00000000000006</v>
      </c>
      <c r="R1817" s="4">
        <f>IFERROR(Table1[[#This Row],[Operating Profit]]/Table1[[#This Row],[Units Sold]],0)</f>
        <v>52.500000000000021</v>
      </c>
      <c r="S1817" s="4">
        <f>IFERROR((Table1[[#This Row],[Total Sales]]-Table1[[#This Row],[Operating Profit]])/Table1[[#This Row],[Units Sold]],0)</f>
        <v>97.500000000000043</v>
      </c>
      <c r="T1817" s="4" t="str">
        <f>IF(Table1[[#This Row],[Profit per unit]]&gt;$V$8,"Premium","Mass")</f>
        <v>Mass</v>
      </c>
      <c r="U1817" s="4"/>
    </row>
    <row r="1818" spans="2:21" ht="14.25" customHeight="1" x14ac:dyDescent="0.3">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c r="O1818" s="4" t="str">
        <f>TEXT(Table1[[#This Row],[Invoice Date]],"mmm")</f>
        <v>Apr</v>
      </c>
      <c r="P1818" s="4">
        <f>YEAR(Table1[[#This Row],[Invoice Date]])</f>
        <v>2021</v>
      </c>
      <c r="Q1818" s="4">
        <f>IFERROR(Table1[[#This Row],[Total Sales]]/Table1[[#This Row],[Units Sold]],4)</f>
        <v>200</v>
      </c>
      <c r="R1818" s="4">
        <f>IFERROR(Table1[[#This Row],[Operating Profit]]/Table1[[#This Row],[Units Sold]],0)</f>
        <v>80</v>
      </c>
      <c r="S1818" s="4">
        <f>IFERROR((Table1[[#This Row],[Total Sales]]-Table1[[#This Row],[Operating Profit]])/Table1[[#This Row],[Units Sold]],0)</f>
        <v>120</v>
      </c>
      <c r="T1818" s="4" t="str">
        <f>IF(Table1[[#This Row],[Profit per unit]]&gt;$V$8,"Premium","Mass")</f>
        <v>Premium</v>
      </c>
      <c r="U1818" s="4"/>
    </row>
    <row r="1819" spans="2:21" ht="14.25" customHeight="1" x14ac:dyDescent="0.3">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c r="O1819" s="4" t="str">
        <f>TEXT(Table1[[#This Row],[Invoice Date]],"mmm")</f>
        <v>Apr</v>
      </c>
      <c r="P1819" s="4">
        <f>YEAR(Table1[[#This Row],[Invoice Date]])</f>
        <v>2021</v>
      </c>
      <c r="Q1819" s="4">
        <f>IFERROR(Table1[[#This Row],[Total Sales]]/Table1[[#This Row],[Units Sold]],4)</f>
        <v>350</v>
      </c>
      <c r="R1819" s="4">
        <f>IFERROR(Table1[[#This Row],[Operating Profit]]/Table1[[#This Row],[Units Sold]],0)</f>
        <v>122.5</v>
      </c>
      <c r="S1819" s="4">
        <f>IFERROR((Table1[[#This Row],[Total Sales]]-Table1[[#This Row],[Operating Profit]])/Table1[[#This Row],[Units Sold]],0)</f>
        <v>227.5</v>
      </c>
      <c r="T1819" s="4" t="str">
        <f>IF(Table1[[#This Row],[Profit per unit]]&gt;$V$8,"Premium","Mass")</f>
        <v>Premium</v>
      </c>
      <c r="U1819" s="4"/>
    </row>
    <row r="1820" spans="2:21" ht="14.25" customHeight="1" x14ac:dyDescent="0.3">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c r="O1820" s="4" t="str">
        <f>TEXT(Table1[[#This Row],[Invoice Date]],"mmm")</f>
        <v>Apr</v>
      </c>
      <c r="P1820" s="4">
        <f>YEAR(Table1[[#This Row],[Invoice Date]])</f>
        <v>2021</v>
      </c>
      <c r="Q1820" s="4">
        <f>IFERROR(Table1[[#This Row],[Total Sales]]/Table1[[#This Row],[Units Sold]],4)</f>
        <v>250.00000000000009</v>
      </c>
      <c r="R1820" s="4">
        <f>IFERROR(Table1[[#This Row],[Operating Profit]]/Table1[[#This Row],[Units Sold]],0)</f>
        <v>125.00000000000004</v>
      </c>
      <c r="S1820" s="4">
        <f>IFERROR((Table1[[#This Row],[Total Sales]]-Table1[[#This Row],[Operating Profit]])/Table1[[#This Row],[Units Sold]],0)</f>
        <v>125.00000000000004</v>
      </c>
      <c r="T1820" s="4" t="str">
        <f>IF(Table1[[#This Row],[Profit per unit]]&gt;$V$8,"Premium","Mass")</f>
        <v>Premium</v>
      </c>
      <c r="U1820" s="4"/>
    </row>
    <row r="1821" spans="2:21" ht="14.25" customHeight="1" x14ac:dyDescent="0.3">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c r="O1821" s="4" t="str">
        <f>TEXT(Table1[[#This Row],[Invoice Date]],"mmm")</f>
        <v>May</v>
      </c>
      <c r="P1821" s="4">
        <f>YEAR(Table1[[#This Row],[Invoice Date]])</f>
        <v>2021</v>
      </c>
      <c r="Q1821" s="4">
        <f>IFERROR(Table1[[#This Row],[Total Sales]]/Table1[[#This Row],[Units Sold]],4)</f>
        <v>350</v>
      </c>
      <c r="R1821" s="4">
        <f>IFERROR(Table1[[#This Row],[Operating Profit]]/Table1[[#This Row],[Units Sold]],0)</f>
        <v>140</v>
      </c>
      <c r="S1821" s="4">
        <f>IFERROR((Table1[[#This Row],[Total Sales]]-Table1[[#This Row],[Operating Profit]])/Table1[[#This Row],[Units Sold]],0)</f>
        <v>210</v>
      </c>
      <c r="T1821" s="4" t="str">
        <f>IF(Table1[[#This Row],[Profit per unit]]&gt;$V$8,"Premium","Mass")</f>
        <v>Premium</v>
      </c>
      <c r="U1821" s="4"/>
    </row>
    <row r="1822" spans="2:21" ht="14.25" customHeight="1" x14ac:dyDescent="0.3">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c r="O1822" s="4" t="str">
        <f>TEXT(Table1[[#This Row],[Invoice Date]],"mmm")</f>
        <v>May</v>
      </c>
      <c r="P1822" s="4">
        <f>YEAR(Table1[[#This Row],[Invoice Date]])</f>
        <v>2021</v>
      </c>
      <c r="Q1822" s="4">
        <f>IFERROR(Table1[[#This Row],[Total Sales]]/Table1[[#This Row],[Units Sold]],4)</f>
        <v>300.00000000000011</v>
      </c>
      <c r="R1822" s="4">
        <f>IFERROR(Table1[[#This Row],[Operating Profit]]/Table1[[#This Row],[Units Sold]],0)</f>
        <v>105.00000000000004</v>
      </c>
      <c r="S1822" s="4">
        <f>IFERROR((Table1[[#This Row],[Total Sales]]-Table1[[#This Row],[Operating Profit]])/Table1[[#This Row],[Units Sold]],0)</f>
        <v>195.00000000000009</v>
      </c>
      <c r="T1822" s="4" t="str">
        <f>IF(Table1[[#This Row],[Profit per unit]]&gt;$V$8,"Premium","Mass")</f>
        <v>Premium</v>
      </c>
      <c r="U1822" s="4"/>
    </row>
    <row r="1823" spans="2:21" ht="14.25" customHeight="1" x14ac:dyDescent="0.3">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c r="O1823" s="4" t="str">
        <f>TEXT(Table1[[#This Row],[Invoice Date]],"mmm")</f>
        <v>May</v>
      </c>
      <c r="P1823" s="4">
        <f>YEAR(Table1[[#This Row],[Invoice Date]])</f>
        <v>2021</v>
      </c>
      <c r="Q1823" s="4">
        <f>IFERROR(Table1[[#This Row],[Total Sales]]/Table1[[#This Row],[Units Sold]],4)</f>
        <v>250.00000000000009</v>
      </c>
      <c r="R1823" s="4">
        <f>IFERROR(Table1[[#This Row],[Operating Profit]]/Table1[[#This Row],[Units Sold]],0)</f>
        <v>87.500000000000014</v>
      </c>
      <c r="S1823" s="4">
        <f>IFERROR((Table1[[#This Row],[Total Sales]]-Table1[[#This Row],[Operating Profit]])/Table1[[#This Row],[Units Sold]],0)</f>
        <v>162.50000000000006</v>
      </c>
      <c r="T1823" s="4" t="str">
        <f>IF(Table1[[#This Row],[Profit per unit]]&gt;$V$8,"Premium","Mass")</f>
        <v>Premium</v>
      </c>
      <c r="U1823" s="4"/>
    </row>
    <row r="1824" spans="2:21" ht="14.25" customHeight="1" x14ac:dyDescent="0.3">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c r="O1824" s="4" t="str">
        <f>TEXT(Table1[[#This Row],[Invoice Date]],"mmm")</f>
        <v>May</v>
      </c>
      <c r="P1824" s="4">
        <f>YEAR(Table1[[#This Row],[Invoice Date]])</f>
        <v>2021</v>
      </c>
      <c r="Q1824" s="4">
        <f>IFERROR(Table1[[#This Row],[Total Sales]]/Table1[[#This Row],[Units Sold]],4)</f>
        <v>250.00000000000006</v>
      </c>
      <c r="R1824" s="4">
        <f>IFERROR(Table1[[#This Row],[Operating Profit]]/Table1[[#This Row],[Units Sold]],0)</f>
        <v>100.00000000000003</v>
      </c>
      <c r="S1824" s="4">
        <f>IFERROR((Table1[[#This Row],[Total Sales]]-Table1[[#This Row],[Operating Profit]])/Table1[[#This Row],[Units Sold]],0)</f>
        <v>150.00000000000003</v>
      </c>
      <c r="T1824" s="4" t="str">
        <f>IF(Table1[[#This Row],[Profit per unit]]&gt;$V$8,"Premium","Mass")</f>
        <v>Premium</v>
      </c>
      <c r="U1824" s="4"/>
    </row>
    <row r="1825" spans="2:21" ht="14.25" customHeight="1" x14ac:dyDescent="0.3">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c r="O1825" s="4" t="str">
        <f>TEXT(Table1[[#This Row],[Invoice Date]],"mmm")</f>
        <v>May</v>
      </c>
      <c r="P1825" s="4">
        <f>YEAR(Table1[[#This Row],[Invoice Date]])</f>
        <v>2021</v>
      </c>
      <c r="Q1825" s="4">
        <f>IFERROR(Table1[[#This Row],[Total Sales]]/Table1[[#This Row],[Units Sold]],4)</f>
        <v>400</v>
      </c>
      <c r="R1825" s="4">
        <f>IFERROR(Table1[[#This Row],[Operating Profit]]/Table1[[#This Row],[Units Sold]],0)</f>
        <v>140</v>
      </c>
      <c r="S1825" s="4">
        <f>IFERROR((Table1[[#This Row],[Total Sales]]-Table1[[#This Row],[Operating Profit]])/Table1[[#This Row],[Units Sold]],0)</f>
        <v>260</v>
      </c>
      <c r="T1825" s="4" t="str">
        <f>IF(Table1[[#This Row],[Profit per unit]]&gt;$V$8,"Premium","Mass")</f>
        <v>Premium</v>
      </c>
      <c r="U1825" s="4"/>
    </row>
    <row r="1826" spans="2:21" ht="14.25" customHeight="1" x14ac:dyDescent="0.3">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c r="O1826" s="4" t="str">
        <f>TEXT(Table1[[#This Row],[Invoice Date]],"mmm")</f>
        <v>May</v>
      </c>
      <c r="P1826" s="4">
        <f>YEAR(Table1[[#This Row],[Invoice Date]])</f>
        <v>2021</v>
      </c>
      <c r="Q1826" s="4">
        <f>IFERROR(Table1[[#This Row],[Total Sales]]/Table1[[#This Row],[Units Sold]],4)</f>
        <v>449.99999999999994</v>
      </c>
      <c r="R1826" s="4">
        <f>IFERROR(Table1[[#This Row],[Operating Profit]]/Table1[[#This Row],[Units Sold]],0)</f>
        <v>224.99999999999997</v>
      </c>
      <c r="S1826" s="4">
        <f>IFERROR((Table1[[#This Row],[Total Sales]]-Table1[[#This Row],[Operating Profit]])/Table1[[#This Row],[Units Sold]],0)</f>
        <v>224.99999999999997</v>
      </c>
      <c r="T1826" s="4" t="str">
        <f>IF(Table1[[#This Row],[Profit per unit]]&gt;$V$8,"Premium","Mass")</f>
        <v>Premium</v>
      </c>
      <c r="U1826" s="4"/>
    </row>
    <row r="1827" spans="2:21" ht="14.25" customHeight="1" x14ac:dyDescent="0.3">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c r="O1827" s="4" t="str">
        <f>TEXT(Table1[[#This Row],[Invoice Date]],"mmm")</f>
        <v>Jun</v>
      </c>
      <c r="P1827" s="4">
        <f>YEAR(Table1[[#This Row],[Invoice Date]])</f>
        <v>2021</v>
      </c>
      <c r="Q1827" s="4">
        <f>IFERROR(Table1[[#This Row],[Total Sales]]/Table1[[#This Row],[Units Sold]],4)</f>
        <v>300.00000000000006</v>
      </c>
      <c r="R1827" s="4">
        <f>IFERROR(Table1[[#This Row],[Operating Profit]]/Table1[[#This Row],[Units Sold]],0)</f>
        <v>120.00000000000003</v>
      </c>
      <c r="S1827" s="4">
        <f>IFERROR((Table1[[#This Row],[Total Sales]]-Table1[[#This Row],[Operating Profit]])/Table1[[#This Row],[Units Sold]],0)</f>
        <v>180.00000000000003</v>
      </c>
      <c r="T1827" s="4" t="str">
        <f>IF(Table1[[#This Row],[Profit per unit]]&gt;$V$8,"Premium","Mass")</f>
        <v>Premium</v>
      </c>
      <c r="U1827" s="4"/>
    </row>
    <row r="1828" spans="2:21" ht="14.25" customHeight="1" x14ac:dyDescent="0.3">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c r="O1828" s="4" t="str">
        <f>TEXT(Table1[[#This Row],[Invoice Date]],"mmm")</f>
        <v>Jun</v>
      </c>
      <c r="P1828" s="4">
        <f>YEAR(Table1[[#This Row],[Invoice Date]])</f>
        <v>2021</v>
      </c>
      <c r="Q1828" s="4">
        <f>IFERROR(Table1[[#This Row],[Total Sales]]/Table1[[#This Row],[Units Sold]],4)</f>
        <v>250.00000000000011</v>
      </c>
      <c r="R1828" s="4">
        <f>IFERROR(Table1[[#This Row],[Operating Profit]]/Table1[[#This Row],[Units Sold]],0)</f>
        <v>87.500000000000043</v>
      </c>
      <c r="S1828" s="4">
        <f>IFERROR((Table1[[#This Row],[Total Sales]]-Table1[[#This Row],[Operating Profit]])/Table1[[#This Row],[Units Sold]],0)</f>
        <v>162.50000000000009</v>
      </c>
      <c r="T1828" s="4" t="str">
        <f>IF(Table1[[#This Row],[Profit per unit]]&gt;$V$8,"Premium","Mass")</f>
        <v>Premium</v>
      </c>
      <c r="U1828" s="4"/>
    </row>
    <row r="1829" spans="2:21" ht="14.25" customHeight="1" x14ac:dyDescent="0.3">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c r="O1829" s="4" t="str">
        <f>TEXT(Table1[[#This Row],[Invoice Date]],"mmm")</f>
        <v>Jun</v>
      </c>
      <c r="P1829" s="4">
        <f>YEAR(Table1[[#This Row],[Invoice Date]])</f>
        <v>2021</v>
      </c>
      <c r="Q1829" s="4">
        <f>IFERROR(Table1[[#This Row],[Total Sales]]/Table1[[#This Row],[Units Sold]],4)</f>
        <v>200.00000000000006</v>
      </c>
      <c r="R1829" s="4">
        <f>IFERROR(Table1[[#This Row],[Operating Profit]]/Table1[[#This Row],[Units Sold]],0)</f>
        <v>70.000000000000014</v>
      </c>
      <c r="S1829" s="4">
        <f>IFERROR((Table1[[#This Row],[Total Sales]]-Table1[[#This Row],[Operating Profit]])/Table1[[#This Row],[Units Sold]],0)</f>
        <v>130.00000000000006</v>
      </c>
      <c r="T1829" s="4" t="str">
        <f>IF(Table1[[#This Row],[Profit per unit]]&gt;$V$8,"Premium","Mass")</f>
        <v>Premium</v>
      </c>
      <c r="U1829" s="4"/>
    </row>
    <row r="1830" spans="2:21" ht="14.25" customHeight="1" x14ac:dyDescent="0.3">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c r="O1830" s="4" t="str">
        <f>TEXT(Table1[[#This Row],[Invoice Date]],"mmm")</f>
        <v>Jun</v>
      </c>
      <c r="P1830" s="4">
        <f>YEAR(Table1[[#This Row],[Invoice Date]])</f>
        <v>2021</v>
      </c>
      <c r="Q1830" s="4">
        <f>IFERROR(Table1[[#This Row],[Total Sales]]/Table1[[#This Row],[Units Sold]],4)</f>
        <v>200.00000000000009</v>
      </c>
      <c r="R1830" s="4">
        <f>IFERROR(Table1[[#This Row],[Operating Profit]]/Table1[[#This Row],[Units Sold]],0)</f>
        <v>80.000000000000043</v>
      </c>
      <c r="S1830" s="4">
        <f>IFERROR((Table1[[#This Row],[Total Sales]]-Table1[[#This Row],[Operating Profit]])/Table1[[#This Row],[Units Sold]],0)</f>
        <v>120.00000000000004</v>
      </c>
      <c r="T1830" s="4" t="str">
        <f>IF(Table1[[#This Row],[Profit per unit]]&gt;$V$8,"Premium","Mass")</f>
        <v>Premium</v>
      </c>
      <c r="U1830" s="4"/>
    </row>
    <row r="1831" spans="2:21" ht="14.25" customHeight="1" x14ac:dyDescent="0.3">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c r="O1831" s="4" t="str">
        <f>TEXT(Table1[[#This Row],[Invoice Date]],"mmm")</f>
        <v>Jun</v>
      </c>
      <c r="P1831" s="4">
        <f>YEAR(Table1[[#This Row],[Invoice Date]])</f>
        <v>2021</v>
      </c>
      <c r="Q1831" s="4">
        <f>IFERROR(Table1[[#This Row],[Total Sales]]/Table1[[#This Row],[Units Sold]],4)</f>
        <v>350</v>
      </c>
      <c r="R1831" s="4">
        <f>IFERROR(Table1[[#This Row],[Operating Profit]]/Table1[[#This Row],[Units Sold]],0)</f>
        <v>122.5</v>
      </c>
      <c r="S1831" s="4">
        <f>IFERROR((Table1[[#This Row],[Total Sales]]-Table1[[#This Row],[Operating Profit]])/Table1[[#This Row],[Units Sold]],0)</f>
        <v>227.5</v>
      </c>
      <c r="T1831" s="4" t="str">
        <f>IF(Table1[[#This Row],[Profit per unit]]&gt;$V$8,"Premium","Mass")</f>
        <v>Premium</v>
      </c>
      <c r="U1831" s="4"/>
    </row>
    <row r="1832" spans="2:21" ht="14.25" customHeight="1" x14ac:dyDescent="0.3">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c r="O1832" s="4" t="str">
        <f>TEXT(Table1[[#This Row],[Invoice Date]],"mmm")</f>
        <v>Jun</v>
      </c>
      <c r="P1832" s="4">
        <f>YEAR(Table1[[#This Row],[Invoice Date]])</f>
        <v>2021</v>
      </c>
      <c r="Q1832" s="4">
        <f>IFERROR(Table1[[#This Row],[Total Sales]]/Table1[[#This Row],[Units Sold]],4)</f>
        <v>400</v>
      </c>
      <c r="R1832" s="4">
        <f>IFERROR(Table1[[#This Row],[Operating Profit]]/Table1[[#This Row],[Units Sold]],0)</f>
        <v>200</v>
      </c>
      <c r="S1832" s="4">
        <f>IFERROR((Table1[[#This Row],[Total Sales]]-Table1[[#This Row],[Operating Profit]])/Table1[[#This Row],[Units Sold]],0)</f>
        <v>200</v>
      </c>
      <c r="T1832" s="4" t="str">
        <f>IF(Table1[[#This Row],[Profit per unit]]&gt;$V$8,"Premium","Mass")</f>
        <v>Premium</v>
      </c>
      <c r="U1832" s="4"/>
    </row>
    <row r="1833" spans="2:21" ht="14.25" customHeight="1" x14ac:dyDescent="0.3">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c r="O1833" s="4" t="str">
        <f>TEXT(Table1[[#This Row],[Invoice Date]],"mmm")</f>
        <v>Jul</v>
      </c>
      <c r="P1833" s="4">
        <f>YEAR(Table1[[#This Row],[Invoice Date]])</f>
        <v>2021</v>
      </c>
      <c r="Q1833" s="4">
        <f>IFERROR(Table1[[#This Row],[Total Sales]]/Table1[[#This Row],[Units Sold]],4)</f>
        <v>350</v>
      </c>
      <c r="R1833" s="4">
        <f>IFERROR(Table1[[#This Row],[Operating Profit]]/Table1[[#This Row],[Units Sold]],0)</f>
        <v>140</v>
      </c>
      <c r="S1833" s="4">
        <f>IFERROR((Table1[[#This Row],[Total Sales]]-Table1[[#This Row],[Operating Profit]])/Table1[[#This Row],[Units Sold]],0)</f>
        <v>210</v>
      </c>
      <c r="T1833" s="4" t="str">
        <f>IF(Table1[[#This Row],[Profit per unit]]&gt;$V$8,"Premium","Mass")</f>
        <v>Premium</v>
      </c>
      <c r="U1833" s="4"/>
    </row>
    <row r="1834" spans="2:21" ht="14.25" customHeight="1" x14ac:dyDescent="0.3">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c r="O1834" s="4" t="str">
        <f>TEXT(Table1[[#This Row],[Invoice Date]],"mmm")</f>
        <v>Jul</v>
      </c>
      <c r="P1834" s="4">
        <f>YEAR(Table1[[#This Row],[Invoice Date]])</f>
        <v>2021</v>
      </c>
      <c r="Q1834" s="4">
        <f>IFERROR(Table1[[#This Row],[Total Sales]]/Table1[[#This Row],[Units Sold]],4)</f>
        <v>300.00000000000011</v>
      </c>
      <c r="R1834" s="4">
        <f>IFERROR(Table1[[#This Row],[Operating Profit]]/Table1[[#This Row],[Units Sold]],0)</f>
        <v>105.00000000000003</v>
      </c>
      <c r="S1834" s="4">
        <f>IFERROR((Table1[[#This Row],[Total Sales]]-Table1[[#This Row],[Operating Profit]])/Table1[[#This Row],[Units Sold]],0)</f>
        <v>195.00000000000009</v>
      </c>
      <c r="T1834" s="4" t="str">
        <f>IF(Table1[[#This Row],[Profit per unit]]&gt;$V$8,"Premium","Mass")</f>
        <v>Premium</v>
      </c>
      <c r="U1834" s="4"/>
    </row>
    <row r="1835" spans="2:21" ht="14.25" customHeight="1" x14ac:dyDescent="0.3">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c r="O1835" s="4" t="str">
        <f>TEXT(Table1[[#This Row],[Invoice Date]],"mmm")</f>
        <v>Jul</v>
      </c>
      <c r="P1835" s="4">
        <f>YEAR(Table1[[#This Row],[Invoice Date]])</f>
        <v>2021</v>
      </c>
      <c r="Q1835" s="4">
        <f>IFERROR(Table1[[#This Row],[Total Sales]]/Table1[[#This Row],[Units Sold]],4)</f>
        <v>250.00000000000006</v>
      </c>
      <c r="R1835" s="4">
        <f>IFERROR(Table1[[#This Row],[Operating Profit]]/Table1[[#This Row],[Units Sold]],0)</f>
        <v>87.500000000000014</v>
      </c>
      <c r="S1835" s="4">
        <f>IFERROR((Table1[[#This Row],[Total Sales]]-Table1[[#This Row],[Operating Profit]])/Table1[[#This Row],[Units Sold]],0)</f>
        <v>162.50000000000006</v>
      </c>
      <c r="T1835" s="4" t="str">
        <f>IF(Table1[[#This Row],[Profit per unit]]&gt;$V$8,"Premium","Mass")</f>
        <v>Premium</v>
      </c>
      <c r="U1835" s="4"/>
    </row>
    <row r="1836" spans="2:21" ht="14.25" customHeight="1" x14ac:dyDescent="0.3">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c r="O1836" s="4" t="str">
        <f>TEXT(Table1[[#This Row],[Invoice Date]],"mmm")</f>
        <v>Jul</v>
      </c>
      <c r="P1836" s="4">
        <f>YEAR(Table1[[#This Row],[Invoice Date]])</f>
        <v>2021</v>
      </c>
      <c r="Q1836" s="4">
        <f>IFERROR(Table1[[#This Row],[Total Sales]]/Table1[[#This Row],[Units Sold]],4)</f>
        <v>250.00000000000006</v>
      </c>
      <c r="R1836" s="4">
        <f>IFERROR(Table1[[#This Row],[Operating Profit]]/Table1[[#This Row],[Units Sold]],0)</f>
        <v>100.00000000000003</v>
      </c>
      <c r="S1836" s="4">
        <f>IFERROR((Table1[[#This Row],[Total Sales]]-Table1[[#This Row],[Operating Profit]])/Table1[[#This Row],[Units Sold]],0)</f>
        <v>150.00000000000003</v>
      </c>
      <c r="T1836" s="4" t="str">
        <f>IF(Table1[[#This Row],[Profit per unit]]&gt;$V$8,"Premium","Mass")</f>
        <v>Premium</v>
      </c>
      <c r="U1836" s="4"/>
    </row>
    <row r="1837" spans="2:21" ht="14.25" customHeight="1" x14ac:dyDescent="0.3">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c r="O1837" s="4" t="str">
        <f>TEXT(Table1[[#This Row],[Invoice Date]],"mmm")</f>
        <v>Jul</v>
      </c>
      <c r="P1837" s="4">
        <f>YEAR(Table1[[#This Row],[Invoice Date]])</f>
        <v>2021</v>
      </c>
      <c r="Q1837" s="4">
        <f>IFERROR(Table1[[#This Row],[Total Sales]]/Table1[[#This Row],[Units Sold]],4)</f>
        <v>350</v>
      </c>
      <c r="R1837" s="4">
        <f>IFERROR(Table1[[#This Row],[Operating Profit]]/Table1[[#This Row],[Units Sold]],0)</f>
        <v>122.5</v>
      </c>
      <c r="S1837" s="4">
        <f>IFERROR((Table1[[#This Row],[Total Sales]]-Table1[[#This Row],[Operating Profit]])/Table1[[#This Row],[Units Sold]],0)</f>
        <v>227.5</v>
      </c>
      <c r="T1837" s="4" t="str">
        <f>IF(Table1[[#This Row],[Profit per unit]]&gt;$V$8,"Premium","Mass")</f>
        <v>Premium</v>
      </c>
      <c r="U1837" s="4"/>
    </row>
    <row r="1838" spans="2:21" ht="14.25" customHeight="1" x14ac:dyDescent="0.3">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c r="O1838" s="4" t="str">
        <f>TEXT(Table1[[#This Row],[Invoice Date]],"mmm")</f>
        <v>Jul</v>
      </c>
      <c r="P1838" s="4">
        <f>YEAR(Table1[[#This Row],[Invoice Date]])</f>
        <v>2021</v>
      </c>
      <c r="Q1838" s="4">
        <f>IFERROR(Table1[[#This Row],[Total Sales]]/Table1[[#This Row],[Units Sold]],4)</f>
        <v>400</v>
      </c>
      <c r="R1838" s="4">
        <f>IFERROR(Table1[[#This Row],[Operating Profit]]/Table1[[#This Row],[Units Sold]],0)</f>
        <v>200</v>
      </c>
      <c r="S1838" s="4">
        <f>IFERROR((Table1[[#This Row],[Total Sales]]-Table1[[#This Row],[Operating Profit]])/Table1[[#This Row],[Units Sold]],0)</f>
        <v>200</v>
      </c>
      <c r="T1838" s="4" t="str">
        <f>IF(Table1[[#This Row],[Profit per unit]]&gt;$V$8,"Premium","Mass")</f>
        <v>Premium</v>
      </c>
      <c r="U1838" s="4"/>
    </row>
    <row r="1839" spans="2:21" ht="14.25" customHeight="1" x14ac:dyDescent="0.3">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c r="O1839" s="4" t="str">
        <f>TEXT(Table1[[#This Row],[Invoice Date]],"mmm")</f>
        <v>Aug</v>
      </c>
      <c r="P1839" s="4">
        <f>YEAR(Table1[[#This Row],[Invoice Date]])</f>
        <v>2021</v>
      </c>
      <c r="Q1839" s="4">
        <f>IFERROR(Table1[[#This Row],[Total Sales]]/Table1[[#This Row],[Units Sold]],4)</f>
        <v>350</v>
      </c>
      <c r="R1839" s="4">
        <f>IFERROR(Table1[[#This Row],[Operating Profit]]/Table1[[#This Row],[Units Sold]],0)</f>
        <v>140</v>
      </c>
      <c r="S1839" s="4">
        <f>IFERROR((Table1[[#This Row],[Total Sales]]-Table1[[#This Row],[Operating Profit]])/Table1[[#This Row],[Units Sold]],0)</f>
        <v>210</v>
      </c>
      <c r="T1839" s="4" t="str">
        <f>IF(Table1[[#This Row],[Profit per unit]]&gt;$V$8,"Premium","Mass")</f>
        <v>Premium</v>
      </c>
      <c r="U1839" s="4"/>
    </row>
    <row r="1840" spans="2:21" ht="14.25" customHeight="1" x14ac:dyDescent="0.3">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c r="O1840" s="4" t="str">
        <f>TEXT(Table1[[#This Row],[Invoice Date]],"mmm")</f>
        <v>Aug</v>
      </c>
      <c r="P1840" s="4">
        <f>YEAR(Table1[[#This Row],[Invoice Date]])</f>
        <v>2021</v>
      </c>
      <c r="Q1840" s="4">
        <f>IFERROR(Table1[[#This Row],[Total Sales]]/Table1[[#This Row],[Units Sold]],4)</f>
        <v>350.00000000000006</v>
      </c>
      <c r="R1840" s="4">
        <f>IFERROR(Table1[[#This Row],[Operating Profit]]/Table1[[#This Row],[Units Sold]],0)</f>
        <v>122.50000000000001</v>
      </c>
      <c r="S1840" s="4">
        <f>IFERROR((Table1[[#This Row],[Total Sales]]-Table1[[#This Row],[Operating Profit]])/Table1[[#This Row],[Units Sold]],0)</f>
        <v>227.50000000000006</v>
      </c>
      <c r="T1840" s="4" t="str">
        <f>IF(Table1[[#This Row],[Profit per unit]]&gt;$V$8,"Premium","Mass")</f>
        <v>Premium</v>
      </c>
      <c r="U1840" s="4"/>
    </row>
    <row r="1841" spans="2:21" ht="14.25" customHeight="1" x14ac:dyDescent="0.3">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c r="O1841" s="4" t="str">
        <f>TEXT(Table1[[#This Row],[Invoice Date]],"mmm")</f>
        <v>Aug</v>
      </c>
      <c r="P1841" s="4">
        <f>YEAR(Table1[[#This Row],[Invoice Date]])</f>
        <v>2021</v>
      </c>
      <c r="Q1841" s="4">
        <f>IFERROR(Table1[[#This Row],[Total Sales]]/Table1[[#This Row],[Units Sold]],4)</f>
        <v>300.00000000000006</v>
      </c>
      <c r="R1841" s="4">
        <f>IFERROR(Table1[[#This Row],[Operating Profit]]/Table1[[#This Row],[Units Sold]],0)</f>
        <v>105.00000000000001</v>
      </c>
      <c r="S1841" s="4">
        <f>IFERROR((Table1[[#This Row],[Total Sales]]-Table1[[#This Row],[Operating Profit]])/Table1[[#This Row],[Units Sold]],0)</f>
        <v>195.00000000000006</v>
      </c>
      <c r="T1841" s="4" t="str">
        <f>IF(Table1[[#This Row],[Profit per unit]]&gt;$V$8,"Premium","Mass")</f>
        <v>Premium</v>
      </c>
      <c r="U1841" s="4"/>
    </row>
    <row r="1842" spans="2:21" ht="14.25" customHeight="1" x14ac:dyDescent="0.3">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c r="O1842" s="4" t="str">
        <f>TEXT(Table1[[#This Row],[Invoice Date]],"mmm")</f>
        <v>Aug</v>
      </c>
      <c r="P1842" s="4">
        <f>YEAR(Table1[[#This Row],[Invoice Date]])</f>
        <v>2021</v>
      </c>
      <c r="Q1842" s="4">
        <f>IFERROR(Table1[[#This Row],[Total Sales]]/Table1[[#This Row],[Units Sold]],4)</f>
        <v>200.00000000000009</v>
      </c>
      <c r="R1842" s="4">
        <f>IFERROR(Table1[[#This Row],[Operating Profit]]/Table1[[#This Row],[Units Sold]],0)</f>
        <v>80.000000000000043</v>
      </c>
      <c r="S1842" s="4">
        <f>IFERROR((Table1[[#This Row],[Total Sales]]-Table1[[#This Row],[Operating Profit]])/Table1[[#This Row],[Units Sold]],0)</f>
        <v>120.00000000000004</v>
      </c>
      <c r="T1842" s="4" t="str">
        <f>IF(Table1[[#This Row],[Profit per unit]]&gt;$V$8,"Premium","Mass")</f>
        <v>Premium</v>
      </c>
      <c r="U1842" s="4"/>
    </row>
    <row r="1843" spans="2:21" ht="14.25" customHeight="1" x14ac:dyDescent="0.3">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c r="O1843" s="4" t="str">
        <f>TEXT(Table1[[#This Row],[Invoice Date]],"mmm")</f>
        <v>Aug</v>
      </c>
      <c r="P1843" s="4">
        <f>YEAR(Table1[[#This Row],[Invoice Date]])</f>
        <v>2021</v>
      </c>
      <c r="Q1843" s="4">
        <f>IFERROR(Table1[[#This Row],[Total Sales]]/Table1[[#This Row],[Units Sold]],4)</f>
        <v>300.00000000000006</v>
      </c>
      <c r="R1843" s="4">
        <f>IFERROR(Table1[[#This Row],[Operating Profit]]/Table1[[#This Row],[Units Sold]],0)</f>
        <v>105</v>
      </c>
      <c r="S1843" s="4">
        <f>IFERROR((Table1[[#This Row],[Total Sales]]-Table1[[#This Row],[Operating Profit]])/Table1[[#This Row],[Units Sold]],0)</f>
        <v>195.00000000000003</v>
      </c>
      <c r="T1843" s="4" t="str">
        <f>IF(Table1[[#This Row],[Profit per unit]]&gt;$V$8,"Premium","Mass")</f>
        <v>Premium</v>
      </c>
      <c r="U1843" s="4"/>
    </row>
    <row r="1844" spans="2:21" ht="14.25" customHeight="1" x14ac:dyDescent="0.3">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c r="O1844" s="4" t="str">
        <f>TEXT(Table1[[#This Row],[Invoice Date]],"mmm")</f>
        <v>Aug</v>
      </c>
      <c r="P1844" s="4">
        <f>YEAR(Table1[[#This Row],[Invoice Date]])</f>
        <v>2021</v>
      </c>
      <c r="Q1844" s="4">
        <f>IFERROR(Table1[[#This Row],[Total Sales]]/Table1[[#This Row],[Units Sold]],4)</f>
        <v>350</v>
      </c>
      <c r="R1844" s="4">
        <f>IFERROR(Table1[[#This Row],[Operating Profit]]/Table1[[#This Row],[Units Sold]],0)</f>
        <v>175</v>
      </c>
      <c r="S1844" s="4">
        <f>IFERROR((Table1[[#This Row],[Total Sales]]-Table1[[#This Row],[Operating Profit]])/Table1[[#This Row],[Units Sold]],0)</f>
        <v>175</v>
      </c>
      <c r="T1844" s="4" t="str">
        <f>IF(Table1[[#This Row],[Profit per unit]]&gt;$V$8,"Premium","Mass")</f>
        <v>Premium</v>
      </c>
      <c r="U1844" s="4"/>
    </row>
    <row r="1845" spans="2:21" ht="14.25" customHeight="1" x14ac:dyDescent="0.3">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c r="O1845" s="4" t="str">
        <f>TEXT(Table1[[#This Row],[Invoice Date]],"mmm")</f>
        <v>Sep</v>
      </c>
      <c r="P1845" s="4">
        <f>YEAR(Table1[[#This Row],[Invoice Date]])</f>
        <v>2021</v>
      </c>
      <c r="Q1845" s="4">
        <f>IFERROR(Table1[[#This Row],[Total Sales]]/Table1[[#This Row],[Units Sold]],4)</f>
        <v>300.00000000000006</v>
      </c>
      <c r="R1845" s="4">
        <f>IFERROR(Table1[[#This Row],[Operating Profit]]/Table1[[#This Row],[Units Sold]],0)</f>
        <v>120.00000000000003</v>
      </c>
      <c r="S1845" s="4">
        <f>IFERROR((Table1[[#This Row],[Total Sales]]-Table1[[#This Row],[Operating Profit]])/Table1[[#This Row],[Units Sold]],0)</f>
        <v>180.00000000000003</v>
      </c>
      <c r="T1845" s="4" t="str">
        <f>IF(Table1[[#This Row],[Profit per unit]]&gt;$V$8,"Premium","Mass")</f>
        <v>Premium</v>
      </c>
      <c r="U1845" s="4"/>
    </row>
    <row r="1846" spans="2:21" ht="14.25" customHeight="1" x14ac:dyDescent="0.3">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c r="O1846" s="4" t="str">
        <f>TEXT(Table1[[#This Row],[Invoice Date]],"mmm")</f>
        <v>Sep</v>
      </c>
      <c r="P1846" s="4">
        <f>YEAR(Table1[[#This Row],[Invoice Date]])</f>
        <v>2021</v>
      </c>
      <c r="Q1846" s="4">
        <f>IFERROR(Table1[[#This Row],[Total Sales]]/Table1[[#This Row],[Units Sold]],4)</f>
        <v>250.00000000000009</v>
      </c>
      <c r="R1846" s="4">
        <f>IFERROR(Table1[[#This Row],[Operating Profit]]/Table1[[#This Row],[Units Sold]],0)</f>
        <v>87.500000000000028</v>
      </c>
      <c r="S1846" s="4">
        <f>IFERROR((Table1[[#This Row],[Total Sales]]-Table1[[#This Row],[Operating Profit]])/Table1[[#This Row],[Units Sold]],0)</f>
        <v>162.50000000000006</v>
      </c>
      <c r="T1846" s="4" t="str">
        <f>IF(Table1[[#This Row],[Profit per unit]]&gt;$V$8,"Premium","Mass")</f>
        <v>Premium</v>
      </c>
      <c r="U1846" s="4"/>
    </row>
    <row r="1847" spans="2:21" ht="14.25" customHeight="1" x14ac:dyDescent="0.3">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c r="O1847" s="4" t="str">
        <f>TEXT(Table1[[#This Row],[Invoice Date]],"mmm")</f>
        <v>Sep</v>
      </c>
      <c r="P1847" s="4">
        <f>YEAR(Table1[[#This Row],[Invoice Date]])</f>
        <v>2021</v>
      </c>
      <c r="Q1847" s="4">
        <f>IFERROR(Table1[[#This Row],[Total Sales]]/Table1[[#This Row],[Units Sold]],4)</f>
        <v>100.00000000000001</v>
      </c>
      <c r="R1847" s="4">
        <f>IFERROR(Table1[[#This Row],[Operating Profit]]/Table1[[#This Row],[Units Sold]],0)</f>
        <v>35.000000000000007</v>
      </c>
      <c r="S1847" s="4">
        <f>IFERROR((Table1[[#This Row],[Total Sales]]-Table1[[#This Row],[Operating Profit]])/Table1[[#This Row],[Units Sold]],0)</f>
        <v>65.000000000000014</v>
      </c>
      <c r="T1847" s="4" t="str">
        <f>IF(Table1[[#This Row],[Profit per unit]]&gt;$V$8,"Premium","Mass")</f>
        <v>Mass</v>
      </c>
      <c r="U1847" s="4"/>
    </row>
    <row r="1848" spans="2:21" ht="14.25" customHeight="1" x14ac:dyDescent="0.3">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c r="O1848" s="4" t="str">
        <f>TEXT(Table1[[#This Row],[Invoice Date]],"mmm")</f>
        <v>Sep</v>
      </c>
      <c r="P1848" s="4">
        <f>YEAR(Table1[[#This Row],[Invoice Date]])</f>
        <v>2021</v>
      </c>
      <c r="Q1848" s="4">
        <f>IFERROR(Table1[[#This Row],[Total Sales]]/Table1[[#This Row],[Units Sold]],4)</f>
        <v>100.00000000000003</v>
      </c>
      <c r="R1848" s="4">
        <f>IFERROR(Table1[[#This Row],[Operating Profit]]/Table1[[#This Row],[Units Sold]],0)</f>
        <v>40.000000000000014</v>
      </c>
      <c r="S1848" s="4">
        <f>IFERROR((Table1[[#This Row],[Total Sales]]-Table1[[#This Row],[Operating Profit]])/Table1[[#This Row],[Units Sold]],0)</f>
        <v>60.000000000000014</v>
      </c>
      <c r="T1848" s="4" t="str">
        <f>IF(Table1[[#This Row],[Profit per unit]]&gt;$V$8,"Premium","Mass")</f>
        <v>Mass</v>
      </c>
      <c r="U1848" s="4"/>
    </row>
    <row r="1849" spans="2:21" ht="14.25" customHeight="1" x14ac:dyDescent="0.3">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c r="O1849" s="4" t="str">
        <f>TEXT(Table1[[#This Row],[Invoice Date]],"mmm")</f>
        <v>Sep</v>
      </c>
      <c r="P1849" s="4">
        <f>YEAR(Table1[[#This Row],[Invoice Date]])</f>
        <v>2021</v>
      </c>
      <c r="Q1849" s="4">
        <f>IFERROR(Table1[[#This Row],[Total Sales]]/Table1[[#This Row],[Units Sold]],4)</f>
        <v>200</v>
      </c>
      <c r="R1849" s="4">
        <f>IFERROR(Table1[[#This Row],[Operating Profit]]/Table1[[#This Row],[Units Sold]],0)</f>
        <v>70</v>
      </c>
      <c r="S1849" s="4">
        <f>IFERROR((Table1[[#This Row],[Total Sales]]-Table1[[#This Row],[Operating Profit]])/Table1[[#This Row],[Units Sold]],0)</f>
        <v>130</v>
      </c>
      <c r="T1849" s="4" t="str">
        <f>IF(Table1[[#This Row],[Profit per unit]]&gt;$V$8,"Premium","Mass")</f>
        <v>Premium</v>
      </c>
      <c r="U1849" s="4"/>
    </row>
    <row r="1850" spans="2:21" ht="14.25" customHeight="1" x14ac:dyDescent="0.3">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c r="O1850" s="4" t="str">
        <f>TEXT(Table1[[#This Row],[Invoice Date]],"mmm")</f>
        <v>Sep</v>
      </c>
      <c r="P1850" s="4">
        <f>YEAR(Table1[[#This Row],[Invoice Date]])</f>
        <v>2021</v>
      </c>
      <c r="Q1850" s="4">
        <f>IFERROR(Table1[[#This Row],[Total Sales]]/Table1[[#This Row],[Units Sold]],4)</f>
        <v>250.00000000000009</v>
      </c>
      <c r="R1850" s="4">
        <f>IFERROR(Table1[[#This Row],[Operating Profit]]/Table1[[#This Row],[Units Sold]],0)</f>
        <v>125.00000000000004</v>
      </c>
      <c r="S1850" s="4">
        <f>IFERROR((Table1[[#This Row],[Total Sales]]-Table1[[#This Row],[Operating Profit]])/Table1[[#This Row],[Units Sold]],0)</f>
        <v>125.00000000000004</v>
      </c>
      <c r="T1850" s="4" t="str">
        <f>IF(Table1[[#This Row],[Profit per unit]]&gt;$V$8,"Premium","Mass")</f>
        <v>Premium</v>
      </c>
      <c r="U1850" s="4"/>
    </row>
    <row r="1851" spans="2:21" ht="14.25" customHeight="1" x14ac:dyDescent="0.3">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c r="O1851" s="4" t="str">
        <f>TEXT(Table1[[#This Row],[Invoice Date]],"mmm")</f>
        <v>Oct</v>
      </c>
      <c r="P1851" s="4">
        <f>YEAR(Table1[[#This Row],[Invoice Date]])</f>
        <v>2021</v>
      </c>
      <c r="Q1851" s="4">
        <f>IFERROR(Table1[[#This Row],[Total Sales]]/Table1[[#This Row],[Units Sold]],4)</f>
        <v>300</v>
      </c>
      <c r="R1851" s="4">
        <f>IFERROR(Table1[[#This Row],[Operating Profit]]/Table1[[#This Row],[Units Sold]],0)</f>
        <v>120</v>
      </c>
      <c r="S1851" s="4">
        <f>IFERROR((Table1[[#This Row],[Total Sales]]-Table1[[#This Row],[Operating Profit]])/Table1[[#This Row],[Units Sold]],0)</f>
        <v>180</v>
      </c>
      <c r="T1851" s="4" t="str">
        <f>IF(Table1[[#This Row],[Profit per unit]]&gt;$V$8,"Premium","Mass")</f>
        <v>Premium</v>
      </c>
      <c r="U1851" s="4"/>
    </row>
    <row r="1852" spans="2:21" ht="14.25" customHeight="1" x14ac:dyDescent="0.3">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c r="O1852" s="4" t="str">
        <f>TEXT(Table1[[#This Row],[Invoice Date]],"mmm")</f>
        <v>Oct</v>
      </c>
      <c r="P1852" s="4">
        <f>YEAR(Table1[[#This Row],[Invoice Date]])</f>
        <v>2021</v>
      </c>
      <c r="Q1852" s="4">
        <f>IFERROR(Table1[[#This Row],[Total Sales]]/Table1[[#This Row],[Units Sold]],4)</f>
        <v>200</v>
      </c>
      <c r="R1852" s="4">
        <f>IFERROR(Table1[[#This Row],[Operating Profit]]/Table1[[#This Row],[Units Sold]],0)</f>
        <v>70</v>
      </c>
      <c r="S1852" s="4">
        <f>IFERROR((Table1[[#This Row],[Total Sales]]-Table1[[#This Row],[Operating Profit]])/Table1[[#This Row],[Units Sold]],0)</f>
        <v>130</v>
      </c>
      <c r="T1852" s="4" t="str">
        <f>IF(Table1[[#This Row],[Profit per unit]]&gt;$V$8,"Premium","Mass")</f>
        <v>Premium</v>
      </c>
      <c r="U1852" s="4"/>
    </row>
    <row r="1853" spans="2:21" ht="14.25" customHeight="1" x14ac:dyDescent="0.3">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c r="O1853" s="4" t="str">
        <f>TEXT(Table1[[#This Row],[Invoice Date]],"mmm")</f>
        <v>Oct</v>
      </c>
      <c r="P1853" s="4">
        <f>YEAR(Table1[[#This Row],[Invoice Date]])</f>
        <v>2021</v>
      </c>
      <c r="Q1853" s="4">
        <f>IFERROR(Table1[[#This Row],[Total Sales]]/Table1[[#This Row],[Units Sold]],4)</f>
        <v>200</v>
      </c>
      <c r="R1853" s="4">
        <f>IFERROR(Table1[[#This Row],[Operating Profit]]/Table1[[#This Row],[Units Sold]],0)</f>
        <v>70</v>
      </c>
      <c r="S1853" s="4">
        <f>IFERROR((Table1[[#This Row],[Total Sales]]-Table1[[#This Row],[Operating Profit]])/Table1[[#This Row],[Units Sold]],0)</f>
        <v>130</v>
      </c>
      <c r="T1853" s="4" t="str">
        <f>IF(Table1[[#This Row],[Profit per unit]]&gt;$V$8,"Premium","Mass")</f>
        <v>Premium</v>
      </c>
      <c r="U1853" s="4"/>
    </row>
    <row r="1854" spans="2:21" ht="14.25" customHeight="1" x14ac:dyDescent="0.3">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c r="O1854" s="4" t="str">
        <f>TEXT(Table1[[#This Row],[Invoice Date]],"mmm")</f>
        <v>Oct</v>
      </c>
      <c r="P1854" s="4">
        <f>YEAR(Table1[[#This Row],[Invoice Date]])</f>
        <v>2021</v>
      </c>
      <c r="Q1854" s="4">
        <f>IFERROR(Table1[[#This Row],[Total Sales]]/Table1[[#This Row],[Units Sold]],4)</f>
        <v>200</v>
      </c>
      <c r="R1854" s="4">
        <f>IFERROR(Table1[[#This Row],[Operating Profit]]/Table1[[#This Row],[Units Sold]],0)</f>
        <v>80</v>
      </c>
      <c r="S1854" s="4">
        <f>IFERROR((Table1[[#This Row],[Total Sales]]-Table1[[#This Row],[Operating Profit]])/Table1[[#This Row],[Units Sold]],0)</f>
        <v>120</v>
      </c>
      <c r="T1854" s="4" t="str">
        <f>IF(Table1[[#This Row],[Profit per unit]]&gt;$V$8,"Premium","Mass")</f>
        <v>Premium</v>
      </c>
      <c r="U1854" s="4"/>
    </row>
    <row r="1855" spans="2:21" ht="14.25" customHeight="1" x14ac:dyDescent="0.3">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c r="O1855" s="4" t="str">
        <f>TEXT(Table1[[#This Row],[Invoice Date]],"mmm")</f>
        <v>Oct</v>
      </c>
      <c r="P1855" s="4">
        <f>YEAR(Table1[[#This Row],[Invoice Date]])</f>
        <v>2021</v>
      </c>
      <c r="Q1855" s="4">
        <f>IFERROR(Table1[[#This Row],[Total Sales]]/Table1[[#This Row],[Units Sold]],4)</f>
        <v>300</v>
      </c>
      <c r="R1855" s="4">
        <f>IFERROR(Table1[[#This Row],[Operating Profit]]/Table1[[#This Row],[Units Sold]],0)</f>
        <v>104.99999999999999</v>
      </c>
      <c r="S1855" s="4">
        <f>IFERROR((Table1[[#This Row],[Total Sales]]-Table1[[#This Row],[Operating Profit]])/Table1[[#This Row],[Units Sold]],0)</f>
        <v>195</v>
      </c>
      <c r="T1855" s="4" t="str">
        <f>IF(Table1[[#This Row],[Profit per unit]]&gt;$V$8,"Premium","Mass")</f>
        <v>Premium</v>
      </c>
      <c r="U1855" s="4"/>
    </row>
    <row r="1856" spans="2:21" ht="14.25" customHeight="1" x14ac:dyDescent="0.3">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c r="O1856" s="4" t="str">
        <f>TEXT(Table1[[#This Row],[Invoice Date]],"mmm")</f>
        <v>Oct</v>
      </c>
      <c r="P1856" s="4">
        <f>YEAR(Table1[[#This Row],[Invoice Date]])</f>
        <v>2021</v>
      </c>
      <c r="Q1856" s="4">
        <f>IFERROR(Table1[[#This Row],[Total Sales]]/Table1[[#This Row],[Units Sold]],4)</f>
        <v>349.99999999999994</v>
      </c>
      <c r="R1856" s="4">
        <f>IFERROR(Table1[[#This Row],[Operating Profit]]/Table1[[#This Row],[Units Sold]],0)</f>
        <v>174.99999999999997</v>
      </c>
      <c r="S1856" s="4">
        <f>IFERROR((Table1[[#This Row],[Total Sales]]-Table1[[#This Row],[Operating Profit]])/Table1[[#This Row],[Units Sold]],0)</f>
        <v>174.99999999999997</v>
      </c>
      <c r="T1856" s="4" t="str">
        <f>IF(Table1[[#This Row],[Profit per unit]]&gt;$V$8,"Premium","Mass")</f>
        <v>Premium</v>
      </c>
      <c r="U1856" s="4"/>
    </row>
    <row r="1857" spans="2:21" ht="14.25" customHeight="1" x14ac:dyDescent="0.3">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c r="O1857" s="4" t="str">
        <f>TEXT(Table1[[#This Row],[Invoice Date]],"mmm")</f>
        <v>Nov</v>
      </c>
      <c r="P1857" s="4">
        <f>YEAR(Table1[[#This Row],[Invoice Date]])</f>
        <v>2021</v>
      </c>
      <c r="Q1857" s="4">
        <f>IFERROR(Table1[[#This Row],[Total Sales]]/Table1[[#This Row],[Units Sold]],4)</f>
        <v>300.00000000000006</v>
      </c>
      <c r="R1857" s="4">
        <f>IFERROR(Table1[[#This Row],[Operating Profit]]/Table1[[#This Row],[Units Sold]],0)</f>
        <v>120.00000000000003</v>
      </c>
      <c r="S1857" s="4">
        <f>IFERROR((Table1[[#This Row],[Total Sales]]-Table1[[#This Row],[Operating Profit]])/Table1[[#This Row],[Units Sold]],0)</f>
        <v>180.00000000000003</v>
      </c>
      <c r="T1857" s="4" t="str">
        <f>IF(Table1[[#This Row],[Profit per unit]]&gt;$V$8,"Premium","Mass")</f>
        <v>Premium</v>
      </c>
      <c r="U1857" s="4"/>
    </row>
    <row r="1858" spans="2:21" ht="14.25" customHeight="1" x14ac:dyDescent="0.3">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c r="O1858" s="4" t="str">
        <f>TEXT(Table1[[#This Row],[Invoice Date]],"mmm")</f>
        <v>Nov</v>
      </c>
      <c r="P1858" s="4">
        <f>YEAR(Table1[[#This Row],[Invoice Date]])</f>
        <v>2021</v>
      </c>
      <c r="Q1858" s="4">
        <f>IFERROR(Table1[[#This Row],[Total Sales]]/Table1[[#This Row],[Units Sold]],4)</f>
        <v>200.00000000000009</v>
      </c>
      <c r="R1858" s="4">
        <f>IFERROR(Table1[[#This Row],[Operating Profit]]/Table1[[#This Row],[Units Sold]],0)</f>
        <v>70.000000000000014</v>
      </c>
      <c r="S1858" s="4">
        <f>IFERROR((Table1[[#This Row],[Total Sales]]-Table1[[#This Row],[Operating Profit]])/Table1[[#This Row],[Units Sold]],0)</f>
        <v>130.00000000000006</v>
      </c>
      <c r="T1858" s="4" t="str">
        <f>IF(Table1[[#This Row],[Profit per unit]]&gt;$V$8,"Premium","Mass")</f>
        <v>Premium</v>
      </c>
      <c r="U1858" s="4"/>
    </row>
    <row r="1859" spans="2:21" ht="14.25" customHeight="1" x14ac:dyDescent="0.3">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c r="O1859" s="4" t="str">
        <f>TEXT(Table1[[#This Row],[Invoice Date]],"mmm")</f>
        <v>Nov</v>
      </c>
      <c r="P1859" s="4">
        <f>YEAR(Table1[[#This Row],[Invoice Date]])</f>
        <v>2021</v>
      </c>
      <c r="Q1859" s="4">
        <f>IFERROR(Table1[[#This Row],[Total Sales]]/Table1[[#This Row],[Units Sold]],4)</f>
        <v>200.00000000000009</v>
      </c>
      <c r="R1859" s="4">
        <f>IFERROR(Table1[[#This Row],[Operating Profit]]/Table1[[#This Row],[Units Sold]],0)</f>
        <v>70.000000000000014</v>
      </c>
      <c r="S1859" s="4">
        <f>IFERROR((Table1[[#This Row],[Total Sales]]-Table1[[#This Row],[Operating Profit]])/Table1[[#This Row],[Units Sold]],0)</f>
        <v>130.00000000000006</v>
      </c>
      <c r="T1859" s="4" t="str">
        <f>IF(Table1[[#This Row],[Profit per unit]]&gt;$V$8,"Premium","Mass")</f>
        <v>Premium</v>
      </c>
      <c r="U1859" s="4"/>
    </row>
    <row r="1860" spans="2:21" ht="14.25" customHeight="1" x14ac:dyDescent="0.3">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c r="O1860" s="4" t="str">
        <f>TEXT(Table1[[#This Row],[Invoice Date]],"mmm")</f>
        <v>Nov</v>
      </c>
      <c r="P1860" s="4">
        <f>YEAR(Table1[[#This Row],[Invoice Date]])</f>
        <v>2021</v>
      </c>
      <c r="Q1860" s="4">
        <f>IFERROR(Table1[[#This Row],[Total Sales]]/Table1[[#This Row],[Units Sold]],4)</f>
        <v>200.00000000000009</v>
      </c>
      <c r="R1860" s="4">
        <f>IFERROR(Table1[[#This Row],[Operating Profit]]/Table1[[#This Row],[Units Sold]],0)</f>
        <v>80.000000000000043</v>
      </c>
      <c r="S1860" s="4">
        <f>IFERROR((Table1[[#This Row],[Total Sales]]-Table1[[#This Row],[Operating Profit]])/Table1[[#This Row],[Units Sold]],0)</f>
        <v>120.00000000000004</v>
      </c>
      <c r="T1860" s="4" t="str">
        <f>IF(Table1[[#This Row],[Profit per unit]]&gt;$V$8,"Premium","Mass")</f>
        <v>Premium</v>
      </c>
      <c r="U1860" s="4"/>
    </row>
    <row r="1861" spans="2:21" ht="14.25" customHeight="1" x14ac:dyDescent="0.3">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c r="O1861" s="4" t="str">
        <f>TEXT(Table1[[#This Row],[Invoice Date]],"mmm")</f>
        <v>Nov</v>
      </c>
      <c r="P1861" s="4">
        <f>YEAR(Table1[[#This Row],[Invoice Date]])</f>
        <v>2021</v>
      </c>
      <c r="Q1861" s="4">
        <f>IFERROR(Table1[[#This Row],[Total Sales]]/Table1[[#This Row],[Units Sold]],4)</f>
        <v>400</v>
      </c>
      <c r="R1861" s="4">
        <f>IFERROR(Table1[[#This Row],[Operating Profit]]/Table1[[#This Row],[Units Sold]],0)</f>
        <v>140</v>
      </c>
      <c r="S1861" s="4">
        <f>IFERROR((Table1[[#This Row],[Total Sales]]-Table1[[#This Row],[Operating Profit]])/Table1[[#This Row],[Units Sold]],0)</f>
        <v>260</v>
      </c>
      <c r="T1861" s="4" t="str">
        <f>IF(Table1[[#This Row],[Profit per unit]]&gt;$V$8,"Premium","Mass")</f>
        <v>Premium</v>
      </c>
      <c r="U1861" s="4"/>
    </row>
    <row r="1862" spans="2:21" ht="14.25" customHeight="1" x14ac:dyDescent="0.3">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c r="O1862" s="4" t="str">
        <f>TEXT(Table1[[#This Row],[Invoice Date]],"mmm")</f>
        <v>Nov</v>
      </c>
      <c r="P1862" s="4">
        <f>YEAR(Table1[[#This Row],[Invoice Date]])</f>
        <v>2021</v>
      </c>
      <c r="Q1862" s="4">
        <f>IFERROR(Table1[[#This Row],[Total Sales]]/Table1[[#This Row],[Units Sold]],4)</f>
        <v>449.99999999999989</v>
      </c>
      <c r="R1862" s="4">
        <f>IFERROR(Table1[[#This Row],[Operating Profit]]/Table1[[#This Row],[Units Sold]],0)</f>
        <v>224.99999999999994</v>
      </c>
      <c r="S1862" s="4">
        <f>IFERROR((Table1[[#This Row],[Total Sales]]-Table1[[#This Row],[Operating Profit]])/Table1[[#This Row],[Units Sold]],0)</f>
        <v>224.99999999999994</v>
      </c>
      <c r="T1862" s="4" t="str">
        <f>IF(Table1[[#This Row],[Profit per unit]]&gt;$V$8,"Premium","Mass")</f>
        <v>Premium</v>
      </c>
      <c r="U1862" s="4"/>
    </row>
    <row r="1863" spans="2:21" ht="14.25" customHeight="1" x14ac:dyDescent="0.3">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c r="O1863" s="4" t="str">
        <f>TEXT(Table1[[#This Row],[Invoice Date]],"mmm")</f>
        <v>Dec</v>
      </c>
      <c r="P1863" s="4">
        <f>YEAR(Table1[[#This Row],[Invoice Date]])</f>
        <v>2021</v>
      </c>
      <c r="Q1863" s="4">
        <f>IFERROR(Table1[[#This Row],[Total Sales]]/Table1[[#This Row],[Units Sold]],4)</f>
        <v>400</v>
      </c>
      <c r="R1863" s="4">
        <f>IFERROR(Table1[[#This Row],[Operating Profit]]/Table1[[#This Row],[Units Sold]],0)</f>
        <v>160</v>
      </c>
      <c r="S1863" s="4">
        <f>IFERROR((Table1[[#This Row],[Total Sales]]-Table1[[#This Row],[Operating Profit]])/Table1[[#This Row],[Units Sold]],0)</f>
        <v>240</v>
      </c>
      <c r="T1863" s="4" t="str">
        <f>IF(Table1[[#This Row],[Profit per unit]]&gt;$V$8,"Premium","Mass")</f>
        <v>Premium</v>
      </c>
      <c r="U1863" s="4"/>
    </row>
    <row r="1864" spans="2:21" ht="14.25" customHeight="1" x14ac:dyDescent="0.3">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c r="O1864" s="4" t="str">
        <f>TEXT(Table1[[#This Row],[Invoice Date]],"mmm")</f>
        <v>Dec</v>
      </c>
      <c r="P1864" s="4">
        <f>YEAR(Table1[[#This Row],[Invoice Date]])</f>
        <v>2021</v>
      </c>
      <c r="Q1864" s="4">
        <f>IFERROR(Table1[[#This Row],[Total Sales]]/Table1[[#This Row],[Units Sold]],4)</f>
        <v>300.00000000000006</v>
      </c>
      <c r="R1864" s="4">
        <f>IFERROR(Table1[[#This Row],[Operating Profit]]/Table1[[#This Row],[Units Sold]],0)</f>
        <v>105.00000000000001</v>
      </c>
      <c r="S1864" s="4">
        <f>IFERROR((Table1[[#This Row],[Total Sales]]-Table1[[#This Row],[Operating Profit]])/Table1[[#This Row],[Units Sold]],0)</f>
        <v>195.00000000000006</v>
      </c>
      <c r="T1864" s="4" t="str">
        <f>IF(Table1[[#This Row],[Profit per unit]]&gt;$V$8,"Premium","Mass")</f>
        <v>Premium</v>
      </c>
      <c r="U1864" s="4"/>
    </row>
    <row r="1865" spans="2:21" ht="14.25" customHeight="1" x14ac:dyDescent="0.3">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c r="O1865" s="4" t="str">
        <f>TEXT(Table1[[#This Row],[Invoice Date]],"mmm")</f>
        <v>Dec</v>
      </c>
      <c r="P1865" s="4">
        <f>YEAR(Table1[[#This Row],[Invoice Date]])</f>
        <v>2021</v>
      </c>
      <c r="Q1865" s="4">
        <f>IFERROR(Table1[[#This Row],[Total Sales]]/Table1[[#This Row],[Units Sold]],4)</f>
        <v>300.00000000000006</v>
      </c>
      <c r="R1865" s="4">
        <f>IFERROR(Table1[[#This Row],[Operating Profit]]/Table1[[#This Row],[Units Sold]],0)</f>
        <v>105.00000000000001</v>
      </c>
      <c r="S1865" s="4">
        <f>IFERROR((Table1[[#This Row],[Total Sales]]-Table1[[#This Row],[Operating Profit]])/Table1[[#This Row],[Units Sold]],0)</f>
        <v>195.00000000000006</v>
      </c>
      <c r="T1865" s="4" t="str">
        <f>IF(Table1[[#This Row],[Profit per unit]]&gt;$V$8,"Premium","Mass")</f>
        <v>Premium</v>
      </c>
      <c r="U1865" s="4"/>
    </row>
    <row r="1866" spans="2:21" ht="14.25" customHeight="1" x14ac:dyDescent="0.3">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c r="O1866" s="4" t="str">
        <f>TEXT(Table1[[#This Row],[Invoice Date]],"mmm")</f>
        <v>Dec</v>
      </c>
      <c r="P1866" s="4">
        <f>YEAR(Table1[[#This Row],[Invoice Date]])</f>
        <v>2021</v>
      </c>
      <c r="Q1866" s="4">
        <f>IFERROR(Table1[[#This Row],[Total Sales]]/Table1[[#This Row],[Units Sold]],4)</f>
        <v>300.00000000000006</v>
      </c>
      <c r="R1866" s="4">
        <f>IFERROR(Table1[[#This Row],[Operating Profit]]/Table1[[#This Row],[Units Sold]],0)</f>
        <v>120.00000000000001</v>
      </c>
      <c r="S1866" s="4">
        <f>IFERROR((Table1[[#This Row],[Total Sales]]-Table1[[#This Row],[Operating Profit]])/Table1[[#This Row],[Units Sold]],0)</f>
        <v>180</v>
      </c>
      <c r="T1866" s="4" t="str">
        <f>IF(Table1[[#This Row],[Profit per unit]]&gt;$V$8,"Premium","Mass")</f>
        <v>Premium</v>
      </c>
      <c r="U1866" s="4"/>
    </row>
    <row r="1867" spans="2:21" ht="14.25" customHeight="1" x14ac:dyDescent="0.3">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c r="O1867" s="4" t="str">
        <f>TEXT(Table1[[#This Row],[Invoice Date]],"mmm")</f>
        <v>Dec</v>
      </c>
      <c r="P1867" s="4">
        <f>YEAR(Table1[[#This Row],[Invoice Date]])</f>
        <v>2021</v>
      </c>
      <c r="Q1867" s="4">
        <f>IFERROR(Table1[[#This Row],[Total Sales]]/Table1[[#This Row],[Units Sold]],4)</f>
        <v>400</v>
      </c>
      <c r="R1867" s="4">
        <f>IFERROR(Table1[[#This Row],[Operating Profit]]/Table1[[#This Row],[Units Sold]],0)</f>
        <v>140</v>
      </c>
      <c r="S1867" s="4">
        <f>IFERROR((Table1[[#This Row],[Total Sales]]-Table1[[#This Row],[Operating Profit]])/Table1[[#This Row],[Units Sold]],0)</f>
        <v>260</v>
      </c>
      <c r="T1867" s="4" t="str">
        <f>IF(Table1[[#This Row],[Profit per unit]]&gt;$V$8,"Premium","Mass")</f>
        <v>Premium</v>
      </c>
      <c r="U1867" s="4"/>
    </row>
    <row r="1868" spans="2:21" ht="14.25" customHeight="1" x14ac:dyDescent="0.3">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c r="O1868" s="4" t="str">
        <f>TEXT(Table1[[#This Row],[Invoice Date]],"mmm")</f>
        <v>Dec</v>
      </c>
      <c r="P1868" s="4">
        <f>YEAR(Table1[[#This Row],[Invoice Date]])</f>
        <v>2021</v>
      </c>
      <c r="Q1868" s="4">
        <f>IFERROR(Table1[[#This Row],[Total Sales]]/Table1[[#This Row],[Units Sold]],4)</f>
        <v>449.99999999999989</v>
      </c>
      <c r="R1868" s="4">
        <f>IFERROR(Table1[[#This Row],[Operating Profit]]/Table1[[#This Row],[Units Sold]],0)</f>
        <v>224.99999999999994</v>
      </c>
      <c r="S1868" s="4">
        <f>IFERROR((Table1[[#This Row],[Total Sales]]-Table1[[#This Row],[Operating Profit]])/Table1[[#This Row],[Units Sold]],0)</f>
        <v>224.99999999999994</v>
      </c>
      <c r="T1868" s="4" t="str">
        <f>IF(Table1[[#This Row],[Profit per unit]]&gt;$V$8,"Premium","Mass")</f>
        <v>Premium</v>
      </c>
      <c r="U1868" s="4"/>
    </row>
    <row r="1869" spans="2:21" ht="14.25" customHeight="1" x14ac:dyDescent="0.3">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c r="O1869" s="4" t="str">
        <f>TEXT(Table1[[#This Row],[Invoice Date]],"mmm")</f>
        <v>Jan</v>
      </c>
      <c r="P1869" s="4">
        <f>YEAR(Table1[[#This Row],[Invoice Date]])</f>
        <v>2021</v>
      </c>
      <c r="Q1869" s="4">
        <f>IFERROR(Table1[[#This Row],[Total Sales]]/Table1[[#This Row],[Units Sold]],4)</f>
        <v>300.00000000000006</v>
      </c>
      <c r="R1869" s="4">
        <f>IFERROR(Table1[[#This Row],[Operating Profit]]/Table1[[#This Row],[Units Sold]],0)</f>
        <v>105</v>
      </c>
      <c r="S1869" s="4">
        <f>IFERROR((Table1[[#This Row],[Total Sales]]-Table1[[#This Row],[Operating Profit]])/Table1[[#This Row],[Units Sold]],0)</f>
        <v>195.00000000000003</v>
      </c>
      <c r="T1869" s="4" t="str">
        <f>IF(Table1[[#This Row],[Profit per unit]]&gt;$V$8,"Premium","Mass")</f>
        <v>Premium</v>
      </c>
      <c r="U1869" s="4"/>
    </row>
    <row r="1870" spans="2:21" ht="14.25" customHeight="1" x14ac:dyDescent="0.3">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c r="O1870" s="4" t="str">
        <f>TEXT(Table1[[#This Row],[Invoice Date]],"mmm")</f>
        <v>Jan</v>
      </c>
      <c r="P1870" s="4">
        <f>YEAR(Table1[[#This Row],[Invoice Date]])</f>
        <v>2021</v>
      </c>
      <c r="Q1870" s="4">
        <f>IFERROR(Table1[[#This Row],[Total Sales]]/Table1[[#This Row],[Units Sold]],4)</f>
        <v>400</v>
      </c>
      <c r="R1870" s="4">
        <f>IFERROR(Table1[[#This Row],[Operating Profit]]/Table1[[#This Row],[Units Sold]],0)</f>
        <v>140</v>
      </c>
      <c r="S1870" s="4">
        <f>IFERROR((Table1[[#This Row],[Total Sales]]-Table1[[#This Row],[Operating Profit]])/Table1[[#This Row],[Units Sold]],0)</f>
        <v>260</v>
      </c>
      <c r="T1870" s="4" t="str">
        <f>IF(Table1[[#This Row],[Profit per unit]]&gt;$V$8,"Premium","Mass")</f>
        <v>Premium</v>
      </c>
      <c r="U1870" s="4"/>
    </row>
    <row r="1871" spans="2:21" ht="14.25" customHeight="1" x14ac:dyDescent="0.3">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c r="O1871" s="4" t="str">
        <f>TEXT(Table1[[#This Row],[Invoice Date]],"mmm")</f>
        <v>Jan</v>
      </c>
      <c r="P1871" s="4">
        <f>YEAR(Table1[[#This Row],[Invoice Date]])</f>
        <v>2021</v>
      </c>
      <c r="Q1871" s="4">
        <f>IFERROR(Table1[[#This Row],[Total Sales]]/Table1[[#This Row],[Units Sold]],4)</f>
        <v>400</v>
      </c>
      <c r="R1871" s="4">
        <f>IFERROR(Table1[[#This Row],[Operating Profit]]/Table1[[#This Row],[Units Sold]],0)</f>
        <v>140</v>
      </c>
      <c r="S1871" s="4">
        <f>IFERROR((Table1[[#This Row],[Total Sales]]-Table1[[#This Row],[Operating Profit]])/Table1[[#This Row],[Units Sold]],0)</f>
        <v>260</v>
      </c>
      <c r="T1871" s="4" t="str">
        <f>IF(Table1[[#This Row],[Profit per unit]]&gt;$V$8,"Premium","Mass")</f>
        <v>Premium</v>
      </c>
      <c r="U1871" s="4"/>
    </row>
    <row r="1872" spans="2:21" ht="14.25" customHeight="1" x14ac:dyDescent="0.3">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c r="O1872" s="4" t="str">
        <f>TEXT(Table1[[#This Row],[Invoice Date]],"mmm")</f>
        <v>Jan</v>
      </c>
      <c r="P1872" s="4">
        <f>YEAR(Table1[[#This Row],[Invoice Date]])</f>
        <v>2021</v>
      </c>
      <c r="Q1872" s="4">
        <f>IFERROR(Table1[[#This Row],[Total Sales]]/Table1[[#This Row],[Units Sold]],4)</f>
        <v>400</v>
      </c>
      <c r="R1872" s="4">
        <f>IFERROR(Table1[[#This Row],[Operating Profit]]/Table1[[#This Row],[Units Sold]],0)</f>
        <v>140</v>
      </c>
      <c r="S1872" s="4">
        <f>IFERROR((Table1[[#This Row],[Total Sales]]-Table1[[#This Row],[Operating Profit]])/Table1[[#This Row],[Units Sold]],0)</f>
        <v>260</v>
      </c>
      <c r="T1872" s="4" t="str">
        <f>IF(Table1[[#This Row],[Profit per unit]]&gt;$V$8,"Premium","Mass")</f>
        <v>Premium</v>
      </c>
      <c r="U1872" s="4"/>
    </row>
    <row r="1873" spans="2:21" ht="14.25" customHeight="1" x14ac:dyDescent="0.3">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c r="O1873" s="4" t="str">
        <f>TEXT(Table1[[#This Row],[Invoice Date]],"mmm")</f>
        <v>Jan</v>
      </c>
      <c r="P1873" s="4">
        <f>YEAR(Table1[[#This Row],[Invoice Date]])</f>
        <v>2021</v>
      </c>
      <c r="Q1873" s="4">
        <f>IFERROR(Table1[[#This Row],[Total Sales]]/Table1[[#This Row],[Units Sold]],4)</f>
        <v>450.00000000000011</v>
      </c>
      <c r="R1873" s="4">
        <f>IFERROR(Table1[[#This Row],[Operating Profit]]/Table1[[#This Row],[Units Sold]],0)</f>
        <v>180.00000000000006</v>
      </c>
      <c r="S1873" s="4">
        <f>IFERROR((Table1[[#This Row],[Total Sales]]-Table1[[#This Row],[Operating Profit]])/Table1[[#This Row],[Units Sold]],0)</f>
        <v>270.00000000000006</v>
      </c>
      <c r="T1873" s="4" t="str">
        <f>IF(Table1[[#This Row],[Profit per unit]]&gt;$V$8,"Premium","Mass")</f>
        <v>Premium</v>
      </c>
      <c r="U1873" s="4"/>
    </row>
    <row r="1874" spans="2:21" ht="14.25" customHeight="1" x14ac:dyDescent="0.3">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c r="O1874" s="4" t="str">
        <f>TEXT(Table1[[#This Row],[Invoice Date]],"mmm")</f>
        <v>Jan</v>
      </c>
      <c r="P1874" s="4">
        <f>YEAR(Table1[[#This Row],[Invoice Date]])</f>
        <v>2021</v>
      </c>
      <c r="Q1874" s="4">
        <f>IFERROR(Table1[[#This Row],[Total Sales]]/Table1[[#This Row],[Units Sold]],4)</f>
        <v>400</v>
      </c>
      <c r="R1874" s="4">
        <f>IFERROR(Table1[[#This Row],[Operating Profit]]/Table1[[#This Row],[Units Sold]],0)</f>
        <v>120</v>
      </c>
      <c r="S1874" s="4">
        <f>IFERROR((Table1[[#This Row],[Total Sales]]-Table1[[#This Row],[Operating Profit]])/Table1[[#This Row],[Units Sold]],0)</f>
        <v>280</v>
      </c>
      <c r="T1874" s="4" t="str">
        <f>IF(Table1[[#This Row],[Profit per unit]]&gt;$V$8,"Premium","Mass")</f>
        <v>Premium</v>
      </c>
      <c r="U1874" s="4"/>
    </row>
    <row r="1875" spans="2:21" ht="14.25" customHeight="1" x14ac:dyDescent="0.3">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c r="O1875" s="4" t="str">
        <f>TEXT(Table1[[#This Row],[Invoice Date]],"mmm")</f>
        <v>Feb</v>
      </c>
      <c r="P1875" s="4">
        <f>YEAR(Table1[[#This Row],[Invoice Date]])</f>
        <v>2021</v>
      </c>
      <c r="Q1875" s="4">
        <f>IFERROR(Table1[[#This Row],[Total Sales]]/Table1[[#This Row],[Units Sold]],4)</f>
        <v>300.00000000000006</v>
      </c>
      <c r="R1875" s="4">
        <f>IFERROR(Table1[[#This Row],[Operating Profit]]/Table1[[#This Row],[Units Sold]],0)</f>
        <v>105.00000000000001</v>
      </c>
      <c r="S1875" s="4">
        <f>IFERROR((Table1[[#This Row],[Total Sales]]-Table1[[#This Row],[Operating Profit]])/Table1[[#This Row],[Units Sold]],0)</f>
        <v>195.00000000000006</v>
      </c>
      <c r="T1875" s="4" t="str">
        <f>IF(Table1[[#This Row],[Profit per unit]]&gt;$V$8,"Premium","Mass")</f>
        <v>Premium</v>
      </c>
      <c r="U1875" s="4"/>
    </row>
    <row r="1876" spans="2:21" ht="14.25" customHeight="1" x14ac:dyDescent="0.3">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c r="O1876" s="4" t="str">
        <f>TEXT(Table1[[#This Row],[Invoice Date]],"mmm")</f>
        <v>Feb</v>
      </c>
      <c r="P1876" s="4">
        <f>YEAR(Table1[[#This Row],[Invoice Date]])</f>
        <v>2021</v>
      </c>
      <c r="Q1876" s="4">
        <f>IFERROR(Table1[[#This Row],[Total Sales]]/Table1[[#This Row],[Units Sold]],4)</f>
        <v>400</v>
      </c>
      <c r="R1876" s="4">
        <f>IFERROR(Table1[[#This Row],[Operating Profit]]/Table1[[#This Row],[Units Sold]],0)</f>
        <v>140</v>
      </c>
      <c r="S1876" s="4">
        <f>IFERROR((Table1[[#This Row],[Total Sales]]-Table1[[#This Row],[Operating Profit]])/Table1[[#This Row],[Units Sold]],0)</f>
        <v>260</v>
      </c>
      <c r="T1876" s="4" t="str">
        <f>IF(Table1[[#This Row],[Profit per unit]]&gt;$V$8,"Premium","Mass")</f>
        <v>Premium</v>
      </c>
      <c r="U1876" s="4"/>
    </row>
    <row r="1877" spans="2:21" ht="14.25" customHeight="1" x14ac:dyDescent="0.3">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c r="O1877" s="4" t="str">
        <f>TEXT(Table1[[#This Row],[Invoice Date]],"mmm")</f>
        <v>Feb</v>
      </c>
      <c r="P1877" s="4">
        <f>YEAR(Table1[[#This Row],[Invoice Date]])</f>
        <v>2021</v>
      </c>
      <c r="Q1877" s="4">
        <f>IFERROR(Table1[[#This Row],[Total Sales]]/Table1[[#This Row],[Units Sold]],4)</f>
        <v>400</v>
      </c>
      <c r="R1877" s="4">
        <f>IFERROR(Table1[[#This Row],[Operating Profit]]/Table1[[#This Row],[Units Sold]],0)</f>
        <v>140</v>
      </c>
      <c r="S1877" s="4">
        <f>IFERROR((Table1[[#This Row],[Total Sales]]-Table1[[#This Row],[Operating Profit]])/Table1[[#This Row],[Units Sold]],0)</f>
        <v>260</v>
      </c>
      <c r="T1877" s="4" t="str">
        <f>IF(Table1[[#This Row],[Profit per unit]]&gt;$V$8,"Premium","Mass")</f>
        <v>Premium</v>
      </c>
      <c r="U1877" s="4"/>
    </row>
    <row r="1878" spans="2:21" ht="14.25" customHeight="1" x14ac:dyDescent="0.3">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c r="O1878" s="4" t="str">
        <f>TEXT(Table1[[#This Row],[Invoice Date]],"mmm")</f>
        <v>Feb</v>
      </c>
      <c r="P1878" s="4">
        <f>YEAR(Table1[[#This Row],[Invoice Date]])</f>
        <v>2021</v>
      </c>
      <c r="Q1878" s="4">
        <f>IFERROR(Table1[[#This Row],[Total Sales]]/Table1[[#This Row],[Units Sold]],4)</f>
        <v>400</v>
      </c>
      <c r="R1878" s="4">
        <f>IFERROR(Table1[[#This Row],[Operating Profit]]/Table1[[#This Row],[Units Sold]],0)</f>
        <v>140</v>
      </c>
      <c r="S1878" s="4">
        <f>IFERROR((Table1[[#This Row],[Total Sales]]-Table1[[#This Row],[Operating Profit]])/Table1[[#This Row],[Units Sold]],0)</f>
        <v>260</v>
      </c>
      <c r="T1878" s="4" t="str">
        <f>IF(Table1[[#This Row],[Profit per unit]]&gt;$V$8,"Premium","Mass")</f>
        <v>Premium</v>
      </c>
      <c r="U1878" s="4"/>
    </row>
    <row r="1879" spans="2:21" ht="14.25" customHeight="1" x14ac:dyDescent="0.3">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c r="O1879" s="4" t="str">
        <f>TEXT(Table1[[#This Row],[Invoice Date]],"mmm")</f>
        <v>Feb</v>
      </c>
      <c r="P1879" s="4">
        <f>YEAR(Table1[[#This Row],[Invoice Date]])</f>
        <v>2021</v>
      </c>
      <c r="Q1879" s="4">
        <f>IFERROR(Table1[[#This Row],[Total Sales]]/Table1[[#This Row],[Units Sold]],4)</f>
        <v>450.00000000000006</v>
      </c>
      <c r="R1879" s="4">
        <f>IFERROR(Table1[[#This Row],[Operating Profit]]/Table1[[#This Row],[Units Sold]],0)</f>
        <v>180.00000000000003</v>
      </c>
      <c r="S1879" s="4">
        <f>IFERROR((Table1[[#This Row],[Total Sales]]-Table1[[#This Row],[Operating Profit]])/Table1[[#This Row],[Units Sold]],0)</f>
        <v>270</v>
      </c>
      <c r="T1879" s="4" t="str">
        <f>IF(Table1[[#This Row],[Profit per unit]]&gt;$V$8,"Premium","Mass")</f>
        <v>Premium</v>
      </c>
      <c r="U1879" s="4"/>
    </row>
    <row r="1880" spans="2:21" ht="14.25" customHeight="1" x14ac:dyDescent="0.3">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c r="O1880" s="4" t="str">
        <f>TEXT(Table1[[#This Row],[Invoice Date]],"mmm")</f>
        <v>Feb</v>
      </c>
      <c r="P1880" s="4">
        <f>YEAR(Table1[[#This Row],[Invoice Date]])</f>
        <v>2021</v>
      </c>
      <c r="Q1880" s="4">
        <f>IFERROR(Table1[[#This Row],[Total Sales]]/Table1[[#This Row],[Units Sold]],4)</f>
        <v>400</v>
      </c>
      <c r="R1880" s="4">
        <f>IFERROR(Table1[[#This Row],[Operating Profit]]/Table1[[#This Row],[Units Sold]],0)</f>
        <v>120</v>
      </c>
      <c r="S1880" s="4">
        <f>IFERROR((Table1[[#This Row],[Total Sales]]-Table1[[#This Row],[Operating Profit]])/Table1[[#This Row],[Units Sold]],0)</f>
        <v>280</v>
      </c>
      <c r="T1880" s="4" t="str">
        <f>IF(Table1[[#This Row],[Profit per unit]]&gt;$V$8,"Premium","Mass")</f>
        <v>Premium</v>
      </c>
      <c r="U1880" s="4"/>
    </row>
    <row r="1881" spans="2:21" ht="14.25" customHeight="1" x14ac:dyDescent="0.3">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c r="O1881" s="4" t="str">
        <f>TEXT(Table1[[#This Row],[Invoice Date]],"mmm")</f>
        <v>Mar</v>
      </c>
      <c r="P1881" s="4">
        <f>YEAR(Table1[[#This Row],[Invoice Date]])</f>
        <v>2021</v>
      </c>
      <c r="Q1881" s="4">
        <f>IFERROR(Table1[[#This Row],[Total Sales]]/Table1[[#This Row],[Units Sold]],4)</f>
        <v>400</v>
      </c>
      <c r="R1881" s="4">
        <f>IFERROR(Table1[[#This Row],[Operating Profit]]/Table1[[#This Row],[Units Sold]],0)</f>
        <v>140</v>
      </c>
      <c r="S1881" s="4">
        <f>IFERROR((Table1[[#This Row],[Total Sales]]-Table1[[#This Row],[Operating Profit]])/Table1[[#This Row],[Units Sold]],0)</f>
        <v>260</v>
      </c>
      <c r="T1881" s="4" t="str">
        <f>IF(Table1[[#This Row],[Profit per unit]]&gt;$V$8,"Premium","Mass")</f>
        <v>Premium</v>
      </c>
      <c r="U1881" s="4"/>
    </row>
    <row r="1882" spans="2:21" ht="14.25" customHeight="1" x14ac:dyDescent="0.3">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c r="O1882" s="4" t="str">
        <f>TEXT(Table1[[#This Row],[Invoice Date]],"mmm")</f>
        <v>Mar</v>
      </c>
      <c r="P1882" s="4">
        <f>YEAR(Table1[[#This Row],[Invoice Date]])</f>
        <v>2021</v>
      </c>
      <c r="Q1882" s="4">
        <f>IFERROR(Table1[[#This Row],[Total Sales]]/Table1[[#This Row],[Units Sold]],4)</f>
        <v>500</v>
      </c>
      <c r="R1882" s="4">
        <f>IFERROR(Table1[[#This Row],[Operating Profit]]/Table1[[#This Row],[Units Sold]],0)</f>
        <v>175</v>
      </c>
      <c r="S1882" s="4">
        <f>IFERROR((Table1[[#This Row],[Total Sales]]-Table1[[#This Row],[Operating Profit]])/Table1[[#This Row],[Units Sold]],0)</f>
        <v>325</v>
      </c>
      <c r="T1882" s="4" t="str">
        <f>IF(Table1[[#This Row],[Profit per unit]]&gt;$V$8,"Premium","Mass")</f>
        <v>Premium</v>
      </c>
      <c r="U1882" s="4"/>
    </row>
    <row r="1883" spans="2:21" ht="14.25" customHeight="1" x14ac:dyDescent="0.3">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c r="O1883" s="4" t="str">
        <f>TEXT(Table1[[#This Row],[Invoice Date]],"mmm")</f>
        <v>Mar</v>
      </c>
      <c r="P1883" s="4">
        <f>YEAR(Table1[[#This Row],[Invoice Date]])</f>
        <v>2021</v>
      </c>
      <c r="Q1883" s="4">
        <f>IFERROR(Table1[[#This Row],[Total Sales]]/Table1[[#This Row],[Units Sold]],4)</f>
        <v>549.99999999999989</v>
      </c>
      <c r="R1883" s="4">
        <f>IFERROR(Table1[[#This Row],[Operating Profit]]/Table1[[#This Row],[Units Sold]],0)</f>
        <v>192.49999999999997</v>
      </c>
      <c r="S1883" s="4">
        <f>IFERROR((Table1[[#This Row],[Total Sales]]-Table1[[#This Row],[Operating Profit]])/Table1[[#This Row],[Units Sold]],0)</f>
        <v>357.49999999999994</v>
      </c>
      <c r="T1883" s="4" t="str">
        <f>IF(Table1[[#This Row],[Profit per unit]]&gt;$V$8,"Premium","Mass")</f>
        <v>Premium</v>
      </c>
      <c r="U1883" s="4"/>
    </row>
    <row r="1884" spans="2:21" ht="14.25" customHeight="1" x14ac:dyDescent="0.3">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c r="O1884" s="4" t="str">
        <f>TEXT(Table1[[#This Row],[Invoice Date]],"mmm")</f>
        <v>Mar</v>
      </c>
      <c r="P1884" s="4">
        <f>YEAR(Table1[[#This Row],[Invoice Date]])</f>
        <v>2021</v>
      </c>
      <c r="Q1884" s="4">
        <f>IFERROR(Table1[[#This Row],[Total Sales]]/Table1[[#This Row],[Units Sold]],4)</f>
        <v>500</v>
      </c>
      <c r="R1884" s="4">
        <f>IFERROR(Table1[[#This Row],[Operating Profit]]/Table1[[#This Row],[Units Sold]],0)</f>
        <v>175</v>
      </c>
      <c r="S1884" s="4">
        <f>IFERROR((Table1[[#This Row],[Total Sales]]-Table1[[#This Row],[Operating Profit]])/Table1[[#This Row],[Units Sold]],0)</f>
        <v>325</v>
      </c>
      <c r="T1884" s="4" t="str">
        <f>IF(Table1[[#This Row],[Profit per unit]]&gt;$V$8,"Premium","Mass")</f>
        <v>Premium</v>
      </c>
      <c r="U1884" s="4"/>
    </row>
    <row r="1885" spans="2:21" ht="14.25" customHeight="1" x14ac:dyDescent="0.3">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c r="O1885" s="4" t="str">
        <f>TEXT(Table1[[#This Row],[Invoice Date]],"mmm")</f>
        <v>Mar</v>
      </c>
      <c r="P1885" s="4">
        <f>YEAR(Table1[[#This Row],[Invoice Date]])</f>
        <v>2021</v>
      </c>
      <c r="Q1885" s="4">
        <f>IFERROR(Table1[[#This Row],[Total Sales]]/Table1[[#This Row],[Units Sold]],4)</f>
        <v>550.00000000000011</v>
      </c>
      <c r="R1885" s="4">
        <f>IFERROR(Table1[[#This Row],[Operating Profit]]/Table1[[#This Row],[Units Sold]],0)</f>
        <v>220.00000000000003</v>
      </c>
      <c r="S1885" s="4">
        <f>IFERROR((Table1[[#This Row],[Total Sales]]-Table1[[#This Row],[Operating Profit]])/Table1[[#This Row],[Units Sold]],0)</f>
        <v>330</v>
      </c>
      <c r="T1885" s="4" t="str">
        <f>IF(Table1[[#This Row],[Profit per unit]]&gt;$V$8,"Premium","Mass")</f>
        <v>Premium</v>
      </c>
      <c r="U1885" s="4"/>
    </row>
    <row r="1886" spans="2:21" ht="14.25" customHeight="1" x14ac:dyDescent="0.3">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c r="O1886" s="4" t="str">
        <f>TEXT(Table1[[#This Row],[Invoice Date]],"mmm")</f>
        <v>Mar</v>
      </c>
      <c r="P1886" s="4">
        <f>YEAR(Table1[[#This Row],[Invoice Date]])</f>
        <v>2021</v>
      </c>
      <c r="Q1886" s="4">
        <f>IFERROR(Table1[[#This Row],[Total Sales]]/Table1[[#This Row],[Units Sold]],4)</f>
        <v>500</v>
      </c>
      <c r="R1886" s="4">
        <f>IFERROR(Table1[[#This Row],[Operating Profit]]/Table1[[#This Row],[Units Sold]],0)</f>
        <v>150</v>
      </c>
      <c r="S1886" s="4">
        <f>IFERROR((Table1[[#This Row],[Total Sales]]-Table1[[#This Row],[Operating Profit]])/Table1[[#This Row],[Units Sold]],0)</f>
        <v>350</v>
      </c>
      <c r="T1886" s="4" t="str">
        <f>IF(Table1[[#This Row],[Profit per unit]]&gt;$V$8,"Premium","Mass")</f>
        <v>Premium</v>
      </c>
      <c r="U1886" s="4"/>
    </row>
    <row r="1887" spans="2:21" ht="14.25" customHeight="1" x14ac:dyDescent="0.3">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c r="O1887" s="4" t="str">
        <f>TEXT(Table1[[#This Row],[Invoice Date]],"mmm")</f>
        <v>Apr</v>
      </c>
      <c r="P1887" s="4">
        <f>YEAR(Table1[[#This Row],[Invoice Date]])</f>
        <v>2021</v>
      </c>
      <c r="Q1887" s="4">
        <f>IFERROR(Table1[[#This Row],[Total Sales]]/Table1[[#This Row],[Units Sold]],4)</f>
        <v>550.00000000000011</v>
      </c>
      <c r="R1887" s="4">
        <f>IFERROR(Table1[[#This Row],[Operating Profit]]/Table1[[#This Row],[Units Sold]],0)</f>
        <v>192.5</v>
      </c>
      <c r="S1887" s="4">
        <f>IFERROR((Table1[[#This Row],[Total Sales]]-Table1[[#This Row],[Operating Profit]])/Table1[[#This Row],[Units Sold]],0)</f>
        <v>357.50000000000006</v>
      </c>
      <c r="T1887" s="4" t="str">
        <f>IF(Table1[[#This Row],[Profit per unit]]&gt;$V$8,"Premium","Mass")</f>
        <v>Premium</v>
      </c>
      <c r="U1887" s="4"/>
    </row>
    <row r="1888" spans="2:21" ht="14.25" customHeight="1" x14ac:dyDescent="0.3">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c r="O1888" s="4" t="str">
        <f>TEXT(Table1[[#This Row],[Invoice Date]],"mmm")</f>
        <v>Apr</v>
      </c>
      <c r="P1888" s="4">
        <f>YEAR(Table1[[#This Row],[Invoice Date]])</f>
        <v>2021</v>
      </c>
      <c r="Q1888" s="4">
        <f>IFERROR(Table1[[#This Row],[Total Sales]]/Table1[[#This Row],[Units Sold]],4)</f>
        <v>600.00000000000011</v>
      </c>
      <c r="R1888" s="4">
        <f>IFERROR(Table1[[#This Row],[Operating Profit]]/Table1[[#This Row],[Units Sold]],0)</f>
        <v>210.00000000000003</v>
      </c>
      <c r="S1888" s="4">
        <f>IFERROR((Table1[[#This Row],[Total Sales]]-Table1[[#This Row],[Operating Profit]])/Table1[[#This Row],[Units Sold]],0)</f>
        <v>390.00000000000011</v>
      </c>
      <c r="T1888" s="4" t="str">
        <f>IF(Table1[[#This Row],[Profit per unit]]&gt;$V$8,"Premium","Mass")</f>
        <v>Premium</v>
      </c>
      <c r="U1888" s="4"/>
    </row>
    <row r="1889" spans="2:21" ht="14.25" customHeight="1" x14ac:dyDescent="0.3">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c r="O1889" s="4" t="str">
        <f>TEXT(Table1[[#This Row],[Invoice Date]],"mmm")</f>
        <v>Apr</v>
      </c>
      <c r="P1889" s="4">
        <f>YEAR(Table1[[#This Row],[Invoice Date]])</f>
        <v>2021</v>
      </c>
      <c r="Q1889" s="4">
        <f>IFERROR(Table1[[#This Row],[Total Sales]]/Table1[[#This Row],[Units Sold]],4)</f>
        <v>600.00000000000011</v>
      </c>
      <c r="R1889" s="4">
        <f>IFERROR(Table1[[#This Row],[Operating Profit]]/Table1[[#This Row],[Units Sold]],0)</f>
        <v>210</v>
      </c>
      <c r="S1889" s="4">
        <f>IFERROR((Table1[[#This Row],[Total Sales]]-Table1[[#This Row],[Operating Profit]])/Table1[[#This Row],[Units Sold]],0)</f>
        <v>390.00000000000011</v>
      </c>
      <c r="T1889" s="4" t="str">
        <f>IF(Table1[[#This Row],[Profit per unit]]&gt;$V$8,"Premium","Mass")</f>
        <v>Premium</v>
      </c>
      <c r="U1889" s="4"/>
    </row>
    <row r="1890" spans="2:21" ht="14.25" customHeight="1" x14ac:dyDescent="0.3">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c r="O1890" s="4" t="str">
        <f>TEXT(Table1[[#This Row],[Invoice Date]],"mmm")</f>
        <v>Apr</v>
      </c>
      <c r="P1890" s="4">
        <f>YEAR(Table1[[#This Row],[Invoice Date]])</f>
        <v>2021</v>
      </c>
      <c r="Q1890" s="4">
        <f>IFERROR(Table1[[#This Row],[Total Sales]]/Table1[[#This Row],[Units Sold]],4)</f>
        <v>450.00000000000006</v>
      </c>
      <c r="R1890" s="4">
        <f>IFERROR(Table1[[#This Row],[Operating Profit]]/Table1[[#This Row],[Units Sold]],0)</f>
        <v>157.5</v>
      </c>
      <c r="S1890" s="4">
        <f>IFERROR((Table1[[#This Row],[Total Sales]]-Table1[[#This Row],[Operating Profit]])/Table1[[#This Row],[Units Sold]],0)</f>
        <v>292.50000000000006</v>
      </c>
      <c r="T1890" s="4" t="str">
        <f>IF(Table1[[#This Row],[Profit per unit]]&gt;$V$8,"Premium","Mass")</f>
        <v>Premium</v>
      </c>
      <c r="U1890" s="4"/>
    </row>
    <row r="1891" spans="2:21" ht="14.25" customHeight="1" x14ac:dyDescent="0.3">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c r="O1891" s="4" t="str">
        <f>TEXT(Table1[[#This Row],[Invoice Date]],"mmm")</f>
        <v>Apr</v>
      </c>
      <c r="P1891" s="4">
        <f>YEAR(Table1[[#This Row],[Invoice Date]])</f>
        <v>2021</v>
      </c>
      <c r="Q1891" s="4">
        <f>IFERROR(Table1[[#This Row],[Total Sales]]/Table1[[#This Row],[Units Sold]],4)</f>
        <v>500.00000000000011</v>
      </c>
      <c r="R1891" s="4">
        <f>IFERROR(Table1[[#This Row],[Operating Profit]]/Table1[[#This Row],[Units Sold]],0)</f>
        <v>200.00000000000006</v>
      </c>
      <c r="S1891" s="4">
        <f>IFERROR((Table1[[#This Row],[Total Sales]]-Table1[[#This Row],[Operating Profit]])/Table1[[#This Row],[Units Sold]],0)</f>
        <v>300.00000000000006</v>
      </c>
      <c r="T1891" s="4" t="str">
        <f>IF(Table1[[#This Row],[Profit per unit]]&gt;$V$8,"Premium","Mass")</f>
        <v>Premium</v>
      </c>
      <c r="U1891" s="4"/>
    </row>
    <row r="1892" spans="2:21" ht="14.25" customHeight="1" x14ac:dyDescent="0.3">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c r="O1892" s="4" t="str">
        <f>TEXT(Table1[[#This Row],[Invoice Date]],"mmm")</f>
        <v>Apr</v>
      </c>
      <c r="P1892" s="4">
        <f>YEAR(Table1[[#This Row],[Invoice Date]])</f>
        <v>2021</v>
      </c>
      <c r="Q1892" s="4">
        <f>IFERROR(Table1[[#This Row],[Total Sales]]/Table1[[#This Row],[Units Sold]],4)</f>
        <v>650.00000000000011</v>
      </c>
      <c r="R1892" s="4">
        <f>IFERROR(Table1[[#This Row],[Operating Profit]]/Table1[[#This Row],[Units Sold]],0)</f>
        <v>195.00000000000003</v>
      </c>
      <c r="S1892" s="4">
        <f>IFERROR((Table1[[#This Row],[Total Sales]]-Table1[[#This Row],[Operating Profit]])/Table1[[#This Row],[Units Sold]],0)</f>
        <v>455.00000000000011</v>
      </c>
      <c r="T1892" s="4" t="str">
        <f>IF(Table1[[#This Row],[Profit per unit]]&gt;$V$8,"Premium","Mass")</f>
        <v>Premium</v>
      </c>
      <c r="U1892" s="4"/>
    </row>
    <row r="1893" spans="2:21" ht="14.25" customHeight="1" x14ac:dyDescent="0.3">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c r="O1893" s="4" t="str">
        <f>TEXT(Table1[[#This Row],[Invoice Date]],"mmm")</f>
        <v>May</v>
      </c>
      <c r="P1893" s="4">
        <f>YEAR(Table1[[#This Row],[Invoice Date]])</f>
        <v>2021</v>
      </c>
      <c r="Q1893" s="4">
        <f>IFERROR(Table1[[#This Row],[Total Sales]]/Table1[[#This Row],[Units Sold]],4)</f>
        <v>500</v>
      </c>
      <c r="R1893" s="4">
        <f>IFERROR(Table1[[#This Row],[Operating Profit]]/Table1[[#This Row],[Units Sold]],0)</f>
        <v>175</v>
      </c>
      <c r="S1893" s="4">
        <f>IFERROR((Table1[[#This Row],[Total Sales]]-Table1[[#This Row],[Operating Profit]])/Table1[[#This Row],[Units Sold]],0)</f>
        <v>325</v>
      </c>
      <c r="T1893" s="4" t="str">
        <f>IF(Table1[[#This Row],[Profit per unit]]&gt;$V$8,"Premium","Mass")</f>
        <v>Premium</v>
      </c>
      <c r="U1893" s="4"/>
    </row>
    <row r="1894" spans="2:21" ht="14.25" customHeight="1" x14ac:dyDescent="0.3">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c r="O1894" s="4" t="str">
        <f>TEXT(Table1[[#This Row],[Invoice Date]],"mmm")</f>
        <v>May</v>
      </c>
      <c r="P1894" s="4">
        <f>YEAR(Table1[[#This Row],[Invoice Date]])</f>
        <v>2021</v>
      </c>
      <c r="Q1894" s="4">
        <f>IFERROR(Table1[[#This Row],[Total Sales]]/Table1[[#This Row],[Units Sold]],4)</f>
        <v>550.00000000000011</v>
      </c>
      <c r="R1894" s="4">
        <f>IFERROR(Table1[[#This Row],[Operating Profit]]/Table1[[#This Row],[Units Sold]],0)</f>
        <v>192.5</v>
      </c>
      <c r="S1894" s="4">
        <f>IFERROR((Table1[[#This Row],[Total Sales]]-Table1[[#This Row],[Operating Profit]])/Table1[[#This Row],[Units Sold]],0)</f>
        <v>357.50000000000006</v>
      </c>
      <c r="T1894" s="4" t="str">
        <f>IF(Table1[[#This Row],[Profit per unit]]&gt;$V$8,"Premium","Mass")</f>
        <v>Premium</v>
      </c>
      <c r="U1894" s="4"/>
    </row>
    <row r="1895" spans="2:21" ht="14.25" customHeight="1" x14ac:dyDescent="0.3">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c r="O1895" s="4" t="str">
        <f>TEXT(Table1[[#This Row],[Invoice Date]],"mmm")</f>
        <v>May</v>
      </c>
      <c r="P1895" s="4">
        <f>YEAR(Table1[[#This Row],[Invoice Date]])</f>
        <v>2021</v>
      </c>
      <c r="Q1895" s="4">
        <f>IFERROR(Table1[[#This Row],[Total Sales]]/Table1[[#This Row],[Units Sold]],4)</f>
        <v>550.00000000000011</v>
      </c>
      <c r="R1895" s="4">
        <f>IFERROR(Table1[[#This Row],[Operating Profit]]/Table1[[#This Row],[Units Sold]],0)</f>
        <v>192.5</v>
      </c>
      <c r="S1895" s="4">
        <f>IFERROR((Table1[[#This Row],[Total Sales]]-Table1[[#This Row],[Operating Profit]])/Table1[[#This Row],[Units Sold]],0)</f>
        <v>357.50000000000006</v>
      </c>
      <c r="T1895" s="4" t="str">
        <f>IF(Table1[[#This Row],[Profit per unit]]&gt;$V$8,"Premium","Mass")</f>
        <v>Premium</v>
      </c>
      <c r="U1895" s="4"/>
    </row>
    <row r="1896" spans="2:21" ht="14.25" customHeight="1" x14ac:dyDescent="0.3">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c r="O1896" s="4" t="str">
        <f>TEXT(Table1[[#This Row],[Invoice Date]],"mmm")</f>
        <v>May</v>
      </c>
      <c r="P1896" s="4">
        <f>YEAR(Table1[[#This Row],[Invoice Date]])</f>
        <v>2021</v>
      </c>
      <c r="Q1896" s="4">
        <f>IFERROR(Table1[[#This Row],[Total Sales]]/Table1[[#This Row],[Units Sold]],4)</f>
        <v>500</v>
      </c>
      <c r="R1896" s="4">
        <f>IFERROR(Table1[[#This Row],[Operating Profit]]/Table1[[#This Row],[Units Sold]],0)</f>
        <v>175</v>
      </c>
      <c r="S1896" s="4">
        <f>IFERROR((Table1[[#This Row],[Total Sales]]-Table1[[#This Row],[Operating Profit]])/Table1[[#This Row],[Units Sold]],0)</f>
        <v>325</v>
      </c>
      <c r="T1896" s="4" t="str">
        <f>IF(Table1[[#This Row],[Profit per unit]]&gt;$V$8,"Premium","Mass")</f>
        <v>Premium</v>
      </c>
      <c r="U1896" s="4"/>
    </row>
    <row r="1897" spans="2:21" ht="14.25" customHeight="1" x14ac:dyDescent="0.3">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c r="O1897" s="4" t="str">
        <f>TEXT(Table1[[#This Row],[Invoice Date]],"mmm")</f>
        <v>May</v>
      </c>
      <c r="P1897" s="4">
        <f>YEAR(Table1[[#This Row],[Invoice Date]])</f>
        <v>2021</v>
      </c>
      <c r="Q1897" s="4">
        <f>IFERROR(Table1[[#This Row],[Total Sales]]/Table1[[#This Row],[Units Sold]],4)</f>
        <v>449.99999999999994</v>
      </c>
      <c r="R1897" s="4">
        <f>IFERROR(Table1[[#This Row],[Operating Profit]]/Table1[[#This Row],[Units Sold]],0)</f>
        <v>179.99999999999997</v>
      </c>
      <c r="S1897" s="4">
        <f>IFERROR((Table1[[#This Row],[Total Sales]]-Table1[[#This Row],[Operating Profit]])/Table1[[#This Row],[Units Sold]],0)</f>
        <v>269.99999999999994</v>
      </c>
      <c r="T1897" s="4" t="str">
        <f>IF(Table1[[#This Row],[Profit per unit]]&gt;$V$8,"Premium","Mass")</f>
        <v>Premium</v>
      </c>
      <c r="U1897" s="4"/>
    </row>
    <row r="1898" spans="2:21" ht="14.25" customHeight="1" x14ac:dyDescent="0.3">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c r="O1898" s="4" t="str">
        <f>TEXT(Table1[[#This Row],[Invoice Date]],"mmm")</f>
        <v>May</v>
      </c>
      <c r="P1898" s="4">
        <f>YEAR(Table1[[#This Row],[Invoice Date]])</f>
        <v>2021</v>
      </c>
      <c r="Q1898" s="4">
        <f>IFERROR(Table1[[#This Row],[Total Sales]]/Table1[[#This Row],[Units Sold]],4)</f>
        <v>600</v>
      </c>
      <c r="R1898" s="4">
        <f>IFERROR(Table1[[#This Row],[Operating Profit]]/Table1[[#This Row],[Units Sold]],0)</f>
        <v>180</v>
      </c>
      <c r="S1898" s="4">
        <f>IFERROR((Table1[[#This Row],[Total Sales]]-Table1[[#This Row],[Operating Profit]])/Table1[[#This Row],[Units Sold]],0)</f>
        <v>420</v>
      </c>
      <c r="T1898" s="4" t="str">
        <f>IF(Table1[[#This Row],[Profit per unit]]&gt;$V$8,"Premium","Mass")</f>
        <v>Premium</v>
      </c>
      <c r="U1898" s="4"/>
    </row>
    <row r="1899" spans="2:21" ht="14.25" customHeight="1" x14ac:dyDescent="0.3">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c r="O1899" s="4" t="str">
        <f>TEXT(Table1[[#This Row],[Invoice Date]],"mmm")</f>
        <v>Jun</v>
      </c>
      <c r="P1899" s="4">
        <f>YEAR(Table1[[#This Row],[Invoice Date]])</f>
        <v>2021</v>
      </c>
      <c r="Q1899" s="4">
        <f>IFERROR(Table1[[#This Row],[Total Sales]]/Table1[[#This Row],[Units Sold]],4)</f>
        <v>549.99999999999989</v>
      </c>
      <c r="R1899" s="4">
        <f>IFERROR(Table1[[#This Row],[Operating Profit]]/Table1[[#This Row],[Units Sold]],0)</f>
        <v>192.49999999999997</v>
      </c>
      <c r="S1899" s="4">
        <f>IFERROR((Table1[[#This Row],[Total Sales]]-Table1[[#This Row],[Operating Profit]])/Table1[[#This Row],[Units Sold]],0)</f>
        <v>357.5</v>
      </c>
      <c r="T1899" s="4" t="str">
        <f>IF(Table1[[#This Row],[Profit per unit]]&gt;$V$8,"Premium","Mass")</f>
        <v>Premium</v>
      </c>
      <c r="U1899" s="4"/>
    </row>
    <row r="1900" spans="2:21" ht="14.25" customHeight="1" x14ac:dyDescent="0.3">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c r="O1900" s="4" t="str">
        <f>TEXT(Table1[[#This Row],[Invoice Date]],"mmm")</f>
        <v>Jun</v>
      </c>
      <c r="P1900" s="4">
        <f>YEAR(Table1[[#This Row],[Invoice Date]])</f>
        <v>2021</v>
      </c>
      <c r="Q1900" s="4">
        <f>IFERROR(Table1[[#This Row],[Total Sales]]/Table1[[#This Row],[Units Sold]],4)</f>
        <v>649.99999999999977</v>
      </c>
      <c r="R1900" s="4">
        <f>IFERROR(Table1[[#This Row],[Operating Profit]]/Table1[[#This Row],[Units Sold]],0)</f>
        <v>227.49999999999991</v>
      </c>
      <c r="S1900" s="4">
        <f>IFERROR((Table1[[#This Row],[Total Sales]]-Table1[[#This Row],[Operating Profit]])/Table1[[#This Row],[Units Sold]],0)</f>
        <v>422.49999999999989</v>
      </c>
      <c r="T1900" s="4" t="str">
        <f>IF(Table1[[#This Row],[Profit per unit]]&gt;$V$8,"Premium","Mass")</f>
        <v>Premium</v>
      </c>
      <c r="U1900" s="4"/>
    </row>
    <row r="1901" spans="2:21" ht="14.25" customHeight="1" x14ac:dyDescent="0.3">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c r="O1901" s="4" t="str">
        <f>TEXT(Table1[[#This Row],[Invoice Date]],"mmm")</f>
        <v>Jun</v>
      </c>
      <c r="P1901" s="4">
        <f>YEAR(Table1[[#This Row],[Invoice Date]])</f>
        <v>2021</v>
      </c>
      <c r="Q1901" s="4">
        <f>IFERROR(Table1[[#This Row],[Total Sales]]/Table1[[#This Row],[Units Sold]],4)</f>
        <v>800</v>
      </c>
      <c r="R1901" s="4">
        <f>IFERROR(Table1[[#This Row],[Operating Profit]]/Table1[[#This Row],[Units Sold]],0)</f>
        <v>280</v>
      </c>
      <c r="S1901" s="4">
        <f>IFERROR((Table1[[#This Row],[Total Sales]]-Table1[[#This Row],[Operating Profit]])/Table1[[#This Row],[Units Sold]],0)</f>
        <v>520</v>
      </c>
      <c r="T1901" s="4" t="str">
        <f>IF(Table1[[#This Row],[Profit per unit]]&gt;$V$8,"Premium","Mass")</f>
        <v>Premium</v>
      </c>
      <c r="U1901" s="4"/>
    </row>
    <row r="1902" spans="2:21" ht="14.25" customHeight="1" x14ac:dyDescent="0.3">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c r="O1902" s="4" t="str">
        <f>TEXT(Table1[[#This Row],[Invoice Date]],"mmm")</f>
        <v>Jun</v>
      </c>
      <c r="P1902" s="4">
        <f>YEAR(Table1[[#This Row],[Invoice Date]])</f>
        <v>2021</v>
      </c>
      <c r="Q1902" s="4">
        <f>IFERROR(Table1[[#This Row],[Total Sales]]/Table1[[#This Row],[Units Sold]],4)</f>
        <v>800</v>
      </c>
      <c r="R1902" s="4">
        <f>IFERROR(Table1[[#This Row],[Operating Profit]]/Table1[[#This Row],[Units Sold]],0)</f>
        <v>280</v>
      </c>
      <c r="S1902" s="4">
        <f>IFERROR((Table1[[#This Row],[Total Sales]]-Table1[[#This Row],[Operating Profit]])/Table1[[#This Row],[Units Sold]],0)</f>
        <v>520</v>
      </c>
      <c r="T1902" s="4" t="str">
        <f>IF(Table1[[#This Row],[Profit per unit]]&gt;$V$8,"Premium","Mass")</f>
        <v>Premium</v>
      </c>
      <c r="U1902" s="4"/>
    </row>
    <row r="1903" spans="2:21" ht="14.25" customHeight="1" x14ac:dyDescent="0.3">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c r="O1903" s="4" t="str">
        <f>TEXT(Table1[[#This Row],[Invoice Date]],"mmm")</f>
        <v>Jun</v>
      </c>
      <c r="P1903" s="4">
        <f>YEAR(Table1[[#This Row],[Invoice Date]])</f>
        <v>2021</v>
      </c>
      <c r="Q1903" s="4">
        <f>IFERROR(Table1[[#This Row],[Total Sales]]/Table1[[#This Row],[Units Sold]],4)</f>
        <v>900</v>
      </c>
      <c r="R1903" s="4">
        <f>IFERROR(Table1[[#This Row],[Operating Profit]]/Table1[[#This Row],[Units Sold]],0)</f>
        <v>360</v>
      </c>
      <c r="S1903" s="4">
        <f>IFERROR((Table1[[#This Row],[Total Sales]]-Table1[[#This Row],[Operating Profit]])/Table1[[#This Row],[Units Sold]],0)</f>
        <v>540</v>
      </c>
      <c r="T1903" s="4" t="str">
        <f>IF(Table1[[#This Row],[Profit per unit]]&gt;$V$8,"Premium","Mass")</f>
        <v>Premium</v>
      </c>
      <c r="U1903" s="4"/>
    </row>
    <row r="1904" spans="2:21" ht="14.25" customHeight="1" x14ac:dyDescent="0.3">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c r="O1904" s="4" t="str">
        <f>TEXT(Table1[[#This Row],[Invoice Date]],"mmm")</f>
        <v>Jun</v>
      </c>
      <c r="P1904" s="4">
        <f>YEAR(Table1[[#This Row],[Invoice Date]])</f>
        <v>2021</v>
      </c>
      <c r="Q1904" s="4">
        <f>IFERROR(Table1[[#This Row],[Total Sales]]/Table1[[#This Row],[Units Sold]],4)</f>
        <v>1050</v>
      </c>
      <c r="R1904" s="4">
        <f>IFERROR(Table1[[#This Row],[Operating Profit]]/Table1[[#This Row],[Units Sold]],0)</f>
        <v>315</v>
      </c>
      <c r="S1904" s="4">
        <f>IFERROR((Table1[[#This Row],[Total Sales]]-Table1[[#This Row],[Operating Profit]])/Table1[[#This Row],[Units Sold]],0)</f>
        <v>735</v>
      </c>
      <c r="T1904" s="4" t="str">
        <f>IF(Table1[[#This Row],[Profit per unit]]&gt;$V$8,"Premium","Mass")</f>
        <v>Premium</v>
      </c>
      <c r="U1904" s="4"/>
    </row>
    <row r="1905" spans="2:21" ht="14.25" customHeight="1" x14ac:dyDescent="0.3">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c r="O1905" s="4" t="str">
        <f>TEXT(Table1[[#This Row],[Invoice Date]],"mmm")</f>
        <v>Jul</v>
      </c>
      <c r="P1905" s="4">
        <f>YEAR(Table1[[#This Row],[Invoice Date]])</f>
        <v>2021</v>
      </c>
      <c r="Q1905" s="4">
        <f>IFERROR(Table1[[#This Row],[Total Sales]]/Table1[[#This Row],[Units Sold]],4)</f>
        <v>850</v>
      </c>
      <c r="R1905" s="4">
        <f>IFERROR(Table1[[#This Row],[Operating Profit]]/Table1[[#This Row],[Units Sold]],0)</f>
        <v>297.49999999999994</v>
      </c>
      <c r="S1905" s="4">
        <f>IFERROR((Table1[[#This Row],[Total Sales]]-Table1[[#This Row],[Operating Profit]])/Table1[[#This Row],[Units Sold]],0)</f>
        <v>552.5</v>
      </c>
      <c r="T1905" s="4" t="str">
        <f>IF(Table1[[#This Row],[Profit per unit]]&gt;$V$8,"Premium","Mass")</f>
        <v>Premium</v>
      </c>
      <c r="U1905" s="4"/>
    </row>
    <row r="1906" spans="2:21" ht="14.25" customHeight="1" x14ac:dyDescent="0.3">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c r="O1906" s="4" t="str">
        <f>TEXT(Table1[[#This Row],[Invoice Date]],"mmm")</f>
        <v>Jul</v>
      </c>
      <c r="P1906" s="4">
        <f>YEAR(Table1[[#This Row],[Invoice Date]])</f>
        <v>2021</v>
      </c>
      <c r="Q1906" s="4">
        <f>IFERROR(Table1[[#This Row],[Total Sales]]/Table1[[#This Row],[Units Sold]],4)</f>
        <v>900</v>
      </c>
      <c r="R1906" s="4">
        <f>IFERROR(Table1[[#This Row],[Operating Profit]]/Table1[[#This Row],[Units Sold]],0)</f>
        <v>315</v>
      </c>
      <c r="S1906" s="4">
        <f>IFERROR((Table1[[#This Row],[Total Sales]]-Table1[[#This Row],[Operating Profit]])/Table1[[#This Row],[Units Sold]],0)</f>
        <v>585</v>
      </c>
      <c r="T1906" s="4" t="str">
        <f>IF(Table1[[#This Row],[Profit per unit]]&gt;$V$8,"Premium","Mass")</f>
        <v>Premium</v>
      </c>
      <c r="U1906" s="4"/>
    </row>
    <row r="1907" spans="2:21" ht="14.25" customHeight="1" x14ac:dyDescent="0.3">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c r="O1907" s="4" t="str">
        <f>TEXT(Table1[[#This Row],[Invoice Date]],"mmm")</f>
        <v>Jul</v>
      </c>
      <c r="P1907" s="4">
        <f>YEAR(Table1[[#This Row],[Invoice Date]])</f>
        <v>2021</v>
      </c>
      <c r="Q1907" s="4">
        <f>IFERROR(Table1[[#This Row],[Total Sales]]/Table1[[#This Row],[Units Sold]],4)</f>
        <v>900</v>
      </c>
      <c r="R1907" s="4">
        <f>IFERROR(Table1[[#This Row],[Operating Profit]]/Table1[[#This Row],[Units Sold]],0)</f>
        <v>315</v>
      </c>
      <c r="S1907" s="4">
        <f>IFERROR((Table1[[#This Row],[Total Sales]]-Table1[[#This Row],[Operating Profit]])/Table1[[#This Row],[Units Sold]],0)</f>
        <v>585</v>
      </c>
      <c r="T1907" s="4" t="str">
        <f>IF(Table1[[#This Row],[Profit per unit]]&gt;$V$8,"Premium","Mass")</f>
        <v>Premium</v>
      </c>
      <c r="U1907" s="4"/>
    </row>
    <row r="1908" spans="2:21" ht="14.25" customHeight="1" x14ac:dyDescent="0.3">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c r="O1908" s="4" t="str">
        <f>TEXT(Table1[[#This Row],[Invoice Date]],"mmm")</f>
        <v>Jul</v>
      </c>
      <c r="P1908" s="4">
        <f>YEAR(Table1[[#This Row],[Invoice Date]])</f>
        <v>2021</v>
      </c>
      <c r="Q1908" s="4">
        <f>IFERROR(Table1[[#This Row],[Total Sales]]/Table1[[#This Row],[Units Sold]],4)</f>
        <v>850</v>
      </c>
      <c r="R1908" s="4">
        <f>IFERROR(Table1[[#This Row],[Operating Profit]]/Table1[[#This Row],[Units Sold]],0)</f>
        <v>297.5</v>
      </c>
      <c r="S1908" s="4">
        <f>IFERROR((Table1[[#This Row],[Total Sales]]-Table1[[#This Row],[Operating Profit]])/Table1[[#This Row],[Units Sold]],0)</f>
        <v>552.5</v>
      </c>
      <c r="T1908" s="4" t="str">
        <f>IF(Table1[[#This Row],[Profit per unit]]&gt;$V$8,"Premium","Mass")</f>
        <v>Premium</v>
      </c>
      <c r="U1908" s="4"/>
    </row>
    <row r="1909" spans="2:21" ht="14.25" customHeight="1" x14ac:dyDescent="0.3">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c r="O1909" s="4" t="str">
        <f>TEXT(Table1[[#This Row],[Invoice Date]],"mmm")</f>
        <v>Jul</v>
      </c>
      <c r="P1909" s="4">
        <f>YEAR(Table1[[#This Row],[Invoice Date]])</f>
        <v>2021</v>
      </c>
      <c r="Q1909" s="4">
        <f>IFERROR(Table1[[#This Row],[Total Sales]]/Table1[[#This Row],[Units Sold]],4)</f>
        <v>900</v>
      </c>
      <c r="R1909" s="4">
        <f>IFERROR(Table1[[#This Row],[Operating Profit]]/Table1[[#This Row],[Units Sold]],0)</f>
        <v>360</v>
      </c>
      <c r="S1909" s="4">
        <f>IFERROR((Table1[[#This Row],[Total Sales]]-Table1[[#This Row],[Operating Profit]])/Table1[[#This Row],[Units Sold]],0)</f>
        <v>540</v>
      </c>
      <c r="T1909" s="4" t="str">
        <f>IF(Table1[[#This Row],[Profit per unit]]&gt;$V$8,"Premium","Mass")</f>
        <v>Premium</v>
      </c>
      <c r="U1909" s="4"/>
    </row>
    <row r="1910" spans="2:21" ht="14.25" customHeight="1" x14ac:dyDescent="0.3">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c r="O1910" s="4" t="str">
        <f>TEXT(Table1[[#This Row],[Invoice Date]],"mmm")</f>
        <v>Jul</v>
      </c>
      <c r="P1910" s="4">
        <f>YEAR(Table1[[#This Row],[Invoice Date]])</f>
        <v>2021</v>
      </c>
      <c r="Q1910" s="4">
        <f>IFERROR(Table1[[#This Row],[Total Sales]]/Table1[[#This Row],[Units Sold]],4)</f>
        <v>1050</v>
      </c>
      <c r="R1910" s="4">
        <f>IFERROR(Table1[[#This Row],[Operating Profit]]/Table1[[#This Row],[Units Sold]],0)</f>
        <v>315</v>
      </c>
      <c r="S1910" s="4">
        <f>IFERROR((Table1[[#This Row],[Total Sales]]-Table1[[#This Row],[Operating Profit]])/Table1[[#This Row],[Units Sold]],0)</f>
        <v>735</v>
      </c>
      <c r="T1910" s="4" t="str">
        <f>IF(Table1[[#This Row],[Profit per unit]]&gt;$V$8,"Premium","Mass")</f>
        <v>Premium</v>
      </c>
      <c r="U1910" s="4"/>
    </row>
    <row r="1911" spans="2:21" ht="14.25" customHeight="1" x14ac:dyDescent="0.3">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c r="O1911" s="4" t="str">
        <f>TEXT(Table1[[#This Row],[Invoice Date]],"mmm")</f>
        <v>Aug</v>
      </c>
      <c r="P1911" s="4">
        <f>YEAR(Table1[[#This Row],[Invoice Date]])</f>
        <v>2021</v>
      </c>
      <c r="Q1911" s="4">
        <f>IFERROR(Table1[[#This Row],[Total Sales]]/Table1[[#This Row],[Units Sold]],4)</f>
        <v>900</v>
      </c>
      <c r="R1911" s="4">
        <f>IFERROR(Table1[[#This Row],[Operating Profit]]/Table1[[#This Row],[Units Sold]],0)</f>
        <v>314.99999999999994</v>
      </c>
      <c r="S1911" s="4">
        <f>IFERROR((Table1[[#This Row],[Total Sales]]-Table1[[#This Row],[Operating Profit]])/Table1[[#This Row],[Units Sold]],0)</f>
        <v>585</v>
      </c>
      <c r="T1911" s="4" t="str">
        <f>IF(Table1[[#This Row],[Profit per unit]]&gt;$V$8,"Premium","Mass")</f>
        <v>Premium</v>
      </c>
      <c r="U1911" s="4"/>
    </row>
    <row r="1912" spans="2:21" ht="14.25" customHeight="1" x14ac:dyDescent="0.3">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c r="O1912" s="4" t="str">
        <f>TEXT(Table1[[#This Row],[Invoice Date]],"mmm")</f>
        <v>Aug</v>
      </c>
      <c r="P1912" s="4">
        <f>YEAR(Table1[[#This Row],[Invoice Date]])</f>
        <v>2021</v>
      </c>
      <c r="Q1912" s="4">
        <f>IFERROR(Table1[[#This Row],[Total Sales]]/Table1[[#This Row],[Units Sold]],4)</f>
        <v>800</v>
      </c>
      <c r="R1912" s="4">
        <f>IFERROR(Table1[[#This Row],[Operating Profit]]/Table1[[#This Row],[Units Sold]],0)</f>
        <v>280</v>
      </c>
      <c r="S1912" s="4">
        <f>IFERROR((Table1[[#This Row],[Total Sales]]-Table1[[#This Row],[Operating Profit]])/Table1[[#This Row],[Units Sold]],0)</f>
        <v>520</v>
      </c>
      <c r="T1912" s="4" t="str">
        <f>IF(Table1[[#This Row],[Profit per unit]]&gt;$V$8,"Premium","Mass")</f>
        <v>Premium</v>
      </c>
      <c r="U1912" s="4"/>
    </row>
    <row r="1913" spans="2:21" ht="14.25" customHeight="1" x14ac:dyDescent="0.3">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c r="O1913" s="4" t="str">
        <f>TEXT(Table1[[#This Row],[Invoice Date]],"mmm")</f>
        <v>Aug</v>
      </c>
      <c r="P1913" s="4">
        <f>YEAR(Table1[[#This Row],[Invoice Date]])</f>
        <v>2021</v>
      </c>
      <c r="Q1913" s="4">
        <f>IFERROR(Table1[[#This Row],[Total Sales]]/Table1[[#This Row],[Units Sold]],4)</f>
        <v>700</v>
      </c>
      <c r="R1913" s="4">
        <f>IFERROR(Table1[[#This Row],[Operating Profit]]/Table1[[#This Row],[Units Sold]],0)</f>
        <v>245</v>
      </c>
      <c r="S1913" s="4">
        <f>IFERROR((Table1[[#This Row],[Total Sales]]-Table1[[#This Row],[Operating Profit]])/Table1[[#This Row],[Units Sold]],0)</f>
        <v>455</v>
      </c>
      <c r="T1913" s="4" t="str">
        <f>IF(Table1[[#This Row],[Profit per unit]]&gt;$V$8,"Premium","Mass")</f>
        <v>Premium</v>
      </c>
      <c r="U1913" s="4"/>
    </row>
    <row r="1914" spans="2:21" ht="14.25" customHeight="1" x14ac:dyDescent="0.3">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c r="O1914" s="4" t="str">
        <f>TEXT(Table1[[#This Row],[Invoice Date]],"mmm")</f>
        <v>Aug</v>
      </c>
      <c r="P1914" s="4">
        <f>YEAR(Table1[[#This Row],[Invoice Date]])</f>
        <v>2021</v>
      </c>
      <c r="Q1914" s="4">
        <f>IFERROR(Table1[[#This Row],[Total Sales]]/Table1[[#This Row],[Units Sold]],4)</f>
        <v>700</v>
      </c>
      <c r="R1914" s="4">
        <f>IFERROR(Table1[[#This Row],[Operating Profit]]/Table1[[#This Row],[Units Sold]],0)</f>
        <v>245</v>
      </c>
      <c r="S1914" s="4">
        <f>IFERROR((Table1[[#This Row],[Total Sales]]-Table1[[#This Row],[Operating Profit]])/Table1[[#This Row],[Units Sold]],0)</f>
        <v>455</v>
      </c>
      <c r="T1914" s="4" t="str">
        <f>IF(Table1[[#This Row],[Profit per unit]]&gt;$V$8,"Premium","Mass")</f>
        <v>Premium</v>
      </c>
      <c r="U1914" s="4"/>
    </row>
    <row r="1915" spans="2:21" ht="14.25" customHeight="1" x14ac:dyDescent="0.3">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c r="O1915" s="4" t="str">
        <f>TEXT(Table1[[#This Row],[Invoice Date]],"mmm")</f>
        <v>Aug</v>
      </c>
      <c r="P1915" s="4">
        <f>YEAR(Table1[[#This Row],[Invoice Date]])</f>
        <v>2021</v>
      </c>
      <c r="Q1915" s="4">
        <f>IFERROR(Table1[[#This Row],[Total Sales]]/Table1[[#This Row],[Units Sold]],4)</f>
        <v>700</v>
      </c>
      <c r="R1915" s="4">
        <f>IFERROR(Table1[[#This Row],[Operating Profit]]/Table1[[#This Row],[Units Sold]],0)</f>
        <v>280</v>
      </c>
      <c r="S1915" s="4">
        <f>IFERROR((Table1[[#This Row],[Total Sales]]-Table1[[#This Row],[Operating Profit]])/Table1[[#This Row],[Units Sold]],0)</f>
        <v>420</v>
      </c>
      <c r="T1915" s="4" t="str">
        <f>IF(Table1[[#This Row],[Profit per unit]]&gt;$V$8,"Premium","Mass")</f>
        <v>Premium</v>
      </c>
      <c r="U1915" s="4"/>
    </row>
    <row r="1916" spans="2:21" ht="14.25" customHeight="1" x14ac:dyDescent="0.3">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c r="O1916" s="4" t="str">
        <f>TEXT(Table1[[#This Row],[Invoice Date]],"mmm")</f>
        <v>Aug</v>
      </c>
      <c r="P1916" s="4">
        <f>YEAR(Table1[[#This Row],[Invoice Date]])</f>
        <v>2021</v>
      </c>
      <c r="Q1916" s="4">
        <f>IFERROR(Table1[[#This Row],[Total Sales]]/Table1[[#This Row],[Units Sold]],4)</f>
        <v>750</v>
      </c>
      <c r="R1916" s="4">
        <f>IFERROR(Table1[[#This Row],[Operating Profit]]/Table1[[#This Row],[Units Sold]],0)</f>
        <v>225</v>
      </c>
      <c r="S1916" s="4">
        <f>IFERROR((Table1[[#This Row],[Total Sales]]-Table1[[#This Row],[Operating Profit]])/Table1[[#This Row],[Units Sold]],0)</f>
        <v>525</v>
      </c>
      <c r="T1916" s="4" t="str">
        <f>IF(Table1[[#This Row],[Profit per unit]]&gt;$V$8,"Premium","Mass")</f>
        <v>Premium</v>
      </c>
      <c r="U1916" s="4"/>
    </row>
    <row r="1917" spans="2:21" ht="14.25" customHeight="1" x14ac:dyDescent="0.3">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c r="O1917" s="4" t="str">
        <f>TEXT(Table1[[#This Row],[Invoice Date]],"mmm")</f>
        <v>Sep</v>
      </c>
      <c r="P1917" s="4">
        <f>YEAR(Table1[[#This Row],[Invoice Date]])</f>
        <v>2021</v>
      </c>
      <c r="Q1917" s="4">
        <f>IFERROR(Table1[[#This Row],[Total Sales]]/Table1[[#This Row],[Units Sold]],4)</f>
        <v>500.00000000000011</v>
      </c>
      <c r="R1917" s="4">
        <f>IFERROR(Table1[[#This Row],[Operating Profit]]/Table1[[#This Row],[Units Sold]],0)</f>
        <v>175.00000000000003</v>
      </c>
      <c r="S1917" s="4">
        <f>IFERROR((Table1[[#This Row],[Total Sales]]-Table1[[#This Row],[Operating Profit]])/Table1[[#This Row],[Units Sold]],0)</f>
        <v>325.00000000000011</v>
      </c>
      <c r="T1917" s="4" t="str">
        <f>IF(Table1[[#This Row],[Profit per unit]]&gt;$V$8,"Premium","Mass")</f>
        <v>Premium</v>
      </c>
      <c r="U1917" s="4"/>
    </row>
    <row r="1918" spans="2:21" ht="14.25" customHeight="1" x14ac:dyDescent="0.3">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c r="O1918" s="4" t="str">
        <f>TEXT(Table1[[#This Row],[Invoice Date]],"mmm")</f>
        <v>Sep</v>
      </c>
      <c r="P1918" s="4">
        <f>YEAR(Table1[[#This Row],[Invoice Date]])</f>
        <v>2021</v>
      </c>
      <c r="Q1918" s="4">
        <f>IFERROR(Table1[[#This Row],[Total Sales]]/Table1[[#This Row],[Units Sold]],4)</f>
        <v>550.00000000000011</v>
      </c>
      <c r="R1918" s="4">
        <f>IFERROR(Table1[[#This Row],[Operating Profit]]/Table1[[#This Row],[Units Sold]],0)</f>
        <v>192.50000000000003</v>
      </c>
      <c r="S1918" s="4">
        <f>IFERROR((Table1[[#This Row],[Total Sales]]-Table1[[#This Row],[Operating Profit]])/Table1[[#This Row],[Units Sold]],0)</f>
        <v>357.50000000000011</v>
      </c>
      <c r="T1918" s="4" t="str">
        <f>IF(Table1[[#This Row],[Profit per unit]]&gt;$V$8,"Premium","Mass")</f>
        <v>Premium</v>
      </c>
      <c r="U1918" s="4"/>
    </row>
    <row r="1919" spans="2:21" ht="14.25" customHeight="1" x14ac:dyDescent="0.3">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c r="O1919" s="4" t="str">
        <f>TEXT(Table1[[#This Row],[Invoice Date]],"mmm")</f>
        <v>Sep</v>
      </c>
      <c r="P1919" s="4">
        <f>YEAR(Table1[[#This Row],[Invoice Date]])</f>
        <v>2021</v>
      </c>
      <c r="Q1919" s="4">
        <f>IFERROR(Table1[[#This Row],[Total Sales]]/Table1[[#This Row],[Units Sold]],4)</f>
        <v>500.00000000000011</v>
      </c>
      <c r="R1919" s="4">
        <f>IFERROR(Table1[[#This Row],[Operating Profit]]/Table1[[#This Row],[Units Sold]],0)</f>
        <v>175.00000000000003</v>
      </c>
      <c r="S1919" s="4">
        <f>IFERROR((Table1[[#This Row],[Total Sales]]-Table1[[#This Row],[Operating Profit]])/Table1[[#This Row],[Units Sold]],0)</f>
        <v>325.00000000000011</v>
      </c>
      <c r="T1919" s="4" t="str">
        <f>IF(Table1[[#This Row],[Profit per unit]]&gt;$V$8,"Premium","Mass")</f>
        <v>Premium</v>
      </c>
      <c r="U1919" s="4"/>
    </row>
    <row r="1920" spans="2:21" ht="14.25" customHeight="1" x14ac:dyDescent="0.3">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c r="O1920" s="4" t="str">
        <f>TEXT(Table1[[#This Row],[Invoice Date]],"mmm")</f>
        <v>Sep</v>
      </c>
      <c r="P1920" s="4">
        <f>YEAR(Table1[[#This Row],[Invoice Date]])</f>
        <v>2021</v>
      </c>
      <c r="Q1920" s="4">
        <f>IFERROR(Table1[[#This Row],[Total Sales]]/Table1[[#This Row],[Units Sold]],4)</f>
        <v>500.00000000000017</v>
      </c>
      <c r="R1920" s="4">
        <f>IFERROR(Table1[[#This Row],[Operating Profit]]/Table1[[#This Row],[Units Sold]],0)</f>
        <v>175.00000000000003</v>
      </c>
      <c r="S1920" s="4">
        <f>IFERROR((Table1[[#This Row],[Total Sales]]-Table1[[#This Row],[Operating Profit]])/Table1[[#This Row],[Units Sold]],0)</f>
        <v>325.00000000000011</v>
      </c>
      <c r="T1920" s="4" t="str">
        <f>IF(Table1[[#This Row],[Profit per unit]]&gt;$V$8,"Premium","Mass")</f>
        <v>Premium</v>
      </c>
      <c r="U1920" s="4"/>
    </row>
    <row r="1921" spans="2:21" ht="14.25" customHeight="1" x14ac:dyDescent="0.3">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c r="O1921" s="4" t="str">
        <f>TEXT(Table1[[#This Row],[Invoice Date]],"mmm")</f>
        <v>Sep</v>
      </c>
      <c r="P1921" s="4">
        <f>YEAR(Table1[[#This Row],[Invoice Date]])</f>
        <v>2021</v>
      </c>
      <c r="Q1921" s="4">
        <f>IFERROR(Table1[[#This Row],[Total Sales]]/Table1[[#This Row],[Units Sold]],4)</f>
        <v>600.00000000000011</v>
      </c>
      <c r="R1921" s="4">
        <f>IFERROR(Table1[[#This Row],[Operating Profit]]/Table1[[#This Row],[Units Sold]],0)</f>
        <v>240.00000000000006</v>
      </c>
      <c r="S1921" s="4">
        <f>IFERROR((Table1[[#This Row],[Total Sales]]-Table1[[#This Row],[Operating Profit]])/Table1[[#This Row],[Units Sold]],0)</f>
        <v>360.00000000000006</v>
      </c>
      <c r="T1921" s="4" t="str">
        <f>IF(Table1[[#This Row],[Profit per unit]]&gt;$V$8,"Premium","Mass")</f>
        <v>Premium</v>
      </c>
      <c r="U1921" s="4"/>
    </row>
    <row r="1922" spans="2:21" ht="14.25" customHeight="1" x14ac:dyDescent="0.3">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c r="O1922" s="4" t="str">
        <f>TEXT(Table1[[#This Row],[Invoice Date]],"mmm")</f>
        <v>Sep</v>
      </c>
      <c r="P1922" s="4">
        <f>YEAR(Table1[[#This Row],[Invoice Date]])</f>
        <v>2021</v>
      </c>
      <c r="Q1922" s="4">
        <f>IFERROR(Table1[[#This Row],[Total Sales]]/Table1[[#This Row],[Units Sold]],4)</f>
        <v>449.99999999999994</v>
      </c>
      <c r="R1922" s="4">
        <f>IFERROR(Table1[[#This Row],[Operating Profit]]/Table1[[#This Row],[Units Sold]],0)</f>
        <v>134.99999999999997</v>
      </c>
      <c r="S1922" s="4">
        <f>IFERROR((Table1[[#This Row],[Total Sales]]-Table1[[#This Row],[Operating Profit]])/Table1[[#This Row],[Units Sold]],0)</f>
        <v>315</v>
      </c>
      <c r="T1922" s="4" t="str">
        <f>IF(Table1[[#This Row],[Profit per unit]]&gt;$V$8,"Premium","Mass")</f>
        <v>Premium</v>
      </c>
      <c r="U1922" s="4"/>
    </row>
    <row r="1923" spans="2:21" ht="14.25" customHeight="1" x14ac:dyDescent="0.3">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c r="O1923" s="4" t="str">
        <f>TEXT(Table1[[#This Row],[Invoice Date]],"mmm")</f>
        <v>Oct</v>
      </c>
      <c r="P1923" s="4">
        <f>YEAR(Table1[[#This Row],[Invoice Date]])</f>
        <v>2021</v>
      </c>
      <c r="Q1923" s="4">
        <f>IFERROR(Table1[[#This Row],[Total Sales]]/Table1[[#This Row],[Units Sold]],4)</f>
        <v>400</v>
      </c>
      <c r="R1923" s="4">
        <f>IFERROR(Table1[[#This Row],[Operating Profit]]/Table1[[#This Row],[Units Sold]],0)</f>
        <v>140</v>
      </c>
      <c r="S1923" s="4">
        <f>IFERROR((Table1[[#This Row],[Total Sales]]-Table1[[#This Row],[Operating Profit]])/Table1[[#This Row],[Units Sold]],0)</f>
        <v>260</v>
      </c>
      <c r="T1923" s="4" t="str">
        <f>IF(Table1[[#This Row],[Profit per unit]]&gt;$V$8,"Premium","Mass")</f>
        <v>Premium</v>
      </c>
      <c r="U1923" s="4"/>
    </row>
    <row r="1924" spans="2:21" ht="14.25" customHeight="1" x14ac:dyDescent="0.3">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c r="O1924" s="4" t="str">
        <f>TEXT(Table1[[#This Row],[Invoice Date]],"mmm")</f>
        <v>Oct</v>
      </c>
      <c r="P1924" s="4">
        <f>YEAR(Table1[[#This Row],[Invoice Date]])</f>
        <v>2021</v>
      </c>
      <c r="Q1924" s="4">
        <f>IFERROR(Table1[[#This Row],[Total Sales]]/Table1[[#This Row],[Units Sold]],4)</f>
        <v>550.00000000000011</v>
      </c>
      <c r="R1924" s="4">
        <f>IFERROR(Table1[[#This Row],[Operating Profit]]/Table1[[#This Row],[Units Sold]],0)</f>
        <v>192.50000000000003</v>
      </c>
      <c r="S1924" s="4">
        <f>IFERROR((Table1[[#This Row],[Total Sales]]-Table1[[#This Row],[Operating Profit]])/Table1[[#This Row],[Units Sold]],0)</f>
        <v>357.50000000000011</v>
      </c>
      <c r="T1924" s="4" t="str">
        <f>IF(Table1[[#This Row],[Profit per unit]]&gt;$V$8,"Premium","Mass")</f>
        <v>Premium</v>
      </c>
      <c r="U1924" s="4"/>
    </row>
    <row r="1925" spans="2:21" ht="14.25" customHeight="1" x14ac:dyDescent="0.3">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c r="O1925" s="4" t="str">
        <f>TEXT(Table1[[#This Row],[Invoice Date]],"mmm")</f>
        <v>Oct</v>
      </c>
      <c r="P1925" s="4">
        <f>YEAR(Table1[[#This Row],[Invoice Date]])</f>
        <v>2021</v>
      </c>
      <c r="Q1925" s="4">
        <f>IFERROR(Table1[[#This Row],[Total Sales]]/Table1[[#This Row],[Units Sold]],4)</f>
        <v>500.00000000000017</v>
      </c>
      <c r="R1925" s="4">
        <f>IFERROR(Table1[[#This Row],[Operating Profit]]/Table1[[#This Row],[Units Sold]],0)</f>
        <v>175.00000000000003</v>
      </c>
      <c r="S1925" s="4">
        <f>IFERROR((Table1[[#This Row],[Total Sales]]-Table1[[#This Row],[Operating Profit]])/Table1[[#This Row],[Units Sold]],0)</f>
        <v>325.00000000000011</v>
      </c>
      <c r="T1925" s="4" t="str">
        <f>IF(Table1[[#This Row],[Profit per unit]]&gt;$V$8,"Premium","Mass")</f>
        <v>Premium</v>
      </c>
      <c r="U1925" s="4"/>
    </row>
    <row r="1926" spans="2:21" ht="14.25" customHeight="1" x14ac:dyDescent="0.3">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c r="O1926" s="4" t="str">
        <f>TEXT(Table1[[#This Row],[Invoice Date]],"mmm")</f>
        <v>Oct</v>
      </c>
      <c r="P1926" s="4">
        <f>YEAR(Table1[[#This Row],[Invoice Date]])</f>
        <v>2021</v>
      </c>
      <c r="Q1926" s="4">
        <f>IFERROR(Table1[[#This Row],[Total Sales]]/Table1[[#This Row],[Units Sold]],4)</f>
        <v>450.00000000000011</v>
      </c>
      <c r="R1926" s="4">
        <f>IFERROR(Table1[[#This Row],[Operating Profit]]/Table1[[#This Row],[Units Sold]],0)</f>
        <v>157.50000000000003</v>
      </c>
      <c r="S1926" s="4">
        <f>IFERROR((Table1[[#This Row],[Total Sales]]-Table1[[#This Row],[Operating Profit]])/Table1[[#This Row],[Units Sold]],0)</f>
        <v>292.50000000000011</v>
      </c>
      <c r="T1926" s="4" t="str">
        <f>IF(Table1[[#This Row],[Profit per unit]]&gt;$V$8,"Premium","Mass")</f>
        <v>Premium</v>
      </c>
      <c r="U1926" s="4"/>
    </row>
    <row r="1927" spans="2:21" ht="14.25" customHeight="1" x14ac:dyDescent="0.3">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c r="O1927" s="4" t="str">
        <f>TEXT(Table1[[#This Row],[Invoice Date]],"mmm")</f>
        <v>Oct</v>
      </c>
      <c r="P1927" s="4">
        <f>YEAR(Table1[[#This Row],[Invoice Date]])</f>
        <v>2021</v>
      </c>
      <c r="Q1927" s="4">
        <f>IFERROR(Table1[[#This Row],[Total Sales]]/Table1[[#This Row],[Units Sold]],4)</f>
        <v>550.00000000000011</v>
      </c>
      <c r="R1927" s="4">
        <f>IFERROR(Table1[[#This Row],[Operating Profit]]/Table1[[#This Row],[Units Sold]],0)</f>
        <v>220.00000000000006</v>
      </c>
      <c r="S1927" s="4">
        <f>IFERROR((Table1[[#This Row],[Total Sales]]-Table1[[#This Row],[Operating Profit]])/Table1[[#This Row],[Units Sold]],0)</f>
        <v>330.00000000000006</v>
      </c>
      <c r="T1927" s="4" t="str">
        <f>IF(Table1[[#This Row],[Profit per unit]]&gt;$V$8,"Premium","Mass")</f>
        <v>Premium</v>
      </c>
      <c r="U1927" s="4"/>
    </row>
    <row r="1928" spans="2:21" ht="14.25" customHeight="1" x14ac:dyDescent="0.3">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c r="O1928" s="4" t="str">
        <f>TEXT(Table1[[#This Row],[Invoice Date]],"mmm")</f>
        <v>Oct</v>
      </c>
      <c r="P1928" s="4">
        <f>YEAR(Table1[[#This Row],[Invoice Date]])</f>
        <v>2021</v>
      </c>
      <c r="Q1928" s="4">
        <f>IFERROR(Table1[[#This Row],[Total Sales]]/Table1[[#This Row],[Units Sold]],4)</f>
        <v>600.00000000000011</v>
      </c>
      <c r="R1928" s="4">
        <f>IFERROR(Table1[[#This Row],[Operating Profit]]/Table1[[#This Row],[Units Sold]],0)</f>
        <v>180.00000000000003</v>
      </c>
      <c r="S1928" s="4">
        <f>IFERROR((Table1[[#This Row],[Total Sales]]-Table1[[#This Row],[Operating Profit]])/Table1[[#This Row],[Units Sold]],0)</f>
        <v>420.00000000000006</v>
      </c>
      <c r="T1928" s="4" t="str">
        <f>IF(Table1[[#This Row],[Profit per unit]]&gt;$V$8,"Premium","Mass")</f>
        <v>Premium</v>
      </c>
      <c r="U1928" s="4"/>
    </row>
    <row r="1929" spans="2:21" ht="14.25" customHeight="1" x14ac:dyDescent="0.3">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c r="O1929" s="4" t="str">
        <f>TEXT(Table1[[#This Row],[Invoice Date]],"mmm")</f>
        <v>Nov</v>
      </c>
      <c r="P1929" s="4">
        <f>YEAR(Table1[[#This Row],[Invoice Date]])</f>
        <v>2021</v>
      </c>
      <c r="Q1929" s="4">
        <f>IFERROR(Table1[[#This Row],[Total Sales]]/Table1[[#This Row],[Units Sold]],4)</f>
        <v>450.00000000000006</v>
      </c>
      <c r="R1929" s="4">
        <f>IFERROR(Table1[[#This Row],[Operating Profit]]/Table1[[#This Row],[Units Sold]],0)</f>
        <v>157.5</v>
      </c>
      <c r="S1929" s="4">
        <f>IFERROR((Table1[[#This Row],[Total Sales]]-Table1[[#This Row],[Operating Profit]])/Table1[[#This Row],[Units Sold]],0)</f>
        <v>292.50000000000006</v>
      </c>
      <c r="T1929" s="4" t="str">
        <f>IF(Table1[[#This Row],[Profit per unit]]&gt;$V$8,"Premium","Mass")</f>
        <v>Premium</v>
      </c>
      <c r="U1929" s="4"/>
    </row>
    <row r="1930" spans="2:21" ht="14.25" customHeight="1" x14ac:dyDescent="0.3">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c r="O1930" s="4" t="str">
        <f>TEXT(Table1[[#This Row],[Invoice Date]],"mmm")</f>
        <v>Nov</v>
      </c>
      <c r="P1930" s="4">
        <f>YEAR(Table1[[#This Row],[Invoice Date]])</f>
        <v>2021</v>
      </c>
      <c r="Q1930" s="4">
        <f>IFERROR(Table1[[#This Row],[Total Sales]]/Table1[[#This Row],[Units Sold]],4)</f>
        <v>500.00000000000017</v>
      </c>
      <c r="R1930" s="4">
        <f>IFERROR(Table1[[#This Row],[Operating Profit]]/Table1[[#This Row],[Units Sold]],0)</f>
        <v>175.00000000000006</v>
      </c>
      <c r="S1930" s="4">
        <f>IFERROR((Table1[[#This Row],[Total Sales]]-Table1[[#This Row],[Operating Profit]])/Table1[[#This Row],[Units Sold]],0)</f>
        <v>325.00000000000011</v>
      </c>
      <c r="T1930" s="4" t="str">
        <f>IF(Table1[[#This Row],[Profit per unit]]&gt;$V$8,"Premium","Mass")</f>
        <v>Premium</v>
      </c>
      <c r="U1930" s="4"/>
    </row>
    <row r="1931" spans="2:21" ht="14.25" customHeight="1" x14ac:dyDescent="0.3">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c r="O1931" s="4" t="str">
        <f>TEXT(Table1[[#This Row],[Invoice Date]],"mmm")</f>
        <v>Nov</v>
      </c>
      <c r="P1931" s="4">
        <f>YEAR(Table1[[#This Row],[Invoice Date]])</f>
        <v>2021</v>
      </c>
      <c r="Q1931" s="4">
        <f>IFERROR(Table1[[#This Row],[Total Sales]]/Table1[[#This Row],[Units Sold]],4)</f>
        <v>450.00000000000006</v>
      </c>
      <c r="R1931" s="4">
        <f>IFERROR(Table1[[#This Row],[Operating Profit]]/Table1[[#This Row],[Units Sold]],0)</f>
        <v>157.5</v>
      </c>
      <c r="S1931" s="4">
        <f>IFERROR((Table1[[#This Row],[Total Sales]]-Table1[[#This Row],[Operating Profit]])/Table1[[#This Row],[Units Sold]],0)</f>
        <v>292.50000000000006</v>
      </c>
      <c r="T1931" s="4" t="str">
        <f>IF(Table1[[#This Row],[Profit per unit]]&gt;$V$8,"Premium","Mass")</f>
        <v>Premium</v>
      </c>
      <c r="U1931" s="4"/>
    </row>
    <row r="1932" spans="2:21" ht="14.25" customHeight="1" x14ac:dyDescent="0.3">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c r="O1932" s="4" t="str">
        <f>TEXT(Table1[[#This Row],[Invoice Date]],"mmm")</f>
        <v>Nov</v>
      </c>
      <c r="P1932" s="4">
        <f>YEAR(Table1[[#This Row],[Invoice Date]])</f>
        <v>2021</v>
      </c>
      <c r="Q1932" s="4">
        <f>IFERROR(Table1[[#This Row],[Total Sales]]/Table1[[#This Row],[Units Sold]],4)</f>
        <v>550.00000000000011</v>
      </c>
      <c r="R1932" s="4">
        <f>IFERROR(Table1[[#This Row],[Operating Profit]]/Table1[[#This Row],[Units Sold]],0)</f>
        <v>192.50000000000003</v>
      </c>
      <c r="S1932" s="4">
        <f>IFERROR((Table1[[#This Row],[Total Sales]]-Table1[[#This Row],[Operating Profit]])/Table1[[#This Row],[Units Sold]],0)</f>
        <v>357.50000000000011</v>
      </c>
      <c r="T1932" s="4" t="str">
        <f>IF(Table1[[#This Row],[Profit per unit]]&gt;$V$8,"Premium","Mass")</f>
        <v>Premium</v>
      </c>
      <c r="U1932" s="4"/>
    </row>
    <row r="1933" spans="2:21" ht="14.25" customHeight="1" x14ac:dyDescent="0.3">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c r="O1933" s="4" t="str">
        <f>TEXT(Table1[[#This Row],[Invoice Date]],"mmm")</f>
        <v>Nov</v>
      </c>
      <c r="P1933" s="4">
        <f>YEAR(Table1[[#This Row],[Invoice Date]])</f>
        <v>2021</v>
      </c>
      <c r="Q1933" s="4">
        <f>IFERROR(Table1[[#This Row],[Total Sales]]/Table1[[#This Row],[Units Sold]],4)</f>
        <v>750.00000000000011</v>
      </c>
      <c r="R1933" s="4">
        <f>IFERROR(Table1[[#This Row],[Operating Profit]]/Table1[[#This Row],[Units Sold]],0)</f>
        <v>300.00000000000006</v>
      </c>
      <c r="S1933" s="4">
        <f>IFERROR((Table1[[#This Row],[Total Sales]]-Table1[[#This Row],[Operating Profit]])/Table1[[#This Row],[Units Sold]],0)</f>
        <v>450.00000000000006</v>
      </c>
      <c r="T1933" s="4" t="str">
        <f>IF(Table1[[#This Row],[Profit per unit]]&gt;$V$8,"Premium","Mass")</f>
        <v>Premium</v>
      </c>
      <c r="U1933" s="4"/>
    </row>
    <row r="1934" spans="2:21" ht="14.25" customHeight="1" x14ac:dyDescent="0.3">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c r="O1934" s="4" t="str">
        <f>TEXT(Table1[[#This Row],[Invoice Date]],"mmm")</f>
        <v>Nov</v>
      </c>
      <c r="P1934" s="4">
        <f>YEAR(Table1[[#This Row],[Invoice Date]])</f>
        <v>2021</v>
      </c>
      <c r="Q1934" s="4">
        <f>IFERROR(Table1[[#This Row],[Total Sales]]/Table1[[#This Row],[Units Sold]],4)</f>
        <v>800.00000000000011</v>
      </c>
      <c r="R1934" s="4">
        <f>IFERROR(Table1[[#This Row],[Operating Profit]]/Table1[[#This Row],[Units Sold]],0)</f>
        <v>240</v>
      </c>
      <c r="S1934" s="4">
        <f>IFERROR((Table1[[#This Row],[Total Sales]]-Table1[[#This Row],[Operating Profit]])/Table1[[#This Row],[Units Sold]],0)</f>
        <v>560.00000000000011</v>
      </c>
      <c r="T1934" s="4" t="str">
        <f>IF(Table1[[#This Row],[Profit per unit]]&gt;$V$8,"Premium","Mass")</f>
        <v>Premium</v>
      </c>
      <c r="U1934" s="4"/>
    </row>
    <row r="1935" spans="2:21" ht="14.25" customHeight="1" x14ac:dyDescent="0.3">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c r="O1935" s="4" t="str">
        <f>TEXT(Table1[[#This Row],[Invoice Date]],"mmm")</f>
        <v>Dec</v>
      </c>
      <c r="P1935" s="4">
        <f>YEAR(Table1[[#This Row],[Invoice Date]])</f>
        <v>2021</v>
      </c>
      <c r="Q1935" s="4">
        <f>IFERROR(Table1[[#This Row],[Total Sales]]/Table1[[#This Row],[Units Sold]],4)</f>
        <v>650.00000000000011</v>
      </c>
      <c r="R1935" s="4">
        <f>IFERROR(Table1[[#This Row],[Operating Profit]]/Table1[[#This Row],[Units Sold]],0)</f>
        <v>227.50000000000003</v>
      </c>
      <c r="S1935" s="4">
        <f>IFERROR((Table1[[#This Row],[Total Sales]]-Table1[[#This Row],[Operating Profit]])/Table1[[#This Row],[Units Sold]],0)</f>
        <v>422.50000000000017</v>
      </c>
      <c r="T1935" s="4" t="str">
        <f>IF(Table1[[#This Row],[Profit per unit]]&gt;$V$8,"Premium","Mass")</f>
        <v>Premium</v>
      </c>
      <c r="U1935" s="4"/>
    </row>
    <row r="1936" spans="2:21" ht="14.25" customHeight="1" x14ac:dyDescent="0.3">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c r="O1936" s="4" t="str">
        <f>TEXT(Table1[[#This Row],[Invoice Date]],"mmm")</f>
        <v>Dec</v>
      </c>
      <c r="P1936" s="4">
        <f>YEAR(Table1[[#This Row],[Invoice Date]])</f>
        <v>2021</v>
      </c>
      <c r="Q1936" s="4">
        <f>IFERROR(Table1[[#This Row],[Total Sales]]/Table1[[#This Row],[Units Sold]],4)</f>
        <v>750.00000000000034</v>
      </c>
      <c r="R1936" s="4">
        <f>IFERROR(Table1[[#This Row],[Operating Profit]]/Table1[[#This Row],[Units Sold]],0)</f>
        <v>262.50000000000006</v>
      </c>
      <c r="S1936" s="4">
        <f>IFERROR((Table1[[#This Row],[Total Sales]]-Table1[[#This Row],[Operating Profit]])/Table1[[#This Row],[Units Sold]],0)</f>
        <v>487.50000000000023</v>
      </c>
      <c r="T1936" s="4" t="str">
        <f>IF(Table1[[#This Row],[Profit per unit]]&gt;$V$8,"Premium","Mass")</f>
        <v>Premium</v>
      </c>
      <c r="U1936" s="4"/>
    </row>
    <row r="1937" spans="2:21" ht="14.25" customHeight="1" x14ac:dyDescent="0.3">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c r="O1937" s="4" t="str">
        <f>TEXT(Table1[[#This Row],[Invoice Date]],"mmm")</f>
        <v>Dec</v>
      </c>
      <c r="P1937" s="4">
        <f>YEAR(Table1[[#This Row],[Invoice Date]])</f>
        <v>2021</v>
      </c>
      <c r="Q1937" s="4">
        <f>IFERROR(Table1[[#This Row],[Total Sales]]/Table1[[#This Row],[Units Sold]],4)</f>
        <v>700.00000000000011</v>
      </c>
      <c r="R1937" s="4">
        <f>IFERROR(Table1[[#This Row],[Operating Profit]]/Table1[[#This Row],[Units Sold]],0)</f>
        <v>245</v>
      </c>
      <c r="S1937" s="4">
        <f>IFERROR((Table1[[#This Row],[Total Sales]]-Table1[[#This Row],[Operating Profit]])/Table1[[#This Row],[Units Sold]],0)</f>
        <v>455.00000000000011</v>
      </c>
      <c r="T1937" s="4" t="str">
        <f>IF(Table1[[#This Row],[Profit per unit]]&gt;$V$8,"Premium","Mass")</f>
        <v>Premium</v>
      </c>
      <c r="U1937" s="4"/>
    </row>
    <row r="1938" spans="2:21" ht="14.25" customHeight="1" x14ac:dyDescent="0.3">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c r="O1938" s="4" t="str">
        <f>TEXT(Table1[[#This Row],[Invoice Date]],"mmm")</f>
        <v>Dec</v>
      </c>
      <c r="P1938" s="4">
        <f>YEAR(Table1[[#This Row],[Invoice Date]])</f>
        <v>2021</v>
      </c>
      <c r="Q1938" s="4">
        <f>IFERROR(Table1[[#This Row],[Total Sales]]/Table1[[#This Row],[Units Sold]],4)</f>
        <v>700.00000000000011</v>
      </c>
      <c r="R1938" s="4">
        <f>IFERROR(Table1[[#This Row],[Operating Profit]]/Table1[[#This Row],[Units Sold]],0)</f>
        <v>245</v>
      </c>
      <c r="S1938" s="4">
        <f>IFERROR((Table1[[#This Row],[Total Sales]]-Table1[[#This Row],[Operating Profit]])/Table1[[#This Row],[Units Sold]],0)</f>
        <v>455.00000000000011</v>
      </c>
      <c r="T1938" s="4" t="str">
        <f>IF(Table1[[#This Row],[Profit per unit]]&gt;$V$8,"Premium","Mass")</f>
        <v>Premium</v>
      </c>
      <c r="U1938" s="4"/>
    </row>
    <row r="1939" spans="2:21" ht="14.25" customHeight="1" x14ac:dyDescent="0.3">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c r="O1939" s="4" t="str">
        <f>TEXT(Table1[[#This Row],[Invoice Date]],"mmm")</f>
        <v>Dec</v>
      </c>
      <c r="P1939" s="4">
        <f>YEAR(Table1[[#This Row],[Invoice Date]])</f>
        <v>2021</v>
      </c>
      <c r="Q1939" s="4">
        <f>IFERROR(Table1[[#This Row],[Total Sales]]/Table1[[#This Row],[Units Sold]],4)</f>
        <v>800.00000000000011</v>
      </c>
      <c r="R1939" s="4">
        <f>IFERROR(Table1[[#This Row],[Operating Profit]]/Table1[[#This Row],[Units Sold]],0)</f>
        <v>320.00000000000006</v>
      </c>
      <c r="S1939" s="4">
        <f>IFERROR((Table1[[#This Row],[Total Sales]]-Table1[[#This Row],[Operating Profit]])/Table1[[#This Row],[Units Sold]],0)</f>
        <v>480.00000000000006</v>
      </c>
      <c r="T1939" s="4" t="str">
        <f>IF(Table1[[#This Row],[Profit per unit]]&gt;$V$8,"Premium","Mass")</f>
        <v>Premium</v>
      </c>
      <c r="U1939" s="4"/>
    </row>
    <row r="1940" spans="2:21" ht="14.25" customHeight="1" x14ac:dyDescent="0.3">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c r="O1940" s="4" t="str">
        <f>TEXT(Table1[[#This Row],[Invoice Date]],"mmm")</f>
        <v>Dec</v>
      </c>
      <c r="P1940" s="4">
        <f>YEAR(Table1[[#This Row],[Invoice Date]])</f>
        <v>2021</v>
      </c>
      <c r="Q1940" s="4">
        <f>IFERROR(Table1[[#This Row],[Total Sales]]/Table1[[#This Row],[Units Sold]],4)</f>
        <v>850.00000000000011</v>
      </c>
      <c r="R1940" s="4">
        <f>IFERROR(Table1[[#This Row],[Operating Profit]]/Table1[[#This Row],[Units Sold]],0)</f>
        <v>255</v>
      </c>
      <c r="S1940" s="4">
        <f>IFERROR((Table1[[#This Row],[Total Sales]]-Table1[[#This Row],[Operating Profit]])/Table1[[#This Row],[Units Sold]],0)</f>
        <v>595.00000000000011</v>
      </c>
      <c r="T1940" s="4" t="str">
        <f>IF(Table1[[#This Row],[Profit per unit]]&gt;$V$8,"Premium","Mass")</f>
        <v>Premium</v>
      </c>
      <c r="U1940" s="4"/>
    </row>
    <row r="1941" spans="2:21" ht="14.25" customHeight="1" x14ac:dyDescent="0.3">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c r="O1941" s="4" t="str">
        <f>TEXT(Table1[[#This Row],[Invoice Date]],"mmm")</f>
        <v>Jan</v>
      </c>
      <c r="P1941" s="4">
        <f>YEAR(Table1[[#This Row],[Invoice Date]])</f>
        <v>2021</v>
      </c>
      <c r="Q1941" s="4">
        <f>IFERROR(Table1[[#This Row],[Total Sales]]/Table1[[#This Row],[Units Sold]],4)</f>
        <v>350</v>
      </c>
      <c r="R1941" s="4">
        <f>IFERROR(Table1[[#This Row],[Operating Profit]]/Table1[[#This Row],[Units Sold]],0)</f>
        <v>139.99999999999997</v>
      </c>
      <c r="S1941" s="4">
        <f>IFERROR((Table1[[#This Row],[Total Sales]]-Table1[[#This Row],[Operating Profit]])/Table1[[#This Row],[Units Sold]],0)</f>
        <v>210</v>
      </c>
      <c r="T1941" s="4" t="str">
        <f>IF(Table1[[#This Row],[Profit per unit]]&gt;$V$8,"Premium","Mass")</f>
        <v>Premium</v>
      </c>
      <c r="U1941" s="4"/>
    </row>
    <row r="1942" spans="2:21" ht="14.25" customHeight="1" x14ac:dyDescent="0.3">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c r="O1942" s="4" t="str">
        <f>TEXT(Table1[[#This Row],[Invoice Date]],"mmm")</f>
        <v>Jan</v>
      </c>
      <c r="P1942" s="4">
        <f>YEAR(Table1[[#This Row],[Invoice Date]])</f>
        <v>2021</v>
      </c>
      <c r="Q1942" s="4">
        <f>IFERROR(Table1[[#This Row],[Total Sales]]/Table1[[#This Row],[Units Sold]],4)</f>
        <v>450</v>
      </c>
      <c r="R1942" s="4">
        <f>IFERROR(Table1[[#This Row],[Operating Profit]]/Table1[[#This Row],[Units Sold]],0)</f>
        <v>180</v>
      </c>
      <c r="S1942" s="4">
        <f>IFERROR((Table1[[#This Row],[Total Sales]]-Table1[[#This Row],[Operating Profit]])/Table1[[#This Row],[Units Sold]],0)</f>
        <v>270</v>
      </c>
      <c r="T1942" s="4" t="str">
        <f>IF(Table1[[#This Row],[Profit per unit]]&gt;$V$8,"Premium","Mass")</f>
        <v>Premium</v>
      </c>
      <c r="U1942" s="4"/>
    </row>
    <row r="1943" spans="2:21" ht="14.25" customHeight="1" x14ac:dyDescent="0.3">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c r="O1943" s="4" t="str">
        <f>TEXT(Table1[[#This Row],[Invoice Date]],"mmm")</f>
        <v>Jan</v>
      </c>
      <c r="P1943" s="4">
        <f>YEAR(Table1[[#This Row],[Invoice Date]])</f>
        <v>2021</v>
      </c>
      <c r="Q1943" s="4">
        <f>IFERROR(Table1[[#This Row],[Total Sales]]/Table1[[#This Row],[Units Sold]],4)</f>
        <v>450</v>
      </c>
      <c r="R1943" s="4">
        <f>IFERROR(Table1[[#This Row],[Operating Profit]]/Table1[[#This Row],[Units Sold]],0)</f>
        <v>180</v>
      </c>
      <c r="S1943" s="4">
        <f>IFERROR((Table1[[#This Row],[Total Sales]]-Table1[[#This Row],[Operating Profit]])/Table1[[#This Row],[Units Sold]],0)</f>
        <v>270</v>
      </c>
      <c r="T1943" s="4" t="str">
        <f>IF(Table1[[#This Row],[Profit per unit]]&gt;$V$8,"Premium","Mass")</f>
        <v>Premium</v>
      </c>
      <c r="U1943" s="4"/>
    </row>
    <row r="1944" spans="2:21" ht="14.25" customHeight="1" x14ac:dyDescent="0.3">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c r="O1944" s="4" t="str">
        <f>TEXT(Table1[[#This Row],[Invoice Date]],"mmm")</f>
        <v>Jan</v>
      </c>
      <c r="P1944" s="4">
        <f>YEAR(Table1[[#This Row],[Invoice Date]])</f>
        <v>2021</v>
      </c>
      <c r="Q1944" s="4">
        <f>IFERROR(Table1[[#This Row],[Total Sales]]/Table1[[#This Row],[Units Sold]],4)</f>
        <v>450</v>
      </c>
      <c r="R1944" s="4">
        <f>IFERROR(Table1[[#This Row],[Operating Profit]]/Table1[[#This Row],[Units Sold]],0)</f>
        <v>179.99999999999997</v>
      </c>
      <c r="S1944" s="4">
        <f>IFERROR((Table1[[#This Row],[Total Sales]]-Table1[[#This Row],[Operating Profit]])/Table1[[#This Row],[Units Sold]],0)</f>
        <v>270</v>
      </c>
      <c r="T1944" s="4" t="str">
        <f>IF(Table1[[#This Row],[Profit per unit]]&gt;$V$8,"Premium","Mass")</f>
        <v>Premium</v>
      </c>
      <c r="U1944" s="4"/>
    </row>
    <row r="1945" spans="2:21" ht="14.25" customHeight="1" x14ac:dyDescent="0.3">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c r="O1945" s="4" t="str">
        <f>TEXT(Table1[[#This Row],[Invoice Date]],"mmm")</f>
        <v>Jan</v>
      </c>
      <c r="P1945" s="4">
        <f>YEAR(Table1[[#This Row],[Invoice Date]])</f>
        <v>2021</v>
      </c>
      <c r="Q1945" s="4">
        <f>IFERROR(Table1[[#This Row],[Total Sales]]/Table1[[#This Row],[Units Sold]],4)</f>
        <v>500.00000000000017</v>
      </c>
      <c r="R1945" s="4">
        <f>IFERROR(Table1[[#This Row],[Operating Profit]]/Table1[[#This Row],[Units Sold]],0)</f>
        <v>225.00000000000009</v>
      </c>
      <c r="S1945" s="4">
        <f>IFERROR((Table1[[#This Row],[Total Sales]]-Table1[[#This Row],[Operating Profit]])/Table1[[#This Row],[Units Sold]],0)</f>
        <v>275.00000000000006</v>
      </c>
      <c r="T1945" s="4" t="str">
        <f>IF(Table1[[#This Row],[Profit per unit]]&gt;$V$8,"Premium","Mass")</f>
        <v>Premium</v>
      </c>
      <c r="U1945" s="4"/>
    </row>
    <row r="1946" spans="2:21" ht="14.25" customHeight="1" x14ac:dyDescent="0.3">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c r="O1946" s="4" t="str">
        <f>TEXT(Table1[[#This Row],[Invoice Date]],"mmm")</f>
        <v>Jan</v>
      </c>
      <c r="P1946" s="4">
        <f>YEAR(Table1[[#This Row],[Invoice Date]])</f>
        <v>2021</v>
      </c>
      <c r="Q1946" s="4">
        <f>IFERROR(Table1[[#This Row],[Total Sales]]/Table1[[#This Row],[Units Sold]],4)</f>
        <v>450</v>
      </c>
      <c r="R1946" s="4">
        <f>IFERROR(Table1[[#This Row],[Operating Profit]]/Table1[[#This Row],[Units Sold]],0)</f>
        <v>157.5</v>
      </c>
      <c r="S1946" s="4">
        <f>IFERROR((Table1[[#This Row],[Total Sales]]-Table1[[#This Row],[Operating Profit]])/Table1[[#This Row],[Units Sold]],0)</f>
        <v>292.5</v>
      </c>
      <c r="T1946" s="4" t="str">
        <f>IF(Table1[[#This Row],[Profit per unit]]&gt;$V$8,"Premium","Mass")</f>
        <v>Premium</v>
      </c>
      <c r="U1946" s="4"/>
    </row>
    <row r="1947" spans="2:21" ht="14.25" customHeight="1" x14ac:dyDescent="0.3">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c r="O1947" s="4" t="str">
        <f>TEXT(Table1[[#This Row],[Invoice Date]],"mmm")</f>
        <v>Feb</v>
      </c>
      <c r="P1947" s="4">
        <f>YEAR(Table1[[#This Row],[Invoice Date]])</f>
        <v>2021</v>
      </c>
      <c r="Q1947" s="4">
        <f>IFERROR(Table1[[#This Row],[Total Sales]]/Table1[[#This Row],[Units Sold]],4)</f>
        <v>350</v>
      </c>
      <c r="R1947" s="4">
        <f>IFERROR(Table1[[#This Row],[Operating Profit]]/Table1[[#This Row],[Units Sold]],0)</f>
        <v>140</v>
      </c>
      <c r="S1947" s="4">
        <f>IFERROR((Table1[[#This Row],[Total Sales]]-Table1[[#This Row],[Operating Profit]])/Table1[[#This Row],[Units Sold]],0)</f>
        <v>210</v>
      </c>
      <c r="T1947" s="4" t="str">
        <f>IF(Table1[[#This Row],[Profit per unit]]&gt;$V$8,"Premium","Mass")</f>
        <v>Premium</v>
      </c>
      <c r="U1947" s="4"/>
    </row>
    <row r="1948" spans="2:21" ht="14.25" customHeight="1" x14ac:dyDescent="0.3">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c r="O1948" s="4" t="str">
        <f>TEXT(Table1[[#This Row],[Invoice Date]],"mmm")</f>
        <v>Feb</v>
      </c>
      <c r="P1948" s="4">
        <f>YEAR(Table1[[#This Row],[Invoice Date]])</f>
        <v>2021</v>
      </c>
      <c r="Q1948" s="4">
        <f>IFERROR(Table1[[#This Row],[Total Sales]]/Table1[[#This Row],[Units Sold]],4)</f>
        <v>450</v>
      </c>
      <c r="R1948" s="4">
        <f>IFERROR(Table1[[#This Row],[Operating Profit]]/Table1[[#This Row],[Units Sold]],0)</f>
        <v>180</v>
      </c>
      <c r="S1948" s="4">
        <f>IFERROR((Table1[[#This Row],[Total Sales]]-Table1[[#This Row],[Operating Profit]])/Table1[[#This Row],[Units Sold]],0)</f>
        <v>270</v>
      </c>
      <c r="T1948" s="4" t="str">
        <f>IF(Table1[[#This Row],[Profit per unit]]&gt;$V$8,"Premium","Mass")</f>
        <v>Premium</v>
      </c>
      <c r="U1948" s="4"/>
    </row>
    <row r="1949" spans="2:21" ht="14.25" customHeight="1" x14ac:dyDescent="0.3">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c r="O1949" s="4" t="str">
        <f>TEXT(Table1[[#This Row],[Invoice Date]],"mmm")</f>
        <v>Feb</v>
      </c>
      <c r="P1949" s="4">
        <f>YEAR(Table1[[#This Row],[Invoice Date]])</f>
        <v>2021</v>
      </c>
      <c r="Q1949" s="4">
        <f>IFERROR(Table1[[#This Row],[Total Sales]]/Table1[[#This Row],[Units Sold]],4)</f>
        <v>450</v>
      </c>
      <c r="R1949" s="4">
        <f>IFERROR(Table1[[#This Row],[Operating Profit]]/Table1[[#This Row],[Units Sold]],0)</f>
        <v>180</v>
      </c>
      <c r="S1949" s="4">
        <f>IFERROR((Table1[[#This Row],[Total Sales]]-Table1[[#This Row],[Operating Profit]])/Table1[[#This Row],[Units Sold]],0)</f>
        <v>270</v>
      </c>
      <c r="T1949" s="4" t="str">
        <f>IF(Table1[[#This Row],[Profit per unit]]&gt;$V$8,"Premium","Mass")</f>
        <v>Premium</v>
      </c>
      <c r="U1949" s="4"/>
    </row>
    <row r="1950" spans="2:21" ht="14.25" customHeight="1" x14ac:dyDescent="0.3">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c r="O1950" s="4" t="str">
        <f>TEXT(Table1[[#This Row],[Invoice Date]],"mmm")</f>
        <v>Feb</v>
      </c>
      <c r="P1950" s="4">
        <f>YEAR(Table1[[#This Row],[Invoice Date]])</f>
        <v>2021</v>
      </c>
      <c r="Q1950" s="4">
        <f>IFERROR(Table1[[#This Row],[Total Sales]]/Table1[[#This Row],[Units Sold]],4)</f>
        <v>450</v>
      </c>
      <c r="R1950" s="4">
        <f>IFERROR(Table1[[#This Row],[Operating Profit]]/Table1[[#This Row],[Units Sold]],0)</f>
        <v>179.99999999999997</v>
      </c>
      <c r="S1950" s="4">
        <f>IFERROR((Table1[[#This Row],[Total Sales]]-Table1[[#This Row],[Operating Profit]])/Table1[[#This Row],[Units Sold]],0)</f>
        <v>270</v>
      </c>
      <c r="T1950" s="4" t="str">
        <f>IF(Table1[[#This Row],[Profit per unit]]&gt;$V$8,"Premium","Mass")</f>
        <v>Premium</v>
      </c>
      <c r="U1950" s="4"/>
    </row>
    <row r="1951" spans="2:21" ht="14.25" customHeight="1" x14ac:dyDescent="0.3">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c r="O1951" s="4" t="str">
        <f>TEXT(Table1[[#This Row],[Invoice Date]],"mmm")</f>
        <v>Feb</v>
      </c>
      <c r="P1951" s="4">
        <f>YEAR(Table1[[#This Row],[Invoice Date]])</f>
        <v>2021</v>
      </c>
      <c r="Q1951" s="4">
        <f>IFERROR(Table1[[#This Row],[Total Sales]]/Table1[[#This Row],[Units Sold]],4)</f>
        <v>500.00000000000017</v>
      </c>
      <c r="R1951" s="4">
        <f>IFERROR(Table1[[#This Row],[Operating Profit]]/Table1[[#This Row],[Units Sold]],0)</f>
        <v>225.00000000000009</v>
      </c>
      <c r="S1951" s="4">
        <f>IFERROR((Table1[[#This Row],[Total Sales]]-Table1[[#This Row],[Operating Profit]])/Table1[[#This Row],[Units Sold]],0)</f>
        <v>275.00000000000006</v>
      </c>
      <c r="T1951" s="4" t="str">
        <f>IF(Table1[[#This Row],[Profit per unit]]&gt;$V$8,"Premium","Mass")</f>
        <v>Premium</v>
      </c>
      <c r="U1951" s="4"/>
    </row>
    <row r="1952" spans="2:21" ht="14.25" customHeight="1" x14ac:dyDescent="0.3">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c r="O1952" s="4" t="str">
        <f>TEXT(Table1[[#This Row],[Invoice Date]],"mmm")</f>
        <v>Feb</v>
      </c>
      <c r="P1952" s="4">
        <f>YEAR(Table1[[#This Row],[Invoice Date]])</f>
        <v>2021</v>
      </c>
      <c r="Q1952" s="4">
        <f>IFERROR(Table1[[#This Row],[Total Sales]]/Table1[[#This Row],[Units Sold]],4)</f>
        <v>450</v>
      </c>
      <c r="R1952" s="4">
        <f>IFERROR(Table1[[#This Row],[Operating Profit]]/Table1[[#This Row],[Units Sold]],0)</f>
        <v>157.49999999999997</v>
      </c>
      <c r="S1952" s="4">
        <f>IFERROR((Table1[[#This Row],[Total Sales]]-Table1[[#This Row],[Operating Profit]])/Table1[[#This Row],[Units Sold]],0)</f>
        <v>292.5</v>
      </c>
      <c r="T1952" s="4" t="str">
        <f>IF(Table1[[#This Row],[Profit per unit]]&gt;$V$8,"Premium","Mass")</f>
        <v>Premium</v>
      </c>
      <c r="U1952" s="4"/>
    </row>
    <row r="1953" spans="2:21" ht="14.25" customHeight="1" x14ac:dyDescent="0.3">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c r="O1953" s="4" t="str">
        <f>TEXT(Table1[[#This Row],[Invoice Date]],"mmm")</f>
        <v>Mar</v>
      </c>
      <c r="P1953" s="4">
        <f>YEAR(Table1[[#This Row],[Invoice Date]])</f>
        <v>2021</v>
      </c>
      <c r="Q1953" s="4">
        <f>IFERROR(Table1[[#This Row],[Total Sales]]/Table1[[#This Row],[Units Sold]],4)</f>
        <v>450</v>
      </c>
      <c r="R1953" s="4">
        <f>IFERROR(Table1[[#This Row],[Operating Profit]]/Table1[[#This Row],[Units Sold]],0)</f>
        <v>179.99999999999997</v>
      </c>
      <c r="S1953" s="4">
        <f>IFERROR((Table1[[#This Row],[Total Sales]]-Table1[[#This Row],[Operating Profit]])/Table1[[#This Row],[Units Sold]],0)</f>
        <v>270</v>
      </c>
      <c r="T1953" s="4" t="str">
        <f>IF(Table1[[#This Row],[Profit per unit]]&gt;$V$8,"Premium","Mass")</f>
        <v>Premium</v>
      </c>
      <c r="U1953" s="4"/>
    </row>
    <row r="1954" spans="2:21" ht="14.25" customHeight="1" x14ac:dyDescent="0.3">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c r="O1954" s="4" t="str">
        <f>TEXT(Table1[[#This Row],[Invoice Date]],"mmm")</f>
        <v>Mar</v>
      </c>
      <c r="P1954" s="4">
        <f>YEAR(Table1[[#This Row],[Invoice Date]])</f>
        <v>2021</v>
      </c>
      <c r="Q1954" s="4">
        <f>IFERROR(Table1[[#This Row],[Total Sales]]/Table1[[#This Row],[Units Sold]],4)</f>
        <v>550.00000000000011</v>
      </c>
      <c r="R1954" s="4">
        <f>IFERROR(Table1[[#This Row],[Operating Profit]]/Table1[[#This Row],[Units Sold]],0)</f>
        <v>220</v>
      </c>
      <c r="S1954" s="4">
        <f>IFERROR((Table1[[#This Row],[Total Sales]]-Table1[[#This Row],[Operating Profit]])/Table1[[#This Row],[Units Sold]],0)</f>
        <v>330.00000000000006</v>
      </c>
      <c r="T1954" s="4" t="str">
        <f>IF(Table1[[#This Row],[Profit per unit]]&gt;$V$8,"Premium","Mass")</f>
        <v>Premium</v>
      </c>
      <c r="U1954" s="4"/>
    </row>
    <row r="1955" spans="2:21" ht="14.25" customHeight="1" x14ac:dyDescent="0.3">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c r="O1955" s="4" t="str">
        <f>TEXT(Table1[[#This Row],[Invoice Date]],"mmm")</f>
        <v>Mar</v>
      </c>
      <c r="P1955" s="4">
        <f>YEAR(Table1[[#This Row],[Invoice Date]])</f>
        <v>2021</v>
      </c>
      <c r="Q1955" s="4">
        <f>IFERROR(Table1[[#This Row],[Total Sales]]/Table1[[#This Row],[Units Sold]],4)</f>
        <v>600</v>
      </c>
      <c r="R1955" s="4">
        <f>IFERROR(Table1[[#This Row],[Operating Profit]]/Table1[[#This Row],[Units Sold]],0)</f>
        <v>239.99999999999997</v>
      </c>
      <c r="S1955" s="4">
        <f>IFERROR((Table1[[#This Row],[Total Sales]]-Table1[[#This Row],[Operating Profit]])/Table1[[#This Row],[Units Sold]],0)</f>
        <v>360</v>
      </c>
      <c r="T1955" s="4" t="str">
        <f>IF(Table1[[#This Row],[Profit per unit]]&gt;$V$8,"Premium","Mass")</f>
        <v>Premium</v>
      </c>
      <c r="U1955" s="4"/>
    </row>
    <row r="1956" spans="2:21" ht="14.25" customHeight="1" x14ac:dyDescent="0.3">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c r="O1956" s="4" t="str">
        <f>TEXT(Table1[[#This Row],[Invoice Date]],"mmm")</f>
        <v>Mar</v>
      </c>
      <c r="P1956" s="4">
        <f>YEAR(Table1[[#This Row],[Invoice Date]])</f>
        <v>2021</v>
      </c>
      <c r="Q1956" s="4">
        <f>IFERROR(Table1[[#This Row],[Total Sales]]/Table1[[#This Row],[Units Sold]],4)</f>
        <v>550.00000000000011</v>
      </c>
      <c r="R1956" s="4">
        <f>IFERROR(Table1[[#This Row],[Operating Profit]]/Table1[[#This Row],[Units Sold]],0)</f>
        <v>220</v>
      </c>
      <c r="S1956" s="4">
        <f>IFERROR((Table1[[#This Row],[Total Sales]]-Table1[[#This Row],[Operating Profit]])/Table1[[#This Row],[Units Sold]],0)</f>
        <v>330.00000000000011</v>
      </c>
      <c r="T1956" s="4" t="str">
        <f>IF(Table1[[#This Row],[Profit per unit]]&gt;$V$8,"Premium","Mass")</f>
        <v>Premium</v>
      </c>
      <c r="U1956" s="4"/>
    </row>
    <row r="1957" spans="2:21" ht="14.25" customHeight="1" x14ac:dyDescent="0.3">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c r="O1957" s="4" t="str">
        <f>TEXT(Table1[[#This Row],[Invoice Date]],"mmm")</f>
        <v>Mar</v>
      </c>
      <c r="P1957" s="4">
        <f>YEAR(Table1[[#This Row],[Invoice Date]])</f>
        <v>2021</v>
      </c>
      <c r="Q1957" s="4">
        <f>IFERROR(Table1[[#This Row],[Total Sales]]/Table1[[#This Row],[Units Sold]],4)</f>
        <v>600.00000000000011</v>
      </c>
      <c r="R1957" s="4">
        <f>IFERROR(Table1[[#This Row],[Operating Profit]]/Table1[[#This Row],[Units Sold]],0)</f>
        <v>270.00000000000006</v>
      </c>
      <c r="S1957" s="4">
        <f>IFERROR((Table1[[#This Row],[Total Sales]]-Table1[[#This Row],[Operating Profit]])/Table1[[#This Row],[Units Sold]],0)</f>
        <v>330.00000000000006</v>
      </c>
      <c r="T1957" s="4" t="str">
        <f>IF(Table1[[#This Row],[Profit per unit]]&gt;$V$8,"Premium","Mass")</f>
        <v>Premium</v>
      </c>
      <c r="U1957" s="4"/>
    </row>
    <row r="1958" spans="2:21" ht="14.25" customHeight="1" x14ac:dyDescent="0.3">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c r="O1958" s="4" t="str">
        <f>TEXT(Table1[[#This Row],[Invoice Date]],"mmm")</f>
        <v>Mar</v>
      </c>
      <c r="P1958" s="4">
        <f>YEAR(Table1[[#This Row],[Invoice Date]])</f>
        <v>2021</v>
      </c>
      <c r="Q1958" s="4">
        <f>IFERROR(Table1[[#This Row],[Total Sales]]/Table1[[#This Row],[Units Sold]],4)</f>
        <v>450</v>
      </c>
      <c r="R1958" s="4">
        <f>IFERROR(Table1[[#This Row],[Operating Profit]]/Table1[[#This Row],[Units Sold]],0)</f>
        <v>157.5</v>
      </c>
      <c r="S1958" s="4">
        <f>IFERROR((Table1[[#This Row],[Total Sales]]-Table1[[#This Row],[Operating Profit]])/Table1[[#This Row],[Units Sold]],0)</f>
        <v>292.5</v>
      </c>
      <c r="T1958" s="4" t="str">
        <f>IF(Table1[[#This Row],[Profit per unit]]&gt;$V$8,"Premium","Mass")</f>
        <v>Premium</v>
      </c>
      <c r="U1958" s="4"/>
    </row>
    <row r="1959" spans="2:21" ht="14.25" customHeight="1" x14ac:dyDescent="0.3">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c r="O1959" s="4" t="str">
        <f>TEXT(Table1[[#This Row],[Invoice Date]],"mmm")</f>
        <v>Apr</v>
      </c>
      <c r="P1959" s="4">
        <f>YEAR(Table1[[#This Row],[Invoice Date]])</f>
        <v>2021</v>
      </c>
      <c r="Q1959" s="4">
        <f>IFERROR(Table1[[#This Row],[Total Sales]]/Table1[[#This Row],[Units Sold]],4)</f>
        <v>500</v>
      </c>
      <c r="R1959" s="4">
        <f>IFERROR(Table1[[#This Row],[Operating Profit]]/Table1[[#This Row],[Units Sold]],0)</f>
        <v>199.99999999999997</v>
      </c>
      <c r="S1959" s="4">
        <f>IFERROR((Table1[[#This Row],[Total Sales]]-Table1[[#This Row],[Operating Profit]])/Table1[[#This Row],[Units Sold]],0)</f>
        <v>300</v>
      </c>
      <c r="T1959" s="4" t="str">
        <f>IF(Table1[[#This Row],[Profit per unit]]&gt;$V$8,"Premium","Mass")</f>
        <v>Premium</v>
      </c>
      <c r="U1959" s="4"/>
    </row>
    <row r="1960" spans="2:21" ht="14.25" customHeight="1" x14ac:dyDescent="0.3">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c r="O1960" s="4" t="str">
        <f>TEXT(Table1[[#This Row],[Invoice Date]],"mmm")</f>
        <v>Apr</v>
      </c>
      <c r="P1960" s="4">
        <f>YEAR(Table1[[#This Row],[Invoice Date]])</f>
        <v>2021</v>
      </c>
      <c r="Q1960" s="4">
        <f>IFERROR(Table1[[#This Row],[Total Sales]]/Table1[[#This Row],[Units Sold]],4)</f>
        <v>550.00000000000011</v>
      </c>
      <c r="R1960" s="4">
        <f>IFERROR(Table1[[#This Row],[Operating Profit]]/Table1[[#This Row],[Units Sold]],0)</f>
        <v>220</v>
      </c>
      <c r="S1960" s="4">
        <f>IFERROR((Table1[[#This Row],[Total Sales]]-Table1[[#This Row],[Operating Profit]])/Table1[[#This Row],[Units Sold]],0)</f>
        <v>330.00000000000011</v>
      </c>
      <c r="T1960" s="4" t="str">
        <f>IF(Table1[[#This Row],[Profit per unit]]&gt;$V$8,"Premium","Mass")</f>
        <v>Premium</v>
      </c>
      <c r="U1960" s="4"/>
    </row>
    <row r="1961" spans="2:21" ht="14.25" customHeight="1" x14ac:dyDescent="0.3">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c r="O1961" s="4" t="str">
        <f>TEXT(Table1[[#This Row],[Invoice Date]],"mmm")</f>
        <v>Apr</v>
      </c>
      <c r="P1961" s="4">
        <f>YEAR(Table1[[#This Row],[Invoice Date]])</f>
        <v>2021</v>
      </c>
      <c r="Q1961" s="4">
        <f>IFERROR(Table1[[#This Row],[Total Sales]]/Table1[[#This Row],[Units Sold]],4)</f>
        <v>550.00000000000011</v>
      </c>
      <c r="R1961" s="4">
        <f>IFERROR(Table1[[#This Row],[Operating Profit]]/Table1[[#This Row],[Units Sold]],0)</f>
        <v>220</v>
      </c>
      <c r="S1961" s="4">
        <f>IFERROR((Table1[[#This Row],[Total Sales]]-Table1[[#This Row],[Operating Profit]])/Table1[[#This Row],[Units Sold]],0)</f>
        <v>330.00000000000006</v>
      </c>
      <c r="T1961" s="4" t="str">
        <f>IF(Table1[[#This Row],[Profit per unit]]&gt;$V$8,"Premium","Mass")</f>
        <v>Premium</v>
      </c>
      <c r="U1961" s="4"/>
    </row>
    <row r="1962" spans="2:21" ht="14.25" customHeight="1" x14ac:dyDescent="0.3">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c r="O1962" s="4" t="str">
        <f>TEXT(Table1[[#This Row],[Invoice Date]],"mmm")</f>
        <v>Apr</v>
      </c>
      <c r="P1962" s="4">
        <f>YEAR(Table1[[#This Row],[Invoice Date]])</f>
        <v>2021</v>
      </c>
      <c r="Q1962" s="4">
        <f>IFERROR(Table1[[#This Row],[Total Sales]]/Table1[[#This Row],[Units Sold]],4)</f>
        <v>400.00000000000006</v>
      </c>
      <c r="R1962" s="4">
        <f>IFERROR(Table1[[#This Row],[Operating Profit]]/Table1[[#This Row],[Units Sold]],0)</f>
        <v>160</v>
      </c>
      <c r="S1962" s="4">
        <f>IFERROR((Table1[[#This Row],[Total Sales]]-Table1[[#This Row],[Operating Profit]])/Table1[[#This Row],[Units Sold]],0)</f>
        <v>240.00000000000006</v>
      </c>
      <c r="T1962" s="4" t="str">
        <f>IF(Table1[[#This Row],[Profit per unit]]&gt;$V$8,"Premium","Mass")</f>
        <v>Premium</v>
      </c>
      <c r="U1962" s="4"/>
    </row>
    <row r="1963" spans="2:21" ht="14.25" customHeight="1" x14ac:dyDescent="0.3">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c r="O1963" s="4" t="str">
        <f>TEXT(Table1[[#This Row],[Invoice Date]],"mmm")</f>
        <v>Apr</v>
      </c>
      <c r="P1963" s="4">
        <f>YEAR(Table1[[#This Row],[Invoice Date]])</f>
        <v>2021</v>
      </c>
      <c r="Q1963" s="4">
        <f>IFERROR(Table1[[#This Row],[Total Sales]]/Table1[[#This Row],[Units Sold]],4)</f>
        <v>450.00000000000017</v>
      </c>
      <c r="R1963" s="4">
        <f>IFERROR(Table1[[#This Row],[Operating Profit]]/Table1[[#This Row],[Units Sold]],0)</f>
        <v>202.50000000000009</v>
      </c>
      <c r="S1963" s="4">
        <f>IFERROR((Table1[[#This Row],[Total Sales]]-Table1[[#This Row],[Operating Profit]])/Table1[[#This Row],[Units Sold]],0)</f>
        <v>247.50000000000009</v>
      </c>
      <c r="T1963" s="4" t="str">
        <f>IF(Table1[[#This Row],[Profit per unit]]&gt;$V$8,"Premium","Mass")</f>
        <v>Premium</v>
      </c>
      <c r="U1963" s="4"/>
    </row>
    <row r="1964" spans="2:21" ht="14.25" customHeight="1" x14ac:dyDescent="0.3">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c r="O1964" s="4" t="str">
        <f>TEXT(Table1[[#This Row],[Invoice Date]],"mmm")</f>
        <v>Apr</v>
      </c>
      <c r="P1964" s="4">
        <f>YEAR(Table1[[#This Row],[Invoice Date]])</f>
        <v>2021</v>
      </c>
      <c r="Q1964" s="4">
        <f>IFERROR(Table1[[#This Row],[Total Sales]]/Table1[[#This Row],[Units Sold]],4)</f>
        <v>600.00000000000011</v>
      </c>
      <c r="R1964" s="4">
        <f>IFERROR(Table1[[#This Row],[Operating Profit]]/Table1[[#This Row],[Units Sold]],0)</f>
        <v>210</v>
      </c>
      <c r="S1964" s="4">
        <f>IFERROR((Table1[[#This Row],[Total Sales]]-Table1[[#This Row],[Operating Profit]])/Table1[[#This Row],[Units Sold]],0)</f>
        <v>390.00000000000006</v>
      </c>
      <c r="T1964" s="4" t="str">
        <f>IF(Table1[[#This Row],[Profit per unit]]&gt;$V$8,"Premium","Mass")</f>
        <v>Premium</v>
      </c>
      <c r="U1964" s="4"/>
    </row>
    <row r="1965" spans="2:21" ht="14.25" customHeight="1" x14ac:dyDescent="0.3">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c r="O1965" s="4" t="str">
        <f>TEXT(Table1[[#This Row],[Invoice Date]],"mmm")</f>
        <v>May</v>
      </c>
      <c r="P1965" s="4">
        <f>YEAR(Table1[[#This Row],[Invoice Date]])</f>
        <v>2021</v>
      </c>
      <c r="Q1965" s="4">
        <f>IFERROR(Table1[[#This Row],[Total Sales]]/Table1[[#This Row],[Units Sold]],4)</f>
        <v>450</v>
      </c>
      <c r="R1965" s="4">
        <f>IFERROR(Table1[[#This Row],[Operating Profit]]/Table1[[#This Row],[Units Sold]],0)</f>
        <v>179.99999999999997</v>
      </c>
      <c r="S1965" s="4">
        <f>IFERROR((Table1[[#This Row],[Total Sales]]-Table1[[#This Row],[Operating Profit]])/Table1[[#This Row],[Units Sold]],0)</f>
        <v>270</v>
      </c>
      <c r="T1965" s="4" t="str">
        <f>IF(Table1[[#This Row],[Profit per unit]]&gt;$V$8,"Premium","Mass")</f>
        <v>Premium</v>
      </c>
      <c r="U1965" s="4"/>
    </row>
    <row r="1966" spans="2:21" ht="14.25" customHeight="1" x14ac:dyDescent="0.3">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c r="O1966" s="4" t="str">
        <f>TEXT(Table1[[#This Row],[Invoice Date]],"mmm")</f>
        <v>May</v>
      </c>
      <c r="P1966" s="4">
        <f>YEAR(Table1[[#This Row],[Invoice Date]])</f>
        <v>2021</v>
      </c>
      <c r="Q1966" s="4">
        <f>IFERROR(Table1[[#This Row],[Total Sales]]/Table1[[#This Row],[Units Sold]],4)</f>
        <v>500</v>
      </c>
      <c r="R1966" s="4">
        <f>IFERROR(Table1[[#This Row],[Operating Profit]]/Table1[[#This Row],[Units Sold]],0)</f>
        <v>200</v>
      </c>
      <c r="S1966" s="4">
        <f>IFERROR((Table1[[#This Row],[Total Sales]]-Table1[[#This Row],[Operating Profit]])/Table1[[#This Row],[Units Sold]],0)</f>
        <v>300</v>
      </c>
      <c r="T1966" s="4" t="str">
        <f>IF(Table1[[#This Row],[Profit per unit]]&gt;$V$8,"Premium","Mass")</f>
        <v>Premium</v>
      </c>
      <c r="U1966" s="4"/>
    </row>
    <row r="1967" spans="2:21" ht="14.25" customHeight="1" x14ac:dyDescent="0.3">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c r="O1967" s="4" t="str">
        <f>TEXT(Table1[[#This Row],[Invoice Date]],"mmm")</f>
        <v>May</v>
      </c>
      <c r="P1967" s="4">
        <f>YEAR(Table1[[#This Row],[Invoice Date]])</f>
        <v>2021</v>
      </c>
      <c r="Q1967" s="4">
        <f>IFERROR(Table1[[#This Row],[Total Sales]]/Table1[[#This Row],[Units Sold]],4)</f>
        <v>500</v>
      </c>
      <c r="R1967" s="4">
        <f>IFERROR(Table1[[#This Row],[Operating Profit]]/Table1[[#This Row],[Units Sold]],0)</f>
        <v>200</v>
      </c>
      <c r="S1967" s="4">
        <f>IFERROR((Table1[[#This Row],[Total Sales]]-Table1[[#This Row],[Operating Profit]])/Table1[[#This Row],[Units Sold]],0)</f>
        <v>300</v>
      </c>
      <c r="T1967" s="4" t="str">
        <f>IF(Table1[[#This Row],[Profit per unit]]&gt;$V$8,"Premium","Mass")</f>
        <v>Premium</v>
      </c>
      <c r="U1967" s="4"/>
    </row>
    <row r="1968" spans="2:21" ht="14.25" customHeight="1" x14ac:dyDescent="0.3">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c r="O1968" s="4" t="str">
        <f>TEXT(Table1[[#This Row],[Invoice Date]],"mmm")</f>
        <v>May</v>
      </c>
      <c r="P1968" s="4">
        <f>YEAR(Table1[[#This Row],[Invoice Date]])</f>
        <v>2021</v>
      </c>
      <c r="Q1968" s="4">
        <f>IFERROR(Table1[[#This Row],[Total Sales]]/Table1[[#This Row],[Units Sold]],4)</f>
        <v>450</v>
      </c>
      <c r="R1968" s="4">
        <f>IFERROR(Table1[[#This Row],[Operating Profit]]/Table1[[#This Row],[Units Sold]],0)</f>
        <v>179.99999999999997</v>
      </c>
      <c r="S1968" s="4">
        <f>IFERROR((Table1[[#This Row],[Total Sales]]-Table1[[#This Row],[Operating Profit]])/Table1[[#This Row],[Units Sold]],0)</f>
        <v>270</v>
      </c>
      <c r="T1968" s="4" t="str">
        <f>IF(Table1[[#This Row],[Profit per unit]]&gt;$V$8,"Premium","Mass")</f>
        <v>Premium</v>
      </c>
      <c r="U1968" s="4"/>
    </row>
    <row r="1969" spans="2:21" ht="14.25" customHeight="1" x14ac:dyDescent="0.3">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c r="O1969" s="4" t="str">
        <f>TEXT(Table1[[#This Row],[Invoice Date]],"mmm")</f>
        <v>May</v>
      </c>
      <c r="P1969" s="4">
        <f>YEAR(Table1[[#This Row],[Invoice Date]])</f>
        <v>2021</v>
      </c>
      <c r="Q1969" s="4">
        <f>IFERROR(Table1[[#This Row],[Total Sales]]/Table1[[#This Row],[Units Sold]],4)</f>
        <v>400</v>
      </c>
      <c r="R1969" s="4">
        <f>IFERROR(Table1[[#This Row],[Operating Profit]]/Table1[[#This Row],[Units Sold]],0)</f>
        <v>180</v>
      </c>
      <c r="S1969" s="4">
        <f>IFERROR((Table1[[#This Row],[Total Sales]]-Table1[[#This Row],[Operating Profit]])/Table1[[#This Row],[Units Sold]],0)</f>
        <v>220</v>
      </c>
      <c r="T1969" s="4" t="str">
        <f>IF(Table1[[#This Row],[Profit per unit]]&gt;$V$8,"Premium","Mass")</f>
        <v>Premium</v>
      </c>
      <c r="U1969" s="4"/>
    </row>
    <row r="1970" spans="2:21" ht="14.25" customHeight="1" x14ac:dyDescent="0.3">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c r="O1970" s="4" t="str">
        <f>TEXT(Table1[[#This Row],[Invoice Date]],"mmm")</f>
        <v>May</v>
      </c>
      <c r="P1970" s="4">
        <f>YEAR(Table1[[#This Row],[Invoice Date]])</f>
        <v>2021</v>
      </c>
      <c r="Q1970" s="4">
        <f>IFERROR(Table1[[#This Row],[Total Sales]]/Table1[[#This Row],[Units Sold]],4)</f>
        <v>650</v>
      </c>
      <c r="R1970" s="4">
        <f>IFERROR(Table1[[#This Row],[Operating Profit]]/Table1[[#This Row],[Units Sold]],0)</f>
        <v>227.49999999999997</v>
      </c>
      <c r="S1970" s="4">
        <f>IFERROR((Table1[[#This Row],[Total Sales]]-Table1[[#This Row],[Operating Profit]])/Table1[[#This Row],[Units Sold]],0)</f>
        <v>422.5</v>
      </c>
      <c r="T1970" s="4" t="str">
        <f>IF(Table1[[#This Row],[Profit per unit]]&gt;$V$8,"Premium","Mass")</f>
        <v>Premium</v>
      </c>
      <c r="U1970" s="4"/>
    </row>
    <row r="1971" spans="2:21" ht="14.25" customHeight="1" x14ac:dyDescent="0.3">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c r="O1971" s="4" t="str">
        <f>TEXT(Table1[[#This Row],[Invoice Date]],"mmm")</f>
        <v>Jun</v>
      </c>
      <c r="P1971" s="4">
        <f>YEAR(Table1[[#This Row],[Invoice Date]])</f>
        <v>2021</v>
      </c>
      <c r="Q1971" s="4">
        <f>IFERROR(Table1[[#This Row],[Total Sales]]/Table1[[#This Row],[Units Sold]],4)</f>
        <v>600</v>
      </c>
      <c r="R1971" s="4">
        <f>IFERROR(Table1[[#This Row],[Operating Profit]]/Table1[[#This Row],[Units Sold]],0)</f>
        <v>239.99999999999997</v>
      </c>
      <c r="S1971" s="4">
        <f>IFERROR((Table1[[#This Row],[Total Sales]]-Table1[[#This Row],[Operating Profit]])/Table1[[#This Row],[Units Sold]],0)</f>
        <v>360</v>
      </c>
      <c r="T1971" s="4" t="str">
        <f>IF(Table1[[#This Row],[Profit per unit]]&gt;$V$8,"Premium","Mass")</f>
        <v>Premium</v>
      </c>
      <c r="U1971" s="4"/>
    </row>
    <row r="1972" spans="2:21" ht="14.25" customHeight="1" x14ac:dyDescent="0.3">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c r="O1972" s="4" t="str">
        <f>TEXT(Table1[[#This Row],[Invoice Date]],"mmm")</f>
        <v>Jun</v>
      </c>
      <c r="P1972" s="4">
        <f>YEAR(Table1[[#This Row],[Invoice Date]])</f>
        <v>2021</v>
      </c>
      <c r="Q1972" s="4">
        <f>IFERROR(Table1[[#This Row],[Total Sales]]/Table1[[#This Row],[Units Sold]],4)</f>
        <v>700</v>
      </c>
      <c r="R1972" s="4">
        <f>IFERROR(Table1[[#This Row],[Operating Profit]]/Table1[[#This Row],[Units Sold]],0)</f>
        <v>279.99999999999994</v>
      </c>
      <c r="S1972" s="4">
        <f>IFERROR((Table1[[#This Row],[Total Sales]]-Table1[[#This Row],[Operating Profit]])/Table1[[#This Row],[Units Sold]],0)</f>
        <v>420</v>
      </c>
      <c r="T1972" s="4" t="str">
        <f>IF(Table1[[#This Row],[Profit per unit]]&gt;$V$8,"Premium","Mass")</f>
        <v>Premium</v>
      </c>
      <c r="U1972" s="4"/>
    </row>
    <row r="1973" spans="2:21" ht="14.25" customHeight="1" x14ac:dyDescent="0.3">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c r="O1973" s="4" t="str">
        <f>TEXT(Table1[[#This Row],[Invoice Date]],"mmm")</f>
        <v>Jun</v>
      </c>
      <c r="P1973" s="4">
        <f>YEAR(Table1[[#This Row],[Invoice Date]])</f>
        <v>2021</v>
      </c>
      <c r="Q1973" s="4">
        <f>IFERROR(Table1[[#This Row],[Total Sales]]/Table1[[#This Row],[Units Sold]],4)</f>
        <v>850</v>
      </c>
      <c r="R1973" s="4">
        <f>IFERROR(Table1[[#This Row],[Operating Profit]]/Table1[[#This Row],[Units Sold]],0)</f>
        <v>339.99999999999994</v>
      </c>
      <c r="S1973" s="4">
        <f>IFERROR((Table1[[#This Row],[Total Sales]]-Table1[[#This Row],[Operating Profit]])/Table1[[#This Row],[Units Sold]],0)</f>
        <v>510</v>
      </c>
      <c r="T1973" s="4" t="str">
        <f>IF(Table1[[#This Row],[Profit per unit]]&gt;$V$8,"Premium","Mass")</f>
        <v>Premium</v>
      </c>
      <c r="U1973" s="4"/>
    </row>
    <row r="1974" spans="2:21" ht="14.25" customHeight="1" x14ac:dyDescent="0.3">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c r="O1974" s="4" t="str">
        <f>TEXT(Table1[[#This Row],[Invoice Date]],"mmm")</f>
        <v>Jun</v>
      </c>
      <c r="P1974" s="4">
        <f>YEAR(Table1[[#This Row],[Invoice Date]])</f>
        <v>2021</v>
      </c>
      <c r="Q1974" s="4">
        <f>IFERROR(Table1[[#This Row],[Total Sales]]/Table1[[#This Row],[Units Sold]],4)</f>
        <v>850</v>
      </c>
      <c r="R1974" s="4">
        <f>IFERROR(Table1[[#This Row],[Operating Profit]]/Table1[[#This Row],[Units Sold]],0)</f>
        <v>339.99999999999994</v>
      </c>
      <c r="S1974" s="4">
        <f>IFERROR((Table1[[#This Row],[Total Sales]]-Table1[[#This Row],[Operating Profit]])/Table1[[#This Row],[Units Sold]],0)</f>
        <v>510</v>
      </c>
      <c r="T1974" s="4" t="str">
        <f>IF(Table1[[#This Row],[Profit per unit]]&gt;$V$8,"Premium","Mass")</f>
        <v>Premium</v>
      </c>
      <c r="U1974" s="4"/>
    </row>
    <row r="1975" spans="2:21" ht="14.25" customHeight="1" x14ac:dyDescent="0.3">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c r="O1975" s="4" t="str">
        <f>TEXT(Table1[[#This Row],[Invoice Date]],"mmm")</f>
        <v>Jun</v>
      </c>
      <c r="P1975" s="4">
        <f>YEAR(Table1[[#This Row],[Invoice Date]])</f>
        <v>2021</v>
      </c>
      <c r="Q1975" s="4">
        <f>IFERROR(Table1[[#This Row],[Total Sales]]/Table1[[#This Row],[Units Sold]],4)</f>
        <v>950</v>
      </c>
      <c r="R1975" s="4">
        <f>IFERROR(Table1[[#This Row],[Operating Profit]]/Table1[[#This Row],[Units Sold]],0)</f>
        <v>427.5</v>
      </c>
      <c r="S1975" s="4">
        <f>IFERROR((Table1[[#This Row],[Total Sales]]-Table1[[#This Row],[Operating Profit]])/Table1[[#This Row],[Units Sold]],0)</f>
        <v>522.5</v>
      </c>
      <c r="T1975" s="4" t="str">
        <f>IF(Table1[[#This Row],[Profit per unit]]&gt;$V$8,"Premium","Mass")</f>
        <v>Premium</v>
      </c>
      <c r="U1975" s="4"/>
    </row>
    <row r="1976" spans="2:21" ht="14.25" customHeight="1" x14ac:dyDescent="0.3">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c r="O1976" s="4" t="str">
        <f>TEXT(Table1[[#This Row],[Invoice Date]],"mmm")</f>
        <v>Jun</v>
      </c>
      <c r="P1976" s="4">
        <f>YEAR(Table1[[#This Row],[Invoice Date]])</f>
        <v>2021</v>
      </c>
      <c r="Q1976" s="4">
        <f>IFERROR(Table1[[#This Row],[Total Sales]]/Table1[[#This Row],[Units Sold]],4)</f>
        <v>1100.0000000000002</v>
      </c>
      <c r="R1976" s="4">
        <f>IFERROR(Table1[[#This Row],[Operating Profit]]/Table1[[#This Row],[Units Sold]],0)</f>
        <v>385</v>
      </c>
      <c r="S1976" s="4">
        <f>IFERROR((Table1[[#This Row],[Total Sales]]-Table1[[#This Row],[Operating Profit]])/Table1[[#This Row],[Units Sold]],0)</f>
        <v>715.00000000000011</v>
      </c>
      <c r="T1976" s="4" t="str">
        <f>IF(Table1[[#This Row],[Profit per unit]]&gt;$V$8,"Premium","Mass")</f>
        <v>Premium</v>
      </c>
      <c r="U1976" s="4"/>
    </row>
    <row r="1977" spans="2:21" ht="14.25" customHeight="1" x14ac:dyDescent="0.3">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c r="O1977" s="4" t="str">
        <f>TEXT(Table1[[#This Row],[Invoice Date]],"mmm")</f>
        <v>Jul</v>
      </c>
      <c r="P1977" s="4">
        <f>YEAR(Table1[[#This Row],[Invoice Date]])</f>
        <v>2021</v>
      </c>
      <c r="Q1977" s="4">
        <f>IFERROR(Table1[[#This Row],[Total Sales]]/Table1[[#This Row],[Units Sold]],4)</f>
        <v>900</v>
      </c>
      <c r="R1977" s="4">
        <f>IFERROR(Table1[[#This Row],[Operating Profit]]/Table1[[#This Row],[Units Sold]],0)</f>
        <v>360</v>
      </c>
      <c r="S1977" s="4">
        <f>IFERROR((Table1[[#This Row],[Total Sales]]-Table1[[#This Row],[Operating Profit]])/Table1[[#This Row],[Units Sold]],0)</f>
        <v>540</v>
      </c>
      <c r="T1977" s="4" t="str">
        <f>IF(Table1[[#This Row],[Profit per unit]]&gt;$V$8,"Premium","Mass")</f>
        <v>Premium</v>
      </c>
      <c r="U1977" s="4"/>
    </row>
    <row r="1978" spans="2:21" ht="14.25" customHeight="1" x14ac:dyDescent="0.3">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c r="O1978" s="4" t="str">
        <f>TEXT(Table1[[#This Row],[Invoice Date]],"mmm")</f>
        <v>Jul</v>
      </c>
      <c r="P1978" s="4">
        <f>YEAR(Table1[[#This Row],[Invoice Date]])</f>
        <v>2021</v>
      </c>
      <c r="Q1978" s="4">
        <f>IFERROR(Table1[[#This Row],[Total Sales]]/Table1[[#This Row],[Units Sold]],4)</f>
        <v>950</v>
      </c>
      <c r="R1978" s="4">
        <f>IFERROR(Table1[[#This Row],[Operating Profit]]/Table1[[#This Row],[Units Sold]],0)</f>
        <v>380</v>
      </c>
      <c r="S1978" s="4">
        <f>IFERROR((Table1[[#This Row],[Total Sales]]-Table1[[#This Row],[Operating Profit]])/Table1[[#This Row],[Units Sold]],0)</f>
        <v>570</v>
      </c>
      <c r="T1978" s="4" t="str">
        <f>IF(Table1[[#This Row],[Profit per unit]]&gt;$V$8,"Premium","Mass")</f>
        <v>Premium</v>
      </c>
      <c r="U1978" s="4"/>
    </row>
    <row r="1979" spans="2:21" ht="14.25" customHeight="1" x14ac:dyDescent="0.3">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c r="O1979" s="4" t="str">
        <f>TEXT(Table1[[#This Row],[Invoice Date]],"mmm")</f>
        <v>Jul</v>
      </c>
      <c r="P1979" s="4">
        <f>YEAR(Table1[[#This Row],[Invoice Date]])</f>
        <v>2021</v>
      </c>
      <c r="Q1979" s="4">
        <f>IFERROR(Table1[[#This Row],[Total Sales]]/Table1[[#This Row],[Units Sold]],4)</f>
        <v>950</v>
      </c>
      <c r="R1979" s="4">
        <f>IFERROR(Table1[[#This Row],[Operating Profit]]/Table1[[#This Row],[Units Sold]],0)</f>
        <v>380</v>
      </c>
      <c r="S1979" s="4">
        <f>IFERROR((Table1[[#This Row],[Total Sales]]-Table1[[#This Row],[Operating Profit]])/Table1[[#This Row],[Units Sold]],0)</f>
        <v>570</v>
      </c>
      <c r="T1979" s="4" t="str">
        <f>IF(Table1[[#This Row],[Profit per unit]]&gt;$V$8,"Premium","Mass")</f>
        <v>Premium</v>
      </c>
      <c r="U1979" s="4"/>
    </row>
    <row r="1980" spans="2:21" ht="14.25" customHeight="1" x14ac:dyDescent="0.3">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c r="O1980" s="4" t="str">
        <f>TEXT(Table1[[#This Row],[Invoice Date]],"mmm")</f>
        <v>Jul</v>
      </c>
      <c r="P1980" s="4">
        <f>YEAR(Table1[[#This Row],[Invoice Date]])</f>
        <v>2021</v>
      </c>
      <c r="Q1980" s="4">
        <f>IFERROR(Table1[[#This Row],[Total Sales]]/Table1[[#This Row],[Units Sold]],4)</f>
        <v>900</v>
      </c>
      <c r="R1980" s="4">
        <f>IFERROR(Table1[[#This Row],[Operating Profit]]/Table1[[#This Row],[Units Sold]],0)</f>
        <v>359.99999999999994</v>
      </c>
      <c r="S1980" s="4">
        <f>IFERROR((Table1[[#This Row],[Total Sales]]-Table1[[#This Row],[Operating Profit]])/Table1[[#This Row],[Units Sold]],0)</f>
        <v>540</v>
      </c>
      <c r="T1980" s="4" t="str">
        <f>IF(Table1[[#This Row],[Profit per unit]]&gt;$V$8,"Premium","Mass")</f>
        <v>Premium</v>
      </c>
      <c r="U1980" s="4"/>
    </row>
    <row r="1981" spans="2:21" ht="14.25" customHeight="1" x14ac:dyDescent="0.3">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c r="O1981" s="4" t="str">
        <f>TEXT(Table1[[#This Row],[Invoice Date]],"mmm")</f>
        <v>Jul</v>
      </c>
      <c r="P1981" s="4">
        <f>YEAR(Table1[[#This Row],[Invoice Date]])</f>
        <v>2021</v>
      </c>
      <c r="Q1981" s="4">
        <f>IFERROR(Table1[[#This Row],[Total Sales]]/Table1[[#This Row],[Units Sold]],4)</f>
        <v>950</v>
      </c>
      <c r="R1981" s="4">
        <f>IFERROR(Table1[[#This Row],[Operating Profit]]/Table1[[#This Row],[Units Sold]],0)</f>
        <v>427.5</v>
      </c>
      <c r="S1981" s="4">
        <f>IFERROR((Table1[[#This Row],[Total Sales]]-Table1[[#This Row],[Operating Profit]])/Table1[[#This Row],[Units Sold]],0)</f>
        <v>522.5</v>
      </c>
      <c r="T1981" s="4" t="str">
        <f>IF(Table1[[#This Row],[Profit per unit]]&gt;$V$8,"Premium","Mass")</f>
        <v>Premium</v>
      </c>
      <c r="U1981" s="4"/>
    </row>
    <row r="1982" spans="2:21" ht="14.25" customHeight="1" x14ac:dyDescent="0.3">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c r="O1982" s="4" t="str">
        <f>TEXT(Table1[[#This Row],[Invoice Date]],"mmm")</f>
        <v>Jul</v>
      </c>
      <c r="P1982" s="4">
        <f>YEAR(Table1[[#This Row],[Invoice Date]])</f>
        <v>2021</v>
      </c>
      <c r="Q1982" s="4">
        <f>IFERROR(Table1[[#This Row],[Total Sales]]/Table1[[#This Row],[Units Sold]],4)</f>
        <v>1100.0000000000002</v>
      </c>
      <c r="R1982" s="4">
        <f>IFERROR(Table1[[#This Row],[Operating Profit]]/Table1[[#This Row],[Units Sold]],0)</f>
        <v>385.00000000000006</v>
      </c>
      <c r="S1982" s="4">
        <f>IFERROR((Table1[[#This Row],[Total Sales]]-Table1[[#This Row],[Operating Profit]])/Table1[[#This Row],[Units Sold]],0)</f>
        <v>715.00000000000023</v>
      </c>
      <c r="T1982" s="4" t="str">
        <f>IF(Table1[[#This Row],[Profit per unit]]&gt;$V$8,"Premium","Mass")</f>
        <v>Premium</v>
      </c>
      <c r="U1982" s="4"/>
    </row>
    <row r="1983" spans="2:21" ht="14.25" customHeight="1" x14ac:dyDescent="0.3">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c r="O1983" s="4" t="str">
        <f>TEXT(Table1[[#This Row],[Invoice Date]],"mmm")</f>
        <v>Aug</v>
      </c>
      <c r="P1983" s="4">
        <f>YEAR(Table1[[#This Row],[Invoice Date]])</f>
        <v>2021</v>
      </c>
      <c r="Q1983" s="4">
        <f>IFERROR(Table1[[#This Row],[Total Sales]]/Table1[[#This Row],[Units Sold]],4)</f>
        <v>950</v>
      </c>
      <c r="R1983" s="4">
        <f>IFERROR(Table1[[#This Row],[Operating Profit]]/Table1[[#This Row],[Units Sold]],0)</f>
        <v>380</v>
      </c>
      <c r="S1983" s="4">
        <f>IFERROR((Table1[[#This Row],[Total Sales]]-Table1[[#This Row],[Operating Profit]])/Table1[[#This Row],[Units Sold]],0)</f>
        <v>570</v>
      </c>
      <c r="T1983" s="4" t="str">
        <f>IF(Table1[[#This Row],[Profit per unit]]&gt;$V$8,"Premium","Mass")</f>
        <v>Premium</v>
      </c>
      <c r="U1983" s="4"/>
    </row>
    <row r="1984" spans="2:21" ht="14.25" customHeight="1" x14ac:dyDescent="0.3">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c r="O1984" s="4" t="str">
        <f>TEXT(Table1[[#This Row],[Invoice Date]],"mmm")</f>
        <v>Aug</v>
      </c>
      <c r="P1984" s="4">
        <f>YEAR(Table1[[#This Row],[Invoice Date]])</f>
        <v>2021</v>
      </c>
      <c r="Q1984" s="4">
        <f>IFERROR(Table1[[#This Row],[Total Sales]]/Table1[[#This Row],[Units Sold]],4)</f>
        <v>850.00000000000011</v>
      </c>
      <c r="R1984" s="4">
        <f>IFERROR(Table1[[#This Row],[Operating Profit]]/Table1[[#This Row],[Units Sold]],0)</f>
        <v>340</v>
      </c>
      <c r="S1984" s="4">
        <f>IFERROR((Table1[[#This Row],[Total Sales]]-Table1[[#This Row],[Operating Profit]])/Table1[[#This Row],[Units Sold]],0)</f>
        <v>510.00000000000011</v>
      </c>
      <c r="T1984" s="4" t="str">
        <f>IF(Table1[[#This Row],[Profit per unit]]&gt;$V$8,"Premium","Mass")</f>
        <v>Premium</v>
      </c>
      <c r="U1984" s="4"/>
    </row>
    <row r="1985" spans="2:21" ht="14.25" customHeight="1" x14ac:dyDescent="0.3">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c r="O1985" s="4" t="str">
        <f>TEXT(Table1[[#This Row],[Invoice Date]],"mmm")</f>
        <v>Aug</v>
      </c>
      <c r="P1985" s="4">
        <f>YEAR(Table1[[#This Row],[Invoice Date]])</f>
        <v>2021</v>
      </c>
      <c r="Q1985" s="4">
        <f>IFERROR(Table1[[#This Row],[Total Sales]]/Table1[[#This Row],[Units Sold]],4)</f>
        <v>750.00000000000011</v>
      </c>
      <c r="R1985" s="4">
        <f>IFERROR(Table1[[#This Row],[Operating Profit]]/Table1[[#This Row],[Units Sold]],0)</f>
        <v>300.00000000000006</v>
      </c>
      <c r="S1985" s="4">
        <f>IFERROR((Table1[[#This Row],[Total Sales]]-Table1[[#This Row],[Operating Profit]])/Table1[[#This Row],[Units Sold]],0)</f>
        <v>450.00000000000017</v>
      </c>
      <c r="T1985" s="4" t="str">
        <f>IF(Table1[[#This Row],[Profit per unit]]&gt;$V$8,"Premium","Mass")</f>
        <v>Premium</v>
      </c>
      <c r="U1985" s="4"/>
    </row>
    <row r="1986" spans="2:21" ht="14.25" customHeight="1" x14ac:dyDescent="0.3">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c r="O1986" s="4" t="str">
        <f>TEXT(Table1[[#This Row],[Invoice Date]],"mmm")</f>
        <v>Aug</v>
      </c>
      <c r="P1986" s="4">
        <f>YEAR(Table1[[#This Row],[Invoice Date]])</f>
        <v>2021</v>
      </c>
      <c r="Q1986" s="4">
        <f>IFERROR(Table1[[#This Row],[Total Sales]]/Table1[[#This Row],[Units Sold]],4)</f>
        <v>750.00000000000011</v>
      </c>
      <c r="R1986" s="4">
        <f>IFERROR(Table1[[#This Row],[Operating Profit]]/Table1[[#This Row],[Units Sold]],0)</f>
        <v>300</v>
      </c>
      <c r="S1986" s="4">
        <f>IFERROR((Table1[[#This Row],[Total Sales]]-Table1[[#This Row],[Operating Profit]])/Table1[[#This Row],[Units Sold]],0)</f>
        <v>450.00000000000011</v>
      </c>
      <c r="T1986" s="4" t="str">
        <f>IF(Table1[[#This Row],[Profit per unit]]&gt;$V$8,"Premium","Mass")</f>
        <v>Premium</v>
      </c>
      <c r="U1986" s="4"/>
    </row>
    <row r="1987" spans="2:21" ht="14.25" customHeight="1" x14ac:dyDescent="0.3">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c r="O1987" s="4" t="str">
        <f>TEXT(Table1[[#This Row],[Invoice Date]],"mmm")</f>
        <v>Aug</v>
      </c>
      <c r="P1987" s="4">
        <f>YEAR(Table1[[#This Row],[Invoice Date]])</f>
        <v>2021</v>
      </c>
      <c r="Q1987" s="4">
        <f>IFERROR(Table1[[#This Row],[Total Sales]]/Table1[[#This Row],[Units Sold]],4)</f>
        <v>649.99999999999989</v>
      </c>
      <c r="R1987" s="4">
        <f>IFERROR(Table1[[#This Row],[Operating Profit]]/Table1[[#This Row],[Units Sold]],0)</f>
        <v>292.49999999999994</v>
      </c>
      <c r="S1987" s="4">
        <f>IFERROR((Table1[[#This Row],[Total Sales]]-Table1[[#This Row],[Operating Profit]])/Table1[[#This Row],[Units Sold]],0)</f>
        <v>357.49999999999994</v>
      </c>
      <c r="T1987" s="4" t="str">
        <f>IF(Table1[[#This Row],[Profit per unit]]&gt;$V$8,"Premium","Mass")</f>
        <v>Premium</v>
      </c>
      <c r="U1987" s="4"/>
    </row>
    <row r="1988" spans="2:21" ht="14.25" customHeight="1" x14ac:dyDescent="0.3">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c r="O1988" s="4" t="str">
        <f>TEXT(Table1[[#This Row],[Invoice Date]],"mmm")</f>
        <v>Aug</v>
      </c>
      <c r="P1988" s="4">
        <f>YEAR(Table1[[#This Row],[Invoice Date]])</f>
        <v>2021</v>
      </c>
      <c r="Q1988" s="4">
        <f>IFERROR(Table1[[#This Row],[Total Sales]]/Table1[[#This Row],[Units Sold]],4)</f>
        <v>700</v>
      </c>
      <c r="R1988" s="4">
        <f>IFERROR(Table1[[#This Row],[Operating Profit]]/Table1[[#This Row],[Units Sold]],0)</f>
        <v>245</v>
      </c>
      <c r="S1988" s="4">
        <f>IFERROR((Table1[[#This Row],[Total Sales]]-Table1[[#This Row],[Operating Profit]])/Table1[[#This Row],[Units Sold]],0)</f>
        <v>455</v>
      </c>
      <c r="T1988" s="4" t="str">
        <f>IF(Table1[[#This Row],[Profit per unit]]&gt;$V$8,"Premium","Mass")</f>
        <v>Premium</v>
      </c>
      <c r="U1988" s="4"/>
    </row>
    <row r="1989" spans="2:21" ht="14.25" customHeight="1" x14ac:dyDescent="0.3">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c r="O1989" s="4" t="str">
        <f>TEXT(Table1[[#This Row],[Invoice Date]],"mmm")</f>
        <v>Sep</v>
      </c>
      <c r="P1989" s="4">
        <f>YEAR(Table1[[#This Row],[Invoice Date]])</f>
        <v>2021</v>
      </c>
      <c r="Q1989" s="4">
        <f>IFERROR(Table1[[#This Row],[Total Sales]]/Table1[[#This Row],[Units Sold]],4)</f>
        <v>450.00000000000011</v>
      </c>
      <c r="R1989" s="4">
        <f>IFERROR(Table1[[#This Row],[Operating Profit]]/Table1[[#This Row],[Units Sold]],0)</f>
        <v>180.00000000000003</v>
      </c>
      <c r="S1989" s="4">
        <f>IFERROR((Table1[[#This Row],[Total Sales]]-Table1[[#This Row],[Operating Profit]])/Table1[[#This Row],[Units Sold]],0)</f>
        <v>270.00000000000011</v>
      </c>
      <c r="T1989" s="4" t="str">
        <f>IF(Table1[[#This Row],[Profit per unit]]&gt;$V$8,"Premium","Mass")</f>
        <v>Premium</v>
      </c>
      <c r="U1989" s="4"/>
    </row>
    <row r="1990" spans="2:21" ht="14.25" customHeight="1" x14ac:dyDescent="0.3">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c r="O1990" s="4" t="str">
        <f>TEXT(Table1[[#This Row],[Invoice Date]],"mmm")</f>
        <v>Sep</v>
      </c>
      <c r="P1990" s="4">
        <f>YEAR(Table1[[#This Row],[Invoice Date]])</f>
        <v>2021</v>
      </c>
      <c r="Q1990" s="4">
        <f>IFERROR(Table1[[#This Row],[Total Sales]]/Table1[[#This Row],[Units Sold]],4)</f>
        <v>500.00000000000011</v>
      </c>
      <c r="R1990" s="4">
        <f>IFERROR(Table1[[#This Row],[Operating Profit]]/Table1[[#This Row],[Units Sold]],0)</f>
        <v>200.00000000000003</v>
      </c>
      <c r="S1990" s="4">
        <f>IFERROR((Table1[[#This Row],[Total Sales]]-Table1[[#This Row],[Operating Profit]])/Table1[[#This Row],[Units Sold]],0)</f>
        <v>300.00000000000011</v>
      </c>
      <c r="T1990" s="4" t="str">
        <f>IF(Table1[[#This Row],[Profit per unit]]&gt;$V$8,"Premium","Mass")</f>
        <v>Premium</v>
      </c>
      <c r="U1990" s="4"/>
    </row>
    <row r="1991" spans="2:21" ht="14.25" customHeight="1" x14ac:dyDescent="0.3">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c r="O1991" s="4" t="str">
        <f>TEXT(Table1[[#This Row],[Invoice Date]],"mmm")</f>
        <v>Sep</v>
      </c>
      <c r="P1991" s="4">
        <f>YEAR(Table1[[#This Row],[Invoice Date]])</f>
        <v>2021</v>
      </c>
      <c r="Q1991" s="4">
        <f>IFERROR(Table1[[#This Row],[Total Sales]]/Table1[[#This Row],[Units Sold]],4)</f>
        <v>450.00000000000011</v>
      </c>
      <c r="R1991" s="4">
        <f>IFERROR(Table1[[#This Row],[Operating Profit]]/Table1[[#This Row],[Units Sold]],0)</f>
        <v>180.00000000000003</v>
      </c>
      <c r="S1991" s="4">
        <f>IFERROR((Table1[[#This Row],[Total Sales]]-Table1[[#This Row],[Operating Profit]])/Table1[[#This Row],[Units Sold]],0)</f>
        <v>270.00000000000011</v>
      </c>
      <c r="T1991" s="4" t="str">
        <f>IF(Table1[[#This Row],[Profit per unit]]&gt;$V$8,"Premium","Mass")</f>
        <v>Premium</v>
      </c>
      <c r="U1991" s="4"/>
    </row>
    <row r="1992" spans="2:21" ht="14.25" customHeight="1" x14ac:dyDescent="0.3">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c r="O1992" s="4" t="str">
        <f>TEXT(Table1[[#This Row],[Invoice Date]],"mmm")</f>
        <v>Sep</v>
      </c>
      <c r="P1992" s="4">
        <f>YEAR(Table1[[#This Row],[Invoice Date]])</f>
        <v>2021</v>
      </c>
      <c r="Q1992" s="4">
        <f>IFERROR(Table1[[#This Row],[Total Sales]]/Table1[[#This Row],[Units Sold]],4)</f>
        <v>450.00000000000011</v>
      </c>
      <c r="R1992" s="4">
        <f>IFERROR(Table1[[#This Row],[Operating Profit]]/Table1[[#This Row],[Units Sold]],0)</f>
        <v>180.00000000000003</v>
      </c>
      <c r="S1992" s="4">
        <f>IFERROR((Table1[[#This Row],[Total Sales]]-Table1[[#This Row],[Operating Profit]])/Table1[[#This Row],[Units Sold]],0)</f>
        <v>270.00000000000011</v>
      </c>
      <c r="T1992" s="4" t="str">
        <f>IF(Table1[[#This Row],[Profit per unit]]&gt;$V$8,"Premium","Mass")</f>
        <v>Premium</v>
      </c>
      <c r="U1992" s="4"/>
    </row>
    <row r="1993" spans="2:21" ht="14.25" customHeight="1" x14ac:dyDescent="0.3">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c r="O1993" s="4" t="str">
        <f>TEXT(Table1[[#This Row],[Invoice Date]],"mmm")</f>
        <v>Sep</v>
      </c>
      <c r="P1993" s="4">
        <f>YEAR(Table1[[#This Row],[Invoice Date]])</f>
        <v>2021</v>
      </c>
      <c r="Q1993" s="4">
        <f>IFERROR(Table1[[#This Row],[Total Sales]]/Table1[[#This Row],[Units Sold]],4)</f>
        <v>550.00000000000011</v>
      </c>
      <c r="R1993" s="4">
        <f>IFERROR(Table1[[#This Row],[Operating Profit]]/Table1[[#This Row],[Units Sold]],0)</f>
        <v>247.50000000000006</v>
      </c>
      <c r="S1993" s="4">
        <f>IFERROR((Table1[[#This Row],[Total Sales]]-Table1[[#This Row],[Operating Profit]])/Table1[[#This Row],[Units Sold]],0)</f>
        <v>302.50000000000006</v>
      </c>
      <c r="T1993" s="4" t="str">
        <f>IF(Table1[[#This Row],[Profit per unit]]&gt;$V$8,"Premium","Mass")</f>
        <v>Premium</v>
      </c>
      <c r="U1993" s="4"/>
    </row>
    <row r="1994" spans="2:21" ht="14.25" customHeight="1" x14ac:dyDescent="0.3">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c r="O1994" s="4" t="str">
        <f>TEXT(Table1[[#This Row],[Invoice Date]],"mmm")</f>
        <v>Sep</v>
      </c>
      <c r="P1994" s="4">
        <f>YEAR(Table1[[#This Row],[Invoice Date]])</f>
        <v>2021</v>
      </c>
      <c r="Q1994" s="4">
        <f>IFERROR(Table1[[#This Row],[Total Sales]]/Table1[[#This Row],[Units Sold]],4)</f>
        <v>400</v>
      </c>
      <c r="R1994" s="4">
        <f>IFERROR(Table1[[#This Row],[Operating Profit]]/Table1[[#This Row],[Units Sold]],0)</f>
        <v>140</v>
      </c>
      <c r="S1994" s="4">
        <f>IFERROR((Table1[[#This Row],[Total Sales]]-Table1[[#This Row],[Operating Profit]])/Table1[[#This Row],[Units Sold]],0)</f>
        <v>260</v>
      </c>
      <c r="T1994" s="4" t="str">
        <f>IF(Table1[[#This Row],[Profit per unit]]&gt;$V$8,"Premium","Mass")</f>
        <v>Premium</v>
      </c>
      <c r="U1994" s="4"/>
    </row>
    <row r="1995" spans="2:21" ht="14.25" customHeight="1" x14ac:dyDescent="0.3">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c r="O1995" s="4" t="str">
        <f>TEXT(Table1[[#This Row],[Invoice Date]],"mmm")</f>
        <v>Oct</v>
      </c>
      <c r="P1995" s="4">
        <f>YEAR(Table1[[#This Row],[Invoice Date]])</f>
        <v>2021</v>
      </c>
      <c r="Q1995" s="4">
        <f>IFERROR(Table1[[#This Row],[Total Sales]]/Table1[[#This Row],[Units Sold]],4)</f>
        <v>350</v>
      </c>
      <c r="R1995" s="4">
        <f>IFERROR(Table1[[#This Row],[Operating Profit]]/Table1[[#This Row],[Units Sold]],0)</f>
        <v>139.99999999999997</v>
      </c>
      <c r="S1995" s="4">
        <f>IFERROR((Table1[[#This Row],[Total Sales]]-Table1[[#This Row],[Operating Profit]])/Table1[[#This Row],[Units Sold]],0)</f>
        <v>210</v>
      </c>
      <c r="T1995" s="4" t="str">
        <f>IF(Table1[[#This Row],[Profit per unit]]&gt;$V$8,"Premium","Mass")</f>
        <v>Premium</v>
      </c>
      <c r="U1995" s="4"/>
    </row>
    <row r="1996" spans="2:21" ht="14.25" customHeight="1" x14ac:dyDescent="0.3">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c r="O1996" s="4" t="str">
        <f>TEXT(Table1[[#This Row],[Invoice Date]],"mmm")</f>
        <v>Oct</v>
      </c>
      <c r="P1996" s="4">
        <f>YEAR(Table1[[#This Row],[Invoice Date]])</f>
        <v>2021</v>
      </c>
      <c r="Q1996" s="4">
        <f>IFERROR(Table1[[#This Row],[Total Sales]]/Table1[[#This Row],[Units Sold]],4)</f>
        <v>500.00000000000011</v>
      </c>
      <c r="R1996" s="4">
        <f>IFERROR(Table1[[#This Row],[Operating Profit]]/Table1[[#This Row],[Units Sold]],0)</f>
        <v>200.00000000000003</v>
      </c>
      <c r="S1996" s="4">
        <f>IFERROR((Table1[[#This Row],[Total Sales]]-Table1[[#This Row],[Operating Profit]])/Table1[[#This Row],[Units Sold]],0)</f>
        <v>300.00000000000011</v>
      </c>
      <c r="T1996" s="4" t="str">
        <f>IF(Table1[[#This Row],[Profit per unit]]&gt;$V$8,"Premium","Mass")</f>
        <v>Premium</v>
      </c>
      <c r="U1996" s="4"/>
    </row>
    <row r="1997" spans="2:21" ht="14.25" customHeight="1" x14ac:dyDescent="0.3">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c r="O1997" s="4" t="str">
        <f>TEXT(Table1[[#This Row],[Invoice Date]],"mmm")</f>
        <v>Oct</v>
      </c>
      <c r="P1997" s="4">
        <f>YEAR(Table1[[#This Row],[Invoice Date]])</f>
        <v>2021</v>
      </c>
      <c r="Q1997" s="4">
        <f>IFERROR(Table1[[#This Row],[Total Sales]]/Table1[[#This Row],[Units Sold]],4)</f>
        <v>450.00000000000017</v>
      </c>
      <c r="R1997" s="4">
        <f>IFERROR(Table1[[#This Row],[Operating Profit]]/Table1[[#This Row],[Units Sold]],0)</f>
        <v>180.00000000000003</v>
      </c>
      <c r="S1997" s="4">
        <f>IFERROR((Table1[[#This Row],[Total Sales]]-Table1[[#This Row],[Operating Profit]])/Table1[[#This Row],[Units Sold]],0)</f>
        <v>270.00000000000011</v>
      </c>
      <c r="T1997" s="4" t="str">
        <f>IF(Table1[[#This Row],[Profit per unit]]&gt;$V$8,"Premium","Mass")</f>
        <v>Premium</v>
      </c>
      <c r="U1997" s="4"/>
    </row>
    <row r="1998" spans="2:21" ht="14.25" customHeight="1" x14ac:dyDescent="0.3">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c r="O1998" s="4" t="str">
        <f>TEXT(Table1[[#This Row],[Invoice Date]],"mmm")</f>
        <v>Oct</v>
      </c>
      <c r="P1998" s="4">
        <f>YEAR(Table1[[#This Row],[Invoice Date]])</f>
        <v>2021</v>
      </c>
      <c r="Q1998" s="4">
        <f>IFERROR(Table1[[#This Row],[Total Sales]]/Table1[[#This Row],[Units Sold]],4)</f>
        <v>400.00000000000006</v>
      </c>
      <c r="R1998" s="4">
        <f>IFERROR(Table1[[#This Row],[Operating Profit]]/Table1[[#This Row],[Units Sold]],0)</f>
        <v>160.00000000000003</v>
      </c>
      <c r="S1998" s="4">
        <f>IFERROR((Table1[[#This Row],[Total Sales]]-Table1[[#This Row],[Operating Profit]])/Table1[[#This Row],[Units Sold]],0)</f>
        <v>240.00000000000009</v>
      </c>
      <c r="T1998" s="4" t="str">
        <f>IF(Table1[[#This Row],[Profit per unit]]&gt;$V$8,"Premium","Mass")</f>
        <v>Premium</v>
      </c>
      <c r="U1998" s="4"/>
    </row>
    <row r="1999" spans="2:21" ht="14.25" customHeight="1" x14ac:dyDescent="0.3">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c r="O1999" s="4" t="str">
        <f>TEXT(Table1[[#This Row],[Invoice Date]],"mmm")</f>
        <v>Oct</v>
      </c>
      <c r="P1999" s="4">
        <f>YEAR(Table1[[#This Row],[Invoice Date]])</f>
        <v>2021</v>
      </c>
      <c r="Q1999" s="4">
        <f>IFERROR(Table1[[#This Row],[Total Sales]]/Table1[[#This Row],[Units Sold]],4)</f>
        <v>500</v>
      </c>
      <c r="R1999" s="4">
        <f>IFERROR(Table1[[#This Row],[Operating Profit]]/Table1[[#This Row],[Units Sold]],0)</f>
        <v>225</v>
      </c>
      <c r="S1999" s="4">
        <f>IFERROR((Table1[[#This Row],[Total Sales]]-Table1[[#This Row],[Operating Profit]])/Table1[[#This Row],[Units Sold]],0)</f>
        <v>275</v>
      </c>
      <c r="T1999" s="4" t="str">
        <f>IF(Table1[[#This Row],[Profit per unit]]&gt;$V$8,"Premium","Mass")</f>
        <v>Premium</v>
      </c>
      <c r="U1999" s="4"/>
    </row>
    <row r="2000" spans="2:21" ht="14.25" customHeight="1" x14ac:dyDescent="0.3">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c r="O2000" s="4" t="str">
        <f>TEXT(Table1[[#This Row],[Invoice Date]],"mmm")</f>
        <v>Oct</v>
      </c>
      <c r="P2000" s="4">
        <f>YEAR(Table1[[#This Row],[Invoice Date]])</f>
        <v>2021</v>
      </c>
      <c r="Q2000" s="4">
        <f>IFERROR(Table1[[#This Row],[Total Sales]]/Table1[[#This Row],[Units Sold]],4)</f>
        <v>550.00000000000011</v>
      </c>
      <c r="R2000" s="4">
        <f>IFERROR(Table1[[#This Row],[Operating Profit]]/Table1[[#This Row],[Units Sold]],0)</f>
        <v>192.5</v>
      </c>
      <c r="S2000" s="4">
        <f>IFERROR((Table1[[#This Row],[Total Sales]]-Table1[[#This Row],[Operating Profit]])/Table1[[#This Row],[Units Sold]],0)</f>
        <v>357.50000000000006</v>
      </c>
      <c r="T2000" s="4" t="str">
        <f>IF(Table1[[#This Row],[Profit per unit]]&gt;$V$8,"Premium","Mass")</f>
        <v>Premium</v>
      </c>
      <c r="U2000" s="4"/>
    </row>
    <row r="2001" spans="2:21" ht="14.25" customHeight="1" x14ac:dyDescent="0.3">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c r="O2001" s="4" t="str">
        <f>TEXT(Table1[[#This Row],[Invoice Date]],"mmm")</f>
        <v>Nov</v>
      </c>
      <c r="P2001" s="4">
        <f>YEAR(Table1[[#This Row],[Invoice Date]])</f>
        <v>2021</v>
      </c>
      <c r="Q2001" s="4">
        <f>IFERROR(Table1[[#This Row],[Total Sales]]/Table1[[#This Row],[Units Sold]],4)</f>
        <v>400.00000000000011</v>
      </c>
      <c r="R2001" s="4">
        <f>IFERROR(Table1[[#This Row],[Operating Profit]]/Table1[[#This Row],[Units Sold]],0)</f>
        <v>160.00000000000003</v>
      </c>
      <c r="S2001" s="4">
        <f>IFERROR((Table1[[#This Row],[Total Sales]]-Table1[[#This Row],[Operating Profit]])/Table1[[#This Row],[Units Sold]],0)</f>
        <v>240.00000000000009</v>
      </c>
      <c r="T2001" s="4" t="str">
        <f>IF(Table1[[#This Row],[Profit per unit]]&gt;$V$8,"Premium","Mass")</f>
        <v>Premium</v>
      </c>
      <c r="U2001" s="4"/>
    </row>
    <row r="2002" spans="2:21" ht="14.25" customHeight="1" x14ac:dyDescent="0.3">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c r="O2002" s="4" t="str">
        <f>TEXT(Table1[[#This Row],[Invoice Date]],"mmm")</f>
        <v>Nov</v>
      </c>
      <c r="P2002" s="4">
        <f>YEAR(Table1[[#This Row],[Invoice Date]])</f>
        <v>2021</v>
      </c>
      <c r="Q2002" s="4">
        <f>IFERROR(Table1[[#This Row],[Total Sales]]/Table1[[#This Row],[Units Sold]],4)</f>
        <v>450.00000000000017</v>
      </c>
      <c r="R2002" s="4">
        <f>IFERROR(Table1[[#This Row],[Operating Profit]]/Table1[[#This Row],[Units Sold]],0)</f>
        <v>180.00000000000003</v>
      </c>
      <c r="S2002" s="4">
        <f>IFERROR((Table1[[#This Row],[Total Sales]]-Table1[[#This Row],[Operating Profit]])/Table1[[#This Row],[Units Sold]],0)</f>
        <v>270.00000000000011</v>
      </c>
      <c r="T2002" s="4" t="str">
        <f>IF(Table1[[#This Row],[Profit per unit]]&gt;$V$8,"Premium","Mass")</f>
        <v>Premium</v>
      </c>
      <c r="U2002" s="4"/>
    </row>
    <row r="2003" spans="2:21" ht="14.25" customHeight="1" x14ac:dyDescent="0.3">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c r="O2003" s="4" t="str">
        <f>TEXT(Table1[[#This Row],[Invoice Date]],"mmm")</f>
        <v>Nov</v>
      </c>
      <c r="P2003" s="4">
        <f>YEAR(Table1[[#This Row],[Invoice Date]])</f>
        <v>2021</v>
      </c>
      <c r="Q2003" s="4">
        <f>IFERROR(Table1[[#This Row],[Total Sales]]/Table1[[#This Row],[Units Sold]],4)</f>
        <v>400.00000000000006</v>
      </c>
      <c r="R2003" s="4">
        <f>IFERROR(Table1[[#This Row],[Operating Profit]]/Table1[[#This Row],[Units Sold]],0)</f>
        <v>160</v>
      </c>
      <c r="S2003" s="4">
        <f>IFERROR((Table1[[#This Row],[Total Sales]]-Table1[[#This Row],[Operating Profit]])/Table1[[#This Row],[Units Sold]],0)</f>
        <v>240.00000000000006</v>
      </c>
      <c r="T2003" s="4" t="str">
        <f>IF(Table1[[#This Row],[Profit per unit]]&gt;$V$8,"Premium","Mass")</f>
        <v>Premium</v>
      </c>
      <c r="U2003" s="4"/>
    </row>
    <row r="2004" spans="2:21" ht="14.25" customHeight="1" x14ac:dyDescent="0.3">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c r="O2004" s="4" t="str">
        <f>TEXT(Table1[[#This Row],[Invoice Date]],"mmm")</f>
        <v>Nov</v>
      </c>
      <c r="P2004" s="4">
        <f>YEAR(Table1[[#This Row],[Invoice Date]])</f>
        <v>2021</v>
      </c>
      <c r="Q2004" s="4">
        <f>IFERROR(Table1[[#This Row],[Total Sales]]/Table1[[#This Row],[Units Sold]],4)</f>
        <v>500.00000000000011</v>
      </c>
      <c r="R2004" s="4">
        <f>IFERROR(Table1[[#This Row],[Operating Profit]]/Table1[[#This Row],[Units Sold]],0)</f>
        <v>200.00000000000003</v>
      </c>
      <c r="S2004" s="4">
        <f>IFERROR((Table1[[#This Row],[Total Sales]]-Table1[[#This Row],[Operating Profit]])/Table1[[#This Row],[Units Sold]],0)</f>
        <v>300.00000000000011</v>
      </c>
      <c r="T2004" s="4" t="str">
        <f>IF(Table1[[#This Row],[Profit per unit]]&gt;$V$8,"Premium","Mass")</f>
        <v>Premium</v>
      </c>
      <c r="U2004" s="4"/>
    </row>
    <row r="2005" spans="2:21" ht="14.25" customHeight="1" x14ac:dyDescent="0.3">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c r="O2005" s="4" t="str">
        <f>TEXT(Table1[[#This Row],[Invoice Date]],"mmm")</f>
        <v>Nov</v>
      </c>
      <c r="P2005" s="4">
        <f>YEAR(Table1[[#This Row],[Invoice Date]])</f>
        <v>2021</v>
      </c>
      <c r="Q2005" s="4">
        <f>IFERROR(Table1[[#This Row],[Total Sales]]/Table1[[#This Row],[Units Sold]],4)</f>
        <v>700</v>
      </c>
      <c r="R2005" s="4">
        <f>IFERROR(Table1[[#This Row],[Operating Profit]]/Table1[[#This Row],[Units Sold]],0)</f>
        <v>315</v>
      </c>
      <c r="S2005" s="4">
        <f>IFERROR((Table1[[#This Row],[Total Sales]]-Table1[[#This Row],[Operating Profit]])/Table1[[#This Row],[Units Sold]],0)</f>
        <v>385</v>
      </c>
      <c r="T2005" s="4" t="str">
        <f>IF(Table1[[#This Row],[Profit per unit]]&gt;$V$8,"Premium","Mass")</f>
        <v>Premium</v>
      </c>
      <c r="U2005" s="4"/>
    </row>
    <row r="2006" spans="2:21" ht="14.25" customHeight="1" x14ac:dyDescent="0.3">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c r="O2006" s="4" t="str">
        <f>TEXT(Table1[[#This Row],[Invoice Date]],"mmm")</f>
        <v>Nov</v>
      </c>
      <c r="P2006" s="4">
        <f>YEAR(Table1[[#This Row],[Invoice Date]])</f>
        <v>2021</v>
      </c>
      <c r="Q2006" s="4">
        <f>IFERROR(Table1[[#This Row],[Total Sales]]/Table1[[#This Row],[Units Sold]],4)</f>
        <v>850.00000000000011</v>
      </c>
      <c r="R2006" s="4">
        <f>IFERROR(Table1[[#This Row],[Operating Profit]]/Table1[[#This Row],[Units Sold]],0)</f>
        <v>297.5</v>
      </c>
      <c r="S2006" s="4">
        <f>IFERROR((Table1[[#This Row],[Total Sales]]-Table1[[#This Row],[Operating Profit]])/Table1[[#This Row],[Units Sold]],0)</f>
        <v>552.50000000000011</v>
      </c>
      <c r="T2006" s="4" t="str">
        <f>IF(Table1[[#This Row],[Profit per unit]]&gt;$V$8,"Premium","Mass")</f>
        <v>Premium</v>
      </c>
      <c r="U2006" s="4"/>
    </row>
    <row r="2007" spans="2:21" ht="14.25" customHeight="1" x14ac:dyDescent="0.3">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c r="O2007" s="4" t="str">
        <f>TEXT(Table1[[#This Row],[Invoice Date]],"mmm")</f>
        <v>Dec</v>
      </c>
      <c r="P2007" s="4">
        <f>YEAR(Table1[[#This Row],[Invoice Date]])</f>
        <v>2021</v>
      </c>
      <c r="Q2007" s="4">
        <f>IFERROR(Table1[[#This Row],[Total Sales]]/Table1[[#This Row],[Units Sold]],4)</f>
        <v>700.00000000000011</v>
      </c>
      <c r="R2007" s="4">
        <f>IFERROR(Table1[[#This Row],[Operating Profit]]/Table1[[#This Row],[Units Sold]],0)</f>
        <v>280.00000000000006</v>
      </c>
      <c r="S2007" s="4">
        <f>IFERROR((Table1[[#This Row],[Total Sales]]-Table1[[#This Row],[Operating Profit]])/Table1[[#This Row],[Units Sold]],0)</f>
        <v>420.00000000000017</v>
      </c>
      <c r="T2007" s="4" t="str">
        <f>IF(Table1[[#This Row],[Profit per unit]]&gt;$V$8,"Premium","Mass")</f>
        <v>Premium</v>
      </c>
      <c r="U2007" s="4"/>
    </row>
    <row r="2008" spans="2:21" ht="14.25" customHeight="1" x14ac:dyDescent="0.3">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c r="O2008" s="4" t="str">
        <f>TEXT(Table1[[#This Row],[Invoice Date]],"mmm")</f>
        <v>Dec</v>
      </c>
      <c r="P2008" s="4">
        <f>YEAR(Table1[[#This Row],[Invoice Date]])</f>
        <v>2021</v>
      </c>
      <c r="Q2008" s="4">
        <f>IFERROR(Table1[[#This Row],[Total Sales]]/Table1[[#This Row],[Units Sold]],4)</f>
        <v>800.00000000000034</v>
      </c>
      <c r="R2008" s="4">
        <f>IFERROR(Table1[[#This Row],[Operating Profit]]/Table1[[#This Row],[Units Sold]],0)</f>
        <v>320.00000000000006</v>
      </c>
      <c r="S2008" s="4">
        <f>IFERROR((Table1[[#This Row],[Total Sales]]-Table1[[#This Row],[Operating Profit]])/Table1[[#This Row],[Units Sold]],0)</f>
        <v>480.00000000000023</v>
      </c>
      <c r="T2008" s="4" t="str">
        <f>IF(Table1[[#This Row],[Profit per unit]]&gt;$V$8,"Premium","Mass")</f>
        <v>Premium</v>
      </c>
      <c r="U2008" s="4"/>
    </row>
    <row r="2009" spans="2:21" ht="14.25" customHeight="1" x14ac:dyDescent="0.3">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c r="O2009" s="4" t="str">
        <f>TEXT(Table1[[#This Row],[Invoice Date]],"mmm")</f>
        <v>Dec</v>
      </c>
      <c r="P2009" s="4">
        <f>YEAR(Table1[[#This Row],[Invoice Date]])</f>
        <v>2021</v>
      </c>
      <c r="Q2009" s="4">
        <f>IFERROR(Table1[[#This Row],[Total Sales]]/Table1[[#This Row],[Units Sold]],4)</f>
        <v>750.00000000000034</v>
      </c>
      <c r="R2009" s="4">
        <f>IFERROR(Table1[[#This Row],[Operating Profit]]/Table1[[#This Row],[Units Sold]],0)</f>
        <v>300.00000000000011</v>
      </c>
      <c r="S2009" s="4">
        <f>IFERROR((Table1[[#This Row],[Total Sales]]-Table1[[#This Row],[Operating Profit]])/Table1[[#This Row],[Units Sold]],0)</f>
        <v>450.00000000000017</v>
      </c>
      <c r="T2009" s="4" t="str">
        <f>IF(Table1[[#This Row],[Profit per unit]]&gt;$V$8,"Premium","Mass")</f>
        <v>Premium</v>
      </c>
      <c r="U2009" s="4"/>
    </row>
    <row r="2010" spans="2:21" ht="14.25" customHeight="1" x14ac:dyDescent="0.3">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c r="O2010" s="4" t="str">
        <f>TEXT(Table1[[#This Row],[Invoice Date]],"mmm")</f>
        <v>Dec</v>
      </c>
      <c r="P2010" s="4">
        <f>YEAR(Table1[[#This Row],[Invoice Date]])</f>
        <v>2021</v>
      </c>
      <c r="Q2010" s="4">
        <f>IFERROR(Table1[[#This Row],[Total Sales]]/Table1[[#This Row],[Units Sold]],4)</f>
        <v>750.00000000000034</v>
      </c>
      <c r="R2010" s="4">
        <f>IFERROR(Table1[[#This Row],[Operating Profit]]/Table1[[#This Row],[Units Sold]],0)</f>
        <v>300.00000000000011</v>
      </c>
      <c r="S2010" s="4">
        <f>IFERROR((Table1[[#This Row],[Total Sales]]-Table1[[#This Row],[Operating Profit]])/Table1[[#This Row],[Units Sold]],0)</f>
        <v>450.00000000000017</v>
      </c>
      <c r="T2010" s="4" t="str">
        <f>IF(Table1[[#This Row],[Profit per unit]]&gt;$V$8,"Premium","Mass")</f>
        <v>Premium</v>
      </c>
      <c r="U2010" s="4"/>
    </row>
    <row r="2011" spans="2:21" ht="14.25" customHeight="1" x14ac:dyDescent="0.3">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c r="O2011" s="4" t="str">
        <f>TEXT(Table1[[#This Row],[Invoice Date]],"mmm")</f>
        <v>Dec</v>
      </c>
      <c r="P2011" s="4">
        <f>YEAR(Table1[[#This Row],[Invoice Date]])</f>
        <v>2021</v>
      </c>
      <c r="Q2011" s="4">
        <f>IFERROR(Table1[[#This Row],[Total Sales]]/Table1[[#This Row],[Units Sold]],4)</f>
        <v>850.00000000000011</v>
      </c>
      <c r="R2011" s="4">
        <f>IFERROR(Table1[[#This Row],[Operating Profit]]/Table1[[#This Row],[Units Sold]],0)</f>
        <v>382.50000000000006</v>
      </c>
      <c r="S2011" s="4">
        <f>IFERROR((Table1[[#This Row],[Total Sales]]-Table1[[#This Row],[Operating Profit]])/Table1[[#This Row],[Units Sold]],0)</f>
        <v>467.50000000000006</v>
      </c>
      <c r="T2011" s="4" t="str">
        <f>IF(Table1[[#This Row],[Profit per unit]]&gt;$V$8,"Premium","Mass")</f>
        <v>Premium</v>
      </c>
      <c r="U2011" s="4"/>
    </row>
    <row r="2012" spans="2:21" ht="14.25" customHeight="1" x14ac:dyDescent="0.3">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c r="O2012" s="4" t="str">
        <f>TEXT(Table1[[#This Row],[Invoice Date]],"mmm")</f>
        <v>Dec</v>
      </c>
      <c r="P2012" s="4">
        <f>YEAR(Table1[[#This Row],[Invoice Date]])</f>
        <v>2021</v>
      </c>
      <c r="Q2012" s="4">
        <f>IFERROR(Table1[[#This Row],[Total Sales]]/Table1[[#This Row],[Units Sold]],4)</f>
        <v>900.00000000000034</v>
      </c>
      <c r="R2012" s="4">
        <f>IFERROR(Table1[[#This Row],[Operating Profit]]/Table1[[#This Row],[Units Sold]],0)</f>
        <v>315.00000000000011</v>
      </c>
      <c r="S2012" s="4">
        <f>IFERROR((Table1[[#This Row],[Total Sales]]-Table1[[#This Row],[Operating Profit]])/Table1[[#This Row],[Units Sold]],0)</f>
        <v>585.00000000000023</v>
      </c>
      <c r="T2012" s="4" t="str">
        <f>IF(Table1[[#This Row],[Profit per unit]]&gt;$V$8,"Premium","Mass")</f>
        <v>Premium</v>
      </c>
      <c r="U2012" s="4"/>
    </row>
    <row r="2013" spans="2:21" ht="14.25" customHeight="1" x14ac:dyDescent="0.3">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c r="O2013" s="4" t="str">
        <f>TEXT(Table1[[#This Row],[Invoice Date]],"mmm")</f>
        <v>Jan</v>
      </c>
      <c r="P2013" s="4">
        <f>YEAR(Table1[[#This Row],[Invoice Date]])</f>
        <v>2021</v>
      </c>
      <c r="Q2013" s="4">
        <f>IFERROR(Table1[[#This Row],[Total Sales]]/Table1[[#This Row],[Units Sold]],4)</f>
        <v>200</v>
      </c>
      <c r="R2013" s="4">
        <f>IFERROR(Table1[[#This Row],[Operating Profit]]/Table1[[#This Row],[Units Sold]],0)</f>
        <v>60</v>
      </c>
      <c r="S2013" s="4">
        <f>IFERROR((Table1[[#This Row],[Total Sales]]-Table1[[#This Row],[Operating Profit]])/Table1[[#This Row],[Units Sold]],0)</f>
        <v>140</v>
      </c>
      <c r="T2013" s="4" t="str">
        <f>IF(Table1[[#This Row],[Profit per unit]]&gt;$V$8,"Premium","Mass")</f>
        <v>Premium</v>
      </c>
      <c r="U2013" s="4"/>
    </row>
    <row r="2014" spans="2:21" ht="14.25" customHeight="1" x14ac:dyDescent="0.3">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c r="O2014" s="4" t="str">
        <f>TEXT(Table1[[#This Row],[Invoice Date]],"mmm")</f>
        <v>Jan</v>
      </c>
      <c r="P2014" s="4">
        <f>YEAR(Table1[[#This Row],[Invoice Date]])</f>
        <v>2021</v>
      </c>
      <c r="Q2014" s="4">
        <f>IFERROR(Table1[[#This Row],[Total Sales]]/Table1[[#This Row],[Units Sold]],4)</f>
        <v>300</v>
      </c>
      <c r="R2014" s="4">
        <f>IFERROR(Table1[[#This Row],[Operating Profit]]/Table1[[#This Row],[Units Sold]],0)</f>
        <v>90</v>
      </c>
      <c r="S2014" s="4">
        <f>IFERROR((Table1[[#This Row],[Total Sales]]-Table1[[#This Row],[Operating Profit]])/Table1[[#This Row],[Units Sold]],0)</f>
        <v>210</v>
      </c>
      <c r="T2014" s="4" t="str">
        <f>IF(Table1[[#This Row],[Profit per unit]]&gt;$V$8,"Premium","Mass")</f>
        <v>Premium</v>
      </c>
      <c r="U2014" s="4"/>
    </row>
    <row r="2015" spans="2:21" ht="14.25" customHeight="1" x14ac:dyDescent="0.3">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c r="O2015" s="4" t="str">
        <f>TEXT(Table1[[#This Row],[Invoice Date]],"mmm")</f>
        <v>Jan</v>
      </c>
      <c r="P2015" s="4">
        <f>YEAR(Table1[[#This Row],[Invoice Date]])</f>
        <v>2021</v>
      </c>
      <c r="Q2015" s="4">
        <f>IFERROR(Table1[[#This Row],[Total Sales]]/Table1[[#This Row],[Units Sold]],4)</f>
        <v>300</v>
      </c>
      <c r="R2015" s="4">
        <f>IFERROR(Table1[[#This Row],[Operating Profit]]/Table1[[#This Row],[Units Sold]],0)</f>
        <v>90</v>
      </c>
      <c r="S2015" s="4">
        <f>IFERROR((Table1[[#This Row],[Total Sales]]-Table1[[#This Row],[Operating Profit]])/Table1[[#This Row],[Units Sold]],0)</f>
        <v>210</v>
      </c>
      <c r="T2015" s="4" t="str">
        <f>IF(Table1[[#This Row],[Profit per unit]]&gt;$V$8,"Premium","Mass")</f>
        <v>Premium</v>
      </c>
      <c r="U2015" s="4"/>
    </row>
    <row r="2016" spans="2:21" ht="14.25" customHeight="1" x14ac:dyDescent="0.3">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c r="O2016" s="4" t="str">
        <f>TEXT(Table1[[#This Row],[Invoice Date]],"mmm")</f>
        <v>Jan</v>
      </c>
      <c r="P2016" s="4">
        <f>YEAR(Table1[[#This Row],[Invoice Date]])</f>
        <v>2021</v>
      </c>
      <c r="Q2016" s="4">
        <f>IFERROR(Table1[[#This Row],[Total Sales]]/Table1[[#This Row],[Units Sold]],4)</f>
        <v>350</v>
      </c>
      <c r="R2016" s="4">
        <f>IFERROR(Table1[[#This Row],[Operating Profit]]/Table1[[#This Row],[Units Sold]],0)</f>
        <v>140</v>
      </c>
      <c r="S2016" s="4">
        <f>IFERROR((Table1[[#This Row],[Total Sales]]-Table1[[#This Row],[Operating Profit]])/Table1[[#This Row],[Units Sold]],0)</f>
        <v>210</v>
      </c>
      <c r="T2016" s="4" t="str">
        <f>IF(Table1[[#This Row],[Profit per unit]]&gt;$V$8,"Premium","Mass")</f>
        <v>Premium</v>
      </c>
      <c r="U2016" s="4"/>
    </row>
    <row r="2017" spans="2:21" ht="14.25" customHeight="1" x14ac:dyDescent="0.3">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c r="O2017" s="4" t="str">
        <f>TEXT(Table1[[#This Row],[Invoice Date]],"mmm")</f>
        <v>Jan</v>
      </c>
      <c r="P2017" s="4">
        <f>YEAR(Table1[[#This Row],[Invoice Date]])</f>
        <v>2021</v>
      </c>
      <c r="Q2017" s="4">
        <f>IFERROR(Table1[[#This Row],[Total Sales]]/Table1[[#This Row],[Units Sold]],4)</f>
        <v>400</v>
      </c>
      <c r="R2017" s="4">
        <f>IFERROR(Table1[[#This Row],[Operating Profit]]/Table1[[#This Row],[Units Sold]],0)</f>
        <v>100</v>
      </c>
      <c r="S2017" s="4">
        <f>IFERROR((Table1[[#This Row],[Total Sales]]-Table1[[#This Row],[Operating Profit]])/Table1[[#This Row],[Units Sold]],0)</f>
        <v>300</v>
      </c>
      <c r="T2017" s="4" t="str">
        <f>IF(Table1[[#This Row],[Profit per unit]]&gt;$V$8,"Premium","Mass")</f>
        <v>Premium</v>
      </c>
      <c r="U2017" s="4"/>
    </row>
    <row r="2018" spans="2:21" ht="14.25" customHeight="1" x14ac:dyDescent="0.3">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c r="O2018" s="4" t="str">
        <f>TEXT(Table1[[#This Row],[Invoice Date]],"mmm")</f>
        <v>Jan</v>
      </c>
      <c r="P2018" s="4">
        <f>YEAR(Table1[[#This Row],[Invoice Date]])</f>
        <v>2021</v>
      </c>
      <c r="Q2018" s="4">
        <f>IFERROR(Table1[[#This Row],[Total Sales]]/Table1[[#This Row],[Units Sold]],4)</f>
        <v>350</v>
      </c>
      <c r="R2018" s="4">
        <f>IFERROR(Table1[[#This Row],[Operating Profit]]/Table1[[#This Row],[Units Sold]],0)</f>
        <v>157.5</v>
      </c>
      <c r="S2018" s="4">
        <f>IFERROR((Table1[[#This Row],[Total Sales]]-Table1[[#This Row],[Operating Profit]])/Table1[[#This Row],[Units Sold]],0)</f>
        <v>192.5</v>
      </c>
      <c r="T2018" s="4" t="str">
        <f>IF(Table1[[#This Row],[Profit per unit]]&gt;$V$8,"Premium","Mass")</f>
        <v>Premium</v>
      </c>
      <c r="U2018" s="4"/>
    </row>
    <row r="2019" spans="2:21" ht="14.25" customHeight="1" x14ac:dyDescent="0.3">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c r="O2019" s="4" t="str">
        <f>TEXT(Table1[[#This Row],[Invoice Date]],"mmm")</f>
        <v>Feb</v>
      </c>
      <c r="P2019" s="4">
        <f>YEAR(Table1[[#This Row],[Invoice Date]])</f>
        <v>2021</v>
      </c>
      <c r="Q2019" s="4">
        <f>IFERROR(Table1[[#This Row],[Total Sales]]/Table1[[#This Row],[Units Sold]],4)</f>
        <v>250</v>
      </c>
      <c r="R2019" s="4">
        <f>IFERROR(Table1[[#This Row],[Operating Profit]]/Table1[[#This Row],[Units Sold]],0)</f>
        <v>75</v>
      </c>
      <c r="S2019" s="4">
        <f>IFERROR((Table1[[#This Row],[Total Sales]]-Table1[[#This Row],[Operating Profit]])/Table1[[#This Row],[Units Sold]],0)</f>
        <v>175</v>
      </c>
      <c r="T2019" s="4" t="str">
        <f>IF(Table1[[#This Row],[Profit per unit]]&gt;$V$8,"Premium","Mass")</f>
        <v>Premium</v>
      </c>
      <c r="U2019" s="4"/>
    </row>
    <row r="2020" spans="2:21" ht="14.25" customHeight="1" x14ac:dyDescent="0.3">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c r="O2020" s="4" t="str">
        <f>TEXT(Table1[[#This Row],[Invoice Date]],"mmm")</f>
        <v>Feb</v>
      </c>
      <c r="P2020" s="4">
        <f>YEAR(Table1[[#This Row],[Invoice Date]])</f>
        <v>2021</v>
      </c>
      <c r="Q2020" s="4">
        <f>IFERROR(Table1[[#This Row],[Total Sales]]/Table1[[#This Row],[Units Sold]],4)</f>
        <v>350</v>
      </c>
      <c r="R2020" s="4">
        <f>IFERROR(Table1[[#This Row],[Operating Profit]]/Table1[[#This Row],[Units Sold]],0)</f>
        <v>105</v>
      </c>
      <c r="S2020" s="4">
        <f>IFERROR((Table1[[#This Row],[Total Sales]]-Table1[[#This Row],[Operating Profit]])/Table1[[#This Row],[Units Sold]],0)</f>
        <v>245</v>
      </c>
      <c r="T2020" s="4" t="str">
        <f>IF(Table1[[#This Row],[Profit per unit]]&gt;$V$8,"Premium","Mass")</f>
        <v>Premium</v>
      </c>
      <c r="U2020" s="4"/>
    </row>
    <row r="2021" spans="2:21" ht="14.25" customHeight="1" x14ac:dyDescent="0.3">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c r="O2021" s="4" t="str">
        <f>TEXT(Table1[[#This Row],[Invoice Date]],"mmm")</f>
        <v>Feb</v>
      </c>
      <c r="P2021" s="4">
        <f>YEAR(Table1[[#This Row],[Invoice Date]])</f>
        <v>2021</v>
      </c>
      <c r="Q2021" s="4">
        <f>IFERROR(Table1[[#This Row],[Total Sales]]/Table1[[#This Row],[Units Sold]],4)</f>
        <v>350</v>
      </c>
      <c r="R2021" s="4">
        <f>IFERROR(Table1[[#This Row],[Operating Profit]]/Table1[[#This Row],[Units Sold]],0)</f>
        <v>105</v>
      </c>
      <c r="S2021" s="4">
        <f>IFERROR((Table1[[#This Row],[Total Sales]]-Table1[[#This Row],[Operating Profit]])/Table1[[#This Row],[Units Sold]],0)</f>
        <v>245</v>
      </c>
      <c r="T2021" s="4" t="str">
        <f>IF(Table1[[#This Row],[Profit per unit]]&gt;$V$8,"Premium","Mass")</f>
        <v>Premium</v>
      </c>
      <c r="U2021" s="4"/>
    </row>
    <row r="2022" spans="2:21" ht="14.25" customHeight="1" x14ac:dyDescent="0.3">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c r="O2022" s="4" t="str">
        <f>TEXT(Table1[[#This Row],[Invoice Date]],"mmm")</f>
        <v>Feb</v>
      </c>
      <c r="P2022" s="4">
        <f>YEAR(Table1[[#This Row],[Invoice Date]])</f>
        <v>2021</v>
      </c>
      <c r="Q2022" s="4">
        <f>IFERROR(Table1[[#This Row],[Total Sales]]/Table1[[#This Row],[Units Sold]],4)</f>
        <v>350</v>
      </c>
      <c r="R2022" s="4">
        <f>IFERROR(Table1[[#This Row],[Operating Profit]]/Table1[[#This Row],[Units Sold]],0)</f>
        <v>140</v>
      </c>
      <c r="S2022" s="4">
        <f>IFERROR((Table1[[#This Row],[Total Sales]]-Table1[[#This Row],[Operating Profit]])/Table1[[#This Row],[Units Sold]],0)</f>
        <v>210</v>
      </c>
      <c r="T2022" s="4" t="str">
        <f>IF(Table1[[#This Row],[Profit per unit]]&gt;$V$8,"Premium","Mass")</f>
        <v>Premium</v>
      </c>
      <c r="U2022" s="4"/>
    </row>
    <row r="2023" spans="2:21" ht="14.25" customHeight="1" x14ac:dyDescent="0.3">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c r="O2023" s="4" t="str">
        <f>TEXT(Table1[[#This Row],[Invoice Date]],"mmm")</f>
        <v>Feb</v>
      </c>
      <c r="P2023" s="4">
        <f>YEAR(Table1[[#This Row],[Invoice Date]])</f>
        <v>2021</v>
      </c>
      <c r="Q2023" s="4">
        <f>IFERROR(Table1[[#This Row],[Total Sales]]/Table1[[#This Row],[Units Sold]],4)</f>
        <v>400</v>
      </c>
      <c r="R2023" s="4">
        <f>IFERROR(Table1[[#This Row],[Operating Profit]]/Table1[[#This Row],[Units Sold]],0)</f>
        <v>100</v>
      </c>
      <c r="S2023" s="4">
        <f>IFERROR((Table1[[#This Row],[Total Sales]]-Table1[[#This Row],[Operating Profit]])/Table1[[#This Row],[Units Sold]],0)</f>
        <v>300</v>
      </c>
      <c r="T2023" s="4" t="str">
        <f>IF(Table1[[#This Row],[Profit per unit]]&gt;$V$8,"Premium","Mass")</f>
        <v>Premium</v>
      </c>
      <c r="U2023" s="4"/>
    </row>
    <row r="2024" spans="2:21" ht="14.25" customHeight="1" x14ac:dyDescent="0.3">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c r="O2024" s="4" t="str">
        <f>TEXT(Table1[[#This Row],[Invoice Date]],"mmm")</f>
        <v>Feb</v>
      </c>
      <c r="P2024" s="4">
        <f>YEAR(Table1[[#This Row],[Invoice Date]])</f>
        <v>2021</v>
      </c>
      <c r="Q2024" s="4">
        <f>IFERROR(Table1[[#This Row],[Total Sales]]/Table1[[#This Row],[Units Sold]],4)</f>
        <v>350</v>
      </c>
      <c r="R2024" s="4">
        <f>IFERROR(Table1[[#This Row],[Operating Profit]]/Table1[[#This Row],[Units Sold]],0)</f>
        <v>157.5</v>
      </c>
      <c r="S2024" s="4">
        <f>IFERROR((Table1[[#This Row],[Total Sales]]-Table1[[#This Row],[Operating Profit]])/Table1[[#This Row],[Units Sold]],0)</f>
        <v>192.5</v>
      </c>
      <c r="T2024" s="4" t="str">
        <f>IF(Table1[[#This Row],[Profit per unit]]&gt;$V$8,"Premium","Mass")</f>
        <v>Premium</v>
      </c>
      <c r="U2024" s="4"/>
    </row>
    <row r="2025" spans="2:21" ht="14.25" customHeight="1" x14ac:dyDescent="0.3">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c r="O2025" s="4" t="str">
        <f>TEXT(Table1[[#This Row],[Invoice Date]],"mmm")</f>
        <v>Mar</v>
      </c>
      <c r="P2025" s="4">
        <f>YEAR(Table1[[#This Row],[Invoice Date]])</f>
        <v>2021</v>
      </c>
      <c r="Q2025" s="4">
        <f>IFERROR(Table1[[#This Row],[Total Sales]]/Table1[[#This Row],[Units Sold]],4)</f>
        <v>300</v>
      </c>
      <c r="R2025" s="4">
        <f>IFERROR(Table1[[#This Row],[Operating Profit]]/Table1[[#This Row],[Units Sold]],0)</f>
        <v>105</v>
      </c>
      <c r="S2025" s="4">
        <f>IFERROR((Table1[[#This Row],[Total Sales]]-Table1[[#This Row],[Operating Profit]])/Table1[[#This Row],[Units Sold]],0)</f>
        <v>195</v>
      </c>
      <c r="T2025" s="4" t="str">
        <f>IF(Table1[[#This Row],[Profit per unit]]&gt;$V$8,"Premium","Mass")</f>
        <v>Premium</v>
      </c>
      <c r="U2025" s="4"/>
    </row>
    <row r="2026" spans="2:21" ht="14.25" customHeight="1" x14ac:dyDescent="0.3">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c r="O2026" s="4" t="str">
        <f>TEXT(Table1[[#This Row],[Invoice Date]],"mmm")</f>
        <v>Mar</v>
      </c>
      <c r="P2026" s="4">
        <f>YEAR(Table1[[#This Row],[Invoice Date]])</f>
        <v>2021</v>
      </c>
      <c r="Q2026" s="4">
        <f>IFERROR(Table1[[#This Row],[Total Sales]]/Table1[[#This Row],[Units Sold]],4)</f>
        <v>400</v>
      </c>
      <c r="R2026" s="4">
        <f>IFERROR(Table1[[#This Row],[Operating Profit]]/Table1[[#This Row],[Units Sold]],0)</f>
        <v>140</v>
      </c>
      <c r="S2026" s="4">
        <f>IFERROR((Table1[[#This Row],[Total Sales]]-Table1[[#This Row],[Operating Profit]])/Table1[[#This Row],[Units Sold]],0)</f>
        <v>260</v>
      </c>
      <c r="T2026" s="4" t="str">
        <f>IF(Table1[[#This Row],[Profit per unit]]&gt;$V$8,"Premium","Mass")</f>
        <v>Premium</v>
      </c>
      <c r="U2026" s="4"/>
    </row>
    <row r="2027" spans="2:21" ht="14.25" customHeight="1" x14ac:dyDescent="0.3">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c r="O2027" s="4" t="str">
        <f>TEXT(Table1[[#This Row],[Invoice Date]],"mmm")</f>
        <v>Mar</v>
      </c>
      <c r="P2027" s="4">
        <f>YEAR(Table1[[#This Row],[Invoice Date]])</f>
        <v>2021</v>
      </c>
      <c r="Q2027" s="4">
        <f>IFERROR(Table1[[#This Row],[Total Sales]]/Table1[[#This Row],[Units Sold]],4)</f>
        <v>300</v>
      </c>
      <c r="R2027" s="4">
        <f>IFERROR(Table1[[#This Row],[Operating Profit]]/Table1[[#This Row],[Units Sold]],0)</f>
        <v>105</v>
      </c>
      <c r="S2027" s="4">
        <f>IFERROR((Table1[[#This Row],[Total Sales]]-Table1[[#This Row],[Operating Profit]])/Table1[[#This Row],[Units Sold]],0)</f>
        <v>195</v>
      </c>
      <c r="T2027" s="4" t="str">
        <f>IF(Table1[[#This Row],[Profit per unit]]&gt;$V$8,"Premium","Mass")</f>
        <v>Premium</v>
      </c>
      <c r="U2027" s="4"/>
    </row>
    <row r="2028" spans="2:21" ht="14.25" customHeight="1" x14ac:dyDescent="0.3">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c r="O2028" s="4" t="str">
        <f>TEXT(Table1[[#This Row],[Invoice Date]],"mmm")</f>
        <v>Mar</v>
      </c>
      <c r="P2028" s="4">
        <f>YEAR(Table1[[#This Row],[Invoice Date]])</f>
        <v>2021</v>
      </c>
      <c r="Q2028" s="4">
        <f>IFERROR(Table1[[#This Row],[Total Sales]]/Table1[[#This Row],[Units Sold]],4)</f>
        <v>350</v>
      </c>
      <c r="R2028" s="4">
        <f>IFERROR(Table1[[#This Row],[Operating Profit]]/Table1[[#This Row],[Units Sold]],0)</f>
        <v>157.5</v>
      </c>
      <c r="S2028" s="4">
        <f>IFERROR((Table1[[#This Row],[Total Sales]]-Table1[[#This Row],[Operating Profit]])/Table1[[#This Row],[Units Sold]],0)</f>
        <v>192.5</v>
      </c>
      <c r="T2028" s="4" t="str">
        <f>IF(Table1[[#This Row],[Profit per unit]]&gt;$V$8,"Premium","Mass")</f>
        <v>Premium</v>
      </c>
      <c r="U2028" s="4"/>
    </row>
    <row r="2029" spans="2:21" ht="14.25" customHeight="1" x14ac:dyDescent="0.3">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c r="O2029" s="4" t="str">
        <f>TEXT(Table1[[#This Row],[Invoice Date]],"mmm")</f>
        <v>Mar</v>
      </c>
      <c r="P2029" s="4">
        <f>YEAR(Table1[[#This Row],[Invoice Date]])</f>
        <v>2021</v>
      </c>
      <c r="Q2029" s="4">
        <f>IFERROR(Table1[[#This Row],[Total Sales]]/Table1[[#This Row],[Units Sold]],4)</f>
        <v>400</v>
      </c>
      <c r="R2029" s="4">
        <f>IFERROR(Table1[[#This Row],[Operating Profit]]/Table1[[#This Row],[Units Sold]],0)</f>
        <v>120</v>
      </c>
      <c r="S2029" s="4">
        <f>IFERROR((Table1[[#This Row],[Total Sales]]-Table1[[#This Row],[Operating Profit]])/Table1[[#This Row],[Units Sold]],0)</f>
        <v>280</v>
      </c>
      <c r="T2029" s="4" t="str">
        <f>IF(Table1[[#This Row],[Profit per unit]]&gt;$V$8,"Premium","Mass")</f>
        <v>Premium</v>
      </c>
      <c r="U2029" s="4"/>
    </row>
    <row r="2030" spans="2:21" ht="14.25" customHeight="1" x14ac:dyDescent="0.3">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c r="O2030" s="4" t="str">
        <f>TEXT(Table1[[#This Row],[Invoice Date]],"mmm")</f>
        <v>Mar</v>
      </c>
      <c r="P2030" s="4">
        <f>YEAR(Table1[[#This Row],[Invoice Date]])</f>
        <v>2021</v>
      </c>
      <c r="Q2030" s="4">
        <f>IFERROR(Table1[[#This Row],[Total Sales]]/Table1[[#This Row],[Units Sold]],4)</f>
        <v>350</v>
      </c>
      <c r="R2030" s="4">
        <f>IFERROR(Table1[[#This Row],[Operating Profit]]/Table1[[#This Row],[Units Sold]],0)</f>
        <v>175</v>
      </c>
      <c r="S2030" s="4">
        <f>IFERROR((Table1[[#This Row],[Total Sales]]-Table1[[#This Row],[Operating Profit]])/Table1[[#This Row],[Units Sold]],0)</f>
        <v>175</v>
      </c>
      <c r="T2030" s="4" t="str">
        <f>IF(Table1[[#This Row],[Profit per unit]]&gt;$V$8,"Premium","Mass")</f>
        <v>Premium</v>
      </c>
      <c r="U2030" s="4"/>
    </row>
    <row r="2031" spans="2:21" ht="14.25" customHeight="1" x14ac:dyDescent="0.3">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c r="O2031" s="4" t="str">
        <f>TEXT(Table1[[#This Row],[Invoice Date]],"mmm")</f>
        <v>Apr</v>
      </c>
      <c r="P2031" s="4">
        <f>YEAR(Table1[[#This Row],[Invoice Date]])</f>
        <v>2021</v>
      </c>
      <c r="Q2031" s="4">
        <f>IFERROR(Table1[[#This Row],[Total Sales]]/Table1[[#This Row],[Units Sold]],4)</f>
        <v>200</v>
      </c>
      <c r="R2031" s="4">
        <f>IFERROR(Table1[[#This Row],[Operating Profit]]/Table1[[#This Row],[Units Sold]],0)</f>
        <v>70</v>
      </c>
      <c r="S2031" s="4">
        <f>IFERROR((Table1[[#This Row],[Total Sales]]-Table1[[#This Row],[Operating Profit]])/Table1[[#This Row],[Units Sold]],0)</f>
        <v>130</v>
      </c>
      <c r="T2031" s="4" t="str">
        <f>IF(Table1[[#This Row],[Profit per unit]]&gt;$V$8,"Premium","Mass")</f>
        <v>Premium</v>
      </c>
      <c r="U2031" s="4"/>
    </row>
    <row r="2032" spans="2:21" ht="14.25" customHeight="1" x14ac:dyDescent="0.3">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c r="O2032" s="4" t="str">
        <f>TEXT(Table1[[#This Row],[Invoice Date]],"mmm")</f>
        <v>Apr</v>
      </c>
      <c r="P2032" s="4">
        <f>YEAR(Table1[[#This Row],[Invoice Date]])</f>
        <v>2021</v>
      </c>
      <c r="Q2032" s="4">
        <f>IFERROR(Table1[[#This Row],[Total Sales]]/Table1[[#This Row],[Units Sold]],4)</f>
        <v>300.00000000000006</v>
      </c>
      <c r="R2032" s="4">
        <f>IFERROR(Table1[[#This Row],[Operating Profit]]/Table1[[#This Row],[Units Sold]],0)</f>
        <v>105</v>
      </c>
      <c r="S2032" s="4">
        <f>IFERROR((Table1[[#This Row],[Total Sales]]-Table1[[#This Row],[Operating Profit]])/Table1[[#This Row],[Units Sold]],0)</f>
        <v>195.00000000000006</v>
      </c>
      <c r="T2032" s="4" t="str">
        <f>IF(Table1[[#This Row],[Profit per unit]]&gt;$V$8,"Premium","Mass")</f>
        <v>Premium</v>
      </c>
      <c r="U2032" s="4"/>
    </row>
    <row r="2033" spans="2:21" ht="14.25" customHeight="1" x14ac:dyDescent="0.3">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c r="O2033" s="4" t="str">
        <f>TEXT(Table1[[#This Row],[Invoice Date]],"mmm")</f>
        <v>Apr</v>
      </c>
      <c r="P2033" s="4">
        <f>YEAR(Table1[[#This Row],[Invoice Date]])</f>
        <v>2021</v>
      </c>
      <c r="Q2033" s="4">
        <f>IFERROR(Table1[[#This Row],[Total Sales]]/Table1[[#This Row],[Units Sold]],4)</f>
        <v>249.99999999999997</v>
      </c>
      <c r="R2033" s="4">
        <f>IFERROR(Table1[[#This Row],[Operating Profit]]/Table1[[#This Row],[Units Sold]],0)</f>
        <v>87.499999999999986</v>
      </c>
      <c r="S2033" s="4">
        <f>IFERROR((Table1[[#This Row],[Total Sales]]-Table1[[#This Row],[Operating Profit]])/Table1[[#This Row],[Units Sold]],0)</f>
        <v>162.5</v>
      </c>
      <c r="T2033" s="4" t="str">
        <f>IF(Table1[[#This Row],[Profit per unit]]&gt;$V$8,"Premium","Mass")</f>
        <v>Premium</v>
      </c>
      <c r="U2033" s="4"/>
    </row>
    <row r="2034" spans="2:21" ht="14.25" customHeight="1" x14ac:dyDescent="0.3">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c r="O2034" s="4" t="str">
        <f>TEXT(Table1[[#This Row],[Invoice Date]],"mmm")</f>
        <v>Apr</v>
      </c>
      <c r="P2034" s="4">
        <f>YEAR(Table1[[#This Row],[Invoice Date]])</f>
        <v>2021</v>
      </c>
      <c r="Q2034" s="4">
        <f>IFERROR(Table1[[#This Row],[Total Sales]]/Table1[[#This Row],[Units Sold]],4)</f>
        <v>300.00000000000006</v>
      </c>
      <c r="R2034" s="4">
        <f>IFERROR(Table1[[#This Row],[Operating Profit]]/Table1[[#This Row],[Units Sold]],0)</f>
        <v>135.00000000000003</v>
      </c>
      <c r="S2034" s="4">
        <f>IFERROR((Table1[[#This Row],[Total Sales]]-Table1[[#This Row],[Operating Profit]])/Table1[[#This Row],[Units Sold]],0)</f>
        <v>165.00000000000003</v>
      </c>
      <c r="T2034" s="4" t="str">
        <f>IF(Table1[[#This Row],[Profit per unit]]&gt;$V$8,"Premium","Mass")</f>
        <v>Premium</v>
      </c>
      <c r="U2034" s="4"/>
    </row>
    <row r="2035" spans="2:21" ht="14.25" customHeight="1" x14ac:dyDescent="0.3">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c r="O2035" s="4" t="str">
        <f>TEXT(Table1[[#This Row],[Invoice Date]],"mmm")</f>
        <v>Apr</v>
      </c>
      <c r="P2035" s="4">
        <f>YEAR(Table1[[#This Row],[Invoice Date]])</f>
        <v>2021</v>
      </c>
      <c r="Q2035" s="4">
        <f>IFERROR(Table1[[#This Row],[Total Sales]]/Table1[[#This Row],[Units Sold]],4)</f>
        <v>350</v>
      </c>
      <c r="R2035" s="4">
        <f>IFERROR(Table1[[#This Row],[Operating Profit]]/Table1[[#This Row],[Units Sold]],0)</f>
        <v>105</v>
      </c>
      <c r="S2035" s="4">
        <f>IFERROR((Table1[[#This Row],[Total Sales]]-Table1[[#This Row],[Operating Profit]])/Table1[[#This Row],[Units Sold]],0)</f>
        <v>245</v>
      </c>
      <c r="T2035" s="4" t="str">
        <f>IF(Table1[[#This Row],[Profit per unit]]&gt;$V$8,"Premium","Mass")</f>
        <v>Premium</v>
      </c>
      <c r="U2035" s="4"/>
    </row>
    <row r="2036" spans="2:21" ht="14.25" customHeight="1" x14ac:dyDescent="0.3">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c r="O2036" s="4" t="str">
        <f>TEXT(Table1[[#This Row],[Invoice Date]],"mmm")</f>
        <v>Apr</v>
      </c>
      <c r="P2036" s="4">
        <f>YEAR(Table1[[#This Row],[Invoice Date]])</f>
        <v>2021</v>
      </c>
      <c r="Q2036" s="4">
        <f>IFERROR(Table1[[#This Row],[Total Sales]]/Table1[[#This Row],[Units Sold]],4)</f>
        <v>300.00000000000006</v>
      </c>
      <c r="R2036" s="4">
        <f>IFERROR(Table1[[#This Row],[Operating Profit]]/Table1[[#This Row],[Units Sold]],0)</f>
        <v>150.00000000000003</v>
      </c>
      <c r="S2036" s="4">
        <f>IFERROR((Table1[[#This Row],[Total Sales]]-Table1[[#This Row],[Operating Profit]])/Table1[[#This Row],[Units Sold]],0)</f>
        <v>150.00000000000003</v>
      </c>
      <c r="T2036" s="4" t="str">
        <f>IF(Table1[[#This Row],[Profit per unit]]&gt;$V$8,"Premium","Mass")</f>
        <v>Premium</v>
      </c>
      <c r="U2036" s="4"/>
    </row>
    <row r="2037" spans="2:21" ht="14.25" customHeight="1" x14ac:dyDescent="0.3">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c r="O2037" s="4" t="str">
        <f>TEXT(Table1[[#This Row],[Invoice Date]],"mmm")</f>
        <v>May</v>
      </c>
      <c r="P2037" s="4">
        <f>YEAR(Table1[[#This Row],[Invoice Date]])</f>
        <v>2021</v>
      </c>
      <c r="Q2037" s="4">
        <f>IFERROR(Table1[[#This Row],[Total Sales]]/Table1[[#This Row],[Units Sold]],4)</f>
        <v>200</v>
      </c>
      <c r="R2037" s="4">
        <f>IFERROR(Table1[[#This Row],[Operating Profit]]/Table1[[#This Row],[Units Sold]],0)</f>
        <v>70</v>
      </c>
      <c r="S2037" s="4">
        <f>IFERROR((Table1[[#This Row],[Total Sales]]-Table1[[#This Row],[Operating Profit]])/Table1[[#This Row],[Units Sold]],0)</f>
        <v>130</v>
      </c>
      <c r="T2037" s="4" t="str">
        <f>IF(Table1[[#This Row],[Profit per unit]]&gt;$V$8,"Premium","Mass")</f>
        <v>Premium</v>
      </c>
      <c r="U2037" s="4"/>
    </row>
    <row r="2038" spans="2:21" ht="14.25" customHeight="1" x14ac:dyDescent="0.3">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c r="O2038" s="4" t="str">
        <f>TEXT(Table1[[#This Row],[Invoice Date]],"mmm")</f>
        <v>May</v>
      </c>
      <c r="P2038" s="4">
        <f>YEAR(Table1[[#This Row],[Invoice Date]])</f>
        <v>2021</v>
      </c>
      <c r="Q2038" s="4">
        <f>IFERROR(Table1[[#This Row],[Total Sales]]/Table1[[#This Row],[Units Sold]],4)</f>
        <v>300.00000000000006</v>
      </c>
      <c r="R2038" s="4">
        <f>IFERROR(Table1[[#This Row],[Operating Profit]]/Table1[[#This Row],[Units Sold]],0)</f>
        <v>105</v>
      </c>
      <c r="S2038" s="4">
        <f>IFERROR((Table1[[#This Row],[Total Sales]]-Table1[[#This Row],[Operating Profit]])/Table1[[#This Row],[Units Sold]],0)</f>
        <v>195.00000000000003</v>
      </c>
      <c r="T2038" s="4" t="str">
        <f>IF(Table1[[#This Row],[Profit per unit]]&gt;$V$8,"Premium","Mass")</f>
        <v>Premium</v>
      </c>
      <c r="U2038" s="4"/>
    </row>
    <row r="2039" spans="2:21" ht="14.25" customHeight="1" x14ac:dyDescent="0.3">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c r="O2039" s="4" t="str">
        <f>TEXT(Table1[[#This Row],[Invoice Date]],"mmm")</f>
        <v>May</v>
      </c>
      <c r="P2039" s="4">
        <f>YEAR(Table1[[#This Row],[Invoice Date]])</f>
        <v>2021</v>
      </c>
      <c r="Q2039" s="4">
        <f>IFERROR(Table1[[#This Row],[Total Sales]]/Table1[[#This Row],[Units Sold]],4)</f>
        <v>249.99999999999994</v>
      </c>
      <c r="R2039" s="4">
        <f>IFERROR(Table1[[#This Row],[Operating Profit]]/Table1[[#This Row],[Units Sold]],0)</f>
        <v>87.499999999999972</v>
      </c>
      <c r="S2039" s="4">
        <f>IFERROR((Table1[[#This Row],[Total Sales]]-Table1[[#This Row],[Operating Profit]])/Table1[[#This Row],[Units Sold]],0)</f>
        <v>162.49999999999997</v>
      </c>
      <c r="T2039" s="4" t="str">
        <f>IF(Table1[[#This Row],[Profit per unit]]&gt;$V$8,"Premium","Mass")</f>
        <v>Premium</v>
      </c>
      <c r="U2039" s="4"/>
    </row>
    <row r="2040" spans="2:21" ht="14.25" customHeight="1" x14ac:dyDescent="0.3">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c r="O2040" s="4" t="str">
        <f>TEXT(Table1[[#This Row],[Invoice Date]],"mmm")</f>
        <v>May</v>
      </c>
      <c r="P2040" s="4">
        <f>YEAR(Table1[[#This Row],[Invoice Date]])</f>
        <v>2021</v>
      </c>
      <c r="Q2040" s="4">
        <f>IFERROR(Table1[[#This Row],[Total Sales]]/Table1[[#This Row],[Units Sold]],4)</f>
        <v>350</v>
      </c>
      <c r="R2040" s="4">
        <f>IFERROR(Table1[[#This Row],[Operating Profit]]/Table1[[#This Row],[Units Sold]],0)</f>
        <v>157.5</v>
      </c>
      <c r="S2040" s="4">
        <f>IFERROR((Table1[[#This Row],[Total Sales]]-Table1[[#This Row],[Operating Profit]])/Table1[[#This Row],[Units Sold]],0)</f>
        <v>192.5</v>
      </c>
      <c r="T2040" s="4" t="str">
        <f>IF(Table1[[#This Row],[Profit per unit]]&gt;$V$8,"Premium","Mass")</f>
        <v>Premium</v>
      </c>
      <c r="U2040" s="4"/>
    </row>
    <row r="2041" spans="2:21" ht="14.25" customHeight="1" x14ac:dyDescent="0.3">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c r="O2041" s="4" t="str">
        <f>TEXT(Table1[[#This Row],[Invoice Date]],"mmm")</f>
        <v>May</v>
      </c>
      <c r="P2041" s="4">
        <f>YEAR(Table1[[#This Row],[Invoice Date]])</f>
        <v>2021</v>
      </c>
      <c r="Q2041" s="4">
        <f>IFERROR(Table1[[#This Row],[Total Sales]]/Table1[[#This Row],[Units Sold]],4)</f>
        <v>500</v>
      </c>
      <c r="R2041" s="4">
        <f>IFERROR(Table1[[#This Row],[Operating Profit]]/Table1[[#This Row],[Units Sold]],0)</f>
        <v>150</v>
      </c>
      <c r="S2041" s="4">
        <f>IFERROR((Table1[[#This Row],[Total Sales]]-Table1[[#This Row],[Operating Profit]])/Table1[[#This Row],[Units Sold]],0)</f>
        <v>350</v>
      </c>
      <c r="T2041" s="4" t="str">
        <f>IF(Table1[[#This Row],[Profit per unit]]&gt;$V$8,"Premium","Mass")</f>
        <v>Premium</v>
      </c>
      <c r="U2041" s="4"/>
    </row>
    <row r="2042" spans="2:21" ht="14.25" customHeight="1" x14ac:dyDescent="0.3">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c r="O2042" s="4" t="str">
        <f>TEXT(Table1[[#This Row],[Invoice Date]],"mmm")</f>
        <v>May</v>
      </c>
      <c r="P2042" s="4">
        <f>YEAR(Table1[[#This Row],[Invoice Date]])</f>
        <v>2021</v>
      </c>
      <c r="Q2042" s="4">
        <f>IFERROR(Table1[[#This Row],[Total Sales]]/Table1[[#This Row],[Units Sold]],4)</f>
        <v>450</v>
      </c>
      <c r="R2042" s="4">
        <f>IFERROR(Table1[[#This Row],[Operating Profit]]/Table1[[#This Row],[Units Sold]],0)</f>
        <v>225</v>
      </c>
      <c r="S2042" s="4">
        <f>IFERROR((Table1[[#This Row],[Total Sales]]-Table1[[#This Row],[Operating Profit]])/Table1[[#This Row],[Units Sold]],0)</f>
        <v>225</v>
      </c>
      <c r="T2042" s="4" t="str">
        <f>IF(Table1[[#This Row],[Profit per unit]]&gt;$V$8,"Premium","Mass")</f>
        <v>Premium</v>
      </c>
      <c r="U2042" s="4"/>
    </row>
    <row r="2043" spans="2:21" ht="14.25" customHeight="1" x14ac:dyDescent="0.3">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c r="O2043" s="4" t="str">
        <f>TEXT(Table1[[#This Row],[Invoice Date]],"mmm")</f>
        <v>Jun</v>
      </c>
      <c r="P2043" s="4">
        <f>YEAR(Table1[[#This Row],[Invoice Date]])</f>
        <v>2021</v>
      </c>
      <c r="Q2043" s="4">
        <f>IFERROR(Table1[[#This Row],[Total Sales]]/Table1[[#This Row],[Units Sold]],4)</f>
        <v>450</v>
      </c>
      <c r="R2043" s="4">
        <f>IFERROR(Table1[[#This Row],[Operating Profit]]/Table1[[#This Row],[Units Sold]],0)</f>
        <v>157.49999999999997</v>
      </c>
      <c r="S2043" s="4">
        <f>IFERROR((Table1[[#This Row],[Total Sales]]-Table1[[#This Row],[Operating Profit]])/Table1[[#This Row],[Units Sold]],0)</f>
        <v>292.5</v>
      </c>
      <c r="T2043" s="4" t="str">
        <f>IF(Table1[[#This Row],[Profit per unit]]&gt;$V$8,"Premium","Mass")</f>
        <v>Premium</v>
      </c>
      <c r="U2043" s="4"/>
    </row>
    <row r="2044" spans="2:21" ht="14.25" customHeight="1" x14ac:dyDescent="0.3">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c r="O2044" s="4" t="str">
        <f>TEXT(Table1[[#This Row],[Invoice Date]],"mmm")</f>
        <v>Jun</v>
      </c>
      <c r="P2044" s="4">
        <f>YEAR(Table1[[#This Row],[Invoice Date]])</f>
        <v>2021</v>
      </c>
      <c r="Q2044" s="4">
        <f>IFERROR(Table1[[#This Row],[Total Sales]]/Table1[[#This Row],[Units Sold]],4)</f>
        <v>500</v>
      </c>
      <c r="R2044" s="4">
        <f>IFERROR(Table1[[#This Row],[Operating Profit]]/Table1[[#This Row],[Units Sold]],0)</f>
        <v>175</v>
      </c>
      <c r="S2044" s="4">
        <f>IFERROR((Table1[[#This Row],[Total Sales]]-Table1[[#This Row],[Operating Profit]])/Table1[[#This Row],[Units Sold]],0)</f>
        <v>325</v>
      </c>
      <c r="T2044" s="4" t="str">
        <f>IF(Table1[[#This Row],[Profit per unit]]&gt;$V$8,"Premium","Mass")</f>
        <v>Premium</v>
      </c>
      <c r="U2044" s="4"/>
    </row>
    <row r="2045" spans="2:21" ht="14.25" customHeight="1" x14ac:dyDescent="0.3">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c r="O2045" s="4" t="str">
        <f>TEXT(Table1[[#This Row],[Invoice Date]],"mmm")</f>
        <v>Jun</v>
      </c>
      <c r="P2045" s="4">
        <f>YEAR(Table1[[#This Row],[Invoice Date]])</f>
        <v>2021</v>
      </c>
      <c r="Q2045" s="4">
        <f>IFERROR(Table1[[#This Row],[Total Sales]]/Table1[[#This Row],[Units Sold]],4)</f>
        <v>500</v>
      </c>
      <c r="R2045" s="4">
        <f>IFERROR(Table1[[#This Row],[Operating Profit]]/Table1[[#This Row],[Units Sold]],0)</f>
        <v>175</v>
      </c>
      <c r="S2045" s="4">
        <f>IFERROR((Table1[[#This Row],[Total Sales]]-Table1[[#This Row],[Operating Profit]])/Table1[[#This Row],[Units Sold]],0)</f>
        <v>325</v>
      </c>
      <c r="T2045" s="4" t="str">
        <f>IF(Table1[[#This Row],[Profit per unit]]&gt;$V$8,"Premium","Mass")</f>
        <v>Premium</v>
      </c>
      <c r="U2045" s="4"/>
    </row>
    <row r="2046" spans="2:21" ht="14.25" customHeight="1" x14ac:dyDescent="0.3">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c r="O2046" s="4" t="str">
        <f>TEXT(Table1[[#This Row],[Invoice Date]],"mmm")</f>
        <v>Jun</v>
      </c>
      <c r="P2046" s="4">
        <f>YEAR(Table1[[#This Row],[Invoice Date]])</f>
        <v>2021</v>
      </c>
      <c r="Q2046" s="4">
        <f>IFERROR(Table1[[#This Row],[Total Sales]]/Table1[[#This Row],[Units Sold]],4)</f>
        <v>500</v>
      </c>
      <c r="R2046" s="4">
        <f>IFERROR(Table1[[#This Row],[Operating Profit]]/Table1[[#This Row],[Units Sold]],0)</f>
        <v>225</v>
      </c>
      <c r="S2046" s="4">
        <f>IFERROR((Table1[[#This Row],[Total Sales]]-Table1[[#This Row],[Operating Profit]])/Table1[[#This Row],[Units Sold]],0)</f>
        <v>275</v>
      </c>
      <c r="T2046" s="4" t="str">
        <f>IF(Table1[[#This Row],[Profit per unit]]&gt;$V$8,"Premium","Mass")</f>
        <v>Premium</v>
      </c>
      <c r="U2046" s="4"/>
    </row>
    <row r="2047" spans="2:21" ht="14.25" customHeight="1" x14ac:dyDescent="0.3">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c r="O2047" s="4" t="str">
        <f>TEXT(Table1[[#This Row],[Invoice Date]],"mmm")</f>
        <v>Jun</v>
      </c>
      <c r="P2047" s="4">
        <f>YEAR(Table1[[#This Row],[Invoice Date]])</f>
        <v>2021</v>
      </c>
      <c r="Q2047" s="4">
        <f>IFERROR(Table1[[#This Row],[Total Sales]]/Table1[[#This Row],[Units Sold]],4)</f>
        <v>550.00000000000011</v>
      </c>
      <c r="R2047" s="4">
        <f>IFERROR(Table1[[#This Row],[Operating Profit]]/Table1[[#This Row],[Units Sold]],0)</f>
        <v>165</v>
      </c>
      <c r="S2047" s="4">
        <f>IFERROR((Table1[[#This Row],[Total Sales]]-Table1[[#This Row],[Operating Profit]])/Table1[[#This Row],[Units Sold]],0)</f>
        <v>385.00000000000006</v>
      </c>
      <c r="T2047" s="4" t="str">
        <f>IF(Table1[[#This Row],[Profit per unit]]&gt;$V$8,"Premium","Mass")</f>
        <v>Premium</v>
      </c>
      <c r="U2047" s="4"/>
    </row>
    <row r="2048" spans="2:21" ht="14.25" customHeight="1" x14ac:dyDescent="0.3">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c r="O2048" s="4" t="str">
        <f>TEXT(Table1[[#This Row],[Invoice Date]],"mmm")</f>
        <v>Jun</v>
      </c>
      <c r="P2048" s="4">
        <f>YEAR(Table1[[#This Row],[Invoice Date]])</f>
        <v>2021</v>
      </c>
      <c r="Q2048" s="4">
        <f>IFERROR(Table1[[#This Row],[Total Sales]]/Table1[[#This Row],[Units Sold]],4)</f>
        <v>600.00000000000011</v>
      </c>
      <c r="R2048" s="4">
        <f>IFERROR(Table1[[#This Row],[Operating Profit]]/Table1[[#This Row],[Units Sold]],0)</f>
        <v>300.00000000000006</v>
      </c>
      <c r="S2048" s="4">
        <f>IFERROR((Table1[[#This Row],[Total Sales]]-Table1[[#This Row],[Operating Profit]])/Table1[[#This Row],[Units Sold]],0)</f>
        <v>300.00000000000006</v>
      </c>
      <c r="T2048" s="4" t="str">
        <f>IF(Table1[[#This Row],[Profit per unit]]&gt;$V$8,"Premium","Mass")</f>
        <v>Premium</v>
      </c>
      <c r="U2048" s="4"/>
    </row>
    <row r="2049" spans="2:21" ht="14.25" customHeight="1" x14ac:dyDescent="0.3">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c r="O2049" s="4" t="str">
        <f>TEXT(Table1[[#This Row],[Invoice Date]],"mmm")</f>
        <v>Jul</v>
      </c>
      <c r="P2049" s="4">
        <f>YEAR(Table1[[#This Row],[Invoice Date]])</f>
        <v>2021</v>
      </c>
      <c r="Q2049" s="4">
        <f>IFERROR(Table1[[#This Row],[Total Sales]]/Table1[[#This Row],[Units Sold]],4)</f>
        <v>500</v>
      </c>
      <c r="R2049" s="4">
        <f>IFERROR(Table1[[#This Row],[Operating Profit]]/Table1[[#This Row],[Units Sold]],0)</f>
        <v>200</v>
      </c>
      <c r="S2049" s="4">
        <f>IFERROR((Table1[[#This Row],[Total Sales]]-Table1[[#This Row],[Operating Profit]])/Table1[[#This Row],[Units Sold]],0)</f>
        <v>300</v>
      </c>
      <c r="T2049" s="4" t="str">
        <f>IF(Table1[[#This Row],[Profit per unit]]&gt;$V$8,"Premium","Mass")</f>
        <v>Premium</v>
      </c>
      <c r="U2049" s="4"/>
    </row>
    <row r="2050" spans="2:21" ht="14.25" customHeight="1" x14ac:dyDescent="0.3">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c r="O2050" s="4" t="str">
        <f>TEXT(Table1[[#This Row],[Invoice Date]],"mmm")</f>
        <v>Jul</v>
      </c>
      <c r="P2050" s="4">
        <f>YEAR(Table1[[#This Row],[Invoice Date]])</f>
        <v>2021</v>
      </c>
      <c r="Q2050" s="4">
        <f>IFERROR(Table1[[#This Row],[Total Sales]]/Table1[[#This Row],[Units Sold]],4)</f>
        <v>550.00000000000011</v>
      </c>
      <c r="R2050" s="4">
        <f>IFERROR(Table1[[#This Row],[Operating Profit]]/Table1[[#This Row],[Units Sold]],0)</f>
        <v>220</v>
      </c>
      <c r="S2050" s="4">
        <f>IFERROR((Table1[[#This Row],[Total Sales]]-Table1[[#This Row],[Operating Profit]])/Table1[[#This Row],[Units Sold]],0)</f>
        <v>330.00000000000006</v>
      </c>
      <c r="T2050" s="4" t="str">
        <f>IF(Table1[[#This Row],[Profit per unit]]&gt;$V$8,"Premium","Mass")</f>
        <v>Premium</v>
      </c>
      <c r="U2050" s="4"/>
    </row>
    <row r="2051" spans="2:21" ht="14.25" customHeight="1" x14ac:dyDescent="0.3">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c r="O2051" s="4" t="str">
        <f>TEXT(Table1[[#This Row],[Invoice Date]],"mmm")</f>
        <v>Jul</v>
      </c>
      <c r="P2051" s="4">
        <f>YEAR(Table1[[#This Row],[Invoice Date]])</f>
        <v>2021</v>
      </c>
      <c r="Q2051" s="4">
        <f>IFERROR(Table1[[#This Row],[Total Sales]]/Table1[[#This Row],[Units Sold]],4)</f>
        <v>500</v>
      </c>
      <c r="R2051" s="4">
        <f>IFERROR(Table1[[#This Row],[Operating Profit]]/Table1[[#This Row],[Units Sold]],0)</f>
        <v>199.99999999999997</v>
      </c>
      <c r="S2051" s="4">
        <f>IFERROR((Table1[[#This Row],[Total Sales]]-Table1[[#This Row],[Operating Profit]])/Table1[[#This Row],[Units Sold]],0)</f>
        <v>300</v>
      </c>
      <c r="T2051" s="4" t="str">
        <f>IF(Table1[[#This Row],[Profit per unit]]&gt;$V$8,"Premium","Mass")</f>
        <v>Premium</v>
      </c>
      <c r="U2051" s="4"/>
    </row>
    <row r="2052" spans="2:21" ht="14.25" customHeight="1" x14ac:dyDescent="0.3">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c r="O2052" s="4" t="str">
        <f>TEXT(Table1[[#This Row],[Invoice Date]],"mmm")</f>
        <v>Jul</v>
      </c>
      <c r="P2052" s="4">
        <f>YEAR(Table1[[#This Row],[Invoice Date]])</f>
        <v>2021</v>
      </c>
      <c r="Q2052" s="4">
        <f>IFERROR(Table1[[#This Row],[Total Sales]]/Table1[[#This Row],[Units Sold]],4)</f>
        <v>500</v>
      </c>
      <c r="R2052" s="4">
        <f>IFERROR(Table1[[#This Row],[Operating Profit]]/Table1[[#This Row],[Units Sold]],0)</f>
        <v>250</v>
      </c>
      <c r="S2052" s="4">
        <f>IFERROR((Table1[[#This Row],[Total Sales]]-Table1[[#This Row],[Operating Profit]])/Table1[[#This Row],[Units Sold]],0)</f>
        <v>250</v>
      </c>
      <c r="T2052" s="4" t="str">
        <f>IF(Table1[[#This Row],[Profit per unit]]&gt;$V$8,"Premium","Mass")</f>
        <v>Premium</v>
      </c>
      <c r="U2052" s="4"/>
    </row>
    <row r="2053" spans="2:21" ht="14.25" customHeight="1" x14ac:dyDescent="0.3">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c r="O2053" s="4" t="str">
        <f>TEXT(Table1[[#This Row],[Invoice Date]],"mmm")</f>
        <v>Jul</v>
      </c>
      <c r="P2053" s="4">
        <f>YEAR(Table1[[#This Row],[Invoice Date]])</f>
        <v>2021</v>
      </c>
      <c r="Q2053" s="4">
        <f>IFERROR(Table1[[#This Row],[Total Sales]]/Table1[[#This Row],[Units Sold]],4)</f>
        <v>550.00000000000011</v>
      </c>
      <c r="R2053" s="4">
        <f>IFERROR(Table1[[#This Row],[Operating Profit]]/Table1[[#This Row],[Units Sold]],0)</f>
        <v>192.50000000000003</v>
      </c>
      <c r="S2053" s="4">
        <f>IFERROR((Table1[[#This Row],[Total Sales]]-Table1[[#This Row],[Operating Profit]])/Table1[[#This Row],[Units Sold]],0)</f>
        <v>357.50000000000011</v>
      </c>
      <c r="T2053" s="4" t="str">
        <f>IF(Table1[[#This Row],[Profit per unit]]&gt;$V$8,"Premium","Mass")</f>
        <v>Premium</v>
      </c>
      <c r="U2053" s="4"/>
    </row>
    <row r="2054" spans="2:21" ht="14.25" customHeight="1" x14ac:dyDescent="0.3">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c r="O2054" s="4" t="str">
        <f>TEXT(Table1[[#This Row],[Invoice Date]],"mmm")</f>
        <v>Jul</v>
      </c>
      <c r="P2054" s="4">
        <f>YEAR(Table1[[#This Row],[Invoice Date]])</f>
        <v>2021</v>
      </c>
      <c r="Q2054" s="4">
        <f>IFERROR(Table1[[#This Row],[Total Sales]]/Table1[[#This Row],[Units Sold]],4)</f>
        <v>650</v>
      </c>
      <c r="R2054" s="4">
        <f>IFERROR(Table1[[#This Row],[Operating Profit]]/Table1[[#This Row],[Units Sold]],0)</f>
        <v>357.5</v>
      </c>
      <c r="S2054" s="4">
        <f>IFERROR((Table1[[#This Row],[Total Sales]]-Table1[[#This Row],[Operating Profit]])/Table1[[#This Row],[Units Sold]],0)</f>
        <v>292.5</v>
      </c>
      <c r="T2054" s="4" t="str">
        <f>IF(Table1[[#This Row],[Profit per unit]]&gt;$V$8,"Premium","Mass")</f>
        <v>Premium</v>
      </c>
      <c r="U2054" s="4"/>
    </row>
    <row r="2055" spans="2:21" ht="14.25" customHeight="1" x14ac:dyDescent="0.3">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c r="O2055" s="4" t="str">
        <f>TEXT(Table1[[#This Row],[Invoice Date]],"mmm")</f>
        <v>Aug</v>
      </c>
      <c r="P2055" s="4">
        <f>YEAR(Table1[[#This Row],[Invoice Date]])</f>
        <v>2021</v>
      </c>
      <c r="Q2055" s="4">
        <f>IFERROR(Table1[[#This Row],[Total Sales]]/Table1[[#This Row],[Units Sold]],4)</f>
        <v>500</v>
      </c>
      <c r="R2055" s="4">
        <f>IFERROR(Table1[[#This Row],[Operating Profit]]/Table1[[#This Row],[Units Sold]],0)</f>
        <v>200</v>
      </c>
      <c r="S2055" s="4">
        <f>IFERROR((Table1[[#This Row],[Total Sales]]-Table1[[#This Row],[Operating Profit]])/Table1[[#This Row],[Units Sold]],0)</f>
        <v>300</v>
      </c>
      <c r="T2055" s="4" t="str">
        <f>IF(Table1[[#This Row],[Profit per unit]]&gt;$V$8,"Premium","Mass")</f>
        <v>Premium</v>
      </c>
      <c r="U2055" s="4"/>
    </row>
    <row r="2056" spans="2:21" ht="14.25" customHeight="1" x14ac:dyDescent="0.3">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c r="O2056" s="4" t="str">
        <f>TEXT(Table1[[#This Row],[Invoice Date]],"mmm")</f>
        <v>Aug</v>
      </c>
      <c r="P2056" s="4">
        <f>YEAR(Table1[[#This Row],[Invoice Date]])</f>
        <v>2021</v>
      </c>
      <c r="Q2056" s="4">
        <f>IFERROR(Table1[[#This Row],[Total Sales]]/Table1[[#This Row],[Units Sold]],4)</f>
        <v>550.00000000000011</v>
      </c>
      <c r="R2056" s="4">
        <f>IFERROR(Table1[[#This Row],[Operating Profit]]/Table1[[#This Row],[Units Sold]],0)</f>
        <v>220</v>
      </c>
      <c r="S2056" s="4">
        <f>IFERROR((Table1[[#This Row],[Total Sales]]-Table1[[#This Row],[Operating Profit]])/Table1[[#This Row],[Units Sold]],0)</f>
        <v>330.00000000000006</v>
      </c>
      <c r="T2056" s="4" t="str">
        <f>IF(Table1[[#This Row],[Profit per unit]]&gt;$V$8,"Premium","Mass")</f>
        <v>Premium</v>
      </c>
      <c r="U2056" s="4"/>
    </row>
    <row r="2057" spans="2:21" ht="14.25" customHeight="1" x14ac:dyDescent="0.3">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c r="O2057" s="4" t="str">
        <f>TEXT(Table1[[#This Row],[Invoice Date]],"mmm")</f>
        <v>Aug</v>
      </c>
      <c r="P2057" s="4">
        <f>YEAR(Table1[[#This Row],[Invoice Date]])</f>
        <v>2021</v>
      </c>
      <c r="Q2057" s="4">
        <f>IFERROR(Table1[[#This Row],[Total Sales]]/Table1[[#This Row],[Units Sold]],4)</f>
        <v>500</v>
      </c>
      <c r="R2057" s="4">
        <f>IFERROR(Table1[[#This Row],[Operating Profit]]/Table1[[#This Row],[Units Sold]],0)</f>
        <v>199.99999999999997</v>
      </c>
      <c r="S2057" s="4">
        <f>IFERROR((Table1[[#This Row],[Total Sales]]-Table1[[#This Row],[Operating Profit]])/Table1[[#This Row],[Units Sold]],0)</f>
        <v>300</v>
      </c>
      <c r="T2057" s="4" t="str">
        <f>IF(Table1[[#This Row],[Profit per unit]]&gt;$V$8,"Premium","Mass")</f>
        <v>Premium</v>
      </c>
      <c r="U2057" s="4"/>
    </row>
    <row r="2058" spans="2:21" ht="14.25" customHeight="1" x14ac:dyDescent="0.3">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c r="O2058" s="4" t="str">
        <f>TEXT(Table1[[#This Row],[Invoice Date]],"mmm")</f>
        <v>Aug</v>
      </c>
      <c r="P2058" s="4">
        <f>YEAR(Table1[[#This Row],[Invoice Date]])</f>
        <v>2021</v>
      </c>
      <c r="Q2058" s="4">
        <f>IFERROR(Table1[[#This Row],[Total Sales]]/Table1[[#This Row],[Units Sold]],4)</f>
        <v>500</v>
      </c>
      <c r="R2058" s="4">
        <f>IFERROR(Table1[[#This Row],[Operating Profit]]/Table1[[#This Row],[Units Sold]],0)</f>
        <v>250</v>
      </c>
      <c r="S2058" s="4">
        <f>IFERROR((Table1[[#This Row],[Total Sales]]-Table1[[#This Row],[Operating Profit]])/Table1[[#This Row],[Units Sold]],0)</f>
        <v>250</v>
      </c>
      <c r="T2058" s="4" t="str">
        <f>IF(Table1[[#This Row],[Profit per unit]]&gt;$V$8,"Premium","Mass")</f>
        <v>Premium</v>
      </c>
      <c r="U2058" s="4"/>
    </row>
    <row r="2059" spans="2:21" ht="14.25" customHeight="1" x14ac:dyDescent="0.3">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c r="O2059" s="4" t="str">
        <f>TEXT(Table1[[#This Row],[Invoice Date]],"mmm")</f>
        <v>Aug</v>
      </c>
      <c r="P2059" s="4">
        <f>YEAR(Table1[[#This Row],[Invoice Date]])</f>
        <v>2021</v>
      </c>
      <c r="Q2059" s="4">
        <f>IFERROR(Table1[[#This Row],[Total Sales]]/Table1[[#This Row],[Units Sold]],4)</f>
        <v>550.00000000000011</v>
      </c>
      <c r="R2059" s="4">
        <f>IFERROR(Table1[[#This Row],[Operating Profit]]/Table1[[#This Row],[Units Sold]],0)</f>
        <v>192.5</v>
      </c>
      <c r="S2059" s="4">
        <f>IFERROR((Table1[[#This Row],[Total Sales]]-Table1[[#This Row],[Operating Profit]])/Table1[[#This Row],[Units Sold]],0)</f>
        <v>357.50000000000006</v>
      </c>
      <c r="T2059" s="4" t="str">
        <f>IF(Table1[[#This Row],[Profit per unit]]&gt;$V$8,"Premium","Mass")</f>
        <v>Premium</v>
      </c>
      <c r="U2059" s="4"/>
    </row>
    <row r="2060" spans="2:21" ht="14.25" customHeight="1" x14ac:dyDescent="0.3">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c r="O2060" s="4" t="str">
        <f>TEXT(Table1[[#This Row],[Invoice Date]],"mmm")</f>
        <v>Aug</v>
      </c>
      <c r="P2060" s="4">
        <f>YEAR(Table1[[#This Row],[Invoice Date]])</f>
        <v>2021</v>
      </c>
      <c r="Q2060" s="4">
        <f>IFERROR(Table1[[#This Row],[Total Sales]]/Table1[[#This Row],[Units Sold]],4)</f>
        <v>600</v>
      </c>
      <c r="R2060" s="4">
        <f>IFERROR(Table1[[#This Row],[Operating Profit]]/Table1[[#This Row],[Units Sold]],0)</f>
        <v>330.00000000000006</v>
      </c>
      <c r="S2060" s="4">
        <f>IFERROR((Table1[[#This Row],[Total Sales]]-Table1[[#This Row],[Operating Profit]])/Table1[[#This Row],[Units Sold]],0)</f>
        <v>269.99999999999994</v>
      </c>
      <c r="T2060" s="4" t="str">
        <f>IF(Table1[[#This Row],[Profit per unit]]&gt;$V$8,"Premium","Mass")</f>
        <v>Premium</v>
      </c>
      <c r="U2060" s="4"/>
    </row>
    <row r="2061" spans="2:21" ht="14.25" customHeight="1" x14ac:dyDescent="0.3">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c r="O2061" s="4" t="str">
        <f>TEXT(Table1[[#This Row],[Invoice Date]],"mmm")</f>
        <v>Sep</v>
      </c>
      <c r="P2061" s="4">
        <f>YEAR(Table1[[#This Row],[Invoice Date]])</f>
        <v>2021</v>
      </c>
      <c r="Q2061" s="4">
        <f>IFERROR(Table1[[#This Row],[Total Sales]]/Table1[[#This Row],[Units Sold]],4)</f>
        <v>550.00000000000011</v>
      </c>
      <c r="R2061" s="4">
        <f>IFERROR(Table1[[#This Row],[Operating Profit]]/Table1[[#This Row],[Units Sold]],0)</f>
        <v>220</v>
      </c>
      <c r="S2061" s="4">
        <f>IFERROR((Table1[[#This Row],[Total Sales]]-Table1[[#This Row],[Operating Profit]])/Table1[[#This Row],[Units Sold]],0)</f>
        <v>330.00000000000011</v>
      </c>
      <c r="T2061" s="4" t="str">
        <f>IF(Table1[[#This Row],[Profit per unit]]&gt;$V$8,"Premium","Mass")</f>
        <v>Premium</v>
      </c>
      <c r="U2061" s="4"/>
    </row>
    <row r="2062" spans="2:21" ht="14.25" customHeight="1" x14ac:dyDescent="0.3">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c r="O2062" s="4" t="str">
        <f>TEXT(Table1[[#This Row],[Invoice Date]],"mmm")</f>
        <v>Sep</v>
      </c>
      <c r="P2062" s="4">
        <f>YEAR(Table1[[#This Row],[Invoice Date]])</f>
        <v>2021</v>
      </c>
      <c r="Q2062" s="4">
        <f>IFERROR(Table1[[#This Row],[Total Sales]]/Table1[[#This Row],[Units Sold]],4)</f>
        <v>550.00000000000011</v>
      </c>
      <c r="R2062" s="4">
        <f>IFERROR(Table1[[#This Row],[Operating Profit]]/Table1[[#This Row],[Units Sold]],0)</f>
        <v>220</v>
      </c>
      <c r="S2062" s="4">
        <f>IFERROR((Table1[[#This Row],[Total Sales]]-Table1[[#This Row],[Operating Profit]])/Table1[[#This Row],[Units Sold]],0)</f>
        <v>330.00000000000011</v>
      </c>
      <c r="T2062" s="4" t="str">
        <f>IF(Table1[[#This Row],[Profit per unit]]&gt;$V$8,"Premium","Mass")</f>
        <v>Premium</v>
      </c>
      <c r="U2062" s="4"/>
    </row>
    <row r="2063" spans="2:21" ht="14.25" customHeight="1" x14ac:dyDescent="0.3">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c r="O2063" s="4" t="str">
        <f>TEXT(Table1[[#This Row],[Invoice Date]],"mmm")</f>
        <v>Sep</v>
      </c>
      <c r="P2063" s="4">
        <f>YEAR(Table1[[#This Row],[Invoice Date]])</f>
        <v>2021</v>
      </c>
      <c r="Q2063" s="4">
        <f>IFERROR(Table1[[#This Row],[Total Sales]]/Table1[[#This Row],[Units Sold]],4)</f>
        <v>600</v>
      </c>
      <c r="R2063" s="4">
        <f>IFERROR(Table1[[#This Row],[Operating Profit]]/Table1[[#This Row],[Units Sold]],0)</f>
        <v>240</v>
      </c>
      <c r="S2063" s="4">
        <f>IFERROR((Table1[[#This Row],[Total Sales]]-Table1[[#This Row],[Operating Profit]])/Table1[[#This Row],[Units Sold]],0)</f>
        <v>360</v>
      </c>
      <c r="T2063" s="4" t="str">
        <f>IF(Table1[[#This Row],[Profit per unit]]&gt;$V$8,"Premium","Mass")</f>
        <v>Premium</v>
      </c>
      <c r="U2063" s="4"/>
    </row>
    <row r="2064" spans="2:21" ht="14.25" customHeight="1" x14ac:dyDescent="0.3">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c r="O2064" s="4" t="str">
        <f>TEXT(Table1[[#This Row],[Invoice Date]],"mmm")</f>
        <v>Sep</v>
      </c>
      <c r="P2064" s="4">
        <f>YEAR(Table1[[#This Row],[Invoice Date]])</f>
        <v>2021</v>
      </c>
      <c r="Q2064" s="4">
        <f>IFERROR(Table1[[#This Row],[Total Sales]]/Table1[[#This Row],[Units Sold]],4)</f>
        <v>600</v>
      </c>
      <c r="R2064" s="4">
        <f>IFERROR(Table1[[#This Row],[Operating Profit]]/Table1[[#This Row],[Units Sold]],0)</f>
        <v>300</v>
      </c>
      <c r="S2064" s="4">
        <f>IFERROR((Table1[[#This Row],[Total Sales]]-Table1[[#This Row],[Operating Profit]])/Table1[[#This Row],[Units Sold]],0)</f>
        <v>300</v>
      </c>
      <c r="T2064" s="4" t="str">
        <f>IF(Table1[[#This Row],[Profit per unit]]&gt;$V$8,"Premium","Mass")</f>
        <v>Premium</v>
      </c>
      <c r="U2064" s="4"/>
    </row>
    <row r="2065" spans="2:21" ht="14.25" customHeight="1" x14ac:dyDescent="0.3">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c r="O2065" s="4" t="str">
        <f>TEXT(Table1[[#This Row],[Invoice Date]],"mmm")</f>
        <v>Sep</v>
      </c>
      <c r="P2065" s="4">
        <f>YEAR(Table1[[#This Row],[Invoice Date]])</f>
        <v>2021</v>
      </c>
      <c r="Q2065" s="4">
        <f>IFERROR(Table1[[#This Row],[Total Sales]]/Table1[[#This Row],[Units Sold]],4)</f>
        <v>550.00000000000011</v>
      </c>
      <c r="R2065" s="4">
        <f>IFERROR(Table1[[#This Row],[Operating Profit]]/Table1[[#This Row],[Units Sold]],0)</f>
        <v>192.5</v>
      </c>
      <c r="S2065" s="4">
        <f>IFERROR((Table1[[#This Row],[Total Sales]]-Table1[[#This Row],[Operating Profit]])/Table1[[#This Row],[Units Sold]],0)</f>
        <v>357.50000000000006</v>
      </c>
      <c r="T2065" s="4" t="str">
        <f>IF(Table1[[#This Row],[Profit per unit]]&gt;$V$8,"Premium","Mass")</f>
        <v>Premium</v>
      </c>
      <c r="U2065" s="4"/>
    </row>
    <row r="2066" spans="2:21" ht="14.25" customHeight="1" x14ac:dyDescent="0.3">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c r="O2066" s="4" t="str">
        <f>TEXT(Table1[[#This Row],[Invoice Date]],"mmm")</f>
        <v>Sep</v>
      </c>
      <c r="P2066" s="4">
        <f>YEAR(Table1[[#This Row],[Invoice Date]])</f>
        <v>2021</v>
      </c>
      <c r="Q2066" s="4">
        <f>IFERROR(Table1[[#This Row],[Total Sales]]/Table1[[#This Row],[Units Sold]],4)</f>
        <v>500</v>
      </c>
      <c r="R2066" s="4">
        <f>IFERROR(Table1[[#This Row],[Operating Profit]]/Table1[[#This Row],[Units Sold]],0)</f>
        <v>275</v>
      </c>
      <c r="S2066" s="4">
        <f>IFERROR((Table1[[#This Row],[Total Sales]]-Table1[[#This Row],[Operating Profit]])/Table1[[#This Row],[Units Sold]],0)</f>
        <v>225</v>
      </c>
      <c r="T2066" s="4" t="str">
        <f>IF(Table1[[#This Row],[Profit per unit]]&gt;$V$8,"Premium","Mass")</f>
        <v>Premium</v>
      </c>
      <c r="U2066" s="4"/>
    </row>
    <row r="2067" spans="2:21" ht="14.25" customHeight="1" x14ac:dyDescent="0.3">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c r="O2067" s="4" t="str">
        <f>TEXT(Table1[[#This Row],[Invoice Date]],"mmm")</f>
        <v>Oct</v>
      </c>
      <c r="P2067" s="4">
        <f>YEAR(Table1[[#This Row],[Invoice Date]])</f>
        <v>2021</v>
      </c>
      <c r="Q2067" s="4">
        <f>IFERROR(Table1[[#This Row],[Total Sales]]/Table1[[#This Row],[Units Sold]],4)</f>
        <v>400</v>
      </c>
      <c r="R2067" s="4">
        <f>IFERROR(Table1[[#This Row],[Operating Profit]]/Table1[[#This Row],[Units Sold]],0)</f>
        <v>159.99999999999997</v>
      </c>
      <c r="S2067" s="4">
        <f>IFERROR((Table1[[#This Row],[Total Sales]]-Table1[[#This Row],[Operating Profit]])/Table1[[#This Row],[Units Sold]],0)</f>
        <v>240</v>
      </c>
      <c r="T2067" s="4" t="str">
        <f>IF(Table1[[#This Row],[Profit per unit]]&gt;$V$8,"Premium","Mass")</f>
        <v>Premium</v>
      </c>
      <c r="U2067" s="4"/>
    </row>
    <row r="2068" spans="2:21" ht="14.25" customHeight="1" x14ac:dyDescent="0.3">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c r="O2068" s="4" t="str">
        <f>TEXT(Table1[[#This Row],[Invoice Date]],"mmm")</f>
        <v>Oct</v>
      </c>
      <c r="P2068" s="4">
        <f>YEAR(Table1[[#This Row],[Invoice Date]])</f>
        <v>2021</v>
      </c>
      <c r="Q2068" s="4">
        <f>IFERROR(Table1[[#This Row],[Total Sales]]/Table1[[#This Row],[Units Sold]],4)</f>
        <v>400</v>
      </c>
      <c r="R2068" s="4">
        <f>IFERROR(Table1[[#This Row],[Operating Profit]]/Table1[[#This Row],[Units Sold]],0)</f>
        <v>159.99999999999997</v>
      </c>
      <c r="S2068" s="4">
        <f>IFERROR((Table1[[#This Row],[Total Sales]]-Table1[[#This Row],[Operating Profit]])/Table1[[#This Row],[Units Sold]],0)</f>
        <v>240</v>
      </c>
      <c r="T2068" s="4" t="str">
        <f>IF(Table1[[#This Row],[Profit per unit]]&gt;$V$8,"Premium","Mass")</f>
        <v>Premium</v>
      </c>
      <c r="U2068" s="4"/>
    </row>
    <row r="2069" spans="2:21" ht="14.25" customHeight="1" x14ac:dyDescent="0.3">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c r="O2069" s="4" t="str">
        <f>TEXT(Table1[[#This Row],[Invoice Date]],"mmm")</f>
        <v>Oct</v>
      </c>
      <c r="P2069" s="4">
        <f>YEAR(Table1[[#This Row],[Invoice Date]])</f>
        <v>2021</v>
      </c>
      <c r="Q2069" s="4">
        <f>IFERROR(Table1[[#This Row],[Total Sales]]/Table1[[#This Row],[Units Sold]],4)</f>
        <v>450</v>
      </c>
      <c r="R2069" s="4">
        <f>IFERROR(Table1[[#This Row],[Operating Profit]]/Table1[[#This Row],[Units Sold]],0)</f>
        <v>179.99999999999997</v>
      </c>
      <c r="S2069" s="4">
        <f>IFERROR((Table1[[#This Row],[Total Sales]]-Table1[[#This Row],[Operating Profit]])/Table1[[#This Row],[Units Sold]],0)</f>
        <v>270</v>
      </c>
      <c r="T2069" s="4" t="str">
        <f>IF(Table1[[#This Row],[Profit per unit]]&gt;$V$8,"Premium","Mass")</f>
        <v>Premium</v>
      </c>
      <c r="U2069" s="4"/>
    </row>
    <row r="2070" spans="2:21" ht="14.25" customHeight="1" x14ac:dyDescent="0.3">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c r="O2070" s="4" t="str">
        <f>TEXT(Table1[[#This Row],[Invoice Date]],"mmm")</f>
        <v>Oct</v>
      </c>
      <c r="P2070" s="4">
        <f>YEAR(Table1[[#This Row],[Invoice Date]])</f>
        <v>2021</v>
      </c>
      <c r="Q2070" s="4">
        <f>IFERROR(Table1[[#This Row],[Total Sales]]/Table1[[#This Row],[Units Sold]],4)</f>
        <v>450</v>
      </c>
      <c r="R2070" s="4">
        <f>IFERROR(Table1[[#This Row],[Operating Profit]]/Table1[[#This Row],[Units Sold]],0)</f>
        <v>225</v>
      </c>
      <c r="S2070" s="4">
        <f>IFERROR((Table1[[#This Row],[Total Sales]]-Table1[[#This Row],[Operating Profit]])/Table1[[#This Row],[Units Sold]],0)</f>
        <v>225</v>
      </c>
      <c r="T2070" s="4" t="str">
        <f>IF(Table1[[#This Row],[Profit per unit]]&gt;$V$8,"Premium","Mass")</f>
        <v>Premium</v>
      </c>
      <c r="U2070" s="4"/>
    </row>
    <row r="2071" spans="2:21" ht="14.25" customHeight="1" x14ac:dyDescent="0.3">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c r="O2071" s="4" t="str">
        <f>TEXT(Table1[[#This Row],[Invoice Date]],"mmm")</f>
        <v>Oct</v>
      </c>
      <c r="P2071" s="4">
        <f>YEAR(Table1[[#This Row],[Invoice Date]])</f>
        <v>2021</v>
      </c>
      <c r="Q2071" s="4">
        <f>IFERROR(Table1[[#This Row],[Total Sales]]/Table1[[#This Row],[Units Sold]],4)</f>
        <v>350</v>
      </c>
      <c r="R2071" s="4">
        <f>IFERROR(Table1[[#This Row],[Operating Profit]]/Table1[[#This Row],[Units Sold]],0)</f>
        <v>122.5</v>
      </c>
      <c r="S2071" s="4">
        <f>IFERROR((Table1[[#This Row],[Total Sales]]-Table1[[#This Row],[Operating Profit]])/Table1[[#This Row],[Units Sold]],0)</f>
        <v>227.5</v>
      </c>
      <c r="T2071" s="4" t="str">
        <f>IF(Table1[[#This Row],[Profit per unit]]&gt;$V$8,"Premium","Mass")</f>
        <v>Premium</v>
      </c>
      <c r="U2071" s="4"/>
    </row>
    <row r="2072" spans="2:21" ht="14.25" customHeight="1" x14ac:dyDescent="0.3">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c r="O2072" s="4" t="str">
        <f>TEXT(Table1[[#This Row],[Invoice Date]],"mmm")</f>
        <v>Oct</v>
      </c>
      <c r="P2072" s="4">
        <f>YEAR(Table1[[#This Row],[Invoice Date]])</f>
        <v>2021</v>
      </c>
      <c r="Q2072" s="4">
        <f>IFERROR(Table1[[#This Row],[Total Sales]]/Table1[[#This Row],[Units Sold]],4)</f>
        <v>450</v>
      </c>
      <c r="R2072" s="4">
        <f>IFERROR(Table1[[#This Row],[Operating Profit]]/Table1[[#This Row],[Units Sold]],0)</f>
        <v>247.50000000000003</v>
      </c>
      <c r="S2072" s="4">
        <f>IFERROR((Table1[[#This Row],[Total Sales]]-Table1[[#This Row],[Operating Profit]])/Table1[[#This Row],[Units Sold]],0)</f>
        <v>202.49999999999997</v>
      </c>
      <c r="T2072" s="4" t="str">
        <f>IF(Table1[[#This Row],[Profit per unit]]&gt;$V$8,"Premium","Mass")</f>
        <v>Premium</v>
      </c>
      <c r="U2072" s="4"/>
    </row>
    <row r="2073" spans="2:21" ht="14.25" customHeight="1" x14ac:dyDescent="0.3">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c r="O2073" s="4" t="str">
        <f>TEXT(Table1[[#This Row],[Invoice Date]],"mmm")</f>
        <v>Nov</v>
      </c>
      <c r="P2073" s="4">
        <f>YEAR(Table1[[#This Row],[Invoice Date]])</f>
        <v>2021</v>
      </c>
      <c r="Q2073" s="4">
        <f>IFERROR(Table1[[#This Row],[Total Sales]]/Table1[[#This Row],[Units Sold]],4)</f>
        <v>350</v>
      </c>
      <c r="R2073" s="4">
        <f>IFERROR(Table1[[#This Row],[Operating Profit]]/Table1[[#This Row],[Units Sold]],0)</f>
        <v>139.99999999999997</v>
      </c>
      <c r="S2073" s="4">
        <f>IFERROR((Table1[[#This Row],[Total Sales]]-Table1[[#This Row],[Operating Profit]])/Table1[[#This Row],[Units Sold]],0)</f>
        <v>210</v>
      </c>
      <c r="T2073" s="4" t="str">
        <f>IF(Table1[[#This Row],[Profit per unit]]&gt;$V$8,"Premium","Mass")</f>
        <v>Premium</v>
      </c>
      <c r="U2073" s="4"/>
    </row>
    <row r="2074" spans="2:21" ht="14.25" customHeight="1" x14ac:dyDescent="0.3">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c r="O2074" s="4" t="str">
        <f>TEXT(Table1[[#This Row],[Invoice Date]],"mmm")</f>
        <v>Nov</v>
      </c>
      <c r="P2074" s="4">
        <f>YEAR(Table1[[#This Row],[Invoice Date]])</f>
        <v>2021</v>
      </c>
      <c r="Q2074" s="4">
        <f>IFERROR(Table1[[#This Row],[Total Sales]]/Table1[[#This Row],[Units Sold]],4)</f>
        <v>350</v>
      </c>
      <c r="R2074" s="4">
        <f>IFERROR(Table1[[#This Row],[Operating Profit]]/Table1[[#This Row],[Units Sold]],0)</f>
        <v>139.99999999999997</v>
      </c>
      <c r="S2074" s="4">
        <f>IFERROR((Table1[[#This Row],[Total Sales]]-Table1[[#This Row],[Operating Profit]])/Table1[[#This Row],[Units Sold]],0)</f>
        <v>210</v>
      </c>
      <c r="T2074" s="4" t="str">
        <f>IF(Table1[[#This Row],[Profit per unit]]&gt;$V$8,"Premium","Mass")</f>
        <v>Premium</v>
      </c>
      <c r="U2074" s="4"/>
    </row>
    <row r="2075" spans="2:21" ht="14.25" customHeight="1" x14ac:dyDescent="0.3">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c r="O2075" s="4" t="str">
        <f>TEXT(Table1[[#This Row],[Invoice Date]],"mmm")</f>
        <v>Nov</v>
      </c>
      <c r="P2075" s="4">
        <f>YEAR(Table1[[#This Row],[Invoice Date]])</f>
        <v>2021</v>
      </c>
      <c r="Q2075" s="4">
        <f>IFERROR(Table1[[#This Row],[Total Sales]]/Table1[[#This Row],[Units Sold]],4)</f>
        <v>600</v>
      </c>
      <c r="R2075" s="4">
        <f>IFERROR(Table1[[#This Row],[Operating Profit]]/Table1[[#This Row],[Units Sold]],0)</f>
        <v>240</v>
      </c>
      <c r="S2075" s="4">
        <f>IFERROR((Table1[[#This Row],[Total Sales]]-Table1[[#This Row],[Operating Profit]])/Table1[[#This Row],[Units Sold]],0)</f>
        <v>360</v>
      </c>
      <c r="T2075" s="4" t="str">
        <f>IF(Table1[[#This Row],[Profit per unit]]&gt;$V$8,"Premium","Mass")</f>
        <v>Premium</v>
      </c>
      <c r="U2075" s="4"/>
    </row>
    <row r="2076" spans="2:21" ht="14.25" customHeight="1" x14ac:dyDescent="0.3">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c r="O2076" s="4" t="str">
        <f>TEXT(Table1[[#This Row],[Invoice Date]],"mmm")</f>
        <v>Nov</v>
      </c>
      <c r="P2076" s="4">
        <f>YEAR(Table1[[#This Row],[Invoice Date]])</f>
        <v>2021</v>
      </c>
      <c r="Q2076" s="4">
        <f>IFERROR(Table1[[#This Row],[Total Sales]]/Table1[[#This Row],[Units Sold]],4)</f>
        <v>600</v>
      </c>
      <c r="R2076" s="4">
        <f>IFERROR(Table1[[#This Row],[Operating Profit]]/Table1[[#This Row],[Units Sold]],0)</f>
        <v>300</v>
      </c>
      <c r="S2076" s="4">
        <f>IFERROR((Table1[[#This Row],[Total Sales]]-Table1[[#This Row],[Operating Profit]])/Table1[[#This Row],[Units Sold]],0)</f>
        <v>300</v>
      </c>
      <c r="T2076" s="4" t="str">
        <f>IF(Table1[[#This Row],[Profit per unit]]&gt;$V$8,"Premium","Mass")</f>
        <v>Premium</v>
      </c>
      <c r="U2076" s="4"/>
    </row>
    <row r="2077" spans="2:21" ht="14.25" customHeight="1" x14ac:dyDescent="0.3">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c r="O2077" s="4" t="str">
        <f>TEXT(Table1[[#This Row],[Invoice Date]],"mmm")</f>
        <v>Nov</v>
      </c>
      <c r="P2077" s="4">
        <f>YEAR(Table1[[#This Row],[Invoice Date]])</f>
        <v>2021</v>
      </c>
      <c r="Q2077" s="4">
        <f>IFERROR(Table1[[#This Row],[Total Sales]]/Table1[[#This Row],[Units Sold]],4)</f>
        <v>549.99999999999989</v>
      </c>
      <c r="R2077" s="4">
        <f>IFERROR(Table1[[#This Row],[Operating Profit]]/Table1[[#This Row],[Units Sold]],0)</f>
        <v>192.49999999999997</v>
      </c>
      <c r="S2077" s="4">
        <f>IFERROR((Table1[[#This Row],[Total Sales]]-Table1[[#This Row],[Operating Profit]])/Table1[[#This Row],[Units Sold]],0)</f>
        <v>357.5</v>
      </c>
      <c r="T2077" s="4" t="str">
        <f>IF(Table1[[#This Row],[Profit per unit]]&gt;$V$8,"Premium","Mass")</f>
        <v>Premium</v>
      </c>
      <c r="U2077" s="4"/>
    </row>
    <row r="2078" spans="2:21" ht="14.25" customHeight="1" x14ac:dyDescent="0.3">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c r="O2078" s="4" t="str">
        <f>TEXT(Table1[[#This Row],[Invoice Date]],"mmm")</f>
        <v>Nov</v>
      </c>
      <c r="P2078" s="4">
        <f>YEAR(Table1[[#This Row],[Invoice Date]])</f>
        <v>2021</v>
      </c>
      <c r="Q2078" s="4">
        <f>IFERROR(Table1[[#This Row],[Total Sales]]/Table1[[#This Row],[Units Sold]],4)</f>
        <v>650</v>
      </c>
      <c r="R2078" s="4">
        <f>IFERROR(Table1[[#This Row],[Operating Profit]]/Table1[[#This Row],[Units Sold]],0)</f>
        <v>357.50000000000006</v>
      </c>
      <c r="S2078" s="4">
        <f>IFERROR((Table1[[#This Row],[Total Sales]]-Table1[[#This Row],[Operating Profit]])/Table1[[#This Row],[Units Sold]],0)</f>
        <v>292.49999999999994</v>
      </c>
      <c r="T2078" s="4" t="str">
        <f>IF(Table1[[#This Row],[Profit per unit]]&gt;$V$8,"Premium","Mass")</f>
        <v>Premium</v>
      </c>
      <c r="U2078" s="4"/>
    </row>
    <row r="2079" spans="2:21" ht="14.25" customHeight="1" x14ac:dyDescent="0.3">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c r="O2079" s="4" t="str">
        <f>TEXT(Table1[[#This Row],[Invoice Date]],"mmm")</f>
        <v>Dec</v>
      </c>
      <c r="P2079" s="4">
        <f>YEAR(Table1[[#This Row],[Invoice Date]])</f>
        <v>2021</v>
      </c>
      <c r="Q2079" s="4">
        <f>IFERROR(Table1[[#This Row],[Total Sales]]/Table1[[#This Row],[Units Sold]],4)</f>
        <v>549.99999999999989</v>
      </c>
      <c r="R2079" s="4">
        <f>IFERROR(Table1[[#This Row],[Operating Profit]]/Table1[[#This Row],[Units Sold]],0)</f>
        <v>219.99999999999997</v>
      </c>
      <c r="S2079" s="4">
        <f>IFERROR((Table1[[#This Row],[Total Sales]]-Table1[[#This Row],[Operating Profit]])/Table1[[#This Row],[Units Sold]],0)</f>
        <v>329.99999999999994</v>
      </c>
      <c r="T2079" s="4" t="str">
        <f>IF(Table1[[#This Row],[Profit per unit]]&gt;$V$8,"Premium","Mass")</f>
        <v>Premium</v>
      </c>
      <c r="U2079" s="4"/>
    </row>
    <row r="2080" spans="2:21" ht="14.25" customHeight="1" x14ac:dyDescent="0.3">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c r="O2080" s="4" t="str">
        <f>TEXT(Table1[[#This Row],[Invoice Date]],"mmm")</f>
        <v>Dec</v>
      </c>
      <c r="P2080" s="4">
        <f>YEAR(Table1[[#This Row],[Invoice Date]])</f>
        <v>2021</v>
      </c>
      <c r="Q2080" s="4">
        <f>IFERROR(Table1[[#This Row],[Total Sales]]/Table1[[#This Row],[Units Sold]],4)</f>
        <v>549.99999999999989</v>
      </c>
      <c r="R2080" s="4">
        <f>IFERROR(Table1[[#This Row],[Operating Profit]]/Table1[[#This Row],[Units Sold]],0)</f>
        <v>219.99999999999997</v>
      </c>
      <c r="S2080" s="4">
        <f>IFERROR((Table1[[#This Row],[Total Sales]]-Table1[[#This Row],[Operating Profit]])/Table1[[#This Row],[Units Sold]],0)</f>
        <v>329.99999999999994</v>
      </c>
      <c r="T2080" s="4" t="str">
        <f>IF(Table1[[#This Row],[Profit per unit]]&gt;$V$8,"Premium","Mass")</f>
        <v>Premium</v>
      </c>
      <c r="U2080" s="4"/>
    </row>
    <row r="2081" spans="2:21" ht="14.25" customHeight="1" x14ac:dyDescent="0.3">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c r="O2081" s="4" t="str">
        <f>TEXT(Table1[[#This Row],[Invoice Date]],"mmm")</f>
        <v>Dec</v>
      </c>
      <c r="P2081" s="4">
        <f>YEAR(Table1[[#This Row],[Invoice Date]])</f>
        <v>2021</v>
      </c>
      <c r="Q2081" s="4">
        <f>IFERROR(Table1[[#This Row],[Total Sales]]/Table1[[#This Row],[Units Sold]],4)</f>
        <v>600</v>
      </c>
      <c r="R2081" s="4">
        <f>IFERROR(Table1[[#This Row],[Operating Profit]]/Table1[[#This Row],[Units Sold]],0)</f>
        <v>240</v>
      </c>
      <c r="S2081" s="4">
        <f>IFERROR((Table1[[#This Row],[Total Sales]]-Table1[[#This Row],[Operating Profit]])/Table1[[#This Row],[Units Sold]],0)</f>
        <v>360</v>
      </c>
      <c r="T2081" s="4" t="str">
        <f>IF(Table1[[#This Row],[Profit per unit]]&gt;$V$8,"Premium","Mass")</f>
        <v>Premium</v>
      </c>
      <c r="U2081" s="4"/>
    </row>
    <row r="2082" spans="2:21" ht="14.25" customHeight="1" x14ac:dyDescent="0.3">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c r="O2082" s="4" t="str">
        <f>TEXT(Table1[[#This Row],[Invoice Date]],"mmm")</f>
        <v>Dec</v>
      </c>
      <c r="P2082" s="4">
        <f>YEAR(Table1[[#This Row],[Invoice Date]])</f>
        <v>2021</v>
      </c>
      <c r="Q2082" s="4">
        <f>IFERROR(Table1[[#This Row],[Total Sales]]/Table1[[#This Row],[Units Sold]],4)</f>
        <v>600</v>
      </c>
      <c r="R2082" s="4">
        <f>IFERROR(Table1[[#This Row],[Operating Profit]]/Table1[[#This Row],[Units Sold]],0)</f>
        <v>300</v>
      </c>
      <c r="S2082" s="4">
        <f>IFERROR((Table1[[#This Row],[Total Sales]]-Table1[[#This Row],[Operating Profit]])/Table1[[#This Row],[Units Sold]],0)</f>
        <v>300</v>
      </c>
      <c r="T2082" s="4" t="str">
        <f>IF(Table1[[#This Row],[Profit per unit]]&gt;$V$8,"Premium","Mass")</f>
        <v>Premium</v>
      </c>
      <c r="U2082" s="4"/>
    </row>
    <row r="2083" spans="2:21" ht="14.25" customHeight="1" x14ac:dyDescent="0.3">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c r="O2083" s="4" t="str">
        <f>TEXT(Table1[[#This Row],[Invoice Date]],"mmm")</f>
        <v>Dec</v>
      </c>
      <c r="P2083" s="4">
        <f>YEAR(Table1[[#This Row],[Invoice Date]])</f>
        <v>2021</v>
      </c>
      <c r="Q2083" s="4">
        <f>IFERROR(Table1[[#This Row],[Total Sales]]/Table1[[#This Row],[Units Sold]],4)</f>
        <v>549.99999999999989</v>
      </c>
      <c r="R2083" s="4">
        <f>IFERROR(Table1[[#This Row],[Operating Profit]]/Table1[[#This Row],[Units Sold]],0)</f>
        <v>192.49999999999997</v>
      </c>
      <c r="S2083" s="4">
        <f>IFERROR((Table1[[#This Row],[Total Sales]]-Table1[[#This Row],[Operating Profit]])/Table1[[#This Row],[Units Sold]],0)</f>
        <v>357.5</v>
      </c>
      <c r="T2083" s="4" t="str">
        <f>IF(Table1[[#This Row],[Profit per unit]]&gt;$V$8,"Premium","Mass")</f>
        <v>Premium</v>
      </c>
      <c r="U2083" s="4"/>
    </row>
    <row r="2084" spans="2:21" ht="14.25" customHeight="1" x14ac:dyDescent="0.3">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c r="O2084" s="4" t="str">
        <f>TEXT(Table1[[#This Row],[Invoice Date]],"mmm")</f>
        <v>Dec</v>
      </c>
      <c r="P2084" s="4">
        <f>YEAR(Table1[[#This Row],[Invoice Date]])</f>
        <v>2021</v>
      </c>
      <c r="Q2084" s="4">
        <f>IFERROR(Table1[[#This Row],[Total Sales]]/Table1[[#This Row],[Units Sold]],4)</f>
        <v>650</v>
      </c>
      <c r="R2084" s="4">
        <f>IFERROR(Table1[[#This Row],[Operating Profit]]/Table1[[#This Row],[Units Sold]],0)</f>
        <v>357.50000000000006</v>
      </c>
      <c r="S2084" s="4">
        <f>IFERROR((Table1[[#This Row],[Total Sales]]-Table1[[#This Row],[Operating Profit]])/Table1[[#This Row],[Units Sold]],0)</f>
        <v>292.49999999999994</v>
      </c>
      <c r="T2084" s="4" t="str">
        <f>IF(Table1[[#This Row],[Profit per unit]]&gt;$V$8,"Premium","Mass")</f>
        <v>Premium</v>
      </c>
      <c r="U2084" s="4"/>
    </row>
    <row r="2085" spans="2:21" ht="14.25" customHeight="1" x14ac:dyDescent="0.3">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c r="O2085" s="4" t="str">
        <f>TEXT(Table1[[#This Row],[Invoice Date]],"mmm")</f>
        <v>Jan</v>
      </c>
      <c r="P2085" s="4">
        <f>YEAR(Table1[[#This Row],[Invoice Date]])</f>
        <v>2021</v>
      </c>
      <c r="Q2085" s="4">
        <f>IFERROR(Table1[[#This Row],[Total Sales]]/Table1[[#This Row],[Units Sold]],4)</f>
        <v>299.99999999999994</v>
      </c>
      <c r="R2085" s="4">
        <f>IFERROR(Table1[[#This Row],[Operating Profit]]/Table1[[#This Row],[Units Sold]],0)</f>
        <v>104.99999999999997</v>
      </c>
      <c r="S2085" s="4">
        <f>IFERROR((Table1[[#This Row],[Total Sales]]-Table1[[#This Row],[Operating Profit]])/Table1[[#This Row],[Units Sold]],0)</f>
        <v>194.99999999999997</v>
      </c>
      <c r="T2085" s="4" t="str">
        <f>IF(Table1[[#This Row],[Profit per unit]]&gt;$V$8,"Premium","Mass")</f>
        <v>Premium</v>
      </c>
      <c r="U2085" s="4"/>
    </row>
    <row r="2086" spans="2:21" ht="14.25" customHeight="1" x14ac:dyDescent="0.3">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c r="O2086" s="4" t="str">
        <f>TEXT(Table1[[#This Row],[Invoice Date]],"mmm")</f>
        <v>Jan</v>
      </c>
      <c r="P2086" s="4">
        <f>YEAR(Table1[[#This Row],[Invoice Date]])</f>
        <v>2021</v>
      </c>
      <c r="Q2086" s="4">
        <f>IFERROR(Table1[[#This Row],[Total Sales]]/Table1[[#This Row],[Units Sold]],4)</f>
        <v>400</v>
      </c>
      <c r="R2086" s="4">
        <f>IFERROR(Table1[[#This Row],[Operating Profit]]/Table1[[#This Row],[Units Sold]],0)</f>
        <v>160</v>
      </c>
      <c r="S2086" s="4">
        <f>IFERROR((Table1[[#This Row],[Total Sales]]-Table1[[#This Row],[Operating Profit]])/Table1[[#This Row],[Units Sold]],0)</f>
        <v>240</v>
      </c>
      <c r="T2086" s="4" t="str">
        <f>IF(Table1[[#This Row],[Profit per unit]]&gt;$V$8,"Premium","Mass")</f>
        <v>Premium</v>
      </c>
      <c r="U2086" s="4"/>
    </row>
    <row r="2087" spans="2:21" ht="14.25" customHeight="1" x14ac:dyDescent="0.3">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c r="O2087" s="4" t="str">
        <f>TEXT(Table1[[#This Row],[Invoice Date]],"mmm")</f>
        <v>Jan</v>
      </c>
      <c r="P2087" s="4">
        <f>YEAR(Table1[[#This Row],[Invoice Date]])</f>
        <v>2021</v>
      </c>
      <c r="Q2087" s="4">
        <f>IFERROR(Table1[[#This Row],[Total Sales]]/Table1[[#This Row],[Units Sold]],4)</f>
        <v>400</v>
      </c>
      <c r="R2087" s="4">
        <f>IFERROR(Table1[[#This Row],[Operating Profit]]/Table1[[#This Row],[Units Sold]],0)</f>
        <v>139.99999999999997</v>
      </c>
      <c r="S2087" s="4">
        <f>IFERROR((Table1[[#This Row],[Total Sales]]-Table1[[#This Row],[Operating Profit]])/Table1[[#This Row],[Units Sold]],0)</f>
        <v>260</v>
      </c>
      <c r="T2087" s="4" t="str">
        <f>IF(Table1[[#This Row],[Profit per unit]]&gt;$V$8,"Premium","Mass")</f>
        <v>Premium</v>
      </c>
      <c r="U2087" s="4"/>
    </row>
    <row r="2088" spans="2:21" ht="14.25" customHeight="1" x14ac:dyDescent="0.3">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c r="O2088" s="4" t="str">
        <f>TEXT(Table1[[#This Row],[Invoice Date]],"mmm")</f>
        <v>Jan</v>
      </c>
      <c r="P2088" s="4">
        <f>YEAR(Table1[[#This Row],[Invoice Date]])</f>
        <v>2021</v>
      </c>
      <c r="Q2088" s="4">
        <f>IFERROR(Table1[[#This Row],[Total Sales]]/Table1[[#This Row],[Units Sold]],4)</f>
        <v>400</v>
      </c>
      <c r="R2088" s="4">
        <f>IFERROR(Table1[[#This Row],[Operating Profit]]/Table1[[#This Row],[Units Sold]],0)</f>
        <v>140</v>
      </c>
      <c r="S2088" s="4">
        <f>IFERROR((Table1[[#This Row],[Total Sales]]-Table1[[#This Row],[Operating Profit]])/Table1[[#This Row],[Units Sold]],0)</f>
        <v>260</v>
      </c>
      <c r="T2088" s="4" t="str">
        <f>IF(Table1[[#This Row],[Profit per unit]]&gt;$V$8,"Premium","Mass")</f>
        <v>Premium</v>
      </c>
      <c r="U2088" s="4"/>
    </row>
    <row r="2089" spans="2:21" ht="14.25" customHeight="1" x14ac:dyDescent="0.3">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c r="O2089" s="4" t="str">
        <f>TEXT(Table1[[#This Row],[Invoice Date]],"mmm")</f>
        <v>Jan</v>
      </c>
      <c r="P2089" s="4">
        <f>YEAR(Table1[[#This Row],[Invoice Date]])</f>
        <v>2021</v>
      </c>
      <c r="Q2089" s="4">
        <f>IFERROR(Table1[[#This Row],[Total Sales]]/Table1[[#This Row],[Units Sold]],4)</f>
        <v>450.00000000000006</v>
      </c>
      <c r="R2089" s="4">
        <f>IFERROR(Table1[[#This Row],[Operating Profit]]/Table1[[#This Row],[Units Sold]],0)</f>
        <v>135.00000000000003</v>
      </c>
      <c r="S2089" s="4">
        <f>IFERROR((Table1[[#This Row],[Total Sales]]-Table1[[#This Row],[Operating Profit]])/Table1[[#This Row],[Units Sold]],0)</f>
        <v>315.00000000000006</v>
      </c>
      <c r="T2089" s="4" t="str">
        <f>IF(Table1[[#This Row],[Profit per unit]]&gt;$V$8,"Premium","Mass")</f>
        <v>Premium</v>
      </c>
      <c r="U2089" s="4"/>
    </row>
    <row r="2090" spans="2:21" ht="14.25" customHeight="1" x14ac:dyDescent="0.3">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c r="O2090" s="4" t="str">
        <f>TEXT(Table1[[#This Row],[Invoice Date]],"mmm")</f>
        <v>Jan</v>
      </c>
      <c r="P2090" s="4">
        <f>YEAR(Table1[[#This Row],[Invoice Date]])</f>
        <v>2021</v>
      </c>
      <c r="Q2090" s="4">
        <f>IFERROR(Table1[[#This Row],[Total Sales]]/Table1[[#This Row],[Units Sold]],4)</f>
        <v>400</v>
      </c>
      <c r="R2090" s="4">
        <f>IFERROR(Table1[[#This Row],[Operating Profit]]/Table1[[#This Row],[Units Sold]],0)</f>
        <v>100</v>
      </c>
      <c r="S2090" s="4">
        <f>IFERROR((Table1[[#This Row],[Total Sales]]-Table1[[#This Row],[Operating Profit]])/Table1[[#This Row],[Units Sold]],0)</f>
        <v>300</v>
      </c>
      <c r="T2090" s="4" t="str">
        <f>IF(Table1[[#This Row],[Profit per unit]]&gt;$V$8,"Premium","Mass")</f>
        <v>Premium</v>
      </c>
      <c r="U2090" s="4"/>
    </row>
    <row r="2091" spans="2:21" ht="14.25" customHeight="1" x14ac:dyDescent="0.3">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c r="O2091" s="4" t="str">
        <f>TEXT(Table1[[#This Row],[Invoice Date]],"mmm")</f>
        <v>Feb</v>
      </c>
      <c r="P2091" s="4">
        <f>YEAR(Table1[[#This Row],[Invoice Date]])</f>
        <v>2021</v>
      </c>
      <c r="Q2091" s="4">
        <f>IFERROR(Table1[[#This Row],[Total Sales]]/Table1[[#This Row],[Units Sold]],4)</f>
        <v>299.99999999999994</v>
      </c>
      <c r="R2091" s="4">
        <f>IFERROR(Table1[[#This Row],[Operating Profit]]/Table1[[#This Row],[Units Sold]],0)</f>
        <v>104.99999999999997</v>
      </c>
      <c r="S2091" s="4">
        <f>IFERROR((Table1[[#This Row],[Total Sales]]-Table1[[#This Row],[Operating Profit]])/Table1[[#This Row],[Units Sold]],0)</f>
        <v>194.99999999999997</v>
      </c>
      <c r="T2091" s="4" t="str">
        <f>IF(Table1[[#This Row],[Profit per unit]]&gt;$V$8,"Premium","Mass")</f>
        <v>Premium</v>
      </c>
      <c r="U2091" s="4"/>
    </row>
    <row r="2092" spans="2:21" ht="14.25" customHeight="1" x14ac:dyDescent="0.3">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c r="O2092" s="4" t="str">
        <f>TEXT(Table1[[#This Row],[Invoice Date]],"mmm")</f>
        <v>Feb</v>
      </c>
      <c r="P2092" s="4">
        <f>YEAR(Table1[[#This Row],[Invoice Date]])</f>
        <v>2021</v>
      </c>
      <c r="Q2092" s="4">
        <f>IFERROR(Table1[[#This Row],[Total Sales]]/Table1[[#This Row],[Units Sold]],4)</f>
        <v>400</v>
      </c>
      <c r="R2092" s="4">
        <f>IFERROR(Table1[[#This Row],[Operating Profit]]/Table1[[#This Row],[Units Sold]],0)</f>
        <v>160</v>
      </c>
      <c r="S2092" s="4">
        <f>IFERROR((Table1[[#This Row],[Total Sales]]-Table1[[#This Row],[Operating Profit]])/Table1[[#This Row],[Units Sold]],0)</f>
        <v>240</v>
      </c>
      <c r="T2092" s="4" t="str">
        <f>IF(Table1[[#This Row],[Profit per unit]]&gt;$V$8,"Premium","Mass")</f>
        <v>Premium</v>
      </c>
      <c r="U2092" s="4"/>
    </row>
    <row r="2093" spans="2:21" ht="14.25" customHeight="1" x14ac:dyDescent="0.3">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c r="O2093" s="4" t="str">
        <f>TEXT(Table1[[#This Row],[Invoice Date]],"mmm")</f>
        <v>Feb</v>
      </c>
      <c r="P2093" s="4">
        <f>YEAR(Table1[[#This Row],[Invoice Date]])</f>
        <v>2021</v>
      </c>
      <c r="Q2093" s="4">
        <f>IFERROR(Table1[[#This Row],[Total Sales]]/Table1[[#This Row],[Units Sold]],4)</f>
        <v>400</v>
      </c>
      <c r="R2093" s="4">
        <f>IFERROR(Table1[[#This Row],[Operating Profit]]/Table1[[#This Row],[Units Sold]],0)</f>
        <v>140</v>
      </c>
      <c r="S2093" s="4">
        <f>IFERROR((Table1[[#This Row],[Total Sales]]-Table1[[#This Row],[Operating Profit]])/Table1[[#This Row],[Units Sold]],0)</f>
        <v>260</v>
      </c>
      <c r="T2093" s="4" t="str">
        <f>IF(Table1[[#This Row],[Profit per unit]]&gt;$V$8,"Premium","Mass")</f>
        <v>Premium</v>
      </c>
      <c r="U2093" s="4"/>
    </row>
    <row r="2094" spans="2:21" ht="14.25" customHeight="1" x14ac:dyDescent="0.3">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c r="O2094" s="4" t="str">
        <f>TEXT(Table1[[#This Row],[Invoice Date]],"mmm")</f>
        <v>Feb</v>
      </c>
      <c r="P2094" s="4">
        <f>YEAR(Table1[[#This Row],[Invoice Date]])</f>
        <v>2021</v>
      </c>
      <c r="Q2094" s="4">
        <f>IFERROR(Table1[[#This Row],[Total Sales]]/Table1[[#This Row],[Units Sold]],4)</f>
        <v>400</v>
      </c>
      <c r="R2094" s="4">
        <f>IFERROR(Table1[[#This Row],[Operating Profit]]/Table1[[#This Row],[Units Sold]],0)</f>
        <v>139.99999999999997</v>
      </c>
      <c r="S2094" s="4">
        <f>IFERROR((Table1[[#This Row],[Total Sales]]-Table1[[#This Row],[Operating Profit]])/Table1[[#This Row],[Units Sold]],0)</f>
        <v>260</v>
      </c>
      <c r="T2094" s="4" t="str">
        <f>IF(Table1[[#This Row],[Profit per unit]]&gt;$V$8,"Premium","Mass")</f>
        <v>Premium</v>
      </c>
      <c r="U2094" s="4"/>
    </row>
    <row r="2095" spans="2:21" ht="14.25" customHeight="1" x14ac:dyDescent="0.3">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c r="O2095" s="4" t="str">
        <f>TEXT(Table1[[#This Row],[Invoice Date]],"mmm")</f>
        <v>Feb</v>
      </c>
      <c r="P2095" s="4">
        <f>YEAR(Table1[[#This Row],[Invoice Date]])</f>
        <v>2021</v>
      </c>
      <c r="Q2095" s="4">
        <f>IFERROR(Table1[[#This Row],[Total Sales]]/Table1[[#This Row],[Units Sold]],4)</f>
        <v>450.00000000000011</v>
      </c>
      <c r="R2095" s="4">
        <f>IFERROR(Table1[[#This Row],[Operating Profit]]/Table1[[#This Row],[Units Sold]],0)</f>
        <v>135.00000000000003</v>
      </c>
      <c r="S2095" s="4">
        <f>IFERROR((Table1[[#This Row],[Total Sales]]-Table1[[#This Row],[Operating Profit]])/Table1[[#This Row],[Units Sold]],0)</f>
        <v>315.00000000000011</v>
      </c>
      <c r="T2095" s="4" t="str">
        <f>IF(Table1[[#This Row],[Profit per unit]]&gt;$V$8,"Premium","Mass")</f>
        <v>Premium</v>
      </c>
      <c r="U2095" s="4"/>
    </row>
    <row r="2096" spans="2:21" ht="14.25" customHeight="1" x14ac:dyDescent="0.3">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c r="O2096" s="4" t="str">
        <f>TEXT(Table1[[#This Row],[Invoice Date]],"mmm")</f>
        <v>Feb</v>
      </c>
      <c r="P2096" s="4">
        <f>YEAR(Table1[[#This Row],[Invoice Date]])</f>
        <v>2021</v>
      </c>
      <c r="Q2096" s="4">
        <f>IFERROR(Table1[[#This Row],[Total Sales]]/Table1[[#This Row],[Units Sold]],4)</f>
        <v>400</v>
      </c>
      <c r="R2096" s="4">
        <f>IFERROR(Table1[[#This Row],[Operating Profit]]/Table1[[#This Row],[Units Sold]],0)</f>
        <v>100</v>
      </c>
      <c r="S2096" s="4">
        <f>IFERROR((Table1[[#This Row],[Total Sales]]-Table1[[#This Row],[Operating Profit]])/Table1[[#This Row],[Units Sold]],0)</f>
        <v>300</v>
      </c>
      <c r="T2096" s="4" t="str">
        <f>IF(Table1[[#This Row],[Profit per unit]]&gt;$V$8,"Premium","Mass")</f>
        <v>Premium</v>
      </c>
      <c r="U2096" s="4"/>
    </row>
    <row r="2097" spans="2:21" ht="14.25" customHeight="1" x14ac:dyDescent="0.3">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c r="O2097" s="4" t="str">
        <f>TEXT(Table1[[#This Row],[Invoice Date]],"mmm")</f>
        <v>Mar</v>
      </c>
      <c r="P2097" s="4">
        <f>YEAR(Table1[[#This Row],[Invoice Date]])</f>
        <v>2021</v>
      </c>
      <c r="Q2097" s="4">
        <f>IFERROR(Table1[[#This Row],[Total Sales]]/Table1[[#This Row],[Units Sold]],4)</f>
        <v>400</v>
      </c>
      <c r="R2097" s="4">
        <f>IFERROR(Table1[[#This Row],[Operating Profit]]/Table1[[#This Row],[Units Sold]],0)</f>
        <v>140</v>
      </c>
      <c r="S2097" s="4">
        <f>IFERROR((Table1[[#This Row],[Total Sales]]-Table1[[#This Row],[Operating Profit]])/Table1[[#This Row],[Units Sold]],0)</f>
        <v>260</v>
      </c>
      <c r="T2097" s="4" t="str">
        <f>IF(Table1[[#This Row],[Profit per unit]]&gt;$V$8,"Premium","Mass")</f>
        <v>Premium</v>
      </c>
      <c r="U2097" s="4"/>
    </row>
    <row r="2098" spans="2:21" ht="14.25" customHeight="1" x14ac:dyDescent="0.3">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c r="O2098" s="4" t="str">
        <f>TEXT(Table1[[#This Row],[Invoice Date]],"mmm")</f>
        <v>Mar</v>
      </c>
      <c r="P2098" s="4">
        <f>YEAR(Table1[[#This Row],[Invoice Date]])</f>
        <v>2021</v>
      </c>
      <c r="Q2098" s="4">
        <f>IFERROR(Table1[[#This Row],[Total Sales]]/Table1[[#This Row],[Units Sold]],4)</f>
        <v>500</v>
      </c>
      <c r="R2098" s="4">
        <f>IFERROR(Table1[[#This Row],[Operating Profit]]/Table1[[#This Row],[Units Sold]],0)</f>
        <v>200</v>
      </c>
      <c r="S2098" s="4">
        <f>IFERROR((Table1[[#This Row],[Total Sales]]-Table1[[#This Row],[Operating Profit]])/Table1[[#This Row],[Units Sold]],0)</f>
        <v>300</v>
      </c>
      <c r="T2098" s="4" t="str">
        <f>IF(Table1[[#This Row],[Profit per unit]]&gt;$V$8,"Premium","Mass")</f>
        <v>Premium</v>
      </c>
      <c r="U2098" s="4"/>
    </row>
    <row r="2099" spans="2:21" ht="14.25" customHeight="1" x14ac:dyDescent="0.3">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c r="O2099" s="4" t="str">
        <f>TEXT(Table1[[#This Row],[Invoice Date]],"mmm")</f>
        <v>Mar</v>
      </c>
      <c r="P2099" s="4">
        <f>YEAR(Table1[[#This Row],[Invoice Date]])</f>
        <v>2021</v>
      </c>
      <c r="Q2099" s="4">
        <f>IFERROR(Table1[[#This Row],[Total Sales]]/Table1[[#This Row],[Units Sold]],4)</f>
        <v>500</v>
      </c>
      <c r="R2099" s="4">
        <f>IFERROR(Table1[[#This Row],[Operating Profit]]/Table1[[#This Row],[Units Sold]],0)</f>
        <v>174.99999999999997</v>
      </c>
      <c r="S2099" s="4">
        <f>IFERROR((Table1[[#This Row],[Total Sales]]-Table1[[#This Row],[Operating Profit]])/Table1[[#This Row],[Units Sold]],0)</f>
        <v>325</v>
      </c>
      <c r="T2099" s="4" t="str">
        <f>IF(Table1[[#This Row],[Profit per unit]]&gt;$V$8,"Premium","Mass")</f>
        <v>Premium</v>
      </c>
      <c r="U2099" s="4"/>
    </row>
    <row r="2100" spans="2:21" ht="14.25" customHeight="1" x14ac:dyDescent="0.3">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c r="O2100" s="4" t="str">
        <f>TEXT(Table1[[#This Row],[Invoice Date]],"mmm")</f>
        <v>Mar</v>
      </c>
      <c r="P2100" s="4">
        <f>YEAR(Table1[[#This Row],[Invoice Date]])</f>
        <v>2021</v>
      </c>
      <c r="Q2100" s="4">
        <f>IFERROR(Table1[[#This Row],[Total Sales]]/Table1[[#This Row],[Units Sold]],4)</f>
        <v>500</v>
      </c>
      <c r="R2100" s="4">
        <f>IFERROR(Table1[[#This Row],[Operating Profit]]/Table1[[#This Row],[Units Sold]],0)</f>
        <v>175</v>
      </c>
      <c r="S2100" s="4">
        <f>IFERROR((Table1[[#This Row],[Total Sales]]-Table1[[#This Row],[Operating Profit]])/Table1[[#This Row],[Units Sold]],0)</f>
        <v>325</v>
      </c>
      <c r="T2100" s="4" t="str">
        <f>IF(Table1[[#This Row],[Profit per unit]]&gt;$V$8,"Premium","Mass")</f>
        <v>Premium</v>
      </c>
      <c r="U2100" s="4"/>
    </row>
    <row r="2101" spans="2:21" ht="14.25" customHeight="1" x14ac:dyDescent="0.3">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c r="O2101" s="4" t="str">
        <f>TEXT(Table1[[#This Row],[Invoice Date]],"mmm")</f>
        <v>Mar</v>
      </c>
      <c r="P2101" s="4">
        <f>YEAR(Table1[[#This Row],[Invoice Date]])</f>
        <v>2021</v>
      </c>
      <c r="Q2101" s="4">
        <f>IFERROR(Table1[[#This Row],[Total Sales]]/Table1[[#This Row],[Units Sold]],4)</f>
        <v>550.00000000000011</v>
      </c>
      <c r="R2101" s="4">
        <f>IFERROR(Table1[[#This Row],[Operating Profit]]/Table1[[#This Row],[Units Sold]],0)</f>
        <v>165.00000000000003</v>
      </c>
      <c r="S2101" s="4">
        <f>IFERROR((Table1[[#This Row],[Total Sales]]-Table1[[#This Row],[Operating Profit]])/Table1[[#This Row],[Units Sold]],0)</f>
        <v>385.00000000000011</v>
      </c>
      <c r="T2101" s="4" t="str">
        <f>IF(Table1[[#This Row],[Profit per unit]]&gt;$V$8,"Premium","Mass")</f>
        <v>Premium</v>
      </c>
      <c r="U2101" s="4"/>
    </row>
    <row r="2102" spans="2:21" ht="14.25" customHeight="1" x14ac:dyDescent="0.3">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c r="O2102" s="4" t="str">
        <f>TEXT(Table1[[#This Row],[Invoice Date]],"mmm")</f>
        <v>Mar</v>
      </c>
      <c r="P2102" s="4">
        <f>YEAR(Table1[[#This Row],[Invoice Date]])</f>
        <v>2021</v>
      </c>
      <c r="Q2102" s="4">
        <f>IFERROR(Table1[[#This Row],[Total Sales]]/Table1[[#This Row],[Units Sold]],4)</f>
        <v>500</v>
      </c>
      <c r="R2102" s="4">
        <f>IFERROR(Table1[[#This Row],[Operating Profit]]/Table1[[#This Row],[Units Sold]],0)</f>
        <v>125</v>
      </c>
      <c r="S2102" s="4">
        <f>IFERROR((Table1[[#This Row],[Total Sales]]-Table1[[#This Row],[Operating Profit]])/Table1[[#This Row],[Units Sold]],0)</f>
        <v>375</v>
      </c>
      <c r="T2102" s="4" t="str">
        <f>IF(Table1[[#This Row],[Profit per unit]]&gt;$V$8,"Premium","Mass")</f>
        <v>Premium</v>
      </c>
      <c r="U2102" s="4"/>
    </row>
    <row r="2103" spans="2:21" ht="14.25" customHeight="1" x14ac:dyDescent="0.3">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c r="O2103" s="4" t="str">
        <f>TEXT(Table1[[#This Row],[Invoice Date]],"mmm")</f>
        <v>Apr</v>
      </c>
      <c r="P2103" s="4">
        <f>YEAR(Table1[[#This Row],[Invoice Date]])</f>
        <v>2021</v>
      </c>
      <c r="Q2103" s="4">
        <f>IFERROR(Table1[[#This Row],[Total Sales]]/Table1[[#This Row],[Units Sold]],4)</f>
        <v>500</v>
      </c>
      <c r="R2103" s="4">
        <f>IFERROR(Table1[[#This Row],[Operating Profit]]/Table1[[#This Row],[Units Sold]],0)</f>
        <v>175</v>
      </c>
      <c r="S2103" s="4">
        <f>IFERROR((Table1[[#This Row],[Total Sales]]-Table1[[#This Row],[Operating Profit]])/Table1[[#This Row],[Units Sold]],0)</f>
        <v>325</v>
      </c>
      <c r="T2103" s="4" t="str">
        <f>IF(Table1[[#This Row],[Profit per unit]]&gt;$V$8,"Premium","Mass")</f>
        <v>Premium</v>
      </c>
      <c r="U2103" s="4"/>
    </row>
    <row r="2104" spans="2:21" ht="14.25" customHeight="1" x14ac:dyDescent="0.3">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c r="O2104" s="4" t="str">
        <f>TEXT(Table1[[#This Row],[Invoice Date]],"mmm")</f>
        <v>Apr</v>
      </c>
      <c r="P2104" s="4">
        <f>YEAR(Table1[[#This Row],[Invoice Date]])</f>
        <v>2021</v>
      </c>
      <c r="Q2104" s="4">
        <f>IFERROR(Table1[[#This Row],[Total Sales]]/Table1[[#This Row],[Units Sold]],4)</f>
        <v>550.00000000000011</v>
      </c>
      <c r="R2104" s="4">
        <f>IFERROR(Table1[[#This Row],[Operating Profit]]/Table1[[#This Row],[Units Sold]],0)</f>
        <v>220.00000000000006</v>
      </c>
      <c r="S2104" s="4">
        <f>IFERROR((Table1[[#This Row],[Total Sales]]-Table1[[#This Row],[Operating Profit]])/Table1[[#This Row],[Units Sold]],0)</f>
        <v>330.00000000000006</v>
      </c>
      <c r="T2104" s="4" t="str">
        <f>IF(Table1[[#This Row],[Profit per unit]]&gt;$V$8,"Premium","Mass")</f>
        <v>Premium</v>
      </c>
      <c r="U2104" s="4"/>
    </row>
    <row r="2105" spans="2:21" ht="14.25" customHeight="1" x14ac:dyDescent="0.3">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c r="O2105" s="4" t="str">
        <f>TEXT(Table1[[#This Row],[Invoice Date]],"mmm")</f>
        <v>Apr</v>
      </c>
      <c r="P2105" s="4">
        <f>YEAR(Table1[[#This Row],[Invoice Date]])</f>
        <v>2021</v>
      </c>
      <c r="Q2105" s="4">
        <f>IFERROR(Table1[[#This Row],[Total Sales]]/Table1[[#This Row],[Units Sold]],4)</f>
        <v>550.00000000000011</v>
      </c>
      <c r="R2105" s="4">
        <f>IFERROR(Table1[[#This Row],[Operating Profit]]/Table1[[#This Row],[Units Sold]],0)</f>
        <v>192.5</v>
      </c>
      <c r="S2105" s="4">
        <f>IFERROR((Table1[[#This Row],[Total Sales]]-Table1[[#This Row],[Operating Profit]])/Table1[[#This Row],[Units Sold]],0)</f>
        <v>357.50000000000006</v>
      </c>
      <c r="T2105" s="4" t="str">
        <f>IF(Table1[[#This Row],[Profit per unit]]&gt;$V$8,"Premium","Mass")</f>
        <v>Premium</v>
      </c>
      <c r="U2105" s="4"/>
    </row>
    <row r="2106" spans="2:21" ht="14.25" customHeight="1" x14ac:dyDescent="0.3">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c r="O2106" s="4" t="str">
        <f>TEXT(Table1[[#This Row],[Invoice Date]],"mmm")</f>
        <v>Apr</v>
      </c>
      <c r="P2106" s="4">
        <f>YEAR(Table1[[#This Row],[Invoice Date]])</f>
        <v>2021</v>
      </c>
      <c r="Q2106" s="4">
        <f>IFERROR(Table1[[#This Row],[Total Sales]]/Table1[[#This Row],[Units Sold]],4)</f>
        <v>500</v>
      </c>
      <c r="R2106" s="4">
        <f>IFERROR(Table1[[#This Row],[Operating Profit]]/Table1[[#This Row],[Units Sold]],0)</f>
        <v>175</v>
      </c>
      <c r="S2106" s="4">
        <f>IFERROR((Table1[[#This Row],[Total Sales]]-Table1[[#This Row],[Operating Profit]])/Table1[[#This Row],[Units Sold]],0)</f>
        <v>325</v>
      </c>
      <c r="T2106" s="4" t="str">
        <f>IF(Table1[[#This Row],[Profit per unit]]&gt;$V$8,"Premium","Mass")</f>
        <v>Premium</v>
      </c>
      <c r="U2106" s="4"/>
    </row>
    <row r="2107" spans="2:21" ht="14.25" customHeight="1" x14ac:dyDescent="0.3">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c r="O2107" s="4" t="str">
        <f>TEXT(Table1[[#This Row],[Invoice Date]],"mmm")</f>
        <v>Apr</v>
      </c>
      <c r="P2107" s="4">
        <f>YEAR(Table1[[#This Row],[Invoice Date]])</f>
        <v>2021</v>
      </c>
      <c r="Q2107" s="4">
        <f>IFERROR(Table1[[#This Row],[Total Sales]]/Table1[[#This Row],[Units Sold]],4)</f>
        <v>550.00000000000011</v>
      </c>
      <c r="R2107" s="4">
        <f>IFERROR(Table1[[#This Row],[Operating Profit]]/Table1[[#This Row],[Units Sold]],0)</f>
        <v>165.00000000000003</v>
      </c>
      <c r="S2107" s="4">
        <f>IFERROR((Table1[[#This Row],[Total Sales]]-Table1[[#This Row],[Operating Profit]])/Table1[[#This Row],[Units Sold]],0)</f>
        <v>385.00000000000011</v>
      </c>
      <c r="T2107" s="4" t="str">
        <f>IF(Table1[[#This Row],[Profit per unit]]&gt;$V$8,"Premium","Mass")</f>
        <v>Premium</v>
      </c>
      <c r="U2107" s="4"/>
    </row>
    <row r="2108" spans="2:21" ht="14.25" customHeight="1" x14ac:dyDescent="0.3">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c r="O2108" s="4" t="str">
        <f>TEXT(Table1[[#This Row],[Invoice Date]],"mmm")</f>
        <v>Apr</v>
      </c>
      <c r="P2108" s="4">
        <f>YEAR(Table1[[#This Row],[Invoice Date]])</f>
        <v>2021</v>
      </c>
      <c r="Q2108" s="4">
        <f>IFERROR(Table1[[#This Row],[Total Sales]]/Table1[[#This Row],[Units Sold]],4)</f>
        <v>700</v>
      </c>
      <c r="R2108" s="4">
        <f>IFERROR(Table1[[#This Row],[Operating Profit]]/Table1[[#This Row],[Units Sold]],0)</f>
        <v>175</v>
      </c>
      <c r="S2108" s="4">
        <f>IFERROR((Table1[[#This Row],[Total Sales]]-Table1[[#This Row],[Operating Profit]])/Table1[[#This Row],[Units Sold]],0)</f>
        <v>525</v>
      </c>
      <c r="T2108" s="4" t="str">
        <f>IF(Table1[[#This Row],[Profit per unit]]&gt;$V$8,"Premium","Mass")</f>
        <v>Premium</v>
      </c>
      <c r="U2108" s="4"/>
    </row>
    <row r="2109" spans="2:21" ht="14.25" customHeight="1" x14ac:dyDescent="0.3">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c r="O2109" s="4" t="str">
        <f>TEXT(Table1[[#This Row],[Invoice Date]],"mmm")</f>
        <v>May</v>
      </c>
      <c r="P2109" s="4">
        <f>YEAR(Table1[[#This Row],[Invoice Date]])</f>
        <v>2021</v>
      </c>
      <c r="Q2109" s="4">
        <f>IFERROR(Table1[[#This Row],[Total Sales]]/Table1[[#This Row],[Units Sold]],4)</f>
        <v>500</v>
      </c>
      <c r="R2109" s="4">
        <f>IFERROR(Table1[[#This Row],[Operating Profit]]/Table1[[#This Row],[Units Sold]],0)</f>
        <v>175</v>
      </c>
      <c r="S2109" s="4">
        <f>IFERROR((Table1[[#This Row],[Total Sales]]-Table1[[#This Row],[Operating Profit]])/Table1[[#This Row],[Units Sold]],0)</f>
        <v>325</v>
      </c>
      <c r="T2109" s="4" t="str">
        <f>IF(Table1[[#This Row],[Profit per unit]]&gt;$V$8,"Premium","Mass")</f>
        <v>Premium</v>
      </c>
      <c r="U2109" s="4"/>
    </row>
    <row r="2110" spans="2:21" ht="14.25" customHeight="1" x14ac:dyDescent="0.3">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c r="O2110" s="4" t="str">
        <f>TEXT(Table1[[#This Row],[Invoice Date]],"mmm")</f>
        <v>May</v>
      </c>
      <c r="P2110" s="4">
        <f>YEAR(Table1[[#This Row],[Invoice Date]])</f>
        <v>2021</v>
      </c>
      <c r="Q2110" s="4">
        <f>IFERROR(Table1[[#This Row],[Total Sales]]/Table1[[#This Row],[Units Sold]],4)</f>
        <v>550.00000000000011</v>
      </c>
      <c r="R2110" s="4">
        <f>IFERROR(Table1[[#This Row],[Operating Profit]]/Table1[[#This Row],[Units Sold]],0)</f>
        <v>220.00000000000003</v>
      </c>
      <c r="S2110" s="4">
        <f>IFERROR((Table1[[#This Row],[Total Sales]]-Table1[[#This Row],[Operating Profit]])/Table1[[#This Row],[Units Sold]],0)</f>
        <v>330.00000000000006</v>
      </c>
      <c r="T2110" s="4" t="str">
        <f>IF(Table1[[#This Row],[Profit per unit]]&gt;$V$8,"Premium","Mass")</f>
        <v>Premium</v>
      </c>
      <c r="U2110" s="4"/>
    </row>
    <row r="2111" spans="2:21" ht="14.25" customHeight="1" x14ac:dyDescent="0.3">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c r="O2111" s="4" t="str">
        <f>TEXT(Table1[[#This Row],[Invoice Date]],"mmm")</f>
        <v>May</v>
      </c>
      <c r="P2111" s="4">
        <f>YEAR(Table1[[#This Row],[Invoice Date]])</f>
        <v>2021</v>
      </c>
      <c r="Q2111" s="4">
        <f>IFERROR(Table1[[#This Row],[Total Sales]]/Table1[[#This Row],[Units Sold]],4)</f>
        <v>550.00000000000011</v>
      </c>
      <c r="R2111" s="4">
        <f>IFERROR(Table1[[#This Row],[Operating Profit]]/Table1[[#This Row],[Units Sold]],0)</f>
        <v>192.5</v>
      </c>
      <c r="S2111" s="4">
        <f>IFERROR((Table1[[#This Row],[Total Sales]]-Table1[[#This Row],[Operating Profit]])/Table1[[#This Row],[Units Sold]],0)</f>
        <v>357.50000000000006</v>
      </c>
      <c r="T2111" s="4" t="str">
        <f>IF(Table1[[#This Row],[Profit per unit]]&gt;$V$8,"Premium","Mass")</f>
        <v>Premium</v>
      </c>
      <c r="U2111" s="4"/>
    </row>
    <row r="2112" spans="2:21" ht="14.25" customHeight="1" x14ac:dyDescent="0.3">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c r="O2112" s="4" t="str">
        <f>TEXT(Table1[[#This Row],[Invoice Date]],"mmm")</f>
        <v>May</v>
      </c>
      <c r="P2112" s="4">
        <f>YEAR(Table1[[#This Row],[Invoice Date]])</f>
        <v>2021</v>
      </c>
      <c r="Q2112" s="4">
        <f>IFERROR(Table1[[#This Row],[Total Sales]]/Table1[[#This Row],[Units Sold]],4)</f>
        <v>500</v>
      </c>
      <c r="R2112" s="4">
        <f>IFERROR(Table1[[#This Row],[Operating Profit]]/Table1[[#This Row],[Units Sold]],0)</f>
        <v>175</v>
      </c>
      <c r="S2112" s="4">
        <f>IFERROR((Table1[[#This Row],[Total Sales]]-Table1[[#This Row],[Operating Profit]])/Table1[[#This Row],[Units Sold]],0)</f>
        <v>325</v>
      </c>
      <c r="T2112" s="4" t="str">
        <f>IF(Table1[[#This Row],[Profit per unit]]&gt;$V$8,"Premium","Mass")</f>
        <v>Premium</v>
      </c>
      <c r="U2112" s="4"/>
    </row>
    <row r="2113" spans="2:21" ht="14.25" customHeight="1" x14ac:dyDescent="0.3">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c r="O2113" s="4" t="str">
        <f>TEXT(Table1[[#This Row],[Invoice Date]],"mmm")</f>
        <v>May</v>
      </c>
      <c r="P2113" s="4">
        <f>YEAR(Table1[[#This Row],[Invoice Date]])</f>
        <v>2021</v>
      </c>
      <c r="Q2113" s="4">
        <f>IFERROR(Table1[[#This Row],[Total Sales]]/Table1[[#This Row],[Units Sold]],4)</f>
        <v>550.00000000000011</v>
      </c>
      <c r="R2113" s="4">
        <f>IFERROR(Table1[[#This Row],[Operating Profit]]/Table1[[#This Row],[Units Sold]],0)</f>
        <v>165</v>
      </c>
      <c r="S2113" s="4">
        <f>IFERROR((Table1[[#This Row],[Total Sales]]-Table1[[#This Row],[Operating Profit]])/Table1[[#This Row],[Units Sold]],0)</f>
        <v>385.00000000000006</v>
      </c>
      <c r="T2113" s="4" t="str">
        <f>IF(Table1[[#This Row],[Profit per unit]]&gt;$V$8,"Premium","Mass")</f>
        <v>Premium</v>
      </c>
      <c r="U2113" s="4"/>
    </row>
    <row r="2114" spans="2:21" ht="14.25" customHeight="1" x14ac:dyDescent="0.3">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c r="O2114" s="4" t="str">
        <f>TEXT(Table1[[#This Row],[Invoice Date]],"mmm")</f>
        <v>May</v>
      </c>
      <c r="P2114" s="4">
        <f>YEAR(Table1[[#This Row],[Invoice Date]])</f>
        <v>2021</v>
      </c>
      <c r="Q2114" s="4">
        <f>IFERROR(Table1[[#This Row],[Total Sales]]/Table1[[#This Row],[Units Sold]],4)</f>
        <v>700</v>
      </c>
      <c r="R2114" s="4">
        <f>IFERROR(Table1[[#This Row],[Operating Profit]]/Table1[[#This Row],[Units Sold]],0)</f>
        <v>175</v>
      </c>
      <c r="S2114" s="4">
        <f>IFERROR((Table1[[#This Row],[Total Sales]]-Table1[[#This Row],[Operating Profit]])/Table1[[#This Row],[Units Sold]],0)</f>
        <v>525</v>
      </c>
      <c r="T2114" s="4" t="str">
        <f>IF(Table1[[#This Row],[Profit per unit]]&gt;$V$8,"Premium","Mass")</f>
        <v>Premium</v>
      </c>
      <c r="U2114" s="4"/>
    </row>
    <row r="2115" spans="2:21" ht="14.25" customHeight="1" x14ac:dyDescent="0.3">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c r="O2115" s="4" t="str">
        <f>TEXT(Table1[[#This Row],[Invoice Date]],"mmm")</f>
        <v>Jun</v>
      </c>
      <c r="P2115" s="4">
        <f>YEAR(Table1[[#This Row],[Invoice Date]])</f>
        <v>2021</v>
      </c>
      <c r="Q2115" s="4">
        <f>IFERROR(Table1[[#This Row],[Total Sales]]/Table1[[#This Row],[Units Sold]],4)</f>
        <v>500</v>
      </c>
      <c r="R2115" s="4">
        <f>IFERROR(Table1[[#This Row],[Operating Profit]]/Table1[[#This Row],[Units Sold]],0)</f>
        <v>175</v>
      </c>
      <c r="S2115" s="4">
        <f>IFERROR((Table1[[#This Row],[Total Sales]]-Table1[[#This Row],[Operating Profit]])/Table1[[#This Row],[Units Sold]],0)</f>
        <v>325</v>
      </c>
      <c r="T2115" s="4" t="str">
        <f>IF(Table1[[#This Row],[Profit per unit]]&gt;$V$8,"Premium","Mass")</f>
        <v>Premium</v>
      </c>
      <c r="U2115" s="4"/>
    </row>
    <row r="2116" spans="2:21" ht="14.25" customHeight="1" x14ac:dyDescent="0.3">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c r="O2116" s="4" t="str">
        <f>TEXT(Table1[[#This Row],[Invoice Date]],"mmm")</f>
        <v>Jun</v>
      </c>
      <c r="P2116" s="4">
        <f>YEAR(Table1[[#This Row],[Invoice Date]])</f>
        <v>2021</v>
      </c>
      <c r="Q2116" s="4">
        <f>IFERROR(Table1[[#This Row],[Total Sales]]/Table1[[#This Row],[Units Sold]],4)</f>
        <v>550.00000000000011</v>
      </c>
      <c r="R2116" s="4">
        <f>IFERROR(Table1[[#This Row],[Operating Profit]]/Table1[[#This Row],[Units Sold]],0)</f>
        <v>220.00000000000003</v>
      </c>
      <c r="S2116" s="4">
        <f>IFERROR((Table1[[#This Row],[Total Sales]]-Table1[[#This Row],[Operating Profit]])/Table1[[#This Row],[Units Sold]],0)</f>
        <v>330</v>
      </c>
      <c r="T2116" s="4" t="str">
        <f>IF(Table1[[#This Row],[Profit per unit]]&gt;$V$8,"Premium","Mass")</f>
        <v>Premium</v>
      </c>
      <c r="U2116" s="4"/>
    </row>
    <row r="2117" spans="2:21" ht="14.25" customHeight="1" x14ac:dyDescent="0.3">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c r="O2117" s="4" t="str">
        <f>TEXT(Table1[[#This Row],[Invoice Date]],"mmm")</f>
        <v>Jun</v>
      </c>
      <c r="P2117" s="4">
        <f>YEAR(Table1[[#This Row],[Invoice Date]])</f>
        <v>2021</v>
      </c>
      <c r="Q2117" s="4">
        <f>IFERROR(Table1[[#This Row],[Total Sales]]/Table1[[#This Row],[Units Sold]],4)</f>
        <v>550.00000000000011</v>
      </c>
      <c r="R2117" s="4">
        <f>IFERROR(Table1[[#This Row],[Operating Profit]]/Table1[[#This Row],[Units Sold]],0)</f>
        <v>192.5</v>
      </c>
      <c r="S2117" s="4">
        <f>IFERROR((Table1[[#This Row],[Total Sales]]-Table1[[#This Row],[Operating Profit]])/Table1[[#This Row],[Units Sold]],0)</f>
        <v>357.50000000000006</v>
      </c>
      <c r="T2117" s="4" t="str">
        <f>IF(Table1[[#This Row],[Profit per unit]]&gt;$V$8,"Premium","Mass")</f>
        <v>Premium</v>
      </c>
      <c r="U2117" s="4"/>
    </row>
    <row r="2118" spans="2:21" ht="14.25" customHeight="1" x14ac:dyDescent="0.3">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c r="O2118" s="4" t="str">
        <f>TEXT(Table1[[#This Row],[Invoice Date]],"mmm")</f>
        <v>Jun</v>
      </c>
      <c r="P2118" s="4">
        <f>YEAR(Table1[[#This Row],[Invoice Date]])</f>
        <v>2021</v>
      </c>
      <c r="Q2118" s="4">
        <f>IFERROR(Table1[[#This Row],[Total Sales]]/Table1[[#This Row],[Units Sold]],4)</f>
        <v>500</v>
      </c>
      <c r="R2118" s="4">
        <f>IFERROR(Table1[[#This Row],[Operating Profit]]/Table1[[#This Row],[Units Sold]],0)</f>
        <v>174.99999999999997</v>
      </c>
      <c r="S2118" s="4">
        <f>IFERROR((Table1[[#This Row],[Total Sales]]-Table1[[#This Row],[Operating Profit]])/Table1[[#This Row],[Units Sold]],0)</f>
        <v>325</v>
      </c>
      <c r="T2118" s="4" t="str">
        <f>IF(Table1[[#This Row],[Profit per unit]]&gt;$V$8,"Premium","Mass")</f>
        <v>Premium</v>
      </c>
      <c r="U2118" s="4"/>
    </row>
    <row r="2119" spans="2:21" ht="14.25" customHeight="1" x14ac:dyDescent="0.3">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c r="O2119" s="4" t="str">
        <f>TEXT(Table1[[#This Row],[Invoice Date]],"mmm")</f>
        <v>Jun</v>
      </c>
      <c r="P2119" s="4">
        <f>YEAR(Table1[[#This Row],[Invoice Date]])</f>
        <v>2021</v>
      </c>
      <c r="Q2119" s="4">
        <f>IFERROR(Table1[[#This Row],[Total Sales]]/Table1[[#This Row],[Units Sold]],4)</f>
        <v>550.00000000000011</v>
      </c>
      <c r="R2119" s="4">
        <f>IFERROR(Table1[[#This Row],[Operating Profit]]/Table1[[#This Row],[Units Sold]],0)</f>
        <v>165</v>
      </c>
      <c r="S2119" s="4">
        <f>IFERROR((Table1[[#This Row],[Total Sales]]-Table1[[#This Row],[Operating Profit]])/Table1[[#This Row],[Units Sold]],0)</f>
        <v>385.00000000000006</v>
      </c>
      <c r="T2119" s="4" t="str">
        <f>IF(Table1[[#This Row],[Profit per unit]]&gt;$V$8,"Premium","Mass")</f>
        <v>Premium</v>
      </c>
      <c r="U2119" s="4"/>
    </row>
    <row r="2120" spans="2:21" ht="14.25" customHeight="1" x14ac:dyDescent="0.3">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c r="O2120" s="4" t="str">
        <f>TEXT(Table1[[#This Row],[Invoice Date]],"mmm")</f>
        <v>Jun</v>
      </c>
      <c r="P2120" s="4">
        <f>YEAR(Table1[[#This Row],[Invoice Date]])</f>
        <v>2021</v>
      </c>
      <c r="Q2120" s="4">
        <f>IFERROR(Table1[[#This Row],[Total Sales]]/Table1[[#This Row],[Units Sold]],4)</f>
        <v>700</v>
      </c>
      <c r="R2120" s="4">
        <f>IFERROR(Table1[[#This Row],[Operating Profit]]/Table1[[#This Row],[Units Sold]],0)</f>
        <v>175</v>
      </c>
      <c r="S2120" s="4">
        <f>IFERROR((Table1[[#This Row],[Total Sales]]-Table1[[#This Row],[Operating Profit]])/Table1[[#This Row],[Units Sold]],0)</f>
        <v>525</v>
      </c>
      <c r="T2120" s="4" t="str">
        <f>IF(Table1[[#This Row],[Profit per unit]]&gt;$V$8,"Premium","Mass")</f>
        <v>Premium</v>
      </c>
      <c r="U2120" s="4"/>
    </row>
    <row r="2121" spans="2:21" ht="14.25" customHeight="1" x14ac:dyDescent="0.3">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c r="O2121" s="4" t="str">
        <f>TEXT(Table1[[#This Row],[Invoice Date]],"mmm")</f>
        <v>Jul</v>
      </c>
      <c r="P2121" s="4">
        <f>YEAR(Table1[[#This Row],[Invoice Date]])</f>
        <v>2021</v>
      </c>
      <c r="Q2121" s="4">
        <f>IFERROR(Table1[[#This Row],[Total Sales]]/Table1[[#This Row],[Units Sold]],4)</f>
        <v>500</v>
      </c>
      <c r="R2121" s="4">
        <f>IFERROR(Table1[[#This Row],[Operating Profit]]/Table1[[#This Row],[Units Sold]],0)</f>
        <v>174.99999999999997</v>
      </c>
      <c r="S2121" s="4">
        <f>IFERROR((Table1[[#This Row],[Total Sales]]-Table1[[#This Row],[Operating Profit]])/Table1[[#This Row],[Units Sold]],0)</f>
        <v>325</v>
      </c>
      <c r="T2121" s="4" t="str">
        <f>IF(Table1[[#This Row],[Profit per unit]]&gt;$V$8,"Premium","Mass")</f>
        <v>Premium</v>
      </c>
      <c r="U2121" s="4"/>
    </row>
    <row r="2122" spans="2:21" ht="14.25" customHeight="1" x14ac:dyDescent="0.3">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c r="O2122" s="4" t="str">
        <f>TEXT(Table1[[#This Row],[Invoice Date]],"mmm")</f>
        <v>Jul</v>
      </c>
      <c r="P2122" s="4">
        <f>YEAR(Table1[[#This Row],[Invoice Date]])</f>
        <v>2021</v>
      </c>
      <c r="Q2122" s="4">
        <f>IFERROR(Table1[[#This Row],[Total Sales]]/Table1[[#This Row],[Units Sold]],4)</f>
        <v>550.00000000000011</v>
      </c>
      <c r="R2122" s="4">
        <f>IFERROR(Table1[[#This Row],[Operating Profit]]/Table1[[#This Row],[Units Sold]],0)</f>
        <v>220.00000000000006</v>
      </c>
      <c r="S2122" s="4">
        <f>IFERROR((Table1[[#This Row],[Total Sales]]-Table1[[#This Row],[Operating Profit]])/Table1[[#This Row],[Units Sold]],0)</f>
        <v>330.00000000000006</v>
      </c>
      <c r="T2122" s="4" t="str">
        <f>IF(Table1[[#This Row],[Profit per unit]]&gt;$V$8,"Premium","Mass")</f>
        <v>Premium</v>
      </c>
      <c r="U2122" s="4"/>
    </row>
    <row r="2123" spans="2:21" ht="14.25" customHeight="1" x14ac:dyDescent="0.3">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c r="O2123" s="4" t="str">
        <f>TEXT(Table1[[#This Row],[Invoice Date]],"mmm")</f>
        <v>Jul</v>
      </c>
      <c r="P2123" s="4">
        <f>YEAR(Table1[[#This Row],[Invoice Date]])</f>
        <v>2021</v>
      </c>
      <c r="Q2123" s="4">
        <f>IFERROR(Table1[[#This Row],[Total Sales]]/Table1[[#This Row],[Units Sold]],4)</f>
        <v>550.00000000000011</v>
      </c>
      <c r="R2123" s="4">
        <f>IFERROR(Table1[[#This Row],[Operating Profit]]/Table1[[#This Row],[Units Sold]],0)</f>
        <v>192.5</v>
      </c>
      <c r="S2123" s="4">
        <f>IFERROR((Table1[[#This Row],[Total Sales]]-Table1[[#This Row],[Operating Profit]])/Table1[[#This Row],[Units Sold]],0)</f>
        <v>357.50000000000006</v>
      </c>
      <c r="T2123" s="4" t="str">
        <f>IF(Table1[[#This Row],[Profit per unit]]&gt;$V$8,"Premium","Mass")</f>
        <v>Premium</v>
      </c>
      <c r="U2123" s="4"/>
    </row>
    <row r="2124" spans="2:21" ht="14.25" customHeight="1" x14ac:dyDescent="0.3">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c r="O2124" s="4" t="str">
        <f>TEXT(Table1[[#This Row],[Invoice Date]],"mmm")</f>
        <v>Jul</v>
      </c>
      <c r="P2124" s="4">
        <f>YEAR(Table1[[#This Row],[Invoice Date]])</f>
        <v>2021</v>
      </c>
      <c r="Q2124" s="4">
        <f>IFERROR(Table1[[#This Row],[Total Sales]]/Table1[[#This Row],[Units Sold]],4)</f>
        <v>500</v>
      </c>
      <c r="R2124" s="4">
        <f>IFERROR(Table1[[#This Row],[Operating Profit]]/Table1[[#This Row],[Units Sold]],0)</f>
        <v>175</v>
      </c>
      <c r="S2124" s="4">
        <f>IFERROR((Table1[[#This Row],[Total Sales]]-Table1[[#This Row],[Operating Profit]])/Table1[[#This Row],[Units Sold]],0)</f>
        <v>325</v>
      </c>
      <c r="T2124" s="4" t="str">
        <f>IF(Table1[[#This Row],[Profit per unit]]&gt;$V$8,"Premium","Mass")</f>
        <v>Premium</v>
      </c>
      <c r="U2124" s="4"/>
    </row>
    <row r="2125" spans="2:21" ht="14.25" customHeight="1" x14ac:dyDescent="0.3">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c r="O2125" s="4" t="str">
        <f>TEXT(Table1[[#This Row],[Invoice Date]],"mmm")</f>
        <v>Jul</v>
      </c>
      <c r="P2125" s="4">
        <f>YEAR(Table1[[#This Row],[Invoice Date]])</f>
        <v>2021</v>
      </c>
      <c r="Q2125" s="4">
        <f>IFERROR(Table1[[#This Row],[Total Sales]]/Table1[[#This Row],[Units Sold]],4)</f>
        <v>550.00000000000011</v>
      </c>
      <c r="R2125" s="4">
        <f>IFERROR(Table1[[#This Row],[Operating Profit]]/Table1[[#This Row],[Units Sold]],0)</f>
        <v>165</v>
      </c>
      <c r="S2125" s="4">
        <f>IFERROR((Table1[[#This Row],[Total Sales]]-Table1[[#This Row],[Operating Profit]])/Table1[[#This Row],[Units Sold]],0)</f>
        <v>385.00000000000006</v>
      </c>
      <c r="T2125" s="4" t="str">
        <f>IF(Table1[[#This Row],[Profit per unit]]&gt;$V$8,"Premium","Mass")</f>
        <v>Premium</v>
      </c>
      <c r="U2125" s="4"/>
    </row>
    <row r="2126" spans="2:21" ht="14.25" customHeight="1" x14ac:dyDescent="0.3">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c r="O2126" s="4" t="str">
        <f>TEXT(Table1[[#This Row],[Invoice Date]],"mmm")</f>
        <v>Jul</v>
      </c>
      <c r="P2126" s="4">
        <f>YEAR(Table1[[#This Row],[Invoice Date]])</f>
        <v>2021</v>
      </c>
      <c r="Q2126" s="4">
        <f>IFERROR(Table1[[#This Row],[Total Sales]]/Table1[[#This Row],[Units Sold]],4)</f>
        <v>700</v>
      </c>
      <c r="R2126" s="4">
        <f>IFERROR(Table1[[#This Row],[Operating Profit]]/Table1[[#This Row],[Units Sold]],0)</f>
        <v>175</v>
      </c>
      <c r="S2126" s="4">
        <f>IFERROR((Table1[[#This Row],[Total Sales]]-Table1[[#This Row],[Operating Profit]])/Table1[[#This Row],[Units Sold]],0)</f>
        <v>525</v>
      </c>
      <c r="T2126" s="4" t="str">
        <f>IF(Table1[[#This Row],[Profit per unit]]&gt;$V$8,"Premium","Mass")</f>
        <v>Premium</v>
      </c>
      <c r="U2126" s="4"/>
    </row>
    <row r="2127" spans="2:21" ht="14.25" customHeight="1" x14ac:dyDescent="0.3">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c r="O2127" s="4" t="str">
        <f>TEXT(Table1[[#This Row],[Invoice Date]],"mmm")</f>
        <v>Aug</v>
      </c>
      <c r="P2127" s="4">
        <f>YEAR(Table1[[#This Row],[Invoice Date]])</f>
        <v>2021</v>
      </c>
      <c r="Q2127" s="4">
        <f>IFERROR(Table1[[#This Row],[Total Sales]]/Table1[[#This Row],[Units Sold]],4)</f>
        <v>550.00000000000011</v>
      </c>
      <c r="R2127" s="4">
        <f>IFERROR(Table1[[#This Row],[Operating Profit]]/Table1[[#This Row],[Units Sold]],0)</f>
        <v>192.50000000000003</v>
      </c>
      <c r="S2127" s="4">
        <f>IFERROR((Table1[[#This Row],[Total Sales]]-Table1[[#This Row],[Operating Profit]])/Table1[[#This Row],[Units Sold]],0)</f>
        <v>357.50000000000011</v>
      </c>
      <c r="T2127" s="4" t="str">
        <f>IF(Table1[[#This Row],[Profit per unit]]&gt;$V$8,"Premium","Mass")</f>
        <v>Premium</v>
      </c>
      <c r="U2127" s="4"/>
    </row>
    <row r="2128" spans="2:21" ht="14.25" customHeight="1" x14ac:dyDescent="0.3">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c r="O2128" s="4" t="str">
        <f>TEXT(Table1[[#This Row],[Invoice Date]],"mmm")</f>
        <v>Aug</v>
      </c>
      <c r="P2128" s="4">
        <f>YEAR(Table1[[#This Row],[Invoice Date]])</f>
        <v>2021</v>
      </c>
      <c r="Q2128" s="4">
        <f>IFERROR(Table1[[#This Row],[Total Sales]]/Table1[[#This Row],[Units Sold]],4)</f>
        <v>600.00000000000011</v>
      </c>
      <c r="R2128" s="4">
        <f>IFERROR(Table1[[#This Row],[Operating Profit]]/Table1[[#This Row],[Units Sold]],0)</f>
        <v>240.00000000000006</v>
      </c>
      <c r="S2128" s="4">
        <f>IFERROR((Table1[[#This Row],[Total Sales]]-Table1[[#This Row],[Operating Profit]])/Table1[[#This Row],[Units Sold]],0)</f>
        <v>360.00000000000006</v>
      </c>
      <c r="T2128" s="4" t="str">
        <f>IF(Table1[[#This Row],[Profit per unit]]&gt;$V$8,"Premium","Mass")</f>
        <v>Premium</v>
      </c>
      <c r="U2128" s="4"/>
    </row>
    <row r="2129" spans="2:21" ht="14.25" customHeight="1" x14ac:dyDescent="0.3">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c r="O2129" s="4" t="str">
        <f>TEXT(Table1[[#This Row],[Invoice Date]],"mmm")</f>
        <v>Aug</v>
      </c>
      <c r="P2129" s="4">
        <f>YEAR(Table1[[#This Row],[Invoice Date]])</f>
        <v>2021</v>
      </c>
      <c r="Q2129" s="4">
        <f>IFERROR(Table1[[#This Row],[Total Sales]]/Table1[[#This Row],[Units Sold]],4)</f>
        <v>550.00000000000011</v>
      </c>
      <c r="R2129" s="4">
        <f>IFERROR(Table1[[#This Row],[Operating Profit]]/Table1[[#This Row],[Units Sold]],0)</f>
        <v>192.5</v>
      </c>
      <c r="S2129" s="4">
        <f>IFERROR((Table1[[#This Row],[Total Sales]]-Table1[[#This Row],[Operating Profit]])/Table1[[#This Row],[Units Sold]],0)</f>
        <v>357.50000000000006</v>
      </c>
      <c r="T2129" s="4" t="str">
        <f>IF(Table1[[#This Row],[Profit per unit]]&gt;$V$8,"Premium","Mass")</f>
        <v>Premium</v>
      </c>
      <c r="U2129" s="4"/>
    </row>
    <row r="2130" spans="2:21" ht="14.25" customHeight="1" x14ac:dyDescent="0.3">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c r="O2130" s="4" t="str">
        <f>TEXT(Table1[[#This Row],[Invoice Date]],"mmm")</f>
        <v>Aug</v>
      </c>
      <c r="P2130" s="4">
        <f>YEAR(Table1[[#This Row],[Invoice Date]])</f>
        <v>2021</v>
      </c>
      <c r="Q2130" s="4">
        <f>IFERROR(Table1[[#This Row],[Total Sales]]/Table1[[#This Row],[Units Sold]],4)</f>
        <v>550.00000000000011</v>
      </c>
      <c r="R2130" s="4">
        <f>IFERROR(Table1[[#This Row],[Operating Profit]]/Table1[[#This Row],[Units Sold]],0)</f>
        <v>192.5</v>
      </c>
      <c r="S2130" s="4">
        <f>IFERROR((Table1[[#This Row],[Total Sales]]-Table1[[#This Row],[Operating Profit]])/Table1[[#This Row],[Units Sold]],0)</f>
        <v>357.50000000000006</v>
      </c>
      <c r="T2130" s="4" t="str">
        <f>IF(Table1[[#This Row],[Profit per unit]]&gt;$V$8,"Premium","Mass")</f>
        <v>Premium</v>
      </c>
      <c r="U2130" s="4"/>
    </row>
    <row r="2131" spans="2:21" ht="14.25" customHeight="1" x14ac:dyDescent="0.3">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c r="O2131" s="4" t="str">
        <f>TEXT(Table1[[#This Row],[Invoice Date]],"mmm")</f>
        <v>Aug</v>
      </c>
      <c r="P2131" s="4">
        <f>YEAR(Table1[[#This Row],[Invoice Date]])</f>
        <v>2021</v>
      </c>
      <c r="Q2131" s="4">
        <f>IFERROR(Table1[[#This Row],[Total Sales]]/Table1[[#This Row],[Units Sold]],4)</f>
        <v>650</v>
      </c>
      <c r="R2131" s="4">
        <f>IFERROR(Table1[[#This Row],[Operating Profit]]/Table1[[#This Row],[Units Sold]],0)</f>
        <v>195</v>
      </c>
      <c r="S2131" s="4">
        <f>IFERROR((Table1[[#This Row],[Total Sales]]-Table1[[#This Row],[Operating Profit]])/Table1[[#This Row],[Units Sold]],0)</f>
        <v>455</v>
      </c>
      <c r="T2131" s="4" t="str">
        <f>IF(Table1[[#This Row],[Profit per unit]]&gt;$V$8,"Premium","Mass")</f>
        <v>Premium</v>
      </c>
      <c r="U2131" s="4"/>
    </row>
    <row r="2132" spans="2:21" ht="14.25" customHeight="1" x14ac:dyDescent="0.3">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c r="O2132" s="4" t="str">
        <f>TEXT(Table1[[#This Row],[Invoice Date]],"mmm")</f>
        <v>Aug</v>
      </c>
      <c r="P2132" s="4">
        <f>YEAR(Table1[[#This Row],[Invoice Date]])</f>
        <v>2021</v>
      </c>
      <c r="Q2132" s="4">
        <f>IFERROR(Table1[[#This Row],[Total Sales]]/Table1[[#This Row],[Units Sold]],4)</f>
        <v>700</v>
      </c>
      <c r="R2132" s="4">
        <f>IFERROR(Table1[[#This Row],[Operating Profit]]/Table1[[#This Row],[Units Sold]],0)</f>
        <v>175</v>
      </c>
      <c r="S2132" s="4">
        <f>IFERROR((Table1[[#This Row],[Total Sales]]-Table1[[#This Row],[Operating Profit]])/Table1[[#This Row],[Units Sold]],0)</f>
        <v>525</v>
      </c>
      <c r="T2132" s="4" t="str">
        <f>IF(Table1[[#This Row],[Profit per unit]]&gt;$V$8,"Premium","Mass")</f>
        <v>Premium</v>
      </c>
      <c r="U2132" s="4"/>
    </row>
    <row r="2133" spans="2:21" ht="14.25" customHeight="1" x14ac:dyDescent="0.3">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c r="O2133" s="4" t="str">
        <f>TEXT(Table1[[#This Row],[Invoice Date]],"mmm")</f>
        <v>Sep</v>
      </c>
      <c r="P2133" s="4">
        <f>YEAR(Table1[[#This Row],[Invoice Date]])</f>
        <v>2021</v>
      </c>
      <c r="Q2133" s="4">
        <f>IFERROR(Table1[[#This Row],[Total Sales]]/Table1[[#This Row],[Units Sold]],4)</f>
        <v>450.00000000000006</v>
      </c>
      <c r="R2133" s="4">
        <f>IFERROR(Table1[[#This Row],[Operating Profit]]/Table1[[#This Row],[Units Sold]],0)</f>
        <v>157.5</v>
      </c>
      <c r="S2133" s="4">
        <f>IFERROR((Table1[[#This Row],[Total Sales]]-Table1[[#This Row],[Operating Profit]])/Table1[[#This Row],[Units Sold]],0)</f>
        <v>292.50000000000006</v>
      </c>
      <c r="T2133" s="4" t="str">
        <f>IF(Table1[[#This Row],[Profit per unit]]&gt;$V$8,"Premium","Mass")</f>
        <v>Premium</v>
      </c>
      <c r="U2133" s="4"/>
    </row>
    <row r="2134" spans="2:21" ht="14.25" customHeight="1" x14ac:dyDescent="0.3">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c r="O2134" s="4" t="str">
        <f>TEXT(Table1[[#This Row],[Invoice Date]],"mmm")</f>
        <v>Sep</v>
      </c>
      <c r="P2134" s="4">
        <f>YEAR(Table1[[#This Row],[Invoice Date]])</f>
        <v>2021</v>
      </c>
      <c r="Q2134" s="4">
        <f>IFERROR(Table1[[#This Row],[Total Sales]]/Table1[[#This Row],[Units Sold]],4)</f>
        <v>500.00000000000011</v>
      </c>
      <c r="R2134" s="4">
        <f>IFERROR(Table1[[#This Row],[Operating Profit]]/Table1[[#This Row],[Units Sold]],0)</f>
        <v>200.00000000000006</v>
      </c>
      <c r="S2134" s="4">
        <f>IFERROR((Table1[[#This Row],[Total Sales]]-Table1[[#This Row],[Operating Profit]])/Table1[[#This Row],[Units Sold]],0)</f>
        <v>300.00000000000006</v>
      </c>
      <c r="T2134" s="4" t="str">
        <f>IF(Table1[[#This Row],[Profit per unit]]&gt;$V$8,"Premium","Mass")</f>
        <v>Premium</v>
      </c>
      <c r="U2134" s="4"/>
    </row>
    <row r="2135" spans="2:21" ht="14.25" customHeight="1" x14ac:dyDescent="0.3">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c r="O2135" s="4" t="str">
        <f>TEXT(Table1[[#This Row],[Invoice Date]],"mmm")</f>
        <v>Sep</v>
      </c>
      <c r="P2135" s="4">
        <f>YEAR(Table1[[#This Row],[Invoice Date]])</f>
        <v>2021</v>
      </c>
      <c r="Q2135" s="4">
        <f>IFERROR(Table1[[#This Row],[Total Sales]]/Table1[[#This Row],[Units Sold]],4)</f>
        <v>450.00000000000006</v>
      </c>
      <c r="R2135" s="4">
        <f>IFERROR(Table1[[#This Row],[Operating Profit]]/Table1[[#This Row],[Units Sold]],0)</f>
        <v>157.5</v>
      </c>
      <c r="S2135" s="4">
        <f>IFERROR((Table1[[#This Row],[Total Sales]]-Table1[[#This Row],[Operating Profit]])/Table1[[#This Row],[Units Sold]],0)</f>
        <v>292.50000000000006</v>
      </c>
      <c r="T2135" s="4" t="str">
        <f>IF(Table1[[#This Row],[Profit per unit]]&gt;$V$8,"Premium","Mass")</f>
        <v>Premium</v>
      </c>
      <c r="U2135" s="4"/>
    </row>
    <row r="2136" spans="2:21" ht="14.25" customHeight="1" x14ac:dyDescent="0.3">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c r="O2136" s="4" t="str">
        <f>TEXT(Table1[[#This Row],[Invoice Date]],"mmm")</f>
        <v>Sep</v>
      </c>
      <c r="P2136" s="4">
        <f>YEAR(Table1[[#This Row],[Invoice Date]])</f>
        <v>2021</v>
      </c>
      <c r="Q2136" s="4">
        <f>IFERROR(Table1[[#This Row],[Total Sales]]/Table1[[#This Row],[Units Sold]],4)</f>
        <v>450.00000000000006</v>
      </c>
      <c r="R2136" s="4">
        <f>IFERROR(Table1[[#This Row],[Operating Profit]]/Table1[[#This Row],[Units Sold]],0)</f>
        <v>157.50000000000003</v>
      </c>
      <c r="S2136" s="4">
        <f>IFERROR((Table1[[#This Row],[Total Sales]]-Table1[[#This Row],[Operating Profit]])/Table1[[#This Row],[Units Sold]],0)</f>
        <v>292.50000000000006</v>
      </c>
      <c r="T2136" s="4" t="str">
        <f>IF(Table1[[#This Row],[Profit per unit]]&gt;$V$8,"Premium","Mass")</f>
        <v>Premium</v>
      </c>
      <c r="U2136" s="4"/>
    </row>
    <row r="2137" spans="2:21" ht="14.25" customHeight="1" x14ac:dyDescent="0.3">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c r="O2137" s="4" t="str">
        <f>TEXT(Table1[[#This Row],[Invoice Date]],"mmm")</f>
        <v>Sep</v>
      </c>
      <c r="P2137" s="4">
        <f>YEAR(Table1[[#This Row],[Invoice Date]])</f>
        <v>2021</v>
      </c>
      <c r="Q2137" s="4">
        <f>IFERROR(Table1[[#This Row],[Total Sales]]/Table1[[#This Row],[Units Sold]],4)</f>
        <v>550.00000000000011</v>
      </c>
      <c r="R2137" s="4">
        <f>IFERROR(Table1[[#This Row],[Operating Profit]]/Table1[[#This Row],[Units Sold]],0)</f>
        <v>165.00000000000003</v>
      </c>
      <c r="S2137" s="4">
        <f>IFERROR((Table1[[#This Row],[Total Sales]]-Table1[[#This Row],[Operating Profit]])/Table1[[#This Row],[Units Sold]],0)</f>
        <v>385.00000000000006</v>
      </c>
      <c r="T2137" s="4" t="str">
        <f>IF(Table1[[#This Row],[Profit per unit]]&gt;$V$8,"Premium","Mass")</f>
        <v>Premium</v>
      </c>
      <c r="U2137" s="4"/>
    </row>
    <row r="2138" spans="2:21" ht="14.25" customHeight="1" x14ac:dyDescent="0.3">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c r="O2138" s="4" t="str">
        <f>TEXT(Table1[[#This Row],[Invoice Date]],"mmm")</f>
        <v>Sep</v>
      </c>
      <c r="P2138" s="4">
        <f>YEAR(Table1[[#This Row],[Invoice Date]])</f>
        <v>2021</v>
      </c>
      <c r="Q2138" s="4">
        <f>IFERROR(Table1[[#This Row],[Total Sales]]/Table1[[#This Row],[Units Sold]],4)</f>
        <v>600.00000000000011</v>
      </c>
      <c r="R2138" s="4">
        <f>IFERROR(Table1[[#This Row],[Operating Profit]]/Table1[[#This Row],[Units Sold]],0)</f>
        <v>150.00000000000003</v>
      </c>
      <c r="S2138" s="4">
        <f>IFERROR((Table1[[#This Row],[Total Sales]]-Table1[[#This Row],[Operating Profit]])/Table1[[#This Row],[Units Sold]],0)</f>
        <v>450.00000000000006</v>
      </c>
      <c r="T2138" s="4" t="str">
        <f>IF(Table1[[#This Row],[Profit per unit]]&gt;$V$8,"Premium","Mass")</f>
        <v>Premium</v>
      </c>
      <c r="U2138" s="4"/>
    </row>
    <row r="2139" spans="2:21" ht="14.25" customHeight="1" x14ac:dyDescent="0.3">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c r="O2139" s="4" t="str">
        <f>TEXT(Table1[[#This Row],[Invoice Date]],"mmm")</f>
        <v>Oct</v>
      </c>
      <c r="P2139" s="4">
        <f>YEAR(Table1[[#This Row],[Invoice Date]])</f>
        <v>2021</v>
      </c>
      <c r="Q2139" s="4">
        <f>IFERROR(Table1[[#This Row],[Total Sales]]/Table1[[#This Row],[Units Sold]],4)</f>
        <v>450.00000000000006</v>
      </c>
      <c r="R2139" s="4">
        <f>IFERROR(Table1[[#This Row],[Operating Profit]]/Table1[[#This Row],[Units Sold]],0)</f>
        <v>157.5</v>
      </c>
      <c r="S2139" s="4">
        <f>IFERROR((Table1[[#This Row],[Total Sales]]-Table1[[#This Row],[Operating Profit]])/Table1[[#This Row],[Units Sold]],0)</f>
        <v>292.50000000000006</v>
      </c>
      <c r="T2139" s="4" t="str">
        <f>IF(Table1[[#This Row],[Profit per unit]]&gt;$V$8,"Premium","Mass")</f>
        <v>Premium</v>
      </c>
      <c r="U2139" s="4"/>
    </row>
    <row r="2140" spans="2:21" ht="14.25" customHeight="1" x14ac:dyDescent="0.3">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c r="O2140" s="4" t="str">
        <f>TEXT(Table1[[#This Row],[Invoice Date]],"mmm")</f>
        <v>Oct</v>
      </c>
      <c r="P2140" s="4">
        <f>YEAR(Table1[[#This Row],[Invoice Date]])</f>
        <v>2021</v>
      </c>
      <c r="Q2140" s="4">
        <f>IFERROR(Table1[[#This Row],[Total Sales]]/Table1[[#This Row],[Units Sold]],4)</f>
        <v>500.00000000000011</v>
      </c>
      <c r="R2140" s="4">
        <f>IFERROR(Table1[[#This Row],[Operating Profit]]/Table1[[#This Row],[Units Sold]],0)</f>
        <v>200.00000000000006</v>
      </c>
      <c r="S2140" s="4">
        <f>IFERROR((Table1[[#This Row],[Total Sales]]-Table1[[#This Row],[Operating Profit]])/Table1[[#This Row],[Units Sold]],0)</f>
        <v>300.00000000000006</v>
      </c>
      <c r="T2140" s="4" t="str">
        <f>IF(Table1[[#This Row],[Profit per unit]]&gt;$V$8,"Premium","Mass")</f>
        <v>Premium</v>
      </c>
      <c r="U2140" s="4"/>
    </row>
    <row r="2141" spans="2:21" ht="14.25" customHeight="1" x14ac:dyDescent="0.3">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c r="O2141" s="4" t="str">
        <f>TEXT(Table1[[#This Row],[Invoice Date]],"mmm")</f>
        <v>Oct</v>
      </c>
      <c r="P2141" s="4">
        <f>YEAR(Table1[[#This Row],[Invoice Date]])</f>
        <v>2021</v>
      </c>
      <c r="Q2141" s="4">
        <f>IFERROR(Table1[[#This Row],[Total Sales]]/Table1[[#This Row],[Units Sold]],4)</f>
        <v>450.00000000000011</v>
      </c>
      <c r="R2141" s="4">
        <f>IFERROR(Table1[[#This Row],[Operating Profit]]/Table1[[#This Row],[Units Sold]],0)</f>
        <v>157.50000000000003</v>
      </c>
      <c r="S2141" s="4">
        <f>IFERROR((Table1[[#This Row],[Total Sales]]-Table1[[#This Row],[Operating Profit]])/Table1[[#This Row],[Units Sold]],0)</f>
        <v>292.50000000000011</v>
      </c>
      <c r="T2141" s="4" t="str">
        <f>IF(Table1[[#This Row],[Profit per unit]]&gt;$V$8,"Premium","Mass")</f>
        <v>Premium</v>
      </c>
      <c r="U2141" s="4"/>
    </row>
    <row r="2142" spans="2:21" ht="14.25" customHeight="1" x14ac:dyDescent="0.3">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c r="O2142" s="4" t="str">
        <f>TEXT(Table1[[#This Row],[Invoice Date]],"mmm")</f>
        <v>Oct</v>
      </c>
      <c r="P2142" s="4">
        <f>YEAR(Table1[[#This Row],[Invoice Date]])</f>
        <v>2021</v>
      </c>
      <c r="Q2142" s="4">
        <f>IFERROR(Table1[[#This Row],[Total Sales]]/Table1[[#This Row],[Units Sold]],4)</f>
        <v>450.00000000000011</v>
      </c>
      <c r="R2142" s="4">
        <f>IFERROR(Table1[[#This Row],[Operating Profit]]/Table1[[#This Row],[Units Sold]],0)</f>
        <v>157.50000000000003</v>
      </c>
      <c r="S2142" s="4">
        <f>IFERROR((Table1[[#This Row],[Total Sales]]-Table1[[#This Row],[Operating Profit]])/Table1[[#This Row],[Units Sold]],0)</f>
        <v>292.50000000000011</v>
      </c>
      <c r="T2142" s="4" t="str">
        <f>IF(Table1[[#This Row],[Profit per unit]]&gt;$V$8,"Premium","Mass")</f>
        <v>Premium</v>
      </c>
      <c r="U2142" s="4"/>
    </row>
    <row r="2143" spans="2:21" ht="14.25" customHeight="1" x14ac:dyDescent="0.3">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c r="O2143" s="4" t="str">
        <f>TEXT(Table1[[#This Row],[Invoice Date]],"mmm")</f>
        <v>Oct</v>
      </c>
      <c r="P2143" s="4">
        <f>YEAR(Table1[[#This Row],[Invoice Date]])</f>
        <v>2021</v>
      </c>
      <c r="Q2143" s="4">
        <f>IFERROR(Table1[[#This Row],[Total Sales]]/Table1[[#This Row],[Units Sold]],4)</f>
        <v>550.00000000000011</v>
      </c>
      <c r="R2143" s="4">
        <f>IFERROR(Table1[[#This Row],[Operating Profit]]/Table1[[#This Row],[Units Sold]],0)</f>
        <v>165.00000000000003</v>
      </c>
      <c r="S2143" s="4">
        <f>IFERROR((Table1[[#This Row],[Total Sales]]-Table1[[#This Row],[Operating Profit]])/Table1[[#This Row],[Units Sold]],0)</f>
        <v>385.00000000000011</v>
      </c>
      <c r="T2143" s="4" t="str">
        <f>IF(Table1[[#This Row],[Profit per unit]]&gt;$V$8,"Premium","Mass")</f>
        <v>Premium</v>
      </c>
      <c r="U2143" s="4"/>
    </row>
    <row r="2144" spans="2:21" ht="14.25" customHeight="1" x14ac:dyDescent="0.3">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c r="O2144" s="4" t="str">
        <f>TEXT(Table1[[#This Row],[Invoice Date]],"mmm")</f>
        <v>Oct</v>
      </c>
      <c r="P2144" s="4">
        <f>YEAR(Table1[[#This Row],[Invoice Date]])</f>
        <v>2021</v>
      </c>
      <c r="Q2144" s="4">
        <f>IFERROR(Table1[[#This Row],[Total Sales]]/Table1[[#This Row],[Units Sold]],4)</f>
        <v>600.00000000000011</v>
      </c>
      <c r="R2144" s="4">
        <f>IFERROR(Table1[[#This Row],[Operating Profit]]/Table1[[#This Row],[Units Sold]],0)</f>
        <v>150.00000000000003</v>
      </c>
      <c r="S2144" s="4">
        <f>IFERROR((Table1[[#This Row],[Total Sales]]-Table1[[#This Row],[Operating Profit]])/Table1[[#This Row],[Units Sold]],0)</f>
        <v>450.00000000000011</v>
      </c>
      <c r="T2144" s="4" t="str">
        <f>IF(Table1[[#This Row],[Profit per unit]]&gt;$V$8,"Premium","Mass")</f>
        <v>Premium</v>
      </c>
      <c r="U2144" s="4"/>
    </row>
    <row r="2145" spans="2:21" ht="14.25" customHeight="1" x14ac:dyDescent="0.3">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c r="O2145" s="4" t="str">
        <f>TEXT(Table1[[#This Row],[Invoice Date]],"mmm")</f>
        <v>Nov</v>
      </c>
      <c r="P2145" s="4">
        <f>YEAR(Table1[[#This Row],[Invoice Date]])</f>
        <v>2021</v>
      </c>
      <c r="Q2145" s="4">
        <f>IFERROR(Table1[[#This Row],[Total Sales]]/Table1[[#This Row],[Units Sold]],4)</f>
        <v>450.00000000000006</v>
      </c>
      <c r="R2145" s="4">
        <f>IFERROR(Table1[[#This Row],[Operating Profit]]/Table1[[#This Row],[Units Sold]],0)</f>
        <v>157.5</v>
      </c>
      <c r="S2145" s="4">
        <f>IFERROR((Table1[[#This Row],[Total Sales]]-Table1[[#This Row],[Operating Profit]])/Table1[[#This Row],[Units Sold]],0)</f>
        <v>292.50000000000006</v>
      </c>
      <c r="T2145" s="4" t="str">
        <f>IF(Table1[[#This Row],[Profit per unit]]&gt;$V$8,"Premium","Mass")</f>
        <v>Premium</v>
      </c>
      <c r="U2145" s="4"/>
    </row>
    <row r="2146" spans="2:21" ht="14.25" customHeight="1" x14ac:dyDescent="0.3">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c r="O2146" s="4" t="str">
        <f>TEXT(Table1[[#This Row],[Invoice Date]],"mmm")</f>
        <v>Nov</v>
      </c>
      <c r="P2146" s="4">
        <f>YEAR(Table1[[#This Row],[Invoice Date]])</f>
        <v>2021</v>
      </c>
      <c r="Q2146" s="4">
        <f>IFERROR(Table1[[#This Row],[Total Sales]]/Table1[[#This Row],[Units Sold]],4)</f>
        <v>500.00000000000011</v>
      </c>
      <c r="R2146" s="4">
        <f>IFERROR(Table1[[#This Row],[Operating Profit]]/Table1[[#This Row],[Units Sold]],0)</f>
        <v>200.00000000000006</v>
      </c>
      <c r="S2146" s="4">
        <f>IFERROR((Table1[[#This Row],[Total Sales]]-Table1[[#This Row],[Operating Profit]])/Table1[[#This Row],[Units Sold]],0)</f>
        <v>300.00000000000006</v>
      </c>
      <c r="T2146" s="4" t="str">
        <f>IF(Table1[[#This Row],[Profit per unit]]&gt;$V$8,"Premium","Mass")</f>
        <v>Premium</v>
      </c>
      <c r="U2146" s="4"/>
    </row>
    <row r="2147" spans="2:21" ht="14.25" customHeight="1" x14ac:dyDescent="0.3">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c r="O2147" s="4" t="str">
        <f>TEXT(Table1[[#This Row],[Invoice Date]],"mmm")</f>
        <v>Nov</v>
      </c>
      <c r="P2147" s="4">
        <f>YEAR(Table1[[#This Row],[Invoice Date]])</f>
        <v>2021</v>
      </c>
      <c r="Q2147" s="4">
        <f>IFERROR(Table1[[#This Row],[Total Sales]]/Table1[[#This Row],[Units Sold]],4)</f>
        <v>450.00000000000006</v>
      </c>
      <c r="R2147" s="4">
        <f>IFERROR(Table1[[#This Row],[Operating Profit]]/Table1[[#This Row],[Units Sold]],0)</f>
        <v>157.50000000000003</v>
      </c>
      <c r="S2147" s="4">
        <f>IFERROR((Table1[[#This Row],[Total Sales]]-Table1[[#This Row],[Operating Profit]])/Table1[[#This Row],[Units Sold]],0)</f>
        <v>292.50000000000006</v>
      </c>
      <c r="T2147" s="4" t="str">
        <f>IF(Table1[[#This Row],[Profit per unit]]&gt;$V$8,"Premium","Mass")</f>
        <v>Premium</v>
      </c>
      <c r="U2147" s="4"/>
    </row>
    <row r="2148" spans="2:21" ht="14.25" customHeight="1" x14ac:dyDescent="0.3">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c r="O2148" s="4" t="str">
        <f>TEXT(Table1[[#This Row],[Invoice Date]],"mmm")</f>
        <v>Nov</v>
      </c>
      <c r="P2148" s="4">
        <f>YEAR(Table1[[#This Row],[Invoice Date]])</f>
        <v>2021</v>
      </c>
      <c r="Q2148" s="4">
        <f>IFERROR(Table1[[#This Row],[Total Sales]]/Table1[[#This Row],[Units Sold]],4)</f>
        <v>450.00000000000006</v>
      </c>
      <c r="R2148" s="4">
        <f>IFERROR(Table1[[#This Row],[Operating Profit]]/Table1[[#This Row],[Units Sold]],0)</f>
        <v>157.50000000000003</v>
      </c>
      <c r="S2148" s="4">
        <f>IFERROR((Table1[[#This Row],[Total Sales]]-Table1[[#This Row],[Operating Profit]])/Table1[[#This Row],[Units Sold]],0)</f>
        <v>292.50000000000006</v>
      </c>
      <c r="T2148" s="4" t="str">
        <f>IF(Table1[[#This Row],[Profit per unit]]&gt;$V$8,"Premium","Mass")</f>
        <v>Premium</v>
      </c>
      <c r="U2148" s="4"/>
    </row>
    <row r="2149" spans="2:21" ht="14.25" customHeight="1" x14ac:dyDescent="0.3">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c r="O2149" s="4" t="str">
        <f>TEXT(Table1[[#This Row],[Invoice Date]],"mmm")</f>
        <v>Nov</v>
      </c>
      <c r="P2149" s="4">
        <f>YEAR(Table1[[#This Row],[Invoice Date]])</f>
        <v>2021</v>
      </c>
      <c r="Q2149" s="4">
        <f>IFERROR(Table1[[#This Row],[Total Sales]]/Table1[[#This Row],[Units Sold]],4)</f>
        <v>550.00000000000011</v>
      </c>
      <c r="R2149" s="4">
        <f>IFERROR(Table1[[#This Row],[Operating Profit]]/Table1[[#This Row],[Units Sold]],0)</f>
        <v>165.00000000000003</v>
      </c>
      <c r="S2149" s="4">
        <f>IFERROR((Table1[[#This Row],[Total Sales]]-Table1[[#This Row],[Operating Profit]])/Table1[[#This Row],[Units Sold]],0)</f>
        <v>385.00000000000011</v>
      </c>
      <c r="T2149" s="4" t="str">
        <f>IF(Table1[[#This Row],[Profit per unit]]&gt;$V$8,"Premium","Mass")</f>
        <v>Premium</v>
      </c>
      <c r="U2149" s="4"/>
    </row>
    <row r="2150" spans="2:21" ht="14.25" customHeight="1" x14ac:dyDescent="0.3">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c r="O2150" s="4" t="str">
        <f>TEXT(Table1[[#This Row],[Invoice Date]],"mmm")</f>
        <v>Nov</v>
      </c>
      <c r="P2150" s="4">
        <f>YEAR(Table1[[#This Row],[Invoice Date]])</f>
        <v>2021</v>
      </c>
      <c r="Q2150" s="4">
        <f>IFERROR(Table1[[#This Row],[Total Sales]]/Table1[[#This Row],[Units Sold]],4)</f>
        <v>600.00000000000011</v>
      </c>
      <c r="R2150" s="4">
        <f>IFERROR(Table1[[#This Row],[Operating Profit]]/Table1[[#This Row],[Units Sold]],0)</f>
        <v>150.00000000000003</v>
      </c>
      <c r="S2150" s="4">
        <f>IFERROR((Table1[[#This Row],[Total Sales]]-Table1[[#This Row],[Operating Profit]])/Table1[[#This Row],[Units Sold]],0)</f>
        <v>450.00000000000006</v>
      </c>
      <c r="T2150" s="4" t="str">
        <f>IF(Table1[[#This Row],[Profit per unit]]&gt;$V$8,"Premium","Mass")</f>
        <v>Premium</v>
      </c>
      <c r="U2150" s="4"/>
    </row>
    <row r="2151" spans="2:21" ht="14.25" customHeight="1" x14ac:dyDescent="0.3">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c r="O2151" s="4" t="str">
        <f>TEXT(Table1[[#This Row],[Invoice Date]],"mmm")</f>
        <v>Dec</v>
      </c>
      <c r="P2151" s="4">
        <f>YEAR(Table1[[#This Row],[Invoice Date]])</f>
        <v>2021</v>
      </c>
      <c r="Q2151" s="4">
        <f>IFERROR(Table1[[#This Row],[Total Sales]]/Table1[[#This Row],[Units Sold]],4)</f>
        <v>450.00000000000011</v>
      </c>
      <c r="R2151" s="4">
        <f>IFERROR(Table1[[#This Row],[Operating Profit]]/Table1[[#This Row],[Units Sold]],0)</f>
        <v>157.50000000000003</v>
      </c>
      <c r="S2151" s="4">
        <f>IFERROR((Table1[[#This Row],[Total Sales]]-Table1[[#This Row],[Operating Profit]])/Table1[[#This Row],[Units Sold]],0)</f>
        <v>292.50000000000011</v>
      </c>
      <c r="T2151" s="4" t="str">
        <f>IF(Table1[[#This Row],[Profit per unit]]&gt;$V$8,"Premium","Mass")</f>
        <v>Premium</v>
      </c>
      <c r="U2151" s="4"/>
    </row>
    <row r="2152" spans="2:21" ht="14.25" customHeight="1" x14ac:dyDescent="0.3">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c r="O2152" s="4" t="str">
        <f>TEXT(Table1[[#This Row],[Invoice Date]],"mmm")</f>
        <v>Dec</v>
      </c>
      <c r="P2152" s="4">
        <f>YEAR(Table1[[#This Row],[Invoice Date]])</f>
        <v>2021</v>
      </c>
      <c r="Q2152" s="4">
        <f>IFERROR(Table1[[#This Row],[Total Sales]]/Table1[[#This Row],[Units Sold]],4)</f>
        <v>500.00000000000017</v>
      </c>
      <c r="R2152" s="4">
        <f>IFERROR(Table1[[#This Row],[Operating Profit]]/Table1[[#This Row],[Units Sold]],0)</f>
        <v>200.00000000000009</v>
      </c>
      <c r="S2152" s="4">
        <f>IFERROR((Table1[[#This Row],[Total Sales]]-Table1[[#This Row],[Operating Profit]])/Table1[[#This Row],[Units Sold]],0)</f>
        <v>300.00000000000011</v>
      </c>
      <c r="T2152" s="4" t="str">
        <f>IF(Table1[[#This Row],[Profit per unit]]&gt;$V$8,"Premium","Mass")</f>
        <v>Premium</v>
      </c>
      <c r="U2152" s="4"/>
    </row>
    <row r="2153" spans="2:21" ht="14.25" customHeight="1" x14ac:dyDescent="0.3">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c r="O2153" s="4" t="str">
        <f>TEXT(Table1[[#This Row],[Invoice Date]],"mmm")</f>
        <v>Dec</v>
      </c>
      <c r="P2153" s="4">
        <f>YEAR(Table1[[#This Row],[Invoice Date]])</f>
        <v>2021</v>
      </c>
      <c r="Q2153" s="4">
        <f>IFERROR(Table1[[#This Row],[Total Sales]]/Table1[[#This Row],[Units Sold]],4)</f>
        <v>450.00000000000006</v>
      </c>
      <c r="R2153" s="4">
        <f>IFERROR(Table1[[#This Row],[Operating Profit]]/Table1[[#This Row],[Units Sold]],0)</f>
        <v>157.5</v>
      </c>
      <c r="S2153" s="4">
        <f>IFERROR((Table1[[#This Row],[Total Sales]]-Table1[[#This Row],[Operating Profit]])/Table1[[#This Row],[Units Sold]],0)</f>
        <v>292.50000000000006</v>
      </c>
      <c r="T2153" s="4" t="str">
        <f>IF(Table1[[#This Row],[Profit per unit]]&gt;$V$8,"Premium","Mass")</f>
        <v>Premium</v>
      </c>
      <c r="U2153" s="4"/>
    </row>
    <row r="2154" spans="2:21" ht="14.25" customHeight="1" x14ac:dyDescent="0.3">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c r="O2154" s="4" t="str">
        <f>TEXT(Table1[[#This Row],[Invoice Date]],"mmm")</f>
        <v>Dec</v>
      </c>
      <c r="P2154" s="4">
        <f>YEAR(Table1[[#This Row],[Invoice Date]])</f>
        <v>2021</v>
      </c>
      <c r="Q2154" s="4">
        <f>IFERROR(Table1[[#This Row],[Total Sales]]/Table1[[#This Row],[Units Sold]],4)</f>
        <v>450.00000000000006</v>
      </c>
      <c r="R2154" s="4">
        <f>IFERROR(Table1[[#This Row],[Operating Profit]]/Table1[[#This Row],[Units Sold]],0)</f>
        <v>157.5</v>
      </c>
      <c r="S2154" s="4">
        <f>IFERROR((Table1[[#This Row],[Total Sales]]-Table1[[#This Row],[Operating Profit]])/Table1[[#This Row],[Units Sold]],0)</f>
        <v>292.50000000000006</v>
      </c>
      <c r="T2154" s="4" t="str">
        <f>IF(Table1[[#This Row],[Profit per unit]]&gt;$V$8,"Premium","Mass")</f>
        <v>Premium</v>
      </c>
      <c r="U2154" s="4"/>
    </row>
    <row r="2155" spans="2:21" ht="14.25" customHeight="1" x14ac:dyDescent="0.3">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c r="O2155" s="4" t="str">
        <f>TEXT(Table1[[#This Row],[Invoice Date]],"mmm")</f>
        <v>Dec</v>
      </c>
      <c r="P2155" s="4">
        <f>YEAR(Table1[[#This Row],[Invoice Date]])</f>
        <v>2021</v>
      </c>
      <c r="Q2155" s="4">
        <f>IFERROR(Table1[[#This Row],[Total Sales]]/Table1[[#This Row],[Units Sold]],4)</f>
        <v>550.00000000000011</v>
      </c>
      <c r="R2155" s="4">
        <f>IFERROR(Table1[[#This Row],[Operating Profit]]/Table1[[#This Row],[Units Sold]],0)</f>
        <v>165.00000000000003</v>
      </c>
      <c r="S2155" s="4">
        <f>IFERROR((Table1[[#This Row],[Total Sales]]-Table1[[#This Row],[Operating Profit]])/Table1[[#This Row],[Units Sold]],0)</f>
        <v>385.00000000000006</v>
      </c>
      <c r="T2155" s="4" t="str">
        <f>IF(Table1[[#This Row],[Profit per unit]]&gt;$V$8,"Premium","Mass")</f>
        <v>Premium</v>
      </c>
      <c r="U2155" s="4"/>
    </row>
    <row r="2156" spans="2:21" ht="14.25" customHeight="1" x14ac:dyDescent="0.3">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c r="O2156" s="4" t="str">
        <f>TEXT(Table1[[#This Row],[Invoice Date]],"mmm")</f>
        <v>Dec</v>
      </c>
      <c r="P2156" s="4">
        <f>YEAR(Table1[[#This Row],[Invoice Date]])</f>
        <v>2021</v>
      </c>
      <c r="Q2156" s="4">
        <f>IFERROR(Table1[[#This Row],[Total Sales]]/Table1[[#This Row],[Units Sold]],4)</f>
        <v>600.00000000000011</v>
      </c>
      <c r="R2156" s="4">
        <f>IFERROR(Table1[[#This Row],[Operating Profit]]/Table1[[#This Row],[Units Sold]],0)</f>
        <v>150.00000000000003</v>
      </c>
      <c r="S2156" s="4">
        <f>IFERROR((Table1[[#This Row],[Total Sales]]-Table1[[#This Row],[Operating Profit]])/Table1[[#This Row],[Units Sold]],0)</f>
        <v>450.00000000000011</v>
      </c>
      <c r="T2156" s="4" t="str">
        <f>IF(Table1[[#This Row],[Profit per unit]]&gt;$V$8,"Premium","Mass")</f>
        <v>Premium</v>
      </c>
      <c r="U2156" s="4"/>
    </row>
    <row r="2157" spans="2:21" ht="14.25" customHeight="1" x14ac:dyDescent="0.3">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c r="O2157" s="4" t="str">
        <f>TEXT(Table1[[#This Row],[Invoice Date]],"mmm")</f>
        <v>Jan</v>
      </c>
      <c r="P2157" s="4">
        <f>YEAR(Table1[[#This Row],[Invoice Date]])</f>
        <v>2021</v>
      </c>
      <c r="Q2157" s="4">
        <f>IFERROR(Table1[[#This Row],[Total Sales]]/Table1[[#This Row],[Units Sold]],4)</f>
        <v>349.99999999999994</v>
      </c>
      <c r="R2157" s="4">
        <f>IFERROR(Table1[[#This Row],[Operating Profit]]/Table1[[#This Row],[Units Sold]],0)</f>
        <v>122.49999999999997</v>
      </c>
      <c r="S2157" s="4">
        <f>IFERROR((Table1[[#This Row],[Total Sales]]-Table1[[#This Row],[Operating Profit]])/Table1[[#This Row],[Units Sold]],0)</f>
        <v>227.49999999999997</v>
      </c>
      <c r="T2157" s="4" t="str">
        <f>IF(Table1[[#This Row],[Profit per unit]]&gt;$V$8,"Premium","Mass")</f>
        <v>Premium</v>
      </c>
      <c r="U2157" s="4"/>
    </row>
    <row r="2158" spans="2:21" ht="14.25" customHeight="1" x14ac:dyDescent="0.3">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c r="O2158" s="4" t="str">
        <f>TEXT(Table1[[#This Row],[Invoice Date]],"mmm")</f>
        <v>Jan</v>
      </c>
      <c r="P2158" s="4">
        <f>YEAR(Table1[[#This Row],[Invoice Date]])</f>
        <v>2021</v>
      </c>
      <c r="Q2158" s="4">
        <f>IFERROR(Table1[[#This Row],[Total Sales]]/Table1[[#This Row],[Units Sold]],4)</f>
        <v>450</v>
      </c>
      <c r="R2158" s="4">
        <f>IFERROR(Table1[[#This Row],[Operating Profit]]/Table1[[#This Row],[Units Sold]],0)</f>
        <v>180</v>
      </c>
      <c r="S2158" s="4">
        <f>IFERROR((Table1[[#This Row],[Total Sales]]-Table1[[#This Row],[Operating Profit]])/Table1[[#This Row],[Units Sold]],0)</f>
        <v>270</v>
      </c>
      <c r="T2158" s="4" t="str">
        <f>IF(Table1[[#This Row],[Profit per unit]]&gt;$V$8,"Premium","Mass")</f>
        <v>Premium</v>
      </c>
      <c r="U2158" s="4"/>
    </row>
    <row r="2159" spans="2:21" ht="14.25" customHeight="1" x14ac:dyDescent="0.3">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c r="O2159" s="4" t="str">
        <f>TEXT(Table1[[#This Row],[Invoice Date]],"mmm")</f>
        <v>Jan</v>
      </c>
      <c r="P2159" s="4">
        <f>YEAR(Table1[[#This Row],[Invoice Date]])</f>
        <v>2021</v>
      </c>
      <c r="Q2159" s="4">
        <f>IFERROR(Table1[[#This Row],[Total Sales]]/Table1[[#This Row],[Units Sold]],4)</f>
        <v>450</v>
      </c>
      <c r="R2159" s="4">
        <f>IFERROR(Table1[[#This Row],[Operating Profit]]/Table1[[#This Row],[Units Sold]],0)</f>
        <v>157.5</v>
      </c>
      <c r="S2159" s="4">
        <f>IFERROR((Table1[[#This Row],[Total Sales]]-Table1[[#This Row],[Operating Profit]])/Table1[[#This Row],[Units Sold]],0)</f>
        <v>292.5</v>
      </c>
      <c r="T2159" s="4" t="str">
        <f>IF(Table1[[#This Row],[Profit per unit]]&gt;$V$8,"Premium","Mass")</f>
        <v>Premium</v>
      </c>
      <c r="U2159" s="4"/>
    </row>
    <row r="2160" spans="2:21" ht="14.25" customHeight="1" x14ac:dyDescent="0.3">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c r="O2160" s="4" t="str">
        <f>TEXT(Table1[[#This Row],[Invoice Date]],"mmm")</f>
        <v>Jan</v>
      </c>
      <c r="P2160" s="4">
        <f>YEAR(Table1[[#This Row],[Invoice Date]])</f>
        <v>2021</v>
      </c>
      <c r="Q2160" s="4">
        <f>IFERROR(Table1[[#This Row],[Total Sales]]/Table1[[#This Row],[Units Sold]],4)</f>
        <v>450</v>
      </c>
      <c r="R2160" s="4">
        <f>IFERROR(Table1[[#This Row],[Operating Profit]]/Table1[[#This Row],[Units Sold]],0)</f>
        <v>157.5</v>
      </c>
      <c r="S2160" s="4">
        <f>IFERROR((Table1[[#This Row],[Total Sales]]-Table1[[#This Row],[Operating Profit]])/Table1[[#This Row],[Units Sold]],0)</f>
        <v>292.5</v>
      </c>
      <c r="T2160" s="4" t="str">
        <f>IF(Table1[[#This Row],[Profit per unit]]&gt;$V$8,"Premium","Mass")</f>
        <v>Premium</v>
      </c>
      <c r="U2160" s="4"/>
    </row>
    <row r="2161" spans="2:21" ht="14.25" customHeight="1" x14ac:dyDescent="0.3">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c r="O2161" s="4" t="str">
        <f>TEXT(Table1[[#This Row],[Invoice Date]],"mmm")</f>
        <v>Jan</v>
      </c>
      <c r="P2161" s="4">
        <f>YEAR(Table1[[#This Row],[Invoice Date]])</f>
        <v>2021</v>
      </c>
      <c r="Q2161" s="4">
        <f>IFERROR(Table1[[#This Row],[Total Sales]]/Table1[[#This Row],[Units Sold]],4)</f>
        <v>500.00000000000011</v>
      </c>
      <c r="R2161" s="4">
        <f>IFERROR(Table1[[#This Row],[Operating Profit]]/Table1[[#This Row],[Units Sold]],0)</f>
        <v>150.00000000000003</v>
      </c>
      <c r="S2161" s="4">
        <f>IFERROR((Table1[[#This Row],[Total Sales]]-Table1[[#This Row],[Operating Profit]])/Table1[[#This Row],[Units Sold]],0)</f>
        <v>350.00000000000011</v>
      </c>
      <c r="T2161" s="4" t="str">
        <f>IF(Table1[[#This Row],[Profit per unit]]&gt;$V$8,"Premium","Mass")</f>
        <v>Premium</v>
      </c>
      <c r="U2161" s="4"/>
    </row>
    <row r="2162" spans="2:21" ht="14.25" customHeight="1" x14ac:dyDescent="0.3">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c r="O2162" s="4" t="str">
        <f>TEXT(Table1[[#This Row],[Invoice Date]],"mmm")</f>
        <v>Jan</v>
      </c>
      <c r="P2162" s="4">
        <f>YEAR(Table1[[#This Row],[Invoice Date]])</f>
        <v>2021</v>
      </c>
      <c r="Q2162" s="4">
        <f>IFERROR(Table1[[#This Row],[Total Sales]]/Table1[[#This Row],[Units Sold]],4)</f>
        <v>450</v>
      </c>
      <c r="R2162" s="4">
        <f>IFERROR(Table1[[#This Row],[Operating Profit]]/Table1[[#This Row],[Units Sold]],0)</f>
        <v>112.5</v>
      </c>
      <c r="S2162" s="4">
        <f>IFERROR((Table1[[#This Row],[Total Sales]]-Table1[[#This Row],[Operating Profit]])/Table1[[#This Row],[Units Sold]],0)</f>
        <v>337.5</v>
      </c>
      <c r="T2162" s="4" t="str">
        <f>IF(Table1[[#This Row],[Profit per unit]]&gt;$V$8,"Premium","Mass")</f>
        <v>Premium</v>
      </c>
      <c r="U2162" s="4"/>
    </row>
    <row r="2163" spans="2:21" ht="14.25" customHeight="1" x14ac:dyDescent="0.3">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c r="O2163" s="4" t="str">
        <f>TEXT(Table1[[#This Row],[Invoice Date]],"mmm")</f>
        <v>Feb</v>
      </c>
      <c r="P2163" s="4">
        <f>YEAR(Table1[[#This Row],[Invoice Date]])</f>
        <v>2021</v>
      </c>
      <c r="Q2163" s="4">
        <f>IFERROR(Table1[[#This Row],[Total Sales]]/Table1[[#This Row],[Units Sold]],4)</f>
        <v>349.99999999999994</v>
      </c>
      <c r="R2163" s="4">
        <f>IFERROR(Table1[[#This Row],[Operating Profit]]/Table1[[#This Row],[Units Sold]],0)</f>
        <v>122.49999999999997</v>
      </c>
      <c r="S2163" s="4">
        <f>IFERROR((Table1[[#This Row],[Total Sales]]-Table1[[#This Row],[Operating Profit]])/Table1[[#This Row],[Units Sold]],0)</f>
        <v>227.49999999999997</v>
      </c>
      <c r="T2163" s="4" t="str">
        <f>IF(Table1[[#This Row],[Profit per unit]]&gt;$V$8,"Premium","Mass")</f>
        <v>Premium</v>
      </c>
      <c r="U2163" s="4"/>
    </row>
    <row r="2164" spans="2:21" ht="14.25" customHeight="1" x14ac:dyDescent="0.3">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c r="O2164" s="4" t="str">
        <f>TEXT(Table1[[#This Row],[Invoice Date]],"mmm")</f>
        <v>Feb</v>
      </c>
      <c r="P2164" s="4">
        <f>YEAR(Table1[[#This Row],[Invoice Date]])</f>
        <v>2021</v>
      </c>
      <c r="Q2164" s="4">
        <f>IFERROR(Table1[[#This Row],[Total Sales]]/Table1[[#This Row],[Units Sold]],4)</f>
        <v>450</v>
      </c>
      <c r="R2164" s="4">
        <f>IFERROR(Table1[[#This Row],[Operating Profit]]/Table1[[#This Row],[Units Sold]],0)</f>
        <v>180</v>
      </c>
      <c r="S2164" s="4">
        <f>IFERROR((Table1[[#This Row],[Total Sales]]-Table1[[#This Row],[Operating Profit]])/Table1[[#This Row],[Units Sold]],0)</f>
        <v>270</v>
      </c>
      <c r="T2164" s="4" t="str">
        <f>IF(Table1[[#This Row],[Profit per unit]]&gt;$V$8,"Premium","Mass")</f>
        <v>Premium</v>
      </c>
      <c r="U2164" s="4"/>
    </row>
    <row r="2165" spans="2:21" ht="14.25" customHeight="1" x14ac:dyDescent="0.3">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c r="O2165" s="4" t="str">
        <f>TEXT(Table1[[#This Row],[Invoice Date]],"mmm")</f>
        <v>Feb</v>
      </c>
      <c r="P2165" s="4">
        <f>YEAR(Table1[[#This Row],[Invoice Date]])</f>
        <v>2021</v>
      </c>
      <c r="Q2165" s="4">
        <f>IFERROR(Table1[[#This Row],[Total Sales]]/Table1[[#This Row],[Units Sold]],4)</f>
        <v>450</v>
      </c>
      <c r="R2165" s="4">
        <f>IFERROR(Table1[[#This Row],[Operating Profit]]/Table1[[#This Row],[Units Sold]],0)</f>
        <v>157.5</v>
      </c>
      <c r="S2165" s="4">
        <f>IFERROR((Table1[[#This Row],[Total Sales]]-Table1[[#This Row],[Operating Profit]])/Table1[[#This Row],[Units Sold]],0)</f>
        <v>292.5</v>
      </c>
      <c r="T2165" s="4" t="str">
        <f>IF(Table1[[#This Row],[Profit per unit]]&gt;$V$8,"Premium","Mass")</f>
        <v>Premium</v>
      </c>
      <c r="U2165" s="4"/>
    </row>
    <row r="2166" spans="2:21" ht="14.25" customHeight="1" x14ac:dyDescent="0.3">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c r="O2166" s="4" t="str">
        <f>TEXT(Table1[[#This Row],[Invoice Date]],"mmm")</f>
        <v>Feb</v>
      </c>
      <c r="P2166" s="4">
        <f>YEAR(Table1[[#This Row],[Invoice Date]])</f>
        <v>2021</v>
      </c>
      <c r="Q2166" s="4">
        <f>IFERROR(Table1[[#This Row],[Total Sales]]/Table1[[#This Row],[Units Sold]],4)</f>
        <v>450</v>
      </c>
      <c r="R2166" s="4">
        <f>IFERROR(Table1[[#This Row],[Operating Profit]]/Table1[[#This Row],[Units Sold]],0)</f>
        <v>157.5</v>
      </c>
      <c r="S2166" s="4">
        <f>IFERROR((Table1[[#This Row],[Total Sales]]-Table1[[#This Row],[Operating Profit]])/Table1[[#This Row],[Units Sold]],0)</f>
        <v>292.5</v>
      </c>
      <c r="T2166" s="4" t="str">
        <f>IF(Table1[[#This Row],[Profit per unit]]&gt;$V$8,"Premium","Mass")</f>
        <v>Premium</v>
      </c>
      <c r="U2166" s="4"/>
    </row>
    <row r="2167" spans="2:21" ht="14.25" customHeight="1" x14ac:dyDescent="0.3">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c r="O2167" s="4" t="str">
        <f>TEXT(Table1[[#This Row],[Invoice Date]],"mmm")</f>
        <v>Feb</v>
      </c>
      <c r="P2167" s="4">
        <f>YEAR(Table1[[#This Row],[Invoice Date]])</f>
        <v>2021</v>
      </c>
      <c r="Q2167" s="4">
        <f>IFERROR(Table1[[#This Row],[Total Sales]]/Table1[[#This Row],[Units Sold]],4)</f>
        <v>500.00000000000017</v>
      </c>
      <c r="R2167" s="4">
        <f>IFERROR(Table1[[#This Row],[Operating Profit]]/Table1[[#This Row],[Units Sold]],0)</f>
        <v>150.00000000000003</v>
      </c>
      <c r="S2167" s="4">
        <f>IFERROR((Table1[[#This Row],[Total Sales]]-Table1[[#This Row],[Operating Profit]])/Table1[[#This Row],[Units Sold]],0)</f>
        <v>350.00000000000017</v>
      </c>
      <c r="T2167" s="4" t="str">
        <f>IF(Table1[[#This Row],[Profit per unit]]&gt;$V$8,"Premium","Mass")</f>
        <v>Premium</v>
      </c>
      <c r="U2167" s="4"/>
    </row>
    <row r="2168" spans="2:21" ht="14.25" customHeight="1" x14ac:dyDescent="0.3">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c r="O2168" s="4" t="str">
        <f>TEXT(Table1[[#This Row],[Invoice Date]],"mmm")</f>
        <v>Feb</v>
      </c>
      <c r="P2168" s="4">
        <f>YEAR(Table1[[#This Row],[Invoice Date]])</f>
        <v>2021</v>
      </c>
      <c r="Q2168" s="4">
        <f>IFERROR(Table1[[#This Row],[Total Sales]]/Table1[[#This Row],[Units Sold]],4)</f>
        <v>450</v>
      </c>
      <c r="R2168" s="4">
        <f>IFERROR(Table1[[#This Row],[Operating Profit]]/Table1[[#This Row],[Units Sold]],0)</f>
        <v>112.5</v>
      </c>
      <c r="S2168" s="4">
        <f>IFERROR((Table1[[#This Row],[Total Sales]]-Table1[[#This Row],[Operating Profit]])/Table1[[#This Row],[Units Sold]],0)</f>
        <v>337.5</v>
      </c>
      <c r="T2168" s="4" t="str">
        <f>IF(Table1[[#This Row],[Profit per unit]]&gt;$V$8,"Premium","Mass")</f>
        <v>Premium</v>
      </c>
      <c r="U2168" s="4"/>
    </row>
    <row r="2169" spans="2:21" ht="14.25" customHeight="1" x14ac:dyDescent="0.3">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c r="O2169" s="4" t="str">
        <f>TEXT(Table1[[#This Row],[Invoice Date]],"mmm")</f>
        <v>Mar</v>
      </c>
      <c r="P2169" s="4">
        <f>YEAR(Table1[[#This Row],[Invoice Date]])</f>
        <v>2021</v>
      </c>
      <c r="Q2169" s="4">
        <f>IFERROR(Table1[[#This Row],[Total Sales]]/Table1[[#This Row],[Units Sold]],4)</f>
        <v>450</v>
      </c>
      <c r="R2169" s="4">
        <f>IFERROR(Table1[[#This Row],[Operating Profit]]/Table1[[#This Row],[Units Sold]],0)</f>
        <v>157.5</v>
      </c>
      <c r="S2169" s="4">
        <f>IFERROR((Table1[[#This Row],[Total Sales]]-Table1[[#This Row],[Operating Profit]])/Table1[[#This Row],[Units Sold]],0)</f>
        <v>292.5</v>
      </c>
      <c r="T2169" s="4" t="str">
        <f>IF(Table1[[#This Row],[Profit per unit]]&gt;$V$8,"Premium","Mass")</f>
        <v>Premium</v>
      </c>
      <c r="U2169" s="4"/>
    </row>
    <row r="2170" spans="2:21" ht="14.25" customHeight="1" x14ac:dyDescent="0.3">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c r="O2170" s="4" t="str">
        <f>TEXT(Table1[[#This Row],[Invoice Date]],"mmm")</f>
        <v>Mar</v>
      </c>
      <c r="P2170" s="4">
        <f>YEAR(Table1[[#This Row],[Invoice Date]])</f>
        <v>2021</v>
      </c>
      <c r="Q2170" s="4">
        <f>IFERROR(Table1[[#This Row],[Total Sales]]/Table1[[#This Row],[Units Sold]],4)</f>
        <v>550.00000000000011</v>
      </c>
      <c r="R2170" s="4">
        <f>IFERROR(Table1[[#This Row],[Operating Profit]]/Table1[[#This Row],[Units Sold]],0)</f>
        <v>220.00000000000003</v>
      </c>
      <c r="S2170" s="4">
        <f>IFERROR((Table1[[#This Row],[Total Sales]]-Table1[[#This Row],[Operating Profit]])/Table1[[#This Row],[Units Sold]],0)</f>
        <v>330</v>
      </c>
      <c r="T2170" s="4" t="str">
        <f>IF(Table1[[#This Row],[Profit per unit]]&gt;$V$8,"Premium","Mass")</f>
        <v>Premium</v>
      </c>
      <c r="U2170" s="4"/>
    </row>
    <row r="2171" spans="2:21" ht="14.25" customHeight="1" x14ac:dyDescent="0.3">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c r="O2171" s="4" t="str">
        <f>TEXT(Table1[[#This Row],[Invoice Date]],"mmm")</f>
        <v>Mar</v>
      </c>
      <c r="P2171" s="4">
        <f>YEAR(Table1[[#This Row],[Invoice Date]])</f>
        <v>2021</v>
      </c>
      <c r="Q2171" s="4">
        <f>IFERROR(Table1[[#This Row],[Total Sales]]/Table1[[#This Row],[Units Sold]],4)</f>
        <v>550.00000000000011</v>
      </c>
      <c r="R2171" s="4">
        <f>IFERROR(Table1[[#This Row],[Operating Profit]]/Table1[[#This Row],[Units Sold]],0)</f>
        <v>192.5</v>
      </c>
      <c r="S2171" s="4">
        <f>IFERROR((Table1[[#This Row],[Total Sales]]-Table1[[#This Row],[Operating Profit]])/Table1[[#This Row],[Units Sold]],0)</f>
        <v>357.50000000000006</v>
      </c>
      <c r="T2171" s="4" t="str">
        <f>IF(Table1[[#This Row],[Profit per unit]]&gt;$V$8,"Premium","Mass")</f>
        <v>Premium</v>
      </c>
      <c r="U2171" s="4"/>
    </row>
    <row r="2172" spans="2:21" ht="14.25" customHeight="1" x14ac:dyDescent="0.3">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c r="O2172" s="4" t="str">
        <f>TEXT(Table1[[#This Row],[Invoice Date]],"mmm")</f>
        <v>Mar</v>
      </c>
      <c r="P2172" s="4">
        <f>YEAR(Table1[[#This Row],[Invoice Date]])</f>
        <v>2021</v>
      </c>
      <c r="Q2172" s="4">
        <f>IFERROR(Table1[[#This Row],[Total Sales]]/Table1[[#This Row],[Units Sold]],4)</f>
        <v>550.00000000000011</v>
      </c>
      <c r="R2172" s="4">
        <f>IFERROR(Table1[[#This Row],[Operating Profit]]/Table1[[#This Row],[Units Sold]],0)</f>
        <v>192.50000000000003</v>
      </c>
      <c r="S2172" s="4">
        <f>IFERROR((Table1[[#This Row],[Total Sales]]-Table1[[#This Row],[Operating Profit]])/Table1[[#This Row],[Units Sold]],0)</f>
        <v>357.50000000000011</v>
      </c>
      <c r="T2172" s="4" t="str">
        <f>IF(Table1[[#This Row],[Profit per unit]]&gt;$V$8,"Premium","Mass")</f>
        <v>Premium</v>
      </c>
      <c r="U2172" s="4"/>
    </row>
    <row r="2173" spans="2:21" ht="14.25" customHeight="1" x14ac:dyDescent="0.3">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c r="O2173" s="4" t="str">
        <f>TEXT(Table1[[#This Row],[Invoice Date]],"mmm")</f>
        <v>Mar</v>
      </c>
      <c r="P2173" s="4">
        <f>YEAR(Table1[[#This Row],[Invoice Date]])</f>
        <v>2021</v>
      </c>
      <c r="Q2173" s="4">
        <f>IFERROR(Table1[[#This Row],[Total Sales]]/Table1[[#This Row],[Units Sold]],4)</f>
        <v>600.00000000000011</v>
      </c>
      <c r="R2173" s="4">
        <f>IFERROR(Table1[[#This Row],[Operating Profit]]/Table1[[#This Row],[Units Sold]],0)</f>
        <v>180.00000000000003</v>
      </c>
      <c r="S2173" s="4">
        <f>IFERROR((Table1[[#This Row],[Total Sales]]-Table1[[#This Row],[Operating Profit]])/Table1[[#This Row],[Units Sold]],0)</f>
        <v>420.00000000000006</v>
      </c>
      <c r="T2173" s="4" t="str">
        <f>IF(Table1[[#This Row],[Profit per unit]]&gt;$V$8,"Premium","Mass")</f>
        <v>Premium</v>
      </c>
      <c r="U2173" s="4"/>
    </row>
    <row r="2174" spans="2:21" ht="14.25" customHeight="1" x14ac:dyDescent="0.3">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c r="O2174" s="4" t="str">
        <f>TEXT(Table1[[#This Row],[Invoice Date]],"mmm")</f>
        <v>Mar</v>
      </c>
      <c r="P2174" s="4">
        <f>YEAR(Table1[[#This Row],[Invoice Date]])</f>
        <v>2021</v>
      </c>
      <c r="Q2174" s="4">
        <f>IFERROR(Table1[[#This Row],[Total Sales]]/Table1[[#This Row],[Units Sold]],4)</f>
        <v>550.00000000000011</v>
      </c>
      <c r="R2174" s="4">
        <f>IFERROR(Table1[[#This Row],[Operating Profit]]/Table1[[#This Row],[Units Sold]],0)</f>
        <v>137.50000000000003</v>
      </c>
      <c r="S2174" s="4">
        <f>IFERROR((Table1[[#This Row],[Total Sales]]-Table1[[#This Row],[Operating Profit]])/Table1[[#This Row],[Units Sold]],0)</f>
        <v>412.50000000000006</v>
      </c>
      <c r="T2174" s="4" t="str">
        <f>IF(Table1[[#This Row],[Profit per unit]]&gt;$V$8,"Premium","Mass")</f>
        <v>Premium</v>
      </c>
      <c r="U2174" s="4"/>
    </row>
    <row r="2175" spans="2:21" ht="14.25" customHeight="1" x14ac:dyDescent="0.3">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c r="O2175" s="4" t="str">
        <f>TEXT(Table1[[#This Row],[Invoice Date]],"mmm")</f>
        <v>Apr</v>
      </c>
      <c r="P2175" s="4">
        <f>YEAR(Table1[[#This Row],[Invoice Date]])</f>
        <v>2021</v>
      </c>
      <c r="Q2175" s="4">
        <f>IFERROR(Table1[[#This Row],[Total Sales]]/Table1[[#This Row],[Units Sold]],4)</f>
        <v>550.00000000000011</v>
      </c>
      <c r="R2175" s="4">
        <f>IFERROR(Table1[[#This Row],[Operating Profit]]/Table1[[#This Row],[Units Sold]],0)</f>
        <v>192.50000000000003</v>
      </c>
      <c r="S2175" s="4">
        <f>IFERROR((Table1[[#This Row],[Total Sales]]-Table1[[#This Row],[Operating Profit]])/Table1[[#This Row],[Units Sold]],0)</f>
        <v>357.50000000000011</v>
      </c>
      <c r="T2175" s="4" t="str">
        <f>IF(Table1[[#This Row],[Profit per unit]]&gt;$V$8,"Premium","Mass")</f>
        <v>Premium</v>
      </c>
      <c r="U2175" s="4"/>
    </row>
    <row r="2176" spans="2:21" ht="14.25" customHeight="1" x14ac:dyDescent="0.3">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c r="O2176" s="4" t="str">
        <f>TEXT(Table1[[#This Row],[Invoice Date]],"mmm")</f>
        <v>Apr</v>
      </c>
      <c r="P2176" s="4">
        <f>YEAR(Table1[[#This Row],[Invoice Date]])</f>
        <v>2021</v>
      </c>
      <c r="Q2176" s="4">
        <f>IFERROR(Table1[[#This Row],[Total Sales]]/Table1[[#This Row],[Units Sold]],4)</f>
        <v>600.00000000000011</v>
      </c>
      <c r="R2176" s="4">
        <f>IFERROR(Table1[[#This Row],[Operating Profit]]/Table1[[#This Row],[Units Sold]],0)</f>
        <v>240.00000000000003</v>
      </c>
      <c r="S2176" s="4">
        <f>IFERROR((Table1[[#This Row],[Total Sales]]-Table1[[#This Row],[Operating Profit]])/Table1[[#This Row],[Units Sold]],0)</f>
        <v>360.00000000000006</v>
      </c>
      <c r="T2176" s="4" t="str">
        <f>IF(Table1[[#This Row],[Profit per unit]]&gt;$V$8,"Premium","Mass")</f>
        <v>Premium</v>
      </c>
      <c r="U2176" s="4"/>
    </row>
    <row r="2177" spans="2:21" ht="14.25" customHeight="1" x14ac:dyDescent="0.3">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c r="O2177" s="4" t="str">
        <f>TEXT(Table1[[#This Row],[Invoice Date]],"mmm")</f>
        <v>Apr</v>
      </c>
      <c r="P2177" s="4">
        <f>YEAR(Table1[[#This Row],[Invoice Date]])</f>
        <v>2021</v>
      </c>
      <c r="Q2177" s="4">
        <f>IFERROR(Table1[[#This Row],[Total Sales]]/Table1[[#This Row],[Units Sold]],4)</f>
        <v>600.00000000000011</v>
      </c>
      <c r="R2177" s="4">
        <f>IFERROR(Table1[[#This Row],[Operating Profit]]/Table1[[#This Row],[Units Sold]],0)</f>
        <v>210</v>
      </c>
      <c r="S2177" s="4">
        <f>IFERROR((Table1[[#This Row],[Total Sales]]-Table1[[#This Row],[Operating Profit]])/Table1[[#This Row],[Units Sold]],0)</f>
        <v>390.00000000000006</v>
      </c>
      <c r="T2177" s="4" t="str">
        <f>IF(Table1[[#This Row],[Profit per unit]]&gt;$V$8,"Premium","Mass")</f>
        <v>Premium</v>
      </c>
      <c r="U2177" s="4"/>
    </row>
    <row r="2178" spans="2:21" ht="14.25" customHeight="1" x14ac:dyDescent="0.3">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c r="O2178" s="4" t="str">
        <f>TEXT(Table1[[#This Row],[Invoice Date]],"mmm")</f>
        <v>Apr</v>
      </c>
      <c r="P2178" s="4">
        <f>YEAR(Table1[[#This Row],[Invoice Date]])</f>
        <v>2021</v>
      </c>
      <c r="Q2178" s="4">
        <f>IFERROR(Table1[[#This Row],[Total Sales]]/Table1[[#This Row],[Units Sold]],4)</f>
        <v>550.00000000000011</v>
      </c>
      <c r="R2178" s="4">
        <f>IFERROR(Table1[[#This Row],[Operating Profit]]/Table1[[#This Row],[Units Sold]],0)</f>
        <v>192.50000000000003</v>
      </c>
      <c r="S2178" s="4">
        <f>IFERROR((Table1[[#This Row],[Total Sales]]-Table1[[#This Row],[Operating Profit]])/Table1[[#This Row],[Units Sold]],0)</f>
        <v>357.50000000000011</v>
      </c>
      <c r="T2178" s="4" t="str">
        <f>IF(Table1[[#This Row],[Profit per unit]]&gt;$V$8,"Premium","Mass")</f>
        <v>Premium</v>
      </c>
      <c r="U2178" s="4"/>
    </row>
    <row r="2179" spans="2:21" ht="14.25" customHeight="1" x14ac:dyDescent="0.3">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c r="O2179" s="4" t="str">
        <f>TEXT(Table1[[#This Row],[Invoice Date]],"mmm")</f>
        <v>Apr</v>
      </c>
      <c r="P2179" s="4">
        <f>YEAR(Table1[[#This Row],[Invoice Date]])</f>
        <v>2021</v>
      </c>
      <c r="Q2179" s="4">
        <f>IFERROR(Table1[[#This Row],[Total Sales]]/Table1[[#This Row],[Units Sold]],4)</f>
        <v>600.00000000000011</v>
      </c>
      <c r="R2179" s="4">
        <f>IFERROR(Table1[[#This Row],[Operating Profit]]/Table1[[#This Row],[Units Sold]],0)</f>
        <v>180</v>
      </c>
      <c r="S2179" s="4">
        <f>IFERROR((Table1[[#This Row],[Total Sales]]-Table1[[#This Row],[Operating Profit]])/Table1[[#This Row],[Units Sold]],0)</f>
        <v>420.00000000000006</v>
      </c>
      <c r="T2179" s="4" t="str">
        <f>IF(Table1[[#This Row],[Profit per unit]]&gt;$V$8,"Premium","Mass")</f>
        <v>Premium</v>
      </c>
      <c r="U2179" s="4"/>
    </row>
    <row r="2180" spans="2:21" ht="14.25" customHeight="1" x14ac:dyDescent="0.3">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c r="O2180" s="4" t="str">
        <f>TEXT(Table1[[#This Row],[Invoice Date]],"mmm")</f>
        <v>Apr</v>
      </c>
      <c r="P2180" s="4">
        <f>YEAR(Table1[[#This Row],[Invoice Date]])</f>
        <v>2021</v>
      </c>
      <c r="Q2180" s="4">
        <f>IFERROR(Table1[[#This Row],[Total Sales]]/Table1[[#This Row],[Units Sold]],4)</f>
        <v>750.00000000000011</v>
      </c>
      <c r="R2180" s="4">
        <f>IFERROR(Table1[[#This Row],[Operating Profit]]/Table1[[#This Row],[Units Sold]],0)</f>
        <v>187.50000000000003</v>
      </c>
      <c r="S2180" s="4">
        <f>IFERROR((Table1[[#This Row],[Total Sales]]-Table1[[#This Row],[Operating Profit]])/Table1[[#This Row],[Units Sold]],0)</f>
        <v>562.50000000000011</v>
      </c>
      <c r="T2180" s="4" t="str">
        <f>IF(Table1[[#This Row],[Profit per unit]]&gt;$V$8,"Premium","Mass")</f>
        <v>Premium</v>
      </c>
      <c r="U2180" s="4"/>
    </row>
    <row r="2181" spans="2:21" ht="14.25" customHeight="1" x14ac:dyDescent="0.3">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c r="O2181" s="4" t="str">
        <f>TEXT(Table1[[#This Row],[Invoice Date]],"mmm")</f>
        <v>May</v>
      </c>
      <c r="P2181" s="4">
        <f>YEAR(Table1[[#This Row],[Invoice Date]])</f>
        <v>2021</v>
      </c>
      <c r="Q2181" s="4">
        <f>IFERROR(Table1[[#This Row],[Total Sales]]/Table1[[#This Row],[Units Sold]],4)</f>
        <v>550.00000000000011</v>
      </c>
      <c r="R2181" s="4">
        <f>IFERROR(Table1[[#This Row],[Operating Profit]]/Table1[[#This Row],[Units Sold]],0)</f>
        <v>192.50000000000003</v>
      </c>
      <c r="S2181" s="4">
        <f>IFERROR((Table1[[#This Row],[Total Sales]]-Table1[[#This Row],[Operating Profit]])/Table1[[#This Row],[Units Sold]],0)</f>
        <v>357.50000000000011</v>
      </c>
      <c r="T2181" s="4" t="str">
        <f>IF(Table1[[#This Row],[Profit per unit]]&gt;$V$8,"Premium","Mass")</f>
        <v>Premium</v>
      </c>
      <c r="U2181" s="4"/>
    </row>
    <row r="2182" spans="2:21" ht="14.25" customHeight="1" x14ac:dyDescent="0.3">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c r="O2182" s="4" t="str">
        <f>TEXT(Table1[[#This Row],[Invoice Date]],"mmm")</f>
        <v>May</v>
      </c>
      <c r="P2182" s="4">
        <f>YEAR(Table1[[#This Row],[Invoice Date]])</f>
        <v>2021</v>
      </c>
      <c r="Q2182" s="4">
        <f>IFERROR(Table1[[#This Row],[Total Sales]]/Table1[[#This Row],[Units Sold]],4)</f>
        <v>600.00000000000011</v>
      </c>
      <c r="R2182" s="4">
        <f>IFERROR(Table1[[#This Row],[Operating Profit]]/Table1[[#This Row],[Units Sold]],0)</f>
        <v>240.00000000000003</v>
      </c>
      <c r="S2182" s="4">
        <f>IFERROR((Table1[[#This Row],[Total Sales]]-Table1[[#This Row],[Operating Profit]])/Table1[[#This Row],[Units Sold]],0)</f>
        <v>360</v>
      </c>
      <c r="T2182" s="4" t="str">
        <f>IF(Table1[[#This Row],[Profit per unit]]&gt;$V$8,"Premium","Mass")</f>
        <v>Premium</v>
      </c>
      <c r="U2182" s="4"/>
    </row>
    <row r="2183" spans="2:21" ht="14.25" customHeight="1" x14ac:dyDescent="0.3">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c r="O2183" s="4" t="str">
        <f>TEXT(Table1[[#This Row],[Invoice Date]],"mmm")</f>
        <v>May</v>
      </c>
      <c r="P2183" s="4">
        <f>YEAR(Table1[[#This Row],[Invoice Date]])</f>
        <v>2021</v>
      </c>
      <c r="Q2183" s="4">
        <f>IFERROR(Table1[[#This Row],[Total Sales]]/Table1[[#This Row],[Units Sold]],4)</f>
        <v>600.00000000000011</v>
      </c>
      <c r="R2183" s="4">
        <f>IFERROR(Table1[[#This Row],[Operating Profit]]/Table1[[#This Row],[Units Sold]],0)</f>
        <v>210.00000000000003</v>
      </c>
      <c r="S2183" s="4">
        <f>IFERROR((Table1[[#This Row],[Total Sales]]-Table1[[#This Row],[Operating Profit]])/Table1[[#This Row],[Units Sold]],0)</f>
        <v>390.00000000000011</v>
      </c>
      <c r="T2183" s="4" t="str">
        <f>IF(Table1[[#This Row],[Profit per unit]]&gt;$V$8,"Premium","Mass")</f>
        <v>Premium</v>
      </c>
      <c r="U2183" s="4"/>
    </row>
    <row r="2184" spans="2:21" ht="14.25" customHeight="1" x14ac:dyDescent="0.3">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c r="O2184" s="4" t="str">
        <f>TEXT(Table1[[#This Row],[Invoice Date]],"mmm")</f>
        <v>May</v>
      </c>
      <c r="P2184" s="4">
        <f>YEAR(Table1[[#This Row],[Invoice Date]])</f>
        <v>2021</v>
      </c>
      <c r="Q2184" s="4">
        <f>IFERROR(Table1[[#This Row],[Total Sales]]/Table1[[#This Row],[Units Sold]],4)</f>
        <v>550.00000000000011</v>
      </c>
      <c r="R2184" s="4">
        <f>IFERROR(Table1[[#This Row],[Operating Profit]]/Table1[[#This Row],[Units Sold]],0)</f>
        <v>192.5</v>
      </c>
      <c r="S2184" s="4">
        <f>IFERROR((Table1[[#This Row],[Total Sales]]-Table1[[#This Row],[Operating Profit]])/Table1[[#This Row],[Units Sold]],0)</f>
        <v>357.50000000000006</v>
      </c>
      <c r="T2184" s="4" t="str">
        <f>IF(Table1[[#This Row],[Profit per unit]]&gt;$V$8,"Premium","Mass")</f>
        <v>Premium</v>
      </c>
      <c r="U2184" s="4"/>
    </row>
    <row r="2185" spans="2:21" ht="14.25" customHeight="1" x14ac:dyDescent="0.3">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c r="O2185" s="4" t="str">
        <f>TEXT(Table1[[#This Row],[Invoice Date]],"mmm")</f>
        <v>May</v>
      </c>
      <c r="P2185" s="4">
        <f>YEAR(Table1[[#This Row],[Invoice Date]])</f>
        <v>2021</v>
      </c>
      <c r="Q2185" s="4">
        <f>IFERROR(Table1[[#This Row],[Total Sales]]/Table1[[#This Row],[Units Sold]],4)</f>
        <v>600.00000000000011</v>
      </c>
      <c r="R2185" s="4">
        <f>IFERROR(Table1[[#This Row],[Operating Profit]]/Table1[[#This Row],[Units Sold]],0)</f>
        <v>180.00000000000003</v>
      </c>
      <c r="S2185" s="4">
        <f>IFERROR((Table1[[#This Row],[Total Sales]]-Table1[[#This Row],[Operating Profit]])/Table1[[#This Row],[Units Sold]],0)</f>
        <v>420.00000000000011</v>
      </c>
      <c r="T2185" s="4" t="str">
        <f>IF(Table1[[#This Row],[Profit per unit]]&gt;$V$8,"Premium","Mass")</f>
        <v>Premium</v>
      </c>
      <c r="U2185" s="4"/>
    </row>
    <row r="2186" spans="2:21" ht="14.25" customHeight="1" x14ac:dyDescent="0.3">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c r="O2186" s="4" t="str">
        <f>TEXT(Table1[[#This Row],[Invoice Date]],"mmm")</f>
        <v>May</v>
      </c>
      <c r="P2186" s="4">
        <f>YEAR(Table1[[#This Row],[Invoice Date]])</f>
        <v>2021</v>
      </c>
      <c r="Q2186" s="4">
        <f>IFERROR(Table1[[#This Row],[Total Sales]]/Table1[[#This Row],[Units Sold]],4)</f>
        <v>750.00000000000011</v>
      </c>
      <c r="R2186" s="4">
        <f>IFERROR(Table1[[#This Row],[Operating Profit]]/Table1[[#This Row],[Units Sold]],0)</f>
        <v>187.50000000000003</v>
      </c>
      <c r="S2186" s="4">
        <f>IFERROR((Table1[[#This Row],[Total Sales]]-Table1[[#This Row],[Operating Profit]])/Table1[[#This Row],[Units Sold]],0)</f>
        <v>562.50000000000011</v>
      </c>
      <c r="T2186" s="4" t="str">
        <f>IF(Table1[[#This Row],[Profit per unit]]&gt;$V$8,"Premium","Mass")</f>
        <v>Premium</v>
      </c>
      <c r="U2186" s="4"/>
    </row>
    <row r="2187" spans="2:21" ht="14.25" customHeight="1" x14ac:dyDescent="0.3">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c r="O2187" s="4" t="str">
        <f>TEXT(Table1[[#This Row],[Invoice Date]],"mmm")</f>
        <v>Jun</v>
      </c>
      <c r="P2187" s="4">
        <f>YEAR(Table1[[#This Row],[Invoice Date]])</f>
        <v>2021</v>
      </c>
      <c r="Q2187" s="4">
        <f>IFERROR(Table1[[#This Row],[Total Sales]]/Table1[[#This Row],[Units Sold]],4)</f>
        <v>550.00000000000011</v>
      </c>
      <c r="R2187" s="4">
        <f>IFERROR(Table1[[#This Row],[Operating Profit]]/Table1[[#This Row],[Units Sold]],0)</f>
        <v>192.5</v>
      </c>
      <c r="S2187" s="4">
        <f>IFERROR((Table1[[#This Row],[Total Sales]]-Table1[[#This Row],[Operating Profit]])/Table1[[#This Row],[Units Sold]],0)</f>
        <v>357.50000000000006</v>
      </c>
      <c r="T2187" s="4" t="str">
        <f>IF(Table1[[#This Row],[Profit per unit]]&gt;$V$8,"Premium","Mass")</f>
        <v>Premium</v>
      </c>
      <c r="U2187" s="4"/>
    </row>
    <row r="2188" spans="2:21" ht="14.25" customHeight="1" x14ac:dyDescent="0.3">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c r="O2188" s="4" t="str">
        <f>TEXT(Table1[[#This Row],[Invoice Date]],"mmm")</f>
        <v>Jun</v>
      </c>
      <c r="P2188" s="4">
        <f>YEAR(Table1[[#This Row],[Invoice Date]])</f>
        <v>2021</v>
      </c>
      <c r="Q2188" s="4">
        <f>IFERROR(Table1[[#This Row],[Total Sales]]/Table1[[#This Row],[Units Sold]],4)</f>
        <v>600.00000000000011</v>
      </c>
      <c r="R2188" s="4">
        <f>IFERROR(Table1[[#This Row],[Operating Profit]]/Table1[[#This Row],[Units Sold]],0)</f>
        <v>240.00000000000006</v>
      </c>
      <c r="S2188" s="4">
        <f>IFERROR((Table1[[#This Row],[Total Sales]]-Table1[[#This Row],[Operating Profit]])/Table1[[#This Row],[Units Sold]],0)</f>
        <v>360.00000000000006</v>
      </c>
      <c r="T2188" s="4" t="str">
        <f>IF(Table1[[#This Row],[Profit per unit]]&gt;$V$8,"Premium","Mass")</f>
        <v>Premium</v>
      </c>
      <c r="U2188" s="4"/>
    </row>
    <row r="2189" spans="2:21" ht="14.25" customHeight="1" x14ac:dyDescent="0.3">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c r="O2189" s="4" t="str">
        <f>TEXT(Table1[[#This Row],[Invoice Date]],"mmm")</f>
        <v>Jun</v>
      </c>
      <c r="P2189" s="4">
        <f>YEAR(Table1[[#This Row],[Invoice Date]])</f>
        <v>2021</v>
      </c>
      <c r="Q2189" s="4">
        <f>IFERROR(Table1[[#This Row],[Total Sales]]/Table1[[#This Row],[Units Sold]],4)</f>
        <v>600.00000000000011</v>
      </c>
      <c r="R2189" s="4">
        <f>IFERROR(Table1[[#This Row],[Operating Profit]]/Table1[[#This Row],[Units Sold]],0)</f>
        <v>210.00000000000003</v>
      </c>
      <c r="S2189" s="4">
        <f>IFERROR((Table1[[#This Row],[Total Sales]]-Table1[[#This Row],[Operating Profit]])/Table1[[#This Row],[Units Sold]],0)</f>
        <v>390.00000000000011</v>
      </c>
      <c r="T2189" s="4" t="str">
        <f>IF(Table1[[#This Row],[Profit per unit]]&gt;$V$8,"Premium","Mass")</f>
        <v>Premium</v>
      </c>
      <c r="U2189" s="4"/>
    </row>
    <row r="2190" spans="2:21" ht="14.25" customHeight="1" x14ac:dyDescent="0.3">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c r="O2190" s="4" t="str">
        <f>TEXT(Table1[[#This Row],[Invoice Date]],"mmm")</f>
        <v>Jun</v>
      </c>
      <c r="P2190" s="4">
        <f>YEAR(Table1[[#This Row],[Invoice Date]])</f>
        <v>2021</v>
      </c>
      <c r="Q2190" s="4">
        <f>IFERROR(Table1[[#This Row],[Total Sales]]/Table1[[#This Row],[Units Sold]],4)</f>
        <v>550.00000000000011</v>
      </c>
      <c r="R2190" s="4">
        <f>IFERROR(Table1[[#This Row],[Operating Profit]]/Table1[[#This Row],[Units Sold]],0)</f>
        <v>192.5</v>
      </c>
      <c r="S2190" s="4">
        <f>IFERROR((Table1[[#This Row],[Total Sales]]-Table1[[#This Row],[Operating Profit]])/Table1[[#This Row],[Units Sold]],0)</f>
        <v>357.50000000000006</v>
      </c>
      <c r="T2190" s="4" t="str">
        <f>IF(Table1[[#This Row],[Profit per unit]]&gt;$V$8,"Premium","Mass")</f>
        <v>Premium</v>
      </c>
      <c r="U2190" s="4"/>
    </row>
    <row r="2191" spans="2:21" ht="14.25" customHeight="1" x14ac:dyDescent="0.3">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c r="O2191" s="4" t="str">
        <f>TEXT(Table1[[#This Row],[Invoice Date]],"mmm")</f>
        <v>Jun</v>
      </c>
      <c r="P2191" s="4">
        <f>YEAR(Table1[[#This Row],[Invoice Date]])</f>
        <v>2021</v>
      </c>
      <c r="Q2191" s="4">
        <f>IFERROR(Table1[[#This Row],[Total Sales]]/Table1[[#This Row],[Units Sold]],4)</f>
        <v>600.00000000000011</v>
      </c>
      <c r="R2191" s="4">
        <f>IFERROR(Table1[[#This Row],[Operating Profit]]/Table1[[#This Row],[Units Sold]],0)</f>
        <v>180.00000000000003</v>
      </c>
      <c r="S2191" s="4">
        <f>IFERROR((Table1[[#This Row],[Total Sales]]-Table1[[#This Row],[Operating Profit]])/Table1[[#This Row],[Units Sold]],0)</f>
        <v>420.00000000000011</v>
      </c>
      <c r="T2191" s="4" t="str">
        <f>IF(Table1[[#This Row],[Profit per unit]]&gt;$V$8,"Premium","Mass")</f>
        <v>Premium</v>
      </c>
      <c r="U2191" s="4"/>
    </row>
    <row r="2192" spans="2:21" ht="14.25" customHeight="1" x14ac:dyDescent="0.3">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c r="O2192" s="4" t="str">
        <f>TEXT(Table1[[#This Row],[Invoice Date]],"mmm")</f>
        <v>Jun</v>
      </c>
      <c r="P2192" s="4">
        <f>YEAR(Table1[[#This Row],[Invoice Date]])</f>
        <v>2021</v>
      </c>
      <c r="Q2192" s="4">
        <f>IFERROR(Table1[[#This Row],[Total Sales]]/Table1[[#This Row],[Units Sold]],4)</f>
        <v>750.00000000000011</v>
      </c>
      <c r="R2192" s="4">
        <f>IFERROR(Table1[[#This Row],[Operating Profit]]/Table1[[#This Row],[Units Sold]],0)</f>
        <v>187.50000000000003</v>
      </c>
      <c r="S2192" s="4">
        <f>IFERROR((Table1[[#This Row],[Total Sales]]-Table1[[#This Row],[Operating Profit]])/Table1[[#This Row],[Units Sold]],0)</f>
        <v>562.50000000000011</v>
      </c>
      <c r="T2192" s="4" t="str">
        <f>IF(Table1[[#This Row],[Profit per unit]]&gt;$V$8,"Premium","Mass")</f>
        <v>Premium</v>
      </c>
      <c r="U2192" s="4"/>
    </row>
    <row r="2193" spans="2:21" ht="14.25" customHeight="1" x14ac:dyDescent="0.3">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c r="O2193" s="4" t="str">
        <f>TEXT(Table1[[#This Row],[Invoice Date]],"mmm")</f>
        <v>Jul</v>
      </c>
      <c r="P2193" s="4">
        <f>YEAR(Table1[[#This Row],[Invoice Date]])</f>
        <v>2021</v>
      </c>
      <c r="Q2193" s="4">
        <f>IFERROR(Table1[[#This Row],[Total Sales]]/Table1[[#This Row],[Units Sold]],4)</f>
        <v>550.00000000000011</v>
      </c>
      <c r="R2193" s="4">
        <f>IFERROR(Table1[[#This Row],[Operating Profit]]/Table1[[#This Row],[Units Sold]],0)</f>
        <v>192.5</v>
      </c>
      <c r="S2193" s="4">
        <f>IFERROR((Table1[[#This Row],[Total Sales]]-Table1[[#This Row],[Operating Profit]])/Table1[[#This Row],[Units Sold]],0)</f>
        <v>357.50000000000006</v>
      </c>
      <c r="T2193" s="4" t="str">
        <f>IF(Table1[[#This Row],[Profit per unit]]&gt;$V$8,"Premium","Mass")</f>
        <v>Premium</v>
      </c>
      <c r="U2193" s="4"/>
    </row>
    <row r="2194" spans="2:21" ht="14.25" customHeight="1" x14ac:dyDescent="0.3">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c r="O2194" s="4" t="str">
        <f>TEXT(Table1[[#This Row],[Invoice Date]],"mmm")</f>
        <v>Jul</v>
      </c>
      <c r="P2194" s="4">
        <f>YEAR(Table1[[#This Row],[Invoice Date]])</f>
        <v>2021</v>
      </c>
      <c r="Q2194" s="4">
        <f>IFERROR(Table1[[#This Row],[Total Sales]]/Table1[[#This Row],[Units Sold]],4)</f>
        <v>600.00000000000011</v>
      </c>
      <c r="R2194" s="4">
        <f>IFERROR(Table1[[#This Row],[Operating Profit]]/Table1[[#This Row],[Units Sold]],0)</f>
        <v>240.00000000000006</v>
      </c>
      <c r="S2194" s="4">
        <f>IFERROR((Table1[[#This Row],[Total Sales]]-Table1[[#This Row],[Operating Profit]])/Table1[[#This Row],[Units Sold]],0)</f>
        <v>360.00000000000006</v>
      </c>
      <c r="T2194" s="4" t="str">
        <f>IF(Table1[[#This Row],[Profit per unit]]&gt;$V$8,"Premium","Mass")</f>
        <v>Premium</v>
      </c>
      <c r="U2194" s="4"/>
    </row>
    <row r="2195" spans="2:21" ht="14.25" customHeight="1" x14ac:dyDescent="0.3">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c r="O2195" s="4" t="str">
        <f>TEXT(Table1[[#This Row],[Invoice Date]],"mmm")</f>
        <v>Jul</v>
      </c>
      <c r="P2195" s="4">
        <f>YEAR(Table1[[#This Row],[Invoice Date]])</f>
        <v>2021</v>
      </c>
      <c r="Q2195" s="4">
        <f>IFERROR(Table1[[#This Row],[Total Sales]]/Table1[[#This Row],[Units Sold]],4)</f>
        <v>600.00000000000011</v>
      </c>
      <c r="R2195" s="4">
        <f>IFERROR(Table1[[#This Row],[Operating Profit]]/Table1[[#This Row],[Units Sold]],0)</f>
        <v>210.00000000000003</v>
      </c>
      <c r="S2195" s="4">
        <f>IFERROR((Table1[[#This Row],[Total Sales]]-Table1[[#This Row],[Operating Profit]])/Table1[[#This Row],[Units Sold]],0)</f>
        <v>390.00000000000011</v>
      </c>
      <c r="T2195" s="4" t="str">
        <f>IF(Table1[[#This Row],[Profit per unit]]&gt;$V$8,"Premium","Mass")</f>
        <v>Premium</v>
      </c>
      <c r="U2195" s="4"/>
    </row>
    <row r="2196" spans="2:21" ht="14.25" customHeight="1" x14ac:dyDescent="0.3">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c r="O2196" s="4" t="str">
        <f>TEXT(Table1[[#This Row],[Invoice Date]],"mmm")</f>
        <v>Jul</v>
      </c>
      <c r="P2196" s="4">
        <f>YEAR(Table1[[#This Row],[Invoice Date]])</f>
        <v>2021</v>
      </c>
      <c r="Q2196" s="4">
        <f>IFERROR(Table1[[#This Row],[Total Sales]]/Table1[[#This Row],[Units Sold]],4)</f>
        <v>550.00000000000011</v>
      </c>
      <c r="R2196" s="4">
        <f>IFERROR(Table1[[#This Row],[Operating Profit]]/Table1[[#This Row],[Units Sold]],0)</f>
        <v>192.5</v>
      </c>
      <c r="S2196" s="4">
        <f>IFERROR((Table1[[#This Row],[Total Sales]]-Table1[[#This Row],[Operating Profit]])/Table1[[#This Row],[Units Sold]],0)</f>
        <v>357.50000000000006</v>
      </c>
      <c r="T2196" s="4" t="str">
        <f>IF(Table1[[#This Row],[Profit per unit]]&gt;$V$8,"Premium","Mass")</f>
        <v>Premium</v>
      </c>
      <c r="U2196" s="4"/>
    </row>
    <row r="2197" spans="2:21" ht="14.25" customHeight="1" x14ac:dyDescent="0.3">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c r="O2197" s="4" t="str">
        <f>TEXT(Table1[[#This Row],[Invoice Date]],"mmm")</f>
        <v>Jul</v>
      </c>
      <c r="P2197" s="4">
        <f>YEAR(Table1[[#This Row],[Invoice Date]])</f>
        <v>2021</v>
      </c>
      <c r="Q2197" s="4">
        <f>IFERROR(Table1[[#This Row],[Total Sales]]/Table1[[#This Row],[Units Sold]],4)</f>
        <v>600.00000000000011</v>
      </c>
      <c r="R2197" s="4">
        <f>IFERROR(Table1[[#This Row],[Operating Profit]]/Table1[[#This Row],[Units Sold]],0)</f>
        <v>180.00000000000003</v>
      </c>
      <c r="S2197" s="4">
        <f>IFERROR((Table1[[#This Row],[Total Sales]]-Table1[[#This Row],[Operating Profit]])/Table1[[#This Row],[Units Sold]],0)</f>
        <v>420.00000000000011</v>
      </c>
      <c r="T2197" s="4" t="str">
        <f>IF(Table1[[#This Row],[Profit per unit]]&gt;$V$8,"Premium","Mass")</f>
        <v>Premium</v>
      </c>
      <c r="U2197" s="4"/>
    </row>
    <row r="2198" spans="2:21" ht="14.25" customHeight="1" x14ac:dyDescent="0.3">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c r="O2198" s="4" t="str">
        <f>TEXT(Table1[[#This Row],[Invoice Date]],"mmm")</f>
        <v>Jul</v>
      </c>
      <c r="P2198" s="4">
        <f>YEAR(Table1[[#This Row],[Invoice Date]])</f>
        <v>2021</v>
      </c>
      <c r="Q2198" s="4">
        <f>IFERROR(Table1[[#This Row],[Total Sales]]/Table1[[#This Row],[Units Sold]],4)</f>
        <v>750.00000000000011</v>
      </c>
      <c r="R2198" s="4">
        <f>IFERROR(Table1[[#This Row],[Operating Profit]]/Table1[[#This Row],[Units Sold]],0)</f>
        <v>187.50000000000003</v>
      </c>
      <c r="S2198" s="4">
        <f>IFERROR((Table1[[#This Row],[Total Sales]]-Table1[[#This Row],[Operating Profit]])/Table1[[#This Row],[Units Sold]],0)</f>
        <v>562.50000000000011</v>
      </c>
      <c r="T2198" s="4" t="str">
        <f>IF(Table1[[#This Row],[Profit per unit]]&gt;$V$8,"Premium","Mass")</f>
        <v>Premium</v>
      </c>
      <c r="U2198" s="4"/>
    </row>
    <row r="2199" spans="2:21" ht="14.25" customHeight="1" x14ac:dyDescent="0.3">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c r="O2199" s="4" t="str">
        <f>TEXT(Table1[[#This Row],[Invoice Date]],"mmm")</f>
        <v>Aug</v>
      </c>
      <c r="P2199" s="4">
        <f>YEAR(Table1[[#This Row],[Invoice Date]])</f>
        <v>2021</v>
      </c>
      <c r="Q2199" s="4">
        <f>IFERROR(Table1[[#This Row],[Total Sales]]/Table1[[#This Row],[Units Sold]],4)</f>
        <v>600.00000000000011</v>
      </c>
      <c r="R2199" s="4">
        <f>IFERROR(Table1[[#This Row],[Operating Profit]]/Table1[[#This Row],[Units Sold]],0)</f>
        <v>210</v>
      </c>
      <c r="S2199" s="4">
        <f>IFERROR((Table1[[#This Row],[Total Sales]]-Table1[[#This Row],[Operating Profit]])/Table1[[#This Row],[Units Sold]],0)</f>
        <v>390.00000000000006</v>
      </c>
      <c r="T2199" s="4" t="str">
        <f>IF(Table1[[#This Row],[Profit per unit]]&gt;$V$8,"Premium","Mass")</f>
        <v>Premium</v>
      </c>
      <c r="U2199" s="4"/>
    </row>
    <row r="2200" spans="2:21" ht="14.25" customHeight="1" x14ac:dyDescent="0.3">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c r="O2200" s="4" t="str">
        <f>TEXT(Table1[[#This Row],[Invoice Date]],"mmm")</f>
        <v>Aug</v>
      </c>
      <c r="P2200" s="4">
        <f>YEAR(Table1[[#This Row],[Invoice Date]])</f>
        <v>2021</v>
      </c>
      <c r="Q2200" s="4">
        <f>IFERROR(Table1[[#This Row],[Total Sales]]/Table1[[#This Row],[Units Sold]],4)</f>
        <v>650.00000000000023</v>
      </c>
      <c r="R2200" s="4">
        <f>IFERROR(Table1[[#This Row],[Operating Profit]]/Table1[[#This Row],[Units Sold]],0)</f>
        <v>260.00000000000011</v>
      </c>
      <c r="S2200" s="4">
        <f>IFERROR((Table1[[#This Row],[Total Sales]]-Table1[[#This Row],[Operating Profit]])/Table1[[#This Row],[Units Sold]],0)</f>
        <v>390.00000000000011</v>
      </c>
      <c r="T2200" s="4" t="str">
        <f>IF(Table1[[#This Row],[Profit per unit]]&gt;$V$8,"Premium","Mass")</f>
        <v>Premium</v>
      </c>
      <c r="U2200" s="4"/>
    </row>
    <row r="2201" spans="2:21" ht="14.25" customHeight="1" x14ac:dyDescent="0.3">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c r="O2201" s="4" t="str">
        <f>TEXT(Table1[[#This Row],[Invoice Date]],"mmm")</f>
        <v>Aug</v>
      </c>
      <c r="P2201" s="4">
        <f>YEAR(Table1[[#This Row],[Invoice Date]])</f>
        <v>2021</v>
      </c>
      <c r="Q2201" s="4">
        <f>IFERROR(Table1[[#This Row],[Total Sales]]/Table1[[#This Row],[Units Sold]],4)</f>
        <v>600.00000000000011</v>
      </c>
      <c r="R2201" s="4">
        <f>IFERROR(Table1[[#This Row],[Operating Profit]]/Table1[[#This Row],[Units Sold]],0)</f>
        <v>210.00000000000003</v>
      </c>
      <c r="S2201" s="4">
        <f>IFERROR((Table1[[#This Row],[Total Sales]]-Table1[[#This Row],[Operating Profit]])/Table1[[#This Row],[Units Sold]],0)</f>
        <v>390.00000000000011</v>
      </c>
      <c r="T2201" s="4" t="str">
        <f>IF(Table1[[#This Row],[Profit per unit]]&gt;$V$8,"Premium","Mass")</f>
        <v>Premium</v>
      </c>
      <c r="U2201" s="4"/>
    </row>
    <row r="2202" spans="2:21" ht="14.25" customHeight="1" x14ac:dyDescent="0.3">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c r="O2202" s="4" t="str">
        <f>TEXT(Table1[[#This Row],[Invoice Date]],"mmm")</f>
        <v>Aug</v>
      </c>
      <c r="P2202" s="4">
        <f>YEAR(Table1[[#This Row],[Invoice Date]])</f>
        <v>2021</v>
      </c>
      <c r="Q2202" s="4">
        <f>IFERROR(Table1[[#This Row],[Total Sales]]/Table1[[#This Row],[Units Sold]],4)</f>
        <v>600.00000000000011</v>
      </c>
      <c r="R2202" s="4">
        <f>IFERROR(Table1[[#This Row],[Operating Profit]]/Table1[[#This Row],[Units Sold]],0)</f>
        <v>210.00000000000003</v>
      </c>
      <c r="S2202" s="4">
        <f>IFERROR((Table1[[#This Row],[Total Sales]]-Table1[[#This Row],[Operating Profit]])/Table1[[#This Row],[Units Sold]],0)</f>
        <v>390.00000000000011</v>
      </c>
      <c r="T2202" s="4" t="str">
        <f>IF(Table1[[#This Row],[Profit per unit]]&gt;$V$8,"Premium","Mass")</f>
        <v>Premium</v>
      </c>
      <c r="U2202" s="4"/>
    </row>
    <row r="2203" spans="2:21" ht="14.25" customHeight="1" x14ac:dyDescent="0.3">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c r="O2203" s="4" t="str">
        <f>TEXT(Table1[[#This Row],[Invoice Date]],"mmm")</f>
        <v>Aug</v>
      </c>
      <c r="P2203" s="4">
        <f>YEAR(Table1[[#This Row],[Invoice Date]])</f>
        <v>2021</v>
      </c>
      <c r="Q2203" s="4">
        <f>IFERROR(Table1[[#This Row],[Total Sales]]/Table1[[#This Row],[Units Sold]],4)</f>
        <v>700</v>
      </c>
      <c r="R2203" s="4">
        <f>IFERROR(Table1[[#This Row],[Operating Profit]]/Table1[[#This Row],[Units Sold]],0)</f>
        <v>210</v>
      </c>
      <c r="S2203" s="4">
        <f>IFERROR((Table1[[#This Row],[Total Sales]]-Table1[[#This Row],[Operating Profit]])/Table1[[#This Row],[Units Sold]],0)</f>
        <v>490</v>
      </c>
      <c r="T2203" s="4" t="str">
        <f>IF(Table1[[#This Row],[Profit per unit]]&gt;$V$8,"Premium","Mass")</f>
        <v>Premium</v>
      </c>
      <c r="U2203" s="4"/>
    </row>
    <row r="2204" spans="2:21" ht="14.25" customHeight="1" x14ac:dyDescent="0.3">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c r="O2204" s="4" t="str">
        <f>TEXT(Table1[[#This Row],[Invoice Date]],"mmm")</f>
        <v>Aug</v>
      </c>
      <c r="P2204" s="4">
        <f>YEAR(Table1[[#This Row],[Invoice Date]])</f>
        <v>2021</v>
      </c>
      <c r="Q2204" s="4">
        <f>IFERROR(Table1[[#This Row],[Total Sales]]/Table1[[#This Row],[Units Sold]],4)</f>
        <v>750.00000000000011</v>
      </c>
      <c r="R2204" s="4">
        <f>IFERROR(Table1[[#This Row],[Operating Profit]]/Table1[[#This Row],[Units Sold]],0)</f>
        <v>187.50000000000003</v>
      </c>
      <c r="S2204" s="4">
        <f>IFERROR((Table1[[#This Row],[Total Sales]]-Table1[[#This Row],[Operating Profit]])/Table1[[#This Row],[Units Sold]],0)</f>
        <v>562.50000000000011</v>
      </c>
      <c r="T2204" s="4" t="str">
        <f>IF(Table1[[#This Row],[Profit per unit]]&gt;$V$8,"Premium","Mass")</f>
        <v>Premium</v>
      </c>
      <c r="U2204" s="4"/>
    </row>
    <row r="2205" spans="2:21" ht="14.25" customHeight="1" x14ac:dyDescent="0.3">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c r="O2205" s="4" t="str">
        <f>TEXT(Table1[[#This Row],[Invoice Date]],"mmm")</f>
        <v>Sep</v>
      </c>
      <c r="P2205" s="4">
        <f>YEAR(Table1[[#This Row],[Invoice Date]])</f>
        <v>2021</v>
      </c>
      <c r="Q2205" s="4">
        <f>IFERROR(Table1[[#This Row],[Total Sales]]/Table1[[#This Row],[Units Sold]],4)</f>
        <v>500.00000000000017</v>
      </c>
      <c r="R2205" s="4">
        <f>IFERROR(Table1[[#This Row],[Operating Profit]]/Table1[[#This Row],[Units Sold]],0)</f>
        <v>175.00000000000006</v>
      </c>
      <c r="S2205" s="4">
        <f>IFERROR((Table1[[#This Row],[Total Sales]]-Table1[[#This Row],[Operating Profit]])/Table1[[#This Row],[Units Sold]],0)</f>
        <v>325.00000000000011</v>
      </c>
      <c r="T2205" s="4" t="str">
        <f>IF(Table1[[#This Row],[Profit per unit]]&gt;$V$8,"Premium","Mass")</f>
        <v>Premium</v>
      </c>
      <c r="U2205" s="4"/>
    </row>
    <row r="2206" spans="2:21" ht="14.25" customHeight="1" x14ac:dyDescent="0.3">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c r="O2206" s="4" t="str">
        <f>TEXT(Table1[[#This Row],[Invoice Date]],"mmm")</f>
        <v>Sep</v>
      </c>
      <c r="P2206" s="4">
        <f>YEAR(Table1[[#This Row],[Invoice Date]])</f>
        <v>2021</v>
      </c>
      <c r="Q2206" s="4">
        <f>IFERROR(Table1[[#This Row],[Total Sales]]/Table1[[#This Row],[Units Sold]],4)</f>
        <v>550.00000000000023</v>
      </c>
      <c r="R2206" s="4">
        <f>IFERROR(Table1[[#This Row],[Operating Profit]]/Table1[[#This Row],[Units Sold]],0)</f>
        <v>220.00000000000009</v>
      </c>
      <c r="S2206" s="4">
        <f>IFERROR((Table1[[#This Row],[Total Sales]]-Table1[[#This Row],[Operating Profit]])/Table1[[#This Row],[Units Sold]],0)</f>
        <v>330.00000000000011</v>
      </c>
      <c r="T2206" s="4" t="str">
        <f>IF(Table1[[#This Row],[Profit per unit]]&gt;$V$8,"Premium","Mass")</f>
        <v>Premium</v>
      </c>
      <c r="U2206" s="4"/>
    </row>
    <row r="2207" spans="2:21" ht="14.25" customHeight="1" x14ac:dyDescent="0.3">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c r="O2207" s="4" t="str">
        <f>TEXT(Table1[[#This Row],[Invoice Date]],"mmm")</f>
        <v>Sep</v>
      </c>
      <c r="P2207" s="4">
        <f>YEAR(Table1[[#This Row],[Invoice Date]])</f>
        <v>2021</v>
      </c>
      <c r="Q2207" s="4">
        <f>IFERROR(Table1[[#This Row],[Total Sales]]/Table1[[#This Row],[Units Sold]],4)</f>
        <v>500.00000000000011</v>
      </c>
      <c r="R2207" s="4">
        <f>IFERROR(Table1[[#This Row],[Operating Profit]]/Table1[[#This Row],[Units Sold]],0)</f>
        <v>175.00000000000003</v>
      </c>
      <c r="S2207" s="4">
        <f>IFERROR((Table1[[#This Row],[Total Sales]]-Table1[[#This Row],[Operating Profit]])/Table1[[#This Row],[Units Sold]],0)</f>
        <v>325.00000000000011</v>
      </c>
      <c r="T2207" s="4" t="str">
        <f>IF(Table1[[#This Row],[Profit per unit]]&gt;$V$8,"Premium","Mass")</f>
        <v>Premium</v>
      </c>
      <c r="U2207" s="4"/>
    </row>
    <row r="2208" spans="2:21" ht="14.25" customHeight="1" x14ac:dyDescent="0.3">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c r="O2208" s="4" t="str">
        <f>TEXT(Table1[[#This Row],[Invoice Date]],"mmm")</f>
        <v>Sep</v>
      </c>
      <c r="P2208" s="4">
        <f>YEAR(Table1[[#This Row],[Invoice Date]])</f>
        <v>2021</v>
      </c>
      <c r="Q2208" s="4">
        <f>IFERROR(Table1[[#This Row],[Total Sales]]/Table1[[#This Row],[Units Sold]],4)</f>
        <v>500.00000000000011</v>
      </c>
      <c r="R2208" s="4">
        <f>IFERROR(Table1[[#This Row],[Operating Profit]]/Table1[[#This Row],[Units Sold]],0)</f>
        <v>175.00000000000003</v>
      </c>
      <c r="S2208" s="4">
        <f>IFERROR((Table1[[#This Row],[Total Sales]]-Table1[[#This Row],[Operating Profit]])/Table1[[#This Row],[Units Sold]],0)</f>
        <v>325.00000000000011</v>
      </c>
      <c r="T2208" s="4" t="str">
        <f>IF(Table1[[#This Row],[Profit per unit]]&gt;$V$8,"Premium","Mass")</f>
        <v>Premium</v>
      </c>
      <c r="U2208" s="4"/>
    </row>
    <row r="2209" spans="2:21" ht="14.25" customHeight="1" x14ac:dyDescent="0.3">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c r="O2209" s="4" t="str">
        <f>TEXT(Table1[[#This Row],[Invoice Date]],"mmm")</f>
        <v>Sep</v>
      </c>
      <c r="P2209" s="4">
        <f>YEAR(Table1[[#This Row],[Invoice Date]])</f>
        <v>2021</v>
      </c>
      <c r="Q2209" s="4">
        <f>IFERROR(Table1[[#This Row],[Total Sales]]/Table1[[#This Row],[Units Sold]],4)</f>
        <v>600.00000000000011</v>
      </c>
      <c r="R2209" s="4">
        <f>IFERROR(Table1[[#This Row],[Operating Profit]]/Table1[[#This Row],[Units Sold]],0)</f>
        <v>180</v>
      </c>
      <c r="S2209" s="4">
        <f>IFERROR((Table1[[#This Row],[Total Sales]]-Table1[[#This Row],[Operating Profit]])/Table1[[#This Row],[Units Sold]],0)</f>
        <v>420.00000000000006</v>
      </c>
      <c r="T2209" s="4" t="str">
        <f>IF(Table1[[#This Row],[Profit per unit]]&gt;$V$8,"Premium","Mass")</f>
        <v>Premium</v>
      </c>
      <c r="U2209" s="4"/>
    </row>
    <row r="2210" spans="2:21" ht="14.25" customHeight="1" x14ac:dyDescent="0.3">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c r="O2210" s="4" t="str">
        <f>TEXT(Table1[[#This Row],[Invoice Date]],"mmm")</f>
        <v>Sep</v>
      </c>
      <c r="P2210" s="4">
        <f>YEAR(Table1[[#This Row],[Invoice Date]])</f>
        <v>2021</v>
      </c>
      <c r="Q2210" s="4">
        <f>IFERROR(Table1[[#This Row],[Total Sales]]/Table1[[#This Row],[Units Sold]],4)</f>
        <v>650.00000000000011</v>
      </c>
      <c r="R2210" s="4">
        <f>IFERROR(Table1[[#This Row],[Operating Profit]]/Table1[[#This Row],[Units Sold]],0)</f>
        <v>162.50000000000003</v>
      </c>
      <c r="S2210" s="4">
        <f>IFERROR((Table1[[#This Row],[Total Sales]]-Table1[[#This Row],[Operating Profit]])/Table1[[#This Row],[Units Sold]],0)</f>
        <v>487.50000000000011</v>
      </c>
      <c r="T2210" s="4" t="str">
        <f>IF(Table1[[#This Row],[Profit per unit]]&gt;$V$8,"Premium","Mass")</f>
        <v>Premium</v>
      </c>
      <c r="U2210" s="4"/>
    </row>
    <row r="2211" spans="2:21" ht="14.25" customHeight="1" x14ac:dyDescent="0.3">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c r="O2211" s="4" t="str">
        <f>TEXT(Table1[[#This Row],[Invoice Date]],"mmm")</f>
        <v>Oct</v>
      </c>
      <c r="P2211" s="4">
        <f>YEAR(Table1[[#This Row],[Invoice Date]])</f>
        <v>2021</v>
      </c>
      <c r="Q2211" s="4">
        <f>IFERROR(Table1[[#This Row],[Total Sales]]/Table1[[#This Row],[Units Sold]],4)</f>
        <v>500.00000000000011</v>
      </c>
      <c r="R2211" s="4">
        <f>IFERROR(Table1[[#This Row],[Operating Profit]]/Table1[[#This Row],[Units Sold]],0)</f>
        <v>175.00000000000003</v>
      </c>
      <c r="S2211" s="4">
        <f>IFERROR((Table1[[#This Row],[Total Sales]]-Table1[[#This Row],[Operating Profit]])/Table1[[#This Row],[Units Sold]],0)</f>
        <v>325.00000000000011</v>
      </c>
      <c r="T2211" s="4" t="str">
        <f>IF(Table1[[#This Row],[Profit per unit]]&gt;$V$8,"Premium","Mass")</f>
        <v>Premium</v>
      </c>
      <c r="U2211" s="4"/>
    </row>
    <row r="2212" spans="2:21" ht="14.25" customHeight="1" x14ac:dyDescent="0.3">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c r="O2212" s="4" t="str">
        <f>TEXT(Table1[[#This Row],[Invoice Date]],"mmm")</f>
        <v>Oct</v>
      </c>
      <c r="P2212" s="4">
        <f>YEAR(Table1[[#This Row],[Invoice Date]])</f>
        <v>2021</v>
      </c>
      <c r="Q2212" s="4">
        <f>IFERROR(Table1[[#This Row],[Total Sales]]/Table1[[#This Row],[Units Sold]],4)</f>
        <v>550.00000000000011</v>
      </c>
      <c r="R2212" s="4">
        <f>IFERROR(Table1[[#This Row],[Operating Profit]]/Table1[[#This Row],[Units Sold]],0)</f>
        <v>220.00000000000006</v>
      </c>
      <c r="S2212" s="4">
        <f>IFERROR((Table1[[#This Row],[Total Sales]]-Table1[[#This Row],[Operating Profit]])/Table1[[#This Row],[Units Sold]],0)</f>
        <v>330.00000000000006</v>
      </c>
      <c r="T2212" s="4" t="str">
        <f>IF(Table1[[#This Row],[Profit per unit]]&gt;$V$8,"Premium","Mass")</f>
        <v>Premium</v>
      </c>
      <c r="U2212" s="4"/>
    </row>
    <row r="2213" spans="2:21" ht="14.25" customHeight="1" x14ac:dyDescent="0.3">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c r="O2213" s="4" t="str">
        <f>TEXT(Table1[[#This Row],[Invoice Date]],"mmm")</f>
        <v>Oct</v>
      </c>
      <c r="P2213" s="4">
        <f>YEAR(Table1[[#This Row],[Invoice Date]])</f>
        <v>2021</v>
      </c>
      <c r="Q2213" s="4">
        <f>IFERROR(Table1[[#This Row],[Total Sales]]/Table1[[#This Row],[Units Sold]],4)</f>
        <v>500.00000000000017</v>
      </c>
      <c r="R2213" s="4">
        <f>IFERROR(Table1[[#This Row],[Operating Profit]]/Table1[[#This Row],[Units Sold]],0)</f>
        <v>175.00000000000003</v>
      </c>
      <c r="S2213" s="4">
        <f>IFERROR((Table1[[#This Row],[Total Sales]]-Table1[[#This Row],[Operating Profit]])/Table1[[#This Row],[Units Sold]],0)</f>
        <v>325.00000000000011</v>
      </c>
      <c r="T2213" s="4" t="str">
        <f>IF(Table1[[#This Row],[Profit per unit]]&gt;$V$8,"Premium","Mass")</f>
        <v>Premium</v>
      </c>
      <c r="U2213" s="4"/>
    </row>
    <row r="2214" spans="2:21" ht="14.25" customHeight="1" x14ac:dyDescent="0.3">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c r="O2214" s="4" t="str">
        <f>TEXT(Table1[[#This Row],[Invoice Date]],"mmm")</f>
        <v>Oct</v>
      </c>
      <c r="P2214" s="4">
        <f>YEAR(Table1[[#This Row],[Invoice Date]])</f>
        <v>2021</v>
      </c>
      <c r="Q2214" s="4">
        <f>IFERROR(Table1[[#This Row],[Total Sales]]/Table1[[#This Row],[Units Sold]],4)</f>
        <v>500.00000000000017</v>
      </c>
      <c r="R2214" s="4">
        <f>IFERROR(Table1[[#This Row],[Operating Profit]]/Table1[[#This Row],[Units Sold]],0)</f>
        <v>175.00000000000003</v>
      </c>
      <c r="S2214" s="4">
        <f>IFERROR((Table1[[#This Row],[Total Sales]]-Table1[[#This Row],[Operating Profit]])/Table1[[#This Row],[Units Sold]],0)</f>
        <v>325.00000000000011</v>
      </c>
      <c r="T2214" s="4" t="str">
        <f>IF(Table1[[#This Row],[Profit per unit]]&gt;$V$8,"Premium","Mass")</f>
        <v>Premium</v>
      </c>
      <c r="U2214" s="4"/>
    </row>
    <row r="2215" spans="2:21" ht="14.25" customHeight="1" x14ac:dyDescent="0.3">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c r="O2215" s="4" t="str">
        <f>TEXT(Table1[[#This Row],[Invoice Date]],"mmm")</f>
        <v>Oct</v>
      </c>
      <c r="P2215" s="4">
        <f>YEAR(Table1[[#This Row],[Invoice Date]])</f>
        <v>2021</v>
      </c>
      <c r="Q2215" s="4">
        <f>IFERROR(Table1[[#This Row],[Total Sales]]/Table1[[#This Row],[Units Sold]],4)</f>
        <v>600.00000000000011</v>
      </c>
      <c r="R2215" s="4">
        <f>IFERROR(Table1[[#This Row],[Operating Profit]]/Table1[[#This Row],[Units Sold]],0)</f>
        <v>180.00000000000003</v>
      </c>
      <c r="S2215" s="4">
        <f>IFERROR((Table1[[#This Row],[Total Sales]]-Table1[[#This Row],[Operating Profit]])/Table1[[#This Row],[Units Sold]],0)</f>
        <v>420.00000000000011</v>
      </c>
      <c r="T2215" s="4" t="str">
        <f>IF(Table1[[#This Row],[Profit per unit]]&gt;$V$8,"Premium","Mass")</f>
        <v>Premium</v>
      </c>
      <c r="U2215" s="4"/>
    </row>
    <row r="2216" spans="2:21" ht="14.25" customHeight="1" x14ac:dyDescent="0.3">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c r="O2216" s="4" t="str">
        <f>TEXT(Table1[[#This Row],[Invoice Date]],"mmm")</f>
        <v>Oct</v>
      </c>
      <c r="P2216" s="4">
        <f>YEAR(Table1[[#This Row],[Invoice Date]])</f>
        <v>2021</v>
      </c>
      <c r="Q2216" s="4">
        <f>IFERROR(Table1[[#This Row],[Total Sales]]/Table1[[#This Row],[Units Sold]],4)</f>
        <v>750.00000000000011</v>
      </c>
      <c r="R2216" s="4">
        <f>IFERROR(Table1[[#This Row],[Operating Profit]]/Table1[[#This Row],[Units Sold]],0)</f>
        <v>187.50000000000003</v>
      </c>
      <c r="S2216" s="4">
        <f>IFERROR((Table1[[#This Row],[Total Sales]]-Table1[[#This Row],[Operating Profit]])/Table1[[#This Row],[Units Sold]],0)</f>
        <v>562.50000000000011</v>
      </c>
      <c r="T2216" s="4" t="str">
        <f>IF(Table1[[#This Row],[Profit per unit]]&gt;$V$8,"Premium","Mass")</f>
        <v>Premium</v>
      </c>
      <c r="U2216" s="4"/>
    </row>
    <row r="2217" spans="2:21" ht="14.25" customHeight="1" x14ac:dyDescent="0.3">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c r="O2217" s="4" t="str">
        <f>TEXT(Table1[[#This Row],[Invoice Date]],"mmm")</f>
        <v>Nov</v>
      </c>
      <c r="P2217" s="4">
        <f>YEAR(Table1[[#This Row],[Invoice Date]])</f>
        <v>2021</v>
      </c>
      <c r="Q2217" s="4">
        <f>IFERROR(Table1[[#This Row],[Total Sales]]/Table1[[#This Row],[Units Sold]],4)</f>
        <v>600.00000000000011</v>
      </c>
      <c r="R2217" s="4">
        <f>IFERROR(Table1[[#This Row],[Operating Profit]]/Table1[[#This Row],[Units Sold]],0)</f>
        <v>210.00000000000003</v>
      </c>
      <c r="S2217" s="4">
        <f>IFERROR((Table1[[#This Row],[Total Sales]]-Table1[[#This Row],[Operating Profit]])/Table1[[#This Row],[Units Sold]],0)</f>
        <v>390.00000000000011</v>
      </c>
      <c r="T2217" s="4" t="str">
        <f>IF(Table1[[#This Row],[Profit per unit]]&gt;$V$8,"Premium","Mass")</f>
        <v>Premium</v>
      </c>
      <c r="U2217" s="4"/>
    </row>
    <row r="2218" spans="2:21" ht="14.25" customHeight="1" x14ac:dyDescent="0.3">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c r="O2218" s="4" t="str">
        <f>TEXT(Table1[[#This Row],[Invoice Date]],"mmm")</f>
        <v>Nov</v>
      </c>
      <c r="P2218" s="4">
        <f>YEAR(Table1[[#This Row],[Invoice Date]])</f>
        <v>2021</v>
      </c>
      <c r="Q2218" s="4">
        <f>IFERROR(Table1[[#This Row],[Total Sales]]/Table1[[#This Row],[Units Sold]],4)</f>
        <v>650.00000000000011</v>
      </c>
      <c r="R2218" s="4">
        <f>IFERROR(Table1[[#This Row],[Operating Profit]]/Table1[[#This Row],[Units Sold]],0)</f>
        <v>260.00000000000006</v>
      </c>
      <c r="S2218" s="4">
        <f>IFERROR((Table1[[#This Row],[Total Sales]]-Table1[[#This Row],[Operating Profit]])/Table1[[#This Row],[Units Sold]],0)</f>
        <v>390.00000000000006</v>
      </c>
      <c r="T2218" s="4" t="str">
        <f>IF(Table1[[#This Row],[Profit per unit]]&gt;$V$8,"Premium","Mass")</f>
        <v>Premium</v>
      </c>
      <c r="U2218" s="4"/>
    </row>
    <row r="2219" spans="2:21" ht="14.25" customHeight="1" x14ac:dyDescent="0.3">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c r="O2219" s="4" t="str">
        <f>TEXT(Table1[[#This Row],[Invoice Date]],"mmm")</f>
        <v>Nov</v>
      </c>
      <c r="P2219" s="4">
        <f>YEAR(Table1[[#This Row],[Invoice Date]])</f>
        <v>2021</v>
      </c>
      <c r="Q2219" s="4">
        <f>IFERROR(Table1[[#This Row],[Total Sales]]/Table1[[#This Row],[Units Sold]],4)</f>
        <v>600.00000000000011</v>
      </c>
      <c r="R2219" s="4">
        <f>IFERROR(Table1[[#This Row],[Operating Profit]]/Table1[[#This Row],[Units Sold]],0)</f>
        <v>210.00000000000003</v>
      </c>
      <c r="S2219" s="4">
        <f>IFERROR((Table1[[#This Row],[Total Sales]]-Table1[[#This Row],[Operating Profit]])/Table1[[#This Row],[Units Sold]],0)</f>
        <v>390.00000000000011</v>
      </c>
      <c r="T2219" s="4" t="str">
        <f>IF(Table1[[#This Row],[Profit per unit]]&gt;$V$8,"Premium","Mass")</f>
        <v>Premium</v>
      </c>
      <c r="U2219" s="4"/>
    </row>
    <row r="2220" spans="2:21" ht="14.25" customHeight="1" x14ac:dyDescent="0.3">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c r="O2220" s="4" t="str">
        <f>TEXT(Table1[[#This Row],[Invoice Date]],"mmm")</f>
        <v>Nov</v>
      </c>
      <c r="P2220" s="4">
        <f>YEAR(Table1[[#This Row],[Invoice Date]])</f>
        <v>2021</v>
      </c>
      <c r="Q2220" s="4">
        <f>IFERROR(Table1[[#This Row],[Total Sales]]/Table1[[#This Row],[Units Sold]],4)</f>
        <v>600.00000000000011</v>
      </c>
      <c r="R2220" s="4">
        <f>IFERROR(Table1[[#This Row],[Operating Profit]]/Table1[[#This Row],[Units Sold]],0)</f>
        <v>210</v>
      </c>
      <c r="S2220" s="4">
        <f>IFERROR((Table1[[#This Row],[Total Sales]]-Table1[[#This Row],[Operating Profit]])/Table1[[#This Row],[Units Sold]],0)</f>
        <v>390.00000000000006</v>
      </c>
      <c r="T2220" s="4" t="str">
        <f>IF(Table1[[#This Row],[Profit per unit]]&gt;$V$8,"Premium","Mass")</f>
        <v>Premium</v>
      </c>
      <c r="U2220" s="4"/>
    </row>
    <row r="2221" spans="2:21" ht="14.25" customHeight="1" x14ac:dyDescent="0.3">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c r="O2221" s="4" t="str">
        <f>TEXT(Table1[[#This Row],[Invoice Date]],"mmm")</f>
        <v>Nov</v>
      </c>
      <c r="P2221" s="4">
        <f>YEAR(Table1[[#This Row],[Invoice Date]])</f>
        <v>2021</v>
      </c>
      <c r="Q2221" s="4">
        <f>IFERROR(Table1[[#This Row],[Total Sales]]/Table1[[#This Row],[Units Sold]],4)</f>
        <v>700</v>
      </c>
      <c r="R2221" s="4">
        <f>IFERROR(Table1[[#This Row],[Operating Profit]]/Table1[[#This Row],[Units Sold]],0)</f>
        <v>210</v>
      </c>
      <c r="S2221" s="4">
        <f>IFERROR((Table1[[#This Row],[Total Sales]]-Table1[[#This Row],[Operating Profit]])/Table1[[#This Row],[Units Sold]],0)</f>
        <v>490</v>
      </c>
      <c r="T2221" s="4" t="str">
        <f>IF(Table1[[#This Row],[Profit per unit]]&gt;$V$8,"Premium","Mass")</f>
        <v>Premium</v>
      </c>
      <c r="U2221" s="4"/>
    </row>
    <row r="2222" spans="2:21" ht="14.25" customHeight="1" x14ac:dyDescent="0.3">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c r="O2222" s="4" t="str">
        <f>TEXT(Table1[[#This Row],[Invoice Date]],"mmm")</f>
        <v>Nov</v>
      </c>
      <c r="P2222" s="4">
        <f>YEAR(Table1[[#This Row],[Invoice Date]])</f>
        <v>2021</v>
      </c>
      <c r="Q2222" s="4">
        <f>IFERROR(Table1[[#This Row],[Total Sales]]/Table1[[#This Row],[Units Sold]],4)</f>
        <v>750.00000000000011</v>
      </c>
      <c r="R2222" s="4">
        <f>IFERROR(Table1[[#This Row],[Operating Profit]]/Table1[[#This Row],[Units Sold]],0)</f>
        <v>187.50000000000003</v>
      </c>
      <c r="S2222" s="4">
        <f>IFERROR((Table1[[#This Row],[Total Sales]]-Table1[[#This Row],[Operating Profit]])/Table1[[#This Row],[Units Sold]],0)</f>
        <v>562.50000000000011</v>
      </c>
      <c r="T2222" s="4" t="str">
        <f>IF(Table1[[#This Row],[Profit per unit]]&gt;$V$8,"Premium","Mass")</f>
        <v>Premium</v>
      </c>
      <c r="U2222" s="4"/>
    </row>
    <row r="2223" spans="2:21" ht="14.25" customHeight="1" x14ac:dyDescent="0.3">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c r="O2223" s="4" t="str">
        <f>TEXT(Table1[[#This Row],[Invoice Date]],"mmm")</f>
        <v>Dec</v>
      </c>
      <c r="P2223" s="4">
        <f>YEAR(Table1[[#This Row],[Invoice Date]])</f>
        <v>2021</v>
      </c>
      <c r="Q2223" s="4">
        <f>IFERROR(Table1[[#This Row],[Total Sales]]/Table1[[#This Row],[Units Sold]],4)</f>
        <v>600.00000000000011</v>
      </c>
      <c r="R2223" s="4">
        <f>IFERROR(Table1[[#This Row],[Operating Profit]]/Table1[[#This Row],[Units Sold]],0)</f>
        <v>210</v>
      </c>
      <c r="S2223" s="4">
        <f>IFERROR((Table1[[#This Row],[Total Sales]]-Table1[[#This Row],[Operating Profit]])/Table1[[#This Row],[Units Sold]],0)</f>
        <v>390.00000000000006</v>
      </c>
      <c r="T2223" s="4" t="str">
        <f>IF(Table1[[#This Row],[Profit per unit]]&gt;$V$8,"Premium","Mass")</f>
        <v>Premium</v>
      </c>
      <c r="U2223" s="4"/>
    </row>
    <row r="2224" spans="2:21" ht="14.25" customHeight="1" x14ac:dyDescent="0.3">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c r="O2224" s="4" t="str">
        <f>TEXT(Table1[[#This Row],[Invoice Date]],"mmm")</f>
        <v>Dec</v>
      </c>
      <c r="P2224" s="4">
        <f>YEAR(Table1[[#This Row],[Invoice Date]])</f>
        <v>2021</v>
      </c>
      <c r="Q2224" s="4">
        <f>IFERROR(Table1[[#This Row],[Total Sales]]/Table1[[#This Row],[Units Sold]],4)</f>
        <v>650.00000000000011</v>
      </c>
      <c r="R2224" s="4">
        <f>IFERROR(Table1[[#This Row],[Operating Profit]]/Table1[[#This Row],[Units Sold]],0)</f>
        <v>260.00000000000006</v>
      </c>
      <c r="S2224" s="4">
        <f>IFERROR((Table1[[#This Row],[Total Sales]]-Table1[[#This Row],[Operating Profit]])/Table1[[#This Row],[Units Sold]],0)</f>
        <v>390.00000000000006</v>
      </c>
      <c r="T2224" s="4" t="str">
        <f>IF(Table1[[#This Row],[Profit per unit]]&gt;$V$8,"Premium","Mass")</f>
        <v>Premium</v>
      </c>
      <c r="U2224" s="4"/>
    </row>
    <row r="2225" spans="2:21" ht="14.25" customHeight="1" x14ac:dyDescent="0.3">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c r="O2225" s="4" t="str">
        <f>TEXT(Table1[[#This Row],[Invoice Date]],"mmm")</f>
        <v>Dec</v>
      </c>
      <c r="P2225" s="4">
        <f>YEAR(Table1[[#This Row],[Invoice Date]])</f>
        <v>2021</v>
      </c>
      <c r="Q2225" s="4">
        <f>IFERROR(Table1[[#This Row],[Total Sales]]/Table1[[#This Row],[Units Sold]],4)</f>
        <v>600.00000000000011</v>
      </c>
      <c r="R2225" s="4">
        <f>IFERROR(Table1[[#This Row],[Operating Profit]]/Table1[[#This Row],[Units Sold]],0)</f>
        <v>210.00000000000003</v>
      </c>
      <c r="S2225" s="4">
        <f>IFERROR((Table1[[#This Row],[Total Sales]]-Table1[[#This Row],[Operating Profit]])/Table1[[#This Row],[Units Sold]],0)</f>
        <v>390.00000000000011</v>
      </c>
      <c r="T2225" s="4" t="str">
        <f>IF(Table1[[#This Row],[Profit per unit]]&gt;$V$8,"Premium","Mass")</f>
        <v>Premium</v>
      </c>
      <c r="U2225" s="4"/>
    </row>
    <row r="2226" spans="2:21" ht="14.25" customHeight="1" x14ac:dyDescent="0.3">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c r="O2226" s="4" t="str">
        <f>TEXT(Table1[[#This Row],[Invoice Date]],"mmm")</f>
        <v>Dec</v>
      </c>
      <c r="P2226" s="4">
        <f>YEAR(Table1[[#This Row],[Invoice Date]])</f>
        <v>2021</v>
      </c>
      <c r="Q2226" s="4">
        <f>IFERROR(Table1[[#This Row],[Total Sales]]/Table1[[#This Row],[Units Sold]],4)</f>
        <v>600.00000000000011</v>
      </c>
      <c r="R2226" s="4">
        <f>IFERROR(Table1[[#This Row],[Operating Profit]]/Table1[[#This Row],[Units Sold]],0)</f>
        <v>210.00000000000003</v>
      </c>
      <c r="S2226" s="4">
        <f>IFERROR((Table1[[#This Row],[Total Sales]]-Table1[[#This Row],[Operating Profit]])/Table1[[#This Row],[Units Sold]],0)</f>
        <v>390.00000000000011</v>
      </c>
      <c r="T2226" s="4" t="str">
        <f>IF(Table1[[#This Row],[Profit per unit]]&gt;$V$8,"Premium","Mass")</f>
        <v>Premium</v>
      </c>
      <c r="U2226" s="4"/>
    </row>
    <row r="2227" spans="2:21" ht="14.25" customHeight="1" x14ac:dyDescent="0.3">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c r="O2227" s="4" t="str">
        <f>TEXT(Table1[[#This Row],[Invoice Date]],"mmm")</f>
        <v>Dec</v>
      </c>
      <c r="P2227" s="4">
        <f>YEAR(Table1[[#This Row],[Invoice Date]])</f>
        <v>2021</v>
      </c>
      <c r="Q2227" s="4">
        <f>IFERROR(Table1[[#This Row],[Total Sales]]/Table1[[#This Row],[Units Sold]],4)</f>
        <v>700</v>
      </c>
      <c r="R2227" s="4">
        <f>IFERROR(Table1[[#This Row],[Operating Profit]]/Table1[[#This Row],[Units Sold]],0)</f>
        <v>210</v>
      </c>
      <c r="S2227" s="4">
        <f>IFERROR((Table1[[#This Row],[Total Sales]]-Table1[[#This Row],[Operating Profit]])/Table1[[#This Row],[Units Sold]],0)</f>
        <v>490</v>
      </c>
      <c r="T2227" s="4" t="str">
        <f>IF(Table1[[#This Row],[Profit per unit]]&gt;$V$8,"Premium","Mass")</f>
        <v>Premium</v>
      </c>
      <c r="U2227" s="4"/>
    </row>
    <row r="2228" spans="2:21" ht="14.25" customHeight="1" x14ac:dyDescent="0.3">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c r="O2228" s="4" t="str">
        <f>TEXT(Table1[[#This Row],[Invoice Date]],"mmm")</f>
        <v>Dec</v>
      </c>
      <c r="P2228" s="4">
        <f>YEAR(Table1[[#This Row],[Invoice Date]])</f>
        <v>2021</v>
      </c>
      <c r="Q2228" s="4">
        <f>IFERROR(Table1[[#This Row],[Total Sales]]/Table1[[#This Row],[Units Sold]],4)</f>
        <v>750.00000000000011</v>
      </c>
      <c r="R2228" s="4">
        <f>IFERROR(Table1[[#This Row],[Operating Profit]]/Table1[[#This Row],[Units Sold]],0)</f>
        <v>187.50000000000003</v>
      </c>
      <c r="S2228" s="4">
        <f>IFERROR((Table1[[#This Row],[Total Sales]]-Table1[[#This Row],[Operating Profit]])/Table1[[#This Row],[Units Sold]],0)</f>
        <v>562.50000000000011</v>
      </c>
      <c r="T2228" s="4" t="str">
        <f>IF(Table1[[#This Row],[Profit per unit]]&gt;$V$8,"Premium","Mass")</f>
        <v>Premium</v>
      </c>
      <c r="U2228" s="4"/>
    </row>
    <row r="2229" spans="2:21" ht="14.25" customHeight="1" x14ac:dyDescent="0.3">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c r="O2229" s="4" t="str">
        <f>TEXT(Table1[[#This Row],[Invoice Date]],"mmm")</f>
        <v>Jan</v>
      </c>
      <c r="P2229" s="4">
        <f>YEAR(Table1[[#This Row],[Invoice Date]])</f>
        <v>2021</v>
      </c>
      <c r="Q2229" s="4">
        <f>IFERROR(Table1[[#This Row],[Total Sales]]/Table1[[#This Row],[Units Sold]],4)</f>
        <v>299.99999999999994</v>
      </c>
      <c r="R2229" s="4">
        <f>IFERROR(Table1[[#This Row],[Operating Profit]]/Table1[[#This Row],[Units Sold]],0)</f>
        <v>119.99999999999999</v>
      </c>
      <c r="S2229" s="4">
        <f>IFERROR((Table1[[#This Row],[Total Sales]]-Table1[[#This Row],[Operating Profit]])/Table1[[#This Row],[Units Sold]],0)</f>
        <v>179.99999999999994</v>
      </c>
      <c r="T2229" s="4" t="str">
        <f>IF(Table1[[#This Row],[Profit per unit]]&gt;$V$8,"Premium","Mass")</f>
        <v>Premium</v>
      </c>
      <c r="U2229" s="4"/>
    </row>
    <row r="2230" spans="2:21" ht="14.25" customHeight="1" x14ac:dyDescent="0.3">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c r="O2230" s="4" t="str">
        <f>TEXT(Table1[[#This Row],[Invoice Date]],"mmm")</f>
        <v>Jan</v>
      </c>
      <c r="P2230" s="4">
        <f>YEAR(Table1[[#This Row],[Invoice Date]])</f>
        <v>2021</v>
      </c>
      <c r="Q2230" s="4">
        <f>IFERROR(Table1[[#This Row],[Total Sales]]/Table1[[#This Row],[Units Sold]],4)</f>
        <v>400</v>
      </c>
      <c r="R2230" s="4">
        <f>IFERROR(Table1[[#This Row],[Operating Profit]]/Table1[[#This Row],[Units Sold]],0)</f>
        <v>160</v>
      </c>
      <c r="S2230" s="4">
        <f>IFERROR((Table1[[#This Row],[Total Sales]]-Table1[[#This Row],[Operating Profit]])/Table1[[#This Row],[Units Sold]],0)</f>
        <v>240</v>
      </c>
      <c r="T2230" s="4" t="str">
        <f>IF(Table1[[#This Row],[Profit per unit]]&gt;$V$8,"Premium","Mass")</f>
        <v>Premium</v>
      </c>
      <c r="U2230" s="4"/>
    </row>
    <row r="2231" spans="2:21" ht="14.25" customHeight="1" x14ac:dyDescent="0.3">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c r="O2231" s="4" t="str">
        <f>TEXT(Table1[[#This Row],[Invoice Date]],"mmm")</f>
        <v>Jan</v>
      </c>
      <c r="P2231" s="4">
        <f>YEAR(Table1[[#This Row],[Invoice Date]])</f>
        <v>2021</v>
      </c>
      <c r="Q2231" s="4">
        <f>IFERROR(Table1[[#This Row],[Total Sales]]/Table1[[#This Row],[Units Sold]],4)</f>
        <v>400</v>
      </c>
      <c r="R2231" s="4">
        <f>IFERROR(Table1[[#This Row],[Operating Profit]]/Table1[[#This Row],[Units Sold]],0)</f>
        <v>139.99999999999997</v>
      </c>
      <c r="S2231" s="4">
        <f>IFERROR((Table1[[#This Row],[Total Sales]]-Table1[[#This Row],[Operating Profit]])/Table1[[#This Row],[Units Sold]],0)</f>
        <v>260</v>
      </c>
      <c r="T2231" s="4" t="str">
        <f>IF(Table1[[#This Row],[Profit per unit]]&gt;$V$8,"Premium","Mass")</f>
        <v>Premium</v>
      </c>
      <c r="U2231" s="4"/>
    </row>
    <row r="2232" spans="2:21" ht="14.25" customHeight="1" x14ac:dyDescent="0.3">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c r="O2232" s="4" t="str">
        <f>TEXT(Table1[[#This Row],[Invoice Date]],"mmm")</f>
        <v>Jan</v>
      </c>
      <c r="P2232" s="4">
        <f>YEAR(Table1[[#This Row],[Invoice Date]])</f>
        <v>2021</v>
      </c>
      <c r="Q2232" s="4">
        <f>IFERROR(Table1[[#This Row],[Total Sales]]/Table1[[#This Row],[Units Sold]],4)</f>
        <v>400</v>
      </c>
      <c r="R2232" s="4">
        <f>IFERROR(Table1[[#This Row],[Operating Profit]]/Table1[[#This Row],[Units Sold]],0)</f>
        <v>160</v>
      </c>
      <c r="S2232" s="4">
        <f>IFERROR((Table1[[#This Row],[Total Sales]]-Table1[[#This Row],[Operating Profit]])/Table1[[#This Row],[Units Sold]],0)</f>
        <v>240</v>
      </c>
      <c r="T2232" s="4" t="str">
        <f>IF(Table1[[#This Row],[Profit per unit]]&gt;$V$8,"Premium","Mass")</f>
        <v>Premium</v>
      </c>
      <c r="U2232" s="4"/>
    </row>
    <row r="2233" spans="2:21" ht="14.25" customHeight="1" x14ac:dyDescent="0.3">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c r="O2233" s="4" t="str">
        <f>TEXT(Table1[[#This Row],[Invoice Date]],"mmm")</f>
        <v>Jan</v>
      </c>
      <c r="P2233" s="4">
        <f>YEAR(Table1[[#This Row],[Invoice Date]])</f>
        <v>2021</v>
      </c>
      <c r="Q2233" s="4">
        <f>IFERROR(Table1[[#This Row],[Total Sales]]/Table1[[#This Row],[Units Sold]],4)</f>
        <v>450.00000000000011</v>
      </c>
      <c r="R2233" s="4">
        <f>IFERROR(Table1[[#This Row],[Operating Profit]]/Table1[[#This Row],[Units Sold]],0)</f>
        <v>157.50000000000003</v>
      </c>
      <c r="S2233" s="4">
        <f>IFERROR((Table1[[#This Row],[Total Sales]]-Table1[[#This Row],[Operating Profit]])/Table1[[#This Row],[Units Sold]],0)</f>
        <v>292.50000000000011</v>
      </c>
      <c r="T2233" s="4" t="str">
        <f>IF(Table1[[#This Row],[Profit per unit]]&gt;$V$8,"Premium","Mass")</f>
        <v>Premium</v>
      </c>
      <c r="U2233" s="4"/>
    </row>
    <row r="2234" spans="2:21" ht="14.25" customHeight="1" x14ac:dyDescent="0.3">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c r="O2234" s="4" t="str">
        <f>TEXT(Table1[[#This Row],[Invoice Date]],"mmm")</f>
        <v>Jan</v>
      </c>
      <c r="P2234" s="4">
        <f>YEAR(Table1[[#This Row],[Invoice Date]])</f>
        <v>2021</v>
      </c>
      <c r="Q2234" s="4">
        <f>IFERROR(Table1[[#This Row],[Total Sales]]/Table1[[#This Row],[Units Sold]],4)</f>
        <v>400</v>
      </c>
      <c r="R2234" s="4">
        <f>IFERROR(Table1[[#This Row],[Operating Profit]]/Table1[[#This Row],[Units Sold]],0)</f>
        <v>100</v>
      </c>
      <c r="S2234" s="4">
        <f>IFERROR((Table1[[#This Row],[Total Sales]]-Table1[[#This Row],[Operating Profit]])/Table1[[#This Row],[Units Sold]],0)</f>
        <v>300</v>
      </c>
      <c r="T2234" s="4" t="str">
        <f>IF(Table1[[#This Row],[Profit per unit]]&gt;$V$8,"Premium","Mass")</f>
        <v>Premium</v>
      </c>
      <c r="U2234" s="4"/>
    </row>
    <row r="2235" spans="2:21" ht="14.25" customHeight="1" x14ac:dyDescent="0.3">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c r="O2235" s="4" t="str">
        <f>TEXT(Table1[[#This Row],[Invoice Date]],"mmm")</f>
        <v>Feb</v>
      </c>
      <c r="P2235" s="4">
        <f>YEAR(Table1[[#This Row],[Invoice Date]])</f>
        <v>2021</v>
      </c>
      <c r="Q2235" s="4">
        <f>IFERROR(Table1[[#This Row],[Total Sales]]/Table1[[#This Row],[Units Sold]],4)</f>
        <v>299.99999999999994</v>
      </c>
      <c r="R2235" s="4">
        <f>IFERROR(Table1[[#This Row],[Operating Profit]]/Table1[[#This Row],[Units Sold]],0)</f>
        <v>119.99999999999999</v>
      </c>
      <c r="S2235" s="4">
        <f>IFERROR((Table1[[#This Row],[Total Sales]]-Table1[[#This Row],[Operating Profit]])/Table1[[#This Row],[Units Sold]],0)</f>
        <v>179.99999999999994</v>
      </c>
      <c r="T2235" s="4" t="str">
        <f>IF(Table1[[#This Row],[Profit per unit]]&gt;$V$8,"Premium","Mass")</f>
        <v>Premium</v>
      </c>
      <c r="U2235" s="4"/>
    </row>
    <row r="2236" spans="2:21" ht="14.25" customHeight="1" x14ac:dyDescent="0.3">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c r="O2236" s="4" t="str">
        <f>TEXT(Table1[[#This Row],[Invoice Date]],"mmm")</f>
        <v>Feb</v>
      </c>
      <c r="P2236" s="4">
        <f>YEAR(Table1[[#This Row],[Invoice Date]])</f>
        <v>2021</v>
      </c>
      <c r="Q2236" s="4">
        <f>IFERROR(Table1[[#This Row],[Total Sales]]/Table1[[#This Row],[Units Sold]],4)</f>
        <v>400</v>
      </c>
      <c r="R2236" s="4">
        <f>IFERROR(Table1[[#This Row],[Operating Profit]]/Table1[[#This Row],[Units Sold]],0)</f>
        <v>160</v>
      </c>
      <c r="S2236" s="4">
        <f>IFERROR((Table1[[#This Row],[Total Sales]]-Table1[[#This Row],[Operating Profit]])/Table1[[#This Row],[Units Sold]],0)</f>
        <v>240</v>
      </c>
      <c r="T2236" s="4" t="str">
        <f>IF(Table1[[#This Row],[Profit per unit]]&gt;$V$8,"Premium","Mass")</f>
        <v>Premium</v>
      </c>
      <c r="U2236" s="4"/>
    </row>
    <row r="2237" spans="2:21" ht="14.25" customHeight="1" x14ac:dyDescent="0.3">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c r="O2237" s="4" t="str">
        <f>TEXT(Table1[[#This Row],[Invoice Date]],"mmm")</f>
        <v>Feb</v>
      </c>
      <c r="P2237" s="4">
        <f>YEAR(Table1[[#This Row],[Invoice Date]])</f>
        <v>2021</v>
      </c>
      <c r="Q2237" s="4">
        <f>IFERROR(Table1[[#This Row],[Total Sales]]/Table1[[#This Row],[Units Sold]],4)</f>
        <v>400</v>
      </c>
      <c r="R2237" s="4">
        <f>IFERROR(Table1[[#This Row],[Operating Profit]]/Table1[[#This Row],[Units Sold]],0)</f>
        <v>140</v>
      </c>
      <c r="S2237" s="4">
        <f>IFERROR((Table1[[#This Row],[Total Sales]]-Table1[[#This Row],[Operating Profit]])/Table1[[#This Row],[Units Sold]],0)</f>
        <v>260</v>
      </c>
      <c r="T2237" s="4" t="str">
        <f>IF(Table1[[#This Row],[Profit per unit]]&gt;$V$8,"Premium","Mass")</f>
        <v>Premium</v>
      </c>
      <c r="U2237" s="4"/>
    </row>
    <row r="2238" spans="2:21" ht="14.25" customHeight="1" x14ac:dyDescent="0.3">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c r="O2238" s="4" t="str">
        <f>TEXT(Table1[[#This Row],[Invoice Date]],"mmm")</f>
        <v>Feb</v>
      </c>
      <c r="P2238" s="4">
        <f>YEAR(Table1[[#This Row],[Invoice Date]])</f>
        <v>2021</v>
      </c>
      <c r="Q2238" s="4">
        <f>IFERROR(Table1[[#This Row],[Total Sales]]/Table1[[#This Row],[Units Sold]],4)</f>
        <v>400</v>
      </c>
      <c r="R2238" s="4">
        <f>IFERROR(Table1[[#This Row],[Operating Profit]]/Table1[[#This Row],[Units Sold]],0)</f>
        <v>160</v>
      </c>
      <c r="S2238" s="4">
        <f>IFERROR((Table1[[#This Row],[Total Sales]]-Table1[[#This Row],[Operating Profit]])/Table1[[#This Row],[Units Sold]],0)</f>
        <v>240</v>
      </c>
      <c r="T2238" s="4" t="str">
        <f>IF(Table1[[#This Row],[Profit per unit]]&gt;$V$8,"Premium","Mass")</f>
        <v>Premium</v>
      </c>
      <c r="U2238" s="4"/>
    </row>
    <row r="2239" spans="2:21" ht="14.25" customHeight="1" x14ac:dyDescent="0.3">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c r="O2239" s="4" t="str">
        <f>TEXT(Table1[[#This Row],[Invoice Date]],"mmm")</f>
        <v>Feb</v>
      </c>
      <c r="P2239" s="4">
        <f>YEAR(Table1[[#This Row],[Invoice Date]])</f>
        <v>2021</v>
      </c>
      <c r="Q2239" s="4">
        <f>IFERROR(Table1[[#This Row],[Total Sales]]/Table1[[#This Row],[Units Sold]],4)</f>
        <v>450.00000000000017</v>
      </c>
      <c r="R2239" s="4">
        <f>IFERROR(Table1[[#This Row],[Operating Profit]]/Table1[[#This Row],[Units Sold]],0)</f>
        <v>157.50000000000003</v>
      </c>
      <c r="S2239" s="4">
        <f>IFERROR((Table1[[#This Row],[Total Sales]]-Table1[[#This Row],[Operating Profit]])/Table1[[#This Row],[Units Sold]],0)</f>
        <v>292.50000000000011</v>
      </c>
      <c r="T2239" s="4" t="str">
        <f>IF(Table1[[#This Row],[Profit per unit]]&gt;$V$8,"Premium","Mass")</f>
        <v>Premium</v>
      </c>
      <c r="U2239" s="4"/>
    </row>
    <row r="2240" spans="2:21" ht="14.25" customHeight="1" x14ac:dyDescent="0.3">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c r="O2240" s="4" t="str">
        <f>TEXT(Table1[[#This Row],[Invoice Date]],"mmm")</f>
        <v>Feb</v>
      </c>
      <c r="P2240" s="4">
        <f>YEAR(Table1[[#This Row],[Invoice Date]])</f>
        <v>2021</v>
      </c>
      <c r="Q2240" s="4">
        <f>IFERROR(Table1[[#This Row],[Total Sales]]/Table1[[#This Row],[Units Sold]],4)</f>
        <v>400</v>
      </c>
      <c r="R2240" s="4">
        <f>IFERROR(Table1[[#This Row],[Operating Profit]]/Table1[[#This Row],[Units Sold]],0)</f>
        <v>100</v>
      </c>
      <c r="S2240" s="4">
        <f>IFERROR((Table1[[#This Row],[Total Sales]]-Table1[[#This Row],[Operating Profit]])/Table1[[#This Row],[Units Sold]],0)</f>
        <v>300</v>
      </c>
      <c r="T2240" s="4" t="str">
        <f>IF(Table1[[#This Row],[Profit per unit]]&gt;$V$8,"Premium","Mass")</f>
        <v>Premium</v>
      </c>
      <c r="U2240" s="4"/>
    </row>
    <row r="2241" spans="2:21" ht="14.25" customHeight="1" x14ac:dyDescent="0.3">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c r="O2241" s="4" t="str">
        <f>TEXT(Table1[[#This Row],[Invoice Date]],"mmm")</f>
        <v>Mar</v>
      </c>
      <c r="P2241" s="4">
        <f>YEAR(Table1[[#This Row],[Invoice Date]])</f>
        <v>2021</v>
      </c>
      <c r="Q2241" s="4">
        <f>IFERROR(Table1[[#This Row],[Total Sales]]/Table1[[#This Row],[Units Sold]],4)</f>
        <v>400</v>
      </c>
      <c r="R2241" s="4">
        <f>IFERROR(Table1[[#This Row],[Operating Profit]]/Table1[[#This Row],[Units Sold]],0)</f>
        <v>160</v>
      </c>
      <c r="S2241" s="4">
        <f>IFERROR((Table1[[#This Row],[Total Sales]]-Table1[[#This Row],[Operating Profit]])/Table1[[#This Row],[Units Sold]],0)</f>
        <v>240</v>
      </c>
      <c r="T2241" s="4" t="str">
        <f>IF(Table1[[#This Row],[Profit per unit]]&gt;$V$8,"Premium","Mass")</f>
        <v>Premium</v>
      </c>
      <c r="U2241" s="4"/>
    </row>
    <row r="2242" spans="2:21" ht="14.25" customHeight="1" x14ac:dyDescent="0.3">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c r="O2242" s="4" t="str">
        <f>TEXT(Table1[[#This Row],[Invoice Date]],"mmm")</f>
        <v>Mar</v>
      </c>
      <c r="P2242" s="4">
        <f>YEAR(Table1[[#This Row],[Invoice Date]])</f>
        <v>2021</v>
      </c>
      <c r="Q2242" s="4">
        <f>IFERROR(Table1[[#This Row],[Total Sales]]/Table1[[#This Row],[Units Sold]],4)</f>
        <v>500</v>
      </c>
      <c r="R2242" s="4">
        <f>IFERROR(Table1[[#This Row],[Operating Profit]]/Table1[[#This Row],[Units Sold]],0)</f>
        <v>200</v>
      </c>
      <c r="S2242" s="4">
        <f>IFERROR((Table1[[#This Row],[Total Sales]]-Table1[[#This Row],[Operating Profit]])/Table1[[#This Row],[Units Sold]],0)</f>
        <v>300</v>
      </c>
      <c r="T2242" s="4" t="str">
        <f>IF(Table1[[#This Row],[Profit per unit]]&gt;$V$8,"Premium","Mass")</f>
        <v>Premium</v>
      </c>
      <c r="U2242" s="4"/>
    </row>
    <row r="2243" spans="2:21" ht="14.25" customHeight="1" x14ac:dyDescent="0.3">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c r="O2243" s="4" t="str">
        <f>TEXT(Table1[[#This Row],[Invoice Date]],"mmm")</f>
        <v>Mar</v>
      </c>
      <c r="P2243" s="4">
        <f>YEAR(Table1[[#This Row],[Invoice Date]])</f>
        <v>2021</v>
      </c>
      <c r="Q2243" s="4">
        <f>IFERROR(Table1[[#This Row],[Total Sales]]/Table1[[#This Row],[Units Sold]],4)</f>
        <v>500</v>
      </c>
      <c r="R2243" s="4">
        <f>IFERROR(Table1[[#This Row],[Operating Profit]]/Table1[[#This Row],[Units Sold]],0)</f>
        <v>175</v>
      </c>
      <c r="S2243" s="4">
        <f>IFERROR((Table1[[#This Row],[Total Sales]]-Table1[[#This Row],[Operating Profit]])/Table1[[#This Row],[Units Sold]],0)</f>
        <v>325</v>
      </c>
      <c r="T2243" s="4" t="str">
        <f>IF(Table1[[#This Row],[Profit per unit]]&gt;$V$8,"Premium","Mass")</f>
        <v>Premium</v>
      </c>
      <c r="U2243" s="4"/>
    </row>
    <row r="2244" spans="2:21" ht="14.25" customHeight="1" x14ac:dyDescent="0.3">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c r="O2244" s="4" t="str">
        <f>TEXT(Table1[[#This Row],[Invoice Date]],"mmm")</f>
        <v>Mar</v>
      </c>
      <c r="P2244" s="4">
        <f>YEAR(Table1[[#This Row],[Invoice Date]])</f>
        <v>2021</v>
      </c>
      <c r="Q2244" s="4">
        <f>IFERROR(Table1[[#This Row],[Total Sales]]/Table1[[#This Row],[Units Sold]],4)</f>
        <v>500</v>
      </c>
      <c r="R2244" s="4">
        <f>IFERROR(Table1[[#This Row],[Operating Profit]]/Table1[[#This Row],[Units Sold]],0)</f>
        <v>200</v>
      </c>
      <c r="S2244" s="4">
        <f>IFERROR((Table1[[#This Row],[Total Sales]]-Table1[[#This Row],[Operating Profit]])/Table1[[#This Row],[Units Sold]],0)</f>
        <v>300</v>
      </c>
      <c r="T2244" s="4" t="str">
        <f>IF(Table1[[#This Row],[Profit per unit]]&gt;$V$8,"Premium","Mass")</f>
        <v>Premium</v>
      </c>
      <c r="U2244" s="4"/>
    </row>
    <row r="2245" spans="2:21" ht="14.25" customHeight="1" x14ac:dyDescent="0.3">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c r="O2245" s="4" t="str">
        <f>TEXT(Table1[[#This Row],[Invoice Date]],"mmm")</f>
        <v>Mar</v>
      </c>
      <c r="P2245" s="4">
        <f>YEAR(Table1[[#This Row],[Invoice Date]])</f>
        <v>2021</v>
      </c>
      <c r="Q2245" s="4">
        <f>IFERROR(Table1[[#This Row],[Total Sales]]/Table1[[#This Row],[Units Sold]],4)</f>
        <v>550.00000000000011</v>
      </c>
      <c r="R2245" s="4">
        <f>IFERROR(Table1[[#This Row],[Operating Profit]]/Table1[[#This Row],[Units Sold]],0)</f>
        <v>192.50000000000003</v>
      </c>
      <c r="S2245" s="4">
        <f>IFERROR((Table1[[#This Row],[Total Sales]]-Table1[[#This Row],[Operating Profit]])/Table1[[#This Row],[Units Sold]],0)</f>
        <v>357.50000000000011</v>
      </c>
      <c r="T2245" s="4" t="str">
        <f>IF(Table1[[#This Row],[Profit per unit]]&gt;$V$8,"Premium","Mass")</f>
        <v>Premium</v>
      </c>
      <c r="U2245" s="4"/>
    </row>
    <row r="2246" spans="2:21" ht="14.25" customHeight="1" x14ac:dyDescent="0.3">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c r="O2246" s="4" t="str">
        <f>TEXT(Table1[[#This Row],[Invoice Date]],"mmm")</f>
        <v>Mar</v>
      </c>
      <c r="P2246" s="4">
        <f>YEAR(Table1[[#This Row],[Invoice Date]])</f>
        <v>2021</v>
      </c>
      <c r="Q2246" s="4">
        <f>IFERROR(Table1[[#This Row],[Total Sales]]/Table1[[#This Row],[Units Sold]],4)</f>
        <v>500</v>
      </c>
      <c r="R2246" s="4">
        <f>IFERROR(Table1[[#This Row],[Operating Profit]]/Table1[[#This Row],[Units Sold]],0)</f>
        <v>125</v>
      </c>
      <c r="S2246" s="4">
        <f>IFERROR((Table1[[#This Row],[Total Sales]]-Table1[[#This Row],[Operating Profit]])/Table1[[#This Row],[Units Sold]],0)</f>
        <v>375</v>
      </c>
      <c r="T2246" s="4" t="str">
        <f>IF(Table1[[#This Row],[Profit per unit]]&gt;$V$8,"Premium","Mass")</f>
        <v>Premium</v>
      </c>
      <c r="U2246" s="4"/>
    </row>
    <row r="2247" spans="2:21" ht="14.25" customHeight="1" x14ac:dyDescent="0.3">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c r="O2247" s="4" t="str">
        <f>TEXT(Table1[[#This Row],[Invoice Date]],"mmm")</f>
        <v>Apr</v>
      </c>
      <c r="P2247" s="4">
        <f>YEAR(Table1[[#This Row],[Invoice Date]])</f>
        <v>2021</v>
      </c>
      <c r="Q2247" s="4">
        <f>IFERROR(Table1[[#This Row],[Total Sales]]/Table1[[#This Row],[Units Sold]],4)</f>
        <v>500</v>
      </c>
      <c r="R2247" s="4">
        <f>IFERROR(Table1[[#This Row],[Operating Profit]]/Table1[[#This Row],[Units Sold]],0)</f>
        <v>200</v>
      </c>
      <c r="S2247" s="4">
        <f>IFERROR((Table1[[#This Row],[Total Sales]]-Table1[[#This Row],[Operating Profit]])/Table1[[#This Row],[Units Sold]],0)</f>
        <v>300</v>
      </c>
      <c r="T2247" s="4" t="str">
        <f>IF(Table1[[#This Row],[Profit per unit]]&gt;$V$8,"Premium","Mass")</f>
        <v>Premium</v>
      </c>
      <c r="U2247" s="4"/>
    </row>
    <row r="2248" spans="2:21" ht="14.25" customHeight="1" x14ac:dyDescent="0.3">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c r="O2248" s="4" t="str">
        <f>TEXT(Table1[[#This Row],[Invoice Date]],"mmm")</f>
        <v>Apr</v>
      </c>
      <c r="P2248" s="4">
        <f>YEAR(Table1[[#This Row],[Invoice Date]])</f>
        <v>2021</v>
      </c>
      <c r="Q2248" s="4">
        <f>IFERROR(Table1[[#This Row],[Total Sales]]/Table1[[#This Row],[Units Sold]],4)</f>
        <v>550.00000000000011</v>
      </c>
      <c r="R2248" s="4">
        <f>IFERROR(Table1[[#This Row],[Operating Profit]]/Table1[[#This Row],[Units Sold]],0)</f>
        <v>220.00000000000006</v>
      </c>
      <c r="S2248" s="4">
        <f>IFERROR((Table1[[#This Row],[Total Sales]]-Table1[[#This Row],[Operating Profit]])/Table1[[#This Row],[Units Sold]],0)</f>
        <v>330.00000000000006</v>
      </c>
      <c r="T2248" s="4" t="str">
        <f>IF(Table1[[#This Row],[Profit per unit]]&gt;$V$8,"Premium","Mass")</f>
        <v>Premium</v>
      </c>
      <c r="U2248" s="4"/>
    </row>
    <row r="2249" spans="2:21" ht="14.25" customHeight="1" x14ac:dyDescent="0.3">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c r="O2249" s="4" t="str">
        <f>TEXT(Table1[[#This Row],[Invoice Date]],"mmm")</f>
        <v>Apr</v>
      </c>
      <c r="P2249" s="4">
        <f>YEAR(Table1[[#This Row],[Invoice Date]])</f>
        <v>2021</v>
      </c>
      <c r="Q2249" s="4">
        <f>IFERROR(Table1[[#This Row],[Total Sales]]/Table1[[#This Row],[Units Sold]],4)</f>
        <v>550.00000000000011</v>
      </c>
      <c r="R2249" s="4">
        <f>IFERROR(Table1[[#This Row],[Operating Profit]]/Table1[[#This Row],[Units Sold]],0)</f>
        <v>192.5</v>
      </c>
      <c r="S2249" s="4">
        <f>IFERROR((Table1[[#This Row],[Total Sales]]-Table1[[#This Row],[Operating Profit]])/Table1[[#This Row],[Units Sold]],0)</f>
        <v>357.50000000000006</v>
      </c>
      <c r="T2249" s="4" t="str">
        <f>IF(Table1[[#This Row],[Profit per unit]]&gt;$V$8,"Premium","Mass")</f>
        <v>Premium</v>
      </c>
      <c r="U2249" s="4"/>
    </row>
    <row r="2250" spans="2:21" ht="14.25" customHeight="1" x14ac:dyDescent="0.3">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c r="O2250" s="4" t="str">
        <f>TEXT(Table1[[#This Row],[Invoice Date]],"mmm")</f>
        <v>Apr</v>
      </c>
      <c r="P2250" s="4">
        <f>YEAR(Table1[[#This Row],[Invoice Date]])</f>
        <v>2021</v>
      </c>
      <c r="Q2250" s="4">
        <f>IFERROR(Table1[[#This Row],[Total Sales]]/Table1[[#This Row],[Units Sold]],4)</f>
        <v>500</v>
      </c>
      <c r="R2250" s="4">
        <f>IFERROR(Table1[[#This Row],[Operating Profit]]/Table1[[#This Row],[Units Sold]],0)</f>
        <v>200</v>
      </c>
      <c r="S2250" s="4">
        <f>IFERROR((Table1[[#This Row],[Total Sales]]-Table1[[#This Row],[Operating Profit]])/Table1[[#This Row],[Units Sold]],0)</f>
        <v>300</v>
      </c>
      <c r="T2250" s="4" t="str">
        <f>IF(Table1[[#This Row],[Profit per unit]]&gt;$V$8,"Premium","Mass")</f>
        <v>Premium</v>
      </c>
      <c r="U2250" s="4"/>
    </row>
    <row r="2251" spans="2:21" ht="14.25" customHeight="1" x14ac:dyDescent="0.3">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c r="O2251" s="4" t="str">
        <f>TEXT(Table1[[#This Row],[Invoice Date]],"mmm")</f>
        <v>Apr</v>
      </c>
      <c r="P2251" s="4">
        <f>YEAR(Table1[[#This Row],[Invoice Date]])</f>
        <v>2021</v>
      </c>
      <c r="Q2251" s="4">
        <f>IFERROR(Table1[[#This Row],[Total Sales]]/Table1[[#This Row],[Units Sold]],4)</f>
        <v>550.00000000000011</v>
      </c>
      <c r="R2251" s="4">
        <f>IFERROR(Table1[[#This Row],[Operating Profit]]/Table1[[#This Row],[Units Sold]],0)</f>
        <v>192.5</v>
      </c>
      <c r="S2251" s="4">
        <f>IFERROR((Table1[[#This Row],[Total Sales]]-Table1[[#This Row],[Operating Profit]])/Table1[[#This Row],[Units Sold]],0)</f>
        <v>357.50000000000006</v>
      </c>
      <c r="T2251" s="4" t="str">
        <f>IF(Table1[[#This Row],[Profit per unit]]&gt;$V$8,"Premium","Mass")</f>
        <v>Premium</v>
      </c>
      <c r="U2251" s="4"/>
    </row>
    <row r="2252" spans="2:21" ht="14.25" customHeight="1" x14ac:dyDescent="0.3">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c r="O2252" s="4" t="str">
        <f>TEXT(Table1[[#This Row],[Invoice Date]],"mmm")</f>
        <v>Apr</v>
      </c>
      <c r="P2252" s="4">
        <f>YEAR(Table1[[#This Row],[Invoice Date]])</f>
        <v>2021</v>
      </c>
      <c r="Q2252" s="4">
        <f>IFERROR(Table1[[#This Row],[Total Sales]]/Table1[[#This Row],[Units Sold]],4)</f>
        <v>700</v>
      </c>
      <c r="R2252" s="4">
        <f>IFERROR(Table1[[#This Row],[Operating Profit]]/Table1[[#This Row],[Units Sold]],0)</f>
        <v>175</v>
      </c>
      <c r="S2252" s="4">
        <f>IFERROR((Table1[[#This Row],[Total Sales]]-Table1[[#This Row],[Operating Profit]])/Table1[[#This Row],[Units Sold]],0)</f>
        <v>525</v>
      </c>
      <c r="T2252" s="4" t="str">
        <f>IF(Table1[[#This Row],[Profit per unit]]&gt;$V$8,"Premium","Mass")</f>
        <v>Premium</v>
      </c>
      <c r="U2252" s="4"/>
    </row>
    <row r="2253" spans="2:21" ht="14.25" customHeight="1" x14ac:dyDescent="0.3">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c r="O2253" s="4" t="str">
        <f>TEXT(Table1[[#This Row],[Invoice Date]],"mmm")</f>
        <v>May</v>
      </c>
      <c r="P2253" s="4">
        <f>YEAR(Table1[[#This Row],[Invoice Date]])</f>
        <v>2021</v>
      </c>
      <c r="Q2253" s="4">
        <f>IFERROR(Table1[[#This Row],[Total Sales]]/Table1[[#This Row],[Units Sold]],4)</f>
        <v>500</v>
      </c>
      <c r="R2253" s="4">
        <f>IFERROR(Table1[[#This Row],[Operating Profit]]/Table1[[#This Row],[Units Sold]],0)</f>
        <v>200</v>
      </c>
      <c r="S2253" s="4">
        <f>IFERROR((Table1[[#This Row],[Total Sales]]-Table1[[#This Row],[Operating Profit]])/Table1[[#This Row],[Units Sold]],0)</f>
        <v>300</v>
      </c>
      <c r="T2253" s="4" t="str">
        <f>IF(Table1[[#This Row],[Profit per unit]]&gt;$V$8,"Premium","Mass")</f>
        <v>Premium</v>
      </c>
      <c r="U2253" s="4"/>
    </row>
    <row r="2254" spans="2:21" ht="14.25" customHeight="1" x14ac:dyDescent="0.3">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c r="O2254" s="4" t="str">
        <f>TEXT(Table1[[#This Row],[Invoice Date]],"mmm")</f>
        <v>May</v>
      </c>
      <c r="P2254" s="4">
        <f>YEAR(Table1[[#This Row],[Invoice Date]])</f>
        <v>2021</v>
      </c>
      <c r="Q2254" s="4">
        <f>IFERROR(Table1[[#This Row],[Total Sales]]/Table1[[#This Row],[Units Sold]],4)</f>
        <v>550.00000000000011</v>
      </c>
      <c r="R2254" s="4">
        <f>IFERROR(Table1[[#This Row],[Operating Profit]]/Table1[[#This Row],[Units Sold]],0)</f>
        <v>220.00000000000003</v>
      </c>
      <c r="S2254" s="4">
        <f>IFERROR((Table1[[#This Row],[Total Sales]]-Table1[[#This Row],[Operating Profit]])/Table1[[#This Row],[Units Sold]],0)</f>
        <v>330</v>
      </c>
      <c r="T2254" s="4" t="str">
        <f>IF(Table1[[#This Row],[Profit per unit]]&gt;$V$8,"Premium","Mass")</f>
        <v>Premium</v>
      </c>
      <c r="U2254" s="4"/>
    </row>
    <row r="2255" spans="2:21" ht="14.25" customHeight="1" x14ac:dyDescent="0.3">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c r="O2255" s="4" t="str">
        <f>TEXT(Table1[[#This Row],[Invoice Date]],"mmm")</f>
        <v>May</v>
      </c>
      <c r="P2255" s="4">
        <f>YEAR(Table1[[#This Row],[Invoice Date]])</f>
        <v>2021</v>
      </c>
      <c r="Q2255" s="4">
        <f>IFERROR(Table1[[#This Row],[Total Sales]]/Table1[[#This Row],[Units Sold]],4)</f>
        <v>550.00000000000011</v>
      </c>
      <c r="R2255" s="4">
        <f>IFERROR(Table1[[#This Row],[Operating Profit]]/Table1[[#This Row],[Units Sold]],0)</f>
        <v>192.5</v>
      </c>
      <c r="S2255" s="4">
        <f>IFERROR((Table1[[#This Row],[Total Sales]]-Table1[[#This Row],[Operating Profit]])/Table1[[#This Row],[Units Sold]],0)</f>
        <v>357.50000000000006</v>
      </c>
      <c r="T2255" s="4" t="str">
        <f>IF(Table1[[#This Row],[Profit per unit]]&gt;$V$8,"Premium","Mass")</f>
        <v>Premium</v>
      </c>
      <c r="U2255" s="4"/>
    </row>
    <row r="2256" spans="2:21" ht="14.25" customHeight="1" x14ac:dyDescent="0.3">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c r="O2256" s="4" t="str">
        <f>TEXT(Table1[[#This Row],[Invoice Date]],"mmm")</f>
        <v>May</v>
      </c>
      <c r="P2256" s="4">
        <f>YEAR(Table1[[#This Row],[Invoice Date]])</f>
        <v>2021</v>
      </c>
      <c r="Q2256" s="4">
        <f>IFERROR(Table1[[#This Row],[Total Sales]]/Table1[[#This Row],[Units Sold]],4)</f>
        <v>500</v>
      </c>
      <c r="R2256" s="4">
        <f>IFERROR(Table1[[#This Row],[Operating Profit]]/Table1[[#This Row],[Units Sold]],0)</f>
        <v>200</v>
      </c>
      <c r="S2256" s="4">
        <f>IFERROR((Table1[[#This Row],[Total Sales]]-Table1[[#This Row],[Operating Profit]])/Table1[[#This Row],[Units Sold]],0)</f>
        <v>300</v>
      </c>
      <c r="T2256" s="4" t="str">
        <f>IF(Table1[[#This Row],[Profit per unit]]&gt;$V$8,"Premium","Mass")</f>
        <v>Premium</v>
      </c>
      <c r="U2256" s="4"/>
    </row>
    <row r="2257" spans="2:21" ht="14.25" customHeight="1" x14ac:dyDescent="0.3">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c r="O2257" s="4" t="str">
        <f>TEXT(Table1[[#This Row],[Invoice Date]],"mmm")</f>
        <v>May</v>
      </c>
      <c r="P2257" s="4">
        <f>YEAR(Table1[[#This Row],[Invoice Date]])</f>
        <v>2021</v>
      </c>
      <c r="Q2257" s="4">
        <f>IFERROR(Table1[[#This Row],[Total Sales]]/Table1[[#This Row],[Units Sold]],4)</f>
        <v>550.00000000000011</v>
      </c>
      <c r="R2257" s="4">
        <f>IFERROR(Table1[[#This Row],[Operating Profit]]/Table1[[#This Row],[Units Sold]],0)</f>
        <v>192.5</v>
      </c>
      <c r="S2257" s="4">
        <f>IFERROR((Table1[[#This Row],[Total Sales]]-Table1[[#This Row],[Operating Profit]])/Table1[[#This Row],[Units Sold]],0)</f>
        <v>357.50000000000006</v>
      </c>
      <c r="T2257" s="4" t="str">
        <f>IF(Table1[[#This Row],[Profit per unit]]&gt;$V$8,"Premium","Mass")</f>
        <v>Premium</v>
      </c>
      <c r="U2257" s="4"/>
    </row>
    <row r="2258" spans="2:21" ht="14.25" customHeight="1" x14ac:dyDescent="0.3">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c r="O2258" s="4" t="str">
        <f>TEXT(Table1[[#This Row],[Invoice Date]],"mmm")</f>
        <v>May</v>
      </c>
      <c r="P2258" s="4">
        <f>YEAR(Table1[[#This Row],[Invoice Date]])</f>
        <v>2021</v>
      </c>
      <c r="Q2258" s="4">
        <f>IFERROR(Table1[[#This Row],[Total Sales]]/Table1[[#This Row],[Units Sold]],4)</f>
        <v>700</v>
      </c>
      <c r="R2258" s="4">
        <f>IFERROR(Table1[[#This Row],[Operating Profit]]/Table1[[#This Row],[Units Sold]],0)</f>
        <v>175</v>
      </c>
      <c r="S2258" s="4">
        <f>IFERROR((Table1[[#This Row],[Total Sales]]-Table1[[#This Row],[Operating Profit]])/Table1[[#This Row],[Units Sold]],0)</f>
        <v>525</v>
      </c>
      <c r="T2258" s="4" t="str">
        <f>IF(Table1[[#This Row],[Profit per unit]]&gt;$V$8,"Premium","Mass")</f>
        <v>Premium</v>
      </c>
      <c r="U2258" s="4"/>
    </row>
    <row r="2259" spans="2:21" ht="14.25" customHeight="1" x14ac:dyDescent="0.3">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c r="O2259" s="4" t="str">
        <f>TEXT(Table1[[#This Row],[Invoice Date]],"mmm")</f>
        <v>Jun</v>
      </c>
      <c r="P2259" s="4">
        <f>YEAR(Table1[[#This Row],[Invoice Date]])</f>
        <v>2021</v>
      </c>
      <c r="Q2259" s="4">
        <f>IFERROR(Table1[[#This Row],[Total Sales]]/Table1[[#This Row],[Units Sold]],4)</f>
        <v>500</v>
      </c>
      <c r="R2259" s="4">
        <f>IFERROR(Table1[[#This Row],[Operating Profit]]/Table1[[#This Row],[Units Sold]],0)</f>
        <v>200</v>
      </c>
      <c r="S2259" s="4">
        <f>IFERROR((Table1[[#This Row],[Total Sales]]-Table1[[#This Row],[Operating Profit]])/Table1[[#This Row],[Units Sold]],0)</f>
        <v>300</v>
      </c>
      <c r="T2259" s="4" t="str">
        <f>IF(Table1[[#This Row],[Profit per unit]]&gt;$V$8,"Premium","Mass")</f>
        <v>Premium</v>
      </c>
      <c r="U2259" s="4"/>
    </row>
    <row r="2260" spans="2:21" ht="14.25" customHeight="1" x14ac:dyDescent="0.3">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c r="O2260" s="4" t="str">
        <f>TEXT(Table1[[#This Row],[Invoice Date]],"mmm")</f>
        <v>Jun</v>
      </c>
      <c r="P2260" s="4">
        <f>YEAR(Table1[[#This Row],[Invoice Date]])</f>
        <v>2021</v>
      </c>
      <c r="Q2260" s="4">
        <f>IFERROR(Table1[[#This Row],[Total Sales]]/Table1[[#This Row],[Units Sold]],4)</f>
        <v>550.00000000000011</v>
      </c>
      <c r="R2260" s="4">
        <f>IFERROR(Table1[[#This Row],[Operating Profit]]/Table1[[#This Row],[Units Sold]],0)</f>
        <v>220.00000000000006</v>
      </c>
      <c r="S2260" s="4">
        <f>IFERROR((Table1[[#This Row],[Total Sales]]-Table1[[#This Row],[Operating Profit]])/Table1[[#This Row],[Units Sold]],0)</f>
        <v>330.00000000000006</v>
      </c>
      <c r="T2260" s="4" t="str">
        <f>IF(Table1[[#This Row],[Profit per unit]]&gt;$V$8,"Premium","Mass")</f>
        <v>Premium</v>
      </c>
      <c r="U2260" s="4"/>
    </row>
    <row r="2261" spans="2:21" ht="14.25" customHeight="1" x14ac:dyDescent="0.3">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c r="O2261" s="4" t="str">
        <f>TEXT(Table1[[#This Row],[Invoice Date]],"mmm")</f>
        <v>Jun</v>
      </c>
      <c r="P2261" s="4">
        <f>YEAR(Table1[[#This Row],[Invoice Date]])</f>
        <v>2021</v>
      </c>
      <c r="Q2261" s="4">
        <f>IFERROR(Table1[[#This Row],[Total Sales]]/Table1[[#This Row],[Units Sold]],4)</f>
        <v>550.00000000000011</v>
      </c>
      <c r="R2261" s="4">
        <f>IFERROR(Table1[[#This Row],[Operating Profit]]/Table1[[#This Row],[Units Sold]],0)</f>
        <v>192.50000000000003</v>
      </c>
      <c r="S2261" s="4">
        <f>IFERROR((Table1[[#This Row],[Total Sales]]-Table1[[#This Row],[Operating Profit]])/Table1[[#This Row],[Units Sold]],0)</f>
        <v>357.50000000000011</v>
      </c>
      <c r="T2261" s="4" t="str">
        <f>IF(Table1[[#This Row],[Profit per unit]]&gt;$V$8,"Premium","Mass")</f>
        <v>Premium</v>
      </c>
      <c r="U2261" s="4"/>
    </row>
    <row r="2262" spans="2:21" ht="14.25" customHeight="1" x14ac:dyDescent="0.3">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c r="O2262" s="4" t="str">
        <f>TEXT(Table1[[#This Row],[Invoice Date]],"mmm")</f>
        <v>Jun</v>
      </c>
      <c r="P2262" s="4">
        <f>YEAR(Table1[[#This Row],[Invoice Date]])</f>
        <v>2021</v>
      </c>
      <c r="Q2262" s="4">
        <f>IFERROR(Table1[[#This Row],[Total Sales]]/Table1[[#This Row],[Units Sold]],4)</f>
        <v>500</v>
      </c>
      <c r="R2262" s="4">
        <f>IFERROR(Table1[[#This Row],[Operating Profit]]/Table1[[#This Row],[Units Sold]],0)</f>
        <v>200</v>
      </c>
      <c r="S2262" s="4">
        <f>IFERROR((Table1[[#This Row],[Total Sales]]-Table1[[#This Row],[Operating Profit]])/Table1[[#This Row],[Units Sold]],0)</f>
        <v>300</v>
      </c>
      <c r="T2262" s="4" t="str">
        <f>IF(Table1[[#This Row],[Profit per unit]]&gt;$V$8,"Premium","Mass")</f>
        <v>Premium</v>
      </c>
      <c r="U2262" s="4"/>
    </row>
    <row r="2263" spans="2:21" ht="14.25" customHeight="1" x14ac:dyDescent="0.3">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c r="O2263" s="4" t="str">
        <f>TEXT(Table1[[#This Row],[Invoice Date]],"mmm")</f>
        <v>Jun</v>
      </c>
      <c r="P2263" s="4">
        <f>YEAR(Table1[[#This Row],[Invoice Date]])</f>
        <v>2021</v>
      </c>
      <c r="Q2263" s="4">
        <f>IFERROR(Table1[[#This Row],[Total Sales]]/Table1[[#This Row],[Units Sold]],4)</f>
        <v>550.00000000000011</v>
      </c>
      <c r="R2263" s="4">
        <f>IFERROR(Table1[[#This Row],[Operating Profit]]/Table1[[#This Row],[Units Sold]],0)</f>
        <v>192.50000000000003</v>
      </c>
      <c r="S2263" s="4">
        <f>IFERROR((Table1[[#This Row],[Total Sales]]-Table1[[#This Row],[Operating Profit]])/Table1[[#This Row],[Units Sold]],0)</f>
        <v>357.50000000000011</v>
      </c>
      <c r="T2263" s="4" t="str">
        <f>IF(Table1[[#This Row],[Profit per unit]]&gt;$V$8,"Premium","Mass")</f>
        <v>Premium</v>
      </c>
      <c r="U2263" s="4"/>
    </row>
    <row r="2264" spans="2:21" ht="14.25" customHeight="1" x14ac:dyDescent="0.3">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c r="O2264" s="4" t="str">
        <f>TEXT(Table1[[#This Row],[Invoice Date]],"mmm")</f>
        <v>Jun</v>
      </c>
      <c r="P2264" s="4">
        <f>YEAR(Table1[[#This Row],[Invoice Date]])</f>
        <v>2021</v>
      </c>
      <c r="Q2264" s="4">
        <f>IFERROR(Table1[[#This Row],[Total Sales]]/Table1[[#This Row],[Units Sold]],4)</f>
        <v>700</v>
      </c>
      <c r="R2264" s="4">
        <f>IFERROR(Table1[[#This Row],[Operating Profit]]/Table1[[#This Row],[Units Sold]],0)</f>
        <v>175</v>
      </c>
      <c r="S2264" s="4">
        <f>IFERROR((Table1[[#This Row],[Total Sales]]-Table1[[#This Row],[Operating Profit]])/Table1[[#This Row],[Units Sold]],0)</f>
        <v>525</v>
      </c>
      <c r="T2264" s="4" t="str">
        <f>IF(Table1[[#This Row],[Profit per unit]]&gt;$V$8,"Premium","Mass")</f>
        <v>Premium</v>
      </c>
      <c r="U2264" s="4"/>
    </row>
    <row r="2265" spans="2:21" ht="14.25" customHeight="1" x14ac:dyDescent="0.3">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c r="O2265" s="4" t="str">
        <f>TEXT(Table1[[#This Row],[Invoice Date]],"mmm")</f>
        <v>Jul</v>
      </c>
      <c r="P2265" s="4">
        <f>YEAR(Table1[[#This Row],[Invoice Date]])</f>
        <v>2021</v>
      </c>
      <c r="Q2265" s="4">
        <f>IFERROR(Table1[[#This Row],[Total Sales]]/Table1[[#This Row],[Units Sold]],4)</f>
        <v>500</v>
      </c>
      <c r="R2265" s="4">
        <f>IFERROR(Table1[[#This Row],[Operating Profit]]/Table1[[#This Row],[Units Sold]],0)</f>
        <v>200</v>
      </c>
      <c r="S2265" s="4">
        <f>IFERROR((Table1[[#This Row],[Total Sales]]-Table1[[#This Row],[Operating Profit]])/Table1[[#This Row],[Units Sold]],0)</f>
        <v>300</v>
      </c>
      <c r="T2265" s="4" t="str">
        <f>IF(Table1[[#This Row],[Profit per unit]]&gt;$V$8,"Premium","Mass")</f>
        <v>Premium</v>
      </c>
      <c r="U2265" s="4"/>
    </row>
    <row r="2266" spans="2:21" ht="14.25" customHeight="1" x14ac:dyDescent="0.3">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c r="O2266" s="4" t="str">
        <f>TEXT(Table1[[#This Row],[Invoice Date]],"mmm")</f>
        <v>Jul</v>
      </c>
      <c r="P2266" s="4">
        <f>YEAR(Table1[[#This Row],[Invoice Date]])</f>
        <v>2021</v>
      </c>
      <c r="Q2266" s="4">
        <f>IFERROR(Table1[[#This Row],[Total Sales]]/Table1[[#This Row],[Units Sold]],4)</f>
        <v>550.00000000000011</v>
      </c>
      <c r="R2266" s="4">
        <f>IFERROR(Table1[[#This Row],[Operating Profit]]/Table1[[#This Row],[Units Sold]],0)</f>
        <v>220.00000000000006</v>
      </c>
      <c r="S2266" s="4">
        <f>IFERROR((Table1[[#This Row],[Total Sales]]-Table1[[#This Row],[Operating Profit]])/Table1[[#This Row],[Units Sold]],0)</f>
        <v>330.00000000000006</v>
      </c>
      <c r="T2266" s="4" t="str">
        <f>IF(Table1[[#This Row],[Profit per unit]]&gt;$V$8,"Premium","Mass")</f>
        <v>Premium</v>
      </c>
      <c r="U2266" s="4"/>
    </row>
    <row r="2267" spans="2:21" ht="14.25" customHeight="1" x14ac:dyDescent="0.3">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c r="O2267" s="4" t="str">
        <f>TEXT(Table1[[#This Row],[Invoice Date]],"mmm")</f>
        <v>Jul</v>
      </c>
      <c r="P2267" s="4">
        <f>YEAR(Table1[[#This Row],[Invoice Date]])</f>
        <v>2021</v>
      </c>
      <c r="Q2267" s="4">
        <f>IFERROR(Table1[[#This Row],[Total Sales]]/Table1[[#This Row],[Units Sold]],4)</f>
        <v>550.00000000000011</v>
      </c>
      <c r="R2267" s="4">
        <f>IFERROR(Table1[[#This Row],[Operating Profit]]/Table1[[#This Row],[Units Sold]],0)</f>
        <v>192.50000000000003</v>
      </c>
      <c r="S2267" s="4">
        <f>IFERROR((Table1[[#This Row],[Total Sales]]-Table1[[#This Row],[Operating Profit]])/Table1[[#This Row],[Units Sold]],0)</f>
        <v>357.50000000000011</v>
      </c>
      <c r="T2267" s="4" t="str">
        <f>IF(Table1[[#This Row],[Profit per unit]]&gt;$V$8,"Premium","Mass")</f>
        <v>Premium</v>
      </c>
      <c r="U2267" s="4"/>
    </row>
    <row r="2268" spans="2:21" ht="14.25" customHeight="1" x14ac:dyDescent="0.3">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c r="O2268" s="4" t="str">
        <f>TEXT(Table1[[#This Row],[Invoice Date]],"mmm")</f>
        <v>Jul</v>
      </c>
      <c r="P2268" s="4">
        <f>YEAR(Table1[[#This Row],[Invoice Date]])</f>
        <v>2021</v>
      </c>
      <c r="Q2268" s="4">
        <f>IFERROR(Table1[[#This Row],[Total Sales]]/Table1[[#This Row],[Units Sold]],4)</f>
        <v>500</v>
      </c>
      <c r="R2268" s="4">
        <f>IFERROR(Table1[[#This Row],[Operating Profit]]/Table1[[#This Row],[Units Sold]],0)</f>
        <v>200</v>
      </c>
      <c r="S2268" s="4">
        <f>IFERROR((Table1[[#This Row],[Total Sales]]-Table1[[#This Row],[Operating Profit]])/Table1[[#This Row],[Units Sold]],0)</f>
        <v>300</v>
      </c>
      <c r="T2268" s="4" t="str">
        <f>IF(Table1[[#This Row],[Profit per unit]]&gt;$V$8,"Premium","Mass")</f>
        <v>Premium</v>
      </c>
      <c r="U2268" s="4"/>
    </row>
    <row r="2269" spans="2:21" ht="14.25" customHeight="1" x14ac:dyDescent="0.3">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c r="O2269" s="4" t="str">
        <f>TEXT(Table1[[#This Row],[Invoice Date]],"mmm")</f>
        <v>Jul</v>
      </c>
      <c r="P2269" s="4">
        <f>YEAR(Table1[[#This Row],[Invoice Date]])</f>
        <v>2021</v>
      </c>
      <c r="Q2269" s="4">
        <f>IFERROR(Table1[[#This Row],[Total Sales]]/Table1[[#This Row],[Units Sold]],4)</f>
        <v>550.00000000000011</v>
      </c>
      <c r="R2269" s="4">
        <f>IFERROR(Table1[[#This Row],[Operating Profit]]/Table1[[#This Row],[Units Sold]],0)</f>
        <v>192.5</v>
      </c>
      <c r="S2269" s="4">
        <f>IFERROR((Table1[[#This Row],[Total Sales]]-Table1[[#This Row],[Operating Profit]])/Table1[[#This Row],[Units Sold]],0)</f>
        <v>357.50000000000006</v>
      </c>
      <c r="T2269" s="4" t="str">
        <f>IF(Table1[[#This Row],[Profit per unit]]&gt;$V$8,"Premium","Mass")</f>
        <v>Premium</v>
      </c>
      <c r="U2269" s="4"/>
    </row>
    <row r="2270" spans="2:21" ht="14.25" customHeight="1" x14ac:dyDescent="0.3">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c r="O2270" s="4" t="str">
        <f>TEXT(Table1[[#This Row],[Invoice Date]],"mmm")</f>
        <v>Jul</v>
      </c>
      <c r="P2270" s="4">
        <f>YEAR(Table1[[#This Row],[Invoice Date]])</f>
        <v>2021</v>
      </c>
      <c r="Q2270" s="4">
        <f>IFERROR(Table1[[#This Row],[Total Sales]]/Table1[[#This Row],[Units Sold]],4)</f>
        <v>700</v>
      </c>
      <c r="R2270" s="4">
        <f>IFERROR(Table1[[#This Row],[Operating Profit]]/Table1[[#This Row],[Units Sold]],0)</f>
        <v>175</v>
      </c>
      <c r="S2270" s="4">
        <f>IFERROR((Table1[[#This Row],[Total Sales]]-Table1[[#This Row],[Operating Profit]])/Table1[[#This Row],[Units Sold]],0)</f>
        <v>525</v>
      </c>
      <c r="T2270" s="4" t="str">
        <f>IF(Table1[[#This Row],[Profit per unit]]&gt;$V$8,"Premium","Mass")</f>
        <v>Premium</v>
      </c>
      <c r="U2270" s="4"/>
    </row>
    <row r="2271" spans="2:21" ht="14.25" customHeight="1" x14ac:dyDescent="0.3">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c r="O2271" s="4" t="str">
        <f>TEXT(Table1[[#This Row],[Invoice Date]],"mmm")</f>
        <v>Aug</v>
      </c>
      <c r="P2271" s="4">
        <f>YEAR(Table1[[#This Row],[Invoice Date]])</f>
        <v>2021</v>
      </c>
      <c r="Q2271" s="4">
        <f>IFERROR(Table1[[#This Row],[Total Sales]]/Table1[[#This Row],[Units Sold]],4)</f>
        <v>550.00000000000011</v>
      </c>
      <c r="R2271" s="4">
        <f>IFERROR(Table1[[#This Row],[Operating Profit]]/Table1[[#This Row],[Units Sold]],0)</f>
        <v>220.00000000000006</v>
      </c>
      <c r="S2271" s="4">
        <f>IFERROR((Table1[[#This Row],[Total Sales]]-Table1[[#This Row],[Operating Profit]])/Table1[[#This Row],[Units Sold]],0)</f>
        <v>330.00000000000006</v>
      </c>
      <c r="T2271" s="4" t="str">
        <f>IF(Table1[[#This Row],[Profit per unit]]&gt;$V$8,"Premium","Mass")</f>
        <v>Premium</v>
      </c>
      <c r="U2271" s="4"/>
    </row>
    <row r="2272" spans="2:21" ht="14.25" customHeight="1" x14ac:dyDescent="0.3">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c r="O2272" s="4" t="str">
        <f>TEXT(Table1[[#This Row],[Invoice Date]],"mmm")</f>
        <v>Aug</v>
      </c>
      <c r="P2272" s="4">
        <f>YEAR(Table1[[#This Row],[Invoice Date]])</f>
        <v>2021</v>
      </c>
      <c r="Q2272" s="4">
        <f>IFERROR(Table1[[#This Row],[Total Sales]]/Table1[[#This Row],[Units Sold]],4)</f>
        <v>600.00000000000011</v>
      </c>
      <c r="R2272" s="4">
        <f>IFERROR(Table1[[#This Row],[Operating Profit]]/Table1[[#This Row],[Units Sold]],0)</f>
        <v>240.00000000000006</v>
      </c>
      <c r="S2272" s="4">
        <f>IFERROR((Table1[[#This Row],[Total Sales]]-Table1[[#This Row],[Operating Profit]])/Table1[[#This Row],[Units Sold]],0)</f>
        <v>360.00000000000006</v>
      </c>
      <c r="T2272" s="4" t="str">
        <f>IF(Table1[[#This Row],[Profit per unit]]&gt;$V$8,"Premium","Mass")</f>
        <v>Premium</v>
      </c>
      <c r="U2272" s="4"/>
    </row>
    <row r="2273" spans="2:21" ht="14.25" customHeight="1" x14ac:dyDescent="0.3">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c r="O2273" s="4" t="str">
        <f>TEXT(Table1[[#This Row],[Invoice Date]],"mmm")</f>
        <v>Aug</v>
      </c>
      <c r="P2273" s="4">
        <f>YEAR(Table1[[#This Row],[Invoice Date]])</f>
        <v>2021</v>
      </c>
      <c r="Q2273" s="4">
        <f>IFERROR(Table1[[#This Row],[Total Sales]]/Table1[[#This Row],[Units Sold]],4)</f>
        <v>550.00000000000011</v>
      </c>
      <c r="R2273" s="4">
        <f>IFERROR(Table1[[#This Row],[Operating Profit]]/Table1[[#This Row],[Units Sold]],0)</f>
        <v>192.50000000000003</v>
      </c>
      <c r="S2273" s="4">
        <f>IFERROR((Table1[[#This Row],[Total Sales]]-Table1[[#This Row],[Operating Profit]])/Table1[[#This Row],[Units Sold]],0)</f>
        <v>357.50000000000011</v>
      </c>
      <c r="T2273" s="4" t="str">
        <f>IF(Table1[[#This Row],[Profit per unit]]&gt;$V$8,"Premium","Mass")</f>
        <v>Premium</v>
      </c>
      <c r="U2273" s="4"/>
    </row>
    <row r="2274" spans="2:21" ht="14.25" customHeight="1" x14ac:dyDescent="0.3">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c r="O2274" s="4" t="str">
        <f>TEXT(Table1[[#This Row],[Invoice Date]],"mmm")</f>
        <v>Aug</v>
      </c>
      <c r="P2274" s="4">
        <f>YEAR(Table1[[#This Row],[Invoice Date]])</f>
        <v>2021</v>
      </c>
      <c r="Q2274" s="4">
        <f>IFERROR(Table1[[#This Row],[Total Sales]]/Table1[[#This Row],[Units Sold]],4)</f>
        <v>550.00000000000011</v>
      </c>
      <c r="R2274" s="4">
        <f>IFERROR(Table1[[#This Row],[Operating Profit]]/Table1[[#This Row],[Units Sold]],0)</f>
        <v>220.00000000000003</v>
      </c>
      <c r="S2274" s="4">
        <f>IFERROR((Table1[[#This Row],[Total Sales]]-Table1[[#This Row],[Operating Profit]])/Table1[[#This Row],[Units Sold]],0)</f>
        <v>330</v>
      </c>
      <c r="T2274" s="4" t="str">
        <f>IF(Table1[[#This Row],[Profit per unit]]&gt;$V$8,"Premium","Mass")</f>
        <v>Premium</v>
      </c>
      <c r="U2274" s="4"/>
    </row>
    <row r="2275" spans="2:21" ht="14.25" customHeight="1" x14ac:dyDescent="0.3">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c r="O2275" s="4" t="str">
        <f>TEXT(Table1[[#This Row],[Invoice Date]],"mmm")</f>
        <v>Aug</v>
      </c>
      <c r="P2275" s="4">
        <f>YEAR(Table1[[#This Row],[Invoice Date]])</f>
        <v>2021</v>
      </c>
      <c r="Q2275" s="4">
        <f>IFERROR(Table1[[#This Row],[Total Sales]]/Table1[[#This Row],[Units Sold]],4)</f>
        <v>650</v>
      </c>
      <c r="R2275" s="4">
        <f>IFERROR(Table1[[#This Row],[Operating Profit]]/Table1[[#This Row],[Units Sold]],0)</f>
        <v>227.5</v>
      </c>
      <c r="S2275" s="4">
        <f>IFERROR((Table1[[#This Row],[Total Sales]]-Table1[[#This Row],[Operating Profit]])/Table1[[#This Row],[Units Sold]],0)</f>
        <v>422.5</v>
      </c>
      <c r="T2275" s="4" t="str">
        <f>IF(Table1[[#This Row],[Profit per unit]]&gt;$V$8,"Premium","Mass")</f>
        <v>Premium</v>
      </c>
      <c r="U2275" s="4"/>
    </row>
    <row r="2276" spans="2:21" ht="14.25" customHeight="1" x14ac:dyDescent="0.3">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c r="O2276" s="4" t="str">
        <f>TEXT(Table1[[#This Row],[Invoice Date]],"mmm")</f>
        <v>Aug</v>
      </c>
      <c r="P2276" s="4">
        <f>YEAR(Table1[[#This Row],[Invoice Date]])</f>
        <v>2021</v>
      </c>
      <c r="Q2276" s="4">
        <f>IFERROR(Table1[[#This Row],[Total Sales]]/Table1[[#This Row],[Units Sold]],4)</f>
        <v>700</v>
      </c>
      <c r="R2276" s="4">
        <f>IFERROR(Table1[[#This Row],[Operating Profit]]/Table1[[#This Row],[Units Sold]],0)</f>
        <v>175</v>
      </c>
      <c r="S2276" s="4">
        <f>IFERROR((Table1[[#This Row],[Total Sales]]-Table1[[#This Row],[Operating Profit]])/Table1[[#This Row],[Units Sold]],0)</f>
        <v>525</v>
      </c>
      <c r="T2276" s="4" t="str">
        <f>IF(Table1[[#This Row],[Profit per unit]]&gt;$V$8,"Premium","Mass")</f>
        <v>Premium</v>
      </c>
      <c r="U2276" s="4"/>
    </row>
    <row r="2277" spans="2:21" ht="14.25" customHeight="1" x14ac:dyDescent="0.3">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c r="O2277" s="4" t="str">
        <f>TEXT(Table1[[#This Row],[Invoice Date]],"mmm")</f>
        <v>Sep</v>
      </c>
      <c r="P2277" s="4">
        <f>YEAR(Table1[[#This Row],[Invoice Date]])</f>
        <v>2021</v>
      </c>
      <c r="Q2277" s="4">
        <f>IFERROR(Table1[[#This Row],[Total Sales]]/Table1[[#This Row],[Units Sold]],4)</f>
        <v>450.00000000000011</v>
      </c>
      <c r="R2277" s="4">
        <f>IFERROR(Table1[[#This Row],[Operating Profit]]/Table1[[#This Row],[Units Sold]],0)</f>
        <v>180.00000000000006</v>
      </c>
      <c r="S2277" s="4">
        <f>IFERROR((Table1[[#This Row],[Total Sales]]-Table1[[#This Row],[Operating Profit]])/Table1[[#This Row],[Units Sold]],0)</f>
        <v>270.00000000000006</v>
      </c>
      <c r="T2277" s="4" t="str">
        <f>IF(Table1[[#This Row],[Profit per unit]]&gt;$V$8,"Premium","Mass")</f>
        <v>Premium</v>
      </c>
      <c r="U2277" s="4"/>
    </row>
    <row r="2278" spans="2:21" ht="14.25" customHeight="1" x14ac:dyDescent="0.3">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c r="O2278" s="4" t="str">
        <f>TEXT(Table1[[#This Row],[Invoice Date]],"mmm")</f>
        <v>Sep</v>
      </c>
      <c r="P2278" s="4">
        <f>YEAR(Table1[[#This Row],[Invoice Date]])</f>
        <v>2021</v>
      </c>
      <c r="Q2278" s="4">
        <f>IFERROR(Table1[[#This Row],[Total Sales]]/Table1[[#This Row],[Units Sold]],4)</f>
        <v>500.00000000000011</v>
      </c>
      <c r="R2278" s="4">
        <f>IFERROR(Table1[[#This Row],[Operating Profit]]/Table1[[#This Row],[Units Sold]],0)</f>
        <v>200.00000000000006</v>
      </c>
      <c r="S2278" s="4">
        <f>IFERROR((Table1[[#This Row],[Total Sales]]-Table1[[#This Row],[Operating Profit]])/Table1[[#This Row],[Units Sold]],0)</f>
        <v>300.00000000000006</v>
      </c>
      <c r="T2278" s="4" t="str">
        <f>IF(Table1[[#This Row],[Profit per unit]]&gt;$V$8,"Premium","Mass")</f>
        <v>Premium</v>
      </c>
      <c r="U2278" s="4"/>
    </row>
    <row r="2279" spans="2:21" ht="14.25" customHeight="1" x14ac:dyDescent="0.3">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c r="O2279" s="4" t="str">
        <f>TEXT(Table1[[#This Row],[Invoice Date]],"mmm")</f>
        <v>Sep</v>
      </c>
      <c r="P2279" s="4">
        <f>YEAR(Table1[[#This Row],[Invoice Date]])</f>
        <v>2021</v>
      </c>
      <c r="Q2279" s="4">
        <f>IFERROR(Table1[[#This Row],[Total Sales]]/Table1[[#This Row],[Units Sold]],4)</f>
        <v>450.00000000000011</v>
      </c>
      <c r="R2279" s="4">
        <f>IFERROR(Table1[[#This Row],[Operating Profit]]/Table1[[#This Row],[Units Sold]],0)</f>
        <v>157.50000000000003</v>
      </c>
      <c r="S2279" s="4">
        <f>IFERROR((Table1[[#This Row],[Total Sales]]-Table1[[#This Row],[Operating Profit]])/Table1[[#This Row],[Units Sold]],0)</f>
        <v>292.50000000000011</v>
      </c>
      <c r="T2279" s="4" t="str">
        <f>IF(Table1[[#This Row],[Profit per unit]]&gt;$V$8,"Premium","Mass")</f>
        <v>Premium</v>
      </c>
      <c r="U2279" s="4"/>
    </row>
    <row r="2280" spans="2:21" ht="14.25" customHeight="1" x14ac:dyDescent="0.3">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c r="O2280" s="4" t="str">
        <f>TEXT(Table1[[#This Row],[Invoice Date]],"mmm")</f>
        <v>Sep</v>
      </c>
      <c r="P2280" s="4">
        <f>YEAR(Table1[[#This Row],[Invoice Date]])</f>
        <v>2021</v>
      </c>
      <c r="Q2280" s="4">
        <f>IFERROR(Table1[[#This Row],[Total Sales]]/Table1[[#This Row],[Units Sold]],4)</f>
        <v>450.00000000000017</v>
      </c>
      <c r="R2280" s="4">
        <f>IFERROR(Table1[[#This Row],[Operating Profit]]/Table1[[#This Row],[Units Sold]],0)</f>
        <v>180.00000000000009</v>
      </c>
      <c r="S2280" s="4">
        <f>IFERROR((Table1[[#This Row],[Total Sales]]-Table1[[#This Row],[Operating Profit]])/Table1[[#This Row],[Units Sold]],0)</f>
        <v>270.00000000000006</v>
      </c>
      <c r="T2280" s="4" t="str">
        <f>IF(Table1[[#This Row],[Profit per unit]]&gt;$V$8,"Premium","Mass")</f>
        <v>Premium</v>
      </c>
      <c r="U2280" s="4"/>
    </row>
    <row r="2281" spans="2:21" ht="14.25" customHeight="1" x14ac:dyDescent="0.3">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c r="O2281" s="4" t="str">
        <f>TEXT(Table1[[#This Row],[Invoice Date]],"mmm")</f>
        <v>Sep</v>
      </c>
      <c r="P2281" s="4">
        <f>YEAR(Table1[[#This Row],[Invoice Date]])</f>
        <v>2021</v>
      </c>
      <c r="Q2281" s="4">
        <f>IFERROR(Table1[[#This Row],[Total Sales]]/Table1[[#This Row],[Units Sold]],4)</f>
        <v>550.00000000000011</v>
      </c>
      <c r="R2281" s="4">
        <f>IFERROR(Table1[[#This Row],[Operating Profit]]/Table1[[#This Row],[Units Sold]],0)</f>
        <v>192.5</v>
      </c>
      <c r="S2281" s="4">
        <f>IFERROR((Table1[[#This Row],[Total Sales]]-Table1[[#This Row],[Operating Profit]])/Table1[[#This Row],[Units Sold]],0)</f>
        <v>357.50000000000006</v>
      </c>
      <c r="T2281" s="4" t="str">
        <f>IF(Table1[[#This Row],[Profit per unit]]&gt;$V$8,"Premium","Mass")</f>
        <v>Premium</v>
      </c>
      <c r="U2281" s="4"/>
    </row>
    <row r="2282" spans="2:21" ht="14.25" customHeight="1" x14ac:dyDescent="0.3">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c r="O2282" s="4" t="str">
        <f>TEXT(Table1[[#This Row],[Invoice Date]],"mmm")</f>
        <v>Sep</v>
      </c>
      <c r="P2282" s="4">
        <f>YEAR(Table1[[#This Row],[Invoice Date]])</f>
        <v>2021</v>
      </c>
      <c r="Q2282" s="4">
        <f>IFERROR(Table1[[#This Row],[Total Sales]]/Table1[[#This Row],[Units Sold]],4)</f>
        <v>600.00000000000011</v>
      </c>
      <c r="R2282" s="4">
        <f>IFERROR(Table1[[#This Row],[Operating Profit]]/Table1[[#This Row],[Units Sold]],0)</f>
        <v>150.00000000000003</v>
      </c>
      <c r="S2282" s="4">
        <f>IFERROR((Table1[[#This Row],[Total Sales]]-Table1[[#This Row],[Operating Profit]])/Table1[[#This Row],[Units Sold]],0)</f>
        <v>450.00000000000011</v>
      </c>
      <c r="T2282" s="4" t="str">
        <f>IF(Table1[[#This Row],[Profit per unit]]&gt;$V$8,"Premium","Mass")</f>
        <v>Premium</v>
      </c>
      <c r="U2282" s="4"/>
    </row>
    <row r="2283" spans="2:21" ht="14.25" customHeight="1" x14ac:dyDescent="0.3">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c r="O2283" s="4" t="str">
        <f>TEXT(Table1[[#This Row],[Invoice Date]],"mmm")</f>
        <v>Oct</v>
      </c>
      <c r="P2283" s="4">
        <f>YEAR(Table1[[#This Row],[Invoice Date]])</f>
        <v>2021</v>
      </c>
      <c r="Q2283" s="4">
        <f>IFERROR(Table1[[#This Row],[Total Sales]]/Table1[[#This Row],[Units Sold]],4)</f>
        <v>450.00000000000017</v>
      </c>
      <c r="R2283" s="4">
        <f>IFERROR(Table1[[#This Row],[Operating Profit]]/Table1[[#This Row],[Units Sold]],0)</f>
        <v>180.00000000000009</v>
      </c>
      <c r="S2283" s="4">
        <f>IFERROR((Table1[[#This Row],[Total Sales]]-Table1[[#This Row],[Operating Profit]])/Table1[[#This Row],[Units Sold]],0)</f>
        <v>270.00000000000011</v>
      </c>
      <c r="T2283" s="4" t="str">
        <f>IF(Table1[[#This Row],[Profit per unit]]&gt;$V$8,"Premium","Mass")</f>
        <v>Premium</v>
      </c>
      <c r="U2283" s="4"/>
    </row>
    <row r="2284" spans="2:21" ht="14.25" customHeight="1" x14ac:dyDescent="0.3">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c r="O2284" s="4" t="str">
        <f>TEXT(Table1[[#This Row],[Invoice Date]],"mmm")</f>
        <v>Oct</v>
      </c>
      <c r="P2284" s="4">
        <f>YEAR(Table1[[#This Row],[Invoice Date]])</f>
        <v>2021</v>
      </c>
      <c r="Q2284" s="4">
        <f>IFERROR(Table1[[#This Row],[Total Sales]]/Table1[[#This Row],[Units Sold]],4)</f>
        <v>500.00000000000011</v>
      </c>
      <c r="R2284" s="4">
        <f>IFERROR(Table1[[#This Row],[Operating Profit]]/Table1[[#This Row],[Units Sold]],0)</f>
        <v>200.00000000000006</v>
      </c>
      <c r="S2284" s="4">
        <f>IFERROR((Table1[[#This Row],[Total Sales]]-Table1[[#This Row],[Operating Profit]])/Table1[[#This Row],[Units Sold]],0)</f>
        <v>300.00000000000006</v>
      </c>
      <c r="T2284" s="4" t="str">
        <f>IF(Table1[[#This Row],[Profit per unit]]&gt;$V$8,"Premium","Mass")</f>
        <v>Premium</v>
      </c>
      <c r="U2284" s="4"/>
    </row>
    <row r="2285" spans="2:21" ht="14.25" customHeight="1" x14ac:dyDescent="0.3">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c r="O2285" s="4" t="str">
        <f>TEXT(Table1[[#This Row],[Invoice Date]],"mmm")</f>
        <v>Oct</v>
      </c>
      <c r="P2285" s="4">
        <f>YEAR(Table1[[#This Row],[Invoice Date]])</f>
        <v>2021</v>
      </c>
      <c r="Q2285" s="4">
        <f>IFERROR(Table1[[#This Row],[Total Sales]]/Table1[[#This Row],[Units Sold]],4)</f>
        <v>450.00000000000017</v>
      </c>
      <c r="R2285" s="4">
        <f>IFERROR(Table1[[#This Row],[Operating Profit]]/Table1[[#This Row],[Units Sold]],0)</f>
        <v>157.50000000000003</v>
      </c>
      <c r="S2285" s="4">
        <f>IFERROR((Table1[[#This Row],[Total Sales]]-Table1[[#This Row],[Operating Profit]])/Table1[[#This Row],[Units Sold]],0)</f>
        <v>292.50000000000011</v>
      </c>
      <c r="T2285" s="4" t="str">
        <f>IF(Table1[[#This Row],[Profit per unit]]&gt;$V$8,"Premium","Mass")</f>
        <v>Premium</v>
      </c>
      <c r="U2285" s="4"/>
    </row>
    <row r="2286" spans="2:21" ht="14.25" customHeight="1" x14ac:dyDescent="0.3">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c r="O2286" s="4" t="str">
        <f>TEXT(Table1[[#This Row],[Invoice Date]],"mmm")</f>
        <v>Oct</v>
      </c>
      <c r="P2286" s="4">
        <f>YEAR(Table1[[#This Row],[Invoice Date]])</f>
        <v>2021</v>
      </c>
      <c r="Q2286" s="4">
        <f>IFERROR(Table1[[#This Row],[Total Sales]]/Table1[[#This Row],[Units Sold]],4)</f>
        <v>450.00000000000017</v>
      </c>
      <c r="R2286" s="4">
        <f>IFERROR(Table1[[#This Row],[Operating Profit]]/Table1[[#This Row],[Units Sold]],0)</f>
        <v>180.00000000000009</v>
      </c>
      <c r="S2286" s="4">
        <f>IFERROR((Table1[[#This Row],[Total Sales]]-Table1[[#This Row],[Operating Profit]])/Table1[[#This Row],[Units Sold]],0)</f>
        <v>270.00000000000011</v>
      </c>
      <c r="T2286" s="4" t="str">
        <f>IF(Table1[[#This Row],[Profit per unit]]&gt;$V$8,"Premium","Mass")</f>
        <v>Premium</v>
      </c>
      <c r="U2286" s="4"/>
    </row>
    <row r="2287" spans="2:21" ht="14.25" customHeight="1" x14ac:dyDescent="0.3">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c r="O2287" s="4" t="str">
        <f>TEXT(Table1[[#This Row],[Invoice Date]],"mmm")</f>
        <v>Oct</v>
      </c>
      <c r="P2287" s="4">
        <f>YEAR(Table1[[#This Row],[Invoice Date]])</f>
        <v>2021</v>
      </c>
      <c r="Q2287" s="4">
        <f>IFERROR(Table1[[#This Row],[Total Sales]]/Table1[[#This Row],[Units Sold]],4)</f>
        <v>550.00000000000011</v>
      </c>
      <c r="R2287" s="4">
        <f>IFERROR(Table1[[#This Row],[Operating Profit]]/Table1[[#This Row],[Units Sold]],0)</f>
        <v>192.50000000000003</v>
      </c>
      <c r="S2287" s="4">
        <f>IFERROR((Table1[[#This Row],[Total Sales]]-Table1[[#This Row],[Operating Profit]])/Table1[[#This Row],[Units Sold]],0)</f>
        <v>357.50000000000011</v>
      </c>
      <c r="T2287" s="4" t="str">
        <f>IF(Table1[[#This Row],[Profit per unit]]&gt;$V$8,"Premium","Mass")</f>
        <v>Premium</v>
      </c>
      <c r="U2287" s="4"/>
    </row>
    <row r="2288" spans="2:21" ht="14.25" customHeight="1" x14ac:dyDescent="0.3">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c r="O2288" s="4" t="str">
        <f>TEXT(Table1[[#This Row],[Invoice Date]],"mmm")</f>
        <v>Oct</v>
      </c>
      <c r="P2288" s="4">
        <f>YEAR(Table1[[#This Row],[Invoice Date]])</f>
        <v>2021</v>
      </c>
      <c r="Q2288" s="4">
        <f>IFERROR(Table1[[#This Row],[Total Sales]]/Table1[[#This Row],[Units Sold]],4)</f>
        <v>700</v>
      </c>
      <c r="R2288" s="4">
        <f>IFERROR(Table1[[#This Row],[Operating Profit]]/Table1[[#This Row],[Units Sold]],0)</f>
        <v>175</v>
      </c>
      <c r="S2288" s="4">
        <f>IFERROR((Table1[[#This Row],[Total Sales]]-Table1[[#This Row],[Operating Profit]])/Table1[[#This Row],[Units Sold]],0)</f>
        <v>525</v>
      </c>
      <c r="T2288" s="4" t="str">
        <f>IF(Table1[[#This Row],[Profit per unit]]&gt;$V$8,"Premium","Mass")</f>
        <v>Premium</v>
      </c>
      <c r="U2288" s="4"/>
    </row>
    <row r="2289" spans="2:21" ht="14.25" customHeight="1" x14ac:dyDescent="0.3">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c r="O2289" s="4" t="str">
        <f>TEXT(Table1[[#This Row],[Invoice Date]],"mmm")</f>
        <v>Nov</v>
      </c>
      <c r="P2289" s="4">
        <f>YEAR(Table1[[#This Row],[Invoice Date]])</f>
        <v>2021</v>
      </c>
      <c r="Q2289" s="4">
        <f>IFERROR(Table1[[#This Row],[Total Sales]]/Table1[[#This Row],[Units Sold]],4)</f>
        <v>550.00000000000011</v>
      </c>
      <c r="R2289" s="4">
        <f>IFERROR(Table1[[#This Row],[Operating Profit]]/Table1[[#This Row],[Units Sold]],0)</f>
        <v>220.00000000000006</v>
      </c>
      <c r="S2289" s="4">
        <f>IFERROR((Table1[[#This Row],[Total Sales]]-Table1[[#This Row],[Operating Profit]])/Table1[[#This Row],[Units Sold]],0)</f>
        <v>330.00000000000006</v>
      </c>
      <c r="T2289" s="4" t="str">
        <f>IF(Table1[[#This Row],[Profit per unit]]&gt;$V$8,"Premium","Mass")</f>
        <v>Premium</v>
      </c>
      <c r="U2289" s="4"/>
    </row>
    <row r="2290" spans="2:21" ht="14.25" customHeight="1" x14ac:dyDescent="0.3">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c r="O2290" s="4" t="str">
        <f>TEXT(Table1[[#This Row],[Invoice Date]],"mmm")</f>
        <v>Nov</v>
      </c>
      <c r="P2290" s="4">
        <f>YEAR(Table1[[#This Row],[Invoice Date]])</f>
        <v>2021</v>
      </c>
      <c r="Q2290" s="4">
        <f>IFERROR(Table1[[#This Row],[Total Sales]]/Table1[[#This Row],[Units Sold]],4)</f>
        <v>600.00000000000011</v>
      </c>
      <c r="R2290" s="4">
        <f>IFERROR(Table1[[#This Row],[Operating Profit]]/Table1[[#This Row],[Units Sold]],0)</f>
        <v>240.00000000000006</v>
      </c>
      <c r="S2290" s="4">
        <f>IFERROR((Table1[[#This Row],[Total Sales]]-Table1[[#This Row],[Operating Profit]])/Table1[[#This Row],[Units Sold]],0)</f>
        <v>360.00000000000006</v>
      </c>
      <c r="T2290" s="4" t="str">
        <f>IF(Table1[[#This Row],[Profit per unit]]&gt;$V$8,"Premium","Mass")</f>
        <v>Premium</v>
      </c>
      <c r="U2290" s="4"/>
    </row>
    <row r="2291" spans="2:21" ht="14.25" customHeight="1" x14ac:dyDescent="0.3">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c r="O2291" s="4" t="str">
        <f>TEXT(Table1[[#This Row],[Invoice Date]],"mmm")</f>
        <v>Nov</v>
      </c>
      <c r="P2291" s="4">
        <f>YEAR(Table1[[#This Row],[Invoice Date]])</f>
        <v>2021</v>
      </c>
      <c r="Q2291" s="4">
        <f>IFERROR(Table1[[#This Row],[Total Sales]]/Table1[[#This Row],[Units Sold]],4)</f>
        <v>550.00000000000011</v>
      </c>
      <c r="R2291" s="4">
        <f>IFERROR(Table1[[#This Row],[Operating Profit]]/Table1[[#This Row],[Units Sold]],0)</f>
        <v>192.5</v>
      </c>
      <c r="S2291" s="4">
        <f>IFERROR((Table1[[#This Row],[Total Sales]]-Table1[[#This Row],[Operating Profit]])/Table1[[#This Row],[Units Sold]],0)</f>
        <v>357.50000000000006</v>
      </c>
      <c r="T2291" s="4" t="str">
        <f>IF(Table1[[#This Row],[Profit per unit]]&gt;$V$8,"Premium","Mass")</f>
        <v>Premium</v>
      </c>
      <c r="U2291" s="4"/>
    </row>
    <row r="2292" spans="2:21" ht="14.25" customHeight="1" x14ac:dyDescent="0.3">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c r="O2292" s="4" t="str">
        <f>TEXT(Table1[[#This Row],[Invoice Date]],"mmm")</f>
        <v>Nov</v>
      </c>
      <c r="P2292" s="4">
        <f>YEAR(Table1[[#This Row],[Invoice Date]])</f>
        <v>2021</v>
      </c>
      <c r="Q2292" s="4">
        <f>IFERROR(Table1[[#This Row],[Total Sales]]/Table1[[#This Row],[Units Sold]],4)</f>
        <v>550.00000000000011</v>
      </c>
      <c r="R2292" s="4">
        <f>IFERROR(Table1[[#This Row],[Operating Profit]]/Table1[[#This Row],[Units Sold]],0)</f>
        <v>220.00000000000003</v>
      </c>
      <c r="S2292" s="4">
        <f>IFERROR((Table1[[#This Row],[Total Sales]]-Table1[[#This Row],[Operating Profit]])/Table1[[#This Row],[Units Sold]],0)</f>
        <v>330</v>
      </c>
      <c r="T2292" s="4" t="str">
        <f>IF(Table1[[#This Row],[Profit per unit]]&gt;$V$8,"Premium","Mass")</f>
        <v>Premium</v>
      </c>
      <c r="U2292" s="4"/>
    </row>
    <row r="2293" spans="2:21" ht="14.25" customHeight="1" x14ac:dyDescent="0.3">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c r="O2293" s="4" t="str">
        <f>TEXT(Table1[[#This Row],[Invoice Date]],"mmm")</f>
        <v>Nov</v>
      </c>
      <c r="P2293" s="4">
        <f>YEAR(Table1[[#This Row],[Invoice Date]])</f>
        <v>2021</v>
      </c>
      <c r="Q2293" s="4">
        <f>IFERROR(Table1[[#This Row],[Total Sales]]/Table1[[#This Row],[Units Sold]],4)</f>
        <v>650</v>
      </c>
      <c r="R2293" s="4">
        <f>IFERROR(Table1[[#This Row],[Operating Profit]]/Table1[[#This Row],[Units Sold]],0)</f>
        <v>227.5</v>
      </c>
      <c r="S2293" s="4">
        <f>IFERROR((Table1[[#This Row],[Total Sales]]-Table1[[#This Row],[Operating Profit]])/Table1[[#This Row],[Units Sold]],0)</f>
        <v>422.5</v>
      </c>
      <c r="T2293" s="4" t="str">
        <f>IF(Table1[[#This Row],[Profit per unit]]&gt;$V$8,"Premium","Mass")</f>
        <v>Premium</v>
      </c>
      <c r="U2293" s="4"/>
    </row>
    <row r="2294" spans="2:21" ht="14.25" customHeight="1" x14ac:dyDescent="0.3">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c r="O2294" s="4" t="str">
        <f>TEXT(Table1[[#This Row],[Invoice Date]],"mmm")</f>
        <v>Nov</v>
      </c>
      <c r="P2294" s="4">
        <f>YEAR(Table1[[#This Row],[Invoice Date]])</f>
        <v>2021</v>
      </c>
      <c r="Q2294" s="4">
        <f>IFERROR(Table1[[#This Row],[Total Sales]]/Table1[[#This Row],[Units Sold]],4)</f>
        <v>700</v>
      </c>
      <c r="R2294" s="4">
        <f>IFERROR(Table1[[#This Row],[Operating Profit]]/Table1[[#This Row],[Units Sold]],0)</f>
        <v>175</v>
      </c>
      <c r="S2294" s="4">
        <f>IFERROR((Table1[[#This Row],[Total Sales]]-Table1[[#This Row],[Operating Profit]])/Table1[[#This Row],[Units Sold]],0)</f>
        <v>525</v>
      </c>
      <c r="T2294" s="4" t="str">
        <f>IF(Table1[[#This Row],[Profit per unit]]&gt;$V$8,"Premium","Mass")</f>
        <v>Premium</v>
      </c>
      <c r="U2294" s="4"/>
    </row>
    <row r="2295" spans="2:21" ht="14.25" customHeight="1" x14ac:dyDescent="0.3">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c r="O2295" s="4" t="str">
        <f>TEXT(Table1[[#This Row],[Invoice Date]],"mmm")</f>
        <v>Dec</v>
      </c>
      <c r="P2295" s="4">
        <f>YEAR(Table1[[#This Row],[Invoice Date]])</f>
        <v>2021</v>
      </c>
      <c r="Q2295" s="4">
        <f>IFERROR(Table1[[#This Row],[Total Sales]]/Table1[[#This Row],[Units Sold]],4)</f>
        <v>550.00000000000011</v>
      </c>
      <c r="R2295" s="4">
        <f>IFERROR(Table1[[#This Row],[Operating Profit]]/Table1[[#This Row],[Units Sold]],0)</f>
        <v>220.00000000000006</v>
      </c>
      <c r="S2295" s="4">
        <f>IFERROR((Table1[[#This Row],[Total Sales]]-Table1[[#This Row],[Operating Profit]])/Table1[[#This Row],[Units Sold]],0)</f>
        <v>330.00000000000006</v>
      </c>
      <c r="T2295" s="4" t="str">
        <f>IF(Table1[[#This Row],[Profit per unit]]&gt;$V$8,"Premium","Mass")</f>
        <v>Premium</v>
      </c>
      <c r="U2295" s="4"/>
    </row>
    <row r="2296" spans="2:21" ht="14.25" customHeight="1" x14ac:dyDescent="0.3">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c r="O2296" s="4" t="str">
        <f>TEXT(Table1[[#This Row],[Invoice Date]],"mmm")</f>
        <v>Dec</v>
      </c>
      <c r="P2296" s="4">
        <f>YEAR(Table1[[#This Row],[Invoice Date]])</f>
        <v>2021</v>
      </c>
      <c r="Q2296" s="4">
        <f>IFERROR(Table1[[#This Row],[Total Sales]]/Table1[[#This Row],[Units Sold]],4)</f>
        <v>600.00000000000011</v>
      </c>
      <c r="R2296" s="4">
        <f>IFERROR(Table1[[#This Row],[Operating Profit]]/Table1[[#This Row],[Units Sold]],0)</f>
        <v>240.00000000000006</v>
      </c>
      <c r="S2296" s="4">
        <f>IFERROR((Table1[[#This Row],[Total Sales]]-Table1[[#This Row],[Operating Profit]])/Table1[[#This Row],[Units Sold]],0)</f>
        <v>360.00000000000006</v>
      </c>
      <c r="T2296" s="4" t="str">
        <f>IF(Table1[[#This Row],[Profit per unit]]&gt;$V$8,"Premium","Mass")</f>
        <v>Premium</v>
      </c>
      <c r="U2296" s="4"/>
    </row>
    <row r="2297" spans="2:21" ht="14.25" customHeight="1" x14ac:dyDescent="0.3">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c r="O2297" s="4" t="str">
        <f>TEXT(Table1[[#This Row],[Invoice Date]],"mmm")</f>
        <v>Dec</v>
      </c>
      <c r="P2297" s="4">
        <f>YEAR(Table1[[#This Row],[Invoice Date]])</f>
        <v>2021</v>
      </c>
      <c r="Q2297" s="4">
        <f>IFERROR(Table1[[#This Row],[Total Sales]]/Table1[[#This Row],[Units Sold]],4)</f>
        <v>550.00000000000011</v>
      </c>
      <c r="R2297" s="4">
        <f>IFERROR(Table1[[#This Row],[Operating Profit]]/Table1[[#This Row],[Units Sold]],0)</f>
        <v>192.5</v>
      </c>
      <c r="S2297" s="4">
        <f>IFERROR((Table1[[#This Row],[Total Sales]]-Table1[[#This Row],[Operating Profit]])/Table1[[#This Row],[Units Sold]],0)</f>
        <v>357.50000000000006</v>
      </c>
      <c r="T2297" s="4" t="str">
        <f>IF(Table1[[#This Row],[Profit per unit]]&gt;$V$8,"Premium","Mass")</f>
        <v>Premium</v>
      </c>
      <c r="U2297" s="4"/>
    </row>
    <row r="2298" spans="2:21" ht="14.25" customHeight="1" x14ac:dyDescent="0.3">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c r="O2298" s="4" t="str">
        <f>TEXT(Table1[[#This Row],[Invoice Date]],"mmm")</f>
        <v>Dec</v>
      </c>
      <c r="P2298" s="4">
        <f>YEAR(Table1[[#This Row],[Invoice Date]])</f>
        <v>2021</v>
      </c>
      <c r="Q2298" s="4">
        <f>IFERROR(Table1[[#This Row],[Total Sales]]/Table1[[#This Row],[Units Sold]],4)</f>
        <v>550.00000000000011</v>
      </c>
      <c r="R2298" s="4">
        <f>IFERROR(Table1[[#This Row],[Operating Profit]]/Table1[[#This Row],[Units Sold]],0)</f>
        <v>220.00000000000003</v>
      </c>
      <c r="S2298" s="4">
        <f>IFERROR((Table1[[#This Row],[Total Sales]]-Table1[[#This Row],[Operating Profit]])/Table1[[#This Row],[Units Sold]],0)</f>
        <v>330</v>
      </c>
      <c r="T2298" s="4" t="str">
        <f>IF(Table1[[#This Row],[Profit per unit]]&gt;$V$8,"Premium","Mass")</f>
        <v>Premium</v>
      </c>
      <c r="U2298" s="4"/>
    </row>
    <row r="2299" spans="2:21" ht="14.25" customHeight="1" x14ac:dyDescent="0.3">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c r="O2299" s="4" t="str">
        <f>TEXT(Table1[[#This Row],[Invoice Date]],"mmm")</f>
        <v>Dec</v>
      </c>
      <c r="P2299" s="4">
        <f>YEAR(Table1[[#This Row],[Invoice Date]])</f>
        <v>2021</v>
      </c>
      <c r="Q2299" s="4">
        <f>IFERROR(Table1[[#This Row],[Total Sales]]/Table1[[#This Row],[Units Sold]],4)</f>
        <v>650</v>
      </c>
      <c r="R2299" s="4">
        <f>IFERROR(Table1[[#This Row],[Operating Profit]]/Table1[[#This Row],[Units Sold]],0)</f>
        <v>227.5</v>
      </c>
      <c r="S2299" s="4">
        <f>IFERROR((Table1[[#This Row],[Total Sales]]-Table1[[#This Row],[Operating Profit]])/Table1[[#This Row],[Units Sold]],0)</f>
        <v>422.5</v>
      </c>
      <c r="T2299" s="4" t="str">
        <f>IF(Table1[[#This Row],[Profit per unit]]&gt;$V$8,"Premium","Mass")</f>
        <v>Premium</v>
      </c>
      <c r="U2299" s="4"/>
    </row>
    <row r="2300" spans="2:21" ht="14.25" customHeight="1" x14ac:dyDescent="0.3">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c r="O2300" s="4" t="str">
        <f>TEXT(Table1[[#This Row],[Invoice Date]],"mmm")</f>
        <v>Dec</v>
      </c>
      <c r="P2300" s="4">
        <f>YEAR(Table1[[#This Row],[Invoice Date]])</f>
        <v>2021</v>
      </c>
      <c r="Q2300" s="4">
        <f>IFERROR(Table1[[#This Row],[Total Sales]]/Table1[[#This Row],[Units Sold]],4)</f>
        <v>700</v>
      </c>
      <c r="R2300" s="4">
        <f>IFERROR(Table1[[#This Row],[Operating Profit]]/Table1[[#This Row],[Units Sold]],0)</f>
        <v>175</v>
      </c>
      <c r="S2300" s="4">
        <f>IFERROR((Table1[[#This Row],[Total Sales]]-Table1[[#This Row],[Operating Profit]])/Table1[[#This Row],[Units Sold]],0)</f>
        <v>525</v>
      </c>
      <c r="T2300" s="4" t="str">
        <f>IF(Table1[[#This Row],[Profit per unit]]&gt;$V$8,"Premium","Mass")</f>
        <v>Premium</v>
      </c>
      <c r="U2300" s="4"/>
    </row>
    <row r="2301" spans="2:21" ht="14.25" customHeight="1" x14ac:dyDescent="0.3">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c r="O2301" s="4" t="str">
        <f>TEXT(Table1[[#This Row],[Invoice Date]],"mmm")</f>
        <v>Jan</v>
      </c>
      <c r="P2301" s="4">
        <f>YEAR(Table1[[#This Row],[Invoice Date]])</f>
        <v>2021</v>
      </c>
      <c r="Q2301" s="4">
        <f>IFERROR(Table1[[#This Row],[Total Sales]]/Table1[[#This Row],[Units Sold]],4)</f>
        <v>400</v>
      </c>
      <c r="R2301" s="4">
        <f>IFERROR(Table1[[#This Row],[Operating Profit]]/Table1[[#This Row],[Units Sold]],0)</f>
        <v>180</v>
      </c>
      <c r="S2301" s="4">
        <f>IFERROR((Table1[[#This Row],[Total Sales]]-Table1[[#This Row],[Operating Profit]])/Table1[[#This Row],[Units Sold]],0)</f>
        <v>220</v>
      </c>
      <c r="T2301" s="4" t="str">
        <f>IF(Table1[[#This Row],[Profit per unit]]&gt;$V$8,"Premium","Mass")</f>
        <v>Premium</v>
      </c>
      <c r="U2301" s="4"/>
    </row>
    <row r="2302" spans="2:21" ht="14.25" customHeight="1" x14ac:dyDescent="0.3">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c r="O2302" s="4" t="str">
        <f>TEXT(Table1[[#This Row],[Invoice Date]],"mmm")</f>
        <v>Jan</v>
      </c>
      <c r="P2302" s="4">
        <f>YEAR(Table1[[#This Row],[Invoice Date]])</f>
        <v>2021</v>
      </c>
      <c r="Q2302" s="4">
        <f>IFERROR(Table1[[#This Row],[Total Sales]]/Table1[[#This Row],[Units Sold]],4)</f>
        <v>400</v>
      </c>
      <c r="R2302" s="4">
        <f>IFERROR(Table1[[#This Row],[Operating Profit]]/Table1[[#This Row],[Units Sold]],0)</f>
        <v>139.99999999999997</v>
      </c>
      <c r="S2302" s="4">
        <f>IFERROR((Table1[[#This Row],[Total Sales]]-Table1[[#This Row],[Operating Profit]])/Table1[[#This Row],[Units Sold]],0)</f>
        <v>260</v>
      </c>
      <c r="T2302" s="4" t="str">
        <f>IF(Table1[[#This Row],[Profit per unit]]&gt;$V$8,"Premium","Mass")</f>
        <v>Premium</v>
      </c>
      <c r="U2302" s="4"/>
    </row>
    <row r="2303" spans="2:21" ht="14.25" customHeight="1" x14ac:dyDescent="0.3">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c r="O2303" s="4" t="str">
        <f>TEXT(Table1[[#This Row],[Invoice Date]],"mmm")</f>
        <v>Jan</v>
      </c>
      <c r="P2303" s="4">
        <f>YEAR(Table1[[#This Row],[Invoice Date]])</f>
        <v>2021</v>
      </c>
      <c r="Q2303" s="4">
        <f>IFERROR(Table1[[#This Row],[Total Sales]]/Table1[[#This Row],[Units Sold]],4)</f>
        <v>300.00000000000006</v>
      </c>
      <c r="R2303" s="4">
        <f>IFERROR(Table1[[#This Row],[Operating Profit]]/Table1[[#This Row],[Units Sold]],0)</f>
        <v>75.000000000000014</v>
      </c>
      <c r="S2303" s="4">
        <f>IFERROR((Table1[[#This Row],[Total Sales]]-Table1[[#This Row],[Operating Profit]])/Table1[[#This Row],[Units Sold]],0)</f>
        <v>225.00000000000003</v>
      </c>
      <c r="T2303" s="4" t="str">
        <f>IF(Table1[[#This Row],[Profit per unit]]&gt;$V$8,"Premium","Mass")</f>
        <v>Premium</v>
      </c>
      <c r="U2303" s="4"/>
    </row>
    <row r="2304" spans="2:21" ht="14.25" customHeight="1" x14ac:dyDescent="0.3">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c r="O2304" s="4" t="str">
        <f>TEXT(Table1[[#This Row],[Invoice Date]],"mmm")</f>
        <v>Jan</v>
      </c>
      <c r="P2304" s="4">
        <f>YEAR(Table1[[#This Row],[Invoice Date]])</f>
        <v>2021</v>
      </c>
      <c r="Q2304" s="4">
        <f>IFERROR(Table1[[#This Row],[Total Sales]]/Table1[[#This Row],[Units Sold]],4)</f>
        <v>350</v>
      </c>
      <c r="R2304" s="4">
        <f>IFERROR(Table1[[#This Row],[Operating Profit]]/Table1[[#This Row],[Units Sold]],0)</f>
        <v>105</v>
      </c>
      <c r="S2304" s="4">
        <f>IFERROR((Table1[[#This Row],[Total Sales]]-Table1[[#This Row],[Operating Profit]])/Table1[[#This Row],[Units Sold]],0)</f>
        <v>245</v>
      </c>
      <c r="T2304" s="4" t="str">
        <f>IF(Table1[[#This Row],[Profit per unit]]&gt;$V$8,"Premium","Mass")</f>
        <v>Premium</v>
      </c>
      <c r="U2304" s="4"/>
    </row>
    <row r="2305" spans="2:21" ht="14.25" customHeight="1" x14ac:dyDescent="0.3">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c r="O2305" s="4" t="str">
        <f>TEXT(Table1[[#This Row],[Invoice Date]],"mmm")</f>
        <v>Jan</v>
      </c>
      <c r="P2305" s="4">
        <f>YEAR(Table1[[#This Row],[Invoice Date]])</f>
        <v>2021</v>
      </c>
      <c r="Q2305" s="4">
        <f>IFERROR(Table1[[#This Row],[Total Sales]]/Table1[[#This Row],[Units Sold]],4)</f>
        <v>500</v>
      </c>
      <c r="R2305" s="4">
        <f>IFERROR(Table1[[#This Row],[Operating Profit]]/Table1[[#This Row],[Units Sold]],0)</f>
        <v>174.99999999999997</v>
      </c>
      <c r="S2305" s="4">
        <f>IFERROR((Table1[[#This Row],[Total Sales]]-Table1[[#This Row],[Operating Profit]])/Table1[[#This Row],[Units Sold]],0)</f>
        <v>325</v>
      </c>
      <c r="T2305" s="4" t="str">
        <f>IF(Table1[[#This Row],[Profit per unit]]&gt;$V$8,"Premium","Mass")</f>
        <v>Premium</v>
      </c>
      <c r="U2305" s="4"/>
    </row>
    <row r="2306" spans="2:21" ht="14.25" customHeight="1" x14ac:dyDescent="0.3">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c r="O2306" s="4" t="str">
        <f>TEXT(Table1[[#This Row],[Invoice Date]],"mmm")</f>
        <v>Jan</v>
      </c>
      <c r="P2306" s="4">
        <f>YEAR(Table1[[#This Row],[Invoice Date]])</f>
        <v>2021</v>
      </c>
      <c r="Q2306" s="4">
        <f>IFERROR(Table1[[#This Row],[Total Sales]]/Table1[[#This Row],[Units Sold]],4)</f>
        <v>400</v>
      </c>
      <c r="R2306" s="4">
        <f>IFERROR(Table1[[#This Row],[Operating Profit]]/Table1[[#This Row],[Units Sold]],0)</f>
        <v>200</v>
      </c>
      <c r="S2306" s="4">
        <f>IFERROR((Table1[[#This Row],[Total Sales]]-Table1[[#This Row],[Operating Profit]])/Table1[[#This Row],[Units Sold]],0)</f>
        <v>200</v>
      </c>
      <c r="T2306" s="4" t="str">
        <f>IF(Table1[[#This Row],[Profit per unit]]&gt;$V$8,"Premium","Mass")</f>
        <v>Premium</v>
      </c>
      <c r="U2306" s="4"/>
    </row>
    <row r="2307" spans="2:21" ht="14.25" customHeight="1" x14ac:dyDescent="0.3">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c r="O2307" s="4" t="str">
        <f>TEXT(Table1[[#This Row],[Invoice Date]],"mmm")</f>
        <v>Feb</v>
      </c>
      <c r="P2307" s="4">
        <f>YEAR(Table1[[#This Row],[Invoice Date]])</f>
        <v>2021</v>
      </c>
      <c r="Q2307" s="4">
        <f>IFERROR(Table1[[#This Row],[Total Sales]]/Table1[[#This Row],[Units Sold]],4)</f>
        <v>400</v>
      </c>
      <c r="R2307" s="4">
        <f>IFERROR(Table1[[#This Row],[Operating Profit]]/Table1[[#This Row],[Units Sold]],0)</f>
        <v>180</v>
      </c>
      <c r="S2307" s="4">
        <f>IFERROR((Table1[[#This Row],[Total Sales]]-Table1[[#This Row],[Operating Profit]])/Table1[[#This Row],[Units Sold]],0)</f>
        <v>220</v>
      </c>
      <c r="T2307" s="4" t="str">
        <f>IF(Table1[[#This Row],[Profit per unit]]&gt;$V$8,"Premium","Mass")</f>
        <v>Premium</v>
      </c>
      <c r="U2307" s="4"/>
    </row>
    <row r="2308" spans="2:21" ht="14.25" customHeight="1" x14ac:dyDescent="0.3">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c r="O2308" s="4" t="str">
        <f>TEXT(Table1[[#This Row],[Invoice Date]],"mmm")</f>
        <v>Feb</v>
      </c>
      <c r="P2308" s="4">
        <f>YEAR(Table1[[#This Row],[Invoice Date]])</f>
        <v>2021</v>
      </c>
      <c r="Q2308" s="4">
        <f>IFERROR(Table1[[#This Row],[Total Sales]]/Table1[[#This Row],[Units Sold]],4)</f>
        <v>400</v>
      </c>
      <c r="R2308" s="4">
        <f>IFERROR(Table1[[#This Row],[Operating Profit]]/Table1[[#This Row],[Units Sold]],0)</f>
        <v>140</v>
      </c>
      <c r="S2308" s="4">
        <f>IFERROR((Table1[[#This Row],[Total Sales]]-Table1[[#This Row],[Operating Profit]])/Table1[[#This Row],[Units Sold]],0)</f>
        <v>260</v>
      </c>
      <c r="T2308" s="4" t="str">
        <f>IF(Table1[[#This Row],[Profit per unit]]&gt;$V$8,"Premium","Mass")</f>
        <v>Premium</v>
      </c>
      <c r="U2308" s="4"/>
    </row>
    <row r="2309" spans="2:21" ht="14.25" customHeight="1" x14ac:dyDescent="0.3">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c r="O2309" s="4" t="str">
        <f>TEXT(Table1[[#This Row],[Invoice Date]],"mmm")</f>
        <v>Feb</v>
      </c>
      <c r="P2309" s="4">
        <f>YEAR(Table1[[#This Row],[Invoice Date]])</f>
        <v>2021</v>
      </c>
      <c r="Q2309" s="4">
        <f>IFERROR(Table1[[#This Row],[Total Sales]]/Table1[[#This Row],[Units Sold]],4)</f>
        <v>300.00000000000006</v>
      </c>
      <c r="R2309" s="4">
        <f>IFERROR(Table1[[#This Row],[Operating Profit]]/Table1[[#This Row],[Units Sold]],0)</f>
        <v>75.000000000000014</v>
      </c>
      <c r="S2309" s="4">
        <f>IFERROR((Table1[[#This Row],[Total Sales]]-Table1[[#This Row],[Operating Profit]])/Table1[[#This Row],[Units Sold]],0)</f>
        <v>225.00000000000003</v>
      </c>
      <c r="T2309" s="4" t="str">
        <f>IF(Table1[[#This Row],[Profit per unit]]&gt;$V$8,"Premium","Mass")</f>
        <v>Premium</v>
      </c>
      <c r="U2309" s="4"/>
    </row>
    <row r="2310" spans="2:21" ht="14.25" customHeight="1" x14ac:dyDescent="0.3">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c r="O2310" s="4" t="str">
        <f>TEXT(Table1[[#This Row],[Invoice Date]],"mmm")</f>
        <v>Feb</v>
      </c>
      <c r="P2310" s="4">
        <f>YEAR(Table1[[#This Row],[Invoice Date]])</f>
        <v>2021</v>
      </c>
      <c r="Q2310" s="4">
        <f>IFERROR(Table1[[#This Row],[Total Sales]]/Table1[[#This Row],[Units Sold]],4)</f>
        <v>350</v>
      </c>
      <c r="R2310" s="4">
        <f>IFERROR(Table1[[#This Row],[Operating Profit]]/Table1[[#This Row],[Units Sold]],0)</f>
        <v>105</v>
      </c>
      <c r="S2310" s="4">
        <f>IFERROR((Table1[[#This Row],[Total Sales]]-Table1[[#This Row],[Operating Profit]])/Table1[[#This Row],[Units Sold]],0)</f>
        <v>245</v>
      </c>
      <c r="T2310" s="4" t="str">
        <f>IF(Table1[[#This Row],[Profit per unit]]&gt;$V$8,"Premium","Mass")</f>
        <v>Premium</v>
      </c>
      <c r="U2310" s="4"/>
    </row>
    <row r="2311" spans="2:21" ht="14.25" customHeight="1" x14ac:dyDescent="0.3">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c r="O2311" s="4" t="str">
        <f>TEXT(Table1[[#This Row],[Invoice Date]],"mmm")</f>
        <v>Feb</v>
      </c>
      <c r="P2311" s="4">
        <f>YEAR(Table1[[#This Row],[Invoice Date]])</f>
        <v>2021</v>
      </c>
      <c r="Q2311" s="4">
        <f>IFERROR(Table1[[#This Row],[Total Sales]]/Table1[[#This Row],[Units Sold]],4)</f>
        <v>500</v>
      </c>
      <c r="R2311" s="4">
        <f>IFERROR(Table1[[#This Row],[Operating Profit]]/Table1[[#This Row],[Units Sold]],0)</f>
        <v>174.99999999999997</v>
      </c>
      <c r="S2311" s="4">
        <f>IFERROR((Table1[[#This Row],[Total Sales]]-Table1[[#This Row],[Operating Profit]])/Table1[[#This Row],[Units Sold]],0)</f>
        <v>325</v>
      </c>
      <c r="T2311" s="4" t="str">
        <f>IF(Table1[[#This Row],[Profit per unit]]&gt;$V$8,"Premium","Mass")</f>
        <v>Premium</v>
      </c>
      <c r="U2311" s="4"/>
    </row>
    <row r="2312" spans="2:21" ht="14.25" customHeight="1" x14ac:dyDescent="0.3">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c r="O2312" s="4" t="str">
        <f>TEXT(Table1[[#This Row],[Invoice Date]],"mmm")</f>
        <v>Feb</v>
      </c>
      <c r="P2312" s="4">
        <f>YEAR(Table1[[#This Row],[Invoice Date]])</f>
        <v>2021</v>
      </c>
      <c r="Q2312" s="4">
        <f>IFERROR(Table1[[#This Row],[Total Sales]]/Table1[[#This Row],[Units Sold]],4)</f>
        <v>350</v>
      </c>
      <c r="R2312" s="4">
        <f>IFERROR(Table1[[#This Row],[Operating Profit]]/Table1[[#This Row],[Units Sold]],0)</f>
        <v>175</v>
      </c>
      <c r="S2312" s="4">
        <f>IFERROR((Table1[[#This Row],[Total Sales]]-Table1[[#This Row],[Operating Profit]])/Table1[[#This Row],[Units Sold]],0)</f>
        <v>175</v>
      </c>
      <c r="T2312" s="4" t="str">
        <f>IF(Table1[[#This Row],[Profit per unit]]&gt;$V$8,"Premium","Mass")</f>
        <v>Premium</v>
      </c>
      <c r="U2312" s="4"/>
    </row>
    <row r="2313" spans="2:21" ht="14.25" customHeight="1" x14ac:dyDescent="0.3">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c r="O2313" s="4" t="str">
        <f>TEXT(Table1[[#This Row],[Invoice Date]],"mmm")</f>
        <v>Mar</v>
      </c>
      <c r="P2313" s="4">
        <f>YEAR(Table1[[#This Row],[Invoice Date]])</f>
        <v>2021</v>
      </c>
      <c r="Q2313" s="4">
        <f>IFERROR(Table1[[#This Row],[Total Sales]]/Table1[[#This Row],[Units Sold]],4)</f>
        <v>350</v>
      </c>
      <c r="R2313" s="4">
        <f>IFERROR(Table1[[#This Row],[Operating Profit]]/Table1[[#This Row],[Units Sold]],0)</f>
        <v>157.5</v>
      </c>
      <c r="S2313" s="4">
        <f>IFERROR((Table1[[#This Row],[Total Sales]]-Table1[[#This Row],[Operating Profit]])/Table1[[#This Row],[Units Sold]],0)</f>
        <v>192.5</v>
      </c>
      <c r="T2313" s="4" t="str">
        <f>IF(Table1[[#This Row],[Profit per unit]]&gt;$V$8,"Premium","Mass")</f>
        <v>Premium</v>
      </c>
      <c r="U2313" s="4"/>
    </row>
    <row r="2314" spans="2:21" ht="14.25" customHeight="1" x14ac:dyDescent="0.3">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c r="O2314" s="4" t="str">
        <f>TEXT(Table1[[#This Row],[Invoice Date]],"mmm")</f>
        <v>Mar</v>
      </c>
      <c r="P2314" s="4">
        <f>YEAR(Table1[[#This Row],[Invoice Date]])</f>
        <v>2021</v>
      </c>
      <c r="Q2314" s="4">
        <f>IFERROR(Table1[[#This Row],[Total Sales]]/Table1[[#This Row],[Units Sold]],4)</f>
        <v>350</v>
      </c>
      <c r="R2314" s="4">
        <f>IFERROR(Table1[[#This Row],[Operating Profit]]/Table1[[#This Row],[Units Sold]],0)</f>
        <v>122.5</v>
      </c>
      <c r="S2314" s="4">
        <f>IFERROR((Table1[[#This Row],[Total Sales]]-Table1[[#This Row],[Operating Profit]])/Table1[[#This Row],[Units Sold]],0)</f>
        <v>227.5</v>
      </c>
      <c r="T2314" s="4" t="str">
        <f>IF(Table1[[#This Row],[Profit per unit]]&gt;$V$8,"Premium","Mass")</f>
        <v>Premium</v>
      </c>
      <c r="U2314" s="4"/>
    </row>
    <row r="2315" spans="2:21" ht="14.25" customHeight="1" x14ac:dyDescent="0.3">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c r="O2315" s="4" t="str">
        <f>TEXT(Table1[[#This Row],[Invoice Date]],"mmm")</f>
        <v>Mar</v>
      </c>
      <c r="P2315" s="4">
        <f>YEAR(Table1[[#This Row],[Invoice Date]])</f>
        <v>2021</v>
      </c>
      <c r="Q2315" s="4">
        <f>IFERROR(Table1[[#This Row],[Total Sales]]/Table1[[#This Row],[Units Sold]],4)</f>
        <v>250</v>
      </c>
      <c r="R2315" s="4">
        <f>IFERROR(Table1[[#This Row],[Operating Profit]]/Table1[[#This Row],[Units Sold]],0)</f>
        <v>62.5</v>
      </c>
      <c r="S2315" s="4">
        <f>IFERROR((Table1[[#This Row],[Total Sales]]-Table1[[#This Row],[Operating Profit]])/Table1[[#This Row],[Units Sold]],0)</f>
        <v>187.5</v>
      </c>
      <c r="T2315" s="4" t="str">
        <f>IF(Table1[[#This Row],[Profit per unit]]&gt;$V$8,"Premium","Mass")</f>
        <v>Premium</v>
      </c>
      <c r="U2315" s="4"/>
    </row>
    <row r="2316" spans="2:21" ht="14.25" customHeight="1" x14ac:dyDescent="0.3">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c r="O2316" s="4" t="str">
        <f>TEXT(Table1[[#This Row],[Invoice Date]],"mmm")</f>
        <v>Mar</v>
      </c>
      <c r="P2316" s="4">
        <f>YEAR(Table1[[#This Row],[Invoice Date]])</f>
        <v>2021</v>
      </c>
      <c r="Q2316" s="4">
        <f>IFERROR(Table1[[#This Row],[Total Sales]]/Table1[[#This Row],[Units Sold]],4)</f>
        <v>299.99999999999994</v>
      </c>
      <c r="R2316" s="4">
        <f>IFERROR(Table1[[#This Row],[Operating Profit]]/Table1[[#This Row],[Units Sold]],0)</f>
        <v>89.999999999999986</v>
      </c>
      <c r="S2316" s="4">
        <f>IFERROR((Table1[[#This Row],[Total Sales]]-Table1[[#This Row],[Operating Profit]])/Table1[[#This Row],[Units Sold]],0)</f>
        <v>209.99999999999994</v>
      </c>
      <c r="T2316" s="4" t="str">
        <f>IF(Table1[[#This Row],[Profit per unit]]&gt;$V$8,"Premium","Mass")</f>
        <v>Premium</v>
      </c>
      <c r="U2316" s="4"/>
    </row>
    <row r="2317" spans="2:21" ht="14.25" customHeight="1" x14ac:dyDescent="0.3">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c r="O2317" s="4" t="str">
        <f>TEXT(Table1[[#This Row],[Invoice Date]],"mmm")</f>
        <v>Mar</v>
      </c>
      <c r="P2317" s="4">
        <f>YEAR(Table1[[#This Row],[Invoice Date]])</f>
        <v>2021</v>
      </c>
      <c r="Q2317" s="4">
        <f>IFERROR(Table1[[#This Row],[Total Sales]]/Table1[[#This Row],[Units Sold]],4)</f>
        <v>450.00000000000011</v>
      </c>
      <c r="R2317" s="4">
        <f>IFERROR(Table1[[#This Row],[Operating Profit]]/Table1[[#This Row],[Units Sold]],0)</f>
        <v>157.50000000000003</v>
      </c>
      <c r="S2317" s="4">
        <f>IFERROR((Table1[[#This Row],[Total Sales]]-Table1[[#This Row],[Operating Profit]])/Table1[[#This Row],[Units Sold]],0)</f>
        <v>292.50000000000011</v>
      </c>
      <c r="T2317" s="4" t="str">
        <f>IF(Table1[[#This Row],[Profit per unit]]&gt;$V$8,"Premium","Mass")</f>
        <v>Premium</v>
      </c>
      <c r="U2317" s="4"/>
    </row>
    <row r="2318" spans="2:21" ht="14.25" customHeight="1" x14ac:dyDescent="0.3">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c r="O2318" s="4" t="str">
        <f>TEXT(Table1[[#This Row],[Invoice Date]],"mmm")</f>
        <v>Mar</v>
      </c>
      <c r="P2318" s="4">
        <f>YEAR(Table1[[#This Row],[Invoice Date]])</f>
        <v>2021</v>
      </c>
      <c r="Q2318" s="4">
        <f>IFERROR(Table1[[#This Row],[Total Sales]]/Table1[[#This Row],[Units Sold]],4)</f>
        <v>350</v>
      </c>
      <c r="R2318" s="4">
        <f>IFERROR(Table1[[#This Row],[Operating Profit]]/Table1[[#This Row],[Units Sold]],0)</f>
        <v>175</v>
      </c>
      <c r="S2318" s="4">
        <f>IFERROR((Table1[[#This Row],[Total Sales]]-Table1[[#This Row],[Operating Profit]])/Table1[[#This Row],[Units Sold]],0)</f>
        <v>175</v>
      </c>
      <c r="T2318" s="4" t="str">
        <f>IF(Table1[[#This Row],[Profit per unit]]&gt;$V$8,"Premium","Mass")</f>
        <v>Premium</v>
      </c>
      <c r="U2318" s="4"/>
    </row>
    <row r="2319" spans="2:21" ht="14.25" customHeight="1" x14ac:dyDescent="0.3">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c r="O2319" s="4" t="str">
        <f>TEXT(Table1[[#This Row],[Invoice Date]],"mmm")</f>
        <v>Apr</v>
      </c>
      <c r="P2319" s="4">
        <f>YEAR(Table1[[#This Row],[Invoice Date]])</f>
        <v>2021</v>
      </c>
      <c r="Q2319" s="4">
        <f>IFERROR(Table1[[#This Row],[Total Sales]]/Table1[[#This Row],[Units Sold]],4)</f>
        <v>350</v>
      </c>
      <c r="R2319" s="4">
        <f>IFERROR(Table1[[#This Row],[Operating Profit]]/Table1[[#This Row],[Units Sold]],0)</f>
        <v>157.5</v>
      </c>
      <c r="S2319" s="4">
        <f>IFERROR((Table1[[#This Row],[Total Sales]]-Table1[[#This Row],[Operating Profit]])/Table1[[#This Row],[Units Sold]],0)</f>
        <v>192.5</v>
      </c>
      <c r="T2319" s="4" t="str">
        <f>IF(Table1[[#This Row],[Profit per unit]]&gt;$V$8,"Premium","Mass")</f>
        <v>Premium</v>
      </c>
      <c r="U2319" s="4"/>
    </row>
    <row r="2320" spans="2:21" ht="14.25" customHeight="1" x14ac:dyDescent="0.3">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c r="O2320" s="4" t="str">
        <f>TEXT(Table1[[#This Row],[Invoice Date]],"mmm")</f>
        <v>Apr</v>
      </c>
      <c r="P2320" s="4">
        <f>YEAR(Table1[[#This Row],[Invoice Date]])</f>
        <v>2021</v>
      </c>
      <c r="Q2320" s="4">
        <f>IFERROR(Table1[[#This Row],[Total Sales]]/Table1[[#This Row],[Units Sold]],4)</f>
        <v>350</v>
      </c>
      <c r="R2320" s="4">
        <f>IFERROR(Table1[[#This Row],[Operating Profit]]/Table1[[#This Row],[Units Sold]],0)</f>
        <v>122.5</v>
      </c>
      <c r="S2320" s="4">
        <f>IFERROR((Table1[[#This Row],[Total Sales]]-Table1[[#This Row],[Operating Profit]])/Table1[[#This Row],[Units Sold]],0)</f>
        <v>227.5</v>
      </c>
      <c r="T2320" s="4" t="str">
        <f>IF(Table1[[#This Row],[Profit per unit]]&gt;$V$8,"Premium","Mass")</f>
        <v>Premium</v>
      </c>
      <c r="U2320" s="4"/>
    </row>
    <row r="2321" spans="2:21" ht="14.25" customHeight="1" x14ac:dyDescent="0.3">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c r="O2321" s="4" t="str">
        <f>TEXT(Table1[[#This Row],[Invoice Date]],"mmm")</f>
        <v>Apr</v>
      </c>
      <c r="P2321" s="4">
        <f>YEAR(Table1[[#This Row],[Invoice Date]])</f>
        <v>2021</v>
      </c>
      <c r="Q2321" s="4">
        <f>IFERROR(Table1[[#This Row],[Total Sales]]/Table1[[#This Row],[Units Sold]],4)</f>
        <v>250</v>
      </c>
      <c r="R2321" s="4">
        <f>IFERROR(Table1[[#This Row],[Operating Profit]]/Table1[[#This Row],[Units Sold]],0)</f>
        <v>62.5</v>
      </c>
      <c r="S2321" s="4">
        <f>IFERROR((Table1[[#This Row],[Total Sales]]-Table1[[#This Row],[Operating Profit]])/Table1[[#This Row],[Units Sold]],0)</f>
        <v>187.5</v>
      </c>
      <c r="T2321" s="4" t="str">
        <f>IF(Table1[[#This Row],[Profit per unit]]&gt;$V$8,"Premium","Mass")</f>
        <v>Premium</v>
      </c>
      <c r="U2321" s="4"/>
    </row>
    <row r="2322" spans="2:21" ht="14.25" customHeight="1" x14ac:dyDescent="0.3">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c r="O2322" s="4" t="str">
        <f>TEXT(Table1[[#This Row],[Invoice Date]],"mmm")</f>
        <v>Apr</v>
      </c>
      <c r="P2322" s="4">
        <f>YEAR(Table1[[#This Row],[Invoice Date]])</f>
        <v>2021</v>
      </c>
      <c r="Q2322" s="4">
        <f>IFERROR(Table1[[#This Row],[Total Sales]]/Table1[[#This Row],[Units Sold]],4)</f>
        <v>299.99999999999994</v>
      </c>
      <c r="R2322" s="4">
        <f>IFERROR(Table1[[#This Row],[Operating Profit]]/Table1[[#This Row],[Units Sold]],0)</f>
        <v>89.999999999999986</v>
      </c>
      <c r="S2322" s="4">
        <f>IFERROR((Table1[[#This Row],[Total Sales]]-Table1[[#This Row],[Operating Profit]])/Table1[[#This Row],[Units Sold]],0)</f>
        <v>209.99999999999994</v>
      </c>
      <c r="T2322" s="4" t="str">
        <f>IF(Table1[[#This Row],[Profit per unit]]&gt;$V$8,"Premium","Mass")</f>
        <v>Premium</v>
      </c>
      <c r="U2322" s="4"/>
    </row>
    <row r="2323" spans="2:21" ht="14.25" customHeight="1" x14ac:dyDescent="0.3">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c r="O2323" s="4" t="str">
        <f>TEXT(Table1[[#This Row],[Invoice Date]],"mmm")</f>
        <v>Apr</v>
      </c>
      <c r="P2323" s="4">
        <f>YEAR(Table1[[#This Row],[Invoice Date]])</f>
        <v>2021</v>
      </c>
      <c r="Q2323" s="4">
        <f>IFERROR(Table1[[#This Row],[Total Sales]]/Table1[[#This Row],[Units Sold]],4)</f>
        <v>500</v>
      </c>
      <c r="R2323" s="4">
        <f>IFERROR(Table1[[#This Row],[Operating Profit]]/Table1[[#This Row],[Units Sold]],0)</f>
        <v>175</v>
      </c>
      <c r="S2323" s="4">
        <f>IFERROR((Table1[[#This Row],[Total Sales]]-Table1[[#This Row],[Operating Profit]])/Table1[[#This Row],[Units Sold]],0)</f>
        <v>325</v>
      </c>
      <c r="T2323" s="4" t="str">
        <f>IF(Table1[[#This Row],[Profit per unit]]&gt;$V$8,"Premium","Mass")</f>
        <v>Premium</v>
      </c>
      <c r="U2323" s="4"/>
    </row>
    <row r="2324" spans="2:21" ht="14.25" customHeight="1" x14ac:dyDescent="0.3">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c r="O2324" s="4" t="str">
        <f>TEXT(Table1[[#This Row],[Invoice Date]],"mmm")</f>
        <v>Apr</v>
      </c>
      <c r="P2324" s="4">
        <f>YEAR(Table1[[#This Row],[Invoice Date]])</f>
        <v>2021</v>
      </c>
      <c r="Q2324" s="4">
        <f>IFERROR(Table1[[#This Row],[Total Sales]]/Table1[[#This Row],[Units Sold]],4)</f>
        <v>400</v>
      </c>
      <c r="R2324" s="4">
        <f>IFERROR(Table1[[#This Row],[Operating Profit]]/Table1[[#This Row],[Units Sold]],0)</f>
        <v>200</v>
      </c>
      <c r="S2324" s="4">
        <f>IFERROR((Table1[[#This Row],[Total Sales]]-Table1[[#This Row],[Operating Profit]])/Table1[[#This Row],[Units Sold]],0)</f>
        <v>200</v>
      </c>
      <c r="T2324" s="4" t="str">
        <f>IF(Table1[[#This Row],[Profit per unit]]&gt;$V$8,"Premium","Mass")</f>
        <v>Premium</v>
      </c>
      <c r="U2324" s="4"/>
    </row>
    <row r="2325" spans="2:21" ht="14.25" customHeight="1" x14ac:dyDescent="0.3">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c r="O2325" s="4" t="str">
        <f>TEXT(Table1[[#This Row],[Invoice Date]],"mmm")</f>
        <v>May</v>
      </c>
      <c r="P2325" s="4">
        <f>YEAR(Table1[[#This Row],[Invoice Date]])</f>
        <v>2021</v>
      </c>
      <c r="Q2325" s="4">
        <f>IFERROR(Table1[[#This Row],[Total Sales]]/Table1[[#This Row],[Units Sold]],4)</f>
        <v>500</v>
      </c>
      <c r="R2325" s="4">
        <f>IFERROR(Table1[[#This Row],[Operating Profit]]/Table1[[#This Row],[Units Sold]],0)</f>
        <v>225</v>
      </c>
      <c r="S2325" s="4">
        <f>IFERROR((Table1[[#This Row],[Total Sales]]-Table1[[#This Row],[Operating Profit]])/Table1[[#This Row],[Units Sold]],0)</f>
        <v>275</v>
      </c>
      <c r="T2325" s="4" t="str">
        <f>IF(Table1[[#This Row],[Profit per unit]]&gt;$V$8,"Premium","Mass")</f>
        <v>Premium</v>
      </c>
      <c r="U2325" s="4"/>
    </row>
    <row r="2326" spans="2:21" ht="14.25" customHeight="1" x14ac:dyDescent="0.3">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c r="O2326" s="4" t="str">
        <f>TEXT(Table1[[#This Row],[Invoice Date]],"mmm")</f>
        <v>May</v>
      </c>
      <c r="P2326" s="4">
        <f>YEAR(Table1[[#This Row],[Invoice Date]])</f>
        <v>2021</v>
      </c>
      <c r="Q2326" s="4">
        <f>IFERROR(Table1[[#This Row],[Total Sales]]/Table1[[#This Row],[Units Sold]],4)</f>
        <v>500</v>
      </c>
      <c r="R2326" s="4">
        <f>IFERROR(Table1[[#This Row],[Operating Profit]]/Table1[[#This Row],[Units Sold]],0)</f>
        <v>175</v>
      </c>
      <c r="S2326" s="4">
        <f>IFERROR((Table1[[#This Row],[Total Sales]]-Table1[[#This Row],[Operating Profit]])/Table1[[#This Row],[Units Sold]],0)</f>
        <v>325</v>
      </c>
      <c r="T2326" s="4" t="str">
        <f>IF(Table1[[#This Row],[Profit per unit]]&gt;$V$8,"Premium","Mass")</f>
        <v>Premium</v>
      </c>
      <c r="U2326" s="4"/>
    </row>
    <row r="2327" spans="2:21" ht="14.25" customHeight="1" x14ac:dyDescent="0.3">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c r="O2327" s="4" t="str">
        <f>TEXT(Table1[[#This Row],[Invoice Date]],"mmm")</f>
        <v>May</v>
      </c>
      <c r="P2327" s="4">
        <f>YEAR(Table1[[#This Row],[Invoice Date]])</f>
        <v>2021</v>
      </c>
      <c r="Q2327" s="4">
        <f>IFERROR(Table1[[#This Row],[Total Sales]]/Table1[[#This Row],[Units Sold]],4)</f>
        <v>450</v>
      </c>
      <c r="R2327" s="4">
        <f>IFERROR(Table1[[#This Row],[Operating Profit]]/Table1[[#This Row],[Units Sold]],0)</f>
        <v>112.5</v>
      </c>
      <c r="S2327" s="4">
        <f>IFERROR((Table1[[#This Row],[Total Sales]]-Table1[[#This Row],[Operating Profit]])/Table1[[#This Row],[Units Sold]],0)</f>
        <v>337.5</v>
      </c>
      <c r="T2327" s="4" t="str">
        <f>IF(Table1[[#This Row],[Profit per unit]]&gt;$V$8,"Premium","Mass")</f>
        <v>Premium</v>
      </c>
      <c r="U2327" s="4"/>
    </row>
    <row r="2328" spans="2:21" ht="14.25" customHeight="1" x14ac:dyDescent="0.3">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c r="O2328" s="4" t="str">
        <f>TEXT(Table1[[#This Row],[Invoice Date]],"mmm")</f>
        <v>May</v>
      </c>
      <c r="P2328" s="4">
        <f>YEAR(Table1[[#This Row],[Invoice Date]])</f>
        <v>2021</v>
      </c>
      <c r="Q2328" s="4">
        <f>IFERROR(Table1[[#This Row],[Total Sales]]/Table1[[#This Row],[Units Sold]],4)</f>
        <v>450</v>
      </c>
      <c r="R2328" s="4">
        <f>IFERROR(Table1[[#This Row],[Operating Profit]]/Table1[[#This Row],[Units Sold]],0)</f>
        <v>135</v>
      </c>
      <c r="S2328" s="4">
        <f>IFERROR((Table1[[#This Row],[Total Sales]]-Table1[[#This Row],[Operating Profit]])/Table1[[#This Row],[Units Sold]],0)</f>
        <v>315</v>
      </c>
      <c r="T2328" s="4" t="str">
        <f>IF(Table1[[#This Row],[Profit per unit]]&gt;$V$8,"Premium","Mass")</f>
        <v>Premium</v>
      </c>
      <c r="U2328" s="4"/>
    </row>
    <row r="2329" spans="2:21" ht="14.25" customHeight="1" x14ac:dyDescent="0.3">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c r="O2329" s="4" t="str">
        <f>TEXT(Table1[[#This Row],[Invoice Date]],"mmm")</f>
        <v>May</v>
      </c>
      <c r="P2329" s="4">
        <f>YEAR(Table1[[#This Row],[Invoice Date]])</f>
        <v>2021</v>
      </c>
      <c r="Q2329" s="4">
        <f>IFERROR(Table1[[#This Row],[Total Sales]]/Table1[[#This Row],[Units Sold]],4)</f>
        <v>549.99999999999989</v>
      </c>
      <c r="R2329" s="4">
        <f>IFERROR(Table1[[#This Row],[Operating Profit]]/Table1[[#This Row],[Units Sold]],0)</f>
        <v>192.49999999999997</v>
      </c>
      <c r="S2329" s="4">
        <f>IFERROR((Table1[[#This Row],[Total Sales]]-Table1[[#This Row],[Operating Profit]])/Table1[[#This Row],[Units Sold]],0)</f>
        <v>357.49999999999994</v>
      </c>
      <c r="T2329" s="4" t="str">
        <f>IF(Table1[[#This Row],[Profit per unit]]&gt;$V$8,"Premium","Mass")</f>
        <v>Premium</v>
      </c>
      <c r="U2329" s="4"/>
    </row>
    <row r="2330" spans="2:21" ht="14.25" customHeight="1" x14ac:dyDescent="0.3">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c r="O2330" s="4" t="str">
        <f>TEXT(Table1[[#This Row],[Invoice Date]],"mmm")</f>
        <v>May</v>
      </c>
      <c r="P2330" s="4">
        <f>YEAR(Table1[[#This Row],[Invoice Date]])</f>
        <v>2021</v>
      </c>
      <c r="Q2330" s="4">
        <f>IFERROR(Table1[[#This Row],[Total Sales]]/Table1[[#This Row],[Units Sold]],4)</f>
        <v>600</v>
      </c>
      <c r="R2330" s="4">
        <f>IFERROR(Table1[[#This Row],[Operating Profit]]/Table1[[#This Row],[Units Sold]],0)</f>
        <v>300</v>
      </c>
      <c r="S2330" s="4">
        <f>IFERROR((Table1[[#This Row],[Total Sales]]-Table1[[#This Row],[Operating Profit]])/Table1[[#This Row],[Units Sold]],0)</f>
        <v>300</v>
      </c>
      <c r="T2330" s="4" t="str">
        <f>IF(Table1[[#This Row],[Profit per unit]]&gt;$V$8,"Premium","Mass")</f>
        <v>Premium</v>
      </c>
      <c r="U2330" s="4"/>
    </row>
    <row r="2331" spans="2:21" ht="14.25" customHeight="1" x14ac:dyDescent="0.3">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c r="O2331" s="4" t="str">
        <f>TEXT(Table1[[#This Row],[Invoice Date]],"mmm")</f>
        <v>Jun</v>
      </c>
      <c r="P2331" s="4">
        <f>YEAR(Table1[[#This Row],[Invoice Date]])</f>
        <v>2021</v>
      </c>
      <c r="Q2331" s="4">
        <f>IFERROR(Table1[[#This Row],[Total Sales]]/Table1[[#This Row],[Units Sold]],4)</f>
        <v>549.99999999999989</v>
      </c>
      <c r="R2331" s="4">
        <f>IFERROR(Table1[[#This Row],[Operating Profit]]/Table1[[#This Row],[Units Sold]],0)</f>
        <v>247.49999999999994</v>
      </c>
      <c r="S2331" s="4">
        <f>IFERROR((Table1[[#This Row],[Total Sales]]-Table1[[#This Row],[Operating Profit]])/Table1[[#This Row],[Units Sold]],0)</f>
        <v>302.49999999999994</v>
      </c>
      <c r="T2331" s="4" t="str">
        <f>IF(Table1[[#This Row],[Profit per unit]]&gt;$V$8,"Premium","Mass")</f>
        <v>Premium</v>
      </c>
      <c r="U2331" s="4"/>
    </row>
    <row r="2332" spans="2:21" ht="14.25" customHeight="1" x14ac:dyDescent="0.3">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c r="O2332" s="4" t="str">
        <f>TEXT(Table1[[#This Row],[Invoice Date]],"mmm")</f>
        <v>Jun</v>
      </c>
      <c r="P2332" s="4">
        <f>YEAR(Table1[[#This Row],[Invoice Date]])</f>
        <v>2021</v>
      </c>
      <c r="Q2332" s="4">
        <f>IFERROR(Table1[[#This Row],[Total Sales]]/Table1[[#This Row],[Units Sold]],4)</f>
        <v>500</v>
      </c>
      <c r="R2332" s="4">
        <f>IFERROR(Table1[[#This Row],[Operating Profit]]/Table1[[#This Row],[Units Sold]],0)</f>
        <v>175</v>
      </c>
      <c r="S2332" s="4">
        <f>IFERROR((Table1[[#This Row],[Total Sales]]-Table1[[#This Row],[Operating Profit]])/Table1[[#This Row],[Units Sold]],0)</f>
        <v>325</v>
      </c>
      <c r="T2332" s="4" t="str">
        <f>IF(Table1[[#This Row],[Profit per unit]]&gt;$V$8,"Premium","Mass")</f>
        <v>Premium</v>
      </c>
      <c r="U2332" s="4"/>
    </row>
    <row r="2333" spans="2:21" ht="14.25" customHeight="1" x14ac:dyDescent="0.3">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c r="O2333" s="4" t="str">
        <f>TEXT(Table1[[#This Row],[Invoice Date]],"mmm")</f>
        <v>Jun</v>
      </c>
      <c r="P2333" s="4">
        <f>YEAR(Table1[[#This Row],[Invoice Date]])</f>
        <v>2021</v>
      </c>
      <c r="Q2333" s="4">
        <f>IFERROR(Table1[[#This Row],[Total Sales]]/Table1[[#This Row],[Units Sold]],4)</f>
        <v>500</v>
      </c>
      <c r="R2333" s="4">
        <f>IFERROR(Table1[[#This Row],[Operating Profit]]/Table1[[#This Row],[Units Sold]],0)</f>
        <v>125</v>
      </c>
      <c r="S2333" s="4">
        <f>IFERROR((Table1[[#This Row],[Total Sales]]-Table1[[#This Row],[Operating Profit]])/Table1[[#This Row],[Units Sold]],0)</f>
        <v>375</v>
      </c>
      <c r="T2333" s="4" t="str">
        <f>IF(Table1[[#This Row],[Profit per unit]]&gt;$V$8,"Premium","Mass")</f>
        <v>Premium</v>
      </c>
      <c r="U2333" s="4"/>
    </row>
    <row r="2334" spans="2:21" ht="14.25" customHeight="1" x14ac:dyDescent="0.3">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c r="O2334" s="4" t="str">
        <f>TEXT(Table1[[#This Row],[Invoice Date]],"mmm")</f>
        <v>Jun</v>
      </c>
      <c r="P2334" s="4">
        <f>YEAR(Table1[[#This Row],[Invoice Date]])</f>
        <v>2021</v>
      </c>
      <c r="Q2334" s="4">
        <f>IFERROR(Table1[[#This Row],[Total Sales]]/Table1[[#This Row],[Units Sold]],4)</f>
        <v>500</v>
      </c>
      <c r="R2334" s="4">
        <f>IFERROR(Table1[[#This Row],[Operating Profit]]/Table1[[#This Row],[Units Sold]],0)</f>
        <v>150</v>
      </c>
      <c r="S2334" s="4">
        <f>IFERROR((Table1[[#This Row],[Total Sales]]-Table1[[#This Row],[Operating Profit]])/Table1[[#This Row],[Units Sold]],0)</f>
        <v>350</v>
      </c>
      <c r="T2334" s="4" t="str">
        <f>IF(Table1[[#This Row],[Profit per unit]]&gt;$V$8,"Premium","Mass")</f>
        <v>Premium</v>
      </c>
      <c r="U2334" s="4"/>
    </row>
    <row r="2335" spans="2:21" ht="14.25" customHeight="1" x14ac:dyDescent="0.3">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c r="O2335" s="4" t="str">
        <f>TEXT(Table1[[#This Row],[Invoice Date]],"mmm")</f>
        <v>Jun</v>
      </c>
      <c r="P2335" s="4">
        <f>YEAR(Table1[[#This Row],[Invoice Date]])</f>
        <v>2021</v>
      </c>
      <c r="Q2335" s="4">
        <f>IFERROR(Table1[[#This Row],[Total Sales]]/Table1[[#This Row],[Units Sold]],4)</f>
        <v>650</v>
      </c>
      <c r="R2335" s="4">
        <f>IFERROR(Table1[[#This Row],[Operating Profit]]/Table1[[#This Row],[Units Sold]],0)</f>
        <v>227.5</v>
      </c>
      <c r="S2335" s="4">
        <f>IFERROR((Table1[[#This Row],[Total Sales]]-Table1[[#This Row],[Operating Profit]])/Table1[[#This Row],[Units Sold]],0)</f>
        <v>422.5</v>
      </c>
      <c r="T2335" s="4" t="str">
        <f>IF(Table1[[#This Row],[Profit per unit]]&gt;$V$8,"Premium","Mass")</f>
        <v>Premium</v>
      </c>
      <c r="U2335" s="4"/>
    </row>
    <row r="2336" spans="2:21" ht="14.25" customHeight="1" x14ac:dyDescent="0.3">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c r="O2336" s="4" t="str">
        <f>TEXT(Table1[[#This Row],[Invoice Date]],"mmm")</f>
        <v>Jun</v>
      </c>
      <c r="P2336" s="4">
        <f>YEAR(Table1[[#This Row],[Invoice Date]])</f>
        <v>2021</v>
      </c>
      <c r="Q2336" s="4">
        <f>IFERROR(Table1[[#This Row],[Total Sales]]/Table1[[#This Row],[Units Sold]],4)</f>
        <v>700</v>
      </c>
      <c r="R2336" s="4">
        <f>IFERROR(Table1[[#This Row],[Operating Profit]]/Table1[[#This Row],[Units Sold]],0)</f>
        <v>350</v>
      </c>
      <c r="S2336" s="4">
        <f>IFERROR((Table1[[#This Row],[Total Sales]]-Table1[[#This Row],[Operating Profit]])/Table1[[#This Row],[Units Sold]],0)</f>
        <v>350</v>
      </c>
      <c r="T2336" s="4" t="str">
        <f>IF(Table1[[#This Row],[Profit per unit]]&gt;$V$8,"Premium","Mass")</f>
        <v>Premium</v>
      </c>
      <c r="U2336" s="4"/>
    </row>
    <row r="2337" spans="2:21" ht="14.25" customHeight="1" x14ac:dyDescent="0.3">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c r="O2337" s="4" t="str">
        <f>TEXT(Table1[[#This Row],[Invoice Date]],"mmm")</f>
        <v>Jul</v>
      </c>
      <c r="P2337" s="4">
        <f>YEAR(Table1[[#This Row],[Invoice Date]])</f>
        <v>2021</v>
      </c>
      <c r="Q2337" s="4">
        <f>IFERROR(Table1[[#This Row],[Total Sales]]/Table1[[#This Row],[Units Sold]],4)</f>
        <v>650</v>
      </c>
      <c r="R2337" s="4">
        <f>IFERROR(Table1[[#This Row],[Operating Profit]]/Table1[[#This Row],[Units Sold]],0)</f>
        <v>292.5</v>
      </c>
      <c r="S2337" s="4">
        <f>IFERROR((Table1[[#This Row],[Total Sales]]-Table1[[#This Row],[Operating Profit]])/Table1[[#This Row],[Units Sold]],0)</f>
        <v>357.5</v>
      </c>
      <c r="T2337" s="4" t="str">
        <f>IF(Table1[[#This Row],[Profit per unit]]&gt;$V$8,"Premium","Mass")</f>
        <v>Premium</v>
      </c>
      <c r="U2337" s="4"/>
    </row>
    <row r="2338" spans="2:21" ht="14.25" customHeight="1" x14ac:dyDescent="0.3">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c r="O2338" s="4" t="str">
        <f>TEXT(Table1[[#This Row],[Invoice Date]],"mmm")</f>
        <v>Jul</v>
      </c>
      <c r="P2338" s="4">
        <f>YEAR(Table1[[#This Row],[Invoice Date]])</f>
        <v>2021</v>
      </c>
      <c r="Q2338" s="4">
        <f>IFERROR(Table1[[#This Row],[Total Sales]]/Table1[[#This Row],[Units Sold]],4)</f>
        <v>600.00000000000011</v>
      </c>
      <c r="R2338" s="4">
        <f>IFERROR(Table1[[#This Row],[Operating Profit]]/Table1[[#This Row],[Units Sold]],0)</f>
        <v>210.00000000000003</v>
      </c>
      <c r="S2338" s="4">
        <f>IFERROR((Table1[[#This Row],[Total Sales]]-Table1[[#This Row],[Operating Profit]])/Table1[[#This Row],[Units Sold]],0)</f>
        <v>390.00000000000011</v>
      </c>
      <c r="T2338" s="4" t="str">
        <f>IF(Table1[[#This Row],[Profit per unit]]&gt;$V$8,"Premium","Mass")</f>
        <v>Premium</v>
      </c>
      <c r="U2338" s="4"/>
    </row>
    <row r="2339" spans="2:21" ht="14.25" customHeight="1" x14ac:dyDescent="0.3">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c r="O2339" s="4" t="str">
        <f>TEXT(Table1[[#This Row],[Invoice Date]],"mmm")</f>
        <v>Jul</v>
      </c>
      <c r="P2339" s="4">
        <f>YEAR(Table1[[#This Row],[Invoice Date]])</f>
        <v>2021</v>
      </c>
      <c r="Q2339" s="4">
        <f>IFERROR(Table1[[#This Row],[Total Sales]]/Table1[[#This Row],[Units Sold]],4)</f>
        <v>550.00000000000011</v>
      </c>
      <c r="R2339" s="4">
        <f>IFERROR(Table1[[#This Row],[Operating Profit]]/Table1[[#This Row],[Units Sold]],0)</f>
        <v>137.50000000000003</v>
      </c>
      <c r="S2339" s="4">
        <f>IFERROR((Table1[[#This Row],[Total Sales]]-Table1[[#This Row],[Operating Profit]])/Table1[[#This Row],[Units Sold]],0)</f>
        <v>412.50000000000006</v>
      </c>
      <c r="T2339" s="4" t="str">
        <f>IF(Table1[[#This Row],[Profit per unit]]&gt;$V$8,"Premium","Mass")</f>
        <v>Premium</v>
      </c>
      <c r="U2339" s="4"/>
    </row>
    <row r="2340" spans="2:21" ht="14.25" customHeight="1" x14ac:dyDescent="0.3">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c r="O2340" s="4" t="str">
        <f>TEXT(Table1[[#This Row],[Invoice Date]],"mmm")</f>
        <v>Jul</v>
      </c>
      <c r="P2340" s="4">
        <f>YEAR(Table1[[#This Row],[Invoice Date]])</f>
        <v>2021</v>
      </c>
      <c r="Q2340" s="4">
        <f>IFERROR(Table1[[#This Row],[Total Sales]]/Table1[[#This Row],[Units Sold]],4)</f>
        <v>550.00000000000011</v>
      </c>
      <c r="R2340" s="4">
        <f>IFERROR(Table1[[#This Row],[Operating Profit]]/Table1[[#This Row],[Units Sold]],0)</f>
        <v>165.00000000000003</v>
      </c>
      <c r="S2340" s="4">
        <f>IFERROR((Table1[[#This Row],[Total Sales]]-Table1[[#This Row],[Operating Profit]])/Table1[[#This Row],[Units Sold]],0)</f>
        <v>385.00000000000006</v>
      </c>
      <c r="T2340" s="4" t="str">
        <f>IF(Table1[[#This Row],[Profit per unit]]&gt;$V$8,"Premium","Mass")</f>
        <v>Premium</v>
      </c>
      <c r="U2340" s="4"/>
    </row>
    <row r="2341" spans="2:21" ht="14.25" customHeight="1" x14ac:dyDescent="0.3">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c r="O2341" s="4" t="str">
        <f>TEXT(Table1[[#This Row],[Invoice Date]],"mmm")</f>
        <v>Jul</v>
      </c>
      <c r="P2341" s="4">
        <f>YEAR(Table1[[#This Row],[Invoice Date]])</f>
        <v>2021</v>
      </c>
      <c r="Q2341" s="4">
        <f>IFERROR(Table1[[#This Row],[Total Sales]]/Table1[[#This Row],[Units Sold]],4)</f>
        <v>650</v>
      </c>
      <c r="R2341" s="4">
        <f>IFERROR(Table1[[#This Row],[Operating Profit]]/Table1[[#This Row],[Units Sold]],0)</f>
        <v>227.5</v>
      </c>
      <c r="S2341" s="4">
        <f>IFERROR((Table1[[#This Row],[Total Sales]]-Table1[[#This Row],[Operating Profit]])/Table1[[#This Row],[Units Sold]],0)</f>
        <v>422.5</v>
      </c>
      <c r="T2341" s="4" t="str">
        <f>IF(Table1[[#This Row],[Profit per unit]]&gt;$V$8,"Premium","Mass")</f>
        <v>Premium</v>
      </c>
      <c r="U2341" s="4"/>
    </row>
    <row r="2342" spans="2:21" ht="14.25" customHeight="1" x14ac:dyDescent="0.3">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c r="O2342" s="4" t="str">
        <f>TEXT(Table1[[#This Row],[Invoice Date]],"mmm")</f>
        <v>Jul</v>
      </c>
      <c r="P2342" s="4">
        <f>YEAR(Table1[[#This Row],[Invoice Date]])</f>
        <v>2021</v>
      </c>
      <c r="Q2342" s="4">
        <f>IFERROR(Table1[[#This Row],[Total Sales]]/Table1[[#This Row],[Units Sold]],4)</f>
        <v>700</v>
      </c>
      <c r="R2342" s="4">
        <f>IFERROR(Table1[[#This Row],[Operating Profit]]/Table1[[#This Row],[Units Sold]],0)</f>
        <v>350</v>
      </c>
      <c r="S2342" s="4">
        <f>IFERROR((Table1[[#This Row],[Total Sales]]-Table1[[#This Row],[Operating Profit]])/Table1[[#This Row],[Units Sold]],0)</f>
        <v>350</v>
      </c>
      <c r="T2342" s="4" t="str">
        <f>IF(Table1[[#This Row],[Profit per unit]]&gt;$V$8,"Premium","Mass")</f>
        <v>Premium</v>
      </c>
      <c r="U2342" s="4"/>
    </row>
    <row r="2343" spans="2:21" ht="14.25" customHeight="1" x14ac:dyDescent="0.3">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c r="O2343" s="4" t="str">
        <f>TEXT(Table1[[#This Row],[Invoice Date]],"mmm")</f>
        <v>Aug</v>
      </c>
      <c r="P2343" s="4">
        <f>YEAR(Table1[[#This Row],[Invoice Date]])</f>
        <v>2021</v>
      </c>
      <c r="Q2343" s="4">
        <f>IFERROR(Table1[[#This Row],[Total Sales]]/Table1[[#This Row],[Units Sold]],4)</f>
        <v>650</v>
      </c>
      <c r="R2343" s="4">
        <f>IFERROR(Table1[[#This Row],[Operating Profit]]/Table1[[#This Row],[Units Sold]],0)</f>
        <v>292.5</v>
      </c>
      <c r="S2343" s="4">
        <f>IFERROR((Table1[[#This Row],[Total Sales]]-Table1[[#This Row],[Operating Profit]])/Table1[[#This Row],[Units Sold]],0)</f>
        <v>357.5</v>
      </c>
      <c r="T2343" s="4" t="str">
        <f>IF(Table1[[#This Row],[Profit per unit]]&gt;$V$8,"Premium","Mass")</f>
        <v>Premium</v>
      </c>
      <c r="U2343" s="4"/>
    </row>
    <row r="2344" spans="2:21" ht="14.25" customHeight="1" x14ac:dyDescent="0.3">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c r="O2344" s="4" t="str">
        <f>TEXT(Table1[[#This Row],[Invoice Date]],"mmm")</f>
        <v>Aug</v>
      </c>
      <c r="P2344" s="4">
        <f>YEAR(Table1[[#This Row],[Invoice Date]])</f>
        <v>2021</v>
      </c>
      <c r="Q2344" s="4">
        <f>IFERROR(Table1[[#This Row],[Total Sales]]/Table1[[#This Row],[Units Sold]],4)</f>
        <v>600.00000000000011</v>
      </c>
      <c r="R2344" s="4">
        <f>IFERROR(Table1[[#This Row],[Operating Profit]]/Table1[[#This Row],[Units Sold]],0)</f>
        <v>210.00000000000003</v>
      </c>
      <c r="S2344" s="4">
        <f>IFERROR((Table1[[#This Row],[Total Sales]]-Table1[[#This Row],[Operating Profit]])/Table1[[#This Row],[Units Sold]],0)</f>
        <v>390.00000000000011</v>
      </c>
      <c r="T2344" s="4" t="str">
        <f>IF(Table1[[#This Row],[Profit per unit]]&gt;$V$8,"Premium","Mass")</f>
        <v>Premium</v>
      </c>
      <c r="U2344" s="4"/>
    </row>
    <row r="2345" spans="2:21" ht="14.25" customHeight="1" x14ac:dyDescent="0.3">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c r="O2345" s="4" t="str">
        <f>TEXT(Table1[[#This Row],[Invoice Date]],"mmm")</f>
        <v>Aug</v>
      </c>
      <c r="P2345" s="4">
        <f>YEAR(Table1[[#This Row],[Invoice Date]])</f>
        <v>2021</v>
      </c>
      <c r="Q2345" s="4">
        <f>IFERROR(Table1[[#This Row],[Total Sales]]/Table1[[#This Row],[Units Sold]],4)</f>
        <v>550.00000000000011</v>
      </c>
      <c r="R2345" s="4">
        <f>IFERROR(Table1[[#This Row],[Operating Profit]]/Table1[[#This Row],[Units Sold]],0)</f>
        <v>137.50000000000003</v>
      </c>
      <c r="S2345" s="4">
        <f>IFERROR((Table1[[#This Row],[Total Sales]]-Table1[[#This Row],[Operating Profit]])/Table1[[#This Row],[Units Sold]],0)</f>
        <v>412.50000000000006</v>
      </c>
      <c r="T2345" s="4" t="str">
        <f>IF(Table1[[#This Row],[Profit per unit]]&gt;$V$8,"Premium","Mass")</f>
        <v>Premium</v>
      </c>
      <c r="U2345" s="4"/>
    </row>
    <row r="2346" spans="2:21" ht="14.25" customHeight="1" x14ac:dyDescent="0.3">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c r="O2346" s="4" t="str">
        <f>TEXT(Table1[[#This Row],[Invoice Date]],"mmm")</f>
        <v>Aug</v>
      </c>
      <c r="P2346" s="4">
        <f>YEAR(Table1[[#This Row],[Invoice Date]])</f>
        <v>2021</v>
      </c>
      <c r="Q2346" s="4">
        <f>IFERROR(Table1[[#This Row],[Total Sales]]/Table1[[#This Row],[Units Sold]],4)</f>
        <v>450</v>
      </c>
      <c r="R2346" s="4">
        <f>IFERROR(Table1[[#This Row],[Operating Profit]]/Table1[[#This Row],[Units Sold]],0)</f>
        <v>135</v>
      </c>
      <c r="S2346" s="4">
        <f>IFERROR((Table1[[#This Row],[Total Sales]]-Table1[[#This Row],[Operating Profit]])/Table1[[#This Row],[Units Sold]],0)</f>
        <v>315</v>
      </c>
      <c r="T2346" s="4" t="str">
        <f>IF(Table1[[#This Row],[Profit per unit]]&gt;$V$8,"Premium","Mass")</f>
        <v>Premium</v>
      </c>
      <c r="U2346" s="4"/>
    </row>
    <row r="2347" spans="2:21" ht="14.25" customHeight="1" x14ac:dyDescent="0.3">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c r="O2347" s="4" t="str">
        <f>TEXT(Table1[[#This Row],[Invoice Date]],"mmm")</f>
        <v>Aug</v>
      </c>
      <c r="P2347" s="4">
        <f>YEAR(Table1[[#This Row],[Invoice Date]])</f>
        <v>2021</v>
      </c>
      <c r="Q2347" s="4">
        <f>IFERROR(Table1[[#This Row],[Total Sales]]/Table1[[#This Row],[Units Sold]],4)</f>
        <v>550.00000000000011</v>
      </c>
      <c r="R2347" s="4">
        <f>IFERROR(Table1[[#This Row],[Operating Profit]]/Table1[[#This Row],[Units Sold]],0)</f>
        <v>192.5</v>
      </c>
      <c r="S2347" s="4">
        <f>IFERROR((Table1[[#This Row],[Total Sales]]-Table1[[#This Row],[Operating Profit]])/Table1[[#This Row],[Units Sold]],0)</f>
        <v>357.50000000000006</v>
      </c>
      <c r="T2347" s="4" t="str">
        <f>IF(Table1[[#This Row],[Profit per unit]]&gt;$V$8,"Premium","Mass")</f>
        <v>Premium</v>
      </c>
      <c r="U2347" s="4"/>
    </row>
    <row r="2348" spans="2:21" ht="14.25" customHeight="1" x14ac:dyDescent="0.3">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c r="O2348" s="4" t="str">
        <f>TEXT(Table1[[#This Row],[Invoice Date]],"mmm")</f>
        <v>Aug</v>
      </c>
      <c r="P2348" s="4">
        <f>YEAR(Table1[[#This Row],[Invoice Date]])</f>
        <v>2021</v>
      </c>
      <c r="Q2348" s="4">
        <f>IFERROR(Table1[[#This Row],[Total Sales]]/Table1[[#This Row],[Units Sold]],4)</f>
        <v>600.00000000000011</v>
      </c>
      <c r="R2348" s="4">
        <f>IFERROR(Table1[[#This Row],[Operating Profit]]/Table1[[#This Row],[Units Sold]],0)</f>
        <v>300.00000000000006</v>
      </c>
      <c r="S2348" s="4">
        <f>IFERROR((Table1[[#This Row],[Total Sales]]-Table1[[#This Row],[Operating Profit]])/Table1[[#This Row],[Units Sold]],0)</f>
        <v>300.00000000000006</v>
      </c>
      <c r="T2348" s="4" t="str">
        <f>IF(Table1[[#This Row],[Profit per unit]]&gt;$V$8,"Premium","Mass")</f>
        <v>Premium</v>
      </c>
      <c r="U2348" s="4"/>
    </row>
    <row r="2349" spans="2:21" ht="14.25" customHeight="1" x14ac:dyDescent="0.3">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c r="O2349" s="4" t="str">
        <f>TEXT(Table1[[#This Row],[Invoice Date]],"mmm")</f>
        <v>Sep</v>
      </c>
      <c r="P2349" s="4">
        <f>YEAR(Table1[[#This Row],[Invoice Date]])</f>
        <v>2021</v>
      </c>
      <c r="Q2349" s="4">
        <f>IFERROR(Table1[[#This Row],[Total Sales]]/Table1[[#This Row],[Units Sold]],4)</f>
        <v>550.00000000000011</v>
      </c>
      <c r="R2349" s="4">
        <f>IFERROR(Table1[[#This Row],[Operating Profit]]/Table1[[#This Row],[Units Sold]],0)</f>
        <v>247.50000000000006</v>
      </c>
      <c r="S2349" s="4">
        <f>IFERROR((Table1[[#This Row],[Total Sales]]-Table1[[#This Row],[Operating Profit]])/Table1[[#This Row],[Units Sold]],0)</f>
        <v>302.50000000000006</v>
      </c>
      <c r="T2349" s="4" t="str">
        <f>IF(Table1[[#This Row],[Profit per unit]]&gt;$V$8,"Premium","Mass")</f>
        <v>Premium</v>
      </c>
      <c r="U2349" s="4"/>
    </row>
    <row r="2350" spans="2:21" ht="14.25" customHeight="1" x14ac:dyDescent="0.3">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c r="O2350" s="4" t="str">
        <f>TEXT(Table1[[#This Row],[Invoice Date]],"mmm")</f>
        <v>Sep</v>
      </c>
      <c r="P2350" s="4">
        <f>YEAR(Table1[[#This Row],[Invoice Date]])</f>
        <v>2021</v>
      </c>
      <c r="Q2350" s="4">
        <f>IFERROR(Table1[[#This Row],[Total Sales]]/Table1[[#This Row],[Units Sold]],4)</f>
        <v>500.00000000000011</v>
      </c>
      <c r="R2350" s="4">
        <f>IFERROR(Table1[[#This Row],[Operating Profit]]/Table1[[#This Row],[Units Sold]],0)</f>
        <v>175.00000000000003</v>
      </c>
      <c r="S2350" s="4">
        <f>IFERROR((Table1[[#This Row],[Total Sales]]-Table1[[#This Row],[Operating Profit]])/Table1[[#This Row],[Units Sold]],0)</f>
        <v>325.00000000000011</v>
      </c>
      <c r="T2350" s="4" t="str">
        <f>IF(Table1[[#This Row],[Profit per unit]]&gt;$V$8,"Premium","Mass")</f>
        <v>Premium</v>
      </c>
      <c r="U2350" s="4"/>
    </row>
    <row r="2351" spans="2:21" ht="14.25" customHeight="1" x14ac:dyDescent="0.3">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c r="O2351" s="4" t="str">
        <f>TEXT(Table1[[#This Row],[Invoice Date]],"mmm")</f>
        <v>Sep</v>
      </c>
      <c r="P2351" s="4">
        <f>YEAR(Table1[[#This Row],[Invoice Date]])</f>
        <v>2021</v>
      </c>
      <c r="Q2351" s="4">
        <f>IFERROR(Table1[[#This Row],[Total Sales]]/Table1[[#This Row],[Units Sold]],4)</f>
        <v>400</v>
      </c>
      <c r="R2351" s="4">
        <f>IFERROR(Table1[[#This Row],[Operating Profit]]/Table1[[#This Row],[Units Sold]],0)</f>
        <v>100</v>
      </c>
      <c r="S2351" s="4">
        <f>IFERROR((Table1[[#This Row],[Total Sales]]-Table1[[#This Row],[Operating Profit]])/Table1[[#This Row],[Units Sold]],0)</f>
        <v>300</v>
      </c>
      <c r="T2351" s="4" t="str">
        <f>IF(Table1[[#This Row],[Profit per unit]]&gt;$V$8,"Premium","Mass")</f>
        <v>Premium</v>
      </c>
      <c r="U2351" s="4"/>
    </row>
    <row r="2352" spans="2:21" ht="14.25" customHeight="1" x14ac:dyDescent="0.3">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c r="O2352" s="4" t="str">
        <f>TEXT(Table1[[#This Row],[Invoice Date]],"mmm")</f>
        <v>Sep</v>
      </c>
      <c r="P2352" s="4">
        <f>YEAR(Table1[[#This Row],[Invoice Date]])</f>
        <v>2021</v>
      </c>
      <c r="Q2352" s="4">
        <f>IFERROR(Table1[[#This Row],[Total Sales]]/Table1[[#This Row],[Units Sold]],4)</f>
        <v>400</v>
      </c>
      <c r="R2352" s="4">
        <f>IFERROR(Table1[[#This Row],[Operating Profit]]/Table1[[#This Row],[Units Sold]],0)</f>
        <v>120</v>
      </c>
      <c r="S2352" s="4">
        <f>IFERROR((Table1[[#This Row],[Total Sales]]-Table1[[#This Row],[Operating Profit]])/Table1[[#This Row],[Units Sold]],0)</f>
        <v>280</v>
      </c>
      <c r="T2352" s="4" t="str">
        <f>IF(Table1[[#This Row],[Profit per unit]]&gt;$V$8,"Premium","Mass")</f>
        <v>Premium</v>
      </c>
      <c r="U2352" s="4"/>
    </row>
    <row r="2353" spans="2:21" ht="14.25" customHeight="1" x14ac:dyDescent="0.3">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c r="O2353" s="4" t="str">
        <f>TEXT(Table1[[#This Row],[Invoice Date]],"mmm")</f>
        <v>Sep</v>
      </c>
      <c r="P2353" s="4">
        <f>YEAR(Table1[[#This Row],[Invoice Date]])</f>
        <v>2021</v>
      </c>
      <c r="Q2353" s="4">
        <f>IFERROR(Table1[[#This Row],[Total Sales]]/Table1[[#This Row],[Units Sold]],4)</f>
        <v>500</v>
      </c>
      <c r="R2353" s="4">
        <f>IFERROR(Table1[[#This Row],[Operating Profit]]/Table1[[#This Row],[Units Sold]],0)</f>
        <v>174.99999999999997</v>
      </c>
      <c r="S2353" s="4">
        <f>IFERROR((Table1[[#This Row],[Total Sales]]-Table1[[#This Row],[Operating Profit]])/Table1[[#This Row],[Units Sold]],0)</f>
        <v>325</v>
      </c>
      <c r="T2353" s="4" t="str">
        <f>IF(Table1[[#This Row],[Profit per unit]]&gt;$V$8,"Premium","Mass")</f>
        <v>Premium</v>
      </c>
      <c r="U2353" s="4"/>
    </row>
    <row r="2354" spans="2:21" ht="14.25" customHeight="1" x14ac:dyDescent="0.3">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c r="O2354" s="4" t="str">
        <f>TEXT(Table1[[#This Row],[Invoice Date]],"mmm")</f>
        <v>Sep</v>
      </c>
      <c r="P2354" s="4">
        <f>YEAR(Table1[[#This Row],[Invoice Date]])</f>
        <v>2021</v>
      </c>
      <c r="Q2354" s="4">
        <f>IFERROR(Table1[[#This Row],[Total Sales]]/Table1[[#This Row],[Units Sold]],4)</f>
        <v>550.00000000000011</v>
      </c>
      <c r="R2354" s="4">
        <f>IFERROR(Table1[[#This Row],[Operating Profit]]/Table1[[#This Row],[Units Sold]],0)</f>
        <v>275.00000000000006</v>
      </c>
      <c r="S2354" s="4">
        <f>IFERROR((Table1[[#This Row],[Total Sales]]-Table1[[#This Row],[Operating Profit]])/Table1[[#This Row],[Units Sold]],0)</f>
        <v>275.00000000000006</v>
      </c>
      <c r="T2354" s="4" t="str">
        <f>IF(Table1[[#This Row],[Profit per unit]]&gt;$V$8,"Premium","Mass")</f>
        <v>Premium</v>
      </c>
      <c r="U2354" s="4"/>
    </row>
    <row r="2355" spans="2:21" ht="14.25" customHeight="1" x14ac:dyDescent="0.3">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c r="O2355" s="4" t="str">
        <f>TEXT(Table1[[#This Row],[Invoice Date]],"mmm")</f>
        <v>Oct</v>
      </c>
      <c r="P2355" s="4">
        <f>YEAR(Table1[[#This Row],[Invoice Date]])</f>
        <v>2021</v>
      </c>
      <c r="Q2355" s="4">
        <f>IFERROR(Table1[[#This Row],[Total Sales]]/Table1[[#This Row],[Units Sold]],4)</f>
        <v>550.00000000000011</v>
      </c>
      <c r="R2355" s="4">
        <f>IFERROR(Table1[[#This Row],[Operating Profit]]/Table1[[#This Row],[Units Sold]],0)</f>
        <v>247.50000000000006</v>
      </c>
      <c r="S2355" s="4">
        <f>IFERROR((Table1[[#This Row],[Total Sales]]-Table1[[#This Row],[Operating Profit]])/Table1[[#This Row],[Units Sold]],0)</f>
        <v>302.50000000000006</v>
      </c>
      <c r="T2355" s="4" t="str">
        <f>IF(Table1[[#This Row],[Profit per unit]]&gt;$V$8,"Premium","Mass")</f>
        <v>Premium</v>
      </c>
      <c r="U2355" s="4"/>
    </row>
    <row r="2356" spans="2:21" ht="14.25" customHeight="1" x14ac:dyDescent="0.3">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c r="O2356" s="4" t="str">
        <f>TEXT(Table1[[#This Row],[Invoice Date]],"mmm")</f>
        <v>Oct</v>
      </c>
      <c r="P2356" s="4">
        <f>YEAR(Table1[[#This Row],[Invoice Date]])</f>
        <v>2021</v>
      </c>
      <c r="Q2356" s="4">
        <f>IFERROR(Table1[[#This Row],[Total Sales]]/Table1[[#This Row],[Units Sold]],4)</f>
        <v>450.00000000000017</v>
      </c>
      <c r="R2356" s="4">
        <f>IFERROR(Table1[[#This Row],[Operating Profit]]/Table1[[#This Row],[Units Sold]],0)</f>
        <v>157.50000000000003</v>
      </c>
      <c r="S2356" s="4">
        <f>IFERROR((Table1[[#This Row],[Total Sales]]-Table1[[#This Row],[Operating Profit]])/Table1[[#This Row],[Units Sold]],0)</f>
        <v>292.50000000000011</v>
      </c>
      <c r="T2356" s="4" t="str">
        <f>IF(Table1[[#This Row],[Profit per unit]]&gt;$V$8,"Premium","Mass")</f>
        <v>Premium</v>
      </c>
      <c r="U2356" s="4"/>
    </row>
    <row r="2357" spans="2:21" ht="14.25" customHeight="1" x14ac:dyDescent="0.3">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c r="O2357" s="4" t="str">
        <f>TEXT(Table1[[#This Row],[Invoice Date]],"mmm")</f>
        <v>Oct</v>
      </c>
      <c r="P2357" s="4">
        <f>YEAR(Table1[[#This Row],[Invoice Date]])</f>
        <v>2021</v>
      </c>
      <c r="Q2357" s="4">
        <f>IFERROR(Table1[[#This Row],[Total Sales]]/Table1[[#This Row],[Units Sold]],4)</f>
        <v>450.00000000000017</v>
      </c>
      <c r="R2357" s="4">
        <f>IFERROR(Table1[[#This Row],[Operating Profit]]/Table1[[#This Row],[Units Sold]],0)</f>
        <v>112.50000000000004</v>
      </c>
      <c r="S2357" s="4">
        <f>IFERROR((Table1[[#This Row],[Total Sales]]-Table1[[#This Row],[Operating Profit]])/Table1[[#This Row],[Units Sold]],0)</f>
        <v>337.50000000000011</v>
      </c>
      <c r="T2357" s="4" t="str">
        <f>IF(Table1[[#This Row],[Profit per unit]]&gt;$V$8,"Premium","Mass")</f>
        <v>Premium</v>
      </c>
      <c r="U2357" s="4"/>
    </row>
    <row r="2358" spans="2:21" ht="14.25" customHeight="1" x14ac:dyDescent="0.3">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c r="O2358" s="4" t="str">
        <f>TEXT(Table1[[#This Row],[Invoice Date]],"mmm")</f>
        <v>Oct</v>
      </c>
      <c r="P2358" s="4">
        <f>YEAR(Table1[[#This Row],[Invoice Date]])</f>
        <v>2021</v>
      </c>
      <c r="Q2358" s="4">
        <f>IFERROR(Table1[[#This Row],[Total Sales]]/Table1[[#This Row],[Units Sold]],4)</f>
        <v>450.00000000000017</v>
      </c>
      <c r="R2358" s="4">
        <f>IFERROR(Table1[[#This Row],[Operating Profit]]/Table1[[#This Row],[Units Sold]],0)</f>
        <v>135.00000000000006</v>
      </c>
      <c r="S2358" s="4">
        <f>IFERROR((Table1[[#This Row],[Total Sales]]-Table1[[#This Row],[Operating Profit]])/Table1[[#This Row],[Units Sold]],0)</f>
        <v>315.00000000000011</v>
      </c>
      <c r="T2358" s="4" t="str">
        <f>IF(Table1[[#This Row],[Profit per unit]]&gt;$V$8,"Premium","Mass")</f>
        <v>Premium</v>
      </c>
      <c r="U2358" s="4"/>
    </row>
    <row r="2359" spans="2:21" ht="14.25" customHeight="1" x14ac:dyDescent="0.3">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c r="O2359" s="4" t="str">
        <f>TEXT(Table1[[#This Row],[Invoice Date]],"mmm")</f>
        <v>Oct</v>
      </c>
      <c r="P2359" s="4">
        <f>YEAR(Table1[[#This Row],[Invoice Date]])</f>
        <v>2021</v>
      </c>
      <c r="Q2359" s="4">
        <f>IFERROR(Table1[[#This Row],[Total Sales]]/Table1[[#This Row],[Units Sold]],4)</f>
        <v>550.00000000000011</v>
      </c>
      <c r="R2359" s="4">
        <f>IFERROR(Table1[[#This Row],[Operating Profit]]/Table1[[#This Row],[Units Sold]],0)</f>
        <v>192.50000000000003</v>
      </c>
      <c r="S2359" s="4">
        <f>IFERROR((Table1[[#This Row],[Total Sales]]-Table1[[#This Row],[Operating Profit]])/Table1[[#This Row],[Units Sold]],0)</f>
        <v>357.50000000000011</v>
      </c>
      <c r="T2359" s="4" t="str">
        <f>IF(Table1[[#This Row],[Profit per unit]]&gt;$V$8,"Premium","Mass")</f>
        <v>Premium</v>
      </c>
      <c r="U2359" s="4"/>
    </row>
    <row r="2360" spans="2:21" ht="14.25" customHeight="1" x14ac:dyDescent="0.3">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c r="O2360" s="4" t="str">
        <f>TEXT(Table1[[#This Row],[Invoice Date]],"mmm")</f>
        <v>Oct</v>
      </c>
      <c r="P2360" s="4">
        <f>YEAR(Table1[[#This Row],[Invoice Date]])</f>
        <v>2021</v>
      </c>
      <c r="Q2360" s="4">
        <f>IFERROR(Table1[[#This Row],[Total Sales]]/Table1[[#This Row],[Units Sold]],4)</f>
        <v>600</v>
      </c>
      <c r="R2360" s="4">
        <f>IFERROR(Table1[[#This Row],[Operating Profit]]/Table1[[#This Row],[Units Sold]],0)</f>
        <v>300</v>
      </c>
      <c r="S2360" s="4">
        <f>IFERROR((Table1[[#This Row],[Total Sales]]-Table1[[#This Row],[Operating Profit]])/Table1[[#This Row],[Units Sold]],0)</f>
        <v>300</v>
      </c>
      <c r="T2360" s="4" t="str">
        <f>IF(Table1[[#This Row],[Profit per unit]]&gt;$V$8,"Premium","Mass")</f>
        <v>Premium</v>
      </c>
      <c r="U2360" s="4"/>
    </row>
    <row r="2361" spans="2:21" ht="14.25" customHeight="1" x14ac:dyDescent="0.3">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c r="O2361" s="4" t="str">
        <f>TEXT(Table1[[#This Row],[Invoice Date]],"mmm")</f>
        <v>Nov</v>
      </c>
      <c r="P2361" s="4">
        <f>YEAR(Table1[[#This Row],[Invoice Date]])</f>
        <v>2021</v>
      </c>
      <c r="Q2361" s="4">
        <f>IFERROR(Table1[[#This Row],[Total Sales]]/Table1[[#This Row],[Units Sold]],4)</f>
        <v>550.00000000000011</v>
      </c>
      <c r="R2361" s="4">
        <f>IFERROR(Table1[[#This Row],[Operating Profit]]/Table1[[#This Row],[Units Sold]],0)</f>
        <v>247.50000000000003</v>
      </c>
      <c r="S2361" s="4">
        <f>IFERROR((Table1[[#This Row],[Total Sales]]-Table1[[#This Row],[Operating Profit]])/Table1[[#This Row],[Units Sold]],0)</f>
        <v>302.5</v>
      </c>
      <c r="T2361" s="4" t="str">
        <f>IF(Table1[[#This Row],[Profit per unit]]&gt;$V$8,"Premium","Mass")</f>
        <v>Premium</v>
      </c>
      <c r="U2361" s="4"/>
    </row>
    <row r="2362" spans="2:21" ht="14.25" customHeight="1" x14ac:dyDescent="0.3">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c r="O2362" s="4" t="str">
        <f>TEXT(Table1[[#This Row],[Invoice Date]],"mmm")</f>
        <v>Nov</v>
      </c>
      <c r="P2362" s="4">
        <f>YEAR(Table1[[#This Row],[Invoice Date]])</f>
        <v>2021</v>
      </c>
      <c r="Q2362" s="4">
        <f>IFERROR(Table1[[#This Row],[Total Sales]]/Table1[[#This Row],[Units Sold]],4)</f>
        <v>450.00000000000017</v>
      </c>
      <c r="R2362" s="4">
        <f>IFERROR(Table1[[#This Row],[Operating Profit]]/Table1[[#This Row],[Units Sold]],0)</f>
        <v>157.50000000000003</v>
      </c>
      <c r="S2362" s="4">
        <f>IFERROR((Table1[[#This Row],[Total Sales]]-Table1[[#This Row],[Operating Profit]])/Table1[[#This Row],[Units Sold]],0)</f>
        <v>292.50000000000011</v>
      </c>
      <c r="T2362" s="4" t="str">
        <f>IF(Table1[[#This Row],[Profit per unit]]&gt;$V$8,"Premium","Mass")</f>
        <v>Premium</v>
      </c>
      <c r="U2362" s="4"/>
    </row>
    <row r="2363" spans="2:21" ht="14.25" customHeight="1" x14ac:dyDescent="0.3">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c r="O2363" s="4" t="str">
        <f>TEXT(Table1[[#This Row],[Invoice Date]],"mmm")</f>
        <v>Nov</v>
      </c>
      <c r="P2363" s="4">
        <f>YEAR(Table1[[#This Row],[Invoice Date]])</f>
        <v>2021</v>
      </c>
      <c r="Q2363" s="4">
        <f>IFERROR(Table1[[#This Row],[Total Sales]]/Table1[[#This Row],[Units Sold]],4)</f>
        <v>450.00000000000017</v>
      </c>
      <c r="R2363" s="4">
        <f>IFERROR(Table1[[#This Row],[Operating Profit]]/Table1[[#This Row],[Units Sold]],0)</f>
        <v>112.50000000000004</v>
      </c>
      <c r="S2363" s="4">
        <f>IFERROR((Table1[[#This Row],[Total Sales]]-Table1[[#This Row],[Operating Profit]])/Table1[[#This Row],[Units Sold]],0)</f>
        <v>337.50000000000011</v>
      </c>
      <c r="T2363" s="4" t="str">
        <f>IF(Table1[[#This Row],[Profit per unit]]&gt;$V$8,"Premium","Mass")</f>
        <v>Premium</v>
      </c>
      <c r="U2363" s="4"/>
    </row>
    <row r="2364" spans="2:21" ht="14.25" customHeight="1" x14ac:dyDescent="0.3">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c r="O2364" s="4" t="str">
        <f>TEXT(Table1[[#This Row],[Invoice Date]],"mmm")</f>
        <v>Nov</v>
      </c>
      <c r="P2364" s="4">
        <f>YEAR(Table1[[#This Row],[Invoice Date]])</f>
        <v>2021</v>
      </c>
      <c r="Q2364" s="4">
        <f>IFERROR(Table1[[#This Row],[Total Sales]]/Table1[[#This Row],[Units Sold]],4)</f>
        <v>550.00000000000011</v>
      </c>
      <c r="R2364" s="4">
        <f>IFERROR(Table1[[#This Row],[Operating Profit]]/Table1[[#This Row],[Units Sold]],0)</f>
        <v>165.00000000000003</v>
      </c>
      <c r="S2364" s="4">
        <f>IFERROR((Table1[[#This Row],[Total Sales]]-Table1[[#This Row],[Operating Profit]])/Table1[[#This Row],[Units Sold]],0)</f>
        <v>385.00000000000017</v>
      </c>
      <c r="T2364" s="4" t="str">
        <f>IF(Table1[[#This Row],[Profit per unit]]&gt;$V$8,"Premium","Mass")</f>
        <v>Premium</v>
      </c>
      <c r="U2364" s="4"/>
    </row>
    <row r="2365" spans="2:21" ht="14.25" customHeight="1" x14ac:dyDescent="0.3">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c r="O2365" s="4" t="str">
        <f>TEXT(Table1[[#This Row],[Invoice Date]],"mmm")</f>
        <v>Nov</v>
      </c>
      <c r="P2365" s="4">
        <f>YEAR(Table1[[#This Row],[Invoice Date]])</f>
        <v>2021</v>
      </c>
      <c r="Q2365" s="4">
        <f>IFERROR(Table1[[#This Row],[Total Sales]]/Table1[[#This Row],[Units Sold]],4)</f>
        <v>700</v>
      </c>
      <c r="R2365" s="4">
        <f>IFERROR(Table1[[#This Row],[Operating Profit]]/Table1[[#This Row],[Units Sold]],0)</f>
        <v>245</v>
      </c>
      <c r="S2365" s="4">
        <f>IFERROR((Table1[[#This Row],[Total Sales]]-Table1[[#This Row],[Operating Profit]])/Table1[[#This Row],[Units Sold]],0)</f>
        <v>455</v>
      </c>
      <c r="T2365" s="4" t="str">
        <f>IF(Table1[[#This Row],[Profit per unit]]&gt;$V$8,"Premium","Mass")</f>
        <v>Premium</v>
      </c>
      <c r="U2365" s="4"/>
    </row>
    <row r="2366" spans="2:21" ht="14.25" customHeight="1" x14ac:dyDescent="0.3">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c r="O2366" s="4" t="str">
        <f>TEXT(Table1[[#This Row],[Invoice Date]],"mmm")</f>
        <v>Nov</v>
      </c>
      <c r="P2366" s="4">
        <f>YEAR(Table1[[#This Row],[Invoice Date]])</f>
        <v>2021</v>
      </c>
      <c r="Q2366" s="4">
        <f>IFERROR(Table1[[#This Row],[Total Sales]]/Table1[[#This Row],[Units Sold]],4)</f>
        <v>750</v>
      </c>
      <c r="R2366" s="4">
        <f>IFERROR(Table1[[#This Row],[Operating Profit]]/Table1[[#This Row],[Units Sold]],0)</f>
        <v>375</v>
      </c>
      <c r="S2366" s="4">
        <f>IFERROR((Table1[[#This Row],[Total Sales]]-Table1[[#This Row],[Operating Profit]])/Table1[[#This Row],[Units Sold]],0)</f>
        <v>375</v>
      </c>
      <c r="T2366" s="4" t="str">
        <f>IF(Table1[[#This Row],[Profit per unit]]&gt;$V$8,"Premium","Mass")</f>
        <v>Premium</v>
      </c>
      <c r="U2366" s="4"/>
    </row>
    <row r="2367" spans="2:21" ht="14.25" customHeight="1" x14ac:dyDescent="0.3">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c r="O2367" s="4" t="str">
        <f>TEXT(Table1[[#This Row],[Invoice Date]],"mmm")</f>
        <v>Dec</v>
      </c>
      <c r="P2367" s="4">
        <f>YEAR(Table1[[#This Row],[Invoice Date]])</f>
        <v>2021</v>
      </c>
      <c r="Q2367" s="4">
        <f>IFERROR(Table1[[#This Row],[Total Sales]]/Table1[[#This Row],[Units Sold]],4)</f>
        <v>700</v>
      </c>
      <c r="R2367" s="4">
        <f>IFERROR(Table1[[#This Row],[Operating Profit]]/Table1[[#This Row],[Units Sold]],0)</f>
        <v>315</v>
      </c>
      <c r="S2367" s="4">
        <f>IFERROR((Table1[[#This Row],[Total Sales]]-Table1[[#This Row],[Operating Profit]])/Table1[[#This Row],[Units Sold]],0)</f>
        <v>385</v>
      </c>
      <c r="T2367" s="4" t="str">
        <f>IF(Table1[[#This Row],[Profit per unit]]&gt;$V$8,"Premium","Mass")</f>
        <v>Premium</v>
      </c>
      <c r="U2367" s="4"/>
    </row>
    <row r="2368" spans="2:21" ht="14.25" customHeight="1" x14ac:dyDescent="0.3">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c r="O2368" s="4" t="str">
        <f>TEXT(Table1[[#This Row],[Invoice Date]],"mmm")</f>
        <v>Dec</v>
      </c>
      <c r="P2368" s="4">
        <f>YEAR(Table1[[#This Row],[Invoice Date]])</f>
        <v>2021</v>
      </c>
      <c r="Q2368" s="4">
        <f>IFERROR(Table1[[#This Row],[Total Sales]]/Table1[[#This Row],[Units Sold]],4)</f>
        <v>600.00000000000011</v>
      </c>
      <c r="R2368" s="4">
        <f>IFERROR(Table1[[#This Row],[Operating Profit]]/Table1[[#This Row],[Units Sold]],0)</f>
        <v>210.00000000000003</v>
      </c>
      <c r="S2368" s="4">
        <f>IFERROR((Table1[[#This Row],[Total Sales]]-Table1[[#This Row],[Operating Profit]])/Table1[[#This Row],[Units Sold]],0)</f>
        <v>390.00000000000011</v>
      </c>
      <c r="T2368" s="4" t="str">
        <f>IF(Table1[[#This Row],[Profit per unit]]&gt;$V$8,"Premium","Mass")</f>
        <v>Premium</v>
      </c>
      <c r="U2368" s="4"/>
    </row>
    <row r="2369" spans="2:21" ht="14.25" customHeight="1" x14ac:dyDescent="0.3">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c r="O2369" s="4" t="str">
        <f>TEXT(Table1[[#This Row],[Invoice Date]],"mmm")</f>
        <v>Dec</v>
      </c>
      <c r="P2369" s="4">
        <f>YEAR(Table1[[#This Row],[Invoice Date]])</f>
        <v>2021</v>
      </c>
      <c r="Q2369" s="4">
        <f>IFERROR(Table1[[#This Row],[Total Sales]]/Table1[[#This Row],[Units Sold]],4)</f>
        <v>600.00000000000011</v>
      </c>
      <c r="R2369" s="4">
        <f>IFERROR(Table1[[#This Row],[Operating Profit]]/Table1[[#This Row],[Units Sold]],0)</f>
        <v>150.00000000000003</v>
      </c>
      <c r="S2369" s="4">
        <f>IFERROR((Table1[[#This Row],[Total Sales]]-Table1[[#This Row],[Operating Profit]])/Table1[[#This Row],[Units Sold]],0)</f>
        <v>450.00000000000006</v>
      </c>
      <c r="T2369" s="4" t="str">
        <f>IF(Table1[[#This Row],[Profit per unit]]&gt;$V$8,"Premium","Mass")</f>
        <v>Premium</v>
      </c>
      <c r="U2369" s="4"/>
    </row>
    <row r="2370" spans="2:21" ht="14.25" customHeight="1" x14ac:dyDescent="0.3">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c r="O2370" s="4" t="str">
        <f>TEXT(Table1[[#This Row],[Invoice Date]],"mmm")</f>
        <v>Dec</v>
      </c>
      <c r="P2370" s="4">
        <f>YEAR(Table1[[#This Row],[Invoice Date]])</f>
        <v>2021</v>
      </c>
      <c r="Q2370" s="4">
        <f>IFERROR(Table1[[#This Row],[Total Sales]]/Table1[[#This Row],[Units Sold]],4)</f>
        <v>600.00000000000011</v>
      </c>
      <c r="R2370" s="4">
        <f>IFERROR(Table1[[#This Row],[Operating Profit]]/Table1[[#This Row],[Units Sold]],0)</f>
        <v>180</v>
      </c>
      <c r="S2370" s="4">
        <f>IFERROR((Table1[[#This Row],[Total Sales]]-Table1[[#This Row],[Operating Profit]])/Table1[[#This Row],[Units Sold]],0)</f>
        <v>420.00000000000006</v>
      </c>
      <c r="T2370" s="4" t="str">
        <f>IF(Table1[[#This Row],[Profit per unit]]&gt;$V$8,"Premium","Mass")</f>
        <v>Premium</v>
      </c>
      <c r="U2370" s="4"/>
    </row>
    <row r="2371" spans="2:21" ht="14.25" customHeight="1" x14ac:dyDescent="0.3">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c r="O2371" s="4" t="str">
        <f>TEXT(Table1[[#This Row],[Invoice Date]],"mmm")</f>
        <v>Dec</v>
      </c>
      <c r="P2371" s="4">
        <f>YEAR(Table1[[#This Row],[Invoice Date]])</f>
        <v>2021</v>
      </c>
      <c r="Q2371" s="4">
        <f>IFERROR(Table1[[#This Row],[Total Sales]]/Table1[[#This Row],[Units Sold]],4)</f>
        <v>700</v>
      </c>
      <c r="R2371" s="4">
        <f>IFERROR(Table1[[#This Row],[Operating Profit]]/Table1[[#This Row],[Units Sold]],0)</f>
        <v>245</v>
      </c>
      <c r="S2371" s="4">
        <f>IFERROR((Table1[[#This Row],[Total Sales]]-Table1[[#This Row],[Operating Profit]])/Table1[[#This Row],[Units Sold]],0)</f>
        <v>455</v>
      </c>
      <c r="T2371" s="4" t="str">
        <f>IF(Table1[[#This Row],[Profit per unit]]&gt;$V$8,"Premium","Mass")</f>
        <v>Premium</v>
      </c>
      <c r="U2371" s="4"/>
    </row>
    <row r="2372" spans="2:21" ht="14.25" customHeight="1" x14ac:dyDescent="0.3">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c r="O2372" s="4" t="str">
        <f>TEXT(Table1[[#This Row],[Invoice Date]],"mmm")</f>
        <v>Dec</v>
      </c>
      <c r="P2372" s="4">
        <f>YEAR(Table1[[#This Row],[Invoice Date]])</f>
        <v>2021</v>
      </c>
      <c r="Q2372" s="4">
        <f>IFERROR(Table1[[#This Row],[Total Sales]]/Table1[[#This Row],[Units Sold]],4)</f>
        <v>750</v>
      </c>
      <c r="R2372" s="4">
        <f>IFERROR(Table1[[#This Row],[Operating Profit]]/Table1[[#This Row],[Units Sold]],0)</f>
        <v>375</v>
      </c>
      <c r="S2372" s="4">
        <f>IFERROR((Table1[[#This Row],[Total Sales]]-Table1[[#This Row],[Operating Profit]])/Table1[[#This Row],[Units Sold]],0)</f>
        <v>375</v>
      </c>
      <c r="T2372" s="4" t="str">
        <f>IF(Table1[[#This Row],[Profit per unit]]&gt;$V$8,"Premium","Mass")</f>
        <v>Premium</v>
      </c>
      <c r="U2372" s="4"/>
    </row>
    <row r="2373" spans="2:21" ht="14.25" customHeight="1" x14ac:dyDescent="0.3">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c r="O2373" s="4" t="str">
        <f>TEXT(Table1[[#This Row],[Invoice Date]],"mmm")</f>
        <v>Jan</v>
      </c>
      <c r="P2373" s="4">
        <f>YEAR(Table1[[#This Row],[Invoice Date]])</f>
        <v>2021</v>
      </c>
      <c r="Q2373" s="4">
        <f>IFERROR(Table1[[#This Row],[Total Sales]]/Table1[[#This Row],[Units Sold]],4)</f>
        <v>350</v>
      </c>
      <c r="R2373" s="4">
        <f>IFERROR(Table1[[#This Row],[Operating Profit]]/Table1[[#This Row],[Units Sold]],0)</f>
        <v>140</v>
      </c>
      <c r="S2373" s="4">
        <f>IFERROR((Table1[[#This Row],[Total Sales]]-Table1[[#This Row],[Operating Profit]])/Table1[[#This Row],[Units Sold]],0)</f>
        <v>210</v>
      </c>
      <c r="T2373" s="4" t="str">
        <f>IF(Table1[[#This Row],[Profit per unit]]&gt;$V$8,"Premium","Mass")</f>
        <v>Premium</v>
      </c>
      <c r="U2373" s="4"/>
    </row>
    <row r="2374" spans="2:21" ht="14.25" customHeight="1" x14ac:dyDescent="0.3">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c r="O2374" s="4" t="str">
        <f>TEXT(Table1[[#This Row],[Invoice Date]],"mmm")</f>
        <v>Jan</v>
      </c>
      <c r="P2374" s="4">
        <f>YEAR(Table1[[#This Row],[Invoice Date]])</f>
        <v>2021</v>
      </c>
      <c r="Q2374" s="4">
        <f>IFERROR(Table1[[#This Row],[Total Sales]]/Table1[[#This Row],[Units Sold]],4)</f>
        <v>350</v>
      </c>
      <c r="R2374" s="4">
        <f>IFERROR(Table1[[#This Row],[Operating Profit]]/Table1[[#This Row],[Units Sold]],0)</f>
        <v>122.5</v>
      </c>
      <c r="S2374" s="4">
        <f>IFERROR((Table1[[#This Row],[Total Sales]]-Table1[[#This Row],[Operating Profit]])/Table1[[#This Row],[Units Sold]],0)</f>
        <v>227.5</v>
      </c>
      <c r="T2374" s="4" t="str">
        <f>IF(Table1[[#This Row],[Profit per unit]]&gt;$V$8,"Premium","Mass")</f>
        <v>Premium</v>
      </c>
      <c r="U2374" s="4"/>
    </row>
    <row r="2375" spans="2:21" ht="14.25" customHeight="1" x14ac:dyDescent="0.3">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c r="O2375" s="4" t="str">
        <f>TEXT(Table1[[#This Row],[Invoice Date]],"mmm")</f>
        <v>Jan</v>
      </c>
      <c r="P2375" s="4">
        <f>YEAR(Table1[[#This Row],[Invoice Date]])</f>
        <v>2021</v>
      </c>
      <c r="Q2375" s="4">
        <f>IFERROR(Table1[[#This Row],[Total Sales]]/Table1[[#This Row],[Units Sold]],4)</f>
        <v>250.00000000000009</v>
      </c>
      <c r="R2375" s="4">
        <f>IFERROR(Table1[[#This Row],[Operating Profit]]/Table1[[#This Row],[Units Sold]],0)</f>
        <v>100.00000000000004</v>
      </c>
      <c r="S2375" s="4">
        <f>IFERROR((Table1[[#This Row],[Total Sales]]-Table1[[#This Row],[Operating Profit]])/Table1[[#This Row],[Units Sold]],0)</f>
        <v>150.00000000000003</v>
      </c>
      <c r="T2375" s="4" t="str">
        <f>IF(Table1[[#This Row],[Profit per unit]]&gt;$V$8,"Premium","Mass")</f>
        <v>Premium</v>
      </c>
      <c r="U2375" s="4"/>
    </row>
    <row r="2376" spans="2:21" ht="14.25" customHeight="1" x14ac:dyDescent="0.3">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c r="O2376" s="4" t="str">
        <f>TEXT(Table1[[#This Row],[Invoice Date]],"mmm")</f>
        <v>Jan</v>
      </c>
      <c r="P2376" s="4">
        <f>YEAR(Table1[[#This Row],[Invoice Date]])</f>
        <v>2021</v>
      </c>
      <c r="Q2376" s="4">
        <f>IFERROR(Table1[[#This Row],[Total Sales]]/Table1[[#This Row],[Units Sold]],4)</f>
        <v>300</v>
      </c>
      <c r="R2376" s="4">
        <f>IFERROR(Table1[[#This Row],[Operating Profit]]/Table1[[#This Row],[Units Sold]],0)</f>
        <v>120</v>
      </c>
      <c r="S2376" s="4">
        <f>IFERROR((Table1[[#This Row],[Total Sales]]-Table1[[#This Row],[Operating Profit]])/Table1[[#This Row],[Units Sold]],0)</f>
        <v>180</v>
      </c>
      <c r="T2376" s="4" t="str">
        <f>IF(Table1[[#This Row],[Profit per unit]]&gt;$V$8,"Premium","Mass")</f>
        <v>Premium</v>
      </c>
      <c r="U2376" s="4"/>
    </row>
    <row r="2377" spans="2:21" ht="14.25" customHeight="1" x14ac:dyDescent="0.3">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c r="O2377" s="4" t="str">
        <f>TEXT(Table1[[#This Row],[Invoice Date]],"mmm")</f>
        <v>Jan</v>
      </c>
      <c r="P2377" s="4">
        <f>YEAR(Table1[[#This Row],[Invoice Date]])</f>
        <v>2021</v>
      </c>
      <c r="Q2377" s="4">
        <f>IFERROR(Table1[[#This Row],[Total Sales]]/Table1[[#This Row],[Units Sold]],4)</f>
        <v>450</v>
      </c>
      <c r="R2377" s="4">
        <f>IFERROR(Table1[[#This Row],[Operating Profit]]/Table1[[#This Row],[Units Sold]],0)</f>
        <v>157.5</v>
      </c>
      <c r="S2377" s="4">
        <f>IFERROR((Table1[[#This Row],[Total Sales]]-Table1[[#This Row],[Operating Profit]])/Table1[[#This Row],[Units Sold]],0)</f>
        <v>292.5</v>
      </c>
      <c r="T2377" s="4" t="str">
        <f>IF(Table1[[#This Row],[Profit per unit]]&gt;$V$8,"Premium","Mass")</f>
        <v>Premium</v>
      </c>
      <c r="U2377" s="4"/>
    </row>
    <row r="2378" spans="2:21" ht="14.25" customHeight="1" x14ac:dyDescent="0.3">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c r="O2378" s="4" t="str">
        <f>TEXT(Table1[[#This Row],[Invoice Date]],"mmm")</f>
        <v>Jan</v>
      </c>
      <c r="P2378" s="4">
        <f>YEAR(Table1[[#This Row],[Invoice Date]])</f>
        <v>2021</v>
      </c>
      <c r="Q2378" s="4">
        <f>IFERROR(Table1[[#This Row],[Total Sales]]/Table1[[#This Row],[Units Sold]],4)</f>
        <v>350</v>
      </c>
      <c r="R2378" s="4">
        <f>IFERROR(Table1[[#This Row],[Operating Profit]]/Table1[[#This Row],[Units Sold]],0)</f>
        <v>175</v>
      </c>
      <c r="S2378" s="4">
        <f>IFERROR((Table1[[#This Row],[Total Sales]]-Table1[[#This Row],[Operating Profit]])/Table1[[#This Row],[Units Sold]],0)</f>
        <v>175</v>
      </c>
      <c r="T2378" s="4" t="str">
        <f>IF(Table1[[#This Row],[Profit per unit]]&gt;$V$8,"Premium","Mass")</f>
        <v>Premium</v>
      </c>
      <c r="U2378" s="4"/>
    </row>
    <row r="2379" spans="2:21" ht="14.25" customHeight="1" x14ac:dyDescent="0.3">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c r="O2379" s="4" t="str">
        <f>TEXT(Table1[[#This Row],[Invoice Date]],"mmm")</f>
        <v>Feb</v>
      </c>
      <c r="P2379" s="4">
        <f>YEAR(Table1[[#This Row],[Invoice Date]])</f>
        <v>2021</v>
      </c>
      <c r="Q2379" s="4">
        <f>IFERROR(Table1[[#This Row],[Total Sales]]/Table1[[#This Row],[Units Sold]],4)</f>
        <v>350</v>
      </c>
      <c r="R2379" s="4">
        <f>IFERROR(Table1[[#This Row],[Operating Profit]]/Table1[[#This Row],[Units Sold]],0)</f>
        <v>140</v>
      </c>
      <c r="S2379" s="4">
        <f>IFERROR((Table1[[#This Row],[Total Sales]]-Table1[[#This Row],[Operating Profit]])/Table1[[#This Row],[Units Sold]],0)</f>
        <v>210</v>
      </c>
      <c r="T2379" s="4" t="str">
        <f>IF(Table1[[#This Row],[Profit per unit]]&gt;$V$8,"Premium","Mass")</f>
        <v>Premium</v>
      </c>
      <c r="U2379" s="4"/>
    </row>
    <row r="2380" spans="2:21" ht="14.25" customHeight="1" x14ac:dyDescent="0.3">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c r="O2380" s="4" t="str">
        <f>TEXT(Table1[[#This Row],[Invoice Date]],"mmm")</f>
        <v>Feb</v>
      </c>
      <c r="P2380" s="4">
        <f>YEAR(Table1[[#This Row],[Invoice Date]])</f>
        <v>2021</v>
      </c>
      <c r="Q2380" s="4">
        <f>IFERROR(Table1[[#This Row],[Total Sales]]/Table1[[#This Row],[Units Sold]],4)</f>
        <v>350</v>
      </c>
      <c r="R2380" s="4">
        <f>IFERROR(Table1[[#This Row],[Operating Profit]]/Table1[[#This Row],[Units Sold]],0)</f>
        <v>122.5</v>
      </c>
      <c r="S2380" s="4">
        <f>IFERROR((Table1[[#This Row],[Total Sales]]-Table1[[#This Row],[Operating Profit]])/Table1[[#This Row],[Units Sold]],0)</f>
        <v>227.5</v>
      </c>
      <c r="T2380" s="4" t="str">
        <f>IF(Table1[[#This Row],[Profit per unit]]&gt;$V$8,"Premium","Mass")</f>
        <v>Premium</v>
      </c>
      <c r="U2380" s="4"/>
    </row>
    <row r="2381" spans="2:21" ht="14.25" customHeight="1" x14ac:dyDescent="0.3">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c r="O2381" s="4" t="str">
        <f>TEXT(Table1[[#This Row],[Invoice Date]],"mmm")</f>
        <v>Feb</v>
      </c>
      <c r="P2381" s="4">
        <f>YEAR(Table1[[#This Row],[Invoice Date]])</f>
        <v>2021</v>
      </c>
      <c r="Q2381" s="4">
        <f>IFERROR(Table1[[#This Row],[Total Sales]]/Table1[[#This Row],[Units Sold]],4)</f>
        <v>250.00000000000009</v>
      </c>
      <c r="R2381" s="4">
        <f>IFERROR(Table1[[#This Row],[Operating Profit]]/Table1[[#This Row],[Units Sold]],0)</f>
        <v>100.00000000000004</v>
      </c>
      <c r="S2381" s="4">
        <f>IFERROR((Table1[[#This Row],[Total Sales]]-Table1[[#This Row],[Operating Profit]])/Table1[[#This Row],[Units Sold]],0)</f>
        <v>150.00000000000006</v>
      </c>
      <c r="T2381" s="4" t="str">
        <f>IF(Table1[[#This Row],[Profit per unit]]&gt;$V$8,"Premium","Mass")</f>
        <v>Premium</v>
      </c>
      <c r="U2381" s="4"/>
    </row>
    <row r="2382" spans="2:21" ht="14.25" customHeight="1" x14ac:dyDescent="0.3">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c r="O2382" s="4" t="str">
        <f>TEXT(Table1[[#This Row],[Invoice Date]],"mmm")</f>
        <v>Feb</v>
      </c>
      <c r="P2382" s="4">
        <f>YEAR(Table1[[#This Row],[Invoice Date]])</f>
        <v>2021</v>
      </c>
      <c r="Q2382" s="4">
        <f>IFERROR(Table1[[#This Row],[Total Sales]]/Table1[[#This Row],[Units Sold]],4)</f>
        <v>300</v>
      </c>
      <c r="R2382" s="4">
        <f>IFERROR(Table1[[#This Row],[Operating Profit]]/Table1[[#This Row],[Units Sold]],0)</f>
        <v>120</v>
      </c>
      <c r="S2382" s="4">
        <f>IFERROR((Table1[[#This Row],[Total Sales]]-Table1[[#This Row],[Operating Profit]])/Table1[[#This Row],[Units Sold]],0)</f>
        <v>180</v>
      </c>
      <c r="T2382" s="4" t="str">
        <f>IF(Table1[[#This Row],[Profit per unit]]&gt;$V$8,"Premium","Mass")</f>
        <v>Premium</v>
      </c>
      <c r="U2382" s="4"/>
    </row>
    <row r="2383" spans="2:21" ht="14.25" customHeight="1" x14ac:dyDescent="0.3">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c r="O2383" s="4" t="str">
        <f>TEXT(Table1[[#This Row],[Invoice Date]],"mmm")</f>
        <v>Feb</v>
      </c>
      <c r="P2383" s="4">
        <f>YEAR(Table1[[#This Row],[Invoice Date]])</f>
        <v>2021</v>
      </c>
      <c r="Q2383" s="4">
        <f>IFERROR(Table1[[#This Row],[Total Sales]]/Table1[[#This Row],[Units Sold]],4)</f>
        <v>450</v>
      </c>
      <c r="R2383" s="4">
        <f>IFERROR(Table1[[#This Row],[Operating Profit]]/Table1[[#This Row],[Units Sold]],0)</f>
        <v>157.5</v>
      </c>
      <c r="S2383" s="4">
        <f>IFERROR((Table1[[#This Row],[Total Sales]]-Table1[[#This Row],[Operating Profit]])/Table1[[#This Row],[Units Sold]],0)</f>
        <v>292.5</v>
      </c>
      <c r="T2383" s="4" t="str">
        <f>IF(Table1[[#This Row],[Profit per unit]]&gt;$V$8,"Premium","Mass")</f>
        <v>Premium</v>
      </c>
      <c r="U2383" s="4"/>
    </row>
    <row r="2384" spans="2:21" ht="14.25" customHeight="1" x14ac:dyDescent="0.3">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c r="O2384" s="4" t="str">
        <f>TEXT(Table1[[#This Row],[Invoice Date]],"mmm")</f>
        <v>Feb</v>
      </c>
      <c r="P2384" s="4">
        <f>YEAR(Table1[[#This Row],[Invoice Date]])</f>
        <v>2021</v>
      </c>
      <c r="Q2384" s="4">
        <f>IFERROR(Table1[[#This Row],[Total Sales]]/Table1[[#This Row],[Units Sold]],4)</f>
        <v>300</v>
      </c>
      <c r="R2384" s="4">
        <f>IFERROR(Table1[[#This Row],[Operating Profit]]/Table1[[#This Row],[Units Sold]],0)</f>
        <v>150</v>
      </c>
      <c r="S2384" s="4">
        <f>IFERROR((Table1[[#This Row],[Total Sales]]-Table1[[#This Row],[Operating Profit]])/Table1[[#This Row],[Units Sold]],0)</f>
        <v>150</v>
      </c>
      <c r="T2384" s="4" t="str">
        <f>IF(Table1[[#This Row],[Profit per unit]]&gt;$V$8,"Premium","Mass")</f>
        <v>Premium</v>
      </c>
      <c r="U2384" s="4"/>
    </row>
    <row r="2385" spans="2:21" ht="14.25" customHeight="1" x14ac:dyDescent="0.3">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c r="O2385" s="4" t="str">
        <f>TEXT(Table1[[#This Row],[Invoice Date]],"mmm")</f>
        <v>Mar</v>
      </c>
      <c r="P2385" s="4">
        <f>YEAR(Table1[[#This Row],[Invoice Date]])</f>
        <v>2021</v>
      </c>
      <c r="Q2385" s="4">
        <f>IFERROR(Table1[[#This Row],[Total Sales]]/Table1[[#This Row],[Units Sold]],4)</f>
        <v>300</v>
      </c>
      <c r="R2385" s="4">
        <f>IFERROR(Table1[[#This Row],[Operating Profit]]/Table1[[#This Row],[Units Sold]],0)</f>
        <v>120</v>
      </c>
      <c r="S2385" s="4">
        <f>IFERROR((Table1[[#This Row],[Total Sales]]-Table1[[#This Row],[Operating Profit]])/Table1[[#This Row],[Units Sold]],0)</f>
        <v>180</v>
      </c>
      <c r="T2385" s="4" t="str">
        <f>IF(Table1[[#This Row],[Profit per unit]]&gt;$V$8,"Premium","Mass")</f>
        <v>Premium</v>
      </c>
      <c r="U2385" s="4"/>
    </row>
    <row r="2386" spans="2:21" ht="14.25" customHeight="1" x14ac:dyDescent="0.3">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c r="O2386" s="4" t="str">
        <f>TEXT(Table1[[#This Row],[Invoice Date]],"mmm")</f>
        <v>Mar</v>
      </c>
      <c r="P2386" s="4">
        <f>YEAR(Table1[[#This Row],[Invoice Date]])</f>
        <v>2021</v>
      </c>
      <c r="Q2386" s="4">
        <f>IFERROR(Table1[[#This Row],[Total Sales]]/Table1[[#This Row],[Units Sold]],4)</f>
        <v>300</v>
      </c>
      <c r="R2386" s="4">
        <f>IFERROR(Table1[[#This Row],[Operating Profit]]/Table1[[#This Row],[Units Sold]],0)</f>
        <v>104.99999999999999</v>
      </c>
      <c r="S2386" s="4">
        <f>IFERROR((Table1[[#This Row],[Total Sales]]-Table1[[#This Row],[Operating Profit]])/Table1[[#This Row],[Units Sold]],0)</f>
        <v>195</v>
      </c>
      <c r="T2386" s="4" t="str">
        <f>IF(Table1[[#This Row],[Profit per unit]]&gt;$V$8,"Premium","Mass")</f>
        <v>Premium</v>
      </c>
      <c r="U2386" s="4"/>
    </row>
    <row r="2387" spans="2:21" ht="14.25" customHeight="1" x14ac:dyDescent="0.3">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c r="O2387" s="4" t="str">
        <f>TEXT(Table1[[#This Row],[Invoice Date]],"mmm")</f>
        <v>Mar</v>
      </c>
      <c r="P2387" s="4">
        <f>YEAR(Table1[[#This Row],[Invoice Date]])</f>
        <v>2021</v>
      </c>
      <c r="Q2387" s="4">
        <f>IFERROR(Table1[[#This Row],[Total Sales]]/Table1[[#This Row],[Units Sold]],4)</f>
        <v>200</v>
      </c>
      <c r="R2387" s="4">
        <f>IFERROR(Table1[[#This Row],[Operating Profit]]/Table1[[#This Row],[Units Sold]],0)</f>
        <v>80</v>
      </c>
      <c r="S2387" s="4">
        <f>IFERROR((Table1[[#This Row],[Total Sales]]-Table1[[#This Row],[Operating Profit]])/Table1[[#This Row],[Units Sold]],0)</f>
        <v>120</v>
      </c>
      <c r="T2387" s="4" t="str">
        <f>IF(Table1[[#This Row],[Profit per unit]]&gt;$V$8,"Premium","Mass")</f>
        <v>Premium</v>
      </c>
      <c r="U2387" s="4"/>
    </row>
    <row r="2388" spans="2:21" ht="14.25" customHeight="1" x14ac:dyDescent="0.3">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c r="O2388" s="4" t="str">
        <f>TEXT(Table1[[#This Row],[Invoice Date]],"mmm")</f>
        <v>Mar</v>
      </c>
      <c r="P2388" s="4">
        <f>YEAR(Table1[[#This Row],[Invoice Date]])</f>
        <v>2021</v>
      </c>
      <c r="Q2388" s="4">
        <f>IFERROR(Table1[[#This Row],[Total Sales]]/Table1[[#This Row],[Units Sold]],4)</f>
        <v>249.99999999999994</v>
      </c>
      <c r="R2388" s="4">
        <f>IFERROR(Table1[[#This Row],[Operating Profit]]/Table1[[#This Row],[Units Sold]],0)</f>
        <v>99.999999999999986</v>
      </c>
      <c r="S2388" s="4">
        <f>IFERROR((Table1[[#This Row],[Total Sales]]-Table1[[#This Row],[Operating Profit]])/Table1[[#This Row],[Units Sold]],0)</f>
        <v>149.99999999999994</v>
      </c>
      <c r="T2388" s="4" t="str">
        <f>IF(Table1[[#This Row],[Profit per unit]]&gt;$V$8,"Premium","Mass")</f>
        <v>Premium</v>
      </c>
      <c r="U2388" s="4"/>
    </row>
    <row r="2389" spans="2:21" ht="14.25" customHeight="1" x14ac:dyDescent="0.3">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c r="O2389" s="4" t="str">
        <f>TEXT(Table1[[#This Row],[Invoice Date]],"mmm")</f>
        <v>Mar</v>
      </c>
      <c r="P2389" s="4">
        <f>YEAR(Table1[[#This Row],[Invoice Date]])</f>
        <v>2021</v>
      </c>
      <c r="Q2389" s="4">
        <f>IFERROR(Table1[[#This Row],[Total Sales]]/Table1[[#This Row],[Units Sold]],4)</f>
        <v>400.00000000000006</v>
      </c>
      <c r="R2389" s="4">
        <f>IFERROR(Table1[[#This Row],[Operating Profit]]/Table1[[#This Row],[Units Sold]],0)</f>
        <v>140</v>
      </c>
      <c r="S2389" s="4">
        <f>IFERROR((Table1[[#This Row],[Total Sales]]-Table1[[#This Row],[Operating Profit]])/Table1[[#This Row],[Units Sold]],0)</f>
        <v>260.00000000000006</v>
      </c>
      <c r="T2389" s="4" t="str">
        <f>IF(Table1[[#This Row],[Profit per unit]]&gt;$V$8,"Premium","Mass")</f>
        <v>Premium</v>
      </c>
      <c r="U2389" s="4"/>
    </row>
    <row r="2390" spans="2:21" ht="14.25" customHeight="1" x14ac:dyDescent="0.3">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c r="O2390" s="4" t="str">
        <f>TEXT(Table1[[#This Row],[Invoice Date]],"mmm")</f>
        <v>Mar</v>
      </c>
      <c r="P2390" s="4">
        <f>YEAR(Table1[[#This Row],[Invoice Date]])</f>
        <v>2021</v>
      </c>
      <c r="Q2390" s="4">
        <f>IFERROR(Table1[[#This Row],[Total Sales]]/Table1[[#This Row],[Units Sold]],4)</f>
        <v>300</v>
      </c>
      <c r="R2390" s="4">
        <f>IFERROR(Table1[[#This Row],[Operating Profit]]/Table1[[#This Row],[Units Sold]],0)</f>
        <v>150</v>
      </c>
      <c r="S2390" s="4">
        <f>IFERROR((Table1[[#This Row],[Total Sales]]-Table1[[#This Row],[Operating Profit]])/Table1[[#This Row],[Units Sold]],0)</f>
        <v>150</v>
      </c>
      <c r="T2390" s="4" t="str">
        <f>IF(Table1[[#This Row],[Profit per unit]]&gt;$V$8,"Premium","Mass")</f>
        <v>Premium</v>
      </c>
      <c r="U2390" s="4"/>
    </row>
    <row r="2391" spans="2:21" ht="14.25" customHeight="1" x14ac:dyDescent="0.3">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c r="O2391" s="4" t="str">
        <f>TEXT(Table1[[#This Row],[Invoice Date]],"mmm")</f>
        <v>Apr</v>
      </c>
      <c r="P2391" s="4">
        <f>YEAR(Table1[[#This Row],[Invoice Date]])</f>
        <v>2021</v>
      </c>
      <c r="Q2391" s="4">
        <f>IFERROR(Table1[[#This Row],[Total Sales]]/Table1[[#This Row],[Units Sold]],4)</f>
        <v>300</v>
      </c>
      <c r="R2391" s="4">
        <f>IFERROR(Table1[[#This Row],[Operating Profit]]/Table1[[#This Row],[Units Sold]],0)</f>
        <v>120</v>
      </c>
      <c r="S2391" s="4">
        <f>IFERROR((Table1[[#This Row],[Total Sales]]-Table1[[#This Row],[Operating Profit]])/Table1[[#This Row],[Units Sold]],0)</f>
        <v>180</v>
      </c>
      <c r="T2391" s="4" t="str">
        <f>IF(Table1[[#This Row],[Profit per unit]]&gt;$V$8,"Premium","Mass")</f>
        <v>Premium</v>
      </c>
      <c r="U2391" s="4"/>
    </row>
    <row r="2392" spans="2:21" ht="14.25" customHeight="1" x14ac:dyDescent="0.3">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c r="O2392" s="4" t="str">
        <f>TEXT(Table1[[#This Row],[Invoice Date]],"mmm")</f>
        <v>Apr</v>
      </c>
      <c r="P2392" s="4">
        <f>YEAR(Table1[[#This Row],[Invoice Date]])</f>
        <v>2021</v>
      </c>
      <c r="Q2392" s="4">
        <f>IFERROR(Table1[[#This Row],[Total Sales]]/Table1[[#This Row],[Units Sold]],4)</f>
        <v>300</v>
      </c>
      <c r="R2392" s="4">
        <f>IFERROR(Table1[[#This Row],[Operating Profit]]/Table1[[#This Row],[Units Sold]],0)</f>
        <v>104.99999999999999</v>
      </c>
      <c r="S2392" s="4">
        <f>IFERROR((Table1[[#This Row],[Total Sales]]-Table1[[#This Row],[Operating Profit]])/Table1[[#This Row],[Units Sold]],0)</f>
        <v>195</v>
      </c>
      <c r="T2392" s="4" t="str">
        <f>IF(Table1[[#This Row],[Profit per unit]]&gt;$V$8,"Premium","Mass")</f>
        <v>Premium</v>
      </c>
      <c r="U2392" s="4"/>
    </row>
    <row r="2393" spans="2:21" ht="14.25" customHeight="1" x14ac:dyDescent="0.3">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c r="O2393" s="4" t="str">
        <f>TEXT(Table1[[#This Row],[Invoice Date]],"mmm")</f>
        <v>Apr</v>
      </c>
      <c r="P2393" s="4">
        <f>YEAR(Table1[[#This Row],[Invoice Date]])</f>
        <v>2021</v>
      </c>
      <c r="Q2393" s="4">
        <f>IFERROR(Table1[[#This Row],[Total Sales]]/Table1[[#This Row],[Units Sold]],4)</f>
        <v>200</v>
      </c>
      <c r="R2393" s="4">
        <f>IFERROR(Table1[[#This Row],[Operating Profit]]/Table1[[#This Row],[Units Sold]],0)</f>
        <v>80</v>
      </c>
      <c r="S2393" s="4">
        <f>IFERROR((Table1[[#This Row],[Total Sales]]-Table1[[#This Row],[Operating Profit]])/Table1[[#This Row],[Units Sold]],0)</f>
        <v>120</v>
      </c>
      <c r="T2393" s="4" t="str">
        <f>IF(Table1[[#This Row],[Profit per unit]]&gt;$V$8,"Premium","Mass")</f>
        <v>Premium</v>
      </c>
      <c r="U2393" s="4"/>
    </row>
    <row r="2394" spans="2:21" ht="14.25" customHeight="1" x14ac:dyDescent="0.3">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c r="O2394" s="4" t="str">
        <f>TEXT(Table1[[#This Row],[Invoice Date]],"mmm")</f>
        <v>Apr</v>
      </c>
      <c r="P2394" s="4">
        <f>YEAR(Table1[[#This Row],[Invoice Date]])</f>
        <v>2021</v>
      </c>
      <c r="Q2394" s="4">
        <f>IFERROR(Table1[[#This Row],[Total Sales]]/Table1[[#This Row],[Units Sold]],4)</f>
        <v>249.99999999999994</v>
      </c>
      <c r="R2394" s="4">
        <f>IFERROR(Table1[[#This Row],[Operating Profit]]/Table1[[#This Row],[Units Sold]],0)</f>
        <v>99.999999999999986</v>
      </c>
      <c r="S2394" s="4">
        <f>IFERROR((Table1[[#This Row],[Total Sales]]-Table1[[#This Row],[Operating Profit]])/Table1[[#This Row],[Units Sold]],0)</f>
        <v>149.99999999999994</v>
      </c>
      <c r="T2394" s="4" t="str">
        <f>IF(Table1[[#This Row],[Profit per unit]]&gt;$V$8,"Premium","Mass")</f>
        <v>Premium</v>
      </c>
      <c r="U2394" s="4"/>
    </row>
    <row r="2395" spans="2:21" ht="14.25" customHeight="1" x14ac:dyDescent="0.3">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c r="O2395" s="4" t="str">
        <f>TEXT(Table1[[#This Row],[Invoice Date]],"mmm")</f>
        <v>Apr</v>
      </c>
      <c r="P2395" s="4">
        <f>YEAR(Table1[[#This Row],[Invoice Date]])</f>
        <v>2021</v>
      </c>
      <c r="Q2395" s="4">
        <f>IFERROR(Table1[[#This Row],[Total Sales]]/Table1[[#This Row],[Units Sold]],4)</f>
        <v>450</v>
      </c>
      <c r="R2395" s="4">
        <f>IFERROR(Table1[[#This Row],[Operating Profit]]/Table1[[#This Row],[Units Sold]],0)</f>
        <v>157.5</v>
      </c>
      <c r="S2395" s="4">
        <f>IFERROR((Table1[[#This Row],[Total Sales]]-Table1[[#This Row],[Operating Profit]])/Table1[[#This Row],[Units Sold]],0)</f>
        <v>292.5</v>
      </c>
      <c r="T2395" s="4" t="str">
        <f>IF(Table1[[#This Row],[Profit per unit]]&gt;$V$8,"Premium","Mass")</f>
        <v>Premium</v>
      </c>
      <c r="U2395" s="4"/>
    </row>
    <row r="2396" spans="2:21" ht="14.25" customHeight="1" x14ac:dyDescent="0.3">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c r="O2396" s="4" t="str">
        <f>TEXT(Table1[[#This Row],[Invoice Date]],"mmm")</f>
        <v>Apr</v>
      </c>
      <c r="P2396" s="4">
        <f>YEAR(Table1[[#This Row],[Invoice Date]])</f>
        <v>2021</v>
      </c>
      <c r="Q2396" s="4">
        <f>IFERROR(Table1[[#This Row],[Total Sales]]/Table1[[#This Row],[Units Sold]],4)</f>
        <v>350</v>
      </c>
      <c r="R2396" s="4">
        <f>IFERROR(Table1[[#This Row],[Operating Profit]]/Table1[[#This Row],[Units Sold]],0)</f>
        <v>175</v>
      </c>
      <c r="S2396" s="4">
        <f>IFERROR((Table1[[#This Row],[Total Sales]]-Table1[[#This Row],[Operating Profit]])/Table1[[#This Row],[Units Sold]],0)</f>
        <v>175</v>
      </c>
      <c r="T2396" s="4" t="str">
        <f>IF(Table1[[#This Row],[Profit per unit]]&gt;$V$8,"Premium","Mass")</f>
        <v>Premium</v>
      </c>
      <c r="U2396" s="4"/>
    </row>
    <row r="2397" spans="2:21" ht="14.25" customHeight="1" x14ac:dyDescent="0.3">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c r="O2397" s="4" t="str">
        <f>TEXT(Table1[[#This Row],[Invoice Date]],"mmm")</f>
        <v>May</v>
      </c>
      <c r="P2397" s="4">
        <f>YEAR(Table1[[#This Row],[Invoice Date]])</f>
        <v>2021</v>
      </c>
      <c r="Q2397" s="4">
        <f>IFERROR(Table1[[#This Row],[Total Sales]]/Table1[[#This Row],[Units Sold]],4)</f>
        <v>450</v>
      </c>
      <c r="R2397" s="4">
        <f>IFERROR(Table1[[#This Row],[Operating Profit]]/Table1[[#This Row],[Units Sold]],0)</f>
        <v>180</v>
      </c>
      <c r="S2397" s="4">
        <f>IFERROR((Table1[[#This Row],[Total Sales]]-Table1[[#This Row],[Operating Profit]])/Table1[[#This Row],[Units Sold]],0)</f>
        <v>270</v>
      </c>
      <c r="T2397" s="4" t="str">
        <f>IF(Table1[[#This Row],[Profit per unit]]&gt;$V$8,"Premium","Mass")</f>
        <v>Premium</v>
      </c>
      <c r="U2397" s="4"/>
    </row>
    <row r="2398" spans="2:21" ht="14.25" customHeight="1" x14ac:dyDescent="0.3">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c r="O2398" s="4" t="str">
        <f>TEXT(Table1[[#This Row],[Invoice Date]],"mmm")</f>
        <v>May</v>
      </c>
      <c r="P2398" s="4">
        <f>YEAR(Table1[[#This Row],[Invoice Date]])</f>
        <v>2021</v>
      </c>
      <c r="Q2398" s="4">
        <f>IFERROR(Table1[[#This Row],[Total Sales]]/Table1[[#This Row],[Units Sold]],4)</f>
        <v>450</v>
      </c>
      <c r="R2398" s="4">
        <f>IFERROR(Table1[[#This Row],[Operating Profit]]/Table1[[#This Row],[Units Sold]],0)</f>
        <v>157.5</v>
      </c>
      <c r="S2398" s="4">
        <f>IFERROR((Table1[[#This Row],[Total Sales]]-Table1[[#This Row],[Operating Profit]])/Table1[[#This Row],[Units Sold]],0)</f>
        <v>292.5</v>
      </c>
      <c r="T2398" s="4" t="str">
        <f>IF(Table1[[#This Row],[Profit per unit]]&gt;$V$8,"Premium","Mass")</f>
        <v>Premium</v>
      </c>
      <c r="U2398" s="4"/>
    </row>
    <row r="2399" spans="2:21" ht="14.25" customHeight="1" x14ac:dyDescent="0.3">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c r="O2399" s="4" t="str">
        <f>TEXT(Table1[[#This Row],[Invoice Date]],"mmm")</f>
        <v>May</v>
      </c>
      <c r="P2399" s="4">
        <f>YEAR(Table1[[#This Row],[Invoice Date]])</f>
        <v>2021</v>
      </c>
      <c r="Q2399" s="4">
        <f>IFERROR(Table1[[#This Row],[Total Sales]]/Table1[[#This Row],[Units Sold]],4)</f>
        <v>400</v>
      </c>
      <c r="R2399" s="4">
        <f>IFERROR(Table1[[#This Row],[Operating Profit]]/Table1[[#This Row],[Units Sold]],0)</f>
        <v>160</v>
      </c>
      <c r="S2399" s="4">
        <f>IFERROR((Table1[[#This Row],[Total Sales]]-Table1[[#This Row],[Operating Profit]])/Table1[[#This Row],[Units Sold]],0)</f>
        <v>240</v>
      </c>
      <c r="T2399" s="4" t="str">
        <f>IF(Table1[[#This Row],[Profit per unit]]&gt;$V$8,"Premium","Mass")</f>
        <v>Premium</v>
      </c>
      <c r="U2399" s="4"/>
    </row>
    <row r="2400" spans="2:21" ht="14.25" customHeight="1" x14ac:dyDescent="0.3">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c r="O2400" s="4" t="str">
        <f>TEXT(Table1[[#This Row],[Invoice Date]],"mmm")</f>
        <v>May</v>
      </c>
      <c r="P2400" s="4">
        <f>YEAR(Table1[[#This Row],[Invoice Date]])</f>
        <v>2021</v>
      </c>
      <c r="Q2400" s="4">
        <f>IFERROR(Table1[[#This Row],[Total Sales]]/Table1[[#This Row],[Units Sold]],4)</f>
        <v>400</v>
      </c>
      <c r="R2400" s="4">
        <f>IFERROR(Table1[[#This Row],[Operating Profit]]/Table1[[#This Row],[Units Sold]],0)</f>
        <v>160</v>
      </c>
      <c r="S2400" s="4">
        <f>IFERROR((Table1[[#This Row],[Total Sales]]-Table1[[#This Row],[Operating Profit]])/Table1[[#This Row],[Units Sold]],0)</f>
        <v>240</v>
      </c>
      <c r="T2400" s="4" t="str">
        <f>IF(Table1[[#This Row],[Profit per unit]]&gt;$V$8,"Premium","Mass")</f>
        <v>Premium</v>
      </c>
      <c r="U2400" s="4"/>
    </row>
    <row r="2401" spans="2:21" ht="14.25" customHeight="1" x14ac:dyDescent="0.3">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c r="O2401" s="4" t="str">
        <f>TEXT(Table1[[#This Row],[Invoice Date]],"mmm")</f>
        <v>May</v>
      </c>
      <c r="P2401" s="4">
        <f>YEAR(Table1[[#This Row],[Invoice Date]])</f>
        <v>2021</v>
      </c>
      <c r="Q2401" s="4">
        <f>IFERROR(Table1[[#This Row],[Total Sales]]/Table1[[#This Row],[Units Sold]],4)</f>
        <v>499.99999999999989</v>
      </c>
      <c r="R2401" s="4">
        <f>IFERROR(Table1[[#This Row],[Operating Profit]]/Table1[[#This Row],[Units Sold]],0)</f>
        <v>174.99999999999994</v>
      </c>
      <c r="S2401" s="4">
        <f>IFERROR((Table1[[#This Row],[Total Sales]]-Table1[[#This Row],[Operating Profit]])/Table1[[#This Row],[Units Sold]],0)</f>
        <v>324.99999999999994</v>
      </c>
      <c r="T2401" s="4" t="str">
        <f>IF(Table1[[#This Row],[Profit per unit]]&gt;$V$8,"Premium","Mass")</f>
        <v>Premium</v>
      </c>
      <c r="U2401" s="4"/>
    </row>
    <row r="2402" spans="2:21" ht="14.25" customHeight="1" x14ac:dyDescent="0.3">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c r="O2402" s="4" t="str">
        <f>TEXT(Table1[[#This Row],[Invoice Date]],"mmm")</f>
        <v>May</v>
      </c>
      <c r="P2402" s="4">
        <f>YEAR(Table1[[#This Row],[Invoice Date]])</f>
        <v>2021</v>
      </c>
      <c r="Q2402" s="4">
        <f>IFERROR(Table1[[#This Row],[Total Sales]]/Table1[[#This Row],[Units Sold]],4)</f>
        <v>549.99999999999989</v>
      </c>
      <c r="R2402" s="4">
        <f>IFERROR(Table1[[#This Row],[Operating Profit]]/Table1[[#This Row],[Units Sold]],0)</f>
        <v>274.99999999999994</v>
      </c>
      <c r="S2402" s="4">
        <f>IFERROR((Table1[[#This Row],[Total Sales]]-Table1[[#This Row],[Operating Profit]])/Table1[[#This Row],[Units Sold]],0)</f>
        <v>274.99999999999994</v>
      </c>
      <c r="T2402" s="4" t="str">
        <f>IF(Table1[[#This Row],[Profit per unit]]&gt;$V$8,"Premium","Mass")</f>
        <v>Premium</v>
      </c>
      <c r="U2402" s="4"/>
    </row>
    <row r="2403" spans="2:21" ht="14.25" customHeight="1" x14ac:dyDescent="0.3">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c r="O2403" s="4" t="str">
        <f>TEXT(Table1[[#This Row],[Invoice Date]],"mmm")</f>
        <v>Jun</v>
      </c>
      <c r="P2403" s="4">
        <f>YEAR(Table1[[#This Row],[Invoice Date]])</f>
        <v>2021</v>
      </c>
      <c r="Q2403" s="4">
        <f>IFERROR(Table1[[#This Row],[Total Sales]]/Table1[[#This Row],[Units Sold]],4)</f>
        <v>499.99999999999994</v>
      </c>
      <c r="R2403" s="4">
        <f>IFERROR(Table1[[#This Row],[Operating Profit]]/Table1[[#This Row],[Units Sold]],0)</f>
        <v>200</v>
      </c>
      <c r="S2403" s="4">
        <f>IFERROR((Table1[[#This Row],[Total Sales]]-Table1[[#This Row],[Operating Profit]])/Table1[[#This Row],[Units Sold]],0)</f>
        <v>299.99999999999994</v>
      </c>
      <c r="T2403" s="4" t="str">
        <f>IF(Table1[[#This Row],[Profit per unit]]&gt;$V$8,"Premium","Mass")</f>
        <v>Premium</v>
      </c>
      <c r="U2403" s="4"/>
    </row>
    <row r="2404" spans="2:21" ht="14.25" customHeight="1" x14ac:dyDescent="0.3">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c r="O2404" s="4" t="str">
        <f>TEXT(Table1[[#This Row],[Invoice Date]],"mmm")</f>
        <v>Jun</v>
      </c>
      <c r="P2404" s="4">
        <f>YEAR(Table1[[#This Row],[Invoice Date]])</f>
        <v>2021</v>
      </c>
      <c r="Q2404" s="4">
        <f>IFERROR(Table1[[#This Row],[Total Sales]]/Table1[[#This Row],[Units Sold]],4)</f>
        <v>450</v>
      </c>
      <c r="R2404" s="4">
        <f>IFERROR(Table1[[#This Row],[Operating Profit]]/Table1[[#This Row],[Units Sold]],0)</f>
        <v>157.5</v>
      </c>
      <c r="S2404" s="4">
        <f>IFERROR((Table1[[#This Row],[Total Sales]]-Table1[[#This Row],[Operating Profit]])/Table1[[#This Row],[Units Sold]],0)</f>
        <v>292.5</v>
      </c>
      <c r="T2404" s="4" t="str">
        <f>IF(Table1[[#This Row],[Profit per unit]]&gt;$V$8,"Premium","Mass")</f>
        <v>Premium</v>
      </c>
      <c r="U2404" s="4"/>
    </row>
    <row r="2405" spans="2:21" ht="14.25" customHeight="1" x14ac:dyDescent="0.3">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c r="O2405" s="4" t="str">
        <f>TEXT(Table1[[#This Row],[Invoice Date]],"mmm")</f>
        <v>Jun</v>
      </c>
      <c r="P2405" s="4">
        <f>YEAR(Table1[[#This Row],[Invoice Date]])</f>
        <v>2021</v>
      </c>
      <c r="Q2405" s="4">
        <f>IFERROR(Table1[[#This Row],[Total Sales]]/Table1[[#This Row],[Units Sold]],4)</f>
        <v>500</v>
      </c>
      <c r="R2405" s="4">
        <f>IFERROR(Table1[[#This Row],[Operating Profit]]/Table1[[#This Row],[Units Sold]],0)</f>
        <v>200</v>
      </c>
      <c r="S2405" s="4">
        <f>IFERROR((Table1[[#This Row],[Total Sales]]-Table1[[#This Row],[Operating Profit]])/Table1[[#This Row],[Units Sold]],0)</f>
        <v>300</v>
      </c>
      <c r="T2405" s="4" t="str">
        <f>IF(Table1[[#This Row],[Profit per unit]]&gt;$V$8,"Premium","Mass")</f>
        <v>Premium</v>
      </c>
      <c r="U2405" s="4"/>
    </row>
    <row r="2406" spans="2:21" ht="14.25" customHeight="1" x14ac:dyDescent="0.3">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c r="O2406" s="4" t="str">
        <f>TEXT(Table1[[#This Row],[Invoice Date]],"mmm")</f>
        <v>Jun</v>
      </c>
      <c r="P2406" s="4">
        <f>YEAR(Table1[[#This Row],[Invoice Date]])</f>
        <v>2021</v>
      </c>
      <c r="Q2406" s="4">
        <f>IFERROR(Table1[[#This Row],[Total Sales]]/Table1[[#This Row],[Units Sold]],4)</f>
        <v>500</v>
      </c>
      <c r="R2406" s="4">
        <f>IFERROR(Table1[[#This Row],[Operating Profit]]/Table1[[#This Row],[Units Sold]],0)</f>
        <v>200</v>
      </c>
      <c r="S2406" s="4">
        <f>IFERROR((Table1[[#This Row],[Total Sales]]-Table1[[#This Row],[Operating Profit]])/Table1[[#This Row],[Units Sold]],0)</f>
        <v>300</v>
      </c>
      <c r="T2406" s="4" t="str">
        <f>IF(Table1[[#This Row],[Profit per unit]]&gt;$V$8,"Premium","Mass")</f>
        <v>Premium</v>
      </c>
      <c r="U2406" s="4"/>
    </row>
    <row r="2407" spans="2:21" ht="14.25" customHeight="1" x14ac:dyDescent="0.3">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c r="O2407" s="4" t="str">
        <f>TEXT(Table1[[#This Row],[Invoice Date]],"mmm")</f>
        <v>Jun</v>
      </c>
      <c r="P2407" s="4">
        <f>YEAR(Table1[[#This Row],[Invoice Date]])</f>
        <v>2021</v>
      </c>
      <c r="Q2407" s="4">
        <f>IFERROR(Table1[[#This Row],[Total Sales]]/Table1[[#This Row],[Units Sold]],4)</f>
        <v>650</v>
      </c>
      <c r="R2407" s="4">
        <f>IFERROR(Table1[[#This Row],[Operating Profit]]/Table1[[#This Row],[Units Sold]],0)</f>
        <v>227.5</v>
      </c>
      <c r="S2407" s="4">
        <f>IFERROR((Table1[[#This Row],[Total Sales]]-Table1[[#This Row],[Operating Profit]])/Table1[[#This Row],[Units Sold]],0)</f>
        <v>422.5</v>
      </c>
      <c r="T2407" s="4" t="str">
        <f>IF(Table1[[#This Row],[Profit per unit]]&gt;$V$8,"Premium","Mass")</f>
        <v>Premium</v>
      </c>
      <c r="U2407" s="4"/>
    </row>
    <row r="2408" spans="2:21" ht="14.25" customHeight="1" x14ac:dyDescent="0.3">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c r="O2408" s="4" t="str">
        <f>TEXT(Table1[[#This Row],[Invoice Date]],"mmm")</f>
        <v>Jun</v>
      </c>
      <c r="P2408" s="4">
        <f>YEAR(Table1[[#This Row],[Invoice Date]])</f>
        <v>2021</v>
      </c>
      <c r="Q2408" s="4">
        <f>IFERROR(Table1[[#This Row],[Total Sales]]/Table1[[#This Row],[Units Sold]],4)</f>
        <v>700</v>
      </c>
      <c r="R2408" s="4">
        <f>IFERROR(Table1[[#This Row],[Operating Profit]]/Table1[[#This Row],[Units Sold]],0)</f>
        <v>350</v>
      </c>
      <c r="S2408" s="4">
        <f>IFERROR((Table1[[#This Row],[Total Sales]]-Table1[[#This Row],[Operating Profit]])/Table1[[#This Row],[Units Sold]],0)</f>
        <v>350</v>
      </c>
      <c r="T2408" s="4" t="str">
        <f>IF(Table1[[#This Row],[Profit per unit]]&gt;$V$8,"Premium","Mass")</f>
        <v>Premium</v>
      </c>
      <c r="U2408" s="4"/>
    </row>
    <row r="2409" spans="2:21" ht="14.25" customHeight="1" x14ac:dyDescent="0.3">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c r="O2409" s="4" t="str">
        <f>TEXT(Table1[[#This Row],[Invoice Date]],"mmm")</f>
        <v>Jul</v>
      </c>
      <c r="P2409" s="4">
        <f>YEAR(Table1[[#This Row],[Invoice Date]])</f>
        <v>2021</v>
      </c>
      <c r="Q2409" s="4">
        <f>IFERROR(Table1[[#This Row],[Total Sales]]/Table1[[#This Row],[Units Sold]],4)</f>
        <v>650</v>
      </c>
      <c r="R2409" s="4">
        <f>IFERROR(Table1[[#This Row],[Operating Profit]]/Table1[[#This Row],[Units Sold]],0)</f>
        <v>260</v>
      </c>
      <c r="S2409" s="4">
        <f>IFERROR((Table1[[#This Row],[Total Sales]]-Table1[[#This Row],[Operating Profit]])/Table1[[#This Row],[Units Sold]],0)</f>
        <v>390</v>
      </c>
      <c r="T2409" s="4" t="str">
        <f>IF(Table1[[#This Row],[Profit per unit]]&gt;$V$8,"Premium","Mass")</f>
        <v>Premium</v>
      </c>
      <c r="U2409" s="4"/>
    </row>
    <row r="2410" spans="2:21" ht="14.25" customHeight="1" x14ac:dyDescent="0.3">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c r="O2410" s="4" t="str">
        <f>TEXT(Table1[[#This Row],[Invoice Date]],"mmm")</f>
        <v>Jul</v>
      </c>
      <c r="P2410" s="4">
        <f>YEAR(Table1[[#This Row],[Invoice Date]])</f>
        <v>2021</v>
      </c>
      <c r="Q2410" s="4">
        <f>IFERROR(Table1[[#This Row],[Total Sales]]/Table1[[#This Row],[Units Sold]],4)</f>
        <v>600.00000000000011</v>
      </c>
      <c r="R2410" s="4">
        <f>IFERROR(Table1[[#This Row],[Operating Profit]]/Table1[[#This Row],[Units Sold]],0)</f>
        <v>210</v>
      </c>
      <c r="S2410" s="4">
        <f>IFERROR((Table1[[#This Row],[Total Sales]]-Table1[[#This Row],[Operating Profit]])/Table1[[#This Row],[Units Sold]],0)</f>
        <v>390.00000000000006</v>
      </c>
      <c r="T2410" s="4" t="str">
        <f>IF(Table1[[#This Row],[Profit per unit]]&gt;$V$8,"Premium","Mass")</f>
        <v>Premium</v>
      </c>
      <c r="U2410" s="4"/>
    </row>
    <row r="2411" spans="2:21" ht="14.25" customHeight="1" x14ac:dyDescent="0.3">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c r="O2411" s="4" t="str">
        <f>TEXT(Table1[[#This Row],[Invoice Date]],"mmm")</f>
        <v>Jul</v>
      </c>
      <c r="P2411" s="4">
        <f>YEAR(Table1[[#This Row],[Invoice Date]])</f>
        <v>2021</v>
      </c>
      <c r="Q2411" s="4">
        <f>IFERROR(Table1[[#This Row],[Total Sales]]/Table1[[#This Row],[Units Sold]],4)</f>
        <v>550.00000000000011</v>
      </c>
      <c r="R2411" s="4">
        <f>IFERROR(Table1[[#This Row],[Operating Profit]]/Table1[[#This Row],[Units Sold]],0)</f>
        <v>220.00000000000003</v>
      </c>
      <c r="S2411" s="4">
        <f>IFERROR((Table1[[#This Row],[Total Sales]]-Table1[[#This Row],[Operating Profit]])/Table1[[#This Row],[Units Sold]],0)</f>
        <v>330.00000000000006</v>
      </c>
      <c r="T2411" s="4" t="str">
        <f>IF(Table1[[#This Row],[Profit per unit]]&gt;$V$8,"Premium","Mass")</f>
        <v>Premium</v>
      </c>
      <c r="U2411" s="4"/>
    </row>
    <row r="2412" spans="2:21" ht="14.25" customHeight="1" x14ac:dyDescent="0.3">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c r="O2412" s="4" t="str">
        <f>TEXT(Table1[[#This Row],[Invoice Date]],"mmm")</f>
        <v>Jul</v>
      </c>
      <c r="P2412" s="4">
        <f>YEAR(Table1[[#This Row],[Invoice Date]])</f>
        <v>2021</v>
      </c>
      <c r="Q2412" s="4">
        <f>IFERROR(Table1[[#This Row],[Total Sales]]/Table1[[#This Row],[Units Sold]],4)</f>
        <v>550.00000000000011</v>
      </c>
      <c r="R2412" s="4">
        <f>IFERROR(Table1[[#This Row],[Operating Profit]]/Table1[[#This Row],[Units Sold]],0)</f>
        <v>220.00000000000006</v>
      </c>
      <c r="S2412" s="4">
        <f>IFERROR((Table1[[#This Row],[Total Sales]]-Table1[[#This Row],[Operating Profit]])/Table1[[#This Row],[Units Sold]],0)</f>
        <v>330.00000000000006</v>
      </c>
      <c r="T2412" s="4" t="str">
        <f>IF(Table1[[#This Row],[Profit per unit]]&gt;$V$8,"Premium","Mass")</f>
        <v>Premium</v>
      </c>
      <c r="U2412" s="4"/>
    </row>
    <row r="2413" spans="2:21" ht="14.25" customHeight="1" x14ac:dyDescent="0.3">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c r="O2413" s="4" t="str">
        <f>TEXT(Table1[[#This Row],[Invoice Date]],"mmm")</f>
        <v>Jul</v>
      </c>
      <c r="P2413" s="4">
        <f>YEAR(Table1[[#This Row],[Invoice Date]])</f>
        <v>2021</v>
      </c>
      <c r="Q2413" s="4">
        <f>IFERROR(Table1[[#This Row],[Total Sales]]/Table1[[#This Row],[Units Sold]],4)</f>
        <v>650</v>
      </c>
      <c r="R2413" s="4">
        <f>IFERROR(Table1[[#This Row],[Operating Profit]]/Table1[[#This Row],[Units Sold]],0)</f>
        <v>227.5</v>
      </c>
      <c r="S2413" s="4">
        <f>IFERROR((Table1[[#This Row],[Total Sales]]-Table1[[#This Row],[Operating Profit]])/Table1[[#This Row],[Units Sold]],0)</f>
        <v>422.5</v>
      </c>
      <c r="T2413" s="4" t="str">
        <f>IF(Table1[[#This Row],[Profit per unit]]&gt;$V$8,"Premium","Mass")</f>
        <v>Premium</v>
      </c>
      <c r="U2413" s="4"/>
    </row>
    <row r="2414" spans="2:21" ht="14.25" customHeight="1" x14ac:dyDescent="0.3">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c r="O2414" s="4" t="str">
        <f>TEXT(Table1[[#This Row],[Invoice Date]],"mmm")</f>
        <v>Jul</v>
      </c>
      <c r="P2414" s="4">
        <f>YEAR(Table1[[#This Row],[Invoice Date]])</f>
        <v>2021</v>
      </c>
      <c r="Q2414" s="4">
        <f>IFERROR(Table1[[#This Row],[Total Sales]]/Table1[[#This Row],[Units Sold]],4)</f>
        <v>700</v>
      </c>
      <c r="R2414" s="4">
        <f>IFERROR(Table1[[#This Row],[Operating Profit]]/Table1[[#This Row],[Units Sold]],0)</f>
        <v>350</v>
      </c>
      <c r="S2414" s="4">
        <f>IFERROR((Table1[[#This Row],[Total Sales]]-Table1[[#This Row],[Operating Profit]])/Table1[[#This Row],[Units Sold]],0)</f>
        <v>350</v>
      </c>
      <c r="T2414" s="4" t="str">
        <f>IF(Table1[[#This Row],[Profit per unit]]&gt;$V$8,"Premium","Mass")</f>
        <v>Premium</v>
      </c>
      <c r="U2414" s="4"/>
    </row>
    <row r="2415" spans="2:21" ht="14.25" customHeight="1" x14ac:dyDescent="0.3">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c r="O2415" s="4" t="str">
        <f>TEXT(Table1[[#This Row],[Invoice Date]],"mmm")</f>
        <v>Aug</v>
      </c>
      <c r="P2415" s="4">
        <f>YEAR(Table1[[#This Row],[Invoice Date]])</f>
        <v>2021</v>
      </c>
      <c r="Q2415" s="4">
        <f>IFERROR(Table1[[#This Row],[Total Sales]]/Table1[[#This Row],[Units Sold]],4)</f>
        <v>650</v>
      </c>
      <c r="R2415" s="4">
        <f>IFERROR(Table1[[#This Row],[Operating Profit]]/Table1[[#This Row],[Units Sold]],0)</f>
        <v>260</v>
      </c>
      <c r="S2415" s="4">
        <f>IFERROR((Table1[[#This Row],[Total Sales]]-Table1[[#This Row],[Operating Profit]])/Table1[[#This Row],[Units Sold]],0)</f>
        <v>390</v>
      </c>
      <c r="T2415" s="4" t="str">
        <f>IF(Table1[[#This Row],[Profit per unit]]&gt;$V$8,"Premium","Mass")</f>
        <v>Premium</v>
      </c>
      <c r="U2415" s="4"/>
    </row>
    <row r="2416" spans="2:21" ht="14.25" customHeight="1" x14ac:dyDescent="0.3">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c r="O2416" s="4" t="str">
        <f>TEXT(Table1[[#This Row],[Invoice Date]],"mmm")</f>
        <v>Aug</v>
      </c>
      <c r="P2416" s="4">
        <f>YEAR(Table1[[#This Row],[Invoice Date]])</f>
        <v>2021</v>
      </c>
      <c r="Q2416" s="4">
        <f>IFERROR(Table1[[#This Row],[Total Sales]]/Table1[[#This Row],[Units Sold]],4)</f>
        <v>600.00000000000011</v>
      </c>
      <c r="R2416" s="4">
        <f>IFERROR(Table1[[#This Row],[Operating Profit]]/Table1[[#This Row],[Units Sold]],0)</f>
        <v>210</v>
      </c>
      <c r="S2416" s="4">
        <f>IFERROR((Table1[[#This Row],[Total Sales]]-Table1[[#This Row],[Operating Profit]])/Table1[[#This Row],[Units Sold]],0)</f>
        <v>390.00000000000006</v>
      </c>
      <c r="T2416" s="4" t="str">
        <f>IF(Table1[[#This Row],[Profit per unit]]&gt;$V$8,"Premium","Mass")</f>
        <v>Premium</v>
      </c>
      <c r="U2416" s="4"/>
    </row>
    <row r="2417" spans="2:21" ht="14.25" customHeight="1" x14ac:dyDescent="0.3">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c r="O2417" s="4" t="str">
        <f>TEXT(Table1[[#This Row],[Invoice Date]],"mmm")</f>
        <v>Aug</v>
      </c>
      <c r="P2417" s="4">
        <f>YEAR(Table1[[#This Row],[Invoice Date]])</f>
        <v>2021</v>
      </c>
      <c r="Q2417" s="4">
        <f>IFERROR(Table1[[#This Row],[Total Sales]]/Table1[[#This Row],[Units Sold]],4)</f>
        <v>550.00000000000011</v>
      </c>
      <c r="R2417" s="4">
        <f>IFERROR(Table1[[#This Row],[Operating Profit]]/Table1[[#This Row],[Units Sold]],0)</f>
        <v>220.00000000000003</v>
      </c>
      <c r="S2417" s="4">
        <f>IFERROR((Table1[[#This Row],[Total Sales]]-Table1[[#This Row],[Operating Profit]])/Table1[[#This Row],[Units Sold]],0)</f>
        <v>330.00000000000006</v>
      </c>
      <c r="T2417" s="4" t="str">
        <f>IF(Table1[[#This Row],[Profit per unit]]&gt;$V$8,"Premium","Mass")</f>
        <v>Premium</v>
      </c>
      <c r="U2417" s="4"/>
    </row>
    <row r="2418" spans="2:21" ht="14.25" customHeight="1" x14ac:dyDescent="0.3">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c r="O2418" s="4" t="str">
        <f>TEXT(Table1[[#This Row],[Invoice Date]],"mmm")</f>
        <v>Aug</v>
      </c>
      <c r="P2418" s="4">
        <f>YEAR(Table1[[#This Row],[Invoice Date]])</f>
        <v>2021</v>
      </c>
      <c r="Q2418" s="4">
        <f>IFERROR(Table1[[#This Row],[Total Sales]]/Table1[[#This Row],[Units Sold]],4)</f>
        <v>450</v>
      </c>
      <c r="R2418" s="4">
        <f>IFERROR(Table1[[#This Row],[Operating Profit]]/Table1[[#This Row],[Units Sold]],0)</f>
        <v>180</v>
      </c>
      <c r="S2418" s="4">
        <f>IFERROR((Table1[[#This Row],[Total Sales]]-Table1[[#This Row],[Operating Profit]])/Table1[[#This Row],[Units Sold]],0)</f>
        <v>270</v>
      </c>
      <c r="T2418" s="4" t="str">
        <f>IF(Table1[[#This Row],[Profit per unit]]&gt;$V$8,"Premium","Mass")</f>
        <v>Premium</v>
      </c>
      <c r="U2418" s="4"/>
    </row>
    <row r="2419" spans="2:21" ht="14.25" customHeight="1" x14ac:dyDescent="0.3">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c r="O2419" s="4" t="str">
        <f>TEXT(Table1[[#This Row],[Invoice Date]],"mmm")</f>
        <v>Aug</v>
      </c>
      <c r="P2419" s="4">
        <f>YEAR(Table1[[#This Row],[Invoice Date]])</f>
        <v>2021</v>
      </c>
      <c r="Q2419" s="4">
        <f>IFERROR(Table1[[#This Row],[Total Sales]]/Table1[[#This Row],[Units Sold]],4)</f>
        <v>550.00000000000011</v>
      </c>
      <c r="R2419" s="4">
        <f>IFERROR(Table1[[#This Row],[Operating Profit]]/Table1[[#This Row],[Units Sold]],0)</f>
        <v>192.50000000000003</v>
      </c>
      <c r="S2419" s="4">
        <f>IFERROR((Table1[[#This Row],[Total Sales]]-Table1[[#This Row],[Operating Profit]])/Table1[[#This Row],[Units Sold]],0)</f>
        <v>357.50000000000011</v>
      </c>
      <c r="T2419" s="4" t="str">
        <f>IF(Table1[[#This Row],[Profit per unit]]&gt;$V$8,"Premium","Mass")</f>
        <v>Premium</v>
      </c>
      <c r="U2419" s="4"/>
    </row>
    <row r="2420" spans="2:21" ht="14.25" customHeight="1" x14ac:dyDescent="0.3">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c r="O2420" s="4" t="str">
        <f>TEXT(Table1[[#This Row],[Invoice Date]],"mmm")</f>
        <v>Aug</v>
      </c>
      <c r="P2420" s="4">
        <f>YEAR(Table1[[#This Row],[Invoice Date]])</f>
        <v>2021</v>
      </c>
      <c r="Q2420" s="4">
        <f>IFERROR(Table1[[#This Row],[Total Sales]]/Table1[[#This Row],[Units Sold]],4)</f>
        <v>600.00000000000011</v>
      </c>
      <c r="R2420" s="4">
        <f>IFERROR(Table1[[#This Row],[Operating Profit]]/Table1[[#This Row],[Units Sold]],0)</f>
        <v>300.00000000000006</v>
      </c>
      <c r="S2420" s="4">
        <f>IFERROR((Table1[[#This Row],[Total Sales]]-Table1[[#This Row],[Operating Profit]])/Table1[[#This Row],[Units Sold]],0)</f>
        <v>300.00000000000006</v>
      </c>
      <c r="T2420" s="4" t="str">
        <f>IF(Table1[[#This Row],[Profit per unit]]&gt;$V$8,"Premium","Mass")</f>
        <v>Premium</v>
      </c>
      <c r="U2420" s="4"/>
    </row>
    <row r="2421" spans="2:21" ht="14.25" customHeight="1" x14ac:dyDescent="0.3">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c r="O2421" s="4" t="str">
        <f>TEXT(Table1[[#This Row],[Invoice Date]],"mmm")</f>
        <v>Sep</v>
      </c>
      <c r="P2421" s="4">
        <f>YEAR(Table1[[#This Row],[Invoice Date]])</f>
        <v>2021</v>
      </c>
      <c r="Q2421" s="4">
        <f>IFERROR(Table1[[#This Row],[Total Sales]]/Table1[[#This Row],[Units Sold]],4)</f>
        <v>550.00000000000011</v>
      </c>
      <c r="R2421" s="4">
        <f>IFERROR(Table1[[#This Row],[Operating Profit]]/Table1[[#This Row],[Units Sold]],0)</f>
        <v>220.00000000000003</v>
      </c>
      <c r="S2421" s="4">
        <f>IFERROR((Table1[[#This Row],[Total Sales]]-Table1[[#This Row],[Operating Profit]])/Table1[[#This Row],[Units Sold]],0)</f>
        <v>330</v>
      </c>
      <c r="T2421" s="4" t="str">
        <f>IF(Table1[[#This Row],[Profit per unit]]&gt;$V$8,"Premium","Mass")</f>
        <v>Premium</v>
      </c>
      <c r="U2421" s="4"/>
    </row>
    <row r="2422" spans="2:21" ht="14.25" customHeight="1" x14ac:dyDescent="0.3">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c r="O2422" s="4" t="str">
        <f>TEXT(Table1[[#This Row],[Invoice Date]],"mmm")</f>
        <v>Sep</v>
      </c>
      <c r="P2422" s="4">
        <f>YEAR(Table1[[#This Row],[Invoice Date]])</f>
        <v>2021</v>
      </c>
      <c r="Q2422" s="4">
        <f>IFERROR(Table1[[#This Row],[Total Sales]]/Table1[[#This Row],[Units Sold]],4)</f>
        <v>500.00000000000017</v>
      </c>
      <c r="R2422" s="4">
        <f>IFERROR(Table1[[#This Row],[Operating Profit]]/Table1[[#This Row],[Units Sold]],0)</f>
        <v>175.00000000000003</v>
      </c>
      <c r="S2422" s="4">
        <f>IFERROR((Table1[[#This Row],[Total Sales]]-Table1[[#This Row],[Operating Profit]])/Table1[[#This Row],[Units Sold]],0)</f>
        <v>325.00000000000011</v>
      </c>
      <c r="T2422" s="4" t="str">
        <f>IF(Table1[[#This Row],[Profit per unit]]&gt;$V$8,"Premium","Mass")</f>
        <v>Premium</v>
      </c>
      <c r="U2422" s="4"/>
    </row>
    <row r="2423" spans="2:21" ht="14.25" customHeight="1" x14ac:dyDescent="0.3">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c r="O2423" s="4" t="str">
        <f>TEXT(Table1[[#This Row],[Invoice Date]],"mmm")</f>
        <v>Sep</v>
      </c>
      <c r="P2423" s="4">
        <f>YEAR(Table1[[#This Row],[Invoice Date]])</f>
        <v>2021</v>
      </c>
      <c r="Q2423" s="4">
        <f>IFERROR(Table1[[#This Row],[Total Sales]]/Table1[[#This Row],[Units Sold]],4)</f>
        <v>300.00000000000006</v>
      </c>
      <c r="R2423" s="4">
        <f>IFERROR(Table1[[#This Row],[Operating Profit]]/Table1[[#This Row],[Units Sold]],0)</f>
        <v>120.00000000000003</v>
      </c>
      <c r="S2423" s="4">
        <f>IFERROR((Table1[[#This Row],[Total Sales]]-Table1[[#This Row],[Operating Profit]])/Table1[[#This Row],[Units Sold]],0)</f>
        <v>180.00000000000003</v>
      </c>
      <c r="T2423" s="4" t="str">
        <f>IF(Table1[[#This Row],[Profit per unit]]&gt;$V$8,"Premium","Mass")</f>
        <v>Premium</v>
      </c>
      <c r="U2423" s="4"/>
    </row>
    <row r="2424" spans="2:21" ht="14.25" customHeight="1" x14ac:dyDescent="0.3">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c r="O2424" s="4" t="str">
        <f>TEXT(Table1[[#This Row],[Invoice Date]],"mmm")</f>
        <v>Sep</v>
      </c>
      <c r="P2424" s="4">
        <f>YEAR(Table1[[#This Row],[Invoice Date]])</f>
        <v>2021</v>
      </c>
      <c r="Q2424" s="4">
        <f>IFERROR(Table1[[#This Row],[Total Sales]]/Table1[[#This Row],[Units Sold]],4)</f>
        <v>300.00000000000006</v>
      </c>
      <c r="R2424" s="4">
        <f>IFERROR(Table1[[#This Row],[Operating Profit]]/Table1[[#This Row],[Units Sold]],0)</f>
        <v>120.00000000000003</v>
      </c>
      <c r="S2424" s="4">
        <f>IFERROR((Table1[[#This Row],[Total Sales]]-Table1[[#This Row],[Operating Profit]])/Table1[[#This Row],[Units Sold]],0)</f>
        <v>180.00000000000003</v>
      </c>
      <c r="T2424" s="4" t="str">
        <f>IF(Table1[[#This Row],[Profit per unit]]&gt;$V$8,"Premium","Mass")</f>
        <v>Premium</v>
      </c>
      <c r="U2424" s="4"/>
    </row>
    <row r="2425" spans="2:21" ht="14.25" customHeight="1" x14ac:dyDescent="0.3">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c r="O2425" s="4" t="str">
        <f>TEXT(Table1[[#This Row],[Invoice Date]],"mmm")</f>
        <v>Sep</v>
      </c>
      <c r="P2425" s="4">
        <f>YEAR(Table1[[#This Row],[Invoice Date]])</f>
        <v>2021</v>
      </c>
      <c r="Q2425" s="4">
        <f>IFERROR(Table1[[#This Row],[Total Sales]]/Table1[[#This Row],[Units Sold]],4)</f>
        <v>400</v>
      </c>
      <c r="R2425" s="4">
        <f>IFERROR(Table1[[#This Row],[Operating Profit]]/Table1[[#This Row],[Units Sold]],0)</f>
        <v>140</v>
      </c>
      <c r="S2425" s="4">
        <f>IFERROR((Table1[[#This Row],[Total Sales]]-Table1[[#This Row],[Operating Profit]])/Table1[[#This Row],[Units Sold]],0)</f>
        <v>260</v>
      </c>
      <c r="T2425" s="4" t="str">
        <f>IF(Table1[[#This Row],[Profit per unit]]&gt;$V$8,"Premium","Mass")</f>
        <v>Premium</v>
      </c>
      <c r="U2425" s="4"/>
    </row>
    <row r="2426" spans="2:21" ht="14.25" customHeight="1" x14ac:dyDescent="0.3">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c r="O2426" s="4" t="str">
        <f>TEXT(Table1[[#This Row],[Invoice Date]],"mmm")</f>
        <v>Sep</v>
      </c>
      <c r="P2426" s="4">
        <f>YEAR(Table1[[#This Row],[Invoice Date]])</f>
        <v>2021</v>
      </c>
      <c r="Q2426" s="4">
        <f>IFERROR(Table1[[#This Row],[Total Sales]]/Table1[[#This Row],[Units Sold]],4)</f>
        <v>450.00000000000006</v>
      </c>
      <c r="R2426" s="4">
        <f>IFERROR(Table1[[#This Row],[Operating Profit]]/Table1[[#This Row],[Units Sold]],0)</f>
        <v>225.00000000000003</v>
      </c>
      <c r="S2426" s="4">
        <f>IFERROR((Table1[[#This Row],[Total Sales]]-Table1[[#This Row],[Operating Profit]])/Table1[[#This Row],[Units Sold]],0)</f>
        <v>225.00000000000003</v>
      </c>
      <c r="T2426" s="4" t="str">
        <f>IF(Table1[[#This Row],[Profit per unit]]&gt;$V$8,"Premium","Mass")</f>
        <v>Premium</v>
      </c>
      <c r="U2426" s="4"/>
    </row>
    <row r="2427" spans="2:21" ht="14.25" customHeight="1" x14ac:dyDescent="0.3">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c r="O2427" s="4" t="str">
        <f>TEXT(Table1[[#This Row],[Invoice Date]],"mmm")</f>
        <v>Oct</v>
      </c>
      <c r="P2427" s="4">
        <f>YEAR(Table1[[#This Row],[Invoice Date]])</f>
        <v>2021</v>
      </c>
      <c r="Q2427" s="4">
        <f>IFERROR(Table1[[#This Row],[Total Sales]]/Table1[[#This Row],[Units Sold]],4)</f>
        <v>450.00000000000006</v>
      </c>
      <c r="R2427" s="4">
        <f>IFERROR(Table1[[#This Row],[Operating Profit]]/Table1[[#This Row],[Units Sold]],0)</f>
        <v>180.00000000000003</v>
      </c>
      <c r="S2427" s="4">
        <f>IFERROR((Table1[[#This Row],[Total Sales]]-Table1[[#This Row],[Operating Profit]])/Table1[[#This Row],[Units Sold]],0)</f>
        <v>270.00000000000006</v>
      </c>
      <c r="T2427" s="4" t="str">
        <f>IF(Table1[[#This Row],[Profit per unit]]&gt;$V$8,"Premium","Mass")</f>
        <v>Premium</v>
      </c>
      <c r="U2427" s="4"/>
    </row>
    <row r="2428" spans="2:21" ht="14.25" customHeight="1" x14ac:dyDescent="0.3">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c r="O2428" s="4" t="str">
        <f>TEXT(Table1[[#This Row],[Invoice Date]],"mmm")</f>
        <v>Oct</v>
      </c>
      <c r="P2428" s="4">
        <f>YEAR(Table1[[#This Row],[Invoice Date]])</f>
        <v>2021</v>
      </c>
      <c r="Q2428" s="4">
        <f>IFERROR(Table1[[#This Row],[Total Sales]]/Table1[[#This Row],[Units Sold]],4)</f>
        <v>350.00000000000006</v>
      </c>
      <c r="R2428" s="4">
        <f>IFERROR(Table1[[#This Row],[Operating Profit]]/Table1[[#This Row],[Units Sold]],0)</f>
        <v>122.50000000000001</v>
      </c>
      <c r="S2428" s="4">
        <f>IFERROR((Table1[[#This Row],[Total Sales]]-Table1[[#This Row],[Operating Profit]])/Table1[[#This Row],[Units Sold]],0)</f>
        <v>227.50000000000009</v>
      </c>
      <c r="T2428" s="4" t="str">
        <f>IF(Table1[[#This Row],[Profit per unit]]&gt;$V$8,"Premium","Mass")</f>
        <v>Premium</v>
      </c>
      <c r="U2428" s="4"/>
    </row>
    <row r="2429" spans="2:21" ht="14.25" customHeight="1" x14ac:dyDescent="0.3">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c r="O2429" s="4" t="str">
        <f>TEXT(Table1[[#This Row],[Invoice Date]],"mmm")</f>
        <v>Oct</v>
      </c>
      <c r="P2429" s="4">
        <f>YEAR(Table1[[#This Row],[Invoice Date]])</f>
        <v>2021</v>
      </c>
      <c r="Q2429" s="4">
        <f>IFERROR(Table1[[#This Row],[Total Sales]]/Table1[[#This Row],[Units Sold]],4)</f>
        <v>350.00000000000006</v>
      </c>
      <c r="R2429" s="4">
        <f>IFERROR(Table1[[#This Row],[Operating Profit]]/Table1[[#This Row],[Units Sold]],0)</f>
        <v>140.00000000000003</v>
      </c>
      <c r="S2429" s="4">
        <f>IFERROR((Table1[[#This Row],[Total Sales]]-Table1[[#This Row],[Operating Profit]])/Table1[[#This Row],[Units Sold]],0)</f>
        <v>210.00000000000003</v>
      </c>
      <c r="T2429" s="4" t="str">
        <f>IF(Table1[[#This Row],[Profit per unit]]&gt;$V$8,"Premium","Mass")</f>
        <v>Premium</v>
      </c>
      <c r="U2429" s="4"/>
    </row>
    <row r="2430" spans="2:21" ht="14.25" customHeight="1" x14ac:dyDescent="0.3">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c r="O2430" s="4" t="str">
        <f>TEXT(Table1[[#This Row],[Invoice Date]],"mmm")</f>
        <v>Oct</v>
      </c>
      <c r="P2430" s="4">
        <f>YEAR(Table1[[#This Row],[Invoice Date]])</f>
        <v>2021</v>
      </c>
      <c r="Q2430" s="4">
        <f>IFERROR(Table1[[#This Row],[Total Sales]]/Table1[[#This Row],[Units Sold]],4)</f>
        <v>350.00000000000006</v>
      </c>
      <c r="R2430" s="4">
        <f>IFERROR(Table1[[#This Row],[Operating Profit]]/Table1[[#This Row],[Units Sold]],0)</f>
        <v>140.00000000000003</v>
      </c>
      <c r="S2430" s="4">
        <f>IFERROR((Table1[[#This Row],[Total Sales]]-Table1[[#This Row],[Operating Profit]])/Table1[[#This Row],[Units Sold]],0)</f>
        <v>210.00000000000003</v>
      </c>
      <c r="T2430" s="4" t="str">
        <f>IF(Table1[[#This Row],[Profit per unit]]&gt;$V$8,"Premium","Mass")</f>
        <v>Premium</v>
      </c>
      <c r="U2430" s="4"/>
    </row>
    <row r="2431" spans="2:21" ht="14.25" customHeight="1" x14ac:dyDescent="0.3">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c r="O2431" s="4" t="str">
        <f>TEXT(Table1[[#This Row],[Invoice Date]],"mmm")</f>
        <v>Oct</v>
      </c>
      <c r="P2431" s="4">
        <f>YEAR(Table1[[#This Row],[Invoice Date]])</f>
        <v>2021</v>
      </c>
      <c r="Q2431" s="4">
        <f>IFERROR(Table1[[#This Row],[Total Sales]]/Table1[[#This Row],[Units Sold]],4)</f>
        <v>450.00000000000006</v>
      </c>
      <c r="R2431" s="4">
        <f>IFERROR(Table1[[#This Row],[Operating Profit]]/Table1[[#This Row],[Units Sold]],0)</f>
        <v>157.5</v>
      </c>
      <c r="S2431" s="4">
        <f>IFERROR((Table1[[#This Row],[Total Sales]]-Table1[[#This Row],[Operating Profit]])/Table1[[#This Row],[Units Sold]],0)</f>
        <v>292.50000000000006</v>
      </c>
      <c r="T2431" s="4" t="str">
        <f>IF(Table1[[#This Row],[Profit per unit]]&gt;$V$8,"Premium","Mass")</f>
        <v>Premium</v>
      </c>
      <c r="U2431" s="4"/>
    </row>
    <row r="2432" spans="2:21" ht="14.25" customHeight="1" x14ac:dyDescent="0.3">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c r="O2432" s="4" t="str">
        <f>TEXT(Table1[[#This Row],[Invoice Date]],"mmm")</f>
        <v>Oct</v>
      </c>
      <c r="P2432" s="4">
        <f>YEAR(Table1[[#This Row],[Invoice Date]])</f>
        <v>2021</v>
      </c>
      <c r="Q2432" s="4">
        <f>IFERROR(Table1[[#This Row],[Total Sales]]/Table1[[#This Row],[Units Sold]],4)</f>
        <v>500</v>
      </c>
      <c r="R2432" s="4">
        <f>IFERROR(Table1[[#This Row],[Operating Profit]]/Table1[[#This Row],[Units Sold]],0)</f>
        <v>250</v>
      </c>
      <c r="S2432" s="4">
        <f>IFERROR((Table1[[#This Row],[Total Sales]]-Table1[[#This Row],[Operating Profit]])/Table1[[#This Row],[Units Sold]],0)</f>
        <v>250</v>
      </c>
      <c r="T2432" s="4" t="str">
        <f>IF(Table1[[#This Row],[Profit per unit]]&gt;$V$8,"Premium","Mass")</f>
        <v>Premium</v>
      </c>
      <c r="U2432" s="4"/>
    </row>
    <row r="2433" spans="2:21" ht="14.25" customHeight="1" x14ac:dyDescent="0.3">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c r="O2433" s="4" t="str">
        <f>TEXT(Table1[[#This Row],[Invoice Date]],"mmm")</f>
        <v>Nov</v>
      </c>
      <c r="P2433" s="4">
        <f>YEAR(Table1[[#This Row],[Invoice Date]])</f>
        <v>2021</v>
      </c>
      <c r="Q2433" s="4">
        <f>IFERROR(Table1[[#This Row],[Total Sales]]/Table1[[#This Row],[Units Sold]],4)</f>
        <v>450.00000000000006</v>
      </c>
      <c r="R2433" s="4">
        <f>IFERROR(Table1[[#This Row],[Operating Profit]]/Table1[[#This Row],[Units Sold]],0)</f>
        <v>180.00000000000003</v>
      </c>
      <c r="S2433" s="4">
        <f>IFERROR((Table1[[#This Row],[Total Sales]]-Table1[[#This Row],[Operating Profit]])/Table1[[#This Row],[Units Sold]],0)</f>
        <v>270.00000000000006</v>
      </c>
      <c r="T2433" s="4" t="str">
        <f>IF(Table1[[#This Row],[Profit per unit]]&gt;$V$8,"Premium","Mass")</f>
        <v>Premium</v>
      </c>
      <c r="U2433" s="4"/>
    </row>
    <row r="2434" spans="2:21" ht="14.25" customHeight="1" x14ac:dyDescent="0.3">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c r="O2434" s="4" t="str">
        <f>TEXT(Table1[[#This Row],[Invoice Date]],"mmm")</f>
        <v>Nov</v>
      </c>
      <c r="P2434" s="4">
        <f>YEAR(Table1[[#This Row],[Invoice Date]])</f>
        <v>2021</v>
      </c>
      <c r="Q2434" s="4">
        <f>IFERROR(Table1[[#This Row],[Total Sales]]/Table1[[#This Row],[Units Sold]],4)</f>
        <v>350.00000000000011</v>
      </c>
      <c r="R2434" s="4">
        <f>IFERROR(Table1[[#This Row],[Operating Profit]]/Table1[[#This Row],[Units Sold]],0)</f>
        <v>122.50000000000003</v>
      </c>
      <c r="S2434" s="4">
        <f>IFERROR((Table1[[#This Row],[Total Sales]]-Table1[[#This Row],[Operating Profit]])/Table1[[#This Row],[Units Sold]],0)</f>
        <v>227.50000000000009</v>
      </c>
      <c r="T2434" s="4" t="str">
        <f>IF(Table1[[#This Row],[Profit per unit]]&gt;$V$8,"Premium","Mass")</f>
        <v>Premium</v>
      </c>
      <c r="U2434" s="4"/>
    </row>
    <row r="2435" spans="2:21" ht="14.25" customHeight="1" x14ac:dyDescent="0.3">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c r="O2435" s="4" t="str">
        <f>TEXT(Table1[[#This Row],[Invoice Date]],"mmm")</f>
        <v>Nov</v>
      </c>
      <c r="P2435" s="4">
        <f>YEAR(Table1[[#This Row],[Invoice Date]])</f>
        <v>2021</v>
      </c>
      <c r="Q2435" s="4">
        <f>IFERROR(Table1[[#This Row],[Total Sales]]/Table1[[#This Row],[Units Sold]],4)</f>
        <v>400.00000000000017</v>
      </c>
      <c r="R2435" s="4">
        <f>IFERROR(Table1[[#This Row],[Operating Profit]]/Table1[[#This Row],[Units Sold]],0)</f>
        <v>160.00000000000009</v>
      </c>
      <c r="S2435" s="4">
        <f>IFERROR((Table1[[#This Row],[Total Sales]]-Table1[[#This Row],[Operating Profit]])/Table1[[#This Row],[Units Sold]],0)</f>
        <v>240.00000000000009</v>
      </c>
      <c r="T2435" s="4" t="str">
        <f>IF(Table1[[#This Row],[Profit per unit]]&gt;$V$8,"Premium","Mass")</f>
        <v>Premium</v>
      </c>
      <c r="U2435" s="4"/>
    </row>
    <row r="2436" spans="2:21" ht="14.25" customHeight="1" x14ac:dyDescent="0.3">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c r="O2436" s="4" t="str">
        <f>TEXT(Table1[[#This Row],[Invoice Date]],"mmm")</f>
        <v>Nov</v>
      </c>
      <c r="P2436" s="4">
        <f>YEAR(Table1[[#This Row],[Invoice Date]])</f>
        <v>2021</v>
      </c>
      <c r="Q2436" s="4">
        <f>IFERROR(Table1[[#This Row],[Total Sales]]/Table1[[#This Row],[Units Sold]],4)</f>
        <v>600.00000000000023</v>
      </c>
      <c r="R2436" s="4">
        <f>IFERROR(Table1[[#This Row],[Operating Profit]]/Table1[[#This Row],[Units Sold]],0)</f>
        <v>240.00000000000009</v>
      </c>
      <c r="S2436" s="4">
        <f>IFERROR((Table1[[#This Row],[Total Sales]]-Table1[[#This Row],[Operating Profit]])/Table1[[#This Row],[Units Sold]],0)</f>
        <v>360.00000000000011</v>
      </c>
      <c r="T2436" s="4" t="str">
        <f>IF(Table1[[#This Row],[Profit per unit]]&gt;$V$8,"Premium","Mass")</f>
        <v>Premium</v>
      </c>
      <c r="U2436" s="4"/>
    </row>
    <row r="2437" spans="2:21" ht="14.25" customHeight="1" x14ac:dyDescent="0.3">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c r="O2437" s="4" t="str">
        <f>TEXT(Table1[[#This Row],[Invoice Date]],"mmm")</f>
        <v>Nov</v>
      </c>
      <c r="P2437" s="4">
        <f>YEAR(Table1[[#This Row],[Invoice Date]])</f>
        <v>2021</v>
      </c>
      <c r="Q2437" s="4">
        <f>IFERROR(Table1[[#This Row],[Total Sales]]/Table1[[#This Row],[Units Sold]],4)</f>
        <v>750.00000000000023</v>
      </c>
      <c r="R2437" s="4">
        <f>IFERROR(Table1[[#This Row],[Operating Profit]]/Table1[[#This Row],[Units Sold]],0)</f>
        <v>262.50000000000006</v>
      </c>
      <c r="S2437" s="4">
        <f>IFERROR((Table1[[#This Row],[Total Sales]]-Table1[[#This Row],[Operating Profit]])/Table1[[#This Row],[Units Sold]],0)</f>
        <v>487.50000000000017</v>
      </c>
      <c r="T2437" s="4" t="str">
        <f>IF(Table1[[#This Row],[Profit per unit]]&gt;$V$8,"Premium","Mass")</f>
        <v>Premium</v>
      </c>
      <c r="U2437" s="4"/>
    </row>
    <row r="2438" spans="2:21" ht="14.25" customHeight="1" x14ac:dyDescent="0.3">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c r="O2438" s="4" t="str">
        <f>TEXT(Table1[[#This Row],[Invoice Date]],"mmm")</f>
        <v>Nov</v>
      </c>
      <c r="P2438" s="4">
        <f>YEAR(Table1[[#This Row],[Invoice Date]])</f>
        <v>2021</v>
      </c>
      <c r="Q2438" s="4">
        <f>IFERROR(Table1[[#This Row],[Total Sales]]/Table1[[#This Row],[Units Sold]],4)</f>
        <v>750</v>
      </c>
      <c r="R2438" s="4">
        <f>IFERROR(Table1[[#This Row],[Operating Profit]]/Table1[[#This Row],[Units Sold]],0)</f>
        <v>375</v>
      </c>
      <c r="S2438" s="4">
        <f>IFERROR((Table1[[#This Row],[Total Sales]]-Table1[[#This Row],[Operating Profit]])/Table1[[#This Row],[Units Sold]],0)</f>
        <v>375</v>
      </c>
      <c r="T2438" s="4" t="str">
        <f>IF(Table1[[#This Row],[Profit per unit]]&gt;$V$8,"Premium","Mass")</f>
        <v>Premium</v>
      </c>
      <c r="U2438" s="4"/>
    </row>
    <row r="2439" spans="2:21" ht="14.25" customHeight="1" x14ac:dyDescent="0.3">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c r="O2439" s="4" t="str">
        <f>TEXT(Table1[[#This Row],[Invoice Date]],"mmm")</f>
        <v>Dec</v>
      </c>
      <c r="P2439" s="4">
        <f>YEAR(Table1[[#This Row],[Invoice Date]])</f>
        <v>2021</v>
      </c>
      <c r="Q2439" s="4">
        <f>IFERROR(Table1[[#This Row],[Total Sales]]/Table1[[#This Row],[Units Sold]],4)</f>
        <v>700</v>
      </c>
      <c r="R2439" s="4">
        <f>IFERROR(Table1[[#This Row],[Operating Profit]]/Table1[[#This Row],[Units Sold]],0)</f>
        <v>280</v>
      </c>
      <c r="S2439" s="4">
        <f>IFERROR((Table1[[#This Row],[Total Sales]]-Table1[[#This Row],[Operating Profit]])/Table1[[#This Row],[Units Sold]],0)</f>
        <v>420</v>
      </c>
      <c r="T2439" s="4" t="str">
        <f>IF(Table1[[#This Row],[Profit per unit]]&gt;$V$8,"Premium","Mass")</f>
        <v>Premium</v>
      </c>
      <c r="U2439" s="4"/>
    </row>
    <row r="2440" spans="2:21" ht="14.25" customHeight="1" x14ac:dyDescent="0.3">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c r="O2440" s="4" t="str">
        <f>TEXT(Table1[[#This Row],[Invoice Date]],"mmm")</f>
        <v>Dec</v>
      </c>
      <c r="P2440" s="4">
        <f>YEAR(Table1[[#This Row],[Invoice Date]])</f>
        <v>2021</v>
      </c>
      <c r="Q2440" s="4">
        <f>IFERROR(Table1[[#This Row],[Total Sales]]/Table1[[#This Row],[Units Sold]],4)</f>
        <v>600.00000000000011</v>
      </c>
      <c r="R2440" s="4">
        <f>IFERROR(Table1[[#This Row],[Operating Profit]]/Table1[[#This Row],[Units Sold]],0)</f>
        <v>210</v>
      </c>
      <c r="S2440" s="4">
        <f>IFERROR((Table1[[#This Row],[Total Sales]]-Table1[[#This Row],[Operating Profit]])/Table1[[#This Row],[Units Sold]],0)</f>
        <v>390.00000000000006</v>
      </c>
      <c r="T2440" s="4" t="str">
        <f>IF(Table1[[#This Row],[Profit per unit]]&gt;$V$8,"Premium","Mass")</f>
        <v>Premium</v>
      </c>
      <c r="U2440" s="4"/>
    </row>
    <row r="2441" spans="2:21" ht="14.25" customHeight="1" x14ac:dyDescent="0.3">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c r="O2441" s="4" t="str">
        <f>TEXT(Table1[[#This Row],[Invoice Date]],"mmm")</f>
        <v>Dec</v>
      </c>
      <c r="P2441" s="4">
        <f>YEAR(Table1[[#This Row],[Invoice Date]])</f>
        <v>2021</v>
      </c>
      <c r="Q2441" s="4">
        <f>IFERROR(Table1[[#This Row],[Total Sales]]/Table1[[#This Row],[Units Sold]],4)</f>
        <v>600.00000000000011</v>
      </c>
      <c r="R2441" s="4">
        <f>IFERROR(Table1[[#This Row],[Operating Profit]]/Table1[[#This Row],[Units Sold]],0)</f>
        <v>240.00000000000003</v>
      </c>
      <c r="S2441" s="4">
        <f>IFERROR((Table1[[#This Row],[Total Sales]]-Table1[[#This Row],[Operating Profit]])/Table1[[#This Row],[Units Sold]],0)</f>
        <v>360.00000000000006</v>
      </c>
      <c r="T2441" s="4" t="str">
        <f>IF(Table1[[#This Row],[Profit per unit]]&gt;$V$8,"Premium","Mass")</f>
        <v>Premium</v>
      </c>
      <c r="U2441" s="4"/>
    </row>
    <row r="2442" spans="2:21" ht="14.25" customHeight="1" x14ac:dyDescent="0.3">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c r="O2442" s="4" t="str">
        <f>TEXT(Table1[[#This Row],[Invoice Date]],"mmm")</f>
        <v>Dec</v>
      </c>
      <c r="P2442" s="4">
        <f>YEAR(Table1[[#This Row],[Invoice Date]])</f>
        <v>2021</v>
      </c>
      <c r="Q2442" s="4">
        <f>IFERROR(Table1[[#This Row],[Total Sales]]/Table1[[#This Row],[Units Sold]],4)</f>
        <v>600.00000000000011</v>
      </c>
      <c r="R2442" s="4">
        <f>IFERROR(Table1[[#This Row],[Operating Profit]]/Table1[[#This Row],[Units Sold]],0)</f>
        <v>240.00000000000006</v>
      </c>
      <c r="S2442" s="4">
        <f>IFERROR((Table1[[#This Row],[Total Sales]]-Table1[[#This Row],[Operating Profit]])/Table1[[#This Row],[Units Sold]],0)</f>
        <v>360.00000000000006</v>
      </c>
      <c r="T2442" s="4" t="str">
        <f>IF(Table1[[#This Row],[Profit per unit]]&gt;$V$8,"Premium","Mass")</f>
        <v>Premium</v>
      </c>
      <c r="U2442" s="4"/>
    </row>
    <row r="2443" spans="2:21" ht="14.25" customHeight="1" x14ac:dyDescent="0.3">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c r="O2443" s="4" t="str">
        <f>TEXT(Table1[[#This Row],[Invoice Date]],"mmm")</f>
        <v>Dec</v>
      </c>
      <c r="P2443" s="4">
        <f>YEAR(Table1[[#This Row],[Invoice Date]])</f>
        <v>2021</v>
      </c>
      <c r="Q2443" s="4">
        <f>IFERROR(Table1[[#This Row],[Total Sales]]/Table1[[#This Row],[Units Sold]],4)</f>
        <v>700</v>
      </c>
      <c r="R2443" s="4">
        <f>IFERROR(Table1[[#This Row],[Operating Profit]]/Table1[[#This Row],[Units Sold]],0)</f>
        <v>245</v>
      </c>
      <c r="S2443" s="4">
        <f>IFERROR((Table1[[#This Row],[Total Sales]]-Table1[[#This Row],[Operating Profit]])/Table1[[#This Row],[Units Sold]],0)</f>
        <v>455</v>
      </c>
      <c r="T2443" s="4" t="str">
        <f>IF(Table1[[#This Row],[Profit per unit]]&gt;$V$8,"Premium","Mass")</f>
        <v>Premium</v>
      </c>
      <c r="U2443" s="4"/>
    </row>
    <row r="2444" spans="2:21" ht="14.25" customHeight="1" x14ac:dyDescent="0.3">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c r="O2444" s="4" t="str">
        <f>TEXT(Table1[[#This Row],[Invoice Date]],"mmm")</f>
        <v>Dec</v>
      </c>
      <c r="P2444" s="4">
        <f>YEAR(Table1[[#This Row],[Invoice Date]])</f>
        <v>2021</v>
      </c>
      <c r="Q2444" s="4">
        <f>IFERROR(Table1[[#This Row],[Total Sales]]/Table1[[#This Row],[Units Sold]],4)</f>
        <v>750</v>
      </c>
      <c r="R2444" s="4">
        <f>IFERROR(Table1[[#This Row],[Operating Profit]]/Table1[[#This Row],[Units Sold]],0)</f>
        <v>375</v>
      </c>
      <c r="S2444" s="4">
        <f>IFERROR((Table1[[#This Row],[Total Sales]]-Table1[[#This Row],[Operating Profit]])/Table1[[#This Row],[Units Sold]],0)</f>
        <v>375</v>
      </c>
      <c r="T2444" s="4" t="str">
        <f>IF(Table1[[#This Row],[Profit per unit]]&gt;$V$8,"Premium","Mass")</f>
        <v>Premium</v>
      </c>
      <c r="U2444" s="4"/>
    </row>
    <row r="2445" spans="2:21" ht="14.25" customHeight="1" x14ac:dyDescent="0.3">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c r="O2445" s="4" t="str">
        <f>TEXT(Table1[[#This Row],[Invoice Date]],"mmm")</f>
        <v>Jan</v>
      </c>
      <c r="P2445" s="4">
        <f>YEAR(Table1[[#This Row],[Invoice Date]])</f>
        <v>2021</v>
      </c>
      <c r="Q2445" s="4">
        <f>IFERROR(Table1[[#This Row],[Total Sales]]/Table1[[#This Row],[Units Sold]],4)</f>
        <v>350</v>
      </c>
      <c r="R2445" s="4">
        <f>IFERROR(Table1[[#This Row],[Operating Profit]]/Table1[[#This Row],[Units Sold]],0)</f>
        <v>140</v>
      </c>
      <c r="S2445" s="4">
        <f>IFERROR((Table1[[#This Row],[Total Sales]]-Table1[[#This Row],[Operating Profit]])/Table1[[#This Row],[Units Sold]],0)</f>
        <v>210</v>
      </c>
      <c r="T2445" s="4" t="str">
        <f>IF(Table1[[#This Row],[Profit per unit]]&gt;$V$8,"Premium","Mass")</f>
        <v>Premium</v>
      </c>
      <c r="U2445" s="4"/>
    </row>
    <row r="2446" spans="2:21" ht="14.25" customHeight="1" x14ac:dyDescent="0.3">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c r="O2446" s="4" t="str">
        <f>TEXT(Table1[[#This Row],[Invoice Date]],"mmm")</f>
        <v>Jan</v>
      </c>
      <c r="P2446" s="4">
        <f>YEAR(Table1[[#This Row],[Invoice Date]])</f>
        <v>2021</v>
      </c>
      <c r="Q2446" s="4">
        <f>IFERROR(Table1[[#This Row],[Total Sales]]/Table1[[#This Row],[Units Sold]],4)</f>
        <v>350</v>
      </c>
      <c r="R2446" s="4">
        <f>IFERROR(Table1[[#This Row],[Operating Profit]]/Table1[[#This Row],[Units Sold]],0)</f>
        <v>122.5</v>
      </c>
      <c r="S2446" s="4">
        <f>IFERROR((Table1[[#This Row],[Total Sales]]-Table1[[#This Row],[Operating Profit]])/Table1[[#This Row],[Units Sold]],0)</f>
        <v>227.5</v>
      </c>
      <c r="T2446" s="4" t="str">
        <f>IF(Table1[[#This Row],[Profit per unit]]&gt;$V$8,"Premium","Mass")</f>
        <v>Premium</v>
      </c>
      <c r="U2446" s="4"/>
    </row>
    <row r="2447" spans="2:21" ht="14.25" customHeight="1" x14ac:dyDescent="0.3">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c r="O2447" s="4" t="str">
        <f>TEXT(Table1[[#This Row],[Invoice Date]],"mmm")</f>
        <v>Jan</v>
      </c>
      <c r="P2447" s="4">
        <f>YEAR(Table1[[#This Row],[Invoice Date]])</f>
        <v>2021</v>
      </c>
      <c r="Q2447" s="4">
        <f>IFERROR(Table1[[#This Row],[Total Sales]]/Table1[[#This Row],[Units Sold]],4)</f>
        <v>250.00000000000006</v>
      </c>
      <c r="R2447" s="4">
        <f>IFERROR(Table1[[#This Row],[Operating Profit]]/Table1[[#This Row],[Units Sold]],0)</f>
        <v>100.00000000000003</v>
      </c>
      <c r="S2447" s="4">
        <f>IFERROR((Table1[[#This Row],[Total Sales]]-Table1[[#This Row],[Operating Profit]])/Table1[[#This Row],[Units Sold]],0)</f>
        <v>150.00000000000003</v>
      </c>
      <c r="T2447" s="4" t="str">
        <f>IF(Table1[[#This Row],[Profit per unit]]&gt;$V$8,"Premium","Mass")</f>
        <v>Premium</v>
      </c>
      <c r="U2447" s="4"/>
    </row>
    <row r="2448" spans="2:21" ht="14.25" customHeight="1" x14ac:dyDescent="0.3">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c r="O2448" s="4" t="str">
        <f>TEXT(Table1[[#This Row],[Invoice Date]],"mmm")</f>
        <v>Jan</v>
      </c>
      <c r="P2448" s="4">
        <f>YEAR(Table1[[#This Row],[Invoice Date]])</f>
        <v>2021</v>
      </c>
      <c r="Q2448" s="4">
        <f>IFERROR(Table1[[#This Row],[Total Sales]]/Table1[[#This Row],[Units Sold]],4)</f>
        <v>300</v>
      </c>
      <c r="R2448" s="4">
        <f>IFERROR(Table1[[#This Row],[Operating Profit]]/Table1[[#This Row],[Units Sold]],0)</f>
        <v>120</v>
      </c>
      <c r="S2448" s="4">
        <f>IFERROR((Table1[[#This Row],[Total Sales]]-Table1[[#This Row],[Operating Profit]])/Table1[[#This Row],[Units Sold]],0)</f>
        <v>180</v>
      </c>
      <c r="T2448" s="4" t="str">
        <f>IF(Table1[[#This Row],[Profit per unit]]&gt;$V$8,"Premium","Mass")</f>
        <v>Premium</v>
      </c>
      <c r="U2448" s="4"/>
    </row>
    <row r="2449" spans="2:21" ht="14.25" customHeight="1" x14ac:dyDescent="0.3">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c r="O2449" s="4" t="str">
        <f>TEXT(Table1[[#This Row],[Invoice Date]],"mmm")</f>
        <v>Jan</v>
      </c>
      <c r="P2449" s="4">
        <f>YEAR(Table1[[#This Row],[Invoice Date]])</f>
        <v>2021</v>
      </c>
      <c r="Q2449" s="4">
        <f>IFERROR(Table1[[#This Row],[Total Sales]]/Table1[[#This Row],[Units Sold]],4)</f>
        <v>450</v>
      </c>
      <c r="R2449" s="4">
        <f>IFERROR(Table1[[#This Row],[Operating Profit]]/Table1[[#This Row],[Units Sold]],0)</f>
        <v>157.5</v>
      </c>
      <c r="S2449" s="4">
        <f>IFERROR((Table1[[#This Row],[Total Sales]]-Table1[[#This Row],[Operating Profit]])/Table1[[#This Row],[Units Sold]],0)</f>
        <v>292.5</v>
      </c>
      <c r="T2449" s="4" t="str">
        <f>IF(Table1[[#This Row],[Profit per unit]]&gt;$V$8,"Premium","Mass")</f>
        <v>Premium</v>
      </c>
      <c r="U2449" s="4"/>
    </row>
    <row r="2450" spans="2:21" ht="14.25" customHeight="1" x14ac:dyDescent="0.3">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c r="O2450" s="4" t="str">
        <f>TEXT(Table1[[#This Row],[Invoice Date]],"mmm")</f>
        <v>Jan</v>
      </c>
      <c r="P2450" s="4">
        <f>YEAR(Table1[[#This Row],[Invoice Date]])</f>
        <v>2021</v>
      </c>
      <c r="Q2450" s="4">
        <f>IFERROR(Table1[[#This Row],[Total Sales]]/Table1[[#This Row],[Units Sold]],4)</f>
        <v>350</v>
      </c>
      <c r="R2450" s="4">
        <f>IFERROR(Table1[[#This Row],[Operating Profit]]/Table1[[#This Row],[Units Sold]],0)</f>
        <v>175</v>
      </c>
      <c r="S2450" s="4">
        <f>IFERROR((Table1[[#This Row],[Total Sales]]-Table1[[#This Row],[Operating Profit]])/Table1[[#This Row],[Units Sold]],0)</f>
        <v>175</v>
      </c>
      <c r="T2450" s="4" t="str">
        <f>IF(Table1[[#This Row],[Profit per unit]]&gt;$V$8,"Premium","Mass")</f>
        <v>Premium</v>
      </c>
      <c r="U2450" s="4"/>
    </row>
    <row r="2451" spans="2:21" ht="14.25" customHeight="1" x14ac:dyDescent="0.3">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c r="O2451" s="4" t="str">
        <f>TEXT(Table1[[#This Row],[Invoice Date]],"mmm")</f>
        <v>Feb</v>
      </c>
      <c r="P2451" s="4">
        <f>YEAR(Table1[[#This Row],[Invoice Date]])</f>
        <v>2021</v>
      </c>
      <c r="Q2451" s="4">
        <f>IFERROR(Table1[[#This Row],[Total Sales]]/Table1[[#This Row],[Units Sold]],4)</f>
        <v>350</v>
      </c>
      <c r="R2451" s="4">
        <f>IFERROR(Table1[[#This Row],[Operating Profit]]/Table1[[#This Row],[Units Sold]],0)</f>
        <v>140</v>
      </c>
      <c r="S2451" s="4">
        <f>IFERROR((Table1[[#This Row],[Total Sales]]-Table1[[#This Row],[Operating Profit]])/Table1[[#This Row],[Units Sold]],0)</f>
        <v>210</v>
      </c>
      <c r="T2451" s="4" t="str">
        <f>IF(Table1[[#This Row],[Profit per unit]]&gt;$V$8,"Premium","Mass")</f>
        <v>Premium</v>
      </c>
      <c r="U2451" s="4"/>
    </row>
    <row r="2452" spans="2:21" ht="14.25" customHeight="1" x14ac:dyDescent="0.3">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c r="O2452" s="4" t="str">
        <f>TEXT(Table1[[#This Row],[Invoice Date]],"mmm")</f>
        <v>Feb</v>
      </c>
      <c r="P2452" s="4">
        <f>YEAR(Table1[[#This Row],[Invoice Date]])</f>
        <v>2021</v>
      </c>
      <c r="Q2452" s="4">
        <f>IFERROR(Table1[[#This Row],[Total Sales]]/Table1[[#This Row],[Units Sold]],4)</f>
        <v>350</v>
      </c>
      <c r="R2452" s="4">
        <f>IFERROR(Table1[[#This Row],[Operating Profit]]/Table1[[#This Row],[Units Sold]],0)</f>
        <v>122.49999999999999</v>
      </c>
      <c r="S2452" s="4">
        <f>IFERROR((Table1[[#This Row],[Total Sales]]-Table1[[#This Row],[Operating Profit]])/Table1[[#This Row],[Units Sold]],0)</f>
        <v>227.5</v>
      </c>
      <c r="T2452" s="4" t="str">
        <f>IF(Table1[[#This Row],[Profit per unit]]&gt;$V$8,"Premium","Mass")</f>
        <v>Premium</v>
      </c>
      <c r="U2452" s="4"/>
    </row>
    <row r="2453" spans="2:21" ht="14.25" customHeight="1" x14ac:dyDescent="0.3">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c r="O2453" s="4" t="str">
        <f>TEXT(Table1[[#This Row],[Invoice Date]],"mmm")</f>
        <v>Feb</v>
      </c>
      <c r="P2453" s="4">
        <f>YEAR(Table1[[#This Row],[Invoice Date]])</f>
        <v>2021</v>
      </c>
      <c r="Q2453" s="4">
        <f>IFERROR(Table1[[#This Row],[Total Sales]]/Table1[[#This Row],[Units Sold]],4)</f>
        <v>250.00000000000006</v>
      </c>
      <c r="R2453" s="4">
        <f>IFERROR(Table1[[#This Row],[Operating Profit]]/Table1[[#This Row],[Units Sold]],0)</f>
        <v>100.00000000000003</v>
      </c>
      <c r="S2453" s="4">
        <f>IFERROR((Table1[[#This Row],[Total Sales]]-Table1[[#This Row],[Operating Profit]])/Table1[[#This Row],[Units Sold]],0)</f>
        <v>150.00000000000003</v>
      </c>
      <c r="T2453" s="4" t="str">
        <f>IF(Table1[[#This Row],[Profit per unit]]&gt;$V$8,"Premium","Mass")</f>
        <v>Premium</v>
      </c>
      <c r="U2453" s="4"/>
    </row>
    <row r="2454" spans="2:21" ht="14.25" customHeight="1" x14ac:dyDescent="0.3">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c r="O2454" s="4" t="str">
        <f>TEXT(Table1[[#This Row],[Invoice Date]],"mmm")</f>
        <v>Feb</v>
      </c>
      <c r="P2454" s="4">
        <f>YEAR(Table1[[#This Row],[Invoice Date]])</f>
        <v>2021</v>
      </c>
      <c r="Q2454" s="4">
        <f>IFERROR(Table1[[#This Row],[Total Sales]]/Table1[[#This Row],[Units Sold]],4)</f>
        <v>300</v>
      </c>
      <c r="R2454" s="4">
        <f>IFERROR(Table1[[#This Row],[Operating Profit]]/Table1[[#This Row],[Units Sold]],0)</f>
        <v>120</v>
      </c>
      <c r="S2454" s="4">
        <f>IFERROR((Table1[[#This Row],[Total Sales]]-Table1[[#This Row],[Operating Profit]])/Table1[[#This Row],[Units Sold]],0)</f>
        <v>180</v>
      </c>
      <c r="T2454" s="4" t="str">
        <f>IF(Table1[[#This Row],[Profit per unit]]&gt;$V$8,"Premium","Mass")</f>
        <v>Premium</v>
      </c>
      <c r="U2454" s="4"/>
    </row>
    <row r="2455" spans="2:21" ht="14.25" customHeight="1" x14ac:dyDescent="0.3">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c r="O2455" s="4" t="str">
        <f>TEXT(Table1[[#This Row],[Invoice Date]],"mmm")</f>
        <v>Feb</v>
      </c>
      <c r="P2455" s="4">
        <f>YEAR(Table1[[#This Row],[Invoice Date]])</f>
        <v>2021</v>
      </c>
      <c r="Q2455" s="4">
        <f>IFERROR(Table1[[#This Row],[Total Sales]]/Table1[[#This Row],[Units Sold]],4)</f>
        <v>450</v>
      </c>
      <c r="R2455" s="4">
        <f>IFERROR(Table1[[#This Row],[Operating Profit]]/Table1[[#This Row],[Units Sold]],0)</f>
        <v>157.5</v>
      </c>
      <c r="S2455" s="4">
        <f>IFERROR((Table1[[#This Row],[Total Sales]]-Table1[[#This Row],[Operating Profit]])/Table1[[#This Row],[Units Sold]],0)</f>
        <v>292.5</v>
      </c>
      <c r="T2455" s="4" t="str">
        <f>IF(Table1[[#This Row],[Profit per unit]]&gt;$V$8,"Premium","Mass")</f>
        <v>Premium</v>
      </c>
      <c r="U2455" s="4"/>
    </row>
    <row r="2456" spans="2:21" ht="14.25" customHeight="1" x14ac:dyDescent="0.3">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c r="O2456" s="4" t="str">
        <f>TEXT(Table1[[#This Row],[Invoice Date]],"mmm")</f>
        <v>Feb</v>
      </c>
      <c r="P2456" s="4">
        <f>YEAR(Table1[[#This Row],[Invoice Date]])</f>
        <v>2021</v>
      </c>
      <c r="Q2456" s="4">
        <f>IFERROR(Table1[[#This Row],[Total Sales]]/Table1[[#This Row],[Units Sold]],4)</f>
        <v>300</v>
      </c>
      <c r="R2456" s="4">
        <f>IFERROR(Table1[[#This Row],[Operating Profit]]/Table1[[#This Row],[Units Sold]],0)</f>
        <v>150</v>
      </c>
      <c r="S2456" s="4">
        <f>IFERROR((Table1[[#This Row],[Total Sales]]-Table1[[#This Row],[Operating Profit]])/Table1[[#This Row],[Units Sold]],0)</f>
        <v>150</v>
      </c>
      <c r="T2456" s="4" t="str">
        <f>IF(Table1[[#This Row],[Profit per unit]]&gt;$V$8,"Premium","Mass")</f>
        <v>Premium</v>
      </c>
      <c r="U2456" s="4"/>
    </row>
    <row r="2457" spans="2:21" ht="14.25" customHeight="1" x14ac:dyDescent="0.3">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c r="O2457" s="4" t="str">
        <f>TEXT(Table1[[#This Row],[Invoice Date]],"mmm")</f>
        <v>Mar</v>
      </c>
      <c r="P2457" s="4">
        <f>YEAR(Table1[[#This Row],[Invoice Date]])</f>
        <v>2021</v>
      </c>
      <c r="Q2457" s="4">
        <f>IFERROR(Table1[[#This Row],[Total Sales]]/Table1[[#This Row],[Units Sold]],4)</f>
        <v>300</v>
      </c>
      <c r="R2457" s="4">
        <f>IFERROR(Table1[[#This Row],[Operating Profit]]/Table1[[#This Row],[Units Sold]],0)</f>
        <v>120</v>
      </c>
      <c r="S2457" s="4">
        <f>IFERROR((Table1[[#This Row],[Total Sales]]-Table1[[#This Row],[Operating Profit]])/Table1[[#This Row],[Units Sold]],0)</f>
        <v>180</v>
      </c>
      <c r="T2457" s="4" t="str">
        <f>IF(Table1[[#This Row],[Profit per unit]]&gt;$V$8,"Premium","Mass")</f>
        <v>Premium</v>
      </c>
      <c r="U2457" s="4"/>
    </row>
    <row r="2458" spans="2:21" ht="14.25" customHeight="1" x14ac:dyDescent="0.3">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c r="O2458" s="4" t="str">
        <f>TEXT(Table1[[#This Row],[Invoice Date]],"mmm")</f>
        <v>Mar</v>
      </c>
      <c r="P2458" s="4">
        <f>YEAR(Table1[[#This Row],[Invoice Date]])</f>
        <v>2021</v>
      </c>
      <c r="Q2458" s="4">
        <f>IFERROR(Table1[[#This Row],[Total Sales]]/Table1[[#This Row],[Units Sold]],4)</f>
        <v>300</v>
      </c>
      <c r="R2458" s="4">
        <f>IFERROR(Table1[[#This Row],[Operating Profit]]/Table1[[#This Row],[Units Sold]],0)</f>
        <v>105</v>
      </c>
      <c r="S2458" s="4">
        <f>IFERROR((Table1[[#This Row],[Total Sales]]-Table1[[#This Row],[Operating Profit]])/Table1[[#This Row],[Units Sold]],0)</f>
        <v>195</v>
      </c>
      <c r="T2458" s="4" t="str">
        <f>IF(Table1[[#This Row],[Profit per unit]]&gt;$V$8,"Premium","Mass")</f>
        <v>Premium</v>
      </c>
      <c r="U2458" s="4"/>
    </row>
    <row r="2459" spans="2:21" ht="14.25" customHeight="1" x14ac:dyDescent="0.3">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c r="O2459" s="4" t="str">
        <f>TEXT(Table1[[#This Row],[Invoice Date]],"mmm")</f>
        <v>Mar</v>
      </c>
      <c r="P2459" s="4">
        <f>YEAR(Table1[[#This Row],[Invoice Date]])</f>
        <v>2021</v>
      </c>
      <c r="Q2459" s="4">
        <f>IFERROR(Table1[[#This Row],[Total Sales]]/Table1[[#This Row],[Units Sold]],4)</f>
        <v>200</v>
      </c>
      <c r="R2459" s="4">
        <f>IFERROR(Table1[[#This Row],[Operating Profit]]/Table1[[#This Row],[Units Sold]],0)</f>
        <v>80</v>
      </c>
      <c r="S2459" s="4">
        <f>IFERROR((Table1[[#This Row],[Total Sales]]-Table1[[#This Row],[Operating Profit]])/Table1[[#This Row],[Units Sold]],0)</f>
        <v>120</v>
      </c>
      <c r="T2459" s="4" t="str">
        <f>IF(Table1[[#This Row],[Profit per unit]]&gt;$V$8,"Premium","Mass")</f>
        <v>Premium</v>
      </c>
      <c r="U2459" s="4"/>
    </row>
    <row r="2460" spans="2:21" ht="14.25" customHeight="1" x14ac:dyDescent="0.3">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c r="O2460" s="4" t="str">
        <f>TEXT(Table1[[#This Row],[Invoice Date]],"mmm")</f>
        <v>Mar</v>
      </c>
      <c r="P2460" s="4">
        <f>YEAR(Table1[[#This Row],[Invoice Date]])</f>
        <v>2021</v>
      </c>
      <c r="Q2460" s="4">
        <f>IFERROR(Table1[[#This Row],[Total Sales]]/Table1[[#This Row],[Units Sold]],4)</f>
        <v>249.99999999999991</v>
      </c>
      <c r="R2460" s="4">
        <f>IFERROR(Table1[[#This Row],[Operating Profit]]/Table1[[#This Row],[Units Sold]],0)</f>
        <v>99.999999999999972</v>
      </c>
      <c r="S2460" s="4">
        <f>IFERROR((Table1[[#This Row],[Total Sales]]-Table1[[#This Row],[Operating Profit]])/Table1[[#This Row],[Units Sold]],0)</f>
        <v>149.99999999999994</v>
      </c>
      <c r="T2460" s="4" t="str">
        <f>IF(Table1[[#This Row],[Profit per unit]]&gt;$V$8,"Premium","Mass")</f>
        <v>Premium</v>
      </c>
      <c r="U2460" s="4"/>
    </row>
    <row r="2461" spans="2:21" ht="14.25" customHeight="1" x14ac:dyDescent="0.3">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c r="O2461" s="4" t="str">
        <f>TEXT(Table1[[#This Row],[Invoice Date]],"mmm")</f>
        <v>Mar</v>
      </c>
      <c r="P2461" s="4">
        <f>YEAR(Table1[[#This Row],[Invoice Date]])</f>
        <v>2021</v>
      </c>
      <c r="Q2461" s="4">
        <f>IFERROR(Table1[[#This Row],[Total Sales]]/Table1[[#This Row],[Units Sold]],4)</f>
        <v>400.00000000000006</v>
      </c>
      <c r="R2461" s="4">
        <f>IFERROR(Table1[[#This Row],[Operating Profit]]/Table1[[#This Row],[Units Sold]],0)</f>
        <v>140.00000000000003</v>
      </c>
      <c r="S2461" s="4">
        <f>IFERROR((Table1[[#This Row],[Total Sales]]-Table1[[#This Row],[Operating Profit]])/Table1[[#This Row],[Units Sold]],0)</f>
        <v>260.00000000000006</v>
      </c>
      <c r="T2461" s="4" t="str">
        <f>IF(Table1[[#This Row],[Profit per unit]]&gt;$V$8,"Premium","Mass")</f>
        <v>Premium</v>
      </c>
      <c r="U2461" s="4"/>
    </row>
    <row r="2462" spans="2:21" ht="14.25" customHeight="1" x14ac:dyDescent="0.3">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c r="O2462" s="4" t="str">
        <f>TEXT(Table1[[#This Row],[Invoice Date]],"mmm")</f>
        <v>Mar</v>
      </c>
      <c r="P2462" s="4">
        <f>YEAR(Table1[[#This Row],[Invoice Date]])</f>
        <v>2021</v>
      </c>
      <c r="Q2462" s="4">
        <f>IFERROR(Table1[[#This Row],[Total Sales]]/Table1[[#This Row],[Units Sold]],4)</f>
        <v>300</v>
      </c>
      <c r="R2462" s="4">
        <f>IFERROR(Table1[[#This Row],[Operating Profit]]/Table1[[#This Row],[Units Sold]],0)</f>
        <v>150</v>
      </c>
      <c r="S2462" s="4">
        <f>IFERROR((Table1[[#This Row],[Total Sales]]-Table1[[#This Row],[Operating Profit]])/Table1[[#This Row],[Units Sold]],0)</f>
        <v>150</v>
      </c>
      <c r="T2462" s="4" t="str">
        <f>IF(Table1[[#This Row],[Profit per unit]]&gt;$V$8,"Premium","Mass")</f>
        <v>Premium</v>
      </c>
      <c r="U2462" s="4"/>
    </row>
    <row r="2463" spans="2:21" ht="14.25" customHeight="1" x14ac:dyDescent="0.3">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c r="O2463" s="4" t="str">
        <f>TEXT(Table1[[#This Row],[Invoice Date]],"mmm")</f>
        <v>Apr</v>
      </c>
      <c r="P2463" s="4">
        <f>YEAR(Table1[[#This Row],[Invoice Date]])</f>
        <v>2021</v>
      </c>
      <c r="Q2463" s="4">
        <f>IFERROR(Table1[[#This Row],[Total Sales]]/Table1[[#This Row],[Units Sold]],4)</f>
        <v>300</v>
      </c>
      <c r="R2463" s="4">
        <f>IFERROR(Table1[[#This Row],[Operating Profit]]/Table1[[#This Row],[Units Sold]],0)</f>
        <v>120</v>
      </c>
      <c r="S2463" s="4">
        <f>IFERROR((Table1[[#This Row],[Total Sales]]-Table1[[#This Row],[Operating Profit]])/Table1[[#This Row],[Units Sold]],0)</f>
        <v>180</v>
      </c>
      <c r="T2463" s="4" t="str">
        <f>IF(Table1[[#This Row],[Profit per unit]]&gt;$V$8,"Premium","Mass")</f>
        <v>Premium</v>
      </c>
      <c r="U2463" s="4"/>
    </row>
    <row r="2464" spans="2:21" ht="14.25" customHeight="1" x14ac:dyDescent="0.3">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c r="O2464" s="4" t="str">
        <f>TEXT(Table1[[#This Row],[Invoice Date]],"mmm")</f>
        <v>Apr</v>
      </c>
      <c r="P2464" s="4">
        <f>YEAR(Table1[[#This Row],[Invoice Date]])</f>
        <v>2021</v>
      </c>
      <c r="Q2464" s="4">
        <f>IFERROR(Table1[[#This Row],[Total Sales]]/Table1[[#This Row],[Units Sold]],4)</f>
        <v>300</v>
      </c>
      <c r="R2464" s="4">
        <f>IFERROR(Table1[[#This Row],[Operating Profit]]/Table1[[#This Row],[Units Sold]],0)</f>
        <v>105</v>
      </c>
      <c r="S2464" s="4">
        <f>IFERROR((Table1[[#This Row],[Total Sales]]-Table1[[#This Row],[Operating Profit]])/Table1[[#This Row],[Units Sold]],0)</f>
        <v>195</v>
      </c>
      <c r="T2464" s="4" t="str">
        <f>IF(Table1[[#This Row],[Profit per unit]]&gt;$V$8,"Premium","Mass")</f>
        <v>Premium</v>
      </c>
      <c r="U2464" s="4"/>
    </row>
    <row r="2465" spans="2:21" ht="14.25" customHeight="1" x14ac:dyDescent="0.3">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c r="O2465" s="4" t="str">
        <f>TEXT(Table1[[#This Row],[Invoice Date]],"mmm")</f>
        <v>Apr</v>
      </c>
      <c r="P2465" s="4">
        <f>YEAR(Table1[[#This Row],[Invoice Date]])</f>
        <v>2021</v>
      </c>
      <c r="Q2465" s="4">
        <f>IFERROR(Table1[[#This Row],[Total Sales]]/Table1[[#This Row],[Units Sold]],4)</f>
        <v>200</v>
      </c>
      <c r="R2465" s="4">
        <f>IFERROR(Table1[[#This Row],[Operating Profit]]/Table1[[#This Row],[Units Sold]],0)</f>
        <v>80</v>
      </c>
      <c r="S2465" s="4">
        <f>IFERROR((Table1[[#This Row],[Total Sales]]-Table1[[#This Row],[Operating Profit]])/Table1[[#This Row],[Units Sold]],0)</f>
        <v>120</v>
      </c>
      <c r="T2465" s="4" t="str">
        <f>IF(Table1[[#This Row],[Profit per unit]]&gt;$V$8,"Premium","Mass")</f>
        <v>Premium</v>
      </c>
      <c r="U2465" s="4"/>
    </row>
    <row r="2466" spans="2:21" ht="14.25" customHeight="1" x14ac:dyDescent="0.3">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c r="O2466" s="4" t="str">
        <f>TEXT(Table1[[#This Row],[Invoice Date]],"mmm")</f>
        <v>Apr</v>
      </c>
      <c r="P2466" s="4">
        <f>YEAR(Table1[[#This Row],[Invoice Date]])</f>
        <v>2021</v>
      </c>
      <c r="Q2466" s="4">
        <f>IFERROR(Table1[[#This Row],[Total Sales]]/Table1[[#This Row],[Units Sold]],4)</f>
        <v>249.99999999999991</v>
      </c>
      <c r="R2466" s="4">
        <f>IFERROR(Table1[[#This Row],[Operating Profit]]/Table1[[#This Row],[Units Sold]],0)</f>
        <v>99.999999999999986</v>
      </c>
      <c r="S2466" s="4">
        <f>IFERROR((Table1[[#This Row],[Total Sales]]-Table1[[#This Row],[Operating Profit]])/Table1[[#This Row],[Units Sold]],0)</f>
        <v>149.99999999999994</v>
      </c>
      <c r="T2466" s="4" t="str">
        <f>IF(Table1[[#This Row],[Profit per unit]]&gt;$V$8,"Premium","Mass")</f>
        <v>Premium</v>
      </c>
      <c r="U2466" s="4"/>
    </row>
    <row r="2467" spans="2:21" ht="14.25" customHeight="1" x14ac:dyDescent="0.3">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c r="O2467" s="4" t="str">
        <f>TEXT(Table1[[#This Row],[Invoice Date]],"mmm")</f>
        <v>Apr</v>
      </c>
      <c r="P2467" s="4">
        <f>YEAR(Table1[[#This Row],[Invoice Date]])</f>
        <v>2021</v>
      </c>
      <c r="Q2467" s="4">
        <f>IFERROR(Table1[[#This Row],[Total Sales]]/Table1[[#This Row],[Units Sold]],4)</f>
        <v>450</v>
      </c>
      <c r="R2467" s="4">
        <f>IFERROR(Table1[[#This Row],[Operating Profit]]/Table1[[#This Row],[Units Sold]],0)</f>
        <v>157.49999999999997</v>
      </c>
      <c r="S2467" s="4">
        <f>IFERROR((Table1[[#This Row],[Total Sales]]-Table1[[#This Row],[Operating Profit]])/Table1[[#This Row],[Units Sold]],0)</f>
        <v>292.5</v>
      </c>
      <c r="T2467" s="4" t="str">
        <f>IF(Table1[[#This Row],[Profit per unit]]&gt;$V$8,"Premium","Mass")</f>
        <v>Premium</v>
      </c>
      <c r="U2467" s="4"/>
    </row>
    <row r="2468" spans="2:21" ht="14.25" customHeight="1" x14ac:dyDescent="0.3">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c r="O2468" s="4" t="str">
        <f>TEXT(Table1[[#This Row],[Invoice Date]],"mmm")</f>
        <v>Apr</v>
      </c>
      <c r="P2468" s="4">
        <f>YEAR(Table1[[#This Row],[Invoice Date]])</f>
        <v>2021</v>
      </c>
      <c r="Q2468" s="4">
        <f>IFERROR(Table1[[#This Row],[Total Sales]]/Table1[[#This Row],[Units Sold]],4)</f>
        <v>350</v>
      </c>
      <c r="R2468" s="4">
        <f>IFERROR(Table1[[#This Row],[Operating Profit]]/Table1[[#This Row],[Units Sold]],0)</f>
        <v>175</v>
      </c>
      <c r="S2468" s="4">
        <f>IFERROR((Table1[[#This Row],[Total Sales]]-Table1[[#This Row],[Operating Profit]])/Table1[[#This Row],[Units Sold]],0)</f>
        <v>175</v>
      </c>
      <c r="T2468" s="4" t="str">
        <f>IF(Table1[[#This Row],[Profit per unit]]&gt;$V$8,"Premium","Mass")</f>
        <v>Premium</v>
      </c>
      <c r="U2468" s="4"/>
    </row>
    <row r="2469" spans="2:21" ht="14.25" customHeight="1" x14ac:dyDescent="0.3">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c r="O2469" s="4" t="str">
        <f>TEXT(Table1[[#This Row],[Invoice Date]],"mmm")</f>
        <v>May</v>
      </c>
      <c r="P2469" s="4">
        <f>YEAR(Table1[[#This Row],[Invoice Date]])</f>
        <v>2021</v>
      </c>
      <c r="Q2469" s="4">
        <f>IFERROR(Table1[[#This Row],[Total Sales]]/Table1[[#This Row],[Units Sold]],4)</f>
        <v>450</v>
      </c>
      <c r="R2469" s="4">
        <f>IFERROR(Table1[[#This Row],[Operating Profit]]/Table1[[#This Row],[Units Sold]],0)</f>
        <v>180</v>
      </c>
      <c r="S2469" s="4">
        <f>IFERROR((Table1[[#This Row],[Total Sales]]-Table1[[#This Row],[Operating Profit]])/Table1[[#This Row],[Units Sold]],0)</f>
        <v>270</v>
      </c>
      <c r="T2469" s="4" t="str">
        <f>IF(Table1[[#This Row],[Profit per unit]]&gt;$V$8,"Premium","Mass")</f>
        <v>Premium</v>
      </c>
      <c r="U2469" s="4"/>
    </row>
    <row r="2470" spans="2:21" ht="14.25" customHeight="1" x14ac:dyDescent="0.3">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c r="O2470" s="4" t="str">
        <f>TEXT(Table1[[#This Row],[Invoice Date]],"mmm")</f>
        <v>May</v>
      </c>
      <c r="P2470" s="4">
        <f>YEAR(Table1[[#This Row],[Invoice Date]])</f>
        <v>2021</v>
      </c>
      <c r="Q2470" s="4">
        <f>IFERROR(Table1[[#This Row],[Total Sales]]/Table1[[#This Row],[Units Sold]],4)</f>
        <v>450</v>
      </c>
      <c r="R2470" s="4">
        <f>IFERROR(Table1[[#This Row],[Operating Profit]]/Table1[[#This Row],[Units Sold]],0)</f>
        <v>157.5</v>
      </c>
      <c r="S2470" s="4">
        <f>IFERROR((Table1[[#This Row],[Total Sales]]-Table1[[#This Row],[Operating Profit]])/Table1[[#This Row],[Units Sold]],0)</f>
        <v>292.5</v>
      </c>
      <c r="T2470" s="4" t="str">
        <f>IF(Table1[[#This Row],[Profit per unit]]&gt;$V$8,"Premium","Mass")</f>
        <v>Premium</v>
      </c>
      <c r="U2470" s="4"/>
    </row>
    <row r="2471" spans="2:21" ht="14.25" customHeight="1" x14ac:dyDescent="0.3">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c r="O2471" s="4" t="str">
        <f>TEXT(Table1[[#This Row],[Invoice Date]],"mmm")</f>
        <v>May</v>
      </c>
      <c r="P2471" s="4">
        <f>YEAR(Table1[[#This Row],[Invoice Date]])</f>
        <v>2021</v>
      </c>
      <c r="Q2471" s="4">
        <f>IFERROR(Table1[[#This Row],[Total Sales]]/Table1[[#This Row],[Units Sold]],4)</f>
        <v>400</v>
      </c>
      <c r="R2471" s="4">
        <f>IFERROR(Table1[[#This Row],[Operating Profit]]/Table1[[#This Row],[Units Sold]],0)</f>
        <v>160</v>
      </c>
      <c r="S2471" s="4">
        <f>IFERROR((Table1[[#This Row],[Total Sales]]-Table1[[#This Row],[Operating Profit]])/Table1[[#This Row],[Units Sold]],0)</f>
        <v>240</v>
      </c>
      <c r="T2471" s="4" t="str">
        <f>IF(Table1[[#This Row],[Profit per unit]]&gt;$V$8,"Premium","Mass")</f>
        <v>Premium</v>
      </c>
      <c r="U2471" s="4"/>
    </row>
    <row r="2472" spans="2:21" ht="14.25" customHeight="1" x14ac:dyDescent="0.3">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c r="O2472" s="4" t="str">
        <f>TEXT(Table1[[#This Row],[Invoice Date]],"mmm")</f>
        <v>May</v>
      </c>
      <c r="P2472" s="4">
        <f>YEAR(Table1[[#This Row],[Invoice Date]])</f>
        <v>2021</v>
      </c>
      <c r="Q2472" s="4">
        <f>IFERROR(Table1[[#This Row],[Total Sales]]/Table1[[#This Row],[Units Sold]],4)</f>
        <v>400</v>
      </c>
      <c r="R2472" s="4">
        <f>IFERROR(Table1[[#This Row],[Operating Profit]]/Table1[[#This Row],[Units Sold]],0)</f>
        <v>160</v>
      </c>
      <c r="S2472" s="4">
        <f>IFERROR((Table1[[#This Row],[Total Sales]]-Table1[[#This Row],[Operating Profit]])/Table1[[#This Row],[Units Sold]],0)</f>
        <v>240</v>
      </c>
      <c r="T2472" s="4" t="str">
        <f>IF(Table1[[#This Row],[Profit per unit]]&gt;$V$8,"Premium","Mass")</f>
        <v>Premium</v>
      </c>
      <c r="U2472" s="4"/>
    </row>
    <row r="2473" spans="2:21" ht="14.25" customHeight="1" x14ac:dyDescent="0.3">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c r="O2473" s="4" t="str">
        <f>TEXT(Table1[[#This Row],[Invoice Date]],"mmm")</f>
        <v>May</v>
      </c>
      <c r="P2473" s="4">
        <f>YEAR(Table1[[#This Row],[Invoice Date]])</f>
        <v>2021</v>
      </c>
      <c r="Q2473" s="4">
        <f>IFERROR(Table1[[#This Row],[Total Sales]]/Table1[[#This Row],[Units Sold]],4)</f>
        <v>499.99999999999994</v>
      </c>
      <c r="R2473" s="4">
        <f>IFERROR(Table1[[#This Row],[Operating Profit]]/Table1[[#This Row],[Units Sold]],0)</f>
        <v>174.99999999999997</v>
      </c>
      <c r="S2473" s="4">
        <f>IFERROR((Table1[[#This Row],[Total Sales]]-Table1[[#This Row],[Operating Profit]])/Table1[[#This Row],[Units Sold]],0)</f>
        <v>325</v>
      </c>
      <c r="T2473" s="4" t="str">
        <f>IF(Table1[[#This Row],[Profit per unit]]&gt;$V$8,"Premium","Mass")</f>
        <v>Premium</v>
      </c>
      <c r="U2473" s="4"/>
    </row>
    <row r="2474" spans="2:21" ht="14.25" customHeight="1" x14ac:dyDescent="0.3">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c r="O2474" s="4" t="str">
        <f>TEXT(Table1[[#This Row],[Invoice Date]],"mmm")</f>
        <v>May</v>
      </c>
      <c r="P2474" s="4">
        <f>YEAR(Table1[[#This Row],[Invoice Date]])</f>
        <v>2021</v>
      </c>
      <c r="Q2474" s="4">
        <f>IFERROR(Table1[[#This Row],[Total Sales]]/Table1[[#This Row],[Units Sold]],4)</f>
        <v>549.99999999999989</v>
      </c>
      <c r="R2474" s="4">
        <f>IFERROR(Table1[[#This Row],[Operating Profit]]/Table1[[#This Row],[Units Sold]],0)</f>
        <v>274.99999999999994</v>
      </c>
      <c r="S2474" s="4">
        <f>IFERROR((Table1[[#This Row],[Total Sales]]-Table1[[#This Row],[Operating Profit]])/Table1[[#This Row],[Units Sold]],0)</f>
        <v>274.99999999999994</v>
      </c>
      <c r="T2474" s="4" t="str">
        <f>IF(Table1[[#This Row],[Profit per unit]]&gt;$V$8,"Premium","Mass")</f>
        <v>Premium</v>
      </c>
      <c r="U2474" s="4"/>
    </row>
    <row r="2475" spans="2:21" ht="14.25" customHeight="1" x14ac:dyDescent="0.3">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c r="O2475" s="4" t="str">
        <f>TEXT(Table1[[#This Row],[Invoice Date]],"mmm")</f>
        <v>Jun</v>
      </c>
      <c r="P2475" s="4">
        <f>YEAR(Table1[[#This Row],[Invoice Date]])</f>
        <v>2021</v>
      </c>
      <c r="Q2475" s="4">
        <f>IFERROR(Table1[[#This Row],[Total Sales]]/Table1[[#This Row],[Units Sold]],4)</f>
        <v>499.99999999999994</v>
      </c>
      <c r="R2475" s="4">
        <f>IFERROR(Table1[[#This Row],[Operating Profit]]/Table1[[#This Row],[Units Sold]],0)</f>
        <v>200</v>
      </c>
      <c r="S2475" s="4">
        <f>IFERROR((Table1[[#This Row],[Total Sales]]-Table1[[#This Row],[Operating Profit]])/Table1[[#This Row],[Units Sold]],0)</f>
        <v>299.99999999999994</v>
      </c>
      <c r="T2475" s="4" t="str">
        <f>IF(Table1[[#This Row],[Profit per unit]]&gt;$V$8,"Premium","Mass")</f>
        <v>Premium</v>
      </c>
      <c r="U2475" s="4"/>
    </row>
    <row r="2476" spans="2:21" ht="14.25" customHeight="1" x14ac:dyDescent="0.3">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c r="O2476" s="4" t="str">
        <f>TEXT(Table1[[#This Row],[Invoice Date]],"mmm")</f>
        <v>Jun</v>
      </c>
      <c r="P2476" s="4">
        <f>YEAR(Table1[[#This Row],[Invoice Date]])</f>
        <v>2021</v>
      </c>
      <c r="Q2476" s="4">
        <f>IFERROR(Table1[[#This Row],[Total Sales]]/Table1[[#This Row],[Units Sold]],4)</f>
        <v>450</v>
      </c>
      <c r="R2476" s="4">
        <f>IFERROR(Table1[[#This Row],[Operating Profit]]/Table1[[#This Row],[Units Sold]],0)</f>
        <v>157.5</v>
      </c>
      <c r="S2476" s="4">
        <f>IFERROR((Table1[[#This Row],[Total Sales]]-Table1[[#This Row],[Operating Profit]])/Table1[[#This Row],[Units Sold]],0)</f>
        <v>292.5</v>
      </c>
      <c r="T2476" s="4" t="str">
        <f>IF(Table1[[#This Row],[Profit per unit]]&gt;$V$8,"Premium","Mass")</f>
        <v>Premium</v>
      </c>
      <c r="U2476" s="4"/>
    </row>
    <row r="2477" spans="2:21" ht="14.25" customHeight="1" x14ac:dyDescent="0.3">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c r="O2477" s="4" t="str">
        <f>TEXT(Table1[[#This Row],[Invoice Date]],"mmm")</f>
        <v>Jun</v>
      </c>
      <c r="P2477" s="4">
        <f>YEAR(Table1[[#This Row],[Invoice Date]])</f>
        <v>2021</v>
      </c>
      <c r="Q2477" s="4">
        <f>IFERROR(Table1[[#This Row],[Total Sales]]/Table1[[#This Row],[Units Sold]],4)</f>
        <v>500</v>
      </c>
      <c r="R2477" s="4">
        <f>IFERROR(Table1[[#This Row],[Operating Profit]]/Table1[[#This Row],[Units Sold]],0)</f>
        <v>200</v>
      </c>
      <c r="S2477" s="4">
        <f>IFERROR((Table1[[#This Row],[Total Sales]]-Table1[[#This Row],[Operating Profit]])/Table1[[#This Row],[Units Sold]],0)</f>
        <v>300</v>
      </c>
      <c r="T2477" s="4" t="str">
        <f>IF(Table1[[#This Row],[Profit per unit]]&gt;$V$8,"Premium","Mass")</f>
        <v>Premium</v>
      </c>
      <c r="U2477" s="4"/>
    </row>
    <row r="2478" spans="2:21" ht="14.25" customHeight="1" x14ac:dyDescent="0.3">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c r="O2478" s="4" t="str">
        <f>TEXT(Table1[[#This Row],[Invoice Date]],"mmm")</f>
        <v>Jun</v>
      </c>
      <c r="P2478" s="4">
        <f>YEAR(Table1[[#This Row],[Invoice Date]])</f>
        <v>2021</v>
      </c>
      <c r="Q2478" s="4">
        <f>IFERROR(Table1[[#This Row],[Total Sales]]/Table1[[#This Row],[Units Sold]],4)</f>
        <v>500</v>
      </c>
      <c r="R2478" s="4">
        <f>IFERROR(Table1[[#This Row],[Operating Profit]]/Table1[[#This Row],[Units Sold]],0)</f>
        <v>200</v>
      </c>
      <c r="S2478" s="4">
        <f>IFERROR((Table1[[#This Row],[Total Sales]]-Table1[[#This Row],[Operating Profit]])/Table1[[#This Row],[Units Sold]],0)</f>
        <v>300</v>
      </c>
      <c r="T2478" s="4" t="str">
        <f>IF(Table1[[#This Row],[Profit per unit]]&gt;$V$8,"Premium","Mass")</f>
        <v>Premium</v>
      </c>
      <c r="U2478" s="4"/>
    </row>
    <row r="2479" spans="2:21" ht="14.25" customHeight="1" x14ac:dyDescent="0.3">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c r="O2479" s="4" t="str">
        <f>TEXT(Table1[[#This Row],[Invoice Date]],"mmm")</f>
        <v>Jun</v>
      </c>
      <c r="P2479" s="4">
        <f>YEAR(Table1[[#This Row],[Invoice Date]])</f>
        <v>2021</v>
      </c>
      <c r="Q2479" s="4">
        <f>IFERROR(Table1[[#This Row],[Total Sales]]/Table1[[#This Row],[Units Sold]],4)</f>
        <v>650</v>
      </c>
      <c r="R2479" s="4">
        <f>IFERROR(Table1[[#This Row],[Operating Profit]]/Table1[[#This Row],[Units Sold]],0)</f>
        <v>227.5</v>
      </c>
      <c r="S2479" s="4">
        <f>IFERROR((Table1[[#This Row],[Total Sales]]-Table1[[#This Row],[Operating Profit]])/Table1[[#This Row],[Units Sold]],0)</f>
        <v>422.5</v>
      </c>
      <c r="T2479" s="4" t="str">
        <f>IF(Table1[[#This Row],[Profit per unit]]&gt;$V$8,"Premium","Mass")</f>
        <v>Premium</v>
      </c>
      <c r="U2479" s="4"/>
    </row>
    <row r="2480" spans="2:21" ht="14.25" customHeight="1" x14ac:dyDescent="0.3">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c r="O2480" s="4" t="str">
        <f>TEXT(Table1[[#This Row],[Invoice Date]],"mmm")</f>
        <v>Jun</v>
      </c>
      <c r="P2480" s="4">
        <f>YEAR(Table1[[#This Row],[Invoice Date]])</f>
        <v>2021</v>
      </c>
      <c r="Q2480" s="4">
        <f>IFERROR(Table1[[#This Row],[Total Sales]]/Table1[[#This Row],[Units Sold]],4)</f>
        <v>700</v>
      </c>
      <c r="R2480" s="4">
        <f>IFERROR(Table1[[#This Row],[Operating Profit]]/Table1[[#This Row],[Units Sold]],0)</f>
        <v>350</v>
      </c>
      <c r="S2480" s="4">
        <f>IFERROR((Table1[[#This Row],[Total Sales]]-Table1[[#This Row],[Operating Profit]])/Table1[[#This Row],[Units Sold]],0)</f>
        <v>350</v>
      </c>
      <c r="T2480" s="4" t="str">
        <f>IF(Table1[[#This Row],[Profit per unit]]&gt;$V$8,"Premium","Mass")</f>
        <v>Premium</v>
      </c>
      <c r="U2480" s="4"/>
    </row>
    <row r="2481" spans="2:21" ht="14.25" customHeight="1" x14ac:dyDescent="0.3">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c r="O2481" s="4" t="str">
        <f>TEXT(Table1[[#This Row],[Invoice Date]],"mmm")</f>
        <v>Jul</v>
      </c>
      <c r="P2481" s="4">
        <f>YEAR(Table1[[#This Row],[Invoice Date]])</f>
        <v>2021</v>
      </c>
      <c r="Q2481" s="4">
        <f>IFERROR(Table1[[#This Row],[Total Sales]]/Table1[[#This Row],[Units Sold]],4)</f>
        <v>650</v>
      </c>
      <c r="R2481" s="4">
        <f>IFERROR(Table1[[#This Row],[Operating Profit]]/Table1[[#This Row],[Units Sold]],0)</f>
        <v>260</v>
      </c>
      <c r="S2481" s="4">
        <f>IFERROR((Table1[[#This Row],[Total Sales]]-Table1[[#This Row],[Operating Profit]])/Table1[[#This Row],[Units Sold]],0)</f>
        <v>390</v>
      </c>
      <c r="T2481" s="4" t="str">
        <f>IF(Table1[[#This Row],[Profit per unit]]&gt;$V$8,"Premium","Mass")</f>
        <v>Premium</v>
      </c>
      <c r="U2481" s="4"/>
    </row>
    <row r="2482" spans="2:21" ht="14.25" customHeight="1" x14ac:dyDescent="0.3">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c r="O2482" s="4" t="str">
        <f>TEXT(Table1[[#This Row],[Invoice Date]],"mmm")</f>
        <v>Jul</v>
      </c>
      <c r="P2482" s="4">
        <f>YEAR(Table1[[#This Row],[Invoice Date]])</f>
        <v>2021</v>
      </c>
      <c r="Q2482" s="4">
        <f>IFERROR(Table1[[#This Row],[Total Sales]]/Table1[[#This Row],[Units Sold]],4)</f>
        <v>600.00000000000011</v>
      </c>
      <c r="R2482" s="4">
        <f>IFERROR(Table1[[#This Row],[Operating Profit]]/Table1[[#This Row],[Units Sold]],0)</f>
        <v>210</v>
      </c>
      <c r="S2482" s="4">
        <f>IFERROR((Table1[[#This Row],[Total Sales]]-Table1[[#This Row],[Operating Profit]])/Table1[[#This Row],[Units Sold]],0)</f>
        <v>390.00000000000011</v>
      </c>
      <c r="T2482" s="4" t="str">
        <f>IF(Table1[[#This Row],[Profit per unit]]&gt;$V$8,"Premium","Mass")</f>
        <v>Premium</v>
      </c>
      <c r="U2482" s="4"/>
    </row>
    <row r="2483" spans="2:21" ht="14.25" customHeight="1" x14ac:dyDescent="0.3">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c r="O2483" s="4" t="str">
        <f>TEXT(Table1[[#This Row],[Invoice Date]],"mmm")</f>
        <v>Jul</v>
      </c>
      <c r="P2483" s="4">
        <f>YEAR(Table1[[#This Row],[Invoice Date]])</f>
        <v>2021</v>
      </c>
      <c r="Q2483" s="4">
        <f>IFERROR(Table1[[#This Row],[Total Sales]]/Table1[[#This Row],[Units Sold]],4)</f>
        <v>550.00000000000011</v>
      </c>
      <c r="R2483" s="4">
        <f>IFERROR(Table1[[#This Row],[Operating Profit]]/Table1[[#This Row],[Units Sold]],0)</f>
        <v>220.00000000000006</v>
      </c>
      <c r="S2483" s="4">
        <f>IFERROR((Table1[[#This Row],[Total Sales]]-Table1[[#This Row],[Operating Profit]])/Table1[[#This Row],[Units Sold]],0)</f>
        <v>330.00000000000006</v>
      </c>
      <c r="T2483" s="4" t="str">
        <f>IF(Table1[[#This Row],[Profit per unit]]&gt;$V$8,"Premium","Mass")</f>
        <v>Premium</v>
      </c>
      <c r="U2483" s="4"/>
    </row>
    <row r="2484" spans="2:21" ht="14.25" customHeight="1" x14ac:dyDescent="0.3">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c r="O2484" s="4" t="str">
        <f>TEXT(Table1[[#This Row],[Invoice Date]],"mmm")</f>
        <v>Jul</v>
      </c>
      <c r="P2484" s="4">
        <f>YEAR(Table1[[#This Row],[Invoice Date]])</f>
        <v>2021</v>
      </c>
      <c r="Q2484" s="4">
        <f>IFERROR(Table1[[#This Row],[Total Sales]]/Table1[[#This Row],[Units Sold]],4)</f>
        <v>550.00000000000011</v>
      </c>
      <c r="R2484" s="4">
        <f>IFERROR(Table1[[#This Row],[Operating Profit]]/Table1[[#This Row],[Units Sold]],0)</f>
        <v>220.00000000000006</v>
      </c>
      <c r="S2484" s="4">
        <f>IFERROR((Table1[[#This Row],[Total Sales]]-Table1[[#This Row],[Operating Profit]])/Table1[[#This Row],[Units Sold]],0)</f>
        <v>330.00000000000006</v>
      </c>
      <c r="T2484" s="4" t="str">
        <f>IF(Table1[[#This Row],[Profit per unit]]&gt;$V$8,"Premium","Mass")</f>
        <v>Premium</v>
      </c>
      <c r="U2484" s="4"/>
    </row>
    <row r="2485" spans="2:21" ht="14.25" customHeight="1" x14ac:dyDescent="0.3">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c r="O2485" s="4" t="str">
        <f>TEXT(Table1[[#This Row],[Invoice Date]],"mmm")</f>
        <v>Jul</v>
      </c>
      <c r="P2485" s="4">
        <f>YEAR(Table1[[#This Row],[Invoice Date]])</f>
        <v>2021</v>
      </c>
      <c r="Q2485" s="4">
        <f>IFERROR(Table1[[#This Row],[Total Sales]]/Table1[[#This Row],[Units Sold]],4)</f>
        <v>650</v>
      </c>
      <c r="R2485" s="4">
        <f>IFERROR(Table1[[#This Row],[Operating Profit]]/Table1[[#This Row],[Units Sold]],0)</f>
        <v>227.49999999999997</v>
      </c>
      <c r="S2485" s="4">
        <f>IFERROR((Table1[[#This Row],[Total Sales]]-Table1[[#This Row],[Operating Profit]])/Table1[[#This Row],[Units Sold]],0)</f>
        <v>422.5</v>
      </c>
      <c r="T2485" s="4" t="str">
        <f>IF(Table1[[#This Row],[Profit per unit]]&gt;$V$8,"Premium","Mass")</f>
        <v>Premium</v>
      </c>
      <c r="U2485" s="4"/>
    </row>
    <row r="2486" spans="2:21" ht="14.25" customHeight="1" x14ac:dyDescent="0.3">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c r="O2486" s="4" t="str">
        <f>TEXT(Table1[[#This Row],[Invoice Date]],"mmm")</f>
        <v>Jul</v>
      </c>
      <c r="P2486" s="4">
        <f>YEAR(Table1[[#This Row],[Invoice Date]])</f>
        <v>2021</v>
      </c>
      <c r="Q2486" s="4">
        <f>IFERROR(Table1[[#This Row],[Total Sales]]/Table1[[#This Row],[Units Sold]],4)</f>
        <v>700</v>
      </c>
      <c r="R2486" s="4">
        <f>IFERROR(Table1[[#This Row],[Operating Profit]]/Table1[[#This Row],[Units Sold]],0)</f>
        <v>350</v>
      </c>
      <c r="S2486" s="4">
        <f>IFERROR((Table1[[#This Row],[Total Sales]]-Table1[[#This Row],[Operating Profit]])/Table1[[#This Row],[Units Sold]],0)</f>
        <v>350</v>
      </c>
      <c r="T2486" s="4" t="str">
        <f>IF(Table1[[#This Row],[Profit per unit]]&gt;$V$8,"Premium","Mass")</f>
        <v>Premium</v>
      </c>
      <c r="U2486" s="4"/>
    </row>
    <row r="2487" spans="2:21" ht="14.25" customHeight="1" x14ac:dyDescent="0.3">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c r="O2487" s="4" t="str">
        <f>TEXT(Table1[[#This Row],[Invoice Date]],"mmm")</f>
        <v>Aug</v>
      </c>
      <c r="P2487" s="4">
        <f>YEAR(Table1[[#This Row],[Invoice Date]])</f>
        <v>2021</v>
      </c>
      <c r="Q2487" s="4">
        <f>IFERROR(Table1[[#This Row],[Total Sales]]/Table1[[#This Row],[Units Sold]],4)</f>
        <v>650</v>
      </c>
      <c r="R2487" s="4">
        <f>IFERROR(Table1[[#This Row],[Operating Profit]]/Table1[[#This Row],[Units Sold]],0)</f>
        <v>260</v>
      </c>
      <c r="S2487" s="4">
        <f>IFERROR((Table1[[#This Row],[Total Sales]]-Table1[[#This Row],[Operating Profit]])/Table1[[#This Row],[Units Sold]],0)</f>
        <v>390</v>
      </c>
      <c r="T2487" s="4" t="str">
        <f>IF(Table1[[#This Row],[Profit per unit]]&gt;$V$8,"Premium","Mass")</f>
        <v>Premium</v>
      </c>
      <c r="U2487" s="4"/>
    </row>
    <row r="2488" spans="2:21" ht="14.25" customHeight="1" x14ac:dyDescent="0.3">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c r="O2488" s="4" t="str">
        <f>TEXT(Table1[[#This Row],[Invoice Date]],"mmm")</f>
        <v>Aug</v>
      </c>
      <c r="P2488" s="4">
        <f>YEAR(Table1[[#This Row],[Invoice Date]])</f>
        <v>2021</v>
      </c>
      <c r="Q2488" s="4">
        <f>IFERROR(Table1[[#This Row],[Total Sales]]/Table1[[#This Row],[Units Sold]],4)</f>
        <v>600.00000000000011</v>
      </c>
      <c r="R2488" s="4">
        <f>IFERROR(Table1[[#This Row],[Operating Profit]]/Table1[[#This Row],[Units Sold]],0)</f>
        <v>210</v>
      </c>
      <c r="S2488" s="4">
        <f>IFERROR((Table1[[#This Row],[Total Sales]]-Table1[[#This Row],[Operating Profit]])/Table1[[#This Row],[Units Sold]],0)</f>
        <v>390.00000000000011</v>
      </c>
      <c r="T2488" s="4" t="str">
        <f>IF(Table1[[#This Row],[Profit per unit]]&gt;$V$8,"Premium","Mass")</f>
        <v>Premium</v>
      </c>
      <c r="U2488" s="4"/>
    </row>
    <row r="2489" spans="2:21" ht="14.25" customHeight="1" x14ac:dyDescent="0.3">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c r="O2489" s="4" t="str">
        <f>TEXT(Table1[[#This Row],[Invoice Date]],"mmm")</f>
        <v>Aug</v>
      </c>
      <c r="P2489" s="4">
        <f>YEAR(Table1[[#This Row],[Invoice Date]])</f>
        <v>2021</v>
      </c>
      <c r="Q2489" s="4">
        <f>IFERROR(Table1[[#This Row],[Total Sales]]/Table1[[#This Row],[Units Sold]],4)</f>
        <v>550.00000000000011</v>
      </c>
      <c r="R2489" s="4">
        <f>IFERROR(Table1[[#This Row],[Operating Profit]]/Table1[[#This Row],[Units Sold]],0)</f>
        <v>220.00000000000006</v>
      </c>
      <c r="S2489" s="4">
        <f>IFERROR((Table1[[#This Row],[Total Sales]]-Table1[[#This Row],[Operating Profit]])/Table1[[#This Row],[Units Sold]],0)</f>
        <v>330.00000000000006</v>
      </c>
      <c r="T2489" s="4" t="str">
        <f>IF(Table1[[#This Row],[Profit per unit]]&gt;$V$8,"Premium","Mass")</f>
        <v>Premium</v>
      </c>
      <c r="U2489" s="4"/>
    </row>
    <row r="2490" spans="2:21" ht="14.25" customHeight="1" x14ac:dyDescent="0.3">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c r="O2490" s="4" t="str">
        <f>TEXT(Table1[[#This Row],[Invoice Date]],"mmm")</f>
        <v>Aug</v>
      </c>
      <c r="P2490" s="4">
        <f>YEAR(Table1[[#This Row],[Invoice Date]])</f>
        <v>2021</v>
      </c>
      <c r="Q2490" s="4">
        <f>IFERROR(Table1[[#This Row],[Total Sales]]/Table1[[#This Row],[Units Sold]],4)</f>
        <v>450</v>
      </c>
      <c r="R2490" s="4">
        <f>IFERROR(Table1[[#This Row],[Operating Profit]]/Table1[[#This Row],[Units Sold]],0)</f>
        <v>180</v>
      </c>
      <c r="S2490" s="4">
        <f>IFERROR((Table1[[#This Row],[Total Sales]]-Table1[[#This Row],[Operating Profit]])/Table1[[#This Row],[Units Sold]],0)</f>
        <v>270</v>
      </c>
      <c r="T2490" s="4" t="str">
        <f>IF(Table1[[#This Row],[Profit per unit]]&gt;$V$8,"Premium","Mass")</f>
        <v>Premium</v>
      </c>
      <c r="U2490" s="4"/>
    </row>
    <row r="2491" spans="2:21" ht="14.25" customHeight="1" x14ac:dyDescent="0.3">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c r="O2491" s="4" t="str">
        <f>TEXT(Table1[[#This Row],[Invoice Date]],"mmm")</f>
        <v>Aug</v>
      </c>
      <c r="P2491" s="4">
        <f>YEAR(Table1[[#This Row],[Invoice Date]])</f>
        <v>2021</v>
      </c>
      <c r="Q2491" s="4">
        <f>IFERROR(Table1[[#This Row],[Total Sales]]/Table1[[#This Row],[Units Sold]],4)</f>
        <v>550.00000000000011</v>
      </c>
      <c r="R2491" s="4">
        <f>IFERROR(Table1[[#This Row],[Operating Profit]]/Table1[[#This Row],[Units Sold]],0)</f>
        <v>192.50000000000003</v>
      </c>
      <c r="S2491" s="4">
        <f>IFERROR((Table1[[#This Row],[Total Sales]]-Table1[[#This Row],[Operating Profit]])/Table1[[#This Row],[Units Sold]],0)</f>
        <v>357.50000000000011</v>
      </c>
      <c r="T2491" s="4" t="str">
        <f>IF(Table1[[#This Row],[Profit per unit]]&gt;$V$8,"Premium","Mass")</f>
        <v>Premium</v>
      </c>
      <c r="U2491" s="4"/>
    </row>
    <row r="2492" spans="2:21" ht="14.25" customHeight="1" x14ac:dyDescent="0.3">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c r="O2492" s="4" t="str">
        <f>TEXT(Table1[[#This Row],[Invoice Date]],"mmm")</f>
        <v>Aug</v>
      </c>
      <c r="P2492" s="4">
        <f>YEAR(Table1[[#This Row],[Invoice Date]])</f>
        <v>2021</v>
      </c>
      <c r="Q2492" s="4">
        <f>IFERROR(Table1[[#This Row],[Total Sales]]/Table1[[#This Row],[Units Sold]],4)</f>
        <v>600.00000000000011</v>
      </c>
      <c r="R2492" s="4">
        <f>IFERROR(Table1[[#This Row],[Operating Profit]]/Table1[[#This Row],[Units Sold]],0)</f>
        <v>300.00000000000006</v>
      </c>
      <c r="S2492" s="4">
        <f>IFERROR((Table1[[#This Row],[Total Sales]]-Table1[[#This Row],[Operating Profit]])/Table1[[#This Row],[Units Sold]],0)</f>
        <v>300.00000000000006</v>
      </c>
      <c r="T2492" s="4" t="str">
        <f>IF(Table1[[#This Row],[Profit per unit]]&gt;$V$8,"Premium","Mass")</f>
        <v>Premium</v>
      </c>
      <c r="U2492" s="4"/>
    </row>
    <row r="2493" spans="2:21" ht="14.25" customHeight="1" x14ac:dyDescent="0.3">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c r="O2493" s="4" t="str">
        <f>TEXT(Table1[[#This Row],[Invoice Date]],"mmm")</f>
        <v>Sep</v>
      </c>
      <c r="P2493" s="4">
        <f>YEAR(Table1[[#This Row],[Invoice Date]])</f>
        <v>2021</v>
      </c>
      <c r="Q2493" s="4">
        <f>IFERROR(Table1[[#This Row],[Total Sales]]/Table1[[#This Row],[Units Sold]],4)</f>
        <v>550.00000000000011</v>
      </c>
      <c r="R2493" s="4">
        <f>IFERROR(Table1[[#This Row],[Operating Profit]]/Table1[[#This Row],[Units Sold]],0)</f>
        <v>220.00000000000003</v>
      </c>
      <c r="S2493" s="4">
        <f>IFERROR((Table1[[#This Row],[Total Sales]]-Table1[[#This Row],[Operating Profit]])/Table1[[#This Row],[Units Sold]],0)</f>
        <v>330.00000000000006</v>
      </c>
      <c r="T2493" s="4" t="str">
        <f>IF(Table1[[#This Row],[Profit per unit]]&gt;$V$8,"Premium","Mass")</f>
        <v>Premium</v>
      </c>
      <c r="U2493" s="4"/>
    </row>
    <row r="2494" spans="2:21" ht="14.25" customHeight="1" x14ac:dyDescent="0.3">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c r="O2494" s="4" t="str">
        <f>TEXT(Table1[[#This Row],[Invoice Date]],"mmm")</f>
        <v>Sep</v>
      </c>
      <c r="P2494" s="4">
        <f>YEAR(Table1[[#This Row],[Invoice Date]])</f>
        <v>2021</v>
      </c>
      <c r="Q2494" s="4">
        <f>IFERROR(Table1[[#This Row],[Total Sales]]/Table1[[#This Row],[Units Sold]],4)</f>
        <v>500.00000000000011</v>
      </c>
      <c r="R2494" s="4">
        <f>IFERROR(Table1[[#This Row],[Operating Profit]]/Table1[[#This Row],[Units Sold]],0)</f>
        <v>175.00000000000003</v>
      </c>
      <c r="S2494" s="4">
        <f>IFERROR((Table1[[#This Row],[Total Sales]]-Table1[[#This Row],[Operating Profit]])/Table1[[#This Row],[Units Sold]],0)</f>
        <v>325.00000000000011</v>
      </c>
      <c r="T2494" s="4" t="str">
        <f>IF(Table1[[#This Row],[Profit per unit]]&gt;$V$8,"Premium","Mass")</f>
        <v>Premium</v>
      </c>
      <c r="U2494" s="4"/>
    </row>
    <row r="2495" spans="2:21" ht="14.25" customHeight="1" x14ac:dyDescent="0.3">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c r="O2495" s="4" t="str">
        <f>TEXT(Table1[[#This Row],[Invoice Date]],"mmm")</f>
        <v>Sep</v>
      </c>
      <c r="P2495" s="4">
        <f>YEAR(Table1[[#This Row],[Invoice Date]])</f>
        <v>2021</v>
      </c>
      <c r="Q2495" s="4">
        <f>IFERROR(Table1[[#This Row],[Total Sales]]/Table1[[#This Row],[Units Sold]],4)</f>
        <v>250.00000000000006</v>
      </c>
      <c r="R2495" s="4">
        <f>IFERROR(Table1[[#This Row],[Operating Profit]]/Table1[[#This Row],[Units Sold]],0)</f>
        <v>100.00000000000003</v>
      </c>
      <c r="S2495" s="4">
        <f>IFERROR((Table1[[#This Row],[Total Sales]]-Table1[[#This Row],[Operating Profit]])/Table1[[#This Row],[Units Sold]],0)</f>
        <v>150.00000000000003</v>
      </c>
      <c r="T2495" s="4" t="str">
        <f>IF(Table1[[#This Row],[Profit per unit]]&gt;$V$8,"Premium","Mass")</f>
        <v>Premium</v>
      </c>
      <c r="U2495" s="4"/>
    </row>
    <row r="2496" spans="2:21" ht="14.25" customHeight="1" x14ac:dyDescent="0.3">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c r="O2496" s="4" t="str">
        <f>TEXT(Table1[[#This Row],[Invoice Date]],"mmm")</f>
        <v>Sep</v>
      </c>
      <c r="P2496" s="4">
        <f>YEAR(Table1[[#This Row],[Invoice Date]])</f>
        <v>2021</v>
      </c>
      <c r="Q2496" s="4">
        <f>IFERROR(Table1[[#This Row],[Total Sales]]/Table1[[#This Row],[Units Sold]],4)</f>
        <v>250.00000000000006</v>
      </c>
      <c r="R2496" s="4">
        <f>IFERROR(Table1[[#This Row],[Operating Profit]]/Table1[[#This Row],[Units Sold]],0)</f>
        <v>100.00000000000003</v>
      </c>
      <c r="S2496" s="4">
        <f>IFERROR((Table1[[#This Row],[Total Sales]]-Table1[[#This Row],[Operating Profit]])/Table1[[#This Row],[Units Sold]],0)</f>
        <v>150.00000000000003</v>
      </c>
      <c r="T2496" s="4" t="str">
        <f>IF(Table1[[#This Row],[Profit per unit]]&gt;$V$8,"Premium","Mass")</f>
        <v>Premium</v>
      </c>
      <c r="U2496" s="4"/>
    </row>
    <row r="2497" spans="2:21" ht="14.25" customHeight="1" x14ac:dyDescent="0.3">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c r="O2497" s="4" t="str">
        <f>TEXT(Table1[[#This Row],[Invoice Date]],"mmm")</f>
        <v>Sep</v>
      </c>
      <c r="P2497" s="4">
        <f>YEAR(Table1[[#This Row],[Invoice Date]])</f>
        <v>2021</v>
      </c>
      <c r="Q2497" s="4">
        <f>IFERROR(Table1[[#This Row],[Total Sales]]/Table1[[#This Row],[Units Sold]],4)</f>
        <v>350</v>
      </c>
      <c r="R2497" s="4">
        <f>IFERROR(Table1[[#This Row],[Operating Profit]]/Table1[[#This Row],[Units Sold]],0)</f>
        <v>122.5</v>
      </c>
      <c r="S2497" s="4">
        <f>IFERROR((Table1[[#This Row],[Total Sales]]-Table1[[#This Row],[Operating Profit]])/Table1[[#This Row],[Units Sold]],0)</f>
        <v>227.5</v>
      </c>
      <c r="T2497" s="4" t="str">
        <f>IF(Table1[[#This Row],[Profit per unit]]&gt;$V$8,"Premium","Mass")</f>
        <v>Premium</v>
      </c>
      <c r="U2497" s="4"/>
    </row>
    <row r="2498" spans="2:21" ht="14.25" customHeight="1" x14ac:dyDescent="0.3">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c r="O2498" s="4" t="str">
        <f>TEXT(Table1[[#This Row],[Invoice Date]],"mmm")</f>
        <v>Sep</v>
      </c>
      <c r="P2498" s="4">
        <f>YEAR(Table1[[#This Row],[Invoice Date]])</f>
        <v>2021</v>
      </c>
      <c r="Q2498" s="4">
        <f>IFERROR(Table1[[#This Row],[Total Sales]]/Table1[[#This Row],[Units Sold]],4)</f>
        <v>400.00000000000006</v>
      </c>
      <c r="R2498" s="4">
        <f>IFERROR(Table1[[#This Row],[Operating Profit]]/Table1[[#This Row],[Units Sold]],0)</f>
        <v>200.00000000000003</v>
      </c>
      <c r="S2498" s="4">
        <f>IFERROR((Table1[[#This Row],[Total Sales]]-Table1[[#This Row],[Operating Profit]])/Table1[[#This Row],[Units Sold]],0)</f>
        <v>200.00000000000003</v>
      </c>
      <c r="T2498" s="4" t="str">
        <f>IF(Table1[[#This Row],[Profit per unit]]&gt;$V$8,"Premium","Mass")</f>
        <v>Premium</v>
      </c>
      <c r="U2498" s="4"/>
    </row>
    <row r="2499" spans="2:21" ht="14.25" customHeight="1" x14ac:dyDescent="0.3">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c r="O2499" s="4" t="str">
        <f>TEXT(Table1[[#This Row],[Invoice Date]],"mmm")</f>
        <v>Oct</v>
      </c>
      <c r="P2499" s="4">
        <f>YEAR(Table1[[#This Row],[Invoice Date]])</f>
        <v>2021</v>
      </c>
      <c r="Q2499" s="4">
        <f>IFERROR(Table1[[#This Row],[Total Sales]]/Table1[[#This Row],[Units Sold]],4)</f>
        <v>400.00000000000006</v>
      </c>
      <c r="R2499" s="4">
        <f>IFERROR(Table1[[#This Row],[Operating Profit]]/Table1[[#This Row],[Units Sold]],0)</f>
        <v>160.00000000000003</v>
      </c>
      <c r="S2499" s="4">
        <f>IFERROR((Table1[[#This Row],[Total Sales]]-Table1[[#This Row],[Operating Profit]])/Table1[[#This Row],[Units Sold]],0)</f>
        <v>240.00000000000003</v>
      </c>
      <c r="T2499" s="4" t="str">
        <f>IF(Table1[[#This Row],[Profit per unit]]&gt;$V$8,"Premium","Mass")</f>
        <v>Premium</v>
      </c>
      <c r="U2499" s="4"/>
    </row>
    <row r="2500" spans="2:21" ht="14.25" customHeight="1" x14ac:dyDescent="0.3">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c r="O2500" s="4" t="str">
        <f>TEXT(Table1[[#This Row],[Invoice Date]],"mmm")</f>
        <v>Oct</v>
      </c>
      <c r="P2500" s="4">
        <f>YEAR(Table1[[#This Row],[Invoice Date]])</f>
        <v>2021</v>
      </c>
      <c r="Q2500" s="4">
        <f>IFERROR(Table1[[#This Row],[Total Sales]]/Table1[[#This Row],[Units Sold]],4)</f>
        <v>300.00000000000011</v>
      </c>
      <c r="R2500" s="4">
        <f>IFERROR(Table1[[#This Row],[Operating Profit]]/Table1[[#This Row],[Units Sold]],0)</f>
        <v>105.00000000000003</v>
      </c>
      <c r="S2500" s="4">
        <f>IFERROR((Table1[[#This Row],[Total Sales]]-Table1[[#This Row],[Operating Profit]])/Table1[[#This Row],[Units Sold]],0)</f>
        <v>195.00000000000009</v>
      </c>
      <c r="T2500" s="4" t="str">
        <f>IF(Table1[[#This Row],[Profit per unit]]&gt;$V$8,"Premium","Mass")</f>
        <v>Premium</v>
      </c>
      <c r="U2500" s="4"/>
    </row>
    <row r="2501" spans="2:21" ht="14.25" customHeight="1" x14ac:dyDescent="0.3">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c r="O2501" s="4" t="str">
        <f>TEXT(Table1[[#This Row],[Invoice Date]],"mmm")</f>
        <v>Oct</v>
      </c>
      <c r="P2501" s="4">
        <f>YEAR(Table1[[#This Row],[Invoice Date]])</f>
        <v>2021</v>
      </c>
      <c r="Q2501" s="4">
        <f>IFERROR(Table1[[#This Row],[Total Sales]]/Table1[[#This Row],[Units Sold]],4)</f>
        <v>300.00000000000011</v>
      </c>
      <c r="R2501" s="4">
        <f>IFERROR(Table1[[#This Row],[Operating Profit]]/Table1[[#This Row],[Units Sold]],0)</f>
        <v>120.00000000000006</v>
      </c>
      <c r="S2501" s="4">
        <f>IFERROR((Table1[[#This Row],[Total Sales]]-Table1[[#This Row],[Operating Profit]])/Table1[[#This Row],[Units Sold]],0)</f>
        <v>180.00000000000006</v>
      </c>
      <c r="T2501" s="4" t="str">
        <f>IF(Table1[[#This Row],[Profit per unit]]&gt;$V$8,"Premium","Mass")</f>
        <v>Premium</v>
      </c>
      <c r="U2501" s="4"/>
    </row>
    <row r="2502" spans="2:21" ht="14.25" customHeight="1" x14ac:dyDescent="0.3">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c r="O2502" s="4" t="str">
        <f>TEXT(Table1[[#This Row],[Invoice Date]],"mmm")</f>
        <v>Oct</v>
      </c>
      <c r="P2502" s="4">
        <f>YEAR(Table1[[#This Row],[Invoice Date]])</f>
        <v>2021</v>
      </c>
      <c r="Q2502" s="4">
        <f>IFERROR(Table1[[#This Row],[Total Sales]]/Table1[[#This Row],[Units Sold]],4)</f>
        <v>300.00000000000011</v>
      </c>
      <c r="R2502" s="4">
        <f>IFERROR(Table1[[#This Row],[Operating Profit]]/Table1[[#This Row],[Units Sold]],0)</f>
        <v>120.00000000000006</v>
      </c>
      <c r="S2502" s="4">
        <f>IFERROR((Table1[[#This Row],[Total Sales]]-Table1[[#This Row],[Operating Profit]])/Table1[[#This Row],[Units Sold]],0)</f>
        <v>180.00000000000009</v>
      </c>
      <c r="T2502" s="4" t="str">
        <f>IF(Table1[[#This Row],[Profit per unit]]&gt;$V$8,"Premium","Mass")</f>
        <v>Premium</v>
      </c>
      <c r="U2502" s="4"/>
    </row>
    <row r="2503" spans="2:21" ht="14.25" customHeight="1" x14ac:dyDescent="0.3">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c r="O2503" s="4" t="str">
        <f>TEXT(Table1[[#This Row],[Invoice Date]],"mmm")</f>
        <v>Oct</v>
      </c>
      <c r="P2503" s="4">
        <f>YEAR(Table1[[#This Row],[Invoice Date]])</f>
        <v>2021</v>
      </c>
      <c r="Q2503" s="4">
        <f>IFERROR(Table1[[#This Row],[Total Sales]]/Table1[[#This Row],[Units Sold]],4)</f>
        <v>400.00000000000006</v>
      </c>
      <c r="R2503" s="4">
        <f>IFERROR(Table1[[#This Row],[Operating Profit]]/Table1[[#This Row],[Units Sold]],0)</f>
        <v>140.00000000000003</v>
      </c>
      <c r="S2503" s="4">
        <f>IFERROR((Table1[[#This Row],[Total Sales]]-Table1[[#This Row],[Operating Profit]])/Table1[[#This Row],[Units Sold]],0)</f>
        <v>260.00000000000006</v>
      </c>
      <c r="T2503" s="4" t="str">
        <f>IF(Table1[[#This Row],[Profit per unit]]&gt;$V$8,"Premium","Mass")</f>
        <v>Premium</v>
      </c>
      <c r="U2503" s="4"/>
    </row>
    <row r="2504" spans="2:21" ht="14.25" customHeight="1" x14ac:dyDescent="0.3">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c r="O2504" s="4" t="str">
        <f>TEXT(Table1[[#This Row],[Invoice Date]],"mmm")</f>
        <v>Oct</v>
      </c>
      <c r="P2504" s="4">
        <f>YEAR(Table1[[#This Row],[Invoice Date]])</f>
        <v>2021</v>
      </c>
      <c r="Q2504" s="4">
        <f>IFERROR(Table1[[#This Row],[Total Sales]]/Table1[[#This Row],[Units Sold]],4)</f>
        <v>400</v>
      </c>
      <c r="R2504" s="4">
        <f>IFERROR(Table1[[#This Row],[Operating Profit]]/Table1[[#This Row],[Units Sold]],0)</f>
        <v>200</v>
      </c>
      <c r="S2504" s="4">
        <f>IFERROR((Table1[[#This Row],[Total Sales]]-Table1[[#This Row],[Operating Profit]])/Table1[[#This Row],[Units Sold]],0)</f>
        <v>200</v>
      </c>
      <c r="T2504" s="4" t="str">
        <f>IF(Table1[[#This Row],[Profit per unit]]&gt;$V$8,"Premium","Mass")</f>
        <v>Premium</v>
      </c>
      <c r="U2504" s="4"/>
    </row>
    <row r="2505" spans="2:21" ht="14.25" customHeight="1" x14ac:dyDescent="0.3">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c r="O2505" s="4" t="str">
        <f>TEXT(Table1[[#This Row],[Invoice Date]],"mmm")</f>
        <v>Nov</v>
      </c>
      <c r="P2505" s="4">
        <f>YEAR(Table1[[#This Row],[Invoice Date]])</f>
        <v>2021</v>
      </c>
      <c r="Q2505" s="4">
        <f>IFERROR(Table1[[#This Row],[Total Sales]]/Table1[[#This Row],[Units Sold]],4)</f>
        <v>350.00000000000011</v>
      </c>
      <c r="R2505" s="4">
        <f>IFERROR(Table1[[#This Row],[Operating Profit]]/Table1[[#This Row],[Units Sold]],0)</f>
        <v>140.00000000000006</v>
      </c>
      <c r="S2505" s="4">
        <f>IFERROR((Table1[[#This Row],[Total Sales]]-Table1[[#This Row],[Operating Profit]])/Table1[[#This Row],[Units Sold]],0)</f>
        <v>210.00000000000006</v>
      </c>
      <c r="T2505" s="4" t="str">
        <f>IF(Table1[[#This Row],[Profit per unit]]&gt;$V$8,"Premium","Mass")</f>
        <v>Premium</v>
      </c>
      <c r="U2505" s="4"/>
    </row>
    <row r="2506" spans="2:21" ht="14.25" customHeight="1" x14ac:dyDescent="0.3">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c r="O2506" s="4" t="str">
        <f>TEXT(Table1[[#This Row],[Invoice Date]],"mmm")</f>
        <v>Nov</v>
      </c>
      <c r="P2506" s="4">
        <f>YEAR(Table1[[#This Row],[Invoice Date]])</f>
        <v>2021</v>
      </c>
      <c r="Q2506" s="4">
        <f>IFERROR(Table1[[#This Row],[Total Sales]]/Table1[[#This Row],[Units Sold]],4)</f>
        <v>250.00000000000011</v>
      </c>
      <c r="R2506" s="4">
        <f>IFERROR(Table1[[#This Row],[Operating Profit]]/Table1[[#This Row],[Units Sold]],0)</f>
        <v>87.500000000000028</v>
      </c>
      <c r="S2506" s="4">
        <f>IFERROR((Table1[[#This Row],[Total Sales]]-Table1[[#This Row],[Operating Profit]])/Table1[[#This Row],[Units Sold]],0)</f>
        <v>162.50000000000009</v>
      </c>
      <c r="T2506" s="4" t="str">
        <f>IF(Table1[[#This Row],[Profit per unit]]&gt;$V$8,"Premium","Mass")</f>
        <v>Premium</v>
      </c>
      <c r="U2506" s="4"/>
    </row>
    <row r="2507" spans="2:21" ht="14.25" customHeight="1" x14ac:dyDescent="0.3">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c r="O2507" s="4" t="str">
        <f>TEXT(Table1[[#This Row],[Invoice Date]],"mmm")</f>
        <v>Nov</v>
      </c>
      <c r="P2507" s="4">
        <f>YEAR(Table1[[#This Row],[Invoice Date]])</f>
        <v>2021</v>
      </c>
      <c r="Q2507" s="4">
        <f>IFERROR(Table1[[#This Row],[Total Sales]]/Table1[[#This Row],[Units Sold]],4)</f>
        <v>350.00000000000011</v>
      </c>
      <c r="R2507" s="4">
        <f>IFERROR(Table1[[#This Row],[Operating Profit]]/Table1[[#This Row],[Units Sold]],0)</f>
        <v>140.00000000000006</v>
      </c>
      <c r="S2507" s="4">
        <f>IFERROR((Table1[[#This Row],[Total Sales]]-Table1[[#This Row],[Operating Profit]])/Table1[[#This Row],[Units Sold]],0)</f>
        <v>210.00000000000006</v>
      </c>
      <c r="T2507" s="4" t="str">
        <f>IF(Table1[[#This Row],[Profit per unit]]&gt;$V$8,"Premium","Mass")</f>
        <v>Premium</v>
      </c>
      <c r="U2507" s="4"/>
    </row>
    <row r="2508" spans="2:21" ht="14.25" customHeight="1" x14ac:dyDescent="0.3">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c r="O2508" s="4" t="str">
        <f>TEXT(Table1[[#This Row],[Invoice Date]],"mmm")</f>
        <v>Nov</v>
      </c>
      <c r="P2508" s="4">
        <f>YEAR(Table1[[#This Row],[Invoice Date]])</f>
        <v>2021</v>
      </c>
      <c r="Q2508" s="4">
        <f>IFERROR(Table1[[#This Row],[Total Sales]]/Table1[[#This Row],[Units Sold]],4)</f>
        <v>650.00000000000023</v>
      </c>
      <c r="R2508" s="4">
        <f>IFERROR(Table1[[#This Row],[Operating Profit]]/Table1[[#This Row],[Units Sold]],0)</f>
        <v>260.00000000000011</v>
      </c>
      <c r="S2508" s="4">
        <f>IFERROR((Table1[[#This Row],[Total Sales]]-Table1[[#This Row],[Operating Profit]])/Table1[[#This Row],[Units Sold]],0)</f>
        <v>390.00000000000011</v>
      </c>
      <c r="T2508" s="4" t="str">
        <f>IF(Table1[[#This Row],[Profit per unit]]&gt;$V$8,"Premium","Mass")</f>
        <v>Premium</v>
      </c>
      <c r="U2508" s="4"/>
    </row>
    <row r="2509" spans="2:21" ht="14.25" customHeight="1" x14ac:dyDescent="0.3">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c r="O2509" s="4" t="str">
        <f>TEXT(Table1[[#This Row],[Invoice Date]],"mmm")</f>
        <v>Nov</v>
      </c>
      <c r="P2509" s="4">
        <f>YEAR(Table1[[#This Row],[Invoice Date]])</f>
        <v>2021</v>
      </c>
      <c r="Q2509" s="4">
        <f>IFERROR(Table1[[#This Row],[Total Sales]]/Table1[[#This Row],[Units Sold]],4)</f>
        <v>800.00000000000011</v>
      </c>
      <c r="R2509" s="4">
        <f>IFERROR(Table1[[#This Row],[Operating Profit]]/Table1[[#This Row],[Units Sold]],0)</f>
        <v>280</v>
      </c>
      <c r="S2509" s="4">
        <f>IFERROR((Table1[[#This Row],[Total Sales]]-Table1[[#This Row],[Operating Profit]])/Table1[[#This Row],[Units Sold]],0)</f>
        <v>520.00000000000011</v>
      </c>
      <c r="T2509" s="4" t="str">
        <f>IF(Table1[[#This Row],[Profit per unit]]&gt;$V$8,"Premium","Mass")</f>
        <v>Premium</v>
      </c>
      <c r="U2509" s="4"/>
    </row>
    <row r="2510" spans="2:21" ht="14.25" customHeight="1" x14ac:dyDescent="0.3">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c r="O2510" s="4" t="str">
        <f>TEXT(Table1[[#This Row],[Invoice Date]],"mmm")</f>
        <v>Nov</v>
      </c>
      <c r="P2510" s="4">
        <f>YEAR(Table1[[#This Row],[Invoice Date]])</f>
        <v>2021</v>
      </c>
      <c r="Q2510" s="4">
        <f>IFERROR(Table1[[#This Row],[Total Sales]]/Table1[[#This Row],[Units Sold]],4)</f>
        <v>800</v>
      </c>
      <c r="R2510" s="4">
        <f>IFERROR(Table1[[#This Row],[Operating Profit]]/Table1[[#This Row],[Units Sold]],0)</f>
        <v>400</v>
      </c>
      <c r="S2510" s="4">
        <f>IFERROR((Table1[[#This Row],[Total Sales]]-Table1[[#This Row],[Operating Profit]])/Table1[[#This Row],[Units Sold]],0)</f>
        <v>400</v>
      </c>
      <c r="T2510" s="4" t="str">
        <f>IF(Table1[[#This Row],[Profit per unit]]&gt;$V$8,"Premium","Mass")</f>
        <v>Premium</v>
      </c>
      <c r="U2510" s="4"/>
    </row>
    <row r="2511" spans="2:21" ht="14.25" customHeight="1" x14ac:dyDescent="0.3">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c r="O2511" s="4" t="str">
        <f>TEXT(Table1[[#This Row],[Invoice Date]],"mmm")</f>
        <v>Dec</v>
      </c>
      <c r="P2511" s="4">
        <f>YEAR(Table1[[#This Row],[Invoice Date]])</f>
        <v>2021</v>
      </c>
      <c r="Q2511" s="4">
        <f>IFERROR(Table1[[#This Row],[Total Sales]]/Table1[[#This Row],[Units Sold]],4)</f>
        <v>750.00000000000011</v>
      </c>
      <c r="R2511" s="4">
        <f>IFERROR(Table1[[#This Row],[Operating Profit]]/Table1[[#This Row],[Units Sold]],0)</f>
        <v>300.00000000000006</v>
      </c>
      <c r="S2511" s="4">
        <f>IFERROR((Table1[[#This Row],[Total Sales]]-Table1[[#This Row],[Operating Profit]])/Table1[[#This Row],[Units Sold]],0)</f>
        <v>450.00000000000006</v>
      </c>
      <c r="T2511" s="4" t="str">
        <f>IF(Table1[[#This Row],[Profit per unit]]&gt;$V$8,"Premium","Mass")</f>
        <v>Premium</v>
      </c>
      <c r="U2511" s="4"/>
    </row>
    <row r="2512" spans="2:21" ht="14.25" customHeight="1" x14ac:dyDescent="0.3">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c r="O2512" s="4" t="str">
        <f>TEXT(Table1[[#This Row],[Invoice Date]],"mmm")</f>
        <v>Dec</v>
      </c>
      <c r="P2512" s="4">
        <f>YEAR(Table1[[#This Row],[Invoice Date]])</f>
        <v>2021</v>
      </c>
      <c r="Q2512" s="4">
        <f>IFERROR(Table1[[#This Row],[Total Sales]]/Table1[[#This Row],[Units Sold]],4)</f>
        <v>650.00000000000023</v>
      </c>
      <c r="R2512" s="4">
        <f>IFERROR(Table1[[#This Row],[Operating Profit]]/Table1[[#This Row],[Units Sold]],0)</f>
        <v>227.50000000000006</v>
      </c>
      <c r="S2512" s="4">
        <f>IFERROR((Table1[[#This Row],[Total Sales]]-Table1[[#This Row],[Operating Profit]])/Table1[[#This Row],[Units Sold]],0)</f>
        <v>422.50000000000017</v>
      </c>
      <c r="T2512" s="4" t="str">
        <f>IF(Table1[[#This Row],[Profit per unit]]&gt;$V$8,"Premium","Mass")</f>
        <v>Premium</v>
      </c>
      <c r="U2512" s="4"/>
    </row>
    <row r="2513" spans="2:21" ht="14.25" customHeight="1" x14ac:dyDescent="0.3">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c r="O2513" s="4" t="str">
        <f>TEXT(Table1[[#This Row],[Invoice Date]],"mmm")</f>
        <v>Dec</v>
      </c>
      <c r="P2513" s="4">
        <f>YEAR(Table1[[#This Row],[Invoice Date]])</f>
        <v>2021</v>
      </c>
      <c r="Q2513" s="4">
        <f>IFERROR(Table1[[#This Row],[Total Sales]]/Table1[[#This Row],[Units Sold]],4)</f>
        <v>650.00000000000011</v>
      </c>
      <c r="R2513" s="4">
        <f>IFERROR(Table1[[#This Row],[Operating Profit]]/Table1[[#This Row],[Units Sold]],0)</f>
        <v>260.00000000000006</v>
      </c>
      <c r="S2513" s="4">
        <f>IFERROR((Table1[[#This Row],[Total Sales]]-Table1[[#This Row],[Operating Profit]])/Table1[[#This Row],[Units Sold]],0)</f>
        <v>390.00000000000006</v>
      </c>
      <c r="T2513" s="4" t="str">
        <f>IF(Table1[[#This Row],[Profit per unit]]&gt;$V$8,"Premium","Mass")</f>
        <v>Premium</v>
      </c>
      <c r="U2513" s="4"/>
    </row>
    <row r="2514" spans="2:21" ht="14.25" customHeight="1" x14ac:dyDescent="0.3">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c r="O2514" s="4" t="str">
        <f>TEXT(Table1[[#This Row],[Invoice Date]],"mmm")</f>
        <v>Dec</v>
      </c>
      <c r="P2514" s="4">
        <f>YEAR(Table1[[#This Row],[Invoice Date]])</f>
        <v>2021</v>
      </c>
      <c r="Q2514" s="4">
        <f>IFERROR(Table1[[#This Row],[Total Sales]]/Table1[[#This Row],[Units Sold]],4)</f>
        <v>650.00000000000011</v>
      </c>
      <c r="R2514" s="4">
        <f>IFERROR(Table1[[#This Row],[Operating Profit]]/Table1[[#This Row],[Units Sold]],0)</f>
        <v>260.00000000000006</v>
      </c>
      <c r="S2514" s="4">
        <f>IFERROR((Table1[[#This Row],[Total Sales]]-Table1[[#This Row],[Operating Profit]])/Table1[[#This Row],[Units Sold]],0)</f>
        <v>390.00000000000006</v>
      </c>
      <c r="T2514" s="4" t="str">
        <f>IF(Table1[[#This Row],[Profit per unit]]&gt;$V$8,"Premium","Mass")</f>
        <v>Premium</v>
      </c>
      <c r="U2514" s="4"/>
    </row>
    <row r="2515" spans="2:21" ht="14.25" customHeight="1" x14ac:dyDescent="0.3">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c r="O2515" s="4" t="str">
        <f>TEXT(Table1[[#This Row],[Invoice Date]],"mmm")</f>
        <v>Dec</v>
      </c>
      <c r="P2515" s="4">
        <f>YEAR(Table1[[#This Row],[Invoice Date]])</f>
        <v>2021</v>
      </c>
      <c r="Q2515" s="4">
        <f>IFERROR(Table1[[#This Row],[Total Sales]]/Table1[[#This Row],[Units Sold]],4)</f>
        <v>750.00000000000011</v>
      </c>
      <c r="R2515" s="4">
        <f>IFERROR(Table1[[#This Row],[Operating Profit]]/Table1[[#This Row],[Units Sold]],0)</f>
        <v>262.5</v>
      </c>
      <c r="S2515" s="4">
        <f>IFERROR((Table1[[#This Row],[Total Sales]]-Table1[[#This Row],[Operating Profit]])/Table1[[#This Row],[Units Sold]],0)</f>
        <v>487.50000000000011</v>
      </c>
      <c r="T2515" s="4" t="str">
        <f>IF(Table1[[#This Row],[Profit per unit]]&gt;$V$8,"Premium","Mass")</f>
        <v>Premium</v>
      </c>
      <c r="U2515" s="4"/>
    </row>
    <row r="2516" spans="2:21" ht="14.25" customHeight="1" x14ac:dyDescent="0.3">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c r="O2516" s="4" t="str">
        <f>TEXT(Table1[[#This Row],[Invoice Date]],"mmm")</f>
        <v>Dec</v>
      </c>
      <c r="P2516" s="4">
        <f>YEAR(Table1[[#This Row],[Invoice Date]])</f>
        <v>2021</v>
      </c>
      <c r="Q2516" s="4">
        <f>IFERROR(Table1[[#This Row],[Total Sales]]/Table1[[#This Row],[Units Sold]],4)</f>
        <v>800</v>
      </c>
      <c r="R2516" s="4">
        <f>IFERROR(Table1[[#This Row],[Operating Profit]]/Table1[[#This Row],[Units Sold]],0)</f>
        <v>400</v>
      </c>
      <c r="S2516" s="4">
        <f>IFERROR((Table1[[#This Row],[Total Sales]]-Table1[[#This Row],[Operating Profit]])/Table1[[#This Row],[Units Sold]],0)</f>
        <v>400</v>
      </c>
      <c r="T2516" s="4" t="str">
        <f>IF(Table1[[#This Row],[Profit per unit]]&gt;$V$8,"Premium","Mass")</f>
        <v>Premium</v>
      </c>
      <c r="U2516" s="4"/>
    </row>
    <row r="2517" spans="2:21" ht="14.25" customHeight="1" x14ac:dyDescent="0.3">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c r="O2517" s="4" t="str">
        <f>TEXT(Table1[[#This Row],[Invoice Date]],"mmm")</f>
        <v>Jan</v>
      </c>
      <c r="P2517" s="4">
        <f>YEAR(Table1[[#This Row],[Invoice Date]])</f>
        <v>2021</v>
      </c>
      <c r="Q2517" s="4">
        <f>IFERROR(Table1[[#This Row],[Total Sales]]/Table1[[#This Row],[Units Sold]],4)</f>
        <v>400</v>
      </c>
      <c r="R2517" s="4">
        <f>IFERROR(Table1[[#This Row],[Operating Profit]]/Table1[[#This Row],[Units Sold]],0)</f>
        <v>160</v>
      </c>
      <c r="S2517" s="4">
        <f>IFERROR((Table1[[#This Row],[Total Sales]]-Table1[[#This Row],[Operating Profit]])/Table1[[#This Row],[Units Sold]],0)</f>
        <v>240</v>
      </c>
      <c r="T2517" s="4" t="str">
        <f>IF(Table1[[#This Row],[Profit per unit]]&gt;$V$8,"Premium","Mass")</f>
        <v>Premium</v>
      </c>
      <c r="U2517" s="4"/>
    </row>
    <row r="2518" spans="2:21" ht="14.25" customHeight="1" x14ac:dyDescent="0.3">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c r="O2518" s="4" t="str">
        <f>TEXT(Table1[[#This Row],[Invoice Date]],"mmm")</f>
        <v>Jan</v>
      </c>
      <c r="P2518" s="4">
        <f>YEAR(Table1[[#This Row],[Invoice Date]])</f>
        <v>2021</v>
      </c>
      <c r="Q2518" s="4">
        <f>IFERROR(Table1[[#This Row],[Total Sales]]/Table1[[#This Row],[Units Sold]],4)</f>
        <v>400</v>
      </c>
      <c r="R2518" s="4">
        <f>IFERROR(Table1[[#This Row],[Operating Profit]]/Table1[[#This Row],[Units Sold]],0)</f>
        <v>140</v>
      </c>
      <c r="S2518" s="4">
        <f>IFERROR((Table1[[#This Row],[Total Sales]]-Table1[[#This Row],[Operating Profit]])/Table1[[#This Row],[Units Sold]],0)</f>
        <v>260</v>
      </c>
      <c r="T2518" s="4" t="str">
        <f>IF(Table1[[#This Row],[Profit per unit]]&gt;$V$8,"Premium","Mass")</f>
        <v>Premium</v>
      </c>
      <c r="U2518" s="4"/>
    </row>
    <row r="2519" spans="2:21" ht="14.25" customHeight="1" x14ac:dyDescent="0.3">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c r="O2519" s="4" t="str">
        <f>TEXT(Table1[[#This Row],[Invoice Date]],"mmm")</f>
        <v>Jan</v>
      </c>
      <c r="P2519" s="4">
        <f>YEAR(Table1[[#This Row],[Invoice Date]])</f>
        <v>2021</v>
      </c>
      <c r="Q2519" s="4">
        <f>IFERROR(Table1[[#This Row],[Total Sales]]/Table1[[#This Row],[Units Sold]],4)</f>
        <v>300.00000000000006</v>
      </c>
      <c r="R2519" s="4">
        <f>IFERROR(Table1[[#This Row],[Operating Profit]]/Table1[[#This Row],[Units Sold]],0)</f>
        <v>120.00000000000003</v>
      </c>
      <c r="S2519" s="4">
        <f>IFERROR((Table1[[#This Row],[Total Sales]]-Table1[[#This Row],[Operating Profit]])/Table1[[#This Row],[Units Sold]],0)</f>
        <v>180.00000000000003</v>
      </c>
      <c r="T2519" s="4" t="str">
        <f>IF(Table1[[#This Row],[Profit per unit]]&gt;$V$8,"Premium","Mass")</f>
        <v>Premium</v>
      </c>
      <c r="U2519" s="4"/>
    </row>
    <row r="2520" spans="2:21" ht="14.25" customHeight="1" x14ac:dyDescent="0.3">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c r="O2520" s="4" t="str">
        <f>TEXT(Table1[[#This Row],[Invoice Date]],"mmm")</f>
        <v>Jan</v>
      </c>
      <c r="P2520" s="4">
        <f>YEAR(Table1[[#This Row],[Invoice Date]])</f>
        <v>2021</v>
      </c>
      <c r="Q2520" s="4">
        <f>IFERROR(Table1[[#This Row],[Total Sales]]/Table1[[#This Row],[Units Sold]],4)</f>
        <v>350</v>
      </c>
      <c r="R2520" s="4">
        <f>IFERROR(Table1[[#This Row],[Operating Profit]]/Table1[[#This Row],[Units Sold]],0)</f>
        <v>140</v>
      </c>
      <c r="S2520" s="4">
        <f>IFERROR((Table1[[#This Row],[Total Sales]]-Table1[[#This Row],[Operating Profit]])/Table1[[#This Row],[Units Sold]],0)</f>
        <v>210</v>
      </c>
      <c r="T2520" s="4" t="str">
        <f>IF(Table1[[#This Row],[Profit per unit]]&gt;$V$8,"Premium","Mass")</f>
        <v>Premium</v>
      </c>
      <c r="U2520" s="4"/>
    </row>
    <row r="2521" spans="2:21" ht="14.25" customHeight="1" x14ac:dyDescent="0.3">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c r="O2521" s="4" t="str">
        <f>TEXT(Table1[[#This Row],[Invoice Date]],"mmm")</f>
        <v>Jan</v>
      </c>
      <c r="P2521" s="4">
        <f>YEAR(Table1[[#This Row],[Invoice Date]])</f>
        <v>2021</v>
      </c>
      <c r="Q2521" s="4">
        <f>IFERROR(Table1[[#This Row],[Total Sales]]/Table1[[#This Row],[Units Sold]],4)</f>
        <v>499.99999999999994</v>
      </c>
      <c r="R2521" s="4">
        <f>IFERROR(Table1[[#This Row],[Operating Profit]]/Table1[[#This Row],[Units Sold]],0)</f>
        <v>174.99999999999997</v>
      </c>
      <c r="S2521" s="4">
        <f>IFERROR((Table1[[#This Row],[Total Sales]]-Table1[[#This Row],[Operating Profit]])/Table1[[#This Row],[Units Sold]],0)</f>
        <v>324.99999999999994</v>
      </c>
      <c r="T2521" s="4" t="str">
        <f>IF(Table1[[#This Row],[Profit per unit]]&gt;$V$8,"Premium","Mass")</f>
        <v>Premium</v>
      </c>
      <c r="U2521" s="4"/>
    </row>
    <row r="2522" spans="2:21" ht="14.25" customHeight="1" x14ac:dyDescent="0.3">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c r="O2522" s="4" t="str">
        <f>TEXT(Table1[[#This Row],[Invoice Date]],"mmm")</f>
        <v>Jan</v>
      </c>
      <c r="P2522" s="4">
        <f>YEAR(Table1[[#This Row],[Invoice Date]])</f>
        <v>2021</v>
      </c>
      <c r="Q2522" s="4">
        <f>IFERROR(Table1[[#This Row],[Total Sales]]/Table1[[#This Row],[Units Sold]],4)</f>
        <v>400</v>
      </c>
      <c r="R2522" s="4">
        <f>IFERROR(Table1[[#This Row],[Operating Profit]]/Table1[[#This Row],[Units Sold]],0)</f>
        <v>160</v>
      </c>
      <c r="S2522" s="4">
        <f>IFERROR((Table1[[#This Row],[Total Sales]]-Table1[[#This Row],[Operating Profit]])/Table1[[#This Row],[Units Sold]],0)</f>
        <v>240</v>
      </c>
      <c r="T2522" s="4" t="str">
        <f>IF(Table1[[#This Row],[Profit per unit]]&gt;$V$8,"Premium","Mass")</f>
        <v>Premium</v>
      </c>
      <c r="U2522" s="4"/>
    </row>
    <row r="2523" spans="2:21" ht="14.25" customHeight="1" x14ac:dyDescent="0.3">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c r="O2523" s="4" t="str">
        <f>TEXT(Table1[[#This Row],[Invoice Date]],"mmm")</f>
        <v>Feb</v>
      </c>
      <c r="P2523" s="4">
        <f>YEAR(Table1[[#This Row],[Invoice Date]])</f>
        <v>2021</v>
      </c>
      <c r="Q2523" s="4">
        <f>IFERROR(Table1[[#This Row],[Total Sales]]/Table1[[#This Row],[Units Sold]],4)</f>
        <v>400</v>
      </c>
      <c r="R2523" s="4">
        <f>IFERROR(Table1[[#This Row],[Operating Profit]]/Table1[[#This Row],[Units Sold]],0)</f>
        <v>160</v>
      </c>
      <c r="S2523" s="4">
        <f>IFERROR((Table1[[#This Row],[Total Sales]]-Table1[[#This Row],[Operating Profit]])/Table1[[#This Row],[Units Sold]],0)</f>
        <v>240</v>
      </c>
      <c r="T2523" s="4" t="str">
        <f>IF(Table1[[#This Row],[Profit per unit]]&gt;$V$8,"Premium","Mass")</f>
        <v>Premium</v>
      </c>
      <c r="U2523" s="4"/>
    </row>
    <row r="2524" spans="2:21" ht="14.25" customHeight="1" x14ac:dyDescent="0.3">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c r="O2524" s="4" t="str">
        <f>TEXT(Table1[[#This Row],[Invoice Date]],"mmm")</f>
        <v>Feb</v>
      </c>
      <c r="P2524" s="4">
        <f>YEAR(Table1[[#This Row],[Invoice Date]])</f>
        <v>2021</v>
      </c>
      <c r="Q2524" s="4">
        <f>IFERROR(Table1[[#This Row],[Total Sales]]/Table1[[#This Row],[Units Sold]],4)</f>
        <v>400</v>
      </c>
      <c r="R2524" s="4">
        <f>IFERROR(Table1[[#This Row],[Operating Profit]]/Table1[[#This Row],[Units Sold]],0)</f>
        <v>140</v>
      </c>
      <c r="S2524" s="4">
        <f>IFERROR((Table1[[#This Row],[Total Sales]]-Table1[[#This Row],[Operating Profit]])/Table1[[#This Row],[Units Sold]],0)</f>
        <v>260</v>
      </c>
      <c r="T2524" s="4" t="str">
        <f>IF(Table1[[#This Row],[Profit per unit]]&gt;$V$8,"Premium","Mass")</f>
        <v>Premium</v>
      </c>
      <c r="U2524" s="4"/>
    </row>
    <row r="2525" spans="2:21" ht="14.25" customHeight="1" x14ac:dyDescent="0.3">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c r="O2525" s="4" t="str">
        <f>TEXT(Table1[[#This Row],[Invoice Date]],"mmm")</f>
        <v>Feb</v>
      </c>
      <c r="P2525" s="4">
        <f>YEAR(Table1[[#This Row],[Invoice Date]])</f>
        <v>2021</v>
      </c>
      <c r="Q2525" s="4">
        <f>IFERROR(Table1[[#This Row],[Total Sales]]/Table1[[#This Row],[Units Sold]],4)</f>
        <v>300.00000000000006</v>
      </c>
      <c r="R2525" s="4">
        <f>IFERROR(Table1[[#This Row],[Operating Profit]]/Table1[[#This Row],[Units Sold]],0)</f>
        <v>120.00000000000003</v>
      </c>
      <c r="S2525" s="4">
        <f>IFERROR((Table1[[#This Row],[Total Sales]]-Table1[[#This Row],[Operating Profit]])/Table1[[#This Row],[Units Sold]],0)</f>
        <v>180.00000000000003</v>
      </c>
      <c r="T2525" s="4" t="str">
        <f>IF(Table1[[#This Row],[Profit per unit]]&gt;$V$8,"Premium","Mass")</f>
        <v>Premium</v>
      </c>
      <c r="U2525" s="4"/>
    </row>
    <row r="2526" spans="2:21" ht="14.25" customHeight="1" x14ac:dyDescent="0.3">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c r="O2526" s="4" t="str">
        <f>TEXT(Table1[[#This Row],[Invoice Date]],"mmm")</f>
        <v>Feb</v>
      </c>
      <c r="P2526" s="4">
        <f>YEAR(Table1[[#This Row],[Invoice Date]])</f>
        <v>2021</v>
      </c>
      <c r="Q2526" s="4">
        <f>IFERROR(Table1[[#This Row],[Total Sales]]/Table1[[#This Row],[Units Sold]],4)</f>
        <v>350</v>
      </c>
      <c r="R2526" s="4">
        <f>IFERROR(Table1[[#This Row],[Operating Profit]]/Table1[[#This Row],[Units Sold]],0)</f>
        <v>140</v>
      </c>
      <c r="S2526" s="4">
        <f>IFERROR((Table1[[#This Row],[Total Sales]]-Table1[[#This Row],[Operating Profit]])/Table1[[#This Row],[Units Sold]],0)</f>
        <v>210</v>
      </c>
      <c r="T2526" s="4" t="str">
        <f>IF(Table1[[#This Row],[Profit per unit]]&gt;$V$8,"Premium","Mass")</f>
        <v>Premium</v>
      </c>
      <c r="U2526" s="4"/>
    </row>
    <row r="2527" spans="2:21" ht="14.25" customHeight="1" x14ac:dyDescent="0.3">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c r="O2527" s="4" t="str">
        <f>TEXT(Table1[[#This Row],[Invoice Date]],"mmm")</f>
        <v>Feb</v>
      </c>
      <c r="P2527" s="4">
        <f>YEAR(Table1[[#This Row],[Invoice Date]])</f>
        <v>2021</v>
      </c>
      <c r="Q2527" s="4">
        <f>IFERROR(Table1[[#This Row],[Total Sales]]/Table1[[#This Row],[Units Sold]],4)</f>
        <v>499.99999999999994</v>
      </c>
      <c r="R2527" s="4">
        <f>IFERROR(Table1[[#This Row],[Operating Profit]]/Table1[[#This Row],[Units Sold]],0)</f>
        <v>174.99999999999997</v>
      </c>
      <c r="S2527" s="4">
        <f>IFERROR((Table1[[#This Row],[Total Sales]]-Table1[[#This Row],[Operating Profit]])/Table1[[#This Row],[Units Sold]],0)</f>
        <v>324.99999999999994</v>
      </c>
      <c r="T2527" s="4" t="str">
        <f>IF(Table1[[#This Row],[Profit per unit]]&gt;$V$8,"Premium","Mass")</f>
        <v>Premium</v>
      </c>
      <c r="U2527" s="4"/>
    </row>
    <row r="2528" spans="2:21" ht="14.25" customHeight="1" x14ac:dyDescent="0.3">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c r="O2528" s="4" t="str">
        <f>TEXT(Table1[[#This Row],[Invoice Date]],"mmm")</f>
        <v>Feb</v>
      </c>
      <c r="P2528" s="4">
        <f>YEAR(Table1[[#This Row],[Invoice Date]])</f>
        <v>2021</v>
      </c>
      <c r="Q2528" s="4">
        <f>IFERROR(Table1[[#This Row],[Total Sales]]/Table1[[#This Row],[Units Sold]],4)</f>
        <v>400</v>
      </c>
      <c r="R2528" s="4">
        <f>IFERROR(Table1[[#This Row],[Operating Profit]]/Table1[[#This Row],[Units Sold]],0)</f>
        <v>160</v>
      </c>
      <c r="S2528" s="4">
        <f>IFERROR((Table1[[#This Row],[Total Sales]]-Table1[[#This Row],[Operating Profit]])/Table1[[#This Row],[Units Sold]],0)</f>
        <v>240</v>
      </c>
      <c r="T2528" s="4" t="str">
        <f>IF(Table1[[#This Row],[Profit per unit]]&gt;$V$8,"Premium","Mass")</f>
        <v>Premium</v>
      </c>
      <c r="U2528" s="4"/>
    </row>
    <row r="2529" spans="2:21" ht="14.25" customHeight="1" x14ac:dyDescent="0.3">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c r="O2529" s="4" t="str">
        <f>TEXT(Table1[[#This Row],[Invoice Date]],"mmm")</f>
        <v>Mar</v>
      </c>
      <c r="P2529" s="4">
        <f>YEAR(Table1[[#This Row],[Invoice Date]])</f>
        <v>2021</v>
      </c>
      <c r="Q2529" s="4">
        <f>IFERROR(Table1[[#This Row],[Total Sales]]/Table1[[#This Row],[Units Sold]],4)</f>
        <v>450</v>
      </c>
      <c r="R2529" s="4">
        <f>IFERROR(Table1[[#This Row],[Operating Profit]]/Table1[[#This Row],[Units Sold]],0)</f>
        <v>180</v>
      </c>
      <c r="S2529" s="4">
        <f>IFERROR((Table1[[#This Row],[Total Sales]]-Table1[[#This Row],[Operating Profit]])/Table1[[#This Row],[Units Sold]],0)</f>
        <v>270</v>
      </c>
      <c r="T2529" s="4" t="str">
        <f>IF(Table1[[#This Row],[Profit per unit]]&gt;$V$8,"Premium","Mass")</f>
        <v>Premium</v>
      </c>
      <c r="U2529" s="4"/>
    </row>
    <row r="2530" spans="2:21" ht="14.25" customHeight="1" x14ac:dyDescent="0.3">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c r="O2530" s="4" t="str">
        <f>TEXT(Table1[[#This Row],[Invoice Date]],"mmm")</f>
        <v>Mar</v>
      </c>
      <c r="P2530" s="4">
        <f>YEAR(Table1[[#This Row],[Invoice Date]])</f>
        <v>2021</v>
      </c>
      <c r="Q2530" s="4">
        <f>IFERROR(Table1[[#This Row],[Total Sales]]/Table1[[#This Row],[Units Sold]],4)</f>
        <v>450</v>
      </c>
      <c r="R2530" s="4">
        <f>IFERROR(Table1[[#This Row],[Operating Profit]]/Table1[[#This Row],[Units Sold]],0)</f>
        <v>157.5</v>
      </c>
      <c r="S2530" s="4">
        <f>IFERROR((Table1[[#This Row],[Total Sales]]-Table1[[#This Row],[Operating Profit]])/Table1[[#This Row],[Units Sold]],0)</f>
        <v>292.5</v>
      </c>
      <c r="T2530" s="4" t="str">
        <f>IF(Table1[[#This Row],[Profit per unit]]&gt;$V$8,"Premium","Mass")</f>
        <v>Premium</v>
      </c>
      <c r="U2530" s="4"/>
    </row>
    <row r="2531" spans="2:21" ht="14.25" customHeight="1" x14ac:dyDescent="0.3">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c r="O2531" s="4" t="str">
        <f>TEXT(Table1[[#This Row],[Invoice Date]],"mmm")</f>
        <v>Mar</v>
      </c>
      <c r="P2531" s="4">
        <f>YEAR(Table1[[#This Row],[Invoice Date]])</f>
        <v>2021</v>
      </c>
      <c r="Q2531" s="4">
        <f>IFERROR(Table1[[#This Row],[Total Sales]]/Table1[[#This Row],[Units Sold]],4)</f>
        <v>350</v>
      </c>
      <c r="R2531" s="4">
        <f>IFERROR(Table1[[#This Row],[Operating Profit]]/Table1[[#This Row],[Units Sold]],0)</f>
        <v>140</v>
      </c>
      <c r="S2531" s="4">
        <f>IFERROR((Table1[[#This Row],[Total Sales]]-Table1[[#This Row],[Operating Profit]])/Table1[[#This Row],[Units Sold]],0)</f>
        <v>210</v>
      </c>
      <c r="T2531" s="4" t="str">
        <f>IF(Table1[[#This Row],[Profit per unit]]&gt;$V$8,"Premium","Mass")</f>
        <v>Premium</v>
      </c>
      <c r="U2531" s="4"/>
    </row>
    <row r="2532" spans="2:21" ht="14.25" customHeight="1" x14ac:dyDescent="0.3">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c r="O2532" s="4" t="str">
        <f>TEXT(Table1[[#This Row],[Invoice Date]],"mmm")</f>
        <v>Mar</v>
      </c>
      <c r="P2532" s="4">
        <f>YEAR(Table1[[#This Row],[Invoice Date]])</f>
        <v>2021</v>
      </c>
      <c r="Q2532" s="4">
        <f>IFERROR(Table1[[#This Row],[Total Sales]]/Table1[[#This Row],[Units Sold]],4)</f>
        <v>400</v>
      </c>
      <c r="R2532" s="4">
        <f>IFERROR(Table1[[#This Row],[Operating Profit]]/Table1[[#This Row],[Units Sold]],0)</f>
        <v>160</v>
      </c>
      <c r="S2532" s="4">
        <f>IFERROR((Table1[[#This Row],[Total Sales]]-Table1[[#This Row],[Operating Profit]])/Table1[[#This Row],[Units Sold]],0)</f>
        <v>240</v>
      </c>
      <c r="T2532" s="4" t="str">
        <f>IF(Table1[[#This Row],[Profit per unit]]&gt;$V$8,"Premium","Mass")</f>
        <v>Premium</v>
      </c>
      <c r="U2532" s="4"/>
    </row>
    <row r="2533" spans="2:21" ht="14.25" customHeight="1" x14ac:dyDescent="0.3">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c r="O2533" s="4" t="str">
        <f>TEXT(Table1[[#This Row],[Invoice Date]],"mmm")</f>
        <v>Mar</v>
      </c>
      <c r="P2533" s="4">
        <f>YEAR(Table1[[#This Row],[Invoice Date]])</f>
        <v>2021</v>
      </c>
      <c r="Q2533" s="4">
        <f>IFERROR(Table1[[#This Row],[Total Sales]]/Table1[[#This Row],[Units Sold]],4)</f>
        <v>549.99999999999989</v>
      </c>
      <c r="R2533" s="4">
        <f>IFERROR(Table1[[#This Row],[Operating Profit]]/Table1[[#This Row],[Units Sold]],0)</f>
        <v>192.49999999999994</v>
      </c>
      <c r="S2533" s="4">
        <f>IFERROR((Table1[[#This Row],[Total Sales]]-Table1[[#This Row],[Operating Profit]])/Table1[[#This Row],[Units Sold]],0)</f>
        <v>357.49999999999994</v>
      </c>
      <c r="T2533" s="4" t="str">
        <f>IF(Table1[[#This Row],[Profit per unit]]&gt;$V$8,"Premium","Mass")</f>
        <v>Premium</v>
      </c>
      <c r="U2533" s="4"/>
    </row>
    <row r="2534" spans="2:21" ht="14.25" customHeight="1" x14ac:dyDescent="0.3">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c r="O2534" s="4" t="str">
        <f>TEXT(Table1[[#This Row],[Invoice Date]],"mmm")</f>
        <v>Mar</v>
      </c>
      <c r="P2534" s="4">
        <f>YEAR(Table1[[#This Row],[Invoice Date]])</f>
        <v>2021</v>
      </c>
      <c r="Q2534" s="4">
        <f>IFERROR(Table1[[#This Row],[Total Sales]]/Table1[[#This Row],[Units Sold]],4)</f>
        <v>450</v>
      </c>
      <c r="R2534" s="4">
        <f>IFERROR(Table1[[#This Row],[Operating Profit]]/Table1[[#This Row],[Units Sold]],0)</f>
        <v>180</v>
      </c>
      <c r="S2534" s="4">
        <f>IFERROR((Table1[[#This Row],[Total Sales]]-Table1[[#This Row],[Operating Profit]])/Table1[[#This Row],[Units Sold]],0)</f>
        <v>270</v>
      </c>
      <c r="T2534" s="4" t="str">
        <f>IF(Table1[[#This Row],[Profit per unit]]&gt;$V$8,"Premium","Mass")</f>
        <v>Premium</v>
      </c>
      <c r="U2534" s="4"/>
    </row>
    <row r="2535" spans="2:21" ht="14.25" customHeight="1" x14ac:dyDescent="0.3">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c r="O2535" s="4" t="str">
        <f>TEXT(Table1[[#This Row],[Invoice Date]],"mmm")</f>
        <v>Apr</v>
      </c>
      <c r="P2535" s="4">
        <f>YEAR(Table1[[#This Row],[Invoice Date]])</f>
        <v>2021</v>
      </c>
      <c r="Q2535" s="4">
        <f>IFERROR(Table1[[#This Row],[Total Sales]]/Table1[[#This Row],[Units Sold]],4)</f>
        <v>450</v>
      </c>
      <c r="R2535" s="4">
        <f>IFERROR(Table1[[#This Row],[Operating Profit]]/Table1[[#This Row],[Units Sold]],0)</f>
        <v>180</v>
      </c>
      <c r="S2535" s="4">
        <f>IFERROR((Table1[[#This Row],[Total Sales]]-Table1[[#This Row],[Operating Profit]])/Table1[[#This Row],[Units Sold]],0)</f>
        <v>270</v>
      </c>
      <c r="T2535" s="4" t="str">
        <f>IF(Table1[[#This Row],[Profit per unit]]&gt;$V$8,"Premium","Mass")</f>
        <v>Premium</v>
      </c>
      <c r="U2535" s="4"/>
    </row>
    <row r="2536" spans="2:21" ht="14.25" customHeight="1" x14ac:dyDescent="0.3">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c r="O2536" s="4" t="str">
        <f>TEXT(Table1[[#This Row],[Invoice Date]],"mmm")</f>
        <v>Apr</v>
      </c>
      <c r="P2536" s="4">
        <f>YEAR(Table1[[#This Row],[Invoice Date]])</f>
        <v>2021</v>
      </c>
      <c r="Q2536" s="4">
        <f>IFERROR(Table1[[#This Row],[Total Sales]]/Table1[[#This Row],[Units Sold]],4)</f>
        <v>450</v>
      </c>
      <c r="R2536" s="4">
        <f>IFERROR(Table1[[#This Row],[Operating Profit]]/Table1[[#This Row],[Units Sold]],0)</f>
        <v>157.5</v>
      </c>
      <c r="S2536" s="4">
        <f>IFERROR((Table1[[#This Row],[Total Sales]]-Table1[[#This Row],[Operating Profit]])/Table1[[#This Row],[Units Sold]],0)</f>
        <v>292.5</v>
      </c>
      <c r="T2536" s="4" t="str">
        <f>IF(Table1[[#This Row],[Profit per unit]]&gt;$V$8,"Premium","Mass")</f>
        <v>Premium</v>
      </c>
      <c r="U2536" s="4"/>
    </row>
    <row r="2537" spans="2:21" ht="14.25" customHeight="1" x14ac:dyDescent="0.3">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c r="O2537" s="4" t="str">
        <f>TEXT(Table1[[#This Row],[Invoice Date]],"mmm")</f>
        <v>Apr</v>
      </c>
      <c r="P2537" s="4">
        <f>YEAR(Table1[[#This Row],[Invoice Date]])</f>
        <v>2021</v>
      </c>
      <c r="Q2537" s="4">
        <f>IFERROR(Table1[[#This Row],[Total Sales]]/Table1[[#This Row],[Units Sold]],4)</f>
        <v>400</v>
      </c>
      <c r="R2537" s="4">
        <f>IFERROR(Table1[[#This Row],[Operating Profit]]/Table1[[#This Row],[Units Sold]],0)</f>
        <v>160</v>
      </c>
      <c r="S2537" s="4">
        <f>IFERROR((Table1[[#This Row],[Total Sales]]-Table1[[#This Row],[Operating Profit]])/Table1[[#This Row],[Units Sold]],0)</f>
        <v>240</v>
      </c>
      <c r="T2537" s="4" t="str">
        <f>IF(Table1[[#This Row],[Profit per unit]]&gt;$V$8,"Premium","Mass")</f>
        <v>Premium</v>
      </c>
      <c r="U2537" s="4"/>
    </row>
    <row r="2538" spans="2:21" ht="14.25" customHeight="1" x14ac:dyDescent="0.3">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c r="O2538" s="4" t="str">
        <f>TEXT(Table1[[#This Row],[Invoice Date]],"mmm")</f>
        <v>Apr</v>
      </c>
      <c r="P2538" s="4">
        <f>YEAR(Table1[[#This Row],[Invoice Date]])</f>
        <v>2021</v>
      </c>
      <c r="Q2538" s="4">
        <f>IFERROR(Table1[[#This Row],[Total Sales]]/Table1[[#This Row],[Units Sold]],4)</f>
        <v>450</v>
      </c>
      <c r="R2538" s="4">
        <f>IFERROR(Table1[[#This Row],[Operating Profit]]/Table1[[#This Row],[Units Sold]],0)</f>
        <v>180</v>
      </c>
      <c r="S2538" s="4">
        <f>IFERROR((Table1[[#This Row],[Total Sales]]-Table1[[#This Row],[Operating Profit]])/Table1[[#This Row],[Units Sold]],0)</f>
        <v>270</v>
      </c>
      <c r="T2538" s="4" t="str">
        <f>IF(Table1[[#This Row],[Profit per unit]]&gt;$V$8,"Premium","Mass")</f>
        <v>Premium</v>
      </c>
      <c r="U2538" s="4"/>
    </row>
    <row r="2539" spans="2:21" ht="14.25" customHeight="1" x14ac:dyDescent="0.3">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c r="O2539" s="4" t="str">
        <f>TEXT(Table1[[#This Row],[Invoice Date]],"mmm")</f>
        <v>Apr</v>
      </c>
      <c r="P2539" s="4">
        <f>YEAR(Table1[[#This Row],[Invoice Date]])</f>
        <v>2021</v>
      </c>
      <c r="Q2539" s="4">
        <f>IFERROR(Table1[[#This Row],[Total Sales]]/Table1[[#This Row],[Units Sold]],4)</f>
        <v>500</v>
      </c>
      <c r="R2539" s="4">
        <f>IFERROR(Table1[[#This Row],[Operating Profit]]/Table1[[#This Row],[Units Sold]],0)</f>
        <v>175</v>
      </c>
      <c r="S2539" s="4">
        <f>IFERROR((Table1[[#This Row],[Total Sales]]-Table1[[#This Row],[Operating Profit]])/Table1[[#This Row],[Units Sold]],0)</f>
        <v>325</v>
      </c>
      <c r="T2539" s="4" t="str">
        <f>IF(Table1[[#This Row],[Profit per unit]]&gt;$V$8,"Premium","Mass")</f>
        <v>Premium</v>
      </c>
      <c r="U2539" s="4"/>
    </row>
    <row r="2540" spans="2:21" ht="14.25" customHeight="1" x14ac:dyDescent="0.3">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c r="O2540" s="4" t="str">
        <f>TEXT(Table1[[#This Row],[Invoice Date]],"mmm")</f>
        <v>Apr</v>
      </c>
      <c r="P2540" s="4">
        <f>YEAR(Table1[[#This Row],[Invoice Date]])</f>
        <v>2021</v>
      </c>
      <c r="Q2540" s="4">
        <f>IFERROR(Table1[[#This Row],[Total Sales]]/Table1[[#This Row],[Units Sold]],4)</f>
        <v>400</v>
      </c>
      <c r="R2540" s="4">
        <f>IFERROR(Table1[[#This Row],[Operating Profit]]/Table1[[#This Row],[Units Sold]],0)</f>
        <v>160</v>
      </c>
      <c r="S2540" s="4">
        <f>IFERROR((Table1[[#This Row],[Total Sales]]-Table1[[#This Row],[Operating Profit]])/Table1[[#This Row],[Units Sold]],0)</f>
        <v>240</v>
      </c>
      <c r="T2540" s="4" t="str">
        <f>IF(Table1[[#This Row],[Profit per unit]]&gt;$V$8,"Premium","Mass")</f>
        <v>Premium</v>
      </c>
      <c r="U2540" s="4"/>
    </row>
    <row r="2541" spans="2:21" ht="14.25" customHeight="1" x14ac:dyDescent="0.3">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c r="O2541" s="4" t="str">
        <f>TEXT(Table1[[#This Row],[Invoice Date]],"mmm")</f>
        <v>May</v>
      </c>
      <c r="P2541" s="4">
        <f>YEAR(Table1[[#This Row],[Invoice Date]])</f>
        <v>2021</v>
      </c>
      <c r="Q2541" s="4">
        <f>IFERROR(Table1[[#This Row],[Total Sales]]/Table1[[#This Row],[Units Sold]],4)</f>
        <v>500</v>
      </c>
      <c r="R2541" s="4">
        <f>IFERROR(Table1[[#This Row],[Operating Profit]]/Table1[[#This Row],[Units Sold]],0)</f>
        <v>200</v>
      </c>
      <c r="S2541" s="4">
        <f>IFERROR((Table1[[#This Row],[Total Sales]]-Table1[[#This Row],[Operating Profit]])/Table1[[#This Row],[Units Sold]],0)</f>
        <v>300</v>
      </c>
      <c r="T2541" s="4" t="str">
        <f>IF(Table1[[#This Row],[Profit per unit]]&gt;$V$8,"Premium","Mass")</f>
        <v>Premium</v>
      </c>
      <c r="U2541" s="4"/>
    </row>
    <row r="2542" spans="2:21" ht="14.25" customHeight="1" x14ac:dyDescent="0.3">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c r="O2542" s="4" t="str">
        <f>TEXT(Table1[[#This Row],[Invoice Date]],"mmm")</f>
        <v>May</v>
      </c>
      <c r="P2542" s="4">
        <f>YEAR(Table1[[#This Row],[Invoice Date]])</f>
        <v>2021</v>
      </c>
      <c r="Q2542" s="4">
        <f>IFERROR(Table1[[#This Row],[Total Sales]]/Table1[[#This Row],[Units Sold]],4)</f>
        <v>450.00000000000006</v>
      </c>
      <c r="R2542" s="4">
        <f>IFERROR(Table1[[#This Row],[Operating Profit]]/Table1[[#This Row],[Units Sold]],0)</f>
        <v>157.5</v>
      </c>
      <c r="S2542" s="4">
        <f>IFERROR((Table1[[#This Row],[Total Sales]]-Table1[[#This Row],[Operating Profit]])/Table1[[#This Row],[Units Sold]],0)</f>
        <v>292.50000000000006</v>
      </c>
      <c r="T2542" s="4" t="str">
        <f>IF(Table1[[#This Row],[Profit per unit]]&gt;$V$8,"Premium","Mass")</f>
        <v>Premium</v>
      </c>
      <c r="U2542" s="4"/>
    </row>
    <row r="2543" spans="2:21" ht="14.25" customHeight="1" x14ac:dyDescent="0.3">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c r="O2543" s="4" t="str">
        <f>TEXT(Table1[[#This Row],[Invoice Date]],"mmm")</f>
        <v>May</v>
      </c>
      <c r="P2543" s="4">
        <f>YEAR(Table1[[#This Row],[Invoice Date]])</f>
        <v>2021</v>
      </c>
      <c r="Q2543" s="4">
        <f>IFERROR(Table1[[#This Row],[Total Sales]]/Table1[[#This Row],[Units Sold]],4)</f>
        <v>400</v>
      </c>
      <c r="R2543" s="4">
        <f>IFERROR(Table1[[#This Row],[Operating Profit]]/Table1[[#This Row],[Units Sold]],0)</f>
        <v>160</v>
      </c>
      <c r="S2543" s="4">
        <f>IFERROR((Table1[[#This Row],[Total Sales]]-Table1[[#This Row],[Operating Profit]])/Table1[[#This Row],[Units Sold]],0)</f>
        <v>240</v>
      </c>
      <c r="T2543" s="4" t="str">
        <f>IF(Table1[[#This Row],[Profit per unit]]&gt;$V$8,"Premium","Mass")</f>
        <v>Premium</v>
      </c>
      <c r="U2543" s="4"/>
    </row>
    <row r="2544" spans="2:21" ht="14.25" customHeight="1" x14ac:dyDescent="0.3">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c r="O2544" s="4" t="str">
        <f>TEXT(Table1[[#This Row],[Invoice Date]],"mmm")</f>
        <v>May</v>
      </c>
      <c r="P2544" s="4">
        <f>YEAR(Table1[[#This Row],[Invoice Date]])</f>
        <v>2021</v>
      </c>
      <c r="Q2544" s="4">
        <f>IFERROR(Table1[[#This Row],[Total Sales]]/Table1[[#This Row],[Units Sold]],4)</f>
        <v>400</v>
      </c>
      <c r="R2544" s="4">
        <f>IFERROR(Table1[[#This Row],[Operating Profit]]/Table1[[#This Row],[Units Sold]],0)</f>
        <v>160</v>
      </c>
      <c r="S2544" s="4">
        <f>IFERROR((Table1[[#This Row],[Total Sales]]-Table1[[#This Row],[Operating Profit]])/Table1[[#This Row],[Units Sold]],0)</f>
        <v>240</v>
      </c>
      <c r="T2544" s="4" t="str">
        <f>IF(Table1[[#This Row],[Profit per unit]]&gt;$V$8,"Premium","Mass")</f>
        <v>Premium</v>
      </c>
      <c r="U2544" s="4"/>
    </row>
    <row r="2545" spans="2:21" ht="14.25" customHeight="1" x14ac:dyDescent="0.3">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c r="O2545" s="4" t="str">
        <f>TEXT(Table1[[#This Row],[Invoice Date]],"mmm")</f>
        <v>May</v>
      </c>
      <c r="P2545" s="4">
        <f>YEAR(Table1[[#This Row],[Invoice Date]])</f>
        <v>2021</v>
      </c>
      <c r="Q2545" s="4">
        <f>IFERROR(Table1[[#This Row],[Total Sales]]/Table1[[#This Row],[Units Sold]],4)</f>
        <v>500</v>
      </c>
      <c r="R2545" s="4">
        <f>IFERROR(Table1[[#This Row],[Operating Profit]]/Table1[[#This Row],[Units Sold]],0)</f>
        <v>175</v>
      </c>
      <c r="S2545" s="4">
        <f>IFERROR((Table1[[#This Row],[Total Sales]]-Table1[[#This Row],[Operating Profit]])/Table1[[#This Row],[Units Sold]],0)</f>
        <v>325</v>
      </c>
      <c r="T2545" s="4" t="str">
        <f>IF(Table1[[#This Row],[Profit per unit]]&gt;$V$8,"Premium","Mass")</f>
        <v>Premium</v>
      </c>
      <c r="U2545" s="4"/>
    </row>
    <row r="2546" spans="2:21" ht="14.25" customHeight="1" x14ac:dyDescent="0.3">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c r="O2546" s="4" t="str">
        <f>TEXT(Table1[[#This Row],[Invoice Date]],"mmm")</f>
        <v>May</v>
      </c>
      <c r="P2546" s="4">
        <f>YEAR(Table1[[#This Row],[Invoice Date]])</f>
        <v>2021</v>
      </c>
      <c r="Q2546" s="4">
        <f>IFERROR(Table1[[#This Row],[Total Sales]]/Table1[[#This Row],[Units Sold]],4)</f>
        <v>550.00000000000011</v>
      </c>
      <c r="R2546" s="4">
        <f>IFERROR(Table1[[#This Row],[Operating Profit]]/Table1[[#This Row],[Units Sold]],0)</f>
        <v>220.00000000000006</v>
      </c>
      <c r="S2546" s="4">
        <f>IFERROR((Table1[[#This Row],[Total Sales]]-Table1[[#This Row],[Operating Profit]])/Table1[[#This Row],[Units Sold]],0)</f>
        <v>330.00000000000006</v>
      </c>
      <c r="T2546" s="4" t="str">
        <f>IF(Table1[[#This Row],[Profit per unit]]&gt;$V$8,"Premium","Mass")</f>
        <v>Premium</v>
      </c>
      <c r="U2546" s="4"/>
    </row>
    <row r="2547" spans="2:21" ht="14.25" customHeight="1" x14ac:dyDescent="0.3">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c r="O2547" s="4" t="str">
        <f>TEXT(Table1[[#This Row],[Invoice Date]],"mmm")</f>
        <v>Jun</v>
      </c>
      <c r="P2547" s="4">
        <f>YEAR(Table1[[#This Row],[Invoice Date]])</f>
        <v>2021</v>
      </c>
      <c r="Q2547" s="4">
        <f>IFERROR(Table1[[#This Row],[Total Sales]]/Table1[[#This Row],[Units Sold]],4)</f>
        <v>400</v>
      </c>
      <c r="R2547" s="4">
        <f>IFERROR(Table1[[#This Row],[Operating Profit]]/Table1[[#This Row],[Units Sold]],0)</f>
        <v>160</v>
      </c>
      <c r="S2547" s="4">
        <f>IFERROR((Table1[[#This Row],[Total Sales]]-Table1[[#This Row],[Operating Profit]])/Table1[[#This Row],[Units Sold]],0)</f>
        <v>240</v>
      </c>
      <c r="T2547" s="4" t="str">
        <f>IF(Table1[[#This Row],[Profit per unit]]&gt;$V$8,"Premium","Mass")</f>
        <v>Premium</v>
      </c>
      <c r="U2547" s="4"/>
    </row>
    <row r="2548" spans="2:21" ht="14.25" customHeight="1" x14ac:dyDescent="0.3">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c r="O2548" s="4" t="str">
        <f>TEXT(Table1[[#This Row],[Invoice Date]],"mmm")</f>
        <v>Jun</v>
      </c>
      <c r="P2548" s="4">
        <f>YEAR(Table1[[#This Row],[Invoice Date]])</f>
        <v>2021</v>
      </c>
      <c r="Q2548" s="4">
        <f>IFERROR(Table1[[#This Row],[Total Sales]]/Table1[[#This Row],[Units Sold]],4)</f>
        <v>350.00000000000006</v>
      </c>
      <c r="R2548" s="4">
        <f>IFERROR(Table1[[#This Row],[Operating Profit]]/Table1[[#This Row],[Units Sold]],0)</f>
        <v>122.5</v>
      </c>
      <c r="S2548" s="4">
        <f>IFERROR((Table1[[#This Row],[Total Sales]]-Table1[[#This Row],[Operating Profit]])/Table1[[#This Row],[Units Sold]],0)</f>
        <v>227.50000000000006</v>
      </c>
      <c r="T2548" s="4" t="str">
        <f>IF(Table1[[#This Row],[Profit per unit]]&gt;$V$8,"Premium","Mass")</f>
        <v>Premium</v>
      </c>
      <c r="U2548" s="4"/>
    </row>
    <row r="2549" spans="2:21" ht="14.25" customHeight="1" x14ac:dyDescent="0.3">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c r="O2549" s="4" t="str">
        <f>TEXT(Table1[[#This Row],[Invoice Date]],"mmm")</f>
        <v>Jun</v>
      </c>
      <c r="P2549" s="4">
        <f>YEAR(Table1[[#This Row],[Invoice Date]])</f>
        <v>2021</v>
      </c>
      <c r="Q2549" s="4">
        <f>IFERROR(Table1[[#This Row],[Total Sales]]/Table1[[#This Row],[Units Sold]],4)</f>
        <v>300.00000000000006</v>
      </c>
      <c r="R2549" s="4">
        <f>IFERROR(Table1[[#This Row],[Operating Profit]]/Table1[[#This Row],[Units Sold]],0)</f>
        <v>120.00000000000003</v>
      </c>
      <c r="S2549" s="4">
        <f>IFERROR((Table1[[#This Row],[Total Sales]]-Table1[[#This Row],[Operating Profit]])/Table1[[#This Row],[Units Sold]],0)</f>
        <v>180.00000000000003</v>
      </c>
      <c r="T2549" s="4" t="str">
        <f>IF(Table1[[#This Row],[Profit per unit]]&gt;$V$8,"Premium","Mass")</f>
        <v>Premium</v>
      </c>
      <c r="U2549" s="4"/>
    </row>
    <row r="2550" spans="2:21" ht="14.25" customHeight="1" x14ac:dyDescent="0.3">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c r="O2550" s="4" t="str">
        <f>TEXT(Table1[[#This Row],[Invoice Date]],"mmm")</f>
        <v>Jun</v>
      </c>
      <c r="P2550" s="4">
        <f>YEAR(Table1[[#This Row],[Invoice Date]])</f>
        <v>2021</v>
      </c>
      <c r="Q2550" s="4">
        <f>IFERROR(Table1[[#This Row],[Total Sales]]/Table1[[#This Row],[Units Sold]],4)</f>
        <v>300.00000000000006</v>
      </c>
      <c r="R2550" s="4">
        <f>IFERROR(Table1[[#This Row],[Operating Profit]]/Table1[[#This Row],[Units Sold]],0)</f>
        <v>120.00000000000001</v>
      </c>
      <c r="S2550" s="4">
        <f>IFERROR((Table1[[#This Row],[Total Sales]]-Table1[[#This Row],[Operating Profit]])/Table1[[#This Row],[Units Sold]],0)</f>
        <v>180</v>
      </c>
      <c r="T2550" s="4" t="str">
        <f>IF(Table1[[#This Row],[Profit per unit]]&gt;$V$8,"Premium","Mass")</f>
        <v>Premium</v>
      </c>
      <c r="U2550" s="4"/>
    </row>
    <row r="2551" spans="2:21" ht="14.25" customHeight="1" x14ac:dyDescent="0.3">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c r="O2551" s="4" t="str">
        <f>TEXT(Table1[[#This Row],[Invoice Date]],"mmm")</f>
        <v>Jun</v>
      </c>
      <c r="P2551" s="4">
        <f>YEAR(Table1[[#This Row],[Invoice Date]])</f>
        <v>2021</v>
      </c>
      <c r="Q2551" s="4">
        <f>IFERROR(Table1[[#This Row],[Total Sales]]/Table1[[#This Row],[Units Sold]],4)</f>
        <v>500</v>
      </c>
      <c r="R2551" s="4">
        <f>IFERROR(Table1[[#This Row],[Operating Profit]]/Table1[[#This Row],[Units Sold]],0)</f>
        <v>175</v>
      </c>
      <c r="S2551" s="4">
        <f>IFERROR((Table1[[#This Row],[Total Sales]]-Table1[[#This Row],[Operating Profit]])/Table1[[#This Row],[Units Sold]],0)</f>
        <v>325</v>
      </c>
      <c r="T2551" s="4" t="str">
        <f>IF(Table1[[#This Row],[Profit per unit]]&gt;$V$8,"Premium","Mass")</f>
        <v>Premium</v>
      </c>
      <c r="U2551" s="4"/>
    </row>
    <row r="2552" spans="2:21" ht="14.25" customHeight="1" x14ac:dyDescent="0.3">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c r="O2552" s="4" t="str">
        <f>TEXT(Table1[[#This Row],[Invoice Date]],"mmm")</f>
        <v>Jun</v>
      </c>
      <c r="P2552" s="4">
        <f>YEAR(Table1[[#This Row],[Invoice Date]])</f>
        <v>2021</v>
      </c>
      <c r="Q2552" s="4">
        <f>IFERROR(Table1[[#This Row],[Total Sales]]/Table1[[#This Row],[Units Sold]],4)</f>
        <v>550.00000000000011</v>
      </c>
      <c r="R2552" s="4">
        <f>IFERROR(Table1[[#This Row],[Operating Profit]]/Table1[[#This Row],[Units Sold]],0)</f>
        <v>220.00000000000003</v>
      </c>
      <c r="S2552" s="4">
        <f>IFERROR((Table1[[#This Row],[Total Sales]]-Table1[[#This Row],[Operating Profit]])/Table1[[#This Row],[Units Sold]],0)</f>
        <v>330.00000000000006</v>
      </c>
      <c r="T2552" s="4" t="str">
        <f>IF(Table1[[#This Row],[Profit per unit]]&gt;$V$8,"Premium","Mass")</f>
        <v>Premium</v>
      </c>
      <c r="U2552" s="4"/>
    </row>
    <row r="2553" spans="2:21" ht="14.25" customHeight="1" x14ac:dyDescent="0.3">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c r="O2553" s="4" t="str">
        <f>TEXT(Table1[[#This Row],[Invoice Date]],"mmm")</f>
        <v>Jul</v>
      </c>
      <c r="P2553" s="4">
        <f>YEAR(Table1[[#This Row],[Invoice Date]])</f>
        <v>2021</v>
      </c>
      <c r="Q2553" s="4">
        <f>IFERROR(Table1[[#This Row],[Total Sales]]/Table1[[#This Row],[Units Sold]],4)</f>
        <v>500</v>
      </c>
      <c r="R2553" s="4">
        <f>IFERROR(Table1[[#This Row],[Operating Profit]]/Table1[[#This Row],[Units Sold]],0)</f>
        <v>200</v>
      </c>
      <c r="S2553" s="4">
        <f>IFERROR((Table1[[#This Row],[Total Sales]]-Table1[[#This Row],[Operating Profit]])/Table1[[#This Row],[Units Sold]],0)</f>
        <v>300</v>
      </c>
      <c r="T2553" s="4" t="str">
        <f>IF(Table1[[#This Row],[Profit per unit]]&gt;$V$8,"Premium","Mass")</f>
        <v>Premium</v>
      </c>
      <c r="U2553" s="4"/>
    </row>
    <row r="2554" spans="2:21" ht="14.25" customHeight="1" x14ac:dyDescent="0.3">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c r="O2554" s="4" t="str">
        <f>TEXT(Table1[[#This Row],[Invoice Date]],"mmm")</f>
        <v>Jul</v>
      </c>
      <c r="P2554" s="4">
        <f>YEAR(Table1[[#This Row],[Invoice Date]])</f>
        <v>2021</v>
      </c>
      <c r="Q2554" s="4">
        <f>IFERROR(Table1[[#This Row],[Total Sales]]/Table1[[#This Row],[Units Sold]],4)</f>
        <v>450.00000000000006</v>
      </c>
      <c r="R2554" s="4">
        <f>IFERROR(Table1[[#This Row],[Operating Profit]]/Table1[[#This Row],[Units Sold]],0)</f>
        <v>157.50000000000003</v>
      </c>
      <c r="S2554" s="4">
        <f>IFERROR((Table1[[#This Row],[Total Sales]]-Table1[[#This Row],[Operating Profit]])/Table1[[#This Row],[Units Sold]],0)</f>
        <v>292.50000000000006</v>
      </c>
      <c r="T2554" s="4" t="str">
        <f>IF(Table1[[#This Row],[Profit per unit]]&gt;$V$8,"Premium","Mass")</f>
        <v>Premium</v>
      </c>
      <c r="U2554" s="4"/>
    </row>
    <row r="2555" spans="2:21" ht="14.25" customHeight="1" x14ac:dyDescent="0.3">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c r="O2555" s="4" t="str">
        <f>TEXT(Table1[[#This Row],[Invoice Date]],"mmm")</f>
        <v>Jul</v>
      </c>
      <c r="P2555" s="4">
        <f>YEAR(Table1[[#This Row],[Invoice Date]])</f>
        <v>2021</v>
      </c>
      <c r="Q2555" s="4">
        <f>IFERROR(Table1[[#This Row],[Total Sales]]/Table1[[#This Row],[Units Sold]],4)</f>
        <v>400</v>
      </c>
      <c r="R2555" s="4">
        <f>IFERROR(Table1[[#This Row],[Operating Profit]]/Table1[[#This Row],[Units Sold]],0)</f>
        <v>160</v>
      </c>
      <c r="S2555" s="4">
        <f>IFERROR((Table1[[#This Row],[Total Sales]]-Table1[[#This Row],[Operating Profit]])/Table1[[#This Row],[Units Sold]],0)</f>
        <v>240</v>
      </c>
      <c r="T2555" s="4" t="str">
        <f>IF(Table1[[#This Row],[Profit per unit]]&gt;$V$8,"Premium","Mass")</f>
        <v>Premium</v>
      </c>
      <c r="U2555" s="4"/>
    </row>
    <row r="2556" spans="2:21" ht="14.25" customHeight="1" x14ac:dyDescent="0.3">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c r="O2556" s="4" t="str">
        <f>TEXT(Table1[[#This Row],[Invoice Date]],"mmm")</f>
        <v>Jul</v>
      </c>
      <c r="P2556" s="4">
        <f>YEAR(Table1[[#This Row],[Invoice Date]])</f>
        <v>2021</v>
      </c>
      <c r="Q2556" s="4">
        <f>IFERROR(Table1[[#This Row],[Total Sales]]/Table1[[#This Row],[Units Sold]],4)</f>
        <v>400</v>
      </c>
      <c r="R2556" s="4">
        <f>IFERROR(Table1[[#This Row],[Operating Profit]]/Table1[[#This Row],[Units Sold]],0)</f>
        <v>160</v>
      </c>
      <c r="S2556" s="4">
        <f>IFERROR((Table1[[#This Row],[Total Sales]]-Table1[[#This Row],[Operating Profit]])/Table1[[#This Row],[Units Sold]],0)</f>
        <v>240</v>
      </c>
      <c r="T2556" s="4" t="str">
        <f>IF(Table1[[#This Row],[Profit per unit]]&gt;$V$8,"Premium","Mass")</f>
        <v>Premium</v>
      </c>
      <c r="U2556" s="4"/>
    </row>
    <row r="2557" spans="2:21" ht="14.25" customHeight="1" x14ac:dyDescent="0.3">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c r="O2557" s="4" t="str">
        <f>TEXT(Table1[[#This Row],[Invoice Date]],"mmm")</f>
        <v>Jul</v>
      </c>
      <c r="P2557" s="4">
        <f>YEAR(Table1[[#This Row],[Invoice Date]])</f>
        <v>2021</v>
      </c>
      <c r="Q2557" s="4">
        <f>IFERROR(Table1[[#This Row],[Total Sales]]/Table1[[#This Row],[Units Sold]],4)</f>
        <v>500</v>
      </c>
      <c r="R2557" s="4">
        <f>IFERROR(Table1[[#This Row],[Operating Profit]]/Table1[[#This Row],[Units Sold]],0)</f>
        <v>175</v>
      </c>
      <c r="S2557" s="4">
        <f>IFERROR((Table1[[#This Row],[Total Sales]]-Table1[[#This Row],[Operating Profit]])/Table1[[#This Row],[Units Sold]],0)</f>
        <v>325</v>
      </c>
      <c r="T2557" s="4" t="str">
        <f>IF(Table1[[#This Row],[Profit per unit]]&gt;$V$8,"Premium","Mass")</f>
        <v>Premium</v>
      </c>
      <c r="U2557" s="4"/>
    </row>
    <row r="2558" spans="2:21" ht="14.25" customHeight="1" x14ac:dyDescent="0.3">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c r="O2558" s="4" t="str">
        <f>TEXT(Table1[[#This Row],[Invoice Date]],"mmm")</f>
        <v>Jul</v>
      </c>
      <c r="P2558" s="4">
        <f>YEAR(Table1[[#This Row],[Invoice Date]])</f>
        <v>2021</v>
      </c>
      <c r="Q2558" s="4">
        <f>IFERROR(Table1[[#This Row],[Total Sales]]/Table1[[#This Row],[Units Sold]],4)</f>
        <v>550.00000000000011</v>
      </c>
      <c r="R2558" s="4">
        <f>IFERROR(Table1[[#This Row],[Operating Profit]]/Table1[[#This Row],[Units Sold]],0)</f>
        <v>220.00000000000003</v>
      </c>
      <c r="S2558" s="4">
        <f>IFERROR((Table1[[#This Row],[Total Sales]]-Table1[[#This Row],[Operating Profit]])/Table1[[#This Row],[Units Sold]],0)</f>
        <v>330</v>
      </c>
      <c r="T2558" s="4" t="str">
        <f>IF(Table1[[#This Row],[Profit per unit]]&gt;$V$8,"Premium","Mass")</f>
        <v>Premium</v>
      </c>
      <c r="U2558" s="4"/>
    </row>
    <row r="2559" spans="2:21" ht="14.25" customHeight="1" x14ac:dyDescent="0.3">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c r="O2559" s="4" t="str">
        <f>TEXT(Table1[[#This Row],[Invoice Date]],"mmm")</f>
        <v>Aug</v>
      </c>
      <c r="P2559" s="4">
        <f>YEAR(Table1[[#This Row],[Invoice Date]])</f>
        <v>2021</v>
      </c>
      <c r="Q2559" s="4">
        <f>IFERROR(Table1[[#This Row],[Total Sales]]/Table1[[#This Row],[Units Sold]],4)</f>
        <v>500</v>
      </c>
      <c r="R2559" s="4">
        <f>IFERROR(Table1[[#This Row],[Operating Profit]]/Table1[[#This Row],[Units Sold]],0)</f>
        <v>200</v>
      </c>
      <c r="S2559" s="4">
        <f>IFERROR((Table1[[#This Row],[Total Sales]]-Table1[[#This Row],[Operating Profit]])/Table1[[#This Row],[Units Sold]],0)</f>
        <v>300</v>
      </c>
      <c r="T2559" s="4" t="str">
        <f>IF(Table1[[#This Row],[Profit per unit]]&gt;$V$8,"Premium","Mass")</f>
        <v>Premium</v>
      </c>
      <c r="U2559" s="4"/>
    </row>
    <row r="2560" spans="2:21" ht="14.25" customHeight="1" x14ac:dyDescent="0.3">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c r="O2560" s="4" t="str">
        <f>TEXT(Table1[[#This Row],[Invoice Date]],"mmm")</f>
        <v>Aug</v>
      </c>
      <c r="P2560" s="4">
        <f>YEAR(Table1[[#This Row],[Invoice Date]])</f>
        <v>2021</v>
      </c>
      <c r="Q2560" s="4">
        <f>IFERROR(Table1[[#This Row],[Total Sales]]/Table1[[#This Row],[Units Sold]],4)</f>
        <v>450.00000000000006</v>
      </c>
      <c r="R2560" s="4">
        <f>IFERROR(Table1[[#This Row],[Operating Profit]]/Table1[[#This Row],[Units Sold]],0)</f>
        <v>157.50000000000003</v>
      </c>
      <c r="S2560" s="4">
        <f>IFERROR((Table1[[#This Row],[Total Sales]]-Table1[[#This Row],[Operating Profit]])/Table1[[#This Row],[Units Sold]],0)</f>
        <v>292.50000000000006</v>
      </c>
      <c r="T2560" s="4" t="str">
        <f>IF(Table1[[#This Row],[Profit per unit]]&gt;$V$8,"Premium","Mass")</f>
        <v>Premium</v>
      </c>
      <c r="U2560" s="4"/>
    </row>
    <row r="2561" spans="2:21" ht="14.25" customHeight="1" x14ac:dyDescent="0.3">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c r="O2561" s="4" t="str">
        <f>TEXT(Table1[[#This Row],[Invoice Date]],"mmm")</f>
        <v>Aug</v>
      </c>
      <c r="P2561" s="4">
        <f>YEAR(Table1[[#This Row],[Invoice Date]])</f>
        <v>2021</v>
      </c>
      <c r="Q2561" s="4">
        <f>IFERROR(Table1[[#This Row],[Total Sales]]/Table1[[#This Row],[Units Sold]],4)</f>
        <v>400</v>
      </c>
      <c r="R2561" s="4">
        <f>IFERROR(Table1[[#This Row],[Operating Profit]]/Table1[[#This Row],[Units Sold]],0)</f>
        <v>160</v>
      </c>
      <c r="S2561" s="4">
        <f>IFERROR((Table1[[#This Row],[Total Sales]]-Table1[[#This Row],[Operating Profit]])/Table1[[#This Row],[Units Sold]],0)</f>
        <v>240</v>
      </c>
      <c r="T2561" s="4" t="str">
        <f>IF(Table1[[#This Row],[Profit per unit]]&gt;$V$8,"Premium","Mass")</f>
        <v>Premium</v>
      </c>
      <c r="U2561" s="4"/>
    </row>
    <row r="2562" spans="2:21" ht="14.25" customHeight="1" x14ac:dyDescent="0.3">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c r="O2562" s="4" t="str">
        <f>TEXT(Table1[[#This Row],[Invoice Date]],"mmm")</f>
        <v>Aug</v>
      </c>
      <c r="P2562" s="4">
        <f>YEAR(Table1[[#This Row],[Invoice Date]])</f>
        <v>2021</v>
      </c>
      <c r="Q2562" s="4">
        <f>IFERROR(Table1[[#This Row],[Total Sales]]/Table1[[#This Row],[Units Sold]],4)</f>
        <v>400</v>
      </c>
      <c r="R2562" s="4">
        <f>IFERROR(Table1[[#This Row],[Operating Profit]]/Table1[[#This Row],[Units Sold]],0)</f>
        <v>160</v>
      </c>
      <c r="S2562" s="4">
        <f>IFERROR((Table1[[#This Row],[Total Sales]]-Table1[[#This Row],[Operating Profit]])/Table1[[#This Row],[Units Sold]],0)</f>
        <v>240</v>
      </c>
      <c r="T2562" s="4" t="str">
        <f>IF(Table1[[#This Row],[Profit per unit]]&gt;$V$8,"Premium","Mass")</f>
        <v>Premium</v>
      </c>
      <c r="U2562" s="4"/>
    </row>
    <row r="2563" spans="2:21" ht="14.25" customHeight="1" x14ac:dyDescent="0.3">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c r="O2563" s="4" t="str">
        <f>TEXT(Table1[[#This Row],[Invoice Date]],"mmm")</f>
        <v>Aug</v>
      </c>
      <c r="P2563" s="4">
        <f>YEAR(Table1[[#This Row],[Invoice Date]])</f>
        <v>2021</v>
      </c>
      <c r="Q2563" s="4">
        <f>IFERROR(Table1[[#This Row],[Total Sales]]/Table1[[#This Row],[Units Sold]],4)</f>
        <v>500</v>
      </c>
      <c r="R2563" s="4">
        <f>IFERROR(Table1[[#This Row],[Operating Profit]]/Table1[[#This Row],[Units Sold]],0)</f>
        <v>175</v>
      </c>
      <c r="S2563" s="4">
        <f>IFERROR((Table1[[#This Row],[Total Sales]]-Table1[[#This Row],[Operating Profit]])/Table1[[#This Row],[Units Sold]],0)</f>
        <v>325</v>
      </c>
      <c r="T2563" s="4" t="str">
        <f>IF(Table1[[#This Row],[Profit per unit]]&gt;$V$8,"Premium","Mass")</f>
        <v>Premium</v>
      </c>
      <c r="U2563" s="4"/>
    </row>
    <row r="2564" spans="2:21" ht="14.25" customHeight="1" x14ac:dyDescent="0.3">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c r="O2564" s="4" t="str">
        <f>TEXT(Table1[[#This Row],[Invoice Date]],"mmm")</f>
        <v>Aug</v>
      </c>
      <c r="P2564" s="4">
        <f>YEAR(Table1[[#This Row],[Invoice Date]])</f>
        <v>2021</v>
      </c>
      <c r="Q2564" s="4">
        <f>IFERROR(Table1[[#This Row],[Total Sales]]/Table1[[#This Row],[Units Sold]],4)</f>
        <v>550.00000000000011</v>
      </c>
      <c r="R2564" s="4">
        <f>IFERROR(Table1[[#This Row],[Operating Profit]]/Table1[[#This Row],[Units Sold]],0)</f>
        <v>220.00000000000003</v>
      </c>
      <c r="S2564" s="4">
        <f>IFERROR((Table1[[#This Row],[Total Sales]]-Table1[[#This Row],[Operating Profit]])/Table1[[#This Row],[Units Sold]],0)</f>
        <v>330</v>
      </c>
      <c r="T2564" s="4" t="str">
        <f>IF(Table1[[#This Row],[Profit per unit]]&gt;$V$8,"Premium","Mass")</f>
        <v>Premium</v>
      </c>
      <c r="U2564" s="4"/>
    </row>
    <row r="2565" spans="2:21" ht="14.25" customHeight="1" x14ac:dyDescent="0.3">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c r="O2565" s="4" t="str">
        <f>TEXT(Table1[[#This Row],[Invoice Date]],"mmm")</f>
        <v>Sep</v>
      </c>
      <c r="P2565" s="4">
        <f>YEAR(Table1[[#This Row],[Invoice Date]])</f>
        <v>2021</v>
      </c>
      <c r="Q2565" s="4">
        <f>IFERROR(Table1[[#This Row],[Total Sales]]/Table1[[#This Row],[Units Sold]],4)</f>
        <v>500</v>
      </c>
      <c r="R2565" s="4">
        <f>IFERROR(Table1[[#This Row],[Operating Profit]]/Table1[[#This Row],[Units Sold]],0)</f>
        <v>200</v>
      </c>
      <c r="S2565" s="4">
        <f>IFERROR((Table1[[#This Row],[Total Sales]]-Table1[[#This Row],[Operating Profit]])/Table1[[#This Row],[Units Sold]],0)</f>
        <v>300</v>
      </c>
      <c r="T2565" s="4" t="str">
        <f>IF(Table1[[#This Row],[Profit per unit]]&gt;$V$8,"Premium","Mass")</f>
        <v>Premium</v>
      </c>
      <c r="U2565" s="4"/>
    </row>
    <row r="2566" spans="2:21" ht="14.25" customHeight="1" x14ac:dyDescent="0.3">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c r="O2566" s="4" t="str">
        <f>TEXT(Table1[[#This Row],[Invoice Date]],"mmm")</f>
        <v>Sep</v>
      </c>
      <c r="P2566" s="4">
        <f>YEAR(Table1[[#This Row],[Invoice Date]])</f>
        <v>2021</v>
      </c>
      <c r="Q2566" s="4">
        <f>IFERROR(Table1[[#This Row],[Total Sales]]/Table1[[#This Row],[Units Sold]],4)</f>
        <v>450.00000000000011</v>
      </c>
      <c r="R2566" s="4">
        <f>IFERROR(Table1[[#This Row],[Operating Profit]]/Table1[[#This Row],[Units Sold]],0)</f>
        <v>157.50000000000003</v>
      </c>
      <c r="S2566" s="4">
        <f>IFERROR((Table1[[#This Row],[Total Sales]]-Table1[[#This Row],[Operating Profit]])/Table1[[#This Row],[Units Sold]],0)</f>
        <v>292.50000000000011</v>
      </c>
      <c r="T2566" s="4" t="str">
        <f>IF(Table1[[#This Row],[Profit per unit]]&gt;$V$8,"Premium","Mass")</f>
        <v>Premium</v>
      </c>
      <c r="U2566" s="4"/>
    </row>
    <row r="2567" spans="2:21" ht="14.25" customHeight="1" x14ac:dyDescent="0.3">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c r="O2567" s="4" t="str">
        <f>TEXT(Table1[[#This Row],[Invoice Date]],"mmm")</f>
        <v>Sep</v>
      </c>
      <c r="P2567" s="4">
        <f>YEAR(Table1[[#This Row],[Invoice Date]])</f>
        <v>2021</v>
      </c>
      <c r="Q2567" s="4">
        <f>IFERROR(Table1[[#This Row],[Total Sales]]/Table1[[#This Row],[Units Sold]],4)</f>
        <v>350</v>
      </c>
      <c r="R2567" s="4">
        <f>IFERROR(Table1[[#This Row],[Operating Profit]]/Table1[[#This Row],[Units Sold]],0)</f>
        <v>140</v>
      </c>
      <c r="S2567" s="4">
        <f>IFERROR((Table1[[#This Row],[Total Sales]]-Table1[[#This Row],[Operating Profit]])/Table1[[#This Row],[Units Sold]],0)</f>
        <v>210</v>
      </c>
      <c r="T2567" s="4" t="str">
        <f>IF(Table1[[#This Row],[Profit per unit]]&gt;$V$8,"Premium","Mass")</f>
        <v>Premium</v>
      </c>
      <c r="U2567" s="4"/>
    </row>
    <row r="2568" spans="2:21" ht="14.25" customHeight="1" x14ac:dyDescent="0.3">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c r="O2568" s="4" t="str">
        <f>TEXT(Table1[[#This Row],[Invoice Date]],"mmm")</f>
        <v>Sep</v>
      </c>
      <c r="P2568" s="4">
        <f>YEAR(Table1[[#This Row],[Invoice Date]])</f>
        <v>2021</v>
      </c>
      <c r="Q2568" s="4">
        <f>IFERROR(Table1[[#This Row],[Total Sales]]/Table1[[#This Row],[Units Sold]],4)</f>
        <v>350</v>
      </c>
      <c r="R2568" s="4">
        <f>IFERROR(Table1[[#This Row],[Operating Profit]]/Table1[[#This Row],[Units Sold]],0)</f>
        <v>140</v>
      </c>
      <c r="S2568" s="4">
        <f>IFERROR((Table1[[#This Row],[Total Sales]]-Table1[[#This Row],[Operating Profit]])/Table1[[#This Row],[Units Sold]],0)</f>
        <v>210</v>
      </c>
      <c r="T2568" s="4" t="str">
        <f>IF(Table1[[#This Row],[Profit per unit]]&gt;$V$8,"Premium","Mass")</f>
        <v>Premium</v>
      </c>
      <c r="U2568" s="4"/>
    </row>
    <row r="2569" spans="2:21" ht="14.25" customHeight="1" x14ac:dyDescent="0.3">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c r="O2569" s="4" t="str">
        <f>TEXT(Table1[[#This Row],[Invoice Date]],"mmm")</f>
        <v>Sep</v>
      </c>
      <c r="P2569" s="4">
        <f>YEAR(Table1[[#This Row],[Invoice Date]])</f>
        <v>2021</v>
      </c>
      <c r="Q2569" s="4">
        <f>IFERROR(Table1[[#This Row],[Total Sales]]/Table1[[#This Row],[Units Sold]],4)</f>
        <v>450</v>
      </c>
      <c r="R2569" s="4">
        <f>IFERROR(Table1[[#This Row],[Operating Profit]]/Table1[[#This Row],[Units Sold]],0)</f>
        <v>157.49999999999997</v>
      </c>
      <c r="S2569" s="4">
        <f>IFERROR((Table1[[#This Row],[Total Sales]]-Table1[[#This Row],[Operating Profit]])/Table1[[#This Row],[Units Sold]],0)</f>
        <v>292.5</v>
      </c>
      <c r="T2569" s="4" t="str">
        <f>IF(Table1[[#This Row],[Profit per unit]]&gt;$V$8,"Premium","Mass")</f>
        <v>Premium</v>
      </c>
      <c r="U2569" s="4"/>
    </row>
    <row r="2570" spans="2:21" ht="14.25" customHeight="1" x14ac:dyDescent="0.3">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c r="O2570" s="4" t="str">
        <f>TEXT(Table1[[#This Row],[Invoice Date]],"mmm")</f>
        <v>Sep</v>
      </c>
      <c r="P2570" s="4">
        <f>YEAR(Table1[[#This Row],[Invoice Date]])</f>
        <v>2021</v>
      </c>
      <c r="Q2570" s="4">
        <f>IFERROR(Table1[[#This Row],[Total Sales]]/Table1[[#This Row],[Units Sold]],4)</f>
        <v>500</v>
      </c>
      <c r="R2570" s="4">
        <f>IFERROR(Table1[[#This Row],[Operating Profit]]/Table1[[#This Row],[Units Sold]],0)</f>
        <v>200</v>
      </c>
      <c r="S2570" s="4">
        <f>IFERROR((Table1[[#This Row],[Total Sales]]-Table1[[#This Row],[Operating Profit]])/Table1[[#This Row],[Units Sold]],0)</f>
        <v>300</v>
      </c>
      <c r="T2570" s="4" t="str">
        <f>IF(Table1[[#This Row],[Profit per unit]]&gt;$V$8,"Premium","Mass")</f>
        <v>Premium</v>
      </c>
      <c r="U2570" s="4"/>
    </row>
    <row r="2571" spans="2:21" ht="14.25" customHeight="1" x14ac:dyDescent="0.3">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c r="O2571" s="4" t="str">
        <f>TEXT(Table1[[#This Row],[Invoice Date]],"mmm")</f>
        <v>Oct</v>
      </c>
      <c r="P2571" s="4">
        <f>YEAR(Table1[[#This Row],[Invoice Date]])</f>
        <v>2021</v>
      </c>
      <c r="Q2571" s="4">
        <f>IFERROR(Table1[[#This Row],[Total Sales]]/Table1[[#This Row],[Units Sold]],4)</f>
        <v>549.99999999999989</v>
      </c>
      <c r="R2571" s="4">
        <f>IFERROR(Table1[[#This Row],[Operating Profit]]/Table1[[#This Row],[Units Sold]],0)</f>
        <v>220</v>
      </c>
      <c r="S2571" s="4">
        <f>IFERROR((Table1[[#This Row],[Total Sales]]-Table1[[#This Row],[Operating Profit]])/Table1[[#This Row],[Units Sold]],0)</f>
        <v>329.99999999999994</v>
      </c>
      <c r="T2571" s="4" t="str">
        <f>IF(Table1[[#This Row],[Profit per unit]]&gt;$V$8,"Premium","Mass")</f>
        <v>Premium</v>
      </c>
      <c r="U2571" s="4"/>
    </row>
    <row r="2572" spans="2:21" ht="14.25" customHeight="1" x14ac:dyDescent="0.3">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c r="O2572" s="4" t="str">
        <f>TEXT(Table1[[#This Row],[Invoice Date]],"mmm")</f>
        <v>Oct</v>
      </c>
      <c r="P2572" s="4">
        <f>YEAR(Table1[[#This Row],[Invoice Date]])</f>
        <v>2021</v>
      </c>
      <c r="Q2572" s="4">
        <f>IFERROR(Table1[[#This Row],[Total Sales]]/Table1[[#This Row],[Units Sold]],4)</f>
        <v>450</v>
      </c>
      <c r="R2572" s="4">
        <f>IFERROR(Table1[[#This Row],[Operating Profit]]/Table1[[#This Row],[Units Sold]],0)</f>
        <v>157.5</v>
      </c>
      <c r="S2572" s="4">
        <f>IFERROR((Table1[[#This Row],[Total Sales]]-Table1[[#This Row],[Operating Profit]])/Table1[[#This Row],[Units Sold]],0)</f>
        <v>292.5</v>
      </c>
      <c r="T2572" s="4" t="str">
        <f>IF(Table1[[#This Row],[Profit per unit]]&gt;$V$8,"Premium","Mass")</f>
        <v>Premium</v>
      </c>
      <c r="U2572" s="4"/>
    </row>
    <row r="2573" spans="2:21" ht="14.25" customHeight="1" x14ac:dyDescent="0.3">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c r="O2573" s="4" t="str">
        <f>TEXT(Table1[[#This Row],[Invoice Date]],"mmm")</f>
        <v>Oct</v>
      </c>
      <c r="P2573" s="4">
        <f>YEAR(Table1[[#This Row],[Invoice Date]])</f>
        <v>2021</v>
      </c>
      <c r="Q2573" s="4">
        <f>IFERROR(Table1[[#This Row],[Total Sales]]/Table1[[#This Row],[Units Sold]],4)</f>
        <v>450</v>
      </c>
      <c r="R2573" s="4">
        <f>IFERROR(Table1[[#This Row],[Operating Profit]]/Table1[[#This Row],[Units Sold]],0)</f>
        <v>180</v>
      </c>
      <c r="S2573" s="4">
        <f>IFERROR((Table1[[#This Row],[Total Sales]]-Table1[[#This Row],[Operating Profit]])/Table1[[#This Row],[Units Sold]],0)</f>
        <v>270</v>
      </c>
      <c r="T2573" s="4" t="str">
        <f>IF(Table1[[#This Row],[Profit per unit]]&gt;$V$8,"Premium","Mass")</f>
        <v>Premium</v>
      </c>
      <c r="U2573" s="4"/>
    </row>
    <row r="2574" spans="2:21" ht="14.25" customHeight="1" x14ac:dyDescent="0.3">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c r="O2574" s="4" t="str">
        <f>TEXT(Table1[[#This Row],[Invoice Date]],"mmm")</f>
        <v>Oct</v>
      </c>
      <c r="P2574" s="4">
        <f>YEAR(Table1[[#This Row],[Invoice Date]])</f>
        <v>2021</v>
      </c>
      <c r="Q2574" s="4">
        <f>IFERROR(Table1[[#This Row],[Total Sales]]/Table1[[#This Row],[Units Sold]],4)</f>
        <v>450</v>
      </c>
      <c r="R2574" s="4">
        <f>IFERROR(Table1[[#This Row],[Operating Profit]]/Table1[[#This Row],[Units Sold]],0)</f>
        <v>180</v>
      </c>
      <c r="S2574" s="4">
        <f>IFERROR((Table1[[#This Row],[Total Sales]]-Table1[[#This Row],[Operating Profit]])/Table1[[#This Row],[Units Sold]],0)</f>
        <v>270</v>
      </c>
      <c r="T2574" s="4" t="str">
        <f>IF(Table1[[#This Row],[Profit per unit]]&gt;$V$8,"Premium","Mass")</f>
        <v>Premium</v>
      </c>
      <c r="U2574" s="4"/>
    </row>
    <row r="2575" spans="2:21" ht="14.25" customHeight="1" x14ac:dyDescent="0.3">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c r="O2575" s="4" t="str">
        <f>TEXT(Table1[[#This Row],[Invoice Date]],"mmm")</f>
        <v>Oct</v>
      </c>
      <c r="P2575" s="4">
        <f>YEAR(Table1[[#This Row],[Invoice Date]])</f>
        <v>2021</v>
      </c>
      <c r="Q2575" s="4">
        <f>IFERROR(Table1[[#This Row],[Total Sales]]/Table1[[#This Row],[Units Sold]],4)</f>
        <v>549.99999999999989</v>
      </c>
      <c r="R2575" s="4">
        <f>IFERROR(Table1[[#This Row],[Operating Profit]]/Table1[[#This Row],[Units Sold]],0)</f>
        <v>192.49999999999994</v>
      </c>
      <c r="S2575" s="4">
        <f>IFERROR((Table1[[#This Row],[Total Sales]]-Table1[[#This Row],[Operating Profit]])/Table1[[#This Row],[Units Sold]],0)</f>
        <v>357.49999999999994</v>
      </c>
      <c r="T2575" s="4" t="str">
        <f>IF(Table1[[#This Row],[Profit per unit]]&gt;$V$8,"Premium","Mass")</f>
        <v>Premium</v>
      </c>
      <c r="U2575" s="4"/>
    </row>
    <row r="2576" spans="2:21" ht="14.25" customHeight="1" x14ac:dyDescent="0.3">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c r="O2576" s="4" t="str">
        <f>TEXT(Table1[[#This Row],[Invoice Date]],"mmm")</f>
        <v>Oct</v>
      </c>
      <c r="P2576" s="4">
        <f>YEAR(Table1[[#This Row],[Invoice Date]])</f>
        <v>2021</v>
      </c>
      <c r="Q2576" s="4">
        <f>IFERROR(Table1[[#This Row],[Total Sales]]/Table1[[#This Row],[Units Sold]],4)</f>
        <v>549.99999999999989</v>
      </c>
      <c r="R2576" s="4">
        <f>IFERROR(Table1[[#This Row],[Operating Profit]]/Table1[[#This Row],[Units Sold]],0)</f>
        <v>219.99999999999997</v>
      </c>
      <c r="S2576" s="4">
        <f>IFERROR((Table1[[#This Row],[Total Sales]]-Table1[[#This Row],[Operating Profit]])/Table1[[#This Row],[Units Sold]],0)</f>
        <v>329.99999999999989</v>
      </c>
      <c r="T2576" s="4" t="str">
        <f>IF(Table1[[#This Row],[Profit per unit]]&gt;$V$8,"Premium","Mass")</f>
        <v>Premium</v>
      </c>
      <c r="U2576" s="4"/>
    </row>
    <row r="2577" spans="2:21" ht="14.25" customHeight="1" x14ac:dyDescent="0.3">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c r="O2577" s="4" t="str">
        <f>TEXT(Table1[[#This Row],[Invoice Date]],"mmm")</f>
        <v>Nov</v>
      </c>
      <c r="P2577" s="4">
        <f>YEAR(Table1[[#This Row],[Invoice Date]])</f>
        <v>2021</v>
      </c>
      <c r="Q2577" s="4">
        <f>IFERROR(Table1[[#This Row],[Total Sales]]/Table1[[#This Row],[Units Sold]],4)</f>
        <v>500</v>
      </c>
      <c r="R2577" s="4">
        <f>IFERROR(Table1[[#This Row],[Operating Profit]]/Table1[[#This Row],[Units Sold]],0)</f>
        <v>200</v>
      </c>
      <c r="S2577" s="4">
        <f>IFERROR((Table1[[#This Row],[Total Sales]]-Table1[[#This Row],[Operating Profit]])/Table1[[#This Row],[Units Sold]],0)</f>
        <v>300</v>
      </c>
      <c r="T2577" s="4" t="str">
        <f>IF(Table1[[#This Row],[Profit per unit]]&gt;$V$8,"Premium","Mass")</f>
        <v>Premium</v>
      </c>
      <c r="U2577" s="4"/>
    </row>
    <row r="2578" spans="2:21" ht="14.25" customHeight="1" x14ac:dyDescent="0.3">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c r="O2578" s="4" t="str">
        <f>TEXT(Table1[[#This Row],[Invoice Date]],"mmm")</f>
        <v>Nov</v>
      </c>
      <c r="P2578" s="4">
        <f>YEAR(Table1[[#This Row],[Invoice Date]])</f>
        <v>2021</v>
      </c>
      <c r="Q2578" s="4">
        <f>IFERROR(Table1[[#This Row],[Total Sales]]/Table1[[#This Row],[Units Sold]],4)</f>
        <v>400</v>
      </c>
      <c r="R2578" s="4">
        <f>IFERROR(Table1[[#This Row],[Operating Profit]]/Table1[[#This Row],[Units Sold]],0)</f>
        <v>140</v>
      </c>
      <c r="S2578" s="4">
        <f>IFERROR((Table1[[#This Row],[Total Sales]]-Table1[[#This Row],[Operating Profit]])/Table1[[#This Row],[Units Sold]],0)</f>
        <v>260</v>
      </c>
      <c r="T2578" s="4" t="str">
        <f>IF(Table1[[#This Row],[Profit per unit]]&gt;$V$8,"Premium","Mass")</f>
        <v>Premium</v>
      </c>
      <c r="U2578" s="4"/>
    </row>
    <row r="2579" spans="2:21" ht="14.25" customHeight="1" x14ac:dyDescent="0.3">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c r="O2579" s="4" t="str">
        <f>TEXT(Table1[[#This Row],[Invoice Date]],"mmm")</f>
        <v>Nov</v>
      </c>
      <c r="P2579" s="4">
        <f>YEAR(Table1[[#This Row],[Invoice Date]])</f>
        <v>2021</v>
      </c>
      <c r="Q2579" s="4">
        <f>IFERROR(Table1[[#This Row],[Total Sales]]/Table1[[#This Row],[Units Sold]],4)</f>
        <v>450</v>
      </c>
      <c r="R2579" s="4">
        <f>IFERROR(Table1[[#This Row],[Operating Profit]]/Table1[[#This Row],[Units Sold]],0)</f>
        <v>180</v>
      </c>
      <c r="S2579" s="4">
        <f>IFERROR((Table1[[#This Row],[Total Sales]]-Table1[[#This Row],[Operating Profit]])/Table1[[#This Row],[Units Sold]],0)</f>
        <v>270</v>
      </c>
      <c r="T2579" s="4" t="str">
        <f>IF(Table1[[#This Row],[Profit per unit]]&gt;$V$8,"Premium","Mass")</f>
        <v>Premium</v>
      </c>
      <c r="U2579" s="4"/>
    </row>
    <row r="2580" spans="2:21" ht="14.25" customHeight="1" x14ac:dyDescent="0.3">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c r="O2580" s="4" t="str">
        <f>TEXT(Table1[[#This Row],[Invoice Date]],"mmm")</f>
        <v>Nov</v>
      </c>
      <c r="P2580" s="4">
        <f>YEAR(Table1[[#This Row],[Invoice Date]])</f>
        <v>2021</v>
      </c>
      <c r="Q2580" s="4">
        <f>IFERROR(Table1[[#This Row],[Total Sales]]/Table1[[#This Row],[Units Sold]],4)</f>
        <v>550.00000000000011</v>
      </c>
      <c r="R2580" s="4">
        <f>IFERROR(Table1[[#This Row],[Operating Profit]]/Table1[[#This Row],[Units Sold]],0)</f>
        <v>220.00000000000003</v>
      </c>
      <c r="S2580" s="4">
        <f>IFERROR((Table1[[#This Row],[Total Sales]]-Table1[[#This Row],[Operating Profit]])/Table1[[#This Row],[Units Sold]],0)</f>
        <v>330</v>
      </c>
      <c r="T2580" s="4" t="str">
        <f>IF(Table1[[#This Row],[Profit per unit]]&gt;$V$8,"Premium","Mass")</f>
        <v>Premium</v>
      </c>
      <c r="U2580" s="4"/>
    </row>
    <row r="2581" spans="2:21" ht="14.25" customHeight="1" x14ac:dyDescent="0.3">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c r="O2581" s="4" t="str">
        <f>TEXT(Table1[[#This Row],[Invoice Date]],"mmm")</f>
        <v>Nov</v>
      </c>
      <c r="P2581" s="4">
        <f>YEAR(Table1[[#This Row],[Invoice Date]])</f>
        <v>2021</v>
      </c>
      <c r="Q2581" s="4">
        <f>IFERROR(Table1[[#This Row],[Total Sales]]/Table1[[#This Row],[Units Sold]],4)</f>
        <v>650</v>
      </c>
      <c r="R2581" s="4">
        <f>IFERROR(Table1[[#This Row],[Operating Profit]]/Table1[[#This Row],[Units Sold]],0)</f>
        <v>227.5</v>
      </c>
      <c r="S2581" s="4">
        <f>IFERROR((Table1[[#This Row],[Total Sales]]-Table1[[#This Row],[Operating Profit]])/Table1[[#This Row],[Units Sold]],0)</f>
        <v>422.5</v>
      </c>
      <c r="T2581" s="4" t="str">
        <f>IF(Table1[[#This Row],[Profit per unit]]&gt;$V$8,"Premium","Mass")</f>
        <v>Premium</v>
      </c>
      <c r="U2581" s="4"/>
    </row>
    <row r="2582" spans="2:21" ht="14.25" customHeight="1" x14ac:dyDescent="0.3">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c r="O2582" s="4" t="str">
        <f>TEXT(Table1[[#This Row],[Invoice Date]],"mmm")</f>
        <v>Nov</v>
      </c>
      <c r="P2582" s="4">
        <f>YEAR(Table1[[#This Row],[Invoice Date]])</f>
        <v>2021</v>
      </c>
      <c r="Q2582" s="4">
        <f>IFERROR(Table1[[#This Row],[Total Sales]]/Table1[[#This Row],[Units Sold]],4)</f>
        <v>700</v>
      </c>
      <c r="R2582" s="4">
        <f>IFERROR(Table1[[#This Row],[Operating Profit]]/Table1[[#This Row],[Units Sold]],0)</f>
        <v>280</v>
      </c>
      <c r="S2582" s="4">
        <f>IFERROR((Table1[[#This Row],[Total Sales]]-Table1[[#This Row],[Operating Profit]])/Table1[[#This Row],[Units Sold]],0)</f>
        <v>420</v>
      </c>
      <c r="T2582" s="4" t="str">
        <f>IF(Table1[[#This Row],[Profit per unit]]&gt;$V$8,"Premium","Mass")</f>
        <v>Premium</v>
      </c>
      <c r="U2582" s="4"/>
    </row>
    <row r="2583" spans="2:21" ht="14.25" customHeight="1" x14ac:dyDescent="0.3">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c r="O2583" s="4" t="str">
        <f>TEXT(Table1[[#This Row],[Invoice Date]],"mmm")</f>
        <v>Dec</v>
      </c>
      <c r="P2583" s="4">
        <f>YEAR(Table1[[#This Row],[Invoice Date]])</f>
        <v>2021</v>
      </c>
      <c r="Q2583" s="4">
        <f>IFERROR(Table1[[#This Row],[Total Sales]]/Table1[[#This Row],[Units Sold]],4)</f>
        <v>650</v>
      </c>
      <c r="R2583" s="4">
        <f>IFERROR(Table1[[#This Row],[Operating Profit]]/Table1[[#This Row],[Units Sold]],0)</f>
        <v>260</v>
      </c>
      <c r="S2583" s="4">
        <f>IFERROR((Table1[[#This Row],[Total Sales]]-Table1[[#This Row],[Operating Profit]])/Table1[[#This Row],[Units Sold]],0)</f>
        <v>390</v>
      </c>
      <c r="T2583" s="4" t="str">
        <f>IF(Table1[[#This Row],[Profit per unit]]&gt;$V$8,"Premium","Mass")</f>
        <v>Premium</v>
      </c>
      <c r="U2583" s="4"/>
    </row>
    <row r="2584" spans="2:21" ht="14.25" customHeight="1" x14ac:dyDescent="0.3">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c r="O2584" s="4" t="str">
        <f>TEXT(Table1[[#This Row],[Invoice Date]],"mmm")</f>
        <v>Dec</v>
      </c>
      <c r="P2584" s="4">
        <f>YEAR(Table1[[#This Row],[Invoice Date]])</f>
        <v>2021</v>
      </c>
      <c r="Q2584" s="4">
        <f>IFERROR(Table1[[#This Row],[Total Sales]]/Table1[[#This Row],[Units Sold]],4)</f>
        <v>550.00000000000011</v>
      </c>
      <c r="R2584" s="4">
        <f>IFERROR(Table1[[#This Row],[Operating Profit]]/Table1[[#This Row],[Units Sold]],0)</f>
        <v>192.50000000000003</v>
      </c>
      <c r="S2584" s="4">
        <f>IFERROR((Table1[[#This Row],[Total Sales]]-Table1[[#This Row],[Operating Profit]])/Table1[[#This Row],[Units Sold]],0)</f>
        <v>357.50000000000011</v>
      </c>
      <c r="T2584" s="4" t="str">
        <f>IF(Table1[[#This Row],[Profit per unit]]&gt;$V$8,"Premium","Mass")</f>
        <v>Premium</v>
      </c>
      <c r="U2584" s="4"/>
    </row>
    <row r="2585" spans="2:21" ht="14.25" customHeight="1" x14ac:dyDescent="0.3">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c r="O2585" s="4" t="str">
        <f>TEXT(Table1[[#This Row],[Invoice Date]],"mmm")</f>
        <v>Dec</v>
      </c>
      <c r="P2585" s="4">
        <f>YEAR(Table1[[#This Row],[Invoice Date]])</f>
        <v>2021</v>
      </c>
      <c r="Q2585" s="4">
        <f>IFERROR(Table1[[#This Row],[Total Sales]]/Table1[[#This Row],[Units Sold]],4)</f>
        <v>550.00000000000011</v>
      </c>
      <c r="R2585" s="4">
        <f>IFERROR(Table1[[#This Row],[Operating Profit]]/Table1[[#This Row],[Units Sold]],0)</f>
        <v>220.00000000000006</v>
      </c>
      <c r="S2585" s="4">
        <f>IFERROR((Table1[[#This Row],[Total Sales]]-Table1[[#This Row],[Operating Profit]])/Table1[[#This Row],[Units Sold]],0)</f>
        <v>330.00000000000006</v>
      </c>
      <c r="T2585" s="4" t="str">
        <f>IF(Table1[[#This Row],[Profit per unit]]&gt;$V$8,"Premium","Mass")</f>
        <v>Premium</v>
      </c>
      <c r="U2585" s="4"/>
    </row>
    <row r="2586" spans="2:21" ht="14.25" customHeight="1" x14ac:dyDescent="0.3">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c r="O2586" s="4" t="str">
        <f>TEXT(Table1[[#This Row],[Invoice Date]],"mmm")</f>
        <v>Dec</v>
      </c>
      <c r="P2586" s="4">
        <f>YEAR(Table1[[#This Row],[Invoice Date]])</f>
        <v>2021</v>
      </c>
      <c r="Q2586" s="4">
        <f>IFERROR(Table1[[#This Row],[Total Sales]]/Table1[[#This Row],[Units Sold]],4)</f>
        <v>500</v>
      </c>
      <c r="R2586" s="4">
        <f>IFERROR(Table1[[#This Row],[Operating Profit]]/Table1[[#This Row],[Units Sold]],0)</f>
        <v>200</v>
      </c>
      <c r="S2586" s="4">
        <f>IFERROR((Table1[[#This Row],[Total Sales]]-Table1[[#This Row],[Operating Profit]])/Table1[[#This Row],[Units Sold]],0)</f>
        <v>300</v>
      </c>
      <c r="T2586" s="4" t="str">
        <f>IF(Table1[[#This Row],[Profit per unit]]&gt;$V$8,"Premium","Mass")</f>
        <v>Premium</v>
      </c>
      <c r="U2586" s="4"/>
    </row>
    <row r="2587" spans="2:21" ht="14.25" customHeight="1" x14ac:dyDescent="0.3">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c r="O2587" s="4" t="str">
        <f>TEXT(Table1[[#This Row],[Invoice Date]],"mmm")</f>
        <v>Dec</v>
      </c>
      <c r="P2587" s="4">
        <f>YEAR(Table1[[#This Row],[Invoice Date]])</f>
        <v>2021</v>
      </c>
      <c r="Q2587" s="4">
        <f>IFERROR(Table1[[#This Row],[Total Sales]]/Table1[[#This Row],[Units Sold]],4)</f>
        <v>600</v>
      </c>
      <c r="R2587" s="4">
        <f>IFERROR(Table1[[#This Row],[Operating Profit]]/Table1[[#This Row],[Units Sold]],0)</f>
        <v>210</v>
      </c>
      <c r="S2587" s="4">
        <f>IFERROR((Table1[[#This Row],[Total Sales]]-Table1[[#This Row],[Operating Profit]])/Table1[[#This Row],[Units Sold]],0)</f>
        <v>390</v>
      </c>
      <c r="T2587" s="4" t="str">
        <f>IF(Table1[[#This Row],[Profit per unit]]&gt;$V$8,"Premium","Mass")</f>
        <v>Premium</v>
      </c>
      <c r="U2587" s="4"/>
    </row>
    <row r="2588" spans="2:21" ht="14.25" customHeight="1" x14ac:dyDescent="0.3">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c r="O2588" s="4" t="str">
        <f>TEXT(Table1[[#This Row],[Invoice Date]],"mmm")</f>
        <v>Dec</v>
      </c>
      <c r="P2588" s="4">
        <f>YEAR(Table1[[#This Row],[Invoice Date]])</f>
        <v>2021</v>
      </c>
      <c r="Q2588" s="4">
        <f>IFERROR(Table1[[#This Row],[Total Sales]]/Table1[[#This Row],[Units Sold]],4)</f>
        <v>649.99999999999977</v>
      </c>
      <c r="R2588" s="4">
        <f>IFERROR(Table1[[#This Row],[Operating Profit]]/Table1[[#This Row],[Units Sold]],0)</f>
        <v>259.99999999999994</v>
      </c>
      <c r="S2588" s="4">
        <f>IFERROR((Table1[[#This Row],[Total Sales]]-Table1[[#This Row],[Operating Profit]])/Table1[[#This Row],[Units Sold]],0)</f>
        <v>389.99999999999989</v>
      </c>
      <c r="T2588" s="4" t="str">
        <f>IF(Table1[[#This Row],[Profit per unit]]&gt;$V$8,"Premium","Mass")</f>
        <v>Premium</v>
      </c>
      <c r="U2588" s="4"/>
    </row>
    <row r="2589" spans="2:21" ht="14.25" customHeight="1" x14ac:dyDescent="0.3">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c r="O2589" s="4" t="str">
        <f>TEXT(Table1[[#This Row],[Invoice Date]],"mmm")</f>
        <v>Jan</v>
      </c>
      <c r="P2589" s="4">
        <f>YEAR(Table1[[#This Row],[Invoice Date]])</f>
        <v>2021</v>
      </c>
      <c r="Q2589" s="4">
        <f>IFERROR(Table1[[#This Row],[Total Sales]]/Table1[[#This Row],[Units Sold]],4)</f>
        <v>300.00000000000006</v>
      </c>
      <c r="R2589" s="4">
        <f>IFERROR(Table1[[#This Row],[Operating Profit]]/Table1[[#This Row],[Units Sold]],0)</f>
        <v>120.00000000000001</v>
      </c>
      <c r="S2589" s="4">
        <f>IFERROR((Table1[[#This Row],[Total Sales]]-Table1[[#This Row],[Operating Profit]])/Table1[[#This Row],[Units Sold]],0)</f>
        <v>180.00000000000003</v>
      </c>
      <c r="T2589" s="4" t="str">
        <f>IF(Table1[[#This Row],[Profit per unit]]&gt;$V$8,"Premium","Mass")</f>
        <v>Premium</v>
      </c>
      <c r="U2589" s="4"/>
    </row>
    <row r="2590" spans="2:21" ht="14.25" customHeight="1" x14ac:dyDescent="0.3">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c r="O2590" s="4" t="str">
        <f>TEXT(Table1[[#This Row],[Invoice Date]],"mmm")</f>
        <v>Jan</v>
      </c>
      <c r="P2590" s="4">
        <f>YEAR(Table1[[#This Row],[Invoice Date]])</f>
        <v>2021</v>
      </c>
      <c r="Q2590" s="4">
        <f>IFERROR(Table1[[#This Row],[Total Sales]]/Table1[[#This Row],[Units Sold]],4)</f>
        <v>300.00000000000006</v>
      </c>
      <c r="R2590" s="4">
        <f>IFERROR(Table1[[#This Row],[Operating Profit]]/Table1[[#This Row],[Units Sold]],0)</f>
        <v>105.00000000000001</v>
      </c>
      <c r="S2590" s="4">
        <f>IFERROR((Table1[[#This Row],[Total Sales]]-Table1[[#This Row],[Operating Profit]])/Table1[[#This Row],[Units Sold]],0)</f>
        <v>195.00000000000006</v>
      </c>
      <c r="T2590" s="4" t="str">
        <f>IF(Table1[[#This Row],[Profit per unit]]&gt;$V$8,"Premium","Mass")</f>
        <v>Premium</v>
      </c>
      <c r="U2590" s="4"/>
    </row>
    <row r="2591" spans="2:21" ht="14.25" customHeight="1" x14ac:dyDescent="0.3">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c r="O2591" s="4" t="str">
        <f>TEXT(Table1[[#This Row],[Invoice Date]],"mmm")</f>
        <v>Jan</v>
      </c>
      <c r="P2591" s="4">
        <f>YEAR(Table1[[#This Row],[Invoice Date]])</f>
        <v>2021</v>
      </c>
      <c r="Q2591" s="4">
        <f>IFERROR(Table1[[#This Row],[Total Sales]]/Table1[[#This Row],[Units Sold]],4)</f>
        <v>200.00000000000009</v>
      </c>
      <c r="R2591" s="4">
        <f>IFERROR(Table1[[#This Row],[Operating Profit]]/Table1[[#This Row],[Units Sold]],0)</f>
        <v>80.000000000000043</v>
      </c>
      <c r="S2591" s="4">
        <f>IFERROR((Table1[[#This Row],[Total Sales]]-Table1[[#This Row],[Operating Profit]])/Table1[[#This Row],[Units Sold]],0)</f>
        <v>120.00000000000004</v>
      </c>
      <c r="T2591" s="4" t="str">
        <f>IF(Table1[[#This Row],[Profit per unit]]&gt;$V$8,"Premium","Mass")</f>
        <v>Premium</v>
      </c>
      <c r="U2591" s="4"/>
    </row>
    <row r="2592" spans="2:21" ht="14.25" customHeight="1" x14ac:dyDescent="0.3">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c r="O2592" s="4" t="str">
        <f>TEXT(Table1[[#This Row],[Invoice Date]],"mmm")</f>
        <v>Jan</v>
      </c>
      <c r="P2592" s="4">
        <f>YEAR(Table1[[#This Row],[Invoice Date]])</f>
        <v>2021</v>
      </c>
      <c r="Q2592" s="4">
        <f>IFERROR(Table1[[#This Row],[Total Sales]]/Table1[[#This Row],[Units Sold]],4)</f>
        <v>250</v>
      </c>
      <c r="R2592" s="4">
        <f>IFERROR(Table1[[#This Row],[Operating Profit]]/Table1[[#This Row],[Units Sold]],0)</f>
        <v>100</v>
      </c>
      <c r="S2592" s="4">
        <f>IFERROR((Table1[[#This Row],[Total Sales]]-Table1[[#This Row],[Operating Profit]])/Table1[[#This Row],[Units Sold]],0)</f>
        <v>150</v>
      </c>
      <c r="T2592" s="4" t="str">
        <f>IF(Table1[[#This Row],[Profit per unit]]&gt;$V$8,"Premium","Mass")</f>
        <v>Premium</v>
      </c>
      <c r="U2592" s="4"/>
    </row>
    <row r="2593" spans="2:21" ht="14.25" customHeight="1" x14ac:dyDescent="0.3">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c r="O2593" s="4" t="str">
        <f>TEXT(Table1[[#This Row],[Invoice Date]],"mmm")</f>
        <v>Jan</v>
      </c>
      <c r="P2593" s="4">
        <f>YEAR(Table1[[#This Row],[Invoice Date]])</f>
        <v>2021</v>
      </c>
      <c r="Q2593" s="4">
        <f>IFERROR(Table1[[#This Row],[Total Sales]]/Table1[[#This Row],[Units Sold]],4)</f>
        <v>400</v>
      </c>
      <c r="R2593" s="4">
        <f>IFERROR(Table1[[#This Row],[Operating Profit]]/Table1[[#This Row],[Units Sold]],0)</f>
        <v>139.99999999999997</v>
      </c>
      <c r="S2593" s="4">
        <f>IFERROR((Table1[[#This Row],[Total Sales]]-Table1[[#This Row],[Operating Profit]])/Table1[[#This Row],[Units Sold]],0)</f>
        <v>260</v>
      </c>
      <c r="T2593" s="4" t="str">
        <f>IF(Table1[[#This Row],[Profit per unit]]&gt;$V$8,"Premium","Mass")</f>
        <v>Premium</v>
      </c>
      <c r="U2593" s="4"/>
    </row>
    <row r="2594" spans="2:21" ht="14.25" customHeight="1" x14ac:dyDescent="0.3">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c r="O2594" s="4" t="str">
        <f>TEXT(Table1[[#This Row],[Invoice Date]],"mmm")</f>
        <v>Jan</v>
      </c>
      <c r="P2594" s="4">
        <f>YEAR(Table1[[#This Row],[Invoice Date]])</f>
        <v>2021</v>
      </c>
      <c r="Q2594" s="4">
        <f>IFERROR(Table1[[#This Row],[Total Sales]]/Table1[[#This Row],[Units Sold]],4)</f>
        <v>300.00000000000006</v>
      </c>
      <c r="R2594" s="4">
        <f>IFERROR(Table1[[#This Row],[Operating Profit]]/Table1[[#This Row],[Units Sold]],0)</f>
        <v>150.00000000000003</v>
      </c>
      <c r="S2594" s="4">
        <f>IFERROR((Table1[[#This Row],[Total Sales]]-Table1[[#This Row],[Operating Profit]])/Table1[[#This Row],[Units Sold]],0)</f>
        <v>150.00000000000003</v>
      </c>
      <c r="T2594" s="4" t="str">
        <f>IF(Table1[[#This Row],[Profit per unit]]&gt;$V$8,"Premium","Mass")</f>
        <v>Premium</v>
      </c>
      <c r="U2594" s="4"/>
    </row>
    <row r="2595" spans="2:21" ht="14.25" customHeight="1" x14ac:dyDescent="0.3">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c r="O2595" s="4" t="str">
        <f>TEXT(Table1[[#This Row],[Invoice Date]],"mmm")</f>
        <v>Feb</v>
      </c>
      <c r="P2595" s="4">
        <f>YEAR(Table1[[#This Row],[Invoice Date]])</f>
        <v>2021</v>
      </c>
      <c r="Q2595" s="4">
        <f>IFERROR(Table1[[#This Row],[Total Sales]]/Table1[[#This Row],[Units Sold]],4)</f>
        <v>300.00000000000006</v>
      </c>
      <c r="R2595" s="4">
        <f>IFERROR(Table1[[#This Row],[Operating Profit]]/Table1[[#This Row],[Units Sold]],0)</f>
        <v>120.00000000000001</v>
      </c>
      <c r="S2595" s="4">
        <f>IFERROR((Table1[[#This Row],[Total Sales]]-Table1[[#This Row],[Operating Profit]])/Table1[[#This Row],[Units Sold]],0)</f>
        <v>180</v>
      </c>
      <c r="T2595" s="4" t="str">
        <f>IF(Table1[[#This Row],[Profit per unit]]&gt;$V$8,"Premium","Mass")</f>
        <v>Premium</v>
      </c>
      <c r="U2595" s="4"/>
    </row>
    <row r="2596" spans="2:21" ht="14.25" customHeight="1" x14ac:dyDescent="0.3">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c r="O2596" s="4" t="str">
        <f>TEXT(Table1[[#This Row],[Invoice Date]],"mmm")</f>
        <v>Feb</v>
      </c>
      <c r="P2596" s="4">
        <f>YEAR(Table1[[#This Row],[Invoice Date]])</f>
        <v>2021</v>
      </c>
      <c r="Q2596" s="4">
        <f>IFERROR(Table1[[#This Row],[Total Sales]]/Table1[[#This Row],[Units Sold]],4)</f>
        <v>300.00000000000006</v>
      </c>
      <c r="R2596" s="4">
        <f>IFERROR(Table1[[#This Row],[Operating Profit]]/Table1[[#This Row],[Units Sold]],0)</f>
        <v>105</v>
      </c>
      <c r="S2596" s="4">
        <f>IFERROR((Table1[[#This Row],[Total Sales]]-Table1[[#This Row],[Operating Profit]])/Table1[[#This Row],[Units Sold]],0)</f>
        <v>195.00000000000003</v>
      </c>
      <c r="T2596" s="4" t="str">
        <f>IF(Table1[[#This Row],[Profit per unit]]&gt;$V$8,"Premium","Mass")</f>
        <v>Premium</v>
      </c>
      <c r="U2596" s="4"/>
    </row>
    <row r="2597" spans="2:21" ht="14.25" customHeight="1" x14ac:dyDescent="0.3">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c r="O2597" s="4" t="str">
        <f>TEXT(Table1[[#This Row],[Invoice Date]],"mmm")</f>
        <v>Feb</v>
      </c>
      <c r="P2597" s="4">
        <f>YEAR(Table1[[#This Row],[Invoice Date]])</f>
        <v>2021</v>
      </c>
      <c r="Q2597" s="4">
        <f>IFERROR(Table1[[#This Row],[Total Sales]]/Table1[[#This Row],[Units Sold]],4)</f>
        <v>200.00000000000006</v>
      </c>
      <c r="R2597" s="4">
        <f>IFERROR(Table1[[#This Row],[Operating Profit]]/Table1[[#This Row],[Units Sold]],0)</f>
        <v>80.000000000000028</v>
      </c>
      <c r="S2597" s="4">
        <f>IFERROR((Table1[[#This Row],[Total Sales]]-Table1[[#This Row],[Operating Profit]])/Table1[[#This Row],[Units Sold]],0)</f>
        <v>120.00000000000003</v>
      </c>
      <c r="T2597" s="4" t="str">
        <f>IF(Table1[[#This Row],[Profit per unit]]&gt;$V$8,"Premium","Mass")</f>
        <v>Premium</v>
      </c>
      <c r="U2597" s="4"/>
    </row>
    <row r="2598" spans="2:21" ht="14.25" customHeight="1" x14ac:dyDescent="0.3">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c r="O2598" s="4" t="str">
        <f>TEXT(Table1[[#This Row],[Invoice Date]],"mmm")</f>
        <v>Feb</v>
      </c>
      <c r="P2598" s="4">
        <f>YEAR(Table1[[#This Row],[Invoice Date]])</f>
        <v>2021</v>
      </c>
      <c r="Q2598" s="4">
        <f>IFERROR(Table1[[#This Row],[Total Sales]]/Table1[[#This Row],[Units Sold]],4)</f>
        <v>250</v>
      </c>
      <c r="R2598" s="4">
        <f>IFERROR(Table1[[#This Row],[Operating Profit]]/Table1[[#This Row],[Units Sold]],0)</f>
        <v>100</v>
      </c>
      <c r="S2598" s="4">
        <f>IFERROR((Table1[[#This Row],[Total Sales]]-Table1[[#This Row],[Operating Profit]])/Table1[[#This Row],[Units Sold]],0)</f>
        <v>150</v>
      </c>
      <c r="T2598" s="4" t="str">
        <f>IF(Table1[[#This Row],[Profit per unit]]&gt;$V$8,"Premium","Mass")</f>
        <v>Premium</v>
      </c>
      <c r="U2598" s="4"/>
    </row>
    <row r="2599" spans="2:21" ht="14.25" customHeight="1" x14ac:dyDescent="0.3">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c r="O2599" s="4" t="str">
        <f>TEXT(Table1[[#This Row],[Invoice Date]],"mmm")</f>
        <v>Feb</v>
      </c>
      <c r="P2599" s="4">
        <f>YEAR(Table1[[#This Row],[Invoice Date]])</f>
        <v>2021</v>
      </c>
      <c r="Q2599" s="4">
        <f>IFERROR(Table1[[#This Row],[Total Sales]]/Table1[[#This Row],[Units Sold]],4)</f>
        <v>400</v>
      </c>
      <c r="R2599" s="4">
        <f>IFERROR(Table1[[#This Row],[Operating Profit]]/Table1[[#This Row],[Units Sold]],0)</f>
        <v>140</v>
      </c>
      <c r="S2599" s="4">
        <f>IFERROR((Table1[[#This Row],[Total Sales]]-Table1[[#This Row],[Operating Profit]])/Table1[[#This Row],[Units Sold]],0)</f>
        <v>260</v>
      </c>
      <c r="T2599" s="4" t="str">
        <f>IF(Table1[[#This Row],[Profit per unit]]&gt;$V$8,"Premium","Mass")</f>
        <v>Premium</v>
      </c>
      <c r="U2599" s="4"/>
    </row>
    <row r="2600" spans="2:21" ht="14.25" customHeight="1" x14ac:dyDescent="0.3">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c r="O2600" s="4" t="str">
        <f>TEXT(Table1[[#This Row],[Invoice Date]],"mmm")</f>
        <v>Feb</v>
      </c>
      <c r="P2600" s="4">
        <f>YEAR(Table1[[#This Row],[Invoice Date]])</f>
        <v>2021</v>
      </c>
      <c r="Q2600" s="4">
        <f>IFERROR(Table1[[#This Row],[Total Sales]]/Table1[[#This Row],[Units Sold]],4)</f>
        <v>250</v>
      </c>
      <c r="R2600" s="4">
        <f>IFERROR(Table1[[#This Row],[Operating Profit]]/Table1[[#This Row],[Units Sold]],0)</f>
        <v>125</v>
      </c>
      <c r="S2600" s="4">
        <f>IFERROR((Table1[[#This Row],[Total Sales]]-Table1[[#This Row],[Operating Profit]])/Table1[[#This Row],[Units Sold]],0)</f>
        <v>125</v>
      </c>
      <c r="T2600" s="4" t="str">
        <f>IF(Table1[[#This Row],[Profit per unit]]&gt;$V$8,"Premium","Mass")</f>
        <v>Premium</v>
      </c>
      <c r="U2600" s="4"/>
    </row>
    <row r="2601" spans="2:21" ht="14.25" customHeight="1" x14ac:dyDescent="0.3">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c r="O2601" s="4" t="str">
        <f>TEXT(Table1[[#This Row],[Invoice Date]],"mmm")</f>
        <v>Mar</v>
      </c>
      <c r="P2601" s="4">
        <f>YEAR(Table1[[#This Row],[Invoice Date]])</f>
        <v>2021</v>
      </c>
      <c r="Q2601" s="4">
        <f>IFERROR(Table1[[#This Row],[Total Sales]]/Table1[[#This Row],[Units Sold]],4)</f>
        <v>250</v>
      </c>
      <c r="R2601" s="4">
        <f>IFERROR(Table1[[#This Row],[Operating Profit]]/Table1[[#This Row],[Units Sold]],0)</f>
        <v>100</v>
      </c>
      <c r="S2601" s="4">
        <f>IFERROR((Table1[[#This Row],[Total Sales]]-Table1[[#This Row],[Operating Profit]])/Table1[[#This Row],[Units Sold]],0)</f>
        <v>150</v>
      </c>
      <c r="T2601" s="4" t="str">
        <f>IF(Table1[[#This Row],[Profit per unit]]&gt;$V$8,"Premium","Mass")</f>
        <v>Premium</v>
      </c>
      <c r="U2601" s="4"/>
    </row>
    <row r="2602" spans="2:21" ht="14.25" customHeight="1" x14ac:dyDescent="0.3">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c r="O2602" s="4" t="str">
        <f>TEXT(Table1[[#This Row],[Invoice Date]],"mmm")</f>
        <v>Mar</v>
      </c>
      <c r="P2602" s="4">
        <f>YEAR(Table1[[#This Row],[Invoice Date]])</f>
        <v>2021</v>
      </c>
      <c r="Q2602" s="4">
        <f>IFERROR(Table1[[#This Row],[Total Sales]]/Table1[[#This Row],[Units Sold]],4)</f>
        <v>250</v>
      </c>
      <c r="R2602" s="4">
        <f>IFERROR(Table1[[#This Row],[Operating Profit]]/Table1[[#This Row],[Units Sold]],0)</f>
        <v>87.5</v>
      </c>
      <c r="S2602" s="4">
        <f>IFERROR((Table1[[#This Row],[Total Sales]]-Table1[[#This Row],[Operating Profit]])/Table1[[#This Row],[Units Sold]],0)</f>
        <v>162.5</v>
      </c>
      <c r="T2602" s="4" t="str">
        <f>IF(Table1[[#This Row],[Profit per unit]]&gt;$V$8,"Premium","Mass")</f>
        <v>Premium</v>
      </c>
      <c r="U2602" s="4"/>
    </row>
    <row r="2603" spans="2:21" ht="14.25" customHeight="1" x14ac:dyDescent="0.3">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c r="O2603" s="4" t="str">
        <f>TEXT(Table1[[#This Row],[Invoice Date]],"mmm")</f>
        <v>Mar</v>
      </c>
      <c r="P2603" s="4">
        <f>YEAR(Table1[[#This Row],[Invoice Date]])</f>
        <v>2021</v>
      </c>
      <c r="Q2603" s="4">
        <f>IFERROR(Table1[[#This Row],[Total Sales]]/Table1[[#This Row],[Units Sold]],4)</f>
        <v>150.00000000000003</v>
      </c>
      <c r="R2603" s="4">
        <f>IFERROR(Table1[[#This Row],[Operating Profit]]/Table1[[#This Row],[Units Sold]],0)</f>
        <v>60.000000000000007</v>
      </c>
      <c r="S2603" s="4">
        <f>IFERROR((Table1[[#This Row],[Total Sales]]-Table1[[#This Row],[Operating Profit]])/Table1[[#This Row],[Units Sold]],0)</f>
        <v>90</v>
      </c>
      <c r="T2603" s="4" t="str">
        <f>IF(Table1[[#This Row],[Profit per unit]]&gt;$V$8,"Premium","Mass")</f>
        <v>Premium</v>
      </c>
      <c r="U2603" s="4"/>
    </row>
    <row r="2604" spans="2:21" ht="14.25" customHeight="1" x14ac:dyDescent="0.3">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c r="O2604" s="4" t="str">
        <f>TEXT(Table1[[#This Row],[Invoice Date]],"mmm")</f>
        <v>Mar</v>
      </c>
      <c r="P2604" s="4">
        <f>YEAR(Table1[[#This Row],[Invoice Date]])</f>
        <v>2021</v>
      </c>
      <c r="Q2604" s="4">
        <f>IFERROR(Table1[[#This Row],[Total Sales]]/Table1[[#This Row],[Units Sold]],4)</f>
        <v>199.99999999999997</v>
      </c>
      <c r="R2604" s="4">
        <f>IFERROR(Table1[[#This Row],[Operating Profit]]/Table1[[#This Row],[Units Sold]],0)</f>
        <v>80</v>
      </c>
      <c r="S2604" s="4">
        <f>IFERROR((Table1[[#This Row],[Total Sales]]-Table1[[#This Row],[Operating Profit]])/Table1[[#This Row],[Units Sold]],0)</f>
        <v>119.99999999999997</v>
      </c>
      <c r="T2604" s="4" t="str">
        <f>IF(Table1[[#This Row],[Profit per unit]]&gt;$V$8,"Premium","Mass")</f>
        <v>Premium</v>
      </c>
      <c r="U2604" s="4"/>
    </row>
    <row r="2605" spans="2:21" ht="14.25" customHeight="1" x14ac:dyDescent="0.3">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c r="O2605" s="4" t="str">
        <f>TEXT(Table1[[#This Row],[Invoice Date]],"mmm")</f>
        <v>Mar</v>
      </c>
      <c r="P2605" s="4">
        <f>YEAR(Table1[[#This Row],[Invoice Date]])</f>
        <v>2021</v>
      </c>
      <c r="Q2605" s="4">
        <f>IFERROR(Table1[[#This Row],[Total Sales]]/Table1[[#This Row],[Units Sold]],4)</f>
        <v>350.00000000000011</v>
      </c>
      <c r="R2605" s="4">
        <f>IFERROR(Table1[[#This Row],[Operating Profit]]/Table1[[#This Row],[Units Sold]],0)</f>
        <v>122.50000000000003</v>
      </c>
      <c r="S2605" s="4">
        <f>IFERROR((Table1[[#This Row],[Total Sales]]-Table1[[#This Row],[Operating Profit]])/Table1[[#This Row],[Units Sold]],0)</f>
        <v>227.50000000000009</v>
      </c>
      <c r="T2605" s="4" t="str">
        <f>IF(Table1[[#This Row],[Profit per unit]]&gt;$V$8,"Premium","Mass")</f>
        <v>Premium</v>
      </c>
      <c r="U2605" s="4"/>
    </row>
    <row r="2606" spans="2:21" ht="14.25" customHeight="1" x14ac:dyDescent="0.3">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c r="O2606" s="4" t="str">
        <f>TEXT(Table1[[#This Row],[Invoice Date]],"mmm")</f>
        <v>Mar</v>
      </c>
      <c r="P2606" s="4">
        <f>YEAR(Table1[[#This Row],[Invoice Date]])</f>
        <v>2021</v>
      </c>
      <c r="Q2606" s="4">
        <f>IFERROR(Table1[[#This Row],[Total Sales]]/Table1[[#This Row],[Units Sold]],4)</f>
        <v>250</v>
      </c>
      <c r="R2606" s="4">
        <f>IFERROR(Table1[[#This Row],[Operating Profit]]/Table1[[#This Row],[Units Sold]],0)</f>
        <v>125</v>
      </c>
      <c r="S2606" s="4">
        <f>IFERROR((Table1[[#This Row],[Total Sales]]-Table1[[#This Row],[Operating Profit]])/Table1[[#This Row],[Units Sold]],0)</f>
        <v>125</v>
      </c>
      <c r="T2606" s="4" t="str">
        <f>IF(Table1[[#This Row],[Profit per unit]]&gt;$V$8,"Premium","Mass")</f>
        <v>Premium</v>
      </c>
      <c r="U2606" s="4"/>
    </row>
    <row r="2607" spans="2:21" ht="14.25" customHeight="1" x14ac:dyDescent="0.3">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c r="O2607" s="4" t="str">
        <f>TEXT(Table1[[#This Row],[Invoice Date]],"mmm")</f>
        <v>Apr</v>
      </c>
      <c r="P2607" s="4">
        <f>YEAR(Table1[[#This Row],[Invoice Date]])</f>
        <v>2021</v>
      </c>
      <c r="Q2607" s="4">
        <f>IFERROR(Table1[[#This Row],[Total Sales]]/Table1[[#This Row],[Units Sold]],4)</f>
        <v>250</v>
      </c>
      <c r="R2607" s="4">
        <f>IFERROR(Table1[[#This Row],[Operating Profit]]/Table1[[#This Row],[Units Sold]],0)</f>
        <v>100</v>
      </c>
      <c r="S2607" s="4">
        <f>IFERROR((Table1[[#This Row],[Total Sales]]-Table1[[#This Row],[Operating Profit]])/Table1[[#This Row],[Units Sold]],0)</f>
        <v>150</v>
      </c>
      <c r="T2607" s="4" t="str">
        <f>IF(Table1[[#This Row],[Profit per unit]]&gt;$V$8,"Premium","Mass")</f>
        <v>Premium</v>
      </c>
      <c r="U2607" s="4"/>
    </row>
    <row r="2608" spans="2:21" ht="14.25" customHeight="1" x14ac:dyDescent="0.3">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c r="O2608" s="4" t="str">
        <f>TEXT(Table1[[#This Row],[Invoice Date]],"mmm")</f>
        <v>Apr</v>
      </c>
      <c r="P2608" s="4">
        <f>YEAR(Table1[[#This Row],[Invoice Date]])</f>
        <v>2021</v>
      </c>
      <c r="Q2608" s="4">
        <f>IFERROR(Table1[[#This Row],[Total Sales]]/Table1[[#This Row],[Units Sold]],4)</f>
        <v>250</v>
      </c>
      <c r="R2608" s="4">
        <f>IFERROR(Table1[[#This Row],[Operating Profit]]/Table1[[#This Row],[Units Sold]],0)</f>
        <v>87.5</v>
      </c>
      <c r="S2608" s="4">
        <f>IFERROR((Table1[[#This Row],[Total Sales]]-Table1[[#This Row],[Operating Profit]])/Table1[[#This Row],[Units Sold]],0)</f>
        <v>162.5</v>
      </c>
      <c r="T2608" s="4" t="str">
        <f>IF(Table1[[#This Row],[Profit per unit]]&gt;$V$8,"Premium","Mass")</f>
        <v>Premium</v>
      </c>
      <c r="U2608" s="4"/>
    </row>
    <row r="2609" spans="2:21" ht="14.25" customHeight="1" x14ac:dyDescent="0.3">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c r="O2609" s="4" t="str">
        <f>TEXT(Table1[[#This Row],[Invoice Date]],"mmm")</f>
        <v>Apr</v>
      </c>
      <c r="P2609" s="4">
        <f>YEAR(Table1[[#This Row],[Invoice Date]])</f>
        <v>2021</v>
      </c>
      <c r="Q2609" s="4">
        <f>IFERROR(Table1[[#This Row],[Total Sales]]/Table1[[#This Row],[Units Sold]],4)</f>
        <v>150.00000000000003</v>
      </c>
      <c r="R2609" s="4">
        <f>IFERROR(Table1[[#This Row],[Operating Profit]]/Table1[[#This Row],[Units Sold]],0)</f>
        <v>60.000000000000007</v>
      </c>
      <c r="S2609" s="4">
        <f>IFERROR((Table1[[#This Row],[Total Sales]]-Table1[[#This Row],[Operating Profit]])/Table1[[#This Row],[Units Sold]],0)</f>
        <v>90</v>
      </c>
      <c r="T2609" s="4" t="str">
        <f>IF(Table1[[#This Row],[Profit per unit]]&gt;$V$8,"Premium","Mass")</f>
        <v>Premium</v>
      </c>
      <c r="U2609" s="4"/>
    </row>
    <row r="2610" spans="2:21" ht="14.25" customHeight="1" x14ac:dyDescent="0.3">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c r="O2610" s="4" t="str">
        <f>TEXT(Table1[[#This Row],[Invoice Date]],"mmm")</f>
        <v>Apr</v>
      </c>
      <c r="P2610" s="4">
        <f>YEAR(Table1[[#This Row],[Invoice Date]])</f>
        <v>2021</v>
      </c>
      <c r="Q2610" s="4">
        <f>IFERROR(Table1[[#This Row],[Total Sales]]/Table1[[#This Row],[Units Sold]],4)</f>
        <v>199.99999999999997</v>
      </c>
      <c r="R2610" s="4">
        <f>IFERROR(Table1[[#This Row],[Operating Profit]]/Table1[[#This Row],[Units Sold]],0)</f>
        <v>80</v>
      </c>
      <c r="S2610" s="4">
        <f>IFERROR((Table1[[#This Row],[Total Sales]]-Table1[[#This Row],[Operating Profit]])/Table1[[#This Row],[Units Sold]],0)</f>
        <v>119.99999999999997</v>
      </c>
      <c r="T2610" s="4" t="str">
        <f>IF(Table1[[#This Row],[Profit per unit]]&gt;$V$8,"Premium","Mass")</f>
        <v>Premium</v>
      </c>
      <c r="U2610" s="4"/>
    </row>
    <row r="2611" spans="2:21" ht="14.25" customHeight="1" x14ac:dyDescent="0.3">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c r="O2611" s="4" t="str">
        <f>TEXT(Table1[[#This Row],[Invoice Date]],"mmm")</f>
        <v>Apr</v>
      </c>
      <c r="P2611" s="4">
        <f>YEAR(Table1[[#This Row],[Invoice Date]])</f>
        <v>2021</v>
      </c>
      <c r="Q2611" s="4">
        <f>IFERROR(Table1[[#This Row],[Total Sales]]/Table1[[#This Row],[Units Sold]],4)</f>
        <v>400</v>
      </c>
      <c r="R2611" s="4">
        <f>IFERROR(Table1[[#This Row],[Operating Profit]]/Table1[[#This Row],[Units Sold]],0)</f>
        <v>140</v>
      </c>
      <c r="S2611" s="4">
        <f>IFERROR((Table1[[#This Row],[Total Sales]]-Table1[[#This Row],[Operating Profit]])/Table1[[#This Row],[Units Sold]],0)</f>
        <v>260</v>
      </c>
      <c r="T2611" s="4" t="str">
        <f>IF(Table1[[#This Row],[Profit per unit]]&gt;$V$8,"Premium","Mass")</f>
        <v>Premium</v>
      </c>
      <c r="U2611" s="4"/>
    </row>
    <row r="2612" spans="2:21" ht="14.25" customHeight="1" x14ac:dyDescent="0.3">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c r="O2612" s="4" t="str">
        <f>TEXT(Table1[[#This Row],[Invoice Date]],"mmm")</f>
        <v>Apr</v>
      </c>
      <c r="P2612" s="4">
        <f>YEAR(Table1[[#This Row],[Invoice Date]])</f>
        <v>2021</v>
      </c>
      <c r="Q2612" s="4">
        <f>IFERROR(Table1[[#This Row],[Total Sales]]/Table1[[#This Row],[Units Sold]],4)</f>
        <v>300.00000000000006</v>
      </c>
      <c r="R2612" s="4">
        <f>IFERROR(Table1[[#This Row],[Operating Profit]]/Table1[[#This Row],[Units Sold]],0)</f>
        <v>150.00000000000003</v>
      </c>
      <c r="S2612" s="4">
        <f>IFERROR((Table1[[#This Row],[Total Sales]]-Table1[[#This Row],[Operating Profit]])/Table1[[#This Row],[Units Sold]],0)</f>
        <v>150.00000000000003</v>
      </c>
      <c r="T2612" s="4" t="str">
        <f>IF(Table1[[#This Row],[Profit per unit]]&gt;$V$8,"Premium","Mass")</f>
        <v>Premium</v>
      </c>
      <c r="U2612" s="4"/>
    </row>
    <row r="2613" spans="2:21" ht="14.25" customHeight="1" x14ac:dyDescent="0.3">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c r="O2613" s="4" t="str">
        <f>TEXT(Table1[[#This Row],[Invoice Date]],"mmm")</f>
        <v>May</v>
      </c>
      <c r="P2613" s="4">
        <f>YEAR(Table1[[#This Row],[Invoice Date]])</f>
        <v>2021</v>
      </c>
      <c r="Q2613" s="4">
        <f>IFERROR(Table1[[#This Row],[Total Sales]]/Table1[[#This Row],[Units Sold]],4)</f>
        <v>400</v>
      </c>
      <c r="R2613" s="4">
        <f>IFERROR(Table1[[#This Row],[Operating Profit]]/Table1[[#This Row],[Units Sold]],0)</f>
        <v>160</v>
      </c>
      <c r="S2613" s="4">
        <f>IFERROR((Table1[[#This Row],[Total Sales]]-Table1[[#This Row],[Operating Profit]])/Table1[[#This Row],[Units Sold]],0)</f>
        <v>240</v>
      </c>
      <c r="T2613" s="4" t="str">
        <f>IF(Table1[[#This Row],[Profit per unit]]&gt;$V$8,"Premium","Mass")</f>
        <v>Premium</v>
      </c>
      <c r="U2613" s="4"/>
    </row>
    <row r="2614" spans="2:21" ht="14.25" customHeight="1" x14ac:dyDescent="0.3">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c r="O2614" s="4" t="str">
        <f>TEXT(Table1[[#This Row],[Invoice Date]],"mmm")</f>
        <v>May</v>
      </c>
      <c r="P2614" s="4">
        <f>YEAR(Table1[[#This Row],[Invoice Date]])</f>
        <v>2021</v>
      </c>
      <c r="Q2614" s="4">
        <f>IFERROR(Table1[[#This Row],[Total Sales]]/Table1[[#This Row],[Units Sold]],4)</f>
        <v>400</v>
      </c>
      <c r="R2614" s="4">
        <f>IFERROR(Table1[[#This Row],[Operating Profit]]/Table1[[#This Row],[Units Sold]],0)</f>
        <v>139.99999999999997</v>
      </c>
      <c r="S2614" s="4">
        <f>IFERROR((Table1[[#This Row],[Total Sales]]-Table1[[#This Row],[Operating Profit]])/Table1[[#This Row],[Units Sold]],0)</f>
        <v>260</v>
      </c>
      <c r="T2614" s="4" t="str">
        <f>IF(Table1[[#This Row],[Profit per unit]]&gt;$V$8,"Premium","Mass")</f>
        <v>Premium</v>
      </c>
      <c r="U2614" s="4"/>
    </row>
    <row r="2615" spans="2:21" ht="14.25" customHeight="1" x14ac:dyDescent="0.3">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c r="O2615" s="4" t="str">
        <f>TEXT(Table1[[#This Row],[Invoice Date]],"mmm")</f>
        <v>May</v>
      </c>
      <c r="P2615" s="4">
        <f>YEAR(Table1[[#This Row],[Invoice Date]])</f>
        <v>2021</v>
      </c>
      <c r="Q2615" s="4">
        <f>IFERROR(Table1[[#This Row],[Total Sales]]/Table1[[#This Row],[Units Sold]],4)</f>
        <v>350</v>
      </c>
      <c r="R2615" s="4">
        <f>IFERROR(Table1[[#This Row],[Operating Profit]]/Table1[[#This Row],[Units Sold]],0)</f>
        <v>140</v>
      </c>
      <c r="S2615" s="4">
        <f>IFERROR((Table1[[#This Row],[Total Sales]]-Table1[[#This Row],[Operating Profit]])/Table1[[#This Row],[Units Sold]],0)</f>
        <v>210</v>
      </c>
      <c r="T2615" s="4" t="str">
        <f>IF(Table1[[#This Row],[Profit per unit]]&gt;$V$8,"Premium","Mass")</f>
        <v>Premium</v>
      </c>
      <c r="U2615" s="4"/>
    </row>
    <row r="2616" spans="2:21" ht="14.25" customHeight="1" x14ac:dyDescent="0.3">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c r="O2616" s="4" t="str">
        <f>TEXT(Table1[[#This Row],[Invoice Date]],"mmm")</f>
        <v>May</v>
      </c>
      <c r="P2616" s="4">
        <f>YEAR(Table1[[#This Row],[Invoice Date]])</f>
        <v>2021</v>
      </c>
      <c r="Q2616" s="4">
        <f>IFERROR(Table1[[#This Row],[Total Sales]]/Table1[[#This Row],[Units Sold]],4)</f>
        <v>350</v>
      </c>
      <c r="R2616" s="4">
        <f>IFERROR(Table1[[#This Row],[Operating Profit]]/Table1[[#This Row],[Units Sold]],0)</f>
        <v>140</v>
      </c>
      <c r="S2616" s="4">
        <f>IFERROR((Table1[[#This Row],[Total Sales]]-Table1[[#This Row],[Operating Profit]])/Table1[[#This Row],[Units Sold]],0)</f>
        <v>210</v>
      </c>
      <c r="T2616" s="4" t="str">
        <f>IF(Table1[[#This Row],[Profit per unit]]&gt;$V$8,"Premium","Mass")</f>
        <v>Premium</v>
      </c>
      <c r="U2616" s="4"/>
    </row>
    <row r="2617" spans="2:21" ht="14.25" customHeight="1" x14ac:dyDescent="0.3">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c r="O2617" s="4" t="str">
        <f>TEXT(Table1[[#This Row],[Invoice Date]],"mmm")</f>
        <v>May</v>
      </c>
      <c r="P2617" s="4">
        <f>YEAR(Table1[[#This Row],[Invoice Date]])</f>
        <v>2021</v>
      </c>
      <c r="Q2617" s="4">
        <f>IFERROR(Table1[[#This Row],[Total Sales]]/Table1[[#This Row],[Units Sold]],4)</f>
        <v>449.99999999999994</v>
      </c>
      <c r="R2617" s="4">
        <f>IFERROR(Table1[[#This Row],[Operating Profit]]/Table1[[#This Row],[Units Sold]],0)</f>
        <v>157.49999999999997</v>
      </c>
      <c r="S2617" s="4">
        <f>IFERROR((Table1[[#This Row],[Total Sales]]-Table1[[#This Row],[Operating Profit]])/Table1[[#This Row],[Units Sold]],0)</f>
        <v>292.49999999999994</v>
      </c>
      <c r="T2617" s="4" t="str">
        <f>IF(Table1[[#This Row],[Profit per unit]]&gt;$V$8,"Premium","Mass")</f>
        <v>Premium</v>
      </c>
      <c r="U2617" s="4"/>
    </row>
    <row r="2618" spans="2:21" ht="14.25" customHeight="1" x14ac:dyDescent="0.3">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c r="O2618" s="4" t="str">
        <f>TEXT(Table1[[#This Row],[Invoice Date]],"mmm")</f>
        <v>May</v>
      </c>
      <c r="P2618" s="4">
        <f>YEAR(Table1[[#This Row],[Invoice Date]])</f>
        <v>2021</v>
      </c>
      <c r="Q2618" s="4">
        <f>IFERROR(Table1[[#This Row],[Total Sales]]/Table1[[#This Row],[Units Sold]],4)</f>
        <v>499.99999999999994</v>
      </c>
      <c r="R2618" s="4">
        <f>IFERROR(Table1[[#This Row],[Operating Profit]]/Table1[[#This Row],[Units Sold]],0)</f>
        <v>249.99999999999997</v>
      </c>
      <c r="S2618" s="4">
        <f>IFERROR((Table1[[#This Row],[Total Sales]]-Table1[[#This Row],[Operating Profit]])/Table1[[#This Row],[Units Sold]],0)</f>
        <v>249.99999999999997</v>
      </c>
      <c r="T2618" s="4" t="str">
        <f>IF(Table1[[#This Row],[Profit per unit]]&gt;$V$8,"Premium","Mass")</f>
        <v>Premium</v>
      </c>
      <c r="U2618" s="4"/>
    </row>
    <row r="2619" spans="2:21" ht="14.25" customHeight="1" x14ac:dyDescent="0.3">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c r="O2619" s="4" t="str">
        <f>TEXT(Table1[[#This Row],[Invoice Date]],"mmm")</f>
        <v>Jun</v>
      </c>
      <c r="P2619" s="4">
        <f>YEAR(Table1[[#This Row],[Invoice Date]])</f>
        <v>2021</v>
      </c>
      <c r="Q2619" s="4">
        <f>IFERROR(Table1[[#This Row],[Total Sales]]/Table1[[#This Row],[Units Sold]],4)</f>
        <v>449.99999999999994</v>
      </c>
      <c r="R2619" s="4">
        <f>IFERROR(Table1[[#This Row],[Operating Profit]]/Table1[[#This Row],[Units Sold]],0)</f>
        <v>179.99999999999997</v>
      </c>
      <c r="S2619" s="4">
        <f>IFERROR((Table1[[#This Row],[Total Sales]]-Table1[[#This Row],[Operating Profit]])/Table1[[#This Row],[Units Sold]],0)</f>
        <v>269.99999999999994</v>
      </c>
      <c r="T2619" s="4" t="str">
        <f>IF(Table1[[#This Row],[Profit per unit]]&gt;$V$8,"Premium","Mass")</f>
        <v>Premium</v>
      </c>
      <c r="U2619" s="4"/>
    </row>
    <row r="2620" spans="2:21" ht="14.25" customHeight="1" x14ac:dyDescent="0.3">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c r="O2620" s="4" t="str">
        <f>TEXT(Table1[[#This Row],[Invoice Date]],"mmm")</f>
        <v>Jun</v>
      </c>
      <c r="P2620" s="4">
        <f>YEAR(Table1[[#This Row],[Invoice Date]])</f>
        <v>2021</v>
      </c>
      <c r="Q2620" s="4">
        <f>IFERROR(Table1[[#This Row],[Total Sales]]/Table1[[#This Row],[Units Sold]],4)</f>
        <v>400</v>
      </c>
      <c r="R2620" s="4">
        <f>IFERROR(Table1[[#This Row],[Operating Profit]]/Table1[[#This Row],[Units Sold]],0)</f>
        <v>140</v>
      </c>
      <c r="S2620" s="4">
        <f>IFERROR((Table1[[#This Row],[Total Sales]]-Table1[[#This Row],[Operating Profit]])/Table1[[#This Row],[Units Sold]],0)</f>
        <v>260</v>
      </c>
      <c r="T2620" s="4" t="str">
        <f>IF(Table1[[#This Row],[Profit per unit]]&gt;$V$8,"Premium","Mass")</f>
        <v>Premium</v>
      </c>
      <c r="U2620" s="4"/>
    </row>
    <row r="2621" spans="2:21" ht="14.25" customHeight="1" x14ac:dyDescent="0.3">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c r="O2621" s="4" t="str">
        <f>TEXT(Table1[[#This Row],[Invoice Date]],"mmm")</f>
        <v>Jun</v>
      </c>
      <c r="P2621" s="4">
        <f>YEAR(Table1[[#This Row],[Invoice Date]])</f>
        <v>2021</v>
      </c>
      <c r="Q2621" s="4">
        <f>IFERROR(Table1[[#This Row],[Total Sales]]/Table1[[#This Row],[Units Sold]],4)</f>
        <v>450</v>
      </c>
      <c r="R2621" s="4">
        <f>IFERROR(Table1[[#This Row],[Operating Profit]]/Table1[[#This Row],[Units Sold]],0)</f>
        <v>180</v>
      </c>
      <c r="S2621" s="4">
        <f>IFERROR((Table1[[#This Row],[Total Sales]]-Table1[[#This Row],[Operating Profit]])/Table1[[#This Row],[Units Sold]],0)</f>
        <v>270</v>
      </c>
      <c r="T2621" s="4" t="str">
        <f>IF(Table1[[#This Row],[Profit per unit]]&gt;$V$8,"Premium","Mass")</f>
        <v>Premium</v>
      </c>
      <c r="U2621" s="4"/>
    </row>
    <row r="2622" spans="2:21" ht="14.25" customHeight="1" x14ac:dyDescent="0.3">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c r="O2622" s="4" t="str">
        <f>TEXT(Table1[[#This Row],[Invoice Date]],"mmm")</f>
        <v>Jun</v>
      </c>
      <c r="P2622" s="4">
        <f>YEAR(Table1[[#This Row],[Invoice Date]])</f>
        <v>2021</v>
      </c>
      <c r="Q2622" s="4">
        <f>IFERROR(Table1[[#This Row],[Total Sales]]/Table1[[#This Row],[Units Sold]],4)</f>
        <v>450</v>
      </c>
      <c r="R2622" s="4">
        <f>IFERROR(Table1[[#This Row],[Operating Profit]]/Table1[[#This Row],[Units Sold]],0)</f>
        <v>180</v>
      </c>
      <c r="S2622" s="4">
        <f>IFERROR((Table1[[#This Row],[Total Sales]]-Table1[[#This Row],[Operating Profit]])/Table1[[#This Row],[Units Sold]],0)</f>
        <v>270</v>
      </c>
      <c r="T2622" s="4" t="str">
        <f>IF(Table1[[#This Row],[Profit per unit]]&gt;$V$8,"Premium","Mass")</f>
        <v>Premium</v>
      </c>
      <c r="U2622" s="4"/>
    </row>
    <row r="2623" spans="2:21" ht="14.25" customHeight="1" x14ac:dyDescent="0.3">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c r="O2623" s="4" t="str">
        <f>TEXT(Table1[[#This Row],[Invoice Date]],"mmm")</f>
        <v>Jun</v>
      </c>
      <c r="P2623" s="4">
        <f>YEAR(Table1[[#This Row],[Invoice Date]])</f>
        <v>2021</v>
      </c>
      <c r="Q2623" s="4">
        <f>IFERROR(Table1[[#This Row],[Total Sales]]/Table1[[#This Row],[Units Sold]],4)</f>
        <v>600</v>
      </c>
      <c r="R2623" s="4">
        <f>IFERROR(Table1[[#This Row],[Operating Profit]]/Table1[[#This Row],[Units Sold]],0)</f>
        <v>210</v>
      </c>
      <c r="S2623" s="4">
        <f>IFERROR((Table1[[#This Row],[Total Sales]]-Table1[[#This Row],[Operating Profit]])/Table1[[#This Row],[Units Sold]],0)</f>
        <v>390</v>
      </c>
      <c r="T2623" s="4" t="str">
        <f>IF(Table1[[#This Row],[Profit per unit]]&gt;$V$8,"Premium","Mass")</f>
        <v>Premium</v>
      </c>
      <c r="U2623" s="4"/>
    </row>
    <row r="2624" spans="2:21" ht="14.25" customHeight="1" x14ac:dyDescent="0.3">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c r="O2624" s="4" t="str">
        <f>TEXT(Table1[[#This Row],[Invoice Date]],"mmm")</f>
        <v>Jun</v>
      </c>
      <c r="P2624" s="4">
        <f>YEAR(Table1[[#This Row],[Invoice Date]])</f>
        <v>2021</v>
      </c>
      <c r="Q2624" s="4">
        <f>IFERROR(Table1[[#This Row],[Total Sales]]/Table1[[#This Row],[Units Sold]],4)</f>
        <v>650</v>
      </c>
      <c r="R2624" s="4">
        <f>IFERROR(Table1[[#This Row],[Operating Profit]]/Table1[[#This Row],[Units Sold]],0)</f>
        <v>325</v>
      </c>
      <c r="S2624" s="4">
        <f>IFERROR((Table1[[#This Row],[Total Sales]]-Table1[[#This Row],[Operating Profit]])/Table1[[#This Row],[Units Sold]],0)</f>
        <v>325</v>
      </c>
      <c r="T2624" s="4" t="str">
        <f>IF(Table1[[#This Row],[Profit per unit]]&gt;$V$8,"Premium","Mass")</f>
        <v>Premium</v>
      </c>
      <c r="U2624" s="4"/>
    </row>
    <row r="2625" spans="2:21" ht="14.25" customHeight="1" x14ac:dyDescent="0.3">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c r="O2625" s="4" t="str">
        <f>TEXT(Table1[[#This Row],[Invoice Date]],"mmm")</f>
        <v>Jul</v>
      </c>
      <c r="P2625" s="4">
        <f>YEAR(Table1[[#This Row],[Invoice Date]])</f>
        <v>2021</v>
      </c>
      <c r="Q2625" s="4">
        <f>IFERROR(Table1[[#This Row],[Total Sales]]/Table1[[#This Row],[Units Sold]],4)</f>
        <v>600</v>
      </c>
      <c r="R2625" s="4">
        <f>IFERROR(Table1[[#This Row],[Operating Profit]]/Table1[[#This Row],[Units Sold]],0)</f>
        <v>240</v>
      </c>
      <c r="S2625" s="4">
        <f>IFERROR((Table1[[#This Row],[Total Sales]]-Table1[[#This Row],[Operating Profit]])/Table1[[#This Row],[Units Sold]],0)</f>
        <v>360</v>
      </c>
      <c r="T2625" s="4" t="str">
        <f>IF(Table1[[#This Row],[Profit per unit]]&gt;$V$8,"Premium","Mass")</f>
        <v>Premium</v>
      </c>
      <c r="U2625" s="4"/>
    </row>
    <row r="2626" spans="2:21" ht="14.25" customHeight="1" x14ac:dyDescent="0.3">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c r="O2626" s="4" t="str">
        <f>TEXT(Table1[[#This Row],[Invoice Date]],"mmm")</f>
        <v>Jul</v>
      </c>
      <c r="P2626" s="4">
        <f>YEAR(Table1[[#This Row],[Invoice Date]])</f>
        <v>2021</v>
      </c>
      <c r="Q2626" s="4">
        <f>IFERROR(Table1[[#This Row],[Total Sales]]/Table1[[#This Row],[Units Sold]],4)</f>
        <v>550.00000000000011</v>
      </c>
      <c r="R2626" s="4">
        <f>IFERROR(Table1[[#This Row],[Operating Profit]]/Table1[[#This Row],[Units Sold]],0)</f>
        <v>192.50000000000003</v>
      </c>
      <c r="S2626" s="4">
        <f>IFERROR((Table1[[#This Row],[Total Sales]]-Table1[[#This Row],[Operating Profit]])/Table1[[#This Row],[Units Sold]],0)</f>
        <v>357.50000000000011</v>
      </c>
      <c r="T2626" s="4" t="str">
        <f>IF(Table1[[#This Row],[Profit per unit]]&gt;$V$8,"Premium","Mass")</f>
        <v>Premium</v>
      </c>
      <c r="U2626" s="4"/>
    </row>
    <row r="2627" spans="2:21" ht="14.25" customHeight="1" x14ac:dyDescent="0.3">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c r="O2627" s="4" t="str">
        <f>TEXT(Table1[[#This Row],[Invoice Date]],"mmm")</f>
        <v>Jul</v>
      </c>
      <c r="P2627" s="4">
        <f>YEAR(Table1[[#This Row],[Invoice Date]])</f>
        <v>2021</v>
      </c>
      <c r="Q2627" s="4">
        <f>IFERROR(Table1[[#This Row],[Total Sales]]/Table1[[#This Row],[Units Sold]],4)</f>
        <v>500</v>
      </c>
      <c r="R2627" s="4">
        <f>IFERROR(Table1[[#This Row],[Operating Profit]]/Table1[[#This Row],[Units Sold]],0)</f>
        <v>200</v>
      </c>
      <c r="S2627" s="4">
        <f>IFERROR((Table1[[#This Row],[Total Sales]]-Table1[[#This Row],[Operating Profit]])/Table1[[#This Row],[Units Sold]],0)</f>
        <v>300</v>
      </c>
      <c r="T2627" s="4" t="str">
        <f>IF(Table1[[#This Row],[Profit per unit]]&gt;$V$8,"Premium","Mass")</f>
        <v>Premium</v>
      </c>
      <c r="U2627" s="4"/>
    </row>
    <row r="2628" spans="2:21" ht="14.25" customHeight="1" x14ac:dyDescent="0.3">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c r="O2628" s="4" t="str">
        <f>TEXT(Table1[[#This Row],[Invoice Date]],"mmm")</f>
        <v>Jul</v>
      </c>
      <c r="P2628" s="4">
        <f>YEAR(Table1[[#This Row],[Invoice Date]])</f>
        <v>2021</v>
      </c>
      <c r="Q2628" s="4">
        <f>IFERROR(Table1[[#This Row],[Total Sales]]/Table1[[#This Row],[Units Sold]],4)</f>
        <v>500</v>
      </c>
      <c r="R2628" s="4">
        <f>IFERROR(Table1[[#This Row],[Operating Profit]]/Table1[[#This Row],[Units Sold]],0)</f>
        <v>200</v>
      </c>
      <c r="S2628" s="4">
        <f>IFERROR((Table1[[#This Row],[Total Sales]]-Table1[[#This Row],[Operating Profit]])/Table1[[#This Row],[Units Sold]],0)</f>
        <v>300</v>
      </c>
      <c r="T2628" s="4" t="str">
        <f>IF(Table1[[#This Row],[Profit per unit]]&gt;$V$8,"Premium","Mass")</f>
        <v>Premium</v>
      </c>
      <c r="U2628" s="4"/>
    </row>
    <row r="2629" spans="2:21" ht="14.25" customHeight="1" x14ac:dyDescent="0.3">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c r="O2629" s="4" t="str">
        <f>TEXT(Table1[[#This Row],[Invoice Date]],"mmm")</f>
        <v>Jul</v>
      </c>
      <c r="P2629" s="4">
        <f>YEAR(Table1[[#This Row],[Invoice Date]])</f>
        <v>2021</v>
      </c>
      <c r="Q2629" s="4">
        <f>IFERROR(Table1[[#This Row],[Total Sales]]/Table1[[#This Row],[Units Sold]],4)</f>
        <v>600</v>
      </c>
      <c r="R2629" s="4">
        <f>IFERROR(Table1[[#This Row],[Operating Profit]]/Table1[[#This Row],[Units Sold]],0)</f>
        <v>210</v>
      </c>
      <c r="S2629" s="4">
        <f>IFERROR((Table1[[#This Row],[Total Sales]]-Table1[[#This Row],[Operating Profit]])/Table1[[#This Row],[Units Sold]],0)</f>
        <v>390</v>
      </c>
      <c r="T2629" s="4" t="str">
        <f>IF(Table1[[#This Row],[Profit per unit]]&gt;$V$8,"Premium","Mass")</f>
        <v>Premium</v>
      </c>
      <c r="U2629" s="4"/>
    </row>
    <row r="2630" spans="2:21" ht="14.25" customHeight="1" x14ac:dyDescent="0.3">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c r="O2630" s="4" t="str">
        <f>TEXT(Table1[[#This Row],[Invoice Date]],"mmm")</f>
        <v>Jul</v>
      </c>
      <c r="P2630" s="4">
        <f>YEAR(Table1[[#This Row],[Invoice Date]])</f>
        <v>2021</v>
      </c>
      <c r="Q2630" s="4">
        <f>IFERROR(Table1[[#This Row],[Total Sales]]/Table1[[#This Row],[Units Sold]],4)</f>
        <v>650</v>
      </c>
      <c r="R2630" s="4">
        <f>IFERROR(Table1[[#This Row],[Operating Profit]]/Table1[[#This Row],[Units Sold]],0)</f>
        <v>325</v>
      </c>
      <c r="S2630" s="4">
        <f>IFERROR((Table1[[#This Row],[Total Sales]]-Table1[[#This Row],[Operating Profit]])/Table1[[#This Row],[Units Sold]],0)</f>
        <v>325</v>
      </c>
      <c r="T2630" s="4" t="str">
        <f>IF(Table1[[#This Row],[Profit per unit]]&gt;$V$8,"Premium","Mass")</f>
        <v>Premium</v>
      </c>
      <c r="U2630" s="4"/>
    </row>
    <row r="2631" spans="2:21" ht="14.25" customHeight="1" x14ac:dyDescent="0.3">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c r="O2631" s="4" t="str">
        <f>TEXT(Table1[[#This Row],[Invoice Date]],"mmm")</f>
        <v>Aug</v>
      </c>
      <c r="P2631" s="4">
        <f>YEAR(Table1[[#This Row],[Invoice Date]])</f>
        <v>2021</v>
      </c>
      <c r="Q2631" s="4">
        <f>IFERROR(Table1[[#This Row],[Total Sales]]/Table1[[#This Row],[Units Sold]],4)</f>
        <v>600</v>
      </c>
      <c r="R2631" s="4">
        <f>IFERROR(Table1[[#This Row],[Operating Profit]]/Table1[[#This Row],[Units Sold]],0)</f>
        <v>240</v>
      </c>
      <c r="S2631" s="4">
        <f>IFERROR((Table1[[#This Row],[Total Sales]]-Table1[[#This Row],[Operating Profit]])/Table1[[#This Row],[Units Sold]],0)</f>
        <v>360</v>
      </c>
      <c r="T2631" s="4" t="str">
        <f>IF(Table1[[#This Row],[Profit per unit]]&gt;$V$8,"Premium","Mass")</f>
        <v>Premium</v>
      </c>
      <c r="U2631" s="4"/>
    </row>
    <row r="2632" spans="2:21" ht="14.25" customHeight="1" x14ac:dyDescent="0.3">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c r="O2632" s="4" t="str">
        <f>TEXT(Table1[[#This Row],[Invoice Date]],"mmm")</f>
        <v>Aug</v>
      </c>
      <c r="P2632" s="4">
        <f>YEAR(Table1[[#This Row],[Invoice Date]])</f>
        <v>2021</v>
      </c>
      <c r="Q2632" s="4">
        <f>IFERROR(Table1[[#This Row],[Total Sales]]/Table1[[#This Row],[Units Sold]],4)</f>
        <v>550.00000000000011</v>
      </c>
      <c r="R2632" s="4">
        <f>IFERROR(Table1[[#This Row],[Operating Profit]]/Table1[[#This Row],[Units Sold]],0)</f>
        <v>192.50000000000003</v>
      </c>
      <c r="S2632" s="4">
        <f>IFERROR((Table1[[#This Row],[Total Sales]]-Table1[[#This Row],[Operating Profit]])/Table1[[#This Row],[Units Sold]],0)</f>
        <v>357.50000000000011</v>
      </c>
      <c r="T2632" s="4" t="str">
        <f>IF(Table1[[#This Row],[Profit per unit]]&gt;$V$8,"Premium","Mass")</f>
        <v>Premium</v>
      </c>
      <c r="U2632" s="4"/>
    </row>
    <row r="2633" spans="2:21" ht="14.25" customHeight="1" x14ac:dyDescent="0.3">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c r="O2633" s="4" t="str">
        <f>TEXT(Table1[[#This Row],[Invoice Date]],"mmm")</f>
        <v>Aug</v>
      </c>
      <c r="P2633" s="4">
        <f>YEAR(Table1[[#This Row],[Invoice Date]])</f>
        <v>2021</v>
      </c>
      <c r="Q2633" s="4">
        <f>IFERROR(Table1[[#This Row],[Total Sales]]/Table1[[#This Row],[Units Sold]],4)</f>
        <v>500</v>
      </c>
      <c r="R2633" s="4">
        <f>IFERROR(Table1[[#This Row],[Operating Profit]]/Table1[[#This Row],[Units Sold]],0)</f>
        <v>200</v>
      </c>
      <c r="S2633" s="4">
        <f>IFERROR((Table1[[#This Row],[Total Sales]]-Table1[[#This Row],[Operating Profit]])/Table1[[#This Row],[Units Sold]],0)</f>
        <v>300</v>
      </c>
      <c r="T2633" s="4" t="str">
        <f>IF(Table1[[#This Row],[Profit per unit]]&gt;$V$8,"Premium","Mass")</f>
        <v>Premium</v>
      </c>
      <c r="U2633" s="4"/>
    </row>
    <row r="2634" spans="2:21" ht="14.25" customHeight="1" x14ac:dyDescent="0.3">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c r="O2634" s="4" t="str">
        <f>TEXT(Table1[[#This Row],[Invoice Date]],"mmm")</f>
        <v>Aug</v>
      </c>
      <c r="P2634" s="4">
        <f>YEAR(Table1[[#This Row],[Invoice Date]])</f>
        <v>2021</v>
      </c>
      <c r="Q2634" s="4">
        <f>IFERROR(Table1[[#This Row],[Total Sales]]/Table1[[#This Row],[Units Sold]],4)</f>
        <v>400</v>
      </c>
      <c r="R2634" s="4">
        <f>IFERROR(Table1[[#This Row],[Operating Profit]]/Table1[[#This Row],[Units Sold]],0)</f>
        <v>160</v>
      </c>
      <c r="S2634" s="4">
        <f>IFERROR((Table1[[#This Row],[Total Sales]]-Table1[[#This Row],[Operating Profit]])/Table1[[#This Row],[Units Sold]],0)</f>
        <v>240</v>
      </c>
      <c r="T2634" s="4" t="str">
        <f>IF(Table1[[#This Row],[Profit per unit]]&gt;$V$8,"Premium","Mass")</f>
        <v>Premium</v>
      </c>
      <c r="U2634" s="4"/>
    </row>
    <row r="2635" spans="2:21" ht="14.25" customHeight="1" x14ac:dyDescent="0.3">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c r="O2635" s="4" t="str">
        <f>TEXT(Table1[[#This Row],[Invoice Date]],"mmm")</f>
        <v>Aug</v>
      </c>
      <c r="P2635" s="4">
        <f>YEAR(Table1[[#This Row],[Invoice Date]])</f>
        <v>2021</v>
      </c>
      <c r="Q2635" s="4">
        <f>IFERROR(Table1[[#This Row],[Total Sales]]/Table1[[#This Row],[Units Sold]],4)</f>
        <v>500</v>
      </c>
      <c r="R2635" s="4">
        <f>IFERROR(Table1[[#This Row],[Operating Profit]]/Table1[[#This Row],[Units Sold]],0)</f>
        <v>175</v>
      </c>
      <c r="S2635" s="4">
        <f>IFERROR((Table1[[#This Row],[Total Sales]]-Table1[[#This Row],[Operating Profit]])/Table1[[#This Row],[Units Sold]],0)</f>
        <v>325</v>
      </c>
      <c r="T2635" s="4" t="str">
        <f>IF(Table1[[#This Row],[Profit per unit]]&gt;$V$8,"Premium","Mass")</f>
        <v>Premium</v>
      </c>
      <c r="U2635" s="4"/>
    </row>
    <row r="2636" spans="2:21" ht="14.25" customHeight="1" x14ac:dyDescent="0.3">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c r="O2636" s="4" t="str">
        <f>TEXT(Table1[[#This Row],[Invoice Date]],"mmm")</f>
        <v>Aug</v>
      </c>
      <c r="P2636" s="4">
        <f>YEAR(Table1[[#This Row],[Invoice Date]])</f>
        <v>2021</v>
      </c>
      <c r="Q2636" s="4">
        <f>IFERROR(Table1[[#This Row],[Total Sales]]/Table1[[#This Row],[Units Sold]],4)</f>
        <v>550.00000000000011</v>
      </c>
      <c r="R2636" s="4">
        <f>IFERROR(Table1[[#This Row],[Operating Profit]]/Table1[[#This Row],[Units Sold]],0)</f>
        <v>275.00000000000006</v>
      </c>
      <c r="S2636" s="4">
        <f>IFERROR((Table1[[#This Row],[Total Sales]]-Table1[[#This Row],[Operating Profit]])/Table1[[#This Row],[Units Sold]],0)</f>
        <v>275.00000000000006</v>
      </c>
      <c r="T2636" s="4" t="str">
        <f>IF(Table1[[#This Row],[Profit per unit]]&gt;$V$8,"Premium","Mass")</f>
        <v>Premium</v>
      </c>
      <c r="U2636" s="4"/>
    </row>
    <row r="2637" spans="2:21" ht="14.25" customHeight="1" x14ac:dyDescent="0.3">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c r="O2637" s="4" t="str">
        <f>TEXT(Table1[[#This Row],[Invoice Date]],"mmm")</f>
        <v>Sep</v>
      </c>
      <c r="P2637" s="4">
        <f>YEAR(Table1[[#This Row],[Invoice Date]])</f>
        <v>2021</v>
      </c>
      <c r="Q2637" s="4">
        <f>IFERROR(Table1[[#This Row],[Total Sales]]/Table1[[#This Row],[Units Sold]],4)</f>
        <v>500</v>
      </c>
      <c r="R2637" s="4">
        <f>IFERROR(Table1[[#This Row],[Operating Profit]]/Table1[[#This Row],[Units Sold]],0)</f>
        <v>200</v>
      </c>
      <c r="S2637" s="4">
        <f>IFERROR((Table1[[#This Row],[Total Sales]]-Table1[[#This Row],[Operating Profit]])/Table1[[#This Row],[Units Sold]],0)</f>
        <v>300</v>
      </c>
      <c r="T2637" s="4" t="str">
        <f>IF(Table1[[#This Row],[Profit per unit]]&gt;$V$8,"Premium","Mass")</f>
        <v>Premium</v>
      </c>
      <c r="U2637" s="4"/>
    </row>
    <row r="2638" spans="2:21" ht="14.25" customHeight="1" x14ac:dyDescent="0.3">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c r="O2638" s="4" t="str">
        <f>TEXT(Table1[[#This Row],[Invoice Date]],"mmm")</f>
        <v>Sep</v>
      </c>
      <c r="P2638" s="4">
        <f>YEAR(Table1[[#This Row],[Invoice Date]])</f>
        <v>2021</v>
      </c>
      <c r="Q2638" s="4">
        <f>IFERROR(Table1[[#This Row],[Total Sales]]/Table1[[#This Row],[Units Sold]],4)</f>
        <v>450.00000000000017</v>
      </c>
      <c r="R2638" s="4">
        <f>IFERROR(Table1[[#This Row],[Operating Profit]]/Table1[[#This Row],[Units Sold]],0)</f>
        <v>157.50000000000006</v>
      </c>
      <c r="S2638" s="4">
        <f>IFERROR((Table1[[#This Row],[Total Sales]]-Table1[[#This Row],[Operating Profit]])/Table1[[#This Row],[Units Sold]],0)</f>
        <v>292.50000000000011</v>
      </c>
      <c r="T2638" s="4" t="str">
        <f>IF(Table1[[#This Row],[Profit per unit]]&gt;$V$8,"Premium","Mass")</f>
        <v>Premium</v>
      </c>
      <c r="U2638" s="4"/>
    </row>
    <row r="2639" spans="2:21" ht="14.25" customHeight="1" x14ac:dyDescent="0.3">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c r="O2639" s="4" t="str">
        <f>TEXT(Table1[[#This Row],[Invoice Date]],"mmm")</f>
        <v>Sep</v>
      </c>
      <c r="P2639" s="4">
        <f>YEAR(Table1[[#This Row],[Invoice Date]])</f>
        <v>2021</v>
      </c>
      <c r="Q2639" s="4">
        <f>IFERROR(Table1[[#This Row],[Total Sales]]/Table1[[#This Row],[Units Sold]],4)</f>
        <v>200.00000000000006</v>
      </c>
      <c r="R2639" s="4">
        <f>IFERROR(Table1[[#This Row],[Operating Profit]]/Table1[[#This Row],[Units Sold]],0)</f>
        <v>80.000000000000028</v>
      </c>
      <c r="S2639" s="4">
        <f>IFERROR((Table1[[#This Row],[Total Sales]]-Table1[[#This Row],[Operating Profit]])/Table1[[#This Row],[Units Sold]],0)</f>
        <v>120.00000000000003</v>
      </c>
      <c r="T2639" s="4" t="str">
        <f>IF(Table1[[#This Row],[Profit per unit]]&gt;$V$8,"Premium","Mass")</f>
        <v>Premium</v>
      </c>
      <c r="U2639" s="4"/>
    </row>
    <row r="2640" spans="2:21" ht="14.25" customHeight="1" x14ac:dyDescent="0.3">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c r="O2640" s="4" t="str">
        <f>TEXT(Table1[[#This Row],[Invoice Date]],"mmm")</f>
        <v>Sep</v>
      </c>
      <c r="P2640" s="4">
        <f>YEAR(Table1[[#This Row],[Invoice Date]])</f>
        <v>2021</v>
      </c>
      <c r="Q2640" s="4">
        <f>IFERROR(Table1[[#This Row],[Total Sales]]/Table1[[#This Row],[Units Sold]],4)</f>
        <v>200.00000000000009</v>
      </c>
      <c r="R2640" s="4">
        <f>IFERROR(Table1[[#This Row],[Operating Profit]]/Table1[[#This Row],[Units Sold]],0)</f>
        <v>80.000000000000043</v>
      </c>
      <c r="S2640" s="4">
        <f>IFERROR((Table1[[#This Row],[Total Sales]]-Table1[[#This Row],[Operating Profit]])/Table1[[#This Row],[Units Sold]],0)</f>
        <v>120.00000000000004</v>
      </c>
      <c r="T2640" s="4" t="str">
        <f>IF(Table1[[#This Row],[Profit per unit]]&gt;$V$8,"Premium","Mass")</f>
        <v>Premium</v>
      </c>
      <c r="U2640" s="4"/>
    </row>
    <row r="2641" spans="2:21" ht="14.25" customHeight="1" x14ac:dyDescent="0.3">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c r="O2641" s="4" t="str">
        <f>TEXT(Table1[[#This Row],[Invoice Date]],"mmm")</f>
        <v>Sep</v>
      </c>
      <c r="P2641" s="4">
        <f>YEAR(Table1[[#This Row],[Invoice Date]])</f>
        <v>2021</v>
      </c>
      <c r="Q2641" s="4">
        <f>IFERROR(Table1[[#This Row],[Total Sales]]/Table1[[#This Row],[Units Sold]],4)</f>
        <v>300.00000000000006</v>
      </c>
      <c r="R2641" s="4">
        <f>IFERROR(Table1[[#This Row],[Operating Profit]]/Table1[[#This Row],[Units Sold]],0)</f>
        <v>105</v>
      </c>
      <c r="S2641" s="4">
        <f>IFERROR((Table1[[#This Row],[Total Sales]]-Table1[[#This Row],[Operating Profit]])/Table1[[#This Row],[Units Sold]],0)</f>
        <v>195.00000000000003</v>
      </c>
      <c r="T2641" s="4" t="str">
        <f>IF(Table1[[#This Row],[Profit per unit]]&gt;$V$8,"Premium","Mass")</f>
        <v>Premium</v>
      </c>
      <c r="U2641" s="4"/>
    </row>
    <row r="2642" spans="2:21" ht="14.25" customHeight="1" x14ac:dyDescent="0.3">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c r="O2642" s="4" t="str">
        <f>TEXT(Table1[[#This Row],[Invoice Date]],"mmm")</f>
        <v>Sep</v>
      </c>
      <c r="P2642" s="4">
        <f>YEAR(Table1[[#This Row],[Invoice Date]])</f>
        <v>2021</v>
      </c>
      <c r="Q2642" s="4">
        <f>IFERROR(Table1[[#This Row],[Total Sales]]/Table1[[#This Row],[Units Sold]],4)</f>
        <v>350.00000000000006</v>
      </c>
      <c r="R2642" s="4">
        <f>IFERROR(Table1[[#This Row],[Operating Profit]]/Table1[[#This Row],[Units Sold]],0)</f>
        <v>175.00000000000003</v>
      </c>
      <c r="S2642" s="4">
        <f>IFERROR((Table1[[#This Row],[Total Sales]]-Table1[[#This Row],[Operating Profit]])/Table1[[#This Row],[Units Sold]],0)</f>
        <v>175.00000000000003</v>
      </c>
      <c r="T2642" s="4" t="str">
        <f>IF(Table1[[#This Row],[Profit per unit]]&gt;$V$8,"Premium","Mass")</f>
        <v>Premium</v>
      </c>
      <c r="U2642" s="4"/>
    </row>
    <row r="2643" spans="2:21" ht="14.25" customHeight="1" x14ac:dyDescent="0.3">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c r="O2643" s="4" t="str">
        <f>TEXT(Table1[[#This Row],[Invoice Date]],"mmm")</f>
        <v>Oct</v>
      </c>
      <c r="P2643" s="4">
        <f>YEAR(Table1[[#This Row],[Invoice Date]])</f>
        <v>2021</v>
      </c>
      <c r="Q2643" s="4">
        <f>IFERROR(Table1[[#This Row],[Total Sales]]/Table1[[#This Row],[Units Sold]],4)</f>
        <v>350.00000000000011</v>
      </c>
      <c r="R2643" s="4">
        <f>IFERROR(Table1[[#This Row],[Operating Profit]]/Table1[[#This Row],[Units Sold]],0)</f>
        <v>140.00000000000006</v>
      </c>
      <c r="S2643" s="4">
        <f>IFERROR((Table1[[#This Row],[Total Sales]]-Table1[[#This Row],[Operating Profit]])/Table1[[#This Row],[Units Sold]],0)</f>
        <v>210.00000000000006</v>
      </c>
      <c r="T2643" s="4" t="str">
        <f>IF(Table1[[#This Row],[Profit per unit]]&gt;$V$8,"Premium","Mass")</f>
        <v>Premium</v>
      </c>
      <c r="U2643" s="4"/>
    </row>
    <row r="2644" spans="2:21" ht="14.25" customHeight="1" x14ac:dyDescent="0.3">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c r="O2644" s="4" t="str">
        <f>TEXT(Table1[[#This Row],[Invoice Date]],"mmm")</f>
        <v>Oct</v>
      </c>
      <c r="P2644" s="4">
        <f>YEAR(Table1[[#This Row],[Invoice Date]])</f>
        <v>2021</v>
      </c>
      <c r="Q2644" s="4">
        <f>IFERROR(Table1[[#This Row],[Total Sales]]/Table1[[#This Row],[Units Sold]],4)</f>
        <v>250.00000000000011</v>
      </c>
      <c r="R2644" s="4">
        <f>IFERROR(Table1[[#This Row],[Operating Profit]]/Table1[[#This Row],[Units Sold]],0)</f>
        <v>87.500000000000028</v>
      </c>
      <c r="S2644" s="4">
        <f>IFERROR((Table1[[#This Row],[Total Sales]]-Table1[[#This Row],[Operating Profit]])/Table1[[#This Row],[Units Sold]],0)</f>
        <v>162.50000000000009</v>
      </c>
      <c r="T2644" s="4" t="str">
        <f>IF(Table1[[#This Row],[Profit per unit]]&gt;$V$8,"Premium","Mass")</f>
        <v>Premium</v>
      </c>
      <c r="U2644" s="4"/>
    </row>
    <row r="2645" spans="2:21" ht="14.25" customHeight="1" x14ac:dyDescent="0.3">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c r="O2645" s="4" t="str">
        <f>TEXT(Table1[[#This Row],[Invoice Date]],"mmm")</f>
        <v>Oct</v>
      </c>
      <c r="P2645" s="4">
        <f>YEAR(Table1[[#This Row],[Invoice Date]])</f>
        <v>2021</v>
      </c>
      <c r="Q2645" s="4">
        <f>IFERROR(Table1[[#This Row],[Total Sales]]/Table1[[#This Row],[Units Sold]],4)</f>
        <v>250.00000000000011</v>
      </c>
      <c r="R2645" s="4">
        <f>IFERROR(Table1[[#This Row],[Operating Profit]]/Table1[[#This Row],[Units Sold]],0)</f>
        <v>100.00000000000006</v>
      </c>
      <c r="S2645" s="4">
        <f>IFERROR((Table1[[#This Row],[Total Sales]]-Table1[[#This Row],[Operating Profit]])/Table1[[#This Row],[Units Sold]],0)</f>
        <v>150.00000000000006</v>
      </c>
      <c r="T2645" s="4" t="str">
        <f>IF(Table1[[#This Row],[Profit per unit]]&gt;$V$8,"Premium","Mass")</f>
        <v>Premium</v>
      </c>
      <c r="U2645" s="4"/>
    </row>
    <row r="2646" spans="2:21" ht="14.25" customHeight="1" x14ac:dyDescent="0.3">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c r="O2646" s="4" t="str">
        <f>TEXT(Table1[[#This Row],[Invoice Date]],"mmm")</f>
        <v>Oct</v>
      </c>
      <c r="P2646" s="4">
        <f>YEAR(Table1[[#This Row],[Invoice Date]])</f>
        <v>2021</v>
      </c>
      <c r="Q2646" s="4">
        <f>IFERROR(Table1[[#This Row],[Total Sales]]/Table1[[#This Row],[Units Sold]],4)</f>
        <v>250.00000000000011</v>
      </c>
      <c r="R2646" s="4">
        <f>IFERROR(Table1[[#This Row],[Operating Profit]]/Table1[[#This Row],[Units Sold]],0)</f>
        <v>100.00000000000006</v>
      </c>
      <c r="S2646" s="4">
        <f>IFERROR((Table1[[#This Row],[Total Sales]]-Table1[[#This Row],[Operating Profit]])/Table1[[#This Row],[Units Sold]],0)</f>
        <v>150.00000000000006</v>
      </c>
      <c r="T2646" s="4" t="str">
        <f>IF(Table1[[#This Row],[Profit per unit]]&gt;$V$8,"Premium","Mass")</f>
        <v>Premium</v>
      </c>
      <c r="U2646" s="4"/>
    </row>
    <row r="2647" spans="2:21" ht="14.25" customHeight="1" x14ac:dyDescent="0.3">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c r="O2647" s="4" t="str">
        <f>TEXT(Table1[[#This Row],[Invoice Date]],"mmm")</f>
        <v>Oct</v>
      </c>
      <c r="P2647" s="4">
        <f>YEAR(Table1[[#This Row],[Invoice Date]])</f>
        <v>2021</v>
      </c>
      <c r="Q2647" s="4">
        <f>IFERROR(Table1[[#This Row],[Total Sales]]/Table1[[#This Row],[Units Sold]],4)</f>
        <v>350.00000000000006</v>
      </c>
      <c r="R2647" s="4">
        <f>IFERROR(Table1[[#This Row],[Operating Profit]]/Table1[[#This Row],[Units Sold]],0)</f>
        <v>122.50000000000001</v>
      </c>
      <c r="S2647" s="4">
        <f>IFERROR((Table1[[#This Row],[Total Sales]]-Table1[[#This Row],[Operating Profit]])/Table1[[#This Row],[Units Sold]],0)</f>
        <v>227.50000000000009</v>
      </c>
      <c r="T2647" s="4" t="str">
        <f>IF(Table1[[#This Row],[Profit per unit]]&gt;$V$8,"Premium","Mass")</f>
        <v>Premium</v>
      </c>
      <c r="U2647" s="4"/>
    </row>
    <row r="2648" spans="2:21" ht="14.25" customHeight="1" x14ac:dyDescent="0.3">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c r="O2648" s="4" t="str">
        <f>TEXT(Table1[[#This Row],[Invoice Date]],"mmm")</f>
        <v>Oct</v>
      </c>
      <c r="P2648" s="4">
        <f>YEAR(Table1[[#This Row],[Invoice Date]])</f>
        <v>2021</v>
      </c>
      <c r="Q2648" s="4">
        <f>IFERROR(Table1[[#This Row],[Total Sales]]/Table1[[#This Row],[Units Sold]],4)</f>
        <v>350</v>
      </c>
      <c r="R2648" s="4">
        <f>IFERROR(Table1[[#This Row],[Operating Profit]]/Table1[[#This Row],[Units Sold]],0)</f>
        <v>175</v>
      </c>
      <c r="S2648" s="4">
        <f>IFERROR((Table1[[#This Row],[Total Sales]]-Table1[[#This Row],[Operating Profit]])/Table1[[#This Row],[Units Sold]],0)</f>
        <v>175</v>
      </c>
      <c r="T2648" s="4" t="str">
        <f>IF(Table1[[#This Row],[Profit per unit]]&gt;$V$8,"Premium","Mass")</f>
        <v>Premium</v>
      </c>
      <c r="U2648" s="4"/>
    </row>
    <row r="2649" spans="2:21" ht="14.25" customHeight="1" x14ac:dyDescent="0.3">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c r="O2649" s="4" t="str">
        <f>TEXT(Table1[[#This Row],[Invoice Date]],"mmm")</f>
        <v>Nov</v>
      </c>
      <c r="P2649" s="4">
        <f>YEAR(Table1[[#This Row],[Invoice Date]])</f>
        <v>2021</v>
      </c>
      <c r="Q2649" s="4">
        <f>IFERROR(Table1[[#This Row],[Total Sales]]/Table1[[#This Row],[Units Sold]],4)</f>
        <v>300.00000000000011</v>
      </c>
      <c r="R2649" s="4">
        <f>IFERROR(Table1[[#This Row],[Operating Profit]]/Table1[[#This Row],[Units Sold]],0)</f>
        <v>120.00000000000004</v>
      </c>
      <c r="S2649" s="4">
        <f>IFERROR((Table1[[#This Row],[Total Sales]]-Table1[[#This Row],[Operating Profit]])/Table1[[#This Row],[Units Sold]],0)</f>
        <v>180.00000000000006</v>
      </c>
      <c r="T2649" s="4" t="str">
        <f>IF(Table1[[#This Row],[Profit per unit]]&gt;$V$8,"Premium","Mass")</f>
        <v>Premium</v>
      </c>
      <c r="U2649" s="4"/>
    </row>
    <row r="2650" spans="2:21" ht="14.25" customHeight="1" x14ac:dyDescent="0.3">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c r="O2650" s="4" t="str">
        <f>TEXT(Table1[[#This Row],[Invoice Date]],"mmm")</f>
        <v>Nov</v>
      </c>
      <c r="P2650" s="4">
        <f>YEAR(Table1[[#This Row],[Invoice Date]])</f>
        <v>2021</v>
      </c>
      <c r="Q2650" s="4">
        <f>IFERROR(Table1[[#This Row],[Total Sales]]/Table1[[#This Row],[Units Sold]],4)</f>
        <v>200.00000000000009</v>
      </c>
      <c r="R2650" s="4">
        <f>IFERROR(Table1[[#This Row],[Operating Profit]]/Table1[[#This Row],[Units Sold]],0)</f>
        <v>70.000000000000028</v>
      </c>
      <c r="S2650" s="4">
        <f>IFERROR((Table1[[#This Row],[Total Sales]]-Table1[[#This Row],[Operating Profit]])/Table1[[#This Row],[Units Sold]],0)</f>
        <v>130.00000000000006</v>
      </c>
      <c r="T2650" s="4" t="str">
        <f>IF(Table1[[#This Row],[Profit per unit]]&gt;$V$8,"Premium","Mass")</f>
        <v>Premium</v>
      </c>
      <c r="U2650" s="4"/>
    </row>
    <row r="2651" spans="2:21" ht="14.25" customHeight="1" x14ac:dyDescent="0.3">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c r="O2651" s="4" t="str">
        <f>TEXT(Table1[[#This Row],[Invoice Date]],"mmm")</f>
        <v>Nov</v>
      </c>
      <c r="P2651" s="4">
        <f>YEAR(Table1[[#This Row],[Invoice Date]])</f>
        <v>2021</v>
      </c>
      <c r="Q2651" s="4">
        <f>IFERROR(Table1[[#This Row],[Total Sales]]/Table1[[#This Row],[Units Sold]],4)</f>
        <v>300.00000000000017</v>
      </c>
      <c r="R2651" s="4">
        <f>IFERROR(Table1[[#This Row],[Operating Profit]]/Table1[[#This Row],[Units Sold]],0)</f>
        <v>120.00000000000007</v>
      </c>
      <c r="S2651" s="4">
        <f>IFERROR((Table1[[#This Row],[Total Sales]]-Table1[[#This Row],[Operating Profit]])/Table1[[#This Row],[Units Sold]],0)</f>
        <v>180.00000000000009</v>
      </c>
      <c r="T2651" s="4" t="str">
        <f>IF(Table1[[#This Row],[Profit per unit]]&gt;$V$8,"Premium","Mass")</f>
        <v>Premium</v>
      </c>
      <c r="U2651" s="4"/>
    </row>
    <row r="2652" spans="2:21" ht="14.25" customHeight="1" x14ac:dyDescent="0.3">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c r="O2652" s="4" t="str">
        <f>TEXT(Table1[[#This Row],[Invoice Date]],"mmm")</f>
        <v>Nov</v>
      </c>
      <c r="P2652" s="4">
        <f>YEAR(Table1[[#This Row],[Invoice Date]])</f>
        <v>2021</v>
      </c>
      <c r="Q2652" s="4">
        <f>IFERROR(Table1[[#This Row],[Total Sales]]/Table1[[#This Row],[Units Sold]],4)</f>
        <v>600.00000000000023</v>
      </c>
      <c r="R2652" s="4">
        <f>IFERROR(Table1[[#This Row],[Operating Profit]]/Table1[[#This Row],[Units Sold]],0)</f>
        <v>240.00000000000014</v>
      </c>
      <c r="S2652" s="4">
        <f>IFERROR((Table1[[#This Row],[Total Sales]]-Table1[[#This Row],[Operating Profit]])/Table1[[#This Row],[Units Sold]],0)</f>
        <v>360.00000000000011</v>
      </c>
      <c r="T2652" s="4" t="str">
        <f>IF(Table1[[#This Row],[Profit per unit]]&gt;$V$8,"Premium","Mass")</f>
        <v>Premium</v>
      </c>
      <c r="U2652" s="4"/>
    </row>
    <row r="2653" spans="2:21" ht="14.25" customHeight="1" x14ac:dyDescent="0.3">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c r="O2653" s="4" t="str">
        <f>TEXT(Table1[[#This Row],[Invoice Date]],"mmm")</f>
        <v>Nov</v>
      </c>
      <c r="P2653" s="4">
        <f>YEAR(Table1[[#This Row],[Invoice Date]])</f>
        <v>2021</v>
      </c>
      <c r="Q2653" s="4">
        <f>IFERROR(Table1[[#This Row],[Total Sales]]/Table1[[#This Row],[Units Sold]],4)</f>
        <v>750.00000000000011</v>
      </c>
      <c r="R2653" s="4">
        <f>IFERROR(Table1[[#This Row],[Operating Profit]]/Table1[[#This Row],[Units Sold]],0)</f>
        <v>262.50000000000006</v>
      </c>
      <c r="S2653" s="4">
        <f>IFERROR((Table1[[#This Row],[Total Sales]]-Table1[[#This Row],[Operating Profit]])/Table1[[#This Row],[Units Sold]],0)</f>
        <v>487.50000000000011</v>
      </c>
      <c r="T2653" s="4" t="str">
        <f>IF(Table1[[#This Row],[Profit per unit]]&gt;$V$8,"Premium","Mass")</f>
        <v>Premium</v>
      </c>
      <c r="U2653" s="4"/>
    </row>
    <row r="2654" spans="2:21" ht="14.25" customHeight="1" x14ac:dyDescent="0.3">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c r="O2654" s="4" t="str">
        <f>TEXT(Table1[[#This Row],[Invoice Date]],"mmm")</f>
        <v>Nov</v>
      </c>
      <c r="P2654" s="4">
        <f>YEAR(Table1[[#This Row],[Invoice Date]])</f>
        <v>2021</v>
      </c>
      <c r="Q2654" s="4">
        <f>IFERROR(Table1[[#This Row],[Total Sales]]/Table1[[#This Row],[Units Sold]],4)</f>
        <v>750</v>
      </c>
      <c r="R2654" s="4">
        <f>IFERROR(Table1[[#This Row],[Operating Profit]]/Table1[[#This Row],[Units Sold]],0)</f>
        <v>375</v>
      </c>
      <c r="S2654" s="4">
        <f>IFERROR((Table1[[#This Row],[Total Sales]]-Table1[[#This Row],[Operating Profit]])/Table1[[#This Row],[Units Sold]],0)</f>
        <v>375</v>
      </c>
      <c r="T2654" s="4" t="str">
        <f>IF(Table1[[#This Row],[Profit per unit]]&gt;$V$8,"Premium","Mass")</f>
        <v>Premium</v>
      </c>
      <c r="U2654" s="4"/>
    </row>
    <row r="2655" spans="2:21" ht="14.25" customHeight="1" x14ac:dyDescent="0.3">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c r="O2655" s="4" t="str">
        <f>TEXT(Table1[[#This Row],[Invoice Date]],"mmm")</f>
        <v>Dec</v>
      </c>
      <c r="P2655" s="4">
        <f>YEAR(Table1[[#This Row],[Invoice Date]])</f>
        <v>2021</v>
      </c>
      <c r="Q2655" s="4">
        <f>IFERROR(Table1[[#This Row],[Total Sales]]/Table1[[#This Row],[Units Sold]],4)</f>
        <v>700</v>
      </c>
      <c r="R2655" s="4">
        <f>IFERROR(Table1[[#This Row],[Operating Profit]]/Table1[[#This Row],[Units Sold]],0)</f>
        <v>280</v>
      </c>
      <c r="S2655" s="4">
        <f>IFERROR((Table1[[#This Row],[Total Sales]]-Table1[[#This Row],[Operating Profit]])/Table1[[#This Row],[Units Sold]],0)</f>
        <v>420</v>
      </c>
      <c r="T2655" s="4" t="str">
        <f>IF(Table1[[#This Row],[Profit per unit]]&gt;$V$8,"Premium","Mass")</f>
        <v>Premium</v>
      </c>
      <c r="U2655" s="4"/>
    </row>
    <row r="2656" spans="2:21" ht="14.25" customHeight="1" x14ac:dyDescent="0.3">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c r="O2656" s="4" t="str">
        <f>TEXT(Table1[[#This Row],[Invoice Date]],"mmm")</f>
        <v>Dec</v>
      </c>
      <c r="P2656" s="4">
        <f>YEAR(Table1[[#This Row],[Invoice Date]])</f>
        <v>2021</v>
      </c>
      <c r="Q2656" s="4">
        <f>IFERROR(Table1[[#This Row],[Total Sales]]/Table1[[#This Row],[Units Sold]],4)</f>
        <v>600.00000000000011</v>
      </c>
      <c r="R2656" s="4">
        <f>IFERROR(Table1[[#This Row],[Operating Profit]]/Table1[[#This Row],[Units Sold]],0)</f>
        <v>210.00000000000003</v>
      </c>
      <c r="S2656" s="4">
        <f>IFERROR((Table1[[#This Row],[Total Sales]]-Table1[[#This Row],[Operating Profit]])/Table1[[#This Row],[Units Sold]],0)</f>
        <v>390.00000000000011</v>
      </c>
      <c r="T2656" s="4" t="str">
        <f>IF(Table1[[#This Row],[Profit per unit]]&gt;$V$8,"Premium","Mass")</f>
        <v>Premium</v>
      </c>
      <c r="U2656" s="4"/>
    </row>
    <row r="2657" spans="2:21" ht="14.25" customHeight="1" x14ac:dyDescent="0.3">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c r="O2657" s="4" t="str">
        <f>TEXT(Table1[[#This Row],[Invoice Date]],"mmm")</f>
        <v>Dec</v>
      </c>
      <c r="P2657" s="4">
        <f>YEAR(Table1[[#This Row],[Invoice Date]])</f>
        <v>2021</v>
      </c>
      <c r="Q2657" s="4">
        <f>IFERROR(Table1[[#This Row],[Total Sales]]/Table1[[#This Row],[Units Sold]],4)</f>
        <v>600.00000000000011</v>
      </c>
      <c r="R2657" s="4">
        <f>IFERROR(Table1[[#This Row],[Operating Profit]]/Table1[[#This Row],[Units Sold]],0)</f>
        <v>240.00000000000006</v>
      </c>
      <c r="S2657" s="4">
        <f>IFERROR((Table1[[#This Row],[Total Sales]]-Table1[[#This Row],[Operating Profit]])/Table1[[#This Row],[Units Sold]],0)</f>
        <v>360.00000000000006</v>
      </c>
      <c r="T2657" s="4" t="str">
        <f>IF(Table1[[#This Row],[Profit per unit]]&gt;$V$8,"Premium","Mass")</f>
        <v>Premium</v>
      </c>
      <c r="U2657" s="4"/>
    </row>
    <row r="2658" spans="2:21" ht="14.25" customHeight="1" x14ac:dyDescent="0.3">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c r="O2658" s="4" t="str">
        <f>TEXT(Table1[[#This Row],[Invoice Date]],"mmm")</f>
        <v>Dec</v>
      </c>
      <c r="P2658" s="4">
        <f>YEAR(Table1[[#This Row],[Invoice Date]])</f>
        <v>2021</v>
      </c>
      <c r="Q2658" s="4">
        <f>IFERROR(Table1[[#This Row],[Total Sales]]/Table1[[#This Row],[Units Sold]],4)</f>
        <v>600.00000000000011</v>
      </c>
      <c r="R2658" s="4">
        <f>IFERROR(Table1[[#This Row],[Operating Profit]]/Table1[[#This Row],[Units Sold]],0)</f>
        <v>240.00000000000006</v>
      </c>
      <c r="S2658" s="4">
        <f>IFERROR((Table1[[#This Row],[Total Sales]]-Table1[[#This Row],[Operating Profit]])/Table1[[#This Row],[Units Sold]],0)</f>
        <v>360.00000000000006</v>
      </c>
      <c r="T2658" s="4" t="str">
        <f>IF(Table1[[#This Row],[Profit per unit]]&gt;$V$8,"Premium","Mass")</f>
        <v>Premium</v>
      </c>
      <c r="U2658" s="4"/>
    </row>
    <row r="2659" spans="2:21" ht="14.25" customHeight="1" x14ac:dyDescent="0.3">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c r="O2659" s="4" t="str">
        <f>TEXT(Table1[[#This Row],[Invoice Date]],"mmm")</f>
        <v>Dec</v>
      </c>
      <c r="P2659" s="4">
        <f>YEAR(Table1[[#This Row],[Invoice Date]])</f>
        <v>2021</v>
      </c>
      <c r="Q2659" s="4">
        <f>IFERROR(Table1[[#This Row],[Total Sales]]/Table1[[#This Row],[Units Sold]],4)</f>
        <v>700</v>
      </c>
      <c r="R2659" s="4">
        <f>IFERROR(Table1[[#This Row],[Operating Profit]]/Table1[[#This Row],[Units Sold]],0)</f>
        <v>244.99999999999997</v>
      </c>
      <c r="S2659" s="4">
        <f>IFERROR((Table1[[#This Row],[Total Sales]]-Table1[[#This Row],[Operating Profit]])/Table1[[#This Row],[Units Sold]],0)</f>
        <v>455</v>
      </c>
      <c r="T2659" s="4" t="str">
        <f>IF(Table1[[#This Row],[Profit per unit]]&gt;$V$8,"Premium","Mass")</f>
        <v>Premium</v>
      </c>
      <c r="U2659" s="4"/>
    </row>
    <row r="2660" spans="2:21" ht="14.25" customHeight="1" x14ac:dyDescent="0.3">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c r="O2660" s="4" t="str">
        <f>TEXT(Table1[[#This Row],[Invoice Date]],"mmm")</f>
        <v>Dec</v>
      </c>
      <c r="P2660" s="4">
        <f>YEAR(Table1[[#This Row],[Invoice Date]])</f>
        <v>2021</v>
      </c>
      <c r="Q2660" s="4">
        <f>IFERROR(Table1[[#This Row],[Total Sales]]/Table1[[#This Row],[Units Sold]],4)</f>
        <v>750</v>
      </c>
      <c r="R2660" s="4">
        <f>IFERROR(Table1[[#This Row],[Operating Profit]]/Table1[[#This Row],[Units Sold]],0)</f>
        <v>375</v>
      </c>
      <c r="S2660" s="4">
        <f>IFERROR((Table1[[#This Row],[Total Sales]]-Table1[[#This Row],[Operating Profit]])/Table1[[#This Row],[Units Sold]],0)</f>
        <v>375</v>
      </c>
      <c r="T2660" s="4" t="str">
        <f>IF(Table1[[#This Row],[Profit per unit]]&gt;$V$8,"Premium","Mass")</f>
        <v>Premium</v>
      </c>
      <c r="U2660" s="4"/>
    </row>
    <row r="2661" spans="2:21" ht="14.25" customHeight="1" x14ac:dyDescent="0.3">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c r="O2661" s="4" t="str">
        <f>TEXT(Table1[[#This Row],[Invoice Date]],"mmm")</f>
        <v>Jan</v>
      </c>
      <c r="P2661" s="4">
        <f>YEAR(Table1[[#This Row],[Invoice Date]])</f>
        <v>2021</v>
      </c>
      <c r="Q2661" s="4">
        <f>IFERROR(Table1[[#This Row],[Total Sales]]/Table1[[#This Row],[Units Sold]],4)</f>
        <v>250.00000000000009</v>
      </c>
      <c r="R2661" s="4">
        <f>IFERROR(Table1[[#This Row],[Operating Profit]]/Table1[[#This Row],[Units Sold]],0)</f>
        <v>100.00000000000004</v>
      </c>
      <c r="S2661" s="4">
        <f>IFERROR((Table1[[#This Row],[Total Sales]]-Table1[[#This Row],[Operating Profit]])/Table1[[#This Row],[Units Sold]],0)</f>
        <v>150.00000000000006</v>
      </c>
      <c r="T2661" s="4" t="str">
        <f>IF(Table1[[#This Row],[Profit per unit]]&gt;$V$8,"Premium","Mass")</f>
        <v>Premium</v>
      </c>
      <c r="U2661" s="4"/>
    </row>
    <row r="2662" spans="2:21" ht="14.25" customHeight="1" x14ac:dyDescent="0.3">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c r="O2662" s="4" t="str">
        <f>TEXT(Table1[[#This Row],[Invoice Date]],"mmm")</f>
        <v>Jan</v>
      </c>
      <c r="P2662" s="4">
        <f>YEAR(Table1[[#This Row],[Invoice Date]])</f>
        <v>2021</v>
      </c>
      <c r="Q2662" s="4">
        <f>IFERROR(Table1[[#This Row],[Total Sales]]/Table1[[#This Row],[Units Sold]],4)</f>
        <v>250.00000000000006</v>
      </c>
      <c r="R2662" s="4">
        <f>IFERROR(Table1[[#This Row],[Operating Profit]]/Table1[[#This Row],[Units Sold]],0)</f>
        <v>87.500000000000014</v>
      </c>
      <c r="S2662" s="4">
        <f>IFERROR((Table1[[#This Row],[Total Sales]]-Table1[[#This Row],[Operating Profit]])/Table1[[#This Row],[Units Sold]],0)</f>
        <v>162.50000000000006</v>
      </c>
      <c r="T2662" s="4" t="str">
        <f>IF(Table1[[#This Row],[Profit per unit]]&gt;$V$8,"Premium","Mass")</f>
        <v>Premium</v>
      </c>
      <c r="U2662" s="4"/>
    </row>
    <row r="2663" spans="2:21" ht="14.25" customHeight="1" x14ac:dyDescent="0.3">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c r="O2663" s="4" t="str">
        <f>TEXT(Table1[[#This Row],[Invoice Date]],"mmm")</f>
        <v>Jan</v>
      </c>
      <c r="P2663" s="4">
        <f>YEAR(Table1[[#This Row],[Invoice Date]])</f>
        <v>2021</v>
      </c>
      <c r="Q2663" s="4">
        <f>IFERROR(Table1[[#This Row],[Total Sales]]/Table1[[#This Row],[Units Sold]],4)</f>
        <v>150.00000000000006</v>
      </c>
      <c r="R2663" s="4">
        <f>IFERROR(Table1[[#This Row],[Operating Profit]]/Table1[[#This Row],[Units Sold]],0)</f>
        <v>60.000000000000036</v>
      </c>
      <c r="S2663" s="4">
        <f>IFERROR((Table1[[#This Row],[Total Sales]]-Table1[[#This Row],[Operating Profit]])/Table1[[#This Row],[Units Sold]],0)</f>
        <v>90.000000000000028</v>
      </c>
      <c r="T2663" s="4" t="str">
        <f>IF(Table1[[#This Row],[Profit per unit]]&gt;$V$8,"Premium","Mass")</f>
        <v>Premium</v>
      </c>
      <c r="U2663" s="4"/>
    </row>
    <row r="2664" spans="2:21" ht="14.25" customHeight="1" x14ac:dyDescent="0.3">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c r="O2664" s="4" t="str">
        <f>TEXT(Table1[[#This Row],[Invoice Date]],"mmm")</f>
        <v>Jan</v>
      </c>
      <c r="P2664" s="4">
        <f>YEAR(Table1[[#This Row],[Invoice Date]])</f>
        <v>2021</v>
      </c>
      <c r="Q2664" s="4">
        <f>IFERROR(Table1[[#This Row],[Total Sales]]/Table1[[#This Row],[Units Sold]],4)</f>
        <v>200</v>
      </c>
      <c r="R2664" s="4">
        <f>IFERROR(Table1[[#This Row],[Operating Profit]]/Table1[[#This Row],[Units Sold]],0)</f>
        <v>80</v>
      </c>
      <c r="S2664" s="4">
        <f>IFERROR((Table1[[#This Row],[Total Sales]]-Table1[[#This Row],[Operating Profit]])/Table1[[#This Row],[Units Sold]],0)</f>
        <v>120</v>
      </c>
      <c r="T2664" s="4" t="str">
        <f>IF(Table1[[#This Row],[Profit per unit]]&gt;$V$8,"Premium","Mass")</f>
        <v>Premium</v>
      </c>
      <c r="U2664" s="4"/>
    </row>
    <row r="2665" spans="2:21" ht="14.25" customHeight="1" x14ac:dyDescent="0.3">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c r="O2665" s="4" t="str">
        <f>TEXT(Table1[[#This Row],[Invoice Date]],"mmm")</f>
        <v>Jan</v>
      </c>
      <c r="P2665" s="4">
        <f>YEAR(Table1[[#This Row],[Invoice Date]])</f>
        <v>2021</v>
      </c>
      <c r="Q2665" s="4">
        <f>IFERROR(Table1[[#This Row],[Total Sales]]/Table1[[#This Row],[Units Sold]],4)</f>
        <v>350</v>
      </c>
      <c r="R2665" s="4">
        <f>IFERROR(Table1[[#This Row],[Operating Profit]]/Table1[[#This Row],[Units Sold]],0)</f>
        <v>122.5</v>
      </c>
      <c r="S2665" s="4">
        <f>IFERROR((Table1[[#This Row],[Total Sales]]-Table1[[#This Row],[Operating Profit]])/Table1[[#This Row],[Units Sold]],0)</f>
        <v>227.5</v>
      </c>
      <c r="T2665" s="4" t="str">
        <f>IF(Table1[[#This Row],[Profit per unit]]&gt;$V$8,"Premium","Mass")</f>
        <v>Premium</v>
      </c>
      <c r="U2665" s="4"/>
    </row>
    <row r="2666" spans="2:21" ht="14.25" customHeight="1" x14ac:dyDescent="0.3">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c r="O2666" s="4" t="str">
        <f>TEXT(Table1[[#This Row],[Invoice Date]],"mmm")</f>
        <v>Jan</v>
      </c>
      <c r="P2666" s="4">
        <f>YEAR(Table1[[#This Row],[Invoice Date]])</f>
        <v>2021</v>
      </c>
      <c r="Q2666" s="4">
        <f>IFERROR(Table1[[#This Row],[Total Sales]]/Table1[[#This Row],[Units Sold]],4)</f>
        <v>250.00000000000006</v>
      </c>
      <c r="R2666" s="4">
        <f>IFERROR(Table1[[#This Row],[Operating Profit]]/Table1[[#This Row],[Units Sold]],0)</f>
        <v>100.00000000000003</v>
      </c>
      <c r="S2666" s="4">
        <f>IFERROR((Table1[[#This Row],[Total Sales]]-Table1[[#This Row],[Operating Profit]])/Table1[[#This Row],[Units Sold]],0)</f>
        <v>150.00000000000003</v>
      </c>
      <c r="T2666" s="4" t="str">
        <f>IF(Table1[[#This Row],[Profit per unit]]&gt;$V$8,"Premium","Mass")</f>
        <v>Premium</v>
      </c>
      <c r="U2666" s="4"/>
    </row>
    <row r="2667" spans="2:21" ht="14.25" customHeight="1" x14ac:dyDescent="0.3">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c r="O2667" s="4" t="str">
        <f>TEXT(Table1[[#This Row],[Invoice Date]],"mmm")</f>
        <v>Feb</v>
      </c>
      <c r="P2667" s="4">
        <f>YEAR(Table1[[#This Row],[Invoice Date]])</f>
        <v>2021</v>
      </c>
      <c r="Q2667" s="4">
        <f>IFERROR(Table1[[#This Row],[Total Sales]]/Table1[[#This Row],[Units Sold]],4)</f>
        <v>250.00000000000009</v>
      </c>
      <c r="R2667" s="4">
        <f>IFERROR(Table1[[#This Row],[Operating Profit]]/Table1[[#This Row],[Units Sold]],0)</f>
        <v>100.00000000000004</v>
      </c>
      <c r="S2667" s="4">
        <f>IFERROR((Table1[[#This Row],[Total Sales]]-Table1[[#This Row],[Operating Profit]])/Table1[[#This Row],[Units Sold]],0)</f>
        <v>150.00000000000003</v>
      </c>
      <c r="T2667" s="4" t="str">
        <f>IF(Table1[[#This Row],[Profit per unit]]&gt;$V$8,"Premium","Mass")</f>
        <v>Premium</v>
      </c>
      <c r="U2667" s="4"/>
    </row>
    <row r="2668" spans="2:21" ht="14.25" customHeight="1" x14ac:dyDescent="0.3">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c r="O2668" s="4" t="str">
        <f>TEXT(Table1[[#This Row],[Invoice Date]],"mmm")</f>
        <v>Feb</v>
      </c>
      <c r="P2668" s="4">
        <f>YEAR(Table1[[#This Row],[Invoice Date]])</f>
        <v>2021</v>
      </c>
      <c r="Q2668" s="4">
        <f>IFERROR(Table1[[#This Row],[Total Sales]]/Table1[[#This Row],[Units Sold]],4)</f>
        <v>250.00000000000009</v>
      </c>
      <c r="R2668" s="4">
        <f>IFERROR(Table1[[#This Row],[Operating Profit]]/Table1[[#This Row],[Units Sold]],0)</f>
        <v>87.500000000000014</v>
      </c>
      <c r="S2668" s="4">
        <f>IFERROR((Table1[[#This Row],[Total Sales]]-Table1[[#This Row],[Operating Profit]])/Table1[[#This Row],[Units Sold]],0)</f>
        <v>162.50000000000006</v>
      </c>
      <c r="T2668" s="4" t="str">
        <f>IF(Table1[[#This Row],[Profit per unit]]&gt;$V$8,"Premium","Mass")</f>
        <v>Premium</v>
      </c>
      <c r="U2668" s="4"/>
    </row>
    <row r="2669" spans="2:21" ht="14.25" customHeight="1" x14ac:dyDescent="0.3">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c r="O2669" s="4" t="str">
        <f>TEXT(Table1[[#This Row],[Invoice Date]],"mmm")</f>
        <v>Feb</v>
      </c>
      <c r="P2669" s="4">
        <f>YEAR(Table1[[#This Row],[Invoice Date]])</f>
        <v>2021</v>
      </c>
      <c r="Q2669" s="4">
        <f>IFERROR(Table1[[#This Row],[Total Sales]]/Table1[[#This Row],[Units Sold]],4)</f>
        <v>150.00000000000009</v>
      </c>
      <c r="R2669" s="4">
        <f>IFERROR(Table1[[#This Row],[Operating Profit]]/Table1[[#This Row],[Units Sold]],0)</f>
        <v>60.000000000000036</v>
      </c>
      <c r="S2669" s="4">
        <f>IFERROR((Table1[[#This Row],[Total Sales]]-Table1[[#This Row],[Operating Profit]])/Table1[[#This Row],[Units Sold]],0)</f>
        <v>90.000000000000043</v>
      </c>
      <c r="T2669" s="4" t="str">
        <f>IF(Table1[[#This Row],[Profit per unit]]&gt;$V$8,"Premium","Mass")</f>
        <v>Premium</v>
      </c>
      <c r="U2669" s="4"/>
    </row>
    <row r="2670" spans="2:21" ht="14.25" customHeight="1" x14ac:dyDescent="0.3">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c r="O2670" s="4" t="str">
        <f>TEXT(Table1[[#This Row],[Invoice Date]],"mmm")</f>
        <v>Feb</v>
      </c>
      <c r="P2670" s="4">
        <f>YEAR(Table1[[#This Row],[Invoice Date]])</f>
        <v>2021</v>
      </c>
      <c r="Q2670" s="4">
        <f>IFERROR(Table1[[#This Row],[Total Sales]]/Table1[[#This Row],[Units Sold]],4)</f>
        <v>200</v>
      </c>
      <c r="R2670" s="4">
        <f>IFERROR(Table1[[#This Row],[Operating Profit]]/Table1[[#This Row],[Units Sold]],0)</f>
        <v>80</v>
      </c>
      <c r="S2670" s="4">
        <f>IFERROR((Table1[[#This Row],[Total Sales]]-Table1[[#This Row],[Operating Profit]])/Table1[[#This Row],[Units Sold]],0)</f>
        <v>120</v>
      </c>
      <c r="T2670" s="4" t="str">
        <f>IF(Table1[[#This Row],[Profit per unit]]&gt;$V$8,"Premium","Mass")</f>
        <v>Premium</v>
      </c>
      <c r="U2670" s="4"/>
    </row>
    <row r="2671" spans="2:21" ht="14.25" customHeight="1" x14ac:dyDescent="0.3">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c r="O2671" s="4" t="str">
        <f>TEXT(Table1[[#This Row],[Invoice Date]],"mmm")</f>
        <v>Feb</v>
      </c>
      <c r="P2671" s="4">
        <f>YEAR(Table1[[#This Row],[Invoice Date]])</f>
        <v>2021</v>
      </c>
      <c r="Q2671" s="4">
        <f>IFERROR(Table1[[#This Row],[Total Sales]]/Table1[[#This Row],[Units Sold]],4)</f>
        <v>350</v>
      </c>
      <c r="R2671" s="4">
        <f>IFERROR(Table1[[#This Row],[Operating Profit]]/Table1[[#This Row],[Units Sold]],0)</f>
        <v>122.5</v>
      </c>
      <c r="S2671" s="4">
        <f>IFERROR((Table1[[#This Row],[Total Sales]]-Table1[[#This Row],[Operating Profit]])/Table1[[#This Row],[Units Sold]],0)</f>
        <v>227.5</v>
      </c>
      <c r="T2671" s="4" t="str">
        <f>IF(Table1[[#This Row],[Profit per unit]]&gt;$V$8,"Premium","Mass")</f>
        <v>Premium</v>
      </c>
      <c r="U2671" s="4"/>
    </row>
    <row r="2672" spans="2:21" ht="14.25" customHeight="1" x14ac:dyDescent="0.3">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c r="O2672" s="4" t="str">
        <f>TEXT(Table1[[#This Row],[Invoice Date]],"mmm")</f>
        <v>Feb</v>
      </c>
      <c r="P2672" s="4">
        <f>YEAR(Table1[[#This Row],[Invoice Date]])</f>
        <v>2021</v>
      </c>
      <c r="Q2672" s="4">
        <f>IFERROR(Table1[[#This Row],[Total Sales]]/Table1[[#This Row],[Units Sold]],4)</f>
        <v>200</v>
      </c>
      <c r="R2672" s="4">
        <f>IFERROR(Table1[[#This Row],[Operating Profit]]/Table1[[#This Row],[Units Sold]],0)</f>
        <v>80</v>
      </c>
      <c r="S2672" s="4">
        <f>IFERROR((Table1[[#This Row],[Total Sales]]-Table1[[#This Row],[Operating Profit]])/Table1[[#This Row],[Units Sold]],0)</f>
        <v>120</v>
      </c>
      <c r="T2672" s="4" t="str">
        <f>IF(Table1[[#This Row],[Profit per unit]]&gt;$V$8,"Premium","Mass")</f>
        <v>Premium</v>
      </c>
      <c r="U2672" s="4"/>
    </row>
    <row r="2673" spans="2:21" ht="14.25" customHeight="1" x14ac:dyDescent="0.3">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c r="O2673" s="4" t="str">
        <f>TEXT(Table1[[#This Row],[Invoice Date]],"mmm")</f>
        <v>Mar</v>
      </c>
      <c r="P2673" s="4">
        <f>YEAR(Table1[[#This Row],[Invoice Date]])</f>
        <v>2021</v>
      </c>
      <c r="Q2673" s="4">
        <f>IFERROR(Table1[[#This Row],[Total Sales]]/Table1[[#This Row],[Units Sold]],4)</f>
        <v>200</v>
      </c>
      <c r="R2673" s="4">
        <f>IFERROR(Table1[[#This Row],[Operating Profit]]/Table1[[#This Row],[Units Sold]],0)</f>
        <v>80</v>
      </c>
      <c r="S2673" s="4">
        <f>IFERROR((Table1[[#This Row],[Total Sales]]-Table1[[#This Row],[Operating Profit]])/Table1[[#This Row],[Units Sold]],0)</f>
        <v>120</v>
      </c>
      <c r="T2673" s="4" t="str">
        <f>IF(Table1[[#This Row],[Profit per unit]]&gt;$V$8,"Premium","Mass")</f>
        <v>Premium</v>
      </c>
      <c r="U2673" s="4"/>
    </row>
    <row r="2674" spans="2:21" ht="14.25" customHeight="1" x14ac:dyDescent="0.3">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c r="O2674" s="4" t="str">
        <f>TEXT(Table1[[#This Row],[Invoice Date]],"mmm")</f>
        <v>Mar</v>
      </c>
      <c r="P2674" s="4">
        <f>YEAR(Table1[[#This Row],[Invoice Date]])</f>
        <v>2021</v>
      </c>
      <c r="Q2674" s="4">
        <f>IFERROR(Table1[[#This Row],[Total Sales]]/Table1[[#This Row],[Units Sold]],4)</f>
        <v>200</v>
      </c>
      <c r="R2674" s="4">
        <f>IFERROR(Table1[[#This Row],[Operating Profit]]/Table1[[#This Row],[Units Sold]],0)</f>
        <v>70</v>
      </c>
      <c r="S2674" s="4">
        <f>IFERROR((Table1[[#This Row],[Total Sales]]-Table1[[#This Row],[Operating Profit]])/Table1[[#This Row],[Units Sold]],0)</f>
        <v>130</v>
      </c>
      <c r="T2674" s="4" t="str">
        <f>IF(Table1[[#This Row],[Profit per unit]]&gt;$V$8,"Premium","Mass")</f>
        <v>Premium</v>
      </c>
      <c r="U2674" s="4"/>
    </row>
    <row r="2675" spans="2:21" ht="14.25" customHeight="1" x14ac:dyDescent="0.3">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c r="O2675" s="4" t="str">
        <f>TEXT(Table1[[#This Row],[Invoice Date]],"mmm")</f>
        <v>Mar</v>
      </c>
      <c r="P2675" s="4">
        <f>YEAR(Table1[[#This Row],[Invoice Date]])</f>
        <v>2021</v>
      </c>
      <c r="Q2675" s="4">
        <f>IFERROR(Table1[[#This Row],[Total Sales]]/Table1[[#This Row],[Units Sold]],4)</f>
        <v>100.00000000000001</v>
      </c>
      <c r="R2675" s="4">
        <f>IFERROR(Table1[[#This Row],[Operating Profit]]/Table1[[#This Row],[Units Sold]],0)</f>
        <v>40.000000000000007</v>
      </c>
      <c r="S2675" s="4">
        <f>IFERROR((Table1[[#This Row],[Total Sales]]-Table1[[#This Row],[Operating Profit]])/Table1[[#This Row],[Units Sold]],0)</f>
        <v>60.000000000000007</v>
      </c>
      <c r="T2675" s="4" t="str">
        <f>IF(Table1[[#This Row],[Profit per unit]]&gt;$V$8,"Premium","Mass")</f>
        <v>Mass</v>
      </c>
      <c r="U2675" s="4"/>
    </row>
    <row r="2676" spans="2:21" ht="14.25" customHeight="1" x14ac:dyDescent="0.3">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c r="O2676" s="4" t="str">
        <f>TEXT(Table1[[#This Row],[Invoice Date]],"mmm")</f>
        <v>Mar</v>
      </c>
      <c r="P2676" s="4">
        <f>YEAR(Table1[[#This Row],[Invoice Date]])</f>
        <v>2021</v>
      </c>
      <c r="Q2676" s="4">
        <f>IFERROR(Table1[[#This Row],[Total Sales]]/Table1[[#This Row],[Units Sold]],4)</f>
        <v>199.99999999999997</v>
      </c>
      <c r="R2676" s="4">
        <f>IFERROR(Table1[[#This Row],[Operating Profit]]/Table1[[#This Row],[Units Sold]],0)</f>
        <v>79.999999999999986</v>
      </c>
      <c r="S2676" s="4">
        <f>IFERROR((Table1[[#This Row],[Total Sales]]-Table1[[#This Row],[Operating Profit]])/Table1[[#This Row],[Units Sold]],0)</f>
        <v>119.99999999999996</v>
      </c>
      <c r="T2676" s="4" t="str">
        <f>IF(Table1[[#This Row],[Profit per unit]]&gt;$V$8,"Premium","Mass")</f>
        <v>Premium</v>
      </c>
      <c r="U2676" s="4"/>
    </row>
    <row r="2677" spans="2:21" ht="14.25" customHeight="1" x14ac:dyDescent="0.3">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c r="O2677" s="4" t="str">
        <f>TEXT(Table1[[#This Row],[Invoice Date]],"mmm")</f>
        <v>Mar</v>
      </c>
      <c r="P2677" s="4">
        <f>YEAR(Table1[[#This Row],[Invoice Date]])</f>
        <v>2021</v>
      </c>
      <c r="Q2677" s="4">
        <f>IFERROR(Table1[[#This Row],[Total Sales]]/Table1[[#This Row],[Units Sold]],4)</f>
        <v>350.00000000000006</v>
      </c>
      <c r="R2677" s="4">
        <f>IFERROR(Table1[[#This Row],[Operating Profit]]/Table1[[#This Row],[Units Sold]],0)</f>
        <v>122.50000000000001</v>
      </c>
      <c r="S2677" s="4">
        <f>IFERROR((Table1[[#This Row],[Total Sales]]-Table1[[#This Row],[Operating Profit]])/Table1[[#This Row],[Units Sold]],0)</f>
        <v>227.50000000000006</v>
      </c>
      <c r="T2677" s="4" t="str">
        <f>IF(Table1[[#This Row],[Profit per unit]]&gt;$V$8,"Premium","Mass")</f>
        <v>Premium</v>
      </c>
      <c r="U2677" s="4"/>
    </row>
    <row r="2678" spans="2:21" ht="14.25" customHeight="1" x14ac:dyDescent="0.3">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c r="O2678" s="4" t="str">
        <f>TEXT(Table1[[#This Row],[Invoice Date]],"mmm")</f>
        <v>Mar</v>
      </c>
      <c r="P2678" s="4">
        <f>YEAR(Table1[[#This Row],[Invoice Date]])</f>
        <v>2021</v>
      </c>
      <c r="Q2678" s="4">
        <f>IFERROR(Table1[[#This Row],[Total Sales]]/Table1[[#This Row],[Units Sold]],4)</f>
        <v>250</v>
      </c>
      <c r="R2678" s="4">
        <f>IFERROR(Table1[[#This Row],[Operating Profit]]/Table1[[#This Row],[Units Sold]],0)</f>
        <v>100</v>
      </c>
      <c r="S2678" s="4">
        <f>IFERROR((Table1[[#This Row],[Total Sales]]-Table1[[#This Row],[Operating Profit]])/Table1[[#This Row],[Units Sold]],0)</f>
        <v>150</v>
      </c>
      <c r="T2678" s="4" t="str">
        <f>IF(Table1[[#This Row],[Profit per unit]]&gt;$V$8,"Premium","Mass")</f>
        <v>Premium</v>
      </c>
      <c r="U2678" s="4"/>
    </row>
    <row r="2679" spans="2:21" ht="14.25" customHeight="1" x14ac:dyDescent="0.3">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c r="O2679" s="4" t="str">
        <f>TEXT(Table1[[#This Row],[Invoice Date]],"mmm")</f>
        <v>Apr</v>
      </c>
      <c r="P2679" s="4">
        <f>YEAR(Table1[[#This Row],[Invoice Date]])</f>
        <v>2021</v>
      </c>
      <c r="Q2679" s="4">
        <f>IFERROR(Table1[[#This Row],[Total Sales]]/Table1[[#This Row],[Units Sold]],4)</f>
        <v>250</v>
      </c>
      <c r="R2679" s="4">
        <f>IFERROR(Table1[[#This Row],[Operating Profit]]/Table1[[#This Row],[Units Sold]],0)</f>
        <v>100</v>
      </c>
      <c r="S2679" s="4">
        <f>IFERROR((Table1[[#This Row],[Total Sales]]-Table1[[#This Row],[Operating Profit]])/Table1[[#This Row],[Units Sold]],0)</f>
        <v>150</v>
      </c>
      <c r="T2679" s="4" t="str">
        <f>IF(Table1[[#This Row],[Profit per unit]]&gt;$V$8,"Premium","Mass")</f>
        <v>Premium</v>
      </c>
      <c r="U2679" s="4"/>
    </row>
    <row r="2680" spans="2:21" ht="14.25" customHeight="1" x14ac:dyDescent="0.3">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c r="O2680" s="4" t="str">
        <f>TEXT(Table1[[#This Row],[Invoice Date]],"mmm")</f>
        <v>Apr</v>
      </c>
      <c r="P2680" s="4">
        <f>YEAR(Table1[[#This Row],[Invoice Date]])</f>
        <v>2021</v>
      </c>
      <c r="Q2680" s="4">
        <f>IFERROR(Table1[[#This Row],[Total Sales]]/Table1[[#This Row],[Units Sold]],4)</f>
        <v>250</v>
      </c>
      <c r="R2680" s="4">
        <f>IFERROR(Table1[[#This Row],[Operating Profit]]/Table1[[#This Row],[Units Sold]],0)</f>
        <v>87.5</v>
      </c>
      <c r="S2680" s="4">
        <f>IFERROR((Table1[[#This Row],[Total Sales]]-Table1[[#This Row],[Operating Profit]])/Table1[[#This Row],[Units Sold]],0)</f>
        <v>162.5</v>
      </c>
      <c r="T2680" s="4" t="str">
        <f>IF(Table1[[#This Row],[Profit per unit]]&gt;$V$8,"Premium","Mass")</f>
        <v>Premium</v>
      </c>
      <c r="U2680" s="4"/>
    </row>
    <row r="2681" spans="2:21" ht="14.25" customHeight="1" x14ac:dyDescent="0.3">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c r="O2681" s="4" t="str">
        <f>TEXT(Table1[[#This Row],[Invoice Date]],"mmm")</f>
        <v>Apr</v>
      </c>
      <c r="P2681" s="4">
        <f>YEAR(Table1[[#This Row],[Invoice Date]])</f>
        <v>2021</v>
      </c>
      <c r="Q2681" s="4">
        <f>IFERROR(Table1[[#This Row],[Total Sales]]/Table1[[#This Row],[Units Sold]],4)</f>
        <v>150.00000000000003</v>
      </c>
      <c r="R2681" s="4">
        <f>IFERROR(Table1[[#This Row],[Operating Profit]]/Table1[[#This Row],[Units Sold]],0)</f>
        <v>60.000000000000014</v>
      </c>
      <c r="S2681" s="4">
        <f>IFERROR((Table1[[#This Row],[Total Sales]]-Table1[[#This Row],[Operating Profit]])/Table1[[#This Row],[Units Sold]],0)</f>
        <v>90.000000000000014</v>
      </c>
      <c r="T2681" s="4" t="str">
        <f>IF(Table1[[#This Row],[Profit per unit]]&gt;$V$8,"Premium","Mass")</f>
        <v>Premium</v>
      </c>
      <c r="U2681" s="4"/>
    </row>
    <row r="2682" spans="2:21" ht="14.25" customHeight="1" x14ac:dyDescent="0.3">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c r="O2682" s="4" t="str">
        <f>TEXT(Table1[[#This Row],[Invoice Date]],"mmm")</f>
        <v>Apr</v>
      </c>
      <c r="P2682" s="4">
        <f>YEAR(Table1[[#This Row],[Invoice Date]])</f>
        <v>2021</v>
      </c>
      <c r="Q2682" s="4">
        <f>IFERROR(Table1[[#This Row],[Total Sales]]/Table1[[#This Row],[Units Sold]],4)</f>
        <v>199.99999999999997</v>
      </c>
      <c r="R2682" s="4">
        <f>IFERROR(Table1[[#This Row],[Operating Profit]]/Table1[[#This Row],[Units Sold]],0)</f>
        <v>79.999999999999986</v>
      </c>
      <c r="S2682" s="4">
        <f>IFERROR((Table1[[#This Row],[Total Sales]]-Table1[[#This Row],[Operating Profit]])/Table1[[#This Row],[Units Sold]],0)</f>
        <v>119.99999999999999</v>
      </c>
      <c r="T2682" s="4" t="str">
        <f>IF(Table1[[#This Row],[Profit per unit]]&gt;$V$8,"Premium","Mass")</f>
        <v>Premium</v>
      </c>
      <c r="U2682" s="4"/>
    </row>
    <row r="2683" spans="2:21" ht="14.25" customHeight="1" x14ac:dyDescent="0.3">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c r="O2683" s="4" t="str">
        <f>TEXT(Table1[[#This Row],[Invoice Date]],"mmm")</f>
        <v>Apr</v>
      </c>
      <c r="P2683" s="4">
        <f>YEAR(Table1[[#This Row],[Invoice Date]])</f>
        <v>2021</v>
      </c>
      <c r="Q2683" s="4">
        <f>IFERROR(Table1[[#This Row],[Total Sales]]/Table1[[#This Row],[Units Sold]],4)</f>
        <v>400</v>
      </c>
      <c r="R2683" s="4">
        <f>IFERROR(Table1[[#This Row],[Operating Profit]]/Table1[[#This Row],[Units Sold]],0)</f>
        <v>140</v>
      </c>
      <c r="S2683" s="4">
        <f>IFERROR((Table1[[#This Row],[Total Sales]]-Table1[[#This Row],[Operating Profit]])/Table1[[#This Row],[Units Sold]],0)</f>
        <v>260</v>
      </c>
      <c r="T2683" s="4" t="str">
        <f>IF(Table1[[#This Row],[Profit per unit]]&gt;$V$8,"Premium","Mass")</f>
        <v>Premium</v>
      </c>
      <c r="U2683" s="4"/>
    </row>
    <row r="2684" spans="2:21" ht="14.25" customHeight="1" x14ac:dyDescent="0.3">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c r="O2684" s="4" t="str">
        <f>TEXT(Table1[[#This Row],[Invoice Date]],"mmm")</f>
        <v>Apr</v>
      </c>
      <c r="P2684" s="4">
        <f>YEAR(Table1[[#This Row],[Invoice Date]])</f>
        <v>2021</v>
      </c>
      <c r="Q2684" s="4">
        <f>IFERROR(Table1[[#This Row],[Total Sales]]/Table1[[#This Row],[Units Sold]],4)</f>
        <v>300.00000000000006</v>
      </c>
      <c r="R2684" s="4">
        <f>IFERROR(Table1[[#This Row],[Operating Profit]]/Table1[[#This Row],[Units Sold]],0)</f>
        <v>120.00000000000001</v>
      </c>
      <c r="S2684" s="4">
        <f>IFERROR((Table1[[#This Row],[Total Sales]]-Table1[[#This Row],[Operating Profit]])/Table1[[#This Row],[Units Sold]],0)</f>
        <v>180</v>
      </c>
      <c r="T2684" s="4" t="str">
        <f>IF(Table1[[#This Row],[Profit per unit]]&gt;$V$8,"Premium","Mass")</f>
        <v>Premium</v>
      </c>
      <c r="U2684" s="4"/>
    </row>
    <row r="2685" spans="2:21" ht="14.25" customHeight="1" x14ac:dyDescent="0.3">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c r="O2685" s="4" t="str">
        <f>TEXT(Table1[[#This Row],[Invoice Date]],"mmm")</f>
        <v>May</v>
      </c>
      <c r="P2685" s="4">
        <f>YEAR(Table1[[#This Row],[Invoice Date]])</f>
        <v>2021</v>
      </c>
      <c r="Q2685" s="4">
        <f>IFERROR(Table1[[#This Row],[Total Sales]]/Table1[[#This Row],[Units Sold]],4)</f>
        <v>400</v>
      </c>
      <c r="R2685" s="4">
        <f>IFERROR(Table1[[#This Row],[Operating Profit]]/Table1[[#This Row],[Units Sold]],0)</f>
        <v>160</v>
      </c>
      <c r="S2685" s="4">
        <f>IFERROR((Table1[[#This Row],[Total Sales]]-Table1[[#This Row],[Operating Profit]])/Table1[[#This Row],[Units Sold]],0)</f>
        <v>240</v>
      </c>
      <c r="T2685" s="4" t="str">
        <f>IF(Table1[[#This Row],[Profit per unit]]&gt;$V$8,"Premium","Mass")</f>
        <v>Premium</v>
      </c>
      <c r="U2685" s="4"/>
    </row>
    <row r="2686" spans="2:21" ht="14.25" customHeight="1" x14ac:dyDescent="0.3">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c r="O2686" s="4" t="str">
        <f>TEXT(Table1[[#This Row],[Invoice Date]],"mmm")</f>
        <v>May</v>
      </c>
      <c r="P2686" s="4">
        <f>YEAR(Table1[[#This Row],[Invoice Date]])</f>
        <v>2021</v>
      </c>
      <c r="Q2686" s="4">
        <f>IFERROR(Table1[[#This Row],[Total Sales]]/Table1[[#This Row],[Units Sold]],4)</f>
        <v>400</v>
      </c>
      <c r="R2686" s="4">
        <f>IFERROR(Table1[[#This Row],[Operating Profit]]/Table1[[#This Row],[Units Sold]],0)</f>
        <v>140</v>
      </c>
      <c r="S2686" s="4">
        <f>IFERROR((Table1[[#This Row],[Total Sales]]-Table1[[#This Row],[Operating Profit]])/Table1[[#This Row],[Units Sold]],0)</f>
        <v>260</v>
      </c>
      <c r="T2686" s="4" t="str">
        <f>IF(Table1[[#This Row],[Profit per unit]]&gt;$V$8,"Premium","Mass")</f>
        <v>Premium</v>
      </c>
      <c r="U2686" s="4"/>
    </row>
    <row r="2687" spans="2:21" ht="14.25" customHeight="1" x14ac:dyDescent="0.3">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c r="O2687" s="4" t="str">
        <f>TEXT(Table1[[#This Row],[Invoice Date]],"mmm")</f>
        <v>May</v>
      </c>
      <c r="P2687" s="4">
        <f>YEAR(Table1[[#This Row],[Invoice Date]])</f>
        <v>2021</v>
      </c>
      <c r="Q2687" s="4">
        <f>IFERROR(Table1[[#This Row],[Total Sales]]/Table1[[#This Row],[Units Sold]],4)</f>
        <v>350</v>
      </c>
      <c r="R2687" s="4">
        <f>IFERROR(Table1[[#This Row],[Operating Profit]]/Table1[[#This Row],[Units Sold]],0)</f>
        <v>140</v>
      </c>
      <c r="S2687" s="4">
        <f>IFERROR((Table1[[#This Row],[Total Sales]]-Table1[[#This Row],[Operating Profit]])/Table1[[#This Row],[Units Sold]],0)</f>
        <v>210</v>
      </c>
      <c r="T2687" s="4" t="str">
        <f>IF(Table1[[#This Row],[Profit per unit]]&gt;$V$8,"Premium","Mass")</f>
        <v>Premium</v>
      </c>
      <c r="U2687" s="4"/>
    </row>
    <row r="2688" spans="2:21" ht="14.25" customHeight="1" x14ac:dyDescent="0.3">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c r="O2688" s="4" t="str">
        <f>TEXT(Table1[[#This Row],[Invoice Date]],"mmm")</f>
        <v>May</v>
      </c>
      <c r="P2688" s="4">
        <f>YEAR(Table1[[#This Row],[Invoice Date]])</f>
        <v>2021</v>
      </c>
      <c r="Q2688" s="4">
        <f>IFERROR(Table1[[#This Row],[Total Sales]]/Table1[[#This Row],[Units Sold]],4)</f>
        <v>350</v>
      </c>
      <c r="R2688" s="4">
        <f>IFERROR(Table1[[#This Row],[Operating Profit]]/Table1[[#This Row],[Units Sold]],0)</f>
        <v>140</v>
      </c>
      <c r="S2688" s="4">
        <f>IFERROR((Table1[[#This Row],[Total Sales]]-Table1[[#This Row],[Operating Profit]])/Table1[[#This Row],[Units Sold]],0)</f>
        <v>210</v>
      </c>
      <c r="T2688" s="4" t="str">
        <f>IF(Table1[[#This Row],[Profit per unit]]&gt;$V$8,"Premium","Mass")</f>
        <v>Premium</v>
      </c>
      <c r="U2688" s="4"/>
    </row>
    <row r="2689" spans="2:21" ht="14.25" customHeight="1" x14ac:dyDescent="0.3">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c r="O2689" s="4" t="str">
        <f>TEXT(Table1[[#This Row],[Invoice Date]],"mmm")</f>
        <v>May</v>
      </c>
      <c r="P2689" s="4">
        <f>YEAR(Table1[[#This Row],[Invoice Date]])</f>
        <v>2021</v>
      </c>
      <c r="Q2689" s="4">
        <f>IFERROR(Table1[[#This Row],[Total Sales]]/Table1[[#This Row],[Units Sold]],4)</f>
        <v>449.99999999999989</v>
      </c>
      <c r="R2689" s="4">
        <f>IFERROR(Table1[[#This Row],[Operating Profit]]/Table1[[#This Row],[Units Sold]],0)</f>
        <v>157.49999999999994</v>
      </c>
      <c r="S2689" s="4">
        <f>IFERROR((Table1[[#This Row],[Total Sales]]-Table1[[#This Row],[Operating Profit]])/Table1[[#This Row],[Units Sold]],0)</f>
        <v>292.49999999999994</v>
      </c>
      <c r="T2689" s="4" t="str">
        <f>IF(Table1[[#This Row],[Profit per unit]]&gt;$V$8,"Premium","Mass")</f>
        <v>Premium</v>
      </c>
      <c r="U2689" s="4"/>
    </row>
    <row r="2690" spans="2:21" ht="14.25" customHeight="1" x14ac:dyDescent="0.3">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c r="O2690" s="4" t="str">
        <f>TEXT(Table1[[#This Row],[Invoice Date]],"mmm")</f>
        <v>May</v>
      </c>
      <c r="P2690" s="4">
        <f>YEAR(Table1[[#This Row],[Invoice Date]])</f>
        <v>2021</v>
      </c>
      <c r="Q2690" s="4">
        <f>IFERROR(Table1[[#This Row],[Total Sales]]/Table1[[#This Row],[Units Sold]],4)</f>
        <v>449.99999999999994</v>
      </c>
      <c r="R2690" s="4">
        <f>IFERROR(Table1[[#This Row],[Operating Profit]]/Table1[[#This Row],[Units Sold]],0)</f>
        <v>179.99999999999997</v>
      </c>
      <c r="S2690" s="4">
        <f>IFERROR((Table1[[#This Row],[Total Sales]]-Table1[[#This Row],[Operating Profit]])/Table1[[#This Row],[Units Sold]],0)</f>
        <v>269.99999999999994</v>
      </c>
      <c r="T2690" s="4" t="str">
        <f>IF(Table1[[#This Row],[Profit per unit]]&gt;$V$8,"Premium","Mass")</f>
        <v>Premium</v>
      </c>
      <c r="U2690" s="4"/>
    </row>
    <row r="2691" spans="2:21" ht="14.25" customHeight="1" x14ac:dyDescent="0.3">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c r="O2691" s="4" t="str">
        <f>TEXT(Table1[[#This Row],[Invoice Date]],"mmm")</f>
        <v>Jun</v>
      </c>
      <c r="P2691" s="4">
        <f>YEAR(Table1[[#This Row],[Invoice Date]])</f>
        <v>2021</v>
      </c>
      <c r="Q2691" s="4">
        <f>IFERROR(Table1[[#This Row],[Total Sales]]/Table1[[#This Row],[Units Sold]],4)</f>
        <v>400</v>
      </c>
      <c r="R2691" s="4">
        <f>IFERROR(Table1[[#This Row],[Operating Profit]]/Table1[[#This Row],[Units Sold]],0)</f>
        <v>160</v>
      </c>
      <c r="S2691" s="4">
        <f>IFERROR((Table1[[#This Row],[Total Sales]]-Table1[[#This Row],[Operating Profit]])/Table1[[#This Row],[Units Sold]],0)</f>
        <v>240</v>
      </c>
      <c r="T2691" s="4" t="str">
        <f>IF(Table1[[#This Row],[Profit per unit]]&gt;$V$8,"Premium","Mass")</f>
        <v>Premium</v>
      </c>
      <c r="U2691" s="4"/>
    </row>
    <row r="2692" spans="2:21" ht="14.25" customHeight="1" x14ac:dyDescent="0.3">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c r="O2692" s="4" t="str">
        <f>TEXT(Table1[[#This Row],[Invoice Date]],"mmm")</f>
        <v>Jun</v>
      </c>
      <c r="P2692" s="4">
        <f>YEAR(Table1[[#This Row],[Invoice Date]])</f>
        <v>2021</v>
      </c>
      <c r="Q2692" s="4">
        <f>IFERROR(Table1[[#This Row],[Total Sales]]/Table1[[#This Row],[Units Sold]],4)</f>
        <v>350</v>
      </c>
      <c r="R2692" s="4">
        <f>IFERROR(Table1[[#This Row],[Operating Profit]]/Table1[[#This Row],[Units Sold]],0)</f>
        <v>122.5</v>
      </c>
      <c r="S2692" s="4">
        <f>IFERROR((Table1[[#This Row],[Total Sales]]-Table1[[#This Row],[Operating Profit]])/Table1[[#This Row],[Units Sold]],0)</f>
        <v>227.5</v>
      </c>
      <c r="T2692" s="4" t="str">
        <f>IF(Table1[[#This Row],[Profit per unit]]&gt;$V$8,"Premium","Mass")</f>
        <v>Premium</v>
      </c>
      <c r="U2692" s="4"/>
    </row>
    <row r="2693" spans="2:21" ht="14.25" customHeight="1" x14ac:dyDescent="0.3">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c r="O2693" s="4" t="str">
        <f>TEXT(Table1[[#This Row],[Invoice Date]],"mmm")</f>
        <v>Jun</v>
      </c>
      <c r="P2693" s="4">
        <f>YEAR(Table1[[#This Row],[Invoice Date]])</f>
        <v>2021</v>
      </c>
      <c r="Q2693" s="4">
        <f>IFERROR(Table1[[#This Row],[Total Sales]]/Table1[[#This Row],[Units Sold]],4)</f>
        <v>400</v>
      </c>
      <c r="R2693" s="4">
        <f>IFERROR(Table1[[#This Row],[Operating Profit]]/Table1[[#This Row],[Units Sold]],0)</f>
        <v>160</v>
      </c>
      <c r="S2693" s="4">
        <f>IFERROR((Table1[[#This Row],[Total Sales]]-Table1[[#This Row],[Operating Profit]])/Table1[[#This Row],[Units Sold]],0)</f>
        <v>240</v>
      </c>
      <c r="T2693" s="4" t="str">
        <f>IF(Table1[[#This Row],[Profit per unit]]&gt;$V$8,"Premium","Mass")</f>
        <v>Premium</v>
      </c>
      <c r="U2693" s="4"/>
    </row>
    <row r="2694" spans="2:21" ht="14.25" customHeight="1" x14ac:dyDescent="0.3">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c r="O2694" s="4" t="str">
        <f>TEXT(Table1[[#This Row],[Invoice Date]],"mmm")</f>
        <v>Jun</v>
      </c>
      <c r="P2694" s="4">
        <f>YEAR(Table1[[#This Row],[Invoice Date]])</f>
        <v>2021</v>
      </c>
      <c r="Q2694" s="4">
        <f>IFERROR(Table1[[#This Row],[Total Sales]]/Table1[[#This Row],[Units Sold]],4)</f>
        <v>400</v>
      </c>
      <c r="R2694" s="4">
        <f>IFERROR(Table1[[#This Row],[Operating Profit]]/Table1[[#This Row],[Units Sold]],0)</f>
        <v>160</v>
      </c>
      <c r="S2694" s="4">
        <f>IFERROR((Table1[[#This Row],[Total Sales]]-Table1[[#This Row],[Operating Profit]])/Table1[[#This Row],[Units Sold]],0)</f>
        <v>240</v>
      </c>
      <c r="T2694" s="4" t="str">
        <f>IF(Table1[[#This Row],[Profit per unit]]&gt;$V$8,"Premium","Mass")</f>
        <v>Premium</v>
      </c>
      <c r="U2694" s="4"/>
    </row>
    <row r="2695" spans="2:21" ht="14.25" customHeight="1" x14ac:dyDescent="0.3">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c r="O2695" s="4" t="str">
        <f>TEXT(Table1[[#This Row],[Invoice Date]],"mmm")</f>
        <v>Jun</v>
      </c>
      <c r="P2695" s="4">
        <f>YEAR(Table1[[#This Row],[Invoice Date]])</f>
        <v>2021</v>
      </c>
      <c r="Q2695" s="4">
        <f>IFERROR(Table1[[#This Row],[Total Sales]]/Table1[[#This Row],[Units Sold]],4)</f>
        <v>549.99999999999989</v>
      </c>
      <c r="R2695" s="4">
        <f>IFERROR(Table1[[#This Row],[Operating Profit]]/Table1[[#This Row],[Units Sold]],0)</f>
        <v>192.49999999999997</v>
      </c>
      <c r="S2695" s="4">
        <f>IFERROR((Table1[[#This Row],[Total Sales]]-Table1[[#This Row],[Operating Profit]])/Table1[[#This Row],[Units Sold]],0)</f>
        <v>357.5</v>
      </c>
      <c r="T2695" s="4" t="str">
        <f>IF(Table1[[#This Row],[Profit per unit]]&gt;$V$8,"Premium","Mass")</f>
        <v>Premium</v>
      </c>
      <c r="U2695" s="4"/>
    </row>
    <row r="2696" spans="2:21" ht="14.25" customHeight="1" x14ac:dyDescent="0.3">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c r="O2696" s="4" t="str">
        <f>TEXT(Table1[[#This Row],[Invoice Date]],"mmm")</f>
        <v>Jun</v>
      </c>
      <c r="P2696" s="4">
        <f>YEAR(Table1[[#This Row],[Invoice Date]])</f>
        <v>2021</v>
      </c>
      <c r="Q2696" s="4">
        <f>IFERROR(Table1[[#This Row],[Total Sales]]/Table1[[#This Row],[Units Sold]],4)</f>
        <v>600</v>
      </c>
      <c r="R2696" s="4">
        <f>IFERROR(Table1[[#This Row],[Operating Profit]]/Table1[[#This Row],[Units Sold]],0)</f>
        <v>240</v>
      </c>
      <c r="S2696" s="4">
        <f>IFERROR((Table1[[#This Row],[Total Sales]]-Table1[[#This Row],[Operating Profit]])/Table1[[#This Row],[Units Sold]],0)</f>
        <v>360</v>
      </c>
      <c r="T2696" s="4" t="str">
        <f>IF(Table1[[#This Row],[Profit per unit]]&gt;$V$8,"Premium","Mass")</f>
        <v>Premium</v>
      </c>
      <c r="U2696" s="4"/>
    </row>
    <row r="2697" spans="2:21" ht="14.25" customHeight="1" x14ac:dyDescent="0.3">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c r="O2697" s="4" t="str">
        <f>TEXT(Table1[[#This Row],[Invoice Date]],"mmm")</f>
        <v>Jul</v>
      </c>
      <c r="P2697" s="4">
        <f>YEAR(Table1[[#This Row],[Invoice Date]])</f>
        <v>2021</v>
      </c>
      <c r="Q2697" s="4">
        <f>IFERROR(Table1[[#This Row],[Total Sales]]/Table1[[#This Row],[Units Sold]],4)</f>
        <v>549.99999999999989</v>
      </c>
      <c r="R2697" s="4">
        <f>IFERROR(Table1[[#This Row],[Operating Profit]]/Table1[[#This Row],[Units Sold]],0)</f>
        <v>220</v>
      </c>
      <c r="S2697" s="4">
        <f>IFERROR((Table1[[#This Row],[Total Sales]]-Table1[[#This Row],[Operating Profit]])/Table1[[#This Row],[Units Sold]],0)</f>
        <v>329.99999999999994</v>
      </c>
      <c r="T2697" s="4" t="str">
        <f>IF(Table1[[#This Row],[Profit per unit]]&gt;$V$8,"Premium","Mass")</f>
        <v>Premium</v>
      </c>
      <c r="U2697" s="4"/>
    </row>
    <row r="2698" spans="2:21" ht="14.25" customHeight="1" x14ac:dyDescent="0.3">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c r="O2698" s="4" t="str">
        <f>TEXT(Table1[[#This Row],[Invoice Date]],"mmm")</f>
        <v>Jul</v>
      </c>
      <c r="P2698" s="4">
        <f>YEAR(Table1[[#This Row],[Invoice Date]])</f>
        <v>2021</v>
      </c>
      <c r="Q2698" s="4">
        <f>IFERROR(Table1[[#This Row],[Total Sales]]/Table1[[#This Row],[Units Sold]],4)</f>
        <v>500</v>
      </c>
      <c r="R2698" s="4">
        <f>IFERROR(Table1[[#This Row],[Operating Profit]]/Table1[[#This Row],[Units Sold]],0)</f>
        <v>175</v>
      </c>
      <c r="S2698" s="4">
        <f>IFERROR((Table1[[#This Row],[Total Sales]]-Table1[[#This Row],[Operating Profit]])/Table1[[#This Row],[Units Sold]],0)</f>
        <v>325</v>
      </c>
      <c r="T2698" s="4" t="str">
        <f>IF(Table1[[#This Row],[Profit per unit]]&gt;$V$8,"Premium","Mass")</f>
        <v>Premium</v>
      </c>
      <c r="U2698" s="4"/>
    </row>
    <row r="2699" spans="2:21" ht="14.25" customHeight="1" x14ac:dyDescent="0.3">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c r="O2699" s="4" t="str">
        <f>TEXT(Table1[[#This Row],[Invoice Date]],"mmm")</f>
        <v>Jul</v>
      </c>
      <c r="P2699" s="4">
        <f>YEAR(Table1[[#This Row],[Invoice Date]])</f>
        <v>2021</v>
      </c>
      <c r="Q2699" s="4">
        <f>IFERROR(Table1[[#This Row],[Total Sales]]/Table1[[#This Row],[Units Sold]],4)</f>
        <v>450</v>
      </c>
      <c r="R2699" s="4">
        <f>IFERROR(Table1[[#This Row],[Operating Profit]]/Table1[[#This Row],[Units Sold]],0)</f>
        <v>180</v>
      </c>
      <c r="S2699" s="4">
        <f>IFERROR((Table1[[#This Row],[Total Sales]]-Table1[[#This Row],[Operating Profit]])/Table1[[#This Row],[Units Sold]],0)</f>
        <v>270</v>
      </c>
      <c r="T2699" s="4" t="str">
        <f>IF(Table1[[#This Row],[Profit per unit]]&gt;$V$8,"Premium","Mass")</f>
        <v>Premium</v>
      </c>
      <c r="U2699" s="4"/>
    </row>
    <row r="2700" spans="2:21" ht="14.25" customHeight="1" x14ac:dyDescent="0.3">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c r="O2700" s="4" t="str">
        <f>TEXT(Table1[[#This Row],[Invoice Date]],"mmm")</f>
        <v>Jul</v>
      </c>
      <c r="P2700" s="4">
        <f>YEAR(Table1[[#This Row],[Invoice Date]])</f>
        <v>2021</v>
      </c>
      <c r="Q2700" s="4">
        <f>IFERROR(Table1[[#This Row],[Total Sales]]/Table1[[#This Row],[Units Sold]],4)</f>
        <v>450</v>
      </c>
      <c r="R2700" s="4">
        <f>IFERROR(Table1[[#This Row],[Operating Profit]]/Table1[[#This Row],[Units Sold]],0)</f>
        <v>180</v>
      </c>
      <c r="S2700" s="4">
        <f>IFERROR((Table1[[#This Row],[Total Sales]]-Table1[[#This Row],[Operating Profit]])/Table1[[#This Row],[Units Sold]],0)</f>
        <v>270</v>
      </c>
      <c r="T2700" s="4" t="str">
        <f>IF(Table1[[#This Row],[Profit per unit]]&gt;$V$8,"Premium","Mass")</f>
        <v>Premium</v>
      </c>
      <c r="U2700" s="4"/>
    </row>
    <row r="2701" spans="2:21" ht="14.25" customHeight="1" x14ac:dyDescent="0.3">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c r="O2701" s="4" t="str">
        <f>TEXT(Table1[[#This Row],[Invoice Date]],"mmm")</f>
        <v>Jul</v>
      </c>
      <c r="P2701" s="4">
        <f>YEAR(Table1[[#This Row],[Invoice Date]])</f>
        <v>2021</v>
      </c>
      <c r="Q2701" s="4">
        <f>IFERROR(Table1[[#This Row],[Total Sales]]/Table1[[#This Row],[Units Sold]],4)</f>
        <v>600</v>
      </c>
      <c r="R2701" s="4">
        <f>IFERROR(Table1[[#This Row],[Operating Profit]]/Table1[[#This Row],[Units Sold]],0)</f>
        <v>210</v>
      </c>
      <c r="S2701" s="4">
        <f>IFERROR((Table1[[#This Row],[Total Sales]]-Table1[[#This Row],[Operating Profit]])/Table1[[#This Row],[Units Sold]],0)</f>
        <v>390</v>
      </c>
      <c r="T2701" s="4" t="str">
        <f>IF(Table1[[#This Row],[Profit per unit]]&gt;$V$8,"Premium","Mass")</f>
        <v>Premium</v>
      </c>
      <c r="U2701" s="4"/>
    </row>
    <row r="2702" spans="2:21" ht="14.25" customHeight="1" x14ac:dyDescent="0.3">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c r="O2702" s="4" t="str">
        <f>TEXT(Table1[[#This Row],[Invoice Date]],"mmm")</f>
        <v>Jul</v>
      </c>
      <c r="P2702" s="4">
        <f>YEAR(Table1[[#This Row],[Invoice Date]])</f>
        <v>2021</v>
      </c>
      <c r="Q2702" s="4">
        <f>IFERROR(Table1[[#This Row],[Total Sales]]/Table1[[#This Row],[Units Sold]],4)</f>
        <v>650</v>
      </c>
      <c r="R2702" s="4">
        <f>IFERROR(Table1[[#This Row],[Operating Profit]]/Table1[[#This Row],[Units Sold]],0)</f>
        <v>260</v>
      </c>
      <c r="S2702" s="4">
        <f>IFERROR((Table1[[#This Row],[Total Sales]]-Table1[[#This Row],[Operating Profit]])/Table1[[#This Row],[Units Sold]],0)</f>
        <v>390</v>
      </c>
      <c r="T2702" s="4" t="str">
        <f>IF(Table1[[#This Row],[Profit per unit]]&gt;$V$8,"Premium","Mass")</f>
        <v>Premium</v>
      </c>
      <c r="U2702" s="4"/>
    </row>
    <row r="2703" spans="2:21" ht="14.25" customHeight="1" x14ac:dyDescent="0.3">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c r="O2703" s="4" t="str">
        <f>TEXT(Table1[[#This Row],[Invoice Date]],"mmm")</f>
        <v>Aug</v>
      </c>
      <c r="P2703" s="4">
        <f>YEAR(Table1[[#This Row],[Invoice Date]])</f>
        <v>2021</v>
      </c>
      <c r="Q2703" s="4">
        <f>IFERROR(Table1[[#This Row],[Total Sales]]/Table1[[#This Row],[Units Sold]],4)</f>
        <v>600</v>
      </c>
      <c r="R2703" s="4">
        <f>IFERROR(Table1[[#This Row],[Operating Profit]]/Table1[[#This Row],[Units Sold]],0)</f>
        <v>240</v>
      </c>
      <c r="S2703" s="4">
        <f>IFERROR((Table1[[#This Row],[Total Sales]]-Table1[[#This Row],[Operating Profit]])/Table1[[#This Row],[Units Sold]],0)</f>
        <v>360</v>
      </c>
      <c r="T2703" s="4" t="str">
        <f>IF(Table1[[#This Row],[Profit per unit]]&gt;$V$8,"Premium","Mass")</f>
        <v>Premium</v>
      </c>
      <c r="U2703" s="4"/>
    </row>
    <row r="2704" spans="2:21" ht="14.25" customHeight="1" x14ac:dyDescent="0.3">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c r="O2704" s="4" t="str">
        <f>TEXT(Table1[[#This Row],[Invoice Date]],"mmm")</f>
        <v>Aug</v>
      </c>
      <c r="P2704" s="4">
        <f>YEAR(Table1[[#This Row],[Invoice Date]])</f>
        <v>2021</v>
      </c>
      <c r="Q2704" s="4">
        <f>IFERROR(Table1[[#This Row],[Total Sales]]/Table1[[#This Row],[Units Sold]],4)</f>
        <v>550.00000000000011</v>
      </c>
      <c r="R2704" s="4">
        <f>IFERROR(Table1[[#This Row],[Operating Profit]]/Table1[[#This Row],[Units Sold]],0)</f>
        <v>192.50000000000003</v>
      </c>
      <c r="S2704" s="4">
        <f>IFERROR((Table1[[#This Row],[Total Sales]]-Table1[[#This Row],[Operating Profit]])/Table1[[#This Row],[Units Sold]],0)</f>
        <v>357.50000000000011</v>
      </c>
      <c r="T2704" s="4" t="str">
        <f>IF(Table1[[#This Row],[Profit per unit]]&gt;$V$8,"Premium","Mass")</f>
        <v>Premium</v>
      </c>
      <c r="U2704" s="4"/>
    </row>
    <row r="2705" spans="2:21" ht="14.25" customHeight="1" x14ac:dyDescent="0.3">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c r="O2705" s="4" t="str">
        <f>TEXT(Table1[[#This Row],[Invoice Date]],"mmm")</f>
        <v>Aug</v>
      </c>
      <c r="P2705" s="4">
        <f>YEAR(Table1[[#This Row],[Invoice Date]])</f>
        <v>2021</v>
      </c>
      <c r="Q2705" s="4">
        <f>IFERROR(Table1[[#This Row],[Total Sales]]/Table1[[#This Row],[Units Sold]],4)</f>
        <v>500</v>
      </c>
      <c r="R2705" s="4">
        <f>IFERROR(Table1[[#This Row],[Operating Profit]]/Table1[[#This Row],[Units Sold]],0)</f>
        <v>200</v>
      </c>
      <c r="S2705" s="4">
        <f>IFERROR((Table1[[#This Row],[Total Sales]]-Table1[[#This Row],[Operating Profit]])/Table1[[#This Row],[Units Sold]],0)</f>
        <v>300</v>
      </c>
      <c r="T2705" s="4" t="str">
        <f>IF(Table1[[#This Row],[Profit per unit]]&gt;$V$8,"Premium","Mass")</f>
        <v>Premium</v>
      </c>
      <c r="U2705" s="4"/>
    </row>
    <row r="2706" spans="2:21" ht="14.25" customHeight="1" x14ac:dyDescent="0.3">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c r="O2706" s="4" t="str">
        <f>TEXT(Table1[[#This Row],[Invoice Date]],"mmm")</f>
        <v>Aug</v>
      </c>
      <c r="P2706" s="4">
        <f>YEAR(Table1[[#This Row],[Invoice Date]])</f>
        <v>2021</v>
      </c>
      <c r="Q2706" s="4">
        <f>IFERROR(Table1[[#This Row],[Total Sales]]/Table1[[#This Row],[Units Sold]],4)</f>
        <v>400</v>
      </c>
      <c r="R2706" s="4">
        <f>IFERROR(Table1[[#This Row],[Operating Profit]]/Table1[[#This Row],[Units Sold]],0)</f>
        <v>160</v>
      </c>
      <c r="S2706" s="4">
        <f>IFERROR((Table1[[#This Row],[Total Sales]]-Table1[[#This Row],[Operating Profit]])/Table1[[#This Row],[Units Sold]],0)</f>
        <v>240</v>
      </c>
      <c r="T2706" s="4" t="str">
        <f>IF(Table1[[#This Row],[Profit per unit]]&gt;$V$8,"Premium","Mass")</f>
        <v>Premium</v>
      </c>
      <c r="U2706" s="4"/>
    </row>
    <row r="2707" spans="2:21" ht="14.25" customHeight="1" x14ac:dyDescent="0.3">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c r="O2707" s="4" t="str">
        <f>TEXT(Table1[[#This Row],[Invoice Date]],"mmm")</f>
        <v>Aug</v>
      </c>
      <c r="P2707" s="4">
        <f>YEAR(Table1[[#This Row],[Invoice Date]])</f>
        <v>2021</v>
      </c>
      <c r="Q2707" s="4">
        <f>IFERROR(Table1[[#This Row],[Total Sales]]/Table1[[#This Row],[Units Sold]],4)</f>
        <v>500</v>
      </c>
      <c r="R2707" s="4">
        <f>IFERROR(Table1[[#This Row],[Operating Profit]]/Table1[[#This Row],[Units Sold]],0)</f>
        <v>175</v>
      </c>
      <c r="S2707" s="4">
        <f>IFERROR((Table1[[#This Row],[Total Sales]]-Table1[[#This Row],[Operating Profit]])/Table1[[#This Row],[Units Sold]],0)</f>
        <v>325</v>
      </c>
      <c r="T2707" s="4" t="str">
        <f>IF(Table1[[#This Row],[Profit per unit]]&gt;$V$8,"Premium","Mass")</f>
        <v>Premium</v>
      </c>
      <c r="U2707" s="4"/>
    </row>
    <row r="2708" spans="2:21" ht="14.25" customHeight="1" x14ac:dyDescent="0.3">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c r="O2708" s="4" t="str">
        <f>TEXT(Table1[[#This Row],[Invoice Date]],"mmm")</f>
        <v>Aug</v>
      </c>
      <c r="P2708" s="4">
        <f>YEAR(Table1[[#This Row],[Invoice Date]])</f>
        <v>2021</v>
      </c>
      <c r="Q2708" s="4">
        <f>IFERROR(Table1[[#This Row],[Total Sales]]/Table1[[#This Row],[Units Sold]],4)</f>
        <v>550.00000000000011</v>
      </c>
      <c r="R2708" s="4">
        <f>IFERROR(Table1[[#This Row],[Operating Profit]]/Table1[[#This Row],[Units Sold]],0)</f>
        <v>220.00000000000006</v>
      </c>
      <c r="S2708" s="4">
        <f>IFERROR((Table1[[#This Row],[Total Sales]]-Table1[[#This Row],[Operating Profit]])/Table1[[#This Row],[Units Sold]],0)</f>
        <v>330.00000000000006</v>
      </c>
      <c r="T2708" s="4" t="str">
        <f>IF(Table1[[#This Row],[Profit per unit]]&gt;$V$8,"Premium","Mass")</f>
        <v>Premium</v>
      </c>
      <c r="U2708" s="4"/>
    </row>
    <row r="2709" spans="2:21" ht="14.25" customHeight="1" x14ac:dyDescent="0.3">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c r="O2709" s="4" t="str">
        <f>TEXT(Table1[[#This Row],[Invoice Date]],"mmm")</f>
        <v>Sep</v>
      </c>
      <c r="P2709" s="4">
        <f>YEAR(Table1[[#This Row],[Invoice Date]])</f>
        <v>2021</v>
      </c>
      <c r="Q2709" s="4">
        <f>IFERROR(Table1[[#This Row],[Total Sales]]/Table1[[#This Row],[Units Sold]],4)</f>
        <v>500</v>
      </c>
      <c r="R2709" s="4">
        <f>IFERROR(Table1[[#This Row],[Operating Profit]]/Table1[[#This Row],[Units Sold]],0)</f>
        <v>200</v>
      </c>
      <c r="S2709" s="4">
        <f>IFERROR((Table1[[#This Row],[Total Sales]]-Table1[[#This Row],[Operating Profit]])/Table1[[#This Row],[Units Sold]],0)</f>
        <v>300</v>
      </c>
      <c r="T2709" s="4" t="str">
        <f>IF(Table1[[#This Row],[Profit per unit]]&gt;$V$8,"Premium","Mass")</f>
        <v>Premium</v>
      </c>
      <c r="U2709" s="4"/>
    </row>
    <row r="2710" spans="2:21" ht="14.25" customHeight="1" x14ac:dyDescent="0.3">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c r="O2710" s="4" t="str">
        <f>TEXT(Table1[[#This Row],[Invoice Date]],"mmm")</f>
        <v>Sep</v>
      </c>
      <c r="P2710" s="4">
        <f>YEAR(Table1[[#This Row],[Invoice Date]])</f>
        <v>2021</v>
      </c>
      <c r="Q2710" s="4">
        <f>IFERROR(Table1[[#This Row],[Total Sales]]/Table1[[#This Row],[Units Sold]],4)</f>
        <v>400.00000000000011</v>
      </c>
      <c r="R2710" s="4">
        <f>IFERROR(Table1[[#This Row],[Operating Profit]]/Table1[[#This Row],[Units Sold]],0)</f>
        <v>140.00000000000003</v>
      </c>
      <c r="S2710" s="4">
        <f>IFERROR((Table1[[#This Row],[Total Sales]]-Table1[[#This Row],[Operating Profit]])/Table1[[#This Row],[Units Sold]],0)</f>
        <v>260.00000000000011</v>
      </c>
      <c r="T2710" s="4" t="str">
        <f>IF(Table1[[#This Row],[Profit per unit]]&gt;$V$8,"Premium","Mass")</f>
        <v>Premium</v>
      </c>
      <c r="U2710" s="4"/>
    </row>
    <row r="2711" spans="2:21" ht="14.25" customHeight="1" x14ac:dyDescent="0.3">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c r="O2711" s="4" t="str">
        <f>TEXT(Table1[[#This Row],[Invoice Date]],"mmm")</f>
        <v>Sep</v>
      </c>
      <c r="P2711" s="4">
        <f>YEAR(Table1[[#This Row],[Invoice Date]])</f>
        <v>2021</v>
      </c>
      <c r="Q2711" s="4">
        <f>IFERROR(Table1[[#This Row],[Total Sales]]/Table1[[#This Row],[Units Sold]],4)</f>
        <v>150.00000000000006</v>
      </c>
      <c r="R2711" s="4">
        <f>IFERROR(Table1[[#This Row],[Operating Profit]]/Table1[[#This Row],[Units Sold]],0)</f>
        <v>60.000000000000028</v>
      </c>
      <c r="S2711" s="4">
        <f>IFERROR((Table1[[#This Row],[Total Sales]]-Table1[[#This Row],[Operating Profit]])/Table1[[#This Row],[Units Sold]],0)</f>
        <v>90.000000000000028</v>
      </c>
      <c r="T2711" s="4" t="str">
        <f>IF(Table1[[#This Row],[Profit per unit]]&gt;$V$8,"Premium","Mass")</f>
        <v>Premium</v>
      </c>
      <c r="U2711" s="4"/>
    </row>
    <row r="2712" spans="2:21" ht="14.25" customHeight="1" x14ac:dyDescent="0.3">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c r="O2712" s="4" t="str">
        <f>TEXT(Table1[[#This Row],[Invoice Date]],"mmm")</f>
        <v>Sep</v>
      </c>
      <c r="P2712" s="4">
        <f>YEAR(Table1[[#This Row],[Invoice Date]])</f>
        <v>2021</v>
      </c>
      <c r="Q2712" s="4">
        <f>IFERROR(Table1[[#This Row],[Total Sales]]/Table1[[#This Row],[Units Sold]],4)</f>
        <v>150.00000000000006</v>
      </c>
      <c r="R2712" s="4">
        <f>IFERROR(Table1[[#This Row],[Operating Profit]]/Table1[[#This Row],[Units Sold]],0)</f>
        <v>60.000000000000036</v>
      </c>
      <c r="S2712" s="4">
        <f>IFERROR((Table1[[#This Row],[Total Sales]]-Table1[[#This Row],[Operating Profit]])/Table1[[#This Row],[Units Sold]],0)</f>
        <v>90.000000000000028</v>
      </c>
      <c r="T2712" s="4" t="str">
        <f>IF(Table1[[#This Row],[Profit per unit]]&gt;$V$8,"Premium","Mass")</f>
        <v>Premium</v>
      </c>
      <c r="U2712" s="4"/>
    </row>
    <row r="2713" spans="2:21" ht="14.25" customHeight="1" x14ac:dyDescent="0.3">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c r="O2713" s="4" t="str">
        <f>TEXT(Table1[[#This Row],[Invoice Date]],"mmm")</f>
        <v>Sep</v>
      </c>
      <c r="P2713" s="4">
        <f>YEAR(Table1[[#This Row],[Invoice Date]])</f>
        <v>2021</v>
      </c>
      <c r="Q2713" s="4">
        <f>IFERROR(Table1[[#This Row],[Total Sales]]/Table1[[#This Row],[Units Sold]],4)</f>
        <v>250.00000000000009</v>
      </c>
      <c r="R2713" s="4">
        <f>IFERROR(Table1[[#This Row],[Operating Profit]]/Table1[[#This Row],[Units Sold]],0)</f>
        <v>87.500000000000028</v>
      </c>
      <c r="S2713" s="4">
        <f>IFERROR((Table1[[#This Row],[Total Sales]]-Table1[[#This Row],[Operating Profit]])/Table1[[#This Row],[Units Sold]],0)</f>
        <v>162.50000000000006</v>
      </c>
      <c r="T2713" s="4" t="str">
        <f>IF(Table1[[#This Row],[Profit per unit]]&gt;$V$8,"Premium","Mass")</f>
        <v>Premium</v>
      </c>
      <c r="U2713" s="4"/>
    </row>
    <row r="2714" spans="2:21" ht="14.25" customHeight="1" x14ac:dyDescent="0.3">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c r="O2714" s="4" t="str">
        <f>TEXT(Table1[[#This Row],[Invoice Date]],"mmm")</f>
        <v>Sep</v>
      </c>
      <c r="P2714" s="4">
        <f>YEAR(Table1[[#This Row],[Invoice Date]])</f>
        <v>2021</v>
      </c>
      <c r="Q2714" s="4">
        <f>IFERROR(Table1[[#This Row],[Total Sales]]/Table1[[#This Row],[Units Sold]],4)</f>
        <v>300.00000000000011</v>
      </c>
      <c r="R2714" s="4">
        <f>IFERROR(Table1[[#This Row],[Operating Profit]]/Table1[[#This Row],[Units Sold]],0)</f>
        <v>120.00000000000006</v>
      </c>
      <c r="S2714" s="4">
        <f>IFERROR((Table1[[#This Row],[Total Sales]]-Table1[[#This Row],[Operating Profit]])/Table1[[#This Row],[Units Sold]],0)</f>
        <v>180.00000000000006</v>
      </c>
      <c r="T2714" s="4" t="str">
        <f>IF(Table1[[#This Row],[Profit per unit]]&gt;$V$8,"Premium","Mass")</f>
        <v>Premium</v>
      </c>
      <c r="U2714" s="4"/>
    </row>
    <row r="2715" spans="2:21" ht="14.25" customHeight="1" x14ac:dyDescent="0.3">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c r="O2715" s="4" t="str">
        <f>TEXT(Table1[[#This Row],[Invoice Date]],"mmm")</f>
        <v>Oct</v>
      </c>
      <c r="P2715" s="4">
        <f>YEAR(Table1[[#This Row],[Invoice Date]])</f>
        <v>2021</v>
      </c>
      <c r="Q2715" s="4">
        <f>IFERROR(Table1[[#This Row],[Total Sales]]/Table1[[#This Row],[Units Sold]],4)</f>
        <v>300.00000000000011</v>
      </c>
      <c r="R2715" s="4">
        <f>IFERROR(Table1[[#This Row],[Operating Profit]]/Table1[[#This Row],[Units Sold]],0)</f>
        <v>120.00000000000004</v>
      </c>
      <c r="S2715" s="4">
        <f>IFERROR((Table1[[#This Row],[Total Sales]]-Table1[[#This Row],[Operating Profit]])/Table1[[#This Row],[Units Sold]],0)</f>
        <v>180.00000000000006</v>
      </c>
      <c r="T2715" s="4" t="str">
        <f>IF(Table1[[#This Row],[Profit per unit]]&gt;$V$8,"Premium","Mass")</f>
        <v>Premium</v>
      </c>
      <c r="U2715" s="4"/>
    </row>
    <row r="2716" spans="2:21" ht="14.25" customHeight="1" x14ac:dyDescent="0.3">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c r="O2716" s="4" t="str">
        <f>TEXT(Table1[[#This Row],[Invoice Date]],"mmm")</f>
        <v>Oct</v>
      </c>
      <c r="P2716" s="4">
        <f>YEAR(Table1[[#This Row],[Invoice Date]])</f>
        <v>2021</v>
      </c>
      <c r="Q2716" s="4">
        <f>IFERROR(Table1[[#This Row],[Total Sales]]/Table1[[#This Row],[Units Sold]],4)</f>
        <v>200.00000000000011</v>
      </c>
      <c r="R2716" s="4">
        <f>IFERROR(Table1[[#This Row],[Operating Profit]]/Table1[[#This Row],[Units Sold]],0)</f>
        <v>70.000000000000028</v>
      </c>
      <c r="S2716" s="4">
        <f>IFERROR((Table1[[#This Row],[Total Sales]]-Table1[[#This Row],[Operating Profit]])/Table1[[#This Row],[Units Sold]],0)</f>
        <v>130.00000000000006</v>
      </c>
      <c r="T2716" s="4" t="str">
        <f>IF(Table1[[#This Row],[Profit per unit]]&gt;$V$8,"Premium","Mass")</f>
        <v>Premium</v>
      </c>
      <c r="U2716" s="4"/>
    </row>
    <row r="2717" spans="2:21" ht="14.25" customHeight="1" x14ac:dyDescent="0.3">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c r="O2717" s="4" t="str">
        <f>TEXT(Table1[[#This Row],[Invoice Date]],"mmm")</f>
        <v>Oct</v>
      </c>
      <c r="P2717" s="4">
        <f>YEAR(Table1[[#This Row],[Invoice Date]])</f>
        <v>2021</v>
      </c>
      <c r="Q2717" s="4">
        <f>IFERROR(Table1[[#This Row],[Total Sales]]/Table1[[#This Row],[Units Sold]],4)</f>
        <v>200.00000000000009</v>
      </c>
      <c r="R2717" s="4">
        <f>IFERROR(Table1[[#This Row],[Operating Profit]]/Table1[[#This Row],[Units Sold]],0)</f>
        <v>80.000000000000043</v>
      </c>
      <c r="S2717" s="4">
        <f>IFERROR((Table1[[#This Row],[Total Sales]]-Table1[[#This Row],[Operating Profit]])/Table1[[#This Row],[Units Sold]],0)</f>
        <v>120.00000000000004</v>
      </c>
      <c r="T2717" s="4" t="str">
        <f>IF(Table1[[#This Row],[Profit per unit]]&gt;$V$8,"Premium","Mass")</f>
        <v>Premium</v>
      </c>
      <c r="U2717" s="4"/>
    </row>
    <row r="2718" spans="2:21" ht="14.25" customHeight="1" x14ac:dyDescent="0.3">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c r="O2718" s="4" t="str">
        <f>TEXT(Table1[[#This Row],[Invoice Date]],"mmm")</f>
        <v>Oct</v>
      </c>
      <c r="P2718" s="4">
        <f>YEAR(Table1[[#This Row],[Invoice Date]])</f>
        <v>2021</v>
      </c>
      <c r="Q2718" s="4">
        <f>IFERROR(Table1[[#This Row],[Total Sales]]/Table1[[#This Row],[Units Sold]],4)</f>
        <v>200.00000000000011</v>
      </c>
      <c r="R2718" s="4">
        <f>IFERROR(Table1[[#This Row],[Operating Profit]]/Table1[[#This Row],[Units Sold]],0)</f>
        <v>80.000000000000057</v>
      </c>
      <c r="S2718" s="4">
        <f>IFERROR((Table1[[#This Row],[Total Sales]]-Table1[[#This Row],[Operating Profit]])/Table1[[#This Row],[Units Sold]],0)</f>
        <v>120.00000000000006</v>
      </c>
      <c r="T2718" s="4" t="str">
        <f>IF(Table1[[#This Row],[Profit per unit]]&gt;$V$8,"Premium","Mass")</f>
        <v>Premium</v>
      </c>
      <c r="U2718" s="4"/>
    </row>
    <row r="2719" spans="2:21" ht="14.25" customHeight="1" x14ac:dyDescent="0.3">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c r="O2719" s="4" t="str">
        <f>TEXT(Table1[[#This Row],[Invoice Date]],"mmm")</f>
        <v>Oct</v>
      </c>
      <c r="P2719" s="4">
        <f>YEAR(Table1[[#This Row],[Invoice Date]])</f>
        <v>2021</v>
      </c>
      <c r="Q2719" s="4">
        <f>IFERROR(Table1[[#This Row],[Total Sales]]/Table1[[#This Row],[Units Sold]],4)</f>
        <v>300.00000000000011</v>
      </c>
      <c r="R2719" s="4">
        <f>IFERROR(Table1[[#This Row],[Operating Profit]]/Table1[[#This Row],[Units Sold]],0)</f>
        <v>105.00000000000003</v>
      </c>
      <c r="S2719" s="4">
        <f>IFERROR((Table1[[#This Row],[Total Sales]]-Table1[[#This Row],[Operating Profit]])/Table1[[#This Row],[Units Sold]],0)</f>
        <v>195.00000000000009</v>
      </c>
      <c r="T2719" s="4" t="str">
        <f>IF(Table1[[#This Row],[Profit per unit]]&gt;$V$8,"Premium","Mass")</f>
        <v>Premium</v>
      </c>
      <c r="U2719" s="4"/>
    </row>
    <row r="2720" spans="2:21" ht="14.25" customHeight="1" x14ac:dyDescent="0.3">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c r="O2720" s="4" t="str">
        <f>TEXT(Table1[[#This Row],[Invoice Date]],"mmm")</f>
        <v>Oct</v>
      </c>
      <c r="P2720" s="4">
        <f>YEAR(Table1[[#This Row],[Invoice Date]])</f>
        <v>2021</v>
      </c>
      <c r="Q2720" s="4">
        <f>IFERROR(Table1[[#This Row],[Total Sales]]/Table1[[#This Row],[Units Sold]],4)</f>
        <v>300.00000000000006</v>
      </c>
      <c r="R2720" s="4">
        <f>IFERROR(Table1[[#This Row],[Operating Profit]]/Table1[[#This Row],[Units Sold]],0)</f>
        <v>120.00000000000001</v>
      </c>
      <c r="S2720" s="4">
        <f>IFERROR((Table1[[#This Row],[Total Sales]]-Table1[[#This Row],[Operating Profit]])/Table1[[#This Row],[Units Sold]],0)</f>
        <v>180</v>
      </c>
      <c r="T2720" s="4" t="str">
        <f>IF(Table1[[#This Row],[Profit per unit]]&gt;$V$8,"Premium","Mass")</f>
        <v>Premium</v>
      </c>
      <c r="U2720" s="4"/>
    </row>
    <row r="2721" spans="2:21" ht="14.25" customHeight="1" x14ac:dyDescent="0.3">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c r="O2721" s="4" t="str">
        <f>TEXT(Table1[[#This Row],[Invoice Date]],"mmm")</f>
        <v>Nov</v>
      </c>
      <c r="P2721" s="4">
        <f>YEAR(Table1[[#This Row],[Invoice Date]])</f>
        <v>2021</v>
      </c>
      <c r="Q2721" s="4">
        <f>IFERROR(Table1[[#This Row],[Total Sales]]/Table1[[#This Row],[Units Sold]],4)</f>
        <v>250.00000000000011</v>
      </c>
      <c r="R2721" s="4">
        <f>IFERROR(Table1[[#This Row],[Operating Profit]]/Table1[[#This Row],[Units Sold]],0)</f>
        <v>100.00000000000006</v>
      </c>
      <c r="S2721" s="4">
        <f>IFERROR((Table1[[#This Row],[Total Sales]]-Table1[[#This Row],[Operating Profit]])/Table1[[#This Row],[Units Sold]],0)</f>
        <v>150.00000000000006</v>
      </c>
      <c r="T2721" s="4" t="str">
        <f>IF(Table1[[#This Row],[Profit per unit]]&gt;$V$8,"Premium","Mass")</f>
        <v>Premium</v>
      </c>
      <c r="U2721" s="4"/>
    </row>
    <row r="2722" spans="2:21" ht="14.25" customHeight="1" x14ac:dyDescent="0.3">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c r="O2722" s="4" t="str">
        <f>TEXT(Table1[[#This Row],[Invoice Date]],"mmm")</f>
        <v>Nov</v>
      </c>
      <c r="P2722" s="4">
        <f>YEAR(Table1[[#This Row],[Invoice Date]])</f>
        <v>2021</v>
      </c>
      <c r="Q2722" s="4">
        <f>IFERROR(Table1[[#This Row],[Total Sales]]/Table1[[#This Row],[Units Sold]],4)</f>
        <v>150.00000000000014</v>
      </c>
      <c r="R2722" s="4">
        <f>IFERROR(Table1[[#This Row],[Operating Profit]]/Table1[[#This Row],[Units Sold]],0)</f>
        <v>52.50000000000005</v>
      </c>
      <c r="S2722" s="4">
        <f>IFERROR((Table1[[#This Row],[Total Sales]]-Table1[[#This Row],[Operating Profit]])/Table1[[#This Row],[Units Sold]],0)</f>
        <v>97.500000000000071</v>
      </c>
      <c r="T2722" s="4" t="str">
        <f>IF(Table1[[#This Row],[Profit per unit]]&gt;$V$8,"Premium","Mass")</f>
        <v>Mass</v>
      </c>
      <c r="U2722" s="4"/>
    </row>
    <row r="2723" spans="2:21" ht="14.25" customHeight="1" x14ac:dyDescent="0.3">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c r="O2723" s="4" t="str">
        <f>TEXT(Table1[[#This Row],[Invoice Date]],"mmm")</f>
        <v>Nov</v>
      </c>
      <c r="P2723" s="4">
        <f>YEAR(Table1[[#This Row],[Invoice Date]])</f>
        <v>2021</v>
      </c>
      <c r="Q2723" s="4">
        <f>IFERROR(Table1[[#This Row],[Total Sales]]/Table1[[#This Row],[Units Sold]],4)</f>
        <v>250.00000000000017</v>
      </c>
      <c r="R2723" s="4">
        <f>IFERROR(Table1[[#This Row],[Operating Profit]]/Table1[[#This Row],[Units Sold]],0)</f>
        <v>100.00000000000009</v>
      </c>
      <c r="S2723" s="4">
        <f>IFERROR((Table1[[#This Row],[Total Sales]]-Table1[[#This Row],[Operating Profit]])/Table1[[#This Row],[Units Sold]],0)</f>
        <v>150.00000000000009</v>
      </c>
      <c r="T2723" s="4" t="str">
        <f>IF(Table1[[#This Row],[Profit per unit]]&gt;$V$8,"Premium","Mass")</f>
        <v>Premium</v>
      </c>
      <c r="U2723" s="4"/>
    </row>
    <row r="2724" spans="2:21" ht="14.25" customHeight="1" x14ac:dyDescent="0.3">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c r="O2724" s="4" t="str">
        <f>TEXT(Table1[[#This Row],[Invoice Date]],"mmm")</f>
        <v>Nov</v>
      </c>
      <c r="P2724" s="4">
        <f>YEAR(Table1[[#This Row],[Invoice Date]])</f>
        <v>2021</v>
      </c>
      <c r="Q2724" s="4">
        <f>IFERROR(Table1[[#This Row],[Total Sales]]/Table1[[#This Row],[Units Sold]],4)</f>
        <v>550.00000000000011</v>
      </c>
      <c r="R2724" s="4">
        <f>IFERROR(Table1[[#This Row],[Operating Profit]]/Table1[[#This Row],[Units Sold]],0)</f>
        <v>220.00000000000009</v>
      </c>
      <c r="S2724" s="4">
        <f>IFERROR((Table1[[#This Row],[Total Sales]]-Table1[[#This Row],[Operating Profit]])/Table1[[#This Row],[Units Sold]],0)</f>
        <v>330.00000000000006</v>
      </c>
      <c r="T2724" s="4" t="str">
        <f>IF(Table1[[#This Row],[Profit per unit]]&gt;$V$8,"Premium","Mass")</f>
        <v>Premium</v>
      </c>
      <c r="U2724" s="4"/>
    </row>
    <row r="2725" spans="2:21" ht="14.25" customHeight="1" x14ac:dyDescent="0.3">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c r="O2725" s="4" t="str">
        <f>TEXT(Table1[[#This Row],[Invoice Date]],"mmm")</f>
        <v>Nov</v>
      </c>
      <c r="P2725" s="4">
        <f>YEAR(Table1[[#This Row],[Invoice Date]])</f>
        <v>2021</v>
      </c>
      <c r="Q2725" s="4">
        <f>IFERROR(Table1[[#This Row],[Total Sales]]/Table1[[#This Row],[Units Sold]],4)</f>
        <v>750.00000000000011</v>
      </c>
      <c r="R2725" s="4">
        <f>IFERROR(Table1[[#This Row],[Operating Profit]]/Table1[[#This Row],[Units Sold]],0)</f>
        <v>262.50000000000006</v>
      </c>
      <c r="S2725" s="4">
        <f>IFERROR((Table1[[#This Row],[Total Sales]]-Table1[[#This Row],[Operating Profit]])/Table1[[#This Row],[Units Sold]],0)</f>
        <v>487.50000000000017</v>
      </c>
      <c r="T2725" s="4" t="str">
        <f>IF(Table1[[#This Row],[Profit per unit]]&gt;$V$8,"Premium","Mass")</f>
        <v>Premium</v>
      </c>
      <c r="U2725" s="4"/>
    </row>
    <row r="2726" spans="2:21" ht="14.25" customHeight="1" x14ac:dyDescent="0.3">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c r="O2726" s="4" t="str">
        <f>TEXT(Table1[[#This Row],[Invoice Date]],"mmm")</f>
        <v>Nov</v>
      </c>
      <c r="P2726" s="4">
        <f>YEAR(Table1[[#This Row],[Invoice Date]])</f>
        <v>2021</v>
      </c>
      <c r="Q2726" s="4">
        <f>IFERROR(Table1[[#This Row],[Total Sales]]/Table1[[#This Row],[Units Sold]],4)</f>
        <v>750</v>
      </c>
      <c r="R2726" s="4">
        <f>IFERROR(Table1[[#This Row],[Operating Profit]]/Table1[[#This Row],[Units Sold]],0)</f>
        <v>300</v>
      </c>
      <c r="S2726" s="4">
        <f>IFERROR((Table1[[#This Row],[Total Sales]]-Table1[[#This Row],[Operating Profit]])/Table1[[#This Row],[Units Sold]],0)</f>
        <v>450</v>
      </c>
      <c r="T2726" s="4" t="str">
        <f>IF(Table1[[#This Row],[Profit per unit]]&gt;$V$8,"Premium","Mass")</f>
        <v>Premium</v>
      </c>
      <c r="U2726" s="4"/>
    </row>
    <row r="2727" spans="2:21" ht="14.25" customHeight="1" x14ac:dyDescent="0.3">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c r="O2727" s="4" t="str">
        <f>TEXT(Table1[[#This Row],[Invoice Date]],"mmm")</f>
        <v>Dec</v>
      </c>
      <c r="P2727" s="4">
        <f>YEAR(Table1[[#This Row],[Invoice Date]])</f>
        <v>2021</v>
      </c>
      <c r="Q2727" s="4">
        <f>IFERROR(Table1[[#This Row],[Total Sales]]/Table1[[#This Row],[Units Sold]],4)</f>
        <v>700</v>
      </c>
      <c r="R2727" s="4">
        <f>IFERROR(Table1[[#This Row],[Operating Profit]]/Table1[[#This Row],[Units Sold]],0)</f>
        <v>280</v>
      </c>
      <c r="S2727" s="4">
        <f>IFERROR((Table1[[#This Row],[Total Sales]]-Table1[[#This Row],[Operating Profit]])/Table1[[#This Row],[Units Sold]],0)</f>
        <v>420</v>
      </c>
      <c r="T2727" s="4" t="str">
        <f>IF(Table1[[#This Row],[Profit per unit]]&gt;$V$8,"Premium","Mass")</f>
        <v>Premium</v>
      </c>
      <c r="U2727" s="4"/>
    </row>
    <row r="2728" spans="2:21" ht="14.25" customHeight="1" x14ac:dyDescent="0.3">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c r="O2728" s="4" t="str">
        <f>TEXT(Table1[[#This Row],[Invoice Date]],"mmm")</f>
        <v>Dec</v>
      </c>
      <c r="P2728" s="4">
        <f>YEAR(Table1[[#This Row],[Invoice Date]])</f>
        <v>2021</v>
      </c>
      <c r="Q2728" s="4">
        <f>IFERROR(Table1[[#This Row],[Total Sales]]/Table1[[#This Row],[Units Sold]],4)</f>
        <v>600.00000000000011</v>
      </c>
      <c r="R2728" s="4">
        <f>IFERROR(Table1[[#This Row],[Operating Profit]]/Table1[[#This Row],[Units Sold]],0)</f>
        <v>210.00000000000003</v>
      </c>
      <c r="S2728" s="4">
        <f>IFERROR((Table1[[#This Row],[Total Sales]]-Table1[[#This Row],[Operating Profit]])/Table1[[#This Row],[Units Sold]],0)</f>
        <v>390.00000000000011</v>
      </c>
      <c r="T2728" s="4" t="str">
        <f>IF(Table1[[#This Row],[Profit per unit]]&gt;$V$8,"Premium","Mass")</f>
        <v>Premium</v>
      </c>
      <c r="U2728" s="4"/>
    </row>
    <row r="2729" spans="2:21" ht="14.25" customHeight="1" x14ac:dyDescent="0.3">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c r="O2729" s="4" t="str">
        <f>TEXT(Table1[[#This Row],[Invoice Date]],"mmm")</f>
        <v>Dec</v>
      </c>
      <c r="P2729" s="4">
        <f>YEAR(Table1[[#This Row],[Invoice Date]])</f>
        <v>2021</v>
      </c>
      <c r="Q2729" s="4">
        <f>IFERROR(Table1[[#This Row],[Total Sales]]/Table1[[#This Row],[Units Sold]],4)</f>
        <v>600.00000000000011</v>
      </c>
      <c r="R2729" s="4">
        <f>IFERROR(Table1[[#This Row],[Operating Profit]]/Table1[[#This Row],[Units Sold]],0)</f>
        <v>240.00000000000006</v>
      </c>
      <c r="S2729" s="4">
        <f>IFERROR((Table1[[#This Row],[Total Sales]]-Table1[[#This Row],[Operating Profit]])/Table1[[#This Row],[Units Sold]],0)</f>
        <v>360.00000000000006</v>
      </c>
      <c r="T2729" s="4" t="str">
        <f>IF(Table1[[#This Row],[Profit per unit]]&gt;$V$8,"Premium","Mass")</f>
        <v>Premium</v>
      </c>
      <c r="U2729" s="4"/>
    </row>
    <row r="2730" spans="2:21" ht="14.25" customHeight="1" x14ac:dyDescent="0.3">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c r="O2730" s="4" t="str">
        <f>TEXT(Table1[[#This Row],[Invoice Date]],"mmm")</f>
        <v>Dec</v>
      </c>
      <c r="P2730" s="4">
        <f>YEAR(Table1[[#This Row],[Invoice Date]])</f>
        <v>2021</v>
      </c>
      <c r="Q2730" s="4">
        <f>IFERROR(Table1[[#This Row],[Total Sales]]/Table1[[#This Row],[Units Sold]],4)</f>
        <v>600.00000000000011</v>
      </c>
      <c r="R2730" s="4">
        <f>IFERROR(Table1[[#This Row],[Operating Profit]]/Table1[[#This Row],[Units Sold]],0)</f>
        <v>240.00000000000003</v>
      </c>
      <c r="S2730" s="4">
        <f>IFERROR((Table1[[#This Row],[Total Sales]]-Table1[[#This Row],[Operating Profit]])/Table1[[#This Row],[Units Sold]],0)</f>
        <v>360</v>
      </c>
      <c r="T2730" s="4" t="str">
        <f>IF(Table1[[#This Row],[Profit per unit]]&gt;$V$8,"Premium","Mass")</f>
        <v>Premium</v>
      </c>
      <c r="U2730" s="4"/>
    </row>
    <row r="2731" spans="2:21" ht="14.25" customHeight="1" x14ac:dyDescent="0.3">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c r="O2731" s="4" t="str">
        <f>TEXT(Table1[[#This Row],[Invoice Date]],"mmm")</f>
        <v>Dec</v>
      </c>
      <c r="P2731" s="4">
        <f>YEAR(Table1[[#This Row],[Invoice Date]])</f>
        <v>2021</v>
      </c>
      <c r="Q2731" s="4">
        <f>IFERROR(Table1[[#This Row],[Total Sales]]/Table1[[#This Row],[Units Sold]],4)</f>
        <v>700</v>
      </c>
      <c r="R2731" s="4">
        <f>IFERROR(Table1[[#This Row],[Operating Profit]]/Table1[[#This Row],[Units Sold]],0)</f>
        <v>245</v>
      </c>
      <c r="S2731" s="4">
        <f>IFERROR((Table1[[#This Row],[Total Sales]]-Table1[[#This Row],[Operating Profit]])/Table1[[#This Row],[Units Sold]],0)</f>
        <v>455</v>
      </c>
      <c r="T2731" s="4" t="str">
        <f>IF(Table1[[#This Row],[Profit per unit]]&gt;$V$8,"Premium","Mass")</f>
        <v>Premium</v>
      </c>
      <c r="U2731" s="4"/>
    </row>
    <row r="2732" spans="2:21" ht="14.25" customHeight="1" x14ac:dyDescent="0.3">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c r="O2732" s="4" t="str">
        <f>TEXT(Table1[[#This Row],[Invoice Date]],"mmm")</f>
        <v>Dec</v>
      </c>
      <c r="P2732" s="4">
        <f>YEAR(Table1[[#This Row],[Invoice Date]])</f>
        <v>2021</v>
      </c>
      <c r="Q2732" s="4">
        <f>IFERROR(Table1[[#This Row],[Total Sales]]/Table1[[#This Row],[Units Sold]],4)</f>
        <v>750</v>
      </c>
      <c r="R2732" s="4">
        <f>IFERROR(Table1[[#This Row],[Operating Profit]]/Table1[[#This Row],[Units Sold]],0)</f>
        <v>300</v>
      </c>
      <c r="S2732" s="4">
        <f>IFERROR((Table1[[#This Row],[Total Sales]]-Table1[[#This Row],[Operating Profit]])/Table1[[#This Row],[Units Sold]],0)</f>
        <v>450</v>
      </c>
      <c r="T2732" s="4" t="str">
        <f>IF(Table1[[#This Row],[Profit per unit]]&gt;$V$8,"Premium","Mass")</f>
        <v>Premium</v>
      </c>
      <c r="U2732" s="4"/>
    </row>
    <row r="2733" spans="2:21" ht="14.25" customHeight="1" x14ac:dyDescent="0.3">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c r="O2733" s="4" t="str">
        <f>TEXT(Table1[[#This Row],[Invoice Date]],"mmm")</f>
        <v>Jan</v>
      </c>
      <c r="P2733" s="4">
        <f>YEAR(Table1[[#This Row],[Invoice Date]])</f>
        <v>2021</v>
      </c>
      <c r="Q2733" s="4">
        <f>IFERROR(Table1[[#This Row],[Total Sales]]/Table1[[#This Row],[Units Sold]],4)</f>
        <v>250.00000000000006</v>
      </c>
      <c r="R2733" s="4">
        <f>IFERROR(Table1[[#This Row],[Operating Profit]]/Table1[[#This Row],[Units Sold]],0)</f>
        <v>100.00000000000003</v>
      </c>
      <c r="S2733" s="4">
        <f>IFERROR((Table1[[#This Row],[Total Sales]]-Table1[[#This Row],[Operating Profit]])/Table1[[#This Row],[Units Sold]],0)</f>
        <v>150.00000000000003</v>
      </c>
      <c r="T2733" s="4" t="str">
        <f>IF(Table1[[#This Row],[Profit per unit]]&gt;$V$8,"Premium","Mass")</f>
        <v>Premium</v>
      </c>
      <c r="U2733" s="4"/>
    </row>
    <row r="2734" spans="2:21" ht="14.25" customHeight="1" x14ac:dyDescent="0.3">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c r="O2734" s="4" t="str">
        <f>TEXT(Table1[[#This Row],[Invoice Date]],"mmm")</f>
        <v>Jan</v>
      </c>
      <c r="P2734" s="4">
        <f>YEAR(Table1[[#This Row],[Invoice Date]])</f>
        <v>2021</v>
      </c>
      <c r="Q2734" s="4">
        <f>IFERROR(Table1[[#This Row],[Total Sales]]/Table1[[#This Row],[Units Sold]],4)</f>
        <v>250.00000000000009</v>
      </c>
      <c r="R2734" s="4">
        <f>IFERROR(Table1[[#This Row],[Operating Profit]]/Table1[[#This Row],[Units Sold]],0)</f>
        <v>87.500000000000014</v>
      </c>
      <c r="S2734" s="4">
        <f>IFERROR((Table1[[#This Row],[Total Sales]]-Table1[[#This Row],[Operating Profit]])/Table1[[#This Row],[Units Sold]],0)</f>
        <v>162.50000000000006</v>
      </c>
      <c r="T2734" s="4" t="str">
        <f>IF(Table1[[#This Row],[Profit per unit]]&gt;$V$8,"Premium","Mass")</f>
        <v>Premium</v>
      </c>
      <c r="U2734" s="4"/>
    </row>
    <row r="2735" spans="2:21" ht="14.25" customHeight="1" x14ac:dyDescent="0.3">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c r="O2735" s="4" t="str">
        <f>TEXT(Table1[[#This Row],[Invoice Date]],"mmm")</f>
        <v>Jan</v>
      </c>
      <c r="P2735" s="4">
        <f>YEAR(Table1[[#This Row],[Invoice Date]])</f>
        <v>2021</v>
      </c>
      <c r="Q2735" s="4">
        <f>IFERROR(Table1[[#This Row],[Total Sales]]/Table1[[#This Row],[Units Sold]],4)</f>
        <v>150.00000000000009</v>
      </c>
      <c r="R2735" s="4">
        <f>IFERROR(Table1[[#This Row],[Operating Profit]]/Table1[[#This Row],[Units Sold]],0)</f>
        <v>60.000000000000036</v>
      </c>
      <c r="S2735" s="4">
        <f>IFERROR((Table1[[#This Row],[Total Sales]]-Table1[[#This Row],[Operating Profit]])/Table1[[#This Row],[Units Sold]],0)</f>
        <v>90.000000000000043</v>
      </c>
      <c r="T2735" s="4" t="str">
        <f>IF(Table1[[#This Row],[Profit per unit]]&gt;$V$8,"Premium","Mass")</f>
        <v>Premium</v>
      </c>
      <c r="U2735" s="4"/>
    </row>
    <row r="2736" spans="2:21" ht="14.25" customHeight="1" x14ac:dyDescent="0.3">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c r="O2736" s="4" t="str">
        <f>TEXT(Table1[[#This Row],[Invoice Date]],"mmm")</f>
        <v>Jan</v>
      </c>
      <c r="P2736" s="4">
        <f>YEAR(Table1[[#This Row],[Invoice Date]])</f>
        <v>2021</v>
      </c>
      <c r="Q2736" s="4">
        <f>IFERROR(Table1[[#This Row],[Total Sales]]/Table1[[#This Row],[Units Sold]],4)</f>
        <v>200</v>
      </c>
      <c r="R2736" s="4">
        <f>IFERROR(Table1[[#This Row],[Operating Profit]]/Table1[[#This Row],[Units Sold]],0)</f>
        <v>80</v>
      </c>
      <c r="S2736" s="4">
        <f>IFERROR((Table1[[#This Row],[Total Sales]]-Table1[[#This Row],[Operating Profit]])/Table1[[#This Row],[Units Sold]],0)</f>
        <v>120</v>
      </c>
      <c r="T2736" s="4" t="str">
        <f>IF(Table1[[#This Row],[Profit per unit]]&gt;$V$8,"Premium","Mass")</f>
        <v>Premium</v>
      </c>
      <c r="U2736" s="4"/>
    </row>
    <row r="2737" spans="2:21" ht="14.25" customHeight="1" x14ac:dyDescent="0.3">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c r="O2737" s="4" t="str">
        <f>TEXT(Table1[[#This Row],[Invoice Date]],"mmm")</f>
        <v>Jan</v>
      </c>
      <c r="P2737" s="4">
        <f>YEAR(Table1[[#This Row],[Invoice Date]])</f>
        <v>2021</v>
      </c>
      <c r="Q2737" s="4">
        <f>IFERROR(Table1[[#This Row],[Total Sales]]/Table1[[#This Row],[Units Sold]],4)</f>
        <v>350</v>
      </c>
      <c r="R2737" s="4">
        <f>IFERROR(Table1[[#This Row],[Operating Profit]]/Table1[[#This Row],[Units Sold]],0)</f>
        <v>122.5</v>
      </c>
      <c r="S2737" s="4">
        <f>IFERROR((Table1[[#This Row],[Total Sales]]-Table1[[#This Row],[Operating Profit]])/Table1[[#This Row],[Units Sold]],0)</f>
        <v>227.5</v>
      </c>
      <c r="T2737" s="4" t="str">
        <f>IF(Table1[[#This Row],[Profit per unit]]&gt;$V$8,"Premium","Mass")</f>
        <v>Premium</v>
      </c>
      <c r="U2737" s="4"/>
    </row>
    <row r="2738" spans="2:21" ht="14.25" customHeight="1" x14ac:dyDescent="0.3">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c r="O2738" s="4" t="str">
        <f>TEXT(Table1[[#This Row],[Invoice Date]],"mmm")</f>
        <v>Jan</v>
      </c>
      <c r="P2738" s="4">
        <f>YEAR(Table1[[#This Row],[Invoice Date]])</f>
        <v>2021</v>
      </c>
      <c r="Q2738" s="4">
        <f>IFERROR(Table1[[#This Row],[Total Sales]]/Table1[[#This Row],[Units Sold]],4)</f>
        <v>250.00000000000009</v>
      </c>
      <c r="R2738" s="4">
        <f>IFERROR(Table1[[#This Row],[Operating Profit]]/Table1[[#This Row],[Units Sold]],0)</f>
        <v>100.00000000000004</v>
      </c>
      <c r="S2738" s="4">
        <f>IFERROR((Table1[[#This Row],[Total Sales]]-Table1[[#This Row],[Operating Profit]])/Table1[[#This Row],[Units Sold]],0)</f>
        <v>150.00000000000003</v>
      </c>
      <c r="T2738" s="4" t="str">
        <f>IF(Table1[[#This Row],[Profit per unit]]&gt;$V$8,"Premium","Mass")</f>
        <v>Premium</v>
      </c>
      <c r="U2738" s="4"/>
    </row>
    <row r="2739" spans="2:21" ht="14.25" customHeight="1" x14ac:dyDescent="0.3">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c r="O2739" s="4" t="str">
        <f>TEXT(Table1[[#This Row],[Invoice Date]],"mmm")</f>
        <v>Feb</v>
      </c>
      <c r="P2739" s="4">
        <f>YEAR(Table1[[#This Row],[Invoice Date]])</f>
        <v>2021</v>
      </c>
      <c r="Q2739" s="4">
        <f>IFERROR(Table1[[#This Row],[Total Sales]]/Table1[[#This Row],[Units Sold]],4)</f>
        <v>250.00000000000009</v>
      </c>
      <c r="R2739" s="4">
        <f>IFERROR(Table1[[#This Row],[Operating Profit]]/Table1[[#This Row],[Units Sold]],0)</f>
        <v>100.00000000000004</v>
      </c>
      <c r="S2739" s="4">
        <f>IFERROR((Table1[[#This Row],[Total Sales]]-Table1[[#This Row],[Operating Profit]])/Table1[[#This Row],[Units Sold]],0)</f>
        <v>150.00000000000006</v>
      </c>
      <c r="T2739" s="4" t="str">
        <f>IF(Table1[[#This Row],[Profit per unit]]&gt;$V$8,"Premium","Mass")</f>
        <v>Premium</v>
      </c>
      <c r="U2739" s="4"/>
    </row>
    <row r="2740" spans="2:21" ht="14.25" customHeight="1" x14ac:dyDescent="0.3">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c r="O2740" s="4" t="str">
        <f>TEXT(Table1[[#This Row],[Invoice Date]],"mmm")</f>
        <v>Feb</v>
      </c>
      <c r="P2740" s="4">
        <f>YEAR(Table1[[#This Row],[Invoice Date]])</f>
        <v>2021</v>
      </c>
      <c r="Q2740" s="4">
        <f>IFERROR(Table1[[#This Row],[Total Sales]]/Table1[[#This Row],[Units Sold]],4)</f>
        <v>250.00000000000006</v>
      </c>
      <c r="R2740" s="4">
        <f>IFERROR(Table1[[#This Row],[Operating Profit]]/Table1[[#This Row],[Units Sold]],0)</f>
        <v>87.500000000000014</v>
      </c>
      <c r="S2740" s="4">
        <f>IFERROR((Table1[[#This Row],[Total Sales]]-Table1[[#This Row],[Operating Profit]])/Table1[[#This Row],[Units Sold]],0)</f>
        <v>162.50000000000006</v>
      </c>
      <c r="T2740" s="4" t="str">
        <f>IF(Table1[[#This Row],[Profit per unit]]&gt;$V$8,"Premium","Mass")</f>
        <v>Premium</v>
      </c>
      <c r="U2740" s="4"/>
    </row>
    <row r="2741" spans="2:21" ht="14.25" customHeight="1" x14ac:dyDescent="0.3">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c r="O2741" s="4" t="str">
        <f>TEXT(Table1[[#This Row],[Invoice Date]],"mmm")</f>
        <v>Feb</v>
      </c>
      <c r="P2741" s="4">
        <f>YEAR(Table1[[#This Row],[Invoice Date]])</f>
        <v>2021</v>
      </c>
      <c r="Q2741" s="4">
        <f>IFERROR(Table1[[#This Row],[Total Sales]]/Table1[[#This Row],[Units Sold]],4)</f>
        <v>150.00000000000006</v>
      </c>
      <c r="R2741" s="4">
        <f>IFERROR(Table1[[#This Row],[Operating Profit]]/Table1[[#This Row],[Units Sold]],0)</f>
        <v>60.000000000000036</v>
      </c>
      <c r="S2741" s="4">
        <f>IFERROR((Table1[[#This Row],[Total Sales]]-Table1[[#This Row],[Operating Profit]])/Table1[[#This Row],[Units Sold]],0)</f>
        <v>90.000000000000028</v>
      </c>
      <c r="T2741" s="4" t="str">
        <f>IF(Table1[[#This Row],[Profit per unit]]&gt;$V$8,"Premium","Mass")</f>
        <v>Premium</v>
      </c>
      <c r="U2741" s="4"/>
    </row>
    <row r="2742" spans="2:21" ht="14.25" customHeight="1" x14ac:dyDescent="0.3">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c r="O2742" s="4" t="str">
        <f>TEXT(Table1[[#This Row],[Invoice Date]],"mmm")</f>
        <v>Feb</v>
      </c>
      <c r="P2742" s="4">
        <f>YEAR(Table1[[#This Row],[Invoice Date]])</f>
        <v>2021</v>
      </c>
      <c r="Q2742" s="4">
        <f>IFERROR(Table1[[#This Row],[Total Sales]]/Table1[[#This Row],[Units Sold]],4)</f>
        <v>200</v>
      </c>
      <c r="R2742" s="4">
        <f>IFERROR(Table1[[#This Row],[Operating Profit]]/Table1[[#This Row],[Units Sold]],0)</f>
        <v>80</v>
      </c>
      <c r="S2742" s="4">
        <f>IFERROR((Table1[[#This Row],[Total Sales]]-Table1[[#This Row],[Operating Profit]])/Table1[[#This Row],[Units Sold]],0)</f>
        <v>120</v>
      </c>
      <c r="T2742" s="4" t="str">
        <f>IF(Table1[[#This Row],[Profit per unit]]&gt;$V$8,"Premium","Mass")</f>
        <v>Premium</v>
      </c>
      <c r="U2742" s="4"/>
    </row>
    <row r="2743" spans="2:21" ht="14.25" customHeight="1" x14ac:dyDescent="0.3">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c r="O2743" s="4" t="str">
        <f>TEXT(Table1[[#This Row],[Invoice Date]],"mmm")</f>
        <v>Feb</v>
      </c>
      <c r="P2743" s="4">
        <f>YEAR(Table1[[#This Row],[Invoice Date]])</f>
        <v>2021</v>
      </c>
      <c r="Q2743" s="4">
        <f>IFERROR(Table1[[#This Row],[Total Sales]]/Table1[[#This Row],[Units Sold]],4)</f>
        <v>350</v>
      </c>
      <c r="R2743" s="4">
        <f>IFERROR(Table1[[#This Row],[Operating Profit]]/Table1[[#This Row],[Units Sold]],0)</f>
        <v>122.49999999999999</v>
      </c>
      <c r="S2743" s="4">
        <f>IFERROR((Table1[[#This Row],[Total Sales]]-Table1[[#This Row],[Operating Profit]])/Table1[[#This Row],[Units Sold]],0)</f>
        <v>227.5</v>
      </c>
      <c r="T2743" s="4" t="str">
        <f>IF(Table1[[#This Row],[Profit per unit]]&gt;$V$8,"Premium","Mass")</f>
        <v>Premium</v>
      </c>
      <c r="U2743" s="4"/>
    </row>
    <row r="2744" spans="2:21" ht="14.25" customHeight="1" x14ac:dyDescent="0.3">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c r="O2744" s="4" t="str">
        <f>TEXT(Table1[[#This Row],[Invoice Date]],"mmm")</f>
        <v>Feb</v>
      </c>
      <c r="P2744" s="4">
        <f>YEAR(Table1[[#This Row],[Invoice Date]])</f>
        <v>2021</v>
      </c>
      <c r="Q2744" s="4">
        <f>IFERROR(Table1[[#This Row],[Total Sales]]/Table1[[#This Row],[Units Sold]],4)</f>
        <v>200</v>
      </c>
      <c r="R2744" s="4">
        <f>IFERROR(Table1[[#This Row],[Operating Profit]]/Table1[[#This Row],[Units Sold]],0)</f>
        <v>80</v>
      </c>
      <c r="S2744" s="4">
        <f>IFERROR((Table1[[#This Row],[Total Sales]]-Table1[[#This Row],[Operating Profit]])/Table1[[#This Row],[Units Sold]],0)</f>
        <v>120</v>
      </c>
      <c r="T2744" s="4" t="str">
        <f>IF(Table1[[#This Row],[Profit per unit]]&gt;$V$8,"Premium","Mass")</f>
        <v>Premium</v>
      </c>
      <c r="U2744" s="4"/>
    </row>
    <row r="2745" spans="2:21" ht="14.25" customHeight="1" x14ac:dyDescent="0.3">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c r="O2745" s="4" t="str">
        <f>TEXT(Table1[[#This Row],[Invoice Date]],"mmm")</f>
        <v>Mar</v>
      </c>
      <c r="P2745" s="4">
        <f>YEAR(Table1[[#This Row],[Invoice Date]])</f>
        <v>2021</v>
      </c>
      <c r="Q2745" s="4">
        <f>IFERROR(Table1[[#This Row],[Total Sales]]/Table1[[#This Row],[Units Sold]],4)</f>
        <v>200</v>
      </c>
      <c r="R2745" s="4">
        <f>IFERROR(Table1[[#This Row],[Operating Profit]]/Table1[[#This Row],[Units Sold]],0)</f>
        <v>80</v>
      </c>
      <c r="S2745" s="4">
        <f>IFERROR((Table1[[#This Row],[Total Sales]]-Table1[[#This Row],[Operating Profit]])/Table1[[#This Row],[Units Sold]],0)</f>
        <v>120</v>
      </c>
      <c r="T2745" s="4" t="str">
        <f>IF(Table1[[#This Row],[Profit per unit]]&gt;$V$8,"Premium","Mass")</f>
        <v>Premium</v>
      </c>
      <c r="U2745" s="4"/>
    </row>
    <row r="2746" spans="2:21" ht="14.25" customHeight="1" x14ac:dyDescent="0.3">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c r="O2746" s="4" t="str">
        <f>TEXT(Table1[[#This Row],[Invoice Date]],"mmm")</f>
        <v>Mar</v>
      </c>
      <c r="P2746" s="4">
        <f>YEAR(Table1[[#This Row],[Invoice Date]])</f>
        <v>2021</v>
      </c>
      <c r="Q2746" s="4">
        <f>IFERROR(Table1[[#This Row],[Total Sales]]/Table1[[#This Row],[Units Sold]],4)</f>
        <v>200</v>
      </c>
      <c r="R2746" s="4">
        <f>IFERROR(Table1[[#This Row],[Operating Profit]]/Table1[[#This Row],[Units Sold]],0)</f>
        <v>70</v>
      </c>
      <c r="S2746" s="4">
        <f>IFERROR((Table1[[#This Row],[Total Sales]]-Table1[[#This Row],[Operating Profit]])/Table1[[#This Row],[Units Sold]],0)</f>
        <v>130</v>
      </c>
      <c r="T2746" s="4" t="str">
        <f>IF(Table1[[#This Row],[Profit per unit]]&gt;$V$8,"Premium","Mass")</f>
        <v>Premium</v>
      </c>
      <c r="U2746" s="4"/>
    </row>
    <row r="2747" spans="2:21" ht="14.25" customHeight="1" x14ac:dyDescent="0.3">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c r="O2747" s="4" t="str">
        <f>TEXT(Table1[[#This Row],[Invoice Date]],"mmm")</f>
        <v>Mar</v>
      </c>
      <c r="P2747" s="4">
        <f>YEAR(Table1[[#This Row],[Invoice Date]])</f>
        <v>2021</v>
      </c>
      <c r="Q2747" s="4">
        <f>IFERROR(Table1[[#This Row],[Total Sales]]/Table1[[#This Row],[Units Sold]],4)</f>
        <v>100.00000000000001</v>
      </c>
      <c r="R2747" s="4">
        <f>IFERROR(Table1[[#This Row],[Operating Profit]]/Table1[[#This Row],[Units Sold]],0)</f>
        <v>40.000000000000007</v>
      </c>
      <c r="S2747" s="4">
        <f>IFERROR((Table1[[#This Row],[Total Sales]]-Table1[[#This Row],[Operating Profit]])/Table1[[#This Row],[Units Sold]],0)</f>
        <v>60</v>
      </c>
      <c r="T2747" s="4" t="str">
        <f>IF(Table1[[#This Row],[Profit per unit]]&gt;$V$8,"Premium","Mass")</f>
        <v>Mass</v>
      </c>
      <c r="U2747" s="4"/>
    </row>
    <row r="2748" spans="2:21" ht="14.25" customHeight="1" x14ac:dyDescent="0.3">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c r="O2748" s="4" t="str">
        <f>TEXT(Table1[[#This Row],[Invoice Date]],"mmm")</f>
        <v>Mar</v>
      </c>
      <c r="P2748" s="4">
        <f>YEAR(Table1[[#This Row],[Invoice Date]])</f>
        <v>2021</v>
      </c>
      <c r="Q2748" s="4">
        <f>IFERROR(Table1[[#This Row],[Total Sales]]/Table1[[#This Row],[Units Sold]],4)</f>
        <v>199.99999999999997</v>
      </c>
      <c r="R2748" s="4">
        <f>IFERROR(Table1[[#This Row],[Operating Profit]]/Table1[[#This Row],[Units Sold]],0)</f>
        <v>80</v>
      </c>
      <c r="S2748" s="4">
        <f>IFERROR((Table1[[#This Row],[Total Sales]]-Table1[[#This Row],[Operating Profit]])/Table1[[#This Row],[Units Sold]],0)</f>
        <v>119.99999999999997</v>
      </c>
      <c r="T2748" s="4" t="str">
        <f>IF(Table1[[#This Row],[Profit per unit]]&gt;$V$8,"Premium","Mass")</f>
        <v>Premium</v>
      </c>
      <c r="U2748" s="4"/>
    </row>
    <row r="2749" spans="2:21" ht="14.25" customHeight="1" x14ac:dyDescent="0.3">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c r="O2749" s="4" t="str">
        <f>TEXT(Table1[[#This Row],[Invoice Date]],"mmm")</f>
        <v>Mar</v>
      </c>
      <c r="P2749" s="4">
        <f>YEAR(Table1[[#This Row],[Invoice Date]])</f>
        <v>2021</v>
      </c>
      <c r="Q2749" s="4">
        <f>IFERROR(Table1[[#This Row],[Total Sales]]/Table1[[#This Row],[Units Sold]],4)</f>
        <v>350.00000000000006</v>
      </c>
      <c r="R2749" s="4">
        <f>IFERROR(Table1[[#This Row],[Operating Profit]]/Table1[[#This Row],[Units Sold]],0)</f>
        <v>122.50000000000001</v>
      </c>
      <c r="S2749" s="4">
        <f>IFERROR((Table1[[#This Row],[Total Sales]]-Table1[[#This Row],[Operating Profit]])/Table1[[#This Row],[Units Sold]],0)</f>
        <v>227.50000000000009</v>
      </c>
      <c r="T2749" s="4" t="str">
        <f>IF(Table1[[#This Row],[Profit per unit]]&gt;$V$8,"Premium","Mass")</f>
        <v>Premium</v>
      </c>
      <c r="U2749" s="4"/>
    </row>
    <row r="2750" spans="2:21" ht="14.25" customHeight="1" x14ac:dyDescent="0.3">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c r="O2750" s="4" t="str">
        <f>TEXT(Table1[[#This Row],[Invoice Date]],"mmm")</f>
        <v>Mar</v>
      </c>
      <c r="P2750" s="4">
        <f>YEAR(Table1[[#This Row],[Invoice Date]])</f>
        <v>2021</v>
      </c>
      <c r="Q2750" s="4">
        <f>IFERROR(Table1[[#This Row],[Total Sales]]/Table1[[#This Row],[Units Sold]],4)</f>
        <v>250</v>
      </c>
      <c r="R2750" s="4">
        <f>IFERROR(Table1[[#This Row],[Operating Profit]]/Table1[[#This Row],[Units Sold]],0)</f>
        <v>100</v>
      </c>
      <c r="S2750" s="4">
        <f>IFERROR((Table1[[#This Row],[Total Sales]]-Table1[[#This Row],[Operating Profit]])/Table1[[#This Row],[Units Sold]],0)</f>
        <v>150</v>
      </c>
      <c r="T2750" s="4" t="str">
        <f>IF(Table1[[#This Row],[Profit per unit]]&gt;$V$8,"Premium","Mass")</f>
        <v>Premium</v>
      </c>
      <c r="U2750" s="4"/>
    </row>
    <row r="2751" spans="2:21" ht="14.25" customHeight="1" x14ac:dyDescent="0.3">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c r="O2751" s="4" t="str">
        <f>TEXT(Table1[[#This Row],[Invoice Date]],"mmm")</f>
        <v>Apr</v>
      </c>
      <c r="P2751" s="4">
        <f>YEAR(Table1[[#This Row],[Invoice Date]])</f>
        <v>2021</v>
      </c>
      <c r="Q2751" s="4">
        <f>IFERROR(Table1[[#This Row],[Total Sales]]/Table1[[#This Row],[Units Sold]],4)</f>
        <v>250</v>
      </c>
      <c r="R2751" s="4">
        <f>IFERROR(Table1[[#This Row],[Operating Profit]]/Table1[[#This Row],[Units Sold]],0)</f>
        <v>100</v>
      </c>
      <c r="S2751" s="4">
        <f>IFERROR((Table1[[#This Row],[Total Sales]]-Table1[[#This Row],[Operating Profit]])/Table1[[#This Row],[Units Sold]],0)</f>
        <v>150</v>
      </c>
      <c r="T2751" s="4" t="str">
        <f>IF(Table1[[#This Row],[Profit per unit]]&gt;$V$8,"Premium","Mass")</f>
        <v>Premium</v>
      </c>
      <c r="U2751" s="4"/>
    </row>
    <row r="2752" spans="2:21" ht="14.25" customHeight="1" x14ac:dyDescent="0.3">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c r="O2752" s="4" t="str">
        <f>TEXT(Table1[[#This Row],[Invoice Date]],"mmm")</f>
        <v>Apr</v>
      </c>
      <c r="P2752" s="4">
        <f>YEAR(Table1[[#This Row],[Invoice Date]])</f>
        <v>2021</v>
      </c>
      <c r="Q2752" s="4">
        <f>IFERROR(Table1[[#This Row],[Total Sales]]/Table1[[#This Row],[Units Sold]],4)</f>
        <v>250</v>
      </c>
      <c r="R2752" s="4">
        <f>IFERROR(Table1[[#This Row],[Operating Profit]]/Table1[[#This Row],[Units Sold]],0)</f>
        <v>87.5</v>
      </c>
      <c r="S2752" s="4">
        <f>IFERROR((Table1[[#This Row],[Total Sales]]-Table1[[#This Row],[Operating Profit]])/Table1[[#This Row],[Units Sold]],0)</f>
        <v>162.5</v>
      </c>
      <c r="T2752" s="4" t="str">
        <f>IF(Table1[[#This Row],[Profit per unit]]&gt;$V$8,"Premium","Mass")</f>
        <v>Premium</v>
      </c>
      <c r="U2752" s="4"/>
    </row>
    <row r="2753" spans="2:21" ht="14.25" customHeight="1" x14ac:dyDescent="0.3">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c r="O2753" s="4" t="str">
        <f>TEXT(Table1[[#This Row],[Invoice Date]],"mmm")</f>
        <v>Apr</v>
      </c>
      <c r="P2753" s="4">
        <f>YEAR(Table1[[#This Row],[Invoice Date]])</f>
        <v>2021</v>
      </c>
      <c r="Q2753" s="4">
        <f>IFERROR(Table1[[#This Row],[Total Sales]]/Table1[[#This Row],[Units Sold]],4)</f>
        <v>150.00000000000003</v>
      </c>
      <c r="R2753" s="4">
        <f>IFERROR(Table1[[#This Row],[Operating Profit]]/Table1[[#This Row],[Units Sold]],0)</f>
        <v>60.000000000000014</v>
      </c>
      <c r="S2753" s="4">
        <f>IFERROR((Table1[[#This Row],[Total Sales]]-Table1[[#This Row],[Operating Profit]])/Table1[[#This Row],[Units Sold]],0)</f>
        <v>90.000000000000014</v>
      </c>
      <c r="T2753" s="4" t="str">
        <f>IF(Table1[[#This Row],[Profit per unit]]&gt;$V$8,"Premium","Mass")</f>
        <v>Premium</v>
      </c>
      <c r="U2753" s="4"/>
    </row>
    <row r="2754" spans="2:21" ht="14.25" customHeight="1" x14ac:dyDescent="0.3">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c r="O2754" s="4" t="str">
        <f>TEXT(Table1[[#This Row],[Invoice Date]],"mmm")</f>
        <v>Apr</v>
      </c>
      <c r="P2754" s="4">
        <f>YEAR(Table1[[#This Row],[Invoice Date]])</f>
        <v>2021</v>
      </c>
      <c r="Q2754" s="4">
        <f>IFERROR(Table1[[#This Row],[Total Sales]]/Table1[[#This Row],[Units Sold]],4)</f>
        <v>199.99999999999997</v>
      </c>
      <c r="R2754" s="4">
        <f>IFERROR(Table1[[#This Row],[Operating Profit]]/Table1[[#This Row],[Units Sold]],0)</f>
        <v>80</v>
      </c>
      <c r="S2754" s="4">
        <f>IFERROR((Table1[[#This Row],[Total Sales]]-Table1[[#This Row],[Operating Profit]])/Table1[[#This Row],[Units Sold]],0)</f>
        <v>119.99999999999997</v>
      </c>
      <c r="T2754" s="4" t="str">
        <f>IF(Table1[[#This Row],[Profit per unit]]&gt;$V$8,"Premium","Mass")</f>
        <v>Premium</v>
      </c>
      <c r="U2754" s="4"/>
    </row>
    <row r="2755" spans="2:21" ht="14.25" customHeight="1" x14ac:dyDescent="0.3">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c r="O2755" s="4" t="str">
        <f>TEXT(Table1[[#This Row],[Invoice Date]],"mmm")</f>
        <v>Apr</v>
      </c>
      <c r="P2755" s="4">
        <f>YEAR(Table1[[#This Row],[Invoice Date]])</f>
        <v>2021</v>
      </c>
      <c r="Q2755" s="4">
        <f>IFERROR(Table1[[#This Row],[Total Sales]]/Table1[[#This Row],[Units Sold]],4)</f>
        <v>400</v>
      </c>
      <c r="R2755" s="4">
        <f>IFERROR(Table1[[#This Row],[Operating Profit]]/Table1[[#This Row],[Units Sold]],0)</f>
        <v>140</v>
      </c>
      <c r="S2755" s="4">
        <f>IFERROR((Table1[[#This Row],[Total Sales]]-Table1[[#This Row],[Operating Profit]])/Table1[[#This Row],[Units Sold]],0)</f>
        <v>260</v>
      </c>
      <c r="T2755" s="4" t="str">
        <f>IF(Table1[[#This Row],[Profit per unit]]&gt;$V$8,"Premium","Mass")</f>
        <v>Premium</v>
      </c>
      <c r="U2755" s="4"/>
    </row>
    <row r="2756" spans="2:21" ht="14.25" customHeight="1" x14ac:dyDescent="0.3">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c r="O2756" s="4" t="str">
        <f>TEXT(Table1[[#This Row],[Invoice Date]],"mmm")</f>
        <v>Apr</v>
      </c>
      <c r="P2756" s="4">
        <f>YEAR(Table1[[#This Row],[Invoice Date]])</f>
        <v>2021</v>
      </c>
      <c r="Q2756" s="4">
        <f>IFERROR(Table1[[#This Row],[Total Sales]]/Table1[[#This Row],[Units Sold]],4)</f>
        <v>300.00000000000006</v>
      </c>
      <c r="R2756" s="4">
        <f>IFERROR(Table1[[#This Row],[Operating Profit]]/Table1[[#This Row],[Units Sold]],0)</f>
        <v>120.00000000000003</v>
      </c>
      <c r="S2756" s="4">
        <f>IFERROR((Table1[[#This Row],[Total Sales]]-Table1[[#This Row],[Operating Profit]])/Table1[[#This Row],[Units Sold]],0)</f>
        <v>180.00000000000003</v>
      </c>
      <c r="T2756" s="4" t="str">
        <f>IF(Table1[[#This Row],[Profit per unit]]&gt;$V$8,"Premium","Mass")</f>
        <v>Premium</v>
      </c>
      <c r="U2756" s="4"/>
    </row>
    <row r="2757" spans="2:21" ht="14.25" customHeight="1" x14ac:dyDescent="0.3">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c r="O2757" s="4" t="str">
        <f>TEXT(Table1[[#This Row],[Invoice Date]],"mmm")</f>
        <v>May</v>
      </c>
      <c r="P2757" s="4">
        <f>YEAR(Table1[[#This Row],[Invoice Date]])</f>
        <v>2021</v>
      </c>
      <c r="Q2757" s="4">
        <f>IFERROR(Table1[[#This Row],[Total Sales]]/Table1[[#This Row],[Units Sold]],4)</f>
        <v>400</v>
      </c>
      <c r="R2757" s="4">
        <f>IFERROR(Table1[[#This Row],[Operating Profit]]/Table1[[#This Row],[Units Sold]],0)</f>
        <v>160</v>
      </c>
      <c r="S2757" s="4">
        <f>IFERROR((Table1[[#This Row],[Total Sales]]-Table1[[#This Row],[Operating Profit]])/Table1[[#This Row],[Units Sold]],0)</f>
        <v>240</v>
      </c>
      <c r="T2757" s="4" t="str">
        <f>IF(Table1[[#This Row],[Profit per unit]]&gt;$V$8,"Premium","Mass")</f>
        <v>Premium</v>
      </c>
      <c r="U2757" s="4"/>
    </row>
    <row r="2758" spans="2:21" ht="14.25" customHeight="1" x14ac:dyDescent="0.3">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c r="O2758" s="4" t="str">
        <f>TEXT(Table1[[#This Row],[Invoice Date]],"mmm")</f>
        <v>May</v>
      </c>
      <c r="P2758" s="4">
        <f>YEAR(Table1[[#This Row],[Invoice Date]])</f>
        <v>2021</v>
      </c>
      <c r="Q2758" s="4">
        <f>IFERROR(Table1[[#This Row],[Total Sales]]/Table1[[#This Row],[Units Sold]],4)</f>
        <v>400</v>
      </c>
      <c r="R2758" s="4">
        <f>IFERROR(Table1[[#This Row],[Operating Profit]]/Table1[[#This Row],[Units Sold]],0)</f>
        <v>140</v>
      </c>
      <c r="S2758" s="4">
        <f>IFERROR((Table1[[#This Row],[Total Sales]]-Table1[[#This Row],[Operating Profit]])/Table1[[#This Row],[Units Sold]],0)</f>
        <v>260</v>
      </c>
      <c r="T2758" s="4" t="str">
        <f>IF(Table1[[#This Row],[Profit per unit]]&gt;$V$8,"Premium","Mass")</f>
        <v>Premium</v>
      </c>
      <c r="U2758" s="4"/>
    </row>
    <row r="2759" spans="2:21" ht="14.25" customHeight="1" x14ac:dyDescent="0.3">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c r="O2759" s="4" t="str">
        <f>TEXT(Table1[[#This Row],[Invoice Date]],"mmm")</f>
        <v>May</v>
      </c>
      <c r="P2759" s="4">
        <f>YEAR(Table1[[#This Row],[Invoice Date]])</f>
        <v>2021</v>
      </c>
      <c r="Q2759" s="4">
        <f>IFERROR(Table1[[#This Row],[Total Sales]]/Table1[[#This Row],[Units Sold]],4)</f>
        <v>350</v>
      </c>
      <c r="R2759" s="4">
        <f>IFERROR(Table1[[#This Row],[Operating Profit]]/Table1[[#This Row],[Units Sold]],0)</f>
        <v>140</v>
      </c>
      <c r="S2759" s="4">
        <f>IFERROR((Table1[[#This Row],[Total Sales]]-Table1[[#This Row],[Operating Profit]])/Table1[[#This Row],[Units Sold]],0)</f>
        <v>210</v>
      </c>
      <c r="T2759" s="4" t="str">
        <f>IF(Table1[[#This Row],[Profit per unit]]&gt;$V$8,"Premium","Mass")</f>
        <v>Premium</v>
      </c>
      <c r="U2759" s="4"/>
    </row>
    <row r="2760" spans="2:21" ht="14.25" customHeight="1" x14ac:dyDescent="0.3">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c r="O2760" s="4" t="str">
        <f>TEXT(Table1[[#This Row],[Invoice Date]],"mmm")</f>
        <v>May</v>
      </c>
      <c r="P2760" s="4">
        <f>YEAR(Table1[[#This Row],[Invoice Date]])</f>
        <v>2021</v>
      </c>
      <c r="Q2760" s="4">
        <f>IFERROR(Table1[[#This Row],[Total Sales]]/Table1[[#This Row],[Units Sold]],4)</f>
        <v>350</v>
      </c>
      <c r="R2760" s="4">
        <f>IFERROR(Table1[[#This Row],[Operating Profit]]/Table1[[#This Row],[Units Sold]],0)</f>
        <v>140</v>
      </c>
      <c r="S2760" s="4">
        <f>IFERROR((Table1[[#This Row],[Total Sales]]-Table1[[#This Row],[Operating Profit]])/Table1[[#This Row],[Units Sold]],0)</f>
        <v>210</v>
      </c>
      <c r="T2760" s="4" t="str">
        <f>IF(Table1[[#This Row],[Profit per unit]]&gt;$V$8,"Premium","Mass")</f>
        <v>Premium</v>
      </c>
      <c r="U2760" s="4"/>
    </row>
    <row r="2761" spans="2:21" ht="14.25" customHeight="1" x14ac:dyDescent="0.3">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c r="O2761" s="4" t="str">
        <f>TEXT(Table1[[#This Row],[Invoice Date]],"mmm")</f>
        <v>May</v>
      </c>
      <c r="P2761" s="4">
        <f>YEAR(Table1[[#This Row],[Invoice Date]])</f>
        <v>2021</v>
      </c>
      <c r="Q2761" s="4">
        <f>IFERROR(Table1[[#This Row],[Total Sales]]/Table1[[#This Row],[Units Sold]],4)</f>
        <v>449.99999999999994</v>
      </c>
      <c r="R2761" s="4">
        <f>IFERROR(Table1[[#This Row],[Operating Profit]]/Table1[[#This Row],[Units Sold]],0)</f>
        <v>157.49999999999997</v>
      </c>
      <c r="S2761" s="4">
        <f>IFERROR((Table1[[#This Row],[Total Sales]]-Table1[[#This Row],[Operating Profit]])/Table1[[#This Row],[Units Sold]],0)</f>
        <v>292.5</v>
      </c>
      <c r="T2761" s="4" t="str">
        <f>IF(Table1[[#This Row],[Profit per unit]]&gt;$V$8,"Premium","Mass")</f>
        <v>Premium</v>
      </c>
      <c r="U2761" s="4"/>
    </row>
    <row r="2762" spans="2:21" ht="14.25" customHeight="1" x14ac:dyDescent="0.3">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c r="O2762" s="4" t="str">
        <f>TEXT(Table1[[#This Row],[Invoice Date]],"mmm")</f>
        <v>May</v>
      </c>
      <c r="P2762" s="4">
        <f>YEAR(Table1[[#This Row],[Invoice Date]])</f>
        <v>2021</v>
      </c>
      <c r="Q2762" s="4">
        <f>IFERROR(Table1[[#This Row],[Total Sales]]/Table1[[#This Row],[Units Sold]],4)</f>
        <v>449.99999999999994</v>
      </c>
      <c r="R2762" s="4">
        <f>IFERROR(Table1[[#This Row],[Operating Profit]]/Table1[[#This Row],[Units Sold]],0)</f>
        <v>179.99999999999997</v>
      </c>
      <c r="S2762" s="4">
        <f>IFERROR((Table1[[#This Row],[Total Sales]]-Table1[[#This Row],[Operating Profit]])/Table1[[#This Row],[Units Sold]],0)</f>
        <v>269.99999999999994</v>
      </c>
      <c r="T2762" s="4" t="str">
        <f>IF(Table1[[#This Row],[Profit per unit]]&gt;$V$8,"Premium","Mass")</f>
        <v>Premium</v>
      </c>
      <c r="U2762" s="4"/>
    </row>
    <row r="2763" spans="2:21" ht="14.25" customHeight="1" x14ac:dyDescent="0.3">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c r="O2763" s="4" t="str">
        <f>TEXT(Table1[[#This Row],[Invoice Date]],"mmm")</f>
        <v>Jun</v>
      </c>
      <c r="P2763" s="4">
        <f>YEAR(Table1[[#This Row],[Invoice Date]])</f>
        <v>2021</v>
      </c>
      <c r="Q2763" s="4">
        <f>IFERROR(Table1[[#This Row],[Total Sales]]/Table1[[#This Row],[Units Sold]],4)</f>
        <v>400</v>
      </c>
      <c r="R2763" s="4">
        <f>IFERROR(Table1[[#This Row],[Operating Profit]]/Table1[[#This Row],[Units Sold]],0)</f>
        <v>160</v>
      </c>
      <c r="S2763" s="4">
        <f>IFERROR((Table1[[#This Row],[Total Sales]]-Table1[[#This Row],[Operating Profit]])/Table1[[#This Row],[Units Sold]],0)</f>
        <v>240</v>
      </c>
      <c r="T2763" s="4" t="str">
        <f>IF(Table1[[#This Row],[Profit per unit]]&gt;$V$8,"Premium","Mass")</f>
        <v>Premium</v>
      </c>
      <c r="U2763" s="4"/>
    </row>
    <row r="2764" spans="2:21" ht="14.25" customHeight="1" x14ac:dyDescent="0.3">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c r="O2764" s="4" t="str">
        <f>TEXT(Table1[[#This Row],[Invoice Date]],"mmm")</f>
        <v>Jun</v>
      </c>
      <c r="P2764" s="4">
        <f>YEAR(Table1[[#This Row],[Invoice Date]])</f>
        <v>2021</v>
      </c>
      <c r="Q2764" s="4">
        <f>IFERROR(Table1[[#This Row],[Total Sales]]/Table1[[#This Row],[Units Sold]],4)</f>
        <v>350</v>
      </c>
      <c r="R2764" s="4">
        <f>IFERROR(Table1[[#This Row],[Operating Profit]]/Table1[[#This Row],[Units Sold]],0)</f>
        <v>122.5</v>
      </c>
      <c r="S2764" s="4">
        <f>IFERROR((Table1[[#This Row],[Total Sales]]-Table1[[#This Row],[Operating Profit]])/Table1[[#This Row],[Units Sold]],0)</f>
        <v>227.5</v>
      </c>
      <c r="T2764" s="4" t="str">
        <f>IF(Table1[[#This Row],[Profit per unit]]&gt;$V$8,"Premium","Mass")</f>
        <v>Premium</v>
      </c>
      <c r="U2764" s="4"/>
    </row>
    <row r="2765" spans="2:21" ht="14.25" customHeight="1" x14ac:dyDescent="0.3">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c r="O2765" s="4" t="str">
        <f>TEXT(Table1[[#This Row],[Invoice Date]],"mmm")</f>
        <v>Jun</v>
      </c>
      <c r="P2765" s="4">
        <f>YEAR(Table1[[#This Row],[Invoice Date]])</f>
        <v>2021</v>
      </c>
      <c r="Q2765" s="4">
        <f>IFERROR(Table1[[#This Row],[Total Sales]]/Table1[[#This Row],[Units Sold]],4)</f>
        <v>400</v>
      </c>
      <c r="R2765" s="4">
        <f>IFERROR(Table1[[#This Row],[Operating Profit]]/Table1[[#This Row],[Units Sold]],0)</f>
        <v>160</v>
      </c>
      <c r="S2765" s="4">
        <f>IFERROR((Table1[[#This Row],[Total Sales]]-Table1[[#This Row],[Operating Profit]])/Table1[[#This Row],[Units Sold]],0)</f>
        <v>240</v>
      </c>
      <c r="T2765" s="4" t="str">
        <f>IF(Table1[[#This Row],[Profit per unit]]&gt;$V$8,"Premium","Mass")</f>
        <v>Premium</v>
      </c>
      <c r="U2765" s="4"/>
    </row>
    <row r="2766" spans="2:21" ht="14.25" customHeight="1" x14ac:dyDescent="0.3">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c r="O2766" s="4" t="str">
        <f>TEXT(Table1[[#This Row],[Invoice Date]],"mmm")</f>
        <v>Jun</v>
      </c>
      <c r="P2766" s="4">
        <f>YEAR(Table1[[#This Row],[Invoice Date]])</f>
        <v>2021</v>
      </c>
      <c r="Q2766" s="4">
        <f>IFERROR(Table1[[#This Row],[Total Sales]]/Table1[[#This Row],[Units Sold]],4)</f>
        <v>400</v>
      </c>
      <c r="R2766" s="4">
        <f>IFERROR(Table1[[#This Row],[Operating Profit]]/Table1[[#This Row],[Units Sold]],0)</f>
        <v>160</v>
      </c>
      <c r="S2766" s="4">
        <f>IFERROR((Table1[[#This Row],[Total Sales]]-Table1[[#This Row],[Operating Profit]])/Table1[[#This Row],[Units Sold]],0)</f>
        <v>240</v>
      </c>
      <c r="T2766" s="4" t="str">
        <f>IF(Table1[[#This Row],[Profit per unit]]&gt;$V$8,"Premium","Mass")</f>
        <v>Premium</v>
      </c>
      <c r="U2766" s="4"/>
    </row>
    <row r="2767" spans="2:21" ht="14.25" customHeight="1" x14ac:dyDescent="0.3">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c r="O2767" s="4" t="str">
        <f>TEXT(Table1[[#This Row],[Invoice Date]],"mmm")</f>
        <v>Jun</v>
      </c>
      <c r="P2767" s="4">
        <f>YEAR(Table1[[#This Row],[Invoice Date]])</f>
        <v>2021</v>
      </c>
      <c r="Q2767" s="4">
        <f>IFERROR(Table1[[#This Row],[Total Sales]]/Table1[[#This Row],[Units Sold]],4)</f>
        <v>549.99999999999989</v>
      </c>
      <c r="R2767" s="4">
        <f>IFERROR(Table1[[#This Row],[Operating Profit]]/Table1[[#This Row],[Units Sold]],0)</f>
        <v>192.49999999999994</v>
      </c>
      <c r="S2767" s="4">
        <f>IFERROR((Table1[[#This Row],[Total Sales]]-Table1[[#This Row],[Operating Profit]])/Table1[[#This Row],[Units Sold]],0)</f>
        <v>357.49999999999994</v>
      </c>
      <c r="T2767" s="4" t="str">
        <f>IF(Table1[[#This Row],[Profit per unit]]&gt;$V$8,"Premium","Mass")</f>
        <v>Premium</v>
      </c>
      <c r="U2767" s="4"/>
    </row>
    <row r="2768" spans="2:21" ht="14.25" customHeight="1" x14ac:dyDescent="0.3">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c r="O2768" s="4" t="str">
        <f>TEXT(Table1[[#This Row],[Invoice Date]],"mmm")</f>
        <v>Jun</v>
      </c>
      <c r="P2768" s="4">
        <f>YEAR(Table1[[#This Row],[Invoice Date]])</f>
        <v>2021</v>
      </c>
      <c r="Q2768" s="4">
        <f>IFERROR(Table1[[#This Row],[Total Sales]]/Table1[[#This Row],[Units Sold]],4)</f>
        <v>600</v>
      </c>
      <c r="R2768" s="4">
        <f>IFERROR(Table1[[#This Row],[Operating Profit]]/Table1[[#This Row],[Units Sold]],0)</f>
        <v>240</v>
      </c>
      <c r="S2768" s="4">
        <f>IFERROR((Table1[[#This Row],[Total Sales]]-Table1[[#This Row],[Operating Profit]])/Table1[[#This Row],[Units Sold]],0)</f>
        <v>360</v>
      </c>
      <c r="T2768" s="4" t="str">
        <f>IF(Table1[[#This Row],[Profit per unit]]&gt;$V$8,"Premium","Mass")</f>
        <v>Premium</v>
      </c>
      <c r="U2768" s="4"/>
    </row>
    <row r="2769" spans="2:21" ht="14.25" customHeight="1" x14ac:dyDescent="0.3">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c r="O2769" s="4" t="str">
        <f>TEXT(Table1[[#This Row],[Invoice Date]],"mmm")</f>
        <v>Jul</v>
      </c>
      <c r="P2769" s="4">
        <f>YEAR(Table1[[#This Row],[Invoice Date]])</f>
        <v>2021</v>
      </c>
      <c r="Q2769" s="4">
        <f>IFERROR(Table1[[#This Row],[Total Sales]]/Table1[[#This Row],[Units Sold]],4)</f>
        <v>549.99999999999989</v>
      </c>
      <c r="R2769" s="4">
        <f>IFERROR(Table1[[#This Row],[Operating Profit]]/Table1[[#This Row],[Units Sold]],0)</f>
        <v>219.99999999999997</v>
      </c>
      <c r="S2769" s="4">
        <f>IFERROR((Table1[[#This Row],[Total Sales]]-Table1[[#This Row],[Operating Profit]])/Table1[[#This Row],[Units Sold]],0)</f>
        <v>329.99999999999994</v>
      </c>
      <c r="T2769" s="4" t="str">
        <f>IF(Table1[[#This Row],[Profit per unit]]&gt;$V$8,"Premium","Mass")</f>
        <v>Premium</v>
      </c>
      <c r="U2769" s="4"/>
    </row>
    <row r="2770" spans="2:21" ht="14.25" customHeight="1" x14ac:dyDescent="0.3">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c r="O2770" s="4" t="str">
        <f>TEXT(Table1[[#This Row],[Invoice Date]],"mmm")</f>
        <v>Jul</v>
      </c>
      <c r="P2770" s="4">
        <f>YEAR(Table1[[#This Row],[Invoice Date]])</f>
        <v>2021</v>
      </c>
      <c r="Q2770" s="4">
        <f>IFERROR(Table1[[#This Row],[Total Sales]]/Table1[[#This Row],[Units Sold]],4)</f>
        <v>500</v>
      </c>
      <c r="R2770" s="4">
        <f>IFERROR(Table1[[#This Row],[Operating Profit]]/Table1[[#This Row],[Units Sold]],0)</f>
        <v>175</v>
      </c>
      <c r="S2770" s="4">
        <f>IFERROR((Table1[[#This Row],[Total Sales]]-Table1[[#This Row],[Operating Profit]])/Table1[[#This Row],[Units Sold]],0)</f>
        <v>325</v>
      </c>
      <c r="T2770" s="4" t="str">
        <f>IF(Table1[[#This Row],[Profit per unit]]&gt;$V$8,"Premium","Mass")</f>
        <v>Premium</v>
      </c>
      <c r="U2770" s="4"/>
    </row>
    <row r="2771" spans="2:21" ht="14.25" customHeight="1" x14ac:dyDescent="0.3">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c r="O2771" s="4" t="str">
        <f>TEXT(Table1[[#This Row],[Invoice Date]],"mmm")</f>
        <v>Jul</v>
      </c>
      <c r="P2771" s="4">
        <f>YEAR(Table1[[#This Row],[Invoice Date]])</f>
        <v>2021</v>
      </c>
      <c r="Q2771" s="4">
        <f>IFERROR(Table1[[#This Row],[Total Sales]]/Table1[[#This Row],[Units Sold]],4)</f>
        <v>450</v>
      </c>
      <c r="R2771" s="4">
        <f>IFERROR(Table1[[#This Row],[Operating Profit]]/Table1[[#This Row],[Units Sold]],0)</f>
        <v>180</v>
      </c>
      <c r="S2771" s="4">
        <f>IFERROR((Table1[[#This Row],[Total Sales]]-Table1[[#This Row],[Operating Profit]])/Table1[[#This Row],[Units Sold]],0)</f>
        <v>270</v>
      </c>
      <c r="T2771" s="4" t="str">
        <f>IF(Table1[[#This Row],[Profit per unit]]&gt;$V$8,"Premium","Mass")</f>
        <v>Premium</v>
      </c>
      <c r="U2771" s="4"/>
    </row>
    <row r="2772" spans="2:21" ht="14.25" customHeight="1" x14ac:dyDescent="0.3">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c r="O2772" s="4" t="str">
        <f>TEXT(Table1[[#This Row],[Invoice Date]],"mmm")</f>
        <v>Jul</v>
      </c>
      <c r="P2772" s="4">
        <f>YEAR(Table1[[#This Row],[Invoice Date]])</f>
        <v>2021</v>
      </c>
      <c r="Q2772" s="4">
        <f>IFERROR(Table1[[#This Row],[Total Sales]]/Table1[[#This Row],[Units Sold]],4)</f>
        <v>450</v>
      </c>
      <c r="R2772" s="4">
        <f>IFERROR(Table1[[#This Row],[Operating Profit]]/Table1[[#This Row],[Units Sold]],0)</f>
        <v>180</v>
      </c>
      <c r="S2772" s="4">
        <f>IFERROR((Table1[[#This Row],[Total Sales]]-Table1[[#This Row],[Operating Profit]])/Table1[[#This Row],[Units Sold]],0)</f>
        <v>270</v>
      </c>
      <c r="T2772" s="4" t="str">
        <f>IF(Table1[[#This Row],[Profit per unit]]&gt;$V$8,"Premium","Mass")</f>
        <v>Premium</v>
      </c>
      <c r="U2772" s="4"/>
    </row>
    <row r="2773" spans="2:21" ht="14.25" customHeight="1" x14ac:dyDescent="0.3">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c r="O2773" s="4" t="str">
        <f>TEXT(Table1[[#This Row],[Invoice Date]],"mmm")</f>
        <v>Jul</v>
      </c>
      <c r="P2773" s="4">
        <f>YEAR(Table1[[#This Row],[Invoice Date]])</f>
        <v>2021</v>
      </c>
      <c r="Q2773" s="4">
        <f>IFERROR(Table1[[#This Row],[Total Sales]]/Table1[[#This Row],[Units Sold]],4)</f>
        <v>600</v>
      </c>
      <c r="R2773" s="4">
        <f>IFERROR(Table1[[#This Row],[Operating Profit]]/Table1[[#This Row],[Units Sold]],0)</f>
        <v>210</v>
      </c>
      <c r="S2773" s="4">
        <f>IFERROR((Table1[[#This Row],[Total Sales]]-Table1[[#This Row],[Operating Profit]])/Table1[[#This Row],[Units Sold]],0)</f>
        <v>390</v>
      </c>
      <c r="T2773" s="4" t="str">
        <f>IF(Table1[[#This Row],[Profit per unit]]&gt;$V$8,"Premium","Mass")</f>
        <v>Premium</v>
      </c>
      <c r="U2773" s="4"/>
    </row>
    <row r="2774" spans="2:21" ht="14.25" customHeight="1" x14ac:dyDescent="0.3">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c r="O2774" s="4" t="str">
        <f>TEXT(Table1[[#This Row],[Invoice Date]],"mmm")</f>
        <v>Jul</v>
      </c>
      <c r="P2774" s="4">
        <f>YEAR(Table1[[#This Row],[Invoice Date]])</f>
        <v>2021</v>
      </c>
      <c r="Q2774" s="4">
        <f>IFERROR(Table1[[#This Row],[Total Sales]]/Table1[[#This Row],[Units Sold]],4)</f>
        <v>650</v>
      </c>
      <c r="R2774" s="4">
        <f>IFERROR(Table1[[#This Row],[Operating Profit]]/Table1[[#This Row],[Units Sold]],0)</f>
        <v>260</v>
      </c>
      <c r="S2774" s="4">
        <f>IFERROR((Table1[[#This Row],[Total Sales]]-Table1[[#This Row],[Operating Profit]])/Table1[[#This Row],[Units Sold]],0)</f>
        <v>390</v>
      </c>
      <c r="T2774" s="4" t="str">
        <f>IF(Table1[[#This Row],[Profit per unit]]&gt;$V$8,"Premium","Mass")</f>
        <v>Premium</v>
      </c>
      <c r="U2774" s="4"/>
    </row>
    <row r="2775" spans="2:21" ht="14.25" customHeight="1" x14ac:dyDescent="0.3">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c r="O2775" s="4" t="str">
        <f>TEXT(Table1[[#This Row],[Invoice Date]],"mmm")</f>
        <v>Aug</v>
      </c>
      <c r="P2775" s="4">
        <f>YEAR(Table1[[#This Row],[Invoice Date]])</f>
        <v>2021</v>
      </c>
      <c r="Q2775" s="4">
        <f>IFERROR(Table1[[#This Row],[Total Sales]]/Table1[[#This Row],[Units Sold]],4)</f>
        <v>600</v>
      </c>
      <c r="R2775" s="4">
        <f>IFERROR(Table1[[#This Row],[Operating Profit]]/Table1[[#This Row],[Units Sold]],0)</f>
        <v>240</v>
      </c>
      <c r="S2775" s="4">
        <f>IFERROR((Table1[[#This Row],[Total Sales]]-Table1[[#This Row],[Operating Profit]])/Table1[[#This Row],[Units Sold]],0)</f>
        <v>360</v>
      </c>
      <c r="T2775" s="4" t="str">
        <f>IF(Table1[[#This Row],[Profit per unit]]&gt;$V$8,"Premium","Mass")</f>
        <v>Premium</v>
      </c>
      <c r="U2775" s="4"/>
    </row>
    <row r="2776" spans="2:21" ht="14.25" customHeight="1" x14ac:dyDescent="0.3">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c r="O2776" s="4" t="str">
        <f>TEXT(Table1[[#This Row],[Invoice Date]],"mmm")</f>
        <v>Aug</v>
      </c>
      <c r="P2776" s="4">
        <f>YEAR(Table1[[#This Row],[Invoice Date]])</f>
        <v>2021</v>
      </c>
      <c r="Q2776" s="4">
        <f>IFERROR(Table1[[#This Row],[Total Sales]]/Table1[[#This Row],[Units Sold]],4)</f>
        <v>550.00000000000011</v>
      </c>
      <c r="R2776" s="4">
        <f>IFERROR(Table1[[#This Row],[Operating Profit]]/Table1[[#This Row],[Units Sold]],0)</f>
        <v>192.5</v>
      </c>
      <c r="S2776" s="4">
        <f>IFERROR((Table1[[#This Row],[Total Sales]]-Table1[[#This Row],[Operating Profit]])/Table1[[#This Row],[Units Sold]],0)</f>
        <v>357.50000000000006</v>
      </c>
      <c r="T2776" s="4" t="str">
        <f>IF(Table1[[#This Row],[Profit per unit]]&gt;$V$8,"Premium","Mass")</f>
        <v>Premium</v>
      </c>
      <c r="U2776" s="4"/>
    </row>
    <row r="2777" spans="2:21" ht="14.25" customHeight="1" x14ac:dyDescent="0.3">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c r="O2777" s="4" t="str">
        <f>TEXT(Table1[[#This Row],[Invoice Date]],"mmm")</f>
        <v>Aug</v>
      </c>
      <c r="P2777" s="4">
        <f>YEAR(Table1[[#This Row],[Invoice Date]])</f>
        <v>2021</v>
      </c>
      <c r="Q2777" s="4">
        <f>IFERROR(Table1[[#This Row],[Total Sales]]/Table1[[#This Row],[Units Sold]],4)</f>
        <v>500</v>
      </c>
      <c r="R2777" s="4">
        <f>IFERROR(Table1[[#This Row],[Operating Profit]]/Table1[[#This Row],[Units Sold]],0)</f>
        <v>200</v>
      </c>
      <c r="S2777" s="4">
        <f>IFERROR((Table1[[#This Row],[Total Sales]]-Table1[[#This Row],[Operating Profit]])/Table1[[#This Row],[Units Sold]],0)</f>
        <v>300</v>
      </c>
      <c r="T2777" s="4" t="str">
        <f>IF(Table1[[#This Row],[Profit per unit]]&gt;$V$8,"Premium","Mass")</f>
        <v>Premium</v>
      </c>
      <c r="U2777" s="4"/>
    </row>
    <row r="2778" spans="2:21" ht="14.25" customHeight="1" x14ac:dyDescent="0.3">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c r="O2778" s="4" t="str">
        <f>TEXT(Table1[[#This Row],[Invoice Date]],"mmm")</f>
        <v>Aug</v>
      </c>
      <c r="P2778" s="4">
        <f>YEAR(Table1[[#This Row],[Invoice Date]])</f>
        <v>2021</v>
      </c>
      <c r="Q2778" s="4">
        <f>IFERROR(Table1[[#This Row],[Total Sales]]/Table1[[#This Row],[Units Sold]],4)</f>
        <v>400</v>
      </c>
      <c r="R2778" s="4">
        <f>IFERROR(Table1[[#This Row],[Operating Profit]]/Table1[[#This Row],[Units Sold]],0)</f>
        <v>160</v>
      </c>
      <c r="S2778" s="4">
        <f>IFERROR((Table1[[#This Row],[Total Sales]]-Table1[[#This Row],[Operating Profit]])/Table1[[#This Row],[Units Sold]],0)</f>
        <v>240</v>
      </c>
      <c r="T2778" s="4" t="str">
        <f>IF(Table1[[#This Row],[Profit per unit]]&gt;$V$8,"Premium","Mass")</f>
        <v>Premium</v>
      </c>
      <c r="U2778" s="4"/>
    </row>
    <row r="2779" spans="2:21" ht="14.25" customHeight="1" x14ac:dyDescent="0.3">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c r="O2779" s="4" t="str">
        <f>TEXT(Table1[[#This Row],[Invoice Date]],"mmm")</f>
        <v>Aug</v>
      </c>
      <c r="P2779" s="4">
        <f>YEAR(Table1[[#This Row],[Invoice Date]])</f>
        <v>2021</v>
      </c>
      <c r="Q2779" s="4">
        <f>IFERROR(Table1[[#This Row],[Total Sales]]/Table1[[#This Row],[Units Sold]],4)</f>
        <v>500</v>
      </c>
      <c r="R2779" s="4">
        <f>IFERROR(Table1[[#This Row],[Operating Profit]]/Table1[[#This Row],[Units Sold]],0)</f>
        <v>175</v>
      </c>
      <c r="S2779" s="4">
        <f>IFERROR((Table1[[#This Row],[Total Sales]]-Table1[[#This Row],[Operating Profit]])/Table1[[#This Row],[Units Sold]],0)</f>
        <v>325</v>
      </c>
      <c r="T2779" s="4" t="str">
        <f>IF(Table1[[#This Row],[Profit per unit]]&gt;$V$8,"Premium","Mass")</f>
        <v>Premium</v>
      </c>
      <c r="U2779" s="4"/>
    </row>
    <row r="2780" spans="2:21" ht="14.25" customHeight="1" x14ac:dyDescent="0.3">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c r="O2780" s="4" t="str">
        <f>TEXT(Table1[[#This Row],[Invoice Date]],"mmm")</f>
        <v>Aug</v>
      </c>
      <c r="P2780" s="4">
        <f>YEAR(Table1[[#This Row],[Invoice Date]])</f>
        <v>2021</v>
      </c>
      <c r="Q2780" s="4">
        <f>IFERROR(Table1[[#This Row],[Total Sales]]/Table1[[#This Row],[Units Sold]],4)</f>
        <v>550.00000000000011</v>
      </c>
      <c r="R2780" s="4">
        <f>IFERROR(Table1[[#This Row],[Operating Profit]]/Table1[[#This Row],[Units Sold]],0)</f>
        <v>220.00000000000003</v>
      </c>
      <c r="S2780" s="4">
        <f>IFERROR((Table1[[#This Row],[Total Sales]]-Table1[[#This Row],[Operating Profit]])/Table1[[#This Row],[Units Sold]],0)</f>
        <v>330</v>
      </c>
      <c r="T2780" s="4" t="str">
        <f>IF(Table1[[#This Row],[Profit per unit]]&gt;$V$8,"Premium","Mass")</f>
        <v>Premium</v>
      </c>
      <c r="U2780" s="4"/>
    </row>
    <row r="2781" spans="2:21" ht="14.25" customHeight="1" x14ac:dyDescent="0.3">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c r="O2781" s="4" t="str">
        <f>TEXT(Table1[[#This Row],[Invoice Date]],"mmm")</f>
        <v>Sep</v>
      </c>
      <c r="P2781" s="4">
        <f>YEAR(Table1[[#This Row],[Invoice Date]])</f>
        <v>2021</v>
      </c>
      <c r="Q2781" s="4">
        <f>IFERROR(Table1[[#This Row],[Total Sales]]/Table1[[#This Row],[Units Sold]],4)</f>
        <v>500</v>
      </c>
      <c r="R2781" s="4">
        <f>IFERROR(Table1[[#This Row],[Operating Profit]]/Table1[[#This Row],[Units Sold]],0)</f>
        <v>200</v>
      </c>
      <c r="S2781" s="4">
        <f>IFERROR((Table1[[#This Row],[Total Sales]]-Table1[[#This Row],[Operating Profit]])/Table1[[#This Row],[Units Sold]],0)</f>
        <v>300</v>
      </c>
      <c r="T2781" s="4" t="str">
        <f>IF(Table1[[#This Row],[Profit per unit]]&gt;$V$8,"Premium","Mass")</f>
        <v>Premium</v>
      </c>
      <c r="U2781" s="4"/>
    </row>
    <row r="2782" spans="2:21" ht="14.25" customHeight="1" x14ac:dyDescent="0.3">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c r="O2782" s="4" t="str">
        <f>TEXT(Table1[[#This Row],[Invoice Date]],"mmm")</f>
        <v>Sep</v>
      </c>
      <c r="P2782" s="4">
        <f>YEAR(Table1[[#This Row],[Invoice Date]])</f>
        <v>2021</v>
      </c>
      <c r="Q2782" s="4">
        <f>IFERROR(Table1[[#This Row],[Total Sales]]/Table1[[#This Row],[Units Sold]],4)</f>
        <v>400.00000000000017</v>
      </c>
      <c r="R2782" s="4">
        <f>IFERROR(Table1[[#This Row],[Operating Profit]]/Table1[[#This Row],[Units Sold]],0)</f>
        <v>140.00000000000003</v>
      </c>
      <c r="S2782" s="4">
        <f>IFERROR((Table1[[#This Row],[Total Sales]]-Table1[[#This Row],[Operating Profit]])/Table1[[#This Row],[Units Sold]],0)</f>
        <v>260.00000000000011</v>
      </c>
      <c r="T2782" s="4" t="str">
        <f>IF(Table1[[#This Row],[Profit per unit]]&gt;$V$8,"Premium","Mass")</f>
        <v>Premium</v>
      </c>
      <c r="U2782" s="4"/>
    </row>
    <row r="2783" spans="2:21" ht="14.25" customHeight="1" x14ac:dyDescent="0.3">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c r="O2783" s="4" t="str">
        <f>TEXT(Table1[[#This Row],[Invoice Date]],"mmm")</f>
        <v>Sep</v>
      </c>
      <c r="P2783" s="4">
        <f>YEAR(Table1[[#This Row],[Invoice Date]])</f>
        <v>2021</v>
      </c>
      <c r="Q2783" s="4">
        <f>IFERROR(Table1[[#This Row],[Total Sales]]/Table1[[#This Row],[Units Sold]],4)</f>
        <v>150.00000000000009</v>
      </c>
      <c r="R2783" s="4">
        <f>IFERROR(Table1[[#This Row],[Operating Profit]]/Table1[[#This Row],[Units Sold]],0)</f>
        <v>60.000000000000043</v>
      </c>
      <c r="S2783" s="4">
        <f>IFERROR((Table1[[#This Row],[Total Sales]]-Table1[[#This Row],[Operating Profit]])/Table1[[#This Row],[Units Sold]],0)</f>
        <v>90.000000000000043</v>
      </c>
      <c r="T2783" s="4" t="str">
        <f>IF(Table1[[#This Row],[Profit per unit]]&gt;$V$8,"Premium","Mass")</f>
        <v>Premium</v>
      </c>
      <c r="U2783" s="4"/>
    </row>
    <row r="2784" spans="2:21" ht="14.25" customHeight="1" x14ac:dyDescent="0.3">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c r="O2784" s="4" t="str">
        <f>TEXT(Table1[[#This Row],[Invoice Date]],"mmm")</f>
        <v>Sep</v>
      </c>
      <c r="P2784" s="4">
        <f>YEAR(Table1[[#This Row],[Invoice Date]])</f>
        <v>2021</v>
      </c>
      <c r="Q2784" s="4">
        <f>IFERROR(Table1[[#This Row],[Total Sales]]/Table1[[#This Row],[Units Sold]],4)</f>
        <v>150.00000000000006</v>
      </c>
      <c r="R2784" s="4">
        <f>IFERROR(Table1[[#This Row],[Operating Profit]]/Table1[[#This Row],[Units Sold]],0)</f>
        <v>60.000000000000028</v>
      </c>
      <c r="S2784" s="4">
        <f>IFERROR((Table1[[#This Row],[Total Sales]]-Table1[[#This Row],[Operating Profit]])/Table1[[#This Row],[Units Sold]],0)</f>
        <v>90.000000000000028</v>
      </c>
      <c r="T2784" s="4" t="str">
        <f>IF(Table1[[#This Row],[Profit per unit]]&gt;$V$8,"Premium","Mass")</f>
        <v>Premium</v>
      </c>
      <c r="U2784" s="4"/>
    </row>
    <row r="2785" spans="2:21" ht="14.25" customHeight="1" x14ac:dyDescent="0.3">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c r="O2785" s="4" t="str">
        <f>TEXT(Table1[[#This Row],[Invoice Date]],"mmm")</f>
        <v>Sep</v>
      </c>
      <c r="P2785" s="4">
        <f>YEAR(Table1[[#This Row],[Invoice Date]])</f>
        <v>2021</v>
      </c>
      <c r="Q2785" s="4">
        <f>IFERROR(Table1[[#This Row],[Total Sales]]/Table1[[#This Row],[Units Sold]],4)</f>
        <v>250.00000000000006</v>
      </c>
      <c r="R2785" s="4">
        <f>IFERROR(Table1[[#This Row],[Operating Profit]]/Table1[[#This Row],[Units Sold]],0)</f>
        <v>87.500000000000014</v>
      </c>
      <c r="S2785" s="4">
        <f>IFERROR((Table1[[#This Row],[Total Sales]]-Table1[[#This Row],[Operating Profit]])/Table1[[#This Row],[Units Sold]],0)</f>
        <v>162.50000000000006</v>
      </c>
      <c r="T2785" s="4" t="str">
        <f>IF(Table1[[#This Row],[Profit per unit]]&gt;$V$8,"Premium","Mass")</f>
        <v>Premium</v>
      </c>
      <c r="U2785" s="4"/>
    </row>
    <row r="2786" spans="2:21" ht="14.25" customHeight="1" x14ac:dyDescent="0.3">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c r="O2786" s="4" t="str">
        <f>TEXT(Table1[[#This Row],[Invoice Date]],"mmm")</f>
        <v>Sep</v>
      </c>
      <c r="P2786" s="4">
        <f>YEAR(Table1[[#This Row],[Invoice Date]])</f>
        <v>2021</v>
      </c>
      <c r="Q2786" s="4">
        <f>IFERROR(Table1[[#This Row],[Total Sales]]/Table1[[#This Row],[Units Sold]],4)</f>
        <v>300.00000000000011</v>
      </c>
      <c r="R2786" s="4">
        <f>IFERROR(Table1[[#This Row],[Operating Profit]]/Table1[[#This Row],[Units Sold]],0)</f>
        <v>120.00000000000006</v>
      </c>
      <c r="S2786" s="4">
        <f>IFERROR((Table1[[#This Row],[Total Sales]]-Table1[[#This Row],[Operating Profit]])/Table1[[#This Row],[Units Sold]],0)</f>
        <v>180.00000000000006</v>
      </c>
      <c r="T2786" s="4" t="str">
        <f>IF(Table1[[#This Row],[Profit per unit]]&gt;$V$8,"Premium","Mass")</f>
        <v>Premium</v>
      </c>
      <c r="U2786" s="4"/>
    </row>
    <row r="2787" spans="2:21" ht="14.25" customHeight="1" x14ac:dyDescent="0.3">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c r="O2787" s="4" t="str">
        <f>TEXT(Table1[[#This Row],[Invoice Date]],"mmm")</f>
        <v>Oct</v>
      </c>
      <c r="P2787" s="4">
        <f>YEAR(Table1[[#This Row],[Invoice Date]])</f>
        <v>2021</v>
      </c>
      <c r="Q2787" s="4">
        <f>IFERROR(Table1[[#This Row],[Total Sales]]/Table1[[#This Row],[Units Sold]],4)</f>
        <v>300.00000000000011</v>
      </c>
      <c r="R2787" s="4">
        <f>IFERROR(Table1[[#This Row],[Operating Profit]]/Table1[[#This Row],[Units Sold]],0)</f>
        <v>120.00000000000006</v>
      </c>
      <c r="S2787" s="4">
        <f>IFERROR((Table1[[#This Row],[Total Sales]]-Table1[[#This Row],[Operating Profit]])/Table1[[#This Row],[Units Sold]],0)</f>
        <v>180.00000000000006</v>
      </c>
      <c r="T2787" s="4" t="str">
        <f>IF(Table1[[#This Row],[Profit per unit]]&gt;$V$8,"Premium","Mass")</f>
        <v>Premium</v>
      </c>
      <c r="U2787" s="4"/>
    </row>
    <row r="2788" spans="2:21" ht="14.25" customHeight="1" x14ac:dyDescent="0.3">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c r="O2788" s="4" t="str">
        <f>TEXT(Table1[[#This Row],[Invoice Date]],"mmm")</f>
        <v>Oct</v>
      </c>
      <c r="P2788" s="4">
        <f>YEAR(Table1[[#This Row],[Invoice Date]])</f>
        <v>2021</v>
      </c>
      <c r="Q2788" s="4">
        <f>IFERROR(Table1[[#This Row],[Total Sales]]/Table1[[#This Row],[Units Sold]],4)</f>
        <v>200.00000000000011</v>
      </c>
      <c r="R2788" s="4">
        <f>IFERROR(Table1[[#This Row],[Operating Profit]]/Table1[[#This Row],[Units Sold]],0)</f>
        <v>70.000000000000043</v>
      </c>
      <c r="S2788" s="4">
        <f>IFERROR((Table1[[#This Row],[Total Sales]]-Table1[[#This Row],[Operating Profit]])/Table1[[#This Row],[Units Sold]],0)</f>
        <v>130.00000000000009</v>
      </c>
      <c r="T2788" s="4" t="str">
        <f>IF(Table1[[#This Row],[Profit per unit]]&gt;$V$8,"Premium","Mass")</f>
        <v>Premium</v>
      </c>
      <c r="U2788" s="4"/>
    </row>
    <row r="2789" spans="2:21" ht="14.25" customHeight="1" x14ac:dyDescent="0.3">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c r="O2789" s="4" t="str">
        <f>TEXT(Table1[[#This Row],[Invoice Date]],"mmm")</f>
        <v>Oct</v>
      </c>
      <c r="P2789" s="4">
        <f>YEAR(Table1[[#This Row],[Invoice Date]])</f>
        <v>2021</v>
      </c>
      <c r="Q2789" s="4">
        <f>IFERROR(Table1[[#This Row],[Total Sales]]/Table1[[#This Row],[Units Sold]],4)</f>
        <v>200.00000000000009</v>
      </c>
      <c r="R2789" s="4">
        <f>IFERROR(Table1[[#This Row],[Operating Profit]]/Table1[[#This Row],[Units Sold]],0)</f>
        <v>80.000000000000043</v>
      </c>
      <c r="S2789" s="4">
        <f>IFERROR((Table1[[#This Row],[Total Sales]]-Table1[[#This Row],[Operating Profit]])/Table1[[#This Row],[Units Sold]],0)</f>
        <v>120.00000000000004</v>
      </c>
      <c r="T2789" s="4" t="str">
        <f>IF(Table1[[#This Row],[Profit per unit]]&gt;$V$8,"Premium","Mass")</f>
        <v>Premium</v>
      </c>
      <c r="U2789" s="4"/>
    </row>
    <row r="2790" spans="2:21" ht="14.25" customHeight="1" x14ac:dyDescent="0.3">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c r="O2790" s="4" t="str">
        <f>TEXT(Table1[[#This Row],[Invoice Date]],"mmm")</f>
        <v>Oct</v>
      </c>
      <c r="P2790" s="4">
        <f>YEAR(Table1[[#This Row],[Invoice Date]])</f>
        <v>2021</v>
      </c>
      <c r="Q2790" s="4">
        <f>IFERROR(Table1[[#This Row],[Total Sales]]/Table1[[#This Row],[Units Sold]],4)</f>
        <v>200.00000000000011</v>
      </c>
      <c r="R2790" s="4">
        <f>IFERROR(Table1[[#This Row],[Operating Profit]]/Table1[[#This Row],[Units Sold]],0)</f>
        <v>80.000000000000043</v>
      </c>
      <c r="S2790" s="4">
        <f>IFERROR((Table1[[#This Row],[Total Sales]]-Table1[[#This Row],[Operating Profit]])/Table1[[#This Row],[Units Sold]],0)</f>
        <v>120.00000000000007</v>
      </c>
      <c r="T2790" s="4" t="str">
        <f>IF(Table1[[#This Row],[Profit per unit]]&gt;$V$8,"Premium","Mass")</f>
        <v>Premium</v>
      </c>
      <c r="U2790" s="4"/>
    </row>
    <row r="2791" spans="2:21" ht="14.25" customHeight="1" x14ac:dyDescent="0.3">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c r="O2791" s="4" t="str">
        <f>TEXT(Table1[[#This Row],[Invoice Date]],"mmm")</f>
        <v>Oct</v>
      </c>
      <c r="P2791" s="4">
        <f>YEAR(Table1[[#This Row],[Invoice Date]])</f>
        <v>2021</v>
      </c>
      <c r="Q2791" s="4">
        <f>IFERROR(Table1[[#This Row],[Total Sales]]/Table1[[#This Row],[Units Sold]],4)</f>
        <v>300.00000000000011</v>
      </c>
      <c r="R2791" s="4">
        <f>IFERROR(Table1[[#This Row],[Operating Profit]]/Table1[[#This Row],[Units Sold]],0)</f>
        <v>105.00000000000004</v>
      </c>
      <c r="S2791" s="4">
        <f>IFERROR((Table1[[#This Row],[Total Sales]]-Table1[[#This Row],[Operating Profit]])/Table1[[#This Row],[Units Sold]],0)</f>
        <v>195.00000000000009</v>
      </c>
      <c r="T2791" s="4" t="str">
        <f>IF(Table1[[#This Row],[Profit per unit]]&gt;$V$8,"Premium","Mass")</f>
        <v>Premium</v>
      </c>
      <c r="U2791" s="4"/>
    </row>
    <row r="2792" spans="2:21" ht="14.25" customHeight="1" x14ac:dyDescent="0.3">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c r="O2792" s="4" t="str">
        <f>TEXT(Table1[[#This Row],[Invoice Date]],"mmm")</f>
        <v>Oct</v>
      </c>
      <c r="P2792" s="4">
        <f>YEAR(Table1[[#This Row],[Invoice Date]])</f>
        <v>2021</v>
      </c>
      <c r="Q2792" s="4">
        <f>IFERROR(Table1[[#This Row],[Total Sales]]/Table1[[#This Row],[Units Sold]],4)</f>
        <v>300.00000000000006</v>
      </c>
      <c r="R2792" s="4">
        <f>IFERROR(Table1[[#This Row],[Operating Profit]]/Table1[[#This Row],[Units Sold]],0)</f>
        <v>120.00000000000003</v>
      </c>
      <c r="S2792" s="4">
        <f>IFERROR((Table1[[#This Row],[Total Sales]]-Table1[[#This Row],[Operating Profit]])/Table1[[#This Row],[Units Sold]],0)</f>
        <v>180.00000000000003</v>
      </c>
      <c r="T2792" s="4" t="str">
        <f>IF(Table1[[#This Row],[Profit per unit]]&gt;$V$8,"Premium","Mass")</f>
        <v>Premium</v>
      </c>
      <c r="U2792" s="4"/>
    </row>
    <row r="2793" spans="2:21" ht="14.25" customHeight="1" x14ac:dyDescent="0.3">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c r="O2793" s="4" t="str">
        <f>TEXT(Table1[[#This Row],[Invoice Date]],"mmm")</f>
        <v>Nov</v>
      </c>
      <c r="P2793" s="4">
        <f>YEAR(Table1[[#This Row],[Invoice Date]])</f>
        <v>2021</v>
      </c>
      <c r="Q2793" s="4">
        <f>IFERROR(Table1[[#This Row],[Total Sales]]/Table1[[#This Row],[Units Sold]],4)</f>
        <v>250.00000000000009</v>
      </c>
      <c r="R2793" s="4">
        <f>IFERROR(Table1[[#This Row],[Operating Profit]]/Table1[[#This Row],[Units Sold]],0)</f>
        <v>100.00000000000004</v>
      </c>
      <c r="S2793" s="4">
        <f>IFERROR((Table1[[#This Row],[Total Sales]]-Table1[[#This Row],[Operating Profit]])/Table1[[#This Row],[Units Sold]],0)</f>
        <v>150.00000000000006</v>
      </c>
      <c r="T2793" s="4" t="str">
        <f>IF(Table1[[#This Row],[Profit per unit]]&gt;$V$8,"Premium","Mass")</f>
        <v>Premium</v>
      </c>
      <c r="U2793" s="4"/>
    </row>
    <row r="2794" spans="2:21" ht="14.25" customHeight="1" x14ac:dyDescent="0.3">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c r="O2794" s="4" t="str">
        <f>TEXT(Table1[[#This Row],[Invoice Date]],"mmm")</f>
        <v>Nov</v>
      </c>
      <c r="P2794" s="4">
        <f>YEAR(Table1[[#This Row],[Invoice Date]])</f>
        <v>2021</v>
      </c>
      <c r="Q2794" s="4">
        <f>IFERROR(Table1[[#This Row],[Total Sales]]/Table1[[#This Row],[Units Sold]],4)</f>
        <v>150.00000000000014</v>
      </c>
      <c r="R2794" s="4">
        <f>IFERROR(Table1[[#This Row],[Operating Profit]]/Table1[[#This Row],[Units Sold]],0)</f>
        <v>52.50000000000005</v>
      </c>
      <c r="S2794" s="4">
        <f>IFERROR((Table1[[#This Row],[Total Sales]]-Table1[[#This Row],[Operating Profit]])/Table1[[#This Row],[Units Sold]],0)</f>
        <v>97.500000000000099</v>
      </c>
      <c r="T2794" s="4" t="str">
        <f>IF(Table1[[#This Row],[Profit per unit]]&gt;$V$8,"Premium","Mass")</f>
        <v>Mass</v>
      </c>
      <c r="U2794" s="4"/>
    </row>
    <row r="2795" spans="2:21" ht="14.25" customHeight="1" x14ac:dyDescent="0.3">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c r="O2795" s="4" t="str">
        <f>TEXT(Table1[[#This Row],[Invoice Date]],"mmm")</f>
        <v>Nov</v>
      </c>
      <c r="P2795" s="4">
        <f>YEAR(Table1[[#This Row],[Invoice Date]])</f>
        <v>2021</v>
      </c>
      <c r="Q2795" s="4">
        <f>IFERROR(Table1[[#This Row],[Total Sales]]/Table1[[#This Row],[Units Sold]],4)</f>
        <v>250.00000000000017</v>
      </c>
      <c r="R2795" s="4">
        <f>IFERROR(Table1[[#This Row],[Operating Profit]]/Table1[[#This Row],[Units Sold]],0)</f>
        <v>100.00000000000007</v>
      </c>
      <c r="S2795" s="4">
        <f>IFERROR((Table1[[#This Row],[Total Sales]]-Table1[[#This Row],[Operating Profit]])/Table1[[#This Row],[Units Sold]],0)</f>
        <v>150.00000000000011</v>
      </c>
      <c r="T2795" s="4" t="str">
        <f>IF(Table1[[#This Row],[Profit per unit]]&gt;$V$8,"Premium","Mass")</f>
        <v>Premium</v>
      </c>
      <c r="U2795" s="4"/>
    </row>
    <row r="2796" spans="2:21" ht="14.25" customHeight="1" x14ac:dyDescent="0.3">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c r="O2796" s="4" t="str">
        <f>TEXT(Table1[[#This Row],[Invoice Date]],"mmm")</f>
        <v>Nov</v>
      </c>
      <c r="P2796" s="4">
        <f>YEAR(Table1[[#This Row],[Invoice Date]])</f>
        <v>2021</v>
      </c>
      <c r="Q2796" s="4">
        <f>IFERROR(Table1[[#This Row],[Total Sales]]/Table1[[#This Row],[Units Sold]],4)</f>
        <v>550.00000000000011</v>
      </c>
      <c r="R2796" s="4">
        <f>IFERROR(Table1[[#This Row],[Operating Profit]]/Table1[[#This Row],[Units Sold]],0)</f>
        <v>220.00000000000006</v>
      </c>
      <c r="S2796" s="4">
        <f>IFERROR((Table1[[#This Row],[Total Sales]]-Table1[[#This Row],[Operating Profit]])/Table1[[#This Row],[Units Sold]],0)</f>
        <v>330.00000000000006</v>
      </c>
      <c r="T2796" s="4" t="str">
        <f>IF(Table1[[#This Row],[Profit per unit]]&gt;$V$8,"Premium","Mass")</f>
        <v>Premium</v>
      </c>
      <c r="U2796" s="4"/>
    </row>
    <row r="2797" spans="2:21" ht="14.25" customHeight="1" x14ac:dyDescent="0.3">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c r="O2797" s="4" t="str">
        <f>TEXT(Table1[[#This Row],[Invoice Date]],"mmm")</f>
        <v>Nov</v>
      </c>
      <c r="P2797" s="4">
        <f>YEAR(Table1[[#This Row],[Invoice Date]])</f>
        <v>2021</v>
      </c>
      <c r="Q2797" s="4">
        <f>IFERROR(Table1[[#This Row],[Total Sales]]/Table1[[#This Row],[Units Sold]],4)</f>
        <v>750.00000000000011</v>
      </c>
      <c r="R2797" s="4">
        <f>IFERROR(Table1[[#This Row],[Operating Profit]]/Table1[[#This Row],[Units Sold]],0)</f>
        <v>262.5</v>
      </c>
      <c r="S2797" s="4">
        <f>IFERROR((Table1[[#This Row],[Total Sales]]-Table1[[#This Row],[Operating Profit]])/Table1[[#This Row],[Units Sold]],0)</f>
        <v>487.50000000000011</v>
      </c>
      <c r="T2797" s="4" t="str">
        <f>IF(Table1[[#This Row],[Profit per unit]]&gt;$V$8,"Premium","Mass")</f>
        <v>Premium</v>
      </c>
      <c r="U2797" s="4"/>
    </row>
    <row r="2798" spans="2:21" ht="14.25" customHeight="1" x14ac:dyDescent="0.3">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c r="O2798" s="4" t="str">
        <f>TEXT(Table1[[#This Row],[Invoice Date]],"mmm")</f>
        <v>Nov</v>
      </c>
      <c r="P2798" s="4">
        <f>YEAR(Table1[[#This Row],[Invoice Date]])</f>
        <v>2021</v>
      </c>
      <c r="Q2798" s="4">
        <f>IFERROR(Table1[[#This Row],[Total Sales]]/Table1[[#This Row],[Units Sold]],4)</f>
        <v>750</v>
      </c>
      <c r="R2798" s="4">
        <f>IFERROR(Table1[[#This Row],[Operating Profit]]/Table1[[#This Row],[Units Sold]],0)</f>
        <v>300</v>
      </c>
      <c r="S2798" s="4">
        <f>IFERROR((Table1[[#This Row],[Total Sales]]-Table1[[#This Row],[Operating Profit]])/Table1[[#This Row],[Units Sold]],0)</f>
        <v>450</v>
      </c>
      <c r="T2798" s="4" t="str">
        <f>IF(Table1[[#This Row],[Profit per unit]]&gt;$V$8,"Premium","Mass")</f>
        <v>Premium</v>
      </c>
      <c r="U2798" s="4"/>
    </row>
    <row r="2799" spans="2:21" ht="14.25" customHeight="1" x14ac:dyDescent="0.3">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c r="O2799" s="4" t="str">
        <f>TEXT(Table1[[#This Row],[Invoice Date]],"mmm")</f>
        <v>Dec</v>
      </c>
      <c r="P2799" s="4">
        <f>YEAR(Table1[[#This Row],[Invoice Date]])</f>
        <v>2021</v>
      </c>
      <c r="Q2799" s="4">
        <f>IFERROR(Table1[[#This Row],[Total Sales]]/Table1[[#This Row],[Units Sold]],4)</f>
        <v>700</v>
      </c>
      <c r="R2799" s="4">
        <f>IFERROR(Table1[[#This Row],[Operating Profit]]/Table1[[#This Row],[Units Sold]],0)</f>
        <v>280</v>
      </c>
      <c r="S2799" s="4">
        <f>IFERROR((Table1[[#This Row],[Total Sales]]-Table1[[#This Row],[Operating Profit]])/Table1[[#This Row],[Units Sold]],0)</f>
        <v>420</v>
      </c>
      <c r="T2799" s="4" t="str">
        <f>IF(Table1[[#This Row],[Profit per unit]]&gt;$V$8,"Premium","Mass")</f>
        <v>Premium</v>
      </c>
      <c r="U2799" s="4"/>
    </row>
    <row r="2800" spans="2:21" ht="14.25" customHeight="1" x14ac:dyDescent="0.3">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c r="O2800" s="4" t="str">
        <f>TEXT(Table1[[#This Row],[Invoice Date]],"mmm")</f>
        <v>Dec</v>
      </c>
      <c r="P2800" s="4">
        <f>YEAR(Table1[[#This Row],[Invoice Date]])</f>
        <v>2021</v>
      </c>
      <c r="Q2800" s="4">
        <f>IFERROR(Table1[[#This Row],[Total Sales]]/Table1[[#This Row],[Units Sold]],4)</f>
        <v>600.00000000000011</v>
      </c>
      <c r="R2800" s="4">
        <f>IFERROR(Table1[[#This Row],[Operating Profit]]/Table1[[#This Row],[Units Sold]],0)</f>
        <v>210</v>
      </c>
      <c r="S2800" s="4">
        <f>IFERROR((Table1[[#This Row],[Total Sales]]-Table1[[#This Row],[Operating Profit]])/Table1[[#This Row],[Units Sold]],0)</f>
        <v>390.00000000000006</v>
      </c>
      <c r="T2800" s="4" t="str">
        <f>IF(Table1[[#This Row],[Profit per unit]]&gt;$V$8,"Premium","Mass")</f>
        <v>Premium</v>
      </c>
      <c r="U2800" s="4"/>
    </row>
    <row r="2801" spans="2:21" ht="14.25" customHeight="1" x14ac:dyDescent="0.3">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c r="O2801" s="4" t="str">
        <f>TEXT(Table1[[#This Row],[Invoice Date]],"mmm")</f>
        <v>Dec</v>
      </c>
      <c r="P2801" s="4">
        <f>YEAR(Table1[[#This Row],[Invoice Date]])</f>
        <v>2021</v>
      </c>
      <c r="Q2801" s="4">
        <f>IFERROR(Table1[[#This Row],[Total Sales]]/Table1[[#This Row],[Units Sold]],4)</f>
        <v>600.00000000000011</v>
      </c>
      <c r="R2801" s="4">
        <f>IFERROR(Table1[[#This Row],[Operating Profit]]/Table1[[#This Row],[Units Sold]],0)</f>
        <v>240.00000000000003</v>
      </c>
      <c r="S2801" s="4">
        <f>IFERROR((Table1[[#This Row],[Total Sales]]-Table1[[#This Row],[Operating Profit]])/Table1[[#This Row],[Units Sold]],0)</f>
        <v>360</v>
      </c>
      <c r="T2801" s="4" t="str">
        <f>IF(Table1[[#This Row],[Profit per unit]]&gt;$V$8,"Premium","Mass")</f>
        <v>Premium</v>
      </c>
      <c r="U2801" s="4"/>
    </row>
    <row r="2802" spans="2:21" ht="14.25" customHeight="1" x14ac:dyDescent="0.3">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c r="O2802" s="4" t="str">
        <f>TEXT(Table1[[#This Row],[Invoice Date]],"mmm")</f>
        <v>Dec</v>
      </c>
      <c r="P2802" s="4">
        <f>YEAR(Table1[[#This Row],[Invoice Date]])</f>
        <v>2021</v>
      </c>
      <c r="Q2802" s="4">
        <f>IFERROR(Table1[[#This Row],[Total Sales]]/Table1[[#This Row],[Units Sold]],4)</f>
        <v>600.00000000000011</v>
      </c>
      <c r="R2802" s="4">
        <f>IFERROR(Table1[[#This Row],[Operating Profit]]/Table1[[#This Row],[Units Sold]],0)</f>
        <v>240.00000000000006</v>
      </c>
      <c r="S2802" s="4">
        <f>IFERROR((Table1[[#This Row],[Total Sales]]-Table1[[#This Row],[Operating Profit]])/Table1[[#This Row],[Units Sold]],0)</f>
        <v>360.00000000000006</v>
      </c>
      <c r="T2802" s="4" t="str">
        <f>IF(Table1[[#This Row],[Profit per unit]]&gt;$V$8,"Premium","Mass")</f>
        <v>Premium</v>
      </c>
      <c r="U2802" s="4"/>
    </row>
    <row r="2803" spans="2:21" ht="14.25" customHeight="1" x14ac:dyDescent="0.3">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c r="O2803" s="4" t="str">
        <f>TEXT(Table1[[#This Row],[Invoice Date]],"mmm")</f>
        <v>Dec</v>
      </c>
      <c r="P2803" s="4">
        <f>YEAR(Table1[[#This Row],[Invoice Date]])</f>
        <v>2021</v>
      </c>
      <c r="Q2803" s="4">
        <f>IFERROR(Table1[[#This Row],[Total Sales]]/Table1[[#This Row],[Units Sold]],4)</f>
        <v>700</v>
      </c>
      <c r="R2803" s="4">
        <f>IFERROR(Table1[[#This Row],[Operating Profit]]/Table1[[#This Row],[Units Sold]],0)</f>
        <v>245</v>
      </c>
      <c r="S2803" s="4">
        <f>IFERROR((Table1[[#This Row],[Total Sales]]-Table1[[#This Row],[Operating Profit]])/Table1[[#This Row],[Units Sold]],0)</f>
        <v>455</v>
      </c>
      <c r="T2803" s="4" t="str">
        <f>IF(Table1[[#This Row],[Profit per unit]]&gt;$V$8,"Premium","Mass")</f>
        <v>Premium</v>
      </c>
      <c r="U2803" s="4"/>
    </row>
    <row r="2804" spans="2:21" ht="14.25" customHeight="1" x14ac:dyDescent="0.3">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c r="O2804" s="4" t="str">
        <f>TEXT(Table1[[#This Row],[Invoice Date]],"mmm")</f>
        <v>Dec</v>
      </c>
      <c r="P2804" s="4">
        <f>YEAR(Table1[[#This Row],[Invoice Date]])</f>
        <v>2021</v>
      </c>
      <c r="Q2804" s="4">
        <f>IFERROR(Table1[[#This Row],[Total Sales]]/Table1[[#This Row],[Units Sold]],4)</f>
        <v>750</v>
      </c>
      <c r="R2804" s="4">
        <f>IFERROR(Table1[[#This Row],[Operating Profit]]/Table1[[#This Row],[Units Sold]],0)</f>
        <v>300</v>
      </c>
      <c r="S2804" s="4">
        <f>IFERROR((Table1[[#This Row],[Total Sales]]-Table1[[#This Row],[Operating Profit]])/Table1[[#This Row],[Units Sold]],0)</f>
        <v>450</v>
      </c>
      <c r="T2804" s="4" t="str">
        <f>IF(Table1[[#This Row],[Profit per unit]]&gt;$V$8,"Premium","Mass")</f>
        <v>Premium</v>
      </c>
      <c r="U2804" s="4"/>
    </row>
    <row r="2805" spans="2:21" ht="14.25" customHeight="1" x14ac:dyDescent="0.3">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c r="O2805" s="4" t="str">
        <f>TEXT(Table1[[#This Row],[Invoice Date]],"mmm")</f>
        <v>Jan</v>
      </c>
      <c r="P2805" s="4">
        <f>YEAR(Table1[[#This Row],[Invoice Date]])</f>
        <v>2021</v>
      </c>
      <c r="Q2805" s="4">
        <f>IFERROR(Table1[[#This Row],[Total Sales]]/Table1[[#This Row],[Units Sold]],4)</f>
        <v>250.00000000000006</v>
      </c>
      <c r="R2805" s="4">
        <f>IFERROR(Table1[[#This Row],[Operating Profit]]/Table1[[#This Row],[Units Sold]],0)</f>
        <v>87.500000000000014</v>
      </c>
      <c r="S2805" s="4">
        <f>IFERROR((Table1[[#This Row],[Total Sales]]-Table1[[#This Row],[Operating Profit]])/Table1[[#This Row],[Units Sold]],0)</f>
        <v>162.50000000000006</v>
      </c>
      <c r="T2805" s="4" t="str">
        <f>IF(Table1[[#This Row],[Profit per unit]]&gt;$V$8,"Premium","Mass")</f>
        <v>Premium</v>
      </c>
      <c r="U2805" s="4"/>
    </row>
    <row r="2806" spans="2:21" ht="14.25" customHeight="1" x14ac:dyDescent="0.3">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c r="O2806" s="4" t="str">
        <f>TEXT(Table1[[#This Row],[Invoice Date]],"mmm")</f>
        <v>Jan</v>
      </c>
      <c r="P2806" s="4">
        <f>YEAR(Table1[[#This Row],[Invoice Date]])</f>
        <v>2021</v>
      </c>
      <c r="Q2806" s="4">
        <f>IFERROR(Table1[[#This Row],[Total Sales]]/Table1[[#This Row],[Units Sold]],4)</f>
        <v>250.00000000000009</v>
      </c>
      <c r="R2806" s="4">
        <f>IFERROR(Table1[[#This Row],[Operating Profit]]/Table1[[#This Row],[Units Sold]],0)</f>
        <v>87.500000000000014</v>
      </c>
      <c r="S2806" s="4">
        <f>IFERROR((Table1[[#This Row],[Total Sales]]-Table1[[#This Row],[Operating Profit]])/Table1[[#This Row],[Units Sold]],0)</f>
        <v>162.50000000000006</v>
      </c>
      <c r="T2806" s="4" t="str">
        <f>IF(Table1[[#This Row],[Profit per unit]]&gt;$V$8,"Premium","Mass")</f>
        <v>Premium</v>
      </c>
      <c r="U2806" s="4"/>
    </row>
    <row r="2807" spans="2:21" ht="14.25" customHeight="1" x14ac:dyDescent="0.3">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c r="O2807" s="4" t="str">
        <f>TEXT(Table1[[#This Row],[Invoice Date]],"mmm")</f>
        <v>Jan</v>
      </c>
      <c r="P2807" s="4">
        <f>YEAR(Table1[[#This Row],[Invoice Date]])</f>
        <v>2021</v>
      </c>
      <c r="Q2807" s="4">
        <f>IFERROR(Table1[[#This Row],[Total Sales]]/Table1[[#This Row],[Units Sold]],4)</f>
        <v>150.00000000000006</v>
      </c>
      <c r="R2807" s="4">
        <f>IFERROR(Table1[[#This Row],[Operating Profit]]/Table1[[#This Row],[Units Sold]],0)</f>
        <v>52.500000000000021</v>
      </c>
      <c r="S2807" s="4">
        <f>IFERROR((Table1[[#This Row],[Total Sales]]-Table1[[#This Row],[Operating Profit]])/Table1[[#This Row],[Units Sold]],0)</f>
        <v>97.500000000000043</v>
      </c>
      <c r="T2807" s="4" t="str">
        <f>IF(Table1[[#This Row],[Profit per unit]]&gt;$V$8,"Premium","Mass")</f>
        <v>Mass</v>
      </c>
      <c r="U2807" s="4"/>
    </row>
    <row r="2808" spans="2:21" ht="14.25" customHeight="1" x14ac:dyDescent="0.3">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c r="O2808" s="4" t="str">
        <f>TEXT(Table1[[#This Row],[Invoice Date]],"mmm")</f>
        <v>Jan</v>
      </c>
      <c r="P2808" s="4">
        <f>YEAR(Table1[[#This Row],[Invoice Date]])</f>
        <v>2021</v>
      </c>
      <c r="Q2808" s="4">
        <f>IFERROR(Table1[[#This Row],[Total Sales]]/Table1[[#This Row],[Units Sold]],4)</f>
        <v>200</v>
      </c>
      <c r="R2808" s="4">
        <f>IFERROR(Table1[[#This Row],[Operating Profit]]/Table1[[#This Row],[Units Sold]],0)</f>
        <v>70</v>
      </c>
      <c r="S2808" s="4">
        <f>IFERROR((Table1[[#This Row],[Total Sales]]-Table1[[#This Row],[Operating Profit]])/Table1[[#This Row],[Units Sold]],0)</f>
        <v>130</v>
      </c>
      <c r="T2808" s="4" t="str">
        <f>IF(Table1[[#This Row],[Profit per unit]]&gt;$V$8,"Premium","Mass")</f>
        <v>Premium</v>
      </c>
      <c r="U2808" s="4"/>
    </row>
    <row r="2809" spans="2:21" ht="14.25" customHeight="1" x14ac:dyDescent="0.3">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c r="O2809" s="4" t="str">
        <f>TEXT(Table1[[#This Row],[Invoice Date]],"mmm")</f>
        <v>Jan</v>
      </c>
      <c r="P2809" s="4">
        <f>YEAR(Table1[[#This Row],[Invoice Date]])</f>
        <v>2021</v>
      </c>
      <c r="Q2809" s="4">
        <f>IFERROR(Table1[[#This Row],[Total Sales]]/Table1[[#This Row],[Units Sold]],4)</f>
        <v>350</v>
      </c>
      <c r="R2809" s="4">
        <f>IFERROR(Table1[[#This Row],[Operating Profit]]/Table1[[#This Row],[Units Sold]],0)</f>
        <v>122.49999999999999</v>
      </c>
      <c r="S2809" s="4">
        <f>IFERROR((Table1[[#This Row],[Total Sales]]-Table1[[#This Row],[Operating Profit]])/Table1[[#This Row],[Units Sold]],0)</f>
        <v>227.5</v>
      </c>
      <c r="T2809" s="4" t="str">
        <f>IF(Table1[[#This Row],[Profit per unit]]&gt;$V$8,"Premium","Mass")</f>
        <v>Premium</v>
      </c>
      <c r="U2809" s="4"/>
    </row>
    <row r="2810" spans="2:21" ht="14.25" customHeight="1" x14ac:dyDescent="0.3">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c r="O2810" s="4" t="str">
        <f>TEXT(Table1[[#This Row],[Invoice Date]],"mmm")</f>
        <v>Jan</v>
      </c>
      <c r="P2810" s="4">
        <f>YEAR(Table1[[#This Row],[Invoice Date]])</f>
        <v>2021</v>
      </c>
      <c r="Q2810" s="4">
        <f>IFERROR(Table1[[#This Row],[Total Sales]]/Table1[[#This Row],[Units Sold]],4)</f>
        <v>250.00000000000009</v>
      </c>
      <c r="R2810" s="4">
        <f>IFERROR(Table1[[#This Row],[Operating Profit]]/Table1[[#This Row],[Units Sold]],0)</f>
        <v>87.500000000000014</v>
      </c>
      <c r="S2810" s="4">
        <f>IFERROR((Table1[[#This Row],[Total Sales]]-Table1[[#This Row],[Operating Profit]])/Table1[[#This Row],[Units Sold]],0)</f>
        <v>162.50000000000006</v>
      </c>
      <c r="T2810" s="4" t="str">
        <f>IF(Table1[[#This Row],[Profit per unit]]&gt;$V$8,"Premium","Mass")</f>
        <v>Premium</v>
      </c>
      <c r="U2810" s="4"/>
    </row>
    <row r="2811" spans="2:21" ht="14.25" customHeight="1" x14ac:dyDescent="0.3">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c r="O2811" s="4" t="str">
        <f>TEXT(Table1[[#This Row],[Invoice Date]],"mmm")</f>
        <v>Feb</v>
      </c>
      <c r="P2811" s="4">
        <f>YEAR(Table1[[#This Row],[Invoice Date]])</f>
        <v>2021</v>
      </c>
      <c r="Q2811" s="4">
        <f>IFERROR(Table1[[#This Row],[Total Sales]]/Table1[[#This Row],[Units Sold]],4)</f>
        <v>250.00000000000006</v>
      </c>
      <c r="R2811" s="4">
        <f>IFERROR(Table1[[#This Row],[Operating Profit]]/Table1[[#This Row],[Units Sold]],0)</f>
        <v>87.500000000000014</v>
      </c>
      <c r="S2811" s="4">
        <f>IFERROR((Table1[[#This Row],[Total Sales]]-Table1[[#This Row],[Operating Profit]])/Table1[[#This Row],[Units Sold]],0)</f>
        <v>162.50000000000006</v>
      </c>
      <c r="T2811" s="4" t="str">
        <f>IF(Table1[[#This Row],[Profit per unit]]&gt;$V$8,"Premium","Mass")</f>
        <v>Premium</v>
      </c>
      <c r="U2811" s="4"/>
    </row>
    <row r="2812" spans="2:21" ht="14.25" customHeight="1" x14ac:dyDescent="0.3">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c r="O2812" s="4" t="str">
        <f>TEXT(Table1[[#This Row],[Invoice Date]],"mmm")</f>
        <v>Feb</v>
      </c>
      <c r="P2812" s="4">
        <f>YEAR(Table1[[#This Row],[Invoice Date]])</f>
        <v>2021</v>
      </c>
      <c r="Q2812" s="4">
        <f>IFERROR(Table1[[#This Row],[Total Sales]]/Table1[[#This Row],[Units Sold]],4)</f>
        <v>250.00000000000006</v>
      </c>
      <c r="R2812" s="4">
        <f>IFERROR(Table1[[#This Row],[Operating Profit]]/Table1[[#This Row],[Units Sold]],0)</f>
        <v>87.500000000000014</v>
      </c>
      <c r="S2812" s="4">
        <f>IFERROR((Table1[[#This Row],[Total Sales]]-Table1[[#This Row],[Operating Profit]])/Table1[[#This Row],[Units Sold]],0)</f>
        <v>162.50000000000006</v>
      </c>
      <c r="T2812" s="4" t="str">
        <f>IF(Table1[[#This Row],[Profit per unit]]&gt;$V$8,"Premium","Mass")</f>
        <v>Premium</v>
      </c>
      <c r="U2812" s="4"/>
    </row>
    <row r="2813" spans="2:21" ht="14.25" customHeight="1" x14ac:dyDescent="0.3">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c r="O2813" s="4" t="str">
        <f>TEXT(Table1[[#This Row],[Invoice Date]],"mmm")</f>
        <v>Feb</v>
      </c>
      <c r="P2813" s="4">
        <f>YEAR(Table1[[#This Row],[Invoice Date]])</f>
        <v>2021</v>
      </c>
      <c r="Q2813" s="4">
        <f>IFERROR(Table1[[#This Row],[Total Sales]]/Table1[[#This Row],[Units Sold]],4)</f>
        <v>150.00000000000009</v>
      </c>
      <c r="R2813" s="4">
        <f>IFERROR(Table1[[#This Row],[Operating Profit]]/Table1[[#This Row],[Units Sold]],0)</f>
        <v>52.500000000000021</v>
      </c>
      <c r="S2813" s="4">
        <f>IFERROR((Table1[[#This Row],[Total Sales]]-Table1[[#This Row],[Operating Profit]])/Table1[[#This Row],[Units Sold]],0)</f>
        <v>97.500000000000043</v>
      </c>
      <c r="T2813" s="4" t="str">
        <f>IF(Table1[[#This Row],[Profit per unit]]&gt;$V$8,"Premium","Mass")</f>
        <v>Mass</v>
      </c>
      <c r="U2813" s="4"/>
    </row>
    <row r="2814" spans="2:21" ht="14.25" customHeight="1" x14ac:dyDescent="0.3">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c r="O2814" s="4" t="str">
        <f>TEXT(Table1[[#This Row],[Invoice Date]],"mmm")</f>
        <v>Feb</v>
      </c>
      <c r="P2814" s="4">
        <f>YEAR(Table1[[#This Row],[Invoice Date]])</f>
        <v>2021</v>
      </c>
      <c r="Q2814" s="4">
        <f>IFERROR(Table1[[#This Row],[Total Sales]]/Table1[[#This Row],[Units Sold]],4)</f>
        <v>200</v>
      </c>
      <c r="R2814" s="4">
        <f>IFERROR(Table1[[#This Row],[Operating Profit]]/Table1[[#This Row],[Units Sold]],0)</f>
        <v>70</v>
      </c>
      <c r="S2814" s="4">
        <f>IFERROR((Table1[[#This Row],[Total Sales]]-Table1[[#This Row],[Operating Profit]])/Table1[[#This Row],[Units Sold]],0)</f>
        <v>130</v>
      </c>
      <c r="T2814" s="4" t="str">
        <f>IF(Table1[[#This Row],[Profit per unit]]&gt;$V$8,"Premium","Mass")</f>
        <v>Premium</v>
      </c>
      <c r="U2814" s="4"/>
    </row>
    <row r="2815" spans="2:21" ht="14.25" customHeight="1" x14ac:dyDescent="0.3">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c r="O2815" s="4" t="str">
        <f>TEXT(Table1[[#This Row],[Invoice Date]],"mmm")</f>
        <v>Feb</v>
      </c>
      <c r="P2815" s="4">
        <f>YEAR(Table1[[#This Row],[Invoice Date]])</f>
        <v>2021</v>
      </c>
      <c r="Q2815" s="4">
        <f>IFERROR(Table1[[#This Row],[Total Sales]]/Table1[[#This Row],[Units Sold]],4)</f>
        <v>350</v>
      </c>
      <c r="R2815" s="4">
        <f>IFERROR(Table1[[#This Row],[Operating Profit]]/Table1[[#This Row],[Units Sold]],0)</f>
        <v>122.5</v>
      </c>
      <c r="S2815" s="4">
        <f>IFERROR((Table1[[#This Row],[Total Sales]]-Table1[[#This Row],[Operating Profit]])/Table1[[#This Row],[Units Sold]],0)</f>
        <v>227.5</v>
      </c>
      <c r="T2815" s="4" t="str">
        <f>IF(Table1[[#This Row],[Profit per unit]]&gt;$V$8,"Premium","Mass")</f>
        <v>Premium</v>
      </c>
      <c r="U2815" s="4"/>
    </row>
    <row r="2816" spans="2:21" ht="14.25" customHeight="1" x14ac:dyDescent="0.3">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c r="O2816" s="4" t="str">
        <f>TEXT(Table1[[#This Row],[Invoice Date]],"mmm")</f>
        <v>Feb</v>
      </c>
      <c r="P2816" s="4">
        <f>YEAR(Table1[[#This Row],[Invoice Date]])</f>
        <v>2021</v>
      </c>
      <c r="Q2816" s="4">
        <f>IFERROR(Table1[[#This Row],[Total Sales]]/Table1[[#This Row],[Units Sold]],4)</f>
        <v>200</v>
      </c>
      <c r="R2816" s="4">
        <f>IFERROR(Table1[[#This Row],[Operating Profit]]/Table1[[#This Row],[Units Sold]],0)</f>
        <v>70</v>
      </c>
      <c r="S2816" s="4">
        <f>IFERROR((Table1[[#This Row],[Total Sales]]-Table1[[#This Row],[Operating Profit]])/Table1[[#This Row],[Units Sold]],0)</f>
        <v>130</v>
      </c>
      <c r="T2816" s="4" t="str">
        <f>IF(Table1[[#This Row],[Profit per unit]]&gt;$V$8,"Premium","Mass")</f>
        <v>Premium</v>
      </c>
      <c r="U2816" s="4"/>
    </row>
    <row r="2817" spans="2:21" ht="14.25" customHeight="1" x14ac:dyDescent="0.3">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c r="O2817" s="4" t="str">
        <f>TEXT(Table1[[#This Row],[Invoice Date]],"mmm")</f>
        <v>Mar</v>
      </c>
      <c r="P2817" s="4">
        <f>YEAR(Table1[[#This Row],[Invoice Date]])</f>
        <v>2021</v>
      </c>
      <c r="Q2817" s="4">
        <f>IFERROR(Table1[[#This Row],[Total Sales]]/Table1[[#This Row],[Units Sold]],4)</f>
        <v>200</v>
      </c>
      <c r="R2817" s="4">
        <f>IFERROR(Table1[[#This Row],[Operating Profit]]/Table1[[#This Row],[Units Sold]],0)</f>
        <v>70</v>
      </c>
      <c r="S2817" s="4">
        <f>IFERROR((Table1[[#This Row],[Total Sales]]-Table1[[#This Row],[Operating Profit]])/Table1[[#This Row],[Units Sold]],0)</f>
        <v>130</v>
      </c>
      <c r="T2817" s="4" t="str">
        <f>IF(Table1[[#This Row],[Profit per unit]]&gt;$V$8,"Premium","Mass")</f>
        <v>Premium</v>
      </c>
      <c r="U2817" s="4"/>
    </row>
    <row r="2818" spans="2:21" ht="14.25" customHeight="1" x14ac:dyDescent="0.3">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c r="O2818" s="4" t="str">
        <f>TEXT(Table1[[#This Row],[Invoice Date]],"mmm")</f>
        <v>Mar</v>
      </c>
      <c r="P2818" s="4">
        <f>YEAR(Table1[[#This Row],[Invoice Date]])</f>
        <v>2021</v>
      </c>
      <c r="Q2818" s="4">
        <f>IFERROR(Table1[[#This Row],[Total Sales]]/Table1[[#This Row],[Units Sold]],4)</f>
        <v>200</v>
      </c>
      <c r="R2818" s="4">
        <f>IFERROR(Table1[[#This Row],[Operating Profit]]/Table1[[#This Row],[Units Sold]],0)</f>
        <v>69.999999999999986</v>
      </c>
      <c r="S2818" s="4">
        <f>IFERROR((Table1[[#This Row],[Total Sales]]-Table1[[#This Row],[Operating Profit]])/Table1[[#This Row],[Units Sold]],0)</f>
        <v>130</v>
      </c>
      <c r="T2818" s="4" t="str">
        <f>IF(Table1[[#This Row],[Profit per unit]]&gt;$V$8,"Premium","Mass")</f>
        <v>Premium</v>
      </c>
      <c r="U2818" s="4"/>
    </row>
    <row r="2819" spans="2:21" ht="14.25" customHeight="1" x14ac:dyDescent="0.3">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c r="O2819" s="4" t="str">
        <f>TEXT(Table1[[#This Row],[Invoice Date]],"mmm")</f>
        <v>Mar</v>
      </c>
      <c r="P2819" s="4">
        <f>YEAR(Table1[[#This Row],[Invoice Date]])</f>
        <v>2021</v>
      </c>
      <c r="Q2819" s="4">
        <f>IFERROR(Table1[[#This Row],[Total Sales]]/Table1[[#This Row],[Units Sold]],4)</f>
        <v>100.00000000000001</v>
      </c>
      <c r="R2819" s="4">
        <f>IFERROR(Table1[[#This Row],[Operating Profit]]/Table1[[#This Row],[Units Sold]],0)</f>
        <v>35</v>
      </c>
      <c r="S2819" s="4">
        <f>IFERROR((Table1[[#This Row],[Total Sales]]-Table1[[#This Row],[Operating Profit]])/Table1[[#This Row],[Units Sold]],0)</f>
        <v>65.000000000000014</v>
      </c>
      <c r="T2819" s="4" t="str">
        <f>IF(Table1[[#This Row],[Profit per unit]]&gt;$V$8,"Premium","Mass")</f>
        <v>Mass</v>
      </c>
      <c r="U2819" s="4"/>
    </row>
    <row r="2820" spans="2:21" ht="14.25" customHeight="1" x14ac:dyDescent="0.3">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c r="O2820" s="4" t="str">
        <f>TEXT(Table1[[#This Row],[Invoice Date]],"mmm")</f>
        <v>Mar</v>
      </c>
      <c r="P2820" s="4">
        <f>YEAR(Table1[[#This Row],[Invoice Date]])</f>
        <v>2021</v>
      </c>
      <c r="Q2820" s="4">
        <f>IFERROR(Table1[[#This Row],[Total Sales]]/Table1[[#This Row],[Units Sold]],4)</f>
        <v>199.99999999999997</v>
      </c>
      <c r="R2820" s="4">
        <f>IFERROR(Table1[[#This Row],[Operating Profit]]/Table1[[#This Row],[Units Sold]],0)</f>
        <v>69.999999999999986</v>
      </c>
      <c r="S2820" s="4">
        <f>IFERROR((Table1[[#This Row],[Total Sales]]-Table1[[#This Row],[Operating Profit]])/Table1[[#This Row],[Units Sold]],0)</f>
        <v>129.99999999999997</v>
      </c>
      <c r="T2820" s="4" t="str">
        <f>IF(Table1[[#This Row],[Profit per unit]]&gt;$V$8,"Premium","Mass")</f>
        <v>Premium</v>
      </c>
      <c r="U2820" s="4"/>
    </row>
    <row r="2821" spans="2:21" ht="14.25" customHeight="1" x14ac:dyDescent="0.3">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c r="O2821" s="4" t="str">
        <f>TEXT(Table1[[#This Row],[Invoice Date]],"mmm")</f>
        <v>Mar</v>
      </c>
      <c r="P2821" s="4">
        <f>YEAR(Table1[[#This Row],[Invoice Date]])</f>
        <v>2021</v>
      </c>
      <c r="Q2821" s="4">
        <f>IFERROR(Table1[[#This Row],[Total Sales]]/Table1[[#This Row],[Units Sold]],4)</f>
        <v>350.00000000000006</v>
      </c>
      <c r="R2821" s="4">
        <f>IFERROR(Table1[[#This Row],[Operating Profit]]/Table1[[#This Row],[Units Sold]],0)</f>
        <v>122.5</v>
      </c>
      <c r="S2821" s="4">
        <f>IFERROR((Table1[[#This Row],[Total Sales]]-Table1[[#This Row],[Operating Profit]])/Table1[[#This Row],[Units Sold]],0)</f>
        <v>227.50000000000006</v>
      </c>
      <c r="T2821" s="4" t="str">
        <f>IF(Table1[[#This Row],[Profit per unit]]&gt;$V$8,"Premium","Mass")</f>
        <v>Premium</v>
      </c>
      <c r="U2821" s="4"/>
    </row>
    <row r="2822" spans="2:21" ht="14.25" customHeight="1" x14ac:dyDescent="0.3">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c r="O2822" s="4" t="str">
        <f>TEXT(Table1[[#This Row],[Invoice Date]],"mmm")</f>
        <v>Mar</v>
      </c>
      <c r="P2822" s="4">
        <f>YEAR(Table1[[#This Row],[Invoice Date]])</f>
        <v>2021</v>
      </c>
      <c r="Q2822" s="4">
        <f>IFERROR(Table1[[#This Row],[Total Sales]]/Table1[[#This Row],[Units Sold]],4)</f>
        <v>250</v>
      </c>
      <c r="R2822" s="4">
        <f>IFERROR(Table1[[#This Row],[Operating Profit]]/Table1[[#This Row],[Units Sold]],0)</f>
        <v>87.5</v>
      </c>
      <c r="S2822" s="4">
        <f>IFERROR((Table1[[#This Row],[Total Sales]]-Table1[[#This Row],[Operating Profit]])/Table1[[#This Row],[Units Sold]],0)</f>
        <v>162.5</v>
      </c>
      <c r="T2822" s="4" t="str">
        <f>IF(Table1[[#This Row],[Profit per unit]]&gt;$V$8,"Premium","Mass")</f>
        <v>Premium</v>
      </c>
      <c r="U2822" s="4"/>
    </row>
    <row r="2823" spans="2:21" ht="14.25" customHeight="1" x14ac:dyDescent="0.3">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c r="O2823" s="4" t="str">
        <f>TEXT(Table1[[#This Row],[Invoice Date]],"mmm")</f>
        <v>Apr</v>
      </c>
      <c r="P2823" s="4">
        <f>YEAR(Table1[[#This Row],[Invoice Date]])</f>
        <v>2021</v>
      </c>
      <c r="Q2823" s="4">
        <f>IFERROR(Table1[[#This Row],[Total Sales]]/Table1[[#This Row],[Units Sold]],4)</f>
        <v>250</v>
      </c>
      <c r="R2823" s="4">
        <f>IFERROR(Table1[[#This Row],[Operating Profit]]/Table1[[#This Row],[Units Sold]],0)</f>
        <v>87.5</v>
      </c>
      <c r="S2823" s="4">
        <f>IFERROR((Table1[[#This Row],[Total Sales]]-Table1[[#This Row],[Operating Profit]])/Table1[[#This Row],[Units Sold]],0)</f>
        <v>162.5</v>
      </c>
      <c r="T2823" s="4" t="str">
        <f>IF(Table1[[#This Row],[Profit per unit]]&gt;$V$8,"Premium","Mass")</f>
        <v>Premium</v>
      </c>
      <c r="U2823" s="4"/>
    </row>
    <row r="2824" spans="2:21" ht="14.25" customHeight="1" x14ac:dyDescent="0.3">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c r="O2824" s="4" t="str">
        <f>TEXT(Table1[[#This Row],[Invoice Date]],"mmm")</f>
        <v>Apr</v>
      </c>
      <c r="P2824" s="4">
        <f>YEAR(Table1[[#This Row],[Invoice Date]])</f>
        <v>2021</v>
      </c>
      <c r="Q2824" s="4">
        <f>IFERROR(Table1[[#This Row],[Total Sales]]/Table1[[#This Row],[Units Sold]],4)</f>
        <v>250</v>
      </c>
      <c r="R2824" s="4">
        <f>IFERROR(Table1[[#This Row],[Operating Profit]]/Table1[[#This Row],[Units Sold]],0)</f>
        <v>87.5</v>
      </c>
      <c r="S2824" s="4">
        <f>IFERROR((Table1[[#This Row],[Total Sales]]-Table1[[#This Row],[Operating Profit]])/Table1[[#This Row],[Units Sold]],0)</f>
        <v>162.5</v>
      </c>
      <c r="T2824" s="4" t="str">
        <f>IF(Table1[[#This Row],[Profit per unit]]&gt;$V$8,"Premium","Mass")</f>
        <v>Premium</v>
      </c>
      <c r="U2824" s="4"/>
    </row>
    <row r="2825" spans="2:21" ht="14.25" customHeight="1" x14ac:dyDescent="0.3">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c r="O2825" s="4" t="str">
        <f>TEXT(Table1[[#This Row],[Invoice Date]],"mmm")</f>
        <v>Apr</v>
      </c>
      <c r="P2825" s="4">
        <f>YEAR(Table1[[#This Row],[Invoice Date]])</f>
        <v>2021</v>
      </c>
      <c r="Q2825" s="4">
        <f>IFERROR(Table1[[#This Row],[Total Sales]]/Table1[[#This Row],[Units Sold]],4)</f>
        <v>150.00000000000003</v>
      </c>
      <c r="R2825" s="4">
        <f>IFERROR(Table1[[#This Row],[Operating Profit]]/Table1[[#This Row],[Units Sold]],0)</f>
        <v>52.5</v>
      </c>
      <c r="S2825" s="4">
        <f>IFERROR((Table1[[#This Row],[Total Sales]]-Table1[[#This Row],[Operating Profit]])/Table1[[#This Row],[Units Sold]],0)</f>
        <v>97.500000000000014</v>
      </c>
      <c r="T2825" s="4" t="str">
        <f>IF(Table1[[#This Row],[Profit per unit]]&gt;$V$8,"Premium","Mass")</f>
        <v>Mass</v>
      </c>
      <c r="U2825" s="4"/>
    </row>
    <row r="2826" spans="2:21" ht="14.25" customHeight="1" x14ac:dyDescent="0.3">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c r="O2826" s="4" t="str">
        <f>TEXT(Table1[[#This Row],[Invoice Date]],"mmm")</f>
        <v>Apr</v>
      </c>
      <c r="P2826" s="4">
        <f>YEAR(Table1[[#This Row],[Invoice Date]])</f>
        <v>2021</v>
      </c>
      <c r="Q2826" s="4">
        <f>IFERROR(Table1[[#This Row],[Total Sales]]/Table1[[#This Row],[Units Sold]],4)</f>
        <v>199.99999999999997</v>
      </c>
      <c r="R2826" s="4">
        <f>IFERROR(Table1[[#This Row],[Operating Profit]]/Table1[[#This Row],[Units Sold]],0)</f>
        <v>69.999999999999986</v>
      </c>
      <c r="S2826" s="4">
        <f>IFERROR((Table1[[#This Row],[Total Sales]]-Table1[[#This Row],[Operating Profit]])/Table1[[#This Row],[Units Sold]],0)</f>
        <v>129.99999999999997</v>
      </c>
      <c r="T2826" s="4" t="str">
        <f>IF(Table1[[#This Row],[Profit per unit]]&gt;$V$8,"Premium","Mass")</f>
        <v>Premium</v>
      </c>
      <c r="U2826" s="4"/>
    </row>
    <row r="2827" spans="2:21" ht="14.25" customHeight="1" x14ac:dyDescent="0.3">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c r="O2827" s="4" t="str">
        <f>TEXT(Table1[[#This Row],[Invoice Date]],"mmm")</f>
        <v>Apr</v>
      </c>
      <c r="P2827" s="4">
        <f>YEAR(Table1[[#This Row],[Invoice Date]])</f>
        <v>2021</v>
      </c>
      <c r="Q2827" s="4">
        <f>IFERROR(Table1[[#This Row],[Total Sales]]/Table1[[#This Row],[Units Sold]],4)</f>
        <v>400</v>
      </c>
      <c r="R2827" s="4">
        <f>IFERROR(Table1[[#This Row],[Operating Profit]]/Table1[[#This Row],[Units Sold]],0)</f>
        <v>140</v>
      </c>
      <c r="S2827" s="4">
        <f>IFERROR((Table1[[#This Row],[Total Sales]]-Table1[[#This Row],[Operating Profit]])/Table1[[#This Row],[Units Sold]],0)</f>
        <v>260</v>
      </c>
      <c r="T2827" s="4" t="str">
        <f>IF(Table1[[#This Row],[Profit per unit]]&gt;$V$8,"Premium","Mass")</f>
        <v>Premium</v>
      </c>
      <c r="U2827" s="4"/>
    </row>
    <row r="2828" spans="2:21" ht="14.25" customHeight="1" x14ac:dyDescent="0.3">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c r="O2828" s="4" t="str">
        <f>TEXT(Table1[[#This Row],[Invoice Date]],"mmm")</f>
        <v>Apr</v>
      </c>
      <c r="P2828" s="4">
        <f>YEAR(Table1[[#This Row],[Invoice Date]])</f>
        <v>2021</v>
      </c>
      <c r="Q2828" s="4">
        <f>IFERROR(Table1[[#This Row],[Total Sales]]/Table1[[#This Row],[Units Sold]],4)</f>
        <v>300.00000000000006</v>
      </c>
      <c r="R2828" s="4">
        <f>IFERROR(Table1[[#This Row],[Operating Profit]]/Table1[[#This Row],[Units Sold]],0)</f>
        <v>105.00000000000001</v>
      </c>
      <c r="S2828" s="4">
        <f>IFERROR((Table1[[#This Row],[Total Sales]]-Table1[[#This Row],[Operating Profit]])/Table1[[#This Row],[Units Sold]],0)</f>
        <v>195.00000000000006</v>
      </c>
      <c r="T2828" s="4" t="str">
        <f>IF(Table1[[#This Row],[Profit per unit]]&gt;$V$8,"Premium","Mass")</f>
        <v>Premium</v>
      </c>
      <c r="U2828" s="4"/>
    </row>
    <row r="2829" spans="2:21" ht="14.25" customHeight="1" x14ac:dyDescent="0.3">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c r="O2829" s="4" t="str">
        <f>TEXT(Table1[[#This Row],[Invoice Date]],"mmm")</f>
        <v>May</v>
      </c>
      <c r="P2829" s="4">
        <f>YEAR(Table1[[#This Row],[Invoice Date]])</f>
        <v>2021</v>
      </c>
      <c r="Q2829" s="4">
        <f>IFERROR(Table1[[#This Row],[Total Sales]]/Table1[[#This Row],[Units Sold]],4)</f>
        <v>400</v>
      </c>
      <c r="R2829" s="4">
        <f>IFERROR(Table1[[#This Row],[Operating Profit]]/Table1[[#This Row],[Units Sold]],0)</f>
        <v>140</v>
      </c>
      <c r="S2829" s="4">
        <f>IFERROR((Table1[[#This Row],[Total Sales]]-Table1[[#This Row],[Operating Profit]])/Table1[[#This Row],[Units Sold]],0)</f>
        <v>260</v>
      </c>
      <c r="T2829" s="4" t="str">
        <f>IF(Table1[[#This Row],[Profit per unit]]&gt;$V$8,"Premium","Mass")</f>
        <v>Premium</v>
      </c>
      <c r="U2829" s="4"/>
    </row>
    <row r="2830" spans="2:21" ht="14.25" customHeight="1" x14ac:dyDescent="0.3">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c r="O2830" s="4" t="str">
        <f>TEXT(Table1[[#This Row],[Invoice Date]],"mmm")</f>
        <v>May</v>
      </c>
      <c r="P2830" s="4">
        <f>YEAR(Table1[[#This Row],[Invoice Date]])</f>
        <v>2021</v>
      </c>
      <c r="Q2830" s="4">
        <f>IFERROR(Table1[[#This Row],[Total Sales]]/Table1[[#This Row],[Units Sold]],4)</f>
        <v>400</v>
      </c>
      <c r="R2830" s="4">
        <f>IFERROR(Table1[[#This Row],[Operating Profit]]/Table1[[#This Row],[Units Sold]],0)</f>
        <v>140</v>
      </c>
      <c r="S2830" s="4">
        <f>IFERROR((Table1[[#This Row],[Total Sales]]-Table1[[#This Row],[Operating Profit]])/Table1[[#This Row],[Units Sold]],0)</f>
        <v>260</v>
      </c>
      <c r="T2830" s="4" t="str">
        <f>IF(Table1[[#This Row],[Profit per unit]]&gt;$V$8,"Premium","Mass")</f>
        <v>Premium</v>
      </c>
      <c r="U2830" s="4"/>
    </row>
    <row r="2831" spans="2:21" ht="14.25" customHeight="1" x14ac:dyDescent="0.3">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c r="O2831" s="4" t="str">
        <f>TEXT(Table1[[#This Row],[Invoice Date]],"mmm")</f>
        <v>May</v>
      </c>
      <c r="P2831" s="4">
        <f>YEAR(Table1[[#This Row],[Invoice Date]])</f>
        <v>2021</v>
      </c>
      <c r="Q2831" s="4">
        <f>IFERROR(Table1[[#This Row],[Total Sales]]/Table1[[#This Row],[Units Sold]],4)</f>
        <v>350</v>
      </c>
      <c r="R2831" s="4">
        <f>IFERROR(Table1[[#This Row],[Operating Profit]]/Table1[[#This Row],[Units Sold]],0)</f>
        <v>122.49999999999999</v>
      </c>
      <c r="S2831" s="4">
        <f>IFERROR((Table1[[#This Row],[Total Sales]]-Table1[[#This Row],[Operating Profit]])/Table1[[#This Row],[Units Sold]],0)</f>
        <v>227.5</v>
      </c>
      <c r="T2831" s="4" t="str">
        <f>IF(Table1[[#This Row],[Profit per unit]]&gt;$V$8,"Premium","Mass")</f>
        <v>Premium</v>
      </c>
      <c r="U2831" s="4"/>
    </row>
    <row r="2832" spans="2:21" ht="14.25" customHeight="1" x14ac:dyDescent="0.3">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c r="O2832" s="4" t="str">
        <f>TEXT(Table1[[#This Row],[Invoice Date]],"mmm")</f>
        <v>May</v>
      </c>
      <c r="P2832" s="4">
        <f>YEAR(Table1[[#This Row],[Invoice Date]])</f>
        <v>2021</v>
      </c>
      <c r="Q2832" s="4">
        <f>IFERROR(Table1[[#This Row],[Total Sales]]/Table1[[#This Row],[Units Sold]],4)</f>
        <v>350</v>
      </c>
      <c r="R2832" s="4">
        <f>IFERROR(Table1[[#This Row],[Operating Profit]]/Table1[[#This Row],[Units Sold]],0)</f>
        <v>122.5</v>
      </c>
      <c r="S2832" s="4">
        <f>IFERROR((Table1[[#This Row],[Total Sales]]-Table1[[#This Row],[Operating Profit]])/Table1[[#This Row],[Units Sold]],0)</f>
        <v>227.5</v>
      </c>
      <c r="T2832" s="4" t="str">
        <f>IF(Table1[[#This Row],[Profit per unit]]&gt;$V$8,"Premium","Mass")</f>
        <v>Premium</v>
      </c>
      <c r="U2832" s="4"/>
    </row>
    <row r="2833" spans="2:21" ht="14.25" customHeight="1" x14ac:dyDescent="0.3">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c r="O2833" s="4" t="str">
        <f>TEXT(Table1[[#This Row],[Invoice Date]],"mmm")</f>
        <v>May</v>
      </c>
      <c r="P2833" s="4">
        <f>YEAR(Table1[[#This Row],[Invoice Date]])</f>
        <v>2021</v>
      </c>
      <c r="Q2833" s="4">
        <f>IFERROR(Table1[[#This Row],[Total Sales]]/Table1[[#This Row],[Units Sold]],4)</f>
        <v>449.99999999999994</v>
      </c>
      <c r="R2833" s="4">
        <f>IFERROR(Table1[[#This Row],[Operating Profit]]/Table1[[#This Row],[Units Sold]],0)</f>
        <v>157.49999999999997</v>
      </c>
      <c r="S2833" s="4">
        <f>IFERROR((Table1[[#This Row],[Total Sales]]-Table1[[#This Row],[Operating Profit]])/Table1[[#This Row],[Units Sold]],0)</f>
        <v>292.5</v>
      </c>
      <c r="T2833" s="4" t="str">
        <f>IF(Table1[[#This Row],[Profit per unit]]&gt;$V$8,"Premium","Mass")</f>
        <v>Premium</v>
      </c>
      <c r="U2833" s="4"/>
    </row>
    <row r="2834" spans="2:21" ht="14.25" customHeight="1" x14ac:dyDescent="0.3">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c r="O2834" s="4" t="str">
        <f>TEXT(Table1[[#This Row],[Invoice Date]],"mmm")</f>
        <v>May</v>
      </c>
      <c r="P2834" s="4">
        <f>YEAR(Table1[[#This Row],[Invoice Date]])</f>
        <v>2021</v>
      </c>
      <c r="Q2834" s="4">
        <f>IFERROR(Table1[[#This Row],[Total Sales]]/Table1[[#This Row],[Units Sold]],4)</f>
        <v>449.99999999999989</v>
      </c>
      <c r="R2834" s="4">
        <f>IFERROR(Table1[[#This Row],[Operating Profit]]/Table1[[#This Row],[Units Sold]],0)</f>
        <v>157.49999999999994</v>
      </c>
      <c r="S2834" s="4">
        <f>IFERROR((Table1[[#This Row],[Total Sales]]-Table1[[#This Row],[Operating Profit]])/Table1[[#This Row],[Units Sold]],0)</f>
        <v>292.49999999999994</v>
      </c>
      <c r="T2834" s="4" t="str">
        <f>IF(Table1[[#This Row],[Profit per unit]]&gt;$V$8,"Premium","Mass")</f>
        <v>Premium</v>
      </c>
      <c r="U2834" s="4"/>
    </row>
    <row r="2835" spans="2:21" ht="14.25" customHeight="1" x14ac:dyDescent="0.3">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c r="O2835" s="4" t="str">
        <f>TEXT(Table1[[#This Row],[Invoice Date]],"mmm")</f>
        <v>Jun</v>
      </c>
      <c r="P2835" s="4">
        <f>YEAR(Table1[[#This Row],[Invoice Date]])</f>
        <v>2021</v>
      </c>
      <c r="Q2835" s="4">
        <f>IFERROR(Table1[[#This Row],[Total Sales]]/Table1[[#This Row],[Units Sold]],4)</f>
        <v>400</v>
      </c>
      <c r="R2835" s="4">
        <f>IFERROR(Table1[[#This Row],[Operating Profit]]/Table1[[#This Row],[Units Sold]],0)</f>
        <v>140</v>
      </c>
      <c r="S2835" s="4">
        <f>IFERROR((Table1[[#This Row],[Total Sales]]-Table1[[#This Row],[Operating Profit]])/Table1[[#This Row],[Units Sold]],0)</f>
        <v>260</v>
      </c>
      <c r="T2835" s="4" t="str">
        <f>IF(Table1[[#This Row],[Profit per unit]]&gt;$V$8,"Premium","Mass")</f>
        <v>Premium</v>
      </c>
      <c r="U2835" s="4"/>
    </row>
    <row r="2836" spans="2:21" ht="14.25" customHeight="1" x14ac:dyDescent="0.3">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c r="O2836" s="4" t="str">
        <f>TEXT(Table1[[#This Row],[Invoice Date]],"mmm")</f>
        <v>Jun</v>
      </c>
      <c r="P2836" s="4">
        <f>YEAR(Table1[[#This Row],[Invoice Date]])</f>
        <v>2021</v>
      </c>
      <c r="Q2836" s="4">
        <f>IFERROR(Table1[[#This Row],[Total Sales]]/Table1[[#This Row],[Units Sold]],4)</f>
        <v>350</v>
      </c>
      <c r="R2836" s="4">
        <f>IFERROR(Table1[[#This Row],[Operating Profit]]/Table1[[#This Row],[Units Sold]],0)</f>
        <v>122.5</v>
      </c>
      <c r="S2836" s="4">
        <f>IFERROR((Table1[[#This Row],[Total Sales]]-Table1[[#This Row],[Operating Profit]])/Table1[[#This Row],[Units Sold]],0)</f>
        <v>227.5</v>
      </c>
      <c r="T2836" s="4" t="str">
        <f>IF(Table1[[#This Row],[Profit per unit]]&gt;$V$8,"Premium","Mass")</f>
        <v>Premium</v>
      </c>
      <c r="U2836" s="4"/>
    </row>
    <row r="2837" spans="2:21" ht="14.25" customHeight="1" x14ac:dyDescent="0.3">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c r="O2837" s="4" t="str">
        <f>TEXT(Table1[[#This Row],[Invoice Date]],"mmm")</f>
        <v>Jun</v>
      </c>
      <c r="P2837" s="4">
        <f>YEAR(Table1[[#This Row],[Invoice Date]])</f>
        <v>2021</v>
      </c>
      <c r="Q2837" s="4">
        <f>IFERROR(Table1[[#This Row],[Total Sales]]/Table1[[#This Row],[Units Sold]],4)</f>
        <v>400</v>
      </c>
      <c r="R2837" s="4">
        <f>IFERROR(Table1[[#This Row],[Operating Profit]]/Table1[[#This Row],[Units Sold]],0)</f>
        <v>140</v>
      </c>
      <c r="S2837" s="4">
        <f>IFERROR((Table1[[#This Row],[Total Sales]]-Table1[[#This Row],[Operating Profit]])/Table1[[#This Row],[Units Sold]],0)</f>
        <v>260</v>
      </c>
      <c r="T2837" s="4" t="str">
        <f>IF(Table1[[#This Row],[Profit per unit]]&gt;$V$8,"Premium","Mass")</f>
        <v>Premium</v>
      </c>
      <c r="U2837" s="4"/>
    </row>
    <row r="2838" spans="2:21" ht="14.25" customHeight="1" x14ac:dyDescent="0.3">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c r="O2838" s="4" t="str">
        <f>TEXT(Table1[[#This Row],[Invoice Date]],"mmm")</f>
        <v>Jun</v>
      </c>
      <c r="P2838" s="4">
        <f>YEAR(Table1[[#This Row],[Invoice Date]])</f>
        <v>2021</v>
      </c>
      <c r="Q2838" s="4">
        <f>IFERROR(Table1[[#This Row],[Total Sales]]/Table1[[#This Row],[Units Sold]],4)</f>
        <v>400</v>
      </c>
      <c r="R2838" s="4">
        <f>IFERROR(Table1[[#This Row],[Operating Profit]]/Table1[[#This Row],[Units Sold]],0)</f>
        <v>140</v>
      </c>
      <c r="S2838" s="4">
        <f>IFERROR((Table1[[#This Row],[Total Sales]]-Table1[[#This Row],[Operating Profit]])/Table1[[#This Row],[Units Sold]],0)</f>
        <v>260</v>
      </c>
      <c r="T2838" s="4" t="str">
        <f>IF(Table1[[#This Row],[Profit per unit]]&gt;$V$8,"Premium","Mass")</f>
        <v>Premium</v>
      </c>
      <c r="U2838" s="4"/>
    </row>
    <row r="2839" spans="2:21" ht="14.25" customHeight="1" x14ac:dyDescent="0.3">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c r="O2839" s="4" t="str">
        <f>TEXT(Table1[[#This Row],[Invoice Date]],"mmm")</f>
        <v>Jun</v>
      </c>
      <c r="P2839" s="4">
        <f>YEAR(Table1[[#This Row],[Invoice Date]])</f>
        <v>2021</v>
      </c>
      <c r="Q2839" s="4">
        <f>IFERROR(Table1[[#This Row],[Total Sales]]/Table1[[#This Row],[Units Sold]],4)</f>
        <v>549.99999999999989</v>
      </c>
      <c r="R2839" s="4">
        <f>IFERROR(Table1[[#This Row],[Operating Profit]]/Table1[[#This Row],[Units Sold]],0)</f>
        <v>192.49999999999994</v>
      </c>
      <c r="S2839" s="4">
        <f>IFERROR((Table1[[#This Row],[Total Sales]]-Table1[[#This Row],[Operating Profit]])/Table1[[#This Row],[Units Sold]],0)</f>
        <v>357.49999999999994</v>
      </c>
      <c r="T2839" s="4" t="str">
        <f>IF(Table1[[#This Row],[Profit per unit]]&gt;$V$8,"Premium","Mass")</f>
        <v>Premium</v>
      </c>
      <c r="U2839" s="4"/>
    </row>
    <row r="2840" spans="2:21" ht="14.25" customHeight="1" x14ac:dyDescent="0.3">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c r="O2840" s="4" t="str">
        <f>TEXT(Table1[[#This Row],[Invoice Date]],"mmm")</f>
        <v>Jun</v>
      </c>
      <c r="P2840" s="4">
        <f>YEAR(Table1[[#This Row],[Invoice Date]])</f>
        <v>2021</v>
      </c>
      <c r="Q2840" s="4">
        <f>IFERROR(Table1[[#This Row],[Total Sales]]/Table1[[#This Row],[Units Sold]],4)</f>
        <v>600</v>
      </c>
      <c r="R2840" s="4">
        <f>IFERROR(Table1[[#This Row],[Operating Profit]]/Table1[[#This Row],[Units Sold]],0)</f>
        <v>210</v>
      </c>
      <c r="S2840" s="4">
        <f>IFERROR((Table1[[#This Row],[Total Sales]]-Table1[[#This Row],[Operating Profit]])/Table1[[#This Row],[Units Sold]],0)</f>
        <v>390</v>
      </c>
      <c r="T2840" s="4" t="str">
        <f>IF(Table1[[#This Row],[Profit per unit]]&gt;$V$8,"Premium","Mass")</f>
        <v>Premium</v>
      </c>
      <c r="U2840" s="4"/>
    </row>
    <row r="2841" spans="2:21" ht="14.25" customHeight="1" x14ac:dyDescent="0.3">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c r="O2841" s="4" t="str">
        <f>TEXT(Table1[[#This Row],[Invoice Date]],"mmm")</f>
        <v>Jul</v>
      </c>
      <c r="P2841" s="4">
        <f>YEAR(Table1[[#This Row],[Invoice Date]])</f>
        <v>2021</v>
      </c>
      <c r="Q2841" s="4">
        <f>IFERROR(Table1[[#This Row],[Total Sales]]/Table1[[#This Row],[Units Sold]],4)</f>
        <v>549.99999999999989</v>
      </c>
      <c r="R2841" s="4">
        <f>IFERROR(Table1[[#This Row],[Operating Profit]]/Table1[[#This Row],[Units Sold]],0)</f>
        <v>192.49999999999994</v>
      </c>
      <c r="S2841" s="4">
        <f>IFERROR((Table1[[#This Row],[Total Sales]]-Table1[[#This Row],[Operating Profit]])/Table1[[#This Row],[Units Sold]],0)</f>
        <v>357.49999999999994</v>
      </c>
      <c r="T2841" s="4" t="str">
        <f>IF(Table1[[#This Row],[Profit per unit]]&gt;$V$8,"Premium","Mass")</f>
        <v>Premium</v>
      </c>
      <c r="U2841" s="4"/>
    </row>
    <row r="2842" spans="2:21" ht="14.25" customHeight="1" x14ac:dyDescent="0.3">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c r="O2842" s="4" t="str">
        <f>TEXT(Table1[[#This Row],[Invoice Date]],"mmm")</f>
        <v>Jul</v>
      </c>
      <c r="P2842" s="4">
        <f>YEAR(Table1[[#This Row],[Invoice Date]])</f>
        <v>2021</v>
      </c>
      <c r="Q2842" s="4">
        <f>IFERROR(Table1[[#This Row],[Total Sales]]/Table1[[#This Row],[Units Sold]],4)</f>
        <v>500</v>
      </c>
      <c r="R2842" s="4">
        <f>IFERROR(Table1[[#This Row],[Operating Profit]]/Table1[[#This Row],[Units Sold]],0)</f>
        <v>175</v>
      </c>
      <c r="S2842" s="4">
        <f>IFERROR((Table1[[#This Row],[Total Sales]]-Table1[[#This Row],[Operating Profit]])/Table1[[#This Row],[Units Sold]],0)</f>
        <v>325</v>
      </c>
      <c r="T2842" s="4" t="str">
        <f>IF(Table1[[#This Row],[Profit per unit]]&gt;$V$8,"Premium","Mass")</f>
        <v>Premium</v>
      </c>
      <c r="U2842" s="4"/>
    </row>
    <row r="2843" spans="2:21" ht="14.25" customHeight="1" x14ac:dyDescent="0.3">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c r="O2843" s="4" t="str">
        <f>TEXT(Table1[[#This Row],[Invoice Date]],"mmm")</f>
        <v>Jul</v>
      </c>
      <c r="P2843" s="4">
        <f>YEAR(Table1[[#This Row],[Invoice Date]])</f>
        <v>2021</v>
      </c>
      <c r="Q2843" s="4">
        <f>IFERROR(Table1[[#This Row],[Total Sales]]/Table1[[#This Row],[Units Sold]],4)</f>
        <v>450</v>
      </c>
      <c r="R2843" s="4">
        <f>IFERROR(Table1[[#This Row],[Operating Profit]]/Table1[[#This Row],[Units Sold]],0)</f>
        <v>157.5</v>
      </c>
      <c r="S2843" s="4">
        <f>IFERROR((Table1[[#This Row],[Total Sales]]-Table1[[#This Row],[Operating Profit]])/Table1[[#This Row],[Units Sold]],0)</f>
        <v>292.5</v>
      </c>
      <c r="T2843" s="4" t="str">
        <f>IF(Table1[[#This Row],[Profit per unit]]&gt;$V$8,"Premium","Mass")</f>
        <v>Premium</v>
      </c>
      <c r="U2843" s="4"/>
    </row>
    <row r="2844" spans="2:21" ht="14.25" customHeight="1" x14ac:dyDescent="0.3">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c r="O2844" s="4" t="str">
        <f>TEXT(Table1[[#This Row],[Invoice Date]],"mmm")</f>
        <v>Jul</v>
      </c>
      <c r="P2844" s="4">
        <f>YEAR(Table1[[#This Row],[Invoice Date]])</f>
        <v>2021</v>
      </c>
      <c r="Q2844" s="4">
        <f>IFERROR(Table1[[#This Row],[Total Sales]]/Table1[[#This Row],[Units Sold]],4)</f>
        <v>450</v>
      </c>
      <c r="R2844" s="4">
        <f>IFERROR(Table1[[#This Row],[Operating Profit]]/Table1[[#This Row],[Units Sold]],0)</f>
        <v>157.5</v>
      </c>
      <c r="S2844" s="4">
        <f>IFERROR((Table1[[#This Row],[Total Sales]]-Table1[[#This Row],[Operating Profit]])/Table1[[#This Row],[Units Sold]],0)</f>
        <v>292.5</v>
      </c>
      <c r="T2844" s="4" t="str">
        <f>IF(Table1[[#This Row],[Profit per unit]]&gt;$V$8,"Premium","Mass")</f>
        <v>Premium</v>
      </c>
      <c r="U2844" s="4"/>
    </row>
    <row r="2845" spans="2:21" ht="14.25" customHeight="1" x14ac:dyDescent="0.3">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c r="O2845" s="4" t="str">
        <f>TEXT(Table1[[#This Row],[Invoice Date]],"mmm")</f>
        <v>Jul</v>
      </c>
      <c r="P2845" s="4">
        <f>YEAR(Table1[[#This Row],[Invoice Date]])</f>
        <v>2021</v>
      </c>
      <c r="Q2845" s="4">
        <f>IFERROR(Table1[[#This Row],[Total Sales]]/Table1[[#This Row],[Units Sold]],4)</f>
        <v>600</v>
      </c>
      <c r="R2845" s="4">
        <f>IFERROR(Table1[[#This Row],[Operating Profit]]/Table1[[#This Row],[Units Sold]],0)</f>
        <v>210</v>
      </c>
      <c r="S2845" s="4">
        <f>IFERROR((Table1[[#This Row],[Total Sales]]-Table1[[#This Row],[Operating Profit]])/Table1[[#This Row],[Units Sold]],0)</f>
        <v>390</v>
      </c>
      <c r="T2845" s="4" t="str">
        <f>IF(Table1[[#This Row],[Profit per unit]]&gt;$V$8,"Premium","Mass")</f>
        <v>Premium</v>
      </c>
      <c r="U2845" s="4"/>
    </row>
    <row r="2846" spans="2:21" ht="14.25" customHeight="1" x14ac:dyDescent="0.3">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c r="O2846" s="4" t="str">
        <f>TEXT(Table1[[#This Row],[Invoice Date]],"mmm")</f>
        <v>Jul</v>
      </c>
      <c r="P2846" s="4">
        <f>YEAR(Table1[[#This Row],[Invoice Date]])</f>
        <v>2021</v>
      </c>
      <c r="Q2846" s="4">
        <f>IFERROR(Table1[[#This Row],[Total Sales]]/Table1[[#This Row],[Units Sold]],4)</f>
        <v>650</v>
      </c>
      <c r="R2846" s="4">
        <f>IFERROR(Table1[[#This Row],[Operating Profit]]/Table1[[#This Row],[Units Sold]],0)</f>
        <v>227.5</v>
      </c>
      <c r="S2846" s="4">
        <f>IFERROR((Table1[[#This Row],[Total Sales]]-Table1[[#This Row],[Operating Profit]])/Table1[[#This Row],[Units Sold]],0)</f>
        <v>422.5</v>
      </c>
      <c r="T2846" s="4" t="str">
        <f>IF(Table1[[#This Row],[Profit per unit]]&gt;$V$8,"Premium","Mass")</f>
        <v>Premium</v>
      </c>
      <c r="U2846" s="4"/>
    </row>
    <row r="2847" spans="2:21" ht="14.25" customHeight="1" x14ac:dyDescent="0.3">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c r="O2847" s="4" t="str">
        <f>TEXT(Table1[[#This Row],[Invoice Date]],"mmm")</f>
        <v>Aug</v>
      </c>
      <c r="P2847" s="4">
        <f>YEAR(Table1[[#This Row],[Invoice Date]])</f>
        <v>2021</v>
      </c>
      <c r="Q2847" s="4">
        <f>IFERROR(Table1[[#This Row],[Total Sales]]/Table1[[#This Row],[Units Sold]],4)</f>
        <v>600</v>
      </c>
      <c r="R2847" s="4">
        <f>IFERROR(Table1[[#This Row],[Operating Profit]]/Table1[[#This Row],[Units Sold]],0)</f>
        <v>210</v>
      </c>
      <c r="S2847" s="4">
        <f>IFERROR((Table1[[#This Row],[Total Sales]]-Table1[[#This Row],[Operating Profit]])/Table1[[#This Row],[Units Sold]],0)</f>
        <v>390</v>
      </c>
      <c r="T2847" s="4" t="str">
        <f>IF(Table1[[#This Row],[Profit per unit]]&gt;$V$8,"Premium","Mass")</f>
        <v>Premium</v>
      </c>
      <c r="U2847" s="4"/>
    </row>
    <row r="2848" spans="2:21" ht="14.25" customHeight="1" x14ac:dyDescent="0.3">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c r="O2848" s="4" t="str">
        <f>TEXT(Table1[[#This Row],[Invoice Date]],"mmm")</f>
        <v>Aug</v>
      </c>
      <c r="P2848" s="4">
        <f>YEAR(Table1[[#This Row],[Invoice Date]])</f>
        <v>2021</v>
      </c>
      <c r="Q2848" s="4">
        <f>IFERROR(Table1[[#This Row],[Total Sales]]/Table1[[#This Row],[Units Sold]],4)</f>
        <v>550.00000000000011</v>
      </c>
      <c r="R2848" s="4">
        <f>IFERROR(Table1[[#This Row],[Operating Profit]]/Table1[[#This Row],[Units Sold]],0)</f>
        <v>192.5</v>
      </c>
      <c r="S2848" s="4">
        <f>IFERROR((Table1[[#This Row],[Total Sales]]-Table1[[#This Row],[Operating Profit]])/Table1[[#This Row],[Units Sold]],0)</f>
        <v>357.50000000000006</v>
      </c>
      <c r="T2848" s="4" t="str">
        <f>IF(Table1[[#This Row],[Profit per unit]]&gt;$V$8,"Premium","Mass")</f>
        <v>Premium</v>
      </c>
      <c r="U2848" s="4"/>
    </row>
    <row r="2849" spans="2:21" ht="14.25" customHeight="1" x14ac:dyDescent="0.3">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c r="O2849" s="4" t="str">
        <f>TEXT(Table1[[#This Row],[Invoice Date]],"mmm")</f>
        <v>Aug</v>
      </c>
      <c r="P2849" s="4">
        <f>YEAR(Table1[[#This Row],[Invoice Date]])</f>
        <v>2021</v>
      </c>
      <c r="Q2849" s="4">
        <f>IFERROR(Table1[[#This Row],[Total Sales]]/Table1[[#This Row],[Units Sold]],4)</f>
        <v>500</v>
      </c>
      <c r="R2849" s="4">
        <f>IFERROR(Table1[[#This Row],[Operating Profit]]/Table1[[#This Row],[Units Sold]],0)</f>
        <v>174.99999999999997</v>
      </c>
      <c r="S2849" s="4">
        <f>IFERROR((Table1[[#This Row],[Total Sales]]-Table1[[#This Row],[Operating Profit]])/Table1[[#This Row],[Units Sold]],0)</f>
        <v>325</v>
      </c>
      <c r="T2849" s="4" t="str">
        <f>IF(Table1[[#This Row],[Profit per unit]]&gt;$V$8,"Premium","Mass")</f>
        <v>Premium</v>
      </c>
      <c r="U2849" s="4"/>
    </row>
    <row r="2850" spans="2:21" ht="14.25" customHeight="1" x14ac:dyDescent="0.3">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c r="O2850" s="4" t="str">
        <f>TEXT(Table1[[#This Row],[Invoice Date]],"mmm")</f>
        <v>Aug</v>
      </c>
      <c r="P2850" s="4">
        <f>YEAR(Table1[[#This Row],[Invoice Date]])</f>
        <v>2021</v>
      </c>
      <c r="Q2850" s="4">
        <f>IFERROR(Table1[[#This Row],[Total Sales]]/Table1[[#This Row],[Units Sold]],4)</f>
        <v>400</v>
      </c>
      <c r="R2850" s="4">
        <f>IFERROR(Table1[[#This Row],[Operating Profit]]/Table1[[#This Row],[Units Sold]],0)</f>
        <v>140</v>
      </c>
      <c r="S2850" s="4">
        <f>IFERROR((Table1[[#This Row],[Total Sales]]-Table1[[#This Row],[Operating Profit]])/Table1[[#This Row],[Units Sold]],0)</f>
        <v>260</v>
      </c>
      <c r="T2850" s="4" t="str">
        <f>IF(Table1[[#This Row],[Profit per unit]]&gt;$V$8,"Premium","Mass")</f>
        <v>Premium</v>
      </c>
      <c r="U2850" s="4"/>
    </row>
    <row r="2851" spans="2:21" ht="14.25" customHeight="1" x14ac:dyDescent="0.3">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c r="O2851" s="4" t="str">
        <f>TEXT(Table1[[#This Row],[Invoice Date]],"mmm")</f>
        <v>Aug</v>
      </c>
      <c r="P2851" s="4">
        <f>YEAR(Table1[[#This Row],[Invoice Date]])</f>
        <v>2021</v>
      </c>
      <c r="Q2851" s="4">
        <f>IFERROR(Table1[[#This Row],[Total Sales]]/Table1[[#This Row],[Units Sold]],4)</f>
        <v>500</v>
      </c>
      <c r="R2851" s="4">
        <f>IFERROR(Table1[[#This Row],[Operating Profit]]/Table1[[#This Row],[Units Sold]],0)</f>
        <v>175</v>
      </c>
      <c r="S2851" s="4">
        <f>IFERROR((Table1[[#This Row],[Total Sales]]-Table1[[#This Row],[Operating Profit]])/Table1[[#This Row],[Units Sold]],0)</f>
        <v>325</v>
      </c>
      <c r="T2851" s="4" t="str">
        <f>IF(Table1[[#This Row],[Profit per unit]]&gt;$V$8,"Premium","Mass")</f>
        <v>Premium</v>
      </c>
      <c r="U2851" s="4"/>
    </row>
    <row r="2852" spans="2:21" ht="14.25" customHeight="1" x14ac:dyDescent="0.3">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c r="O2852" s="4" t="str">
        <f>TEXT(Table1[[#This Row],[Invoice Date]],"mmm")</f>
        <v>Aug</v>
      </c>
      <c r="P2852" s="4">
        <f>YEAR(Table1[[#This Row],[Invoice Date]])</f>
        <v>2021</v>
      </c>
      <c r="Q2852" s="4">
        <f>IFERROR(Table1[[#This Row],[Total Sales]]/Table1[[#This Row],[Units Sold]],4)</f>
        <v>550.00000000000011</v>
      </c>
      <c r="R2852" s="4">
        <f>IFERROR(Table1[[#This Row],[Operating Profit]]/Table1[[#This Row],[Units Sold]],0)</f>
        <v>192.5</v>
      </c>
      <c r="S2852" s="4">
        <f>IFERROR((Table1[[#This Row],[Total Sales]]-Table1[[#This Row],[Operating Profit]])/Table1[[#This Row],[Units Sold]],0)</f>
        <v>357.50000000000006</v>
      </c>
      <c r="T2852" s="4" t="str">
        <f>IF(Table1[[#This Row],[Profit per unit]]&gt;$V$8,"Premium","Mass")</f>
        <v>Premium</v>
      </c>
      <c r="U2852" s="4"/>
    </row>
    <row r="2853" spans="2:21" ht="14.25" customHeight="1" x14ac:dyDescent="0.3">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c r="O2853" s="4" t="str">
        <f>TEXT(Table1[[#This Row],[Invoice Date]],"mmm")</f>
        <v>Sep</v>
      </c>
      <c r="P2853" s="4">
        <f>YEAR(Table1[[#This Row],[Invoice Date]])</f>
        <v>2021</v>
      </c>
      <c r="Q2853" s="4">
        <f>IFERROR(Table1[[#This Row],[Total Sales]]/Table1[[#This Row],[Units Sold]],4)</f>
        <v>500</v>
      </c>
      <c r="R2853" s="4">
        <f>IFERROR(Table1[[#This Row],[Operating Profit]]/Table1[[#This Row],[Units Sold]],0)</f>
        <v>175</v>
      </c>
      <c r="S2853" s="4">
        <f>IFERROR((Table1[[#This Row],[Total Sales]]-Table1[[#This Row],[Operating Profit]])/Table1[[#This Row],[Units Sold]],0)</f>
        <v>325</v>
      </c>
      <c r="T2853" s="4" t="str">
        <f>IF(Table1[[#This Row],[Profit per unit]]&gt;$V$8,"Premium","Mass")</f>
        <v>Premium</v>
      </c>
      <c r="U2853" s="4"/>
    </row>
    <row r="2854" spans="2:21" ht="14.25" customHeight="1" x14ac:dyDescent="0.3">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c r="O2854" s="4" t="str">
        <f>TEXT(Table1[[#This Row],[Invoice Date]],"mmm")</f>
        <v>Sep</v>
      </c>
      <c r="P2854" s="4">
        <f>YEAR(Table1[[#This Row],[Invoice Date]])</f>
        <v>2021</v>
      </c>
      <c r="Q2854" s="4">
        <f>IFERROR(Table1[[#This Row],[Total Sales]]/Table1[[#This Row],[Units Sold]],4)</f>
        <v>400.00000000000017</v>
      </c>
      <c r="R2854" s="4">
        <f>IFERROR(Table1[[#This Row],[Operating Profit]]/Table1[[#This Row],[Units Sold]],0)</f>
        <v>140.00000000000003</v>
      </c>
      <c r="S2854" s="4">
        <f>IFERROR((Table1[[#This Row],[Total Sales]]-Table1[[#This Row],[Operating Profit]])/Table1[[#This Row],[Units Sold]],0)</f>
        <v>260.00000000000011</v>
      </c>
      <c r="T2854" s="4" t="str">
        <f>IF(Table1[[#This Row],[Profit per unit]]&gt;$V$8,"Premium","Mass")</f>
        <v>Premium</v>
      </c>
      <c r="U2854" s="4"/>
    </row>
    <row r="2855" spans="2:21" ht="14.25" customHeight="1" x14ac:dyDescent="0.3">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c r="O2855" s="4" t="str">
        <f>TEXT(Table1[[#This Row],[Invoice Date]],"mmm")</f>
        <v>Sep</v>
      </c>
      <c r="P2855" s="4">
        <f>YEAR(Table1[[#This Row],[Invoice Date]])</f>
        <v>2021</v>
      </c>
      <c r="Q2855" s="4">
        <f>IFERROR(Table1[[#This Row],[Total Sales]]/Table1[[#This Row],[Units Sold]],4)</f>
        <v>150.00000000000006</v>
      </c>
      <c r="R2855" s="4">
        <f>IFERROR(Table1[[#This Row],[Operating Profit]]/Table1[[#This Row],[Units Sold]],0)</f>
        <v>52.500000000000014</v>
      </c>
      <c r="S2855" s="4">
        <f>IFERROR((Table1[[#This Row],[Total Sales]]-Table1[[#This Row],[Operating Profit]])/Table1[[#This Row],[Units Sold]],0)</f>
        <v>97.500000000000043</v>
      </c>
      <c r="T2855" s="4" t="str">
        <f>IF(Table1[[#This Row],[Profit per unit]]&gt;$V$8,"Premium","Mass")</f>
        <v>Mass</v>
      </c>
      <c r="U2855" s="4"/>
    </row>
    <row r="2856" spans="2:21" ht="14.25" customHeight="1" x14ac:dyDescent="0.3">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c r="O2856" s="4" t="str">
        <f>TEXT(Table1[[#This Row],[Invoice Date]],"mmm")</f>
        <v>Sep</v>
      </c>
      <c r="P2856" s="4">
        <f>YEAR(Table1[[#This Row],[Invoice Date]])</f>
        <v>2021</v>
      </c>
      <c r="Q2856" s="4">
        <f>IFERROR(Table1[[#This Row],[Total Sales]]/Table1[[#This Row],[Units Sold]],4)</f>
        <v>150.00000000000006</v>
      </c>
      <c r="R2856" s="4">
        <f>IFERROR(Table1[[#This Row],[Operating Profit]]/Table1[[#This Row],[Units Sold]],0)</f>
        <v>52.500000000000014</v>
      </c>
      <c r="S2856" s="4">
        <f>IFERROR((Table1[[#This Row],[Total Sales]]-Table1[[#This Row],[Operating Profit]])/Table1[[#This Row],[Units Sold]],0)</f>
        <v>97.500000000000043</v>
      </c>
      <c r="T2856" s="4" t="str">
        <f>IF(Table1[[#This Row],[Profit per unit]]&gt;$V$8,"Premium","Mass")</f>
        <v>Mass</v>
      </c>
      <c r="U2856" s="4"/>
    </row>
    <row r="2857" spans="2:21" ht="14.25" customHeight="1" x14ac:dyDescent="0.3">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c r="O2857" s="4" t="str">
        <f>TEXT(Table1[[#This Row],[Invoice Date]],"mmm")</f>
        <v>Sep</v>
      </c>
      <c r="P2857" s="4">
        <f>YEAR(Table1[[#This Row],[Invoice Date]])</f>
        <v>2021</v>
      </c>
      <c r="Q2857" s="4">
        <f>IFERROR(Table1[[#This Row],[Total Sales]]/Table1[[#This Row],[Units Sold]],4)</f>
        <v>250.00000000000006</v>
      </c>
      <c r="R2857" s="4">
        <f>IFERROR(Table1[[#This Row],[Operating Profit]]/Table1[[#This Row],[Units Sold]],0)</f>
        <v>87.500000000000014</v>
      </c>
      <c r="S2857" s="4">
        <f>IFERROR((Table1[[#This Row],[Total Sales]]-Table1[[#This Row],[Operating Profit]])/Table1[[#This Row],[Units Sold]],0)</f>
        <v>162.50000000000006</v>
      </c>
      <c r="T2857" s="4" t="str">
        <f>IF(Table1[[#This Row],[Profit per unit]]&gt;$V$8,"Premium","Mass")</f>
        <v>Premium</v>
      </c>
      <c r="U2857" s="4"/>
    </row>
    <row r="2858" spans="2:21" ht="14.25" customHeight="1" x14ac:dyDescent="0.3">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c r="O2858" s="4" t="str">
        <f>TEXT(Table1[[#This Row],[Invoice Date]],"mmm")</f>
        <v>Sep</v>
      </c>
      <c r="P2858" s="4">
        <f>YEAR(Table1[[#This Row],[Invoice Date]])</f>
        <v>2021</v>
      </c>
      <c r="Q2858" s="4">
        <f>IFERROR(Table1[[#This Row],[Total Sales]]/Table1[[#This Row],[Units Sold]],4)</f>
        <v>300.00000000000011</v>
      </c>
      <c r="R2858" s="4">
        <f>IFERROR(Table1[[#This Row],[Operating Profit]]/Table1[[#This Row],[Units Sold]],0)</f>
        <v>105.00000000000003</v>
      </c>
      <c r="S2858" s="4">
        <f>IFERROR((Table1[[#This Row],[Total Sales]]-Table1[[#This Row],[Operating Profit]])/Table1[[#This Row],[Units Sold]],0)</f>
        <v>195.00000000000006</v>
      </c>
      <c r="T2858" s="4" t="str">
        <f>IF(Table1[[#This Row],[Profit per unit]]&gt;$V$8,"Premium","Mass")</f>
        <v>Premium</v>
      </c>
      <c r="U2858" s="4"/>
    </row>
    <row r="2859" spans="2:21" ht="14.25" customHeight="1" x14ac:dyDescent="0.3">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c r="O2859" s="4" t="str">
        <f>TEXT(Table1[[#This Row],[Invoice Date]],"mmm")</f>
        <v>Oct</v>
      </c>
      <c r="P2859" s="4">
        <f>YEAR(Table1[[#This Row],[Invoice Date]])</f>
        <v>2021</v>
      </c>
      <c r="Q2859" s="4">
        <f>IFERROR(Table1[[#This Row],[Total Sales]]/Table1[[#This Row],[Units Sold]],4)</f>
        <v>300.00000000000011</v>
      </c>
      <c r="R2859" s="4">
        <f>IFERROR(Table1[[#This Row],[Operating Profit]]/Table1[[#This Row],[Units Sold]],0)</f>
        <v>105.00000000000003</v>
      </c>
      <c r="S2859" s="4">
        <f>IFERROR((Table1[[#This Row],[Total Sales]]-Table1[[#This Row],[Operating Profit]])/Table1[[#This Row],[Units Sold]],0)</f>
        <v>195.00000000000009</v>
      </c>
      <c r="T2859" s="4" t="str">
        <f>IF(Table1[[#This Row],[Profit per unit]]&gt;$V$8,"Premium","Mass")</f>
        <v>Premium</v>
      </c>
      <c r="U2859" s="4"/>
    </row>
    <row r="2860" spans="2:21" ht="14.25" customHeight="1" x14ac:dyDescent="0.3">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c r="O2860" s="4" t="str">
        <f>TEXT(Table1[[#This Row],[Invoice Date]],"mmm")</f>
        <v>Oct</v>
      </c>
      <c r="P2860" s="4">
        <f>YEAR(Table1[[#This Row],[Invoice Date]])</f>
        <v>2021</v>
      </c>
      <c r="Q2860" s="4">
        <f>IFERROR(Table1[[#This Row],[Total Sales]]/Table1[[#This Row],[Units Sold]],4)</f>
        <v>200.00000000000011</v>
      </c>
      <c r="R2860" s="4">
        <f>IFERROR(Table1[[#This Row],[Operating Profit]]/Table1[[#This Row],[Units Sold]],0)</f>
        <v>70.000000000000028</v>
      </c>
      <c r="S2860" s="4">
        <f>IFERROR((Table1[[#This Row],[Total Sales]]-Table1[[#This Row],[Operating Profit]])/Table1[[#This Row],[Units Sold]],0)</f>
        <v>130.00000000000009</v>
      </c>
      <c r="T2860" s="4" t="str">
        <f>IF(Table1[[#This Row],[Profit per unit]]&gt;$V$8,"Premium","Mass")</f>
        <v>Premium</v>
      </c>
      <c r="U2860" s="4"/>
    </row>
    <row r="2861" spans="2:21" ht="14.25" customHeight="1" x14ac:dyDescent="0.3">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c r="O2861" s="4" t="str">
        <f>TEXT(Table1[[#This Row],[Invoice Date]],"mmm")</f>
        <v>Oct</v>
      </c>
      <c r="P2861" s="4">
        <f>YEAR(Table1[[#This Row],[Invoice Date]])</f>
        <v>2021</v>
      </c>
      <c r="Q2861" s="4">
        <f>IFERROR(Table1[[#This Row],[Total Sales]]/Table1[[#This Row],[Units Sold]],4)</f>
        <v>200.00000000000011</v>
      </c>
      <c r="R2861" s="4">
        <f>IFERROR(Table1[[#This Row],[Operating Profit]]/Table1[[#This Row],[Units Sold]],0)</f>
        <v>70.000000000000043</v>
      </c>
      <c r="S2861" s="4">
        <f>IFERROR((Table1[[#This Row],[Total Sales]]-Table1[[#This Row],[Operating Profit]])/Table1[[#This Row],[Units Sold]],0)</f>
        <v>130.00000000000009</v>
      </c>
      <c r="T2861" s="4" t="str">
        <f>IF(Table1[[#This Row],[Profit per unit]]&gt;$V$8,"Premium","Mass")</f>
        <v>Premium</v>
      </c>
      <c r="U2861" s="4"/>
    </row>
    <row r="2862" spans="2:21" ht="14.25" customHeight="1" x14ac:dyDescent="0.3">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c r="O2862" s="4" t="str">
        <f>TEXT(Table1[[#This Row],[Invoice Date]],"mmm")</f>
        <v>Oct</v>
      </c>
      <c r="P2862" s="4">
        <f>YEAR(Table1[[#This Row],[Invoice Date]])</f>
        <v>2021</v>
      </c>
      <c r="Q2862" s="4">
        <f>IFERROR(Table1[[#This Row],[Total Sales]]/Table1[[#This Row],[Units Sold]],4)</f>
        <v>200.00000000000011</v>
      </c>
      <c r="R2862" s="4">
        <f>IFERROR(Table1[[#This Row],[Operating Profit]]/Table1[[#This Row],[Units Sold]],0)</f>
        <v>70.000000000000043</v>
      </c>
      <c r="S2862" s="4">
        <f>IFERROR((Table1[[#This Row],[Total Sales]]-Table1[[#This Row],[Operating Profit]])/Table1[[#This Row],[Units Sold]],0)</f>
        <v>130.00000000000009</v>
      </c>
      <c r="T2862" s="4" t="str">
        <f>IF(Table1[[#This Row],[Profit per unit]]&gt;$V$8,"Premium","Mass")</f>
        <v>Premium</v>
      </c>
      <c r="U2862" s="4"/>
    </row>
    <row r="2863" spans="2:21" ht="14.25" customHeight="1" x14ac:dyDescent="0.3">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c r="O2863" s="4" t="str">
        <f>TEXT(Table1[[#This Row],[Invoice Date]],"mmm")</f>
        <v>Oct</v>
      </c>
      <c r="P2863" s="4">
        <f>YEAR(Table1[[#This Row],[Invoice Date]])</f>
        <v>2021</v>
      </c>
      <c r="Q2863" s="4">
        <f>IFERROR(Table1[[#This Row],[Total Sales]]/Table1[[#This Row],[Units Sold]],4)</f>
        <v>300.00000000000011</v>
      </c>
      <c r="R2863" s="4">
        <f>IFERROR(Table1[[#This Row],[Operating Profit]]/Table1[[#This Row],[Units Sold]],0)</f>
        <v>105.00000000000004</v>
      </c>
      <c r="S2863" s="4">
        <f>IFERROR((Table1[[#This Row],[Total Sales]]-Table1[[#This Row],[Operating Profit]])/Table1[[#This Row],[Units Sold]],0)</f>
        <v>195.00000000000009</v>
      </c>
      <c r="T2863" s="4" t="str">
        <f>IF(Table1[[#This Row],[Profit per unit]]&gt;$V$8,"Premium","Mass")</f>
        <v>Premium</v>
      </c>
      <c r="U2863" s="4"/>
    </row>
    <row r="2864" spans="2:21" ht="14.25" customHeight="1" x14ac:dyDescent="0.3">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c r="O2864" s="4" t="str">
        <f>TEXT(Table1[[#This Row],[Invoice Date]],"mmm")</f>
        <v>Oct</v>
      </c>
      <c r="P2864" s="4">
        <f>YEAR(Table1[[#This Row],[Invoice Date]])</f>
        <v>2021</v>
      </c>
      <c r="Q2864" s="4">
        <f>IFERROR(Table1[[#This Row],[Total Sales]]/Table1[[#This Row],[Units Sold]],4)</f>
        <v>300.00000000000006</v>
      </c>
      <c r="R2864" s="4">
        <f>IFERROR(Table1[[#This Row],[Operating Profit]]/Table1[[#This Row],[Units Sold]],0)</f>
        <v>105.00000000000001</v>
      </c>
      <c r="S2864" s="4">
        <f>IFERROR((Table1[[#This Row],[Total Sales]]-Table1[[#This Row],[Operating Profit]])/Table1[[#This Row],[Units Sold]],0)</f>
        <v>195.00000000000006</v>
      </c>
      <c r="T2864" s="4" t="str">
        <f>IF(Table1[[#This Row],[Profit per unit]]&gt;$V$8,"Premium","Mass")</f>
        <v>Premium</v>
      </c>
      <c r="U2864" s="4"/>
    </row>
    <row r="2865" spans="2:21" ht="14.25" customHeight="1" x14ac:dyDescent="0.3">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c r="O2865" s="4" t="str">
        <f>TEXT(Table1[[#This Row],[Invoice Date]],"mmm")</f>
        <v>Nov</v>
      </c>
      <c r="P2865" s="4">
        <f>YEAR(Table1[[#This Row],[Invoice Date]])</f>
        <v>2021</v>
      </c>
      <c r="Q2865" s="4">
        <f>IFERROR(Table1[[#This Row],[Total Sales]]/Table1[[#This Row],[Units Sold]],4)</f>
        <v>250.00000000000009</v>
      </c>
      <c r="R2865" s="4">
        <f>IFERROR(Table1[[#This Row],[Operating Profit]]/Table1[[#This Row],[Units Sold]],0)</f>
        <v>87.500000000000028</v>
      </c>
      <c r="S2865" s="4">
        <f>IFERROR((Table1[[#This Row],[Total Sales]]-Table1[[#This Row],[Operating Profit]])/Table1[[#This Row],[Units Sold]],0)</f>
        <v>162.50000000000006</v>
      </c>
      <c r="T2865" s="4" t="str">
        <f>IF(Table1[[#This Row],[Profit per unit]]&gt;$V$8,"Premium","Mass")</f>
        <v>Premium</v>
      </c>
      <c r="U2865" s="4"/>
    </row>
    <row r="2866" spans="2:21" ht="14.25" customHeight="1" x14ac:dyDescent="0.3">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c r="O2866" s="4" t="str">
        <f>TEXT(Table1[[#This Row],[Invoice Date]],"mmm")</f>
        <v>Nov</v>
      </c>
      <c r="P2866" s="4">
        <f>YEAR(Table1[[#This Row],[Invoice Date]])</f>
        <v>2021</v>
      </c>
      <c r="Q2866" s="4">
        <f>IFERROR(Table1[[#This Row],[Total Sales]]/Table1[[#This Row],[Units Sold]],4)</f>
        <v>150.00000000000014</v>
      </c>
      <c r="R2866" s="4">
        <f>IFERROR(Table1[[#This Row],[Operating Profit]]/Table1[[#This Row],[Units Sold]],0)</f>
        <v>52.500000000000043</v>
      </c>
      <c r="S2866" s="4">
        <f>IFERROR((Table1[[#This Row],[Total Sales]]-Table1[[#This Row],[Operating Profit]])/Table1[[#This Row],[Units Sold]],0)</f>
        <v>97.500000000000099</v>
      </c>
      <c r="T2866" s="4" t="str">
        <f>IF(Table1[[#This Row],[Profit per unit]]&gt;$V$8,"Premium","Mass")</f>
        <v>Mass</v>
      </c>
      <c r="U2866" s="4"/>
    </row>
    <row r="2867" spans="2:21" ht="14.25" customHeight="1" x14ac:dyDescent="0.3">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c r="O2867" s="4" t="str">
        <f>TEXT(Table1[[#This Row],[Invoice Date]],"mmm")</f>
        <v>Nov</v>
      </c>
      <c r="P2867" s="4">
        <f>YEAR(Table1[[#This Row],[Invoice Date]])</f>
        <v>2021</v>
      </c>
      <c r="Q2867" s="4">
        <f>IFERROR(Table1[[#This Row],[Total Sales]]/Table1[[#This Row],[Units Sold]],4)</f>
        <v>250.00000000000017</v>
      </c>
      <c r="R2867" s="4">
        <f>IFERROR(Table1[[#This Row],[Operating Profit]]/Table1[[#This Row],[Units Sold]],0)</f>
        <v>87.500000000000043</v>
      </c>
      <c r="S2867" s="4">
        <f>IFERROR((Table1[[#This Row],[Total Sales]]-Table1[[#This Row],[Operating Profit]])/Table1[[#This Row],[Units Sold]],0)</f>
        <v>162.50000000000014</v>
      </c>
      <c r="T2867" s="4" t="str">
        <f>IF(Table1[[#This Row],[Profit per unit]]&gt;$V$8,"Premium","Mass")</f>
        <v>Premium</v>
      </c>
      <c r="U2867" s="4"/>
    </row>
    <row r="2868" spans="2:21" ht="14.25" customHeight="1" x14ac:dyDescent="0.3">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c r="O2868" s="4" t="str">
        <f>TEXT(Table1[[#This Row],[Invoice Date]],"mmm")</f>
        <v>Nov</v>
      </c>
      <c r="P2868" s="4">
        <f>YEAR(Table1[[#This Row],[Invoice Date]])</f>
        <v>2021</v>
      </c>
      <c r="Q2868" s="4">
        <f>IFERROR(Table1[[#This Row],[Total Sales]]/Table1[[#This Row],[Units Sold]],4)</f>
        <v>550.00000000000011</v>
      </c>
      <c r="R2868" s="4">
        <f>IFERROR(Table1[[#This Row],[Operating Profit]]/Table1[[#This Row],[Units Sold]],0)</f>
        <v>192.50000000000003</v>
      </c>
      <c r="S2868" s="4">
        <f>IFERROR((Table1[[#This Row],[Total Sales]]-Table1[[#This Row],[Operating Profit]])/Table1[[#This Row],[Units Sold]],0)</f>
        <v>357.50000000000011</v>
      </c>
      <c r="T2868" s="4" t="str">
        <f>IF(Table1[[#This Row],[Profit per unit]]&gt;$V$8,"Premium","Mass")</f>
        <v>Premium</v>
      </c>
      <c r="U2868" s="4"/>
    </row>
    <row r="2869" spans="2:21" ht="14.25" customHeight="1" x14ac:dyDescent="0.3">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c r="O2869" s="4" t="str">
        <f>TEXT(Table1[[#This Row],[Invoice Date]],"mmm")</f>
        <v>Nov</v>
      </c>
      <c r="P2869" s="4">
        <f>YEAR(Table1[[#This Row],[Invoice Date]])</f>
        <v>2021</v>
      </c>
      <c r="Q2869" s="4">
        <f>IFERROR(Table1[[#This Row],[Total Sales]]/Table1[[#This Row],[Units Sold]],4)</f>
        <v>750.00000000000011</v>
      </c>
      <c r="R2869" s="4">
        <f>IFERROR(Table1[[#This Row],[Operating Profit]]/Table1[[#This Row],[Units Sold]],0)</f>
        <v>262.5</v>
      </c>
      <c r="S2869" s="4">
        <f>IFERROR((Table1[[#This Row],[Total Sales]]-Table1[[#This Row],[Operating Profit]])/Table1[[#This Row],[Units Sold]],0)</f>
        <v>487.50000000000011</v>
      </c>
      <c r="T2869" s="4" t="str">
        <f>IF(Table1[[#This Row],[Profit per unit]]&gt;$V$8,"Premium","Mass")</f>
        <v>Premium</v>
      </c>
      <c r="U2869" s="4"/>
    </row>
    <row r="2870" spans="2:21" ht="14.25" customHeight="1" x14ac:dyDescent="0.3">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c r="O2870" s="4" t="str">
        <f>TEXT(Table1[[#This Row],[Invoice Date]],"mmm")</f>
        <v>Nov</v>
      </c>
      <c r="P2870" s="4">
        <f>YEAR(Table1[[#This Row],[Invoice Date]])</f>
        <v>2021</v>
      </c>
      <c r="Q2870" s="4">
        <f>IFERROR(Table1[[#This Row],[Total Sales]]/Table1[[#This Row],[Units Sold]],4)</f>
        <v>750</v>
      </c>
      <c r="R2870" s="4">
        <f>IFERROR(Table1[[#This Row],[Operating Profit]]/Table1[[#This Row],[Units Sold]],0)</f>
        <v>262.5</v>
      </c>
      <c r="S2870" s="4">
        <f>IFERROR((Table1[[#This Row],[Total Sales]]-Table1[[#This Row],[Operating Profit]])/Table1[[#This Row],[Units Sold]],0)</f>
        <v>487.5</v>
      </c>
      <c r="T2870" s="4" t="str">
        <f>IF(Table1[[#This Row],[Profit per unit]]&gt;$V$8,"Premium","Mass")</f>
        <v>Premium</v>
      </c>
      <c r="U2870" s="4"/>
    </row>
    <row r="2871" spans="2:21" ht="14.25" customHeight="1" x14ac:dyDescent="0.3">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c r="O2871" s="4" t="str">
        <f>TEXT(Table1[[#This Row],[Invoice Date]],"mmm")</f>
        <v>Dec</v>
      </c>
      <c r="P2871" s="4">
        <f>YEAR(Table1[[#This Row],[Invoice Date]])</f>
        <v>2021</v>
      </c>
      <c r="Q2871" s="4">
        <f>IFERROR(Table1[[#This Row],[Total Sales]]/Table1[[#This Row],[Units Sold]],4)</f>
        <v>700</v>
      </c>
      <c r="R2871" s="4">
        <f>IFERROR(Table1[[#This Row],[Operating Profit]]/Table1[[#This Row],[Units Sold]],0)</f>
        <v>245</v>
      </c>
      <c r="S2871" s="4">
        <f>IFERROR((Table1[[#This Row],[Total Sales]]-Table1[[#This Row],[Operating Profit]])/Table1[[#This Row],[Units Sold]],0)</f>
        <v>455</v>
      </c>
      <c r="T2871" s="4" t="str">
        <f>IF(Table1[[#This Row],[Profit per unit]]&gt;$V$8,"Premium","Mass")</f>
        <v>Premium</v>
      </c>
      <c r="U2871" s="4"/>
    </row>
    <row r="2872" spans="2:21" ht="14.25" customHeight="1" x14ac:dyDescent="0.3">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c r="O2872" s="4" t="str">
        <f>TEXT(Table1[[#This Row],[Invoice Date]],"mmm")</f>
        <v>Dec</v>
      </c>
      <c r="P2872" s="4">
        <f>YEAR(Table1[[#This Row],[Invoice Date]])</f>
        <v>2021</v>
      </c>
      <c r="Q2872" s="4">
        <f>IFERROR(Table1[[#This Row],[Total Sales]]/Table1[[#This Row],[Units Sold]],4)</f>
        <v>600.00000000000011</v>
      </c>
      <c r="R2872" s="4">
        <f>IFERROR(Table1[[#This Row],[Operating Profit]]/Table1[[#This Row],[Units Sold]],0)</f>
        <v>210</v>
      </c>
      <c r="S2872" s="4">
        <f>IFERROR((Table1[[#This Row],[Total Sales]]-Table1[[#This Row],[Operating Profit]])/Table1[[#This Row],[Units Sold]],0)</f>
        <v>390.00000000000006</v>
      </c>
      <c r="T2872" s="4" t="str">
        <f>IF(Table1[[#This Row],[Profit per unit]]&gt;$V$8,"Premium","Mass")</f>
        <v>Premium</v>
      </c>
      <c r="U2872" s="4"/>
    </row>
    <row r="2873" spans="2:21" ht="14.25" customHeight="1" x14ac:dyDescent="0.3">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c r="O2873" s="4" t="str">
        <f>TEXT(Table1[[#This Row],[Invoice Date]],"mmm")</f>
        <v>Dec</v>
      </c>
      <c r="P2873" s="4">
        <f>YEAR(Table1[[#This Row],[Invoice Date]])</f>
        <v>2021</v>
      </c>
      <c r="Q2873" s="4">
        <f>IFERROR(Table1[[#This Row],[Total Sales]]/Table1[[#This Row],[Units Sold]],4)</f>
        <v>600.00000000000011</v>
      </c>
      <c r="R2873" s="4">
        <f>IFERROR(Table1[[#This Row],[Operating Profit]]/Table1[[#This Row],[Units Sold]],0)</f>
        <v>210</v>
      </c>
      <c r="S2873" s="4">
        <f>IFERROR((Table1[[#This Row],[Total Sales]]-Table1[[#This Row],[Operating Profit]])/Table1[[#This Row],[Units Sold]],0)</f>
        <v>390.00000000000006</v>
      </c>
      <c r="T2873" s="4" t="str">
        <f>IF(Table1[[#This Row],[Profit per unit]]&gt;$V$8,"Premium","Mass")</f>
        <v>Premium</v>
      </c>
      <c r="U2873" s="4"/>
    </row>
    <row r="2874" spans="2:21" ht="14.25" customHeight="1" x14ac:dyDescent="0.3">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c r="O2874" s="4" t="str">
        <f>TEXT(Table1[[#This Row],[Invoice Date]],"mmm")</f>
        <v>Dec</v>
      </c>
      <c r="P2874" s="4">
        <f>YEAR(Table1[[#This Row],[Invoice Date]])</f>
        <v>2021</v>
      </c>
      <c r="Q2874" s="4">
        <f>IFERROR(Table1[[#This Row],[Total Sales]]/Table1[[#This Row],[Units Sold]],4)</f>
        <v>600.00000000000011</v>
      </c>
      <c r="R2874" s="4">
        <f>IFERROR(Table1[[#This Row],[Operating Profit]]/Table1[[#This Row],[Units Sold]],0)</f>
        <v>210.00000000000003</v>
      </c>
      <c r="S2874" s="4">
        <f>IFERROR((Table1[[#This Row],[Total Sales]]-Table1[[#This Row],[Operating Profit]])/Table1[[#This Row],[Units Sold]],0)</f>
        <v>390.00000000000011</v>
      </c>
      <c r="T2874" s="4" t="str">
        <f>IF(Table1[[#This Row],[Profit per unit]]&gt;$V$8,"Premium","Mass")</f>
        <v>Premium</v>
      </c>
      <c r="U2874" s="4"/>
    </row>
    <row r="2875" spans="2:21" ht="14.25" customHeight="1" x14ac:dyDescent="0.3">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c r="O2875" s="4" t="str">
        <f>TEXT(Table1[[#This Row],[Invoice Date]],"mmm")</f>
        <v>Dec</v>
      </c>
      <c r="P2875" s="4">
        <f>YEAR(Table1[[#This Row],[Invoice Date]])</f>
        <v>2021</v>
      </c>
      <c r="Q2875" s="4">
        <f>IFERROR(Table1[[#This Row],[Total Sales]]/Table1[[#This Row],[Units Sold]],4)</f>
        <v>700</v>
      </c>
      <c r="R2875" s="4">
        <f>IFERROR(Table1[[#This Row],[Operating Profit]]/Table1[[#This Row],[Units Sold]],0)</f>
        <v>245</v>
      </c>
      <c r="S2875" s="4">
        <f>IFERROR((Table1[[#This Row],[Total Sales]]-Table1[[#This Row],[Operating Profit]])/Table1[[#This Row],[Units Sold]],0)</f>
        <v>455</v>
      </c>
      <c r="T2875" s="4" t="str">
        <f>IF(Table1[[#This Row],[Profit per unit]]&gt;$V$8,"Premium","Mass")</f>
        <v>Premium</v>
      </c>
      <c r="U2875" s="4"/>
    </row>
    <row r="2876" spans="2:21" ht="14.25" customHeight="1" x14ac:dyDescent="0.3">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c r="O2876" s="4" t="str">
        <f>TEXT(Table1[[#This Row],[Invoice Date]],"mmm")</f>
        <v>Dec</v>
      </c>
      <c r="P2876" s="4">
        <f>YEAR(Table1[[#This Row],[Invoice Date]])</f>
        <v>2021</v>
      </c>
      <c r="Q2876" s="4">
        <f>IFERROR(Table1[[#This Row],[Total Sales]]/Table1[[#This Row],[Units Sold]],4)</f>
        <v>750</v>
      </c>
      <c r="R2876" s="4">
        <f>IFERROR(Table1[[#This Row],[Operating Profit]]/Table1[[#This Row],[Units Sold]],0)</f>
        <v>262.5</v>
      </c>
      <c r="S2876" s="4">
        <f>IFERROR((Table1[[#This Row],[Total Sales]]-Table1[[#This Row],[Operating Profit]])/Table1[[#This Row],[Units Sold]],0)</f>
        <v>487.5</v>
      </c>
      <c r="T2876" s="4" t="str">
        <f>IF(Table1[[#This Row],[Profit per unit]]&gt;$V$8,"Premium","Mass")</f>
        <v>Premium</v>
      </c>
      <c r="U2876" s="4"/>
    </row>
    <row r="2877" spans="2:21" ht="14.25" customHeight="1" x14ac:dyDescent="0.3">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c r="O2877" s="4" t="str">
        <f>TEXT(Table1[[#This Row],[Invoice Date]],"mmm")</f>
        <v>Jan</v>
      </c>
      <c r="P2877" s="4">
        <f>YEAR(Table1[[#This Row],[Invoice Date]])</f>
        <v>2021</v>
      </c>
      <c r="Q2877" s="4">
        <f>IFERROR(Table1[[#This Row],[Total Sales]]/Table1[[#This Row],[Units Sold]],4)</f>
        <v>400</v>
      </c>
      <c r="R2877" s="4">
        <f>IFERROR(Table1[[#This Row],[Operating Profit]]/Table1[[#This Row],[Units Sold]],0)</f>
        <v>140</v>
      </c>
      <c r="S2877" s="4">
        <f>IFERROR((Table1[[#This Row],[Total Sales]]-Table1[[#This Row],[Operating Profit]])/Table1[[#This Row],[Units Sold]],0)</f>
        <v>260</v>
      </c>
      <c r="T2877" s="4" t="str">
        <f>IF(Table1[[#This Row],[Profit per unit]]&gt;$V$8,"Premium","Mass")</f>
        <v>Premium</v>
      </c>
      <c r="U2877" s="4"/>
    </row>
    <row r="2878" spans="2:21" ht="14.25" customHeight="1" x14ac:dyDescent="0.3">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c r="O2878" s="4" t="str">
        <f>TEXT(Table1[[#This Row],[Invoice Date]],"mmm")</f>
        <v>Jan</v>
      </c>
      <c r="P2878" s="4">
        <f>YEAR(Table1[[#This Row],[Invoice Date]])</f>
        <v>2021</v>
      </c>
      <c r="Q2878" s="4">
        <f>IFERROR(Table1[[#This Row],[Total Sales]]/Table1[[#This Row],[Units Sold]],4)</f>
        <v>400</v>
      </c>
      <c r="R2878" s="4">
        <f>IFERROR(Table1[[#This Row],[Operating Profit]]/Table1[[#This Row],[Units Sold]],0)</f>
        <v>120</v>
      </c>
      <c r="S2878" s="4">
        <f>IFERROR((Table1[[#This Row],[Total Sales]]-Table1[[#This Row],[Operating Profit]])/Table1[[#This Row],[Units Sold]],0)</f>
        <v>280</v>
      </c>
      <c r="T2878" s="4" t="str">
        <f>IF(Table1[[#This Row],[Profit per unit]]&gt;$V$8,"Premium","Mass")</f>
        <v>Premium</v>
      </c>
      <c r="U2878" s="4"/>
    </row>
    <row r="2879" spans="2:21" ht="14.25" customHeight="1" x14ac:dyDescent="0.3">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c r="O2879" s="4" t="str">
        <f>TEXT(Table1[[#This Row],[Invoice Date]],"mmm")</f>
        <v>Jan</v>
      </c>
      <c r="P2879" s="4">
        <f>YEAR(Table1[[#This Row],[Invoice Date]])</f>
        <v>2021</v>
      </c>
      <c r="Q2879" s="4">
        <f>IFERROR(Table1[[#This Row],[Total Sales]]/Table1[[#This Row],[Units Sold]],4)</f>
        <v>300.00000000000006</v>
      </c>
      <c r="R2879" s="4">
        <f>IFERROR(Table1[[#This Row],[Operating Profit]]/Table1[[#This Row],[Units Sold]],0)</f>
        <v>90.000000000000014</v>
      </c>
      <c r="S2879" s="4">
        <f>IFERROR((Table1[[#This Row],[Total Sales]]-Table1[[#This Row],[Operating Profit]])/Table1[[#This Row],[Units Sold]],0)</f>
        <v>210.00000000000006</v>
      </c>
      <c r="T2879" s="4" t="str">
        <f>IF(Table1[[#This Row],[Profit per unit]]&gt;$V$8,"Premium","Mass")</f>
        <v>Premium</v>
      </c>
      <c r="U2879" s="4"/>
    </row>
    <row r="2880" spans="2:21" ht="14.25" customHeight="1" x14ac:dyDescent="0.3">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c r="O2880" s="4" t="str">
        <f>TEXT(Table1[[#This Row],[Invoice Date]],"mmm")</f>
        <v>Jan</v>
      </c>
      <c r="P2880" s="4">
        <f>YEAR(Table1[[#This Row],[Invoice Date]])</f>
        <v>2021</v>
      </c>
      <c r="Q2880" s="4">
        <f>IFERROR(Table1[[#This Row],[Total Sales]]/Table1[[#This Row],[Units Sold]],4)</f>
        <v>350</v>
      </c>
      <c r="R2880" s="4">
        <f>IFERROR(Table1[[#This Row],[Operating Profit]]/Table1[[#This Row],[Units Sold]],0)</f>
        <v>105</v>
      </c>
      <c r="S2880" s="4">
        <f>IFERROR((Table1[[#This Row],[Total Sales]]-Table1[[#This Row],[Operating Profit]])/Table1[[#This Row],[Units Sold]],0)</f>
        <v>245</v>
      </c>
      <c r="T2880" s="4" t="str">
        <f>IF(Table1[[#This Row],[Profit per unit]]&gt;$V$8,"Premium","Mass")</f>
        <v>Premium</v>
      </c>
      <c r="U2880" s="4"/>
    </row>
    <row r="2881" spans="2:21" ht="14.25" customHeight="1" x14ac:dyDescent="0.3">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c r="O2881" s="4" t="str">
        <f>TEXT(Table1[[#This Row],[Invoice Date]],"mmm")</f>
        <v>Jan</v>
      </c>
      <c r="P2881" s="4">
        <f>YEAR(Table1[[#This Row],[Invoice Date]])</f>
        <v>2021</v>
      </c>
      <c r="Q2881" s="4">
        <f>IFERROR(Table1[[#This Row],[Total Sales]]/Table1[[#This Row],[Units Sold]],4)</f>
        <v>499.99999999999994</v>
      </c>
      <c r="R2881" s="4">
        <f>IFERROR(Table1[[#This Row],[Operating Profit]]/Table1[[#This Row],[Units Sold]],0)</f>
        <v>174.99999999999997</v>
      </c>
      <c r="S2881" s="4">
        <f>IFERROR((Table1[[#This Row],[Total Sales]]-Table1[[#This Row],[Operating Profit]])/Table1[[#This Row],[Units Sold]],0)</f>
        <v>324.99999999999994</v>
      </c>
      <c r="T2881" s="4" t="str">
        <f>IF(Table1[[#This Row],[Profit per unit]]&gt;$V$8,"Premium","Mass")</f>
        <v>Premium</v>
      </c>
      <c r="U2881" s="4"/>
    </row>
    <row r="2882" spans="2:21" ht="14.25" customHeight="1" x14ac:dyDescent="0.3">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c r="O2882" s="4" t="str">
        <f>TEXT(Table1[[#This Row],[Invoice Date]],"mmm")</f>
        <v>Jan</v>
      </c>
      <c r="P2882" s="4">
        <f>YEAR(Table1[[#This Row],[Invoice Date]])</f>
        <v>2021</v>
      </c>
      <c r="Q2882" s="4">
        <f>IFERROR(Table1[[#This Row],[Total Sales]]/Table1[[#This Row],[Units Sold]],4)</f>
        <v>400</v>
      </c>
      <c r="R2882" s="4">
        <f>IFERROR(Table1[[#This Row],[Operating Profit]]/Table1[[#This Row],[Units Sold]],0)</f>
        <v>160</v>
      </c>
      <c r="S2882" s="4">
        <f>IFERROR((Table1[[#This Row],[Total Sales]]-Table1[[#This Row],[Operating Profit]])/Table1[[#This Row],[Units Sold]],0)</f>
        <v>240</v>
      </c>
      <c r="T2882" s="4" t="str">
        <f>IF(Table1[[#This Row],[Profit per unit]]&gt;$V$8,"Premium","Mass")</f>
        <v>Premium</v>
      </c>
      <c r="U2882" s="4"/>
    </row>
    <row r="2883" spans="2:21" ht="14.25" customHeight="1" x14ac:dyDescent="0.3">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c r="O2883" s="4" t="str">
        <f>TEXT(Table1[[#This Row],[Invoice Date]],"mmm")</f>
        <v>Feb</v>
      </c>
      <c r="P2883" s="4">
        <f>YEAR(Table1[[#This Row],[Invoice Date]])</f>
        <v>2021</v>
      </c>
      <c r="Q2883" s="4">
        <f>IFERROR(Table1[[#This Row],[Total Sales]]/Table1[[#This Row],[Units Sold]],4)</f>
        <v>400</v>
      </c>
      <c r="R2883" s="4">
        <f>IFERROR(Table1[[#This Row],[Operating Profit]]/Table1[[#This Row],[Units Sold]],0)</f>
        <v>140</v>
      </c>
      <c r="S2883" s="4">
        <f>IFERROR((Table1[[#This Row],[Total Sales]]-Table1[[#This Row],[Operating Profit]])/Table1[[#This Row],[Units Sold]],0)</f>
        <v>260</v>
      </c>
      <c r="T2883" s="4" t="str">
        <f>IF(Table1[[#This Row],[Profit per unit]]&gt;$V$8,"Premium","Mass")</f>
        <v>Premium</v>
      </c>
      <c r="U2883" s="4"/>
    </row>
    <row r="2884" spans="2:21" ht="14.25" customHeight="1" x14ac:dyDescent="0.3">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c r="O2884" s="4" t="str">
        <f>TEXT(Table1[[#This Row],[Invoice Date]],"mmm")</f>
        <v>Feb</v>
      </c>
      <c r="P2884" s="4">
        <f>YEAR(Table1[[#This Row],[Invoice Date]])</f>
        <v>2021</v>
      </c>
      <c r="Q2884" s="4">
        <f>IFERROR(Table1[[#This Row],[Total Sales]]/Table1[[#This Row],[Units Sold]],4)</f>
        <v>400</v>
      </c>
      <c r="R2884" s="4">
        <f>IFERROR(Table1[[#This Row],[Operating Profit]]/Table1[[#This Row],[Units Sold]],0)</f>
        <v>120</v>
      </c>
      <c r="S2884" s="4">
        <f>IFERROR((Table1[[#This Row],[Total Sales]]-Table1[[#This Row],[Operating Profit]])/Table1[[#This Row],[Units Sold]],0)</f>
        <v>280</v>
      </c>
      <c r="T2884" s="4" t="str">
        <f>IF(Table1[[#This Row],[Profit per unit]]&gt;$V$8,"Premium","Mass")</f>
        <v>Premium</v>
      </c>
      <c r="U2884" s="4"/>
    </row>
    <row r="2885" spans="2:21" ht="14.25" customHeight="1" x14ac:dyDescent="0.3">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c r="O2885" s="4" t="str">
        <f>TEXT(Table1[[#This Row],[Invoice Date]],"mmm")</f>
        <v>Feb</v>
      </c>
      <c r="P2885" s="4">
        <f>YEAR(Table1[[#This Row],[Invoice Date]])</f>
        <v>2021</v>
      </c>
      <c r="Q2885" s="4">
        <f>IFERROR(Table1[[#This Row],[Total Sales]]/Table1[[#This Row],[Units Sold]],4)</f>
        <v>300.00000000000006</v>
      </c>
      <c r="R2885" s="4">
        <f>IFERROR(Table1[[#This Row],[Operating Profit]]/Table1[[#This Row],[Units Sold]],0)</f>
        <v>90.000000000000014</v>
      </c>
      <c r="S2885" s="4">
        <f>IFERROR((Table1[[#This Row],[Total Sales]]-Table1[[#This Row],[Operating Profit]])/Table1[[#This Row],[Units Sold]],0)</f>
        <v>210.00000000000006</v>
      </c>
      <c r="T2885" s="4" t="str">
        <f>IF(Table1[[#This Row],[Profit per unit]]&gt;$V$8,"Premium","Mass")</f>
        <v>Premium</v>
      </c>
      <c r="U2885" s="4"/>
    </row>
    <row r="2886" spans="2:21" ht="14.25" customHeight="1" x14ac:dyDescent="0.3">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c r="O2886" s="4" t="str">
        <f>TEXT(Table1[[#This Row],[Invoice Date]],"mmm")</f>
        <v>Feb</v>
      </c>
      <c r="P2886" s="4">
        <f>YEAR(Table1[[#This Row],[Invoice Date]])</f>
        <v>2021</v>
      </c>
      <c r="Q2886" s="4">
        <f>IFERROR(Table1[[#This Row],[Total Sales]]/Table1[[#This Row],[Units Sold]],4)</f>
        <v>350</v>
      </c>
      <c r="R2886" s="4">
        <f>IFERROR(Table1[[#This Row],[Operating Profit]]/Table1[[#This Row],[Units Sold]],0)</f>
        <v>105</v>
      </c>
      <c r="S2886" s="4">
        <f>IFERROR((Table1[[#This Row],[Total Sales]]-Table1[[#This Row],[Operating Profit]])/Table1[[#This Row],[Units Sold]],0)</f>
        <v>245</v>
      </c>
      <c r="T2886" s="4" t="str">
        <f>IF(Table1[[#This Row],[Profit per unit]]&gt;$V$8,"Premium","Mass")</f>
        <v>Premium</v>
      </c>
      <c r="U2886" s="4"/>
    </row>
    <row r="2887" spans="2:21" ht="14.25" customHeight="1" x14ac:dyDescent="0.3">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c r="O2887" s="4" t="str">
        <f>TEXT(Table1[[#This Row],[Invoice Date]],"mmm")</f>
        <v>Feb</v>
      </c>
      <c r="P2887" s="4">
        <f>YEAR(Table1[[#This Row],[Invoice Date]])</f>
        <v>2021</v>
      </c>
      <c r="Q2887" s="4">
        <f>IFERROR(Table1[[#This Row],[Total Sales]]/Table1[[#This Row],[Units Sold]],4)</f>
        <v>499.99999999999994</v>
      </c>
      <c r="R2887" s="4">
        <f>IFERROR(Table1[[#This Row],[Operating Profit]]/Table1[[#This Row],[Units Sold]],0)</f>
        <v>174.99999999999997</v>
      </c>
      <c r="S2887" s="4">
        <f>IFERROR((Table1[[#This Row],[Total Sales]]-Table1[[#This Row],[Operating Profit]])/Table1[[#This Row],[Units Sold]],0)</f>
        <v>324.99999999999994</v>
      </c>
      <c r="T2887" s="4" t="str">
        <f>IF(Table1[[#This Row],[Profit per unit]]&gt;$V$8,"Premium","Mass")</f>
        <v>Premium</v>
      </c>
      <c r="U2887" s="4"/>
    </row>
    <row r="2888" spans="2:21" ht="14.25" customHeight="1" x14ac:dyDescent="0.3">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c r="O2888" s="4" t="str">
        <f>TEXT(Table1[[#This Row],[Invoice Date]],"mmm")</f>
        <v>Feb</v>
      </c>
      <c r="P2888" s="4">
        <f>YEAR(Table1[[#This Row],[Invoice Date]])</f>
        <v>2021</v>
      </c>
      <c r="Q2888" s="4">
        <f>IFERROR(Table1[[#This Row],[Total Sales]]/Table1[[#This Row],[Units Sold]],4)</f>
        <v>350</v>
      </c>
      <c r="R2888" s="4">
        <f>IFERROR(Table1[[#This Row],[Operating Profit]]/Table1[[#This Row],[Units Sold]],0)</f>
        <v>140</v>
      </c>
      <c r="S2888" s="4">
        <f>IFERROR((Table1[[#This Row],[Total Sales]]-Table1[[#This Row],[Operating Profit]])/Table1[[#This Row],[Units Sold]],0)</f>
        <v>210</v>
      </c>
      <c r="T2888" s="4" t="str">
        <f>IF(Table1[[#This Row],[Profit per unit]]&gt;$V$8,"Premium","Mass")</f>
        <v>Premium</v>
      </c>
      <c r="U2888" s="4"/>
    </row>
    <row r="2889" spans="2:21" ht="14.25" customHeight="1" x14ac:dyDescent="0.3">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c r="O2889" s="4" t="str">
        <f>TEXT(Table1[[#This Row],[Invoice Date]],"mmm")</f>
        <v>Mar</v>
      </c>
      <c r="P2889" s="4">
        <f>YEAR(Table1[[#This Row],[Invoice Date]])</f>
        <v>2021</v>
      </c>
      <c r="Q2889" s="4">
        <f>IFERROR(Table1[[#This Row],[Total Sales]]/Table1[[#This Row],[Units Sold]],4)</f>
        <v>400</v>
      </c>
      <c r="R2889" s="4">
        <f>IFERROR(Table1[[#This Row],[Operating Profit]]/Table1[[#This Row],[Units Sold]],0)</f>
        <v>140</v>
      </c>
      <c r="S2889" s="4">
        <f>IFERROR((Table1[[#This Row],[Total Sales]]-Table1[[#This Row],[Operating Profit]])/Table1[[#This Row],[Units Sold]],0)</f>
        <v>260</v>
      </c>
      <c r="T2889" s="4" t="str">
        <f>IF(Table1[[#This Row],[Profit per unit]]&gt;$V$8,"Premium","Mass")</f>
        <v>Premium</v>
      </c>
      <c r="U2889" s="4"/>
    </row>
    <row r="2890" spans="2:21" ht="14.25" customHeight="1" x14ac:dyDescent="0.3">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c r="O2890" s="4" t="str">
        <f>TEXT(Table1[[#This Row],[Invoice Date]],"mmm")</f>
        <v>Mar</v>
      </c>
      <c r="P2890" s="4">
        <f>YEAR(Table1[[#This Row],[Invoice Date]])</f>
        <v>2021</v>
      </c>
      <c r="Q2890" s="4">
        <f>IFERROR(Table1[[#This Row],[Total Sales]]/Table1[[#This Row],[Units Sold]],4)</f>
        <v>400</v>
      </c>
      <c r="R2890" s="4">
        <f>IFERROR(Table1[[#This Row],[Operating Profit]]/Table1[[#This Row],[Units Sold]],0)</f>
        <v>120</v>
      </c>
      <c r="S2890" s="4">
        <f>IFERROR((Table1[[#This Row],[Total Sales]]-Table1[[#This Row],[Operating Profit]])/Table1[[#This Row],[Units Sold]],0)</f>
        <v>280</v>
      </c>
      <c r="T2890" s="4" t="str">
        <f>IF(Table1[[#This Row],[Profit per unit]]&gt;$V$8,"Premium","Mass")</f>
        <v>Premium</v>
      </c>
      <c r="U2890" s="4"/>
    </row>
    <row r="2891" spans="2:21" ht="14.25" customHeight="1" x14ac:dyDescent="0.3">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c r="O2891" s="4" t="str">
        <f>TEXT(Table1[[#This Row],[Invoice Date]],"mmm")</f>
        <v>Mar</v>
      </c>
      <c r="P2891" s="4">
        <f>YEAR(Table1[[#This Row],[Invoice Date]])</f>
        <v>2021</v>
      </c>
      <c r="Q2891" s="4">
        <f>IFERROR(Table1[[#This Row],[Total Sales]]/Table1[[#This Row],[Units Sold]],4)</f>
        <v>300.00000000000006</v>
      </c>
      <c r="R2891" s="4">
        <f>IFERROR(Table1[[#This Row],[Operating Profit]]/Table1[[#This Row],[Units Sold]],0)</f>
        <v>90.000000000000014</v>
      </c>
      <c r="S2891" s="4">
        <f>IFERROR((Table1[[#This Row],[Total Sales]]-Table1[[#This Row],[Operating Profit]])/Table1[[#This Row],[Units Sold]],0)</f>
        <v>210.00000000000006</v>
      </c>
      <c r="T2891" s="4" t="str">
        <f>IF(Table1[[#This Row],[Profit per unit]]&gt;$V$8,"Premium","Mass")</f>
        <v>Premium</v>
      </c>
      <c r="U2891" s="4"/>
    </row>
    <row r="2892" spans="2:21" ht="14.25" customHeight="1" x14ac:dyDescent="0.3">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c r="O2892" s="4" t="str">
        <f>TEXT(Table1[[#This Row],[Invoice Date]],"mmm")</f>
        <v>Mar</v>
      </c>
      <c r="P2892" s="4">
        <f>YEAR(Table1[[#This Row],[Invoice Date]])</f>
        <v>2021</v>
      </c>
      <c r="Q2892" s="4">
        <f>IFERROR(Table1[[#This Row],[Total Sales]]/Table1[[#This Row],[Units Sold]],4)</f>
        <v>350</v>
      </c>
      <c r="R2892" s="4">
        <f>IFERROR(Table1[[#This Row],[Operating Profit]]/Table1[[#This Row],[Units Sold]],0)</f>
        <v>105</v>
      </c>
      <c r="S2892" s="4">
        <f>IFERROR((Table1[[#This Row],[Total Sales]]-Table1[[#This Row],[Operating Profit]])/Table1[[#This Row],[Units Sold]],0)</f>
        <v>245</v>
      </c>
      <c r="T2892" s="4" t="str">
        <f>IF(Table1[[#This Row],[Profit per unit]]&gt;$V$8,"Premium","Mass")</f>
        <v>Premium</v>
      </c>
      <c r="U2892" s="4"/>
    </row>
    <row r="2893" spans="2:21" ht="14.25" customHeight="1" x14ac:dyDescent="0.3">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c r="O2893" s="4" t="str">
        <f>TEXT(Table1[[#This Row],[Invoice Date]],"mmm")</f>
        <v>Mar</v>
      </c>
      <c r="P2893" s="4">
        <f>YEAR(Table1[[#This Row],[Invoice Date]])</f>
        <v>2021</v>
      </c>
      <c r="Q2893" s="4">
        <f>IFERROR(Table1[[#This Row],[Total Sales]]/Table1[[#This Row],[Units Sold]],4)</f>
        <v>500</v>
      </c>
      <c r="R2893" s="4">
        <f>IFERROR(Table1[[#This Row],[Operating Profit]]/Table1[[#This Row],[Units Sold]],0)</f>
        <v>175</v>
      </c>
      <c r="S2893" s="4">
        <f>IFERROR((Table1[[#This Row],[Total Sales]]-Table1[[#This Row],[Operating Profit]])/Table1[[#This Row],[Units Sold]],0)</f>
        <v>325</v>
      </c>
      <c r="T2893" s="4" t="str">
        <f>IF(Table1[[#This Row],[Profit per unit]]&gt;$V$8,"Premium","Mass")</f>
        <v>Premium</v>
      </c>
      <c r="U2893" s="4"/>
    </row>
    <row r="2894" spans="2:21" ht="14.25" customHeight="1" x14ac:dyDescent="0.3">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c r="O2894" s="4" t="str">
        <f>TEXT(Table1[[#This Row],[Invoice Date]],"mmm")</f>
        <v>Mar</v>
      </c>
      <c r="P2894" s="4">
        <f>YEAR(Table1[[#This Row],[Invoice Date]])</f>
        <v>2021</v>
      </c>
      <c r="Q2894" s="4">
        <f>IFERROR(Table1[[#This Row],[Total Sales]]/Table1[[#This Row],[Units Sold]],4)</f>
        <v>400</v>
      </c>
      <c r="R2894" s="4">
        <f>IFERROR(Table1[[#This Row],[Operating Profit]]/Table1[[#This Row],[Units Sold]],0)</f>
        <v>160</v>
      </c>
      <c r="S2894" s="4">
        <f>IFERROR((Table1[[#This Row],[Total Sales]]-Table1[[#This Row],[Operating Profit]])/Table1[[#This Row],[Units Sold]],0)</f>
        <v>240</v>
      </c>
      <c r="T2894" s="4" t="str">
        <f>IF(Table1[[#This Row],[Profit per unit]]&gt;$V$8,"Premium","Mass")</f>
        <v>Premium</v>
      </c>
      <c r="U2894" s="4"/>
    </row>
    <row r="2895" spans="2:21" ht="14.25" customHeight="1" x14ac:dyDescent="0.3">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c r="O2895" s="4" t="str">
        <f>TEXT(Table1[[#This Row],[Invoice Date]],"mmm")</f>
        <v>Apr</v>
      </c>
      <c r="P2895" s="4">
        <f>YEAR(Table1[[#This Row],[Invoice Date]])</f>
        <v>2021</v>
      </c>
      <c r="Q2895" s="4">
        <f>IFERROR(Table1[[#This Row],[Total Sales]]/Table1[[#This Row],[Units Sold]],4)</f>
        <v>400</v>
      </c>
      <c r="R2895" s="4">
        <f>IFERROR(Table1[[#This Row],[Operating Profit]]/Table1[[#This Row],[Units Sold]],0)</f>
        <v>139.99999999999997</v>
      </c>
      <c r="S2895" s="4">
        <f>IFERROR((Table1[[#This Row],[Total Sales]]-Table1[[#This Row],[Operating Profit]])/Table1[[#This Row],[Units Sold]],0)</f>
        <v>260</v>
      </c>
      <c r="T2895" s="4" t="str">
        <f>IF(Table1[[#This Row],[Profit per unit]]&gt;$V$8,"Premium","Mass")</f>
        <v>Premium</v>
      </c>
      <c r="U2895" s="4"/>
    </row>
    <row r="2896" spans="2:21" ht="14.25" customHeight="1" x14ac:dyDescent="0.3">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c r="O2896" s="4" t="str">
        <f>TEXT(Table1[[#This Row],[Invoice Date]],"mmm")</f>
        <v>Apr</v>
      </c>
      <c r="P2896" s="4">
        <f>YEAR(Table1[[#This Row],[Invoice Date]])</f>
        <v>2021</v>
      </c>
      <c r="Q2896" s="4">
        <f>IFERROR(Table1[[#This Row],[Total Sales]]/Table1[[#This Row],[Units Sold]],4)</f>
        <v>400</v>
      </c>
      <c r="R2896" s="4">
        <f>IFERROR(Table1[[#This Row],[Operating Profit]]/Table1[[#This Row],[Units Sold]],0)</f>
        <v>120</v>
      </c>
      <c r="S2896" s="4">
        <f>IFERROR((Table1[[#This Row],[Total Sales]]-Table1[[#This Row],[Operating Profit]])/Table1[[#This Row],[Units Sold]],0)</f>
        <v>280</v>
      </c>
      <c r="T2896" s="4" t="str">
        <f>IF(Table1[[#This Row],[Profit per unit]]&gt;$V$8,"Premium","Mass")</f>
        <v>Premium</v>
      </c>
      <c r="U2896" s="4"/>
    </row>
    <row r="2897" spans="2:21" ht="14.25" customHeight="1" x14ac:dyDescent="0.3">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c r="O2897" s="4" t="str">
        <f>TEXT(Table1[[#This Row],[Invoice Date]],"mmm")</f>
        <v>Apr</v>
      </c>
      <c r="P2897" s="4">
        <f>YEAR(Table1[[#This Row],[Invoice Date]])</f>
        <v>2021</v>
      </c>
      <c r="Q2897" s="4">
        <f>IFERROR(Table1[[#This Row],[Total Sales]]/Table1[[#This Row],[Units Sold]],4)</f>
        <v>300.00000000000006</v>
      </c>
      <c r="R2897" s="4">
        <f>IFERROR(Table1[[#This Row],[Operating Profit]]/Table1[[#This Row],[Units Sold]],0)</f>
        <v>90.000000000000014</v>
      </c>
      <c r="S2897" s="4">
        <f>IFERROR((Table1[[#This Row],[Total Sales]]-Table1[[#This Row],[Operating Profit]])/Table1[[#This Row],[Units Sold]],0)</f>
        <v>210.00000000000006</v>
      </c>
      <c r="T2897" s="4" t="str">
        <f>IF(Table1[[#This Row],[Profit per unit]]&gt;$V$8,"Premium","Mass")</f>
        <v>Premium</v>
      </c>
      <c r="U2897" s="4"/>
    </row>
    <row r="2898" spans="2:21" ht="14.25" customHeight="1" x14ac:dyDescent="0.3">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c r="O2898" s="4" t="str">
        <f>TEXT(Table1[[#This Row],[Invoice Date]],"mmm")</f>
        <v>Apr</v>
      </c>
      <c r="P2898" s="4">
        <f>YEAR(Table1[[#This Row],[Invoice Date]])</f>
        <v>2021</v>
      </c>
      <c r="Q2898" s="4">
        <f>IFERROR(Table1[[#This Row],[Total Sales]]/Table1[[#This Row],[Units Sold]],4)</f>
        <v>350</v>
      </c>
      <c r="R2898" s="4">
        <f>IFERROR(Table1[[#This Row],[Operating Profit]]/Table1[[#This Row],[Units Sold]],0)</f>
        <v>105</v>
      </c>
      <c r="S2898" s="4">
        <f>IFERROR((Table1[[#This Row],[Total Sales]]-Table1[[#This Row],[Operating Profit]])/Table1[[#This Row],[Units Sold]],0)</f>
        <v>245</v>
      </c>
      <c r="T2898" s="4" t="str">
        <f>IF(Table1[[#This Row],[Profit per unit]]&gt;$V$8,"Premium","Mass")</f>
        <v>Premium</v>
      </c>
      <c r="U2898" s="4"/>
    </row>
    <row r="2899" spans="2:21" ht="14.25" customHeight="1" x14ac:dyDescent="0.3">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c r="O2899" s="4" t="str">
        <f>TEXT(Table1[[#This Row],[Invoice Date]],"mmm")</f>
        <v>Apr</v>
      </c>
      <c r="P2899" s="4">
        <f>YEAR(Table1[[#This Row],[Invoice Date]])</f>
        <v>2021</v>
      </c>
      <c r="Q2899" s="4">
        <f>IFERROR(Table1[[#This Row],[Total Sales]]/Table1[[#This Row],[Units Sold]],4)</f>
        <v>600</v>
      </c>
      <c r="R2899" s="4">
        <f>IFERROR(Table1[[#This Row],[Operating Profit]]/Table1[[#This Row],[Units Sold]],0)</f>
        <v>210</v>
      </c>
      <c r="S2899" s="4">
        <f>IFERROR((Table1[[#This Row],[Total Sales]]-Table1[[#This Row],[Operating Profit]])/Table1[[#This Row],[Units Sold]],0)</f>
        <v>390</v>
      </c>
      <c r="T2899" s="4" t="str">
        <f>IF(Table1[[#This Row],[Profit per unit]]&gt;$V$8,"Premium","Mass")</f>
        <v>Premium</v>
      </c>
      <c r="U2899" s="4"/>
    </row>
    <row r="2900" spans="2:21" ht="14.25" customHeight="1" x14ac:dyDescent="0.3">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c r="O2900" s="4" t="str">
        <f>TEXT(Table1[[#This Row],[Invoice Date]],"mmm")</f>
        <v>Apr</v>
      </c>
      <c r="P2900" s="4">
        <f>YEAR(Table1[[#This Row],[Invoice Date]])</f>
        <v>2021</v>
      </c>
      <c r="Q2900" s="4">
        <f>IFERROR(Table1[[#This Row],[Total Sales]]/Table1[[#This Row],[Units Sold]],4)</f>
        <v>500</v>
      </c>
      <c r="R2900" s="4">
        <f>IFERROR(Table1[[#This Row],[Operating Profit]]/Table1[[#This Row],[Units Sold]],0)</f>
        <v>200</v>
      </c>
      <c r="S2900" s="4">
        <f>IFERROR((Table1[[#This Row],[Total Sales]]-Table1[[#This Row],[Operating Profit]])/Table1[[#This Row],[Units Sold]],0)</f>
        <v>300</v>
      </c>
      <c r="T2900" s="4" t="str">
        <f>IF(Table1[[#This Row],[Profit per unit]]&gt;$V$8,"Premium","Mass")</f>
        <v>Premium</v>
      </c>
      <c r="U2900" s="4"/>
    </row>
    <row r="2901" spans="2:21" ht="14.25" customHeight="1" x14ac:dyDescent="0.3">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c r="O2901" s="4" t="str">
        <f>TEXT(Table1[[#This Row],[Invoice Date]],"mmm")</f>
        <v>May</v>
      </c>
      <c r="P2901" s="4">
        <f>YEAR(Table1[[#This Row],[Invoice Date]])</f>
        <v>2021</v>
      </c>
      <c r="Q2901" s="4">
        <f>IFERROR(Table1[[#This Row],[Total Sales]]/Table1[[#This Row],[Units Sold]],4)</f>
        <v>600</v>
      </c>
      <c r="R2901" s="4">
        <f>IFERROR(Table1[[#This Row],[Operating Profit]]/Table1[[#This Row],[Units Sold]],0)</f>
        <v>210</v>
      </c>
      <c r="S2901" s="4">
        <f>IFERROR((Table1[[#This Row],[Total Sales]]-Table1[[#This Row],[Operating Profit]])/Table1[[#This Row],[Units Sold]],0)</f>
        <v>390</v>
      </c>
      <c r="T2901" s="4" t="str">
        <f>IF(Table1[[#This Row],[Profit per unit]]&gt;$V$8,"Premium","Mass")</f>
        <v>Premium</v>
      </c>
      <c r="U2901" s="4"/>
    </row>
    <row r="2902" spans="2:21" ht="14.25" customHeight="1" x14ac:dyDescent="0.3">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c r="O2902" s="4" t="str">
        <f>TEXT(Table1[[#This Row],[Invoice Date]],"mmm")</f>
        <v>May</v>
      </c>
      <c r="P2902" s="4">
        <f>YEAR(Table1[[#This Row],[Invoice Date]])</f>
        <v>2021</v>
      </c>
      <c r="Q2902" s="4">
        <f>IFERROR(Table1[[#This Row],[Total Sales]]/Table1[[#This Row],[Units Sold]],4)</f>
        <v>500</v>
      </c>
      <c r="R2902" s="4">
        <f>IFERROR(Table1[[#This Row],[Operating Profit]]/Table1[[#This Row],[Units Sold]],0)</f>
        <v>150</v>
      </c>
      <c r="S2902" s="4">
        <f>IFERROR((Table1[[#This Row],[Total Sales]]-Table1[[#This Row],[Operating Profit]])/Table1[[#This Row],[Units Sold]],0)</f>
        <v>350</v>
      </c>
      <c r="T2902" s="4" t="str">
        <f>IF(Table1[[#This Row],[Profit per unit]]&gt;$V$8,"Premium","Mass")</f>
        <v>Premium</v>
      </c>
      <c r="U2902" s="4"/>
    </row>
    <row r="2903" spans="2:21" ht="14.25" customHeight="1" x14ac:dyDescent="0.3">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c r="O2903" s="4" t="str">
        <f>TEXT(Table1[[#This Row],[Invoice Date]],"mmm")</f>
        <v>May</v>
      </c>
      <c r="P2903" s="4">
        <f>YEAR(Table1[[#This Row],[Invoice Date]])</f>
        <v>2021</v>
      </c>
      <c r="Q2903" s="4">
        <f>IFERROR(Table1[[#This Row],[Total Sales]]/Table1[[#This Row],[Units Sold]],4)</f>
        <v>450</v>
      </c>
      <c r="R2903" s="4">
        <f>IFERROR(Table1[[#This Row],[Operating Profit]]/Table1[[#This Row],[Units Sold]],0)</f>
        <v>135</v>
      </c>
      <c r="S2903" s="4">
        <f>IFERROR((Table1[[#This Row],[Total Sales]]-Table1[[#This Row],[Operating Profit]])/Table1[[#This Row],[Units Sold]],0)</f>
        <v>315</v>
      </c>
      <c r="T2903" s="4" t="str">
        <f>IF(Table1[[#This Row],[Profit per unit]]&gt;$V$8,"Premium","Mass")</f>
        <v>Premium</v>
      </c>
      <c r="U2903" s="4"/>
    </row>
    <row r="2904" spans="2:21" ht="14.25" customHeight="1" x14ac:dyDescent="0.3">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c r="O2904" s="4" t="str">
        <f>TEXT(Table1[[#This Row],[Invoice Date]],"mmm")</f>
        <v>May</v>
      </c>
      <c r="P2904" s="4">
        <f>YEAR(Table1[[#This Row],[Invoice Date]])</f>
        <v>2021</v>
      </c>
      <c r="Q2904" s="4">
        <f>IFERROR(Table1[[#This Row],[Total Sales]]/Table1[[#This Row],[Units Sold]],4)</f>
        <v>450</v>
      </c>
      <c r="R2904" s="4">
        <f>IFERROR(Table1[[#This Row],[Operating Profit]]/Table1[[#This Row],[Units Sold]],0)</f>
        <v>135</v>
      </c>
      <c r="S2904" s="4">
        <f>IFERROR((Table1[[#This Row],[Total Sales]]-Table1[[#This Row],[Operating Profit]])/Table1[[#This Row],[Units Sold]],0)</f>
        <v>315</v>
      </c>
      <c r="T2904" s="4" t="str">
        <f>IF(Table1[[#This Row],[Profit per unit]]&gt;$V$8,"Premium","Mass")</f>
        <v>Premium</v>
      </c>
      <c r="U2904" s="4"/>
    </row>
    <row r="2905" spans="2:21" ht="14.25" customHeight="1" x14ac:dyDescent="0.3">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c r="O2905" s="4" t="str">
        <f>TEXT(Table1[[#This Row],[Invoice Date]],"mmm")</f>
        <v>May</v>
      </c>
      <c r="P2905" s="4">
        <f>YEAR(Table1[[#This Row],[Invoice Date]])</f>
        <v>2021</v>
      </c>
      <c r="Q2905" s="4">
        <f>IFERROR(Table1[[#This Row],[Total Sales]]/Table1[[#This Row],[Units Sold]],4)</f>
        <v>549.99999999999989</v>
      </c>
      <c r="R2905" s="4">
        <f>IFERROR(Table1[[#This Row],[Operating Profit]]/Table1[[#This Row],[Units Sold]],0)</f>
        <v>192.49999999999994</v>
      </c>
      <c r="S2905" s="4">
        <f>IFERROR((Table1[[#This Row],[Total Sales]]-Table1[[#This Row],[Operating Profit]])/Table1[[#This Row],[Units Sold]],0)</f>
        <v>357.49999999999994</v>
      </c>
      <c r="T2905" s="4" t="str">
        <f>IF(Table1[[#This Row],[Profit per unit]]&gt;$V$8,"Premium","Mass")</f>
        <v>Premium</v>
      </c>
      <c r="U2905" s="4"/>
    </row>
    <row r="2906" spans="2:21" ht="14.25" customHeight="1" x14ac:dyDescent="0.3">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c r="O2906" s="4" t="str">
        <f>TEXT(Table1[[#This Row],[Invoice Date]],"mmm")</f>
        <v>May</v>
      </c>
      <c r="P2906" s="4">
        <f>YEAR(Table1[[#This Row],[Invoice Date]])</f>
        <v>2021</v>
      </c>
      <c r="Q2906" s="4">
        <f>IFERROR(Table1[[#This Row],[Total Sales]]/Table1[[#This Row],[Units Sold]],4)</f>
        <v>600</v>
      </c>
      <c r="R2906" s="4">
        <f>IFERROR(Table1[[#This Row],[Operating Profit]]/Table1[[#This Row],[Units Sold]],0)</f>
        <v>240</v>
      </c>
      <c r="S2906" s="4">
        <f>IFERROR((Table1[[#This Row],[Total Sales]]-Table1[[#This Row],[Operating Profit]])/Table1[[#This Row],[Units Sold]],0)</f>
        <v>360</v>
      </c>
      <c r="T2906" s="4" t="str">
        <f>IF(Table1[[#This Row],[Profit per unit]]&gt;$V$8,"Premium","Mass")</f>
        <v>Premium</v>
      </c>
      <c r="U2906" s="4"/>
    </row>
    <row r="2907" spans="2:21" ht="14.25" customHeight="1" x14ac:dyDescent="0.3">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c r="O2907" s="4" t="str">
        <f>TEXT(Table1[[#This Row],[Invoice Date]],"mmm")</f>
        <v>Jun</v>
      </c>
      <c r="P2907" s="4">
        <f>YEAR(Table1[[#This Row],[Invoice Date]])</f>
        <v>2021</v>
      </c>
      <c r="Q2907" s="4">
        <f>IFERROR(Table1[[#This Row],[Total Sales]]/Table1[[#This Row],[Units Sold]],4)</f>
        <v>450</v>
      </c>
      <c r="R2907" s="4">
        <f>IFERROR(Table1[[#This Row],[Operating Profit]]/Table1[[#This Row],[Units Sold]],0)</f>
        <v>157.5</v>
      </c>
      <c r="S2907" s="4">
        <f>IFERROR((Table1[[#This Row],[Total Sales]]-Table1[[#This Row],[Operating Profit]])/Table1[[#This Row],[Units Sold]],0)</f>
        <v>292.5</v>
      </c>
      <c r="T2907" s="4" t="str">
        <f>IF(Table1[[#This Row],[Profit per unit]]&gt;$V$8,"Premium","Mass")</f>
        <v>Premium</v>
      </c>
      <c r="U2907" s="4"/>
    </row>
    <row r="2908" spans="2:21" ht="14.25" customHeight="1" x14ac:dyDescent="0.3">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c r="O2908" s="4" t="str">
        <f>TEXT(Table1[[#This Row],[Invoice Date]],"mmm")</f>
        <v>Jun</v>
      </c>
      <c r="P2908" s="4">
        <f>YEAR(Table1[[#This Row],[Invoice Date]])</f>
        <v>2021</v>
      </c>
      <c r="Q2908" s="4">
        <f>IFERROR(Table1[[#This Row],[Total Sales]]/Table1[[#This Row],[Units Sold]],4)</f>
        <v>400.00000000000006</v>
      </c>
      <c r="R2908" s="4">
        <f>IFERROR(Table1[[#This Row],[Operating Profit]]/Table1[[#This Row],[Units Sold]],0)</f>
        <v>120.00000000000001</v>
      </c>
      <c r="S2908" s="4">
        <f>IFERROR((Table1[[#This Row],[Total Sales]]-Table1[[#This Row],[Operating Profit]])/Table1[[#This Row],[Units Sold]],0)</f>
        <v>280.00000000000006</v>
      </c>
      <c r="T2908" s="4" t="str">
        <f>IF(Table1[[#This Row],[Profit per unit]]&gt;$V$8,"Premium","Mass")</f>
        <v>Premium</v>
      </c>
      <c r="U2908" s="4"/>
    </row>
    <row r="2909" spans="2:21" ht="14.25" customHeight="1" x14ac:dyDescent="0.3">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c r="O2909" s="4" t="str">
        <f>TEXT(Table1[[#This Row],[Invoice Date]],"mmm")</f>
        <v>Jun</v>
      </c>
      <c r="P2909" s="4">
        <f>YEAR(Table1[[#This Row],[Invoice Date]])</f>
        <v>2021</v>
      </c>
      <c r="Q2909" s="4">
        <f>IFERROR(Table1[[#This Row],[Total Sales]]/Table1[[#This Row],[Units Sold]],4)</f>
        <v>350</v>
      </c>
      <c r="R2909" s="4">
        <f>IFERROR(Table1[[#This Row],[Operating Profit]]/Table1[[#This Row],[Units Sold]],0)</f>
        <v>105</v>
      </c>
      <c r="S2909" s="4">
        <f>IFERROR((Table1[[#This Row],[Total Sales]]-Table1[[#This Row],[Operating Profit]])/Table1[[#This Row],[Units Sold]],0)</f>
        <v>245</v>
      </c>
      <c r="T2909" s="4" t="str">
        <f>IF(Table1[[#This Row],[Profit per unit]]&gt;$V$8,"Premium","Mass")</f>
        <v>Premium</v>
      </c>
      <c r="U2909" s="4"/>
    </row>
    <row r="2910" spans="2:21" ht="14.25" customHeight="1" x14ac:dyDescent="0.3">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c r="O2910" s="4" t="str">
        <f>TEXT(Table1[[#This Row],[Invoice Date]],"mmm")</f>
        <v>Jun</v>
      </c>
      <c r="P2910" s="4">
        <f>YEAR(Table1[[#This Row],[Invoice Date]])</f>
        <v>2021</v>
      </c>
      <c r="Q2910" s="4">
        <f>IFERROR(Table1[[#This Row],[Total Sales]]/Table1[[#This Row],[Units Sold]],4)</f>
        <v>350</v>
      </c>
      <c r="R2910" s="4">
        <f>IFERROR(Table1[[#This Row],[Operating Profit]]/Table1[[#This Row],[Units Sold]],0)</f>
        <v>105</v>
      </c>
      <c r="S2910" s="4">
        <f>IFERROR((Table1[[#This Row],[Total Sales]]-Table1[[#This Row],[Operating Profit]])/Table1[[#This Row],[Units Sold]],0)</f>
        <v>245</v>
      </c>
      <c r="T2910" s="4" t="str">
        <f>IF(Table1[[#This Row],[Profit per unit]]&gt;$V$8,"Premium","Mass")</f>
        <v>Premium</v>
      </c>
      <c r="U2910" s="4"/>
    </row>
    <row r="2911" spans="2:21" ht="14.25" customHeight="1" x14ac:dyDescent="0.3">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c r="O2911" s="4" t="str">
        <f>TEXT(Table1[[#This Row],[Invoice Date]],"mmm")</f>
        <v>Jun</v>
      </c>
      <c r="P2911" s="4">
        <f>YEAR(Table1[[#This Row],[Invoice Date]])</f>
        <v>2021</v>
      </c>
      <c r="Q2911" s="4">
        <f>IFERROR(Table1[[#This Row],[Total Sales]]/Table1[[#This Row],[Units Sold]],4)</f>
        <v>450</v>
      </c>
      <c r="R2911" s="4">
        <f>IFERROR(Table1[[#This Row],[Operating Profit]]/Table1[[#This Row],[Units Sold]],0)</f>
        <v>157.5</v>
      </c>
      <c r="S2911" s="4">
        <f>IFERROR((Table1[[#This Row],[Total Sales]]-Table1[[#This Row],[Operating Profit]])/Table1[[#This Row],[Units Sold]],0)</f>
        <v>292.5</v>
      </c>
      <c r="T2911" s="4" t="str">
        <f>IF(Table1[[#This Row],[Profit per unit]]&gt;$V$8,"Premium","Mass")</f>
        <v>Premium</v>
      </c>
      <c r="U2911" s="4"/>
    </row>
    <row r="2912" spans="2:21" ht="14.25" customHeight="1" x14ac:dyDescent="0.3">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c r="O2912" s="4" t="str">
        <f>TEXT(Table1[[#This Row],[Invoice Date]],"mmm")</f>
        <v>Jun</v>
      </c>
      <c r="P2912" s="4">
        <f>YEAR(Table1[[#This Row],[Invoice Date]])</f>
        <v>2021</v>
      </c>
      <c r="Q2912" s="4">
        <f>IFERROR(Table1[[#This Row],[Total Sales]]/Table1[[#This Row],[Units Sold]],4)</f>
        <v>550.00000000000011</v>
      </c>
      <c r="R2912" s="4">
        <f>IFERROR(Table1[[#This Row],[Operating Profit]]/Table1[[#This Row],[Units Sold]],0)</f>
        <v>220.00000000000006</v>
      </c>
      <c r="S2912" s="4">
        <f>IFERROR((Table1[[#This Row],[Total Sales]]-Table1[[#This Row],[Operating Profit]])/Table1[[#This Row],[Units Sold]],0)</f>
        <v>330.00000000000006</v>
      </c>
      <c r="T2912" s="4" t="str">
        <f>IF(Table1[[#This Row],[Profit per unit]]&gt;$V$8,"Premium","Mass")</f>
        <v>Premium</v>
      </c>
      <c r="U2912" s="4"/>
    </row>
    <row r="2913" spans="2:21" ht="14.25" customHeight="1" x14ac:dyDescent="0.3">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c r="O2913" s="4" t="str">
        <f>TEXT(Table1[[#This Row],[Invoice Date]],"mmm")</f>
        <v>Jul</v>
      </c>
      <c r="P2913" s="4">
        <f>YEAR(Table1[[#This Row],[Invoice Date]])</f>
        <v>2021</v>
      </c>
      <c r="Q2913" s="4">
        <f>IFERROR(Table1[[#This Row],[Total Sales]]/Table1[[#This Row],[Units Sold]],4)</f>
        <v>500</v>
      </c>
      <c r="R2913" s="4">
        <f>IFERROR(Table1[[#This Row],[Operating Profit]]/Table1[[#This Row],[Units Sold]],0)</f>
        <v>175</v>
      </c>
      <c r="S2913" s="4">
        <f>IFERROR((Table1[[#This Row],[Total Sales]]-Table1[[#This Row],[Operating Profit]])/Table1[[#This Row],[Units Sold]],0)</f>
        <v>325</v>
      </c>
      <c r="T2913" s="4" t="str">
        <f>IF(Table1[[#This Row],[Profit per unit]]&gt;$V$8,"Premium","Mass")</f>
        <v>Premium</v>
      </c>
      <c r="U2913" s="4"/>
    </row>
    <row r="2914" spans="2:21" ht="14.25" customHeight="1" x14ac:dyDescent="0.3">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c r="O2914" s="4" t="str">
        <f>TEXT(Table1[[#This Row],[Invoice Date]],"mmm")</f>
        <v>Jul</v>
      </c>
      <c r="P2914" s="4">
        <f>YEAR(Table1[[#This Row],[Invoice Date]])</f>
        <v>2021</v>
      </c>
      <c r="Q2914" s="4">
        <f>IFERROR(Table1[[#This Row],[Total Sales]]/Table1[[#This Row],[Units Sold]],4)</f>
        <v>450.00000000000011</v>
      </c>
      <c r="R2914" s="4">
        <f>IFERROR(Table1[[#This Row],[Operating Profit]]/Table1[[#This Row],[Units Sold]],0)</f>
        <v>135.00000000000003</v>
      </c>
      <c r="S2914" s="4">
        <f>IFERROR((Table1[[#This Row],[Total Sales]]-Table1[[#This Row],[Operating Profit]])/Table1[[#This Row],[Units Sold]],0)</f>
        <v>315.00000000000011</v>
      </c>
      <c r="T2914" s="4" t="str">
        <f>IF(Table1[[#This Row],[Profit per unit]]&gt;$V$8,"Premium","Mass")</f>
        <v>Premium</v>
      </c>
      <c r="U2914" s="4"/>
    </row>
    <row r="2915" spans="2:21" ht="14.25" customHeight="1" x14ac:dyDescent="0.3">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c r="O2915" s="4" t="str">
        <f>TEXT(Table1[[#This Row],[Invoice Date]],"mmm")</f>
        <v>Jul</v>
      </c>
      <c r="P2915" s="4">
        <f>YEAR(Table1[[#This Row],[Invoice Date]])</f>
        <v>2021</v>
      </c>
      <c r="Q2915" s="4">
        <f>IFERROR(Table1[[#This Row],[Total Sales]]/Table1[[#This Row],[Units Sold]],4)</f>
        <v>400</v>
      </c>
      <c r="R2915" s="4">
        <f>IFERROR(Table1[[#This Row],[Operating Profit]]/Table1[[#This Row],[Units Sold]],0)</f>
        <v>120</v>
      </c>
      <c r="S2915" s="4">
        <f>IFERROR((Table1[[#This Row],[Total Sales]]-Table1[[#This Row],[Operating Profit]])/Table1[[#This Row],[Units Sold]],0)</f>
        <v>280</v>
      </c>
      <c r="T2915" s="4" t="str">
        <f>IF(Table1[[#This Row],[Profit per unit]]&gt;$V$8,"Premium","Mass")</f>
        <v>Premium</v>
      </c>
      <c r="U2915" s="4"/>
    </row>
    <row r="2916" spans="2:21" ht="14.25" customHeight="1" x14ac:dyDescent="0.3">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c r="O2916" s="4" t="str">
        <f>TEXT(Table1[[#This Row],[Invoice Date]],"mmm")</f>
        <v>Jul</v>
      </c>
      <c r="P2916" s="4">
        <f>YEAR(Table1[[#This Row],[Invoice Date]])</f>
        <v>2021</v>
      </c>
      <c r="Q2916" s="4">
        <f>IFERROR(Table1[[#This Row],[Total Sales]]/Table1[[#This Row],[Units Sold]],4)</f>
        <v>400</v>
      </c>
      <c r="R2916" s="4">
        <f>IFERROR(Table1[[#This Row],[Operating Profit]]/Table1[[#This Row],[Units Sold]],0)</f>
        <v>120</v>
      </c>
      <c r="S2916" s="4">
        <f>IFERROR((Table1[[#This Row],[Total Sales]]-Table1[[#This Row],[Operating Profit]])/Table1[[#This Row],[Units Sold]],0)</f>
        <v>280</v>
      </c>
      <c r="T2916" s="4" t="str">
        <f>IF(Table1[[#This Row],[Profit per unit]]&gt;$V$8,"Premium","Mass")</f>
        <v>Premium</v>
      </c>
      <c r="U2916" s="4"/>
    </row>
    <row r="2917" spans="2:21" ht="14.25" customHeight="1" x14ac:dyDescent="0.3">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c r="O2917" s="4" t="str">
        <f>TEXT(Table1[[#This Row],[Invoice Date]],"mmm")</f>
        <v>Jul</v>
      </c>
      <c r="P2917" s="4">
        <f>YEAR(Table1[[#This Row],[Invoice Date]])</f>
        <v>2021</v>
      </c>
      <c r="Q2917" s="4">
        <f>IFERROR(Table1[[#This Row],[Total Sales]]/Table1[[#This Row],[Units Sold]],4)</f>
        <v>500</v>
      </c>
      <c r="R2917" s="4">
        <f>IFERROR(Table1[[#This Row],[Operating Profit]]/Table1[[#This Row],[Units Sold]],0)</f>
        <v>175</v>
      </c>
      <c r="S2917" s="4">
        <f>IFERROR((Table1[[#This Row],[Total Sales]]-Table1[[#This Row],[Operating Profit]])/Table1[[#This Row],[Units Sold]],0)</f>
        <v>325</v>
      </c>
      <c r="T2917" s="4" t="str">
        <f>IF(Table1[[#This Row],[Profit per unit]]&gt;$V$8,"Premium","Mass")</f>
        <v>Premium</v>
      </c>
      <c r="U2917" s="4"/>
    </row>
    <row r="2918" spans="2:21" ht="14.25" customHeight="1" x14ac:dyDescent="0.3">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c r="O2918" s="4" t="str">
        <f>TEXT(Table1[[#This Row],[Invoice Date]],"mmm")</f>
        <v>Jul</v>
      </c>
      <c r="P2918" s="4">
        <f>YEAR(Table1[[#This Row],[Invoice Date]])</f>
        <v>2021</v>
      </c>
      <c r="Q2918" s="4">
        <f>IFERROR(Table1[[#This Row],[Total Sales]]/Table1[[#This Row],[Units Sold]],4)</f>
        <v>550.00000000000011</v>
      </c>
      <c r="R2918" s="4">
        <f>IFERROR(Table1[[#This Row],[Operating Profit]]/Table1[[#This Row],[Units Sold]],0)</f>
        <v>220.00000000000003</v>
      </c>
      <c r="S2918" s="4">
        <f>IFERROR((Table1[[#This Row],[Total Sales]]-Table1[[#This Row],[Operating Profit]])/Table1[[#This Row],[Units Sold]],0)</f>
        <v>330.00000000000006</v>
      </c>
      <c r="T2918" s="4" t="str">
        <f>IF(Table1[[#This Row],[Profit per unit]]&gt;$V$8,"Premium","Mass")</f>
        <v>Premium</v>
      </c>
      <c r="U2918" s="4"/>
    </row>
    <row r="2919" spans="2:21" ht="14.25" customHeight="1" x14ac:dyDescent="0.3">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c r="O2919" s="4" t="str">
        <f>TEXT(Table1[[#This Row],[Invoice Date]],"mmm")</f>
        <v>Aug</v>
      </c>
      <c r="P2919" s="4">
        <f>YEAR(Table1[[#This Row],[Invoice Date]])</f>
        <v>2021</v>
      </c>
      <c r="Q2919" s="4">
        <f>IFERROR(Table1[[#This Row],[Total Sales]]/Table1[[#This Row],[Units Sold]],4)</f>
        <v>500</v>
      </c>
      <c r="R2919" s="4">
        <f>IFERROR(Table1[[#This Row],[Operating Profit]]/Table1[[#This Row],[Units Sold]],0)</f>
        <v>175</v>
      </c>
      <c r="S2919" s="4">
        <f>IFERROR((Table1[[#This Row],[Total Sales]]-Table1[[#This Row],[Operating Profit]])/Table1[[#This Row],[Units Sold]],0)</f>
        <v>325</v>
      </c>
      <c r="T2919" s="4" t="str">
        <f>IF(Table1[[#This Row],[Profit per unit]]&gt;$V$8,"Premium","Mass")</f>
        <v>Premium</v>
      </c>
      <c r="U2919" s="4"/>
    </row>
    <row r="2920" spans="2:21" ht="14.25" customHeight="1" x14ac:dyDescent="0.3">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c r="O2920" s="4" t="str">
        <f>TEXT(Table1[[#This Row],[Invoice Date]],"mmm")</f>
        <v>Aug</v>
      </c>
      <c r="P2920" s="4">
        <f>YEAR(Table1[[#This Row],[Invoice Date]])</f>
        <v>2021</v>
      </c>
      <c r="Q2920" s="4">
        <f>IFERROR(Table1[[#This Row],[Total Sales]]/Table1[[#This Row],[Units Sold]],4)</f>
        <v>450.00000000000011</v>
      </c>
      <c r="R2920" s="4">
        <f>IFERROR(Table1[[#This Row],[Operating Profit]]/Table1[[#This Row],[Units Sold]],0)</f>
        <v>135.00000000000003</v>
      </c>
      <c r="S2920" s="4">
        <f>IFERROR((Table1[[#This Row],[Total Sales]]-Table1[[#This Row],[Operating Profit]])/Table1[[#This Row],[Units Sold]],0)</f>
        <v>315.00000000000011</v>
      </c>
      <c r="T2920" s="4" t="str">
        <f>IF(Table1[[#This Row],[Profit per unit]]&gt;$V$8,"Premium","Mass")</f>
        <v>Premium</v>
      </c>
      <c r="U2920" s="4"/>
    </row>
    <row r="2921" spans="2:21" ht="14.25" customHeight="1" x14ac:dyDescent="0.3">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c r="O2921" s="4" t="str">
        <f>TEXT(Table1[[#This Row],[Invoice Date]],"mmm")</f>
        <v>Aug</v>
      </c>
      <c r="P2921" s="4">
        <f>YEAR(Table1[[#This Row],[Invoice Date]])</f>
        <v>2021</v>
      </c>
      <c r="Q2921" s="4">
        <f>IFERROR(Table1[[#This Row],[Total Sales]]/Table1[[#This Row],[Units Sold]],4)</f>
        <v>400</v>
      </c>
      <c r="R2921" s="4">
        <f>IFERROR(Table1[[#This Row],[Operating Profit]]/Table1[[#This Row],[Units Sold]],0)</f>
        <v>120</v>
      </c>
      <c r="S2921" s="4">
        <f>IFERROR((Table1[[#This Row],[Total Sales]]-Table1[[#This Row],[Operating Profit]])/Table1[[#This Row],[Units Sold]],0)</f>
        <v>280</v>
      </c>
      <c r="T2921" s="4" t="str">
        <f>IF(Table1[[#This Row],[Profit per unit]]&gt;$V$8,"Premium","Mass")</f>
        <v>Premium</v>
      </c>
      <c r="U2921" s="4"/>
    </row>
    <row r="2922" spans="2:21" ht="14.25" customHeight="1" x14ac:dyDescent="0.3">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c r="O2922" s="4" t="str">
        <f>TEXT(Table1[[#This Row],[Invoice Date]],"mmm")</f>
        <v>Aug</v>
      </c>
      <c r="P2922" s="4">
        <f>YEAR(Table1[[#This Row],[Invoice Date]])</f>
        <v>2021</v>
      </c>
      <c r="Q2922" s="4">
        <f>IFERROR(Table1[[#This Row],[Total Sales]]/Table1[[#This Row],[Units Sold]],4)</f>
        <v>400</v>
      </c>
      <c r="R2922" s="4">
        <f>IFERROR(Table1[[#This Row],[Operating Profit]]/Table1[[#This Row],[Units Sold]],0)</f>
        <v>120</v>
      </c>
      <c r="S2922" s="4">
        <f>IFERROR((Table1[[#This Row],[Total Sales]]-Table1[[#This Row],[Operating Profit]])/Table1[[#This Row],[Units Sold]],0)</f>
        <v>280</v>
      </c>
      <c r="T2922" s="4" t="str">
        <f>IF(Table1[[#This Row],[Profit per unit]]&gt;$V$8,"Premium","Mass")</f>
        <v>Premium</v>
      </c>
      <c r="U2922" s="4"/>
    </row>
    <row r="2923" spans="2:21" ht="14.25" customHeight="1" x14ac:dyDescent="0.3">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c r="O2923" s="4" t="str">
        <f>TEXT(Table1[[#This Row],[Invoice Date]],"mmm")</f>
        <v>Aug</v>
      </c>
      <c r="P2923" s="4">
        <f>YEAR(Table1[[#This Row],[Invoice Date]])</f>
        <v>2021</v>
      </c>
      <c r="Q2923" s="4">
        <f>IFERROR(Table1[[#This Row],[Total Sales]]/Table1[[#This Row],[Units Sold]],4)</f>
        <v>500</v>
      </c>
      <c r="R2923" s="4">
        <f>IFERROR(Table1[[#This Row],[Operating Profit]]/Table1[[#This Row],[Units Sold]],0)</f>
        <v>174.99999999999997</v>
      </c>
      <c r="S2923" s="4">
        <f>IFERROR((Table1[[#This Row],[Total Sales]]-Table1[[#This Row],[Operating Profit]])/Table1[[#This Row],[Units Sold]],0)</f>
        <v>325</v>
      </c>
      <c r="T2923" s="4" t="str">
        <f>IF(Table1[[#This Row],[Profit per unit]]&gt;$V$8,"Premium","Mass")</f>
        <v>Premium</v>
      </c>
      <c r="U2923" s="4"/>
    </row>
    <row r="2924" spans="2:21" ht="14.25" customHeight="1" x14ac:dyDescent="0.3">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c r="O2924" s="4" t="str">
        <f>TEXT(Table1[[#This Row],[Invoice Date]],"mmm")</f>
        <v>Aug</v>
      </c>
      <c r="P2924" s="4">
        <f>YEAR(Table1[[#This Row],[Invoice Date]])</f>
        <v>2021</v>
      </c>
      <c r="Q2924" s="4">
        <f>IFERROR(Table1[[#This Row],[Total Sales]]/Table1[[#This Row],[Units Sold]],4)</f>
        <v>550.00000000000011</v>
      </c>
      <c r="R2924" s="4">
        <f>IFERROR(Table1[[#This Row],[Operating Profit]]/Table1[[#This Row],[Units Sold]],0)</f>
        <v>220.00000000000003</v>
      </c>
      <c r="S2924" s="4">
        <f>IFERROR((Table1[[#This Row],[Total Sales]]-Table1[[#This Row],[Operating Profit]])/Table1[[#This Row],[Units Sold]],0)</f>
        <v>330.00000000000006</v>
      </c>
      <c r="T2924" s="4" t="str">
        <f>IF(Table1[[#This Row],[Profit per unit]]&gt;$V$8,"Premium","Mass")</f>
        <v>Premium</v>
      </c>
      <c r="U2924" s="4"/>
    </row>
    <row r="2925" spans="2:21" ht="14.25" customHeight="1" x14ac:dyDescent="0.3">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c r="O2925" s="4" t="str">
        <f>TEXT(Table1[[#This Row],[Invoice Date]],"mmm")</f>
        <v>Sep</v>
      </c>
      <c r="P2925" s="4">
        <f>YEAR(Table1[[#This Row],[Invoice Date]])</f>
        <v>2021</v>
      </c>
      <c r="Q2925" s="4">
        <f>IFERROR(Table1[[#This Row],[Total Sales]]/Table1[[#This Row],[Units Sold]],4)</f>
        <v>450</v>
      </c>
      <c r="R2925" s="4">
        <f>IFERROR(Table1[[#This Row],[Operating Profit]]/Table1[[#This Row],[Units Sold]],0)</f>
        <v>157.5</v>
      </c>
      <c r="S2925" s="4">
        <f>IFERROR((Table1[[#This Row],[Total Sales]]-Table1[[#This Row],[Operating Profit]])/Table1[[#This Row],[Units Sold]],0)</f>
        <v>292.5</v>
      </c>
      <c r="T2925" s="4" t="str">
        <f>IF(Table1[[#This Row],[Profit per unit]]&gt;$V$8,"Premium","Mass")</f>
        <v>Premium</v>
      </c>
      <c r="U2925" s="4"/>
    </row>
    <row r="2926" spans="2:21" ht="14.25" customHeight="1" x14ac:dyDescent="0.3">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c r="O2926" s="4" t="str">
        <f>TEXT(Table1[[#This Row],[Invoice Date]],"mmm")</f>
        <v>Sep</v>
      </c>
      <c r="P2926" s="4">
        <f>YEAR(Table1[[#This Row],[Invoice Date]])</f>
        <v>2021</v>
      </c>
      <c r="Q2926" s="4">
        <f>IFERROR(Table1[[#This Row],[Total Sales]]/Table1[[#This Row],[Units Sold]],4)</f>
        <v>400.00000000000006</v>
      </c>
      <c r="R2926" s="4">
        <f>IFERROR(Table1[[#This Row],[Operating Profit]]/Table1[[#This Row],[Units Sold]],0)</f>
        <v>120</v>
      </c>
      <c r="S2926" s="4">
        <f>IFERROR((Table1[[#This Row],[Total Sales]]-Table1[[#This Row],[Operating Profit]])/Table1[[#This Row],[Units Sold]],0)</f>
        <v>280.00000000000006</v>
      </c>
      <c r="T2926" s="4" t="str">
        <f>IF(Table1[[#This Row],[Profit per unit]]&gt;$V$8,"Premium","Mass")</f>
        <v>Premium</v>
      </c>
      <c r="U2926" s="4"/>
    </row>
    <row r="2927" spans="2:21" ht="14.25" customHeight="1" x14ac:dyDescent="0.3">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c r="O2927" s="4" t="str">
        <f>TEXT(Table1[[#This Row],[Invoice Date]],"mmm")</f>
        <v>Sep</v>
      </c>
      <c r="P2927" s="4">
        <f>YEAR(Table1[[#This Row],[Invoice Date]])</f>
        <v>2021</v>
      </c>
      <c r="Q2927" s="4">
        <f>IFERROR(Table1[[#This Row],[Total Sales]]/Table1[[#This Row],[Units Sold]],4)</f>
        <v>350</v>
      </c>
      <c r="R2927" s="4">
        <f>IFERROR(Table1[[#This Row],[Operating Profit]]/Table1[[#This Row],[Units Sold]],0)</f>
        <v>105</v>
      </c>
      <c r="S2927" s="4">
        <f>IFERROR((Table1[[#This Row],[Total Sales]]-Table1[[#This Row],[Operating Profit]])/Table1[[#This Row],[Units Sold]],0)</f>
        <v>245</v>
      </c>
      <c r="T2927" s="4" t="str">
        <f>IF(Table1[[#This Row],[Profit per unit]]&gt;$V$8,"Premium","Mass")</f>
        <v>Premium</v>
      </c>
      <c r="U2927" s="4"/>
    </row>
    <row r="2928" spans="2:21" ht="14.25" customHeight="1" x14ac:dyDescent="0.3">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c r="O2928" s="4" t="str">
        <f>TEXT(Table1[[#This Row],[Invoice Date]],"mmm")</f>
        <v>Sep</v>
      </c>
      <c r="P2928" s="4">
        <f>YEAR(Table1[[#This Row],[Invoice Date]])</f>
        <v>2021</v>
      </c>
      <c r="Q2928" s="4">
        <f>IFERROR(Table1[[#This Row],[Total Sales]]/Table1[[#This Row],[Units Sold]],4)</f>
        <v>350</v>
      </c>
      <c r="R2928" s="4">
        <f>IFERROR(Table1[[#This Row],[Operating Profit]]/Table1[[#This Row],[Units Sold]],0)</f>
        <v>105</v>
      </c>
      <c r="S2928" s="4">
        <f>IFERROR((Table1[[#This Row],[Total Sales]]-Table1[[#This Row],[Operating Profit]])/Table1[[#This Row],[Units Sold]],0)</f>
        <v>245</v>
      </c>
      <c r="T2928" s="4" t="str">
        <f>IF(Table1[[#This Row],[Profit per unit]]&gt;$V$8,"Premium","Mass")</f>
        <v>Premium</v>
      </c>
      <c r="U2928" s="4"/>
    </row>
    <row r="2929" spans="2:21" ht="14.25" customHeight="1" x14ac:dyDescent="0.3">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c r="O2929" s="4" t="str">
        <f>TEXT(Table1[[#This Row],[Invoice Date]],"mmm")</f>
        <v>Sep</v>
      </c>
      <c r="P2929" s="4">
        <f>YEAR(Table1[[#This Row],[Invoice Date]])</f>
        <v>2021</v>
      </c>
      <c r="Q2929" s="4">
        <f>IFERROR(Table1[[#This Row],[Total Sales]]/Table1[[#This Row],[Units Sold]],4)</f>
        <v>450</v>
      </c>
      <c r="R2929" s="4">
        <f>IFERROR(Table1[[#This Row],[Operating Profit]]/Table1[[#This Row],[Units Sold]],0)</f>
        <v>157.5</v>
      </c>
      <c r="S2929" s="4">
        <f>IFERROR((Table1[[#This Row],[Total Sales]]-Table1[[#This Row],[Operating Profit]])/Table1[[#This Row],[Units Sold]],0)</f>
        <v>292.5</v>
      </c>
      <c r="T2929" s="4" t="str">
        <f>IF(Table1[[#This Row],[Profit per unit]]&gt;$V$8,"Premium","Mass")</f>
        <v>Premium</v>
      </c>
      <c r="U2929" s="4"/>
    </row>
    <row r="2930" spans="2:21" ht="14.25" customHeight="1" x14ac:dyDescent="0.3">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c r="O2930" s="4" t="str">
        <f>TEXT(Table1[[#This Row],[Invoice Date]],"mmm")</f>
        <v>Sep</v>
      </c>
      <c r="P2930" s="4">
        <f>YEAR(Table1[[#This Row],[Invoice Date]])</f>
        <v>2021</v>
      </c>
      <c r="Q2930" s="4">
        <f>IFERROR(Table1[[#This Row],[Total Sales]]/Table1[[#This Row],[Units Sold]],4)</f>
        <v>500</v>
      </c>
      <c r="R2930" s="4">
        <f>IFERROR(Table1[[#This Row],[Operating Profit]]/Table1[[#This Row],[Units Sold]],0)</f>
        <v>200</v>
      </c>
      <c r="S2930" s="4">
        <f>IFERROR((Table1[[#This Row],[Total Sales]]-Table1[[#This Row],[Operating Profit]])/Table1[[#This Row],[Units Sold]],0)</f>
        <v>300</v>
      </c>
      <c r="T2930" s="4" t="str">
        <f>IF(Table1[[#This Row],[Profit per unit]]&gt;$V$8,"Premium","Mass")</f>
        <v>Premium</v>
      </c>
      <c r="U2930" s="4"/>
    </row>
    <row r="2931" spans="2:21" ht="14.25" customHeight="1" x14ac:dyDescent="0.3">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c r="O2931" s="4" t="str">
        <f>TEXT(Table1[[#This Row],[Invoice Date]],"mmm")</f>
        <v>Oct</v>
      </c>
      <c r="P2931" s="4">
        <f>YEAR(Table1[[#This Row],[Invoice Date]])</f>
        <v>2021</v>
      </c>
      <c r="Q2931" s="4">
        <f>IFERROR(Table1[[#This Row],[Total Sales]]/Table1[[#This Row],[Units Sold]],4)</f>
        <v>549.99999999999989</v>
      </c>
      <c r="R2931" s="4">
        <f>IFERROR(Table1[[#This Row],[Operating Profit]]/Table1[[#This Row],[Units Sold]],0)</f>
        <v>192.49999999999997</v>
      </c>
      <c r="S2931" s="4">
        <f>IFERROR((Table1[[#This Row],[Total Sales]]-Table1[[#This Row],[Operating Profit]])/Table1[[#This Row],[Units Sold]],0)</f>
        <v>357.5</v>
      </c>
      <c r="T2931" s="4" t="str">
        <f>IF(Table1[[#This Row],[Profit per unit]]&gt;$V$8,"Premium","Mass")</f>
        <v>Premium</v>
      </c>
      <c r="U2931" s="4"/>
    </row>
    <row r="2932" spans="2:21" ht="14.25" customHeight="1" x14ac:dyDescent="0.3">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c r="O2932" s="4" t="str">
        <f>TEXT(Table1[[#This Row],[Invoice Date]],"mmm")</f>
        <v>Oct</v>
      </c>
      <c r="P2932" s="4">
        <f>YEAR(Table1[[#This Row],[Invoice Date]])</f>
        <v>2021</v>
      </c>
      <c r="Q2932" s="4">
        <f>IFERROR(Table1[[#This Row],[Total Sales]]/Table1[[#This Row],[Units Sold]],4)</f>
        <v>450</v>
      </c>
      <c r="R2932" s="4">
        <f>IFERROR(Table1[[#This Row],[Operating Profit]]/Table1[[#This Row],[Units Sold]],0)</f>
        <v>135</v>
      </c>
      <c r="S2932" s="4">
        <f>IFERROR((Table1[[#This Row],[Total Sales]]-Table1[[#This Row],[Operating Profit]])/Table1[[#This Row],[Units Sold]],0)</f>
        <v>315</v>
      </c>
      <c r="T2932" s="4" t="str">
        <f>IF(Table1[[#This Row],[Profit per unit]]&gt;$V$8,"Premium","Mass")</f>
        <v>Premium</v>
      </c>
      <c r="U2932" s="4"/>
    </row>
    <row r="2933" spans="2:21" ht="14.25" customHeight="1" x14ac:dyDescent="0.3">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c r="O2933" s="4" t="str">
        <f>TEXT(Table1[[#This Row],[Invoice Date]],"mmm")</f>
        <v>Oct</v>
      </c>
      <c r="P2933" s="4">
        <f>YEAR(Table1[[#This Row],[Invoice Date]])</f>
        <v>2021</v>
      </c>
      <c r="Q2933" s="4">
        <f>IFERROR(Table1[[#This Row],[Total Sales]]/Table1[[#This Row],[Units Sold]],4)</f>
        <v>450</v>
      </c>
      <c r="R2933" s="4">
        <f>IFERROR(Table1[[#This Row],[Operating Profit]]/Table1[[#This Row],[Units Sold]],0)</f>
        <v>135</v>
      </c>
      <c r="S2933" s="4">
        <f>IFERROR((Table1[[#This Row],[Total Sales]]-Table1[[#This Row],[Operating Profit]])/Table1[[#This Row],[Units Sold]],0)</f>
        <v>315</v>
      </c>
      <c r="T2933" s="4" t="str">
        <f>IF(Table1[[#This Row],[Profit per unit]]&gt;$V$8,"Premium","Mass")</f>
        <v>Premium</v>
      </c>
      <c r="U2933" s="4"/>
    </row>
    <row r="2934" spans="2:21" ht="14.25" customHeight="1" x14ac:dyDescent="0.3">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c r="O2934" s="4" t="str">
        <f>TEXT(Table1[[#This Row],[Invoice Date]],"mmm")</f>
        <v>Oct</v>
      </c>
      <c r="P2934" s="4">
        <f>YEAR(Table1[[#This Row],[Invoice Date]])</f>
        <v>2021</v>
      </c>
      <c r="Q2934" s="4">
        <f>IFERROR(Table1[[#This Row],[Total Sales]]/Table1[[#This Row],[Units Sold]],4)</f>
        <v>450</v>
      </c>
      <c r="R2934" s="4">
        <f>IFERROR(Table1[[#This Row],[Operating Profit]]/Table1[[#This Row],[Units Sold]],0)</f>
        <v>135</v>
      </c>
      <c r="S2934" s="4">
        <f>IFERROR((Table1[[#This Row],[Total Sales]]-Table1[[#This Row],[Operating Profit]])/Table1[[#This Row],[Units Sold]],0)</f>
        <v>315</v>
      </c>
      <c r="T2934" s="4" t="str">
        <f>IF(Table1[[#This Row],[Profit per unit]]&gt;$V$8,"Premium","Mass")</f>
        <v>Premium</v>
      </c>
      <c r="U2934" s="4"/>
    </row>
    <row r="2935" spans="2:21" ht="14.25" customHeight="1" x14ac:dyDescent="0.3">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c r="O2935" s="4" t="str">
        <f>TEXT(Table1[[#This Row],[Invoice Date]],"mmm")</f>
        <v>Oct</v>
      </c>
      <c r="P2935" s="4">
        <f>YEAR(Table1[[#This Row],[Invoice Date]])</f>
        <v>2021</v>
      </c>
      <c r="Q2935" s="4">
        <f>IFERROR(Table1[[#This Row],[Total Sales]]/Table1[[#This Row],[Units Sold]],4)</f>
        <v>549.99999999999989</v>
      </c>
      <c r="R2935" s="4">
        <f>IFERROR(Table1[[#This Row],[Operating Profit]]/Table1[[#This Row],[Units Sold]],0)</f>
        <v>192.49999999999994</v>
      </c>
      <c r="S2935" s="4">
        <f>IFERROR((Table1[[#This Row],[Total Sales]]-Table1[[#This Row],[Operating Profit]])/Table1[[#This Row],[Units Sold]],0)</f>
        <v>357.49999999999994</v>
      </c>
      <c r="T2935" s="4" t="str">
        <f>IF(Table1[[#This Row],[Profit per unit]]&gt;$V$8,"Premium","Mass")</f>
        <v>Premium</v>
      </c>
      <c r="U2935" s="4"/>
    </row>
    <row r="2936" spans="2:21" ht="14.25" customHeight="1" x14ac:dyDescent="0.3">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c r="O2936" s="4" t="str">
        <f>TEXT(Table1[[#This Row],[Invoice Date]],"mmm")</f>
        <v>Oct</v>
      </c>
      <c r="P2936" s="4">
        <f>YEAR(Table1[[#This Row],[Invoice Date]])</f>
        <v>2021</v>
      </c>
      <c r="Q2936" s="4">
        <f>IFERROR(Table1[[#This Row],[Total Sales]]/Table1[[#This Row],[Units Sold]],4)</f>
        <v>599.99999999999989</v>
      </c>
      <c r="R2936" s="4">
        <f>IFERROR(Table1[[#This Row],[Operating Profit]]/Table1[[#This Row],[Units Sold]],0)</f>
        <v>239.99999999999997</v>
      </c>
      <c r="S2936" s="4">
        <f>IFERROR((Table1[[#This Row],[Total Sales]]-Table1[[#This Row],[Operating Profit]])/Table1[[#This Row],[Units Sold]],0)</f>
        <v>359.99999999999989</v>
      </c>
      <c r="T2936" s="4" t="str">
        <f>IF(Table1[[#This Row],[Profit per unit]]&gt;$V$8,"Premium","Mass")</f>
        <v>Premium</v>
      </c>
      <c r="U2936" s="4"/>
    </row>
    <row r="2937" spans="2:21" ht="14.25" customHeight="1" x14ac:dyDescent="0.3">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c r="O2937" s="4" t="str">
        <f>TEXT(Table1[[#This Row],[Invoice Date]],"mmm")</f>
        <v>Nov</v>
      </c>
      <c r="P2937" s="4">
        <f>YEAR(Table1[[#This Row],[Invoice Date]])</f>
        <v>2021</v>
      </c>
      <c r="Q2937" s="4">
        <f>IFERROR(Table1[[#This Row],[Total Sales]]/Table1[[#This Row],[Units Sold]],4)</f>
        <v>549.99999999999989</v>
      </c>
      <c r="R2937" s="4">
        <f>IFERROR(Table1[[#This Row],[Operating Profit]]/Table1[[#This Row],[Units Sold]],0)</f>
        <v>192.49999999999997</v>
      </c>
      <c r="S2937" s="4">
        <f>IFERROR((Table1[[#This Row],[Total Sales]]-Table1[[#This Row],[Operating Profit]])/Table1[[#This Row],[Units Sold]],0)</f>
        <v>357.5</v>
      </c>
      <c r="T2937" s="4" t="str">
        <f>IF(Table1[[#This Row],[Profit per unit]]&gt;$V$8,"Premium","Mass")</f>
        <v>Premium</v>
      </c>
      <c r="U2937" s="4"/>
    </row>
    <row r="2938" spans="2:21" ht="14.25" customHeight="1" x14ac:dyDescent="0.3">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c r="O2938" s="4" t="str">
        <f>TEXT(Table1[[#This Row],[Invoice Date]],"mmm")</f>
        <v>Nov</v>
      </c>
      <c r="P2938" s="4">
        <f>YEAR(Table1[[#This Row],[Invoice Date]])</f>
        <v>2021</v>
      </c>
      <c r="Q2938" s="4">
        <f>IFERROR(Table1[[#This Row],[Total Sales]]/Table1[[#This Row],[Units Sold]],4)</f>
        <v>450</v>
      </c>
      <c r="R2938" s="4">
        <f>IFERROR(Table1[[#This Row],[Operating Profit]]/Table1[[#This Row],[Units Sold]],0)</f>
        <v>135</v>
      </c>
      <c r="S2938" s="4">
        <f>IFERROR((Table1[[#This Row],[Total Sales]]-Table1[[#This Row],[Operating Profit]])/Table1[[#This Row],[Units Sold]],0)</f>
        <v>315</v>
      </c>
      <c r="T2938" s="4" t="str">
        <f>IF(Table1[[#This Row],[Profit per unit]]&gt;$V$8,"Premium","Mass")</f>
        <v>Premium</v>
      </c>
      <c r="U2938" s="4"/>
    </row>
    <row r="2939" spans="2:21" ht="14.25" customHeight="1" x14ac:dyDescent="0.3">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c r="O2939" s="4" t="str">
        <f>TEXT(Table1[[#This Row],[Invoice Date]],"mmm")</f>
        <v>Nov</v>
      </c>
      <c r="P2939" s="4">
        <f>YEAR(Table1[[#This Row],[Invoice Date]])</f>
        <v>2021</v>
      </c>
      <c r="Q2939" s="4">
        <f>IFERROR(Table1[[#This Row],[Total Sales]]/Table1[[#This Row],[Units Sold]],4)</f>
        <v>450</v>
      </c>
      <c r="R2939" s="4">
        <f>IFERROR(Table1[[#This Row],[Operating Profit]]/Table1[[#This Row],[Units Sold]],0)</f>
        <v>135</v>
      </c>
      <c r="S2939" s="4">
        <f>IFERROR((Table1[[#This Row],[Total Sales]]-Table1[[#This Row],[Operating Profit]])/Table1[[#This Row],[Units Sold]],0)</f>
        <v>315</v>
      </c>
      <c r="T2939" s="4" t="str">
        <f>IF(Table1[[#This Row],[Profit per unit]]&gt;$V$8,"Premium","Mass")</f>
        <v>Premium</v>
      </c>
      <c r="U2939" s="4"/>
    </row>
    <row r="2940" spans="2:21" ht="14.25" customHeight="1" x14ac:dyDescent="0.3">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c r="O2940" s="4" t="str">
        <f>TEXT(Table1[[#This Row],[Invoice Date]],"mmm")</f>
        <v>Nov</v>
      </c>
      <c r="P2940" s="4">
        <f>YEAR(Table1[[#This Row],[Invoice Date]])</f>
        <v>2021</v>
      </c>
      <c r="Q2940" s="4">
        <f>IFERROR(Table1[[#This Row],[Total Sales]]/Table1[[#This Row],[Units Sold]],4)</f>
        <v>450</v>
      </c>
      <c r="R2940" s="4">
        <f>IFERROR(Table1[[#This Row],[Operating Profit]]/Table1[[#This Row],[Units Sold]],0)</f>
        <v>135</v>
      </c>
      <c r="S2940" s="4">
        <f>IFERROR((Table1[[#This Row],[Total Sales]]-Table1[[#This Row],[Operating Profit]])/Table1[[#This Row],[Units Sold]],0)</f>
        <v>315</v>
      </c>
      <c r="T2940" s="4" t="str">
        <f>IF(Table1[[#This Row],[Profit per unit]]&gt;$V$8,"Premium","Mass")</f>
        <v>Premium</v>
      </c>
      <c r="U2940" s="4"/>
    </row>
    <row r="2941" spans="2:21" ht="14.25" customHeight="1" x14ac:dyDescent="0.3">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c r="O2941" s="4" t="str">
        <f>TEXT(Table1[[#This Row],[Invoice Date]],"mmm")</f>
        <v>Nov</v>
      </c>
      <c r="P2941" s="4">
        <f>YEAR(Table1[[#This Row],[Invoice Date]])</f>
        <v>2021</v>
      </c>
      <c r="Q2941" s="4">
        <f>IFERROR(Table1[[#This Row],[Total Sales]]/Table1[[#This Row],[Units Sold]],4)</f>
        <v>600</v>
      </c>
      <c r="R2941" s="4">
        <f>IFERROR(Table1[[#This Row],[Operating Profit]]/Table1[[#This Row],[Units Sold]],0)</f>
        <v>209.99999999999997</v>
      </c>
      <c r="S2941" s="4">
        <f>IFERROR((Table1[[#This Row],[Total Sales]]-Table1[[#This Row],[Operating Profit]])/Table1[[#This Row],[Units Sold]],0)</f>
        <v>390</v>
      </c>
      <c r="T2941" s="4" t="str">
        <f>IF(Table1[[#This Row],[Profit per unit]]&gt;$V$8,"Premium","Mass")</f>
        <v>Premium</v>
      </c>
      <c r="U2941" s="4"/>
    </row>
    <row r="2942" spans="2:21" ht="14.25" customHeight="1" x14ac:dyDescent="0.3">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c r="O2942" s="4" t="str">
        <f>TEXT(Table1[[#This Row],[Invoice Date]],"mmm")</f>
        <v>Nov</v>
      </c>
      <c r="P2942" s="4">
        <f>YEAR(Table1[[#This Row],[Invoice Date]])</f>
        <v>2021</v>
      </c>
      <c r="Q2942" s="4">
        <f>IFERROR(Table1[[#This Row],[Total Sales]]/Table1[[#This Row],[Units Sold]],4)</f>
        <v>649.99999999999989</v>
      </c>
      <c r="R2942" s="4">
        <f>IFERROR(Table1[[#This Row],[Operating Profit]]/Table1[[#This Row],[Units Sold]],0)</f>
        <v>259.99999999999994</v>
      </c>
      <c r="S2942" s="4">
        <f>IFERROR((Table1[[#This Row],[Total Sales]]-Table1[[#This Row],[Operating Profit]])/Table1[[#This Row],[Units Sold]],0)</f>
        <v>389.99999999999989</v>
      </c>
      <c r="T2942" s="4" t="str">
        <f>IF(Table1[[#This Row],[Profit per unit]]&gt;$V$8,"Premium","Mass")</f>
        <v>Premium</v>
      </c>
      <c r="U2942" s="4"/>
    </row>
    <row r="2943" spans="2:21" ht="14.25" customHeight="1" x14ac:dyDescent="0.3">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c r="O2943" s="4" t="str">
        <f>TEXT(Table1[[#This Row],[Invoice Date]],"mmm")</f>
        <v>Dec</v>
      </c>
      <c r="P2943" s="4">
        <f>YEAR(Table1[[#This Row],[Invoice Date]])</f>
        <v>2021</v>
      </c>
      <c r="Q2943" s="4">
        <f>IFERROR(Table1[[#This Row],[Total Sales]]/Table1[[#This Row],[Units Sold]],4)</f>
        <v>600</v>
      </c>
      <c r="R2943" s="4">
        <f>IFERROR(Table1[[#This Row],[Operating Profit]]/Table1[[#This Row],[Units Sold]],0)</f>
        <v>210</v>
      </c>
      <c r="S2943" s="4">
        <f>IFERROR((Table1[[#This Row],[Total Sales]]-Table1[[#This Row],[Operating Profit]])/Table1[[#This Row],[Units Sold]],0)</f>
        <v>390</v>
      </c>
      <c r="T2943" s="4" t="str">
        <f>IF(Table1[[#This Row],[Profit per unit]]&gt;$V$8,"Premium","Mass")</f>
        <v>Premium</v>
      </c>
      <c r="U2943" s="4"/>
    </row>
    <row r="2944" spans="2:21" ht="14.25" customHeight="1" x14ac:dyDescent="0.3">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c r="O2944" s="4" t="str">
        <f>TEXT(Table1[[#This Row],[Invoice Date]],"mmm")</f>
        <v>Dec</v>
      </c>
      <c r="P2944" s="4">
        <f>YEAR(Table1[[#This Row],[Invoice Date]])</f>
        <v>2021</v>
      </c>
      <c r="Q2944" s="4">
        <f>IFERROR(Table1[[#This Row],[Total Sales]]/Table1[[#This Row],[Units Sold]],4)</f>
        <v>500</v>
      </c>
      <c r="R2944" s="4">
        <f>IFERROR(Table1[[#This Row],[Operating Profit]]/Table1[[#This Row],[Units Sold]],0)</f>
        <v>150</v>
      </c>
      <c r="S2944" s="4">
        <f>IFERROR((Table1[[#This Row],[Total Sales]]-Table1[[#This Row],[Operating Profit]])/Table1[[#This Row],[Units Sold]],0)</f>
        <v>350</v>
      </c>
      <c r="T2944" s="4" t="str">
        <f>IF(Table1[[#This Row],[Profit per unit]]&gt;$V$8,"Premium","Mass")</f>
        <v>Premium</v>
      </c>
      <c r="U2944" s="4"/>
    </row>
    <row r="2945" spans="2:21" ht="14.25" customHeight="1" x14ac:dyDescent="0.3">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c r="O2945" s="4" t="str">
        <f>TEXT(Table1[[#This Row],[Invoice Date]],"mmm")</f>
        <v>Dec</v>
      </c>
      <c r="P2945" s="4">
        <f>YEAR(Table1[[#This Row],[Invoice Date]])</f>
        <v>2021</v>
      </c>
      <c r="Q2945" s="4">
        <f>IFERROR(Table1[[#This Row],[Total Sales]]/Table1[[#This Row],[Units Sold]],4)</f>
        <v>500</v>
      </c>
      <c r="R2945" s="4">
        <f>IFERROR(Table1[[#This Row],[Operating Profit]]/Table1[[#This Row],[Units Sold]],0)</f>
        <v>150</v>
      </c>
      <c r="S2945" s="4">
        <f>IFERROR((Table1[[#This Row],[Total Sales]]-Table1[[#This Row],[Operating Profit]])/Table1[[#This Row],[Units Sold]],0)</f>
        <v>350</v>
      </c>
      <c r="T2945" s="4" t="str">
        <f>IF(Table1[[#This Row],[Profit per unit]]&gt;$V$8,"Premium","Mass")</f>
        <v>Premium</v>
      </c>
      <c r="U2945" s="4"/>
    </row>
    <row r="2946" spans="2:21" ht="14.25" customHeight="1" x14ac:dyDescent="0.3">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c r="O2946" s="4" t="str">
        <f>TEXT(Table1[[#This Row],[Invoice Date]],"mmm")</f>
        <v>Dec</v>
      </c>
      <c r="P2946" s="4">
        <f>YEAR(Table1[[#This Row],[Invoice Date]])</f>
        <v>2021</v>
      </c>
      <c r="Q2946" s="4">
        <f>IFERROR(Table1[[#This Row],[Total Sales]]/Table1[[#This Row],[Units Sold]],4)</f>
        <v>500</v>
      </c>
      <c r="R2946" s="4">
        <f>IFERROR(Table1[[#This Row],[Operating Profit]]/Table1[[#This Row],[Units Sold]],0)</f>
        <v>150</v>
      </c>
      <c r="S2946" s="4">
        <f>IFERROR((Table1[[#This Row],[Total Sales]]-Table1[[#This Row],[Operating Profit]])/Table1[[#This Row],[Units Sold]],0)</f>
        <v>350</v>
      </c>
      <c r="T2946" s="4" t="str">
        <f>IF(Table1[[#This Row],[Profit per unit]]&gt;$V$8,"Premium","Mass")</f>
        <v>Premium</v>
      </c>
      <c r="U2946" s="4"/>
    </row>
    <row r="2947" spans="2:21" ht="14.25" customHeight="1" x14ac:dyDescent="0.3">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c r="O2947" s="4" t="str">
        <f>TEXT(Table1[[#This Row],[Invoice Date]],"mmm")</f>
        <v>Dec</v>
      </c>
      <c r="P2947" s="4">
        <f>YEAR(Table1[[#This Row],[Invoice Date]])</f>
        <v>2021</v>
      </c>
      <c r="Q2947" s="4">
        <f>IFERROR(Table1[[#This Row],[Total Sales]]/Table1[[#This Row],[Units Sold]],4)</f>
        <v>600</v>
      </c>
      <c r="R2947" s="4">
        <f>IFERROR(Table1[[#This Row],[Operating Profit]]/Table1[[#This Row],[Units Sold]],0)</f>
        <v>210</v>
      </c>
      <c r="S2947" s="4">
        <f>IFERROR((Table1[[#This Row],[Total Sales]]-Table1[[#This Row],[Operating Profit]])/Table1[[#This Row],[Units Sold]],0)</f>
        <v>390</v>
      </c>
      <c r="T2947" s="4" t="str">
        <f>IF(Table1[[#This Row],[Profit per unit]]&gt;$V$8,"Premium","Mass")</f>
        <v>Premium</v>
      </c>
      <c r="U2947" s="4"/>
    </row>
    <row r="2948" spans="2:21" ht="14.25" customHeight="1" x14ac:dyDescent="0.3">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c r="O2948" s="4" t="str">
        <f>TEXT(Table1[[#This Row],[Invoice Date]],"mmm")</f>
        <v>Dec</v>
      </c>
      <c r="P2948" s="4">
        <f>YEAR(Table1[[#This Row],[Invoice Date]])</f>
        <v>2021</v>
      </c>
      <c r="Q2948" s="4">
        <f>IFERROR(Table1[[#This Row],[Total Sales]]/Table1[[#This Row],[Units Sold]],4)</f>
        <v>649.99999999999989</v>
      </c>
      <c r="R2948" s="4">
        <f>IFERROR(Table1[[#This Row],[Operating Profit]]/Table1[[#This Row],[Units Sold]],0)</f>
        <v>259.99999999999994</v>
      </c>
      <c r="S2948" s="4">
        <f>IFERROR((Table1[[#This Row],[Total Sales]]-Table1[[#This Row],[Operating Profit]])/Table1[[#This Row],[Units Sold]],0)</f>
        <v>389.99999999999994</v>
      </c>
      <c r="T2948" s="4" t="str">
        <f>IF(Table1[[#This Row],[Profit per unit]]&gt;$V$8,"Premium","Mass")</f>
        <v>Premium</v>
      </c>
      <c r="U2948" s="4"/>
    </row>
    <row r="2949" spans="2:21" ht="14.25" customHeight="1" x14ac:dyDescent="0.3">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c r="O2949" s="4" t="str">
        <f>TEXT(Table1[[#This Row],[Invoice Date]],"mmm")</f>
        <v>Jan</v>
      </c>
      <c r="P2949" s="4">
        <f>YEAR(Table1[[#This Row],[Invoice Date]])</f>
        <v>2021</v>
      </c>
      <c r="Q2949" s="4">
        <f>IFERROR(Table1[[#This Row],[Total Sales]]/Table1[[#This Row],[Units Sold]],4)</f>
        <v>350</v>
      </c>
      <c r="R2949" s="4">
        <f>IFERROR(Table1[[#This Row],[Operating Profit]]/Table1[[#This Row],[Units Sold]],0)</f>
        <v>122.49999999999999</v>
      </c>
      <c r="S2949" s="4">
        <f>IFERROR((Table1[[#This Row],[Total Sales]]-Table1[[#This Row],[Operating Profit]])/Table1[[#This Row],[Units Sold]],0)</f>
        <v>227.5</v>
      </c>
      <c r="T2949" s="4" t="str">
        <f>IF(Table1[[#This Row],[Profit per unit]]&gt;$V$8,"Premium","Mass")</f>
        <v>Premium</v>
      </c>
      <c r="U2949" s="4"/>
    </row>
    <row r="2950" spans="2:21" ht="14.25" customHeight="1" x14ac:dyDescent="0.3">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c r="O2950" s="4" t="str">
        <f>TEXT(Table1[[#This Row],[Invoice Date]],"mmm")</f>
        <v>Jan</v>
      </c>
      <c r="P2950" s="4">
        <f>YEAR(Table1[[#This Row],[Invoice Date]])</f>
        <v>2021</v>
      </c>
      <c r="Q2950" s="4">
        <f>IFERROR(Table1[[#This Row],[Total Sales]]/Table1[[#This Row],[Units Sold]],4)</f>
        <v>350</v>
      </c>
      <c r="R2950" s="4">
        <f>IFERROR(Table1[[#This Row],[Operating Profit]]/Table1[[#This Row],[Units Sold]],0)</f>
        <v>105</v>
      </c>
      <c r="S2950" s="4">
        <f>IFERROR((Table1[[#This Row],[Total Sales]]-Table1[[#This Row],[Operating Profit]])/Table1[[#This Row],[Units Sold]],0)</f>
        <v>245</v>
      </c>
      <c r="T2950" s="4" t="str">
        <f>IF(Table1[[#This Row],[Profit per unit]]&gt;$V$8,"Premium","Mass")</f>
        <v>Premium</v>
      </c>
      <c r="U2950" s="4"/>
    </row>
    <row r="2951" spans="2:21" ht="14.25" customHeight="1" x14ac:dyDescent="0.3">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c r="O2951" s="4" t="str">
        <f>TEXT(Table1[[#This Row],[Invoice Date]],"mmm")</f>
        <v>Jan</v>
      </c>
      <c r="P2951" s="4">
        <f>YEAR(Table1[[#This Row],[Invoice Date]])</f>
        <v>2021</v>
      </c>
      <c r="Q2951" s="4">
        <f>IFERROR(Table1[[#This Row],[Total Sales]]/Table1[[#This Row],[Units Sold]],4)</f>
        <v>250.00000000000006</v>
      </c>
      <c r="R2951" s="4">
        <f>IFERROR(Table1[[#This Row],[Operating Profit]]/Table1[[#This Row],[Units Sold]],0)</f>
        <v>75.000000000000014</v>
      </c>
      <c r="S2951" s="4">
        <f>IFERROR((Table1[[#This Row],[Total Sales]]-Table1[[#This Row],[Operating Profit]])/Table1[[#This Row],[Units Sold]],0)</f>
        <v>175.00000000000006</v>
      </c>
      <c r="T2951" s="4" t="str">
        <f>IF(Table1[[#This Row],[Profit per unit]]&gt;$V$8,"Premium","Mass")</f>
        <v>Premium</v>
      </c>
      <c r="U2951" s="4"/>
    </row>
    <row r="2952" spans="2:21" ht="14.25" customHeight="1" x14ac:dyDescent="0.3">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c r="O2952" s="4" t="str">
        <f>TEXT(Table1[[#This Row],[Invoice Date]],"mmm")</f>
        <v>Jan</v>
      </c>
      <c r="P2952" s="4">
        <f>YEAR(Table1[[#This Row],[Invoice Date]])</f>
        <v>2021</v>
      </c>
      <c r="Q2952" s="4">
        <f>IFERROR(Table1[[#This Row],[Total Sales]]/Table1[[#This Row],[Units Sold]],4)</f>
        <v>300.00000000000006</v>
      </c>
      <c r="R2952" s="4">
        <f>IFERROR(Table1[[#This Row],[Operating Profit]]/Table1[[#This Row],[Units Sold]],0)</f>
        <v>90.000000000000014</v>
      </c>
      <c r="S2952" s="4">
        <f>IFERROR((Table1[[#This Row],[Total Sales]]-Table1[[#This Row],[Operating Profit]])/Table1[[#This Row],[Units Sold]],0)</f>
        <v>210.00000000000006</v>
      </c>
      <c r="T2952" s="4" t="str">
        <f>IF(Table1[[#This Row],[Profit per unit]]&gt;$V$8,"Premium","Mass")</f>
        <v>Premium</v>
      </c>
      <c r="U2952" s="4"/>
    </row>
    <row r="2953" spans="2:21" ht="14.25" customHeight="1" x14ac:dyDescent="0.3">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c r="O2953" s="4" t="str">
        <f>TEXT(Table1[[#This Row],[Invoice Date]],"mmm")</f>
        <v>Jan</v>
      </c>
      <c r="P2953" s="4">
        <f>YEAR(Table1[[#This Row],[Invoice Date]])</f>
        <v>2021</v>
      </c>
      <c r="Q2953" s="4">
        <f>IFERROR(Table1[[#This Row],[Total Sales]]/Table1[[#This Row],[Units Sold]],4)</f>
        <v>449.99999999999994</v>
      </c>
      <c r="R2953" s="4">
        <f>IFERROR(Table1[[#This Row],[Operating Profit]]/Table1[[#This Row],[Units Sold]],0)</f>
        <v>157.49999999999997</v>
      </c>
      <c r="S2953" s="4">
        <f>IFERROR((Table1[[#This Row],[Total Sales]]-Table1[[#This Row],[Operating Profit]])/Table1[[#This Row],[Units Sold]],0)</f>
        <v>292.49999999999994</v>
      </c>
      <c r="T2953" s="4" t="str">
        <f>IF(Table1[[#This Row],[Profit per unit]]&gt;$V$8,"Premium","Mass")</f>
        <v>Premium</v>
      </c>
      <c r="U2953" s="4"/>
    </row>
    <row r="2954" spans="2:21" ht="14.25" customHeight="1" x14ac:dyDescent="0.3">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c r="O2954" s="4" t="str">
        <f>TEXT(Table1[[#This Row],[Invoice Date]],"mmm")</f>
        <v>Jan</v>
      </c>
      <c r="P2954" s="4">
        <f>YEAR(Table1[[#This Row],[Invoice Date]])</f>
        <v>2021</v>
      </c>
      <c r="Q2954" s="4">
        <f>IFERROR(Table1[[#This Row],[Total Sales]]/Table1[[#This Row],[Units Sold]],4)</f>
        <v>350</v>
      </c>
      <c r="R2954" s="4">
        <f>IFERROR(Table1[[#This Row],[Operating Profit]]/Table1[[#This Row],[Units Sold]],0)</f>
        <v>140</v>
      </c>
      <c r="S2954" s="4">
        <f>IFERROR((Table1[[#This Row],[Total Sales]]-Table1[[#This Row],[Operating Profit]])/Table1[[#This Row],[Units Sold]],0)</f>
        <v>210</v>
      </c>
      <c r="T2954" s="4" t="str">
        <f>IF(Table1[[#This Row],[Profit per unit]]&gt;$V$8,"Premium","Mass")</f>
        <v>Premium</v>
      </c>
      <c r="U2954" s="4"/>
    </row>
    <row r="2955" spans="2:21" ht="14.25" customHeight="1" x14ac:dyDescent="0.3">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c r="O2955" s="4" t="str">
        <f>TEXT(Table1[[#This Row],[Invoice Date]],"mmm")</f>
        <v>Feb</v>
      </c>
      <c r="P2955" s="4">
        <f>YEAR(Table1[[#This Row],[Invoice Date]])</f>
        <v>2021</v>
      </c>
      <c r="Q2955" s="4">
        <f>IFERROR(Table1[[#This Row],[Total Sales]]/Table1[[#This Row],[Units Sold]],4)</f>
        <v>350</v>
      </c>
      <c r="R2955" s="4">
        <f>IFERROR(Table1[[#This Row],[Operating Profit]]/Table1[[#This Row],[Units Sold]],0)</f>
        <v>122.49999999999999</v>
      </c>
      <c r="S2955" s="4">
        <f>IFERROR((Table1[[#This Row],[Total Sales]]-Table1[[#This Row],[Operating Profit]])/Table1[[#This Row],[Units Sold]],0)</f>
        <v>227.5</v>
      </c>
      <c r="T2955" s="4" t="str">
        <f>IF(Table1[[#This Row],[Profit per unit]]&gt;$V$8,"Premium","Mass")</f>
        <v>Premium</v>
      </c>
      <c r="U2955" s="4"/>
    </row>
    <row r="2956" spans="2:21" ht="14.25" customHeight="1" x14ac:dyDescent="0.3">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c r="O2956" s="4" t="str">
        <f>TEXT(Table1[[#This Row],[Invoice Date]],"mmm")</f>
        <v>Feb</v>
      </c>
      <c r="P2956" s="4">
        <f>YEAR(Table1[[#This Row],[Invoice Date]])</f>
        <v>2021</v>
      </c>
      <c r="Q2956" s="4">
        <f>IFERROR(Table1[[#This Row],[Total Sales]]/Table1[[#This Row],[Units Sold]],4)</f>
        <v>350</v>
      </c>
      <c r="R2956" s="4">
        <f>IFERROR(Table1[[#This Row],[Operating Profit]]/Table1[[#This Row],[Units Sold]],0)</f>
        <v>105</v>
      </c>
      <c r="S2956" s="4">
        <f>IFERROR((Table1[[#This Row],[Total Sales]]-Table1[[#This Row],[Operating Profit]])/Table1[[#This Row],[Units Sold]],0)</f>
        <v>245</v>
      </c>
      <c r="T2956" s="4" t="str">
        <f>IF(Table1[[#This Row],[Profit per unit]]&gt;$V$8,"Premium","Mass")</f>
        <v>Premium</v>
      </c>
      <c r="U2956" s="4"/>
    </row>
    <row r="2957" spans="2:21" ht="14.25" customHeight="1" x14ac:dyDescent="0.3">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c r="O2957" s="4" t="str">
        <f>TEXT(Table1[[#This Row],[Invoice Date]],"mmm")</f>
        <v>Feb</v>
      </c>
      <c r="P2957" s="4">
        <f>YEAR(Table1[[#This Row],[Invoice Date]])</f>
        <v>2021</v>
      </c>
      <c r="Q2957" s="4">
        <f>IFERROR(Table1[[#This Row],[Total Sales]]/Table1[[#This Row],[Units Sold]],4)</f>
        <v>250.00000000000006</v>
      </c>
      <c r="R2957" s="4">
        <f>IFERROR(Table1[[#This Row],[Operating Profit]]/Table1[[#This Row],[Units Sold]],0)</f>
        <v>75.000000000000014</v>
      </c>
      <c r="S2957" s="4">
        <f>IFERROR((Table1[[#This Row],[Total Sales]]-Table1[[#This Row],[Operating Profit]])/Table1[[#This Row],[Units Sold]],0)</f>
        <v>175.00000000000006</v>
      </c>
      <c r="T2957" s="4" t="str">
        <f>IF(Table1[[#This Row],[Profit per unit]]&gt;$V$8,"Premium","Mass")</f>
        <v>Premium</v>
      </c>
      <c r="U2957" s="4"/>
    </row>
    <row r="2958" spans="2:21" ht="14.25" customHeight="1" x14ac:dyDescent="0.3">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c r="O2958" s="4" t="str">
        <f>TEXT(Table1[[#This Row],[Invoice Date]],"mmm")</f>
        <v>Feb</v>
      </c>
      <c r="P2958" s="4">
        <f>YEAR(Table1[[#This Row],[Invoice Date]])</f>
        <v>2021</v>
      </c>
      <c r="Q2958" s="4">
        <f>IFERROR(Table1[[#This Row],[Total Sales]]/Table1[[#This Row],[Units Sold]],4)</f>
        <v>300.00000000000006</v>
      </c>
      <c r="R2958" s="4">
        <f>IFERROR(Table1[[#This Row],[Operating Profit]]/Table1[[#This Row],[Units Sold]],0)</f>
        <v>90</v>
      </c>
      <c r="S2958" s="4">
        <f>IFERROR((Table1[[#This Row],[Total Sales]]-Table1[[#This Row],[Operating Profit]])/Table1[[#This Row],[Units Sold]],0)</f>
        <v>210.00000000000003</v>
      </c>
      <c r="T2958" s="4" t="str">
        <f>IF(Table1[[#This Row],[Profit per unit]]&gt;$V$8,"Premium","Mass")</f>
        <v>Premium</v>
      </c>
      <c r="U2958" s="4"/>
    </row>
    <row r="2959" spans="2:21" ht="14.25" customHeight="1" x14ac:dyDescent="0.3">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c r="O2959" s="4" t="str">
        <f>TEXT(Table1[[#This Row],[Invoice Date]],"mmm")</f>
        <v>Feb</v>
      </c>
      <c r="P2959" s="4">
        <f>YEAR(Table1[[#This Row],[Invoice Date]])</f>
        <v>2021</v>
      </c>
      <c r="Q2959" s="4">
        <f>IFERROR(Table1[[#This Row],[Total Sales]]/Table1[[#This Row],[Units Sold]],4)</f>
        <v>449.99999999999994</v>
      </c>
      <c r="R2959" s="4">
        <f>IFERROR(Table1[[#This Row],[Operating Profit]]/Table1[[#This Row],[Units Sold]],0)</f>
        <v>157.49999999999997</v>
      </c>
      <c r="S2959" s="4">
        <f>IFERROR((Table1[[#This Row],[Total Sales]]-Table1[[#This Row],[Operating Profit]])/Table1[[#This Row],[Units Sold]],0)</f>
        <v>292.49999999999994</v>
      </c>
      <c r="T2959" s="4" t="str">
        <f>IF(Table1[[#This Row],[Profit per unit]]&gt;$V$8,"Premium","Mass")</f>
        <v>Premium</v>
      </c>
      <c r="U2959" s="4"/>
    </row>
    <row r="2960" spans="2:21" ht="14.25" customHeight="1" x14ac:dyDescent="0.3">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c r="O2960" s="4" t="str">
        <f>TEXT(Table1[[#This Row],[Invoice Date]],"mmm")</f>
        <v>Feb</v>
      </c>
      <c r="P2960" s="4">
        <f>YEAR(Table1[[#This Row],[Invoice Date]])</f>
        <v>2021</v>
      </c>
      <c r="Q2960" s="4">
        <f>IFERROR(Table1[[#This Row],[Total Sales]]/Table1[[#This Row],[Units Sold]],4)</f>
        <v>249.99999999999994</v>
      </c>
      <c r="R2960" s="4">
        <f>IFERROR(Table1[[#This Row],[Operating Profit]]/Table1[[#This Row],[Units Sold]],0)</f>
        <v>99.999999999999986</v>
      </c>
      <c r="S2960" s="4">
        <f>IFERROR((Table1[[#This Row],[Total Sales]]-Table1[[#This Row],[Operating Profit]])/Table1[[#This Row],[Units Sold]],0)</f>
        <v>149.99999999999994</v>
      </c>
      <c r="T2960" s="4" t="str">
        <f>IF(Table1[[#This Row],[Profit per unit]]&gt;$V$8,"Premium","Mass")</f>
        <v>Premium</v>
      </c>
      <c r="U2960" s="4"/>
    </row>
    <row r="2961" spans="2:21" ht="14.25" customHeight="1" x14ac:dyDescent="0.3">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c r="O2961" s="4" t="str">
        <f>TEXT(Table1[[#This Row],[Invoice Date]],"mmm")</f>
        <v>Mar</v>
      </c>
      <c r="P2961" s="4">
        <f>YEAR(Table1[[#This Row],[Invoice Date]])</f>
        <v>2021</v>
      </c>
      <c r="Q2961" s="4">
        <f>IFERROR(Table1[[#This Row],[Total Sales]]/Table1[[#This Row],[Units Sold]],4)</f>
        <v>300.00000000000006</v>
      </c>
      <c r="R2961" s="4">
        <f>IFERROR(Table1[[#This Row],[Operating Profit]]/Table1[[#This Row],[Units Sold]],0)</f>
        <v>105.00000000000001</v>
      </c>
      <c r="S2961" s="4">
        <f>IFERROR((Table1[[#This Row],[Total Sales]]-Table1[[#This Row],[Operating Profit]])/Table1[[#This Row],[Units Sold]],0)</f>
        <v>195.00000000000006</v>
      </c>
      <c r="T2961" s="4" t="str">
        <f>IF(Table1[[#This Row],[Profit per unit]]&gt;$V$8,"Premium","Mass")</f>
        <v>Premium</v>
      </c>
      <c r="U2961" s="4"/>
    </row>
    <row r="2962" spans="2:21" ht="14.25" customHeight="1" x14ac:dyDescent="0.3">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c r="O2962" s="4" t="str">
        <f>TEXT(Table1[[#This Row],[Invoice Date]],"mmm")</f>
        <v>Mar</v>
      </c>
      <c r="P2962" s="4">
        <f>YEAR(Table1[[#This Row],[Invoice Date]])</f>
        <v>2021</v>
      </c>
      <c r="Q2962" s="4">
        <f>IFERROR(Table1[[#This Row],[Total Sales]]/Table1[[#This Row],[Units Sold]],4)</f>
        <v>300.00000000000006</v>
      </c>
      <c r="R2962" s="4">
        <f>IFERROR(Table1[[#This Row],[Operating Profit]]/Table1[[#This Row],[Units Sold]],0)</f>
        <v>90</v>
      </c>
      <c r="S2962" s="4">
        <f>IFERROR((Table1[[#This Row],[Total Sales]]-Table1[[#This Row],[Operating Profit]])/Table1[[#This Row],[Units Sold]],0)</f>
        <v>210.00000000000003</v>
      </c>
      <c r="T2962" s="4" t="str">
        <f>IF(Table1[[#This Row],[Profit per unit]]&gt;$V$8,"Premium","Mass")</f>
        <v>Premium</v>
      </c>
      <c r="U2962" s="4"/>
    </row>
    <row r="2963" spans="2:21" ht="14.25" customHeight="1" x14ac:dyDescent="0.3">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c r="O2963" s="4" t="str">
        <f>TEXT(Table1[[#This Row],[Invoice Date]],"mmm")</f>
        <v>Mar</v>
      </c>
      <c r="P2963" s="4">
        <f>YEAR(Table1[[#This Row],[Invoice Date]])</f>
        <v>2021</v>
      </c>
      <c r="Q2963" s="4">
        <f>IFERROR(Table1[[#This Row],[Total Sales]]/Table1[[#This Row],[Units Sold]],4)</f>
        <v>200.00000000000003</v>
      </c>
      <c r="R2963" s="4">
        <f>IFERROR(Table1[[#This Row],[Operating Profit]]/Table1[[#This Row],[Units Sold]],0)</f>
        <v>60.000000000000007</v>
      </c>
      <c r="S2963" s="4">
        <f>IFERROR((Table1[[#This Row],[Total Sales]]-Table1[[#This Row],[Operating Profit]])/Table1[[#This Row],[Units Sold]],0)</f>
        <v>140.00000000000003</v>
      </c>
      <c r="T2963" s="4" t="str">
        <f>IF(Table1[[#This Row],[Profit per unit]]&gt;$V$8,"Premium","Mass")</f>
        <v>Premium</v>
      </c>
      <c r="U2963" s="4"/>
    </row>
    <row r="2964" spans="2:21" ht="14.25" customHeight="1" x14ac:dyDescent="0.3">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c r="O2964" s="4" t="str">
        <f>TEXT(Table1[[#This Row],[Invoice Date]],"mmm")</f>
        <v>Mar</v>
      </c>
      <c r="P2964" s="4">
        <f>YEAR(Table1[[#This Row],[Invoice Date]])</f>
        <v>2021</v>
      </c>
      <c r="Q2964" s="4">
        <f>IFERROR(Table1[[#This Row],[Total Sales]]/Table1[[#This Row],[Units Sold]],4)</f>
        <v>249.99999999999994</v>
      </c>
      <c r="R2964" s="4">
        <f>IFERROR(Table1[[#This Row],[Operating Profit]]/Table1[[#This Row],[Units Sold]],0)</f>
        <v>74.999999999999986</v>
      </c>
      <c r="S2964" s="4">
        <f>IFERROR((Table1[[#This Row],[Total Sales]]-Table1[[#This Row],[Operating Profit]])/Table1[[#This Row],[Units Sold]],0)</f>
        <v>174.99999999999994</v>
      </c>
      <c r="T2964" s="4" t="str">
        <f>IF(Table1[[#This Row],[Profit per unit]]&gt;$V$8,"Premium","Mass")</f>
        <v>Premium</v>
      </c>
      <c r="U2964" s="4"/>
    </row>
    <row r="2965" spans="2:21" ht="14.25" customHeight="1" x14ac:dyDescent="0.3">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c r="O2965" s="4" t="str">
        <f>TEXT(Table1[[#This Row],[Invoice Date]],"mmm")</f>
        <v>Mar</v>
      </c>
      <c r="P2965" s="4">
        <f>YEAR(Table1[[#This Row],[Invoice Date]])</f>
        <v>2021</v>
      </c>
      <c r="Q2965" s="4">
        <f>IFERROR(Table1[[#This Row],[Total Sales]]/Table1[[#This Row],[Units Sold]],4)</f>
        <v>400</v>
      </c>
      <c r="R2965" s="4">
        <f>IFERROR(Table1[[#This Row],[Operating Profit]]/Table1[[#This Row],[Units Sold]],0)</f>
        <v>140</v>
      </c>
      <c r="S2965" s="4">
        <f>IFERROR((Table1[[#This Row],[Total Sales]]-Table1[[#This Row],[Operating Profit]])/Table1[[#This Row],[Units Sold]],0)</f>
        <v>260</v>
      </c>
      <c r="T2965" s="4" t="str">
        <f>IF(Table1[[#This Row],[Profit per unit]]&gt;$V$8,"Premium","Mass")</f>
        <v>Premium</v>
      </c>
      <c r="U2965" s="4"/>
    </row>
    <row r="2966" spans="2:21" ht="14.25" customHeight="1" x14ac:dyDescent="0.3">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c r="O2966" s="4" t="str">
        <f>TEXT(Table1[[#This Row],[Invoice Date]],"mmm")</f>
        <v>Mar</v>
      </c>
      <c r="P2966" s="4">
        <f>YEAR(Table1[[#This Row],[Invoice Date]])</f>
        <v>2021</v>
      </c>
      <c r="Q2966" s="4">
        <f>IFERROR(Table1[[#This Row],[Total Sales]]/Table1[[#This Row],[Units Sold]],4)</f>
        <v>300.00000000000006</v>
      </c>
      <c r="R2966" s="4">
        <f>IFERROR(Table1[[#This Row],[Operating Profit]]/Table1[[#This Row],[Units Sold]],0)</f>
        <v>120.00000000000003</v>
      </c>
      <c r="S2966" s="4">
        <f>IFERROR((Table1[[#This Row],[Total Sales]]-Table1[[#This Row],[Operating Profit]])/Table1[[#This Row],[Units Sold]],0)</f>
        <v>180.00000000000003</v>
      </c>
      <c r="T2966" s="4" t="str">
        <f>IF(Table1[[#This Row],[Profit per unit]]&gt;$V$8,"Premium","Mass")</f>
        <v>Premium</v>
      </c>
      <c r="U2966" s="4"/>
    </row>
    <row r="2967" spans="2:21" ht="14.25" customHeight="1" x14ac:dyDescent="0.3">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c r="O2967" s="4" t="str">
        <f>TEXT(Table1[[#This Row],[Invoice Date]],"mmm")</f>
        <v>Apr</v>
      </c>
      <c r="P2967" s="4">
        <f>YEAR(Table1[[#This Row],[Invoice Date]])</f>
        <v>2021</v>
      </c>
      <c r="Q2967" s="4">
        <f>IFERROR(Table1[[#This Row],[Total Sales]]/Table1[[#This Row],[Units Sold]],4)</f>
        <v>300.00000000000006</v>
      </c>
      <c r="R2967" s="4">
        <f>IFERROR(Table1[[#This Row],[Operating Profit]]/Table1[[#This Row],[Units Sold]],0)</f>
        <v>105.00000000000001</v>
      </c>
      <c r="S2967" s="4">
        <f>IFERROR((Table1[[#This Row],[Total Sales]]-Table1[[#This Row],[Operating Profit]])/Table1[[#This Row],[Units Sold]],0)</f>
        <v>195.00000000000006</v>
      </c>
      <c r="T2967" s="4" t="str">
        <f>IF(Table1[[#This Row],[Profit per unit]]&gt;$V$8,"Premium","Mass")</f>
        <v>Premium</v>
      </c>
      <c r="U2967" s="4"/>
    </row>
    <row r="2968" spans="2:21" ht="14.25" customHeight="1" x14ac:dyDescent="0.3">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c r="O2968" s="4" t="str">
        <f>TEXT(Table1[[#This Row],[Invoice Date]],"mmm")</f>
        <v>Apr</v>
      </c>
      <c r="P2968" s="4">
        <f>YEAR(Table1[[#This Row],[Invoice Date]])</f>
        <v>2021</v>
      </c>
      <c r="Q2968" s="4">
        <f>IFERROR(Table1[[#This Row],[Total Sales]]/Table1[[#This Row],[Units Sold]],4)</f>
        <v>300.00000000000006</v>
      </c>
      <c r="R2968" s="4">
        <f>IFERROR(Table1[[#This Row],[Operating Profit]]/Table1[[#This Row],[Units Sold]],0)</f>
        <v>90.000000000000014</v>
      </c>
      <c r="S2968" s="4">
        <f>IFERROR((Table1[[#This Row],[Total Sales]]-Table1[[#This Row],[Operating Profit]])/Table1[[#This Row],[Units Sold]],0)</f>
        <v>210.00000000000006</v>
      </c>
      <c r="T2968" s="4" t="str">
        <f>IF(Table1[[#This Row],[Profit per unit]]&gt;$V$8,"Premium","Mass")</f>
        <v>Premium</v>
      </c>
      <c r="U2968" s="4"/>
    </row>
    <row r="2969" spans="2:21" ht="14.25" customHeight="1" x14ac:dyDescent="0.3">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c r="O2969" s="4" t="str">
        <f>TEXT(Table1[[#This Row],[Invoice Date]],"mmm")</f>
        <v>Apr</v>
      </c>
      <c r="P2969" s="4">
        <f>YEAR(Table1[[#This Row],[Invoice Date]])</f>
        <v>2021</v>
      </c>
      <c r="Q2969" s="4">
        <f>IFERROR(Table1[[#This Row],[Total Sales]]/Table1[[#This Row],[Units Sold]],4)</f>
        <v>200.00000000000003</v>
      </c>
      <c r="R2969" s="4">
        <f>IFERROR(Table1[[#This Row],[Operating Profit]]/Table1[[#This Row],[Units Sold]],0)</f>
        <v>60</v>
      </c>
      <c r="S2969" s="4">
        <f>IFERROR((Table1[[#This Row],[Total Sales]]-Table1[[#This Row],[Operating Profit]])/Table1[[#This Row],[Units Sold]],0)</f>
        <v>140.00000000000003</v>
      </c>
      <c r="T2969" s="4" t="str">
        <f>IF(Table1[[#This Row],[Profit per unit]]&gt;$V$8,"Premium","Mass")</f>
        <v>Premium</v>
      </c>
      <c r="U2969" s="4"/>
    </row>
    <row r="2970" spans="2:21" ht="14.25" customHeight="1" x14ac:dyDescent="0.3">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c r="O2970" s="4" t="str">
        <f>TEXT(Table1[[#This Row],[Invoice Date]],"mmm")</f>
        <v>Apr</v>
      </c>
      <c r="P2970" s="4">
        <f>YEAR(Table1[[#This Row],[Invoice Date]])</f>
        <v>2021</v>
      </c>
      <c r="Q2970" s="4">
        <f>IFERROR(Table1[[#This Row],[Total Sales]]/Table1[[#This Row],[Units Sold]],4)</f>
        <v>249.99999999999994</v>
      </c>
      <c r="R2970" s="4">
        <f>IFERROR(Table1[[#This Row],[Operating Profit]]/Table1[[#This Row],[Units Sold]],0)</f>
        <v>74.999999999999986</v>
      </c>
      <c r="S2970" s="4">
        <f>IFERROR((Table1[[#This Row],[Total Sales]]-Table1[[#This Row],[Operating Profit]])/Table1[[#This Row],[Units Sold]],0)</f>
        <v>174.99999999999994</v>
      </c>
      <c r="T2970" s="4" t="str">
        <f>IF(Table1[[#This Row],[Profit per unit]]&gt;$V$8,"Premium","Mass")</f>
        <v>Premium</v>
      </c>
      <c r="U2970" s="4"/>
    </row>
    <row r="2971" spans="2:21" ht="14.25" customHeight="1" x14ac:dyDescent="0.3">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c r="O2971" s="4" t="str">
        <f>TEXT(Table1[[#This Row],[Invoice Date]],"mmm")</f>
        <v>Apr</v>
      </c>
      <c r="P2971" s="4">
        <f>YEAR(Table1[[#This Row],[Invoice Date]])</f>
        <v>2021</v>
      </c>
      <c r="Q2971" s="4">
        <f>IFERROR(Table1[[#This Row],[Total Sales]]/Table1[[#This Row],[Units Sold]],4)</f>
        <v>600</v>
      </c>
      <c r="R2971" s="4">
        <f>IFERROR(Table1[[#This Row],[Operating Profit]]/Table1[[#This Row],[Units Sold]],0)</f>
        <v>210</v>
      </c>
      <c r="S2971" s="4">
        <f>IFERROR((Table1[[#This Row],[Total Sales]]-Table1[[#This Row],[Operating Profit]])/Table1[[#This Row],[Units Sold]],0)</f>
        <v>390</v>
      </c>
      <c r="T2971" s="4" t="str">
        <f>IF(Table1[[#This Row],[Profit per unit]]&gt;$V$8,"Premium","Mass")</f>
        <v>Premium</v>
      </c>
      <c r="U2971" s="4"/>
    </row>
    <row r="2972" spans="2:21" ht="14.25" customHeight="1" x14ac:dyDescent="0.3">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c r="O2972" s="4" t="str">
        <f>TEXT(Table1[[#This Row],[Invoice Date]],"mmm")</f>
        <v>Apr</v>
      </c>
      <c r="P2972" s="4">
        <f>YEAR(Table1[[#This Row],[Invoice Date]])</f>
        <v>2021</v>
      </c>
      <c r="Q2972" s="4">
        <f>IFERROR(Table1[[#This Row],[Total Sales]]/Table1[[#This Row],[Units Sold]],4)</f>
        <v>500</v>
      </c>
      <c r="R2972" s="4">
        <f>IFERROR(Table1[[#This Row],[Operating Profit]]/Table1[[#This Row],[Units Sold]],0)</f>
        <v>200</v>
      </c>
      <c r="S2972" s="4">
        <f>IFERROR((Table1[[#This Row],[Total Sales]]-Table1[[#This Row],[Operating Profit]])/Table1[[#This Row],[Units Sold]],0)</f>
        <v>300</v>
      </c>
      <c r="T2972" s="4" t="str">
        <f>IF(Table1[[#This Row],[Profit per unit]]&gt;$V$8,"Premium","Mass")</f>
        <v>Premium</v>
      </c>
      <c r="U2972" s="4"/>
    </row>
    <row r="2973" spans="2:21" ht="14.25" customHeight="1" x14ac:dyDescent="0.3">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c r="O2973" s="4" t="str">
        <f>TEXT(Table1[[#This Row],[Invoice Date]],"mmm")</f>
        <v>May</v>
      </c>
      <c r="P2973" s="4">
        <f>YEAR(Table1[[#This Row],[Invoice Date]])</f>
        <v>2021</v>
      </c>
      <c r="Q2973" s="4">
        <f>IFERROR(Table1[[#This Row],[Total Sales]]/Table1[[#This Row],[Units Sold]],4)</f>
        <v>600</v>
      </c>
      <c r="R2973" s="4">
        <f>IFERROR(Table1[[#This Row],[Operating Profit]]/Table1[[#This Row],[Units Sold]],0)</f>
        <v>210</v>
      </c>
      <c r="S2973" s="4">
        <f>IFERROR((Table1[[#This Row],[Total Sales]]-Table1[[#This Row],[Operating Profit]])/Table1[[#This Row],[Units Sold]],0)</f>
        <v>390</v>
      </c>
      <c r="T2973" s="4" t="str">
        <f>IF(Table1[[#This Row],[Profit per unit]]&gt;$V$8,"Premium","Mass")</f>
        <v>Premium</v>
      </c>
      <c r="U2973" s="4"/>
    </row>
    <row r="2974" spans="2:21" ht="14.25" customHeight="1" x14ac:dyDescent="0.3">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c r="O2974" s="4" t="str">
        <f>TEXT(Table1[[#This Row],[Invoice Date]],"mmm")</f>
        <v>May</v>
      </c>
      <c r="P2974" s="4">
        <f>YEAR(Table1[[#This Row],[Invoice Date]])</f>
        <v>2021</v>
      </c>
      <c r="Q2974" s="4">
        <f>IFERROR(Table1[[#This Row],[Total Sales]]/Table1[[#This Row],[Units Sold]],4)</f>
        <v>450</v>
      </c>
      <c r="R2974" s="4">
        <f>IFERROR(Table1[[#This Row],[Operating Profit]]/Table1[[#This Row],[Units Sold]],0)</f>
        <v>135</v>
      </c>
      <c r="S2974" s="4">
        <f>IFERROR((Table1[[#This Row],[Total Sales]]-Table1[[#This Row],[Operating Profit]])/Table1[[#This Row],[Units Sold]],0)</f>
        <v>315</v>
      </c>
      <c r="T2974" s="4" t="str">
        <f>IF(Table1[[#This Row],[Profit per unit]]&gt;$V$8,"Premium","Mass")</f>
        <v>Premium</v>
      </c>
      <c r="U2974" s="4"/>
    </row>
    <row r="2975" spans="2:21" ht="14.25" customHeight="1" x14ac:dyDescent="0.3">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c r="O2975" s="4" t="str">
        <f>TEXT(Table1[[#This Row],[Invoice Date]],"mmm")</f>
        <v>May</v>
      </c>
      <c r="P2975" s="4">
        <f>YEAR(Table1[[#This Row],[Invoice Date]])</f>
        <v>2021</v>
      </c>
      <c r="Q2975" s="4">
        <f>IFERROR(Table1[[#This Row],[Total Sales]]/Table1[[#This Row],[Units Sold]],4)</f>
        <v>400</v>
      </c>
      <c r="R2975" s="4">
        <f>IFERROR(Table1[[#This Row],[Operating Profit]]/Table1[[#This Row],[Units Sold]],0)</f>
        <v>120</v>
      </c>
      <c r="S2975" s="4">
        <f>IFERROR((Table1[[#This Row],[Total Sales]]-Table1[[#This Row],[Operating Profit]])/Table1[[#This Row],[Units Sold]],0)</f>
        <v>280</v>
      </c>
      <c r="T2975" s="4" t="str">
        <f>IF(Table1[[#This Row],[Profit per unit]]&gt;$V$8,"Premium","Mass")</f>
        <v>Premium</v>
      </c>
      <c r="U2975" s="4"/>
    </row>
    <row r="2976" spans="2:21" ht="14.25" customHeight="1" x14ac:dyDescent="0.3">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c r="O2976" s="4" t="str">
        <f>TEXT(Table1[[#This Row],[Invoice Date]],"mmm")</f>
        <v>May</v>
      </c>
      <c r="P2976" s="4">
        <f>YEAR(Table1[[#This Row],[Invoice Date]])</f>
        <v>2021</v>
      </c>
      <c r="Q2976" s="4">
        <f>IFERROR(Table1[[#This Row],[Total Sales]]/Table1[[#This Row],[Units Sold]],4)</f>
        <v>400</v>
      </c>
      <c r="R2976" s="4">
        <f>IFERROR(Table1[[#This Row],[Operating Profit]]/Table1[[#This Row],[Units Sold]],0)</f>
        <v>120</v>
      </c>
      <c r="S2976" s="4">
        <f>IFERROR((Table1[[#This Row],[Total Sales]]-Table1[[#This Row],[Operating Profit]])/Table1[[#This Row],[Units Sold]],0)</f>
        <v>280</v>
      </c>
      <c r="T2976" s="4" t="str">
        <f>IF(Table1[[#This Row],[Profit per unit]]&gt;$V$8,"Premium","Mass")</f>
        <v>Premium</v>
      </c>
      <c r="U2976" s="4"/>
    </row>
    <row r="2977" spans="2:21" ht="14.25" customHeight="1" x14ac:dyDescent="0.3">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c r="O2977" s="4" t="str">
        <f>TEXT(Table1[[#This Row],[Invoice Date]],"mmm")</f>
        <v>May</v>
      </c>
      <c r="P2977" s="4">
        <f>YEAR(Table1[[#This Row],[Invoice Date]])</f>
        <v>2021</v>
      </c>
      <c r="Q2977" s="4">
        <f>IFERROR(Table1[[#This Row],[Total Sales]]/Table1[[#This Row],[Units Sold]],4)</f>
        <v>499.99999999999994</v>
      </c>
      <c r="R2977" s="4">
        <f>IFERROR(Table1[[#This Row],[Operating Profit]]/Table1[[#This Row],[Units Sold]],0)</f>
        <v>174.99999999999997</v>
      </c>
      <c r="S2977" s="4">
        <f>IFERROR((Table1[[#This Row],[Total Sales]]-Table1[[#This Row],[Operating Profit]])/Table1[[#This Row],[Units Sold]],0)</f>
        <v>325</v>
      </c>
      <c r="T2977" s="4" t="str">
        <f>IF(Table1[[#This Row],[Profit per unit]]&gt;$V$8,"Premium","Mass")</f>
        <v>Premium</v>
      </c>
      <c r="U2977" s="4"/>
    </row>
    <row r="2978" spans="2:21" ht="14.25" customHeight="1" x14ac:dyDescent="0.3">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c r="O2978" s="4" t="str">
        <f>TEXT(Table1[[#This Row],[Invoice Date]],"mmm")</f>
        <v>May</v>
      </c>
      <c r="P2978" s="4">
        <f>YEAR(Table1[[#This Row],[Invoice Date]])</f>
        <v>2021</v>
      </c>
      <c r="Q2978" s="4">
        <f>IFERROR(Table1[[#This Row],[Total Sales]]/Table1[[#This Row],[Units Sold]],4)</f>
        <v>549.99999999999989</v>
      </c>
      <c r="R2978" s="4">
        <f>IFERROR(Table1[[#This Row],[Operating Profit]]/Table1[[#This Row],[Units Sold]],0)</f>
        <v>219.99999999999997</v>
      </c>
      <c r="S2978" s="4">
        <f>IFERROR((Table1[[#This Row],[Total Sales]]-Table1[[#This Row],[Operating Profit]])/Table1[[#This Row],[Units Sold]],0)</f>
        <v>329.99999999999989</v>
      </c>
      <c r="T2978" s="4" t="str">
        <f>IF(Table1[[#This Row],[Profit per unit]]&gt;$V$8,"Premium","Mass")</f>
        <v>Premium</v>
      </c>
      <c r="U2978" s="4"/>
    </row>
    <row r="2979" spans="2:21" ht="14.25" customHeight="1" x14ac:dyDescent="0.3">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c r="O2979" s="4" t="str">
        <f>TEXT(Table1[[#This Row],[Invoice Date]],"mmm")</f>
        <v>Jun</v>
      </c>
      <c r="P2979" s="4">
        <f>YEAR(Table1[[#This Row],[Invoice Date]])</f>
        <v>2021</v>
      </c>
      <c r="Q2979" s="4">
        <f>IFERROR(Table1[[#This Row],[Total Sales]]/Table1[[#This Row],[Units Sold]],4)</f>
        <v>400</v>
      </c>
      <c r="R2979" s="4">
        <f>IFERROR(Table1[[#This Row],[Operating Profit]]/Table1[[#This Row],[Units Sold]],0)</f>
        <v>140</v>
      </c>
      <c r="S2979" s="4">
        <f>IFERROR((Table1[[#This Row],[Total Sales]]-Table1[[#This Row],[Operating Profit]])/Table1[[#This Row],[Units Sold]],0)</f>
        <v>260</v>
      </c>
      <c r="T2979" s="4" t="str">
        <f>IF(Table1[[#This Row],[Profit per unit]]&gt;$V$8,"Premium","Mass")</f>
        <v>Premium</v>
      </c>
      <c r="U2979" s="4"/>
    </row>
    <row r="2980" spans="2:21" ht="14.25" customHeight="1" x14ac:dyDescent="0.3">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c r="O2980" s="4" t="str">
        <f>TEXT(Table1[[#This Row],[Invoice Date]],"mmm")</f>
        <v>Jun</v>
      </c>
      <c r="P2980" s="4">
        <f>YEAR(Table1[[#This Row],[Invoice Date]])</f>
        <v>2021</v>
      </c>
      <c r="Q2980" s="4">
        <f>IFERROR(Table1[[#This Row],[Total Sales]]/Table1[[#This Row],[Units Sold]],4)</f>
        <v>350.00000000000006</v>
      </c>
      <c r="R2980" s="4">
        <f>IFERROR(Table1[[#This Row],[Operating Profit]]/Table1[[#This Row],[Units Sold]],0)</f>
        <v>105.00000000000001</v>
      </c>
      <c r="S2980" s="4">
        <f>IFERROR((Table1[[#This Row],[Total Sales]]-Table1[[#This Row],[Operating Profit]])/Table1[[#This Row],[Units Sold]],0)</f>
        <v>245.00000000000006</v>
      </c>
      <c r="T2980" s="4" t="str">
        <f>IF(Table1[[#This Row],[Profit per unit]]&gt;$V$8,"Premium","Mass")</f>
        <v>Premium</v>
      </c>
      <c r="U2980" s="4"/>
    </row>
    <row r="2981" spans="2:21" ht="14.25" customHeight="1" x14ac:dyDescent="0.3">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c r="O2981" s="4" t="str">
        <f>TEXT(Table1[[#This Row],[Invoice Date]],"mmm")</f>
        <v>Jun</v>
      </c>
      <c r="P2981" s="4">
        <f>YEAR(Table1[[#This Row],[Invoice Date]])</f>
        <v>2021</v>
      </c>
      <c r="Q2981" s="4">
        <f>IFERROR(Table1[[#This Row],[Total Sales]]/Table1[[#This Row],[Units Sold]],4)</f>
        <v>300.00000000000006</v>
      </c>
      <c r="R2981" s="4">
        <f>IFERROR(Table1[[#This Row],[Operating Profit]]/Table1[[#This Row],[Units Sold]],0)</f>
        <v>90</v>
      </c>
      <c r="S2981" s="4">
        <f>IFERROR((Table1[[#This Row],[Total Sales]]-Table1[[#This Row],[Operating Profit]])/Table1[[#This Row],[Units Sold]],0)</f>
        <v>210.00000000000003</v>
      </c>
      <c r="T2981" s="4" t="str">
        <f>IF(Table1[[#This Row],[Profit per unit]]&gt;$V$8,"Premium","Mass")</f>
        <v>Premium</v>
      </c>
      <c r="U2981" s="4"/>
    </row>
    <row r="2982" spans="2:21" ht="14.25" customHeight="1" x14ac:dyDescent="0.3">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c r="O2982" s="4" t="str">
        <f>TEXT(Table1[[#This Row],[Invoice Date]],"mmm")</f>
        <v>Jun</v>
      </c>
      <c r="P2982" s="4">
        <f>YEAR(Table1[[#This Row],[Invoice Date]])</f>
        <v>2021</v>
      </c>
      <c r="Q2982" s="4">
        <f>IFERROR(Table1[[#This Row],[Total Sales]]/Table1[[#This Row],[Units Sold]],4)</f>
        <v>300.00000000000006</v>
      </c>
      <c r="R2982" s="4">
        <f>IFERROR(Table1[[#This Row],[Operating Profit]]/Table1[[#This Row],[Units Sold]],0)</f>
        <v>90.000000000000014</v>
      </c>
      <c r="S2982" s="4">
        <f>IFERROR((Table1[[#This Row],[Total Sales]]-Table1[[#This Row],[Operating Profit]])/Table1[[#This Row],[Units Sold]],0)</f>
        <v>210.00000000000003</v>
      </c>
      <c r="T2982" s="4" t="str">
        <f>IF(Table1[[#This Row],[Profit per unit]]&gt;$V$8,"Premium","Mass")</f>
        <v>Premium</v>
      </c>
      <c r="U2982" s="4"/>
    </row>
    <row r="2983" spans="2:21" ht="14.25" customHeight="1" x14ac:dyDescent="0.3">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c r="O2983" s="4" t="str">
        <f>TEXT(Table1[[#This Row],[Invoice Date]],"mmm")</f>
        <v>Jun</v>
      </c>
      <c r="P2983" s="4">
        <f>YEAR(Table1[[#This Row],[Invoice Date]])</f>
        <v>2021</v>
      </c>
      <c r="Q2983" s="4">
        <f>IFERROR(Table1[[#This Row],[Total Sales]]/Table1[[#This Row],[Units Sold]],4)</f>
        <v>400</v>
      </c>
      <c r="R2983" s="4">
        <f>IFERROR(Table1[[#This Row],[Operating Profit]]/Table1[[#This Row],[Units Sold]],0)</f>
        <v>140</v>
      </c>
      <c r="S2983" s="4">
        <f>IFERROR((Table1[[#This Row],[Total Sales]]-Table1[[#This Row],[Operating Profit]])/Table1[[#This Row],[Units Sold]],0)</f>
        <v>260</v>
      </c>
      <c r="T2983" s="4" t="str">
        <f>IF(Table1[[#This Row],[Profit per unit]]&gt;$V$8,"Premium","Mass")</f>
        <v>Premium</v>
      </c>
      <c r="U2983" s="4"/>
    </row>
    <row r="2984" spans="2:21" ht="14.25" customHeight="1" x14ac:dyDescent="0.3">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c r="O2984" s="4" t="str">
        <f>TEXT(Table1[[#This Row],[Invoice Date]],"mmm")</f>
        <v>Jun</v>
      </c>
      <c r="P2984" s="4">
        <f>YEAR(Table1[[#This Row],[Invoice Date]])</f>
        <v>2021</v>
      </c>
      <c r="Q2984" s="4">
        <f>IFERROR(Table1[[#This Row],[Total Sales]]/Table1[[#This Row],[Units Sold]],4)</f>
        <v>550.00000000000011</v>
      </c>
      <c r="R2984" s="4">
        <f>IFERROR(Table1[[#This Row],[Operating Profit]]/Table1[[#This Row],[Units Sold]],0)</f>
        <v>220.00000000000006</v>
      </c>
      <c r="S2984" s="4">
        <f>IFERROR((Table1[[#This Row],[Total Sales]]-Table1[[#This Row],[Operating Profit]])/Table1[[#This Row],[Units Sold]],0)</f>
        <v>330.00000000000006</v>
      </c>
      <c r="T2984" s="4" t="str">
        <f>IF(Table1[[#This Row],[Profit per unit]]&gt;$V$8,"Premium","Mass")</f>
        <v>Premium</v>
      </c>
      <c r="U2984" s="4"/>
    </row>
    <row r="2985" spans="2:21" ht="14.25" customHeight="1" x14ac:dyDescent="0.3">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c r="O2985" s="4" t="str">
        <f>TEXT(Table1[[#This Row],[Invoice Date]],"mmm")</f>
        <v>Jul</v>
      </c>
      <c r="P2985" s="4">
        <f>YEAR(Table1[[#This Row],[Invoice Date]])</f>
        <v>2021</v>
      </c>
      <c r="Q2985" s="4">
        <f>IFERROR(Table1[[#This Row],[Total Sales]]/Table1[[#This Row],[Units Sold]],4)</f>
        <v>500</v>
      </c>
      <c r="R2985" s="4">
        <f>IFERROR(Table1[[#This Row],[Operating Profit]]/Table1[[#This Row],[Units Sold]],0)</f>
        <v>175</v>
      </c>
      <c r="S2985" s="4">
        <f>IFERROR((Table1[[#This Row],[Total Sales]]-Table1[[#This Row],[Operating Profit]])/Table1[[#This Row],[Units Sold]],0)</f>
        <v>325</v>
      </c>
      <c r="T2985" s="4" t="str">
        <f>IF(Table1[[#This Row],[Profit per unit]]&gt;$V$8,"Premium","Mass")</f>
        <v>Premium</v>
      </c>
      <c r="U2985" s="4"/>
    </row>
    <row r="2986" spans="2:21" ht="14.25" customHeight="1" x14ac:dyDescent="0.3">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c r="O2986" s="4" t="str">
        <f>TEXT(Table1[[#This Row],[Invoice Date]],"mmm")</f>
        <v>Jul</v>
      </c>
      <c r="P2986" s="4">
        <f>YEAR(Table1[[#This Row],[Invoice Date]])</f>
        <v>2021</v>
      </c>
      <c r="Q2986" s="4">
        <f>IFERROR(Table1[[#This Row],[Total Sales]]/Table1[[#This Row],[Units Sold]],4)</f>
        <v>450.00000000000011</v>
      </c>
      <c r="R2986" s="4">
        <f>IFERROR(Table1[[#This Row],[Operating Profit]]/Table1[[#This Row],[Units Sold]],0)</f>
        <v>135.00000000000003</v>
      </c>
      <c r="S2986" s="4">
        <f>IFERROR((Table1[[#This Row],[Total Sales]]-Table1[[#This Row],[Operating Profit]])/Table1[[#This Row],[Units Sold]],0)</f>
        <v>315.00000000000011</v>
      </c>
      <c r="T2986" s="4" t="str">
        <f>IF(Table1[[#This Row],[Profit per unit]]&gt;$V$8,"Premium","Mass")</f>
        <v>Premium</v>
      </c>
      <c r="U2986" s="4"/>
    </row>
    <row r="2987" spans="2:21" ht="14.25" customHeight="1" x14ac:dyDescent="0.3">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c r="O2987" s="4" t="str">
        <f>TEXT(Table1[[#This Row],[Invoice Date]],"mmm")</f>
        <v>Jul</v>
      </c>
      <c r="P2987" s="4">
        <f>YEAR(Table1[[#This Row],[Invoice Date]])</f>
        <v>2021</v>
      </c>
      <c r="Q2987" s="4">
        <f>IFERROR(Table1[[#This Row],[Total Sales]]/Table1[[#This Row],[Units Sold]],4)</f>
        <v>400</v>
      </c>
      <c r="R2987" s="4">
        <f>IFERROR(Table1[[#This Row],[Operating Profit]]/Table1[[#This Row],[Units Sold]],0)</f>
        <v>120</v>
      </c>
      <c r="S2987" s="4">
        <f>IFERROR((Table1[[#This Row],[Total Sales]]-Table1[[#This Row],[Operating Profit]])/Table1[[#This Row],[Units Sold]],0)</f>
        <v>280</v>
      </c>
      <c r="T2987" s="4" t="str">
        <f>IF(Table1[[#This Row],[Profit per unit]]&gt;$V$8,"Premium","Mass")</f>
        <v>Premium</v>
      </c>
      <c r="U2987" s="4"/>
    </row>
    <row r="2988" spans="2:21" ht="14.25" customHeight="1" x14ac:dyDescent="0.3">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c r="O2988" s="4" t="str">
        <f>TEXT(Table1[[#This Row],[Invoice Date]],"mmm")</f>
        <v>Jul</v>
      </c>
      <c r="P2988" s="4">
        <f>YEAR(Table1[[#This Row],[Invoice Date]])</f>
        <v>2021</v>
      </c>
      <c r="Q2988" s="4">
        <f>IFERROR(Table1[[#This Row],[Total Sales]]/Table1[[#This Row],[Units Sold]],4)</f>
        <v>400</v>
      </c>
      <c r="R2988" s="4">
        <f>IFERROR(Table1[[#This Row],[Operating Profit]]/Table1[[#This Row],[Units Sold]],0)</f>
        <v>120</v>
      </c>
      <c r="S2988" s="4">
        <f>IFERROR((Table1[[#This Row],[Total Sales]]-Table1[[#This Row],[Operating Profit]])/Table1[[#This Row],[Units Sold]],0)</f>
        <v>280</v>
      </c>
      <c r="T2988" s="4" t="str">
        <f>IF(Table1[[#This Row],[Profit per unit]]&gt;$V$8,"Premium","Mass")</f>
        <v>Premium</v>
      </c>
      <c r="U2988" s="4"/>
    </row>
    <row r="2989" spans="2:21" ht="14.25" customHeight="1" x14ac:dyDescent="0.3">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c r="O2989" s="4" t="str">
        <f>TEXT(Table1[[#This Row],[Invoice Date]],"mmm")</f>
        <v>Jul</v>
      </c>
      <c r="P2989" s="4">
        <f>YEAR(Table1[[#This Row],[Invoice Date]])</f>
        <v>2021</v>
      </c>
      <c r="Q2989" s="4">
        <f>IFERROR(Table1[[#This Row],[Total Sales]]/Table1[[#This Row],[Units Sold]],4)</f>
        <v>500</v>
      </c>
      <c r="R2989" s="4">
        <f>IFERROR(Table1[[#This Row],[Operating Profit]]/Table1[[#This Row],[Units Sold]],0)</f>
        <v>175</v>
      </c>
      <c r="S2989" s="4">
        <f>IFERROR((Table1[[#This Row],[Total Sales]]-Table1[[#This Row],[Operating Profit]])/Table1[[#This Row],[Units Sold]],0)</f>
        <v>325</v>
      </c>
      <c r="T2989" s="4" t="str">
        <f>IF(Table1[[#This Row],[Profit per unit]]&gt;$V$8,"Premium","Mass")</f>
        <v>Premium</v>
      </c>
      <c r="U2989" s="4"/>
    </row>
    <row r="2990" spans="2:21" ht="14.25" customHeight="1" x14ac:dyDescent="0.3">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c r="O2990" s="4" t="str">
        <f>TEXT(Table1[[#This Row],[Invoice Date]],"mmm")</f>
        <v>Jul</v>
      </c>
      <c r="P2990" s="4">
        <f>YEAR(Table1[[#This Row],[Invoice Date]])</f>
        <v>2021</v>
      </c>
      <c r="Q2990" s="4">
        <f>IFERROR(Table1[[#This Row],[Total Sales]]/Table1[[#This Row],[Units Sold]],4)</f>
        <v>550.00000000000011</v>
      </c>
      <c r="R2990" s="4">
        <f>IFERROR(Table1[[#This Row],[Operating Profit]]/Table1[[#This Row],[Units Sold]],0)</f>
        <v>220.00000000000003</v>
      </c>
      <c r="S2990" s="4">
        <f>IFERROR((Table1[[#This Row],[Total Sales]]-Table1[[#This Row],[Operating Profit]])/Table1[[#This Row],[Units Sold]],0)</f>
        <v>330.00000000000006</v>
      </c>
      <c r="T2990" s="4" t="str">
        <f>IF(Table1[[#This Row],[Profit per unit]]&gt;$V$8,"Premium","Mass")</f>
        <v>Premium</v>
      </c>
      <c r="U2990" s="4"/>
    </row>
    <row r="2991" spans="2:21" ht="14.25" customHeight="1" x14ac:dyDescent="0.3">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c r="O2991" s="4" t="str">
        <f>TEXT(Table1[[#This Row],[Invoice Date]],"mmm")</f>
        <v>Aug</v>
      </c>
      <c r="P2991" s="4">
        <f>YEAR(Table1[[#This Row],[Invoice Date]])</f>
        <v>2021</v>
      </c>
      <c r="Q2991" s="4">
        <f>IFERROR(Table1[[#This Row],[Total Sales]]/Table1[[#This Row],[Units Sold]],4)</f>
        <v>500</v>
      </c>
      <c r="R2991" s="4">
        <f>IFERROR(Table1[[#This Row],[Operating Profit]]/Table1[[#This Row],[Units Sold]],0)</f>
        <v>175</v>
      </c>
      <c r="S2991" s="4">
        <f>IFERROR((Table1[[#This Row],[Total Sales]]-Table1[[#This Row],[Operating Profit]])/Table1[[#This Row],[Units Sold]],0)</f>
        <v>325</v>
      </c>
      <c r="T2991" s="4" t="str">
        <f>IF(Table1[[#This Row],[Profit per unit]]&gt;$V$8,"Premium","Mass")</f>
        <v>Premium</v>
      </c>
      <c r="U2991" s="4"/>
    </row>
    <row r="2992" spans="2:21" ht="14.25" customHeight="1" x14ac:dyDescent="0.3">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c r="O2992" s="4" t="str">
        <f>TEXT(Table1[[#This Row],[Invoice Date]],"mmm")</f>
        <v>Aug</v>
      </c>
      <c r="P2992" s="4">
        <f>YEAR(Table1[[#This Row],[Invoice Date]])</f>
        <v>2021</v>
      </c>
      <c r="Q2992" s="4">
        <f>IFERROR(Table1[[#This Row],[Total Sales]]/Table1[[#This Row],[Units Sold]],4)</f>
        <v>450.00000000000011</v>
      </c>
      <c r="R2992" s="4">
        <f>IFERROR(Table1[[#This Row],[Operating Profit]]/Table1[[#This Row],[Units Sold]],0)</f>
        <v>135.00000000000003</v>
      </c>
      <c r="S2992" s="4">
        <f>IFERROR((Table1[[#This Row],[Total Sales]]-Table1[[#This Row],[Operating Profit]])/Table1[[#This Row],[Units Sold]],0)</f>
        <v>315.00000000000011</v>
      </c>
      <c r="T2992" s="4" t="str">
        <f>IF(Table1[[#This Row],[Profit per unit]]&gt;$V$8,"Premium","Mass")</f>
        <v>Premium</v>
      </c>
      <c r="U2992" s="4"/>
    </row>
    <row r="2993" spans="2:21" ht="14.25" customHeight="1" x14ac:dyDescent="0.3">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c r="O2993" s="4" t="str">
        <f>TEXT(Table1[[#This Row],[Invoice Date]],"mmm")</f>
        <v>Aug</v>
      </c>
      <c r="P2993" s="4">
        <f>YEAR(Table1[[#This Row],[Invoice Date]])</f>
        <v>2021</v>
      </c>
      <c r="Q2993" s="4">
        <f>IFERROR(Table1[[#This Row],[Total Sales]]/Table1[[#This Row],[Units Sold]],4)</f>
        <v>400</v>
      </c>
      <c r="R2993" s="4">
        <f>IFERROR(Table1[[#This Row],[Operating Profit]]/Table1[[#This Row],[Units Sold]],0)</f>
        <v>120</v>
      </c>
      <c r="S2993" s="4">
        <f>IFERROR((Table1[[#This Row],[Total Sales]]-Table1[[#This Row],[Operating Profit]])/Table1[[#This Row],[Units Sold]],0)</f>
        <v>280</v>
      </c>
      <c r="T2993" s="4" t="str">
        <f>IF(Table1[[#This Row],[Profit per unit]]&gt;$V$8,"Premium","Mass")</f>
        <v>Premium</v>
      </c>
      <c r="U2993" s="4"/>
    </row>
    <row r="2994" spans="2:21" ht="14.25" customHeight="1" x14ac:dyDescent="0.3">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c r="O2994" s="4" t="str">
        <f>TEXT(Table1[[#This Row],[Invoice Date]],"mmm")</f>
        <v>Aug</v>
      </c>
      <c r="P2994" s="4">
        <f>YEAR(Table1[[#This Row],[Invoice Date]])</f>
        <v>2021</v>
      </c>
      <c r="Q2994" s="4">
        <f>IFERROR(Table1[[#This Row],[Total Sales]]/Table1[[#This Row],[Units Sold]],4)</f>
        <v>400</v>
      </c>
      <c r="R2994" s="4">
        <f>IFERROR(Table1[[#This Row],[Operating Profit]]/Table1[[#This Row],[Units Sold]],0)</f>
        <v>120</v>
      </c>
      <c r="S2994" s="4">
        <f>IFERROR((Table1[[#This Row],[Total Sales]]-Table1[[#This Row],[Operating Profit]])/Table1[[#This Row],[Units Sold]],0)</f>
        <v>280</v>
      </c>
      <c r="T2994" s="4" t="str">
        <f>IF(Table1[[#This Row],[Profit per unit]]&gt;$V$8,"Premium","Mass")</f>
        <v>Premium</v>
      </c>
      <c r="U2994" s="4"/>
    </row>
    <row r="2995" spans="2:21" ht="14.25" customHeight="1" x14ac:dyDescent="0.3">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c r="O2995" s="4" t="str">
        <f>TEXT(Table1[[#This Row],[Invoice Date]],"mmm")</f>
        <v>Aug</v>
      </c>
      <c r="P2995" s="4">
        <f>YEAR(Table1[[#This Row],[Invoice Date]])</f>
        <v>2021</v>
      </c>
      <c r="Q2995" s="4">
        <f>IFERROR(Table1[[#This Row],[Total Sales]]/Table1[[#This Row],[Units Sold]],4)</f>
        <v>500</v>
      </c>
      <c r="R2995" s="4">
        <f>IFERROR(Table1[[#This Row],[Operating Profit]]/Table1[[#This Row],[Units Sold]],0)</f>
        <v>174.99999999999997</v>
      </c>
      <c r="S2995" s="4">
        <f>IFERROR((Table1[[#This Row],[Total Sales]]-Table1[[#This Row],[Operating Profit]])/Table1[[#This Row],[Units Sold]],0)</f>
        <v>325</v>
      </c>
      <c r="T2995" s="4" t="str">
        <f>IF(Table1[[#This Row],[Profit per unit]]&gt;$V$8,"Premium","Mass")</f>
        <v>Premium</v>
      </c>
      <c r="U2995" s="4"/>
    </row>
    <row r="2996" spans="2:21" ht="14.25" customHeight="1" x14ac:dyDescent="0.3">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c r="O2996" s="4" t="str">
        <f>TEXT(Table1[[#This Row],[Invoice Date]],"mmm")</f>
        <v>Aug</v>
      </c>
      <c r="P2996" s="4">
        <f>YEAR(Table1[[#This Row],[Invoice Date]])</f>
        <v>2021</v>
      </c>
      <c r="Q2996" s="4">
        <f>IFERROR(Table1[[#This Row],[Total Sales]]/Table1[[#This Row],[Units Sold]],4)</f>
        <v>550.00000000000011</v>
      </c>
      <c r="R2996" s="4">
        <f>IFERROR(Table1[[#This Row],[Operating Profit]]/Table1[[#This Row],[Units Sold]],0)</f>
        <v>220.00000000000003</v>
      </c>
      <c r="S2996" s="4">
        <f>IFERROR((Table1[[#This Row],[Total Sales]]-Table1[[#This Row],[Operating Profit]])/Table1[[#This Row],[Units Sold]],0)</f>
        <v>330.00000000000006</v>
      </c>
      <c r="T2996" s="4" t="str">
        <f>IF(Table1[[#This Row],[Profit per unit]]&gt;$V$8,"Premium","Mass")</f>
        <v>Premium</v>
      </c>
      <c r="U2996" s="4"/>
    </row>
    <row r="2997" spans="2:21" ht="14.25" customHeight="1" x14ac:dyDescent="0.3">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c r="O2997" s="4" t="str">
        <f>TEXT(Table1[[#This Row],[Invoice Date]],"mmm")</f>
        <v>Sep</v>
      </c>
      <c r="P2997" s="4">
        <f>YEAR(Table1[[#This Row],[Invoice Date]])</f>
        <v>2021</v>
      </c>
      <c r="Q2997" s="4">
        <f>IFERROR(Table1[[#This Row],[Total Sales]]/Table1[[#This Row],[Units Sold]],4)</f>
        <v>400</v>
      </c>
      <c r="R2997" s="4">
        <f>IFERROR(Table1[[#This Row],[Operating Profit]]/Table1[[#This Row],[Units Sold]],0)</f>
        <v>140</v>
      </c>
      <c r="S2997" s="4">
        <f>IFERROR((Table1[[#This Row],[Total Sales]]-Table1[[#This Row],[Operating Profit]])/Table1[[#This Row],[Units Sold]],0)</f>
        <v>260</v>
      </c>
      <c r="T2997" s="4" t="str">
        <f>IF(Table1[[#This Row],[Profit per unit]]&gt;$V$8,"Premium","Mass")</f>
        <v>Premium</v>
      </c>
      <c r="U2997" s="4"/>
    </row>
    <row r="2998" spans="2:21" ht="14.25" customHeight="1" x14ac:dyDescent="0.3">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c r="O2998" s="4" t="str">
        <f>TEXT(Table1[[#This Row],[Invoice Date]],"mmm")</f>
        <v>Sep</v>
      </c>
      <c r="P2998" s="4">
        <f>YEAR(Table1[[#This Row],[Invoice Date]])</f>
        <v>2021</v>
      </c>
      <c r="Q2998" s="4">
        <f>IFERROR(Table1[[#This Row],[Total Sales]]/Table1[[#This Row],[Units Sold]],4)</f>
        <v>350.00000000000006</v>
      </c>
      <c r="R2998" s="4">
        <f>IFERROR(Table1[[#This Row],[Operating Profit]]/Table1[[#This Row],[Units Sold]],0)</f>
        <v>105.00000000000001</v>
      </c>
      <c r="S2998" s="4">
        <f>IFERROR((Table1[[#This Row],[Total Sales]]-Table1[[#This Row],[Operating Profit]])/Table1[[#This Row],[Units Sold]],0)</f>
        <v>245.00000000000006</v>
      </c>
      <c r="T2998" s="4" t="str">
        <f>IF(Table1[[#This Row],[Profit per unit]]&gt;$V$8,"Premium","Mass")</f>
        <v>Premium</v>
      </c>
      <c r="U2998" s="4"/>
    </row>
    <row r="2999" spans="2:21" ht="14.25" customHeight="1" x14ac:dyDescent="0.3">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c r="O2999" s="4" t="str">
        <f>TEXT(Table1[[#This Row],[Invoice Date]],"mmm")</f>
        <v>Sep</v>
      </c>
      <c r="P2999" s="4">
        <f>YEAR(Table1[[#This Row],[Invoice Date]])</f>
        <v>2021</v>
      </c>
      <c r="Q2999" s="4">
        <f>IFERROR(Table1[[#This Row],[Total Sales]]/Table1[[#This Row],[Units Sold]],4)</f>
        <v>300.00000000000006</v>
      </c>
      <c r="R2999" s="4">
        <f>IFERROR(Table1[[#This Row],[Operating Profit]]/Table1[[#This Row],[Units Sold]],0)</f>
        <v>90.000000000000014</v>
      </c>
      <c r="S2999" s="4">
        <f>IFERROR((Table1[[#This Row],[Total Sales]]-Table1[[#This Row],[Operating Profit]])/Table1[[#This Row],[Units Sold]],0)</f>
        <v>210.00000000000003</v>
      </c>
      <c r="T2999" s="4" t="str">
        <f>IF(Table1[[#This Row],[Profit per unit]]&gt;$V$8,"Premium","Mass")</f>
        <v>Premium</v>
      </c>
      <c r="U2999" s="4"/>
    </row>
    <row r="3000" spans="2:21" ht="14.25" customHeight="1" x14ac:dyDescent="0.3">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c r="O3000" s="4" t="str">
        <f>TEXT(Table1[[#This Row],[Invoice Date]],"mmm")</f>
        <v>Sep</v>
      </c>
      <c r="P3000" s="4">
        <f>YEAR(Table1[[#This Row],[Invoice Date]])</f>
        <v>2021</v>
      </c>
      <c r="Q3000" s="4">
        <f>IFERROR(Table1[[#This Row],[Total Sales]]/Table1[[#This Row],[Units Sold]],4)</f>
        <v>300.00000000000006</v>
      </c>
      <c r="R3000" s="4">
        <f>IFERROR(Table1[[#This Row],[Operating Profit]]/Table1[[#This Row],[Units Sold]],0)</f>
        <v>90.000000000000014</v>
      </c>
      <c r="S3000" s="4">
        <f>IFERROR((Table1[[#This Row],[Total Sales]]-Table1[[#This Row],[Operating Profit]])/Table1[[#This Row],[Units Sold]],0)</f>
        <v>210.00000000000006</v>
      </c>
      <c r="T3000" s="4" t="str">
        <f>IF(Table1[[#This Row],[Profit per unit]]&gt;$V$8,"Premium","Mass")</f>
        <v>Premium</v>
      </c>
      <c r="U3000" s="4"/>
    </row>
    <row r="3001" spans="2:21" ht="14.25" customHeight="1" x14ac:dyDescent="0.3">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c r="O3001" s="4" t="str">
        <f>TEXT(Table1[[#This Row],[Invoice Date]],"mmm")</f>
        <v>Sep</v>
      </c>
      <c r="P3001" s="4">
        <f>YEAR(Table1[[#This Row],[Invoice Date]])</f>
        <v>2021</v>
      </c>
      <c r="Q3001" s="4">
        <f>IFERROR(Table1[[#This Row],[Total Sales]]/Table1[[#This Row],[Units Sold]],4)</f>
        <v>400</v>
      </c>
      <c r="R3001" s="4">
        <f>IFERROR(Table1[[#This Row],[Operating Profit]]/Table1[[#This Row],[Units Sold]],0)</f>
        <v>140</v>
      </c>
      <c r="S3001" s="4">
        <f>IFERROR((Table1[[#This Row],[Total Sales]]-Table1[[#This Row],[Operating Profit]])/Table1[[#This Row],[Units Sold]],0)</f>
        <v>260</v>
      </c>
      <c r="T3001" s="4" t="str">
        <f>IF(Table1[[#This Row],[Profit per unit]]&gt;$V$8,"Premium","Mass")</f>
        <v>Premium</v>
      </c>
      <c r="U3001" s="4"/>
    </row>
    <row r="3002" spans="2:21" ht="14.25" customHeight="1" x14ac:dyDescent="0.3">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c r="O3002" s="4" t="str">
        <f>TEXT(Table1[[#This Row],[Invoice Date]],"mmm")</f>
        <v>Sep</v>
      </c>
      <c r="P3002" s="4">
        <f>YEAR(Table1[[#This Row],[Invoice Date]])</f>
        <v>2021</v>
      </c>
      <c r="Q3002" s="4">
        <f>IFERROR(Table1[[#This Row],[Total Sales]]/Table1[[#This Row],[Units Sold]],4)</f>
        <v>450</v>
      </c>
      <c r="R3002" s="4">
        <f>IFERROR(Table1[[#This Row],[Operating Profit]]/Table1[[#This Row],[Units Sold]],0)</f>
        <v>180</v>
      </c>
      <c r="S3002" s="4">
        <f>IFERROR((Table1[[#This Row],[Total Sales]]-Table1[[#This Row],[Operating Profit]])/Table1[[#This Row],[Units Sold]],0)</f>
        <v>270</v>
      </c>
      <c r="T3002" s="4" t="str">
        <f>IF(Table1[[#This Row],[Profit per unit]]&gt;$V$8,"Premium","Mass")</f>
        <v>Premium</v>
      </c>
      <c r="U3002" s="4"/>
    </row>
    <row r="3003" spans="2:21" ht="14.25" customHeight="1" x14ac:dyDescent="0.3">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c r="O3003" s="4" t="str">
        <f>TEXT(Table1[[#This Row],[Invoice Date]],"mmm")</f>
        <v>Oct</v>
      </c>
      <c r="P3003" s="4">
        <f>YEAR(Table1[[#This Row],[Invoice Date]])</f>
        <v>2021</v>
      </c>
      <c r="Q3003" s="4">
        <f>IFERROR(Table1[[#This Row],[Total Sales]]/Table1[[#This Row],[Units Sold]],4)</f>
        <v>499.99999999999994</v>
      </c>
      <c r="R3003" s="4">
        <f>IFERROR(Table1[[#This Row],[Operating Profit]]/Table1[[#This Row],[Units Sold]],0)</f>
        <v>174.99999999999997</v>
      </c>
      <c r="S3003" s="4">
        <f>IFERROR((Table1[[#This Row],[Total Sales]]-Table1[[#This Row],[Operating Profit]])/Table1[[#This Row],[Units Sold]],0)</f>
        <v>324.99999999999994</v>
      </c>
      <c r="T3003" s="4" t="str">
        <f>IF(Table1[[#This Row],[Profit per unit]]&gt;$V$8,"Premium","Mass")</f>
        <v>Premium</v>
      </c>
      <c r="U3003" s="4"/>
    </row>
    <row r="3004" spans="2:21" ht="14.25" customHeight="1" x14ac:dyDescent="0.3">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c r="O3004" s="4" t="str">
        <f>TEXT(Table1[[#This Row],[Invoice Date]],"mmm")</f>
        <v>Oct</v>
      </c>
      <c r="P3004" s="4">
        <f>YEAR(Table1[[#This Row],[Invoice Date]])</f>
        <v>2021</v>
      </c>
      <c r="Q3004" s="4">
        <f>IFERROR(Table1[[#This Row],[Total Sales]]/Table1[[#This Row],[Units Sold]],4)</f>
        <v>400</v>
      </c>
      <c r="R3004" s="4">
        <f>IFERROR(Table1[[#This Row],[Operating Profit]]/Table1[[#This Row],[Units Sold]],0)</f>
        <v>120</v>
      </c>
      <c r="S3004" s="4">
        <f>IFERROR((Table1[[#This Row],[Total Sales]]-Table1[[#This Row],[Operating Profit]])/Table1[[#This Row],[Units Sold]],0)</f>
        <v>280</v>
      </c>
      <c r="T3004" s="4" t="str">
        <f>IF(Table1[[#This Row],[Profit per unit]]&gt;$V$8,"Premium","Mass")</f>
        <v>Premium</v>
      </c>
      <c r="U3004" s="4"/>
    </row>
    <row r="3005" spans="2:21" ht="14.25" customHeight="1" x14ac:dyDescent="0.3">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c r="O3005" s="4" t="str">
        <f>TEXT(Table1[[#This Row],[Invoice Date]],"mmm")</f>
        <v>Oct</v>
      </c>
      <c r="P3005" s="4">
        <f>YEAR(Table1[[#This Row],[Invoice Date]])</f>
        <v>2021</v>
      </c>
      <c r="Q3005" s="4">
        <f>IFERROR(Table1[[#This Row],[Total Sales]]/Table1[[#This Row],[Units Sold]],4)</f>
        <v>400</v>
      </c>
      <c r="R3005" s="4">
        <f>IFERROR(Table1[[#This Row],[Operating Profit]]/Table1[[#This Row],[Units Sold]],0)</f>
        <v>120</v>
      </c>
      <c r="S3005" s="4">
        <f>IFERROR((Table1[[#This Row],[Total Sales]]-Table1[[#This Row],[Operating Profit]])/Table1[[#This Row],[Units Sold]],0)</f>
        <v>280</v>
      </c>
      <c r="T3005" s="4" t="str">
        <f>IF(Table1[[#This Row],[Profit per unit]]&gt;$V$8,"Premium","Mass")</f>
        <v>Premium</v>
      </c>
      <c r="U3005" s="4"/>
    </row>
    <row r="3006" spans="2:21" ht="14.25" customHeight="1" x14ac:dyDescent="0.3">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c r="O3006" s="4" t="str">
        <f>TEXT(Table1[[#This Row],[Invoice Date]],"mmm")</f>
        <v>Oct</v>
      </c>
      <c r="P3006" s="4">
        <f>YEAR(Table1[[#This Row],[Invoice Date]])</f>
        <v>2021</v>
      </c>
      <c r="Q3006" s="4">
        <f>IFERROR(Table1[[#This Row],[Total Sales]]/Table1[[#This Row],[Units Sold]],4)</f>
        <v>400</v>
      </c>
      <c r="R3006" s="4">
        <f>IFERROR(Table1[[#This Row],[Operating Profit]]/Table1[[#This Row],[Units Sold]],0)</f>
        <v>120</v>
      </c>
      <c r="S3006" s="4">
        <f>IFERROR((Table1[[#This Row],[Total Sales]]-Table1[[#This Row],[Operating Profit]])/Table1[[#This Row],[Units Sold]],0)</f>
        <v>280</v>
      </c>
      <c r="T3006" s="4" t="str">
        <f>IF(Table1[[#This Row],[Profit per unit]]&gt;$V$8,"Premium","Mass")</f>
        <v>Premium</v>
      </c>
      <c r="U3006" s="4"/>
    </row>
    <row r="3007" spans="2:21" ht="14.25" customHeight="1" x14ac:dyDescent="0.3">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c r="O3007" s="4" t="str">
        <f>TEXT(Table1[[#This Row],[Invoice Date]],"mmm")</f>
        <v>Oct</v>
      </c>
      <c r="P3007" s="4">
        <f>YEAR(Table1[[#This Row],[Invoice Date]])</f>
        <v>2021</v>
      </c>
      <c r="Q3007" s="4">
        <f>IFERROR(Table1[[#This Row],[Total Sales]]/Table1[[#This Row],[Units Sold]],4)</f>
        <v>499.99999999999994</v>
      </c>
      <c r="R3007" s="4">
        <f>IFERROR(Table1[[#This Row],[Operating Profit]]/Table1[[#This Row],[Units Sold]],0)</f>
        <v>174.99999999999997</v>
      </c>
      <c r="S3007" s="4">
        <f>IFERROR((Table1[[#This Row],[Total Sales]]-Table1[[#This Row],[Operating Profit]])/Table1[[#This Row],[Units Sold]],0)</f>
        <v>325</v>
      </c>
      <c r="T3007" s="4" t="str">
        <f>IF(Table1[[#This Row],[Profit per unit]]&gt;$V$8,"Premium","Mass")</f>
        <v>Premium</v>
      </c>
      <c r="U3007" s="4"/>
    </row>
    <row r="3008" spans="2:21" ht="14.25" customHeight="1" x14ac:dyDescent="0.3">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c r="O3008" s="4" t="str">
        <f>TEXT(Table1[[#This Row],[Invoice Date]],"mmm")</f>
        <v>Oct</v>
      </c>
      <c r="P3008" s="4">
        <f>YEAR(Table1[[#This Row],[Invoice Date]])</f>
        <v>2021</v>
      </c>
      <c r="Q3008" s="4">
        <f>IFERROR(Table1[[#This Row],[Total Sales]]/Table1[[#This Row],[Units Sold]],4)</f>
        <v>549.99999999999989</v>
      </c>
      <c r="R3008" s="4">
        <f>IFERROR(Table1[[#This Row],[Operating Profit]]/Table1[[#This Row],[Units Sold]],0)</f>
        <v>219.99999999999997</v>
      </c>
      <c r="S3008" s="4">
        <f>IFERROR((Table1[[#This Row],[Total Sales]]-Table1[[#This Row],[Operating Profit]])/Table1[[#This Row],[Units Sold]],0)</f>
        <v>329.99999999999989</v>
      </c>
      <c r="T3008" s="4" t="str">
        <f>IF(Table1[[#This Row],[Profit per unit]]&gt;$V$8,"Premium","Mass")</f>
        <v>Premium</v>
      </c>
      <c r="U3008" s="4"/>
    </row>
    <row r="3009" spans="2:21" ht="14.25" customHeight="1" x14ac:dyDescent="0.3">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c r="O3009" s="4" t="str">
        <f>TEXT(Table1[[#This Row],[Invoice Date]],"mmm")</f>
        <v>Nov</v>
      </c>
      <c r="P3009" s="4">
        <f>YEAR(Table1[[#This Row],[Invoice Date]])</f>
        <v>2021</v>
      </c>
      <c r="Q3009" s="4">
        <f>IFERROR(Table1[[#This Row],[Total Sales]]/Table1[[#This Row],[Units Sold]],4)</f>
        <v>499.99999999999994</v>
      </c>
      <c r="R3009" s="4">
        <f>IFERROR(Table1[[#This Row],[Operating Profit]]/Table1[[#This Row],[Units Sold]],0)</f>
        <v>174.99999999999997</v>
      </c>
      <c r="S3009" s="4">
        <f>IFERROR((Table1[[#This Row],[Total Sales]]-Table1[[#This Row],[Operating Profit]])/Table1[[#This Row],[Units Sold]],0)</f>
        <v>324.99999999999994</v>
      </c>
      <c r="T3009" s="4" t="str">
        <f>IF(Table1[[#This Row],[Profit per unit]]&gt;$V$8,"Premium","Mass")</f>
        <v>Premium</v>
      </c>
      <c r="U3009" s="4"/>
    </row>
    <row r="3010" spans="2:21" ht="14.25" customHeight="1" x14ac:dyDescent="0.3">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c r="O3010" s="4" t="str">
        <f>TEXT(Table1[[#This Row],[Invoice Date]],"mmm")</f>
        <v>Nov</v>
      </c>
      <c r="P3010" s="4">
        <f>YEAR(Table1[[#This Row],[Invoice Date]])</f>
        <v>2021</v>
      </c>
      <c r="Q3010" s="4">
        <f>IFERROR(Table1[[#This Row],[Total Sales]]/Table1[[#This Row],[Units Sold]],4)</f>
        <v>400</v>
      </c>
      <c r="R3010" s="4">
        <f>IFERROR(Table1[[#This Row],[Operating Profit]]/Table1[[#This Row],[Units Sold]],0)</f>
        <v>120</v>
      </c>
      <c r="S3010" s="4">
        <f>IFERROR((Table1[[#This Row],[Total Sales]]-Table1[[#This Row],[Operating Profit]])/Table1[[#This Row],[Units Sold]],0)</f>
        <v>280</v>
      </c>
      <c r="T3010" s="4" t="str">
        <f>IF(Table1[[#This Row],[Profit per unit]]&gt;$V$8,"Premium","Mass")</f>
        <v>Premium</v>
      </c>
      <c r="U3010" s="4"/>
    </row>
    <row r="3011" spans="2:21" ht="14.25" customHeight="1" x14ac:dyDescent="0.3">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c r="O3011" s="4" t="str">
        <f>TEXT(Table1[[#This Row],[Invoice Date]],"mmm")</f>
        <v>Nov</v>
      </c>
      <c r="P3011" s="4">
        <f>YEAR(Table1[[#This Row],[Invoice Date]])</f>
        <v>2021</v>
      </c>
      <c r="Q3011" s="4">
        <f>IFERROR(Table1[[#This Row],[Total Sales]]/Table1[[#This Row],[Units Sold]],4)</f>
        <v>400</v>
      </c>
      <c r="R3011" s="4">
        <f>IFERROR(Table1[[#This Row],[Operating Profit]]/Table1[[#This Row],[Units Sold]],0)</f>
        <v>120</v>
      </c>
      <c r="S3011" s="4">
        <f>IFERROR((Table1[[#This Row],[Total Sales]]-Table1[[#This Row],[Operating Profit]])/Table1[[#This Row],[Units Sold]],0)</f>
        <v>280</v>
      </c>
      <c r="T3011" s="4" t="str">
        <f>IF(Table1[[#This Row],[Profit per unit]]&gt;$V$8,"Premium","Mass")</f>
        <v>Premium</v>
      </c>
      <c r="U3011" s="4"/>
    </row>
    <row r="3012" spans="2:21" ht="14.25" customHeight="1" x14ac:dyDescent="0.3">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c r="O3012" s="4" t="str">
        <f>TEXT(Table1[[#This Row],[Invoice Date]],"mmm")</f>
        <v>Nov</v>
      </c>
      <c r="P3012" s="4">
        <f>YEAR(Table1[[#This Row],[Invoice Date]])</f>
        <v>2021</v>
      </c>
      <c r="Q3012" s="4">
        <f>IFERROR(Table1[[#This Row],[Total Sales]]/Table1[[#This Row],[Units Sold]],4)</f>
        <v>400</v>
      </c>
      <c r="R3012" s="4">
        <f>IFERROR(Table1[[#This Row],[Operating Profit]]/Table1[[#This Row],[Units Sold]],0)</f>
        <v>120</v>
      </c>
      <c r="S3012" s="4">
        <f>IFERROR((Table1[[#This Row],[Total Sales]]-Table1[[#This Row],[Operating Profit]])/Table1[[#This Row],[Units Sold]],0)</f>
        <v>280</v>
      </c>
      <c r="T3012" s="4" t="str">
        <f>IF(Table1[[#This Row],[Profit per unit]]&gt;$V$8,"Premium","Mass")</f>
        <v>Premium</v>
      </c>
      <c r="U3012" s="4"/>
    </row>
    <row r="3013" spans="2:21" ht="14.25" customHeight="1" x14ac:dyDescent="0.3">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c r="O3013" s="4" t="str">
        <f>TEXT(Table1[[#This Row],[Invoice Date]],"mmm")</f>
        <v>Nov</v>
      </c>
      <c r="P3013" s="4">
        <f>YEAR(Table1[[#This Row],[Invoice Date]])</f>
        <v>2021</v>
      </c>
      <c r="Q3013" s="4">
        <f>IFERROR(Table1[[#This Row],[Total Sales]]/Table1[[#This Row],[Units Sold]],4)</f>
        <v>600</v>
      </c>
      <c r="R3013" s="4">
        <f>IFERROR(Table1[[#This Row],[Operating Profit]]/Table1[[#This Row],[Units Sold]],0)</f>
        <v>209.99999999999997</v>
      </c>
      <c r="S3013" s="4">
        <f>IFERROR((Table1[[#This Row],[Total Sales]]-Table1[[#This Row],[Operating Profit]])/Table1[[#This Row],[Units Sold]],0)</f>
        <v>390</v>
      </c>
      <c r="T3013" s="4" t="str">
        <f>IF(Table1[[#This Row],[Profit per unit]]&gt;$V$8,"Premium","Mass")</f>
        <v>Premium</v>
      </c>
      <c r="U3013" s="4"/>
    </row>
    <row r="3014" spans="2:21" ht="14.25" customHeight="1" x14ac:dyDescent="0.3">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c r="O3014" s="4" t="str">
        <f>TEXT(Table1[[#This Row],[Invoice Date]],"mmm")</f>
        <v>Nov</v>
      </c>
      <c r="P3014" s="4">
        <f>YEAR(Table1[[#This Row],[Invoice Date]])</f>
        <v>2021</v>
      </c>
      <c r="Q3014" s="4">
        <f>IFERROR(Table1[[#This Row],[Total Sales]]/Table1[[#This Row],[Units Sold]],4)</f>
        <v>649.99999999999989</v>
      </c>
      <c r="R3014" s="4">
        <f>IFERROR(Table1[[#This Row],[Operating Profit]]/Table1[[#This Row],[Units Sold]],0)</f>
        <v>259.99999999999994</v>
      </c>
      <c r="S3014" s="4">
        <f>IFERROR((Table1[[#This Row],[Total Sales]]-Table1[[#This Row],[Operating Profit]])/Table1[[#This Row],[Units Sold]],0)</f>
        <v>389.99999999999989</v>
      </c>
      <c r="T3014" s="4" t="str">
        <f>IF(Table1[[#This Row],[Profit per unit]]&gt;$V$8,"Premium","Mass")</f>
        <v>Premium</v>
      </c>
      <c r="U3014" s="4"/>
    </row>
    <row r="3015" spans="2:21" ht="14.25" customHeight="1" x14ac:dyDescent="0.3">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c r="O3015" s="4" t="str">
        <f>TEXT(Table1[[#This Row],[Invoice Date]],"mmm")</f>
        <v>Dec</v>
      </c>
      <c r="P3015" s="4">
        <f>YEAR(Table1[[#This Row],[Invoice Date]])</f>
        <v>2021</v>
      </c>
      <c r="Q3015" s="4">
        <f>IFERROR(Table1[[#This Row],[Total Sales]]/Table1[[#This Row],[Units Sold]],4)</f>
        <v>600</v>
      </c>
      <c r="R3015" s="4">
        <f>IFERROR(Table1[[#This Row],[Operating Profit]]/Table1[[#This Row],[Units Sold]],0)</f>
        <v>210</v>
      </c>
      <c r="S3015" s="4">
        <f>IFERROR((Table1[[#This Row],[Total Sales]]-Table1[[#This Row],[Operating Profit]])/Table1[[#This Row],[Units Sold]],0)</f>
        <v>390</v>
      </c>
      <c r="T3015" s="4" t="str">
        <f>IF(Table1[[#This Row],[Profit per unit]]&gt;$V$8,"Premium","Mass")</f>
        <v>Premium</v>
      </c>
      <c r="U3015" s="4"/>
    </row>
    <row r="3016" spans="2:21" ht="14.25" customHeight="1" x14ac:dyDescent="0.3">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c r="O3016" s="4" t="str">
        <f>TEXT(Table1[[#This Row],[Invoice Date]],"mmm")</f>
        <v>Dec</v>
      </c>
      <c r="P3016" s="4">
        <f>YEAR(Table1[[#This Row],[Invoice Date]])</f>
        <v>2021</v>
      </c>
      <c r="Q3016" s="4">
        <f>IFERROR(Table1[[#This Row],[Total Sales]]/Table1[[#This Row],[Units Sold]],4)</f>
        <v>500</v>
      </c>
      <c r="R3016" s="4">
        <f>IFERROR(Table1[[#This Row],[Operating Profit]]/Table1[[#This Row],[Units Sold]],0)</f>
        <v>150</v>
      </c>
      <c r="S3016" s="4">
        <f>IFERROR((Table1[[#This Row],[Total Sales]]-Table1[[#This Row],[Operating Profit]])/Table1[[#This Row],[Units Sold]],0)</f>
        <v>350</v>
      </c>
      <c r="T3016" s="4" t="str">
        <f>IF(Table1[[#This Row],[Profit per unit]]&gt;$V$8,"Premium","Mass")</f>
        <v>Premium</v>
      </c>
      <c r="U3016" s="4"/>
    </row>
    <row r="3017" spans="2:21" ht="14.25" customHeight="1" x14ac:dyDescent="0.3">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c r="O3017" s="4" t="str">
        <f>TEXT(Table1[[#This Row],[Invoice Date]],"mmm")</f>
        <v>Dec</v>
      </c>
      <c r="P3017" s="4">
        <f>YEAR(Table1[[#This Row],[Invoice Date]])</f>
        <v>2021</v>
      </c>
      <c r="Q3017" s="4">
        <f>IFERROR(Table1[[#This Row],[Total Sales]]/Table1[[#This Row],[Units Sold]],4)</f>
        <v>500</v>
      </c>
      <c r="R3017" s="4">
        <f>IFERROR(Table1[[#This Row],[Operating Profit]]/Table1[[#This Row],[Units Sold]],0)</f>
        <v>150</v>
      </c>
      <c r="S3017" s="4">
        <f>IFERROR((Table1[[#This Row],[Total Sales]]-Table1[[#This Row],[Operating Profit]])/Table1[[#This Row],[Units Sold]],0)</f>
        <v>350</v>
      </c>
      <c r="T3017" s="4" t="str">
        <f>IF(Table1[[#This Row],[Profit per unit]]&gt;$V$8,"Premium","Mass")</f>
        <v>Premium</v>
      </c>
      <c r="U3017" s="4"/>
    </row>
    <row r="3018" spans="2:21" ht="14.25" customHeight="1" x14ac:dyDescent="0.3">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c r="O3018" s="4" t="str">
        <f>TEXT(Table1[[#This Row],[Invoice Date]],"mmm")</f>
        <v>Dec</v>
      </c>
      <c r="P3018" s="4">
        <f>YEAR(Table1[[#This Row],[Invoice Date]])</f>
        <v>2021</v>
      </c>
      <c r="Q3018" s="4">
        <f>IFERROR(Table1[[#This Row],[Total Sales]]/Table1[[#This Row],[Units Sold]],4)</f>
        <v>500</v>
      </c>
      <c r="R3018" s="4">
        <f>IFERROR(Table1[[#This Row],[Operating Profit]]/Table1[[#This Row],[Units Sold]],0)</f>
        <v>150</v>
      </c>
      <c r="S3018" s="4">
        <f>IFERROR((Table1[[#This Row],[Total Sales]]-Table1[[#This Row],[Operating Profit]])/Table1[[#This Row],[Units Sold]],0)</f>
        <v>350</v>
      </c>
      <c r="T3018" s="4" t="str">
        <f>IF(Table1[[#This Row],[Profit per unit]]&gt;$V$8,"Premium","Mass")</f>
        <v>Premium</v>
      </c>
      <c r="U3018" s="4"/>
    </row>
    <row r="3019" spans="2:21" ht="14.25" customHeight="1" x14ac:dyDescent="0.3">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c r="O3019" s="4" t="str">
        <f>TEXT(Table1[[#This Row],[Invoice Date]],"mmm")</f>
        <v>Dec</v>
      </c>
      <c r="P3019" s="4">
        <f>YEAR(Table1[[#This Row],[Invoice Date]])</f>
        <v>2021</v>
      </c>
      <c r="Q3019" s="4">
        <f>IFERROR(Table1[[#This Row],[Total Sales]]/Table1[[#This Row],[Units Sold]],4)</f>
        <v>600</v>
      </c>
      <c r="R3019" s="4">
        <f>IFERROR(Table1[[#This Row],[Operating Profit]]/Table1[[#This Row],[Units Sold]],0)</f>
        <v>210</v>
      </c>
      <c r="S3019" s="4">
        <f>IFERROR((Table1[[#This Row],[Total Sales]]-Table1[[#This Row],[Operating Profit]])/Table1[[#This Row],[Units Sold]],0)</f>
        <v>390</v>
      </c>
      <c r="T3019" s="4" t="str">
        <f>IF(Table1[[#This Row],[Profit per unit]]&gt;$V$8,"Premium","Mass")</f>
        <v>Premium</v>
      </c>
      <c r="U3019" s="4"/>
    </row>
    <row r="3020" spans="2:21" ht="14.25" customHeight="1" x14ac:dyDescent="0.3">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c r="O3020" s="4" t="str">
        <f>TEXT(Table1[[#This Row],[Invoice Date]],"mmm")</f>
        <v>Dec</v>
      </c>
      <c r="P3020" s="4">
        <f>YEAR(Table1[[#This Row],[Invoice Date]])</f>
        <v>2021</v>
      </c>
      <c r="Q3020" s="4">
        <f>IFERROR(Table1[[#This Row],[Total Sales]]/Table1[[#This Row],[Units Sold]],4)</f>
        <v>649.99999999999989</v>
      </c>
      <c r="R3020" s="4">
        <f>IFERROR(Table1[[#This Row],[Operating Profit]]/Table1[[#This Row],[Units Sold]],0)</f>
        <v>259.99999999999994</v>
      </c>
      <c r="S3020" s="4">
        <f>IFERROR((Table1[[#This Row],[Total Sales]]-Table1[[#This Row],[Operating Profit]])/Table1[[#This Row],[Units Sold]],0)</f>
        <v>389.99999999999994</v>
      </c>
      <c r="T3020" s="4" t="str">
        <f>IF(Table1[[#This Row],[Profit per unit]]&gt;$V$8,"Premium","Mass")</f>
        <v>Premium</v>
      </c>
      <c r="U3020" s="4"/>
    </row>
    <row r="3021" spans="2:21" ht="14.25" customHeight="1" x14ac:dyDescent="0.3">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c r="O3021" s="4" t="str">
        <f>TEXT(Table1[[#This Row],[Invoice Date]],"mmm")</f>
        <v>Jan</v>
      </c>
      <c r="P3021" s="4">
        <f>YEAR(Table1[[#This Row],[Invoice Date]])</f>
        <v>2021</v>
      </c>
      <c r="Q3021" s="4">
        <f>IFERROR(Table1[[#This Row],[Total Sales]]/Table1[[#This Row],[Units Sold]],4)</f>
        <v>300.00000000000006</v>
      </c>
      <c r="R3021" s="4">
        <f>IFERROR(Table1[[#This Row],[Operating Profit]]/Table1[[#This Row],[Units Sold]],0)</f>
        <v>90.000000000000014</v>
      </c>
      <c r="S3021" s="4">
        <f>IFERROR((Table1[[#This Row],[Total Sales]]-Table1[[#This Row],[Operating Profit]])/Table1[[#This Row],[Units Sold]],0)</f>
        <v>210.00000000000006</v>
      </c>
      <c r="T3021" s="4" t="str">
        <f>IF(Table1[[#This Row],[Profit per unit]]&gt;$V$8,"Premium","Mass")</f>
        <v>Premium</v>
      </c>
      <c r="U3021" s="4"/>
    </row>
    <row r="3022" spans="2:21" ht="14.25" customHeight="1" x14ac:dyDescent="0.3">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c r="O3022" s="4" t="str">
        <f>TEXT(Table1[[#This Row],[Invoice Date]],"mmm")</f>
        <v>Jan</v>
      </c>
      <c r="P3022" s="4">
        <f>YEAR(Table1[[#This Row],[Invoice Date]])</f>
        <v>2021</v>
      </c>
      <c r="Q3022" s="4">
        <f>IFERROR(Table1[[#This Row],[Total Sales]]/Table1[[#This Row],[Units Sold]],4)</f>
        <v>300.00000000000006</v>
      </c>
      <c r="R3022" s="4">
        <f>IFERROR(Table1[[#This Row],[Operating Profit]]/Table1[[#This Row],[Units Sold]],0)</f>
        <v>105.00000000000001</v>
      </c>
      <c r="S3022" s="4">
        <f>IFERROR((Table1[[#This Row],[Total Sales]]-Table1[[#This Row],[Operating Profit]])/Table1[[#This Row],[Units Sold]],0)</f>
        <v>195.00000000000006</v>
      </c>
      <c r="T3022" s="4" t="str">
        <f>IF(Table1[[#This Row],[Profit per unit]]&gt;$V$8,"Premium","Mass")</f>
        <v>Premium</v>
      </c>
      <c r="U3022" s="4"/>
    </row>
    <row r="3023" spans="2:21" ht="14.25" customHeight="1" x14ac:dyDescent="0.3">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c r="O3023" s="4" t="str">
        <f>TEXT(Table1[[#This Row],[Invoice Date]],"mmm")</f>
        <v>Jan</v>
      </c>
      <c r="P3023" s="4">
        <f>YEAR(Table1[[#This Row],[Invoice Date]])</f>
        <v>2021</v>
      </c>
      <c r="Q3023" s="4">
        <f>IFERROR(Table1[[#This Row],[Total Sales]]/Table1[[#This Row],[Units Sold]],4)</f>
        <v>200.00000000000006</v>
      </c>
      <c r="R3023" s="4">
        <f>IFERROR(Table1[[#This Row],[Operating Profit]]/Table1[[#This Row],[Units Sold]],0)</f>
        <v>60.000000000000014</v>
      </c>
      <c r="S3023" s="4">
        <f>IFERROR((Table1[[#This Row],[Total Sales]]-Table1[[#This Row],[Operating Profit]])/Table1[[#This Row],[Units Sold]],0)</f>
        <v>140.00000000000006</v>
      </c>
      <c r="T3023" s="4" t="str">
        <f>IF(Table1[[#This Row],[Profit per unit]]&gt;$V$8,"Premium","Mass")</f>
        <v>Premium</v>
      </c>
      <c r="U3023" s="4"/>
    </row>
    <row r="3024" spans="2:21" ht="14.25" customHeight="1" x14ac:dyDescent="0.3">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c r="O3024" s="4" t="str">
        <f>TEXT(Table1[[#This Row],[Invoice Date]],"mmm")</f>
        <v>Jan</v>
      </c>
      <c r="P3024" s="4">
        <f>YEAR(Table1[[#This Row],[Invoice Date]])</f>
        <v>2021</v>
      </c>
      <c r="Q3024" s="4">
        <f>IFERROR(Table1[[#This Row],[Total Sales]]/Table1[[#This Row],[Units Sold]],4)</f>
        <v>250.00000000000009</v>
      </c>
      <c r="R3024" s="4">
        <f>IFERROR(Table1[[#This Row],[Operating Profit]]/Table1[[#This Row],[Units Sold]],0)</f>
        <v>75.000000000000014</v>
      </c>
      <c r="S3024" s="4">
        <f>IFERROR((Table1[[#This Row],[Total Sales]]-Table1[[#This Row],[Operating Profit]])/Table1[[#This Row],[Units Sold]],0)</f>
        <v>175.00000000000009</v>
      </c>
      <c r="T3024" s="4" t="str">
        <f>IF(Table1[[#This Row],[Profit per unit]]&gt;$V$8,"Premium","Mass")</f>
        <v>Premium</v>
      </c>
      <c r="U3024" s="4"/>
    </row>
    <row r="3025" spans="2:21" ht="14.25" customHeight="1" x14ac:dyDescent="0.3">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c r="O3025" s="4" t="str">
        <f>TEXT(Table1[[#This Row],[Invoice Date]],"mmm")</f>
        <v>Jan</v>
      </c>
      <c r="P3025" s="4">
        <f>YEAR(Table1[[#This Row],[Invoice Date]])</f>
        <v>2021</v>
      </c>
      <c r="Q3025" s="4">
        <f>IFERROR(Table1[[#This Row],[Total Sales]]/Table1[[#This Row],[Units Sold]],4)</f>
        <v>400</v>
      </c>
      <c r="R3025" s="4">
        <f>IFERROR(Table1[[#This Row],[Operating Profit]]/Table1[[#This Row],[Units Sold]],0)</f>
        <v>200</v>
      </c>
      <c r="S3025" s="4">
        <f>IFERROR((Table1[[#This Row],[Total Sales]]-Table1[[#This Row],[Operating Profit]])/Table1[[#This Row],[Units Sold]],0)</f>
        <v>200</v>
      </c>
      <c r="T3025" s="4" t="str">
        <f>IF(Table1[[#This Row],[Profit per unit]]&gt;$V$8,"Premium","Mass")</f>
        <v>Premium</v>
      </c>
      <c r="U3025" s="4"/>
    </row>
    <row r="3026" spans="2:21" ht="14.25" customHeight="1" x14ac:dyDescent="0.3">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c r="O3026" s="4" t="str">
        <f>TEXT(Table1[[#This Row],[Invoice Date]],"mmm")</f>
        <v>Jan</v>
      </c>
      <c r="P3026" s="4">
        <f>YEAR(Table1[[#This Row],[Invoice Date]])</f>
        <v>2021</v>
      </c>
      <c r="Q3026" s="4">
        <f>IFERROR(Table1[[#This Row],[Total Sales]]/Table1[[#This Row],[Units Sold]],4)</f>
        <v>300.00000000000006</v>
      </c>
      <c r="R3026" s="4">
        <f>IFERROR(Table1[[#This Row],[Operating Profit]]/Table1[[#This Row],[Units Sold]],0)</f>
        <v>120.00000000000003</v>
      </c>
      <c r="S3026" s="4">
        <f>IFERROR((Table1[[#This Row],[Total Sales]]-Table1[[#This Row],[Operating Profit]])/Table1[[#This Row],[Units Sold]],0)</f>
        <v>180.00000000000003</v>
      </c>
      <c r="T3026" s="4" t="str">
        <f>IF(Table1[[#This Row],[Profit per unit]]&gt;$V$8,"Premium","Mass")</f>
        <v>Premium</v>
      </c>
      <c r="U3026" s="4"/>
    </row>
    <row r="3027" spans="2:21" ht="14.25" customHeight="1" x14ac:dyDescent="0.3">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c r="O3027" s="4" t="str">
        <f>TEXT(Table1[[#This Row],[Invoice Date]],"mmm")</f>
        <v>Feb</v>
      </c>
      <c r="P3027" s="4">
        <f>YEAR(Table1[[#This Row],[Invoice Date]])</f>
        <v>2021</v>
      </c>
      <c r="Q3027" s="4">
        <f>IFERROR(Table1[[#This Row],[Total Sales]]/Table1[[#This Row],[Units Sold]],4)</f>
        <v>300.00000000000006</v>
      </c>
      <c r="R3027" s="4">
        <f>IFERROR(Table1[[#This Row],[Operating Profit]]/Table1[[#This Row],[Units Sold]],0)</f>
        <v>90.000000000000014</v>
      </c>
      <c r="S3027" s="4">
        <f>IFERROR((Table1[[#This Row],[Total Sales]]-Table1[[#This Row],[Operating Profit]])/Table1[[#This Row],[Units Sold]],0)</f>
        <v>210.00000000000006</v>
      </c>
      <c r="T3027" s="4" t="str">
        <f>IF(Table1[[#This Row],[Profit per unit]]&gt;$V$8,"Premium","Mass")</f>
        <v>Premium</v>
      </c>
      <c r="U3027" s="4"/>
    </row>
    <row r="3028" spans="2:21" ht="14.25" customHeight="1" x14ac:dyDescent="0.3">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c r="O3028" s="4" t="str">
        <f>TEXT(Table1[[#This Row],[Invoice Date]],"mmm")</f>
        <v>Feb</v>
      </c>
      <c r="P3028" s="4">
        <f>YEAR(Table1[[#This Row],[Invoice Date]])</f>
        <v>2021</v>
      </c>
      <c r="Q3028" s="4">
        <f>IFERROR(Table1[[#This Row],[Total Sales]]/Table1[[#This Row],[Units Sold]],4)</f>
        <v>300.00000000000006</v>
      </c>
      <c r="R3028" s="4">
        <f>IFERROR(Table1[[#This Row],[Operating Profit]]/Table1[[#This Row],[Units Sold]],0)</f>
        <v>105.00000000000001</v>
      </c>
      <c r="S3028" s="4">
        <f>IFERROR((Table1[[#This Row],[Total Sales]]-Table1[[#This Row],[Operating Profit]])/Table1[[#This Row],[Units Sold]],0)</f>
        <v>195.00000000000006</v>
      </c>
      <c r="T3028" s="4" t="str">
        <f>IF(Table1[[#This Row],[Profit per unit]]&gt;$V$8,"Premium","Mass")</f>
        <v>Premium</v>
      </c>
      <c r="U3028" s="4"/>
    </row>
    <row r="3029" spans="2:21" ht="14.25" customHeight="1" x14ac:dyDescent="0.3">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c r="O3029" s="4" t="str">
        <f>TEXT(Table1[[#This Row],[Invoice Date]],"mmm")</f>
        <v>Feb</v>
      </c>
      <c r="P3029" s="4">
        <f>YEAR(Table1[[#This Row],[Invoice Date]])</f>
        <v>2021</v>
      </c>
      <c r="Q3029" s="4">
        <f>IFERROR(Table1[[#This Row],[Total Sales]]/Table1[[#This Row],[Units Sold]],4)</f>
        <v>200.00000000000009</v>
      </c>
      <c r="R3029" s="4">
        <f>IFERROR(Table1[[#This Row],[Operating Profit]]/Table1[[#This Row],[Units Sold]],0)</f>
        <v>60.000000000000021</v>
      </c>
      <c r="S3029" s="4">
        <f>IFERROR((Table1[[#This Row],[Total Sales]]-Table1[[#This Row],[Operating Profit]])/Table1[[#This Row],[Units Sold]],0)</f>
        <v>140.00000000000006</v>
      </c>
      <c r="T3029" s="4" t="str">
        <f>IF(Table1[[#This Row],[Profit per unit]]&gt;$V$8,"Premium","Mass")</f>
        <v>Premium</v>
      </c>
      <c r="U3029" s="4"/>
    </row>
    <row r="3030" spans="2:21" ht="14.25" customHeight="1" x14ac:dyDescent="0.3">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c r="O3030" s="4" t="str">
        <f>TEXT(Table1[[#This Row],[Invoice Date]],"mmm")</f>
        <v>Feb</v>
      </c>
      <c r="P3030" s="4">
        <f>YEAR(Table1[[#This Row],[Invoice Date]])</f>
        <v>2021</v>
      </c>
      <c r="Q3030" s="4">
        <f>IFERROR(Table1[[#This Row],[Total Sales]]/Table1[[#This Row],[Units Sold]],4)</f>
        <v>250.00000000000006</v>
      </c>
      <c r="R3030" s="4">
        <f>IFERROR(Table1[[#This Row],[Operating Profit]]/Table1[[#This Row],[Units Sold]],0)</f>
        <v>75.000000000000014</v>
      </c>
      <c r="S3030" s="4">
        <f>IFERROR((Table1[[#This Row],[Total Sales]]-Table1[[#This Row],[Operating Profit]])/Table1[[#This Row],[Units Sold]],0)</f>
        <v>175.00000000000006</v>
      </c>
      <c r="T3030" s="4" t="str">
        <f>IF(Table1[[#This Row],[Profit per unit]]&gt;$V$8,"Premium","Mass")</f>
        <v>Premium</v>
      </c>
      <c r="U3030" s="4"/>
    </row>
    <row r="3031" spans="2:21" ht="14.25" customHeight="1" x14ac:dyDescent="0.3">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c r="O3031" s="4" t="str">
        <f>TEXT(Table1[[#This Row],[Invoice Date]],"mmm")</f>
        <v>Feb</v>
      </c>
      <c r="P3031" s="4">
        <f>YEAR(Table1[[#This Row],[Invoice Date]])</f>
        <v>2021</v>
      </c>
      <c r="Q3031" s="4">
        <f>IFERROR(Table1[[#This Row],[Total Sales]]/Table1[[#This Row],[Units Sold]],4)</f>
        <v>400</v>
      </c>
      <c r="R3031" s="4">
        <f>IFERROR(Table1[[#This Row],[Operating Profit]]/Table1[[#This Row],[Units Sold]],0)</f>
        <v>200</v>
      </c>
      <c r="S3031" s="4">
        <f>IFERROR((Table1[[#This Row],[Total Sales]]-Table1[[#This Row],[Operating Profit]])/Table1[[#This Row],[Units Sold]],0)</f>
        <v>200</v>
      </c>
      <c r="T3031" s="4" t="str">
        <f>IF(Table1[[#This Row],[Profit per unit]]&gt;$V$8,"Premium","Mass")</f>
        <v>Premium</v>
      </c>
      <c r="U3031" s="4"/>
    </row>
    <row r="3032" spans="2:21" ht="14.25" customHeight="1" x14ac:dyDescent="0.3">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c r="O3032" s="4" t="str">
        <f>TEXT(Table1[[#This Row],[Invoice Date]],"mmm")</f>
        <v>Feb</v>
      </c>
      <c r="P3032" s="4">
        <f>YEAR(Table1[[#This Row],[Invoice Date]])</f>
        <v>2021</v>
      </c>
      <c r="Q3032" s="4">
        <f>IFERROR(Table1[[#This Row],[Total Sales]]/Table1[[#This Row],[Units Sold]],4)</f>
        <v>149.99999999999997</v>
      </c>
      <c r="R3032" s="4">
        <f>IFERROR(Table1[[#This Row],[Operating Profit]]/Table1[[#This Row],[Units Sold]],0)</f>
        <v>59.999999999999993</v>
      </c>
      <c r="S3032" s="4">
        <f>IFERROR((Table1[[#This Row],[Total Sales]]-Table1[[#This Row],[Operating Profit]])/Table1[[#This Row],[Units Sold]],0)</f>
        <v>89.999999999999972</v>
      </c>
      <c r="T3032" s="4" t="str">
        <f>IF(Table1[[#This Row],[Profit per unit]]&gt;$V$8,"Premium","Mass")</f>
        <v>Premium</v>
      </c>
      <c r="U3032" s="4"/>
    </row>
    <row r="3033" spans="2:21" ht="14.25" customHeight="1" x14ac:dyDescent="0.3">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c r="O3033" s="4" t="str">
        <f>TEXT(Table1[[#This Row],[Invoice Date]],"mmm")</f>
        <v>Mar</v>
      </c>
      <c r="P3033" s="4">
        <f>YEAR(Table1[[#This Row],[Invoice Date]])</f>
        <v>2021</v>
      </c>
      <c r="Q3033" s="4">
        <f>IFERROR(Table1[[#This Row],[Total Sales]]/Table1[[#This Row],[Units Sold]],4)</f>
        <v>200.00000000000003</v>
      </c>
      <c r="R3033" s="4">
        <f>IFERROR(Table1[[#This Row],[Operating Profit]]/Table1[[#This Row],[Units Sold]],0)</f>
        <v>60.000000000000007</v>
      </c>
      <c r="S3033" s="4">
        <f>IFERROR((Table1[[#This Row],[Total Sales]]-Table1[[#This Row],[Operating Profit]])/Table1[[#This Row],[Units Sold]],0)</f>
        <v>140.00000000000003</v>
      </c>
      <c r="T3033" s="4" t="str">
        <f>IF(Table1[[#This Row],[Profit per unit]]&gt;$V$8,"Premium","Mass")</f>
        <v>Premium</v>
      </c>
      <c r="U3033" s="4"/>
    </row>
    <row r="3034" spans="2:21" ht="14.25" customHeight="1" x14ac:dyDescent="0.3">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c r="O3034" s="4" t="str">
        <f>TEXT(Table1[[#This Row],[Invoice Date]],"mmm")</f>
        <v>Mar</v>
      </c>
      <c r="P3034" s="4">
        <f>YEAR(Table1[[#This Row],[Invoice Date]])</f>
        <v>2021</v>
      </c>
      <c r="Q3034" s="4">
        <f>IFERROR(Table1[[#This Row],[Total Sales]]/Table1[[#This Row],[Units Sold]],4)</f>
        <v>200.00000000000003</v>
      </c>
      <c r="R3034" s="4">
        <f>IFERROR(Table1[[#This Row],[Operating Profit]]/Table1[[#This Row],[Units Sold]],0)</f>
        <v>70.000000000000014</v>
      </c>
      <c r="S3034" s="4">
        <f>IFERROR((Table1[[#This Row],[Total Sales]]-Table1[[#This Row],[Operating Profit]])/Table1[[#This Row],[Units Sold]],0)</f>
        <v>130.00000000000003</v>
      </c>
      <c r="T3034" s="4" t="str">
        <f>IF(Table1[[#This Row],[Profit per unit]]&gt;$V$8,"Premium","Mass")</f>
        <v>Premium</v>
      </c>
      <c r="U3034" s="4"/>
    </row>
    <row r="3035" spans="2:21" ht="14.25" customHeight="1" x14ac:dyDescent="0.3">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c r="O3035" s="4" t="str">
        <f>TEXT(Table1[[#This Row],[Invoice Date]],"mmm")</f>
        <v>Mar</v>
      </c>
      <c r="P3035" s="4">
        <f>YEAR(Table1[[#This Row],[Invoice Date]])</f>
        <v>2021</v>
      </c>
      <c r="Q3035" s="4">
        <f>IFERROR(Table1[[#This Row],[Total Sales]]/Table1[[#This Row],[Units Sold]],4)</f>
        <v>100.00000000000003</v>
      </c>
      <c r="R3035" s="4">
        <f>IFERROR(Table1[[#This Row],[Operating Profit]]/Table1[[#This Row],[Units Sold]],0)</f>
        <v>30.000000000000007</v>
      </c>
      <c r="S3035" s="4">
        <f>IFERROR((Table1[[#This Row],[Total Sales]]-Table1[[#This Row],[Operating Profit]])/Table1[[#This Row],[Units Sold]],0)</f>
        <v>70.000000000000028</v>
      </c>
      <c r="T3035" s="4" t="str">
        <f>IF(Table1[[#This Row],[Profit per unit]]&gt;$V$8,"Premium","Mass")</f>
        <v>Mass</v>
      </c>
      <c r="U3035" s="4"/>
    </row>
    <row r="3036" spans="2:21" ht="14.25" customHeight="1" x14ac:dyDescent="0.3">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c r="O3036" s="4" t="str">
        <f>TEXT(Table1[[#This Row],[Invoice Date]],"mmm")</f>
        <v>Mar</v>
      </c>
      <c r="P3036" s="4">
        <f>YEAR(Table1[[#This Row],[Invoice Date]])</f>
        <v>2021</v>
      </c>
      <c r="Q3036" s="4">
        <f>IFERROR(Table1[[#This Row],[Total Sales]]/Table1[[#This Row],[Units Sold]],4)</f>
        <v>149.99999999999997</v>
      </c>
      <c r="R3036" s="4">
        <f>IFERROR(Table1[[#This Row],[Operating Profit]]/Table1[[#This Row],[Units Sold]],0)</f>
        <v>44.999999999999993</v>
      </c>
      <c r="S3036" s="4">
        <f>IFERROR((Table1[[#This Row],[Total Sales]]-Table1[[#This Row],[Operating Profit]])/Table1[[#This Row],[Units Sold]],0)</f>
        <v>104.99999999999996</v>
      </c>
      <c r="T3036" s="4" t="str">
        <f>IF(Table1[[#This Row],[Profit per unit]]&gt;$V$8,"Premium","Mass")</f>
        <v>Mass</v>
      </c>
      <c r="U3036" s="4"/>
    </row>
    <row r="3037" spans="2:21" ht="14.25" customHeight="1" x14ac:dyDescent="0.3">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c r="O3037" s="4" t="str">
        <f>TEXT(Table1[[#This Row],[Invoice Date]],"mmm")</f>
        <v>Mar</v>
      </c>
      <c r="P3037" s="4">
        <f>YEAR(Table1[[#This Row],[Invoice Date]])</f>
        <v>2021</v>
      </c>
      <c r="Q3037" s="4">
        <f>IFERROR(Table1[[#This Row],[Total Sales]]/Table1[[#This Row],[Units Sold]],4)</f>
        <v>300.00000000000006</v>
      </c>
      <c r="R3037" s="4">
        <f>IFERROR(Table1[[#This Row],[Operating Profit]]/Table1[[#This Row],[Units Sold]],0)</f>
        <v>150.00000000000003</v>
      </c>
      <c r="S3037" s="4">
        <f>IFERROR((Table1[[#This Row],[Total Sales]]-Table1[[#This Row],[Operating Profit]])/Table1[[#This Row],[Units Sold]],0)</f>
        <v>150.00000000000003</v>
      </c>
      <c r="T3037" s="4" t="str">
        <f>IF(Table1[[#This Row],[Profit per unit]]&gt;$V$8,"Premium","Mass")</f>
        <v>Premium</v>
      </c>
      <c r="U3037" s="4"/>
    </row>
    <row r="3038" spans="2:21" ht="14.25" customHeight="1" x14ac:dyDescent="0.3">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c r="O3038" s="4" t="str">
        <f>TEXT(Table1[[#This Row],[Invoice Date]],"mmm")</f>
        <v>Mar</v>
      </c>
      <c r="P3038" s="4">
        <f>YEAR(Table1[[#This Row],[Invoice Date]])</f>
        <v>2021</v>
      </c>
      <c r="Q3038" s="4">
        <f>IFERROR(Table1[[#This Row],[Total Sales]]/Table1[[#This Row],[Units Sold]],4)</f>
        <v>200.00000000000003</v>
      </c>
      <c r="R3038" s="4">
        <f>IFERROR(Table1[[#This Row],[Operating Profit]]/Table1[[#This Row],[Units Sold]],0)</f>
        <v>80.000000000000014</v>
      </c>
      <c r="S3038" s="4">
        <f>IFERROR((Table1[[#This Row],[Total Sales]]-Table1[[#This Row],[Operating Profit]])/Table1[[#This Row],[Units Sold]],0)</f>
        <v>120.00000000000001</v>
      </c>
      <c r="T3038" s="4" t="str">
        <f>IF(Table1[[#This Row],[Profit per unit]]&gt;$V$8,"Premium","Mass")</f>
        <v>Premium</v>
      </c>
      <c r="U3038" s="4"/>
    </row>
    <row r="3039" spans="2:21" ht="14.25" customHeight="1" x14ac:dyDescent="0.3">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c r="O3039" s="4" t="str">
        <f>TEXT(Table1[[#This Row],[Invoice Date]],"mmm")</f>
        <v>Apr</v>
      </c>
      <c r="P3039" s="4">
        <f>YEAR(Table1[[#This Row],[Invoice Date]])</f>
        <v>2021</v>
      </c>
      <c r="Q3039" s="4">
        <f>IFERROR(Table1[[#This Row],[Total Sales]]/Table1[[#This Row],[Units Sold]],4)</f>
        <v>200.00000000000003</v>
      </c>
      <c r="R3039" s="4">
        <f>IFERROR(Table1[[#This Row],[Operating Profit]]/Table1[[#This Row],[Units Sold]],0)</f>
        <v>60.000000000000007</v>
      </c>
      <c r="S3039" s="4">
        <f>IFERROR((Table1[[#This Row],[Total Sales]]-Table1[[#This Row],[Operating Profit]])/Table1[[#This Row],[Units Sold]],0)</f>
        <v>140.00000000000003</v>
      </c>
      <c r="T3039" s="4" t="str">
        <f>IF(Table1[[#This Row],[Profit per unit]]&gt;$V$8,"Premium","Mass")</f>
        <v>Premium</v>
      </c>
      <c r="U3039" s="4"/>
    </row>
    <row r="3040" spans="2:21" ht="14.25" customHeight="1" x14ac:dyDescent="0.3">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c r="O3040" s="4" t="str">
        <f>TEXT(Table1[[#This Row],[Invoice Date]],"mmm")</f>
        <v>Apr</v>
      </c>
      <c r="P3040" s="4">
        <f>YEAR(Table1[[#This Row],[Invoice Date]])</f>
        <v>2021</v>
      </c>
      <c r="Q3040" s="4">
        <f>IFERROR(Table1[[#This Row],[Total Sales]]/Table1[[#This Row],[Units Sold]],4)</f>
        <v>200.00000000000003</v>
      </c>
      <c r="R3040" s="4">
        <f>IFERROR(Table1[[#This Row],[Operating Profit]]/Table1[[#This Row],[Units Sold]],0)</f>
        <v>70.000000000000014</v>
      </c>
      <c r="S3040" s="4">
        <f>IFERROR((Table1[[#This Row],[Total Sales]]-Table1[[#This Row],[Operating Profit]])/Table1[[#This Row],[Units Sold]],0)</f>
        <v>130.00000000000003</v>
      </c>
      <c r="T3040" s="4" t="str">
        <f>IF(Table1[[#This Row],[Profit per unit]]&gt;$V$8,"Premium","Mass")</f>
        <v>Premium</v>
      </c>
      <c r="U3040" s="4"/>
    </row>
    <row r="3041" spans="2:21" ht="14.25" customHeight="1" x14ac:dyDescent="0.3">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c r="O3041" s="4" t="str">
        <f>TEXT(Table1[[#This Row],[Invoice Date]],"mmm")</f>
        <v>Apr</v>
      </c>
      <c r="P3041" s="4">
        <f>YEAR(Table1[[#This Row],[Invoice Date]])</f>
        <v>2021</v>
      </c>
      <c r="Q3041" s="4">
        <f>IFERROR(Table1[[#This Row],[Total Sales]]/Table1[[#This Row],[Units Sold]],4)</f>
        <v>100.00000000000004</v>
      </c>
      <c r="R3041" s="4">
        <f>IFERROR(Table1[[#This Row],[Operating Profit]]/Table1[[#This Row],[Units Sold]],0)</f>
        <v>30.000000000000011</v>
      </c>
      <c r="S3041" s="4">
        <f>IFERROR((Table1[[#This Row],[Total Sales]]-Table1[[#This Row],[Operating Profit]])/Table1[[#This Row],[Units Sold]],0)</f>
        <v>70.000000000000028</v>
      </c>
      <c r="T3041" s="4" t="str">
        <f>IF(Table1[[#This Row],[Profit per unit]]&gt;$V$8,"Premium","Mass")</f>
        <v>Mass</v>
      </c>
      <c r="U3041" s="4"/>
    </row>
    <row r="3042" spans="2:21" ht="14.25" customHeight="1" x14ac:dyDescent="0.3">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c r="O3042" s="4" t="str">
        <f>TEXT(Table1[[#This Row],[Invoice Date]],"mmm")</f>
        <v>Apr</v>
      </c>
      <c r="P3042" s="4">
        <f>YEAR(Table1[[#This Row],[Invoice Date]])</f>
        <v>2021</v>
      </c>
      <c r="Q3042" s="4">
        <f>IFERROR(Table1[[#This Row],[Total Sales]]/Table1[[#This Row],[Units Sold]],4)</f>
        <v>149.99999999999997</v>
      </c>
      <c r="R3042" s="4">
        <f>IFERROR(Table1[[#This Row],[Operating Profit]]/Table1[[#This Row],[Units Sold]],0)</f>
        <v>44.999999999999993</v>
      </c>
      <c r="S3042" s="4">
        <f>IFERROR((Table1[[#This Row],[Total Sales]]-Table1[[#This Row],[Operating Profit]])/Table1[[#This Row],[Units Sold]],0)</f>
        <v>104.99999999999996</v>
      </c>
      <c r="T3042" s="4" t="str">
        <f>IF(Table1[[#This Row],[Profit per unit]]&gt;$V$8,"Premium","Mass")</f>
        <v>Mass</v>
      </c>
      <c r="U3042" s="4"/>
    </row>
    <row r="3043" spans="2:21" ht="14.25" customHeight="1" x14ac:dyDescent="0.3">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c r="O3043" s="4" t="str">
        <f>TEXT(Table1[[#This Row],[Invoice Date]],"mmm")</f>
        <v>Apr</v>
      </c>
      <c r="P3043" s="4">
        <f>YEAR(Table1[[#This Row],[Invoice Date]])</f>
        <v>2021</v>
      </c>
      <c r="Q3043" s="4">
        <f>IFERROR(Table1[[#This Row],[Total Sales]]/Table1[[#This Row],[Units Sold]],4)</f>
        <v>600</v>
      </c>
      <c r="R3043" s="4">
        <f>IFERROR(Table1[[#This Row],[Operating Profit]]/Table1[[#This Row],[Units Sold]],0)</f>
        <v>300</v>
      </c>
      <c r="S3043" s="4">
        <f>IFERROR((Table1[[#This Row],[Total Sales]]-Table1[[#This Row],[Operating Profit]])/Table1[[#This Row],[Units Sold]],0)</f>
        <v>300</v>
      </c>
      <c r="T3043" s="4" t="str">
        <f>IF(Table1[[#This Row],[Profit per unit]]&gt;$V$8,"Premium","Mass")</f>
        <v>Premium</v>
      </c>
      <c r="U3043" s="4"/>
    </row>
    <row r="3044" spans="2:21" ht="14.25" customHeight="1" x14ac:dyDescent="0.3">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c r="O3044" s="4" t="str">
        <f>TEXT(Table1[[#This Row],[Invoice Date]],"mmm")</f>
        <v>Apr</v>
      </c>
      <c r="P3044" s="4">
        <f>YEAR(Table1[[#This Row],[Invoice Date]])</f>
        <v>2021</v>
      </c>
      <c r="Q3044" s="4">
        <f>IFERROR(Table1[[#This Row],[Total Sales]]/Table1[[#This Row],[Units Sold]],4)</f>
        <v>500</v>
      </c>
      <c r="R3044" s="4">
        <f>IFERROR(Table1[[#This Row],[Operating Profit]]/Table1[[#This Row],[Units Sold]],0)</f>
        <v>200</v>
      </c>
      <c r="S3044" s="4">
        <f>IFERROR((Table1[[#This Row],[Total Sales]]-Table1[[#This Row],[Operating Profit]])/Table1[[#This Row],[Units Sold]],0)</f>
        <v>300</v>
      </c>
      <c r="T3044" s="4" t="str">
        <f>IF(Table1[[#This Row],[Profit per unit]]&gt;$V$8,"Premium","Mass")</f>
        <v>Premium</v>
      </c>
      <c r="U3044" s="4"/>
    </row>
    <row r="3045" spans="2:21" ht="14.25" customHeight="1" x14ac:dyDescent="0.3">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c r="O3045" s="4" t="str">
        <f>TEXT(Table1[[#This Row],[Invoice Date]],"mmm")</f>
        <v>May</v>
      </c>
      <c r="P3045" s="4">
        <f>YEAR(Table1[[#This Row],[Invoice Date]])</f>
        <v>2021</v>
      </c>
      <c r="Q3045" s="4">
        <f>IFERROR(Table1[[#This Row],[Total Sales]]/Table1[[#This Row],[Units Sold]],4)</f>
        <v>600</v>
      </c>
      <c r="R3045" s="4">
        <f>IFERROR(Table1[[#This Row],[Operating Profit]]/Table1[[#This Row],[Units Sold]],0)</f>
        <v>180</v>
      </c>
      <c r="S3045" s="4">
        <f>IFERROR((Table1[[#This Row],[Total Sales]]-Table1[[#This Row],[Operating Profit]])/Table1[[#This Row],[Units Sold]],0)</f>
        <v>420</v>
      </c>
      <c r="T3045" s="4" t="str">
        <f>IF(Table1[[#This Row],[Profit per unit]]&gt;$V$8,"Premium","Mass")</f>
        <v>Premium</v>
      </c>
      <c r="U3045" s="4"/>
    </row>
    <row r="3046" spans="2:21" ht="14.25" customHeight="1" x14ac:dyDescent="0.3">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c r="O3046" s="4" t="str">
        <f>TEXT(Table1[[#This Row],[Invoice Date]],"mmm")</f>
        <v>May</v>
      </c>
      <c r="P3046" s="4">
        <f>YEAR(Table1[[#This Row],[Invoice Date]])</f>
        <v>2021</v>
      </c>
      <c r="Q3046" s="4">
        <f>IFERROR(Table1[[#This Row],[Total Sales]]/Table1[[#This Row],[Units Sold]],4)</f>
        <v>400</v>
      </c>
      <c r="R3046" s="4">
        <f>IFERROR(Table1[[#This Row],[Operating Profit]]/Table1[[#This Row],[Units Sold]],0)</f>
        <v>139.99999999999997</v>
      </c>
      <c r="S3046" s="4">
        <f>IFERROR((Table1[[#This Row],[Total Sales]]-Table1[[#This Row],[Operating Profit]])/Table1[[#This Row],[Units Sold]],0)</f>
        <v>260</v>
      </c>
      <c r="T3046" s="4" t="str">
        <f>IF(Table1[[#This Row],[Profit per unit]]&gt;$V$8,"Premium","Mass")</f>
        <v>Premium</v>
      </c>
      <c r="U3046" s="4"/>
    </row>
    <row r="3047" spans="2:21" ht="14.25" customHeight="1" x14ac:dyDescent="0.3">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c r="O3047" s="4" t="str">
        <f>TEXT(Table1[[#This Row],[Invoice Date]],"mmm")</f>
        <v>May</v>
      </c>
      <c r="P3047" s="4">
        <f>YEAR(Table1[[#This Row],[Invoice Date]])</f>
        <v>2021</v>
      </c>
      <c r="Q3047" s="4">
        <f>IFERROR(Table1[[#This Row],[Total Sales]]/Table1[[#This Row],[Units Sold]],4)</f>
        <v>350</v>
      </c>
      <c r="R3047" s="4">
        <f>IFERROR(Table1[[#This Row],[Operating Profit]]/Table1[[#This Row],[Units Sold]],0)</f>
        <v>105</v>
      </c>
      <c r="S3047" s="4">
        <f>IFERROR((Table1[[#This Row],[Total Sales]]-Table1[[#This Row],[Operating Profit]])/Table1[[#This Row],[Units Sold]],0)</f>
        <v>245</v>
      </c>
      <c r="T3047" s="4" t="str">
        <f>IF(Table1[[#This Row],[Profit per unit]]&gt;$V$8,"Premium","Mass")</f>
        <v>Premium</v>
      </c>
      <c r="U3047" s="4"/>
    </row>
    <row r="3048" spans="2:21" ht="14.25" customHeight="1" x14ac:dyDescent="0.3">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c r="O3048" s="4" t="str">
        <f>TEXT(Table1[[#This Row],[Invoice Date]],"mmm")</f>
        <v>May</v>
      </c>
      <c r="P3048" s="4">
        <f>YEAR(Table1[[#This Row],[Invoice Date]])</f>
        <v>2021</v>
      </c>
      <c r="Q3048" s="4">
        <f>IFERROR(Table1[[#This Row],[Total Sales]]/Table1[[#This Row],[Units Sold]],4)</f>
        <v>350</v>
      </c>
      <c r="R3048" s="4">
        <f>IFERROR(Table1[[#This Row],[Operating Profit]]/Table1[[#This Row],[Units Sold]],0)</f>
        <v>105</v>
      </c>
      <c r="S3048" s="4">
        <f>IFERROR((Table1[[#This Row],[Total Sales]]-Table1[[#This Row],[Operating Profit]])/Table1[[#This Row],[Units Sold]],0)</f>
        <v>245</v>
      </c>
      <c r="T3048" s="4" t="str">
        <f>IF(Table1[[#This Row],[Profit per unit]]&gt;$V$8,"Premium","Mass")</f>
        <v>Premium</v>
      </c>
      <c r="U3048" s="4"/>
    </row>
    <row r="3049" spans="2:21" ht="14.25" customHeight="1" x14ac:dyDescent="0.3">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c r="O3049" s="4" t="str">
        <f>TEXT(Table1[[#This Row],[Invoice Date]],"mmm")</f>
        <v>May</v>
      </c>
      <c r="P3049" s="4">
        <f>YEAR(Table1[[#This Row],[Invoice Date]])</f>
        <v>2021</v>
      </c>
      <c r="Q3049" s="4">
        <f>IFERROR(Table1[[#This Row],[Total Sales]]/Table1[[#This Row],[Units Sold]],4)</f>
        <v>449.99999999999989</v>
      </c>
      <c r="R3049" s="4">
        <f>IFERROR(Table1[[#This Row],[Operating Profit]]/Table1[[#This Row],[Units Sold]],0)</f>
        <v>224.99999999999994</v>
      </c>
      <c r="S3049" s="4">
        <f>IFERROR((Table1[[#This Row],[Total Sales]]-Table1[[#This Row],[Operating Profit]])/Table1[[#This Row],[Units Sold]],0)</f>
        <v>224.99999999999994</v>
      </c>
      <c r="T3049" s="4" t="str">
        <f>IF(Table1[[#This Row],[Profit per unit]]&gt;$V$8,"Premium","Mass")</f>
        <v>Premium</v>
      </c>
      <c r="U3049" s="4"/>
    </row>
    <row r="3050" spans="2:21" ht="14.25" customHeight="1" x14ac:dyDescent="0.3">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c r="O3050" s="4" t="str">
        <f>TEXT(Table1[[#This Row],[Invoice Date]],"mmm")</f>
        <v>May</v>
      </c>
      <c r="P3050" s="4">
        <f>YEAR(Table1[[#This Row],[Invoice Date]])</f>
        <v>2021</v>
      </c>
      <c r="Q3050" s="4">
        <f>IFERROR(Table1[[#This Row],[Total Sales]]/Table1[[#This Row],[Units Sold]],4)</f>
        <v>499.99999999999989</v>
      </c>
      <c r="R3050" s="4">
        <f>IFERROR(Table1[[#This Row],[Operating Profit]]/Table1[[#This Row],[Units Sold]],0)</f>
        <v>199.99999999999997</v>
      </c>
      <c r="S3050" s="4">
        <f>IFERROR((Table1[[#This Row],[Total Sales]]-Table1[[#This Row],[Operating Profit]])/Table1[[#This Row],[Units Sold]],0)</f>
        <v>299.99999999999989</v>
      </c>
      <c r="T3050" s="4" t="str">
        <f>IF(Table1[[#This Row],[Profit per unit]]&gt;$V$8,"Premium","Mass")</f>
        <v>Premium</v>
      </c>
      <c r="U3050" s="4"/>
    </row>
    <row r="3051" spans="2:21" ht="14.25" customHeight="1" x14ac:dyDescent="0.3">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c r="O3051" s="4" t="str">
        <f>TEXT(Table1[[#This Row],[Invoice Date]],"mmm")</f>
        <v>Jun</v>
      </c>
      <c r="P3051" s="4">
        <f>YEAR(Table1[[#This Row],[Invoice Date]])</f>
        <v>2021</v>
      </c>
      <c r="Q3051" s="4">
        <f>IFERROR(Table1[[#This Row],[Total Sales]]/Table1[[#This Row],[Units Sold]],4)</f>
        <v>350</v>
      </c>
      <c r="R3051" s="4">
        <f>IFERROR(Table1[[#This Row],[Operating Profit]]/Table1[[#This Row],[Units Sold]],0)</f>
        <v>105</v>
      </c>
      <c r="S3051" s="4">
        <f>IFERROR((Table1[[#This Row],[Total Sales]]-Table1[[#This Row],[Operating Profit]])/Table1[[#This Row],[Units Sold]],0)</f>
        <v>245</v>
      </c>
      <c r="T3051" s="4" t="str">
        <f>IF(Table1[[#This Row],[Profit per unit]]&gt;$V$8,"Premium","Mass")</f>
        <v>Premium</v>
      </c>
      <c r="U3051" s="4"/>
    </row>
    <row r="3052" spans="2:21" ht="14.25" customHeight="1" x14ac:dyDescent="0.3">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c r="O3052" s="4" t="str">
        <f>TEXT(Table1[[#This Row],[Invoice Date]],"mmm")</f>
        <v>Jun</v>
      </c>
      <c r="P3052" s="4">
        <f>YEAR(Table1[[#This Row],[Invoice Date]])</f>
        <v>2021</v>
      </c>
      <c r="Q3052" s="4">
        <f>IFERROR(Table1[[#This Row],[Total Sales]]/Table1[[#This Row],[Units Sold]],4)</f>
        <v>300.00000000000011</v>
      </c>
      <c r="R3052" s="4">
        <f>IFERROR(Table1[[#This Row],[Operating Profit]]/Table1[[#This Row],[Units Sold]],0)</f>
        <v>105.00000000000003</v>
      </c>
      <c r="S3052" s="4">
        <f>IFERROR((Table1[[#This Row],[Total Sales]]-Table1[[#This Row],[Operating Profit]])/Table1[[#This Row],[Units Sold]],0)</f>
        <v>195.00000000000009</v>
      </c>
      <c r="T3052" s="4" t="str">
        <f>IF(Table1[[#This Row],[Profit per unit]]&gt;$V$8,"Premium","Mass")</f>
        <v>Premium</v>
      </c>
      <c r="U3052" s="4"/>
    </row>
    <row r="3053" spans="2:21" ht="14.25" customHeight="1" x14ac:dyDescent="0.3">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c r="O3053" s="4" t="str">
        <f>TEXT(Table1[[#This Row],[Invoice Date]],"mmm")</f>
        <v>Jun</v>
      </c>
      <c r="P3053" s="4">
        <f>YEAR(Table1[[#This Row],[Invoice Date]])</f>
        <v>2021</v>
      </c>
      <c r="Q3053" s="4">
        <f>IFERROR(Table1[[#This Row],[Total Sales]]/Table1[[#This Row],[Units Sold]],4)</f>
        <v>250.00000000000009</v>
      </c>
      <c r="R3053" s="4">
        <f>IFERROR(Table1[[#This Row],[Operating Profit]]/Table1[[#This Row],[Units Sold]],0)</f>
        <v>75.000000000000014</v>
      </c>
      <c r="S3053" s="4">
        <f>IFERROR((Table1[[#This Row],[Total Sales]]-Table1[[#This Row],[Operating Profit]])/Table1[[#This Row],[Units Sold]],0)</f>
        <v>175.00000000000009</v>
      </c>
      <c r="T3053" s="4" t="str">
        <f>IF(Table1[[#This Row],[Profit per unit]]&gt;$V$8,"Premium","Mass")</f>
        <v>Premium</v>
      </c>
      <c r="U3053" s="4"/>
    </row>
    <row r="3054" spans="2:21" ht="14.25" customHeight="1" x14ac:dyDescent="0.3">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c r="O3054" s="4" t="str">
        <f>TEXT(Table1[[#This Row],[Invoice Date]],"mmm")</f>
        <v>Jun</v>
      </c>
      <c r="P3054" s="4">
        <f>YEAR(Table1[[#This Row],[Invoice Date]])</f>
        <v>2021</v>
      </c>
      <c r="Q3054" s="4">
        <f>IFERROR(Table1[[#This Row],[Total Sales]]/Table1[[#This Row],[Units Sold]],4)</f>
        <v>250.00000000000009</v>
      </c>
      <c r="R3054" s="4">
        <f>IFERROR(Table1[[#This Row],[Operating Profit]]/Table1[[#This Row],[Units Sold]],0)</f>
        <v>75.000000000000014</v>
      </c>
      <c r="S3054" s="4">
        <f>IFERROR((Table1[[#This Row],[Total Sales]]-Table1[[#This Row],[Operating Profit]])/Table1[[#This Row],[Units Sold]],0)</f>
        <v>175.00000000000006</v>
      </c>
      <c r="T3054" s="4" t="str">
        <f>IF(Table1[[#This Row],[Profit per unit]]&gt;$V$8,"Premium","Mass")</f>
        <v>Premium</v>
      </c>
      <c r="U3054" s="4"/>
    </row>
    <row r="3055" spans="2:21" ht="14.25" customHeight="1" x14ac:dyDescent="0.3">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c r="O3055" s="4" t="str">
        <f>TEXT(Table1[[#This Row],[Invoice Date]],"mmm")</f>
        <v>Jun</v>
      </c>
      <c r="P3055" s="4">
        <f>YEAR(Table1[[#This Row],[Invoice Date]])</f>
        <v>2021</v>
      </c>
      <c r="Q3055" s="4">
        <f>IFERROR(Table1[[#This Row],[Total Sales]]/Table1[[#This Row],[Units Sold]],4)</f>
        <v>350</v>
      </c>
      <c r="R3055" s="4">
        <f>IFERROR(Table1[[#This Row],[Operating Profit]]/Table1[[#This Row],[Units Sold]],0)</f>
        <v>175</v>
      </c>
      <c r="S3055" s="4">
        <f>IFERROR((Table1[[#This Row],[Total Sales]]-Table1[[#This Row],[Operating Profit]])/Table1[[#This Row],[Units Sold]],0)</f>
        <v>175</v>
      </c>
      <c r="T3055" s="4" t="str">
        <f>IF(Table1[[#This Row],[Profit per unit]]&gt;$V$8,"Premium","Mass")</f>
        <v>Premium</v>
      </c>
      <c r="U3055" s="4"/>
    </row>
    <row r="3056" spans="2:21" ht="14.25" customHeight="1" x14ac:dyDescent="0.3">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c r="O3056" s="4" t="str">
        <f>TEXT(Table1[[#This Row],[Invoice Date]],"mmm")</f>
        <v>Jun</v>
      </c>
      <c r="P3056" s="4">
        <f>YEAR(Table1[[#This Row],[Invoice Date]])</f>
        <v>2021</v>
      </c>
      <c r="Q3056" s="4">
        <f>IFERROR(Table1[[#This Row],[Total Sales]]/Table1[[#This Row],[Units Sold]],4)</f>
        <v>550.00000000000011</v>
      </c>
      <c r="R3056" s="4">
        <f>IFERROR(Table1[[#This Row],[Operating Profit]]/Table1[[#This Row],[Units Sold]],0)</f>
        <v>220.00000000000006</v>
      </c>
      <c r="S3056" s="4">
        <f>IFERROR((Table1[[#This Row],[Total Sales]]-Table1[[#This Row],[Operating Profit]])/Table1[[#This Row],[Units Sold]],0)</f>
        <v>330.00000000000006</v>
      </c>
      <c r="T3056" s="4" t="str">
        <f>IF(Table1[[#This Row],[Profit per unit]]&gt;$V$8,"Premium","Mass")</f>
        <v>Premium</v>
      </c>
      <c r="U3056" s="4"/>
    </row>
    <row r="3057" spans="2:21" ht="14.25" customHeight="1" x14ac:dyDescent="0.3">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c r="O3057" s="4" t="str">
        <f>TEXT(Table1[[#This Row],[Invoice Date]],"mmm")</f>
        <v>Jul</v>
      </c>
      <c r="P3057" s="4">
        <f>YEAR(Table1[[#This Row],[Invoice Date]])</f>
        <v>2021</v>
      </c>
      <c r="Q3057" s="4">
        <f>IFERROR(Table1[[#This Row],[Total Sales]]/Table1[[#This Row],[Units Sold]],4)</f>
        <v>500</v>
      </c>
      <c r="R3057" s="4">
        <f>IFERROR(Table1[[#This Row],[Operating Profit]]/Table1[[#This Row],[Units Sold]],0)</f>
        <v>150</v>
      </c>
      <c r="S3057" s="4">
        <f>IFERROR((Table1[[#This Row],[Total Sales]]-Table1[[#This Row],[Operating Profit]])/Table1[[#This Row],[Units Sold]],0)</f>
        <v>350</v>
      </c>
      <c r="T3057" s="4" t="str">
        <f>IF(Table1[[#This Row],[Profit per unit]]&gt;$V$8,"Premium","Mass")</f>
        <v>Premium</v>
      </c>
      <c r="U3057" s="4"/>
    </row>
    <row r="3058" spans="2:21" ht="14.25" customHeight="1" x14ac:dyDescent="0.3">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c r="O3058" s="4" t="str">
        <f>TEXT(Table1[[#This Row],[Invoice Date]],"mmm")</f>
        <v>Jul</v>
      </c>
      <c r="P3058" s="4">
        <f>YEAR(Table1[[#This Row],[Invoice Date]])</f>
        <v>2021</v>
      </c>
      <c r="Q3058" s="4">
        <f>IFERROR(Table1[[#This Row],[Total Sales]]/Table1[[#This Row],[Units Sold]],4)</f>
        <v>450.00000000000011</v>
      </c>
      <c r="R3058" s="4">
        <f>IFERROR(Table1[[#This Row],[Operating Profit]]/Table1[[#This Row],[Units Sold]],0)</f>
        <v>157.50000000000003</v>
      </c>
      <c r="S3058" s="4">
        <f>IFERROR((Table1[[#This Row],[Total Sales]]-Table1[[#This Row],[Operating Profit]])/Table1[[#This Row],[Units Sold]],0)</f>
        <v>292.50000000000011</v>
      </c>
      <c r="T3058" s="4" t="str">
        <f>IF(Table1[[#This Row],[Profit per unit]]&gt;$V$8,"Premium","Mass")</f>
        <v>Premium</v>
      </c>
      <c r="U3058" s="4"/>
    </row>
    <row r="3059" spans="2:21" ht="14.25" customHeight="1" x14ac:dyDescent="0.3">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c r="O3059" s="4" t="str">
        <f>TEXT(Table1[[#This Row],[Invoice Date]],"mmm")</f>
        <v>Jul</v>
      </c>
      <c r="P3059" s="4">
        <f>YEAR(Table1[[#This Row],[Invoice Date]])</f>
        <v>2021</v>
      </c>
      <c r="Q3059" s="4">
        <f>IFERROR(Table1[[#This Row],[Total Sales]]/Table1[[#This Row],[Units Sold]],4)</f>
        <v>400</v>
      </c>
      <c r="R3059" s="4">
        <f>IFERROR(Table1[[#This Row],[Operating Profit]]/Table1[[#This Row],[Units Sold]],0)</f>
        <v>120</v>
      </c>
      <c r="S3059" s="4">
        <f>IFERROR((Table1[[#This Row],[Total Sales]]-Table1[[#This Row],[Operating Profit]])/Table1[[#This Row],[Units Sold]],0)</f>
        <v>280</v>
      </c>
      <c r="T3059" s="4" t="str">
        <f>IF(Table1[[#This Row],[Profit per unit]]&gt;$V$8,"Premium","Mass")</f>
        <v>Premium</v>
      </c>
      <c r="U3059" s="4"/>
    </row>
    <row r="3060" spans="2:21" ht="14.25" customHeight="1" x14ac:dyDescent="0.3">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c r="O3060" s="4" t="str">
        <f>TEXT(Table1[[#This Row],[Invoice Date]],"mmm")</f>
        <v>Jul</v>
      </c>
      <c r="P3060" s="4">
        <f>YEAR(Table1[[#This Row],[Invoice Date]])</f>
        <v>2021</v>
      </c>
      <c r="Q3060" s="4">
        <f>IFERROR(Table1[[#This Row],[Total Sales]]/Table1[[#This Row],[Units Sold]],4)</f>
        <v>400</v>
      </c>
      <c r="R3060" s="4">
        <f>IFERROR(Table1[[#This Row],[Operating Profit]]/Table1[[#This Row],[Units Sold]],0)</f>
        <v>120</v>
      </c>
      <c r="S3060" s="4">
        <f>IFERROR((Table1[[#This Row],[Total Sales]]-Table1[[#This Row],[Operating Profit]])/Table1[[#This Row],[Units Sold]],0)</f>
        <v>280</v>
      </c>
      <c r="T3060" s="4" t="str">
        <f>IF(Table1[[#This Row],[Profit per unit]]&gt;$V$8,"Premium","Mass")</f>
        <v>Premium</v>
      </c>
      <c r="U3060" s="4"/>
    </row>
    <row r="3061" spans="2:21" ht="14.25" customHeight="1" x14ac:dyDescent="0.3">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c r="O3061" s="4" t="str">
        <f>TEXT(Table1[[#This Row],[Invoice Date]],"mmm")</f>
        <v>Jul</v>
      </c>
      <c r="P3061" s="4">
        <f>YEAR(Table1[[#This Row],[Invoice Date]])</f>
        <v>2021</v>
      </c>
      <c r="Q3061" s="4">
        <f>IFERROR(Table1[[#This Row],[Total Sales]]/Table1[[#This Row],[Units Sold]],4)</f>
        <v>500</v>
      </c>
      <c r="R3061" s="4">
        <f>IFERROR(Table1[[#This Row],[Operating Profit]]/Table1[[#This Row],[Units Sold]],0)</f>
        <v>250</v>
      </c>
      <c r="S3061" s="4">
        <f>IFERROR((Table1[[#This Row],[Total Sales]]-Table1[[#This Row],[Operating Profit]])/Table1[[#This Row],[Units Sold]],0)</f>
        <v>250</v>
      </c>
      <c r="T3061" s="4" t="str">
        <f>IF(Table1[[#This Row],[Profit per unit]]&gt;$V$8,"Premium","Mass")</f>
        <v>Premium</v>
      </c>
      <c r="U3061" s="4"/>
    </row>
    <row r="3062" spans="2:21" ht="14.25" customHeight="1" x14ac:dyDescent="0.3">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c r="O3062" s="4" t="str">
        <f>TEXT(Table1[[#This Row],[Invoice Date]],"mmm")</f>
        <v>Jul</v>
      </c>
      <c r="P3062" s="4">
        <f>YEAR(Table1[[#This Row],[Invoice Date]])</f>
        <v>2021</v>
      </c>
      <c r="Q3062" s="4">
        <f>IFERROR(Table1[[#This Row],[Total Sales]]/Table1[[#This Row],[Units Sold]],4)</f>
        <v>550.00000000000011</v>
      </c>
      <c r="R3062" s="4">
        <f>IFERROR(Table1[[#This Row],[Operating Profit]]/Table1[[#This Row],[Units Sold]],0)</f>
        <v>220.00000000000003</v>
      </c>
      <c r="S3062" s="4">
        <f>IFERROR((Table1[[#This Row],[Total Sales]]-Table1[[#This Row],[Operating Profit]])/Table1[[#This Row],[Units Sold]],0)</f>
        <v>330.00000000000006</v>
      </c>
      <c r="T3062" s="4" t="str">
        <f>IF(Table1[[#This Row],[Profit per unit]]&gt;$V$8,"Premium","Mass")</f>
        <v>Premium</v>
      </c>
      <c r="U3062" s="4"/>
    </row>
    <row r="3063" spans="2:21" ht="14.25" customHeight="1" x14ac:dyDescent="0.3">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c r="O3063" s="4" t="str">
        <f>TEXT(Table1[[#This Row],[Invoice Date]],"mmm")</f>
        <v>Aug</v>
      </c>
      <c r="P3063" s="4">
        <f>YEAR(Table1[[#This Row],[Invoice Date]])</f>
        <v>2021</v>
      </c>
      <c r="Q3063" s="4">
        <f>IFERROR(Table1[[#This Row],[Total Sales]]/Table1[[#This Row],[Units Sold]],4)</f>
        <v>500</v>
      </c>
      <c r="R3063" s="4">
        <f>IFERROR(Table1[[#This Row],[Operating Profit]]/Table1[[#This Row],[Units Sold]],0)</f>
        <v>150</v>
      </c>
      <c r="S3063" s="4">
        <f>IFERROR((Table1[[#This Row],[Total Sales]]-Table1[[#This Row],[Operating Profit]])/Table1[[#This Row],[Units Sold]],0)</f>
        <v>350</v>
      </c>
      <c r="T3063" s="4" t="str">
        <f>IF(Table1[[#This Row],[Profit per unit]]&gt;$V$8,"Premium","Mass")</f>
        <v>Premium</v>
      </c>
      <c r="U3063" s="4"/>
    </row>
    <row r="3064" spans="2:21" ht="14.25" customHeight="1" x14ac:dyDescent="0.3">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c r="O3064" s="4" t="str">
        <f>TEXT(Table1[[#This Row],[Invoice Date]],"mmm")</f>
        <v>Aug</v>
      </c>
      <c r="P3064" s="4">
        <f>YEAR(Table1[[#This Row],[Invoice Date]])</f>
        <v>2021</v>
      </c>
      <c r="Q3064" s="4">
        <f>IFERROR(Table1[[#This Row],[Total Sales]]/Table1[[#This Row],[Units Sold]],4)</f>
        <v>450.00000000000011</v>
      </c>
      <c r="R3064" s="4">
        <f>IFERROR(Table1[[#This Row],[Operating Profit]]/Table1[[#This Row],[Units Sold]],0)</f>
        <v>157.50000000000003</v>
      </c>
      <c r="S3064" s="4">
        <f>IFERROR((Table1[[#This Row],[Total Sales]]-Table1[[#This Row],[Operating Profit]])/Table1[[#This Row],[Units Sold]],0)</f>
        <v>292.50000000000011</v>
      </c>
      <c r="T3064" s="4" t="str">
        <f>IF(Table1[[#This Row],[Profit per unit]]&gt;$V$8,"Premium","Mass")</f>
        <v>Premium</v>
      </c>
      <c r="U3064" s="4"/>
    </row>
    <row r="3065" spans="2:21" ht="14.25" customHeight="1" x14ac:dyDescent="0.3">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c r="O3065" s="4" t="str">
        <f>TEXT(Table1[[#This Row],[Invoice Date]],"mmm")</f>
        <v>Aug</v>
      </c>
      <c r="P3065" s="4">
        <f>YEAR(Table1[[#This Row],[Invoice Date]])</f>
        <v>2021</v>
      </c>
      <c r="Q3065" s="4">
        <f>IFERROR(Table1[[#This Row],[Total Sales]]/Table1[[#This Row],[Units Sold]],4)</f>
        <v>400</v>
      </c>
      <c r="R3065" s="4">
        <f>IFERROR(Table1[[#This Row],[Operating Profit]]/Table1[[#This Row],[Units Sold]],0)</f>
        <v>120</v>
      </c>
      <c r="S3065" s="4">
        <f>IFERROR((Table1[[#This Row],[Total Sales]]-Table1[[#This Row],[Operating Profit]])/Table1[[#This Row],[Units Sold]],0)</f>
        <v>280</v>
      </c>
      <c r="T3065" s="4" t="str">
        <f>IF(Table1[[#This Row],[Profit per unit]]&gt;$V$8,"Premium","Mass")</f>
        <v>Premium</v>
      </c>
      <c r="U3065" s="4"/>
    </row>
    <row r="3066" spans="2:21" ht="14.25" customHeight="1" x14ac:dyDescent="0.3">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c r="O3066" s="4" t="str">
        <f>TEXT(Table1[[#This Row],[Invoice Date]],"mmm")</f>
        <v>Aug</v>
      </c>
      <c r="P3066" s="4">
        <f>YEAR(Table1[[#This Row],[Invoice Date]])</f>
        <v>2021</v>
      </c>
      <c r="Q3066" s="4">
        <f>IFERROR(Table1[[#This Row],[Total Sales]]/Table1[[#This Row],[Units Sold]],4)</f>
        <v>400</v>
      </c>
      <c r="R3066" s="4">
        <f>IFERROR(Table1[[#This Row],[Operating Profit]]/Table1[[#This Row],[Units Sold]],0)</f>
        <v>120</v>
      </c>
      <c r="S3066" s="4">
        <f>IFERROR((Table1[[#This Row],[Total Sales]]-Table1[[#This Row],[Operating Profit]])/Table1[[#This Row],[Units Sold]],0)</f>
        <v>280</v>
      </c>
      <c r="T3066" s="4" t="str">
        <f>IF(Table1[[#This Row],[Profit per unit]]&gt;$V$8,"Premium","Mass")</f>
        <v>Premium</v>
      </c>
      <c r="U3066" s="4"/>
    </row>
    <row r="3067" spans="2:21" ht="14.25" customHeight="1" x14ac:dyDescent="0.3">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c r="O3067" s="4" t="str">
        <f>TEXT(Table1[[#This Row],[Invoice Date]],"mmm")</f>
        <v>Aug</v>
      </c>
      <c r="P3067" s="4">
        <f>YEAR(Table1[[#This Row],[Invoice Date]])</f>
        <v>2021</v>
      </c>
      <c r="Q3067" s="4">
        <f>IFERROR(Table1[[#This Row],[Total Sales]]/Table1[[#This Row],[Units Sold]],4)</f>
        <v>500</v>
      </c>
      <c r="R3067" s="4">
        <f>IFERROR(Table1[[#This Row],[Operating Profit]]/Table1[[#This Row],[Units Sold]],0)</f>
        <v>250</v>
      </c>
      <c r="S3067" s="4">
        <f>IFERROR((Table1[[#This Row],[Total Sales]]-Table1[[#This Row],[Operating Profit]])/Table1[[#This Row],[Units Sold]],0)</f>
        <v>250</v>
      </c>
      <c r="T3067" s="4" t="str">
        <f>IF(Table1[[#This Row],[Profit per unit]]&gt;$V$8,"Premium","Mass")</f>
        <v>Premium</v>
      </c>
      <c r="U3067" s="4"/>
    </row>
    <row r="3068" spans="2:21" ht="14.25" customHeight="1" x14ac:dyDescent="0.3">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c r="O3068" s="4" t="str">
        <f>TEXT(Table1[[#This Row],[Invoice Date]],"mmm")</f>
        <v>Aug</v>
      </c>
      <c r="P3068" s="4">
        <f>YEAR(Table1[[#This Row],[Invoice Date]])</f>
        <v>2021</v>
      </c>
      <c r="Q3068" s="4">
        <f>IFERROR(Table1[[#This Row],[Total Sales]]/Table1[[#This Row],[Units Sold]],4)</f>
        <v>550.00000000000011</v>
      </c>
      <c r="R3068" s="4">
        <f>IFERROR(Table1[[#This Row],[Operating Profit]]/Table1[[#This Row],[Units Sold]],0)</f>
        <v>220.00000000000003</v>
      </c>
      <c r="S3068" s="4">
        <f>IFERROR((Table1[[#This Row],[Total Sales]]-Table1[[#This Row],[Operating Profit]])/Table1[[#This Row],[Units Sold]],0)</f>
        <v>330.00000000000006</v>
      </c>
      <c r="T3068" s="4" t="str">
        <f>IF(Table1[[#This Row],[Profit per unit]]&gt;$V$8,"Premium","Mass")</f>
        <v>Premium</v>
      </c>
      <c r="U3068" s="4"/>
    </row>
    <row r="3069" spans="2:21" ht="14.25" customHeight="1" x14ac:dyDescent="0.3">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c r="O3069" s="4" t="str">
        <f>TEXT(Table1[[#This Row],[Invoice Date]],"mmm")</f>
        <v>Sep</v>
      </c>
      <c r="P3069" s="4">
        <f>YEAR(Table1[[#This Row],[Invoice Date]])</f>
        <v>2021</v>
      </c>
      <c r="Q3069" s="4">
        <f>IFERROR(Table1[[#This Row],[Total Sales]]/Table1[[#This Row],[Units Sold]],4)</f>
        <v>350</v>
      </c>
      <c r="R3069" s="4">
        <f>IFERROR(Table1[[#This Row],[Operating Profit]]/Table1[[#This Row],[Units Sold]],0)</f>
        <v>105</v>
      </c>
      <c r="S3069" s="4">
        <f>IFERROR((Table1[[#This Row],[Total Sales]]-Table1[[#This Row],[Operating Profit]])/Table1[[#This Row],[Units Sold]],0)</f>
        <v>245</v>
      </c>
      <c r="T3069" s="4" t="str">
        <f>IF(Table1[[#This Row],[Profit per unit]]&gt;$V$8,"Premium","Mass")</f>
        <v>Premium</v>
      </c>
      <c r="U3069" s="4"/>
    </row>
    <row r="3070" spans="2:21" ht="14.25" customHeight="1" x14ac:dyDescent="0.3">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c r="O3070" s="4" t="str">
        <f>TEXT(Table1[[#This Row],[Invoice Date]],"mmm")</f>
        <v>Sep</v>
      </c>
      <c r="P3070" s="4">
        <f>YEAR(Table1[[#This Row],[Invoice Date]])</f>
        <v>2021</v>
      </c>
      <c r="Q3070" s="4">
        <f>IFERROR(Table1[[#This Row],[Total Sales]]/Table1[[#This Row],[Units Sold]],4)</f>
        <v>300.00000000000011</v>
      </c>
      <c r="R3070" s="4">
        <f>IFERROR(Table1[[#This Row],[Operating Profit]]/Table1[[#This Row],[Units Sold]],0)</f>
        <v>105.00000000000003</v>
      </c>
      <c r="S3070" s="4">
        <f>IFERROR((Table1[[#This Row],[Total Sales]]-Table1[[#This Row],[Operating Profit]])/Table1[[#This Row],[Units Sold]],0)</f>
        <v>195.00000000000009</v>
      </c>
      <c r="T3070" s="4" t="str">
        <f>IF(Table1[[#This Row],[Profit per unit]]&gt;$V$8,"Premium","Mass")</f>
        <v>Premium</v>
      </c>
      <c r="U3070" s="4"/>
    </row>
    <row r="3071" spans="2:21" ht="14.25" customHeight="1" x14ac:dyDescent="0.3">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c r="O3071" s="4" t="str">
        <f>TEXT(Table1[[#This Row],[Invoice Date]],"mmm")</f>
        <v>Sep</v>
      </c>
      <c r="P3071" s="4">
        <f>YEAR(Table1[[#This Row],[Invoice Date]])</f>
        <v>2021</v>
      </c>
      <c r="Q3071" s="4">
        <f>IFERROR(Table1[[#This Row],[Total Sales]]/Table1[[#This Row],[Units Sold]],4)</f>
        <v>250.00000000000009</v>
      </c>
      <c r="R3071" s="4">
        <f>IFERROR(Table1[[#This Row],[Operating Profit]]/Table1[[#This Row],[Units Sold]],0)</f>
        <v>75.000000000000014</v>
      </c>
      <c r="S3071" s="4">
        <f>IFERROR((Table1[[#This Row],[Total Sales]]-Table1[[#This Row],[Operating Profit]])/Table1[[#This Row],[Units Sold]],0)</f>
        <v>175.00000000000006</v>
      </c>
      <c r="T3071" s="4" t="str">
        <f>IF(Table1[[#This Row],[Profit per unit]]&gt;$V$8,"Premium","Mass")</f>
        <v>Premium</v>
      </c>
      <c r="U3071" s="4"/>
    </row>
    <row r="3072" spans="2:21" ht="14.25" customHeight="1" x14ac:dyDescent="0.3">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c r="O3072" s="4" t="str">
        <f>TEXT(Table1[[#This Row],[Invoice Date]],"mmm")</f>
        <v>Sep</v>
      </c>
      <c r="P3072" s="4">
        <f>YEAR(Table1[[#This Row],[Invoice Date]])</f>
        <v>2021</v>
      </c>
      <c r="Q3072" s="4">
        <f>IFERROR(Table1[[#This Row],[Total Sales]]/Table1[[#This Row],[Units Sold]],4)</f>
        <v>250.00000000000006</v>
      </c>
      <c r="R3072" s="4">
        <f>IFERROR(Table1[[#This Row],[Operating Profit]]/Table1[[#This Row],[Units Sold]],0)</f>
        <v>75.000000000000014</v>
      </c>
      <c r="S3072" s="4">
        <f>IFERROR((Table1[[#This Row],[Total Sales]]-Table1[[#This Row],[Operating Profit]])/Table1[[#This Row],[Units Sold]],0)</f>
        <v>175.00000000000006</v>
      </c>
      <c r="T3072" s="4" t="str">
        <f>IF(Table1[[#This Row],[Profit per unit]]&gt;$V$8,"Premium","Mass")</f>
        <v>Premium</v>
      </c>
      <c r="U3072" s="4"/>
    </row>
    <row r="3073" spans="2:21" ht="14.25" customHeight="1" x14ac:dyDescent="0.3">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c r="O3073" s="4" t="str">
        <f>TEXT(Table1[[#This Row],[Invoice Date]],"mmm")</f>
        <v>Sep</v>
      </c>
      <c r="P3073" s="4">
        <f>YEAR(Table1[[#This Row],[Invoice Date]])</f>
        <v>2021</v>
      </c>
      <c r="Q3073" s="4">
        <f>IFERROR(Table1[[#This Row],[Total Sales]]/Table1[[#This Row],[Units Sold]],4)</f>
        <v>350</v>
      </c>
      <c r="R3073" s="4">
        <f>IFERROR(Table1[[#This Row],[Operating Profit]]/Table1[[#This Row],[Units Sold]],0)</f>
        <v>175</v>
      </c>
      <c r="S3073" s="4">
        <f>IFERROR((Table1[[#This Row],[Total Sales]]-Table1[[#This Row],[Operating Profit]])/Table1[[#This Row],[Units Sold]],0)</f>
        <v>175</v>
      </c>
      <c r="T3073" s="4" t="str">
        <f>IF(Table1[[#This Row],[Profit per unit]]&gt;$V$8,"Premium","Mass")</f>
        <v>Premium</v>
      </c>
      <c r="U3073" s="4"/>
    </row>
    <row r="3074" spans="2:21" ht="14.25" customHeight="1" x14ac:dyDescent="0.3">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c r="O3074" s="4" t="str">
        <f>TEXT(Table1[[#This Row],[Invoice Date]],"mmm")</f>
        <v>Sep</v>
      </c>
      <c r="P3074" s="4">
        <f>YEAR(Table1[[#This Row],[Invoice Date]])</f>
        <v>2021</v>
      </c>
      <c r="Q3074" s="4">
        <f>IFERROR(Table1[[#This Row],[Total Sales]]/Table1[[#This Row],[Units Sold]],4)</f>
        <v>400</v>
      </c>
      <c r="R3074" s="4">
        <f>IFERROR(Table1[[#This Row],[Operating Profit]]/Table1[[#This Row],[Units Sold]],0)</f>
        <v>160</v>
      </c>
      <c r="S3074" s="4">
        <f>IFERROR((Table1[[#This Row],[Total Sales]]-Table1[[#This Row],[Operating Profit]])/Table1[[#This Row],[Units Sold]],0)</f>
        <v>240</v>
      </c>
      <c r="T3074" s="4" t="str">
        <f>IF(Table1[[#This Row],[Profit per unit]]&gt;$V$8,"Premium","Mass")</f>
        <v>Premium</v>
      </c>
      <c r="U3074" s="4"/>
    </row>
    <row r="3075" spans="2:21" ht="14.25" customHeight="1" x14ac:dyDescent="0.3">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c r="O3075" s="4" t="str">
        <f>TEXT(Table1[[#This Row],[Invoice Date]],"mmm")</f>
        <v>Oct</v>
      </c>
      <c r="P3075" s="4">
        <f>YEAR(Table1[[#This Row],[Invoice Date]])</f>
        <v>2021</v>
      </c>
      <c r="Q3075" s="4">
        <f>IFERROR(Table1[[#This Row],[Total Sales]]/Table1[[#This Row],[Units Sold]],4)</f>
        <v>449.99999999999994</v>
      </c>
      <c r="R3075" s="4">
        <f>IFERROR(Table1[[#This Row],[Operating Profit]]/Table1[[#This Row],[Units Sold]],0)</f>
        <v>134.99999999999997</v>
      </c>
      <c r="S3075" s="4">
        <f>IFERROR((Table1[[#This Row],[Total Sales]]-Table1[[#This Row],[Operating Profit]])/Table1[[#This Row],[Units Sold]],0)</f>
        <v>314.99999999999994</v>
      </c>
      <c r="T3075" s="4" t="str">
        <f>IF(Table1[[#This Row],[Profit per unit]]&gt;$V$8,"Premium","Mass")</f>
        <v>Premium</v>
      </c>
      <c r="U3075" s="4"/>
    </row>
    <row r="3076" spans="2:21" ht="14.25" customHeight="1" x14ac:dyDescent="0.3">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c r="O3076" s="4" t="str">
        <f>TEXT(Table1[[#This Row],[Invoice Date]],"mmm")</f>
        <v>Oct</v>
      </c>
      <c r="P3076" s="4">
        <f>YEAR(Table1[[#This Row],[Invoice Date]])</f>
        <v>2021</v>
      </c>
      <c r="Q3076" s="4">
        <f>IFERROR(Table1[[#This Row],[Total Sales]]/Table1[[#This Row],[Units Sold]],4)</f>
        <v>350</v>
      </c>
      <c r="R3076" s="4">
        <f>IFERROR(Table1[[#This Row],[Operating Profit]]/Table1[[#This Row],[Units Sold]],0)</f>
        <v>122.49999999999999</v>
      </c>
      <c r="S3076" s="4">
        <f>IFERROR((Table1[[#This Row],[Total Sales]]-Table1[[#This Row],[Operating Profit]])/Table1[[#This Row],[Units Sold]],0)</f>
        <v>227.5</v>
      </c>
      <c r="T3076" s="4" t="str">
        <f>IF(Table1[[#This Row],[Profit per unit]]&gt;$V$8,"Premium","Mass")</f>
        <v>Premium</v>
      </c>
      <c r="U3076" s="4"/>
    </row>
    <row r="3077" spans="2:21" ht="14.25" customHeight="1" x14ac:dyDescent="0.3">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c r="O3077" s="4" t="str">
        <f>TEXT(Table1[[#This Row],[Invoice Date]],"mmm")</f>
        <v>Oct</v>
      </c>
      <c r="P3077" s="4">
        <f>YEAR(Table1[[#This Row],[Invoice Date]])</f>
        <v>2021</v>
      </c>
      <c r="Q3077" s="4">
        <f>IFERROR(Table1[[#This Row],[Total Sales]]/Table1[[#This Row],[Units Sold]],4)</f>
        <v>350</v>
      </c>
      <c r="R3077" s="4">
        <f>IFERROR(Table1[[#This Row],[Operating Profit]]/Table1[[#This Row],[Units Sold]],0)</f>
        <v>105</v>
      </c>
      <c r="S3077" s="4">
        <f>IFERROR((Table1[[#This Row],[Total Sales]]-Table1[[#This Row],[Operating Profit]])/Table1[[#This Row],[Units Sold]],0)</f>
        <v>245</v>
      </c>
      <c r="T3077" s="4" t="str">
        <f>IF(Table1[[#This Row],[Profit per unit]]&gt;$V$8,"Premium","Mass")</f>
        <v>Premium</v>
      </c>
      <c r="U3077" s="4"/>
    </row>
    <row r="3078" spans="2:21" ht="14.25" customHeight="1" x14ac:dyDescent="0.3">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c r="O3078" s="4" t="str">
        <f>TEXT(Table1[[#This Row],[Invoice Date]],"mmm")</f>
        <v>Oct</v>
      </c>
      <c r="P3078" s="4">
        <f>YEAR(Table1[[#This Row],[Invoice Date]])</f>
        <v>2021</v>
      </c>
      <c r="Q3078" s="4">
        <f>IFERROR(Table1[[#This Row],[Total Sales]]/Table1[[#This Row],[Units Sold]],4)</f>
        <v>350</v>
      </c>
      <c r="R3078" s="4">
        <f>IFERROR(Table1[[#This Row],[Operating Profit]]/Table1[[#This Row],[Units Sold]],0)</f>
        <v>105</v>
      </c>
      <c r="S3078" s="4">
        <f>IFERROR((Table1[[#This Row],[Total Sales]]-Table1[[#This Row],[Operating Profit]])/Table1[[#This Row],[Units Sold]],0)</f>
        <v>245</v>
      </c>
      <c r="T3078" s="4" t="str">
        <f>IF(Table1[[#This Row],[Profit per unit]]&gt;$V$8,"Premium","Mass")</f>
        <v>Premium</v>
      </c>
      <c r="U3078" s="4"/>
    </row>
    <row r="3079" spans="2:21" ht="14.25" customHeight="1" x14ac:dyDescent="0.3">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c r="O3079" s="4" t="str">
        <f>TEXT(Table1[[#This Row],[Invoice Date]],"mmm")</f>
        <v>Oct</v>
      </c>
      <c r="P3079" s="4">
        <f>YEAR(Table1[[#This Row],[Invoice Date]])</f>
        <v>2021</v>
      </c>
      <c r="Q3079" s="4">
        <f>IFERROR(Table1[[#This Row],[Total Sales]]/Table1[[#This Row],[Units Sold]],4)</f>
        <v>449.99999999999994</v>
      </c>
      <c r="R3079" s="4">
        <f>IFERROR(Table1[[#This Row],[Operating Profit]]/Table1[[#This Row],[Units Sold]],0)</f>
        <v>224.99999999999997</v>
      </c>
      <c r="S3079" s="4">
        <f>IFERROR((Table1[[#This Row],[Total Sales]]-Table1[[#This Row],[Operating Profit]])/Table1[[#This Row],[Units Sold]],0)</f>
        <v>224.99999999999997</v>
      </c>
      <c r="T3079" s="4" t="str">
        <f>IF(Table1[[#This Row],[Profit per unit]]&gt;$V$8,"Premium","Mass")</f>
        <v>Premium</v>
      </c>
      <c r="U3079" s="4"/>
    </row>
    <row r="3080" spans="2:21" ht="14.25" customHeight="1" x14ac:dyDescent="0.3">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c r="O3080" s="4" t="str">
        <f>TEXT(Table1[[#This Row],[Invoice Date]],"mmm")</f>
        <v>Oct</v>
      </c>
      <c r="P3080" s="4">
        <f>YEAR(Table1[[#This Row],[Invoice Date]])</f>
        <v>2021</v>
      </c>
      <c r="Q3080" s="4">
        <f>IFERROR(Table1[[#This Row],[Total Sales]]/Table1[[#This Row],[Units Sold]],4)</f>
        <v>499.99999999999989</v>
      </c>
      <c r="R3080" s="4">
        <f>IFERROR(Table1[[#This Row],[Operating Profit]]/Table1[[#This Row],[Units Sold]],0)</f>
        <v>199.99999999999997</v>
      </c>
      <c r="S3080" s="4">
        <f>IFERROR((Table1[[#This Row],[Total Sales]]-Table1[[#This Row],[Operating Profit]])/Table1[[#This Row],[Units Sold]],0)</f>
        <v>299.99999999999989</v>
      </c>
      <c r="T3080" s="4" t="str">
        <f>IF(Table1[[#This Row],[Profit per unit]]&gt;$V$8,"Premium","Mass")</f>
        <v>Premium</v>
      </c>
      <c r="U3080" s="4"/>
    </row>
    <row r="3081" spans="2:21" ht="14.25" customHeight="1" x14ac:dyDescent="0.3">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c r="O3081" s="4" t="str">
        <f>TEXT(Table1[[#This Row],[Invoice Date]],"mmm")</f>
        <v>Nov</v>
      </c>
      <c r="P3081" s="4">
        <f>YEAR(Table1[[#This Row],[Invoice Date]])</f>
        <v>2021</v>
      </c>
      <c r="Q3081" s="4">
        <f>IFERROR(Table1[[#This Row],[Total Sales]]/Table1[[#This Row],[Units Sold]],4)</f>
        <v>449.99999999999994</v>
      </c>
      <c r="R3081" s="4">
        <f>IFERROR(Table1[[#This Row],[Operating Profit]]/Table1[[#This Row],[Units Sold]],0)</f>
        <v>134.99999999999997</v>
      </c>
      <c r="S3081" s="4">
        <f>IFERROR((Table1[[#This Row],[Total Sales]]-Table1[[#This Row],[Operating Profit]])/Table1[[#This Row],[Units Sold]],0)</f>
        <v>314.99999999999994</v>
      </c>
      <c r="T3081" s="4" t="str">
        <f>IF(Table1[[#This Row],[Profit per unit]]&gt;$V$8,"Premium","Mass")</f>
        <v>Premium</v>
      </c>
      <c r="U3081" s="4"/>
    </row>
    <row r="3082" spans="2:21" ht="14.25" customHeight="1" x14ac:dyDescent="0.3">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c r="O3082" s="4" t="str">
        <f>TEXT(Table1[[#This Row],[Invoice Date]],"mmm")</f>
        <v>Nov</v>
      </c>
      <c r="P3082" s="4">
        <f>YEAR(Table1[[#This Row],[Invoice Date]])</f>
        <v>2021</v>
      </c>
      <c r="Q3082" s="4">
        <f>IFERROR(Table1[[#This Row],[Total Sales]]/Table1[[#This Row],[Units Sold]],4)</f>
        <v>350</v>
      </c>
      <c r="R3082" s="4">
        <f>IFERROR(Table1[[#This Row],[Operating Profit]]/Table1[[#This Row],[Units Sold]],0)</f>
        <v>122.5</v>
      </c>
      <c r="S3082" s="4">
        <f>IFERROR((Table1[[#This Row],[Total Sales]]-Table1[[#This Row],[Operating Profit]])/Table1[[#This Row],[Units Sold]],0)</f>
        <v>227.5</v>
      </c>
      <c r="T3082" s="4" t="str">
        <f>IF(Table1[[#This Row],[Profit per unit]]&gt;$V$8,"Premium","Mass")</f>
        <v>Premium</v>
      </c>
      <c r="U3082" s="4"/>
    </row>
    <row r="3083" spans="2:21" ht="14.25" customHeight="1" x14ac:dyDescent="0.3">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c r="O3083" s="4" t="str">
        <f>TEXT(Table1[[#This Row],[Invoice Date]],"mmm")</f>
        <v>Nov</v>
      </c>
      <c r="P3083" s="4">
        <f>YEAR(Table1[[#This Row],[Invoice Date]])</f>
        <v>2021</v>
      </c>
      <c r="Q3083" s="4">
        <f>IFERROR(Table1[[#This Row],[Total Sales]]/Table1[[#This Row],[Units Sold]],4)</f>
        <v>350</v>
      </c>
      <c r="R3083" s="4">
        <f>IFERROR(Table1[[#This Row],[Operating Profit]]/Table1[[#This Row],[Units Sold]],0)</f>
        <v>105</v>
      </c>
      <c r="S3083" s="4">
        <f>IFERROR((Table1[[#This Row],[Total Sales]]-Table1[[#This Row],[Operating Profit]])/Table1[[#This Row],[Units Sold]],0)</f>
        <v>245</v>
      </c>
      <c r="T3083" s="4" t="str">
        <f>IF(Table1[[#This Row],[Profit per unit]]&gt;$V$8,"Premium","Mass")</f>
        <v>Premium</v>
      </c>
      <c r="U3083" s="4"/>
    </row>
    <row r="3084" spans="2:21" ht="14.25" customHeight="1" x14ac:dyDescent="0.3">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c r="O3084" s="4" t="str">
        <f>TEXT(Table1[[#This Row],[Invoice Date]],"mmm")</f>
        <v>Nov</v>
      </c>
      <c r="P3084" s="4">
        <f>YEAR(Table1[[#This Row],[Invoice Date]])</f>
        <v>2021</v>
      </c>
      <c r="Q3084" s="4">
        <f>IFERROR(Table1[[#This Row],[Total Sales]]/Table1[[#This Row],[Units Sold]],4)</f>
        <v>350</v>
      </c>
      <c r="R3084" s="4">
        <f>IFERROR(Table1[[#This Row],[Operating Profit]]/Table1[[#This Row],[Units Sold]],0)</f>
        <v>105</v>
      </c>
      <c r="S3084" s="4">
        <f>IFERROR((Table1[[#This Row],[Total Sales]]-Table1[[#This Row],[Operating Profit]])/Table1[[#This Row],[Units Sold]],0)</f>
        <v>245</v>
      </c>
      <c r="T3084" s="4" t="str">
        <f>IF(Table1[[#This Row],[Profit per unit]]&gt;$V$8,"Premium","Mass")</f>
        <v>Premium</v>
      </c>
      <c r="U3084" s="4"/>
    </row>
    <row r="3085" spans="2:21" ht="14.25" customHeight="1" x14ac:dyDescent="0.3">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c r="O3085" s="4" t="str">
        <f>TEXT(Table1[[#This Row],[Invoice Date]],"mmm")</f>
        <v>Nov</v>
      </c>
      <c r="P3085" s="4">
        <f>YEAR(Table1[[#This Row],[Invoice Date]])</f>
        <v>2021</v>
      </c>
      <c r="Q3085" s="4">
        <f>IFERROR(Table1[[#This Row],[Total Sales]]/Table1[[#This Row],[Units Sold]],4)</f>
        <v>600</v>
      </c>
      <c r="R3085" s="4">
        <f>IFERROR(Table1[[#This Row],[Operating Profit]]/Table1[[#This Row],[Units Sold]],0)</f>
        <v>300</v>
      </c>
      <c r="S3085" s="4">
        <f>IFERROR((Table1[[#This Row],[Total Sales]]-Table1[[#This Row],[Operating Profit]])/Table1[[#This Row],[Units Sold]],0)</f>
        <v>300</v>
      </c>
      <c r="T3085" s="4" t="str">
        <f>IF(Table1[[#This Row],[Profit per unit]]&gt;$V$8,"Premium","Mass")</f>
        <v>Premium</v>
      </c>
      <c r="U3085" s="4"/>
    </row>
    <row r="3086" spans="2:21" ht="14.25" customHeight="1" x14ac:dyDescent="0.3">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c r="O3086" s="4" t="str">
        <f>TEXT(Table1[[#This Row],[Invoice Date]],"mmm")</f>
        <v>Nov</v>
      </c>
      <c r="P3086" s="4">
        <f>YEAR(Table1[[#This Row],[Invoice Date]])</f>
        <v>2021</v>
      </c>
      <c r="Q3086" s="4">
        <f>IFERROR(Table1[[#This Row],[Total Sales]]/Table1[[#This Row],[Units Sold]],4)</f>
        <v>649.99999999999989</v>
      </c>
      <c r="R3086" s="4">
        <f>IFERROR(Table1[[#This Row],[Operating Profit]]/Table1[[#This Row],[Units Sold]],0)</f>
        <v>259.99999999999994</v>
      </c>
      <c r="S3086" s="4">
        <f>IFERROR((Table1[[#This Row],[Total Sales]]-Table1[[#This Row],[Operating Profit]])/Table1[[#This Row],[Units Sold]],0)</f>
        <v>389.99999999999994</v>
      </c>
      <c r="T3086" s="4" t="str">
        <f>IF(Table1[[#This Row],[Profit per unit]]&gt;$V$8,"Premium","Mass")</f>
        <v>Premium</v>
      </c>
      <c r="U3086" s="4"/>
    </row>
    <row r="3087" spans="2:21" ht="14.25" customHeight="1" x14ac:dyDescent="0.3">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c r="O3087" s="4" t="str">
        <f>TEXT(Table1[[#This Row],[Invoice Date]],"mmm")</f>
        <v>Dec</v>
      </c>
      <c r="P3087" s="4">
        <f>YEAR(Table1[[#This Row],[Invoice Date]])</f>
        <v>2021</v>
      </c>
      <c r="Q3087" s="4">
        <f>IFERROR(Table1[[#This Row],[Total Sales]]/Table1[[#This Row],[Units Sold]],4)</f>
        <v>600</v>
      </c>
      <c r="R3087" s="4">
        <f>IFERROR(Table1[[#This Row],[Operating Profit]]/Table1[[#This Row],[Units Sold]],0)</f>
        <v>180</v>
      </c>
      <c r="S3087" s="4">
        <f>IFERROR((Table1[[#This Row],[Total Sales]]-Table1[[#This Row],[Operating Profit]])/Table1[[#This Row],[Units Sold]],0)</f>
        <v>420</v>
      </c>
      <c r="T3087" s="4" t="str">
        <f>IF(Table1[[#This Row],[Profit per unit]]&gt;$V$8,"Premium","Mass")</f>
        <v>Premium</v>
      </c>
      <c r="U3087" s="4"/>
    </row>
    <row r="3088" spans="2:21" ht="14.25" customHeight="1" x14ac:dyDescent="0.3">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c r="O3088" s="4" t="str">
        <f>TEXT(Table1[[#This Row],[Invoice Date]],"mmm")</f>
        <v>Dec</v>
      </c>
      <c r="P3088" s="4">
        <f>YEAR(Table1[[#This Row],[Invoice Date]])</f>
        <v>2021</v>
      </c>
      <c r="Q3088" s="4">
        <f>IFERROR(Table1[[#This Row],[Total Sales]]/Table1[[#This Row],[Units Sold]],4)</f>
        <v>500</v>
      </c>
      <c r="R3088" s="4">
        <f>IFERROR(Table1[[#This Row],[Operating Profit]]/Table1[[#This Row],[Units Sold]],0)</f>
        <v>175</v>
      </c>
      <c r="S3088" s="4">
        <f>IFERROR((Table1[[#This Row],[Total Sales]]-Table1[[#This Row],[Operating Profit]])/Table1[[#This Row],[Units Sold]],0)</f>
        <v>325</v>
      </c>
      <c r="T3088" s="4" t="str">
        <f>IF(Table1[[#This Row],[Profit per unit]]&gt;$V$8,"Premium","Mass")</f>
        <v>Premium</v>
      </c>
      <c r="U3088" s="4"/>
    </row>
    <row r="3089" spans="2:21" ht="14.25" customHeight="1" x14ac:dyDescent="0.3">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c r="O3089" s="4" t="str">
        <f>TEXT(Table1[[#This Row],[Invoice Date]],"mmm")</f>
        <v>Dec</v>
      </c>
      <c r="P3089" s="4">
        <f>YEAR(Table1[[#This Row],[Invoice Date]])</f>
        <v>2021</v>
      </c>
      <c r="Q3089" s="4">
        <f>IFERROR(Table1[[#This Row],[Total Sales]]/Table1[[#This Row],[Units Sold]],4)</f>
        <v>500</v>
      </c>
      <c r="R3089" s="4">
        <f>IFERROR(Table1[[#This Row],[Operating Profit]]/Table1[[#This Row],[Units Sold]],0)</f>
        <v>150</v>
      </c>
      <c r="S3089" s="4">
        <f>IFERROR((Table1[[#This Row],[Total Sales]]-Table1[[#This Row],[Operating Profit]])/Table1[[#This Row],[Units Sold]],0)</f>
        <v>350</v>
      </c>
      <c r="T3089" s="4" t="str">
        <f>IF(Table1[[#This Row],[Profit per unit]]&gt;$V$8,"Premium","Mass")</f>
        <v>Premium</v>
      </c>
      <c r="U3089" s="4"/>
    </row>
    <row r="3090" spans="2:21" ht="14.25" customHeight="1" x14ac:dyDescent="0.3">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c r="O3090" s="4" t="str">
        <f>TEXT(Table1[[#This Row],[Invoice Date]],"mmm")</f>
        <v>Dec</v>
      </c>
      <c r="P3090" s="4">
        <f>YEAR(Table1[[#This Row],[Invoice Date]])</f>
        <v>2021</v>
      </c>
      <c r="Q3090" s="4">
        <f>IFERROR(Table1[[#This Row],[Total Sales]]/Table1[[#This Row],[Units Sold]],4)</f>
        <v>500</v>
      </c>
      <c r="R3090" s="4">
        <f>IFERROR(Table1[[#This Row],[Operating Profit]]/Table1[[#This Row],[Units Sold]],0)</f>
        <v>150</v>
      </c>
      <c r="S3090" s="4">
        <f>IFERROR((Table1[[#This Row],[Total Sales]]-Table1[[#This Row],[Operating Profit]])/Table1[[#This Row],[Units Sold]],0)</f>
        <v>350</v>
      </c>
      <c r="T3090" s="4" t="str">
        <f>IF(Table1[[#This Row],[Profit per unit]]&gt;$V$8,"Premium","Mass")</f>
        <v>Premium</v>
      </c>
      <c r="U3090" s="4"/>
    </row>
    <row r="3091" spans="2:21" ht="14.25" customHeight="1" x14ac:dyDescent="0.3">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c r="O3091" s="4" t="str">
        <f>TEXT(Table1[[#This Row],[Invoice Date]],"mmm")</f>
        <v>Dec</v>
      </c>
      <c r="P3091" s="4">
        <f>YEAR(Table1[[#This Row],[Invoice Date]])</f>
        <v>2021</v>
      </c>
      <c r="Q3091" s="4">
        <f>IFERROR(Table1[[#This Row],[Total Sales]]/Table1[[#This Row],[Units Sold]],4)</f>
        <v>600</v>
      </c>
      <c r="R3091" s="4">
        <f>IFERROR(Table1[[#This Row],[Operating Profit]]/Table1[[#This Row],[Units Sold]],0)</f>
        <v>300</v>
      </c>
      <c r="S3091" s="4">
        <f>IFERROR((Table1[[#This Row],[Total Sales]]-Table1[[#This Row],[Operating Profit]])/Table1[[#This Row],[Units Sold]],0)</f>
        <v>300</v>
      </c>
      <c r="T3091" s="4" t="str">
        <f>IF(Table1[[#This Row],[Profit per unit]]&gt;$V$8,"Premium","Mass")</f>
        <v>Premium</v>
      </c>
      <c r="U3091" s="4"/>
    </row>
    <row r="3092" spans="2:21" ht="14.25" customHeight="1" x14ac:dyDescent="0.3">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c r="O3092" s="4" t="str">
        <f>TEXT(Table1[[#This Row],[Invoice Date]],"mmm")</f>
        <v>Dec</v>
      </c>
      <c r="P3092" s="4">
        <f>YEAR(Table1[[#This Row],[Invoice Date]])</f>
        <v>2021</v>
      </c>
      <c r="Q3092" s="4">
        <f>IFERROR(Table1[[#This Row],[Total Sales]]/Table1[[#This Row],[Units Sold]],4)</f>
        <v>649.99999999999977</v>
      </c>
      <c r="R3092" s="4">
        <f>IFERROR(Table1[[#This Row],[Operating Profit]]/Table1[[#This Row],[Units Sold]],0)</f>
        <v>259.99999999999994</v>
      </c>
      <c r="S3092" s="4">
        <f>IFERROR((Table1[[#This Row],[Total Sales]]-Table1[[#This Row],[Operating Profit]])/Table1[[#This Row],[Units Sold]],0)</f>
        <v>389.99999999999989</v>
      </c>
      <c r="T3092" s="4" t="str">
        <f>IF(Table1[[#This Row],[Profit per unit]]&gt;$V$8,"Premium","Mass")</f>
        <v>Premium</v>
      </c>
      <c r="U3092" s="4"/>
    </row>
    <row r="3093" spans="2:21" ht="14.25" customHeight="1" x14ac:dyDescent="0.3">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c r="O3093" s="4" t="str">
        <f>TEXT(Table1[[#This Row],[Invoice Date]],"mmm")</f>
        <v>Jan</v>
      </c>
      <c r="P3093" s="4">
        <f>YEAR(Table1[[#This Row],[Invoice Date]])</f>
        <v>2021</v>
      </c>
      <c r="Q3093" s="4">
        <f>IFERROR(Table1[[#This Row],[Total Sales]]/Table1[[#This Row],[Units Sold]],4)</f>
        <v>300.00000000000006</v>
      </c>
      <c r="R3093" s="4">
        <f>IFERROR(Table1[[#This Row],[Operating Profit]]/Table1[[#This Row],[Units Sold]],0)</f>
        <v>90.000000000000014</v>
      </c>
      <c r="S3093" s="4">
        <f>IFERROR((Table1[[#This Row],[Total Sales]]-Table1[[#This Row],[Operating Profit]])/Table1[[#This Row],[Units Sold]],0)</f>
        <v>210.00000000000006</v>
      </c>
      <c r="T3093" s="4" t="str">
        <f>IF(Table1[[#This Row],[Profit per unit]]&gt;$V$8,"Premium","Mass")</f>
        <v>Premium</v>
      </c>
      <c r="U3093" s="4"/>
    </row>
    <row r="3094" spans="2:21" ht="14.25" customHeight="1" x14ac:dyDescent="0.3">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c r="O3094" s="4" t="str">
        <f>TEXT(Table1[[#This Row],[Invoice Date]],"mmm")</f>
        <v>Jan</v>
      </c>
      <c r="P3094" s="4">
        <f>YEAR(Table1[[#This Row],[Invoice Date]])</f>
        <v>2021</v>
      </c>
      <c r="Q3094" s="4">
        <f>IFERROR(Table1[[#This Row],[Total Sales]]/Table1[[#This Row],[Units Sold]],4)</f>
        <v>300.00000000000006</v>
      </c>
      <c r="R3094" s="4">
        <f>IFERROR(Table1[[#This Row],[Operating Profit]]/Table1[[#This Row],[Units Sold]],0)</f>
        <v>105.00000000000001</v>
      </c>
      <c r="S3094" s="4">
        <f>IFERROR((Table1[[#This Row],[Total Sales]]-Table1[[#This Row],[Operating Profit]])/Table1[[#This Row],[Units Sold]],0)</f>
        <v>195.00000000000006</v>
      </c>
      <c r="T3094" s="4" t="str">
        <f>IF(Table1[[#This Row],[Profit per unit]]&gt;$V$8,"Premium","Mass")</f>
        <v>Premium</v>
      </c>
      <c r="U3094" s="4"/>
    </row>
    <row r="3095" spans="2:21" ht="14.25" customHeight="1" x14ac:dyDescent="0.3">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c r="O3095" s="4" t="str">
        <f>TEXT(Table1[[#This Row],[Invoice Date]],"mmm")</f>
        <v>Jan</v>
      </c>
      <c r="P3095" s="4">
        <f>YEAR(Table1[[#This Row],[Invoice Date]])</f>
        <v>2021</v>
      </c>
      <c r="Q3095" s="4">
        <f>IFERROR(Table1[[#This Row],[Total Sales]]/Table1[[#This Row],[Units Sold]],4)</f>
        <v>200.00000000000006</v>
      </c>
      <c r="R3095" s="4">
        <f>IFERROR(Table1[[#This Row],[Operating Profit]]/Table1[[#This Row],[Units Sold]],0)</f>
        <v>60.000000000000014</v>
      </c>
      <c r="S3095" s="4">
        <f>IFERROR((Table1[[#This Row],[Total Sales]]-Table1[[#This Row],[Operating Profit]])/Table1[[#This Row],[Units Sold]],0)</f>
        <v>140.00000000000006</v>
      </c>
      <c r="T3095" s="4" t="str">
        <f>IF(Table1[[#This Row],[Profit per unit]]&gt;$V$8,"Premium","Mass")</f>
        <v>Premium</v>
      </c>
      <c r="U3095" s="4"/>
    </row>
    <row r="3096" spans="2:21" ht="14.25" customHeight="1" x14ac:dyDescent="0.3">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c r="O3096" s="4" t="str">
        <f>TEXT(Table1[[#This Row],[Invoice Date]],"mmm")</f>
        <v>Jan</v>
      </c>
      <c r="P3096" s="4">
        <f>YEAR(Table1[[#This Row],[Invoice Date]])</f>
        <v>2021</v>
      </c>
      <c r="Q3096" s="4">
        <f>IFERROR(Table1[[#This Row],[Total Sales]]/Table1[[#This Row],[Units Sold]],4)</f>
        <v>250.00000000000009</v>
      </c>
      <c r="R3096" s="4">
        <f>IFERROR(Table1[[#This Row],[Operating Profit]]/Table1[[#This Row],[Units Sold]],0)</f>
        <v>75.000000000000014</v>
      </c>
      <c r="S3096" s="4">
        <f>IFERROR((Table1[[#This Row],[Total Sales]]-Table1[[#This Row],[Operating Profit]])/Table1[[#This Row],[Units Sold]],0)</f>
        <v>175.00000000000009</v>
      </c>
      <c r="T3096" s="4" t="str">
        <f>IF(Table1[[#This Row],[Profit per unit]]&gt;$V$8,"Premium","Mass")</f>
        <v>Premium</v>
      </c>
      <c r="U3096" s="4"/>
    </row>
    <row r="3097" spans="2:21" ht="14.25" customHeight="1" x14ac:dyDescent="0.3">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c r="O3097" s="4" t="str">
        <f>TEXT(Table1[[#This Row],[Invoice Date]],"mmm")</f>
        <v>Jan</v>
      </c>
      <c r="P3097" s="4">
        <f>YEAR(Table1[[#This Row],[Invoice Date]])</f>
        <v>2021</v>
      </c>
      <c r="Q3097" s="4">
        <f>IFERROR(Table1[[#This Row],[Total Sales]]/Table1[[#This Row],[Units Sold]],4)</f>
        <v>400</v>
      </c>
      <c r="R3097" s="4">
        <f>IFERROR(Table1[[#This Row],[Operating Profit]]/Table1[[#This Row],[Units Sold]],0)</f>
        <v>200</v>
      </c>
      <c r="S3097" s="4">
        <f>IFERROR((Table1[[#This Row],[Total Sales]]-Table1[[#This Row],[Operating Profit]])/Table1[[#This Row],[Units Sold]],0)</f>
        <v>200</v>
      </c>
      <c r="T3097" s="4" t="str">
        <f>IF(Table1[[#This Row],[Profit per unit]]&gt;$V$8,"Premium","Mass")</f>
        <v>Premium</v>
      </c>
      <c r="U3097" s="4"/>
    </row>
    <row r="3098" spans="2:21" ht="14.25" customHeight="1" x14ac:dyDescent="0.3">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c r="O3098" s="4" t="str">
        <f>TEXT(Table1[[#This Row],[Invoice Date]],"mmm")</f>
        <v>Jan</v>
      </c>
      <c r="P3098" s="4">
        <f>YEAR(Table1[[#This Row],[Invoice Date]])</f>
        <v>2021</v>
      </c>
      <c r="Q3098" s="4">
        <f>IFERROR(Table1[[#This Row],[Total Sales]]/Table1[[#This Row],[Units Sold]],4)</f>
        <v>300.00000000000006</v>
      </c>
      <c r="R3098" s="4">
        <f>IFERROR(Table1[[#This Row],[Operating Profit]]/Table1[[#This Row],[Units Sold]],0)</f>
        <v>120.00000000000003</v>
      </c>
      <c r="S3098" s="4">
        <f>IFERROR((Table1[[#This Row],[Total Sales]]-Table1[[#This Row],[Operating Profit]])/Table1[[#This Row],[Units Sold]],0)</f>
        <v>180.00000000000003</v>
      </c>
      <c r="T3098" s="4" t="str">
        <f>IF(Table1[[#This Row],[Profit per unit]]&gt;$V$8,"Premium","Mass")</f>
        <v>Premium</v>
      </c>
      <c r="U3098" s="4"/>
    </row>
    <row r="3099" spans="2:21" ht="14.25" customHeight="1" x14ac:dyDescent="0.3">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c r="O3099" s="4" t="str">
        <f>TEXT(Table1[[#This Row],[Invoice Date]],"mmm")</f>
        <v>Feb</v>
      </c>
      <c r="P3099" s="4">
        <f>YEAR(Table1[[#This Row],[Invoice Date]])</f>
        <v>2021</v>
      </c>
      <c r="Q3099" s="4">
        <f>IFERROR(Table1[[#This Row],[Total Sales]]/Table1[[#This Row],[Units Sold]],4)</f>
        <v>300.00000000000006</v>
      </c>
      <c r="R3099" s="4">
        <f>IFERROR(Table1[[#This Row],[Operating Profit]]/Table1[[#This Row],[Units Sold]],0)</f>
        <v>90.000000000000014</v>
      </c>
      <c r="S3099" s="4">
        <f>IFERROR((Table1[[#This Row],[Total Sales]]-Table1[[#This Row],[Operating Profit]])/Table1[[#This Row],[Units Sold]],0)</f>
        <v>210.00000000000006</v>
      </c>
      <c r="T3099" s="4" t="str">
        <f>IF(Table1[[#This Row],[Profit per unit]]&gt;$V$8,"Premium","Mass")</f>
        <v>Premium</v>
      </c>
      <c r="U3099" s="4"/>
    </row>
    <row r="3100" spans="2:21" ht="14.25" customHeight="1" x14ac:dyDescent="0.3">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c r="O3100" s="4" t="str">
        <f>TEXT(Table1[[#This Row],[Invoice Date]],"mmm")</f>
        <v>Feb</v>
      </c>
      <c r="P3100" s="4">
        <f>YEAR(Table1[[#This Row],[Invoice Date]])</f>
        <v>2021</v>
      </c>
      <c r="Q3100" s="4">
        <f>IFERROR(Table1[[#This Row],[Total Sales]]/Table1[[#This Row],[Units Sold]],4)</f>
        <v>300.00000000000006</v>
      </c>
      <c r="R3100" s="4">
        <f>IFERROR(Table1[[#This Row],[Operating Profit]]/Table1[[#This Row],[Units Sold]],0)</f>
        <v>105.00000000000001</v>
      </c>
      <c r="S3100" s="4">
        <f>IFERROR((Table1[[#This Row],[Total Sales]]-Table1[[#This Row],[Operating Profit]])/Table1[[#This Row],[Units Sold]],0)</f>
        <v>195.00000000000006</v>
      </c>
      <c r="T3100" s="4" t="str">
        <f>IF(Table1[[#This Row],[Profit per unit]]&gt;$V$8,"Premium","Mass")</f>
        <v>Premium</v>
      </c>
      <c r="U3100" s="4"/>
    </row>
    <row r="3101" spans="2:21" ht="14.25" customHeight="1" x14ac:dyDescent="0.3">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c r="O3101" s="4" t="str">
        <f>TEXT(Table1[[#This Row],[Invoice Date]],"mmm")</f>
        <v>Feb</v>
      </c>
      <c r="P3101" s="4">
        <f>YEAR(Table1[[#This Row],[Invoice Date]])</f>
        <v>2021</v>
      </c>
      <c r="Q3101" s="4">
        <f>IFERROR(Table1[[#This Row],[Total Sales]]/Table1[[#This Row],[Units Sold]],4)</f>
        <v>200.00000000000009</v>
      </c>
      <c r="R3101" s="4">
        <f>IFERROR(Table1[[#This Row],[Operating Profit]]/Table1[[#This Row],[Units Sold]],0)</f>
        <v>60.000000000000021</v>
      </c>
      <c r="S3101" s="4">
        <f>IFERROR((Table1[[#This Row],[Total Sales]]-Table1[[#This Row],[Operating Profit]])/Table1[[#This Row],[Units Sold]],0)</f>
        <v>140.00000000000006</v>
      </c>
      <c r="T3101" s="4" t="str">
        <f>IF(Table1[[#This Row],[Profit per unit]]&gt;$V$8,"Premium","Mass")</f>
        <v>Premium</v>
      </c>
      <c r="U3101" s="4"/>
    </row>
    <row r="3102" spans="2:21" ht="14.25" customHeight="1" x14ac:dyDescent="0.3">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c r="O3102" s="4" t="str">
        <f>TEXT(Table1[[#This Row],[Invoice Date]],"mmm")</f>
        <v>Feb</v>
      </c>
      <c r="P3102" s="4">
        <f>YEAR(Table1[[#This Row],[Invoice Date]])</f>
        <v>2021</v>
      </c>
      <c r="Q3102" s="4">
        <f>IFERROR(Table1[[#This Row],[Total Sales]]/Table1[[#This Row],[Units Sold]],4)</f>
        <v>250.00000000000006</v>
      </c>
      <c r="R3102" s="4">
        <f>IFERROR(Table1[[#This Row],[Operating Profit]]/Table1[[#This Row],[Units Sold]],0)</f>
        <v>75.000000000000014</v>
      </c>
      <c r="S3102" s="4">
        <f>IFERROR((Table1[[#This Row],[Total Sales]]-Table1[[#This Row],[Operating Profit]])/Table1[[#This Row],[Units Sold]],0)</f>
        <v>175.00000000000006</v>
      </c>
      <c r="T3102" s="4" t="str">
        <f>IF(Table1[[#This Row],[Profit per unit]]&gt;$V$8,"Premium","Mass")</f>
        <v>Premium</v>
      </c>
      <c r="U3102" s="4"/>
    </row>
    <row r="3103" spans="2:21" ht="14.25" customHeight="1" x14ac:dyDescent="0.3">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c r="O3103" s="4" t="str">
        <f>TEXT(Table1[[#This Row],[Invoice Date]],"mmm")</f>
        <v>Feb</v>
      </c>
      <c r="P3103" s="4">
        <f>YEAR(Table1[[#This Row],[Invoice Date]])</f>
        <v>2021</v>
      </c>
      <c r="Q3103" s="4">
        <f>IFERROR(Table1[[#This Row],[Total Sales]]/Table1[[#This Row],[Units Sold]],4)</f>
        <v>400</v>
      </c>
      <c r="R3103" s="4">
        <f>IFERROR(Table1[[#This Row],[Operating Profit]]/Table1[[#This Row],[Units Sold]],0)</f>
        <v>200</v>
      </c>
      <c r="S3103" s="4">
        <f>IFERROR((Table1[[#This Row],[Total Sales]]-Table1[[#This Row],[Operating Profit]])/Table1[[#This Row],[Units Sold]],0)</f>
        <v>200</v>
      </c>
      <c r="T3103" s="4" t="str">
        <f>IF(Table1[[#This Row],[Profit per unit]]&gt;$V$8,"Premium","Mass")</f>
        <v>Premium</v>
      </c>
      <c r="U3103" s="4"/>
    </row>
    <row r="3104" spans="2:21" ht="14.25" customHeight="1" x14ac:dyDescent="0.3">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c r="O3104" s="4" t="str">
        <f>TEXT(Table1[[#This Row],[Invoice Date]],"mmm")</f>
        <v>Feb</v>
      </c>
      <c r="P3104" s="4">
        <f>YEAR(Table1[[#This Row],[Invoice Date]])</f>
        <v>2021</v>
      </c>
      <c r="Q3104" s="4">
        <f>IFERROR(Table1[[#This Row],[Total Sales]]/Table1[[#This Row],[Units Sold]],4)</f>
        <v>149.99999999999997</v>
      </c>
      <c r="R3104" s="4">
        <f>IFERROR(Table1[[#This Row],[Operating Profit]]/Table1[[#This Row],[Units Sold]],0)</f>
        <v>59.999999999999993</v>
      </c>
      <c r="S3104" s="4">
        <f>IFERROR((Table1[[#This Row],[Total Sales]]-Table1[[#This Row],[Operating Profit]])/Table1[[#This Row],[Units Sold]],0)</f>
        <v>89.999999999999972</v>
      </c>
      <c r="T3104" s="4" t="str">
        <f>IF(Table1[[#This Row],[Profit per unit]]&gt;$V$8,"Premium","Mass")</f>
        <v>Premium</v>
      </c>
      <c r="U3104" s="4"/>
    </row>
    <row r="3105" spans="2:21" ht="14.25" customHeight="1" x14ac:dyDescent="0.3">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c r="O3105" s="4" t="str">
        <f>TEXT(Table1[[#This Row],[Invoice Date]],"mmm")</f>
        <v>Mar</v>
      </c>
      <c r="P3105" s="4">
        <f>YEAR(Table1[[#This Row],[Invoice Date]])</f>
        <v>2021</v>
      </c>
      <c r="Q3105" s="4">
        <f>IFERROR(Table1[[#This Row],[Total Sales]]/Table1[[#This Row],[Units Sold]],4)</f>
        <v>200.00000000000003</v>
      </c>
      <c r="R3105" s="4">
        <f>IFERROR(Table1[[#This Row],[Operating Profit]]/Table1[[#This Row],[Units Sold]],0)</f>
        <v>60.000000000000007</v>
      </c>
      <c r="S3105" s="4">
        <f>IFERROR((Table1[[#This Row],[Total Sales]]-Table1[[#This Row],[Operating Profit]])/Table1[[#This Row],[Units Sold]],0)</f>
        <v>140.00000000000003</v>
      </c>
      <c r="T3105" s="4" t="str">
        <f>IF(Table1[[#This Row],[Profit per unit]]&gt;$V$8,"Premium","Mass")</f>
        <v>Premium</v>
      </c>
      <c r="U3105" s="4"/>
    </row>
    <row r="3106" spans="2:21" ht="14.25" customHeight="1" x14ac:dyDescent="0.3">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c r="O3106" s="4" t="str">
        <f>TEXT(Table1[[#This Row],[Invoice Date]],"mmm")</f>
        <v>Mar</v>
      </c>
      <c r="P3106" s="4">
        <f>YEAR(Table1[[#This Row],[Invoice Date]])</f>
        <v>2021</v>
      </c>
      <c r="Q3106" s="4">
        <f>IFERROR(Table1[[#This Row],[Total Sales]]/Table1[[#This Row],[Units Sold]],4)</f>
        <v>200.00000000000003</v>
      </c>
      <c r="R3106" s="4">
        <f>IFERROR(Table1[[#This Row],[Operating Profit]]/Table1[[#This Row],[Units Sold]],0)</f>
        <v>70.000000000000014</v>
      </c>
      <c r="S3106" s="4">
        <f>IFERROR((Table1[[#This Row],[Total Sales]]-Table1[[#This Row],[Operating Profit]])/Table1[[#This Row],[Units Sold]],0)</f>
        <v>130.00000000000003</v>
      </c>
      <c r="T3106" s="4" t="str">
        <f>IF(Table1[[#This Row],[Profit per unit]]&gt;$V$8,"Premium","Mass")</f>
        <v>Premium</v>
      </c>
      <c r="U3106" s="4"/>
    </row>
    <row r="3107" spans="2:21" ht="14.25" customHeight="1" x14ac:dyDescent="0.3">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c r="O3107" s="4" t="str">
        <f>TEXT(Table1[[#This Row],[Invoice Date]],"mmm")</f>
        <v>Mar</v>
      </c>
      <c r="P3107" s="4">
        <f>YEAR(Table1[[#This Row],[Invoice Date]])</f>
        <v>2021</v>
      </c>
      <c r="Q3107" s="4">
        <f>IFERROR(Table1[[#This Row],[Total Sales]]/Table1[[#This Row],[Units Sold]],4)</f>
        <v>100.00000000000003</v>
      </c>
      <c r="R3107" s="4">
        <f>IFERROR(Table1[[#This Row],[Operating Profit]]/Table1[[#This Row],[Units Sold]],0)</f>
        <v>30.000000000000007</v>
      </c>
      <c r="S3107" s="4">
        <f>IFERROR((Table1[[#This Row],[Total Sales]]-Table1[[#This Row],[Operating Profit]])/Table1[[#This Row],[Units Sold]],0)</f>
        <v>70.000000000000028</v>
      </c>
      <c r="T3107" s="4" t="str">
        <f>IF(Table1[[#This Row],[Profit per unit]]&gt;$V$8,"Premium","Mass")</f>
        <v>Mass</v>
      </c>
      <c r="U3107" s="4"/>
    </row>
    <row r="3108" spans="2:21" ht="14.25" customHeight="1" x14ac:dyDescent="0.3">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c r="O3108" s="4" t="str">
        <f>TEXT(Table1[[#This Row],[Invoice Date]],"mmm")</f>
        <v>Mar</v>
      </c>
      <c r="P3108" s="4">
        <f>YEAR(Table1[[#This Row],[Invoice Date]])</f>
        <v>2021</v>
      </c>
      <c r="Q3108" s="4">
        <f>IFERROR(Table1[[#This Row],[Total Sales]]/Table1[[#This Row],[Units Sold]],4)</f>
        <v>149.99999999999997</v>
      </c>
      <c r="R3108" s="4">
        <f>IFERROR(Table1[[#This Row],[Operating Profit]]/Table1[[#This Row],[Units Sold]],0)</f>
        <v>44.999999999999993</v>
      </c>
      <c r="S3108" s="4">
        <f>IFERROR((Table1[[#This Row],[Total Sales]]-Table1[[#This Row],[Operating Profit]])/Table1[[#This Row],[Units Sold]],0)</f>
        <v>104.99999999999997</v>
      </c>
      <c r="T3108" s="4" t="str">
        <f>IF(Table1[[#This Row],[Profit per unit]]&gt;$V$8,"Premium","Mass")</f>
        <v>Mass</v>
      </c>
      <c r="U3108" s="4"/>
    </row>
    <row r="3109" spans="2:21" ht="14.25" customHeight="1" x14ac:dyDescent="0.3">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c r="O3109" s="4" t="str">
        <f>TEXT(Table1[[#This Row],[Invoice Date]],"mmm")</f>
        <v>Mar</v>
      </c>
      <c r="P3109" s="4">
        <f>YEAR(Table1[[#This Row],[Invoice Date]])</f>
        <v>2021</v>
      </c>
      <c r="Q3109" s="4">
        <f>IFERROR(Table1[[#This Row],[Total Sales]]/Table1[[#This Row],[Units Sold]],4)</f>
        <v>300.00000000000006</v>
      </c>
      <c r="R3109" s="4">
        <f>IFERROR(Table1[[#This Row],[Operating Profit]]/Table1[[#This Row],[Units Sold]],0)</f>
        <v>150.00000000000003</v>
      </c>
      <c r="S3109" s="4">
        <f>IFERROR((Table1[[#This Row],[Total Sales]]-Table1[[#This Row],[Operating Profit]])/Table1[[#This Row],[Units Sold]],0)</f>
        <v>150.00000000000003</v>
      </c>
      <c r="T3109" s="4" t="str">
        <f>IF(Table1[[#This Row],[Profit per unit]]&gt;$V$8,"Premium","Mass")</f>
        <v>Premium</v>
      </c>
      <c r="U3109" s="4"/>
    </row>
    <row r="3110" spans="2:21" ht="14.25" customHeight="1" x14ac:dyDescent="0.3">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c r="O3110" s="4" t="str">
        <f>TEXT(Table1[[#This Row],[Invoice Date]],"mmm")</f>
        <v>Mar</v>
      </c>
      <c r="P3110" s="4">
        <f>YEAR(Table1[[#This Row],[Invoice Date]])</f>
        <v>2021</v>
      </c>
      <c r="Q3110" s="4">
        <f>IFERROR(Table1[[#This Row],[Total Sales]]/Table1[[#This Row],[Units Sold]],4)</f>
        <v>200.00000000000003</v>
      </c>
      <c r="R3110" s="4">
        <f>IFERROR(Table1[[#This Row],[Operating Profit]]/Table1[[#This Row],[Units Sold]],0)</f>
        <v>80.000000000000014</v>
      </c>
      <c r="S3110" s="4">
        <f>IFERROR((Table1[[#This Row],[Total Sales]]-Table1[[#This Row],[Operating Profit]])/Table1[[#This Row],[Units Sold]],0)</f>
        <v>120.00000000000001</v>
      </c>
      <c r="T3110" s="4" t="str">
        <f>IF(Table1[[#This Row],[Profit per unit]]&gt;$V$8,"Premium","Mass")</f>
        <v>Premium</v>
      </c>
      <c r="U3110" s="4"/>
    </row>
    <row r="3111" spans="2:21" ht="14.25" customHeight="1" x14ac:dyDescent="0.3">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c r="O3111" s="4" t="str">
        <f>TEXT(Table1[[#This Row],[Invoice Date]],"mmm")</f>
        <v>Apr</v>
      </c>
      <c r="P3111" s="4">
        <f>YEAR(Table1[[#This Row],[Invoice Date]])</f>
        <v>2021</v>
      </c>
      <c r="Q3111" s="4">
        <f>IFERROR(Table1[[#This Row],[Total Sales]]/Table1[[#This Row],[Units Sold]],4)</f>
        <v>200.00000000000003</v>
      </c>
      <c r="R3111" s="4">
        <f>IFERROR(Table1[[#This Row],[Operating Profit]]/Table1[[#This Row],[Units Sold]],0)</f>
        <v>60.000000000000007</v>
      </c>
      <c r="S3111" s="4">
        <f>IFERROR((Table1[[#This Row],[Total Sales]]-Table1[[#This Row],[Operating Profit]])/Table1[[#This Row],[Units Sold]],0)</f>
        <v>140.00000000000003</v>
      </c>
      <c r="T3111" s="4" t="str">
        <f>IF(Table1[[#This Row],[Profit per unit]]&gt;$V$8,"Premium","Mass")</f>
        <v>Premium</v>
      </c>
      <c r="U3111" s="4"/>
    </row>
    <row r="3112" spans="2:21" ht="14.25" customHeight="1" x14ac:dyDescent="0.3">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c r="O3112" s="4" t="str">
        <f>TEXT(Table1[[#This Row],[Invoice Date]],"mmm")</f>
        <v>Apr</v>
      </c>
      <c r="P3112" s="4">
        <f>YEAR(Table1[[#This Row],[Invoice Date]])</f>
        <v>2021</v>
      </c>
      <c r="Q3112" s="4">
        <f>IFERROR(Table1[[#This Row],[Total Sales]]/Table1[[#This Row],[Units Sold]],4)</f>
        <v>200.00000000000003</v>
      </c>
      <c r="R3112" s="4">
        <f>IFERROR(Table1[[#This Row],[Operating Profit]]/Table1[[#This Row],[Units Sold]],0)</f>
        <v>70</v>
      </c>
      <c r="S3112" s="4">
        <f>IFERROR((Table1[[#This Row],[Total Sales]]-Table1[[#This Row],[Operating Profit]])/Table1[[#This Row],[Units Sold]],0)</f>
        <v>130.00000000000003</v>
      </c>
      <c r="T3112" s="4" t="str">
        <f>IF(Table1[[#This Row],[Profit per unit]]&gt;$V$8,"Premium","Mass")</f>
        <v>Premium</v>
      </c>
      <c r="U3112" s="4"/>
    </row>
    <row r="3113" spans="2:21" ht="14.25" customHeight="1" x14ac:dyDescent="0.3">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c r="O3113" s="4" t="str">
        <f>TEXT(Table1[[#This Row],[Invoice Date]],"mmm")</f>
        <v>Apr</v>
      </c>
      <c r="P3113" s="4">
        <f>YEAR(Table1[[#This Row],[Invoice Date]])</f>
        <v>2021</v>
      </c>
      <c r="Q3113" s="4">
        <f>IFERROR(Table1[[#This Row],[Total Sales]]/Table1[[#This Row],[Units Sold]],4)</f>
        <v>100.00000000000004</v>
      </c>
      <c r="R3113" s="4">
        <f>IFERROR(Table1[[#This Row],[Operating Profit]]/Table1[[#This Row],[Units Sold]],0)</f>
        <v>30.000000000000011</v>
      </c>
      <c r="S3113" s="4">
        <f>IFERROR((Table1[[#This Row],[Total Sales]]-Table1[[#This Row],[Operating Profit]])/Table1[[#This Row],[Units Sold]],0)</f>
        <v>70.000000000000028</v>
      </c>
      <c r="T3113" s="4" t="str">
        <f>IF(Table1[[#This Row],[Profit per unit]]&gt;$V$8,"Premium","Mass")</f>
        <v>Mass</v>
      </c>
      <c r="U3113" s="4"/>
    </row>
    <row r="3114" spans="2:21" ht="14.25" customHeight="1" x14ac:dyDescent="0.3">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c r="O3114" s="4" t="str">
        <f>TEXT(Table1[[#This Row],[Invoice Date]],"mmm")</f>
        <v>Apr</v>
      </c>
      <c r="P3114" s="4">
        <f>YEAR(Table1[[#This Row],[Invoice Date]])</f>
        <v>2021</v>
      </c>
      <c r="Q3114" s="4">
        <f>IFERROR(Table1[[#This Row],[Total Sales]]/Table1[[#This Row],[Units Sold]],4)</f>
        <v>149.99999999999997</v>
      </c>
      <c r="R3114" s="4">
        <f>IFERROR(Table1[[#This Row],[Operating Profit]]/Table1[[#This Row],[Units Sold]],0)</f>
        <v>44.999999999999993</v>
      </c>
      <c r="S3114" s="4">
        <f>IFERROR((Table1[[#This Row],[Total Sales]]-Table1[[#This Row],[Operating Profit]])/Table1[[#This Row],[Units Sold]],0)</f>
        <v>104.99999999999997</v>
      </c>
      <c r="T3114" s="4" t="str">
        <f>IF(Table1[[#This Row],[Profit per unit]]&gt;$V$8,"Premium","Mass")</f>
        <v>Mass</v>
      </c>
      <c r="U3114" s="4"/>
    </row>
    <row r="3115" spans="2:21" ht="14.25" customHeight="1" x14ac:dyDescent="0.3">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c r="O3115" s="4" t="str">
        <f>TEXT(Table1[[#This Row],[Invoice Date]],"mmm")</f>
        <v>Apr</v>
      </c>
      <c r="P3115" s="4">
        <f>YEAR(Table1[[#This Row],[Invoice Date]])</f>
        <v>2021</v>
      </c>
      <c r="Q3115" s="4">
        <f>IFERROR(Table1[[#This Row],[Total Sales]]/Table1[[#This Row],[Units Sold]],4)</f>
        <v>600</v>
      </c>
      <c r="R3115" s="4">
        <f>IFERROR(Table1[[#This Row],[Operating Profit]]/Table1[[#This Row],[Units Sold]],0)</f>
        <v>300</v>
      </c>
      <c r="S3115" s="4">
        <f>IFERROR((Table1[[#This Row],[Total Sales]]-Table1[[#This Row],[Operating Profit]])/Table1[[#This Row],[Units Sold]],0)</f>
        <v>300</v>
      </c>
      <c r="T3115" s="4" t="str">
        <f>IF(Table1[[#This Row],[Profit per unit]]&gt;$V$8,"Premium","Mass")</f>
        <v>Premium</v>
      </c>
      <c r="U3115" s="4"/>
    </row>
    <row r="3116" spans="2:21" ht="14.25" customHeight="1" x14ac:dyDescent="0.3">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c r="O3116" s="4" t="str">
        <f>TEXT(Table1[[#This Row],[Invoice Date]],"mmm")</f>
        <v>Apr</v>
      </c>
      <c r="P3116" s="4">
        <f>YEAR(Table1[[#This Row],[Invoice Date]])</f>
        <v>2021</v>
      </c>
      <c r="Q3116" s="4">
        <f>IFERROR(Table1[[#This Row],[Total Sales]]/Table1[[#This Row],[Units Sold]],4)</f>
        <v>500</v>
      </c>
      <c r="R3116" s="4">
        <f>IFERROR(Table1[[#This Row],[Operating Profit]]/Table1[[#This Row],[Units Sold]],0)</f>
        <v>200</v>
      </c>
      <c r="S3116" s="4">
        <f>IFERROR((Table1[[#This Row],[Total Sales]]-Table1[[#This Row],[Operating Profit]])/Table1[[#This Row],[Units Sold]],0)</f>
        <v>300</v>
      </c>
      <c r="T3116" s="4" t="str">
        <f>IF(Table1[[#This Row],[Profit per unit]]&gt;$V$8,"Premium","Mass")</f>
        <v>Premium</v>
      </c>
      <c r="U3116" s="4"/>
    </row>
    <row r="3117" spans="2:21" ht="14.25" customHeight="1" x14ac:dyDescent="0.3">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c r="O3117" s="4" t="str">
        <f>TEXT(Table1[[#This Row],[Invoice Date]],"mmm")</f>
        <v>May</v>
      </c>
      <c r="P3117" s="4">
        <f>YEAR(Table1[[#This Row],[Invoice Date]])</f>
        <v>2021</v>
      </c>
      <c r="Q3117" s="4">
        <f>IFERROR(Table1[[#This Row],[Total Sales]]/Table1[[#This Row],[Units Sold]],4)</f>
        <v>600</v>
      </c>
      <c r="R3117" s="4">
        <f>IFERROR(Table1[[#This Row],[Operating Profit]]/Table1[[#This Row],[Units Sold]],0)</f>
        <v>180</v>
      </c>
      <c r="S3117" s="4">
        <f>IFERROR((Table1[[#This Row],[Total Sales]]-Table1[[#This Row],[Operating Profit]])/Table1[[#This Row],[Units Sold]],0)</f>
        <v>420</v>
      </c>
      <c r="T3117" s="4" t="str">
        <f>IF(Table1[[#This Row],[Profit per unit]]&gt;$V$8,"Premium","Mass")</f>
        <v>Premium</v>
      </c>
      <c r="U3117" s="4"/>
    </row>
    <row r="3118" spans="2:21" ht="14.25" customHeight="1" x14ac:dyDescent="0.3">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c r="O3118" s="4" t="str">
        <f>TEXT(Table1[[#This Row],[Invoice Date]],"mmm")</f>
        <v>May</v>
      </c>
      <c r="P3118" s="4">
        <f>YEAR(Table1[[#This Row],[Invoice Date]])</f>
        <v>2021</v>
      </c>
      <c r="Q3118" s="4">
        <f>IFERROR(Table1[[#This Row],[Total Sales]]/Table1[[#This Row],[Units Sold]],4)</f>
        <v>400</v>
      </c>
      <c r="R3118" s="4">
        <f>IFERROR(Table1[[#This Row],[Operating Profit]]/Table1[[#This Row],[Units Sold]],0)</f>
        <v>140</v>
      </c>
      <c r="S3118" s="4">
        <f>IFERROR((Table1[[#This Row],[Total Sales]]-Table1[[#This Row],[Operating Profit]])/Table1[[#This Row],[Units Sold]],0)</f>
        <v>260</v>
      </c>
      <c r="T3118" s="4" t="str">
        <f>IF(Table1[[#This Row],[Profit per unit]]&gt;$V$8,"Premium","Mass")</f>
        <v>Premium</v>
      </c>
      <c r="U3118" s="4"/>
    </row>
    <row r="3119" spans="2:21" ht="14.25" customHeight="1" x14ac:dyDescent="0.3">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c r="O3119" s="4" t="str">
        <f>TEXT(Table1[[#This Row],[Invoice Date]],"mmm")</f>
        <v>May</v>
      </c>
      <c r="P3119" s="4">
        <f>YEAR(Table1[[#This Row],[Invoice Date]])</f>
        <v>2021</v>
      </c>
      <c r="Q3119" s="4">
        <f>IFERROR(Table1[[#This Row],[Total Sales]]/Table1[[#This Row],[Units Sold]],4)</f>
        <v>350</v>
      </c>
      <c r="R3119" s="4">
        <f>IFERROR(Table1[[#This Row],[Operating Profit]]/Table1[[#This Row],[Units Sold]],0)</f>
        <v>105</v>
      </c>
      <c r="S3119" s="4">
        <f>IFERROR((Table1[[#This Row],[Total Sales]]-Table1[[#This Row],[Operating Profit]])/Table1[[#This Row],[Units Sold]],0)</f>
        <v>245</v>
      </c>
      <c r="T3119" s="4" t="str">
        <f>IF(Table1[[#This Row],[Profit per unit]]&gt;$V$8,"Premium","Mass")</f>
        <v>Premium</v>
      </c>
      <c r="U3119" s="4"/>
    </row>
    <row r="3120" spans="2:21" ht="14.25" customHeight="1" x14ac:dyDescent="0.3">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c r="O3120" s="4" t="str">
        <f>TEXT(Table1[[#This Row],[Invoice Date]],"mmm")</f>
        <v>May</v>
      </c>
      <c r="P3120" s="4">
        <f>YEAR(Table1[[#This Row],[Invoice Date]])</f>
        <v>2021</v>
      </c>
      <c r="Q3120" s="4">
        <f>IFERROR(Table1[[#This Row],[Total Sales]]/Table1[[#This Row],[Units Sold]],4)</f>
        <v>350</v>
      </c>
      <c r="R3120" s="4">
        <f>IFERROR(Table1[[#This Row],[Operating Profit]]/Table1[[#This Row],[Units Sold]],0)</f>
        <v>105</v>
      </c>
      <c r="S3120" s="4">
        <f>IFERROR((Table1[[#This Row],[Total Sales]]-Table1[[#This Row],[Operating Profit]])/Table1[[#This Row],[Units Sold]],0)</f>
        <v>245</v>
      </c>
      <c r="T3120" s="4" t="str">
        <f>IF(Table1[[#This Row],[Profit per unit]]&gt;$V$8,"Premium","Mass")</f>
        <v>Premium</v>
      </c>
      <c r="U3120" s="4"/>
    </row>
    <row r="3121" spans="2:21" ht="14.25" customHeight="1" x14ac:dyDescent="0.3">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c r="O3121" s="4" t="str">
        <f>TEXT(Table1[[#This Row],[Invoice Date]],"mmm")</f>
        <v>May</v>
      </c>
      <c r="P3121" s="4">
        <f>YEAR(Table1[[#This Row],[Invoice Date]])</f>
        <v>2021</v>
      </c>
      <c r="Q3121" s="4">
        <f>IFERROR(Table1[[#This Row],[Total Sales]]/Table1[[#This Row],[Units Sold]],4)</f>
        <v>449.99999999999994</v>
      </c>
      <c r="R3121" s="4">
        <f>IFERROR(Table1[[#This Row],[Operating Profit]]/Table1[[#This Row],[Units Sold]],0)</f>
        <v>224.99999999999997</v>
      </c>
      <c r="S3121" s="4">
        <f>IFERROR((Table1[[#This Row],[Total Sales]]-Table1[[#This Row],[Operating Profit]])/Table1[[#This Row],[Units Sold]],0)</f>
        <v>224.99999999999997</v>
      </c>
      <c r="T3121" s="4" t="str">
        <f>IF(Table1[[#This Row],[Profit per unit]]&gt;$V$8,"Premium","Mass")</f>
        <v>Premium</v>
      </c>
      <c r="U3121" s="4"/>
    </row>
    <row r="3122" spans="2:21" ht="14.25" customHeight="1" x14ac:dyDescent="0.3">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c r="O3122" s="4" t="str">
        <f>TEXT(Table1[[#This Row],[Invoice Date]],"mmm")</f>
        <v>May</v>
      </c>
      <c r="P3122" s="4">
        <f>YEAR(Table1[[#This Row],[Invoice Date]])</f>
        <v>2021</v>
      </c>
      <c r="Q3122" s="4">
        <f>IFERROR(Table1[[#This Row],[Total Sales]]/Table1[[#This Row],[Units Sold]],4)</f>
        <v>499.99999999999989</v>
      </c>
      <c r="R3122" s="4">
        <f>IFERROR(Table1[[#This Row],[Operating Profit]]/Table1[[#This Row],[Units Sold]],0)</f>
        <v>199.99999999999997</v>
      </c>
      <c r="S3122" s="4">
        <f>IFERROR((Table1[[#This Row],[Total Sales]]-Table1[[#This Row],[Operating Profit]])/Table1[[#This Row],[Units Sold]],0)</f>
        <v>299.99999999999989</v>
      </c>
      <c r="T3122" s="4" t="str">
        <f>IF(Table1[[#This Row],[Profit per unit]]&gt;$V$8,"Premium","Mass")</f>
        <v>Premium</v>
      </c>
      <c r="U3122" s="4"/>
    </row>
    <row r="3123" spans="2:21" ht="14.25" customHeight="1" x14ac:dyDescent="0.3">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c r="O3123" s="4" t="str">
        <f>TEXT(Table1[[#This Row],[Invoice Date]],"mmm")</f>
        <v>Jun</v>
      </c>
      <c r="P3123" s="4">
        <f>YEAR(Table1[[#This Row],[Invoice Date]])</f>
        <v>2021</v>
      </c>
      <c r="Q3123" s="4">
        <f>IFERROR(Table1[[#This Row],[Total Sales]]/Table1[[#This Row],[Units Sold]],4)</f>
        <v>350</v>
      </c>
      <c r="R3123" s="4">
        <f>IFERROR(Table1[[#This Row],[Operating Profit]]/Table1[[#This Row],[Units Sold]],0)</f>
        <v>105</v>
      </c>
      <c r="S3123" s="4">
        <f>IFERROR((Table1[[#This Row],[Total Sales]]-Table1[[#This Row],[Operating Profit]])/Table1[[#This Row],[Units Sold]],0)</f>
        <v>245</v>
      </c>
      <c r="T3123" s="4" t="str">
        <f>IF(Table1[[#This Row],[Profit per unit]]&gt;$V$8,"Premium","Mass")</f>
        <v>Premium</v>
      </c>
      <c r="U3123" s="4"/>
    </row>
    <row r="3124" spans="2:21" ht="14.25" customHeight="1" x14ac:dyDescent="0.3">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c r="O3124" s="4" t="str">
        <f>TEXT(Table1[[#This Row],[Invoice Date]],"mmm")</f>
        <v>Jun</v>
      </c>
      <c r="P3124" s="4">
        <f>YEAR(Table1[[#This Row],[Invoice Date]])</f>
        <v>2021</v>
      </c>
      <c r="Q3124" s="4">
        <f>IFERROR(Table1[[#This Row],[Total Sales]]/Table1[[#This Row],[Units Sold]],4)</f>
        <v>300.00000000000011</v>
      </c>
      <c r="R3124" s="4">
        <f>IFERROR(Table1[[#This Row],[Operating Profit]]/Table1[[#This Row],[Units Sold]],0)</f>
        <v>105.00000000000003</v>
      </c>
      <c r="S3124" s="4">
        <f>IFERROR((Table1[[#This Row],[Total Sales]]-Table1[[#This Row],[Operating Profit]])/Table1[[#This Row],[Units Sold]],0)</f>
        <v>195.00000000000009</v>
      </c>
      <c r="T3124" s="4" t="str">
        <f>IF(Table1[[#This Row],[Profit per unit]]&gt;$V$8,"Premium","Mass")</f>
        <v>Premium</v>
      </c>
      <c r="U3124" s="4"/>
    </row>
    <row r="3125" spans="2:21" ht="14.25" customHeight="1" x14ac:dyDescent="0.3">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c r="O3125" s="4" t="str">
        <f>TEXT(Table1[[#This Row],[Invoice Date]],"mmm")</f>
        <v>Jun</v>
      </c>
      <c r="P3125" s="4">
        <f>YEAR(Table1[[#This Row],[Invoice Date]])</f>
        <v>2021</v>
      </c>
      <c r="Q3125" s="4">
        <f>IFERROR(Table1[[#This Row],[Total Sales]]/Table1[[#This Row],[Units Sold]],4)</f>
        <v>250.00000000000009</v>
      </c>
      <c r="R3125" s="4">
        <f>IFERROR(Table1[[#This Row],[Operating Profit]]/Table1[[#This Row],[Units Sold]],0)</f>
        <v>75.000000000000014</v>
      </c>
      <c r="S3125" s="4">
        <f>IFERROR((Table1[[#This Row],[Total Sales]]-Table1[[#This Row],[Operating Profit]])/Table1[[#This Row],[Units Sold]],0)</f>
        <v>175.00000000000009</v>
      </c>
      <c r="T3125" s="4" t="str">
        <f>IF(Table1[[#This Row],[Profit per unit]]&gt;$V$8,"Premium","Mass")</f>
        <v>Premium</v>
      </c>
      <c r="U3125" s="4"/>
    </row>
    <row r="3126" spans="2:21" ht="14.25" customHeight="1" x14ac:dyDescent="0.3">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c r="O3126" s="4" t="str">
        <f>TEXT(Table1[[#This Row],[Invoice Date]],"mmm")</f>
        <v>Jun</v>
      </c>
      <c r="P3126" s="4">
        <f>YEAR(Table1[[#This Row],[Invoice Date]])</f>
        <v>2021</v>
      </c>
      <c r="Q3126" s="4">
        <f>IFERROR(Table1[[#This Row],[Total Sales]]/Table1[[#This Row],[Units Sold]],4)</f>
        <v>250.00000000000009</v>
      </c>
      <c r="R3126" s="4">
        <f>IFERROR(Table1[[#This Row],[Operating Profit]]/Table1[[#This Row],[Units Sold]],0)</f>
        <v>75.000000000000014</v>
      </c>
      <c r="S3126" s="4">
        <f>IFERROR((Table1[[#This Row],[Total Sales]]-Table1[[#This Row],[Operating Profit]])/Table1[[#This Row],[Units Sold]],0)</f>
        <v>175.00000000000006</v>
      </c>
      <c r="T3126" s="4" t="str">
        <f>IF(Table1[[#This Row],[Profit per unit]]&gt;$V$8,"Premium","Mass")</f>
        <v>Premium</v>
      </c>
      <c r="U3126" s="4"/>
    </row>
    <row r="3127" spans="2:21" ht="14.25" customHeight="1" x14ac:dyDescent="0.3">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c r="O3127" s="4" t="str">
        <f>TEXT(Table1[[#This Row],[Invoice Date]],"mmm")</f>
        <v>Jun</v>
      </c>
      <c r="P3127" s="4">
        <f>YEAR(Table1[[#This Row],[Invoice Date]])</f>
        <v>2021</v>
      </c>
      <c r="Q3127" s="4">
        <f>IFERROR(Table1[[#This Row],[Total Sales]]/Table1[[#This Row],[Units Sold]],4)</f>
        <v>350</v>
      </c>
      <c r="R3127" s="4">
        <f>IFERROR(Table1[[#This Row],[Operating Profit]]/Table1[[#This Row],[Units Sold]],0)</f>
        <v>175</v>
      </c>
      <c r="S3127" s="4">
        <f>IFERROR((Table1[[#This Row],[Total Sales]]-Table1[[#This Row],[Operating Profit]])/Table1[[#This Row],[Units Sold]],0)</f>
        <v>175</v>
      </c>
      <c r="T3127" s="4" t="str">
        <f>IF(Table1[[#This Row],[Profit per unit]]&gt;$V$8,"Premium","Mass")</f>
        <v>Premium</v>
      </c>
      <c r="U3127" s="4"/>
    </row>
    <row r="3128" spans="2:21" ht="14.25" customHeight="1" x14ac:dyDescent="0.3">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c r="O3128" s="4" t="str">
        <f>TEXT(Table1[[#This Row],[Invoice Date]],"mmm")</f>
        <v>Jun</v>
      </c>
      <c r="P3128" s="4">
        <f>YEAR(Table1[[#This Row],[Invoice Date]])</f>
        <v>2021</v>
      </c>
      <c r="Q3128" s="4">
        <f>IFERROR(Table1[[#This Row],[Total Sales]]/Table1[[#This Row],[Units Sold]],4)</f>
        <v>550.00000000000011</v>
      </c>
      <c r="R3128" s="4">
        <f>IFERROR(Table1[[#This Row],[Operating Profit]]/Table1[[#This Row],[Units Sold]],0)</f>
        <v>220.00000000000006</v>
      </c>
      <c r="S3128" s="4">
        <f>IFERROR((Table1[[#This Row],[Total Sales]]-Table1[[#This Row],[Operating Profit]])/Table1[[#This Row],[Units Sold]],0)</f>
        <v>330.00000000000006</v>
      </c>
      <c r="T3128" s="4" t="str">
        <f>IF(Table1[[#This Row],[Profit per unit]]&gt;$V$8,"Premium","Mass")</f>
        <v>Premium</v>
      </c>
      <c r="U3128" s="4"/>
    </row>
    <row r="3129" spans="2:21" ht="14.25" customHeight="1" x14ac:dyDescent="0.3">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c r="O3129" s="4" t="str">
        <f>TEXT(Table1[[#This Row],[Invoice Date]],"mmm")</f>
        <v>Jul</v>
      </c>
      <c r="P3129" s="4">
        <f>YEAR(Table1[[#This Row],[Invoice Date]])</f>
        <v>2021</v>
      </c>
      <c r="Q3129" s="4">
        <f>IFERROR(Table1[[#This Row],[Total Sales]]/Table1[[#This Row],[Units Sold]],4)</f>
        <v>500</v>
      </c>
      <c r="R3129" s="4">
        <f>IFERROR(Table1[[#This Row],[Operating Profit]]/Table1[[#This Row],[Units Sold]],0)</f>
        <v>150</v>
      </c>
      <c r="S3129" s="4">
        <f>IFERROR((Table1[[#This Row],[Total Sales]]-Table1[[#This Row],[Operating Profit]])/Table1[[#This Row],[Units Sold]],0)</f>
        <v>350</v>
      </c>
      <c r="T3129" s="4" t="str">
        <f>IF(Table1[[#This Row],[Profit per unit]]&gt;$V$8,"Premium","Mass")</f>
        <v>Premium</v>
      </c>
      <c r="U3129" s="4"/>
    </row>
    <row r="3130" spans="2:21" ht="14.25" customHeight="1" x14ac:dyDescent="0.3">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c r="O3130" s="4" t="str">
        <f>TEXT(Table1[[#This Row],[Invoice Date]],"mmm")</f>
        <v>Jul</v>
      </c>
      <c r="P3130" s="4">
        <f>YEAR(Table1[[#This Row],[Invoice Date]])</f>
        <v>2021</v>
      </c>
      <c r="Q3130" s="4">
        <f>IFERROR(Table1[[#This Row],[Total Sales]]/Table1[[#This Row],[Units Sold]],4)</f>
        <v>450.00000000000011</v>
      </c>
      <c r="R3130" s="4">
        <f>IFERROR(Table1[[#This Row],[Operating Profit]]/Table1[[#This Row],[Units Sold]],0)</f>
        <v>157.50000000000003</v>
      </c>
      <c r="S3130" s="4">
        <f>IFERROR((Table1[[#This Row],[Total Sales]]-Table1[[#This Row],[Operating Profit]])/Table1[[#This Row],[Units Sold]],0)</f>
        <v>292.50000000000011</v>
      </c>
      <c r="T3130" s="4" t="str">
        <f>IF(Table1[[#This Row],[Profit per unit]]&gt;$V$8,"Premium","Mass")</f>
        <v>Premium</v>
      </c>
      <c r="U3130" s="4"/>
    </row>
    <row r="3131" spans="2:21" ht="14.25" customHeight="1" x14ac:dyDescent="0.3">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c r="O3131" s="4" t="str">
        <f>TEXT(Table1[[#This Row],[Invoice Date]],"mmm")</f>
        <v>Jul</v>
      </c>
      <c r="P3131" s="4">
        <f>YEAR(Table1[[#This Row],[Invoice Date]])</f>
        <v>2021</v>
      </c>
      <c r="Q3131" s="4">
        <f>IFERROR(Table1[[#This Row],[Total Sales]]/Table1[[#This Row],[Units Sold]],4)</f>
        <v>400</v>
      </c>
      <c r="R3131" s="4">
        <f>IFERROR(Table1[[#This Row],[Operating Profit]]/Table1[[#This Row],[Units Sold]],0)</f>
        <v>120</v>
      </c>
      <c r="S3131" s="4">
        <f>IFERROR((Table1[[#This Row],[Total Sales]]-Table1[[#This Row],[Operating Profit]])/Table1[[#This Row],[Units Sold]],0)</f>
        <v>280</v>
      </c>
      <c r="T3131" s="4" t="str">
        <f>IF(Table1[[#This Row],[Profit per unit]]&gt;$V$8,"Premium","Mass")</f>
        <v>Premium</v>
      </c>
      <c r="U3131" s="4"/>
    </row>
    <row r="3132" spans="2:21" ht="14.25" customHeight="1" x14ac:dyDescent="0.3">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c r="O3132" s="4" t="str">
        <f>TEXT(Table1[[#This Row],[Invoice Date]],"mmm")</f>
        <v>Jul</v>
      </c>
      <c r="P3132" s="4">
        <f>YEAR(Table1[[#This Row],[Invoice Date]])</f>
        <v>2021</v>
      </c>
      <c r="Q3132" s="4">
        <f>IFERROR(Table1[[#This Row],[Total Sales]]/Table1[[#This Row],[Units Sold]],4)</f>
        <v>400</v>
      </c>
      <c r="R3132" s="4">
        <f>IFERROR(Table1[[#This Row],[Operating Profit]]/Table1[[#This Row],[Units Sold]],0)</f>
        <v>120</v>
      </c>
      <c r="S3132" s="4">
        <f>IFERROR((Table1[[#This Row],[Total Sales]]-Table1[[#This Row],[Operating Profit]])/Table1[[#This Row],[Units Sold]],0)</f>
        <v>280</v>
      </c>
      <c r="T3132" s="4" t="str">
        <f>IF(Table1[[#This Row],[Profit per unit]]&gt;$V$8,"Premium","Mass")</f>
        <v>Premium</v>
      </c>
      <c r="U3132" s="4"/>
    </row>
    <row r="3133" spans="2:21" ht="14.25" customHeight="1" x14ac:dyDescent="0.3">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c r="O3133" s="4" t="str">
        <f>TEXT(Table1[[#This Row],[Invoice Date]],"mmm")</f>
        <v>Jul</v>
      </c>
      <c r="P3133" s="4">
        <f>YEAR(Table1[[#This Row],[Invoice Date]])</f>
        <v>2021</v>
      </c>
      <c r="Q3133" s="4">
        <f>IFERROR(Table1[[#This Row],[Total Sales]]/Table1[[#This Row],[Units Sold]],4)</f>
        <v>500</v>
      </c>
      <c r="R3133" s="4">
        <f>IFERROR(Table1[[#This Row],[Operating Profit]]/Table1[[#This Row],[Units Sold]],0)</f>
        <v>250</v>
      </c>
      <c r="S3133" s="4">
        <f>IFERROR((Table1[[#This Row],[Total Sales]]-Table1[[#This Row],[Operating Profit]])/Table1[[#This Row],[Units Sold]],0)</f>
        <v>250</v>
      </c>
      <c r="T3133" s="4" t="str">
        <f>IF(Table1[[#This Row],[Profit per unit]]&gt;$V$8,"Premium","Mass")</f>
        <v>Premium</v>
      </c>
      <c r="U3133" s="4"/>
    </row>
    <row r="3134" spans="2:21" ht="14.25" customHeight="1" x14ac:dyDescent="0.3">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c r="O3134" s="4" t="str">
        <f>TEXT(Table1[[#This Row],[Invoice Date]],"mmm")</f>
        <v>Jul</v>
      </c>
      <c r="P3134" s="4">
        <f>YEAR(Table1[[#This Row],[Invoice Date]])</f>
        <v>2021</v>
      </c>
      <c r="Q3134" s="4">
        <f>IFERROR(Table1[[#This Row],[Total Sales]]/Table1[[#This Row],[Units Sold]],4)</f>
        <v>550.00000000000011</v>
      </c>
      <c r="R3134" s="4">
        <f>IFERROR(Table1[[#This Row],[Operating Profit]]/Table1[[#This Row],[Units Sold]],0)</f>
        <v>220.00000000000003</v>
      </c>
      <c r="S3134" s="4">
        <f>IFERROR((Table1[[#This Row],[Total Sales]]-Table1[[#This Row],[Operating Profit]])/Table1[[#This Row],[Units Sold]],0)</f>
        <v>330.00000000000006</v>
      </c>
      <c r="T3134" s="4" t="str">
        <f>IF(Table1[[#This Row],[Profit per unit]]&gt;$V$8,"Premium","Mass")</f>
        <v>Premium</v>
      </c>
      <c r="U3134" s="4"/>
    </row>
    <row r="3135" spans="2:21" ht="14.25" customHeight="1" x14ac:dyDescent="0.3">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c r="O3135" s="4" t="str">
        <f>TEXT(Table1[[#This Row],[Invoice Date]],"mmm")</f>
        <v>Aug</v>
      </c>
      <c r="P3135" s="4">
        <f>YEAR(Table1[[#This Row],[Invoice Date]])</f>
        <v>2021</v>
      </c>
      <c r="Q3135" s="4">
        <f>IFERROR(Table1[[#This Row],[Total Sales]]/Table1[[#This Row],[Units Sold]],4)</f>
        <v>500</v>
      </c>
      <c r="R3135" s="4">
        <f>IFERROR(Table1[[#This Row],[Operating Profit]]/Table1[[#This Row],[Units Sold]],0)</f>
        <v>150</v>
      </c>
      <c r="S3135" s="4">
        <f>IFERROR((Table1[[#This Row],[Total Sales]]-Table1[[#This Row],[Operating Profit]])/Table1[[#This Row],[Units Sold]],0)</f>
        <v>350</v>
      </c>
      <c r="T3135" s="4" t="str">
        <f>IF(Table1[[#This Row],[Profit per unit]]&gt;$V$8,"Premium","Mass")</f>
        <v>Premium</v>
      </c>
      <c r="U3135" s="4"/>
    </row>
    <row r="3136" spans="2:21" ht="14.25" customHeight="1" x14ac:dyDescent="0.3">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c r="O3136" s="4" t="str">
        <f>TEXT(Table1[[#This Row],[Invoice Date]],"mmm")</f>
        <v>Aug</v>
      </c>
      <c r="P3136" s="4">
        <f>YEAR(Table1[[#This Row],[Invoice Date]])</f>
        <v>2021</v>
      </c>
      <c r="Q3136" s="4">
        <f>IFERROR(Table1[[#This Row],[Total Sales]]/Table1[[#This Row],[Units Sold]],4)</f>
        <v>450.00000000000011</v>
      </c>
      <c r="R3136" s="4">
        <f>IFERROR(Table1[[#This Row],[Operating Profit]]/Table1[[#This Row],[Units Sold]],0)</f>
        <v>157.50000000000003</v>
      </c>
      <c r="S3136" s="4">
        <f>IFERROR((Table1[[#This Row],[Total Sales]]-Table1[[#This Row],[Operating Profit]])/Table1[[#This Row],[Units Sold]],0)</f>
        <v>292.50000000000011</v>
      </c>
      <c r="T3136" s="4" t="str">
        <f>IF(Table1[[#This Row],[Profit per unit]]&gt;$V$8,"Premium","Mass")</f>
        <v>Premium</v>
      </c>
      <c r="U3136" s="4"/>
    </row>
    <row r="3137" spans="2:21" ht="14.25" customHeight="1" x14ac:dyDescent="0.3">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c r="O3137" s="4" t="str">
        <f>TEXT(Table1[[#This Row],[Invoice Date]],"mmm")</f>
        <v>Aug</v>
      </c>
      <c r="P3137" s="4">
        <f>YEAR(Table1[[#This Row],[Invoice Date]])</f>
        <v>2021</v>
      </c>
      <c r="Q3137" s="4">
        <f>IFERROR(Table1[[#This Row],[Total Sales]]/Table1[[#This Row],[Units Sold]],4)</f>
        <v>400</v>
      </c>
      <c r="R3137" s="4">
        <f>IFERROR(Table1[[#This Row],[Operating Profit]]/Table1[[#This Row],[Units Sold]],0)</f>
        <v>120</v>
      </c>
      <c r="S3137" s="4">
        <f>IFERROR((Table1[[#This Row],[Total Sales]]-Table1[[#This Row],[Operating Profit]])/Table1[[#This Row],[Units Sold]],0)</f>
        <v>280</v>
      </c>
      <c r="T3137" s="4" t="str">
        <f>IF(Table1[[#This Row],[Profit per unit]]&gt;$V$8,"Premium","Mass")</f>
        <v>Premium</v>
      </c>
      <c r="U3137" s="4"/>
    </row>
    <row r="3138" spans="2:21" ht="14.25" customHeight="1" x14ac:dyDescent="0.3">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c r="O3138" s="4" t="str">
        <f>TEXT(Table1[[#This Row],[Invoice Date]],"mmm")</f>
        <v>Aug</v>
      </c>
      <c r="P3138" s="4">
        <f>YEAR(Table1[[#This Row],[Invoice Date]])</f>
        <v>2021</v>
      </c>
      <c r="Q3138" s="4">
        <f>IFERROR(Table1[[#This Row],[Total Sales]]/Table1[[#This Row],[Units Sold]],4)</f>
        <v>400</v>
      </c>
      <c r="R3138" s="4">
        <f>IFERROR(Table1[[#This Row],[Operating Profit]]/Table1[[#This Row],[Units Sold]],0)</f>
        <v>120</v>
      </c>
      <c r="S3138" s="4">
        <f>IFERROR((Table1[[#This Row],[Total Sales]]-Table1[[#This Row],[Operating Profit]])/Table1[[#This Row],[Units Sold]],0)</f>
        <v>280</v>
      </c>
      <c r="T3138" s="4" t="str">
        <f>IF(Table1[[#This Row],[Profit per unit]]&gt;$V$8,"Premium","Mass")</f>
        <v>Premium</v>
      </c>
      <c r="U3138" s="4"/>
    </row>
    <row r="3139" spans="2:21" ht="14.25" customHeight="1" x14ac:dyDescent="0.3">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c r="O3139" s="4" t="str">
        <f>TEXT(Table1[[#This Row],[Invoice Date]],"mmm")</f>
        <v>Aug</v>
      </c>
      <c r="P3139" s="4">
        <f>YEAR(Table1[[#This Row],[Invoice Date]])</f>
        <v>2021</v>
      </c>
      <c r="Q3139" s="4">
        <f>IFERROR(Table1[[#This Row],[Total Sales]]/Table1[[#This Row],[Units Sold]],4)</f>
        <v>500</v>
      </c>
      <c r="R3139" s="4">
        <f>IFERROR(Table1[[#This Row],[Operating Profit]]/Table1[[#This Row],[Units Sold]],0)</f>
        <v>250</v>
      </c>
      <c r="S3139" s="4">
        <f>IFERROR((Table1[[#This Row],[Total Sales]]-Table1[[#This Row],[Operating Profit]])/Table1[[#This Row],[Units Sold]],0)</f>
        <v>250</v>
      </c>
      <c r="T3139" s="4" t="str">
        <f>IF(Table1[[#This Row],[Profit per unit]]&gt;$V$8,"Premium","Mass")</f>
        <v>Premium</v>
      </c>
      <c r="U3139" s="4"/>
    </row>
    <row r="3140" spans="2:21" ht="14.25" customHeight="1" x14ac:dyDescent="0.3">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c r="O3140" s="4" t="str">
        <f>TEXT(Table1[[#This Row],[Invoice Date]],"mmm")</f>
        <v>Aug</v>
      </c>
      <c r="P3140" s="4">
        <f>YEAR(Table1[[#This Row],[Invoice Date]])</f>
        <v>2021</v>
      </c>
      <c r="Q3140" s="4">
        <f>IFERROR(Table1[[#This Row],[Total Sales]]/Table1[[#This Row],[Units Sold]],4)</f>
        <v>550.00000000000011</v>
      </c>
      <c r="R3140" s="4">
        <f>IFERROR(Table1[[#This Row],[Operating Profit]]/Table1[[#This Row],[Units Sold]],0)</f>
        <v>220.00000000000003</v>
      </c>
      <c r="S3140" s="4">
        <f>IFERROR((Table1[[#This Row],[Total Sales]]-Table1[[#This Row],[Operating Profit]])/Table1[[#This Row],[Units Sold]],0)</f>
        <v>330.00000000000006</v>
      </c>
      <c r="T3140" s="4" t="str">
        <f>IF(Table1[[#This Row],[Profit per unit]]&gt;$V$8,"Premium","Mass")</f>
        <v>Premium</v>
      </c>
      <c r="U3140" s="4"/>
    </row>
    <row r="3141" spans="2:21" ht="14.25" customHeight="1" x14ac:dyDescent="0.3">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c r="O3141" s="4" t="str">
        <f>TEXT(Table1[[#This Row],[Invoice Date]],"mmm")</f>
        <v>Sep</v>
      </c>
      <c r="P3141" s="4">
        <f>YEAR(Table1[[#This Row],[Invoice Date]])</f>
        <v>2021</v>
      </c>
      <c r="Q3141" s="4">
        <f>IFERROR(Table1[[#This Row],[Total Sales]]/Table1[[#This Row],[Units Sold]],4)</f>
        <v>350</v>
      </c>
      <c r="R3141" s="4">
        <f>IFERROR(Table1[[#This Row],[Operating Profit]]/Table1[[#This Row],[Units Sold]],0)</f>
        <v>105</v>
      </c>
      <c r="S3141" s="4">
        <f>IFERROR((Table1[[#This Row],[Total Sales]]-Table1[[#This Row],[Operating Profit]])/Table1[[#This Row],[Units Sold]],0)</f>
        <v>245</v>
      </c>
      <c r="T3141" s="4" t="str">
        <f>IF(Table1[[#This Row],[Profit per unit]]&gt;$V$8,"Premium","Mass")</f>
        <v>Premium</v>
      </c>
      <c r="U3141" s="4"/>
    </row>
    <row r="3142" spans="2:21" ht="14.25" customHeight="1" x14ac:dyDescent="0.3">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c r="O3142" s="4" t="str">
        <f>TEXT(Table1[[#This Row],[Invoice Date]],"mmm")</f>
        <v>Sep</v>
      </c>
      <c r="P3142" s="4">
        <f>YEAR(Table1[[#This Row],[Invoice Date]])</f>
        <v>2021</v>
      </c>
      <c r="Q3142" s="4">
        <f>IFERROR(Table1[[#This Row],[Total Sales]]/Table1[[#This Row],[Units Sold]],4)</f>
        <v>300.00000000000011</v>
      </c>
      <c r="R3142" s="4">
        <f>IFERROR(Table1[[#This Row],[Operating Profit]]/Table1[[#This Row],[Units Sold]],0)</f>
        <v>105.00000000000003</v>
      </c>
      <c r="S3142" s="4">
        <f>IFERROR((Table1[[#This Row],[Total Sales]]-Table1[[#This Row],[Operating Profit]])/Table1[[#This Row],[Units Sold]],0)</f>
        <v>195.00000000000009</v>
      </c>
      <c r="T3142" s="4" t="str">
        <f>IF(Table1[[#This Row],[Profit per unit]]&gt;$V$8,"Premium","Mass")</f>
        <v>Premium</v>
      </c>
      <c r="U3142" s="4"/>
    </row>
    <row r="3143" spans="2:21" ht="14.25" customHeight="1" x14ac:dyDescent="0.3">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c r="O3143" s="4" t="str">
        <f>TEXT(Table1[[#This Row],[Invoice Date]],"mmm")</f>
        <v>Sep</v>
      </c>
      <c r="P3143" s="4">
        <f>YEAR(Table1[[#This Row],[Invoice Date]])</f>
        <v>2021</v>
      </c>
      <c r="Q3143" s="4">
        <f>IFERROR(Table1[[#This Row],[Total Sales]]/Table1[[#This Row],[Units Sold]],4)</f>
        <v>250.00000000000006</v>
      </c>
      <c r="R3143" s="4">
        <f>IFERROR(Table1[[#This Row],[Operating Profit]]/Table1[[#This Row],[Units Sold]],0)</f>
        <v>75.000000000000014</v>
      </c>
      <c r="S3143" s="4">
        <f>IFERROR((Table1[[#This Row],[Total Sales]]-Table1[[#This Row],[Operating Profit]])/Table1[[#This Row],[Units Sold]],0)</f>
        <v>175.00000000000006</v>
      </c>
      <c r="T3143" s="4" t="str">
        <f>IF(Table1[[#This Row],[Profit per unit]]&gt;$V$8,"Premium","Mass")</f>
        <v>Premium</v>
      </c>
      <c r="U3143" s="4"/>
    </row>
    <row r="3144" spans="2:21" ht="14.25" customHeight="1" x14ac:dyDescent="0.3">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c r="O3144" s="4" t="str">
        <f>TEXT(Table1[[#This Row],[Invoice Date]],"mmm")</f>
        <v>Sep</v>
      </c>
      <c r="P3144" s="4">
        <f>YEAR(Table1[[#This Row],[Invoice Date]])</f>
        <v>2021</v>
      </c>
      <c r="Q3144" s="4">
        <f>IFERROR(Table1[[#This Row],[Total Sales]]/Table1[[#This Row],[Units Sold]],4)</f>
        <v>250.00000000000006</v>
      </c>
      <c r="R3144" s="4">
        <f>IFERROR(Table1[[#This Row],[Operating Profit]]/Table1[[#This Row],[Units Sold]],0)</f>
        <v>75.000000000000014</v>
      </c>
      <c r="S3144" s="4">
        <f>IFERROR((Table1[[#This Row],[Total Sales]]-Table1[[#This Row],[Operating Profit]])/Table1[[#This Row],[Units Sold]],0)</f>
        <v>175.00000000000006</v>
      </c>
      <c r="T3144" s="4" t="str">
        <f>IF(Table1[[#This Row],[Profit per unit]]&gt;$V$8,"Premium","Mass")</f>
        <v>Premium</v>
      </c>
      <c r="U3144" s="4"/>
    </row>
    <row r="3145" spans="2:21" ht="14.25" customHeight="1" x14ac:dyDescent="0.3">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c r="O3145" s="4" t="str">
        <f>TEXT(Table1[[#This Row],[Invoice Date]],"mmm")</f>
        <v>Sep</v>
      </c>
      <c r="P3145" s="4">
        <f>YEAR(Table1[[#This Row],[Invoice Date]])</f>
        <v>2021</v>
      </c>
      <c r="Q3145" s="4">
        <f>IFERROR(Table1[[#This Row],[Total Sales]]/Table1[[#This Row],[Units Sold]],4)</f>
        <v>350</v>
      </c>
      <c r="R3145" s="4">
        <f>IFERROR(Table1[[#This Row],[Operating Profit]]/Table1[[#This Row],[Units Sold]],0)</f>
        <v>175</v>
      </c>
      <c r="S3145" s="4">
        <f>IFERROR((Table1[[#This Row],[Total Sales]]-Table1[[#This Row],[Operating Profit]])/Table1[[#This Row],[Units Sold]],0)</f>
        <v>175</v>
      </c>
      <c r="T3145" s="4" t="str">
        <f>IF(Table1[[#This Row],[Profit per unit]]&gt;$V$8,"Premium","Mass")</f>
        <v>Premium</v>
      </c>
      <c r="U3145" s="4"/>
    </row>
    <row r="3146" spans="2:21" ht="14.25" customHeight="1" x14ac:dyDescent="0.3">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c r="O3146" s="4" t="str">
        <f>TEXT(Table1[[#This Row],[Invoice Date]],"mmm")</f>
        <v>Sep</v>
      </c>
      <c r="P3146" s="4">
        <f>YEAR(Table1[[#This Row],[Invoice Date]])</f>
        <v>2021</v>
      </c>
      <c r="Q3146" s="4">
        <f>IFERROR(Table1[[#This Row],[Total Sales]]/Table1[[#This Row],[Units Sold]],4)</f>
        <v>400</v>
      </c>
      <c r="R3146" s="4">
        <f>IFERROR(Table1[[#This Row],[Operating Profit]]/Table1[[#This Row],[Units Sold]],0)</f>
        <v>160</v>
      </c>
      <c r="S3146" s="4">
        <f>IFERROR((Table1[[#This Row],[Total Sales]]-Table1[[#This Row],[Operating Profit]])/Table1[[#This Row],[Units Sold]],0)</f>
        <v>240</v>
      </c>
      <c r="T3146" s="4" t="str">
        <f>IF(Table1[[#This Row],[Profit per unit]]&gt;$V$8,"Premium","Mass")</f>
        <v>Premium</v>
      </c>
      <c r="U3146" s="4"/>
    </row>
    <row r="3147" spans="2:21" ht="14.25" customHeight="1" x14ac:dyDescent="0.3">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c r="O3147" s="4" t="str">
        <f>TEXT(Table1[[#This Row],[Invoice Date]],"mmm")</f>
        <v>Oct</v>
      </c>
      <c r="P3147" s="4">
        <f>YEAR(Table1[[#This Row],[Invoice Date]])</f>
        <v>2021</v>
      </c>
      <c r="Q3147" s="4">
        <f>IFERROR(Table1[[#This Row],[Total Sales]]/Table1[[#This Row],[Units Sold]],4)</f>
        <v>449.99999999999994</v>
      </c>
      <c r="R3147" s="4">
        <f>IFERROR(Table1[[#This Row],[Operating Profit]]/Table1[[#This Row],[Units Sold]],0)</f>
        <v>134.99999999999997</v>
      </c>
      <c r="S3147" s="4">
        <f>IFERROR((Table1[[#This Row],[Total Sales]]-Table1[[#This Row],[Operating Profit]])/Table1[[#This Row],[Units Sold]],0)</f>
        <v>314.99999999999994</v>
      </c>
      <c r="T3147" s="4" t="str">
        <f>IF(Table1[[#This Row],[Profit per unit]]&gt;$V$8,"Premium","Mass")</f>
        <v>Premium</v>
      </c>
      <c r="U3147" s="4"/>
    </row>
    <row r="3148" spans="2:21" ht="14.25" customHeight="1" x14ac:dyDescent="0.3">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c r="O3148" s="4" t="str">
        <f>TEXT(Table1[[#This Row],[Invoice Date]],"mmm")</f>
        <v>Oct</v>
      </c>
      <c r="P3148" s="4">
        <f>YEAR(Table1[[#This Row],[Invoice Date]])</f>
        <v>2021</v>
      </c>
      <c r="Q3148" s="4">
        <f>IFERROR(Table1[[#This Row],[Total Sales]]/Table1[[#This Row],[Units Sold]],4)</f>
        <v>350</v>
      </c>
      <c r="R3148" s="4">
        <f>IFERROR(Table1[[#This Row],[Operating Profit]]/Table1[[#This Row],[Units Sold]],0)</f>
        <v>122.5</v>
      </c>
      <c r="S3148" s="4">
        <f>IFERROR((Table1[[#This Row],[Total Sales]]-Table1[[#This Row],[Operating Profit]])/Table1[[#This Row],[Units Sold]],0)</f>
        <v>227.5</v>
      </c>
      <c r="T3148" s="4" t="str">
        <f>IF(Table1[[#This Row],[Profit per unit]]&gt;$V$8,"Premium","Mass")</f>
        <v>Premium</v>
      </c>
      <c r="U3148" s="4"/>
    </row>
    <row r="3149" spans="2:21" ht="14.25" customHeight="1" x14ac:dyDescent="0.3">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c r="O3149" s="4" t="str">
        <f>TEXT(Table1[[#This Row],[Invoice Date]],"mmm")</f>
        <v>Oct</v>
      </c>
      <c r="P3149" s="4">
        <f>YEAR(Table1[[#This Row],[Invoice Date]])</f>
        <v>2021</v>
      </c>
      <c r="Q3149" s="4">
        <f>IFERROR(Table1[[#This Row],[Total Sales]]/Table1[[#This Row],[Units Sold]],4)</f>
        <v>350</v>
      </c>
      <c r="R3149" s="4">
        <f>IFERROR(Table1[[#This Row],[Operating Profit]]/Table1[[#This Row],[Units Sold]],0)</f>
        <v>105</v>
      </c>
      <c r="S3149" s="4">
        <f>IFERROR((Table1[[#This Row],[Total Sales]]-Table1[[#This Row],[Operating Profit]])/Table1[[#This Row],[Units Sold]],0)</f>
        <v>245</v>
      </c>
      <c r="T3149" s="4" t="str">
        <f>IF(Table1[[#This Row],[Profit per unit]]&gt;$V$8,"Premium","Mass")</f>
        <v>Premium</v>
      </c>
      <c r="U3149" s="4"/>
    </row>
    <row r="3150" spans="2:21" ht="14.25" customHeight="1" x14ac:dyDescent="0.3">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c r="O3150" s="4" t="str">
        <f>TEXT(Table1[[#This Row],[Invoice Date]],"mmm")</f>
        <v>Oct</v>
      </c>
      <c r="P3150" s="4">
        <f>YEAR(Table1[[#This Row],[Invoice Date]])</f>
        <v>2021</v>
      </c>
      <c r="Q3150" s="4">
        <f>IFERROR(Table1[[#This Row],[Total Sales]]/Table1[[#This Row],[Units Sold]],4)</f>
        <v>350</v>
      </c>
      <c r="R3150" s="4">
        <f>IFERROR(Table1[[#This Row],[Operating Profit]]/Table1[[#This Row],[Units Sold]],0)</f>
        <v>105</v>
      </c>
      <c r="S3150" s="4">
        <f>IFERROR((Table1[[#This Row],[Total Sales]]-Table1[[#This Row],[Operating Profit]])/Table1[[#This Row],[Units Sold]],0)</f>
        <v>245</v>
      </c>
      <c r="T3150" s="4" t="str">
        <f>IF(Table1[[#This Row],[Profit per unit]]&gt;$V$8,"Premium","Mass")</f>
        <v>Premium</v>
      </c>
      <c r="U3150" s="4"/>
    </row>
    <row r="3151" spans="2:21" ht="14.25" customHeight="1" x14ac:dyDescent="0.3">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c r="O3151" s="4" t="str">
        <f>TEXT(Table1[[#This Row],[Invoice Date]],"mmm")</f>
        <v>Oct</v>
      </c>
      <c r="P3151" s="4">
        <f>YEAR(Table1[[#This Row],[Invoice Date]])</f>
        <v>2021</v>
      </c>
      <c r="Q3151" s="4">
        <f>IFERROR(Table1[[#This Row],[Total Sales]]/Table1[[#This Row],[Units Sold]],4)</f>
        <v>449.99999999999994</v>
      </c>
      <c r="R3151" s="4">
        <f>IFERROR(Table1[[#This Row],[Operating Profit]]/Table1[[#This Row],[Units Sold]],0)</f>
        <v>224.99999999999997</v>
      </c>
      <c r="S3151" s="4">
        <f>IFERROR((Table1[[#This Row],[Total Sales]]-Table1[[#This Row],[Operating Profit]])/Table1[[#This Row],[Units Sold]],0)</f>
        <v>224.99999999999997</v>
      </c>
      <c r="T3151" s="4" t="str">
        <f>IF(Table1[[#This Row],[Profit per unit]]&gt;$V$8,"Premium","Mass")</f>
        <v>Premium</v>
      </c>
      <c r="U3151" s="4"/>
    </row>
    <row r="3152" spans="2:21" ht="14.25" customHeight="1" x14ac:dyDescent="0.3">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c r="O3152" s="4" t="str">
        <f>TEXT(Table1[[#This Row],[Invoice Date]],"mmm")</f>
        <v>Oct</v>
      </c>
      <c r="P3152" s="4">
        <f>YEAR(Table1[[#This Row],[Invoice Date]])</f>
        <v>2021</v>
      </c>
      <c r="Q3152" s="4">
        <f>IFERROR(Table1[[#This Row],[Total Sales]]/Table1[[#This Row],[Units Sold]],4)</f>
        <v>499.99999999999989</v>
      </c>
      <c r="R3152" s="4">
        <f>IFERROR(Table1[[#This Row],[Operating Profit]]/Table1[[#This Row],[Units Sold]],0)</f>
        <v>199.99999999999997</v>
      </c>
      <c r="S3152" s="4">
        <f>IFERROR((Table1[[#This Row],[Total Sales]]-Table1[[#This Row],[Operating Profit]])/Table1[[#This Row],[Units Sold]],0)</f>
        <v>299.99999999999989</v>
      </c>
      <c r="T3152" s="4" t="str">
        <f>IF(Table1[[#This Row],[Profit per unit]]&gt;$V$8,"Premium","Mass")</f>
        <v>Premium</v>
      </c>
      <c r="U3152" s="4"/>
    </row>
    <row r="3153" spans="2:21" ht="14.25" customHeight="1" x14ac:dyDescent="0.3">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c r="O3153" s="4" t="str">
        <f>TEXT(Table1[[#This Row],[Invoice Date]],"mmm")</f>
        <v>Nov</v>
      </c>
      <c r="P3153" s="4">
        <f>YEAR(Table1[[#This Row],[Invoice Date]])</f>
        <v>2021</v>
      </c>
      <c r="Q3153" s="4">
        <f>IFERROR(Table1[[#This Row],[Total Sales]]/Table1[[#This Row],[Units Sold]],4)</f>
        <v>449.99999999999994</v>
      </c>
      <c r="R3153" s="4">
        <f>IFERROR(Table1[[#This Row],[Operating Profit]]/Table1[[#This Row],[Units Sold]],0)</f>
        <v>134.99999999999997</v>
      </c>
      <c r="S3153" s="4">
        <f>IFERROR((Table1[[#This Row],[Total Sales]]-Table1[[#This Row],[Operating Profit]])/Table1[[#This Row],[Units Sold]],0)</f>
        <v>314.99999999999994</v>
      </c>
      <c r="T3153" s="4" t="str">
        <f>IF(Table1[[#This Row],[Profit per unit]]&gt;$V$8,"Premium","Mass")</f>
        <v>Premium</v>
      </c>
      <c r="U3153" s="4"/>
    </row>
    <row r="3154" spans="2:21" ht="14.25" customHeight="1" x14ac:dyDescent="0.3">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c r="O3154" s="4" t="str">
        <f>TEXT(Table1[[#This Row],[Invoice Date]],"mmm")</f>
        <v>Nov</v>
      </c>
      <c r="P3154" s="4">
        <f>YEAR(Table1[[#This Row],[Invoice Date]])</f>
        <v>2021</v>
      </c>
      <c r="Q3154" s="4">
        <f>IFERROR(Table1[[#This Row],[Total Sales]]/Table1[[#This Row],[Units Sold]],4)</f>
        <v>350</v>
      </c>
      <c r="R3154" s="4">
        <f>IFERROR(Table1[[#This Row],[Operating Profit]]/Table1[[#This Row],[Units Sold]],0)</f>
        <v>122.5</v>
      </c>
      <c r="S3154" s="4">
        <f>IFERROR((Table1[[#This Row],[Total Sales]]-Table1[[#This Row],[Operating Profit]])/Table1[[#This Row],[Units Sold]],0)</f>
        <v>227.5</v>
      </c>
      <c r="T3154" s="4" t="str">
        <f>IF(Table1[[#This Row],[Profit per unit]]&gt;$V$8,"Premium","Mass")</f>
        <v>Premium</v>
      </c>
      <c r="U3154" s="4"/>
    </row>
    <row r="3155" spans="2:21" ht="14.25" customHeight="1" x14ac:dyDescent="0.3">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c r="O3155" s="4" t="str">
        <f>TEXT(Table1[[#This Row],[Invoice Date]],"mmm")</f>
        <v>Nov</v>
      </c>
      <c r="P3155" s="4">
        <f>YEAR(Table1[[#This Row],[Invoice Date]])</f>
        <v>2021</v>
      </c>
      <c r="Q3155" s="4">
        <f>IFERROR(Table1[[#This Row],[Total Sales]]/Table1[[#This Row],[Units Sold]],4)</f>
        <v>350</v>
      </c>
      <c r="R3155" s="4">
        <f>IFERROR(Table1[[#This Row],[Operating Profit]]/Table1[[#This Row],[Units Sold]],0)</f>
        <v>105</v>
      </c>
      <c r="S3155" s="4">
        <f>IFERROR((Table1[[#This Row],[Total Sales]]-Table1[[#This Row],[Operating Profit]])/Table1[[#This Row],[Units Sold]],0)</f>
        <v>245</v>
      </c>
      <c r="T3155" s="4" t="str">
        <f>IF(Table1[[#This Row],[Profit per unit]]&gt;$V$8,"Premium","Mass")</f>
        <v>Premium</v>
      </c>
      <c r="U3155" s="4"/>
    </row>
    <row r="3156" spans="2:21" ht="14.25" customHeight="1" x14ac:dyDescent="0.3">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c r="O3156" s="4" t="str">
        <f>TEXT(Table1[[#This Row],[Invoice Date]],"mmm")</f>
        <v>Nov</v>
      </c>
      <c r="P3156" s="4">
        <f>YEAR(Table1[[#This Row],[Invoice Date]])</f>
        <v>2021</v>
      </c>
      <c r="Q3156" s="4">
        <f>IFERROR(Table1[[#This Row],[Total Sales]]/Table1[[#This Row],[Units Sold]],4)</f>
        <v>350</v>
      </c>
      <c r="R3156" s="4">
        <f>IFERROR(Table1[[#This Row],[Operating Profit]]/Table1[[#This Row],[Units Sold]],0)</f>
        <v>105</v>
      </c>
      <c r="S3156" s="4">
        <f>IFERROR((Table1[[#This Row],[Total Sales]]-Table1[[#This Row],[Operating Profit]])/Table1[[#This Row],[Units Sold]],0)</f>
        <v>245</v>
      </c>
      <c r="T3156" s="4" t="str">
        <f>IF(Table1[[#This Row],[Profit per unit]]&gt;$V$8,"Premium","Mass")</f>
        <v>Premium</v>
      </c>
      <c r="U3156" s="4"/>
    </row>
    <row r="3157" spans="2:21" ht="14.25" customHeight="1" x14ac:dyDescent="0.3">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c r="O3157" s="4" t="str">
        <f>TEXT(Table1[[#This Row],[Invoice Date]],"mmm")</f>
        <v>Nov</v>
      </c>
      <c r="P3157" s="4">
        <f>YEAR(Table1[[#This Row],[Invoice Date]])</f>
        <v>2021</v>
      </c>
      <c r="Q3157" s="4">
        <f>IFERROR(Table1[[#This Row],[Total Sales]]/Table1[[#This Row],[Units Sold]],4)</f>
        <v>600</v>
      </c>
      <c r="R3157" s="4">
        <f>IFERROR(Table1[[#This Row],[Operating Profit]]/Table1[[#This Row],[Units Sold]],0)</f>
        <v>300</v>
      </c>
      <c r="S3157" s="4">
        <f>IFERROR((Table1[[#This Row],[Total Sales]]-Table1[[#This Row],[Operating Profit]])/Table1[[#This Row],[Units Sold]],0)</f>
        <v>300</v>
      </c>
      <c r="T3157" s="4" t="str">
        <f>IF(Table1[[#This Row],[Profit per unit]]&gt;$V$8,"Premium","Mass")</f>
        <v>Premium</v>
      </c>
      <c r="U3157" s="4"/>
    </row>
    <row r="3158" spans="2:21" ht="14.25" customHeight="1" x14ac:dyDescent="0.3">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c r="O3158" s="4" t="str">
        <f>TEXT(Table1[[#This Row],[Invoice Date]],"mmm")</f>
        <v>Nov</v>
      </c>
      <c r="P3158" s="4">
        <f>YEAR(Table1[[#This Row],[Invoice Date]])</f>
        <v>2021</v>
      </c>
      <c r="Q3158" s="4">
        <f>IFERROR(Table1[[#This Row],[Total Sales]]/Table1[[#This Row],[Units Sold]],4)</f>
        <v>649.99999999999989</v>
      </c>
      <c r="R3158" s="4">
        <f>IFERROR(Table1[[#This Row],[Operating Profit]]/Table1[[#This Row],[Units Sold]],0)</f>
        <v>259.99999999999994</v>
      </c>
      <c r="S3158" s="4">
        <f>IFERROR((Table1[[#This Row],[Total Sales]]-Table1[[#This Row],[Operating Profit]])/Table1[[#This Row],[Units Sold]],0)</f>
        <v>389.99999999999994</v>
      </c>
      <c r="T3158" s="4" t="str">
        <f>IF(Table1[[#This Row],[Profit per unit]]&gt;$V$8,"Premium","Mass")</f>
        <v>Premium</v>
      </c>
      <c r="U3158" s="4"/>
    </row>
    <row r="3159" spans="2:21" ht="14.25" customHeight="1" x14ac:dyDescent="0.3">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c r="O3159" s="4" t="str">
        <f>TEXT(Table1[[#This Row],[Invoice Date]],"mmm")</f>
        <v>Dec</v>
      </c>
      <c r="P3159" s="4">
        <f>YEAR(Table1[[#This Row],[Invoice Date]])</f>
        <v>2021</v>
      </c>
      <c r="Q3159" s="4">
        <f>IFERROR(Table1[[#This Row],[Total Sales]]/Table1[[#This Row],[Units Sold]],4)</f>
        <v>600</v>
      </c>
      <c r="R3159" s="4">
        <f>IFERROR(Table1[[#This Row],[Operating Profit]]/Table1[[#This Row],[Units Sold]],0)</f>
        <v>180</v>
      </c>
      <c r="S3159" s="4">
        <f>IFERROR((Table1[[#This Row],[Total Sales]]-Table1[[#This Row],[Operating Profit]])/Table1[[#This Row],[Units Sold]],0)</f>
        <v>420</v>
      </c>
      <c r="T3159" s="4" t="str">
        <f>IF(Table1[[#This Row],[Profit per unit]]&gt;$V$8,"Premium","Mass")</f>
        <v>Premium</v>
      </c>
      <c r="U3159" s="4"/>
    </row>
    <row r="3160" spans="2:21" ht="14.25" customHeight="1" x14ac:dyDescent="0.3">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c r="O3160" s="4" t="str">
        <f>TEXT(Table1[[#This Row],[Invoice Date]],"mmm")</f>
        <v>Dec</v>
      </c>
      <c r="P3160" s="4">
        <f>YEAR(Table1[[#This Row],[Invoice Date]])</f>
        <v>2021</v>
      </c>
      <c r="Q3160" s="4">
        <f>IFERROR(Table1[[#This Row],[Total Sales]]/Table1[[#This Row],[Units Sold]],4)</f>
        <v>500</v>
      </c>
      <c r="R3160" s="4">
        <f>IFERROR(Table1[[#This Row],[Operating Profit]]/Table1[[#This Row],[Units Sold]],0)</f>
        <v>174.99999999999997</v>
      </c>
      <c r="S3160" s="4">
        <f>IFERROR((Table1[[#This Row],[Total Sales]]-Table1[[#This Row],[Operating Profit]])/Table1[[#This Row],[Units Sold]],0)</f>
        <v>325</v>
      </c>
      <c r="T3160" s="4" t="str">
        <f>IF(Table1[[#This Row],[Profit per unit]]&gt;$V$8,"Premium","Mass")</f>
        <v>Premium</v>
      </c>
      <c r="U3160" s="4"/>
    </row>
    <row r="3161" spans="2:21" ht="14.25" customHeight="1" x14ac:dyDescent="0.3">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c r="O3161" s="4" t="str">
        <f>TEXT(Table1[[#This Row],[Invoice Date]],"mmm")</f>
        <v>Dec</v>
      </c>
      <c r="P3161" s="4">
        <f>YEAR(Table1[[#This Row],[Invoice Date]])</f>
        <v>2021</v>
      </c>
      <c r="Q3161" s="4">
        <f>IFERROR(Table1[[#This Row],[Total Sales]]/Table1[[#This Row],[Units Sold]],4)</f>
        <v>500</v>
      </c>
      <c r="R3161" s="4">
        <f>IFERROR(Table1[[#This Row],[Operating Profit]]/Table1[[#This Row],[Units Sold]],0)</f>
        <v>150</v>
      </c>
      <c r="S3161" s="4">
        <f>IFERROR((Table1[[#This Row],[Total Sales]]-Table1[[#This Row],[Operating Profit]])/Table1[[#This Row],[Units Sold]],0)</f>
        <v>350</v>
      </c>
      <c r="T3161" s="4" t="str">
        <f>IF(Table1[[#This Row],[Profit per unit]]&gt;$V$8,"Premium","Mass")</f>
        <v>Premium</v>
      </c>
      <c r="U3161" s="4"/>
    </row>
    <row r="3162" spans="2:21" ht="14.25" customHeight="1" x14ac:dyDescent="0.3">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c r="O3162" s="4" t="str">
        <f>TEXT(Table1[[#This Row],[Invoice Date]],"mmm")</f>
        <v>Dec</v>
      </c>
      <c r="P3162" s="4">
        <f>YEAR(Table1[[#This Row],[Invoice Date]])</f>
        <v>2021</v>
      </c>
      <c r="Q3162" s="4">
        <f>IFERROR(Table1[[#This Row],[Total Sales]]/Table1[[#This Row],[Units Sold]],4)</f>
        <v>500</v>
      </c>
      <c r="R3162" s="4">
        <f>IFERROR(Table1[[#This Row],[Operating Profit]]/Table1[[#This Row],[Units Sold]],0)</f>
        <v>150</v>
      </c>
      <c r="S3162" s="4">
        <f>IFERROR((Table1[[#This Row],[Total Sales]]-Table1[[#This Row],[Operating Profit]])/Table1[[#This Row],[Units Sold]],0)</f>
        <v>350</v>
      </c>
      <c r="T3162" s="4" t="str">
        <f>IF(Table1[[#This Row],[Profit per unit]]&gt;$V$8,"Premium","Mass")</f>
        <v>Premium</v>
      </c>
      <c r="U3162" s="4"/>
    </row>
    <row r="3163" spans="2:21" ht="14.25" customHeight="1" x14ac:dyDescent="0.3">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c r="O3163" s="4" t="str">
        <f>TEXT(Table1[[#This Row],[Invoice Date]],"mmm")</f>
        <v>Dec</v>
      </c>
      <c r="P3163" s="4">
        <f>YEAR(Table1[[#This Row],[Invoice Date]])</f>
        <v>2021</v>
      </c>
      <c r="Q3163" s="4">
        <f>IFERROR(Table1[[#This Row],[Total Sales]]/Table1[[#This Row],[Units Sold]],4)</f>
        <v>600</v>
      </c>
      <c r="R3163" s="4">
        <f>IFERROR(Table1[[#This Row],[Operating Profit]]/Table1[[#This Row],[Units Sold]],0)</f>
        <v>300</v>
      </c>
      <c r="S3163" s="4">
        <f>IFERROR((Table1[[#This Row],[Total Sales]]-Table1[[#This Row],[Operating Profit]])/Table1[[#This Row],[Units Sold]],0)</f>
        <v>300</v>
      </c>
      <c r="T3163" s="4" t="str">
        <f>IF(Table1[[#This Row],[Profit per unit]]&gt;$V$8,"Premium","Mass")</f>
        <v>Premium</v>
      </c>
      <c r="U3163" s="4"/>
    </row>
    <row r="3164" spans="2:21" ht="14.25" customHeight="1" x14ac:dyDescent="0.3">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c r="O3164" s="4" t="str">
        <f>TEXT(Table1[[#This Row],[Invoice Date]],"mmm")</f>
        <v>Dec</v>
      </c>
      <c r="P3164" s="4">
        <f>YEAR(Table1[[#This Row],[Invoice Date]])</f>
        <v>2021</v>
      </c>
      <c r="Q3164" s="4">
        <f>IFERROR(Table1[[#This Row],[Total Sales]]/Table1[[#This Row],[Units Sold]],4)</f>
        <v>649.99999999999989</v>
      </c>
      <c r="R3164" s="4">
        <f>IFERROR(Table1[[#This Row],[Operating Profit]]/Table1[[#This Row],[Units Sold]],0)</f>
        <v>259.99999999999994</v>
      </c>
      <c r="S3164" s="4">
        <f>IFERROR((Table1[[#This Row],[Total Sales]]-Table1[[#This Row],[Operating Profit]])/Table1[[#This Row],[Units Sold]],0)</f>
        <v>389.99999999999983</v>
      </c>
      <c r="T3164" s="4" t="str">
        <f>IF(Table1[[#This Row],[Profit per unit]]&gt;$V$8,"Premium","Mass")</f>
        <v>Premium</v>
      </c>
      <c r="U3164" s="4"/>
    </row>
    <row r="3165" spans="2:21" ht="14.25" customHeight="1" x14ac:dyDescent="0.3">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c r="O3165" s="4" t="str">
        <f>TEXT(Table1[[#This Row],[Invoice Date]],"mmm")</f>
        <v>Jan</v>
      </c>
      <c r="P3165" s="4">
        <f>YEAR(Table1[[#This Row],[Invoice Date]])</f>
        <v>2021</v>
      </c>
      <c r="Q3165" s="4">
        <f>IFERROR(Table1[[#This Row],[Total Sales]]/Table1[[#This Row],[Units Sold]],4)</f>
        <v>350</v>
      </c>
      <c r="R3165" s="4">
        <f>IFERROR(Table1[[#This Row],[Operating Profit]]/Table1[[#This Row],[Units Sold]],0)</f>
        <v>140</v>
      </c>
      <c r="S3165" s="4">
        <f>IFERROR((Table1[[#This Row],[Total Sales]]-Table1[[#This Row],[Operating Profit]])/Table1[[#This Row],[Units Sold]],0)</f>
        <v>210</v>
      </c>
      <c r="T3165" s="4" t="str">
        <f>IF(Table1[[#This Row],[Profit per unit]]&gt;$V$8,"Premium","Mass")</f>
        <v>Premium</v>
      </c>
      <c r="U3165" s="4"/>
    </row>
    <row r="3166" spans="2:21" ht="14.25" customHeight="1" x14ac:dyDescent="0.3">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c r="O3166" s="4" t="str">
        <f>TEXT(Table1[[#This Row],[Invoice Date]],"mmm")</f>
        <v>Jan</v>
      </c>
      <c r="P3166" s="4">
        <f>YEAR(Table1[[#This Row],[Invoice Date]])</f>
        <v>2021</v>
      </c>
      <c r="Q3166" s="4">
        <f>IFERROR(Table1[[#This Row],[Total Sales]]/Table1[[#This Row],[Units Sold]],4)</f>
        <v>350</v>
      </c>
      <c r="R3166" s="4">
        <f>IFERROR(Table1[[#This Row],[Operating Profit]]/Table1[[#This Row],[Units Sold]],0)</f>
        <v>140</v>
      </c>
      <c r="S3166" s="4">
        <f>IFERROR((Table1[[#This Row],[Total Sales]]-Table1[[#This Row],[Operating Profit]])/Table1[[#This Row],[Units Sold]],0)</f>
        <v>210</v>
      </c>
      <c r="T3166" s="4" t="str">
        <f>IF(Table1[[#This Row],[Profit per unit]]&gt;$V$8,"Premium","Mass")</f>
        <v>Premium</v>
      </c>
      <c r="U3166" s="4"/>
    </row>
    <row r="3167" spans="2:21" ht="14.25" customHeight="1" x14ac:dyDescent="0.3">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c r="O3167" s="4" t="str">
        <f>TEXT(Table1[[#This Row],[Invoice Date]],"mmm")</f>
        <v>Jan</v>
      </c>
      <c r="P3167" s="4">
        <f>YEAR(Table1[[#This Row],[Invoice Date]])</f>
        <v>2021</v>
      </c>
      <c r="Q3167" s="4">
        <f>IFERROR(Table1[[#This Row],[Total Sales]]/Table1[[#This Row],[Units Sold]],4)</f>
        <v>250.00000000000006</v>
      </c>
      <c r="R3167" s="4">
        <f>IFERROR(Table1[[#This Row],[Operating Profit]]/Table1[[#This Row],[Units Sold]],0)</f>
        <v>87.500000000000014</v>
      </c>
      <c r="S3167" s="4">
        <f>IFERROR((Table1[[#This Row],[Total Sales]]-Table1[[#This Row],[Operating Profit]])/Table1[[#This Row],[Units Sold]],0)</f>
        <v>162.50000000000006</v>
      </c>
      <c r="T3167" s="4" t="str">
        <f>IF(Table1[[#This Row],[Profit per unit]]&gt;$V$8,"Premium","Mass")</f>
        <v>Premium</v>
      </c>
      <c r="U3167" s="4"/>
    </row>
    <row r="3168" spans="2:21" ht="14.25" customHeight="1" x14ac:dyDescent="0.3">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c r="O3168" s="4" t="str">
        <f>TEXT(Table1[[#This Row],[Invoice Date]],"mmm")</f>
        <v>Jan</v>
      </c>
      <c r="P3168" s="4">
        <f>YEAR(Table1[[#This Row],[Invoice Date]])</f>
        <v>2021</v>
      </c>
      <c r="Q3168" s="4">
        <f>IFERROR(Table1[[#This Row],[Total Sales]]/Table1[[#This Row],[Units Sold]],4)</f>
        <v>300.00000000000006</v>
      </c>
      <c r="R3168" s="4">
        <f>IFERROR(Table1[[#This Row],[Operating Profit]]/Table1[[#This Row],[Units Sold]],0)</f>
        <v>105.00000000000001</v>
      </c>
      <c r="S3168" s="4">
        <f>IFERROR((Table1[[#This Row],[Total Sales]]-Table1[[#This Row],[Operating Profit]])/Table1[[#This Row],[Units Sold]],0)</f>
        <v>195.00000000000006</v>
      </c>
      <c r="T3168" s="4" t="str">
        <f>IF(Table1[[#This Row],[Profit per unit]]&gt;$V$8,"Premium","Mass")</f>
        <v>Premium</v>
      </c>
      <c r="U3168" s="4"/>
    </row>
    <row r="3169" spans="2:21" ht="14.25" customHeight="1" x14ac:dyDescent="0.3">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c r="O3169" s="4" t="str">
        <f>TEXT(Table1[[#This Row],[Invoice Date]],"mmm")</f>
        <v>Jan</v>
      </c>
      <c r="P3169" s="4">
        <f>YEAR(Table1[[#This Row],[Invoice Date]])</f>
        <v>2021</v>
      </c>
      <c r="Q3169" s="4">
        <f>IFERROR(Table1[[#This Row],[Total Sales]]/Table1[[#This Row],[Units Sold]],4)</f>
        <v>449.99999999999994</v>
      </c>
      <c r="R3169" s="4">
        <f>IFERROR(Table1[[#This Row],[Operating Profit]]/Table1[[#This Row],[Units Sold]],0)</f>
        <v>134.99999999999997</v>
      </c>
      <c r="S3169" s="4">
        <f>IFERROR((Table1[[#This Row],[Total Sales]]-Table1[[#This Row],[Operating Profit]])/Table1[[#This Row],[Units Sold]],0)</f>
        <v>314.99999999999994</v>
      </c>
      <c r="T3169" s="4" t="str">
        <f>IF(Table1[[#This Row],[Profit per unit]]&gt;$V$8,"Premium","Mass")</f>
        <v>Premium</v>
      </c>
      <c r="U3169" s="4"/>
    </row>
    <row r="3170" spans="2:21" ht="14.25" customHeight="1" x14ac:dyDescent="0.3">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c r="O3170" s="4" t="str">
        <f>TEXT(Table1[[#This Row],[Invoice Date]],"mmm")</f>
        <v>Jan</v>
      </c>
      <c r="P3170" s="4">
        <f>YEAR(Table1[[#This Row],[Invoice Date]])</f>
        <v>2021</v>
      </c>
      <c r="Q3170" s="4">
        <f>IFERROR(Table1[[#This Row],[Total Sales]]/Table1[[#This Row],[Units Sold]],4)</f>
        <v>350</v>
      </c>
      <c r="R3170" s="4">
        <f>IFERROR(Table1[[#This Row],[Operating Profit]]/Table1[[#This Row],[Units Sold]],0)</f>
        <v>140</v>
      </c>
      <c r="S3170" s="4">
        <f>IFERROR((Table1[[#This Row],[Total Sales]]-Table1[[#This Row],[Operating Profit]])/Table1[[#This Row],[Units Sold]],0)</f>
        <v>210</v>
      </c>
      <c r="T3170" s="4" t="str">
        <f>IF(Table1[[#This Row],[Profit per unit]]&gt;$V$8,"Premium","Mass")</f>
        <v>Premium</v>
      </c>
      <c r="U3170" s="4"/>
    </row>
    <row r="3171" spans="2:21" ht="14.25" customHeight="1" x14ac:dyDescent="0.3">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c r="O3171" s="4" t="str">
        <f>TEXT(Table1[[#This Row],[Invoice Date]],"mmm")</f>
        <v>Feb</v>
      </c>
      <c r="P3171" s="4">
        <f>YEAR(Table1[[#This Row],[Invoice Date]])</f>
        <v>2021</v>
      </c>
      <c r="Q3171" s="4">
        <f>IFERROR(Table1[[#This Row],[Total Sales]]/Table1[[#This Row],[Units Sold]],4)</f>
        <v>350</v>
      </c>
      <c r="R3171" s="4">
        <f>IFERROR(Table1[[#This Row],[Operating Profit]]/Table1[[#This Row],[Units Sold]],0)</f>
        <v>140</v>
      </c>
      <c r="S3171" s="4">
        <f>IFERROR((Table1[[#This Row],[Total Sales]]-Table1[[#This Row],[Operating Profit]])/Table1[[#This Row],[Units Sold]],0)</f>
        <v>210</v>
      </c>
      <c r="T3171" s="4" t="str">
        <f>IF(Table1[[#This Row],[Profit per unit]]&gt;$V$8,"Premium","Mass")</f>
        <v>Premium</v>
      </c>
      <c r="U3171" s="4"/>
    </row>
    <row r="3172" spans="2:21" ht="14.25" customHeight="1" x14ac:dyDescent="0.3">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c r="O3172" s="4" t="str">
        <f>TEXT(Table1[[#This Row],[Invoice Date]],"mmm")</f>
        <v>Feb</v>
      </c>
      <c r="P3172" s="4">
        <f>YEAR(Table1[[#This Row],[Invoice Date]])</f>
        <v>2021</v>
      </c>
      <c r="Q3172" s="4">
        <f>IFERROR(Table1[[#This Row],[Total Sales]]/Table1[[#This Row],[Units Sold]],4)</f>
        <v>350</v>
      </c>
      <c r="R3172" s="4">
        <f>IFERROR(Table1[[#This Row],[Operating Profit]]/Table1[[#This Row],[Units Sold]],0)</f>
        <v>140</v>
      </c>
      <c r="S3172" s="4">
        <f>IFERROR((Table1[[#This Row],[Total Sales]]-Table1[[#This Row],[Operating Profit]])/Table1[[#This Row],[Units Sold]],0)</f>
        <v>210</v>
      </c>
      <c r="T3172" s="4" t="str">
        <f>IF(Table1[[#This Row],[Profit per unit]]&gt;$V$8,"Premium","Mass")</f>
        <v>Premium</v>
      </c>
      <c r="U3172" s="4"/>
    </row>
    <row r="3173" spans="2:21" ht="14.25" customHeight="1" x14ac:dyDescent="0.3">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c r="O3173" s="4" t="str">
        <f>TEXT(Table1[[#This Row],[Invoice Date]],"mmm")</f>
        <v>Feb</v>
      </c>
      <c r="P3173" s="4">
        <f>YEAR(Table1[[#This Row],[Invoice Date]])</f>
        <v>2021</v>
      </c>
      <c r="Q3173" s="4">
        <f>IFERROR(Table1[[#This Row],[Total Sales]]/Table1[[#This Row],[Units Sold]],4)</f>
        <v>250.00000000000006</v>
      </c>
      <c r="R3173" s="4">
        <f>IFERROR(Table1[[#This Row],[Operating Profit]]/Table1[[#This Row],[Units Sold]],0)</f>
        <v>87.500000000000014</v>
      </c>
      <c r="S3173" s="4">
        <f>IFERROR((Table1[[#This Row],[Total Sales]]-Table1[[#This Row],[Operating Profit]])/Table1[[#This Row],[Units Sold]],0)</f>
        <v>162.50000000000006</v>
      </c>
      <c r="T3173" s="4" t="str">
        <f>IF(Table1[[#This Row],[Profit per unit]]&gt;$V$8,"Premium","Mass")</f>
        <v>Premium</v>
      </c>
      <c r="U3173" s="4"/>
    </row>
    <row r="3174" spans="2:21" ht="14.25" customHeight="1" x14ac:dyDescent="0.3">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c r="O3174" s="4" t="str">
        <f>TEXT(Table1[[#This Row],[Invoice Date]],"mmm")</f>
        <v>Feb</v>
      </c>
      <c r="P3174" s="4">
        <f>YEAR(Table1[[#This Row],[Invoice Date]])</f>
        <v>2021</v>
      </c>
      <c r="Q3174" s="4">
        <f>IFERROR(Table1[[#This Row],[Total Sales]]/Table1[[#This Row],[Units Sold]],4)</f>
        <v>300.00000000000006</v>
      </c>
      <c r="R3174" s="4">
        <f>IFERROR(Table1[[#This Row],[Operating Profit]]/Table1[[#This Row],[Units Sold]],0)</f>
        <v>105.00000000000001</v>
      </c>
      <c r="S3174" s="4">
        <f>IFERROR((Table1[[#This Row],[Total Sales]]-Table1[[#This Row],[Operating Profit]])/Table1[[#This Row],[Units Sold]],0)</f>
        <v>195.00000000000006</v>
      </c>
      <c r="T3174" s="4" t="str">
        <f>IF(Table1[[#This Row],[Profit per unit]]&gt;$V$8,"Premium","Mass")</f>
        <v>Premium</v>
      </c>
      <c r="U3174" s="4"/>
    </row>
    <row r="3175" spans="2:21" ht="14.25" customHeight="1" x14ac:dyDescent="0.3">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c r="O3175" s="4" t="str">
        <f>TEXT(Table1[[#This Row],[Invoice Date]],"mmm")</f>
        <v>Feb</v>
      </c>
      <c r="P3175" s="4">
        <f>YEAR(Table1[[#This Row],[Invoice Date]])</f>
        <v>2021</v>
      </c>
      <c r="Q3175" s="4">
        <f>IFERROR(Table1[[#This Row],[Total Sales]]/Table1[[#This Row],[Units Sold]],4)</f>
        <v>449.99999999999994</v>
      </c>
      <c r="R3175" s="4">
        <f>IFERROR(Table1[[#This Row],[Operating Profit]]/Table1[[#This Row],[Units Sold]],0)</f>
        <v>134.99999999999997</v>
      </c>
      <c r="S3175" s="4">
        <f>IFERROR((Table1[[#This Row],[Total Sales]]-Table1[[#This Row],[Operating Profit]])/Table1[[#This Row],[Units Sold]],0)</f>
        <v>314.99999999999994</v>
      </c>
      <c r="T3175" s="4" t="str">
        <f>IF(Table1[[#This Row],[Profit per unit]]&gt;$V$8,"Premium","Mass")</f>
        <v>Premium</v>
      </c>
      <c r="U3175" s="4"/>
    </row>
    <row r="3176" spans="2:21" ht="14.25" customHeight="1" x14ac:dyDescent="0.3">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c r="O3176" s="4" t="str">
        <f>TEXT(Table1[[#This Row],[Invoice Date]],"mmm")</f>
        <v>Feb</v>
      </c>
      <c r="P3176" s="4">
        <f>YEAR(Table1[[#This Row],[Invoice Date]])</f>
        <v>2021</v>
      </c>
      <c r="Q3176" s="4">
        <f>IFERROR(Table1[[#This Row],[Total Sales]]/Table1[[#This Row],[Units Sold]],4)</f>
        <v>199.99999999999997</v>
      </c>
      <c r="R3176" s="4">
        <f>IFERROR(Table1[[#This Row],[Operating Profit]]/Table1[[#This Row],[Units Sold]],0)</f>
        <v>80</v>
      </c>
      <c r="S3176" s="4">
        <f>IFERROR((Table1[[#This Row],[Total Sales]]-Table1[[#This Row],[Operating Profit]])/Table1[[#This Row],[Units Sold]],0)</f>
        <v>119.99999999999997</v>
      </c>
      <c r="T3176" s="4" t="str">
        <f>IF(Table1[[#This Row],[Profit per unit]]&gt;$V$8,"Premium","Mass")</f>
        <v>Premium</v>
      </c>
      <c r="U3176" s="4"/>
    </row>
    <row r="3177" spans="2:21" ht="14.25" customHeight="1" x14ac:dyDescent="0.3">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c r="O3177" s="4" t="str">
        <f>TEXT(Table1[[#This Row],[Invoice Date]],"mmm")</f>
        <v>Mar</v>
      </c>
      <c r="P3177" s="4">
        <f>YEAR(Table1[[#This Row],[Invoice Date]])</f>
        <v>2021</v>
      </c>
      <c r="Q3177" s="4">
        <f>IFERROR(Table1[[#This Row],[Total Sales]]/Table1[[#This Row],[Units Sold]],4)</f>
        <v>250.00000000000009</v>
      </c>
      <c r="R3177" s="4">
        <f>IFERROR(Table1[[#This Row],[Operating Profit]]/Table1[[#This Row],[Units Sold]],0)</f>
        <v>100.00000000000004</v>
      </c>
      <c r="S3177" s="4">
        <f>IFERROR((Table1[[#This Row],[Total Sales]]-Table1[[#This Row],[Operating Profit]])/Table1[[#This Row],[Units Sold]],0)</f>
        <v>150.00000000000006</v>
      </c>
      <c r="T3177" s="4" t="str">
        <f>IF(Table1[[#This Row],[Profit per unit]]&gt;$V$8,"Premium","Mass")</f>
        <v>Premium</v>
      </c>
      <c r="U3177" s="4"/>
    </row>
    <row r="3178" spans="2:21" ht="14.25" customHeight="1" x14ac:dyDescent="0.3">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c r="O3178" s="4" t="str">
        <f>TEXT(Table1[[#This Row],[Invoice Date]],"mmm")</f>
        <v>Mar</v>
      </c>
      <c r="P3178" s="4">
        <f>YEAR(Table1[[#This Row],[Invoice Date]])</f>
        <v>2021</v>
      </c>
      <c r="Q3178" s="4">
        <f>IFERROR(Table1[[#This Row],[Total Sales]]/Table1[[#This Row],[Units Sold]],4)</f>
        <v>250.00000000000006</v>
      </c>
      <c r="R3178" s="4">
        <f>IFERROR(Table1[[#This Row],[Operating Profit]]/Table1[[#This Row],[Units Sold]],0)</f>
        <v>100.00000000000003</v>
      </c>
      <c r="S3178" s="4">
        <f>IFERROR((Table1[[#This Row],[Total Sales]]-Table1[[#This Row],[Operating Profit]])/Table1[[#This Row],[Units Sold]],0)</f>
        <v>150.00000000000003</v>
      </c>
      <c r="T3178" s="4" t="str">
        <f>IF(Table1[[#This Row],[Profit per unit]]&gt;$V$8,"Premium","Mass")</f>
        <v>Premium</v>
      </c>
      <c r="U3178" s="4"/>
    </row>
    <row r="3179" spans="2:21" ht="14.25" customHeight="1" x14ac:dyDescent="0.3">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c r="O3179" s="4" t="str">
        <f>TEXT(Table1[[#This Row],[Invoice Date]],"mmm")</f>
        <v>Mar</v>
      </c>
      <c r="P3179" s="4">
        <f>YEAR(Table1[[#This Row],[Invoice Date]])</f>
        <v>2021</v>
      </c>
      <c r="Q3179" s="4">
        <f>IFERROR(Table1[[#This Row],[Total Sales]]/Table1[[#This Row],[Units Sold]],4)</f>
        <v>150.00000000000003</v>
      </c>
      <c r="R3179" s="4">
        <f>IFERROR(Table1[[#This Row],[Operating Profit]]/Table1[[#This Row],[Units Sold]],0)</f>
        <v>52.500000000000007</v>
      </c>
      <c r="S3179" s="4">
        <f>IFERROR((Table1[[#This Row],[Total Sales]]-Table1[[#This Row],[Operating Profit]])/Table1[[#This Row],[Units Sold]],0)</f>
        <v>97.500000000000028</v>
      </c>
      <c r="T3179" s="4" t="str">
        <f>IF(Table1[[#This Row],[Profit per unit]]&gt;$V$8,"Premium","Mass")</f>
        <v>Mass</v>
      </c>
      <c r="U3179" s="4"/>
    </row>
    <row r="3180" spans="2:21" ht="14.25" customHeight="1" x14ac:dyDescent="0.3">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c r="O3180" s="4" t="str">
        <f>TEXT(Table1[[#This Row],[Invoice Date]],"mmm")</f>
        <v>Mar</v>
      </c>
      <c r="P3180" s="4">
        <f>YEAR(Table1[[#This Row],[Invoice Date]])</f>
        <v>2021</v>
      </c>
      <c r="Q3180" s="4">
        <f>IFERROR(Table1[[#This Row],[Total Sales]]/Table1[[#This Row],[Units Sold]],4)</f>
        <v>199.99999999999997</v>
      </c>
      <c r="R3180" s="4">
        <f>IFERROR(Table1[[#This Row],[Operating Profit]]/Table1[[#This Row],[Units Sold]],0)</f>
        <v>69.999999999999986</v>
      </c>
      <c r="S3180" s="4">
        <f>IFERROR((Table1[[#This Row],[Total Sales]]-Table1[[#This Row],[Operating Profit]])/Table1[[#This Row],[Units Sold]],0)</f>
        <v>129.99999999999997</v>
      </c>
      <c r="T3180" s="4" t="str">
        <f>IF(Table1[[#This Row],[Profit per unit]]&gt;$V$8,"Premium","Mass")</f>
        <v>Premium</v>
      </c>
      <c r="U3180" s="4"/>
    </row>
    <row r="3181" spans="2:21" ht="14.25" customHeight="1" x14ac:dyDescent="0.3">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c r="O3181" s="4" t="str">
        <f>TEXT(Table1[[#This Row],[Invoice Date]],"mmm")</f>
        <v>Mar</v>
      </c>
      <c r="P3181" s="4">
        <f>YEAR(Table1[[#This Row],[Invoice Date]])</f>
        <v>2021</v>
      </c>
      <c r="Q3181" s="4">
        <f>IFERROR(Table1[[#This Row],[Total Sales]]/Table1[[#This Row],[Units Sold]],4)</f>
        <v>350</v>
      </c>
      <c r="R3181" s="4">
        <f>IFERROR(Table1[[#This Row],[Operating Profit]]/Table1[[#This Row],[Units Sold]],0)</f>
        <v>105</v>
      </c>
      <c r="S3181" s="4">
        <f>IFERROR((Table1[[#This Row],[Total Sales]]-Table1[[#This Row],[Operating Profit]])/Table1[[#This Row],[Units Sold]],0)</f>
        <v>245</v>
      </c>
      <c r="T3181" s="4" t="str">
        <f>IF(Table1[[#This Row],[Profit per unit]]&gt;$V$8,"Premium","Mass")</f>
        <v>Premium</v>
      </c>
      <c r="U3181" s="4"/>
    </row>
    <row r="3182" spans="2:21" ht="14.25" customHeight="1" x14ac:dyDescent="0.3">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c r="O3182" s="4" t="str">
        <f>TEXT(Table1[[#This Row],[Invoice Date]],"mmm")</f>
        <v>Mar</v>
      </c>
      <c r="P3182" s="4">
        <f>YEAR(Table1[[#This Row],[Invoice Date]])</f>
        <v>2021</v>
      </c>
      <c r="Q3182" s="4">
        <f>IFERROR(Table1[[#This Row],[Total Sales]]/Table1[[#This Row],[Units Sold]],4)</f>
        <v>250.00000000000006</v>
      </c>
      <c r="R3182" s="4">
        <f>IFERROR(Table1[[#This Row],[Operating Profit]]/Table1[[#This Row],[Units Sold]],0)</f>
        <v>100.00000000000003</v>
      </c>
      <c r="S3182" s="4">
        <f>IFERROR((Table1[[#This Row],[Total Sales]]-Table1[[#This Row],[Operating Profit]])/Table1[[#This Row],[Units Sold]],0)</f>
        <v>150.00000000000003</v>
      </c>
      <c r="T3182" s="4" t="str">
        <f>IF(Table1[[#This Row],[Profit per unit]]&gt;$V$8,"Premium","Mass")</f>
        <v>Premium</v>
      </c>
      <c r="U3182" s="4"/>
    </row>
    <row r="3183" spans="2:21" ht="14.25" customHeight="1" x14ac:dyDescent="0.3">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c r="O3183" s="4" t="str">
        <f>TEXT(Table1[[#This Row],[Invoice Date]],"mmm")</f>
        <v>Apr</v>
      </c>
      <c r="P3183" s="4">
        <f>YEAR(Table1[[#This Row],[Invoice Date]])</f>
        <v>2021</v>
      </c>
      <c r="Q3183" s="4">
        <f>IFERROR(Table1[[#This Row],[Total Sales]]/Table1[[#This Row],[Units Sold]],4)</f>
        <v>250.00000000000006</v>
      </c>
      <c r="R3183" s="4">
        <f>IFERROR(Table1[[#This Row],[Operating Profit]]/Table1[[#This Row],[Units Sold]],0)</f>
        <v>100.00000000000003</v>
      </c>
      <c r="S3183" s="4">
        <f>IFERROR((Table1[[#This Row],[Total Sales]]-Table1[[#This Row],[Operating Profit]])/Table1[[#This Row],[Units Sold]],0)</f>
        <v>150.00000000000003</v>
      </c>
      <c r="T3183" s="4" t="str">
        <f>IF(Table1[[#This Row],[Profit per unit]]&gt;$V$8,"Premium","Mass")</f>
        <v>Premium</v>
      </c>
      <c r="U3183" s="4"/>
    </row>
    <row r="3184" spans="2:21" ht="14.25" customHeight="1" x14ac:dyDescent="0.3">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c r="O3184" s="4" t="str">
        <f>TEXT(Table1[[#This Row],[Invoice Date]],"mmm")</f>
        <v>Apr</v>
      </c>
      <c r="P3184" s="4">
        <f>YEAR(Table1[[#This Row],[Invoice Date]])</f>
        <v>2021</v>
      </c>
      <c r="Q3184" s="4">
        <f>IFERROR(Table1[[#This Row],[Total Sales]]/Table1[[#This Row],[Units Sold]],4)</f>
        <v>250.00000000000009</v>
      </c>
      <c r="R3184" s="4">
        <f>IFERROR(Table1[[#This Row],[Operating Profit]]/Table1[[#This Row],[Units Sold]],0)</f>
        <v>100.00000000000004</v>
      </c>
      <c r="S3184" s="4">
        <f>IFERROR((Table1[[#This Row],[Total Sales]]-Table1[[#This Row],[Operating Profit]])/Table1[[#This Row],[Units Sold]],0)</f>
        <v>150.00000000000003</v>
      </c>
      <c r="T3184" s="4" t="str">
        <f>IF(Table1[[#This Row],[Profit per unit]]&gt;$V$8,"Premium","Mass")</f>
        <v>Premium</v>
      </c>
      <c r="U3184" s="4"/>
    </row>
    <row r="3185" spans="2:21" ht="14.25" customHeight="1" x14ac:dyDescent="0.3">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c r="O3185" s="4" t="str">
        <f>TEXT(Table1[[#This Row],[Invoice Date]],"mmm")</f>
        <v>Apr</v>
      </c>
      <c r="P3185" s="4">
        <f>YEAR(Table1[[#This Row],[Invoice Date]])</f>
        <v>2021</v>
      </c>
      <c r="Q3185" s="4">
        <f>IFERROR(Table1[[#This Row],[Total Sales]]/Table1[[#This Row],[Units Sold]],4)</f>
        <v>150.00000000000003</v>
      </c>
      <c r="R3185" s="4">
        <f>IFERROR(Table1[[#This Row],[Operating Profit]]/Table1[[#This Row],[Units Sold]],0)</f>
        <v>52.5</v>
      </c>
      <c r="S3185" s="4">
        <f>IFERROR((Table1[[#This Row],[Total Sales]]-Table1[[#This Row],[Operating Profit]])/Table1[[#This Row],[Units Sold]],0)</f>
        <v>97.500000000000014</v>
      </c>
      <c r="T3185" s="4" t="str">
        <f>IF(Table1[[#This Row],[Profit per unit]]&gt;$V$8,"Premium","Mass")</f>
        <v>Mass</v>
      </c>
      <c r="U3185" s="4"/>
    </row>
    <row r="3186" spans="2:21" ht="14.25" customHeight="1" x14ac:dyDescent="0.3">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c r="O3186" s="4" t="str">
        <f>TEXT(Table1[[#This Row],[Invoice Date]],"mmm")</f>
        <v>Apr</v>
      </c>
      <c r="P3186" s="4">
        <f>YEAR(Table1[[#This Row],[Invoice Date]])</f>
        <v>2021</v>
      </c>
      <c r="Q3186" s="4">
        <f>IFERROR(Table1[[#This Row],[Total Sales]]/Table1[[#This Row],[Units Sold]],4)</f>
        <v>199.99999999999997</v>
      </c>
      <c r="R3186" s="4">
        <f>IFERROR(Table1[[#This Row],[Operating Profit]]/Table1[[#This Row],[Units Sold]],0)</f>
        <v>69.999999999999986</v>
      </c>
      <c r="S3186" s="4">
        <f>IFERROR((Table1[[#This Row],[Total Sales]]-Table1[[#This Row],[Operating Profit]])/Table1[[#This Row],[Units Sold]],0)</f>
        <v>129.99999999999997</v>
      </c>
      <c r="T3186" s="4" t="str">
        <f>IF(Table1[[#This Row],[Profit per unit]]&gt;$V$8,"Premium","Mass")</f>
        <v>Premium</v>
      </c>
      <c r="U3186" s="4"/>
    </row>
    <row r="3187" spans="2:21" ht="14.25" customHeight="1" x14ac:dyDescent="0.3">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c r="O3187" s="4" t="str">
        <f>TEXT(Table1[[#This Row],[Invoice Date]],"mmm")</f>
        <v>Apr</v>
      </c>
      <c r="P3187" s="4">
        <f>YEAR(Table1[[#This Row],[Invoice Date]])</f>
        <v>2021</v>
      </c>
      <c r="Q3187" s="4">
        <f>IFERROR(Table1[[#This Row],[Total Sales]]/Table1[[#This Row],[Units Sold]],4)</f>
        <v>650</v>
      </c>
      <c r="R3187" s="4">
        <f>IFERROR(Table1[[#This Row],[Operating Profit]]/Table1[[#This Row],[Units Sold]],0)</f>
        <v>195</v>
      </c>
      <c r="S3187" s="4">
        <f>IFERROR((Table1[[#This Row],[Total Sales]]-Table1[[#This Row],[Operating Profit]])/Table1[[#This Row],[Units Sold]],0)</f>
        <v>455</v>
      </c>
      <c r="T3187" s="4" t="str">
        <f>IF(Table1[[#This Row],[Profit per unit]]&gt;$V$8,"Premium","Mass")</f>
        <v>Premium</v>
      </c>
      <c r="U3187" s="4"/>
    </row>
    <row r="3188" spans="2:21" ht="14.25" customHeight="1" x14ac:dyDescent="0.3">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c r="O3188" s="4" t="str">
        <f>TEXT(Table1[[#This Row],[Invoice Date]],"mmm")</f>
        <v>Apr</v>
      </c>
      <c r="P3188" s="4">
        <f>YEAR(Table1[[#This Row],[Invoice Date]])</f>
        <v>2021</v>
      </c>
      <c r="Q3188" s="4">
        <f>IFERROR(Table1[[#This Row],[Total Sales]]/Table1[[#This Row],[Units Sold]],4)</f>
        <v>500</v>
      </c>
      <c r="R3188" s="4">
        <f>IFERROR(Table1[[#This Row],[Operating Profit]]/Table1[[#This Row],[Units Sold]],0)</f>
        <v>200</v>
      </c>
      <c r="S3188" s="4">
        <f>IFERROR((Table1[[#This Row],[Total Sales]]-Table1[[#This Row],[Operating Profit]])/Table1[[#This Row],[Units Sold]],0)</f>
        <v>300</v>
      </c>
      <c r="T3188" s="4" t="str">
        <f>IF(Table1[[#This Row],[Profit per unit]]&gt;$V$8,"Premium","Mass")</f>
        <v>Premium</v>
      </c>
      <c r="U3188" s="4"/>
    </row>
    <row r="3189" spans="2:21" ht="14.25" customHeight="1" x14ac:dyDescent="0.3">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c r="O3189" s="4" t="str">
        <f>TEXT(Table1[[#This Row],[Invoice Date]],"mmm")</f>
        <v>May</v>
      </c>
      <c r="P3189" s="4">
        <f>YEAR(Table1[[#This Row],[Invoice Date]])</f>
        <v>2021</v>
      </c>
      <c r="Q3189" s="4">
        <f>IFERROR(Table1[[#This Row],[Total Sales]]/Table1[[#This Row],[Units Sold]],4)</f>
        <v>600</v>
      </c>
      <c r="R3189" s="4">
        <f>IFERROR(Table1[[#This Row],[Operating Profit]]/Table1[[#This Row],[Units Sold]],0)</f>
        <v>240</v>
      </c>
      <c r="S3189" s="4">
        <f>IFERROR((Table1[[#This Row],[Total Sales]]-Table1[[#This Row],[Operating Profit]])/Table1[[#This Row],[Units Sold]],0)</f>
        <v>360</v>
      </c>
      <c r="T3189" s="4" t="str">
        <f>IF(Table1[[#This Row],[Profit per unit]]&gt;$V$8,"Premium","Mass")</f>
        <v>Premium</v>
      </c>
      <c r="U3189" s="4"/>
    </row>
    <row r="3190" spans="2:21" ht="14.25" customHeight="1" x14ac:dyDescent="0.3">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c r="O3190" s="4" t="str">
        <f>TEXT(Table1[[#This Row],[Invoice Date]],"mmm")</f>
        <v>May</v>
      </c>
      <c r="P3190" s="4">
        <f>YEAR(Table1[[#This Row],[Invoice Date]])</f>
        <v>2021</v>
      </c>
      <c r="Q3190" s="4">
        <f>IFERROR(Table1[[#This Row],[Total Sales]]/Table1[[#This Row],[Units Sold]],4)</f>
        <v>400</v>
      </c>
      <c r="R3190" s="4">
        <f>IFERROR(Table1[[#This Row],[Operating Profit]]/Table1[[#This Row],[Units Sold]],0)</f>
        <v>160</v>
      </c>
      <c r="S3190" s="4">
        <f>IFERROR((Table1[[#This Row],[Total Sales]]-Table1[[#This Row],[Operating Profit]])/Table1[[#This Row],[Units Sold]],0)</f>
        <v>240</v>
      </c>
      <c r="T3190" s="4" t="str">
        <f>IF(Table1[[#This Row],[Profit per unit]]&gt;$V$8,"Premium","Mass")</f>
        <v>Premium</v>
      </c>
      <c r="U3190" s="4"/>
    </row>
    <row r="3191" spans="2:21" ht="14.25" customHeight="1" x14ac:dyDescent="0.3">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c r="O3191" s="4" t="str">
        <f>TEXT(Table1[[#This Row],[Invoice Date]],"mmm")</f>
        <v>May</v>
      </c>
      <c r="P3191" s="4">
        <f>YEAR(Table1[[#This Row],[Invoice Date]])</f>
        <v>2021</v>
      </c>
      <c r="Q3191" s="4">
        <f>IFERROR(Table1[[#This Row],[Total Sales]]/Table1[[#This Row],[Units Sold]],4)</f>
        <v>350</v>
      </c>
      <c r="R3191" s="4">
        <f>IFERROR(Table1[[#This Row],[Operating Profit]]/Table1[[#This Row],[Units Sold]],0)</f>
        <v>122.5</v>
      </c>
      <c r="S3191" s="4">
        <f>IFERROR((Table1[[#This Row],[Total Sales]]-Table1[[#This Row],[Operating Profit]])/Table1[[#This Row],[Units Sold]],0)</f>
        <v>227.5</v>
      </c>
      <c r="T3191" s="4" t="str">
        <f>IF(Table1[[#This Row],[Profit per unit]]&gt;$V$8,"Premium","Mass")</f>
        <v>Premium</v>
      </c>
      <c r="U3191" s="4"/>
    </row>
    <row r="3192" spans="2:21" ht="14.25" customHeight="1" x14ac:dyDescent="0.3">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c r="O3192" s="4" t="str">
        <f>TEXT(Table1[[#This Row],[Invoice Date]],"mmm")</f>
        <v>May</v>
      </c>
      <c r="P3192" s="4">
        <f>YEAR(Table1[[#This Row],[Invoice Date]])</f>
        <v>2021</v>
      </c>
      <c r="Q3192" s="4">
        <f>IFERROR(Table1[[#This Row],[Total Sales]]/Table1[[#This Row],[Units Sold]],4)</f>
        <v>350</v>
      </c>
      <c r="R3192" s="4">
        <f>IFERROR(Table1[[#This Row],[Operating Profit]]/Table1[[#This Row],[Units Sold]],0)</f>
        <v>122.5</v>
      </c>
      <c r="S3192" s="4">
        <f>IFERROR((Table1[[#This Row],[Total Sales]]-Table1[[#This Row],[Operating Profit]])/Table1[[#This Row],[Units Sold]],0)</f>
        <v>227.5</v>
      </c>
      <c r="T3192" s="4" t="str">
        <f>IF(Table1[[#This Row],[Profit per unit]]&gt;$V$8,"Premium","Mass")</f>
        <v>Premium</v>
      </c>
      <c r="U3192" s="4"/>
    </row>
    <row r="3193" spans="2:21" ht="14.25" customHeight="1" x14ac:dyDescent="0.3">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c r="O3193" s="4" t="str">
        <f>TEXT(Table1[[#This Row],[Invoice Date]],"mmm")</f>
        <v>May</v>
      </c>
      <c r="P3193" s="4">
        <f>YEAR(Table1[[#This Row],[Invoice Date]])</f>
        <v>2021</v>
      </c>
      <c r="Q3193" s="4">
        <f>IFERROR(Table1[[#This Row],[Total Sales]]/Table1[[#This Row],[Units Sold]],4)</f>
        <v>449.99999999999994</v>
      </c>
      <c r="R3193" s="4">
        <f>IFERROR(Table1[[#This Row],[Operating Profit]]/Table1[[#This Row],[Units Sold]],0)</f>
        <v>134.99999999999997</v>
      </c>
      <c r="S3193" s="4">
        <f>IFERROR((Table1[[#This Row],[Total Sales]]-Table1[[#This Row],[Operating Profit]])/Table1[[#This Row],[Units Sold]],0)</f>
        <v>314.99999999999994</v>
      </c>
      <c r="T3193" s="4" t="str">
        <f>IF(Table1[[#This Row],[Profit per unit]]&gt;$V$8,"Premium","Mass")</f>
        <v>Premium</v>
      </c>
      <c r="U3193" s="4"/>
    </row>
    <row r="3194" spans="2:21" ht="14.25" customHeight="1" x14ac:dyDescent="0.3">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c r="O3194" s="4" t="str">
        <f>TEXT(Table1[[#This Row],[Invoice Date]],"mmm")</f>
        <v>May</v>
      </c>
      <c r="P3194" s="4">
        <f>YEAR(Table1[[#This Row],[Invoice Date]])</f>
        <v>2021</v>
      </c>
      <c r="Q3194" s="4">
        <f>IFERROR(Table1[[#This Row],[Total Sales]]/Table1[[#This Row],[Units Sold]],4)</f>
        <v>549.99999999999989</v>
      </c>
      <c r="R3194" s="4">
        <f>IFERROR(Table1[[#This Row],[Operating Profit]]/Table1[[#This Row],[Units Sold]],0)</f>
        <v>219.99999999999994</v>
      </c>
      <c r="S3194" s="4">
        <f>IFERROR((Table1[[#This Row],[Total Sales]]-Table1[[#This Row],[Operating Profit]])/Table1[[#This Row],[Units Sold]],0)</f>
        <v>329.99999999999994</v>
      </c>
      <c r="T3194" s="4" t="str">
        <f>IF(Table1[[#This Row],[Profit per unit]]&gt;$V$8,"Premium","Mass")</f>
        <v>Premium</v>
      </c>
      <c r="U3194" s="4"/>
    </row>
    <row r="3195" spans="2:21" ht="14.25" customHeight="1" x14ac:dyDescent="0.3">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c r="O3195" s="4" t="str">
        <f>TEXT(Table1[[#This Row],[Invoice Date]],"mmm")</f>
        <v>Jun</v>
      </c>
      <c r="P3195" s="4">
        <f>YEAR(Table1[[#This Row],[Invoice Date]])</f>
        <v>2021</v>
      </c>
      <c r="Q3195" s="4">
        <f>IFERROR(Table1[[#This Row],[Total Sales]]/Table1[[#This Row],[Units Sold]],4)</f>
        <v>400</v>
      </c>
      <c r="R3195" s="4">
        <f>IFERROR(Table1[[#This Row],[Operating Profit]]/Table1[[#This Row],[Units Sold]],0)</f>
        <v>160</v>
      </c>
      <c r="S3195" s="4">
        <f>IFERROR((Table1[[#This Row],[Total Sales]]-Table1[[#This Row],[Operating Profit]])/Table1[[#This Row],[Units Sold]],0)</f>
        <v>240</v>
      </c>
      <c r="T3195" s="4" t="str">
        <f>IF(Table1[[#This Row],[Profit per unit]]&gt;$V$8,"Premium","Mass")</f>
        <v>Premium</v>
      </c>
      <c r="U3195" s="4"/>
    </row>
    <row r="3196" spans="2:21" ht="14.25" customHeight="1" x14ac:dyDescent="0.3">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c r="O3196" s="4" t="str">
        <f>TEXT(Table1[[#This Row],[Invoice Date]],"mmm")</f>
        <v>Jun</v>
      </c>
      <c r="P3196" s="4">
        <f>YEAR(Table1[[#This Row],[Invoice Date]])</f>
        <v>2021</v>
      </c>
      <c r="Q3196" s="4">
        <f>IFERROR(Table1[[#This Row],[Total Sales]]/Table1[[#This Row],[Units Sold]],4)</f>
        <v>350.00000000000011</v>
      </c>
      <c r="R3196" s="4">
        <f>IFERROR(Table1[[#This Row],[Operating Profit]]/Table1[[#This Row],[Units Sold]],0)</f>
        <v>140.00000000000006</v>
      </c>
      <c r="S3196" s="4">
        <f>IFERROR((Table1[[#This Row],[Total Sales]]-Table1[[#This Row],[Operating Profit]])/Table1[[#This Row],[Units Sold]],0)</f>
        <v>210.00000000000006</v>
      </c>
      <c r="T3196" s="4" t="str">
        <f>IF(Table1[[#This Row],[Profit per unit]]&gt;$V$8,"Premium","Mass")</f>
        <v>Premium</v>
      </c>
      <c r="U3196" s="4"/>
    </row>
    <row r="3197" spans="2:21" ht="14.25" customHeight="1" x14ac:dyDescent="0.3">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c r="O3197" s="4" t="str">
        <f>TEXT(Table1[[#This Row],[Invoice Date]],"mmm")</f>
        <v>Jun</v>
      </c>
      <c r="P3197" s="4">
        <f>YEAR(Table1[[#This Row],[Invoice Date]])</f>
        <v>2021</v>
      </c>
      <c r="Q3197" s="4">
        <f>IFERROR(Table1[[#This Row],[Total Sales]]/Table1[[#This Row],[Units Sold]],4)</f>
        <v>300.00000000000006</v>
      </c>
      <c r="R3197" s="4">
        <f>IFERROR(Table1[[#This Row],[Operating Profit]]/Table1[[#This Row],[Units Sold]],0)</f>
        <v>105</v>
      </c>
      <c r="S3197" s="4">
        <f>IFERROR((Table1[[#This Row],[Total Sales]]-Table1[[#This Row],[Operating Profit]])/Table1[[#This Row],[Units Sold]],0)</f>
        <v>195.00000000000003</v>
      </c>
      <c r="T3197" s="4" t="str">
        <f>IF(Table1[[#This Row],[Profit per unit]]&gt;$V$8,"Premium","Mass")</f>
        <v>Premium</v>
      </c>
      <c r="U3197" s="4"/>
    </row>
    <row r="3198" spans="2:21" ht="14.25" customHeight="1" x14ac:dyDescent="0.3">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c r="O3198" s="4" t="str">
        <f>TEXT(Table1[[#This Row],[Invoice Date]],"mmm")</f>
        <v>Jun</v>
      </c>
      <c r="P3198" s="4">
        <f>YEAR(Table1[[#This Row],[Invoice Date]])</f>
        <v>2021</v>
      </c>
      <c r="Q3198" s="4">
        <f>IFERROR(Table1[[#This Row],[Total Sales]]/Table1[[#This Row],[Units Sold]],4)</f>
        <v>300.00000000000006</v>
      </c>
      <c r="R3198" s="4">
        <f>IFERROR(Table1[[#This Row],[Operating Profit]]/Table1[[#This Row],[Units Sold]],0)</f>
        <v>105</v>
      </c>
      <c r="S3198" s="4">
        <f>IFERROR((Table1[[#This Row],[Total Sales]]-Table1[[#This Row],[Operating Profit]])/Table1[[#This Row],[Units Sold]],0)</f>
        <v>195.00000000000003</v>
      </c>
      <c r="T3198" s="4" t="str">
        <f>IF(Table1[[#This Row],[Profit per unit]]&gt;$V$8,"Premium","Mass")</f>
        <v>Premium</v>
      </c>
      <c r="U3198" s="4"/>
    </row>
    <row r="3199" spans="2:21" ht="14.25" customHeight="1" x14ac:dyDescent="0.3">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c r="O3199" s="4" t="str">
        <f>TEXT(Table1[[#This Row],[Invoice Date]],"mmm")</f>
        <v>Jun</v>
      </c>
      <c r="P3199" s="4">
        <f>YEAR(Table1[[#This Row],[Invoice Date]])</f>
        <v>2021</v>
      </c>
      <c r="Q3199" s="4">
        <f>IFERROR(Table1[[#This Row],[Total Sales]]/Table1[[#This Row],[Units Sold]],4)</f>
        <v>400</v>
      </c>
      <c r="R3199" s="4">
        <f>IFERROR(Table1[[#This Row],[Operating Profit]]/Table1[[#This Row],[Units Sold]],0)</f>
        <v>120</v>
      </c>
      <c r="S3199" s="4">
        <f>IFERROR((Table1[[#This Row],[Total Sales]]-Table1[[#This Row],[Operating Profit]])/Table1[[#This Row],[Units Sold]],0)</f>
        <v>280</v>
      </c>
      <c r="T3199" s="4" t="str">
        <f>IF(Table1[[#This Row],[Profit per unit]]&gt;$V$8,"Premium","Mass")</f>
        <v>Premium</v>
      </c>
      <c r="U3199" s="4"/>
    </row>
    <row r="3200" spans="2:21" ht="14.25" customHeight="1" x14ac:dyDescent="0.3">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c r="O3200" s="4" t="str">
        <f>TEXT(Table1[[#This Row],[Invoice Date]],"mmm")</f>
        <v>Jun</v>
      </c>
      <c r="P3200" s="4">
        <f>YEAR(Table1[[#This Row],[Invoice Date]])</f>
        <v>2021</v>
      </c>
      <c r="Q3200" s="4">
        <f>IFERROR(Table1[[#This Row],[Total Sales]]/Table1[[#This Row],[Units Sold]],4)</f>
        <v>600.00000000000011</v>
      </c>
      <c r="R3200" s="4">
        <f>IFERROR(Table1[[#This Row],[Operating Profit]]/Table1[[#This Row],[Units Sold]],0)</f>
        <v>240.00000000000006</v>
      </c>
      <c r="S3200" s="4">
        <f>IFERROR((Table1[[#This Row],[Total Sales]]-Table1[[#This Row],[Operating Profit]])/Table1[[#This Row],[Units Sold]],0)</f>
        <v>360.00000000000006</v>
      </c>
      <c r="T3200" s="4" t="str">
        <f>IF(Table1[[#This Row],[Profit per unit]]&gt;$V$8,"Premium","Mass")</f>
        <v>Premium</v>
      </c>
      <c r="U3200" s="4"/>
    </row>
    <row r="3201" spans="2:21" ht="14.25" customHeight="1" x14ac:dyDescent="0.3">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c r="O3201" s="4" t="str">
        <f>TEXT(Table1[[#This Row],[Invoice Date]],"mmm")</f>
        <v>Jul</v>
      </c>
      <c r="P3201" s="4">
        <f>YEAR(Table1[[#This Row],[Invoice Date]])</f>
        <v>2021</v>
      </c>
      <c r="Q3201" s="4">
        <f>IFERROR(Table1[[#This Row],[Total Sales]]/Table1[[#This Row],[Units Sold]],4)</f>
        <v>550.00000000000011</v>
      </c>
      <c r="R3201" s="4">
        <f>IFERROR(Table1[[#This Row],[Operating Profit]]/Table1[[#This Row],[Units Sold]],0)</f>
        <v>220.00000000000006</v>
      </c>
      <c r="S3201" s="4">
        <f>IFERROR((Table1[[#This Row],[Total Sales]]-Table1[[#This Row],[Operating Profit]])/Table1[[#This Row],[Units Sold]],0)</f>
        <v>330.00000000000006</v>
      </c>
      <c r="T3201" s="4" t="str">
        <f>IF(Table1[[#This Row],[Profit per unit]]&gt;$V$8,"Premium","Mass")</f>
        <v>Premium</v>
      </c>
      <c r="U3201" s="4"/>
    </row>
    <row r="3202" spans="2:21" ht="14.25" customHeight="1" x14ac:dyDescent="0.3">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c r="O3202" s="4" t="str">
        <f>TEXT(Table1[[#This Row],[Invoice Date]],"mmm")</f>
        <v>Jul</v>
      </c>
      <c r="P3202" s="4">
        <f>YEAR(Table1[[#This Row],[Invoice Date]])</f>
        <v>2021</v>
      </c>
      <c r="Q3202" s="4">
        <f>IFERROR(Table1[[#This Row],[Total Sales]]/Table1[[#This Row],[Units Sold]],4)</f>
        <v>500.00000000000011</v>
      </c>
      <c r="R3202" s="4">
        <f>IFERROR(Table1[[#This Row],[Operating Profit]]/Table1[[#This Row],[Units Sold]],0)</f>
        <v>200.00000000000006</v>
      </c>
      <c r="S3202" s="4">
        <f>IFERROR((Table1[[#This Row],[Total Sales]]-Table1[[#This Row],[Operating Profit]])/Table1[[#This Row],[Units Sold]],0)</f>
        <v>300.00000000000006</v>
      </c>
      <c r="T3202" s="4" t="str">
        <f>IF(Table1[[#This Row],[Profit per unit]]&gt;$V$8,"Premium","Mass")</f>
        <v>Premium</v>
      </c>
      <c r="U3202" s="4"/>
    </row>
    <row r="3203" spans="2:21" ht="14.25" customHeight="1" x14ac:dyDescent="0.3">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c r="O3203" s="4" t="str">
        <f>TEXT(Table1[[#This Row],[Invoice Date]],"mmm")</f>
        <v>Jul</v>
      </c>
      <c r="P3203" s="4">
        <f>YEAR(Table1[[#This Row],[Invoice Date]])</f>
        <v>2021</v>
      </c>
      <c r="Q3203" s="4">
        <f>IFERROR(Table1[[#This Row],[Total Sales]]/Table1[[#This Row],[Units Sold]],4)</f>
        <v>450</v>
      </c>
      <c r="R3203" s="4">
        <f>IFERROR(Table1[[#This Row],[Operating Profit]]/Table1[[#This Row],[Units Sold]],0)</f>
        <v>157.5</v>
      </c>
      <c r="S3203" s="4">
        <f>IFERROR((Table1[[#This Row],[Total Sales]]-Table1[[#This Row],[Operating Profit]])/Table1[[#This Row],[Units Sold]],0)</f>
        <v>292.5</v>
      </c>
      <c r="T3203" s="4" t="str">
        <f>IF(Table1[[#This Row],[Profit per unit]]&gt;$V$8,"Premium","Mass")</f>
        <v>Premium</v>
      </c>
      <c r="U3203" s="4"/>
    </row>
    <row r="3204" spans="2:21" ht="14.25" customHeight="1" x14ac:dyDescent="0.3">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c r="O3204" s="4" t="str">
        <f>TEXT(Table1[[#This Row],[Invoice Date]],"mmm")</f>
        <v>Jul</v>
      </c>
      <c r="P3204" s="4">
        <f>YEAR(Table1[[#This Row],[Invoice Date]])</f>
        <v>2021</v>
      </c>
      <c r="Q3204" s="4">
        <f>IFERROR(Table1[[#This Row],[Total Sales]]/Table1[[#This Row],[Units Sold]],4)</f>
        <v>450</v>
      </c>
      <c r="R3204" s="4">
        <f>IFERROR(Table1[[#This Row],[Operating Profit]]/Table1[[#This Row],[Units Sold]],0)</f>
        <v>157.5</v>
      </c>
      <c r="S3204" s="4">
        <f>IFERROR((Table1[[#This Row],[Total Sales]]-Table1[[#This Row],[Operating Profit]])/Table1[[#This Row],[Units Sold]],0)</f>
        <v>292.5</v>
      </c>
      <c r="T3204" s="4" t="str">
        <f>IF(Table1[[#This Row],[Profit per unit]]&gt;$V$8,"Premium","Mass")</f>
        <v>Premium</v>
      </c>
      <c r="U3204" s="4"/>
    </row>
    <row r="3205" spans="2:21" ht="14.25" customHeight="1" x14ac:dyDescent="0.3">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c r="O3205" s="4" t="str">
        <f>TEXT(Table1[[#This Row],[Invoice Date]],"mmm")</f>
        <v>Jul</v>
      </c>
      <c r="P3205" s="4">
        <f>YEAR(Table1[[#This Row],[Invoice Date]])</f>
        <v>2021</v>
      </c>
      <c r="Q3205" s="4">
        <f>IFERROR(Table1[[#This Row],[Total Sales]]/Table1[[#This Row],[Units Sold]],4)</f>
        <v>550.00000000000011</v>
      </c>
      <c r="R3205" s="4">
        <f>IFERROR(Table1[[#This Row],[Operating Profit]]/Table1[[#This Row],[Units Sold]],0)</f>
        <v>165</v>
      </c>
      <c r="S3205" s="4">
        <f>IFERROR((Table1[[#This Row],[Total Sales]]-Table1[[#This Row],[Operating Profit]])/Table1[[#This Row],[Units Sold]],0)</f>
        <v>385.00000000000006</v>
      </c>
      <c r="T3205" s="4" t="str">
        <f>IF(Table1[[#This Row],[Profit per unit]]&gt;$V$8,"Premium","Mass")</f>
        <v>Premium</v>
      </c>
      <c r="U3205" s="4"/>
    </row>
    <row r="3206" spans="2:21" ht="14.25" customHeight="1" x14ac:dyDescent="0.3">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c r="O3206" s="4" t="str">
        <f>TEXT(Table1[[#This Row],[Invoice Date]],"mmm")</f>
        <v>Jul</v>
      </c>
      <c r="P3206" s="4">
        <f>YEAR(Table1[[#This Row],[Invoice Date]])</f>
        <v>2021</v>
      </c>
      <c r="Q3206" s="4">
        <f>IFERROR(Table1[[#This Row],[Total Sales]]/Table1[[#This Row],[Units Sold]],4)</f>
        <v>600.00000000000011</v>
      </c>
      <c r="R3206" s="4">
        <f>IFERROR(Table1[[#This Row],[Operating Profit]]/Table1[[#This Row],[Units Sold]],0)</f>
        <v>240.00000000000003</v>
      </c>
      <c r="S3206" s="4">
        <f>IFERROR((Table1[[#This Row],[Total Sales]]-Table1[[#This Row],[Operating Profit]])/Table1[[#This Row],[Units Sold]],0)</f>
        <v>360</v>
      </c>
      <c r="T3206" s="4" t="str">
        <f>IF(Table1[[#This Row],[Profit per unit]]&gt;$V$8,"Premium","Mass")</f>
        <v>Premium</v>
      </c>
      <c r="U3206" s="4"/>
    </row>
    <row r="3207" spans="2:21" ht="14.25" customHeight="1" x14ac:dyDescent="0.3">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c r="O3207" s="4" t="str">
        <f>TEXT(Table1[[#This Row],[Invoice Date]],"mmm")</f>
        <v>Aug</v>
      </c>
      <c r="P3207" s="4">
        <f>YEAR(Table1[[#This Row],[Invoice Date]])</f>
        <v>2021</v>
      </c>
      <c r="Q3207" s="4">
        <f>IFERROR(Table1[[#This Row],[Total Sales]]/Table1[[#This Row],[Units Sold]],4)</f>
        <v>500</v>
      </c>
      <c r="R3207" s="4">
        <f>IFERROR(Table1[[#This Row],[Operating Profit]]/Table1[[#This Row],[Units Sold]],0)</f>
        <v>200</v>
      </c>
      <c r="S3207" s="4">
        <f>IFERROR((Table1[[#This Row],[Total Sales]]-Table1[[#This Row],[Operating Profit]])/Table1[[#This Row],[Units Sold]],0)</f>
        <v>300</v>
      </c>
      <c r="T3207" s="4" t="str">
        <f>IF(Table1[[#This Row],[Profit per unit]]&gt;$V$8,"Premium","Mass")</f>
        <v>Premium</v>
      </c>
      <c r="U3207" s="4"/>
    </row>
    <row r="3208" spans="2:21" ht="14.25" customHeight="1" x14ac:dyDescent="0.3">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c r="O3208" s="4" t="str">
        <f>TEXT(Table1[[#This Row],[Invoice Date]],"mmm")</f>
        <v>Aug</v>
      </c>
      <c r="P3208" s="4">
        <f>YEAR(Table1[[#This Row],[Invoice Date]])</f>
        <v>2021</v>
      </c>
      <c r="Q3208" s="4">
        <f>IFERROR(Table1[[#This Row],[Total Sales]]/Table1[[#This Row],[Units Sold]],4)</f>
        <v>450.00000000000011</v>
      </c>
      <c r="R3208" s="4">
        <f>IFERROR(Table1[[#This Row],[Operating Profit]]/Table1[[#This Row],[Units Sold]],0)</f>
        <v>180.00000000000006</v>
      </c>
      <c r="S3208" s="4">
        <f>IFERROR((Table1[[#This Row],[Total Sales]]-Table1[[#This Row],[Operating Profit]])/Table1[[#This Row],[Units Sold]],0)</f>
        <v>270.00000000000006</v>
      </c>
      <c r="T3208" s="4" t="str">
        <f>IF(Table1[[#This Row],[Profit per unit]]&gt;$V$8,"Premium","Mass")</f>
        <v>Premium</v>
      </c>
      <c r="U3208" s="4"/>
    </row>
    <row r="3209" spans="2:21" ht="14.25" customHeight="1" x14ac:dyDescent="0.3">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c r="O3209" s="4" t="str">
        <f>TEXT(Table1[[#This Row],[Invoice Date]],"mmm")</f>
        <v>Aug</v>
      </c>
      <c r="P3209" s="4">
        <f>YEAR(Table1[[#This Row],[Invoice Date]])</f>
        <v>2021</v>
      </c>
      <c r="Q3209" s="4">
        <f>IFERROR(Table1[[#This Row],[Total Sales]]/Table1[[#This Row],[Units Sold]],4)</f>
        <v>400</v>
      </c>
      <c r="R3209" s="4">
        <f>IFERROR(Table1[[#This Row],[Operating Profit]]/Table1[[#This Row],[Units Sold]],0)</f>
        <v>139.99999999999997</v>
      </c>
      <c r="S3209" s="4">
        <f>IFERROR((Table1[[#This Row],[Total Sales]]-Table1[[#This Row],[Operating Profit]])/Table1[[#This Row],[Units Sold]],0)</f>
        <v>260</v>
      </c>
      <c r="T3209" s="4" t="str">
        <f>IF(Table1[[#This Row],[Profit per unit]]&gt;$V$8,"Premium","Mass")</f>
        <v>Premium</v>
      </c>
      <c r="U3209" s="4"/>
    </row>
    <row r="3210" spans="2:21" ht="14.25" customHeight="1" x14ac:dyDescent="0.3">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c r="O3210" s="4" t="str">
        <f>TEXT(Table1[[#This Row],[Invoice Date]],"mmm")</f>
        <v>Aug</v>
      </c>
      <c r="P3210" s="4">
        <f>YEAR(Table1[[#This Row],[Invoice Date]])</f>
        <v>2021</v>
      </c>
      <c r="Q3210" s="4">
        <f>IFERROR(Table1[[#This Row],[Total Sales]]/Table1[[#This Row],[Units Sold]],4)</f>
        <v>400</v>
      </c>
      <c r="R3210" s="4">
        <f>IFERROR(Table1[[#This Row],[Operating Profit]]/Table1[[#This Row],[Units Sold]],0)</f>
        <v>140</v>
      </c>
      <c r="S3210" s="4">
        <f>IFERROR((Table1[[#This Row],[Total Sales]]-Table1[[#This Row],[Operating Profit]])/Table1[[#This Row],[Units Sold]],0)</f>
        <v>260</v>
      </c>
      <c r="T3210" s="4" t="str">
        <f>IF(Table1[[#This Row],[Profit per unit]]&gt;$V$8,"Premium","Mass")</f>
        <v>Premium</v>
      </c>
      <c r="U3210" s="4"/>
    </row>
    <row r="3211" spans="2:21" ht="14.25" customHeight="1" x14ac:dyDescent="0.3">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c r="O3211" s="4" t="str">
        <f>TEXT(Table1[[#This Row],[Invoice Date]],"mmm")</f>
        <v>Aug</v>
      </c>
      <c r="P3211" s="4">
        <f>YEAR(Table1[[#This Row],[Invoice Date]])</f>
        <v>2021</v>
      </c>
      <c r="Q3211" s="4">
        <f>IFERROR(Table1[[#This Row],[Total Sales]]/Table1[[#This Row],[Units Sold]],4)</f>
        <v>500</v>
      </c>
      <c r="R3211" s="4">
        <f>IFERROR(Table1[[#This Row],[Operating Profit]]/Table1[[#This Row],[Units Sold]],0)</f>
        <v>150</v>
      </c>
      <c r="S3211" s="4">
        <f>IFERROR((Table1[[#This Row],[Total Sales]]-Table1[[#This Row],[Operating Profit]])/Table1[[#This Row],[Units Sold]],0)</f>
        <v>350</v>
      </c>
      <c r="T3211" s="4" t="str">
        <f>IF(Table1[[#This Row],[Profit per unit]]&gt;$V$8,"Premium","Mass")</f>
        <v>Premium</v>
      </c>
      <c r="U3211" s="4"/>
    </row>
    <row r="3212" spans="2:21" ht="14.25" customHeight="1" x14ac:dyDescent="0.3">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c r="O3212" s="4" t="str">
        <f>TEXT(Table1[[#This Row],[Invoice Date]],"mmm")</f>
        <v>Aug</v>
      </c>
      <c r="P3212" s="4">
        <f>YEAR(Table1[[#This Row],[Invoice Date]])</f>
        <v>2021</v>
      </c>
      <c r="Q3212" s="4">
        <f>IFERROR(Table1[[#This Row],[Total Sales]]/Table1[[#This Row],[Units Sold]],4)</f>
        <v>550.00000000000011</v>
      </c>
      <c r="R3212" s="4">
        <f>IFERROR(Table1[[#This Row],[Operating Profit]]/Table1[[#This Row],[Units Sold]],0)</f>
        <v>220.00000000000003</v>
      </c>
      <c r="S3212" s="4">
        <f>IFERROR((Table1[[#This Row],[Total Sales]]-Table1[[#This Row],[Operating Profit]])/Table1[[#This Row],[Units Sold]],0)</f>
        <v>330.00000000000006</v>
      </c>
      <c r="T3212" s="4" t="str">
        <f>IF(Table1[[#This Row],[Profit per unit]]&gt;$V$8,"Premium","Mass")</f>
        <v>Premium</v>
      </c>
      <c r="U3212" s="4"/>
    </row>
    <row r="3213" spans="2:21" ht="14.25" customHeight="1" x14ac:dyDescent="0.3">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c r="O3213" s="4" t="str">
        <f>TEXT(Table1[[#This Row],[Invoice Date]],"mmm")</f>
        <v>Sep</v>
      </c>
      <c r="P3213" s="4">
        <f>YEAR(Table1[[#This Row],[Invoice Date]])</f>
        <v>2021</v>
      </c>
      <c r="Q3213" s="4">
        <f>IFERROR(Table1[[#This Row],[Total Sales]]/Table1[[#This Row],[Units Sold]],4)</f>
        <v>350</v>
      </c>
      <c r="R3213" s="4">
        <f>IFERROR(Table1[[#This Row],[Operating Profit]]/Table1[[#This Row],[Units Sold]],0)</f>
        <v>140</v>
      </c>
      <c r="S3213" s="4">
        <f>IFERROR((Table1[[#This Row],[Total Sales]]-Table1[[#This Row],[Operating Profit]])/Table1[[#This Row],[Units Sold]],0)</f>
        <v>210</v>
      </c>
      <c r="T3213" s="4" t="str">
        <f>IF(Table1[[#This Row],[Profit per unit]]&gt;$V$8,"Premium","Mass")</f>
        <v>Premium</v>
      </c>
      <c r="U3213" s="4"/>
    </row>
    <row r="3214" spans="2:21" ht="14.25" customHeight="1" x14ac:dyDescent="0.3">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c r="O3214" s="4" t="str">
        <f>TEXT(Table1[[#This Row],[Invoice Date]],"mmm")</f>
        <v>Sep</v>
      </c>
      <c r="P3214" s="4">
        <f>YEAR(Table1[[#This Row],[Invoice Date]])</f>
        <v>2021</v>
      </c>
      <c r="Q3214" s="4">
        <f>IFERROR(Table1[[#This Row],[Total Sales]]/Table1[[#This Row],[Units Sold]],4)</f>
        <v>300.00000000000011</v>
      </c>
      <c r="R3214" s="4">
        <f>IFERROR(Table1[[#This Row],[Operating Profit]]/Table1[[#This Row],[Units Sold]],0)</f>
        <v>120.00000000000006</v>
      </c>
      <c r="S3214" s="4">
        <f>IFERROR((Table1[[#This Row],[Total Sales]]-Table1[[#This Row],[Operating Profit]])/Table1[[#This Row],[Units Sold]],0)</f>
        <v>180.00000000000006</v>
      </c>
      <c r="T3214" s="4" t="str">
        <f>IF(Table1[[#This Row],[Profit per unit]]&gt;$V$8,"Premium","Mass")</f>
        <v>Premium</v>
      </c>
      <c r="U3214" s="4"/>
    </row>
    <row r="3215" spans="2:21" ht="14.25" customHeight="1" x14ac:dyDescent="0.3">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c r="O3215" s="4" t="str">
        <f>TEXT(Table1[[#This Row],[Invoice Date]],"mmm")</f>
        <v>Sep</v>
      </c>
      <c r="P3215" s="4">
        <f>YEAR(Table1[[#This Row],[Invoice Date]])</f>
        <v>2021</v>
      </c>
      <c r="Q3215" s="4">
        <f>IFERROR(Table1[[#This Row],[Total Sales]]/Table1[[#This Row],[Units Sold]],4)</f>
        <v>250.00000000000009</v>
      </c>
      <c r="R3215" s="4">
        <f>IFERROR(Table1[[#This Row],[Operating Profit]]/Table1[[#This Row],[Units Sold]],0)</f>
        <v>87.500000000000014</v>
      </c>
      <c r="S3215" s="4">
        <f>IFERROR((Table1[[#This Row],[Total Sales]]-Table1[[#This Row],[Operating Profit]])/Table1[[#This Row],[Units Sold]],0)</f>
        <v>162.50000000000006</v>
      </c>
      <c r="T3215" s="4" t="str">
        <f>IF(Table1[[#This Row],[Profit per unit]]&gt;$V$8,"Premium","Mass")</f>
        <v>Premium</v>
      </c>
      <c r="U3215" s="4"/>
    </row>
    <row r="3216" spans="2:21" ht="14.25" customHeight="1" x14ac:dyDescent="0.3">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c r="O3216" s="4" t="str">
        <f>TEXT(Table1[[#This Row],[Invoice Date]],"mmm")</f>
        <v>Sep</v>
      </c>
      <c r="P3216" s="4">
        <f>YEAR(Table1[[#This Row],[Invoice Date]])</f>
        <v>2021</v>
      </c>
      <c r="Q3216" s="4">
        <f>IFERROR(Table1[[#This Row],[Total Sales]]/Table1[[#This Row],[Units Sold]],4)</f>
        <v>250.00000000000006</v>
      </c>
      <c r="R3216" s="4">
        <f>IFERROR(Table1[[#This Row],[Operating Profit]]/Table1[[#This Row],[Units Sold]],0)</f>
        <v>87.500000000000014</v>
      </c>
      <c r="S3216" s="4">
        <f>IFERROR((Table1[[#This Row],[Total Sales]]-Table1[[#This Row],[Operating Profit]])/Table1[[#This Row],[Units Sold]],0)</f>
        <v>162.50000000000006</v>
      </c>
      <c r="T3216" s="4" t="str">
        <f>IF(Table1[[#This Row],[Profit per unit]]&gt;$V$8,"Premium","Mass")</f>
        <v>Premium</v>
      </c>
      <c r="U3216" s="4"/>
    </row>
    <row r="3217" spans="2:21" ht="14.25" customHeight="1" x14ac:dyDescent="0.3">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c r="O3217" s="4" t="str">
        <f>TEXT(Table1[[#This Row],[Invoice Date]],"mmm")</f>
        <v>Sep</v>
      </c>
      <c r="P3217" s="4">
        <f>YEAR(Table1[[#This Row],[Invoice Date]])</f>
        <v>2021</v>
      </c>
      <c r="Q3217" s="4">
        <f>IFERROR(Table1[[#This Row],[Total Sales]]/Table1[[#This Row],[Units Sold]],4)</f>
        <v>350</v>
      </c>
      <c r="R3217" s="4">
        <f>IFERROR(Table1[[#This Row],[Operating Profit]]/Table1[[#This Row],[Units Sold]],0)</f>
        <v>105</v>
      </c>
      <c r="S3217" s="4">
        <f>IFERROR((Table1[[#This Row],[Total Sales]]-Table1[[#This Row],[Operating Profit]])/Table1[[#This Row],[Units Sold]],0)</f>
        <v>245</v>
      </c>
      <c r="T3217" s="4" t="str">
        <f>IF(Table1[[#This Row],[Profit per unit]]&gt;$V$8,"Premium","Mass")</f>
        <v>Premium</v>
      </c>
      <c r="U3217" s="4"/>
    </row>
    <row r="3218" spans="2:21" ht="14.25" customHeight="1" x14ac:dyDescent="0.3">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c r="O3218" s="4" t="str">
        <f>TEXT(Table1[[#This Row],[Invoice Date]],"mmm")</f>
        <v>Sep</v>
      </c>
      <c r="P3218" s="4">
        <f>YEAR(Table1[[#This Row],[Invoice Date]])</f>
        <v>2021</v>
      </c>
      <c r="Q3218" s="4">
        <f>IFERROR(Table1[[#This Row],[Total Sales]]/Table1[[#This Row],[Units Sold]],4)</f>
        <v>400</v>
      </c>
      <c r="R3218" s="4">
        <f>IFERROR(Table1[[#This Row],[Operating Profit]]/Table1[[#This Row],[Units Sold]],0)</f>
        <v>160</v>
      </c>
      <c r="S3218" s="4">
        <f>IFERROR((Table1[[#This Row],[Total Sales]]-Table1[[#This Row],[Operating Profit]])/Table1[[#This Row],[Units Sold]],0)</f>
        <v>240</v>
      </c>
      <c r="T3218" s="4" t="str">
        <f>IF(Table1[[#This Row],[Profit per unit]]&gt;$V$8,"Premium","Mass")</f>
        <v>Premium</v>
      </c>
      <c r="U3218" s="4"/>
    </row>
    <row r="3219" spans="2:21" ht="14.25" customHeight="1" x14ac:dyDescent="0.3">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c r="O3219" s="4" t="str">
        <f>TEXT(Table1[[#This Row],[Invoice Date]],"mmm")</f>
        <v>Oct</v>
      </c>
      <c r="P3219" s="4">
        <f>YEAR(Table1[[#This Row],[Invoice Date]])</f>
        <v>2021</v>
      </c>
      <c r="Q3219" s="4">
        <f>IFERROR(Table1[[#This Row],[Total Sales]]/Table1[[#This Row],[Units Sold]],4)</f>
        <v>449.99999999999994</v>
      </c>
      <c r="R3219" s="4">
        <f>IFERROR(Table1[[#This Row],[Operating Profit]]/Table1[[#This Row],[Units Sold]],0)</f>
        <v>179.99999999999997</v>
      </c>
      <c r="S3219" s="4">
        <f>IFERROR((Table1[[#This Row],[Total Sales]]-Table1[[#This Row],[Operating Profit]])/Table1[[#This Row],[Units Sold]],0)</f>
        <v>269.99999999999994</v>
      </c>
      <c r="T3219" s="4" t="str">
        <f>IF(Table1[[#This Row],[Profit per unit]]&gt;$V$8,"Premium","Mass")</f>
        <v>Premium</v>
      </c>
      <c r="U3219" s="4"/>
    </row>
    <row r="3220" spans="2:21" ht="14.25" customHeight="1" x14ac:dyDescent="0.3">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c r="O3220" s="4" t="str">
        <f>TEXT(Table1[[#This Row],[Invoice Date]],"mmm")</f>
        <v>Oct</v>
      </c>
      <c r="P3220" s="4">
        <f>YEAR(Table1[[#This Row],[Invoice Date]])</f>
        <v>2021</v>
      </c>
      <c r="Q3220" s="4">
        <f>IFERROR(Table1[[#This Row],[Total Sales]]/Table1[[#This Row],[Units Sold]],4)</f>
        <v>350</v>
      </c>
      <c r="R3220" s="4">
        <f>IFERROR(Table1[[#This Row],[Operating Profit]]/Table1[[#This Row],[Units Sold]],0)</f>
        <v>140</v>
      </c>
      <c r="S3220" s="4">
        <f>IFERROR((Table1[[#This Row],[Total Sales]]-Table1[[#This Row],[Operating Profit]])/Table1[[#This Row],[Units Sold]],0)</f>
        <v>210</v>
      </c>
      <c r="T3220" s="4" t="str">
        <f>IF(Table1[[#This Row],[Profit per unit]]&gt;$V$8,"Premium","Mass")</f>
        <v>Premium</v>
      </c>
      <c r="U3220" s="4"/>
    </row>
    <row r="3221" spans="2:21" ht="14.25" customHeight="1" x14ac:dyDescent="0.3">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c r="O3221" s="4" t="str">
        <f>TEXT(Table1[[#This Row],[Invoice Date]],"mmm")</f>
        <v>Oct</v>
      </c>
      <c r="P3221" s="4">
        <f>YEAR(Table1[[#This Row],[Invoice Date]])</f>
        <v>2021</v>
      </c>
      <c r="Q3221" s="4">
        <f>IFERROR(Table1[[#This Row],[Total Sales]]/Table1[[#This Row],[Units Sold]],4)</f>
        <v>350</v>
      </c>
      <c r="R3221" s="4">
        <f>IFERROR(Table1[[#This Row],[Operating Profit]]/Table1[[#This Row],[Units Sold]],0)</f>
        <v>122.5</v>
      </c>
      <c r="S3221" s="4">
        <f>IFERROR((Table1[[#This Row],[Total Sales]]-Table1[[#This Row],[Operating Profit]])/Table1[[#This Row],[Units Sold]],0)</f>
        <v>227.5</v>
      </c>
      <c r="T3221" s="4" t="str">
        <f>IF(Table1[[#This Row],[Profit per unit]]&gt;$V$8,"Premium","Mass")</f>
        <v>Premium</v>
      </c>
      <c r="U3221" s="4"/>
    </row>
    <row r="3222" spans="2:21" ht="14.25" customHeight="1" x14ac:dyDescent="0.3">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c r="O3222" s="4" t="str">
        <f>TEXT(Table1[[#This Row],[Invoice Date]],"mmm")</f>
        <v>Oct</v>
      </c>
      <c r="P3222" s="4">
        <f>YEAR(Table1[[#This Row],[Invoice Date]])</f>
        <v>2021</v>
      </c>
      <c r="Q3222" s="4">
        <f>IFERROR(Table1[[#This Row],[Total Sales]]/Table1[[#This Row],[Units Sold]],4)</f>
        <v>350</v>
      </c>
      <c r="R3222" s="4">
        <f>IFERROR(Table1[[#This Row],[Operating Profit]]/Table1[[#This Row],[Units Sold]],0)</f>
        <v>122.5</v>
      </c>
      <c r="S3222" s="4">
        <f>IFERROR((Table1[[#This Row],[Total Sales]]-Table1[[#This Row],[Operating Profit]])/Table1[[#This Row],[Units Sold]],0)</f>
        <v>227.5</v>
      </c>
      <c r="T3222" s="4" t="str">
        <f>IF(Table1[[#This Row],[Profit per unit]]&gt;$V$8,"Premium","Mass")</f>
        <v>Premium</v>
      </c>
      <c r="U3222" s="4"/>
    </row>
    <row r="3223" spans="2:21" ht="14.25" customHeight="1" x14ac:dyDescent="0.3">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c r="O3223" s="4" t="str">
        <f>TEXT(Table1[[#This Row],[Invoice Date]],"mmm")</f>
        <v>Oct</v>
      </c>
      <c r="P3223" s="4">
        <f>YEAR(Table1[[#This Row],[Invoice Date]])</f>
        <v>2021</v>
      </c>
      <c r="Q3223" s="4">
        <f>IFERROR(Table1[[#This Row],[Total Sales]]/Table1[[#This Row],[Units Sold]],4)</f>
        <v>449.99999999999989</v>
      </c>
      <c r="R3223" s="4">
        <f>IFERROR(Table1[[#This Row],[Operating Profit]]/Table1[[#This Row],[Units Sold]],0)</f>
        <v>134.99999999999997</v>
      </c>
      <c r="S3223" s="4">
        <f>IFERROR((Table1[[#This Row],[Total Sales]]-Table1[[#This Row],[Operating Profit]])/Table1[[#This Row],[Units Sold]],0)</f>
        <v>314.99999999999989</v>
      </c>
      <c r="T3223" s="4" t="str">
        <f>IF(Table1[[#This Row],[Profit per unit]]&gt;$V$8,"Premium","Mass")</f>
        <v>Premium</v>
      </c>
      <c r="U3223" s="4"/>
    </row>
    <row r="3224" spans="2:21" ht="14.25" customHeight="1" x14ac:dyDescent="0.3">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c r="O3224" s="4" t="str">
        <f>TEXT(Table1[[#This Row],[Invoice Date]],"mmm")</f>
        <v>Oct</v>
      </c>
      <c r="P3224" s="4">
        <f>YEAR(Table1[[#This Row],[Invoice Date]])</f>
        <v>2021</v>
      </c>
      <c r="Q3224" s="4">
        <f>IFERROR(Table1[[#This Row],[Total Sales]]/Table1[[#This Row],[Units Sold]],4)</f>
        <v>499.99999999999989</v>
      </c>
      <c r="R3224" s="4">
        <f>IFERROR(Table1[[#This Row],[Operating Profit]]/Table1[[#This Row],[Units Sold]],0)</f>
        <v>199.99999999999997</v>
      </c>
      <c r="S3224" s="4">
        <f>IFERROR((Table1[[#This Row],[Total Sales]]-Table1[[#This Row],[Operating Profit]])/Table1[[#This Row],[Units Sold]],0)</f>
        <v>299.99999999999989</v>
      </c>
      <c r="T3224" s="4" t="str">
        <f>IF(Table1[[#This Row],[Profit per unit]]&gt;$V$8,"Premium","Mass")</f>
        <v>Premium</v>
      </c>
      <c r="U3224" s="4"/>
    </row>
    <row r="3225" spans="2:21" ht="14.25" customHeight="1" x14ac:dyDescent="0.3">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c r="O3225" s="4" t="str">
        <f>TEXT(Table1[[#This Row],[Invoice Date]],"mmm")</f>
        <v>Nov</v>
      </c>
      <c r="P3225" s="4">
        <f>YEAR(Table1[[#This Row],[Invoice Date]])</f>
        <v>2021</v>
      </c>
      <c r="Q3225" s="4">
        <f>IFERROR(Table1[[#This Row],[Total Sales]]/Table1[[#This Row],[Units Sold]],4)</f>
        <v>449.99999999999994</v>
      </c>
      <c r="R3225" s="4">
        <f>IFERROR(Table1[[#This Row],[Operating Profit]]/Table1[[#This Row],[Units Sold]],0)</f>
        <v>179.99999999999997</v>
      </c>
      <c r="S3225" s="4">
        <f>IFERROR((Table1[[#This Row],[Total Sales]]-Table1[[#This Row],[Operating Profit]])/Table1[[#This Row],[Units Sold]],0)</f>
        <v>269.99999999999994</v>
      </c>
      <c r="T3225" s="4" t="str">
        <f>IF(Table1[[#This Row],[Profit per unit]]&gt;$V$8,"Premium","Mass")</f>
        <v>Premium</v>
      </c>
      <c r="U3225" s="4"/>
    </row>
    <row r="3226" spans="2:21" ht="14.25" customHeight="1" x14ac:dyDescent="0.3">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c r="O3226" s="4" t="str">
        <f>TEXT(Table1[[#This Row],[Invoice Date]],"mmm")</f>
        <v>Nov</v>
      </c>
      <c r="P3226" s="4">
        <f>YEAR(Table1[[#This Row],[Invoice Date]])</f>
        <v>2021</v>
      </c>
      <c r="Q3226" s="4">
        <f>IFERROR(Table1[[#This Row],[Total Sales]]/Table1[[#This Row],[Units Sold]],4)</f>
        <v>350</v>
      </c>
      <c r="R3226" s="4">
        <f>IFERROR(Table1[[#This Row],[Operating Profit]]/Table1[[#This Row],[Units Sold]],0)</f>
        <v>140</v>
      </c>
      <c r="S3226" s="4">
        <f>IFERROR((Table1[[#This Row],[Total Sales]]-Table1[[#This Row],[Operating Profit]])/Table1[[#This Row],[Units Sold]],0)</f>
        <v>210</v>
      </c>
      <c r="T3226" s="4" t="str">
        <f>IF(Table1[[#This Row],[Profit per unit]]&gt;$V$8,"Premium","Mass")</f>
        <v>Premium</v>
      </c>
      <c r="U3226" s="4"/>
    </row>
    <row r="3227" spans="2:21" ht="14.25" customHeight="1" x14ac:dyDescent="0.3">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c r="O3227" s="4" t="str">
        <f>TEXT(Table1[[#This Row],[Invoice Date]],"mmm")</f>
        <v>Nov</v>
      </c>
      <c r="P3227" s="4">
        <f>YEAR(Table1[[#This Row],[Invoice Date]])</f>
        <v>2021</v>
      </c>
      <c r="Q3227" s="4">
        <f>IFERROR(Table1[[#This Row],[Total Sales]]/Table1[[#This Row],[Units Sold]],4)</f>
        <v>350</v>
      </c>
      <c r="R3227" s="4">
        <f>IFERROR(Table1[[#This Row],[Operating Profit]]/Table1[[#This Row],[Units Sold]],0)</f>
        <v>122.5</v>
      </c>
      <c r="S3227" s="4">
        <f>IFERROR((Table1[[#This Row],[Total Sales]]-Table1[[#This Row],[Operating Profit]])/Table1[[#This Row],[Units Sold]],0)</f>
        <v>227.5</v>
      </c>
      <c r="T3227" s="4" t="str">
        <f>IF(Table1[[#This Row],[Profit per unit]]&gt;$V$8,"Premium","Mass")</f>
        <v>Premium</v>
      </c>
      <c r="U3227" s="4"/>
    </row>
    <row r="3228" spans="2:21" ht="14.25" customHeight="1" x14ac:dyDescent="0.3">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c r="O3228" s="4" t="str">
        <f>TEXT(Table1[[#This Row],[Invoice Date]],"mmm")</f>
        <v>Nov</v>
      </c>
      <c r="P3228" s="4">
        <f>YEAR(Table1[[#This Row],[Invoice Date]])</f>
        <v>2021</v>
      </c>
      <c r="Q3228" s="4">
        <f>IFERROR(Table1[[#This Row],[Total Sales]]/Table1[[#This Row],[Units Sold]],4)</f>
        <v>350</v>
      </c>
      <c r="R3228" s="4">
        <f>IFERROR(Table1[[#This Row],[Operating Profit]]/Table1[[#This Row],[Units Sold]],0)</f>
        <v>122.5</v>
      </c>
      <c r="S3228" s="4">
        <f>IFERROR((Table1[[#This Row],[Total Sales]]-Table1[[#This Row],[Operating Profit]])/Table1[[#This Row],[Units Sold]],0)</f>
        <v>227.5</v>
      </c>
      <c r="T3228" s="4" t="str">
        <f>IF(Table1[[#This Row],[Profit per unit]]&gt;$V$8,"Premium","Mass")</f>
        <v>Premium</v>
      </c>
      <c r="U3228" s="4"/>
    </row>
    <row r="3229" spans="2:21" ht="14.25" customHeight="1" x14ac:dyDescent="0.3">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c r="O3229" s="4" t="str">
        <f>TEXT(Table1[[#This Row],[Invoice Date]],"mmm")</f>
        <v>Nov</v>
      </c>
      <c r="P3229" s="4">
        <f>YEAR(Table1[[#This Row],[Invoice Date]])</f>
        <v>2021</v>
      </c>
      <c r="Q3229" s="4">
        <f>IFERROR(Table1[[#This Row],[Total Sales]]/Table1[[#This Row],[Units Sold]],4)</f>
        <v>600</v>
      </c>
      <c r="R3229" s="4">
        <f>IFERROR(Table1[[#This Row],[Operating Profit]]/Table1[[#This Row],[Units Sold]],0)</f>
        <v>180</v>
      </c>
      <c r="S3229" s="4">
        <f>IFERROR((Table1[[#This Row],[Total Sales]]-Table1[[#This Row],[Operating Profit]])/Table1[[#This Row],[Units Sold]],0)</f>
        <v>420</v>
      </c>
      <c r="T3229" s="4" t="str">
        <f>IF(Table1[[#This Row],[Profit per unit]]&gt;$V$8,"Premium","Mass")</f>
        <v>Premium</v>
      </c>
      <c r="U3229" s="4"/>
    </row>
    <row r="3230" spans="2:21" ht="14.25" customHeight="1" x14ac:dyDescent="0.3">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c r="O3230" s="4" t="str">
        <f>TEXT(Table1[[#This Row],[Invoice Date]],"mmm")</f>
        <v>Nov</v>
      </c>
      <c r="P3230" s="4">
        <f>YEAR(Table1[[#This Row],[Invoice Date]])</f>
        <v>2021</v>
      </c>
      <c r="Q3230" s="4">
        <f>IFERROR(Table1[[#This Row],[Total Sales]]/Table1[[#This Row],[Units Sold]],4)</f>
        <v>649.99999999999989</v>
      </c>
      <c r="R3230" s="4">
        <f>IFERROR(Table1[[#This Row],[Operating Profit]]/Table1[[#This Row],[Units Sold]],0)</f>
        <v>259.99999999999994</v>
      </c>
      <c r="S3230" s="4">
        <f>IFERROR((Table1[[#This Row],[Total Sales]]-Table1[[#This Row],[Operating Profit]])/Table1[[#This Row],[Units Sold]],0)</f>
        <v>389.99999999999983</v>
      </c>
      <c r="T3230" s="4" t="str">
        <f>IF(Table1[[#This Row],[Profit per unit]]&gt;$V$8,"Premium","Mass")</f>
        <v>Premium</v>
      </c>
      <c r="U3230" s="4"/>
    </row>
    <row r="3231" spans="2:21" ht="14.25" customHeight="1" x14ac:dyDescent="0.3">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c r="O3231" s="4" t="str">
        <f>TEXT(Table1[[#This Row],[Invoice Date]],"mmm")</f>
        <v>Dec</v>
      </c>
      <c r="P3231" s="4">
        <f>YEAR(Table1[[#This Row],[Invoice Date]])</f>
        <v>2021</v>
      </c>
      <c r="Q3231" s="4">
        <f>IFERROR(Table1[[#This Row],[Total Sales]]/Table1[[#This Row],[Units Sold]],4)</f>
        <v>600</v>
      </c>
      <c r="R3231" s="4">
        <f>IFERROR(Table1[[#This Row],[Operating Profit]]/Table1[[#This Row],[Units Sold]],0)</f>
        <v>240</v>
      </c>
      <c r="S3231" s="4">
        <f>IFERROR((Table1[[#This Row],[Total Sales]]-Table1[[#This Row],[Operating Profit]])/Table1[[#This Row],[Units Sold]],0)</f>
        <v>360</v>
      </c>
      <c r="T3231" s="4" t="str">
        <f>IF(Table1[[#This Row],[Profit per unit]]&gt;$V$8,"Premium","Mass")</f>
        <v>Premium</v>
      </c>
      <c r="U3231" s="4"/>
    </row>
    <row r="3232" spans="2:21" ht="14.25" customHeight="1" x14ac:dyDescent="0.3">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c r="O3232" s="4" t="str">
        <f>TEXT(Table1[[#This Row],[Invoice Date]],"mmm")</f>
        <v>Dec</v>
      </c>
      <c r="P3232" s="4">
        <f>YEAR(Table1[[#This Row],[Invoice Date]])</f>
        <v>2021</v>
      </c>
      <c r="Q3232" s="4">
        <f>IFERROR(Table1[[#This Row],[Total Sales]]/Table1[[#This Row],[Units Sold]],4)</f>
        <v>500</v>
      </c>
      <c r="R3232" s="4">
        <f>IFERROR(Table1[[#This Row],[Operating Profit]]/Table1[[#This Row],[Units Sold]],0)</f>
        <v>200</v>
      </c>
      <c r="S3232" s="4">
        <f>IFERROR((Table1[[#This Row],[Total Sales]]-Table1[[#This Row],[Operating Profit]])/Table1[[#This Row],[Units Sold]],0)</f>
        <v>300</v>
      </c>
      <c r="T3232" s="4" t="str">
        <f>IF(Table1[[#This Row],[Profit per unit]]&gt;$V$8,"Premium","Mass")</f>
        <v>Premium</v>
      </c>
      <c r="U3232" s="4"/>
    </row>
    <row r="3233" spans="2:21" ht="14.25" customHeight="1" x14ac:dyDescent="0.3">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c r="O3233" s="4" t="str">
        <f>TEXT(Table1[[#This Row],[Invoice Date]],"mmm")</f>
        <v>Dec</v>
      </c>
      <c r="P3233" s="4">
        <f>YEAR(Table1[[#This Row],[Invoice Date]])</f>
        <v>2021</v>
      </c>
      <c r="Q3233" s="4">
        <f>IFERROR(Table1[[#This Row],[Total Sales]]/Table1[[#This Row],[Units Sold]],4)</f>
        <v>500</v>
      </c>
      <c r="R3233" s="4">
        <f>IFERROR(Table1[[#This Row],[Operating Profit]]/Table1[[#This Row],[Units Sold]],0)</f>
        <v>174.99999999999997</v>
      </c>
      <c r="S3233" s="4">
        <f>IFERROR((Table1[[#This Row],[Total Sales]]-Table1[[#This Row],[Operating Profit]])/Table1[[#This Row],[Units Sold]],0)</f>
        <v>325</v>
      </c>
      <c r="T3233" s="4" t="str">
        <f>IF(Table1[[#This Row],[Profit per unit]]&gt;$V$8,"Premium","Mass")</f>
        <v>Premium</v>
      </c>
      <c r="U3233" s="4"/>
    </row>
    <row r="3234" spans="2:21" ht="14.25" customHeight="1" x14ac:dyDescent="0.3">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c r="O3234" s="4" t="str">
        <f>TEXT(Table1[[#This Row],[Invoice Date]],"mmm")</f>
        <v>Dec</v>
      </c>
      <c r="P3234" s="4">
        <f>YEAR(Table1[[#This Row],[Invoice Date]])</f>
        <v>2021</v>
      </c>
      <c r="Q3234" s="4">
        <f>IFERROR(Table1[[#This Row],[Total Sales]]/Table1[[#This Row],[Units Sold]],4)</f>
        <v>500</v>
      </c>
      <c r="R3234" s="4">
        <f>IFERROR(Table1[[#This Row],[Operating Profit]]/Table1[[#This Row],[Units Sold]],0)</f>
        <v>175</v>
      </c>
      <c r="S3234" s="4">
        <f>IFERROR((Table1[[#This Row],[Total Sales]]-Table1[[#This Row],[Operating Profit]])/Table1[[#This Row],[Units Sold]],0)</f>
        <v>325</v>
      </c>
      <c r="T3234" s="4" t="str">
        <f>IF(Table1[[#This Row],[Profit per unit]]&gt;$V$8,"Premium","Mass")</f>
        <v>Premium</v>
      </c>
      <c r="U3234" s="4"/>
    </row>
    <row r="3235" spans="2:21" ht="14.25" customHeight="1" x14ac:dyDescent="0.3">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c r="O3235" s="4" t="str">
        <f>TEXT(Table1[[#This Row],[Invoice Date]],"mmm")</f>
        <v>Dec</v>
      </c>
      <c r="P3235" s="4">
        <f>YEAR(Table1[[#This Row],[Invoice Date]])</f>
        <v>2021</v>
      </c>
      <c r="Q3235" s="4">
        <f>IFERROR(Table1[[#This Row],[Total Sales]]/Table1[[#This Row],[Units Sold]],4)</f>
        <v>600</v>
      </c>
      <c r="R3235" s="4">
        <f>IFERROR(Table1[[#This Row],[Operating Profit]]/Table1[[#This Row],[Units Sold]],0)</f>
        <v>180</v>
      </c>
      <c r="S3235" s="4">
        <f>IFERROR((Table1[[#This Row],[Total Sales]]-Table1[[#This Row],[Operating Profit]])/Table1[[#This Row],[Units Sold]],0)</f>
        <v>420</v>
      </c>
      <c r="T3235" s="4" t="str">
        <f>IF(Table1[[#This Row],[Profit per unit]]&gt;$V$8,"Premium","Mass")</f>
        <v>Premium</v>
      </c>
      <c r="U3235" s="4"/>
    </row>
    <row r="3236" spans="2:21" ht="14.25" customHeight="1" x14ac:dyDescent="0.3">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c r="O3236" s="4" t="str">
        <f>TEXT(Table1[[#This Row],[Invoice Date]],"mmm")</f>
        <v>Dec</v>
      </c>
      <c r="P3236" s="4">
        <f>YEAR(Table1[[#This Row],[Invoice Date]])</f>
        <v>2021</v>
      </c>
      <c r="Q3236" s="4">
        <f>IFERROR(Table1[[#This Row],[Total Sales]]/Table1[[#This Row],[Units Sold]],4)</f>
        <v>649.99999999999989</v>
      </c>
      <c r="R3236" s="4">
        <f>IFERROR(Table1[[#This Row],[Operating Profit]]/Table1[[#This Row],[Units Sold]],0)</f>
        <v>259.99999999999994</v>
      </c>
      <c r="S3236" s="4">
        <f>IFERROR((Table1[[#This Row],[Total Sales]]-Table1[[#This Row],[Operating Profit]])/Table1[[#This Row],[Units Sold]],0)</f>
        <v>389.99999999999983</v>
      </c>
      <c r="T3236" s="4" t="str">
        <f>IF(Table1[[#This Row],[Profit per unit]]&gt;$V$8,"Premium","Mass")</f>
        <v>Premium</v>
      </c>
      <c r="U3236" s="4"/>
    </row>
    <row r="3237" spans="2:21" ht="14.25" customHeight="1" x14ac:dyDescent="0.3">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c r="O3237" s="4" t="str">
        <f>TEXT(Table1[[#This Row],[Invoice Date]],"mmm")</f>
        <v>Jan</v>
      </c>
      <c r="P3237" s="4">
        <f>YEAR(Table1[[#This Row],[Invoice Date]])</f>
        <v>2021</v>
      </c>
      <c r="Q3237" s="4">
        <f>IFERROR(Table1[[#This Row],[Total Sales]]/Table1[[#This Row],[Units Sold]],4)</f>
        <v>350</v>
      </c>
      <c r="R3237" s="4">
        <f>IFERROR(Table1[[#This Row],[Operating Profit]]/Table1[[#This Row],[Units Sold]],0)</f>
        <v>140</v>
      </c>
      <c r="S3237" s="4">
        <f>IFERROR((Table1[[#This Row],[Total Sales]]-Table1[[#This Row],[Operating Profit]])/Table1[[#This Row],[Units Sold]],0)</f>
        <v>210</v>
      </c>
      <c r="T3237" s="4" t="str">
        <f>IF(Table1[[#This Row],[Profit per unit]]&gt;$V$8,"Premium","Mass")</f>
        <v>Premium</v>
      </c>
      <c r="U3237" s="4"/>
    </row>
    <row r="3238" spans="2:21" ht="14.25" customHeight="1" x14ac:dyDescent="0.3">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c r="O3238" s="4" t="str">
        <f>TEXT(Table1[[#This Row],[Invoice Date]],"mmm")</f>
        <v>Jan</v>
      </c>
      <c r="P3238" s="4">
        <f>YEAR(Table1[[#This Row],[Invoice Date]])</f>
        <v>2021</v>
      </c>
      <c r="Q3238" s="4">
        <f>IFERROR(Table1[[#This Row],[Total Sales]]/Table1[[#This Row],[Units Sold]],4)</f>
        <v>350</v>
      </c>
      <c r="R3238" s="4">
        <f>IFERROR(Table1[[#This Row],[Operating Profit]]/Table1[[#This Row],[Units Sold]],0)</f>
        <v>140</v>
      </c>
      <c r="S3238" s="4">
        <f>IFERROR((Table1[[#This Row],[Total Sales]]-Table1[[#This Row],[Operating Profit]])/Table1[[#This Row],[Units Sold]],0)</f>
        <v>210</v>
      </c>
      <c r="T3238" s="4" t="str">
        <f>IF(Table1[[#This Row],[Profit per unit]]&gt;$V$8,"Premium","Mass")</f>
        <v>Premium</v>
      </c>
      <c r="U3238" s="4"/>
    </row>
    <row r="3239" spans="2:21" ht="14.25" customHeight="1" x14ac:dyDescent="0.3">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c r="O3239" s="4" t="str">
        <f>TEXT(Table1[[#This Row],[Invoice Date]],"mmm")</f>
        <v>Jan</v>
      </c>
      <c r="P3239" s="4">
        <f>YEAR(Table1[[#This Row],[Invoice Date]])</f>
        <v>2021</v>
      </c>
      <c r="Q3239" s="4">
        <f>IFERROR(Table1[[#This Row],[Total Sales]]/Table1[[#This Row],[Units Sold]],4)</f>
        <v>250.00000000000006</v>
      </c>
      <c r="R3239" s="4">
        <f>IFERROR(Table1[[#This Row],[Operating Profit]]/Table1[[#This Row],[Units Sold]],0)</f>
        <v>100.00000000000003</v>
      </c>
      <c r="S3239" s="4">
        <f>IFERROR((Table1[[#This Row],[Total Sales]]-Table1[[#This Row],[Operating Profit]])/Table1[[#This Row],[Units Sold]],0)</f>
        <v>150.00000000000003</v>
      </c>
      <c r="T3239" s="4" t="str">
        <f>IF(Table1[[#This Row],[Profit per unit]]&gt;$V$8,"Premium","Mass")</f>
        <v>Premium</v>
      </c>
      <c r="U3239" s="4"/>
    </row>
    <row r="3240" spans="2:21" ht="14.25" customHeight="1" x14ac:dyDescent="0.3">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c r="O3240" s="4" t="str">
        <f>TEXT(Table1[[#This Row],[Invoice Date]],"mmm")</f>
        <v>Jan</v>
      </c>
      <c r="P3240" s="4">
        <f>YEAR(Table1[[#This Row],[Invoice Date]])</f>
        <v>2021</v>
      </c>
      <c r="Q3240" s="4">
        <f>IFERROR(Table1[[#This Row],[Total Sales]]/Table1[[#This Row],[Units Sold]],4)</f>
        <v>300.00000000000006</v>
      </c>
      <c r="R3240" s="4">
        <f>IFERROR(Table1[[#This Row],[Operating Profit]]/Table1[[#This Row],[Units Sold]],0)</f>
        <v>120.00000000000003</v>
      </c>
      <c r="S3240" s="4">
        <f>IFERROR((Table1[[#This Row],[Total Sales]]-Table1[[#This Row],[Operating Profit]])/Table1[[#This Row],[Units Sold]],0)</f>
        <v>180.00000000000003</v>
      </c>
      <c r="T3240" s="4" t="str">
        <f>IF(Table1[[#This Row],[Profit per unit]]&gt;$V$8,"Premium","Mass")</f>
        <v>Premium</v>
      </c>
      <c r="U3240" s="4"/>
    </row>
    <row r="3241" spans="2:21" ht="14.25" customHeight="1" x14ac:dyDescent="0.3">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c r="O3241" s="4" t="str">
        <f>TEXT(Table1[[#This Row],[Invoice Date]],"mmm")</f>
        <v>Jan</v>
      </c>
      <c r="P3241" s="4">
        <f>YEAR(Table1[[#This Row],[Invoice Date]])</f>
        <v>2021</v>
      </c>
      <c r="Q3241" s="4">
        <f>IFERROR(Table1[[#This Row],[Total Sales]]/Table1[[#This Row],[Units Sold]],4)</f>
        <v>449.99999999999994</v>
      </c>
      <c r="R3241" s="4">
        <f>IFERROR(Table1[[#This Row],[Operating Profit]]/Table1[[#This Row],[Units Sold]],0)</f>
        <v>179.99999999999997</v>
      </c>
      <c r="S3241" s="4">
        <f>IFERROR((Table1[[#This Row],[Total Sales]]-Table1[[#This Row],[Operating Profit]])/Table1[[#This Row],[Units Sold]],0)</f>
        <v>269.99999999999994</v>
      </c>
      <c r="T3241" s="4" t="str">
        <f>IF(Table1[[#This Row],[Profit per unit]]&gt;$V$8,"Premium","Mass")</f>
        <v>Premium</v>
      </c>
      <c r="U3241" s="4"/>
    </row>
    <row r="3242" spans="2:21" ht="14.25" customHeight="1" x14ac:dyDescent="0.3">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c r="O3242" s="4" t="str">
        <f>TEXT(Table1[[#This Row],[Invoice Date]],"mmm")</f>
        <v>Jan</v>
      </c>
      <c r="P3242" s="4">
        <f>YEAR(Table1[[#This Row],[Invoice Date]])</f>
        <v>2021</v>
      </c>
      <c r="Q3242" s="4">
        <f>IFERROR(Table1[[#This Row],[Total Sales]]/Table1[[#This Row],[Units Sold]],4)</f>
        <v>350</v>
      </c>
      <c r="R3242" s="4">
        <f>IFERROR(Table1[[#This Row],[Operating Profit]]/Table1[[#This Row],[Units Sold]],0)</f>
        <v>140</v>
      </c>
      <c r="S3242" s="4">
        <f>IFERROR((Table1[[#This Row],[Total Sales]]-Table1[[#This Row],[Operating Profit]])/Table1[[#This Row],[Units Sold]],0)</f>
        <v>210</v>
      </c>
      <c r="T3242" s="4" t="str">
        <f>IF(Table1[[#This Row],[Profit per unit]]&gt;$V$8,"Premium","Mass")</f>
        <v>Premium</v>
      </c>
      <c r="U3242" s="4"/>
    </row>
    <row r="3243" spans="2:21" ht="14.25" customHeight="1" x14ac:dyDescent="0.3">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c r="O3243" s="4" t="str">
        <f>TEXT(Table1[[#This Row],[Invoice Date]],"mmm")</f>
        <v>Feb</v>
      </c>
      <c r="P3243" s="4">
        <f>YEAR(Table1[[#This Row],[Invoice Date]])</f>
        <v>2021</v>
      </c>
      <c r="Q3243" s="4">
        <f>IFERROR(Table1[[#This Row],[Total Sales]]/Table1[[#This Row],[Units Sold]],4)</f>
        <v>350</v>
      </c>
      <c r="R3243" s="4">
        <f>IFERROR(Table1[[#This Row],[Operating Profit]]/Table1[[#This Row],[Units Sold]],0)</f>
        <v>140</v>
      </c>
      <c r="S3243" s="4">
        <f>IFERROR((Table1[[#This Row],[Total Sales]]-Table1[[#This Row],[Operating Profit]])/Table1[[#This Row],[Units Sold]],0)</f>
        <v>210</v>
      </c>
      <c r="T3243" s="4" t="str">
        <f>IF(Table1[[#This Row],[Profit per unit]]&gt;$V$8,"Premium","Mass")</f>
        <v>Premium</v>
      </c>
      <c r="U3243" s="4"/>
    </row>
    <row r="3244" spans="2:21" ht="14.25" customHeight="1" x14ac:dyDescent="0.3">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c r="O3244" s="4" t="str">
        <f>TEXT(Table1[[#This Row],[Invoice Date]],"mmm")</f>
        <v>Feb</v>
      </c>
      <c r="P3244" s="4">
        <f>YEAR(Table1[[#This Row],[Invoice Date]])</f>
        <v>2021</v>
      </c>
      <c r="Q3244" s="4">
        <f>IFERROR(Table1[[#This Row],[Total Sales]]/Table1[[#This Row],[Units Sold]],4)</f>
        <v>400</v>
      </c>
      <c r="R3244" s="4">
        <f>IFERROR(Table1[[#This Row],[Operating Profit]]/Table1[[#This Row],[Units Sold]],0)</f>
        <v>160</v>
      </c>
      <c r="S3244" s="4">
        <f>IFERROR((Table1[[#This Row],[Total Sales]]-Table1[[#This Row],[Operating Profit]])/Table1[[#This Row],[Units Sold]],0)</f>
        <v>240</v>
      </c>
      <c r="T3244" s="4" t="str">
        <f>IF(Table1[[#This Row],[Profit per unit]]&gt;$V$8,"Premium","Mass")</f>
        <v>Premium</v>
      </c>
      <c r="U3244" s="4"/>
    </row>
    <row r="3245" spans="2:21" ht="14.25" customHeight="1" x14ac:dyDescent="0.3">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c r="O3245" s="4" t="str">
        <f>TEXT(Table1[[#This Row],[Invoice Date]],"mmm")</f>
        <v>Feb</v>
      </c>
      <c r="P3245" s="4">
        <f>YEAR(Table1[[#This Row],[Invoice Date]])</f>
        <v>2021</v>
      </c>
      <c r="Q3245" s="4">
        <f>IFERROR(Table1[[#This Row],[Total Sales]]/Table1[[#This Row],[Units Sold]],4)</f>
        <v>300.00000000000006</v>
      </c>
      <c r="R3245" s="4">
        <f>IFERROR(Table1[[#This Row],[Operating Profit]]/Table1[[#This Row],[Units Sold]],0)</f>
        <v>120.00000000000003</v>
      </c>
      <c r="S3245" s="4">
        <f>IFERROR((Table1[[#This Row],[Total Sales]]-Table1[[#This Row],[Operating Profit]])/Table1[[#This Row],[Units Sold]],0)</f>
        <v>180.00000000000003</v>
      </c>
      <c r="T3245" s="4" t="str">
        <f>IF(Table1[[#This Row],[Profit per unit]]&gt;$V$8,"Premium","Mass")</f>
        <v>Premium</v>
      </c>
      <c r="U3245" s="4"/>
    </row>
    <row r="3246" spans="2:21" ht="14.25" customHeight="1" x14ac:dyDescent="0.3">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c r="O3246" s="4" t="str">
        <f>TEXT(Table1[[#This Row],[Invoice Date]],"mmm")</f>
        <v>Feb</v>
      </c>
      <c r="P3246" s="4">
        <f>YEAR(Table1[[#This Row],[Invoice Date]])</f>
        <v>2021</v>
      </c>
      <c r="Q3246" s="4">
        <f>IFERROR(Table1[[#This Row],[Total Sales]]/Table1[[#This Row],[Units Sold]],4)</f>
        <v>350</v>
      </c>
      <c r="R3246" s="4">
        <f>IFERROR(Table1[[#This Row],[Operating Profit]]/Table1[[#This Row],[Units Sold]],0)</f>
        <v>140</v>
      </c>
      <c r="S3246" s="4">
        <f>IFERROR((Table1[[#This Row],[Total Sales]]-Table1[[#This Row],[Operating Profit]])/Table1[[#This Row],[Units Sold]],0)</f>
        <v>210</v>
      </c>
      <c r="T3246" s="4" t="str">
        <f>IF(Table1[[#This Row],[Profit per unit]]&gt;$V$8,"Premium","Mass")</f>
        <v>Premium</v>
      </c>
      <c r="U3246" s="4"/>
    </row>
    <row r="3247" spans="2:21" ht="14.25" customHeight="1" x14ac:dyDescent="0.3">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c r="O3247" s="4" t="str">
        <f>TEXT(Table1[[#This Row],[Invoice Date]],"mmm")</f>
        <v>Feb</v>
      </c>
      <c r="P3247" s="4">
        <f>YEAR(Table1[[#This Row],[Invoice Date]])</f>
        <v>2021</v>
      </c>
      <c r="Q3247" s="4">
        <f>IFERROR(Table1[[#This Row],[Total Sales]]/Table1[[#This Row],[Units Sold]],4)</f>
        <v>499.99999999999994</v>
      </c>
      <c r="R3247" s="4">
        <f>IFERROR(Table1[[#This Row],[Operating Profit]]/Table1[[#This Row],[Units Sold]],0)</f>
        <v>200</v>
      </c>
      <c r="S3247" s="4">
        <f>IFERROR((Table1[[#This Row],[Total Sales]]-Table1[[#This Row],[Operating Profit]])/Table1[[#This Row],[Units Sold]],0)</f>
        <v>299.99999999999994</v>
      </c>
      <c r="T3247" s="4" t="str">
        <f>IF(Table1[[#This Row],[Profit per unit]]&gt;$V$8,"Premium","Mass")</f>
        <v>Premium</v>
      </c>
      <c r="U3247" s="4"/>
    </row>
    <row r="3248" spans="2:21" ht="14.25" customHeight="1" x14ac:dyDescent="0.3">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c r="O3248" s="4" t="str">
        <f>TEXT(Table1[[#This Row],[Invoice Date]],"mmm")</f>
        <v>Feb</v>
      </c>
      <c r="P3248" s="4">
        <f>YEAR(Table1[[#This Row],[Invoice Date]])</f>
        <v>2021</v>
      </c>
      <c r="Q3248" s="4">
        <f>IFERROR(Table1[[#This Row],[Total Sales]]/Table1[[#This Row],[Units Sold]],4)</f>
        <v>249.99999999999991</v>
      </c>
      <c r="R3248" s="4">
        <f>IFERROR(Table1[[#This Row],[Operating Profit]]/Table1[[#This Row],[Units Sold]],0)</f>
        <v>99.999999999999986</v>
      </c>
      <c r="S3248" s="4">
        <f>IFERROR((Table1[[#This Row],[Total Sales]]-Table1[[#This Row],[Operating Profit]])/Table1[[#This Row],[Units Sold]],0)</f>
        <v>149.99999999999994</v>
      </c>
      <c r="T3248" s="4" t="str">
        <f>IF(Table1[[#This Row],[Profit per unit]]&gt;$V$8,"Premium","Mass")</f>
        <v>Premium</v>
      </c>
      <c r="U3248" s="4"/>
    </row>
    <row r="3249" spans="2:21" ht="14.25" customHeight="1" x14ac:dyDescent="0.3">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c r="O3249" s="4" t="str">
        <f>TEXT(Table1[[#This Row],[Invoice Date]],"mmm")</f>
        <v>Mar</v>
      </c>
      <c r="P3249" s="4">
        <f>YEAR(Table1[[#This Row],[Invoice Date]])</f>
        <v>2021</v>
      </c>
      <c r="Q3249" s="4">
        <f>IFERROR(Table1[[#This Row],[Total Sales]]/Table1[[#This Row],[Units Sold]],4)</f>
        <v>300.00000000000006</v>
      </c>
      <c r="R3249" s="4">
        <f>IFERROR(Table1[[#This Row],[Operating Profit]]/Table1[[#This Row],[Units Sold]],0)</f>
        <v>120.00000000000003</v>
      </c>
      <c r="S3249" s="4">
        <f>IFERROR((Table1[[#This Row],[Total Sales]]-Table1[[#This Row],[Operating Profit]])/Table1[[#This Row],[Units Sold]],0)</f>
        <v>180.00000000000003</v>
      </c>
      <c r="T3249" s="4" t="str">
        <f>IF(Table1[[#This Row],[Profit per unit]]&gt;$V$8,"Premium","Mass")</f>
        <v>Premium</v>
      </c>
      <c r="U3249" s="4"/>
    </row>
    <row r="3250" spans="2:21" ht="14.25" customHeight="1" x14ac:dyDescent="0.3">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c r="O3250" s="4" t="str">
        <f>TEXT(Table1[[#This Row],[Invoice Date]],"mmm")</f>
        <v>Mar</v>
      </c>
      <c r="P3250" s="4">
        <f>YEAR(Table1[[#This Row],[Invoice Date]])</f>
        <v>2021</v>
      </c>
      <c r="Q3250" s="4">
        <f>IFERROR(Table1[[#This Row],[Total Sales]]/Table1[[#This Row],[Units Sold]],4)</f>
        <v>300.00000000000006</v>
      </c>
      <c r="R3250" s="4">
        <f>IFERROR(Table1[[#This Row],[Operating Profit]]/Table1[[#This Row],[Units Sold]],0)</f>
        <v>120.00000000000003</v>
      </c>
      <c r="S3250" s="4">
        <f>IFERROR((Table1[[#This Row],[Total Sales]]-Table1[[#This Row],[Operating Profit]])/Table1[[#This Row],[Units Sold]],0)</f>
        <v>180.00000000000003</v>
      </c>
      <c r="T3250" s="4" t="str">
        <f>IF(Table1[[#This Row],[Profit per unit]]&gt;$V$8,"Premium","Mass")</f>
        <v>Premium</v>
      </c>
      <c r="U3250" s="4"/>
    </row>
    <row r="3251" spans="2:21" ht="14.25" customHeight="1" x14ac:dyDescent="0.3">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c r="O3251" s="4" t="str">
        <f>TEXT(Table1[[#This Row],[Invoice Date]],"mmm")</f>
        <v>Mar</v>
      </c>
      <c r="P3251" s="4">
        <f>YEAR(Table1[[#This Row],[Invoice Date]])</f>
        <v>2021</v>
      </c>
      <c r="Q3251" s="4">
        <f>IFERROR(Table1[[#This Row],[Total Sales]]/Table1[[#This Row],[Units Sold]],4)</f>
        <v>200</v>
      </c>
      <c r="R3251" s="4">
        <f>IFERROR(Table1[[#This Row],[Operating Profit]]/Table1[[#This Row],[Units Sold]],0)</f>
        <v>80</v>
      </c>
      <c r="S3251" s="4">
        <f>IFERROR((Table1[[#This Row],[Total Sales]]-Table1[[#This Row],[Operating Profit]])/Table1[[#This Row],[Units Sold]],0)</f>
        <v>120</v>
      </c>
      <c r="T3251" s="4" t="str">
        <f>IF(Table1[[#This Row],[Profit per unit]]&gt;$V$8,"Premium","Mass")</f>
        <v>Premium</v>
      </c>
      <c r="U3251" s="4"/>
    </row>
    <row r="3252" spans="2:21" ht="14.25" customHeight="1" x14ac:dyDescent="0.3">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c r="O3252" s="4" t="str">
        <f>TEXT(Table1[[#This Row],[Invoice Date]],"mmm")</f>
        <v>Mar</v>
      </c>
      <c r="P3252" s="4">
        <f>YEAR(Table1[[#This Row],[Invoice Date]])</f>
        <v>2021</v>
      </c>
      <c r="Q3252" s="4">
        <f>IFERROR(Table1[[#This Row],[Total Sales]]/Table1[[#This Row],[Units Sold]],4)</f>
        <v>249.99999999999991</v>
      </c>
      <c r="R3252" s="4">
        <f>IFERROR(Table1[[#This Row],[Operating Profit]]/Table1[[#This Row],[Units Sold]],0)</f>
        <v>99.999999999999986</v>
      </c>
      <c r="S3252" s="4">
        <f>IFERROR((Table1[[#This Row],[Total Sales]]-Table1[[#This Row],[Operating Profit]])/Table1[[#This Row],[Units Sold]],0)</f>
        <v>149.99999999999994</v>
      </c>
      <c r="T3252" s="4" t="str">
        <f>IF(Table1[[#This Row],[Profit per unit]]&gt;$V$8,"Premium","Mass")</f>
        <v>Premium</v>
      </c>
      <c r="U3252" s="4"/>
    </row>
    <row r="3253" spans="2:21" ht="14.25" customHeight="1" x14ac:dyDescent="0.3">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c r="O3253" s="4" t="str">
        <f>TEXT(Table1[[#This Row],[Invoice Date]],"mmm")</f>
        <v>Mar</v>
      </c>
      <c r="P3253" s="4">
        <f>YEAR(Table1[[#This Row],[Invoice Date]])</f>
        <v>2021</v>
      </c>
      <c r="Q3253" s="4">
        <f>IFERROR(Table1[[#This Row],[Total Sales]]/Table1[[#This Row],[Units Sold]],4)</f>
        <v>400</v>
      </c>
      <c r="R3253" s="4">
        <f>IFERROR(Table1[[#This Row],[Operating Profit]]/Table1[[#This Row],[Units Sold]],0)</f>
        <v>160</v>
      </c>
      <c r="S3253" s="4">
        <f>IFERROR((Table1[[#This Row],[Total Sales]]-Table1[[#This Row],[Operating Profit]])/Table1[[#This Row],[Units Sold]],0)</f>
        <v>240</v>
      </c>
      <c r="T3253" s="4" t="str">
        <f>IF(Table1[[#This Row],[Profit per unit]]&gt;$V$8,"Premium","Mass")</f>
        <v>Premium</v>
      </c>
      <c r="U3253" s="4"/>
    </row>
    <row r="3254" spans="2:21" ht="14.25" customHeight="1" x14ac:dyDescent="0.3">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c r="O3254" s="4" t="str">
        <f>TEXT(Table1[[#This Row],[Invoice Date]],"mmm")</f>
        <v>Mar</v>
      </c>
      <c r="P3254" s="4">
        <f>YEAR(Table1[[#This Row],[Invoice Date]])</f>
        <v>2021</v>
      </c>
      <c r="Q3254" s="4">
        <f>IFERROR(Table1[[#This Row],[Total Sales]]/Table1[[#This Row],[Units Sold]],4)</f>
        <v>300.00000000000006</v>
      </c>
      <c r="R3254" s="4">
        <f>IFERROR(Table1[[#This Row],[Operating Profit]]/Table1[[#This Row],[Units Sold]],0)</f>
        <v>120.00000000000003</v>
      </c>
      <c r="S3254" s="4">
        <f>IFERROR((Table1[[#This Row],[Total Sales]]-Table1[[#This Row],[Operating Profit]])/Table1[[#This Row],[Units Sold]],0)</f>
        <v>180.00000000000003</v>
      </c>
      <c r="T3254" s="4" t="str">
        <f>IF(Table1[[#This Row],[Profit per unit]]&gt;$V$8,"Premium","Mass")</f>
        <v>Premium</v>
      </c>
      <c r="U3254" s="4"/>
    </row>
    <row r="3255" spans="2:21" ht="14.25" customHeight="1" x14ac:dyDescent="0.3">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c r="O3255" s="4" t="str">
        <f>TEXT(Table1[[#This Row],[Invoice Date]],"mmm")</f>
        <v>Apr</v>
      </c>
      <c r="P3255" s="4">
        <f>YEAR(Table1[[#This Row],[Invoice Date]])</f>
        <v>2021</v>
      </c>
      <c r="Q3255" s="4">
        <f>IFERROR(Table1[[#This Row],[Total Sales]]/Table1[[#This Row],[Units Sold]],4)</f>
        <v>300.00000000000006</v>
      </c>
      <c r="R3255" s="4">
        <f>IFERROR(Table1[[#This Row],[Operating Profit]]/Table1[[#This Row],[Units Sold]],0)</f>
        <v>120.00000000000003</v>
      </c>
      <c r="S3255" s="4">
        <f>IFERROR((Table1[[#This Row],[Total Sales]]-Table1[[#This Row],[Operating Profit]])/Table1[[#This Row],[Units Sold]],0)</f>
        <v>180.00000000000003</v>
      </c>
      <c r="T3255" s="4" t="str">
        <f>IF(Table1[[#This Row],[Profit per unit]]&gt;$V$8,"Premium","Mass")</f>
        <v>Premium</v>
      </c>
      <c r="U3255" s="4"/>
    </row>
    <row r="3256" spans="2:21" ht="14.25" customHeight="1" x14ac:dyDescent="0.3">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c r="O3256" s="4" t="str">
        <f>TEXT(Table1[[#This Row],[Invoice Date]],"mmm")</f>
        <v>Apr</v>
      </c>
      <c r="P3256" s="4">
        <f>YEAR(Table1[[#This Row],[Invoice Date]])</f>
        <v>2021</v>
      </c>
      <c r="Q3256" s="4">
        <f>IFERROR(Table1[[#This Row],[Total Sales]]/Table1[[#This Row],[Units Sold]],4)</f>
        <v>300.00000000000006</v>
      </c>
      <c r="R3256" s="4">
        <f>IFERROR(Table1[[#This Row],[Operating Profit]]/Table1[[#This Row],[Units Sold]],0)</f>
        <v>120.00000000000003</v>
      </c>
      <c r="S3256" s="4">
        <f>IFERROR((Table1[[#This Row],[Total Sales]]-Table1[[#This Row],[Operating Profit]])/Table1[[#This Row],[Units Sold]],0)</f>
        <v>180.00000000000003</v>
      </c>
      <c r="T3256" s="4" t="str">
        <f>IF(Table1[[#This Row],[Profit per unit]]&gt;$V$8,"Premium","Mass")</f>
        <v>Premium</v>
      </c>
      <c r="U3256" s="4"/>
    </row>
    <row r="3257" spans="2:21" ht="14.25" customHeight="1" x14ac:dyDescent="0.3">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c r="O3257" s="4" t="str">
        <f>TEXT(Table1[[#This Row],[Invoice Date]],"mmm")</f>
        <v>Apr</v>
      </c>
      <c r="P3257" s="4">
        <f>YEAR(Table1[[#This Row],[Invoice Date]])</f>
        <v>2021</v>
      </c>
      <c r="Q3257" s="4">
        <f>IFERROR(Table1[[#This Row],[Total Sales]]/Table1[[#This Row],[Units Sold]],4)</f>
        <v>200</v>
      </c>
      <c r="R3257" s="4">
        <f>IFERROR(Table1[[#This Row],[Operating Profit]]/Table1[[#This Row],[Units Sold]],0)</f>
        <v>80</v>
      </c>
      <c r="S3257" s="4">
        <f>IFERROR((Table1[[#This Row],[Total Sales]]-Table1[[#This Row],[Operating Profit]])/Table1[[#This Row],[Units Sold]],0)</f>
        <v>120</v>
      </c>
      <c r="T3257" s="4" t="str">
        <f>IF(Table1[[#This Row],[Profit per unit]]&gt;$V$8,"Premium","Mass")</f>
        <v>Premium</v>
      </c>
      <c r="U3257" s="4"/>
    </row>
    <row r="3258" spans="2:21" ht="14.25" customHeight="1" x14ac:dyDescent="0.3">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c r="O3258" s="4" t="str">
        <f>TEXT(Table1[[#This Row],[Invoice Date]],"mmm")</f>
        <v>Apr</v>
      </c>
      <c r="P3258" s="4">
        <f>YEAR(Table1[[#This Row],[Invoice Date]])</f>
        <v>2021</v>
      </c>
      <c r="Q3258" s="4">
        <f>IFERROR(Table1[[#This Row],[Total Sales]]/Table1[[#This Row],[Units Sold]],4)</f>
        <v>249.99999999999991</v>
      </c>
      <c r="R3258" s="4">
        <f>IFERROR(Table1[[#This Row],[Operating Profit]]/Table1[[#This Row],[Units Sold]],0)</f>
        <v>99.999999999999986</v>
      </c>
      <c r="S3258" s="4">
        <f>IFERROR((Table1[[#This Row],[Total Sales]]-Table1[[#This Row],[Operating Profit]])/Table1[[#This Row],[Units Sold]],0)</f>
        <v>149.99999999999994</v>
      </c>
      <c r="T3258" s="4" t="str">
        <f>IF(Table1[[#This Row],[Profit per unit]]&gt;$V$8,"Premium","Mass")</f>
        <v>Premium</v>
      </c>
      <c r="U3258" s="4"/>
    </row>
    <row r="3259" spans="2:21" ht="14.25" customHeight="1" x14ac:dyDescent="0.3">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c r="O3259" s="4" t="str">
        <f>TEXT(Table1[[#This Row],[Invoice Date]],"mmm")</f>
        <v>Apr</v>
      </c>
      <c r="P3259" s="4">
        <f>YEAR(Table1[[#This Row],[Invoice Date]])</f>
        <v>2021</v>
      </c>
      <c r="Q3259" s="4">
        <f>IFERROR(Table1[[#This Row],[Total Sales]]/Table1[[#This Row],[Units Sold]],4)</f>
        <v>650</v>
      </c>
      <c r="R3259" s="4">
        <f>IFERROR(Table1[[#This Row],[Operating Profit]]/Table1[[#This Row],[Units Sold]],0)</f>
        <v>260</v>
      </c>
      <c r="S3259" s="4">
        <f>IFERROR((Table1[[#This Row],[Total Sales]]-Table1[[#This Row],[Operating Profit]])/Table1[[#This Row],[Units Sold]],0)</f>
        <v>390</v>
      </c>
      <c r="T3259" s="4" t="str">
        <f>IF(Table1[[#This Row],[Profit per unit]]&gt;$V$8,"Premium","Mass")</f>
        <v>Premium</v>
      </c>
      <c r="U3259" s="4"/>
    </row>
    <row r="3260" spans="2:21" ht="14.25" customHeight="1" x14ac:dyDescent="0.3">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c r="O3260" s="4" t="str">
        <f>TEXT(Table1[[#This Row],[Invoice Date]],"mmm")</f>
        <v>Apr</v>
      </c>
      <c r="P3260" s="4">
        <f>YEAR(Table1[[#This Row],[Invoice Date]])</f>
        <v>2021</v>
      </c>
      <c r="Q3260" s="4">
        <f>IFERROR(Table1[[#This Row],[Total Sales]]/Table1[[#This Row],[Units Sold]],4)</f>
        <v>500</v>
      </c>
      <c r="R3260" s="4">
        <f>IFERROR(Table1[[#This Row],[Operating Profit]]/Table1[[#This Row],[Units Sold]],0)</f>
        <v>200</v>
      </c>
      <c r="S3260" s="4">
        <f>IFERROR((Table1[[#This Row],[Total Sales]]-Table1[[#This Row],[Operating Profit]])/Table1[[#This Row],[Units Sold]],0)</f>
        <v>300</v>
      </c>
      <c r="T3260" s="4" t="str">
        <f>IF(Table1[[#This Row],[Profit per unit]]&gt;$V$8,"Premium","Mass")</f>
        <v>Premium</v>
      </c>
      <c r="U3260" s="4"/>
    </row>
    <row r="3261" spans="2:21" ht="14.25" customHeight="1" x14ac:dyDescent="0.3">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c r="O3261" s="4" t="str">
        <f>TEXT(Table1[[#This Row],[Invoice Date]],"mmm")</f>
        <v>May</v>
      </c>
      <c r="P3261" s="4">
        <f>YEAR(Table1[[#This Row],[Invoice Date]])</f>
        <v>2021</v>
      </c>
      <c r="Q3261" s="4">
        <f>IFERROR(Table1[[#This Row],[Total Sales]]/Table1[[#This Row],[Units Sold]],4)</f>
        <v>600</v>
      </c>
      <c r="R3261" s="4">
        <f>IFERROR(Table1[[#This Row],[Operating Profit]]/Table1[[#This Row],[Units Sold]],0)</f>
        <v>240</v>
      </c>
      <c r="S3261" s="4">
        <f>IFERROR((Table1[[#This Row],[Total Sales]]-Table1[[#This Row],[Operating Profit]])/Table1[[#This Row],[Units Sold]],0)</f>
        <v>360</v>
      </c>
      <c r="T3261" s="4" t="str">
        <f>IF(Table1[[#This Row],[Profit per unit]]&gt;$V$8,"Premium","Mass")</f>
        <v>Premium</v>
      </c>
      <c r="U3261" s="4"/>
    </row>
    <row r="3262" spans="2:21" ht="14.25" customHeight="1" x14ac:dyDescent="0.3">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c r="O3262" s="4" t="str">
        <f>TEXT(Table1[[#This Row],[Invoice Date]],"mmm")</f>
        <v>May</v>
      </c>
      <c r="P3262" s="4">
        <f>YEAR(Table1[[#This Row],[Invoice Date]])</f>
        <v>2021</v>
      </c>
      <c r="Q3262" s="4">
        <f>IFERROR(Table1[[#This Row],[Total Sales]]/Table1[[#This Row],[Units Sold]],4)</f>
        <v>400</v>
      </c>
      <c r="R3262" s="4">
        <f>IFERROR(Table1[[#This Row],[Operating Profit]]/Table1[[#This Row],[Units Sold]],0)</f>
        <v>160</v>
      </c>
      <c r="S3262" s="4">
        <f>IFERROR((Table1[[#This Row],[Total Sales]]-Table1[[#This Row],[Operating Profit]])/Table1[[#This Row],[Units Sold]],0)</f>
        <v>240</v>
      </c>
      <c r="T3262" s="4" t="str">
        <f>IF(Table1[[#This Row],[Profit per unit]]&gt;$V$8,"Premium","Mass")</f>
        <v>Premium</v>
      </c>
      <c r="U3262" s="4"/>
    </row>
    <row r="3263" spans="2:21" ht="14.25" customHeight="1" x14ac:dyDescent="0.3">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c r="O3263" s="4" t="str">
        <f>TEXT(Table1[[#This Row],[Invoice Date]],"mmm")</f>
        <v>May</v>
      </c>
      <c r="P3263" s="4">
        <f>YEAR(Table1[[#This Row],[Invoice Date]])</f>
        <v>2021</v>
      </c>
      <c r="Q3263" s="4">
        <f>IFERROR(Table1[[#This Row],[Total Sales]]/Table1[[#This Row],[Units Sold]],4)</f>
        <v>350</v>
      </c>
      <c r="R3263" s="4">
        <f>IFERROR(Table1[[#This Row],[Operating Profit]]/Table1[[#This Row],[Units Sold]],0)</f>
        <v>140</v>
      </c>
      <c r="S3263" s="4">
        <f>IFERROR((Table1[[#This Row],[Total Sales]]-Table1[[#This Row],[Operating Profit]])/Table1[[#This Row],[Units Sold]],0)</f>
        <v>210</v>
      </c>
      <c r="T3263" s="4" t="str">
        <f>IF(Table1[[#This Row],[Profit per unit]]&gt;$V$8,"Premium","Mass")</f>
        <v>Premium</v>
      </c>
      <c r="U3263" s="4"/>
    </row>
    <row r="3264" spans="2:21" ht="14.25" customHeight="1" x14ac:dyDescent="0.3">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c r="O3264" s="4" t="str">
        <f>TEXT(Table1[[#This Row],[Invoice Date]],"mmm")</f>
        <v>May</v>
      </c>
      <c r="P3264" s="4">
        <f>YEAR(Table1[[#This Row],[Invoice Date]])</f>
        <v>2021</v>
      </c>
      <c r="Q3264" s="4">
        <f>IFERROR(Table1[[#This Row],[Total Sales]]/Table1[[#This Row],[Units Sold]],4)</f>
        <v>350</v>
      </c>
      <c r="R3264" s="4">
        <f>IFERROR(Table1[[#This Row],[Operating Profit]]/Table1[[#This Row],[Units Sold]],0)</f>
        <v>140</v>
      </c>
      <c r="S3264" s="4">
        <f>IFERROR((Table1[[#This Row],[Total Sales]]-Table1[[#This Row],[Operating Profit]])/Table1[[#This Row],[Units Sold]],0)</f>
        <v>210</v>
      </c>
      <c r="T3264" s="4" t="str">
        <f>IF(Table1[[#This Row],[Profit per unit]]&gt;$V$8,"Premium","Mass")</f>
        <v>Premium</v>
      </c>
      <c r="U3264" s="4"/>
    </row>
    <row r="3265" spans="2:21" ht="14.25" customHeight="1" x14ac:dyDescent="0.3">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c r="O3265" s="4" t="str">
        <f>TEXT(Table1[[#This Row],[Invoice Date]],"mmm")</f>
        <v>May</v>
      </c>
      <c r="P3265" s="4">
        <f>YEAR(Table1[[#This Row],[Invoice Date]])</f>
        <v>2021</v>
      </c>
      <c r="Q3265" s="4">
        <f>IFERROR(Table1[[#This Row],[Total Sales]]/Table1[[#This Row],[Units Sold]],4)</f>
        <v>449.99999999999994</v>
      </c>
      <c r="R3265" s="4">
        <f>IFERROR(Table1[[#This Row],[Operating Profit]]/Table1[[#This Row],[Units Sold]],0)</f>
        <v>180</v>
      </c>
      <c r="S3265" s="4">
        <f>IFERROR((Table1[[#This Row],[Total Sales]]-Table1[[#This Row],[Operating Profit]])/Table1[[#This Row],[Units Sold]],0)</f>
        <v>269.99999999999994</v>
      </c>
      <c r="T3265" s="4" t="str">
        <f>IF(Table1[[#This Row],[Profit per unit]]&gt;$V$8,"Premium","Mass")</f>
        <v>Premium</v>
      </c>
      <c r="U3265" s="4"/>
    </row>
    <row r="3266" spans="2:21" ht="14.25" customHeight="1" x14ac:dyDescent="0.3">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c r="O3266" s="4" t="str">
        <f>TEXT(Table1[[#This Row],[Invoice Date]],"mmm")</f>
        <v>May</v>
      </c>
      <c r="P3266" s="4">
        <f>YEAR(Table1[[#This Row],[Invoice Date]])</f>
        <v>2021</v>
      </c>
      <c r="Q3266" s="4">
        <f>IFERROR(Table1[[#This Row],[Total Sales]]/Table1[[#This Row],[Units Sold]],4)</f>
        <v>549.99999999999989</v>
      </c>
      <c r="R3266" s="4">
        <f>IFERROR(Table1[[#This Row],[Operating Profit]]/Table1[[#This Row],[Units Sold]],0)</f>
        <v>219.99999999999997</v>
      </c>
      <c r="S3266" s="4">
        <f>IFERROR((Table1[[#This Row],[Total Sales]]-Table1[[#This Row],[Operating Profit]])/Table1[[#This Row],[Units Sold]],0)</f>
        <v>329.99999999999994</v>
      </c>
      <c r="T3266" s="4" t="str">
        <f>IF(Table1[[#This Row],[Profit per unit]]&gt;$V$8,"Premium","Mass")</f>
        <v>Premium</v>
      </c>
      <c r="U3266" s="4"/>
    </row>
    <row r="3267" spans="2:21" ht="14.25" customHeight="1" x14ac:dyDescent="0.3">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c r="O3267" s="4" t="str">
        <f>TEXT(Table1[[#This Row],[Invoice Date]],"mmm")</f>
        <v>Jun</v>
      </c>
      <c r="P3267" s="4">
        <f>YEAR(Table1[[#This Row],[Invoice Date]])</f>
        <v>2021</v>
      </c>
      <c r="Q3267" s="4">
        <f>IFERROR(Table1[[#This Row],[Total Sales]]/Table1[[#This Row],[Units Sold]],4)</f>
        <v>450</v>
      </c>
      <c r="R3267" s="4">
        <f>IFERROR(Table1[[#This Row],[Operating Profit]]/Table1[[#This Row],[Units Sold]],0)</f>
        <v>180</v>
      </c>
      <c r="S3267" s="4">
        <f>IFERROR((Table1[[#This Row],[Total Sales]]-Table1[[#This Row],[Operating Profit]])/Table1[[#This Row],[Units Sold]],0)</f>
        <v>270</v>
      </c>
      <c r="T3267" s="4" t="str">
        <f>IF(Table1[[#This Row],[Profit per unit]]&gt;$V$8,"Premium","Mass")</f>
        <v>Premium</v>
      </c>
      <c r="U3267" s="4"/>
    </row>
    <row r="3268" spans="2:21" ht="14.25" customHeight="1" x14ac:dyDescent="0.3">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c r="O3268" s="4" t="str">
        <f>TEXT(Table1[[#This Row],[Invoice Date]],"mmm")</f>
        <v>Jun</v>
      </c>
      <c r="P3268" s="4">
        <f>YEAR(Table1[[#This Row],[Invoice Date]])</f>
        <v>2021</v>
      </c>
      <c r="Q3268" s="4">
        <f>IFERROR(Table1[[#This Row],[Total Sales]]/Table1[[#This Row],[Units Sold]],4)</f>
        <v>400.00000000000006</v>
      </c>
      <c r="R3268" s="4">
        <f>IFERROR(Table1[[#This Row],[Operating Profit]]/Table1[[#This Row],[Units Sold]],0)</f>
        <v>160.00000000000003</v>
      </c>
      <c r="S3268" s="4">
        <f>IFERROR((Table1[[#This Row],[Total Sales]]-Table1[[#This Row],[Operating Profit]])/Table1[[#This Row],[Units Sold]],0)</f>
        <v>240.00000000000003</v>
      </c>
      <c r="T3268" s="4" t="str">
        <f>IF(Table1[[#This Row],[Profit per unit]]&gt;$V$8,"Premium","Mass")</f>
        <v>Premium</v>
      </c>
      <c r="U3268" s="4"/>
    </row>
    <row r="3269" spans="2:21" ht="14.25" customHeight="1" x14ac:dyDescent="0.3">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c r="O3269" s="4" t="str">
        <f>TEXT(Table1[[#This Row],[Invoice Date]],"mmm")</f>
        <v>Jun</v>
      </c>
      <c r="P3269" s="4">
        <f>YEAR(Table1[[#This Row],[Invoice Date]])</f>
        <v>2021</v>
      </c>
      <c r="Q3269" s="4">
        <f>IFERROR(Table1[[#This Row],[Total Sales]]/Table1[[#This Row],[Units Sold]],4)</f>
        <v>350</v>
      </c>
      <c r="R3269" s="4">
        <f>IFERROR(Table1[[#This Row],[Operating Profit]]/Table1[[#This Row],[Units Sold]],0)</f>
        <v>140</v>
      </c>
      <c r="S3269" s="4">
        <f>IFERROR((Table1[[#This Row],[Total Sales]]-Table1[[#This Row],[Operating Profit]])/Table1[[#This Row],[Units Sold]],0)</f>
        <v>210</v>
      </c>
      <c r="T3269" s="4" t="str">
        <f>IF(Table1[[#This Row],[Profit per unit]]&gt;$V$8,"Premium","Mass")</f>
        <v>Premium</v>
      </c>
      <c r="U3269" s="4"/>
    </row>
    <row r="3270" spans="2:21" ht="14.25" customHeight="1" x14ac:dyDescent="0.3">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c r="O3270" s="4" t="str">
        <f>TEXT(Table1[[#This Row],[Invoice Date]],"mmm")</f>
        <v>Jun</v>
      </c>
      <c r="P3270" s="4">
        <f>YEAR(Table1[[#This Row],[Invoice Date]])</f>
        <v>2021</v>
      </c>
      <c r="Q3270" s="4">
        <f>IFERROR(Table1[[#This Row],[Total Sales]]/Table1[[#This Row],[Units Sold]],4)</f>
        <v>350</v>
      </c>
      <c r="R3270" s="4">
        <f>IFERROR(Table1[[#This Row],[Operating Profit]]/Table1[[#This Row],[Units Sold]],0)</f>
        <v>140</v>
      </c>
      <c r="S3270" s="4">
        <f>IFERROR((Table1[[#This Row],[Total Sales]]-Table1[[#This Row],[Operating Profit]])/Table1[[#This Row],[Units Sold]],0)</f>
        <v>210</v>
      </c>
      <c r="T3270" s="4" t="str">
        <f>IF(Table1[[#This Row],[Profit per unit]]&gt;$V$8,"Premium","Mass")</f>
        <v>Premium</v>
      </c>
      <c r="U3270" s="4"/>
    </row>
    <row r="3271" spans="2:21" ht="14.25" customHeight="1" x14ac:dyDescent="0.3">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c r="O3271" s="4" t="str">
        <f>TEXT(Table1[[#This Row],[Invoice Date]],"mmm")</f>
        <v>Jun</v>
      </c>
      <c r="P3271" s="4">
        <f>YEAR(Table1[[#This Row],[Invoice Date]])</f>
        <v>2021</v>
      </c>
      <c r="Q3271" s="4">
        <f>IFERROR(Table1[[#This Row],[Total Sales]]/Table1[[#This Row],[Units Sold]],4)</f>
        <v>450</v>
      </c>
      <c r="R3271" s="4">
        <f>IFERROR(Table1[[#This Row],[Operating Profit]]/Table1[[#This Row],[Units Sold]],0)</f>
        <v>180</v>
      </c>
      <c r="S3271" s="4">
        <f>IFERROR((Table1[[#This Row],[Total Sales]]-Table1[[#This Row],[Operating Profit]])/Table1[[#This Row],[Units Sold]],0)</f>
        <v>270</v>
      </c>
      <c r="T3271" s="4" t="str">
        <f>IF(Table1[[#This Row],[Profit per unit]]&gt;$V$8,"Premium","Mass")</f>
        <v>Premium</v>
      </c>
      <c r="U3271" s="4"/>
    </row>
    <row r="3272" spans="2:21" ht="14.25" customHeight="1" x14ac:dyDescent="0.3">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c r="O3272" s="4" t="str">
        <f>TEXT(Table1[[#This Row],[Invoice Date]],"mmm")</f>
        <v>Jun</v>
      </c>
      <c r="P3272" s="4">
        <f>YEAR(Table1[[#This Row],[Invoice Date]])</f>
        <v>2021</v>
      </c>
      <c r="Q3272" s="4">
        <f>IFERROR(Table1[[#This Row],[Total Sales]]/Table1[[#This Row],[Units Sold]],4)</f>
        <v>650.00000000000011</v>
      </c>
      <c r="R3272" s="4">
        <f>IFERROR(Table1[[#This Row],[Operating Profit]]/Table1[[#This Row],[Units Sold]],0)</f>
        <v>260.00000000000006</v>
      </c>
      <c r="S3272" s="4">
        <f>IFERROR((Table1[[#This Row],[Total Sales]]-Table1[[#This Row],[Operating Profit]])/Table1[[#This Row],[Units Sold]],0)</f>
        <v>390.00000000000006</v>
      </c>
      <c r="T3272" s="4" t="str">
        <f>IF(Table1[[#This Row],[Profit per unit]]&gt;$V$8,"Premium","Mass")</f>
        <v>Premium</v>
      </c>
      <c r="U3272" s="4"/>
    </row>
    <row r="3273" spans="2:21" ht="14.25" customHeight="1" x14ac:dyDescent="0.3">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c r="O3273" s="4" t="str">
        <f>TEXT(Table1[[#This Row],[Invoice Date]],"mmm")</f>
        <v>Jul</v>
      </c>
      <c r="P3273" s="4">
        <f>YEAR(Table1[[#This Row],[Invoice Date]])</f>
        <v>2021</v>
      </c>
      <c r="Q3273" s="4">
        <f>IFERROR(Table1[[#This Row],[Total Sales]]/Table1[[#This Row],[Units Sold]],4)</f>
        <v>600.00000000000011</v>
      </c>
      <c r="R3273" s="4">
        <f>IFERROR(Table1[[#This Row],[Operating Profit]]/Table1[[#This Row],[Units Sold]],0)</f>
        <v>240.00000000000006</v>
      </c>
      <c r="S3273" s="4">
        <f>IFERROR((Table1[[#This Row],[Total Sales]]-Table1[[#This Row],[Operating Profit]])/Table1[[#This Row],[Units Sold]],0)</f>
        <v>360.00000000000006</v>
      </c>
      <c r="T3273" s="4" t="str">
        <f>IF(Table1[[#This Row],[Profit per unit]]&gt;$V$8,"Premium","Mass")</f>
        <v>Premium</v>
      </c>
      <c r="U3273" s="4"/>
    </row>
    <row r="3274" spans="2:21" ht="14.25" customHeight="1" x14ac:dyDescent="0.3">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c r="O3274" s="4" t="str">
        <f>TEXT(Table1[[#This Row],[Invoice Date]],"mmm")</f>
        <v>Jul</v>
      </c>
      <c r="P3274" s="4">
        <f>YEAR(Table1[[#This Row],[Invoice Date]])</f>
        <v>2021</v>
      </c>
      <c r="Q3274" s="4">
        <f>IFERROR(Table1[[#This Row],[Total Sales]]/Table1[[#This Row],[Units Sold]],4)</f>
        <v>550.00000000000011</v>
      </c>
      <c r="R3274" s="4">
        <f>IFERROR(Table1[[#This Row],[Operating Profit]]/Table1[[#This Row],[Units Sold]],0)</f>
        <v>220.00000000000009</v>
      </c>
      <c r="S3274" s="4">
        <f>IFERROR((Table1[[#This Row],[Total Sales]]-Table1[[#This Row],[Operating Profit]])/Table1[[#This Row],[Units Sold]],0)</f>
        <v>330.00000000000006</v>
      </c>
      <c r="T3274" s="4" t="str">
        <f>IF(Table1[[#This Row],[Profit per unit]]&gt;$V$8,"Premium","Mass")</f>
        <v>Premium</v>
      </c>
      <c r="U3274" s="4"/>
    </row>
    <row r="3275" spans="2:21" ht="14.25" customHeight="1" x14ac:dyDescent="0.3">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c r="O3275" s="4" t="str">
        <f>TEXT(Table1[[#This Row],[Invoice Date]],"mmm")</f>
        <v>Jul</v>
      </c>
      <c r="P3275" s="4">
        <f>YEAR(Table1[[#This Row],[Invoice Date]])</f>
        <v>2021</v>
      </c>
      <c r="Q3275" s="4">
        <f>IFERROR(Table1[[#This Row],[Total Sales]]/Table1[[#This Row],[Units Sold]],4)</f>
        <v>500</v>
      </c>
      <c r="R3275" s="4">
        <f>IFERROR(Table1[[#This Row],[Operating Profit]]/Table1[[#This Row],[Units Sold]],0)</f>
        <v>200</v>
      </c>
      <c r="S3275" s="4">
        <f>IFERROR((Table1[[#This Row],[Total Sales]]-Table1[[#This Row],[Operating Profit]])/Table1[[#This Row],[Units Sold]],0)</f>
        <v>300</v>
      </c>
      <c r="T3275" s="4" t="str">
        <f>IF(Table1[[#This Row],[Profit per unit]]&gt;$V$8,"Premium","Mass")</f>
        <v>Premium</v>
      </c>
      <c r="U3275" s="4"/>
    </row>
    <row r="3276" spans="2:21" ht="14.25" customHeight="1" x14ac:dyDescent="0.3">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c r="O3276" s="4" t="str">
        <f>TEXT(Table1[[#This Row],[Invoice Date]],"mmm")</f>
        <v>Jul</v>
      </c>
      <c r="P3276" s="4">
        <f>YEAR(Table1[[#This Row],[Invoice Date]])</f>
        <v>2021</v>
      </c>
      <c r="Q3276" s="4">
        <f>IFERROR(Table1[[#This Row],[Total Sales]]/Table1[[#This Row],[Units Sold]],4)</f>
        <v>500</v>
      </c>
      <c r="R3276" s="4">
        <f>IFERROR(Table1[[#This Row],[Operating Profit]]/Table1[[#This Row],[Units Sold]],0)</f>
        <v>200</v>
      </c>
      <c r="S3276" s="4">
        <f>IFERROR((Table1[[#This Row],[Total Sales]]-Table1[[#This Row],[Operating Profit]])/Table1[[#This Row],[Units Sold]],0)</f>
        <v>300</v>
      </c>
      <c r="T3276" s="4" t="str">
        <f>IF(Table1[[#This Row],[Profit per unit]]&gt;$V$8,"Premium","Mass")</f>
        <v>Premium</v>
      </c>
      <c r="U3276" s="4"/>
    </row>
    <row r="3277" spans="2:21" ht="14.25" customHeight="1" x14ac:dyDescent="0.3">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c r="O3277" s="4" t="str">
        <f>TEXT(Table1[[#This Row],[Invoice Date]],"mmm")</f>
        <v>Jul</v>
      </c>
      <c r="P3277" s="4">
        <f>YEAR(Table1[[#This Row],[Invoice Date]])</f>
        <v>2021</v>
      </c>
      <c r="Q3277" s="4">
        <f>IFERROR(Table1[[#This Row],[Total Sales]]/Table1[[#This Row],[Units Sold]],4)</f>
        <v>600.00000000000011</v>
      </c>
      <c r="R3277" s="4">
        <f>IFERROR(Table1[[#This Row],[Operating Profit]]/Table1[[#This Row],[Units Sold]],0)</f>
        <v>240.00000000000006</v>
      </c>
      <c r="S3277" s="4">
        <f>IFERROR((Table1[[#This Row],[Total Sales]]-Table1[[#This Row],[Operating Profit]])/Table1[[#This Row],[Units Sold]],0)</f>
        <v>360.00000000000006</v>
      </c>
      <c r="T3277" s="4" t="str">
        <f>IF(Table1[[#This Row],[Profit per unit]]&gt;$V$8,"Premium","Mass")</f>
        <v>Premium</v>
      </c>
      <c r="U3277" s="4"/>
    </row>
    <row r="3278" spans="2:21" ht="14.25" customHeight="1" x14ac:dyDescent="0.3">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c r="O3278" s="4" t="str">
        <f>TEXT(Table1[[#This Row],[Invoice Date]],"mmm")</f>
        <v>Jul</v>
      </c>
      <c r="P3278" s="4">
        <f>YEAR(Table1[[#This Row],[Invoice Date]])</f>
        <v>2021</v>
      </c>
      <c r="Q3278" s="4">
        <f>IFERROR(Table1[[#This Row],[Total Sales]]/Table1[[#This Row],[Units Sold]],4)</f>
        <v>650.00000000000011</v>
      </c>
      <c r="R3278" s="4">
        <f>IFERROR(Table1[[#This Row],[Operating Profit]]/Table1[[#This Row],[Units Sold]],0)</f>
        <v>260.00000000000006</v>
      </c>
      <c r="S3278" s="4">
        <f>IFERROR((Table1[[#This Row],[Total Sales]]-Table1[[#This Row],[Operating Profit]])/Table1[[#This Row],[Units Sold]],0)</f>
        <v>390.00000000000006</v>
      </c>
      <c r="T3278" s="4" t="str">
        <f>IF(Table1[[#This Row],[Profit per unit]]&gt;$V$8,"Premium","Mass")</f>
        <v>Premium</v>
      </c>
      <c r="U3278" s="4"/>
    </row>
    <row r="3279" spans="2:21" ht="14.25" customHeight="1" x14ac:dyDescent="0.3">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c r="O3279" s="4" t="str">
        <f>TEXT(Table1[[#This Row],[Invoice Date]],"mmm")</f>
        <v>Aug</v>
      </c>
      <c r="P3279" s="4">
        <f>YEAR(Table1[[#This Row],[Invoice Date]])</f>
        <v>2021</v>
      </c>
      <c r="Q3279" s="4">
        <f>IFERROR(Table1[[#This Row],[Total Sales]]/Table1[[#This Row],[Units Sold]],4)</f>
        <v>500</v>
      </c>
      <c r="R3279" s="4">
        <f>IFERROR(Table1[[#This Row],[Operating Profit]]/Table1[[#This Row],[Units Sold]],0)</f>
        <v>200</v>
      </c>
      <c r="S3279" s="4">
        <f>IFERROR((Table1[[#This Row],[Total Sales]]-Table1[[#This Row],[Operating Profit]])/Table1[[#This Row],[Units Sold]],0)</f>
        <v>300</v>
      </c>
      <c r="T3279" s="4" t="str">
        <f>IF(Table1[[#This Row],[Profit per unit]]&gt;$V$8,"Premium","Mass")</f>
        <v>Premium</v>
      </c>
      <c r="U3279" s="4"/>
    </row>
    <row r="3280" spans="2:21" ht="14.25" customHeight="1" x14ac:dyDescent="0.3">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c r="O3280" s="4" t="str">
        <f>TEXT(Table1[[#This Row],[Invoice Date]],"mmm")</f>
        <v>Aug</v>
      </c>
      <c r="P3280" s="4">
        <f>YEAR(Table1[[#This Row],[Invoice Date]])</f>
        <v>2021</v>
      </c>
      <c r="Q3280" s="4">
        <f>IFERROR(Table1[[#This Row],[Total Sales]]/Table1[[#This Row],[Units Sold]],4)</f>
        <v>450.00000000000011</v>
      </c>
      <c r="R3280" s="4">
        <f>IFERROR(Table1[[#This Row],[Operating Profit]]/Table1[[#This Row],[Units Sold]],0)</f>
        <v>180.00000000000006</v>
      </c>
      <c r="S3280" s="4">
        <f>IFERROR((Table1[[#This Row],[Total Sales]]-Table1[[#This Row],[Operating Profit]])/Table1[[#This Row],[Units Sold]],0)</f>
        <v>270.00000000000006</v>
      </c>
      <c r="T3280" s="4" t="str">
        <f>IF(Table1[[#This Row],[Profit per unit]]&gt;$V$8,"Premium","Mass")</f>
        <v>Premium</v>
      </c>
      <c r="U3280" s="4"/>
    </row>
    <row r="3281" spans="2:21" ht="14.25" customHeight="1" x14ac:dyDescent="0.3">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c r="O3281" s="4" t="str">
        <f>TEXT(Table1[[#This Row],[Invoice Date]],"mmm")</f>
        <v>Aug</v>
      </c>
      <c r="P3281" s="4">
        <f>YEAR(Table1[[#This Row],[Invoice Date]])</f>
        <v>2021</v>
      </c>
      <c r="Q3281" s="4">
        <f>IFERROR(Table1[[#This Row],[Total Sales]]/Table1[[#This Row],[Units Sold]],4)</f>
        <v>400</v>
      </c>
      <c r="R3281" s="4">
        <f>IFERROR(Table1[[#This Row],[Operating Profit]]/Table1[[#This Row],[Units Sold]],0)</f>
        <v>160</v>
      </c>
      <c r="S3281" s="4">
        <f>IFERROR((Table1[[#This Row],[Total Sales]]-Table1[[#This Row],[Operating Profit]])/Table1[[#This Row],[Units Sold]],0)</f>
        <v>240</v>
      </c>
      <c r="T3281" s="4" t="str">
        <f>IF(Table1[[#This Row],[Profit per unit]]&gt;$V$8,"Premium","Mass")</f>
        <v>Premium</v>
      </c>
      <c r="U3281" s="4"/>
    </row>
    <row r="3282" spans="2:21" ht="14.25" customHeight="1" x14ac:dyDescent="0.3">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c r="O3282" s="4" t="str">
        <f>TEXT(Table1[[#This Row],[Invoice Date]],"mmm")</f>
        <v>Aug</v>
      </c>
      <c r="P3282" s="4">
        <f>YEAR(Table1[[#This Row],[Invoice Date]])</f>
        <v>2021</v>
      </c>
      <c r="Q3282" s="4">
        <f>IFERROR(Table1[[#This Row],[Total Sales]]/Table1[[#This Row],[Units Sold]],4)</f>
        <v>400</v>
      </c>
      <c r="R3282" s="4">
        <f>IFERROR(Table1[[#This Row],[Operating Profit]]/Table1[[#This Row],[Units Sold]],0)</f>
        <v>160</v>
      </c>
      <c r="S3282" s="4">
        <f>IFERROR((Table1[[#This Row],[Total Sales]]-Table1[[#This Row],[Operating Profit]])/Table1[[#This Row],[Units Sold]],0)</f>
        <v>240</v>
      </c>
      <c r="T3282" s="4" t="str">
        <f>IF(Table1[[#This Row],[Profit per unit]]&gt;$V$8,"Premium","Mass")</f>
        <v>Premium</v>
      </c>
      <c r="U3282" s="4"/>
    </row>
    <row r="3283" spans="2:21" ht="14.25" customHeight="1" x14ac:dyDescent="0.3">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c r="O3283" s="4" t="str">
        <f>TEXT(Table1[[#This Row],[Invoice Date]],"mmm")</f>
        <v>Aug</v>
      </c>
      <c r="P3283" s="4">
        <f>YEAR(Table1[[#This Row],[Invoice Date]])</f>
        <v>2021</v>
      </c>
      <c r="Q3283" s="4">
        <f>IFERROR(Table1[[#This Row],[Total Sales]]/Table1[[#This Row],[Units Sold]],4)</f>
        <v>500</v>
      </c>
      <c r="R3283" s="4">
        <f>IFERROR(Table1[[#This Row],[Operating Profit]]/Table1[[#This Row],[Units Sold]],0)</f>
        <v>200</v>
      </c>
      <c r="S3283" s="4">
        <f>IFERROR((Table1[[#This Row],[Total Sales]]-Table1[[#This Row],[Operating Profit]])/Table1[[#This Row],[Units Sold]],0)</f>
        <v>300</v>
      </c>
      <c r="T3283" s="4" t="str">
        <f>IF(Table1[[#This Row],[Profit per unit]]&gt;$V$8,"Premium","Mass")</f>
        <v>Premium</v>
      </c>
      <c r="U3283" s="4"/>
    </row>
    <row r="3284" spans="2:21" ht="14.25" customHeight="1" x14ac:dyDescent="0.3">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c r="O3284" s="4" t="str">
        <f>TEXT(Table1[[#This Row],[Invoice Date]],"mmm")</f>
        <v>Aug</v>
      </c>
      <c r="P3284" s="4">
        <f>YEAR(Table1[[#This Row],[Invoice Date]])</f>
        <v>2021</v>
      </c>
      <c r="Q3284" s="4">
        <f>IFERROR(Table1[[#This Row],[Total Sales]]/Table1[[#This Row],[Units Sold]],4)</f>
        <v>550.00000000000011</v>
      </c>
      <c r="R3284" s="4">
        <f>IFERROR(Table1[[#This Row],[Operating Profit]]/Table1[[#This Row],[Units Sold]],0)</f>
        <v>220.00000000000003</v>
      </c>
      <c r="S3284" s="4">
        <f>IFERROR((Table1[[#This Row],[Total Sales]]-Table1[[#This Row],[Operating Profit]])/Table1[[#This Row],[Units Sold]],0)</f>
        <v>330</v>
      </c>
      <c r="T3284" s="4" t="str">
        <f>IF(Table1[[#This Row],[Profit per unit]]&gt;$V$8,"Premium","Mass")</f>
        <v>Premium</v>
      </c>
      <c r="U3284" s="4"/>
    </row>
    <row r="3285" spans="2:21" ht="14.25" customHeight="1" x14ac:dyDescent="0.3">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c r="O3285" s="4" t="str">
        <f>TEXT(Table1[[#This Row],[Invoice Date]],"mmm")</f>
        <v>Sep</v>
      </c>
      <c r="P3285" s="4">
        <f>YEAR(Table1[[#This Row],[Invoice Date]])</f>
        <v>2021</v>
      </c>
      <c r="Q3285" s="4">
        <f>IFERROR(Table1[[#This Row],[Total Sales]]/Table1[[#This Row],[Units Sold]],4)</f>
        <v>350</v>
      </c>
      <c r="R3285" s="4">
        <f>IFERROR(Table1[[#This Row],[Operating Profit]]/Table1[[#This Row],[Units Sold]],0)</f>
        <v>140</v>
      </c>
      <c r="S3285" s="4">
        <f>IFERROR((Table1[[#This Row],[Total Sales]]-Table1[[#This Row],[Operating Profit]])/Table1[[#This Row],[Units Sold]],0)</f>
        <v>210</v>
      </c>
      <c r="T3285" s="4" t="str">
        <f>IF(Table1[[#This Row],[Profit per unit]]&gt;$V$8,"Premium","Mass")</f>
        <v>Premium</v>
      </c>
      <c r="U3285" s="4"/>
    </row>
    <row r="3286" spans="2:21" ht="14.25" customHeight="1" x14ac:dyDescent="0.3">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c r="O3286" s="4" t="str">
        <f>TEXT(Table1[[#This Row],[Invoice Date]],"mmm")</f>
        <v>Sep</v>
      </c>
      <c r="P3286" s="4">
        <f>YEAR(Table1[[#This Row],[Invoice Date]])</f>
        <v>2021</v>
      </c>
      <c r="Q3286" s="4">
        <f>IFERROR(Table1[[#This Row],[Total Sales]]/Table1[[#This Row],[Units Sold]],4)</f>
        <v>300.00000000000011</v>
      </c>
      <c r="R3286" s="4">
        <f>IFERROR(Table1[[#This Row],[Operating Profit]]/Table1[[#This Row],[Units Sold]],0)</f>
        <v>120.00000000000006</v>
      </c>
      <c r="S3286" s="4">
        <f>IFERROR((Table1[[#This Row],[Total Sales]]-Table1[[#This Row],[Operating Profit]])/Table1[[#This Row],[Units Sold]],0)</f>
        <v>180.00000000000006</v>
      </c>
      <c r="T3286" s="4" t="str">
        <f>IF(Table1[[#This Row],[Profit per unit]]&gt;$V$8,"Premium","Mass")</f>
        <v>Premium</v>
      </c>
      <c r="U3286" s="4"/>
    </row>
    <row r="3287" spans="2:21" ht="14.25" customHeight="1" x14ac:dyDescent="0.3">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c r="O3287" s="4" t="str">
        <f>TEXT(Table1[[#This Row],[Invoice Date]],"mmm")</f>
        <v>Sep</v>
      </c>
      <c r="P3287" s="4">
        <f>YEAR(Table1[[#This Row],[Invoice Date]])</f>
        <v>2021</v>
      </c>
      <c r="Q3287" s="4">
        <f>IFERROR(Table1[[#This Row],[Total Sales]]/Table1[[#This Row],[Units Sold]],4)</f>
        <v>250.00000000000006</v>
      </c>
      <c r="R3287" s="4">
        <f>IFERROR(Table1[[#This Row],[Operating Profit]]/Table1[[#This Row],[Units Sold]],0)</f>
        <v>100.00000000000003</v>
      </c>
      <c r="S3287" s="4">
        <f>IFERROR((Table1[[#This Row],[Total Sales]]-Table1[[#This Row],[Operating Profit]])/Table1[[#This Row],[Units Sold]],0)</f>
        <v>150.00000000000003</v>
      </c>
      <c r="T3287" s="4" t="str">
        <f>IF(Table1[[#This Row],[Profit per unit]]&gt;$V$8,"Premium","Mass")</f>
        <v>Premium</v>
      </c>
      <c r="U3287" s="4"/>
    </row>
    <row r="3288" spans="2:21" ht="14.25" customHeight="1" x14ac:dyDescent="0.3">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c r="O3288" s="4" t="str">
        <f>TEXT(Table1[[#This Row],[Invoice Date]],"mmm")</f>
        <v>Sep</v>
      </c>
      <c r="P3288" s="4">
        <f>YEAR(Table1[[#This Row],[Invoice Date]])</f>
        <v>2021</v>
      </c>
      <c r="Q3288" s="4">
        <f>IFERROR(Table1[[#This Row],[Total Sales]]/Table1[[#This Row],[Units Sold]],4)</f>
        <v>250.00000000000006</v>
      </c>
      <c r="R3288" s="4">
        <f>IFERROR(Table1[[#This Row],[Operating Profit]]/Table1[[#This Row],[Units Sold]],0)</f>
        <v>100.00000000000003</v>
      </c>
      <c r="S3288" s="4">
        <f>IFERROR((Table1[[#This Row],[Total Sales]]-Table1[[#This Row],[Operating Profit]])/Table1[[#This Row],[Units Sold]],0)</f>
        <v>150.00000000000003</v>
      </c>
      <c r="T3288" s="4" t="str">
        <f>IF(Table1[[#This Row],[Profit per unit]]&gt;$V$8,"Premium","Mass")</f>
        <v>Premium</v>
      </c>
      <c r="U3288" s="4"/>
    </row>
    <row r="3289" spans="2:21" ht="14.25" customHeight="1" x14ac:dyDescent="0.3">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c r="O3289" s="4" t="str">
        <f>TEXT(Table1[[#This Row],[Invoice Date]],"mmm")</f>
        <v>Sep</v>
      </c>
      <c r="P3289" s="4">
        <f>YEAR(Table1[[#This Row],[Invoice Date]])</f>
        <v>2021</v>
      </c>
      <c r="Q3289" s="4">
        <f>IFERROR(Table1[[#This Row],[Total Sales]]/Table1[[#This Row],[Units Sold]],4)</f>
        <v>350</v>
      </c>
      <c r="R3289" s="4">
        <f>IFERROR(Table1[[#This Row],[Operating Profit]]/Table1[[#This Row],[Units Sold]],0)</f>
        <v>140</v>
      </c>
      <c r="S3289" s="4">
        <f>IFERROR((Table1[[#This Row],[Total Sales]]-Table1[[#This Row],[Operating Profit]])/Table1[[#This Row],[Units Sold]],0)</f>
        <v>210</v>
      </c>
      <c r="T3289" s="4" t="str">
        <f>IF(Table1[[#This Row],[Profit per unit]]&gt;$V$8,"Premium","Mass")</f>
        <v>Premium</v>
      </c>
      <c r="U3289" s="4"/>
    </row>
    <row r="3290" spans="2:21" ht="14.25" customHeight="1" x14ac:dyDescent="0.3">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c r="O3290" s="4" t="str">
        <f>TEXT(Table1[[#This Row],[Invoice Date]],"mmm")</f>
        <v>Sep</v>
      </c>
      <c r="P3290" s="4">
        <f>YEAR(Table1[[#This Row],[Invoice Date]])</f>
        <v>2021</v>
      </c>
      <c r="Q3290" s="4">
        <f>IFERROR(Table1[[#This Row],[Total Sales]]/Table1[[#This Row],[Units Sold]],4)</f>
        <v>400</v>
      </c>
      <c r="R3290" s="4">
        <f>IFERROR(Table1[[#This Row],[Operating Profit]]/Table1[[#This Row],[Units Sold]],0)</f>
        <v>160</v>
      </c>
      <c r="S3290" s="4">
        <f>IFERROR((Table1[[#This Row],[Total Sales]]-Table1[[#This Row],[Operating Profit]])/Table1[[#This Row],[Units Sold]],0)</f>
        <v>240</v>
      </c>
      <c r="T3290" s="4" t="str">
        <f>IF(Table1[[#This Row],[Profit per unit]]&gt;$V$8,"Premium","Mass")</f>
        <v>Premium</v>
      </c>
      <c r="U3290" s="4"/>
    </row>
    <row r="3291" spans="2:21" ht="14.25" customHeight="1" x14ac:dyDescent="0.3">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c r="O3291" s="4" t="str">
        <f>TEXT(Table1[[#This Row],[Invoice Date]],"mmm")</f>
        <v>Oct</v>
      </c>
      <c r="P3291" s="4">
        <f>YEAR(Table1[[#This Row],[Invoice Date]])</f>
        <v>2021</v>
      </c>
      <c r="Q3291" s="4">
        <f>IFERROR(Table1[[#This Row],[Total Sales]]/Table1[[#This Row],[Units Sold]],4)</f>
        <v>449.99999999999994</v>
      </c>
      <c r="R3291" s="4">
        <f>IFERROR(Table1[[#This Row],[Operating Profit]]/Table1[[#This Row],[Units Sold]],0)</f>
        <v>179.99999999999997</v>
      </c>
      <c r="S3291" s="4">
        <f>IFERROR((Table1[[#This Row],[Total Sales]]-Table1[[#This Row],[Operating Profit]])/Table1[[#This Row],[Units Sold]],0)</f>
        <v>269.99999999999994</v>
      </c>
      <c r="T3291" s="4" t="str">
        <f>IF(Table1[[#This Row],[Profit per unit]]&gt;$V$8,"Premium","Mass")</f>
        <v>Premium</v>
      </c>
      <c r="U3291" s="4"/>
    </row>
    <row r="3292" spans="2:21" ht="14.25" customHeight="1" x14ac:dyDescent="0.3">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c r="O3292" s="4" t="str">
        <f>TEXT(Table1[[#This Row],[Invoice Date]],"mmm")</f>
        <v>Oct</v>
      </c>
      <c r="P3292" s="4">
        <f>YEAR(Table1[[#This Row],[Invoice Date]])</f>
        <v>2021</v>
      </c>
      <c r="Q3292" s="4">
        <f>IFERROR(Table1[[#This Row],[Total Sales]]/Table1[[#This Row],[Units Sold]],4)</f>
        <v>350</v>
      </c>
      <c r="R3292" s="4">
        <f>IFERROR(Table1[[#This Row],[Operating Profit]]/Table1[[#This Row],[Units Sold]],0)</f>
        <v>140</v>
      </c>
      <c r="S3292" s="4">
        <f>IFERROR((Table1[[#This Row],[Total Sales]]-Table1[[#This Row],[Operating Profit]])/Table1[[#This Row],[Units Sold]],0)</f>
        <v>210</v>
      </c>
      <c r="T3292" s="4" t="str">
        <f>IF(Table1[[#This Row],[Profit per unit]]&gt;$V$8,"Premium","Mass")</f>
        <v>Premium</v>
      </c>
      <c r="U3292" s="4"/>
    </row>
    <row r="3293" spans="2:21" ht="14.25" customHeight="1" x14ac:dyDescent="0.3">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c r="O3293" s="4" t="str">
        <f>TEXT(Table1[[#This Row],[Invoice Date]],"mmm")</f>
        <v>Oct</v>
      </c>
      <c r="P3293" s="4">
        <f>YEAR(Table1[[#This Row],[Invoice Date]])</f>
        <v>2021</v>
      </c>
      <c r="Q3293" s="4">
        <f>IFERROR(Table1[[#This Row],[Total Sales]]/Table1[[#This Row],[Units Sold]],4)</f>
        <v>350</v>
      </c>
      <c r="R3293" s="4">
        <f>IFERROR(Table1[[#This Row],[Operating Profit]]/Table1[[#This Row],[Units Sold]],0)</f>
        <v>140</v>
      </c>
      <c r="S3293" s="4">
        <f>IFERROR((Table1[[#This Row],[Total Sales]]-Table1[[#This Row],[Operating Profit]])/Table1[[#This Row],[Units Sold]],0)</f>
        <v>210</v>
      </c>
      <c r="T3293" s="4" t="str">
        <f>IF(Table1[[#This Row],[Profit per unit]]&gt;$V$8,"Premium","Mass")</f>
        <v>Premium</v>
      </c>
      <c r="U3293" s="4"/>
    </row>
    <row r="3294" spans="2:21" ht="14.25" customHeight="1" x14ac:dyDescent="0.3">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c r="O3294" s="4" t="str">
        <f>TEXT(Table1[[#This Row],[Invoice Date]],"mmm")</f>
        <v>Oct</v>
      </c>
      <c r="P3294" s="4">
        <f>YEAR(Table1[[#This Row],[Invoice Date]])</f>
        <v>2021</v>
      </c>
      <c r="Q3294" s="4">
        <f>IFERROR(Table1[[#This Row],[Total Sales]]/Table1[[#This Row],[Units Sold]],4)</f>
        <v>350</v>
      </c>
      <c r="R3294" s="4">
        <f>IFERROR(Table1[[#This Row],[Operating Profit]]/Table1[[#This Row],[Units Sold]],0)</f>
        <v>140</v>
      </c>
      <c r="S3294" s="4">
        <f>IFERROR((Table1[[#This Row],[Total Sales]]-Table1[[#This Row],[Operating Profit]])/Table1[[#This Row],[Units Sold]],0)</f>
        <v>210</v>
      </c>
      <c r="T3294" s="4" t="str">
        <f>IF(Table1[[#This Row],[Profit per unit]]&gt;$V$8,"Premium","Mass")</f>
        <v>Premium</v>
      </c>
      <c r="U3294" s="4"/>
    </row>
    <row r="3295" spans="2:21" ht="14.25" customHeight="1" x14ac:dyDescent="0.3">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c r="O3295" s="4" t="str">
        <f>TEXT(Table1[[#This Row],[Invoice Date]],"mmm")</f>
        <v>Oct</v>
      </c>
      <c r="P3295" s="4">
        <f>YEAR(Table1[[#This Row],[Invoice Date]])</f>
        <v>2021</v>
      </c>
      <c r="Q3295" s="4">
        <f>IFERROR(Table1[[#This Row],[Total Sales]]/Table1[[#This Row],[Units Sold]],4)</f>
        <v>449.99999999999994</v>
      </c>
      <c r="R3295" s="4">
        <f>IFERROR(Table1[[#This Row],[Operating Profit]]/Table1[[#This Row],[Units Sold]],0)</f>
        <v>179.99999999999997</v>
      </c>
      <c r="S3295" s="4">
        <f>IFERROR((Table1[[#This Row],[Total Sales]]-Table1[[#This Row],[Operating Profit]])/Table1[[#This Row],[Units Sold]],0)</f>
        <v>269.99999999999994</v>
      </c>
      <c r="T3295" s="4" t="str">
        <f>IF(Table1[[#This Row],[Profit per unit]]&gt;$V$8,"Premium","Mass")</f>
        <v>Premium</v>
      </c>
      <c r="U3295" s="4"/>
    </row>
    <row r="3296" spans="2:21" ht="14.25" customHeight="1" x14ac:dyDescent="0.3">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c r="O3296" s="4" t="str">
        <f>TEXT(Table1[[#This Row],[Invoice Date]],"mmm")</f>
        <v>Oct</v>
      </c>
      <c r="P3296" s="4">
        <f>YEAR(Table1[[#This Row],[Invoice Date]])</f>
        <v>2021</v>
      </c>
      <c r="Q3296" s="4">
        <f>IFERROR(Table1[[#This Row],[Total Sales]]/Table1[[#This Row],[Units Sold]],4)</f>
        <v>499.99999999999989</v>
      </c>
      <c r="R3296" s="4">
        <f>IFERROR(Table1[[#This Row],[Operating Profit]]/Table1[[#This Row],[Units Sold]],0)</f>
        <v>199.99999999999997</v>
      </c>
      <c r="S3296" s="4">
        <f>IFERROR((Table1[[#This Row],[Total Sales]]-Table1[[#This Row],[Operating Profit]])/Table1[[#This Row],[Units Sold]],0)</f>
        <v>299.99999999999989</v>
      </c>
      <c r="T3296" s="4" t="str">
        <f>IF(Table1[[#This Row],[Profit per unit]]&gt;$V$8,"Premium","Mass")</f>
        <v>Premium</v>
      </c>
      <c r="U3296" s="4"/>
    </row>
    <row r="3297" spans="2:21" ht="14.25" customHeight="1" x14ac:dyDescent="0.3">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c r="O3297" s="4" t="str">
        <f>TEXT(Table1[[#This Row],[Invoice Date]],"mmm")</f>
        <v>Nov</v>
      </c>
      <c r="P3297" s="4">
        <f>YEAR(Table1[[#This Row],[Invoice Date]])</f>
        <v>2021</v>
      </c>
      <c r="Q3297" s="4">
        <f>IFERROR(Table1[[#This Row],[Total Sales]]/Table1[[#This Row],[Units Sold]],4)</f>
        <v>449.99999999999994</v>
      </c>
      <c r="R3297" s="4">
        <f>IFERROR(Table1[[#This Row],[Operating Profit]]/Table1[[#This Row],[Units Sold]],0)</f>
        <v>180</v>
      </c>
      <c r="S3297" s="4">
        <f>IFERROR((Table1[[#This Row],[Total Sales]]-Table1[[#This Row],[Operating Profit]])/Table1[[#This Row],[Units Sold]],0)</f>
        <v>269.99999999999994</v>
      </c>
      <c r="T3297" s="4" t="str">
        <f>IF(Table1[[#This Row],[Profit per unit]]&gt;$V$8,"Premium","Mass")</f>
        <v>Premium</v>
      </c>
      <c r="U3297" s="4"/>
    </row>
    <row r="3298" spans="2:21" ht="14.25" customHeight="1" x14ac:dyDescent="0.3">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c r="O3298" s="4" t="str">
        <f>TEXT(Table1[[#This Row],[Invoice Date]],"mmm")</f>
        <v>Nov</v>
      </c>
      <c r="P3298" s="4">
        <f>YEAR(Table1[[#This Row],[Invoice Date]])</f>
        <v>2021</v>
      </c>
      <c r="Q3298" s="4">
        <f>IFERROR(Table1[[#This Row],[Total Sales]]/Table1[[#This Row],[Units Sold]],4)</f>
        <v>350</v>
      </c>
      <c r="R3298" s="4">
        <f>IFERROR(Table1[[#This Row],[Operating Profit]]/Table1[[#This Row],[Units Sold]],0)</f>
        <v>140</v>
      </c>
      <c r="S3298" s="4">
        <f>IFERROR((Table1[[#This Row],[Total Sales]]-Table1[[#This Row],[Operating Profit]])/Table1[[#This Row],[Units Sold]],0)</f>
        <v>210</v>
      </c>
      <c r="T3298" s="4" t="str">
        <f>IF(Table1[[#This Row],[Profit per unit]]&gt;$V$8,"Premium","Mass")</f>
        <v>Premium</v>
      </c>
      <c r="U3298" s="4"/>
    </row>
    <row r="3299" spans="2:21" ht="14.25" customHeight="1" x14ac:dyDescent="0.3">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c r="O3299" s="4" t="str">
        <f>TEXT(Table1[[#This Row],[Invoice Date]],"mmm")</f>
        <v>Nov</v>
      </c>
      <c r="P3299" s="4">
        <f>YEAR(Table1[[#This Row],[Invoice Date]])</f>
        <v>2021</v>
      </c>
      <c r="Q3299" s="4">
        <f>IFERROR(Table1[[#This Row],[Total Sales]]/Table1[[#This Row],[Units Sold]],4)</f>
        <v>350</v>
      </c>
      <c r="R3299" s="4">
        <f>IFERROR(Table1[[#This Row],[Operating Profit]]/Table1[[#This Row],[Units Sold]],0)</f>
        <v>140</v>
      </c>
      <c r="S3299" s="4">
        <f>IFERROR((Table1[[#This Row],[Total Sales]]-Table1[[#This Row],[Operating Profit]])/Table1[[#This Row],[Units Sold]],0)</f>
        <v>210</v>
      </c>
      <c r="T3299" s="4" t="str">
        <f>IF(Table1[[#This Row],[Profit per unit]]&gt;$V$8,"Premium","Mass")</f>
        <v>Premium</v>
      </c>
      <c r="U3299" s="4"/>
    </row>
    <row r="3300" spans="2:21" ht="14.25" customHeight="1" x14ac:dyDescent="0.3">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c r="O3300" s="4" t="str">
        <f>TEXT(Table1[[#This Row],[Invoice Date]],"mmm")</f>
        <v>Nov</v>
      </c>
      <c r="P3300" s="4">
        <f>YEAR(Table1[[#This Row],[Invoice Date]])</f>
        <v>2021</v>
      </c>
      <c r="Q3300" s="4">
        <f>IFERROR(Table1[[#This Row],[Total Sales]]/Table1[[#This Row],[Units Sold]],4)</f>
        <v>400</v>
      </c>
      <c r="R3300" s="4">
        <f>IFERROR(Table1[[#This Row],[Operating Profit]]/Table1[[#This Row],[Units Sold]],0)</f>
        <v>160</v>
      </c>
      <c r="S3300" s="4">
        <f>IFERROR((Table1[[#This Row],[Total Sales]]-Table1[[#This Row],[Operating Profit]])/Table1[[#This Row],[Units Sold]],0)</f>
        <v>240</v>
      </c>
      <c r="T3300" s="4" t="str">
        <f>IF(Table1[[#This Row],[Profit per unit]]&gt;$V$8,"Premium","Mass")</f>
        <v>Premium</v>
      </c>
      <c r="U3300" s="4"/>
    </row>
    <row r="3301" spans="2:21" ht="14.25" customHeight="1" x14ac:dyDescent="0.3">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c r="O3301" s="4" t="str">
        <f>TEXT(Table1[[#This Row],[Invoice Date]],"mmm")</f>
        <v>Nov</v>
      </c>
      <c r="P3301" s="4">
        <f>YEAR(Table1[[#This Row],[Invoice Date]])</f>
        <v>2021</v>
      </c>
      <c r="Q3301" s="4">
        <f>IFERROR(Table1[[#This Row],[Total Sales]]/Table1[[#This Row],[Units Sold]],4)</f>
        <v>650</v>
      </c>
      <c r="R3301" s="4">
        <f>IFERROR(Table1[[#This Row],[Operating Profit]]/Table1[[#This Row],[Units Sold]],0)</f>
        <v>260</v>
      </c>
      <c r="S3301" s="4">
        <f>IFERROR((Table1[[#This Row],[Total Sales]]-Table1[[#This Row],[Operating Profit]])/Table1[[#This Row],[Units Sold]],0)</f>
        <v>390</v>
      </c>
      <c r="T3301" s="4" t="str">
        <f>IF(Table1[[#This Row],[Profit per unit]]&gt;$V$8,"Premium","Mass")</f>
        <v>Premium</v>
      </c>
      <c r="U3301" s="4"/>
    </row>
    <row r="3302" spans="2:21" ht="14.25" customHeight="1" x14ac:dyDescent="0.3">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c r="O3302" s="4" t="str">
        <f>TEXT(Table1[[#This Row],[Invoice Date]],"mmm")</f>
        <v>Nov</v>
      </c>
      <c r="P3302" s="4">
        <f>YEAR(Table1[[#This Row],[Invoice Date]])</f>
        <v>2021</v>
      </c>
      <c r="Q3302" s="4">
        <f>IFERROR(Table1[[#This Row],[Total Sales]]/Table1[[#This Row],[Units Sold]],4)</f>
        <v>700</v>
      </c>
      <c r="R3302" s="4">
        <f>IFERROR(Table1[[#This Row],[Operating Profit]]/Table1[[#This Row],[Units Sold]],0)</f>
        <v>280</v>
      </c>
      <c r="S3302" s="4">
        <f>IFERROR((Table1[[#This Row],[Total Sales]]-Table1[[#This Row],[Operating Profit]])/Table1[[#This Row],[Units Sold]],0)</f>
        <v>420</v>
      </c>
      <c r="T3302" s="4" t="str">
        <f>IF(Table1[[#This Row],[Profit per unit]]&gt;$V$8,"Premium","Mass")</f>
        <v>Premium</v>
      </c>
      <c r="U3302" s="4"/>
    </row>
    <row r="3303" spans="2:21" ht="14.25" customHeight="1" x14ac:dyDescent="0.3">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c r="O3303" s="4" t="str">
        <f>TEXT(Table1[[#This Row],[Invoice Date]],"mmm")</f>
        <v>Dec</v>
      </c>
      <c r="P3303" s="4">
        <f>YEAR(Table1[[#This Row],[Invoice Date]])</f>
        <v>2021</v>
      </c>
      <c r="Q3303" s="4">
        <f>IFERROR(Table1[[#This Row],[Total Sales]]/Table1[[#This Row],[Units Sold]],4)</f>
        <v>650</v>
      </c>
      <c r="R3303" s="4">
        <f>IFERROR(Table1[[#This Row],[Operating Profit]]/Table1[[#This Row],[Units Sold]],0)</f>
        <v>260</v>
      </c>
      <c r="S3303" s="4">
        <f>IFERROR((Table1[[#This Row],[Total Sales]]-Table1[[#This Row],[Operating Profit]])/Table1[[#This Row],[Units Sold]],0)</f>
        <v>390</v>
      </c>
      <c r="T3303" s="4" t="str">
        <f>IF(Table1[[#This Row],[Profit per unit]]&gt;$V$8,"Premium","Mass")</f>
        <v>Premium</v>
      </c>
      <c r="U3303" s="4"/>
    </row>
    <row r="3304" spans="2:21" ht="14.25" customHeight="1" x14ac:dyDescent="0.3">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c r="O3304" s="4" t="str">
        <f>TEXT(Table1[[#This Row],[Invoice Date]],"mmm")</f>
        <v>Dec</v>
      </c>
      <c r="P3304" s="4">
        <f>YEAR(Table1[[#This Row],[Invoice Date]])</f>
        <v>2021</v>
      </c>
      <c r="Q3304" s="4">
        <f>IFERROR(Table1[[#This Row],[Total Sales]]/Table1[[#This Row],[Units Sold]],4)</f>
        <v>550.00000000000011</v>
      </c>
      <c r="R3304" s="4">
        <f>IFERROR(Table1[[#This Row],[Operating Profit]]/Table1[[#This Row],[Units Sold]],0)</f>
        <v>220.00000000000003</v>
      </c>
      <c r="S3304" s="4">
        <f>IFERROR((Table1[[#This Row],[Total Sales]]-Table1[[#This Row],[Operating Profit]])/Table1[[#This Row],[Units Sold]],0)</f>
        <v>330</v>
      </c>
      <c r="T3304" s="4" t="str">
        <f>IF(Table1[[#This Row],[Profit per unit]]&gt;$V$8,"Premium","Mass")</f>
        <v>Premium</v>
      </c>
      <c r="U3304" s="4"/>
    </row>
    <row r="3305" spans="2:21" ht="14.25" customHeight="1" x14ac:dyDescent="0.3">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c r="O3305" s="4" t="str">
        <f>TEXT(Table1[[#This Row],[Invoice Date]],"mmm")</f>
        <v>Dec</v>
      </c>
      <c r="P3305" s="4">
        <f>YEAR(Table1[[#This Row],[Invoice Date]])</f>
        <v>2021</v>
      </c>
      <c r="Q3305" s="4">
        <f>IFERROR(Table1[[#This Row],[Total Sales]]/Table1[[#This Row],[Units Sold]],4)</f>
        <v>550.00000000000011</v>
      </c>
      <c r="R3305" s="4">
        <f>IFERROR(Table1[[#This Row],[Operating Profit]]/Table1[[#This Row],[Units Sold]],0)</f>
        <v>220.00000000000003</v>
      </c>
      <c r="S3305" s="4">
        <f>IFERROR((Table1[[#This Row],[Total Sales]]-Table1[[#This Row],[Operating Profit]])/Table1[[#This Row],[Units Sold]],0)</f>
        <v>330</v>
      </c>
      <c r="T3305" s="4" t="str">
        <f>IF(Table1[[#This Row],[Profit per unit]]&gt;$V$8,"Premium","Mass")</f>
        <v>Premium</v>
      </c>
      <c r="U3305" s="4"/>
    </row>
    <row r="3306" spans="2:21" ht="14.25" customHeight="1" x14ac:dyDescent="0.3">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c r="O3306" s="4" t="str">
        <f>TEXT(Table1[[#This Row],[Invoice Date]],"mmm")</f>
        <v>Dec</v>
      </c>
      <c r="P3306" s="4">
        <f>YEAR(Table1[[#This Row],[Invoice Date]])</f>
        <v>2021</v>
      </c>
      <c r="Q3306" s="4">
        <f>IFERROR(Table1[[#This Row],[Total Sales]]/Table1[[#This Row],[Units Sold]],4)</f>
        <v>550.00000000000011</v>
      </c>
      <c r="R3306" s="4">
        <f>IFERROR(Table1[[#This Row],[Operating Profit]]/Table1[[#This Row],[Units Sold]],0)</f>
        <v>220.00000000000003</v>
      </c>
      <c r="S3306" s="4">
        <f>IFERROR((Table1[[#This Row],[Total Sales]]-Table1[[#This Row],[Operating Profit]])/Table1[[#This Row],[Units Sold]],0)</f>
        <v>330.00000000000006</v>
      </c>
      <c r="T3306" s="4" t="str">
        <f>IF(Table1[[#This Row],[Profit per unit]]&gt;$V$8,"Premium","Mass")</f>
        <v>Premium</v>
      </c>
      <c r="U3306" s="4"/>
    </row>
    <row r="3307" spans="2:21" ht="14.25" customHeight="1" x14ac:dyDescent="0.3">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c r="O3307" s="4" t="str">
        <f>TEXT(Table1[[#This Row],[Invoice Date]],"mmm")</f>
        <v>Dec</v>
      </c>
      <c r="P3307" s="4">
        <f>YEAR(Table1[[#This Row],[Invoice Date]])</f>
        <v>2021</v>
      </c>
      <c r="Q3307" s="4">
        <f>IFERROR(Table1[[#This Row],[Total Sales]]/Table1[[#This Row],[Units Sold]],4)</f>
        <v>650</v>
      </c>
      <c r="R3307" s="4">
        <f>IFERROR(Table1[[#This Row],[Operating Profit]]/Table1[[#This Row],[Units Sold]],0)</f>
        <v>260</v>
      </c>
      <c r="S3307" s="4">
        <f>IFERROR((Table1[[#This Row],[Total Sales]]-Table1[[#This Row],[Operating Profit]])/Table1[[#This Row],[Units Sold]],0)</f>
        <v>390</v>
      </c>
      <c r="T3307" s="4" t="str">
        <f>IF(Table1[[#This Row],[Profit per unit]]&gt;$V$8,"Premium","Mass")</f>
        <v>Premium</v>
      </c>
      <c r="U3307" s="4"/>
    </row>
    <row r="3308" spans="2:21" ht="14.25" customHeight="1" x14ac:dyDescent="0.3">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c r="O3308" s="4" t="str">
        <f>TEXT(Table1[[#This Row],[Invoice Date]],"mmm")</f>
        <v>Dec</v>
      </c>
      <c r="P3308" s="4">
        <f>YEAR(Table1[[#This Row],[Invoice Date]])</f>
        <v>2021</v>
      </c>
      <c r="Q3308" s="4">
        <f>IFERROR(Table1[[#This Row],[Total Sales]]/Table1[[#This Row],[Units Sold]],4)</f>
        <v>700</v>
      </c>
      <c r="R3308" s="4">
        <f>IFERROR(Table1[[#This Row],[Operating Profit]]/Table1[[#This Row],[Units Sold]],0)</f>
        <v>280</v>
      </c>
      <c r="S3308" s="4">
        <f>IFERROR((Table1[[#This Row],[Total Sales]]-Table1[[#This Row],[Operating Profit]])/Table1[[#This Row],[Units Sold]],0)</f>
        <v>420</v>
      </c>
      <c r="T3308" s="4" t="str">
        <f>IF(Table1[[#This Row],[Profit per unit]]&gt;$V$8,"Premium","Mass")</f>
        <v>Premium</v>
      </c>
      <c r="U3308" s="4"/>
    </row>
    <row r="3309" spans="2:21" ht="14.25" customHeight="1" x14ac:dyDescent="0.3">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c r="O3309" s="4" t="str">
        <f>TEXT(Table1[[#This Row],[Invoice Date]],"mmm")</f>
        <v>Jan</v>
      </c>
      <c r="P3309" s="4">
        <f>YEAR(Table1[[#This Row],[Invoice Date]])</f>
        <v>2021</v>
      </c>
      <c r="Q3309" s="4">
        <f>IFERROR(Table1[[#This Row],[Total Sales]]/Table1[[#This Row],[Units Sold]],4)</f>
        <v>350</v>
      </c>
      <c r="R3309" s="4">
        <f>IFERROR(Table1[[#This Row],[Operating Profit]]/Table1[[#This Row],[Units Sold]],0)</f>
        <v>140</v>
      </c>
      <c r="S3309" s="4">
        <f>IFERROR((Table1[[#This Row],[Total Sales]]-Table1[[#This Row],[Operating Profit]])/Table1[[#This Row],[Units Sold]],0)</f>
        <v>210</v>
      </c>
      <c r="T3309" s="4" t="str">
        <f>IF(Table1[[#This Row],[Profit per unit]]&gt;$V$8,"Premium","Mass")</f>
        <v>Premium</v>
      </c>
      <c r="U3309" s="4"/>
    </row>
    <row r="3310" spans="2:21" ht="14.25" customHeight="1" x14ac:dyDescent="0.3">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c r="O3310" s="4" t="str">
        <f>TEXT(Table1[[#This Row],[Invoice Date]],"mmm")</f>
        <v>Jan</v>
      </c>
      <c r="P3310" s="4">
        <f>YEAR(Table1[[#This Row],[Invoice Date]])</f>
        <v>2021</v>
      </c>
      <c r="Q3310" s="4">
        <f>IFERROR(Table1[[#This Row],[Total Sales]]/Table1[[#This Row],[Units Sold]],4)</f>
        <v>350</v>
      </c>
      <c r="R3310" s="4">
        <f>IFERROR(Table1[[#This Row],[Operating Profit]]/Table1[[#This Row],[Units Sold]],0)</f>
        <v>122.5</v>
      </c>
      <c r="S3310" s="4">
        <f>IFERROR((Table1[[#This Row],[Total Sales]]-Table1[[#This Row],[Operating Profit]])/Table1[[#This Row],[Units Sold]],0)</f>
        <v>227.5</v>
      </c>
      <c r="T3310" s="4" t="str">
        <f>IF(Table1[[#This Row],[Profit per unit]]&gt;$V$8,"Premium","Mass")</f>
        <v>Premium</v>
      </c>
      <c r="U3310" s="4"/>
    </row>
    <row r="3311" spans="2:21" ht="14.25" customHeight="1" x14ac:dyDescent="0.3">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c r="O3311" s="4" t="str">
        <f>TEXT(Table1[[#This Row],[Invoice Date]],"mmm")</f>
        <v>Jan</v>
      </c>
      <c r="P3311" s="4">
        <f>YEAR(Table1[[#This Row],[Invoice Date]])</f>
        <v>2021</v>
      </c>
      <c r="Q3311" s="4">
        <f>IFERROR(Table1[[#This Row],[Total Sales]]/Table1[[#This Row],[Units Sold]],4)</f>
        <v>250.00000000000006</v>
      </c>
      <c r="R3311" s="4">
        <f>IFERROR(Table1[[#This Row],[Operating Profit]]/Table1[[#This Row],[Units Sold]],0)</f>
        <v>87.500000000000014</v>
      </c>
      <c r="S3311" s="4">
        <f>IFERROR((Table1[[#This Row],[Total Sales]]-Table1[[#This Row],[Operating Profit]])/Table1[[#This Row],[Units Sold]],0)</f>
        <v>162.50000000000006</v>
      </c>
      <c r="T3311" s="4" t="str">
        <f>IF(Table1[[#This Row],[Profit per unit]]&gt;$V$8,"Premium","Mass")</f>
        <v>Premium</v>
      </c>
      <c r="U3311" s="4"/>
    </row>
    <row r="3312" spans="2:21" ht="14.25" customHeight="1" x14ac:dyDescent="0.3">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c r="O3312" s="4" t="str">
        <f>TEXT(Table1[[#This Row],[Invoice Date]],"mmm")</f>
        <v>Jan</v>
      </c>
      <c r="P3312" s="4">
        <f>YEAR(Table1[[#This Row],[Invoice Date]])</f>
        <v>2021</v>
      </c>
      <c r="Q3312" s="4">
        <f>IFERROR(Table1[[#This Row],[Total Sales]]/Table1[[#This Row],[Units Sold]],4)</f>
        <v>300</v>
      </c>
      <c r="R3312" s="4">
        <f>IFERROR(Table1[[#This Row],[Operating Profit]]/Table1[[#This Row],[Units Sold]],0)</f>
        <v>104.99999999999999</v>
      </c>
      <c r="S3312" s="4">
        <f>IFERROR((Table1[[#This Row],[Total Sales]]-Table1[[#This Row],[Operating Profit]])/Table1[[#This Row],[Units Sold]],0)</f>
        <v>195</v>
      </c>
      <c r="T3312" s="4" t="str">
        <f>IF(Table1[[#This Row],[Profit per unit]]&gt;$V$8,"Premium","Mass")</f>
        <v>Premium</v>
      </c>
      <c r="U3312" s="4"/>
    </row>
    <row r="3313" spans="2:21" ht="14.25" customHeight="1" x14ac:dyDescent="0.3">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c r="O3313" s="4" t="str">
        <f>TEXT(Table1[[#This Row],[Invoice Date]],"mmm")</f>
        <v>Jan</v>
      </c>
      <c r="P3313" s="4">
        <f>YEAR(Table1[[#This Row],[Invoice Date]])</f>
        <v>2021</v>
      </c>
      <c r="Q3313" s="4">
        <f>IFERROR(Table1[[#This Row],[Total Sales]]/Table1[[#This Row],[Units Sold]],4)</f>
        <v>450</v>
      </c>
      <c r="R3313" s="4">
        <f>IFERROR(Table1[[#This Row],[Operating Profit]]/Table1[[#This Row],[Units Sold]],0)</f>
        <v>135</v>
      </c>
      <c r="S3313" s="4">
        <f>IFERROR((Table1[[#This Row],[Total Sales]]-Table1[[#This Row],[Operating Profit]])/Table1[[#This Row],[Units Sold]],0)</f>
        <v>315</v>
      </c>
      <c r="T3313" s="4" t="str">
        <f>IF(Table1[[#This Row],[Profit per unit]]&gt;$V$8,"Premium","Mass")</f>
        <v>Premium</v>
      </c>
      <c r="U3313" s="4"/>
    </row>
    <row r="3314" spans="2:21" ht="14.25" customHeight="1" x14ac:dyDescent="0.3">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c r="O3314" s="4" t="str">
        <f>TEXT(Table1[[#This Row],[Invoice Date]],"mmm")</f>
        <v>Jan</v>
      </c>
      <c r="P3314" s="4">
        <f>YEAR(Table1[[#This Row],[Invoice Date]])</f>
        <v>2021</v>
      </c>
      <c r="Q3314" s="4">
        <f>IFERROR(Table1[[#This Row],[Total Sales]]/Table1[[#This Row],[Units Sold]],4)</f>
        <v>350</v>
      </c>
      <c r="R3314" s="4">
        <f>IFERROR(Table1[[#This Row],[Operating Profit]]/Table1[[#This Row],[Units Sold]],0)</f>
        <v>105</v>
      </c>
      <c r="S3314" s="4">
        <f>IFERROR((Table1[[#This Row],[Total Sales]]-Table1[[#This Row],[Operating Profit]])/Table1[[#This Row],[Units Sold]],0)</f>
        <v>245</v>
      </c>
      <c r="T3314" s="4" t="str">
        <f>IF(Table1[[#This Row],[Profit per unit]]&gt;$V$8,"Premium","Mass")</f>
        <v>Premium</v>
      </c>
      <c r="U3314" s="4"/>
    </row>
    <row r="3315" spans="2:21" ht="14.25" customHeight="1" x14ac:dyDescent="0.3">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c r="O3315" s="4" t="str">
        <f>TEXT(Table1[[#This Row],[Invoice Date]],"mmm")</f>
        <v>Feb</v>
      </c>
      <c r="P3315" s="4">
        <f>YEAR(Table1[[#This Row],[Invoice Date]])</f>
        <v>2021</v>
      </c>
      <c r="Q3315" s="4">
        <f>IFERROR(Table1[[#This Row],[Total Sales]]/Table1[[#This Row],[Units Sold]],4)</f>
        <v>350</v>
      </c>
      <c r="R3315" s="4">
        <f>IFERROR(Table1[[#This Row],[Operating Profit]]/Table1[[#This Row],[Units Sold]],0)</f>
        <v>140</v>
      </c>
      <c r="S3315" s="4">
        <f>IFERROR((Table1[[#This Row],[Total Sales]]-Table1[[#This Row],[Operating Profit]])/Table1[[#This Row],[Units Sold]],0)</f>
        <v>210</v>
      </c>
      <c r="T3315" s="4" t="str">
        <f>IF(Table1[[#This Row],[Profit per unit]]&gt;$V$8,"Premium","Mass")</f>
        <v>Premium</v>
      </c>
      <c r="U3315" s="4"/>
    </row>
    <row r="3316" spans="2:21" ht="14.25" customHeight="1" x14ac:dyDescent="0.3">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c r="O3316" s="4" t="str">
        <f>TEXT(Table1[[#This Row],[Invoice Date]],"mmm")</f>
        <v>Feb</v>
      </c>
      <c r="P3316" s="4">
        <f>YEAR(Table1[[#This Row],[Invoice Date]])</f>
        <v>2021</v>
      </c>
      <c r="Q3316" s="4">
        <f>IFERROR(Table1[[#This Row],[Total Sales]]/Table1[[#This Row],[Units Sold]],4)</f>
        <v>350</v>
      </c>
      <c r="R3316" s="4">
        <f>IFERROR(Table1[[#This Row],[Operating Profit]]/Table1[[#This Row],[Units Sold]],0)</f>
        <v>122.49999999999999</v>
      </c>
      <c r="S3316" s="4">
        <f>IFERROR((Table1[[#This Row],[Total Sales]]-Table1[[#This Row],[Operating Profit]])/Table1[[#This Row],[Units Sold]],0)</f>
        <v>227.5</v>
      </c>
      <c r="T3316" s="4" t="str">
        <f>IF(Table1[[#This Row],[Profit per unit]]&gt;$V$8,"Premium","Mass")</f>
        <v>Premium</v>
      </c>
      <c r="U3316" s="4"/>
    </row>
    <row r="3317" spans="2:21" ht="14.25" customHeight="1" x14ac:dyDescent="0.3">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c r="O3317" s="4" t="str">
        <f>TEXT(Table1[[#This Row],[Invoice Date]],"mmm")</f>
        <v>Feb</v>
      </c>
      <c r="P3317" s="4">
        <f>YEAR(Table1[[#This Row],[Invoice Date]])</f>
        <v>2021</v>
      </c>
      <c r="Q3317" s="4">
        <f>IFERROR(Table1[[#This Row],[Total Sales]]/Table1[[#This Row],[Units Sold]],4)</f>
        <v>250.00000000000009</v>
      </c>
      <c r="R3317" s="4">
        <f>IFERROR(Table1[[#This Row],[Operating Profit]]/Table1[[#This Row],[Units Sold]],0)</f>
        <v>87.500000000000014</v>
      </c>
      <c r="S3317" s="4">
        <f>IFERROR((Table1[[#This Row],[Total Sales]]-Table1[[#This Row],[Operating Profit]])/Table1[[#This Row],[Units Sold]],0)</f>
        <v>162.50000000000006</v>
      </c>
      <c r="T3317" s="4" t="str">
        <f>IF(Table1[[#This Row],[Profit per unit]]&gt;$V$8,"Premium","Mass")</f>
        <v>Premium</v>
      </c>
      <c r="U3317" s="4"/>
    </row>
    <row r="3318" spans="2:21" ht="14.25" customHeight="1" x14ac:dyDescent="0.3">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c r="O3318" s="4" t="str">
        <f>TEXT(Table1[[#This Row],[Invoice Date]],"mmm")</f>
        <v>Feb</v>
      </c>
      <c r="P3318" s="4">
        <f>YEAR(Table1[[#This Row],[Invoice Date]])</f>
        <v>2021</v>
      </c>
      <c r="Q3318" s="4">
        <f>IFERROR(Table1[[#This Row],[Total Sales]]/Table1[[#This Row],[Units Sold]],4)</f>
        <v>300</v>
      </c>
      <c r="R3318" s="4">
        <f>IFERROR(Table1[[#This Row],[Operating Profit]]/Table1[[#This Row],[Units Sold]],0)</f>
        <v>105</v>
      </c>
      <c r="S3318" s="4">
        <f>IFERROR((Table1[[#This Row],[Total Sales]]-Table1[[#This Row],[Operating Profit]])/Table1[[#This Row],[Units Sold]],0)</f>
        <v>195</v>
      </c>
      <c r="T3318" s="4" t="str">
        <f>IF(Table1[[#This Row],[Profit per unit]]&gt;$V$8,"Premium","Mass")</f>
        <v>Premium</v>
      </c>
      <c r="U3318" s="4"/>
    </row>
    <row r="3319" spans="2:21" ht="14.25" customHeight="1" x14ac:dyDescent="0.3">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c r="O3319" s="4" t="str">
        <f>TEXT(Table1[[#This Row],[Invoice Date]],"mmm")</f>
        <v>Feb</v>
      </c>
      <c r="P3319" s="4">
        <f>YEAR(Table1[[#This Row],[Invoice Date]])</f>
        <v>2021</v>
      </c>
      <c r="Q3319" s="4">
        <f>IFERROR(Table1[[#This Row],[Total Sales]]/Table1[[#This Row],[Units Sold]],4)</f>
        <v>450</v>
      </c>
      <c r="R3319" s="4">
        <f>IFERROR(Table1[[#This Row],[Operating Profit]]/Table1[[#This Row],[Units Sold]],0)</f>
        <v>135</v>
      </c>
      <c r="S3319" s="4">
        <f>IFERROR((Table1[[#This Row],[Total Sales]]-Table1[[#This Row],[Operating Profit]])/Table1[[#This Row],[Units Sold]],0)</f>
        <v>315</v>
      </c>
      <c r="T3319" s="4" t="str">
        <f>IF(Table1[[#This Row],[Profit per unit]]&gt;$V$8,"Premium","Mass")</f>
        <v>Premium</v>
      </c>
      <c r="U3319" s="4"/>
    </row>
    <row r="3320" spans="2:21" ht="14.25" customHeight="1" x14ac:dyDescent="0.3">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c r="O3320" s="4" t="str">
        <f>TEXT(Table1[[#This Row],[Invoice Date]],"mmm")</f>
        <v>Feb</v>
      </c>
      <c r="P3320" s="4">
        <f>YEAR(Table1[[#This Row],[Invoice Date]])</f>
        <v>2021</v>
      </c>
      <c r="Q3320" s="4">
        <f>IFERROR(Table1[[#This Row],[Total Sales]]/Table1[[#This Row],[Units Sold]],4)</f>
        <v>350</v>
      </c>
      <c r="R3320" s="4">
        <f>IFERROR(Table1[[#This Row],[Operating Profit]]/Table1[[#This Row],[Units Sold]],0)</f>
        <v>105</v>
      </c>
      <c r="S3320" s="4">
        <f>IFERROR((Table1[[#This Row],[Total Sales]]-Table1[[#This Row],[Operating Profit]])/Table1[[#This Row],[Units Sold]],0)</f>
        <v>245</v>
      </c>
      <c r="T3320" s="4" t="str">
        <f>IF(Table1[[#This Row],[Profit per unit]]&gt;$V$8,"Premium","Mass")</f>
        <v>Premium</v>
      </c>
      <c r="U3320" s="4"/>
    </row>
    <row r="3321" spans="2:21" ht="14.25" customHeight="1" x14ac:dyDescent="0.3">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c r="O3321" s="4" t="str">
        <f>TEXT(Table1[[#This Row],[Invoice Date]],"mmm")</f>
        <v>Mar</v>
      </c>
      <c r="P3321" s="4">
        <f>YEAR(Table1[[#This Row],[Invoice Date]])</f>
        <v>2021</v>
      </c>
      <c r="Q3321" s="4">
        <f>IFERROR(Table1[[#This Row],[Total Sales]]/Table1[[#This Row],[Units Sold]],4)</f>
        <v>350</v>
      </c>
      <c r="R3321" s="4">
        <f>IFERROR(Table1[[#This Row],[Operating Profit]]/Table1[[#This Row],[Units Sold]],0)</f>
        <v>140</v>
      </c>
      <c r="S3321" s="4">
        <f>IFERROR((Table1[[#This Row],[Total Sales]]-Table1[[#This Row],[Operating Profit]])/Table1[[#This Row],[Units Sold]],0)</f>
        <v>210</v>
      </c>
      <c r="T3321" s="4" t="str">
        <f>IF(Table1[[#This Row],[Profit per unit]]&gt;$V$8,"Premium","Mass")</f>
        <v>Premium</v>
      </c>
      <c r="U3321" s="4"/>
    </row>
    <row r="3322" spans="2:21" ht="14.25" customHeight="1" x14ac:dyDescent="0.3">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c r="O3322" s="4" t="str">
        <f>TEXT(Table1[[#This Row],[Invoice Date]],"mmm")</f>
        <v>Mar</v>
      </c>
      <c r="P3322" s="4">
        <f>YEAR(Table1[[#This Row],[Invoice Date]])</f>
        <v>2021</v>
      </c>
      <c r="Q3322" s="4">
        <f>IFERROR(Table1[[#This Row],[Total Sales]]/Table1[[#This Row],[Units Sold]],4)</f>
        <v>350</v>
      </c>
      <c r="R3322" s="4">
        <f>IFERROR(Table1[[#This Row],[Operating Profit]]/Table1[[#This Row],[Units Sold]],0)</f>
        <v>122.5</v>
      </c>
      <c r="S3322" s="4">
        <f>IFERROR((Table1[[#This Row],[Total Sales]]-Table1[[#This Row],[Operating Profit]])/Table1[[#This Row],[Units Sold]],0)</f>
        <v>227.5</v>
      </c>
      <c r="T3322" s="4" t="str">
        <f>IF(Table1[[#This Row],[Profit per unit]]&gt;$V$8,"Premium","Mass")</f>
        <v>Premium</v>
      </c>
      <c r="U3322" s="4"/>
    </row>
    <row r="3323" spans="2:21" ht="14.25" customHeight="1" x14ac:dyDescent="0.3">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c r="O3323" s="4" t="str">
        <f>TEXT(Table1[[#This Row],[Invoice Date]],"mmm")</f>
        <v>Mar</v>
      </c>
      <c r="P3323" s="4">
        <f>YEAR(Table1[[#This Row],[Invoice Date]])</f>
        <v>2021</v>
      </c>
      <c r="Q3323" s="4">
        <f>IFERROR(Table1[[#This Row],[Total Sales]]/Table1[[#This Row],[Units Sold]],4)</f>
        <v>250.00000000000009</v>
      </c>
      <c r="R3323" s="4">
        <f>IFERROR(Table1[[#This Row],[Operating Profit]]/Table1[[#This Row],[Units Sold]],0)</f>
        <v>87.500000000000014</v>
      </c>
      <c r="S3323" s="4">
        <f>IFERROR((Table1[[#This Row],[Total Sales]]-Table1[[#This Row],[Operating Profit]])/Table1[[#This Row],[Units Sold]],0)</f>
        <v>162.50000000000006</v>
      </c>
      <c r="T3323" s="4" t="str">
        <f>IF(Table1[[#This Row],[Profit per unit]]&gt;$V$8,"Premium","Mass")</f>
        <v>Premium</v>
      </c>
      <c r="U3323" s="4"/>
    </row>
    <row r="3324" spans="2:21" ht="14.25" customHeight="1" x14ac:dyDescent="0.3">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c r="O3324" s="4" t="str">
        <f>TEXT(Table1[[#This Row],[Invoice Date]],"mmm")</f>
        <v>Mar</v>
      </c>
      <c r="P3324" s="4">
        <f>YEAR(Table1[[#This Row],[Invoice Date]])</f>
        <v>2021</v>
      </c>
      <c r="Q3324" s="4">
        <f>IFERROR(Table1[[#This Row],[Total Sales]]/Table1[[#This Row],[Units Sold]],4)</f>
        <v>300</v>
      </c>
      <c r="R3324" s="4">
        <f>IFERROR(Table1[[#This Row],[Operating Profit]]/Table1[[#This Row],[Units Sold]],0)</f>
        <v>105</v>
      </c>
      <c r="S3324" s="4">
        <f>IFERROR((Table1[[#This Row],[Total Sales]]-Table1[[#This Row],[Operating Profit]])/Table1[[#This Row],[Units Sold]],0)</f>
        <v>195</v>
      </c>
      <c r="T3324" s="4" t="str">
        <f>IF(Table1[[#This Row],[Profit per unit]]&gt;$V$8,"Premium","Mass")</f>
        <v>Premium</v>
      </c>
      <c r="U3324" s="4"/>
    </row>
    <row r="3325" spans="2:21" ht="14.25" customHeight="1" x14ac:dyDescent="0.3">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c r="O3325" s="4" t="str">
        <f>TEXT(Table1[[#This Row],[Invoice Date]],"mmm")</f>
        <v>Mar</v>
      </c>
      <c r="P3325" s="4">
        <f>YEAR(Table1[[#This Row],[Invoice Date]])</f>
        <v>2021</v>
      </c>
      <c r="Q3325" s="4">
        <f>IFERROR(Table1[[#This Row],[Total Sales]]/Table1[[#This Row],[Units Sold]],4)</f>
        <v>450</v>
      </c>
      <c r="R3325" s="4">
        <f>IFERROR(Table1[[#This Row],[Operating Profit]]/Table1[[#This Row],[Units Sold]],0)</f>
        <v>135</v>
      </c>
      <c r="S3325" s="4">
        <f>IFERROR((Table1[[#This Row],[Total Sales]]-Table1[[#This Row],[Operating Profit]])/Table1[[#This Row],[Units Sold]],0)</f>
        <v>315</v>
      </c>
      <c r="T3325" s="4" t="str">
        <f>IF(Table1[[#This Row],[Profit per unit]]&gt;$V$8,"Premium","Mass")</f>
        <v>Premium</v>
      </c>
      <c r="U3325" s="4"/>
    </row>
    <row r="3326" spans="2:21" ht="14.25" customHeight="1" x14ac:dyDescent="0.3">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c r="O3326" s="4" t="str">
        <f>TEXT(Table1[[#This Row],[Invoice Date]],"mmm")</f>
        <v>Mar</v>
      </c>
      <c r="P3326" s="4">
        <f>YEAR(Table1[[#This Row],[Invoice Date]])</f>
        <v>2021</v>
      </c>
      <c r="Q3326" s="4">
        <f>IFERROR(Table1[[#This Row],[Total Sales]]/Table1[[#This Row],[Units Sold]],4)</f>
        <v>350</v>
      </c>
      <c r="R3326" s="4">
        <f>IFERROR(Table1[[#This Row],[Operating Profit]]/Table1[[#This Row],[Units Sold]],0)</f>
        <v>105</v>
      </c>
      <c r="S3326" s="4">
        <f>IFERROR((Table1[[#This Row],[Total Sales]]-Table1[[#This Row],[Operating Profit]])/Table1[[#This Row],[Units Sold]],0)</f>
        <v>245</v>
      </c>
      <c r="T3326" s="4" t="str">
        <f>IF(Table1[[#This Row],[Profit per unit]]&gt;$V$8,"Premium","Mass")</f>
        <v>Premium</v>
      </c>
      <c r="U3326" s="4"/>
    </row>
    <row r="3327" spans="2:21" ht="14.25" customHeight="1" x14ac:dyDescent="0.3">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c r="O3327" s="4" t="str">
        <f>TEXT(Table1[[#This Row],[Invoice Date]],"mmm")</f>
        <v>Apr</v>
      </c>
      <c r="P3327" s="4">
        <f>YEAR(Table1[[#This Row],[Invoice Date]])</f>
        <v>2021</v>
      </c>
      <c r="Q3327" s="4">
        <f>IFERROR(Table1[[#This Row],[Total Sales]]/Table1[[#This Row],[Units Sold]],4)</f>
        <v>350</v>
      </c>
      <c r="R3327" s="4">
        <f>IFERROR(Table1[[#This Row],[Operating Profit]]/Table1[[#This Row],[Units Sold]],0)</f>
        <v>140</v>
      </c>
      <c r="S3327" s="4">
        <f>IFERROR((Table1[[#This Row],[Total Sales]]-Table1[[#This Row],[Operating Profit]])/Table1[[#This Row],[Units Sold]],0)</f>
        <v>210</v>
      </c>
      <c r="T3327" s="4" t="str">
        <f>IF(Table1[[#This Row],[Profit per unit]]&gt;$V$8,"Premium","Mass")</f>
        <v>Premium</v>
      </c>
      <c r="U3327" s="4"/>
    </row>
    <row r="3328" spans="2:21" ht="14.25" customHeight="1" x14ac:dyDescent="0.3">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c r="O3328" s="4" t="str">
        <f>TEXT(Table1[[#This Row],[Invoice Date]],"mmm")</f>
        <v>Apr</v>
      </c>
      <c r="P3328" s="4">
        <f>YEAR(Table1[[#This Row],[Invoice Date]])</f>
        <v>2021</v>
      </c>
      <c r="Q3328" s="4">
        <f>IFERROR(Table1[[#This Row],[Total Sales]]/Table1[[#This Row],[Units Sold]],4)</f>
        <v>350</v>
      </c>
      <c r="R3328" s="4">
        <f>IFERROR(Table1[[#This Row],[Operating Profit]]/Table1[[#This Row],[Units Sold]],0)</f>
        <v>122.49999999999999</v>
      </c>
      <c r="S3328" s="4">
        <f>IFERROR((Table1[[#This Row],[Total Sales]]-Table1[[#This Row],[Operating Profit]])/Table1[[#This Row],[Units Sold]],0)</f>
        <v>227.5</v>
      </c>
      <c r="T3328" s="4" t="str">
        <f>IF(Table1[[#This Row],[Profit per unit]]&gt;$V$8,"Premium","Mass")</f>
        <v>Premium</v>
      </c>
      <c r="U3328" s="4"/>
    </row>
    <row r="3329" spans="2:21" ht="14.25" customHeight="1" x14ac:dyDescent="0.3">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c r="O3329" s="4" t="str">
        <f>TEXT(Table1[[#This Row],[Invoice Date]],"mmm")</f>
        <v>Apr</v>
      </c>
      <c r="P3329" s="4">
        <f>YEAR(Table1[[#This Row],[Invoice Date]])</f>
        <v>2021</v>
      </c>
      <c r="Q3329" s="4">
        <f>IFERROR(Table1[[#This Row],[Total Sales]]/Table1[[#This Row],[Units Sold]],4)</f>
        <v>250.00000000000006</v>
      </c>
      <c r="R3329" s="4">
        <f>IFERROR(Table1[[#This Row],[Operating Profit]]/Table1[[#This Row],[Units Sold]],0)</f>
        <v>87.500000000000014</v>
      </c>
      <c r="S3329" s="4">
        <f>IFERROR((Table1[[#This Row],[Total Sales]]-Table1[[#This Row],[Operating Profit]])/Table1[[#This Row],[Units Sold]],0)</f>
        <v>162.50000000000006</v>
      </c>
      <c r="T3329" s="4" t="str">
        <f>IF(Table1[[#This Row],[Profit per unit]]&gt;$V$8,"Premium","Mass")</f>
        <v>Premium</v>
      </c>
      <c r="U3329" s="4"/>
    </row>
    <row r="3330" spans="2:21" ht="14.25" customHeight="1" x14ac:dyDescent="0.3">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c r="O3330" s="4" t="str">
        <f>TEXT(Table1[[#This Row],[Invoice Date]],"mmm")</f>
        <v>Apr</v>
      </c>
      <c r="P3330" s="4">
        <f>YEAR(Table1[[#This Row],[Invoice Date]])</f>
        <v>2021</v>
      </c>
      <c r="Q3330" s="4">
        <f>IFERROR(Table1[[#This Row],[Total Sales]]/Table1[[#This Row],[Units Sold]],4)</f>
        <v>300</v>
      </c>
      <c r="R3330" s="4">
        <f>IFERROR(Table1[[#This Row],[Operating Profit]]/Table1[[#This Row],[Units Sold]],0)</f>
        <v>105</v>
      </c>
      <c r="S3330" s="4">
        <f>IFERROR((Table1[[#This Row],[Total Sales]]-Table1[[#This Row],[Operating Profit]])/Table1[[#This Row],[Units Sold]],0)</f>
        <v>195</v>
      </c>
      <c r="T3330" s="4" t="str">
        <f>IF(Table1[[#This Row],[Profit per unit]]&gt;$V$8,"Premium","Mass")</f>
        <v>Premium</v>
      </c>
      <c r="U3330" s="4"/>
    </row>
    <row r="3331" spans="2:21" ht="14.25" customHeight="1" x14ac:dyDescent="0.3">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c r="O3331" s="4" t="str">
        <f>TEXT(Table1[[#This Row],[Invoice Date]],"mmm")</f>
        <v>Apr</v>
      </c>
      <c r="P3331" s="4">
        <f>YEAR(Table1[[#This Row],[Invoice Date]])</f>
        <v>2021</v>
      </c>
      <c r="Q3331" s="4">
        <f>IFERROR(Table1[[#This Row],[Total Sales]]/Table1[[#This Row],[Units Sold]],4)</f>
        <v>450</v>
      </c>
      <c r="R3331" s="4">
        <f>IFERROR(Table1[[#This Row],[Operating Profit]]/Table1[[#This Row],[Units Sold]],0)</f>
        <v>135</v>
      </c>
      <c r="S3331" s="4">
        <f>IFERROR((Table1[[#This Row],[Total Sales]]-Table1[[#This Row],[Operating Profit]])/Table1[[#This Row],[Units Sold]],0)</f>
        <v>315</v>
      </c>
      <c r="T3331" s="4" t="str">
        <f>IF(Table1[[#This Row],[Profit per unit]]&gt;$V$8,"Premium","Mass")</f>
        <v>Premium</v>
      </c>
      <c r="U3331" s="4"/>
    </row>
    <row r="3332" spans="2:21" ht="14.25" customHeight="1" x14ac:dyDescent="0.3">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c r="O3332" s="4" t="str">
        <f>TEXT(Table1[[#This Row],[Invoice Date]],"mmm")</f>
        <v>Apr</v>
      </c>
      <c r="P3332" s="4">
        <f>YEAR(Table1[[#This Row],[Invoice Date]])</f>
        <v>2021</v>
      </c>
      <c r="Q3332" s="4">
        <f>IFERROR(Table1[[#This Row],[Total Sales]]/Table1[[#This Row],[Units Sold]],4)</f>
        <v>350</v>
      </c>
      <c r="R3332" s="4">
        <f>IFERROR(Table1[[#This Row],[Operating Profit]]/Table1[[#This Row],[Units Sold]],0)</f>
        <v>105</v>
      </c>
      <c r="S3332" s="4">
        <f>IFERROR((Table1[[#This Row],[Total Sales]]-Table1[[#This Row],[Operating Profit]])/Table1[[#This Row],[Units Sold]],0)</f>
        <v>245</v>
      </c>
      <c r="T3332" s="4" t="str">
        <f>IF(Table1[[#This Row],[Profit per unit]]&gt;$V$8,"Premium","Mass")</f>
        <v>Premium</v>
      </c>
      <c r="U3332" s="4"/>
    </row>
    <row r="3333" spans="2:21" ht="14.25" customHeight="1" x14ac:dyDescent="0.3">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c r="O3333" s="4" t="str">
        <f>TEXT(Table1[[#This Row],[Invoice Date]],"mmm")</f>
        <v>May</v>
      </c>
      <c r="P3333" s="4">
        <f>YEAR(Table1[[#This Row],[Invoice Date]])</f>
        <v>2021</v>
      </c>
      <c r="Q3333" s="4">
        <f>IFERROR(Table1[[#This Row],[Total Sales]]/Table1[[#This Row],[Units Sold]],4)</f>
        <v>499.99999999999994</v>
      </c>
      <c r="R3333" s="4">
        <f>IFERROR(Table1[[#This Row],[Operating Profit]]/Table1[[#This Row],[Units Sold]],0)</f>
        <v>200</v>
      </c>
      <c r="S3333" s="4">
        <f>IFERROR((Table1[[#This Row],[Total Sales]]-Table1[[#This Row],[Operating Profit]])/Table1[[#This Row],[Units Sold]],0)</f>
        <v>299.99999999999994</v>
      </c>
      <c r="T3333" s="4" t="str">
        <f>IF(Table1[[#This Row],[Profit per unit]]&gt;$V$8,"Premium","Mass")</f>
        <v>Premium</v>
      </c>
      <c r="U3333" s="4"/>
    </row>
    <row r="3334" spans="2:21" ht="14.25" customHeight="1" x14ac:dyDescent="0.3">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c r="O3334" s="4" t="str">
        <f>TEXT(Table1[[#This Row],[Invoice Date]],"mmm")</f>
        <v>May</v>
      </c>
      <c r="P3334" s="4">
        <f>YEAR(Table1[[#This Row],[Invoice Date]])</f>
        <v>2021</v>
      </c>
      <c r="Q3334" s="4">
        <f>IFERROR(Table1[[#This Row],[Total Sales]]/Table1[[#This Row],[Units Sold]],4)</f>
        <v>450</v>
      </c>
      <c r="R3334" s="4">
        <f>IFERROR(Table1[[#This Row],[Operating Profit]]/Table1[[#This Row],[Units Sold]],0)</f>
        <v>157.5</v>
      </c>
      <c r="S3334" s="4">
        <f>IFERROR((Table1[[#This Row],[Total Sales]]-Table1[[#This Row],[Operating Profit]])/Table1[[#This Row],[Units Sold]],0)</f>
        <v>292.5</v>
      </c>
      <c r="T3334" s="4" t="str">
        <f>IF(Table1[[#This Row],[Profit per unit]]&gt;$V$8,"Premium","Mass")</f>
        <v>Premium</v>
      </c>
      <c r="U3334" s="4"/>
    </row>
    <row r="3335" spans="2:21" ht="14.25" customHeight="1" x14ac:dyDescent="0.3">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c r="O3335" s="4" t="str">
        <f>TEXT(Table1[[#This Row],[Invoice Date]],"mmm")</f>
        <v>May</v>
      </c>
      <c r="P3335" s="4">
        <f>YEAR(Table1[[#This Row],[Invoice Date]])</f>
        <v>2021</v>
      </c>
      <c r="Q3335" s="4">
        <f>IFERROR(Table1[[#This Row],[Total Sales]]/Table1[[#This Row],[Units Sold]],4)</f>
        <v>400</v>
      </c>
      <c r="R3335" s="4">
        <f>IFERROR(Table1[[#This Row],[Operating Profit]]/Table1[[#This Row],[Units Sold]],0)</f>
        <v>140</v>
      </c>
      <c r="S3335" s="4">
        <f>IFERROR((Table1[[#This Row],[Total Sales]]-Table1[[#This Row],[Operating Profit]])/Table1[[#This Row],[Units Sold]],0)</f>
        <v>260</v>
      </c>
      <c r="T3335" s="4" t="str">
        <f>IF(Table1[[#This Row],[Profit per unit]]&gt;$V$8,"Premium","Mass")</f>
        <v>Premium</v>
      </c>
      <c r="U3335" s="4"/>
    </row>
    <row r="3336" spans="2:21" ht="14.25" customHeight="1" x14ac:dyDescent="0.3">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c r="O3336" s="4" t="str">
        <f>TEXT(Table1[[#This Row],[Invoice Date]],"mmm")</f>
        <v>May</v>
      </c>
      <c r="P3336" s="4">
        <f>YEAR(Table1[[#This Row],[Invoice Date]])</f>
        <v>2021</v>
      </c>
      <c r="Q3336" s="4">
        <f>IFERROR(Table1[[#This Row],[Total Sales]]/Table1[[#This Row],[Units Sold]],4)</f>
        <v>400</v>
      </c>
      <c r="R3336" s="4">
        <f>IFERROR(Table1[[#This Row],[Operating Profit]]/Table1[[#This Row],[Units Sold]],0)</f>
        <v>140</v>
      </c>
      <c r="S3336" s="4">
        <f>IFERROR((Table1[[#This Row],[Total Sales]]-Table1[[#This Row],[Operating Profit]])/Table1[[#This Row],[Units Sold]],0)</f>
        <v>260</v>
      </c>
      <c r="T3336" s="4" t="str">
        <f>IF(Table1[[#This Row],[Profit per unit]]&gt;$V$8,"Premium","Mass")</f>
        <v>Premium</v>
      </c>
      <c r="U3336" s="4"/>
    </row>
    <row r="3337" spans="2:21" ht="14.25" customHeight="1" x14ac:dyDescent="0.3">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c r="O3337" s="4" t="str">
        <f>TEXT(Table1[[#This Row],[Invoice Date]],"mmm")</f>
        <v>May</v>
      </c>
      <c r="P3337" s="4">
        <f>YEAR(Table1[[#This Row],[Invoice Date]])</f>
        <v>2021</v>
      </c>
      <c r="Q3337" s="4">
        <f>IFERROR(Table1[[#This Row],[Total Sales]]/Table1[[#This Row],[Units Sold]],4)</f>
        <v>499.99999999999994</v>
      </c>
      <c r="R3337" s="4">
        <f>IFERROR(Table1[[#This Row],[Operating Profit]]/Table1[[#This Row],[Units Sold]],0)</f>
        <v>149.99999999999997</v>
      </c>
      <c r="S3337" s="4">
        <f>IFERROR((Table1[[#This Row],[Total Sales]]-Table1[[#This Row],[Operating Profit]])/Table1[[#This Row],[Units Sold]],0)</f>
        <v>350</v>
      </c>
      <c r="T3337" s="4" t="str">
        <f>IF(Table1[[#This Row],[Profit per unit]]&gt;$V$8,"Premium","Mass")</f>
        <v>Premium</v>
      </c>
      <c r="U3337" s="4"/>
    </row>
    <row r="3338" spans="2:21" ht="14.25" customHeight="1" x14ac:dyDescent="0.3">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c r="O3338" s="4" t="str">
        <f>TEXT(Table1[[#This Row],[Invoice Date]],"mmm")</f>
        <v>May</v>
      </c>
      <c r="P3338" s="4">
        <f>YEAR(Table1[[#This Row],[Invoice Date]])</f>
        <v>2021</v>
      </c>
      <c r="Q3338" s="4">
        <f>IFERROR(Table1[[#This Row],[Total Sales]]/Table1[[#This Row],[Units Sold]],4)</f>
        <v>549.99999999999989</v>
      </c>
      <c r="R3338" s="4">
        <f>IFERROR(Table1[[#This Row],[Operating Profit]]/Table1[[#This Row],[Units Sold]],0)</f>
        <v>164.99999999999997</v>
      </c>
      <c r="S3338" s="4">
        <f>IFERROR((Table1[[#This Row],[Total Sales]]-Table1[[#This Row],[Operating Profit]])/Table1[[#This Row],[Units Sold]],0)</f>
        <v>384.99999999999989</v>
      </c>
      <c r="T3338" s="4" t="str">
        <f>IF(Table1[[#This Row],[Profit per unit]]&gt;$V$8,"Premium","Mass")</f>
        <v>Premium</v>
      </c>
      <c r="U3338" s="4"/>
    </row>
    <row r="3339" spans="2:21" ht="14.25" customHeight="1" x14ac:dyDescent="0.3">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c r="O3339" s="4" t="str">
        <f>TEXT(Table1[[#This Row],[Invoice Date]],"mmm")</f>
        <v>Jun</v>
      </c>
      <c r="P3339" s="4">
        <f>YEAR(Table1[[#This Row],[Invoice Date]])</f>
        <v>2021</v>
      </c>
      <c r="Q3339" s="4">
        <f>IFERROR(Table1[[#This Row],[Total Sales]]/Table1[[#This Row],[Units Sold]],4)</f>
        <v>499.99999999999994</v>
      </c>
      <c r="R3339" s="4">
        <f>IFERROR(Table1[[#This Row],[Operating Profit]]/Table1[[#This Row],[Units Sold]],0)</f>
        <v>200</v>
      </c>
      <c r="S3339" s="4">
        <f>IFERROR((Table1[[#This Row],[Total Sales]]-Table1[[#This Row],[Operating Profit]])/Table1[[#This Row],[Units Sold]],0)</f>
        <v>299.99999999999994</v>
      </c>
      <c r="T3339" s="4" t="str">
        <f>IF(Table1[[#This Row],[Profit per unit]]&gt;$V$8,"Premium","Mass")</f>
        <v>Premium</v>
      </c>
      <c r="U3339" s="4"/>
    </row>
    <row r="3340" spans="2:21" ht="14.25" customHeight="1" x14ac:dyDescent="0.3">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c r="O3340" s="4" t="str">
        <f>TEXT(Table1[[#This Row],[Invoice Date]],"mmm")</f>
        <v>Jun</v>
      </c>
      <c r="P3340" s="4">
        <f>YEAR(Table1[[#This Row],[Invoice Date]])</f>
        <v>2021</v>
      </c>
      <c r="Q3340" s="4">
        <f>IFERROR(Table1[[#This Row],[Total Sales]]/Table1[[#This Row],[Units Sold]],4)</f>
        <v>450</v>
      </c>
      <c r="R3340" s="4">
        <f>IFERROR(Table1[[#This Row],[Operating Profit]]/Table1[[#This Row],[Units Sold]],0)</f>
        <v>157.5</v>
      </c>
      <c r="S3340" s="4">
        <f>IFERROR((Table1[[#This Row],[Total Sales]]-Table1[[#This Row],[Operating Profit]])/Table1[[#This Row],[Units Sold]],0)</f>
        <v>292.5</v>
      </c>
      <c r="T3340" s="4" t="str">
        <f>IF(Table1[[#This Row],[Profit per unit]]&gt;$V$8,"Premium","Mass")</f>
        <v>Premium</v>
      </c>
      <c r="U3340" s="4"/>
    </row>
    <row r="3341" spans="2:21" ht="14.25" customHeight="1" x14ac:dyDescent="0.3">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c r="O3341" s="4" t="str">
        <f>TEXT(Table1[[#This Row],[Invoice Date]],"mmm")</f>
        <v>Jun</v>
      </c>
      <c r="P3341" s="4">
        <f>YEAR(Table1[[#This Row],[Invoice Date]])</f>
        <v>2021</v>
      </c>
      <c r="Q3341" s="4">
        <f>IFERROR(Table1[[#This Row],[Total Sales]]/Table1[[#This Row],[Units Sold]],4)</f>
        <v>400</v>
      </c>
      <c r="R3341" s="4">
        <f>IFERROR(Table1[[#This Row],[Operating Profit]]/Table1[[#This Row],[Units Sold]],0)</f>
        <v>140</v>
      </c>
      <c r="S3341" s="4">
        <f>IFERROR((Table1[[#This Row],[Total Sales]]-Table1[[#This Row],[Operating Profit]])/Table1[[#This Row],[Units Sold]],0)</f>
        <v>260</v>
      </c>
      <c r="T3341" s="4" t="str">
        <f>IF(Table1[[#This Row],[Profit per unit]]&gt;$V$8,"Premium","Mass")</f>
        <v>Premium</v>
      </c>
      <c r="U3341" s="4"/>
    </row>
    <row r="3342" spans="2:21" ht="14.25" customHeight="1" x14ac:dyDescent="0.3">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c r="O3342" s="4" t="str">
        <f>TEXT(Table1[[#This Row],[Invoice Date]],"mmm")</f>
        <v>Jun</v>
      </c>
      <c r="P3342" s="4">
        <f>YEAR(Table1[[#This Row],[Invoice Date]])</f>
        <v>2021</v>
      </c>
      <c r="Q3342" s="4">
        <f>IFERROR(Table1[[#This Row],[Total Sales]]/Table1[[#This Row],[Units Sold]],4)</f>
        <v>400</v>
      </c>
      <c r="R3342" s="4">
        <f>IFERROR(Table1[[#This Row],[Operating Profit]]/Table1[[#This Row],[Units Sold]],0)</f>
        <v>140</v>
      </c>
      <c r="S3342" s="4">
        <f>IFERROR((Table1[[#This Row],[Total Sales]]-Table1[[#This Row],[Operating Profit]])/Table1[[#This Row],[Units Sold]],0)</f>
        <v>260</v>
      </c>
      <c r="T3342" s="4" t="str">
        <f>IF(Table1[[#This Row],[Profit per unit]]&gt;$V$8,"Premium","Mass")</f>
        <v>Premium</v>
      </c>
      <c r="U3342" s="4"/>
    </row>
    <row r="3343" spans="2:21" ht="14.25" customHeight="1" x14ac:dyDescent="0.3">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c r="O3343" s="4" t="str">
        <f>TEXT(Table1[[#This Row],[Invoice Date]],"mmm")</f>
        <v>Jun</v>
      </c>
      <c r="P3343" s="4">
        <f>YEAR(Table1[[#This Row],[Invoice Date]])</f>
        <v>2021</v>
      </c>
      <c r="Q3343" s="4">
        <f>IFERROR(Table1[[#This Row],[Total Sales]]/Table1[[#This Row],[Units Sold]],4)</f>
        <v>499.99999999999989</v>
      </c>
      <c r="R3343" s="4">
        <f>IFERROR(Table1[[#This Row],[Operating Profit]]/Table1[[#This Row],[Units Sold]],0)</f>
        <v>149.99999999999997</v>
      </c>
      <c r="S3343" s="4">
        <f>IFERROR((Table1[[#This Row],[Total Sales]]-Table1[[#This Row],[Operating Profit]])/Table1[[#This Row],[Units Sold]],0)</f>
        <v>349.99999999999989</v>
      </c>
      <c r="T3343" s="4" t="str">
        <f>IF(Table1[[#This Row],[Profit per unit]]&gt;$V$8,"Premium","Mass")</f>
        <v>Premium</v>
      </c>
      <c r="U3343" s="4"/>
    </row>
    <row r="3344" spans="2:21" ht="14.25" customHeight="1" x14ac:dyDescent="0.3">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c r="O3344" s="4" t="str">
        <f>TEXT(Table1[[#This Row],[Invoice Date]],"mmm")</f>
        <v>Jun</v>
      </c>
      <c r="P3344" s="4">
        <f>YEAR(Table1[[#This Row],[Invoice Date]])</f>
        <v>2021</v>
      </c>
      <c r="Q3344" s="4">
        <f>IFERROR(Table1[[#This Row],[Total Sales]]/Table1[[#This Row],[Units Sold]],4)</f>
        <v>549.99999999999989</v>
      </c>
      <c r="R3344" s="4">
        <f>IFERROR(Table1[[#This Row],[Operating Profit]]/Table1[[#This Row],[Units Sold]],0)</f>
        <v>164.99999999999997</v>
      </c>
      <c r="S3344" s="4">
        <f>IFERROR((Table1[[#This Row],[Total Sales]]-Table1[[#This Row],[Operating Profit]])/Table1[[#This Row],[Units Sold]],0)</f>
        <v>384.99999999999989</v>
      </c>
      <c r="T3344" s="4" t="str">
        <f>IF(Table1[[#This Row],[Profit per unit]]&gt;$V$8,"Premium","Mass")</f>
        <v>Premium</v>
      </c>
      <c r="U3344" s="4"/>
    </row>
    <row r="3345" spans="2:21" ht="14.25" customHeight="1" x14ac:dyDescent="0.3">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c r="O3345" s="4" t="str">
        <f>TEXT(Table1[[#This Row],[Invoice Date]],"mmm")</f>
        <v>Jul</v>
      </c>
      <c r="P3345" s="4">
        <f>YEAR(Table1[[#This Row],[Invoice Date]])</f>
        <v>2021</v>
      </c>
      <c r="Q3345" s="4">
        <f>IFERROR(Table1[[#This Row],[Total Sales]]/Table1[[#This Row],[Units Sold]],4)</f>
        <v>499.99999999999989</v>
      </c>
      <c r="R3345" s="4">
        <f>IFERROR(Table1[[#This Row],[Operating Profit]]/Table1[[#This Row],[Units Sold]],0)</f>
        <v>199.99999999999997</v>
      </c>
      <c r="S3345" s="4">
        <f>IFERROR((Table1[[#This Row],[Total Sales]]-Table1[[#This Row],[Operating Profit]])/Table1[[#This Row],[Units Sold]],0)</f>
        <v>299.99999999999989</v>
      </c>
      <c r="T3345" s="4" t="str">
        <f>IF(Table1[[#This Row],[Profit per unit]]&gt;$V$8,"Premium","Mass")</f>
        <v>Premium</v>
      </c>
      <c r="U3345" s="4"/>
    </row>
    <row r="3346" spans="2:21" ht="14.25" customHeight="1" x14ac:dyDescent="0.3">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c r="O3346" s="4" t="str">
        <f>TEXT(Table1[[#This Row],[Invoice Date]],"mmm")</f>
        <v>Jul</v>
      </c>
      <c r="P3346" s="4">
        <f>YEAR(Table1[[#This Row],[Invoice Date]])</f>
        <v>2021</v>
      </c>
      <c r="Q3346" s="4">
        <f>IFERROR(Table1[[#This Row],[Total Sales]]/Table1[[#This Row],[Units Sold]],4)</f>
        <v>450</v>
      </c>
      <c r="R3346" s="4">
        <f>IFERROR(Table1[[#This Row],[Operating Profit]]/Table1[[#This Row],[Units Sold]],0)</f>
        <v>157.5</v>
      </c>
      <c r="S3346" s="4">
        <f>IFERROR((Table1[[#This Row],[Total Sales]]-Table1[[#This Row],[Operating Profit]])/Table1[[#This Row],[Units Sold]],0)</f>
        <v>292.5</v>
      </c>
      <c r="T3346" s="4" t="str">
        <f>IF(Table1[[#This Row],[Profit per unit]]&gt;$V$8,"Premium","Mass")</f>
        <v>Premium</v>
      </c>
      <c r="U3346" s="4"/>
    </row>
    <row r="3347" spans="2:21" ht="14.25" customHeight="1" x14ac:dyDescent="0.3">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c r="O3347" s="4" t="str">
        <f>TEXT(Table1[[#This Row],[Invoice Date]],"mmm")</f>
        <v>Jul</v>
      </c>
      <c r="P3347" s="4">
        <f>YEAR(Table1[[#This Row],[Invoice Date]])</f>
        <v>2021</v>
      </c>
      <c r="Q3347" s="4">
        <f>IFERROR(Table1[[#This Row],[Total Sales]]/Table1[[#This Row],[Units Sold]],4)</f>
        <v>400</v>
      </c>
      <c r="R3347" s="4">
        <f>IFERROR(Table1[[#This Row],[Operating Profit]]/Table1[[#This Row],[Units Sold]],0)</f>
        <v>140</v>
      </c>
      <c r="S3347" s="4">
        <f>IFERROR((Table1[[#This Row],[Total Sales]]-Table1[[#This Row],[Operating Profit]])/Table1[[#This Row],[Units Sold]],0)</f>
        <v>260</v>
      </c>
      <c r="T3347" s="4" t="str">
        <f>IF(Table1[[#This Row],[Profit per unit]]&gt;$V$8,"Premium","Mass")</f>
        <v>Premium</v>
      </c>
      <c r="U3347" s="4"/>
    </row>
    <row r="3348" spans="2:21" ht="14.25" customHeight="1" x14ac:dyDescent="0.3">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c r="O3348" s="4" t="str">
        <f>TEXT(Table1[[#This Row],[Invoice Date]],"mmm")</f>
        <v>Jul</v>
      </c>
      <c r="P3348" s="4">
        <f>YEAR(Table1[[#This Row],[Invoice Date]])</f>
        <v>2021</v>
      </c>
      <c r="Q3348" s="4">
        <f>IFERROR(Table1[[#This Row],[Total Sales]]/Table1[[#This Row],[Units Sold]],4)</f>
        <v>400</v>
      </c>
      <c r="R3348" s="4">
        <f>IFERROR(Table1[[#This Row],[Operating Profit]]/Table1[[#This Row],[Units Sold]],0)</f>
        <v>140</v>
      </c>
      <c r="S3348" s="4">
        <f>IFERROR((Table1[[#This Row],[Total Sales]]-Table1[[#This Row],[Operating Profit]])/Table1[[#This Row],[Units Sold]],0)</f>
        <v>260</v>
      </c>
      <c r="T3348" s="4" t="str">
        <f>IF(Table1[[#This Row],[Profit per unit]]&gt;$V$8,"Premium","Mass")</f>
        <v>Premium</v>
      </c>
      <c r="U3348" s="4"/>
    </row>
    <row r="3349" spans="2:21" ht="14.25" customHeight="1" x14ac:dyDescent="0.3">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c r="O3349" s="4" t="str">
        <f>TEXT(Table1[[#This Row],[Invoice Date]],"mmm")</f>
        <v>Jul</v>
      </c>
      <c r="P3349" s="4">
        <f>YEAR(Table1[[#This Row],[Invoice Date]])</f>
        <v>2021</v>
      </c>
      <c r="Q3349" s="4">
        <f>IFERROR(Table1[[#This Row],[Total Sales]]/Table1[[#This Row],[Units Sold]],4)</f>
        <v>499.99999999999994</v>
      </c>
      <c r="R3349" s="4">
        <f>IFERROR(Table1[[#This Row],[Operating Profit]]/Table1[[#This Row],[Units Sold]],0)</f>
        <v>149.99999999999997</v>
      </c>
      <c r="S3349" s="4">
        <f>IFERROR((Table1[[#This Row],[Total Sales]]-Table1[[#This Row],[Operating Profit]])/Table1[[#This Row],[Units Sold]],0)</f>
        <v>349.99999999999994</v>
      </c>
      <c r="T3349" s="4" t="str">
        <f>IF(Table1[[#This Row],[Profit per unit]]&gt;$V$8,"Premium","Mass")</f>
        <v>Premium</v>
      </c>
      <c r="U3349" s="4"/>
    </row>
    <row r="3350" spans="2:21" ht="14.25" customHeight="1" x14ac:dyDescent="0.3">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c r="O3350" s="4" t="str">
        <f>TEXT(Table1[[#This Row],[Invoice Date]],"mmm")</f>
        <v>Jul</v>
      </c>
      <c r="P3350" s="4">
        <f>YEAR(Table1[[#This Row],[Invoice Date]])</f>
        <v>2021</v>
      </c>
      <c r="Q3350" s="4">
        <f>IFERROR(Table1[[#This Row],[Total Sales]]/Table1[[#This Row],[Units Sold]],4)</f>
        <v>549.99999999999989</v>
      </c>
      <c r="R3350" s="4">
        <f>IFERROR(Table1[[#This Row],[Operating Profit]]/Table1[[#This Row],[Units Sold]],0)</f>
        <v>164.99999999999997</v>
      </c>
      <c r="S3350" s="4">
        <f>IFERROR((Table1[[#This Row],[Total Sales]]-Table1[[#This Row],[Operating Profit]])/Table1[[#This Row],[Units Sold]],0)</f>
        <v>384.99999999999994</v>
      </c>
      <c r="T3350" s="4" t="str">
        <f>IF(Table1[[#This Row],[Profit per unit]]&gt;$V$8,"Premium","Mass")</f>
        <v>Premium</v>
      </c>
      <c r="U3350" s="4"/>
    </row>
    <row r="3351" spans="2:21" ht="14.25" customHeight="1" x14ac:dyDescent="0.3">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c r="O3351" s="4" t="str">
        <f>TEXT(Table1[[#This Row],[Invoice Date]],"mmm")</f>
        <v>Aug</v>
      </c>
      <c r="P3351" s="4">
        <f>YEAR(Table1[[#This Row],[Invoice Date]])</f>
        <v>2021</v>
      </c>
      <c r="Q3351" s="4">
        <f>IFERROR(Table1[[#This Row],[Total Sales]]/Table1[[#This Row],[Units Sold]],4)</f>
        <v>499.99999999999994</v>
      </c>
      <c r="R3351" s="4">
        <f>IFERROR(Table1[[#This Row],[Operating Profit]]/Table1[[#This Row],[Units Sold]],0)</f>
        <v>200</v>
      </c>
      <c r="S3351" s="4">
        <f>IFERROR((Table1[[#This Row],[Total Sales]]-Table1[[#This Row],[Operating Profit]])/Table1[[#This Row],[Units Sold]],0)</f>
        <v>299.99999999999994</v>
      </c>
      <c r="T3351" s="4" t="str">
        <f>IF(Table1[[#This Row],[Profit per unit]]&gt;$V$8,"Premium","Mass")</f>
        <v>Premium</v>
      </c>
      <c r="U3351" s="4"/>
    </row>
    <row r="3352" spans="2:21" ht="14.25" customHeight="1" x14ac:dyDescent="0.3">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c r="O3352" s="4" t="str">
        <f>TEXT(Table1[[#This Row],[Invoice Date]],"mmm")</f>
        <v>Aug</v>
      </c>
      <c r="P3352" s="4">
        <f>YEAR(Table1[[#This Row],[Invoice Date]])</f>
        <v>2021</v>
      </c>
      <c r="Q3352" s="4">
        <f>IFERROR(Table1[[#This Row],[Total Sales]]/Table1[[#This Row],[Units Sold]],4)</f>
        <v>450</v>
      </c>
      <c r="R3352" s="4">
        <f>IFERROR(Table1[[#This Row],[Operating Profit]]/Table1[[#This Row],[Units Sold]],0)</f>
        <v>157.5</v>
      </c>
      <c r="S3352" s="4">
        <f>IFERROR((Table1[[#This Row],[Total Sales]]-Table1[[#This Row],[Operating Profit]])/Table1[[#This Row],[Units Sold]],0)</f>
        <v>292.5</v>
      </c>
      <c r="T3352" s="4" t="str">
        <f>IF(Table1[[#This Row],[Profit per unit]]&gt;$V$8,"Premium","Mass")</f>
        <v>Premium</v>
      </c>
      <c r="U3352" s="4"/>
    </row>
    <row r="3353" spans="2:21" ht="14.25" customHeight="1" x14ac:dyDescent="0.3">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c r="O3353" s="4" t="str">
        <f>TEXT(Table1[[#This Row],[Invoice Date]],"mmm")</f>
        <v>Aug</v>
      </c>
      <c r="P3353" s="4">
        <f>YEAR(Table1[[#This Row],[Invoice Date]])</f>
        <v>2021</v>
      </c>
      <c r="Q3353" s="4">
        <f>IFERROR(Table1[[#This Row],[Total Sales]]/Table1[[#This Row],[Units Sold]],4)</f>
        <v>400</v>
      </c>
      <c r="R3353" s="4">
        <f>IFERROR(Table1[[#This Row],[Operating Profit]]/Table1[[#This Row],[Units Sold]],0)</f>
        <v>140</v>
      </c>
      <c r="S3353" s="4">
        <f>IFERROR((Table1[[#This Row],[Total Sales]]-Table1[[#This Row],[Operating Profit]])/Table1[[#This Row],[Units Sold]],0)</f>
        <v>260</v>
      </c>
      <c r="T3353" s="4" t="str">
        <f>IF(Table1[[#This Row],[Profit per unit]]&gt;$V$8,"Premium","Mass")</f>
        <v>Premium</v>
      </c>
      <c r="U3353" s="4"/>
    </row>
    <row r="3354" spans="2:21" ht="14.25" customHeight="1" x14ac:dyDescent="0.3">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c r="O3354" s="4" t="str">
        <f>TEXT(Table1[[#This Row],[Invoice Date]],"mmm")</f>
        <v>Aug</v>
      </c>
      <c r="P3354" s="4">
        <f>YEAR(Table1[[#This Row],[Invoice Date]])</f>
        <v>2021</v>
      </c>
      <c r="Q3354" s="4">
        <f>IFERROR(Table1[[#This Row],[Total Sales]]/Table1[[#This Row],[Units Sold]],4)</f>
        <v>400</v>
      </c>
      <c r="R3354" s="4">
        <f>IFERROR(Table1[[#This Row],[Operating Profit]]/Table1[[#This Row],[Units Sold]],0)</f>
        <v>140</v>
      </c>
      <c r="S3354" s="4">
        <f>IFERROR((Table1[[#This Row],[Total Sales]]-Table1[[#This Row],[Operating Profit]])/Table1[[#This Row],[Units Sold]],0)</f>
        <v>260</v>
      </c>
      <c r="T3354" s="4" t="str">
        <f>IF(Table1[[#This Row],[Profit per unit]]&gt;$V$8,"Premium","Mass")</f>
        <v>Premium</v>
      </c>
      <c r="U3354" s="4"/>
    </row>
    <row r="3355" spans="2:21" ht="14.25" customHeight="1" x14ac:dyDescent="0.3">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c r="O3355" s="4" t="str">
        <f>TEXT(Table1[[#This Row],[Invoice Date]],"mmm")</f>
        <v>Aug</v>
      </c>
      <c r="P3355" s="4">
        <f>YEAR(Table1[[#This Row],[Invoice Date]])</f>
        <v>2021</v>
      </c>
      <c r="Q3355" s="4">
        <f>IFERROR(Table1[[#This Row],[Total Sales]]/Table1[[#This Row],[Units Sold]],4)</f>
        <v>499.99999999999994</v>
      </c>
      <c r="R3355" s="4">
        <f>IFERROR(Table1[[#This Row],[Operating Profit]]/Table1[[#This Row],[Units Sold]],0)</f>
        <v>149.99999999999997</v>
      </c>
      <c r="S3355" s="4">
        <f>IFERROR((Table1[[#This Row],[Total Sales]]-Table1[[#This Row],[Operating Profit]])/Table1[[#This Row],[Units Sold]],0)</f>
        <v>350</v>
      </c>
      <c r="T3355" s="4" t="str">
        <f>IF(Table1[[#This Row],[Profit per unit]]&gt;$V$8,"Premium","Mass")</f>
        <v>Premium</v>
      </c>
      <c r="U3355" s="4"/>
    </row>
    <row r="3356" spans="2:21" ht="14.25" customHeight="1" x14ac:dyDescent="0.3">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c r="O3356" s="4" t="str">
        <f>TEXT(Table1[[#This Row],[Invoice Date]],"mmm")</f>
        <v>Aug</v>
      </c>
      <c r="P3356" s="4">
        <f>YEAR(Table1[[#This Row],[Invoice Date]])</f>
        <v>2021</v>
      </c>
      <c r="Q3356" s="4">
        <f>IFERROR(Table1[[#This Row],[Total Sales]]/Table1[[#This Row],[Units Sold]],4)</f>
        <v>549.99999999999989</v>
      </c>
      <c r="R3356" s="4">
        <f>IFERROR(Table1[[#This Row],[Operating Profit]]/Table1[[#This Row],[Units Sold]],0)</f>
        <v>164.99999999999997</v>
      </c>
      <c r="S3356" s="4">
        <f>IFERROR((Table1[[#This Row],[Total Sales]]-Table1[[#This Row],[Operating Profit]])/Table1[[#This Row],[Units Sold]],0)</f>
        <v>384.99999999999989</v>
      </c>
      <c r="T3356" s="4" t="str">
        <f>IF(Table1[[#This Row],[Profit per unit]]&gt;$V$8,"Premium","Mass")</f>
        <v>Premium</v>
      </c>
      <c r="U3356" s="4"/>
    </row>
    <row r="3357" spans="2:21" ht="14.25" customHeight="1" x14ac:dyDescent="0.3">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c r="O3357" s="4" t="str">
        <f>TEXT(Table1[[#This Row],[Invoice Date]],"mmm")</f>
        <v>Sep</v>
      </c>
      <c r="P3357" s="4">
        <f>YEAR(Table1[[#This Row],[Invoice Date]])</f>
        <v>2021</v>
      </c>
      <c r="Q3357" s="4">
        <f>IFERROR(Table1[[#This Row],[Total Sales]]/Table1[[#This Row],[Units Sold]],4)</f>
        <v>499.99999999999994</v>
      </c>
      <c r="R3357" s="4">
        <f>IFERROR(Table1[[#This Row],[Operating Profit]]/Table1[[#This Row],[Units Sold]],0)</f>
        <v>200</v>
      </c>
      <c r="S3357" s="4">
        <f>IFERROR((Table1[[#This Row],[Total Sales]]-Table1[[#This Row],[Operating Profit]])/Table1[[#This Row],[Units Sold]],0)</f>
        <v>299.99999999999994</v>
      </c>
      <c r="T3357" s="4" t="str">
        <f>IF(Table1[[#This Row],[Profit per unit]]&gt;$V$8,"Premium","Mass")</f>
        <v>Premium</v>
      </c>
      <c r="U3357" s="4"/>
    </row>
    <row r="3358" spans="2:21" ht="14.25" customHeight="1" x14ac:dyDescent="0.3">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c r="O3358" s="4" t="str">
        <f>TEXT(Table1[[#This Row],[Invoice Date]],"mmm")</f>
        <v>Sep</v>
      </c>
      <c r="P3358" s="4">
        <f>YEAR(Table1[[#This Row],[Invoice Date]])</f>
        <v>2021</v>
      </c>
      <c r="Q3358" s="4">
        <f>IFERROR(Table1[[#This Row],[Total Sales]]/Table1[[#This Row],[Units Sold]],4)</f>
        <v>450</v>
      </c>
      <c r="R3358" s="4">
        <f>IFERROR(Table1[[#This Row],[Operating Profit]]/Table1[[#This Row],[Units Sold]],0)</f>
        <v>157.5</v>
      </c>
      <c r="S3358" s="4">
        <f>IFERROR((Table1[[#This Row],[Total Sales]]-Table1[[#This Row],[Operating Profit]])/Table1[[#This Row],[Units Sold]],0)</f>
        <v>292.5</v>
      </c>
      <c r="T3358" s="4" t="str">
        <f>IF(Table1[[#This Row],[Profit per unit]]&gt;$V$8,"Premium","Mass")</f>
        <v>Premium</v>
      </c>
      <c r="U3358" s="4"/>
    </row>
    <row r="3359" spans="2:21" ht="14.25" customHeight="1" x14ac:dyDescent="0.3">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c r="O3359" s="4" t="str">
        <f>TEXT(Table1[[#This Row],[Invoice Date]],"mmm")</f>
        <v>Sep</v>
      </c>
      <c r="P3359" s="4">
        <f>YEAR(Table1[[#This Row],[Invoice Date]])</f>
        <v>2021</v>
      </c>
      <c r="Q3359" s="4">
        <f>IFERROR(Table1[[#This Row],[Total Sales]]/Table1[[#This Row],[Units Sold]],4)</f>
        <v>400</v>
      </c>
      <c r="R3359" s="4">
        <f>IFERROR(Table1[[#This Row],[Operating Profit]]/Table1[[#This Row],[Units Sold]],0)</f>
        <v>140</v>
      </c>
      <c r="S3359" s="4">
        <f>IFERROR((Table1[[#This Row],[Total Sales]]-Table1[[#This Row],[Operating Profit]])/Table1[[#This Row],[Units Sold]],0)</f>
        <v>260</v>
      </c>
      <c r="T3359" s="4" t="str">
        <f>IF(Table1[[#This Row],[Profit per unit]]&gt;$V$8,"Premium","Mass")</f>
        <v>Premium</v>
      </c>
      <c r="U3359" s="4"/>
    </row>
    <row r="3360" spans="2:21" ht="14.25" customHeight="1" x14ac:dyDescent="0.3">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c r="O3360" s="4" t="str">
        <f>TEXT(Table1[[#This Row],[Invoice Date]],"mmm")</f>
        <v>Sep</v>
      </c>
      <c r="P3360" s="4">
        <f>YEAR(Table1[[#This Row],[Invoice Date]])</f>
        <v>2021</v>
      </c>
      <c r="Q3360" s="4">
        <f>IFERROR(Table1[[#This Row],[Total Sales]]/Table1[[#This Row],[Units Sold]],4)</f>
        <v>400</v>
      </c>
      <c r="R3360" s="4">
        <f>IFERROR(Table1[[#This Row],[Operating Profit]]/Table1[[#This Row],[Units Sold]],0)</f>
        <v>140</v>
      </c>
      <c r="S3360" s="4">
        <f>IFERROR((Table1[[#This Row],[Total Sales]]-Table1[[#This Row],[Operating Profit]])/Table1[[#This Row],[Units Sold]],0)</f>
        <v>260</v>
      </c>
      <c r="T3360" s="4" t="str">
        <f>IF(Table1[[#This Row],[Profit per unit]]&gt;$V$8,"Premium","Mass")</f>
        <v>Premium</v>
      </c>
      <c r="U3360" s="4"/>
    </row>
    <row r="3361" spans="2:21" ht="14.25" customHeight="1" x14ac:dyDescent="0.3">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c r="O3361" s="4" t="str">
        <f>TEXT(Table1[[#This Row],[Invoice Date]],"mmm")</f>
        <v>Sep</v>
      </c>
      <c r="P3361" s="4">
        <f>YEAR(Table1[[#This Row],[Invoice Date]])</f>
        <v>2021</v>
      </c>
      <c r="Q3361" s="4">
        <f>IFERROR(Table1[[#This Row],[Total Sales]]/Table1[[#This Row],[Units Sold]],4)</f>
        <v>499.99999999999994</v>
      </c>
      <c r="R3361" s="4">
        <f>IFERROR(Table1[[#This Row],[Operating Profit]]/Table1[[#This Row],[Units Sold]],0)</f>
        <v>149.99999999999997</v>
      </c>
      <c r="S3361" s="4">
        <f>IFERROR((Table1[[#This Row],[Total Sales]]-Table1[[#This Row],[Operating Profit]])/Table1[[#This Row],[Units Sold]],0)</f>
        <v>350</v>
      </c>
      <c r="T3361" s="4" t="str">
        <f>IF(Table1[[#This Row],[Profit per unit]]&gt;$V$8,"Premium","Mass")</f>
        <v>Premium</v>
      </c>
      <c r="U3361" s="4"/>
    </row>
    <row r="3362" spans="2:21" ht="14.25" customHeight="1" x14ac:dyDescent="0.3">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c r="O3362" s="4" t="str">
        <f>TEXT(Table1[[#This Row],[Invoice Date]],"mmm")</f>
        <v>Sep</v>
      </c>
      <c r="P3362" s="4">
        <f>YEAR(Table1[[#This Row],[Invoice Date]])</f>
        <v>2021</v>
      </c>
      <c r="Q3362" s="4">
        <f>IFERROR(Table1[[#This Row],[Total Sales]]/Table1[[#This Row],[Units Sold]],4)</f>
        <v>549.99999999999989</v>
      </c>
      <c r="R3362" s="4">
        <f>IFERROR(Table1[[#This Row],[Operating Profit]]/Table1[[#This Row],[Units Sold]],0)</f>
        <v>164.99999999999997</v>
      </c>
      <c r="S3362" s="4">
        <f>IFERROR((Table1[[#This Row],[Total Sales]]-Table1[[#This Row],[Operating Profit]])/Table1[[#This Row],[Units Sold]],0)</f>
        <v>385</v>
      </c>
      <c r="T3362" s="4" t="str">
        <f>IF(Table1[[#This Row],[Profit per unit]]&gt;$V$8,"Premium","Mass")</f>
        <v>Premium</v>
      </c>
      <c r="U3362" s="4"/>
    </row>
    <row r="3363" spans="2:21" ht="14.25" customHeight="1" x14ac:dyDescent="0.3">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c r="O3363" s="4" t="str">
        <f>TEXT(Table1[[#This Row],[Invoice Date]],"mmm")</f>
        <v>Oct</v>
      </c>
      <c r="P3363" s="4">
        <f>YEAR(Table1[[#This Row],[Invoice Date]])</f>
        <v>2021</v>
      </c>
      <c r="Q3363" s="4">
        <f>IFERROR(Table1[[#This Row],[Total Sales]]/Table1[[#This Row],[Units Sold]],4)</f>
        <v>549.99999999999989</v>
      </c>
      <c r="R3363" s="4">
        <f>IFERROR(Table1[[#This Row],[Operating Profit]]/Table1[[#This Row],[Units Sold]],0)</f>
        <v>220</v>
      </c>
      <c r="S3363" s="4">
        <f>IFERROR((Table1[[#This Row],[Total Sales]]-Table1[[#This Row],[Operating Profit]])/Table1[[#This Row],[Units Sold]],0)</f>
        <v>329.99999999999994</v>
      </c>
      <c r="T3363" s="4" t="str">
        <f>IF(Table1[[#This Row],[Profit per unit]]&gt;$V$8,"Premium","Mass")</f>
        <v>Premium</v>
      </c>
      <c r="U3363" s="4"/>
    </row>
    <row r="3364" spans="2:21" ht="14.25" customHeight="1" x14ac:dyDescent="0.3">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c r="O3364" s="4" t="str">
        <f>TEXT(Table1[[#This Row],[Invoice Date]],"mmm")</f>
        <v>Oct</v>
      </c>
      <c r="P3364" s="4">
        <f>YEAR(Table1[[#This Row],[Invoice Date]])</f>
        <v>2021</v>
      </c>
      <c r="Q3364" s="4">
        <f>IFERROR(Table1[[#This Row],[Total Sales]]/Table1[[#This Row],[Units Sold]],4)</f>
        <v>500</v>
      </c>
      <c r="R3364" s="4">
        <f>IFERROR(Table1[[#This Row],[Operating Profit]]/Table1[[#This Row],[Units Sold]],0)</f>
        <v>175</v>
      </c>
      <c r="S3364" s="4">
        <f>IFERROR((Table1[[#This Row],[Total Sales]]-Table1[[#This Row],[Operating Profit]])/Table1[[#This Row],[Units Sold]],0)</f>
        <v>325</v>
      </c>
      <c r="T3364" s="4" t="str">
        <f>IF(Table1[[#This Row],[Profit per unit]]&gt;$V$8,"Premium","Mass")</f>
        <v>Premium</v>
      </c>
      <c r="U3364" s="4"/>
    </row>
    <row r="3365" spans="2:21" ht="14.25" customHeight="1" x14ac:dyDescent="0.3">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c r="O3365" s="4" t="str">
        <f>TEXT(Table1[[#This Row],[Invoice Date]],"mmm")</f>
        <v>Oct</v>
      </c>
      <c r="P3365" s="4">
        <f>YEAR(Table1[[#This Row],[Invoice Date]])</f>
        <v>2021</v>
      </c>
      <c r="Q3365" s="4">
        <f>IFERROR(Table1[[#This Row],[Total Sales]]/Table1[[#This Row],[Units Sold]],4)</f>
        <v>500</v>
      </c>
      <c r="R3365" s="4">
        <f>IFERROR(Table1[[#This Row],[Operating Profit]]/Table1[[#This Row],[Units Sold]],0)</f>
        <v>175</v>
      </c>
      <c r="S3365" s="4">
        <f>IFERROR((Table1[[#This Row],[Total Sales]]-Table1[[#This Row],[Operating Profit]])/Table1[[#This Row],[Units Sold]],0)</f>
        <v>325</v>
      </c>
      <c r="T3365" s="4" t="str">
        <f>IF(Table1[[#This Row],[Profit per unit]]&gt;$V$8,"Premium","Mass")</f>
        <v>Premium</v>
      </c>
      <c r="U3365" s="4"/>
    </row>
    <row r="3366" spans="2:21" ht="14.25" customHeight="1" x14ac:dyDescent="0.3">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c r="O3366" s="4" t="str">
        <f>TEXT(Table1[[#This Row],[Invoice Date]],"mmm")</f>
        <v>Oct</v>
      </c>
      <c r="P3366" s="4">
        <f>YEAR(Table1[[#This Row],[Invoice Date]])</f>
        <v>2021</v>
      </c>
      <c r="Q3366" s="4">
        <f>IFERROR(Table1[[#This Row],[Total Sales]]/Table1[[#This Row],[Units Sold]],4)</f>
        <v>500</v>
      </c>
      <c r="R3366" s="4">
        <f>IFERROR(Table1[[#This Row],[Operating Profit]]/Table1[[#This Row],[Units Sold]],0)</f>
        <v>175</v>
      </c>
      <c r="S3366" s="4">
        <f>IFERROR((Table1[[#This Row],[Total Sales]]-Table1[[#This Row],[Operating Profit]])/Table1[[#This Row],[Units Sold]],0)</f>
        <v>325</v>
      </c>
      <c r="T3366" s="4" t="str">
        <f>IF(Table1[[#This Row],[Profit per unit]]&gt;$V$8,"Premium","Mass")</f>
        <v>Premium</v>
      </c>
      <c r="U3366" s="4"/>
    </row>
    <row r="3367" spans="2:21" ht="14.25" customHeight="1" x14ac:dyDescent="0.3">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c r="O3367" s="4" t="str">
        <f>TEXT(Table1[[#This Row],[Invoice Date]],"mmm")</f>
        <v>Oct</v>
      </c>
      <c r="P3367" s="4">
        <f>YEAR(Table1[[#This Row],[Invoice Date]])</f>
        <v>2021</v>
      </c>
      <c r="Q3367" s="4">
        <f>IFERROR(Table1[[#This Row],[Total Sales]]/Table1[[#This Row],[Units Sold]],4)</f>
        <v>600</v>
      </c>
      <c r="R3367" s="4">
        <f>IFERROR(Table1[[#This Row],[Operating Profit]]/Table1[[#This Row],[Units Sold]],0)</f>
        <v>180</v>
      </c>
      <c r="S3367" s="4">
        <f>IFERROR((Table1[[#This Row],[Total Sales]]-Table1[[#This Row],[Operating Profit]])/Table1[[#This Row],[Units Sold]],0)</f>
        <v>420</v>
      </c>
      <c r="T3367" s="4" t="str">
        <f>IF(Table1[[#This Row],[Profit per unit]]&gt;$V$8,"Premium","Mass")</f>
        <v>Premium</v>
      </c>
      <c r="U3367" s="4"/>
    </row>
    <row r="3368" spans="2:21" ht="14.25" customHeight="1" x14ac:dyDescent="0.3">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c r="O3368" s="4" t="str">
        <f>TEXT(Table1[[#This Row],[Invoice Date]],"mmm")</f>
        <v>Oct</v>
      </c>
      <c r="P3368" s="4">
        <f>YEAR(Table1[[#This Row],[Invoice Date]])</f>
        <v>2021</v>
      </c>
      <c r="Q3368" s="4">
        <f>IFERROR(Table1[[#This Row],[Total Sales]]/Table1[[#This Row],[Units Sold]],4)</f>
        <v>649.99999999999989</v>
      </c>
      <c r="R3368" s="4">
        <f>IFERROR(Table1[[#This Row],[Operating Profit]]/Table1[[#This Row],[Units Sold]],0)</f>
        <v>194.99999999999997</v>
      </c>
      <c r="S3368" s="4">
        <f>IFERROR((Table1[[#This Row],[Total Sales]]-Table1[[#This Row],[Operating Profit]])/Table1[[#This Row],[Units Sold]],0)</f>
        <v>454.99999999999983</v>
      </c>
      <c r="T3368" s="4" t="str">
        <f>IF(Table1[[#This Row],[Profit per unit]]&gt;$V$8,"Premium","Mass")</f>
        <v>Premium</v>
      </c>
      <c r="U3368" s="4"/>
    </row>
    <row r="3369" spans="2:21" ht="14.25" customHeight="1" x14ac:dyDescent="0.3">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c r="O3369" s="4" t="str">
        <f>TEXT(Table1[[#This Row],[Invoice Date]],"mmm")</f>
        <v>Nov</v>
      </c>
      <c r="P3369" s="4">
        <f>YEAR(Table1[[#This Row],[Invoice Date]])</f>
        <v>2021</v>
      </c>
      <c r="Q3369" s="4">
        <f>IFERROR(Table1[[#This Row],[Total Sales]]/Table1[[#This Row],[Units Sold]],4)</f>
        <v>600</v>
      </c>
      <c r="R3369" s="4">
        <f>IFERROR(Table1[[#This Row],[Operating Profit]]/Table1[[#This Row],[Units Sold]],0)</f>
        <v>240</v>
      </c>
      <c r="S3369" s="4">
        <f>IFERROR((Table1[[#This Row],[Total Sales]]-Table1[[#This Row],[Operating Profit]])/Table1[[#This Row],[Units Sold]],0)</f>
        <v>360</v>
      </c>
      <c r="T3369" s="4" t="str">
        <f>IF(Table1[[#This Row],[Profit per unit]]&gt;$V$8,"Premium","Mass")</f>
        <v>Premium</v>
      </c>
      <c r="U3369" s="4"/>
    </row>
    <row r="3370" spans="2:21" ht="14.25" customHeight="1" x14ac:dyDescent="0.3">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c r="O3370" s="4" t="str">
        <f>TEXT(Table1[[#This Row],[Invoice Date]],"mmm")</f>
        <v>Nov</v>
      </c>
      <c r="P3370" s="4">
        <f>YEAR(Table1[[#This Row],[Invoice Date]])</f>
        <v>2021</v>
      </c>
      <c r="Q3370" s="4">
        <f>IFERROR(Table1[[#This Row],[Total Sales]]/Table1[[#This Row],[Units Sold]],4)</f>
        <v>500</v>
      </c>
      <c r="R3370" s="4">
        <f>IFERROR(Table1[[#This Row],[Operating Profit]]/Table1[[#This Row],[Units Sold]],0)</f>
        <v>174.99999999999997</v>
      </c>
      <c r="S3370" s="4">
        <f>IFERROR((Table1[[#This Row],[Total Sales]]-Table1[[#This Row],[Operating Profit]])/Table1[[#This Row],[Units Sold]],0)</f>
        <v>325</v>
      </c>
      <c r="T3370" s="4" t="str">
        <f>IF(Table1[[#This Row],[Profit per unit]]&gt;$V$8,"Premium","Mass")</f>
        <v>Premium</v>
      </c>
      <c r="U3370" s="4"/>
    </row>
    <row r="3371" spans="2:21" ht="14.25" customHeight="1" x14ac:dyDescent="0.3">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c r="O3371" s="4" t="str">
        <f>TEXT(Table1[[#This Row],[Invoice Date]],"mmm")</f>
        <v>Nov</v>
      </c>
      <c r="P3371" s="4">
        <f>YEAR(Table1[[#This Row],[Invoice Date]])</f>
        <v>2021</v>
      </c>
      <c r="Q3371" s="4">
        <f>IFERROR(Table1[[#This Row],[Total Sales]]/Table1[[#This Row],[Units Sold]],4)</f>
        <v>500</v>
      </c>
      <c r="R3371" s="4">
        <f>IFERROR(Table1[[#This Row],[Operating Profit]]/Table1[[#This Row],[Units Sold]],0)</f>
        <v>174.99999999999997</v>
      </c>
      <c r="S3371" s="4">
        <f>IFERROR((Table1[[#This Row],[Total Sales]]-Table1[[#This Row],[Operating Profit]])/Table1[[#This Row],[Units Sold]],0)</f>
        <v>325</v>
      </c>
      <c r="T3371" s="4" t="str">
        <f>IF(Table1[[#This Row],[Profit per unit]]&gt;$V$8,"Premium","Mass")</f>
        <v>Premium</v>
      </c>
      <c r="U3371" s="4"/>
    </row>
    <row r="3372" spans="2:21" ht="14.25" customHeight="1" x14ac:dyDescent="0.3">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c r="O3372" s="4" t="str">
        <f>TEXT(Table1[[#This Row],[Invoice Date]],"mmm")</f>
        <v>Nov</v>
      </c>
      <c r="P3372" s="4">
        <f>YEAR(Table1[[#This Row],[Invoice Date]])</f>
        <v>2021</v>
      </c>
      <c r="Q3372" s="4">
        <f>IFERROR(Table1[[#This Row],[Total Sales]]/Table1[[#This Row],[Units Sold]],4)</f>
        <v>500</v>
      </c>
      <c r="R3372" s="4">
        <f>IFERROR(Table1[[#This Row],[Operating Profit]]/Table1[[#This Row],[Units Sold]],0)</f>
        <v>175</v>
      </c>
      <c r="S3372" s="4">
        <f>IFERROR((Table1[[#This Row],[Total Sales]]-Table1[[#This Row],[Operating Profit]])/Table1[[#This Row],[Units Sold]],0)</f>
        <v>325</v>
      </c>
      <c r="T3372" s="4" t="str">
        <f>IF(Table1[[#This Row],[Profit per unit]]&gt;$V$8,"Premium","Mass")</f>
        <v>Premium</v>
      </c>
      <c r="U3372" s="4"/>
    </row>
    <row r="3373" spans="2:21" ht="14.25" customHeight="1" x14ac:dyDescent="0.3">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c r="O3373" s="4" t="str">
        <f>TEXT(Table1[[#This Row],[Invoice Date]],"mmm")</f>
        <v>Nov</v>
      </c>
      <c r="P3373" s="4">
        <f>YEAR(Table1[[#This Row],[Invoice Date]])</f>
        <v>2021</v>
      </c>
      <c r="Q3373" s="4">
        <f>IFERROR(Table1[[#This Row],[Total Sales]]/Table1[[#This Row],[Units Sold]],4)</f>
        <v>600</v>
      </c>
      <c r="R3373" s="4">
        <f>IFERROR(Table1[[#This Row],[Operating Profit]]/Table1[[#This Row],[Units Sold]],0)</f>
        <v>180</v>
      </c>
      <c r="S3373" s="4">
        <f>IFERROR((Table1[[#This Row],[Total Sales]]-Table1[[#This Row],[Operating Profit]])/Table1[[#This Row],[Units Sold]],0)</f>
        <v>420</v>
      </c>
      <c r="T3373" s="4" t="str">
        <f>IF(Table1[[#This Row],[Profit per unit]]&gt;$V$8,"Premium","Mass")</f>
        <v>Premium</v>
      </c>
      <c r="U3373" s="4"/>
    </row>
    <row r="3374" spans="2:21" ht="14.25" customHeight="1" x14ac:dyDescent="0.3">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c r="O3374" s="4" t="str">
        <f>TEXT(Table1[[#This Row],[Invoice Date]],"mmm")</f>
        <v>Nov</v>
      </c>
      <c r="P3374" s="4">
        <f>YEAR(Table1[[#This Row],[Invoice Date]])</f>
        <v>2021</v>
      </c>
      <c r="Q3374" s="4">
        <f>IFERROR(Table1[[#This Row],[Total Sales]]/Table1[[#This Row],[Units Sold]],4)</f>
        <v>649.99999999999989</v>
      </c>
      <c r="R3374" s="4">
        <f>IFERROR(Table1[[#This Row],[Operating Profit]]/Table1[[#This Row],[Units Sold]],0)</f>
        <v>194.99999999999997</v>
      </c>
      <c r="S3374" s="4">
        <f>IFERROR((Table1[[#This Row],[Total Sales]]-Table1[[#This Row],[Operating Profit]])/Table1[[#This Row],[Units Sold]],0)</f>
        <v>454.99999999999989</v>
      </c>
      <c r="T3374" s="4" t="str">
        <f>IF(Table1[[#This Row],[Profit per unit]]&gt;$V$8,"Premium","Mass")</f>
        <v>Premium</v>
      </c>
      <c r="U3374" s="4"/>
    </row>
    <row r="3375" spans="2:21" ht="14.25" customHeight="1" x14ac:dyDescent="0.3">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c r="O3375" s="4" t="str">
        <f>TEXT(Table1[[#This Row],[Invoice Date]],"mmm")</f>
        <v>Dec</v>
      </c>
      <c r="P3375" s="4">
        <f>YEAR(Table1[[#This Row],[Invoice Date]])</f>
        <v>2021</v>
      </c>
      <c r="Q3375" s="4">
        <f>IFERROR(Table1[[#This Row],[Total Sales]]/Table1[[#This Row],[Units Sold]],4)</f>
        <v>600</v>
      </c>
      <c r="R3375" s="4">
        <f>IFERROR(Table1[[#This Row],[Operating Profit]]/Table1[[#This Row],[Units Sold]],0)</f>
        <v>240</v>
      </c>
      <c r="S3375" s="4">
        <f>IFERROR((Table1[[#This Row],[Total Sales]]-Table1[[#This Row],[Operating Profit]])/Table1[[#This Row],[Units Sold]],0)</f>
        <v>360</v>
      </c>
      <c r="T3375" s="4" t="str">
        <f>IF(Table1[[#This Row],[Profit per unit]]&gt;$V$8,"Premium","Mass")</f>
        <v>Premium</v>
      </c>
      <c r="U3375" s="4"/>
    </row>
    <row r="3376" spans="2:21" ht="14.25" customHeight="1" x14ac:dyDescent="0.3">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c r="O3376" s="4" t="str">
        <f>TEXT(Table1[[#This Row],[Invoice Date]],"mmm")</f>
        <v>Dec</v>
      </c>
      <c r="P3376" s="4">
        <f>YEAR(Table1[[#This Row],[Invoice Date]])</f>
        <v>2021</v>
      </c>
      <c r="Q3376" s="4">
        <f>IFERROR(Table1[[#This Row],[Total Sales]]/Table1[[#This Row],[Units Sold]],4)</f>
        <v>500</v>
      </c>
      <c r="R3376" s="4">
        <f>IFERROR(Table1[[#This Row],[Operating Profit]]/Table1[[#This Row],[Units Sold]],0)</f>
        <v>175</v>
      </c>
      <c r="S3376" s="4">
        <f>IFERROR((Table1[[#This Row],[Total Sales]]-Table1[[#This Row],[Operating Profit]])/Table1[[#This Row],[Units Sold]],0)</f>
        <v>325</v>
      </c>
      <c r="T3376" s="4" t="str">
        <f>IF(Table1[[#This Row],[Profit per unit]]&gt;$V$8,"Premium","Mass")</f>
        <v>Premium</v>
      </c>
      <c r="U3376" s="4"/>
    </row>
    <row r="3377" spans="2:21" ht="14.25" customHeight="1" x14ac:dyDescent="0.3">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c r="O3377" s="4" t="str">
        <f>TEXT(Table1[[#This Row],[Invoice Date]],"mmm")</f>
        <v>Dec</v>
      </c>
      <c r="P3377" s="4">
        <f>YEAR(Table1[[#This Row],[Invoice Date]])</f>
        <v>2021</v>
      </c>
      <c r="Q3377" s="4">
        <f>IFERROR(Table1[[#This Row],[Total Sales]]/Table1[[#This Row],[Units Sold]],4)</f>
        <v>500</v>
      </c>
      <c r="R3377" s="4">
        <f>IFERROR(Table1[[#This Row],[Operating Profit]]/Table1[[#This Row],[Units Sold]],0)</f>
        <v>175</v>
      </c>
      <c r="S3377" s="4">
        <f>IFERROR((Table1[[#This Row],[Total Sales]]-Table1[[#This Row],[Operating Profit]])/Table1[[#This Row],[Units Sold]],0)</f>
        <v>325</v>
      </c>
      <c r="T3377" s="4" t="str">
        <f>IF(Table1[[#This Row],[Profit per unit]]&gt;$V$8,"Premium","Mass")</f>
        <v>Premium</v>
      </c>
      <c r="U3377" s="4"/>
    </row>
    <row r="3378" spans="2:21" ht="14.25" customHeight="1" x14ac:dyDescent="0.3">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c r="O3378" s="4" t="str">
        <f>TEXT(Table1[[#This Row],[Invoice Date]],"mmm")</f>
        <v>Dec</v>
      </c>
      <c r="P3378" s="4">
        <f>YEAR(Table1[[#This Row],[Invoice Date]])</f>
        <v>2021</v>
      </c>
      <c r="Q3378" s="4">
        <f>IFERROR(Table1[[#This Row],[Total Sales]]/Table1[[#This Row],[Units Sold]],4)</f>
        <v>500</v>
      </c>
      <c r="R3378" s="4">
        <f>IFERROR(Table1[[#This Row],[Operating Profit]]/Table1[[#This Row],[Units Sold]],0)</f>
        <v>174.99999999999997</v>
      </c>
      <c r="S3378" s="4">
        <f>IFERROR((Table1[[#This Row],[Total Sales]]-Table1[[#This Row],[Operating Profit]])/Table1[[#This Row],[Units Sold]],0)</f>
        <v>325</v>
      </c>
      <c r="T3378" s="4" t="str">
        <f>IF(Table1[[#This Row],[Profit per unit]]&gt;$V$8,"Premium","Mass")</f>
        <v>Premium</v>
      </c>
      <c r="U3378" s="4"/>
    </row>
    <row r="3379" spans="2:21" ht="14.25" customHeight="1" x14ac:dyDescent="0.3">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c r="O3379" s="4" t="str">
        <f>TEXT(Table1[[#This Row],[Invoice Date]],"mmm")</f>
        <v>Dec</v>
      </c>
      <c r="P3379" s="4">
        <f>YEAR(Table1[[#This Row],[Invoice Date]])</f>
        <v>2021</v>
      </c>
      <c r="Q3379" s="4">
        <f>IFERROR(Table1[[#This Row],[Total Sales]]/Table1[[#This Row],[Units Sold]],4)</f>
        <v>600</v>
      </c>
      <c r="R3379" s="4">
        <f>IFERROR(Table1[[#This Row],[Operating Profit]]/Table1[[#This Row],[Units Sold]],0)</f>
        <v>180</v>
      </c>
      <c r="S3379" s="4">
        <f>IFERROR((Table1[[#This Row],[Total Sales]]-Table1[[#This Row],[Operating Profit]])/Table1[[#This Row],[Units Sold]],0)</f>
        <v>420</v>
      </c>
      <c r="T3379" s="4" t="str">
        <f>IF(Table1[[#This Row],[Profit per unit]]&gt;$V$8,"Premium","Mass")</f>
        <v>Premium</v>
      </c>
      <c r="U3379" s="4"/>
    </row>
    <row r="3380" spans="2:21" ht="14.25" customHeight="1" x14ac:dyDescent="0.3">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c r="O3380" s="4" t="str">
        <f>TEXT(Table1[[#This Row],[Invoice Date]],"mmm")</f>
        <v>Dec</v>
      </c>
      <c r="P3380" s="4">
        <f>YEAR(Table1[[#This Row],[Invoice Date]])</f>
        <v>2021</v>
      </c>
      <c r="Q3380" s="4">
        <f>IFERROR(Table1[[#This Row],[Total Sales]]/Table1[[#This Row],[Units Sold]],4)</f>
        <v>649.99999999999989</v>
      </c>
      <c r="R3380" s="4">
        <f>IFERROR(Table1[[#This Row],[Operating Profit]]/Table1[[#This Row],[Units Sold]],0)</f>
        <v>194.99999999999997</v>
      </c>
      <c r="S3380" s="4">
        <f>IFERROR((Table1[[#This Row],[Total Sales]]-Table1[[#This Row],[Operating Profit]])/Table1[[#This Row],[Units Sold]],0)</f>
        <v>454.99999999999989</v>
      </c>
      <c r="T3380" s="4" t="str">
        <f>IF(Table1[[#This Row],[Profit per unit]]&gt;$V$8,"Premium","Mass")</f>
        <v>Premium</v>
      </c>
      <c r="U3380" s="4"/>
    </row>
    <row r="3381" spans="2:21" ht="14.25" customHeight="1" x14ac:dyDescent="0.3">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c r="O3381" s="4" t="str">
        <f>TEXT(Table1[[#This Row],[Invoice Date]],"mmm")</f>
        <v>Jan</v>
      </c>
      <c r="P3381" s="4">
        <f>YEAR(Table1[[#This Row],[Invoice Date]])</f>
        <v>2021</v>
      </c>
      <c r="Q3381" s="4">
        <f>IFERROR(Table1[[#This Row],[Total Sales]]/Table1[[#This Row],[Units Sold]],4)</f>
        <v>400</v>
      </c>
      <c r="R3381" s="4">
        <f>IFERROR(Table1[[#This Row],[Operating Profit]]/Table1[[#This Row],[Units Sold]],0)</f>
        <v>140</v>
      </c>
      <c r="S3381" s="4">
        <f>IFERROR((Table1[[#This Row],[Total Sales]]-Table1[[#This Row],[Operating Profit]])/Table1[[#This Row],[Units Sold]],0)</f>
        <v>260</v>
      </c>
      <c r="T3381" s="4" t="str">
        <f>IF(Table1[[#This Row],[Profit per unit]]&gt;$V$8,"Premium","Mass")</f>
        <v>Premium</v>
      </c>
      <c r="U3381" s="4"/>
    </row>
    <row r="3382" spans="2:21" ht="14.25" customHeight="1" x14ac:dyDescent="0.3">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c r="O3382" s="4" t="str">
        <f>TEXT(Table1[[#This Row],[Invoice Date]],"mmm")</f>
        <v>Jan</v>
      </c>
      <c r="P3382" s="4">
        <f>YEAR(Table1[[#This Row],[Invoice Date]])</f>
        <v>2021</v>
      </c>
      <c r="Q3382" s="4">
        <f>IFERROR(Table1[[#This Row],[Total Sales]]/Table1[[#This Row],[Units Sold]],4)</f>
        <v>400</v>
      </c>
      <c r="R3382" s="4">
        <f>IFERROR(Table1[[#This Row],[Operating Profit]]/Table1[[#This Row],[Units Sold]],0)</f>
        <v>140</v>
      </c>
      <c r="S3382" s="4">
        <f>IFERROR((Table1[[#This Row],[Total Sales]]-Table1[[#This Row],[Operating Profit]])/Table1[[#This Row],[Units Sold]],0)</f>
        <v>260</v>
      </c>
      <c r="T3382" s="4" t="str">
        <f>IF(Table1[[#This Row],[Profit per unit]]&gt;$V$8,"Premium","Mass")</f>
        <v>Premium</v>
      </c>
      <c r="U3382" s="4"/>
    </row>
    <row r="3383" spans="2:21" ht="14.25" customHeight="1" x14ac:dyDescent="0.3">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c r="O3383" s="4" t="str">
        <f>TEXT(Table1[[#This Row],[Invoice Date]],"mmm")</f>
        <v>Jan</v>
      </c>
      <c r="P3383" s="4">
        <f>YEAR(Table1[[#This Row],[Invoice Date]])</f>
        <v>2021</v>
      </c>
      <c r="Q3383" s="4">
        <f>IFERROR(Table1[[#This Row],[Total Sales]]/Table1[[#This Row],[Units Sold]],4)</f>
        <v>300.00000000000006</v>
      </c>
      <c r="R3383" s="4">
        <f>IFERROR(Table1[[#This Row],[Operating Profit]]/Table1[[#This Row],[Units Sold]],0)</f>
        <v>120.00000000000003</v>
      </c>
      <c r="S3383" s="4">
        <f>IFERROR((Table1[[#This Row],[Total Sales]]-Table1[[#This Row],[Operating Profit]])/Table1[[#This Row],[Units Sold]],0)</f>
        <v>180.00000000000003</v>
      </c>
      <c r="T3383" s="4" t="str">
        <f>IF(Table1[[#This Row],[Profit per unit]]&gt;$V$8,"Premium","Mass")</f>
        <v>Premium</v>
      </c>
      <c r="U3383" s="4"/>
    </row>
    <row r="3384" spans="2:21" ht="14.25" customHeight="1" x14ac:dyDescent="0.3">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c r="O3384" s="4" t="str">
        <f>TEXT(Table1[[#This Row],[Invoice Date]],"mmm")</f>
        <v>Jan</v>
      </c>
      <c r="P3384" s="4">
        <f>YEAR(Table1[[#This Row],[Invoice Date]])</f>
        <v>2021</v>
      </c>
      <c r="Q3384" s="4">
        <f>IFERROR(Table1[[#This Row],[Total Sales]]/Table1[[#This Row],[Units Sold]],4)</f>
        <v>350</v>
      </c>
      <c r="R3384" s="4">
        <f>IFERROR(Table1[[#This Row],[Operating Profit]]/Table1[[#This Row],[Units Sold]],0)</f>
        <v>140</v>
      </c>
      <c r="S3384" s="4">
        <f>IFERROR((Table1[[#This Row],[Total Sales]]-Table1[[#This Row],[Operating Profit]])/Table1[[#This Row],[Units Sold]],0)</f>
        <v>210</v>
      </c>
      <c r="T3384" s="4" t="str">
        <f>IF(Table1[[#This Row],[Profit per unit]]&gt;$V$8,"Premium","Mass")</f>
        <v>Premium</v>
      </c>
      <c r="U3384" s="4"/>
    </row>
    <row r="3385" spans="2:21" ht="14.25" customHeight="1" x14ac:dyDescent="0.3">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c r="O3385" s="4" t="str">
        <f>TEXT(Table1[[#This Row],[Invoice Date]],"mmm")</f>
        <v>Jan</v>
      </c>
      <c r="P3385" s="4">
        <f>YEAR(Table1[[#This Row],[Invoice Date]])</f>
        <v>2021</v>
      </c>
      <c r="Q3385" s="4">
        <f>IFERROR(Table1[[#This Row],[Total Sales]]/Table1[[#This Row],[Units Sold]],4)</f>
        <v>500</v>
      </c>
      <c r="R3385" s="4">
        <f>IFERROR(Table1[[#This Row],[Operating Profit]]/Table1[[#This Row],[Units Sold]],0)</f>
        <v>150</v>
      </c>
      <c r="S3385" s="4">
        <f>IFERROR((Table1[[#This Row],[Total Sales]]-Table1[[#This Row],[Operating Profit]])/Table1[[#This Row],[Units Sold]],0)</f>
        <v>350</v>
      </c>
      <c r="T3385" s="4" t="str">
        <f>IF(Table1[[#This Row],[Profit per unit]]&gt;$V$8,"Premium","Mass")</f>
        <v>Premium</v>
      </c>
      <c r="U3385" s="4"/>
    </row>
    <row r="3386" spans="2:21" ht="14.25" customHeight="1" x14ac:dyDescent="0.3">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c r="O3386" s="4" t="str">
        <f>TEXT(Table1[[#This Row],[Invoice Date]],"mmm")</f>
        <v>Jan</v>
      </c>
      <c r="P3386" s="4">
        <f>YEAR(Table1[[#This Row],[Invoice Date]])</f>
        <v>2021</v>
      </c>
      <c r="Q3386" s="4">
        <f>IFERROR(Table1[[#This Row],[Total Sales]]/Table1[[#This Row],[Units Sold]],4)</f>
        <v>400</v>
      </c>
      <c r="R3386" s="4">
        <f>IFERROR(Table1[[#This Row],[Operating Profit]]/Table1[[#This Row],[Units Sold]],0)</f>
        <v>160</v>
      </c>
      <c r="S3386" s="4">
        <f>IFERROR((Table1[[#This Row],[Total Sales]]-Table1[[#This Row],[Operating Profit]])/Table1[[#This Row],[Units Sold]],0)</f>
        <v>240</v>
      </c>
      <c r="T3386" s="4" t="str">
        <f>IF(Table1[[#This Row],[Profit per unit]]&gt;$V$8,"Premium","Mass")</f>
        <v>Premium</v>
      </c>
      <c r="U3386" s="4"/>
    </row>
    <row r="3387" spans="2:21" ht="14.25" customHeight="1" x14ac:dyDescent="0.3">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c r="O3387" s="4" t="str">
        <f>TEXT(Table1[[#This Row],[Invoice Date]],"mmm")</f>
        <v>Feb</v>
      </c>
      <c r="P3387" s="4">
        <f>YEAR(Table1[[#This Row],[Invoice Date]])</f>
        <v>2021</v>
      </c>
      <c r="Q3387" s="4">
        <f>IFERROR(Table1[[#This Row],[Total Sales]]/Table1[[#This Row],[Units Sold]],4)</f>
        <v>400</v>
      </c>
      <c r="R3387" s="4">
        <f>IFERROR(Table1[[#This Row],[Operating Profit]]/Table1[[#This Row],[Units Sold]],0)</f>
        <v>140</v>
      </c>
      <c r="S3387" s="4">
        <f>IFERROR((Table1[[#This Row],[Total Sales]]-Table1[[#This Row],[Operating Profit]])/Table1[[#This Row],[Units Sold]],0)</f>
        <v>260</v>
      </c>
      <c r="T3387" s="4" t="str">
        <f>IF(Table1[[#This Row],[Profit per unit]]&gt;$V$8,"Premium","Mass")</f>
        <v>Premium</v>
      </c>
      <c r="U3387" s="4"/>
    </row>
    <row r="3388" spans="2:21" ht="14.25" customHeight="1" x14ac:dyDescent="0.3">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c r="O3388" s="4" t="str">
        <f>TEXT(Table1[[#This Row],[Invoice Date]],"mmm")</f>
        <v>Feb</v>
      </c>
      <c r="P3388" s="4">
        <f>YEAR(Table1[[#This Row],[Invoice Date]])</f>
        <v>2021</v>
      </c>
      <c r="Q3388" s="4">
        <f>IFERROR(Table1[[#This Row],[Total Sales]]/Table1[[#This Row],[Units Sold]],4)</f>
        <v>400</v>
      </c>
      <c r="R3388" s="4">
        <f>IFERROR(Table1[[#This Row],[Operating Profit]]/Table1[[#This Row],[Units Sold]],0)</f>
        <v>139.99999999999997</v>
      </c>
      <c r="S3388" s="4">
        <f>IFERROR((Table1[[#This Row],[Total Sales]]-Table1[[#This Row],[Operating Profit]])/Table1[[#This Row],[Units Sold]],0)</f>
        <v>260</v>
      </c>
      <c r="T3388" s="4" t="str">
        <f>IF(Table1[[#This Row],[Profit per unit]]&gt;$V$8,"Premium","Mass")</f>
        <v>Premium</v>
      </c>
      <c r="U3388" s="4"/>
    </row>
    <row r="3389" spans="2:21" ht="14.25" customHeight="1" x14ac:dyDescent="0.3">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c r="O3389" s="4" t="str">
        <f>TEXT(Table1[[#This Row],[Invoice Date]],"mmm")</f>
        <v>Feb</v>
      </c>
      <c r="P3389" s="4">
        <f>YEAR(Table1[[#This Row],[Invoice Date]])</f>
        <v>2021</v>
      </c>
      <c r="Q3389" s="4">
        <f>IFERROR(Table1[[#This Row],[Total Sales]]/Table1[[#This Row],[Units Sold]],4)</f>
        <v>300.00000000000006</v>
      </c>
      <c r="R3389" s="4">
        <f>IFERROR(Table1[[#This Row],[Operating Profit]]/Table1[[#This Row],[Units Sold]],0)</f>
        <v>120.00000000000003</v>
      </c>
      <c r="S3389" s="4">
        <f>IFERROR((Table1[[#This Row],[Total Sales]]-Table1[[#This Row],[Operating Profit]])/Table1[[#This Row],[Units Sold]],0)</f>
        <v>180.00000000000003</v>
      </c>
      <c r="T3389" s="4" t="str">
        <f>IF(Table1[[#This Row],[Profit per unit]]&gt;$V$8,"Premium","Mass")</f>
        <v>Premium</v>
      </c>
      <c r="U3389" s="4"/>
    </row>
    <row r="3390" spans="2:21" ht="14.25" customHeight="1" x14ac:dyDescent="0.3">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c r="O3390" s="4" t="str">
        <f>TEXT(Table1[[#This Row],[Invoice Date]],"mmm")</f>
        <v>Feb</v>
      </c>
      <c r="P3390" s="4">
        <f>YEAR(Table1[[#This Row],[Invoice Date]])</f>
        <v>2021</v>
      </c>
      <c r="Q3390" s="4">
        <f>IFERROR(Table1[[#This Row],[Total Sales]]/Table1[[#This Row],[Units Sold]],4)</f>
        <v>350</v>
      </c>
      <c r="R3390" s="4">
        <f>IFERROR(Table1[[#This Row],[Operating Profit]]/Table1[[#This Row],[Units Sold]],0)</f>
        <v>140</v>
      </c>
      <c r="S3390" s="4">
        <f>IFERROR((Table1[[#This Row],[Total Sales]]-Table1[[#This Row],[Operating Profit]])/Table1[[#This Row],[Units Sold]],0)</f>
        <v>210</v>
      </c>
      <c r="T3390" s="4" t="str">
        <f>IF(Table1[[#This Row],[Profit per unit]]&gt;$V$8,"Premium","Mass")</f>
        <v>Premium</v>
      </c>
      <c r="U3390" s="4"/>
    </row>
    <row r="3391" spans="2:21" ht="14.25" customHeight="1" x14ac:dyDescent="0.3">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c r="O3391" s="4" t="str">
        <f>TEXT(Table1[[#This Row],[Invoice Date]],"mmm")</f>
        <v>Feb</v>
      </c>
      <c r="P3391" s="4">
        <f>YEAR(Table1[[#This Row],[Invoice Date]])</f>
        <v>2021</v>
      </c>
      <c r="Q3391" s="4">
        <f>IFERROR(Table1[[#This Row],[Total Sales]]/Table1[[#This Row],[Units Sold]],4)</f>
        <v>500</v>
      </c>
      <c r="R3391" s="4">
        <f>IFERROR(Table1[[#This Row],[Operating Profit]]/Table1[[#This Row],[Units Sold]],0)</f>
        <v>150</v>
      </c>
      <c r="S3391" s="4">
        <f>IFERROR((Table1[[#This Row],[Total Sales]]-Table1[[#This Row],[Operating Profit]])/Table1[[#This Row],[Units Sold]],0)</f>
        <v>350</v>
      </c>
      <c r="T3391" s="4" t="str">
        <f>IF(Table1[[#This Row],[Profit per unit]]&gt;$V$8,"Premium","Mass")</f>
        <v>Premium</v>
      </c>
      <c r="U3391" s="4"/>
    </row>
    <row r="3392" spans="2:21" ht="14.25" customHeight="1" x14ac:dyDescent="0.3">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c r="O3392" s="4" t="str">
        <f>TEXT(Table1[[#This Row],[Invoice Date]],"mmm")</f>
        <v>Feb</v>
      </c>
      <c r="P3392" s="4">
        <f>YEAR(Table1[[#This Row],[Invoice Date]])</f>
        <v>2021</v>
      </c>
      <c r="Q3392" s="4">
        <f>IFERROR(Table1[[#This Row],[Total Sales]]/Table1[[#This Row],[Units Sold]],4)</f>
        <v>400</v>
      </c>
      <c r="R3392" s="4">
        <f>IFERROR(Table1[[#This Row],[Operating Profit]]/Table1[[#This Row],[Units Sold]],0)</f>
        <v>160</v>
      </c>
      <c r="S3392" s="4">
        <f>IFERROR((Table1[[#This Row],[Total Sales]]-Table1[[#This Row],[Operating Profit]])/Table1[[#This Row],[Units Sold]],0)</f>
        <v>240</v>
      </c>
      <c r="T3392" s="4" t="str">
        <f>IF(Table1[[#This Row],[Profit per unit]]&gt;$V$8,"Premium","Mass")</f>
        <v>Premium</v>
      </c>
      <c r="U3392" s="4"/>
    </row>
    <row r="3393" spans="2:21" ht="14.25" customHeight="1" x14ac:dyDescent="0.3">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c r="O3393" s="4" t="str">
        <f>TEXT(Table1[[#This Row],[Invoice Date]],"mmm")</f>
        <v>Mar</v>
      </c>
      <c r="P3393" s="4">
        <f>YEAR(Table1[[#This Row],[Invoice Date]])</f>
        <v>2021</v>
      </c>
      <c r="Q3393" s="4">
        <f>IFERROR(Table1[[#This Row],[Total Sales]]/Table1[[#This Row],[Units Sold]],4)</f>
        <v>400</v>
      </c>
      <c r="R3393" s="4">
        <f>IFERROR(Table1[[#This Row],[Operating Profit]]/Table1[[#This Row],[Units Sold]],0)</f>
        <v>140</v>
      </c>
      <c r="S3393" s="4">
        <f>IFERROR((Table1[[#This Row],[Total Sales]]-Table1[[#This Row],[Operating Profit]])/Table1[[#This Row],[Units Sold]],0)</f>
        <v>260</v>
      </c>
      <c r="T3393" s="4" t="str">
        <f>IF(Table1[[#This Row],[Profit per unit]]&gt;$V$8,"Premium","Mass")</f>
        <v>Premium</v>
      </c>
      <c r="U3393" s="4"/>
    </row>
    <row r="3394" spans="2:21" ht="14.25" customHeight="1" x14ac:dyDescent="0.3">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c r="O3394" s="4" t="str">
        <f>TEXT(Table1[[#This Row],[Invoice Date]],"mmm")</f>
        <v>Mar</v>
      </c>
      <c r="P3394" s="4">
        <f>YEAR(Table1[[#This Row],[Invoice Date]])</f>
        <v>2021</v>
      </c>
      <c r="Q3394" s="4">
        <f>IFERROR(Table1[[#This Row],[Total Sales]]/Table1[[#This Row],[Units Sold]],4)</f>
        <v>400</v>
      </c>
      <c r="R3394" s="4">
        <f>IFERROR(Table1[[#This Row],[Operating Profit]]/Table1[[#This Row],[Units Sold]],0)</f>
        <v>140</v>
      </c>
      <c r="S3394" s="4">
        <f>IFERROR((Table1[[#This Row],[Total Sales]]-Table1[[#This Row],[Operating Profit]])/Table1[[#This Row],[Units Sold]],0)</f>
        <v>260</v>
      </c>
      <c r="T3394" s="4" t="str">
        <f>IF(Table1[[#This Row],[Profit per unit]]&gt;$V$8,"Premium","Mass")</f>
        <v>Premium</v>
      </c>
      <c r="U3394" s="4"/>
    </row>
    <row r="3395" spans="2:21" ht="14.25" customHeight="1" x14ac:dyDescent="0.3">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c r="O3395" s="4" t="str">
        <f>TEXT(Table1[[#This Row],[Invoice Date]],"mmm")</f>
        <v>Mar</v>
      </c>
      <c r="P3395" s="4">
        <f>YEAR(Table1[[#This Row],[Invoice Date]])</f>
        <v>2021</v>
      </c>
      <c r="Q3395" s="4">
        <f>IFERROR(Table1[[#This Row],[Total Sales]]/Table1[[#This Row],[Units Sold]],4)</f>
        <v>300.00000000000006</v>
      </c>
      <c r="R3395" s="4">
        <f>IFERROR(Table1[[#This Row],[Operating Profit]]/Table1[[#This Row],[Units Sold]],0)</f>
        <v>120.00000000000003</v>
      </c>
      <c r="S3395" s="4">
        <f>IFERROR((Table1[[#This Row],[Total Sales]]-Table1[[#This Row],[Operating Profit]])/Table1[[#This Row],[Units Sold]],0)</f>
        <v>180.00000000000003</v>
      </c>
      <c r="T3395" s="4" t="str">
        <f>IF(Table1[[#This Row],[Profit per unit]]&gt;$V$8,"Premium","Mass")</f>
        <v>Premium</v>
      </c>
      <c r="U3395" s="4"/>
    </row>
    <row r="3396" spans="2:21" ht="14.25" customHeight="1" x14ac:dyDescent="0.3">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c r="O3396" s="4" t="str">
        <f>TEXT(Table1[[#This Row],[Invoice Date]],"mmm")</f>
        <v>Mar</v>
      </c>
      <c r="P3396" s="4">
        <f>YEAR(Table1[[#This Row],[Invoice Date]])</f>
        <v>2021</v>
      </c>
      <c r="Q3396" s="4">
        <f>IFERROR(Table1[[#This Row],[Total Sales]]/Table1[[#This Row],[Units Sold]],4)</f>
        <v>350</v>
      </c>
      <c r="R3396" s="4">
        <f>IFERROR(Table1[[#This Row],[Operating Profit]]/Table1[[#This Row],[Units Sold]],0)</f>
        <v>140</v>
      </c>
      <c r="S3396" s="4">
        <f>IFERROR((Table1[[#This Row],[Total Sales]]-Table1[[#This Row],[Operating Profit]])/Table1[[#This Row],[Units Sold]],0)</f>
        <v>210</v>
      </c>
      <c r="T3396" s="4" t="str">
        <f>IF(Table1[[#This Row],[Profit per unit]]&gt;$V$8,"Premium","Mass")</f>
        <v>Premium</v>
      </c>
      <c r="U3396" s="4"/>
    </row>
    <row r="3397" spans="2:21" ht="14.25" customHeight="1" x14ac:dyDescent="0.3">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c r="O3397" s="4" t="str">
        <f>TEXT(Table1[[#This Row],[Invoice Date]],"mmm")</f>
        <v>Mar</v>
      </c>
      <c r="P3397" s="4">
        <f>YEAR(Table1[[#This Row],[Invoice Date]])</f>
        <v>2021</v>
      </c>
      <c r="Q3397" s="4">
        <f>IFERROR(Table1[[#This Row],[Total Sales]]/Table1[[#This Row],[Units Sold]],4)</f>
        <v>500</v>
      </c>
      <c r="R3397" s="4">
        <f>IFERROR(Table1[[#This Row],[Operating Profit]]/Table1[[#This Row],[Units Sold]],0)</f>
        <v>150</v>
      </c>
      <c r="S3397" s="4">
        <f>IFERROR((Table1[[#This Row],[Total Sales]]-Table1[[#This Row],[Operating Profit]])/Table1[[#This Row],[Units Sold]],0)</f>
        <v>350</v>
      </c>
      <c r="T3397" s="4" t="str">
        <f>IF(Table1[[#This Row],[Profit per unit]]&gt;$V$8,"Premium","Mass")</f>
        <v>Premium</v>
      </c>
      <c r="U3397" s="4"/>
    </row>
    <row r="3398" spans="2:21" ht="14.25" customHeight="1" x14ac:dyDescent="0.3">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c r="O3398" s="4" t="str">
        <f>TEXT(Table1[[#This Row],[Invoice Date]],"mmm")</f>
        <v>Mar</v>
      </c>
      <c r="P3398" s="4">
        <f>YEAR(Table1[[#This Row],[Invoice Date]])</f>
        <v>2021</v>
      </c>
      <c r="Q3398" s="4">
        <f>IFERROR(Table1[[#This Row],[Total Sales]]/Table1[[#This Row],[Units Sold]],4)</f>
        <v>400</v>
      </c>
      <c r="R3398" s="4">
        <f>IFERROR(Table1[[#This Row],[Operating Profit]]/Table1[[#This Row],[Units Sold]],0)</f>
        <v>160</v>
      </c>
      <c r="S3398" s="4">
        <f>IFERROR((Table1[[#This Row],[Total Sales]]-Table1[[#This Row],[Operating Profit]])/Table1[[#This Row],[Units Sold]],0)</f>
        <v>240</v>
      </c>
      <c r="T3398" s="4" t="str">
        <f>IF(Table1[[#This Row],[Profit per unit]]&gt;$V$8,"Premium","Mass")</f>
        <v>Premium</v>
      </c>
      <c r="U3398" s="4"/>
    </row>
    <row r="3399" spans="2:21" ht="14.25" customHeight="1" x14ac:dyDescent="0.3">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c r="O3399" s="4" t="str">
        <f>TEXT(Table1[[#This Row],[Invoice Date]],"mmm")</f>
        <v>Apr</v>
      </c>
      <c r="P3399" s="4">
        <f>YEAR(Table1[[#This Row],[Invoice Date]])</f>
        <v>2021</v>
      </c>
      <c r="Q3399" s="4">
        <f>IFERROR(Table1[[#This Row],[Total Sales]]/Table1[[#This Row],[Units Sold]],4)</f>
        <v>400</v>
      </c>
      <c r="R3399" s="4">
        <f>IFERROR(Table1[[#This Row],[Operating Profit]]/Table1[[#This Row],[Units Sold]],0)</f>
        <v>140</v>
      </c>
      <c r="S3399" s="4">
        <f>IFERROR((Table1[[#This Row],[Total Sales]]-Table1[[#This Row],[Operating Profit]])/Table1[[#This Row],[Units Sold]],0)</f>
        <v>260</v>
      </c>
      <c r="T3399" s="4" t="str">
        <f>IF(Table1[[#This Row],[Profit per unit]]&gt;$V$8,"Premium","Mass")</f>
        <v>Premium</v>
      </c>
      <c r="U3399" s="4"/>
    </row>
    <row r="3400" spans="2:21" ht="14.25" customHeight="1" x14ac:dyDescent="0.3">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c r="O3400" s="4" t="str">
        <f>TEXT(Table1[[#This Row],[Invoice Date]],"mmm")</f>
        <v>Apr</v>
      </c>
      <c r="P3400" s="4">
        <f>YEAR(Table1[[#This Row],[Invoice Date]])</f>
        <v>2021</v>
      </c>
      <c r="Q3400" s="4">
        <f>IFERROR(Table1[[#This Row],[Total Sales]]/Table1[[#This Row],[Units Sold]],4)</f>
        <v>400</v>
      </c>
      <c r="R3400" s="4">
        <f>IFERROR(Table1[[#This Row],[Operating Profit]]/Table1[[#This Row],[Units Sold]],0)</f>
        <v>139.99999999999997</v>
      </c>
      <c r="S3400" s="4">
        <f>IFERROR((Table1[[#This Row],[Total Sales]]-Table1[[#This Row],[Operating Profit]])/Table1[[#This Row],[Units Sold]],0)</f>
        <v>260</v>
      </c>
      <c r="T3400" s="4" t="str">
        <f>IF(Table1[[#This Row],[Profit per unit]]&gt;$V$8,"Premium","Mass")</f>
        <v>Premium</v>
      </c>
      <c r="U3400" s="4"/>
    </row>
    <row r="3401" spans="2:21" ht="14.25" customHeight="1" x14ac:dyDescent="0.3">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c r="O3401" s="4" t="str">
        <f>TEXT(Table1[[#This Row],[Invoice Date]],"mmm")</f>
        <v>Apr</v>
      </c>
      <c r="P3401" s="4">
        <f>YEAR(Table1[[#This Row],[Invoice Date]])</f>
        <v>2021</v>
      </c>
      <c r="Q3401" s="4">
        <f>IFERROR(Table1[[#This Row],[Total Sales]]/Table1[[#This Row],[Units Sold]],4)</f>
        <v>300.00000000000006</v>
      </c>
      <c r="R3401" s="4">
        <f>IFERROR(Table1[[#This Row],[Operating Profit]]/Table1[[#This Row],[Units Sold]],0)</f>
        <v>120.00000000000003</v>
      </c>
      <c r="S3401" s="4">
        <f>IFERROR((Table1[[#This Row],[Total Sales]]-Table1[[#This Row],[Operating Profit]])/Table1[[#This Row],[Units Sold]],0)</f>
        <v>180.00000000000003</v>
      </c>
      <c r="T3401" s="4" t="str">
        <f>IF(Table1[[#This Row],[Profit per unit]]&gt;$V$8,"Premium","Mass")</f>
        <v>Premium</v>
      </c>
      <c r="U3401" s="4"/>
    </row>
    <row r="3402" spans="2:21" ht="14.25" customHeight="1" x14ac:dyDescent="0.3">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c r="O3402" s="4" t="str">
        <f>TEXT(Table1[[#This Row],[Invoice Date]],"mmm")</f>
        <v>Apr</v>
      </c>
      <c r="P3402" s="4">
        <f>YEAR(Table1[[#This Row],[Invoice Date]])</f>
        <v>2021</v>
      </c>
      <c r="Q3402" s="4">
        <f>IFERROR(Table1[[#This Row],[Total Sales]]/Table1[[#This Row],[Units Sold]],4)</f>
        <v>350</v>
      </c>
      <c r="R3402" s="4">
        <f>IFERROR(Table1[[#This Row],[Operating Profit]]/Table1[[#This Row],[Units Sold]],0)</f>
        <v>140</v>
      </c>
      <c r="S3402" s="4">
        <f>IFERROR((Table1[[#This Row],[Total Sales]]-Table1[[#This Row],[Operating Profit]])/Table1[[#This Row],[Units Sold]],0)</f>
        <v>210</v>
      </c>
      <c r="T3402" s="4" t="str">
        <f>IF(Table1[[#This Row],[Profit per unit]]&gt;$V$8,"Premium","Mass")</f>
        <v>Premium</v>
      </c>
      <c r="U3402" s="4"/>
    </row>
    <row r="3403" spans="2:21" ht="14.25" customHeight="1" x14ac:dyDescent="0.3">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c r="O3403" s="4" t="str">
        <f>TEXT(Table1[[#This Row],[Invoice Date]],"mmm")</f>
        <v>Apr</v>
      </c>
      <c r="P3403" s="4">
        <f>YEAR(Table1[[#This Row],[Invoice Date]])</f>
        <v>2021</v>
      </c>
      <c r="Q3403" s="4">
        <f>IFERROR(Table1[[#This Row],[Total Sales]]/Table1[[#This Row],[Units Sold]],4)</f>
        <v>500</v>
      </c>
      <c r="R3403" s="4">
        <f>IFERROR(Table1[[#This Row],[Operating Profit]]/Table1[[#This Row],[Units Sold]],0)</f>
        <v>150</v>
      </c>
      <c r="S3403" s="4">
        <f>IFERROR((Table1[[#This Row],[Total Sales]]-Table1[[#This Row],[Operating Profit]])/Table1[[#This Row],[Units Sold]],0)</f>
        <v>350</v>
      </c>
      <c r="T3403" s="4" t="str">
        <f>IF(Table1[[#This Row],[Profit per unit]]&gt;$V$8,"Premium","Mass")</f>
        <v>Premium</v>
      </c>
      <c r="U3403" s="4"/>
    </row>
    <row r="3404" spans="2:21" ht="14.25" customHeight="1" x14ac:dyDescent="0.3">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c r="O3404" s="4" t="str">
        <f>TEXT(Table1[[#This Row],[Invoice Date]],"mmm")</f>
        <v>Apr</v>
      </c>
      <c r="P3404" s="4">
        <f>YEAR(Table1[[#This Row],[Invoice Date]])</f>
        <v>2021</v>
      </c>
      <c r="Q3404" s="4">
        <f>IFERROR(Table1[[#This Row],[Total Sales]]/Table1[[#This Row],[Units Sold]],4)</f>
        <v>400</v>
      </c>
      <c r="R3404" s="4">
        <f>IFERROR(Table1[[#This Row],[Operating Profit]]/Table1[[#This Row],[Units Sold]],0)</f>
        <v>160</v>
      </c>
      <c r="S3404" s="4">
        <f>IFERROR((Table1[[#This Row],[Total Sales]]-Table1[[#This Row],[Operating Profit]])/Table1[[#This Row],[Units Sold]],0)</f>
        <v>240</v>
      </c>
      <c r="T3404" s="4" t="str">
        <f>IF(Table1[[#This Row],[Profit per unit]]&gt;$V$8,"Premium","Mass")</f>
        <v>Premium</v>
      </c>
      <c r="U3404" s="4"/>
    </row>
    <row r="3405" spans="2:21" ht="14.25" customHeight="1" x14ac:dyDescent="0.3">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c r="O3405" s="4" t="str">
        <f>TEXT(Table1[[#This Row],[Invoice Date]],"mmm")</f>
        <v>May</v>
      </c>
      <c r="P3405" s="4">
        <f>YEAR(Table1[[#This Row],[Invoice Date]])</f>
        <v>2021</v>
      </c>
      <c r="Q3405" s="4">
        <f>IFERROR(Table1[[#This Row],[Total Sales]]/Table1[[#This Row],[Units Sold]],4)</f>
        <v>549.99999999999989</v>
      </c>
      <c r="R3405" s="4">
        <f>IFERROR(Table1[[#This Row],[Operating Profit]]/Table1[[#This Row],[Units Sold]],0)</f>
        <v>192.49999999999994</v>
      </c>
      <c r="S3405" s="4">
        <f>IFERROR((Table1[[#This Row],[Total Sales]]-Table1[[#This Row],[Operating Profit]])/Table1[[#This Row],[Units Sold]],0)</f>
        <v>357.49999999999994</v>
      </c>
      <c r="T3405" s="4" t="str">
        <f>IF(Table1[[#This Row],[Profit per unit]]&gt;$V$8,"Premium","Mass")</f>
        <v>Premium</v>
      </c>
      <c r="U3405" s="4"/>
    </row>
    <row r="3406" spans="2:21" ht="14.25" customHeight="1" x14ac:dyDescent="0.3">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c r="O3406" s="4" t="str">
        <f>TEXT(Table1[[#This Row],[Invoice Date]],"mmm")</f>
        <v>May</v>
      </c>
      <c r="P3406" s="4">
        <f>YEAR(Table1[[#This Row],[Invoice Date]])</f>
        <v>2021</v>
      </c>
      <c r="Q3406" s="4">
        <f>IFERROR(Table1[[#This Row],[Total Sales]]/Table1[[#This Row],[Units Sold]],4)</f>
        <v>500</v>
      </c>
      <c r="R3406" s="4">
        <f>IFERROR(Table1[[#This Row],[Operating Profit]]/Table1[[#This Row],[Units Sold]],0)</f>
        <v>175</v>
      </c>
      <c r="S3406" s="4">
        <f>IFERROR((Table1[[#This Row],[Total Sales]]-Table1[[#This Row],[Operating Profit]])/Table1[[#This Row],[Units Sold]],0)</f>
        <v>325</v>
      </c>
      <c r="T3406" s="4" t="str">
        <f>IF(Table1[[#This Row],[Profit per unit]]&gt;$V$8,"Premium","Mass")</f>
        <v>Premium</v>
      </c>
      <c r="U3406" s="4"/>
    </row>
    <row r="3407" spans="2:21" ht="14.25" customHeight="1" x14ac:dyDescent="0.3">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c r="O3407" s="4" t="str">
        <f>TEXT(Table1[[#This Row],[Invoice Date]],"mmm")</f>
        <v>May</v>
      </c>
      <c r="P3407" s="4">
        <f>YEAR(Table1[[#This Row],[Invoice Date]])</f>
        <v>2021</v>
      </c>
      <c r="Q3407" s="4">
        <f>IFERROR(Table1[[#This Row],[Total Sales]]/Table1[[#This Row],[Units Sold]],4)</f>
        <v>450</v>
      </c>
      <c r="R3407" s="4">
        <f>IFERROR(Table1[[#This Row],[Operating Profit]]/Table1[[#This Row],[Units Sold]],0)</f>
        <v>180</v>
      </c>
      <c r="S3407" s="4">
        <f>IFERROR((Table1[[#This Row],[Total Sales]]-Table1[[#This Row],[Operating Profit]])/Table1[[#This Row],[Units Sold]],0)</f>
        <v>270</v>
      </c>
      <c r="T3407" s="4" t="str">
        <f>IF(Table1[[#This Row],[Profit per unit]]&gt;$V$8,"Premium","Mass")</f>
        <v>Premium</v>
      </c>
      <c r="U3407" s="4"/>
    </row>
    <row r="3408" spans="2:21" ht="14.25" customHeight="1" x14ac:dyDescent="0.3">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c r="O3408" s="4" t="str">
        <f>TEXT(Table1[[#This Row],[Invoice Date]],"mmm")</f>
        <v>May</v>
      </c>
      <c r="P3408" s="4">
        <f>YEAR(Table1[[#This Row],[Invoice Date]])</f>
        <v>2021</v>
      </c>
      <c r="Q3408" s="4">
        <f>IFERROR(Table1[[#This Row],[Total Sales]]/Table1[[#This Row],[Units Sold]],4)</f>
        <v>450</v>
      </c>
      <c r="R3408" s="4">
        <f>IFERROR(Table1[[#This Row],[Operating Profit]]/Table1[[#This Row],[Units Sold]],0)</f>
        <v>180</v>
      </c>
      <c r="S3408" s="4">
        <f>IFERROR((Table1[[#This Row],[Total Sales]]-Table1[[#This Row],[Operating Profit]])/Table1[[#This Row],[Units Sold]],0)</f>
        <v>270</v>
      </c>
      <c r="T3408" s="4" t="str">
        <f>IF(Table1[[#This Row],[Profit per unit]]&gt;$V$8,"Premium","Mass")</f>
        <v>Premium</v>
      </c>
      <c r="U3408" s="4"/>
    </row>
    <row r="3409" spans="2:21" ht="14.25" customHeight="1" x14ac:dyDescent="0.3">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c r="O3409" s="4" t="str">
        <f>TEXT(Table1[[#This Row],[Invoice Date]],"mmm")</f>
        <v>May</v>
      </c>
      <c r="P3409" s="4">
        <f>YEAR(Table1[[#This Row],[Invoice Date]])</f>
        <v>2021</v>
      </c>
      <c r="Q3409" s="4">
        <f>IFERROR(Table1[[#This Row],[Total Sales]]/Table1[[#This Row],[Units Sold]],4)</f>
        <v>549.99999999999989</v>
      </c>
      <c r="R3409" s="4">
        <f>IFERROR(Table1[[#This Row],[Operating Profit]]/Table1[[#This Row],[Units Sold]],0)</f>
        <v>164.99999999999997</v>
      </c>
      <c r="S3409" s="4">
        <f>IFERROR((Table1[[#This Row],[Total Sales]]-Table1[[#This Row],[Operating Profit]])/Table1[[#This Row],[Units Sold]],0)</f>
        <v>384.99999999999989</v>
      </c>
      <c r="T3409" s="4" t="str">
        <f>IF(Table1[[#This Row],[Profit per unit]]&gt;$V$8,"Premium","Mass")</f>
        <v>Premium</v>
      </c>
      <c r="U3409" s="4"/>
    </row>
    <row r="3410" spans="2:21" ht="14.25" customHeight="1" x14ac:dyDescent="0.3">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c r="O3410" s="4" t="str">
        <f>TEXT(Table1[[#This Row],[Invoice Date]],"mmm")</f>
        <v>May</v>
      </c>
      <c r="P3410" s="4">
        <f>YEAR(Table1[[#This Row],[Invoice Date]])</f>
        <v>2021</v>
      </c>
      <c r="Q3410" s="4">
        <f>IFERROR(Table1[[#This Row],[Total Sales]]/Table1[[#This Row],[Units Sold]],4)</f>
        <v>600</v>
      </c>
      <c r="R3410" s="4">
        <f>IFERROR(Table1[[#This Row],[Operating Profit]]/Table1[[#This Row],[Units Sold]],0)</f>
        <v>240</v>
      </c>
      <c r="S3410" s="4">
        <f>IFERROR((Table1[[#This Row],[Total Sales]]-Table1[[#This Row],[Operating Profit]])/Table1[[#This Row],[Units Sold]],0)</f>
        <v>360</v>
      </c>
      <c r="T3410" s="4" t="str">
        <f>IF(Table1[[#This Row],[Profit per unit]]&gt;$V$8,"Premium","Mass")</f>
        <v>Premium</v>
      </c>
      <c r="U3410" s="4"/>
    </row>
    <row r="3411" spans="2:21" ht="14.25" customHeight="1" x14ac:dyDescent="0.3">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c r="O3411" s="4" t="str">
        <f>TEXT(Table1[[#This Row],[Invoice Date]],"mmm")</f>
        <v>Jun</v>
      </c>
      <c r="P3411" s="4">
        <f>YEAR(Table1[[#This Row],[Invoice Date]])</f>
        <v>2021</v>
      </c>
      <c r="Q3411" s="4">
        <f>IFERROR(Table1[[#This Row],[Total Sales]]/Table1[[#This Row],[Units Sold]],4)</f>
        <v>549.99999999999989</v>
      </c>
      <c r="R3411" s="4">
        <f>IFERROR(Table1[[#This Row],[Operating Profit]]/Table1[[#This Row],[Units Sold]],0)</f>
        <v>192.49999999999994</v>
      </c>
      <c r="S3411" s="4">
        <f>IFERROR((Table1[[#This Row],[Total Sales]]-Table1[[#This Row],[Operating Profit]])/Table1[[#This Row],[Units Sold]],0)</f>
        <v>357.49999999999994</v>
      </c>
      <c r="T3411" s="4" t="str">
        <f>IF(Table1[[#This Row],[Profit per unit]]&gt;$V$8,"Premium","Mass")</f>
        <v>Premium</v>
      </c>
      <c r="U3411" s="4"/>
    </row>
    <row r="3412" spans="2:21" ht="14.25" customHeight="1" x14ac:dyDescent="0.3">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c r="O3412" s="4" t="str">
        <f>TEXT(Table1[[#This Row],[Invoice Date]],"mmm")</f>
        <v>Jun</v>
      </c>
      <c r="P3412" s="4">
        <f>YEAR(Table1[[#This Row],[Invoice Date]])</f>
        <v>2021</v>
      </c>
      <c r="Q3412" s="4">
        <f>IFERROR(Table1[[#This Row],[Total Sales]]/Table1[[#This Row],[Units Sold]],4)</f>
        <v>500</v>
      </c>
      <c r="R3412" s="4">
        <f>IFERROR(Table1[[#This Row],[Operating Profit]]/Table1[[#This Row],[Units Sold]],0)</f>
        <v>175</v>
      </c>
      <c r="S3412" s="4">
        <f>IFERROR((Table1[[#This Row],[Total Sales]]-Table1[[#This Row],[Operating Profit]])/Table1[[#This Row],[Units Sold]],0)</f>
        <v>325</v>
      </c>
      <c r="T3412" s="4" t="str">
        <f>IF(Table1[[#This Row],[Profit per unit]]&gt;$V$8,"Premium","Mass")</f>
        <v>Premium</v>
      </c>
      <c r="U3412" s="4"/>
    </row>
    <row r="3413" spans="2:21" ht="14.25" customHeight="1" x14ac:dyDescent="0.3">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c r="O3413" s="4" t="str">
        <f>TEXT(Table1[[#This Row],[Invoice Date]],"mmm")</f>
        <v>Jun</v>
      </c>
      <c r="P3413" s="4">
        <f>YEAR(Table1[[#This Row],[Invoice Date]])</f>
        <v>2021</v>
      </c>
      <c r="Q3413" s="4">
        <f>IFERROR(Table1[[#This Row],[Total Sales]]/Table1[[#This Row],[Units Sold]],4)</f>
        <v>450</v>
      </c>
      <c r="R3413" s="4">
        <f>IFERROR(Table1[[#This Row],[Operating Profit]]/Table1[[#This Row],[Units Sold]],0)</f>
        <v>180</v>
      </c>
      <c r="S3413" s="4">
        <f>IFERROR((Table1[[#This Row],[Total Sales]]-Table1[[#This Row],[Operating Profit]])/Table1[[#This Row],[Units Sold]],0)</f>
        <v>270</v>
      </c>
      <c r="T3413" s="4" t="str">
        <f>IF(Table1[[#This Row],[Profit per unit]]&gt;$V$8,"Premium","Mass")</f>
        <v>Premium</v>
      </c>
      <c r="U3413" s="4"/>
    </row>
    <row r="3414" spans="2:21" ht="14.25" customHeight="1" x14ac:dyDescent="0.3">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c r="O3414" s="4" t="str">
        <f>TEXT(Table1[[#This Row],[Invoice Date]],"mmm")</f>
        <v>Jun</v>
      </c>
      <c r="P3414" s="4">
        <f>YEAR(Table1[[#This Row],[Invoice Date]])</f>
        <v>2021</v>
      </c>
      <c r="Q3414" s="4">
        <f>IFERROR(Table1[[#This Row],[Total Sales]]/Table1[[#This Row],[Units Sold]],4)</f>
        <v>450</v>
      </c>
      <c r="R3414" s="4">
        <f>IFERROR(Table1[[#This Row],[Operating Profit]]/Table1[[#This Row],[Units Sold]],0)</f>
        <v>180</v>
      </c>
      <c r="S3414" s="4">
        <f>IFERROR((Table1[[#This Row],[Total Sales]]-Table1[[#This Row],[Operating Profit]])/Table1[[#This Row],[Units Sold]],0)</f>
        <v>270</v>
      </c>
      <c r="T3414" s="4" t="str">
        <f>IF(Table1[[#This Row],[Profit per unit]]&gt;$V$8,"Premium","Mass")</f>
        <v>Premium</v>
      </c>
      <c r="U3414" s="4"/>
    </row>
    <row r="3415" spans="2:21" ht="14.25" customHeight="1" x14ac:dyDescent="0.3">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c r="O3415" s="4" t="str">
        <f>TEXT(Table1[[#This Row],[Invoice Date]],"mmm")</f>
        <v>Jun</v>
      </c>
      <c r="P3415" s="4">
        <f>YEAR(Table1[[#This Row],[Invoice Date]])</f>
        <v>2021</v>
      </c>
      <c r="Q3415" s="4">
        <f>IFERROR(Table1[[#This Row],[Total Sales]]/Table1[[#This Row],[Units Sold]],4)</f>
        <v>549.99999999999989</v>
      </c>
      <c r="R3415" s="4">
        <f>IFERROR(Table1[[#This Row],[Operating Profit]]/Table1[[#This Row],[Units Sold]],0)</f>
        <v>164.99999999999997</v>
      </c>
      <c r="S3415" s="4">
        <f>IFERROR((Table1[[#This Row],[Total Sales]]-Table1[[#This Row],[Operating Profit]])/Table1[[#This Row],[Units Sold]],0)</f>
        <v>384.99999999999989</v>
      </c>
      <c r="T3415" s="4" t="str">
        <f>IF(Table1[[#This Row],[Profit per unit]]&gt;$V$8,"Premium","Mass")</f>
        <v>Premium</v>
      </c>
      <c r="U3415" s="4"/>
    </row>
    <row r="3416" spans="2:21" ht="14.25" customHeight="1" x14ac:dyDescent="0.3">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c r="O3416" s="4" t="str">
        <f>TEXT(Table1[[#This Row],[Invoice Date]],"mmm")</f>
        <v>Jun</v>
      </c>
      <c r="P3416" s="4">
        <f>YEAR(Table1[[#This Row],[Invoice Date]])</f>
        <v>2021</v>
      </c>
      <c r="Q3416" s="4">
        <f>IFERROR(Table1[[#This Row],[Total Sales]]/Table1[[#This Row],[Units Sold]],4)</f>
        <v>600</v>
      </c>
      <c r="R3416" s="4">
        <f>IFERROR(Table1[[#This Row],[Operating Profit]]/Table1[[#This Row],[Units Sold]],0)</f>
        <v>240</v>
      </c>
      <c r="S3416" s="4">
        <f>IFERROR((Table1[[#This Row],[Total Sales]]-Table1[[#This Row],[Operating Profit]])/Table1[[#This Row],[Units Sold]],0)</f>
        <v>360</v>
      </c>
      <c r="T3416" s="4" t="str">
        <f>IF(Table1[[#This Row],[Profit per unit]]&gt;$V$8,"Premium","Mass")</f>
        <v>Premium</v>
      </c>
      <c r="U3416" s="4"/>
    </row>
    <row r="3417" spans="2:21" ht="14.25" customHeight="1" x14ac:dyDescent="0.3">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c r="O3417" s="4" t="str">
        <f>TEXT(Table1[[#This Row],[Invoice Date]],"mmm")</f>
        <v>Jul</v>
      </c>
      <c r="P3417" s="4">
        <f>YEAR(Table1[[#This Row],[Invoice Date]])</f>
        <v>2021</v>
      </c>
      <c r="Q3417" s="4">
        <f>IFERROR(Table1[[#This Row],[Total Sales]]/Table1[[#This Row],[Units Sold]],4)</f>
        <v>549.99999999999989</v>
      </c>
      <c r="R3417" s="4">
        <f>IFERROR(Table1[[#This Row],[Operating Profit]]/Table1[[#This Row],[Units Sold]],0)</f>
        <v>192.49999999999994</v>
      </c>
      <c r="S3417" s="4">
        <f>IFERROR((Table1[[#This Row],[Total Sales]]-Table1[[#This Row],[Operating Profit]])/Table1[[#This Row],[Units Sold]],0)</f>
        <v>357.49999999999994</v>
      </c>
      <c r="T3417" s="4" t="str">
        <f>IF(Table1[[#This Row],[Profit per unit]]&gt;$V$8,"Premium","Mass")</f>
        <v>Premium</v>
      </c>
      <c r="U3417" s="4"/>
    </row>
    <row r="3418" spans="2:21" ht="14.25" customHeight="1" x14ac:dyDescent="0.3">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c r="O3418" s="4" t="str">
        <f>TEXT(Table1[[#This Row],[Invoice Date]],"mmm")</f>
        <v>Jul</v>
      </c>
      <c r="P3418" s="4">
        <f>YEAR(Table1[[#This Row],[Invoice Date]])</f>
        <v>2021</v>
      </c>
      <c r="Q3418" s="4">
        <f>IFERROR(Table1[[#This Row],[Total Sales]]/Table1[[#This Row],[Units Sold]],4)</f>
        <v>500</v>
      </c>
      <c r="R3418" s="4">
        <f>IFERROR(Table1[[#This Row],[Operating Profit]]/Table1[[#This Row],[Units Sold]],0)</f>
        <v>175</v>
      </c>
      <c r="S3418" s="4">
        <f>IFERROR((Table1[[#This Row],[Total Sales]]-Table1[[#This Row],[Operating Profit]])/Table1[[#This Row],[Units Sold]],0)</f>
        <v>325</v>
      </c>
      <c r="T3418" s="4" t="str">
        <f>IF(Table1[[#This Row],[Profit per unit]]&gt;$V$8,"Premium","Mass")</f>
        <v>Premium</v>
      </c>
      <c r="U3418" s="4"/>
    </row>
    <row r="3419" spans="2:21" ht="14.25" customHeight="1" x14ac:dyDescent="0.3">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c r="O3419" s="4" t="str">
        <f>TEXT(Table1[[#This Row],[Invoice Date]],"mmm")</f>
        <v>Jul</v>
      </c>
      <c r="P3419" s="4">
        <f>YEAR(Table1[[#This Row],[Invoice Date]])</f>
        <v>2021</v>
      </c>
      <c r="Q3419" s="4">
        <f>IFERROR(Table1[[#This Row],[Total Sales]]/Table1[[#This Row],[Units Sold]],4)</f>
        <v>450</v>
      </c>
      <c r="R3419" s="4">
        <f>IFERROR(Table1[[#This Row],[Operating Profit]]/Table1[[#This Row],[Units Sold]],0)</f>
        <v>180</v>
      </c>
      <c r="S3419" s="4">
        <f>IFERROR((Table1[[#This Row],[Total Sales]]-Table1[[#This Row],[Operating Profit]])/Table1[[#This Row],[Units Sold]],0)</f>
        <v>270</v>
      </c>
      <c r="T3419" s="4" t="str">
        <f>IF(Table1[[#This Row],[Profit per unit]]&gt;$V$8,"Premium","Mass")</f>
        <v>Premium</v>
      </c>
      <c r="U3419" s="4"/>
    </row>
    <row r="3420" spans="2:21" ht="14.25" customHeight="1" x14ac:dyDescent="0.3">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c r="O3420" s="4" t="str">
        <f>TEXT(Table1[[#This Row],[Invoice Date]],"mmm")</f>
        <v>Jul</v>
      </c>
      <c r="P3420" s="4">
        <f>YEAR(Table1[[#This Row],[Invoice Date]])</f>
        <v>2021</v>
      </c>
      <c r="Q3420" s="4">
        <f>IFERROR(Table1[[#This Row],[Total Sales]]/Table1[[#This Row],[Units Sold]],4)</f>
        <v>450</v>
      </c>
      <c r="R3420" s="4">
        <f>IFERROR(Table1[[#This Row],[Operating Profit]]/Table1[[#This Row],[Units Sold]],0)</f>
        <v>180</v>
      </c>
      <c r="S3420" s="4">
        <f>IFERROR((Table1[[#This Row],[Total Sales]]-Table1[[#This Row],[Operating Profit]])/Table1[[#This Row],[Units Sold]],0)</f>
        <v>270</v>
      </c>
      <c r="T3420" s="4" t="str">
        <f>IF(Table1[[#This Row],[Profit per unit]]&gt;$V$8,"Premium","Mass")</f>
        <v>Premium</v>
      </c>
      <c r="U3420" s="4"/>
    </row>
    <row r="3421" spans="2:21" ht="14.25" customHeight="1" x14ac:dyDescent="0.3">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c r="O3421" s="4" t="str">
        <f>TEXT(Table1[[#This Row],[Invoice Date]],"mmm")</f>
        <v>Jul</v>
      </c>
      <c r="P3421" s="4">
        <f>YEAR(Table1[[#This Row],[Invoice Date]])</f>
        <v>2021</v>
      </c>
      <c r="Q3421" s="4">
        <f>IFERROR(Table1[[#This Row],[Total Sales]]/Table1[[#This Row],[Units Sold]],4)</f>
        <v>549.99999999999989</v>
      </c>
      <c r="R3421" s="4">
        <f>IFERROR(Table1[[#This Row],[Operating Profit]]/Table1[[#This Row],[Units Sold]],0)</f>
        <v>164.99999999999997</v>
      </c>
      <c r="S3421" s="4">
        <f>IFERROR((Table1[[#This Row],[Total Sales]]-Table1[[#This Row],[Operating Profit]])/Table1[[#This Row],[Units Sold]],0)</f>
        <v>384.99999999999989</v>
      </c>
      <c r="T3421" s="4" t="str">
        <f>IF(Table1[[#This Row],[Profit per unit]]&gt;$V$8,"Premium","Mass")</f>
        <v>Premium</v>
      </c>
      <c r="U3421" s="4"/>
    </row>
    <row r="3422" spans="2:21" ht="14.25" customHeight="1" x14ac:dyDescent="0.3">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c r="O3422" s="4" t="str">
        <f>TEXT(Table1[[#This Row],[Invoice Date]],"mmm")</f>
        <v>Jul</v>
      </c>
      <c r="P3422" s="4">
        <f>YEAR(Table1[[#This Row],[Invoice Date]])</f>
        <v>2021</v>
      </c>
      <c r="Q3422" s="4">
        <f>IFERROR(Table1[[#This Row],[Total Sales]]/Table1[[#This Row],[Units Sold]],4)</f>
        <v>600</v>
      </c>
      <c r="R3422" s="4">
        <f>IFERROR(Table1[[#This Row],[Operating Profit]]/Table1[[#This Row],[Units Sold]],0)</f>
        <v>240</v>
      </c>
      <c r="S3422" s="4">
        <f>IFERROR((Table1[[#This Row],[Total Sales]]-Table1[[#This Row],[Operating Profit]])/Table1[[#This Row],[Units Sold]],0)</f>
        <v>360</v>
      </c>
      <c r="T3422" s="4" t="str">
        <f>IF(Table1[[#This Row],[Profit per unit]]&gt;$V$8,"Premium","Mass")</f>
        <v>Premium</v>
      </c>
      <c r="U3422" s="4"/>
    </row>
    <row r="3423" spans="2:21" ht="14.25" customHeight="1" x14ac:dyDescent="0.3">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c r="O3423" s="4" t="str">
        <f>TEXT(Table1[[#This Row],[Invoice Date]],"mmm")</f>
        <v>Aug</v>
      </c>
      <c r="P3423" s="4">
        <f>YEAR(Table1[[#This Row],[Invoice Date]])</f>
        <v>2021</v>
      </c>
      <c r="Q3423" s="4">
        <f>IFERROR(Table1[[#This Row],[Total Sales]]/Table1[[#This Row],[Units Sold]],4)</f>
        <v>549.99999999999989</v>
      </c>
      <c r="R3423" s="4">
        <f>IFERROR(Table1[[#This Row],[Operating Profit]]/Table1[[#This Row],[Units Sold]],0)</f>
        <v>192.49999999999994</v>
      </c>
      <c r="S3423" s="4">
        <f>IFERROR((Table1[[#This Row],[Total Sales]]-Table1[[#This Row],[Operating Profit]])/Table1[[#This Row],[Units Sold]],0)</f>
        <v>357.49999999999994</v>
      </c>
      <c r="T3423" s="4" t="str">
        <f>IF(Table1[[#This Row],[Profit per unit]]&gt;$V$8,"Premium","Mass")</f>
        <v>Premium</v>
      </c>
      <c r="U3423" s="4"/>
    </row>
    <row r="3424" spans="2:21" ht="14.25" customHeight="1" x14ac:dyDescent="0.3">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c r="O3424" s="4" t="str">
        <f>TEXT(Table1[[#This Row],[Invoice Date]],"mmm")</f>
        <v>Aug</v>
      </c>
      <c r="P3424" s="4">
        <f>YEAR(Table1[[#This Row],[Invoice Date]])</f>
        <v>2021</v>
      </c>
      <c r="Q3424" s="4">
        <f>IFERROR(Table1[[#This Row],[Total Sales]]/Table1[[#This Row],[Units Sold]],4)</f>
        <v>500</v>
      </c>
      <c r="R3424" s="4">
        <f>IFERROR(Table1[[#This Row],[Operating Profit]]/Table1[[#This Row],[Units Sold]],0)</f>
        <v>175</v>
      </c>
      <c r="S3424" s="4">
        <f>IFERROR((Table1[[#This Row],[Total Sales]]-Table1[[#This Row],[Operating Profit]])/Table1[[#This Row],[Units Sold]],0)</f>
        <v>325</v>
      </c>
      <c r="T3424" s="4" t="str">
        <f>IF(Table1[[#This Row],[Profit per unit]]&gt;$V$8,"Premium","Mass")</f>
        <v>Premium</v>
      </c>
      <c r="U3424" s="4"/>
    </row>
    <row r="3425" spans="2:21" ht="14.25" customHeight="1" x14ac:dyDescent="0.3">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c r="O3425" s="4" t="str">
        <f>TEXT(Table1[[#This Row],[Invoice Date]],"mmm")</f>
        <v>Aug</v>
      </c>
      <c r="P3425" s="4">
        <f>YEAR(Table1[[#This Row],[Invoice Date]])</f>
        <v>2021</v>
      </c>
      <c r="Q3425" s="4">
        <f>IFERROR(Table1[[#This Row],[Total Sales]]/Table1[[#This Row],[Units Sold]],4)</f>
        <v>450</v>
      </c>
      <c r="R3425" s="4">
        <f>IFERROR(Table1[[#This Row],[Operating Profit]]/Table1[[#This Row],[Units Sold]],0)</f>
        <v>180</v>
      </c>
      <c r="S3425" s="4">
        <f>IFERROR((Table1[[#This Row],[Total Sales]]-Table1[[#This Row],[Operating Profit]])/Table1[[#This Row],[Units Sold]],0)</f>
        <v>270</v>
      </c>
      <c r="T3425" s="4" t="str">
        <f>IF(Table1[[#This Row],[Profit per unit]]&gt;$V$8,"Premium","Mass")</f>
        <v>Premium</v>
      </c>
      <c r="U3425" s="4"/>
    </row>
    <row r="3426" spans="2:21" ht="14.25" customHeight="1" x14ac:dyDescent="0.3">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c r="O3426" s="4" t="str">
        <f>TEXT(Table1[[#This Row],[Invoice Date]],"mmm")</f>
        <v>Aug</v>
      </c>
      <c r="P3426" s="4">
        <f>YEAR(Table1[[#This Row],[Invoice Date]])</f>
        <v>2021</v>
      </c>
      <c r="Q3426" s="4">
        <f>IFERROR(Table1[[#This Row],[Total Sales]]/Table1[[#This Row],[Units Sold]],4)</f>
        <v>450</v>
      </c>
      <c r="R3426" s="4">
        <f>IFERROR(Table1[[#This Row],[Operating Profit]]/Table1[[#This Row],[Units Sold]],0)</f>
        <v>180</v>
      </c>
      <c r="S3426" s="4">
        <f>IFERROR((Table1[[#This Row],[Total Sales]]-Table1[[#This Row],[Operating Profit]])/Table1[[#This Row],[Units Sold]],0)</f>
        <v>270</v>
      </c>
      <c r="T3426" s="4" t="str">
        <f>IF(Table1[[#This Row],[Profit per unit]]&gt;$V$8,"Premium","Mass")</f>
        <v>Premium</v>
      </c>
      <c r="U3426" s="4"/>
    </row>
    <row r="3427" spans="2:21" ht="14.25" customHeight="1" x14ac:dyDescent="0.3">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c r="O3427" s="4" t="str">
        <f>TEXT(Table1[[#This Row],[Invoice Date]],"mmm")</f>
        <v>Aug</v>
      </c>
      <c r="P3427" s="4">
        <f>YEAR(Table1[[#This Row],[Invoice Date]])</f>
        <v>2021</v>
      </c>
      <c r="Q3427" s="4">
        <f>IFERROR(Table1[[#This Row],[Total Sales]]/Table1[[#This Row],[Units Sold]],4)</f>
        <v>549.99999999999989</v>
      </c>
      <c r="R3427" s="4">
        <f>IFERROR(Table1[[#This Row],[Operating Profit]]/Table1[[#This Row],[Units Sold]],0)</f>
        <v>164.99999999999997</v>
      </c>
      <c r="S3427" s="4">
        <f>IFERROR((Table1[[#This Row],[Total Sales]]-Table1[[#This Row],[Operating Profit]])/Table1[[#This Row],[Units Sold]],0)</f>
        <v>385</v>
      </c>
      <c r="T3427" s="4" t="str">
        <f>IF(Table1[[#This Row],[Profit per unit]]&gt;$V$8,"Premium","Mass")</f>
        <v>Premium</v>
      </c>
      <c r="U3427" s="4"/>
    </row>
    <row r="3428" spans="2:21" ht="14.25" customHeight="1" x14ac:dyDescent="0.3">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c r="O3428" s="4" t="str">
        <f>TEXT(Table1[[#This Row],[Invoice Date]],"mmm")</f>
        <v>Aug</v>
      </c>
      <c r="P3428" s="4">
        <f>YEAR(Table1[[#This Row],[Invoice Date]])</f>
        <v>2021</v>
      </c>
      <c r="Q3428" s="4">
        <f>IFERROR(Table1[[#This Row],[Total Sales]]/Table1[[#This Row],[Units Sold]],4)</f>
        <v>600</v>
      </c>
      <c r="R3428" s="4">
        <f>IFERROR(Table1[[#This Row],[Operating Profit]]/Table1[[#This Row],[Units Sold]],0)</f>
        <v>240</v>
      </c>
      <c r="S3428" s="4">
        <f>IFERROR((Table1[[#This Row],[Total Sales]]-Table1[[#This Row],[Operating Profit]])/Table1[[#This Row],[Units Sold]],0)</f>
        <v>360</v>
      </c>
      <c r="T3428" s="4" t="str">
        <f>IF(Table1[[#This Row],[Profit per unit]]&gt;$V$8,"Premium","Mass")</f>
        <v>Premium</v>
      </c>
      <c r="U3428" s="4"/>
    </row>
    <row r="3429" spans="2:21" ht="14.25" customHeight="1" x14ac:dyDescent="0.3">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c r="O3429" s="4" t="str">
        <f>TEXT(Table1[[#This Row],[Invoice Date]],"mmm")</f>
        <v>Sep</v>
      </c>
      <c r="P3429" s="4">
        <f>YEAR(Table1[[#This Row],[Invoice Date]])</f>
        <v>2021</v>
      </c>
      <c r="Q3429" s="4">
        <f>IFERROR(Table1[[#This Row],[Total Sales]]/Table1[[#This Row],[Units Sold]],4)</f>
        <v>549.99999999999989</v>
      </c>
      <c r="R3429" s="4">
        <f>IFERROR(Table1[[#This Row],[Operating Profit]]/Table1[[#This Row],[Units Sold]],0)</f>
        <v>192.49999999999994</v>
      </c>
      <c r="S3429" s="4">
        <f>IFERROR((Table1[[#This Row],[Total Sales]]-Table1[[#This Row],[Operating Profit]])/Table1[[#This Row],[Units Sold]],0)</f>
        <v>357.49999999999994</v>
      </c>
      <c r="T3429" s="4" t="str">
        <f>IF(Table1[[#This Row],[Profit per unit]]&gt;$V$8,"Premium","Mass")</f>
        <v>Premium</v>
      </c>
      <c r="U3429" s="4"/>
    </row>
    <row r="3430" spans="2:21" ht="14.25" customHeight="1" x14ac:dyDescent="0.3">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c r="O3430" s="4" t="str">
        <f>TEXT(Table1[[#This Row],[Invoice Date]],"mmm")</f>
        <v>Sep</v>
      </c>
      <c r="P3430" s="4">
        <f>YEAR(Table1[[#This Row],[Invoice Date]])</f>
        <v>2021</v>
      </c>
      <c r="Q3430" s="4">
        <f>IFERROR(Table1[[#This Row],[Total Sales]]/Table1[[#This Row],[Units Sold]],4)</f>
        <v>500</v>
      </c>
      <c r="R3430" s="4">
        <f>IFERROR(Table1[[#This Row],[Operating Profit]]/Table1[[#This Row],[Units Sold]],0)</f>
        <v>175</v>
      </c>
      <c r="S3430" s="4">
        <f>IFERROR((Table1[[#This Row],[Total Sales]]-Table1[[#This Row],[Operating Profit]])/Table1[[#This Row],[Units Sold]],0)</f>
        <v>325</v>
      </c>
      <c r="T3430" s="4" t="str">
        <f>IF(Table1[[#This Row],[Profit per unit]]&gt;$V$8,"Premium","Mass")</f>
        <v>Premium</v>
      </c>
      <c r="U3430" s="4"/>
    </row>
    <row r="3431" spans="2:21" ht="14.25" customHeight="1" x14ac:dyDescent="0.3">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c r="O3431" s="4" t="str">
        <f>TEXT(Table1[[#This Row],[Invoice Date]],"mmm")</f>
        <v>Sep</v>
      </c>
      <c r="P3431" s="4">
        <f>YEAR(Table1[[#This Row],[Invoice Date]])</f>
        <v>2021</v>
      </c>
      <c r="Q3431" s="4">
        <f>IFERROR(Table1[[#This Row],[Total Sales]]/Table1[[#This Row],[Units Sold]],4)</f>
        <v>450</v>
      </c>
      <c r="R3431" s="4">
        <f>IFERROR(Table1[[#This Row],[Operating Profit]]/Table1[[#This Row],[Units Sold]],0)</f>
        <v>180</v>
      </c>
      <c r="S3431" s="4">
        <f>IFERROR((Table1[[#This Row],[Total Sales]]-Table1[[#This Row],[Operating Profit]])/Table1[[#This Row],[Units Sold]],0)</f>
        <v>270</v>
      </c>
      <c r="T3431" s="4" t="str">
        <f>IF(Table1[[#This Row],[Profit per unit]]&gt;$V$8,"Premium","Mass")</f>
        <v>Premium</v>
      </c>
      <c r="U3431" s="4"/>
    </row>
    <row r="3432" spans="2:21" ht="14.25" customHeight="1" x14ac:dyDescent="0.3">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c r="O3432" s="4" t="str">
        <f>TEXT(Table1[[#This Row],[Invoice Date]],"mmm")</f>
        <v>Sep</v>
      </c>
      <c r="P3432" s="4">
        <f>YEAR(Table1[[#This Row],[Invoice Date]])</f>
        <v>2021</v>
      </c>
      <c r="Q3432" s="4">
        <f>IFERROR(Table1[[#This Row],[Total Sales]]/Table1[[#This Row],[Units Sold]],4)</f>
        <v>450</v>
      </c>
      <c r="R3432" s="4">
        <f>IFERROR(Table1[[#This Row],[Operating Profit]]/Table1[[#This Row],[Units Sold]],0)</f>
        <v>180</v>
      </c>
      <c r="S3432" s="4">
        <f>IFERROR((Table1[[#This Row],[Total Sales]]-Table1[[#This Row],[Operating Profit]])/Table1[[#This Row],[Units Sold]],0)</f>
        <v>270</v>
      </c>
      <c r="T3432" s="4" t="str">
        <f>IF(Table1[[#This Row],[Profit per unit]]&gt;$V$8,"Premium","Mass")</f>
        <v>Premium</v>
      </c>
      <c r="U3432" s="4"/>
    </row>
    <row r="3433" spans="2:21" ht="14.25" customHeight="1" x14ac:dyDescent="0.3">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c r="O3433" s="4" t="str">
        <f>TEXT(Table1[[#This Row],[Invoice Date]],"mmm")</f>
        <v>Sep</v>
      </c>
      <c r="P3433" s="4">
        <f>YEAR(Table1[[#This Row],[Invoice Date]])</f>
        <v>2021</v>
      </c>
      <c r="Q3433" s="4">
        <f>IFERROR(Table1[[#This Row],[Total Sales]]/Table1[[#This Row],[Units Sold]],4)</f>
        <v>549.99999999999989</v>
      </c>
      <c r="R3433" s="4">
        <f>IFERROR(Table1[[#This Row],[Operating Profit]]/Table1[[#This Row],[Units Sold]],0)</f>
        <v>164.99999999999997</v>
      </c>
      <c r="S3433" s="4">
        <f>IFERROR((Table1[[#This Row],[Total Sales]]-Table1[[#This Row],[Operating Profit]])/Table1[[#This Row],[Units Sold]],0)</f>
        <v>385</v>
      </c>
      <c r="T3433" s="4" t="str">
        <f>IF(Table1[[#This Row],[Profit per unit]]&gt;$V$8,"Premium","Mass")</f>
        <v>Premium</v>
      </c>
      <c r="U3433" s="4"/>
    </row>
    <row r="3434" spans="2:21" ht="14.25" customHeight="1" x14ac:dyDescent="0.3">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c r="O3434" s="4" t="str">
        <f>TEXT(Table1[[#This Row],[Invoice Date]],"mmm")</f>
        <v>Sep</v>
      </c>
      <c r="P3434" s="4">
        <f>YEAR(Table1[[#This Row],[Invoice Date]])</f>
        <v>2021</v>
      </c>
      <c r="Q3434" s="4">
        <f>IFERROR(Table1[[#This Row],[Total Sales]]/Table1[[#This Row],[Units Sold]],4)</f>
        <v>600</v>
      </c>
      <c r="R3434" s="4">
        <f>IFERROR(Table1[[#This Row],[Operating Profit]]/Table1[[#This Row],[Units Sold]],0)</f>
        <v>240</v>
      </c>
      <c r="S3434" s="4">
        <f>IFERROR((Table1[[#This Row],[Total Sales]]-Table1[[#This Row],[Operating Profit]])/Table1[[#This Row],[Units Sold]],0)</f>
        <v>360</v>
      </c>
      <c r="T3434" s="4" t="str">
        <f>IF(Table1[[#This Row],[Profit per unit]]&gt;$V$8,"Premium","Mass")</f>
        <v>Premium</v>
      </c>
      <c r="U3434" s="4"/>
    </row>
    <row r="3435" spans="2:21" ht="14.25" customHeight="1" x14ac:dyDescent="0.3">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c r="O3435" s="4" t="str">
        <f>TEXT(Table1[[#This Row],[Invoice Date]],"mmm")</f>
        <v>Oct</v>
      </c>
      <c r="P3435" s="4">
        <f>YEAR(Table1[[#This Row],[Invoice Date]])</f>
        <v>2021</v>
      </c>
      <c r="Q3435" s="4">
        <f>IFERROR(Table1[[#This Row],[Total Sales]]/Table1[[#This Row],[Units Sold]],4)</f>
        <v>600</v>
      </c>
      <c r="R3435" s="4">
        <f>IFERROR(Table1[[#This Row],[Operating Profit]]/Table1[[#This Row],[Units Sold]],0)</f>
        <v>210</v>
      </c>
      <c r="S3435" s="4">
        <f>IFERROR((Table1[[#This Row],[Total Sales]]-Table1[[#This Row],[Operating Profit]])/Table1[[#This Row],[Units Sold]],0)</f>
        <v>390</v>
      </c>
      <c r="T3435" s="4" t="str">
        <f>IF(Table1[[#This Row],[Profit per unit]]&gt;$V$8,"Premium","Mass")</f>
        <v>Premium</v>
      </c>
      <c r="U3435" s="4"/>
    </row>
    <row r="3436" spans="2:21" ht="14.25" customHeight="1" x14ac:dyDescent="0.3">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c r="O3436" s="4" t="str">
        <f>TEXT(Table1[[#This Row],[Invoice Date]],"mmm")</f>
        <v>Oct</v>
      </c>
      <c r="P3436" s="4">
        <f>YEAR(Table1[[#This Row],[Invoice Date]])</f>
        <v>2021</v>
      </c>
      <c r="Q3436" s="4">
        <f>IFERROR(Table1[[#This Row],[Total Sales]]/Table1[[#This Row],[Units Sold]],4)</f>
        <v>550.00000000000011</v>
      </c>
      <c r="R3436" s="4">
        <f>IFERROR(Table1[[#This Row],[Operating Profit]]/Table1[[#This Row],[Units Sold]],0)</f>
        <v>192.50000000000003</v>
      </c>
      <c r="S3436" s="4">
        <f>IFERROR((Table1[[#This Row],[Total Sales]]-Table1[[#This Row],[Operating Profit]])/Table1[[#This Row],[Units Sold]],0)</f>
        <v>357.50000000000011</v>
      </c>
      <c r="T3436" s="4" t="str">
        <f>IF(Table1[[#This Row],[Profit per unit]]&gt;$V$8,"Premium","Mass")</f>
        <v>Premium</v>
      </c>
      <c r="U3436" s="4"/>
    </row>
    <row r="3437" spans="2:21" ht="14.25" customHeight="1" x14ac:dyDescent="0.3">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c r="O3437" s="4" t="str">
        <f>TEXT(Table1[[#This Row],[Invoice Date]],"mmm")</f>
        <v>Oct</v>
      </c>
      <c r="P3437" s="4">
        <f>YEAR(Table1[[#This Row],[Invoice Date]])</f>
        <v>2021</v>
      </c>
      <c r="Q3437" s="4">
        <f>IFERROR(Table1[[#This Row],[Total Sales]]/Table1[[#This Row],[Units Sold]],4)</f>
        <v>550.00000000000011</v>
      </c>
      <c r="R3437" s="4">
        <f>IFERROR(Table1[[#This Row],[Operating Profit]]/Table1[[#This Row],[Units Sold]],0)</f>
        <v>220.00000000000003</v>
      </c>
      <c r="S3437" s="4">
        <f>IFERROR((Table1[[#This Row],[Total Sales]]-Table1[[#This Row],[Operating Profit]])/Table1[[#This Row],[Units Sold]],0)</f>
        <v>330</v>
      </c>
      <c r="T3437" s="4" t="str">
        <f>IF(Table1[[#This Row],[Profit per unit]]&gt;$V$8,"Premium","Mass")</f>
        <v>Premium</v>
      </c>
      <c r="U3437" s="4"/>
    </row>
    <row r="3438" spans="2:21" ht="14.25" customHeight="1" x14ac:dyDescent="0.3">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c r="O3438" s="4" t="str">
        <f>TEXT(Table1[[#This Row],[Invoice Date]],"mmm")</f>
        <v>Oct</v>
      </c>
      <c r="P3438" s="4">
        <f>YEAR(Table1[[#This Row],[Invoice Date]])</f>
        <v>2021</v>
      </c>
      <c r="Q3438" s="4">
        <f>IFERROR(Table1[[#This Row],[Total Sales]]/Table1[[#This Row],[Units Sold]],4)</f>
        <v>550.00000000000011</v>
      </c>
      <c r="R3438" s="4">
        <f>IFERROR(Table1[[#This Row],[Operating Profit]]/Table1[[#This Row],[Units Sold]],0)</f>
        <v>220.00000000000003</v>
      </c>
      <c r="S3438" s="4">
        <f>IFERROR((Table1[[#This Row],[Total Sales]]-Table1[[#This Row],[Operating Profit]])/Table1[[#This Row],[Units Sold]],0)</f>
        <v>330.00000000000006</v>
      </c>
      <c r="T3438" s="4" t="str">
        <f>IF(Table1[[#This Row],[Profit per unit]]&gt;$V$8,"Premium","Mass")</f>
        <v>Premium</v>
      </c>
      <c r="U3438" s="4"/>
    </row>
    <row r="3439" spans="2:21" ht="14.25" customHeight="1" x14ac:dyDescent="0.3">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c r="O3439" s="4" t="str">
        <f>TEXT(Table1[[#This Row],[Invoice Date]],"mmm")</f>
        <v>Oct</v>
      </c>
      <c r="P3439" s="4">
        <f>YEAR(Table1[[#This Row],[Invoice Date]])</f>
        <v>2021</v>
      </c>
      <c r="Q3439" s="4">
        <f>IFERROR(Table1[[#This Row],[Total Sales]]/Table1[[#This Row],[Units Sold]],4)</f>
        <v>650</v>
      </c>
      <c r="R3439" s="4">
        <f>IFERROR(Table1[[#This Row],[Operating Profit]]/Table1[[#This Row],[Units Sold]],0)</f>
        <v>195</v>
      </c>
      <c r="S3439" s="4">
        <f>IFERROR((Table1[[#This Row],[Total Sales]]-Table1[[#This Row],[Operating Profit]])/Table1[[#This Row],[Units Sold]],0)</f>
        <v>455</v>
      </c>
      <c r="T3439" s="4" t="str">
        <f>IF(Table1[[#This Row],[Profit per unit]]&gt;$V$8,"Premium","Mass")</f>
        <v>Premium</v>
      </c>
      <c r="U3439" s="4"/>
    </row>
    <row r="3440" spans="2:21" ht="14.25" customHeight="1" x14ac:dyDescent="0.3">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c r="O3440" s="4" t="str">
        <f>TEXT(Table1[[#This Row],[Invoice Date]],"mmm")</f>
        <v>Oct</v>
      </c>
      <c r="P3440" s="4">
        <f>YEAR(Table1[[#This Row],[Invoice Date]])</f>
        <v>2021</v>
      </c>
      <c r="Q3440" s="4">
        <f>IFERROR(Table1[[#This Row],[Total Sales]]/Table1[[#This Row],[Units Sold]],4)</f>
        <v>700</v>
      </c>
      <c r="R3440" s="4">
        <f>IFERROR(Table1[[#This Row],[Operating Profit]]/Table1[[#This Row],[Units Sold]],0)</f>
        <v>280</v>
      </c>
      <c r="S3440" s="4">
        <f>IFERROR((Table1[[#This Row],[Total Sales]]-Table1[[#This Row],[Operating Profit]])/Table1[[#This Row],[Units Sold]],0)</f>
        <v>420</v>
      </c>
      <c r="T3440" s="4" t="str">
        <f>IF(Table1[[#This Row],[Profit per unit]]&gt;$V$8,"Premium","Mass")</f>
        <v>Premium</v>
      </c>
      <c r="U3440" s="4"/>
    </row>
    <row r="3441" spans="2:21" ht="14.25" customHeight="1" x14ac:dyDescent="0.3">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c r="O3441" s="4" t="str">
        <f>TEXT(Table1[[#This Row],[Invoice Date]],"mmm")</f>
        <v>Nov</v>
      </c>
      <c r="P3441" s="4">
        <f>YEAR(Table1[[#This Row],[Invoice Date]])</f>
        <v>2021</v>
      </c>
      <c r="Q3441" s="4">
        <f>IFERROR(Table1[[#This Row],[Total Sales]]/Table1[[#This Row],[Units Sold]],4)</f>
        <v>650</v>
      </c>
      <c r="R3441" s="4">
        <f>IFERROR(Table1[[#This Row],[Operating Profit]]/Table1[[#This Row],[Units Sold]],0)</f>
        <v>227.5</v>
      </c>
      <c r="S3441" s="4">
        <f>IFERROR((Table1[[#This Row],[Total Sales]]-Table1[[#This Row],[Operating Profit]])/Table1[[#This Row],[Units Sold]],0)</f>
        <v>422.5</v>
      </c>
      <c r="T3441" s="4" t="str">
        <f>IF(Table1[[#This Row],[Profit per unit]]&gt;$V$8,"Premium","Mass")</f>
        <v>Premium</v>
      </c>
      <c r="U3441" s="4"/>
    </row>
    <row r="3442" spans="2:21" ht="14.25" customHeight="1" x14ac:dyDescent="0.3">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c r="O3442" s="4" t="str">
        <f>TEXT(Table1[[#This Row],[Invoice Date]],"mmm")</f>
        <v>Nov</v>
      </c>
      <c r="P3442" s="4">
        <f>YEAR(Table1[[#This Row],[Invoice Date]])</f>
        <v>2021</v>
      </c>
      <c r="Q3442" s="4">
        <f>IFERROR(Table1[[#This Row],[Total Sales]]/Table1[[#This Row],[Units Sold]],4)</f>
        <v>550.00000000000011</v>
      </c>
      <c r="R3442" s="4">
        <f>IFERROR(Table1[[#This Row],[Operating Profit]]/Table1[[#This Row],[Units Sold]],0)</f>
        <v>192.50000000000003</v>
      </c>
      <c r="S3442" s="4">
        <f>IFERROR((Table1[[#This Row],[Total Sales]]-Table1[[#This Row],[Operating Profit]])/Table1[[#This Row],[Units Sold]],0)</f>
        <v>357.50000000000011</v>
      </c>
      <c r="T3442" s="4" t="str">
        <f>IF(Table1[[#This Row],[Profit per unit]]&gt;$V$8,"Premium","Mass")</f>
        <v>Premium</v>
      </c>
      <c r="U3442" s="4"/>
    </row>
    <row r="3443" spans="2:21" ht="14.25" customHeight="1" x14ac:dyDescent="0.3">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c r="O3443" s="4" t="str">
        <f>TEXT(Table1[[#This Row],[Invoice Date]],"mmm")</f>
        <v>Nov</v>
      </c>
      <c r="P3443" s="4">
        <f>YEAR(Table1[[#This Row],[Invoice Date]])</f>
        <v>2021</v>
      </c>
      <c r="Q3443" s="4">
        <f>IFERROR(Table1[[#This Row],[Total Sales]]/Table1[[#This Row],[Units Sold]],4)</f>
        <v>550.00000000000011</v>
      </c>
      <c r="R3443" s="4">
        <f>IFERROR(Table1[[#This Row],[Operating Profit]]/Table1[[#This Row],[Units Sold]],0)</f>
        <v>220.00000000000006</v>
      </c>
      <c r="S3443" s="4">
        <f>IFERROR((Table1[[#This Row],[Total Sales]]-Table1[[#This Row],[Operating Profit]])/Table1[[#This Row],[Units Sold]],0)</f>
        <v>330.00000000000006</v>
      </c>
      <c r="T3443" s="4" t="str">
        <f>IF(Table1[[#This Row],[Profit per unit]]&gt;$V$8,"Premium","Mass")</f>
        <v>Premium</v>
      </c>
      <c r="U3443" s="4"/>
    </row>
    <row r="3444" spans="2:21" ht="14.25" customHeight="1" x14ac:dyDescent="0.3">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c r="O3444" s="4" t="str">
        <f>TEXT(Table1[[#This Row],[Invoice Date]],"mmm")</f>
        <v>Nov</v>
      </c>
      <c r="P3444" s="4">
        <f>YEAR(Table1[[#This Row],[Invoice Date]])</f>
        <v>2021</v>
      </c>
      <c r="Q3444" s="4">
        <f>IFERROR(Table1[[#This Row],[Total Sales]]/Table1[[#This Row],[Units Sold]],4)</f>
        <v>550.00000000000011</v>
      </c>
      <c r="R3444" s="4">
        <f>IFERROR(Table1[[#This Row],[Operating Profit]]/Table1[[#This Row],[Units Sold]],0)</f>
        <v>220.00000000000006</v>
      </c>
      <c r="S3444" s="4">
        <f>IFERROR((Table1[[#This Row],[Total Sales]]-Table1[[#This Row],[Operating Profit]])/Table1[[#This Row],[Units Sold]],0)</f>
        <v>330.00000000000006</v>
      </c>
      <c r="T3444" s="4" t="str">
        <f>IF(Table1[[#This Row],[Profit per unit]]&gt;$V$8,"Premium","Mass")</f>
        <v>Premium</v>
      </c>
      <c r="U3444" s="4"/>
    </row>
    <row r="3445" spans="2:21" ht="14.25" customHeight="1" x14ac:dyDescent="0.3">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c r="O3445" s="4" t="str">
        <f>TEXT(Table1[[#This Row],[Invoice Date]],"mmm")</f>
        <v>Nov</v>
      </c>
      <c r="P3445" s="4">
        <f>YEAR(Table1[[#This Row],[Invoice Date]])</f>
        <v>2021</v>
      </c>
      <c r="Q3445" s="4">
        <f>IFERROR(Table1[[#This Row],[Total Sales]]/Table1[[#This Row],[Units Sold]],4)</f>
        <v>650</v>
      </c>
      <c r="R3445" s="4">
        <f>IFERROR(Table1[[#This Row],[Operating Profit]]/Table1[[#This Row],[Units Sold]],0)</f>
        <v>195</v>
      </c>
      <c r="S3445" s="4">
        <f>IFERROR((Table1[[#This Row],[Total Sales]]-Table1[[#This Row],[Operating Profit]])/Table1[[#This Row],[Units Sold]],0)</f>
        <v>455</v>
      </c>
      <c r="T3445" s="4" t="str">
        <f>IF(Table1[[#This Row],[Profit per unit]]&gt;$V$8,"Premium","Mass")</f>
        <v>Premium</v>
      </c>
      <c r="U3445" s="4"/>
    </row>
    <row r="3446" spans="2:21" ht="14.25" customHeight="1" x14ac:dyDescent="0.3">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c r="O3446" s="4" t="str">
        <f>TEXT(Table1[[#This Row],[Invoice Date]],"mmm")</f>
        <v>Nov</v>
      </c>
      <c r="P3446" s="4">
        <f>YEAR(Table1[[#This Row],[Invoice Date]])</f>
        <v>2021</v>
      </c>
      <c r="Q3446" s="4">
        <f>IFERROR(Table1[[#This Row],[Total Sales]]/Table1[[#This Row],[Units Sold]],4)</f>
        <v>700</v>
      </c>
      <c r="R3446" s="4">
        <f>IFERROR(Table1[[#This Row],[Operating Profit]]/Table1[[#This Row],[Units Sold]],0)</f>
        <v>280</v>
      </c>
      <c r="S3446" s="4">
        <f>IFERROR((Table1[[#This Row],[Total Sales]]-Table1[[#This Row],[Operating Profit]])/Table1[[#This Row],[Units Sold]],0)</f>
        <v>420</v>
      </c>
      <c r="T3446" s="4" t="str">
        <f>IF(Table1[[#This Row],[Profit per unit]]&gt;$V$8,"Premium","Mass")</f>
        <v>Premium</v>
      </c>
      <c r="U3446" s="4"/>
    </row>
    <row r="3447" spans="2:21" ht="14.25" customHeight="1" x14ac:dyDescent="0.3">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c r="O3447" s="4" t="str">
        <f>TEXT(Table1[[#This Row],[Invoice Date]],"mmm")</f>
        <v>Dec</v>
      </c>
      <c r="P3447" s="4">
        <f>YEAR(Table1[[#This Row],[Invoice Date]])</f>
        <v>2021</v>
      </c>
      <c r="Q3447" s="4">
        <f>IFERROR(Table1[[#This Row],[Total Sales]]/Table1[[#This Row],[Units Sold]],4)</f>
        <v>650</v>
      </c>
      <c r="R3447" s="4">
        <f>IFERROR(Table1[[#This Row],[Operating Profit]]/Table1[[#This Row],[Units Sold]],0)</f>
        <v>227.5</v>
      </c>
      <c r="S3447" s="4">
        <f>IFERROR((Table1[[#This Row],[Total Sales]]-Table1[[#This Row],[Operating Profit]])/Table1[[#This Row],[Units Sold]],0)</f>
        <v>422.5</v>
      </c>
      <c r="T3447" s="4" t="str">
        <f>IF(Table1[[#This Row],[Profit per unit]]&gt;$V$8,"Premium","Mass")</f>
        <v>Premium</v>
      </c>
      <c r="U3447" s="4"/>
    </row>
    <row r="3448" spans="2:21" ht="14.25" customHeight="1" x14ac:dyDescent="0.3">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c r="O3448" s="4" t="str">
        <f>TEXT(Table1[[#This Row],[Invoice Date]],"mmm")</f>
        <v>Dec</v>
      </c>
      <c r="P3448" s="4">
        <f>YEAR(Table1[[#This Row],[Invoice Date]])</f>
        <v>2021</v>
      </c>
      <c r="Q3448" s="4">
        <f>IFERROR(Table1[[#This Row],[Total Sales]]/Table1[[#This Row],[Units Sold]],4)</f>
        <v>550.00000000000011</v>
      </c>
      <c r="R3448" s="4">
        <f>IFERROR(Table1[[#This Row],[Operating Profit]]/Table1[[#This Row],[Units Sold]],0)</f>
        <v>192.5</v>
      </c>
      <c r="S3448" s="4">
        <f>IFERROR((Table1[[#This Row],[Total Sales]]-Table1[[#This Row],[Operating Profit]])/Table1[[#This Row],[Units Sold]],0)</f>
        <v>357.50000000000006</v>
      </c>
      <c r="T3448" s="4" t="str">
        <f>IF(Table1[[#This Row],[Profit per unit]]&gt;$V$8,"Premium","Mass")</f>
        <v>Premium</v>
      </c>
      <c r="U3448" s="4"/>
    </row>
    <row r="3449" spans="2:21" ht="14.25" customHeight="1" x14ac:dyDescent="0.3">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c r="O3449" s="4" t="str">
        <f>TEXT(Table1[[#This Row],[Invoice Date]],"mmm")</f>
        <v>Dec</v>
      </c>
      <c r="P3449" s="4">
        <f>YEAR(Table1[[#This Row],[Invoice Date]])</f>
        <v>2021</v>
      </c>
      <c r="Q3449" s="4">
        <f>IFERROR(Table1[[#This Row],[Total Sales]]/Table1[[#This Row],[Units Sold]],4)</f>
        <v>550.00000000000011</v>
      </c>
      <c r="R3449" s="4">
        <f>IFERROR(Table1[[#This Row],[Operating Profit]]/Table1[[#This Row],[Units Sold]],0)</f>
        <v>220.00000000000003</v>
      </c>
      <c r="S3449" s="4">
        <f>IFERROR((Table1[[#This Row],[Total Sales]]-Table1[[#This Row],[Operating Profit]])/Table1[[#This Row],[Units Sold]],0)</f>
        <v>330.00000000000006</v>
      </c>
      <c r="T3449" s="4" t="str">
        <f>IF(Table1[[#This Row],[Profit per unit]]&gt;$V$8,"Premium","Mass")</f>
        <v>Premium</v>
      </c>
      <c r="U3449" s="4"/>
    </row>
    <row r="3450" spans="2:21" ht="14.25" customHeight="1" x14ac:dyDescent="0.3">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c r="O3450" s="4" t="str">
        <f>TEXT(Table1[[#This Row],[Invoice Date]],"mmm")</f>
        <v>Dec</v>
      </c>
      <c r="P3450" s="4">
        <f>YEAR(Table1[[#This Row],[Invoice Date]])</f>
        <v>2021</v>
      </c>
      <c r="Q3450" s="4">
        <f>IFERROR(Table1[[#This Row],[Total Sales]]/Table1[[#This Row],[Units Sold]],4)</f>
        <v>550.00000000000011</v>
      </c>
      <c r="R3450" s="4">
        <f>IFERROR(Table1[[#This Row],[Operating Profit]]/Table1[[#This Row],[Units Sold]],0)</f>
        <v>220.00000000000006</v>
      </c>
      <c r="S3450" s="4">
        <f>IFERROR((Table1[[#This Row],[Total Sales]]-Table1[[#This Row],[Operating Profit]])/Table1[[#This Row],[Units Sold]],0)</f>
        <v>330.00000000000006</v>
      </c>
      <c r="T3450" s="4" t="str">
        <f>IF(Table1[[#This Row],[Profit per unit]]&gt;$V$8,"Premium","Mass")</f>
        <v>Premium</v>
      </c>
      <c r="U3450" s="4"/>
    </row>
    <row r="3451" spans="2:21" ht="14.25" customHeight="1" x14ac:dyDescent="0.3">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c r="O3451" s="4" t="str">
        <f>TEXT(Table1[[#This Row],[Invoice Date]],"mmm")</f>
        <v>Dec</v>
      </c>
      <c r="P3451" s="4">
        <f>YEAR(Table1[[#This Row],[Invoice Date]])</f>
        <v>2021</v>
      </c>
      <c r="Q3451" s="4">
        <f>IFERROR(Table1[[#This Row],[Total Sales]]/Table1[[#This Row],[Units Sold]],4)</f>
        <v>650</v>
      </c>
      <c r="R3451" s="4">
        <f>IFERROR(Table1[[#This Row],[Operating Profit]]/Table1[[#This Row],[Units Sold]],0)</f>
        <v>195</v>
      </c>
      <c r="S3451" s="4">
        <f>IFERROR((Table1[[#This Row],[Total Sales]]-Table1[[#This Row],[Operating Profit]])/Table1[[#This Row],[Units Sold]],0)</f>
        <v>455</v>
      </c>
      <c r="T3451" s="4" t="str">
        <f>IF(Table1[[#This Row],[Profit per unit]]&gt;$V$8,"Premium","Mass")</f>
        <v>Premium</v>
      </c>
      <c r="U3451" s="4"/>
    </row>
    <row r="3452" spans="2:21" ht="14.25" customHeight="1" x14ac:dyDescent="0.3">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c r="O3452" s="4" t="str">
        <f>TEXT(Table1[[#This Row],[Invoice Date]],"mmm")</f>
        <v>Dec</v>
      </c>
      <c r="P3452" s="4">
        <f>YEAR(Table1[[#This Row],[Invoice Date]])</f>
        <v>2021</v>
      </c>
      <c r="Q3452" s="4">
        <f>IFERROR(Table1[[#This Row],[Total Sales]]/Table1[[#This Row],[Units Sold]],4)</f>
        <v>700</v>
      </c>
      <c r="R3452" s="4">
        <f>IFERROR(Table1[[#This Row],[Operating Profit]]/Table1[[#This Row],[Units Sold]],0)</f>
        <v>280</v>
      </c>
      <c r="S3452" s="4">
        <f>IFERROR((Table1[[#This Row],[Total Sales]]-Table1[[#This Row],[Operating Profit]])/Table1[[#This Row],[Units Sold]],0)</f>
        <v>420</v>
      </c>
      <c r="T3452" s="4" t="str">
        <f>IF(Table1[[#This Row],[Profit per unit]]&gt;$V$8,"Premium","Mass")</f>
        <v>Premium</v>
      </c>
      <c r="U3452" s="4"/>
    </row>
    <row r="3453" spans="2:21" ht="14.25" customHeight="1" x14ac:dyDescent="0.3">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c r="O3453" s="4" t="str">
        <f>TEXT(Table1[[#This Row],[Invoice Date]],"mmm")</f>
        <v>Jan</v>
      </c>
      <c r="P3453" s="4">
        <f>YEAR(Table1[[#This Row],[Invoice Date]])</f>
        <v>2021</v>
      </c>
      <c r="Q3453" s="4">
        <f>IFERROR(Table1[[#This Row],[Total Sales]]/Table1[[#This Row],[Units Sold]],4)</f>
        <v>350</v>
      </c>
      <c r="R3453" s="4">
        <f>IFERROR(Table1[[#This Row],[Operating Profit]]/Table1[[#This Row],[Units Sold]],0)</f>
        <v>122.49999999999999</v>
      </c>
      <c r="S3453" s="4">
        <f>IFERROR((Table1[[#This Row],[Total Sales]]-Table1[[#This Row],[Operating Profit]])/Table1[[#This Row],[Units Sold]],0)</f>
        <v>227.5</v>
      </c>
      <c r="T3453" s="4" t="str">
        <f>IF(Table1[[#This Row],[Profit per unit]]&gt;$V$8,"Premium","Mass")</f>
        <v>Premium</v>
      </c>
      <c r="U3453" s="4"/>
    </row>
    <row r="3454" spans="2:21" ht="14.25" customHeight="1" x14ac:dyDescent="0.3">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c r="O3454" s="4" t="str">
        <f>TEXT(Table1[[#This Row],[Invoice Date]],"mmm")</f>
        <v>Jan</v>
      </c>
      <c r="P3454" s="4">
        <f>YEAR(Table1[[#This Row],[Invoice Date]])</f>
        <v>2021</v>
      </c>
      <c r="Q3454" s="4">
        <f>IFERROR(Table1[[#This Row],[Total Sales]]/Table1[[#This Row],[Units Sold]],4)</f>
        <v>350</v>
      </c>
      <c r="R3454" s="4">
        <f>IFERROR(Table1[[#This Row],[Operating Profit]]/Table1[[#This Row],[Units Sold]],0)</f>
        <v>122.5</v>
      </c>
      <c r="S3454" s="4">
        <f>IFERROR((Table1[[#This Row],[Total Sales]]-Table1[[#This Row],[Operating Profit]])/Table1[[#This Row],[Units Sold]],0)</f>
        <v>227.5</v>
      </c>
      <c r="T3454" s="4" t="str">
        <f>IF(Table1[[#This Row],[Profit per unit]]&gt;$V$8,"Premium","Mass")</f>
        <v>Premium</v>
      </c>
      <c r="U3454" s="4"/>
    </row>
    <row r="3455" spans="2:21" ht="14.25" customHeight="1" x14ac:dyDescent="0.3">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c r="O3455" s="4" t="str">
        <f>TEXT(Table1[[#This Row],[Invoice Date]],"mmm")</f>
        <v>Jan</v>
      </c>
      <c r="P3455" s="4">
        <f>YEAR(Table1[[#This Row],[Invoice Date]])</f>
        <v>2021</v>
      </c>
      <c r="Q3455" s="4">
        <f>IFERROR(Table1[[#This Row],[Total Sales]]/Table1[[#This Row],[Units Sold]],4)</f>
        <v>250.00000000000006</v>
      </c>
      <c r="R3455" s="4">
        <f>IFERROR(Table1[[#This Row],[Operating Profit]]/Table1[[#This Row],[Units Sold]],0)</f>
        <v>100.00000000000003</v>
      </c>
      <c r="S3455" s="4">
        <f>IFERROR((Table1[[#This Row],[Total Sales]]-Table1[[#This Row],[Operating Profit]])/Table1[[#This Row],[Units Sold]],0)</f>
        <v>150.00000000000003</v>
      </c>
      <c r="T3455" s="4" t="str">
        <f>IF(Table1[[#This Row],[Profit per unit]]&gt;$V$8,"Premium","Mass")</f>
        <v>Premium</v>
      </c>
      <c r="U3455" s="4"/>
    </row>
    <row r="3456" spans="2:21" ht="14.25" customHeight="1" x14ac:dyDescent="0.3">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c r="O3456" s="4" t="str">
        <f>TEXT(Table1[[#This Row],[Invoice Date]],"mmm")</f>
        <v>Jan</v>
      </c>
      <c r="P3456" s="4">
        <f>YEAR(Table1[[#This Row],[Invoice Date]])</f>
        <v>2021</v>
      </c>
      <c r="Q3456" s="4">
        <f>IFERROR(Table1[[#This Row],[Total Sales]]/Table1[[#This Row],[Units Sold]],4)</f>
        <v>300</v>
      </c>
      <c r="R3456" s="4">
        <f>IFERROR(Table1[[#This Row],[Operating Profit]]/Table1[[#This Row],[Units Sold]],0)</f>
        <v>120</v>
      </c>
      <c r="S3456" s="4">
        <f>IFERROR((Table1[[#This Row],[Total Sales]]-Table1[[#This Row],[Operating Profit]])/Table1[[#This Row],[Units Sold]],0)</f>
        <v>180</v>
      </c>
      <c r="T3456" s="4" t="str">
        <f>IF(Table1[[#This Row],[Profit per unit]]&gt;$V$8,"Premium","Mass")</f>
        <v>Premium</v>
      </c>
      <c r="U3456" s="4"/>
    </row>
    <row r="3457" spans="2:21" ht="14.25" customHeight="1" x14ac:dyDescent="0.3">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c r="O3457" s="4" t="str">
        <f>TEXT(Table1[[#This Row],[Invoice Date]],"mmm")</f>
        <v>Jan</v>
      </c>
      <c r="P3457" s="4">
        <f>YEAR(Table1[[#This Row],[Invoice Date]])</f>
        <v>2021</v>
      </c>
      <c r="Q3457" s="4">
        <f>IFERROR(Table1[[#This Row],[Total Sales]]/Table1[[#This Row],[Units Sold]],4)</f>
        <v>450</v>
      </c>
      <c r="R3457" s="4">
        <f>IFERROR(Table1[[#This Row],[Operating Profit]]/Table1[[#This Row],[Units Sold]],0)</f>
        <v>135</v>
      </c>
      <c r="S3457" s="4">
        <f>IFERROR((Table1[[#This Row],[Total Sales]]-Table1[[#This Row],[Operating Profit]])/Table1[[#This Row],[Units Sold]],0)</f>
        <v>315</v>
      </c>
      <c r="T3457" s="4" t="str">
        <f>IF(Table1[[#This Row],[Profit per unit]]&gt;$V$8,"Premium","Mass")</f>
        <v>Premium</v>
      </c>
      <c r="U3457" s="4"/>
    </row>
    <row r="3458" spans="2:21" ht="14.25" customHeight="1" x14ac:dyDescent="0.3">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c r="O3458" s="4" t="str">
        <f>TEXT(Table1[[#This Row],[Invoice Date]],"mmm")</f>
        <v>Jan</v>
      </c>
      <c r="P3458" s="4">
        <f>YEAR(Table1[[#This Row],[Invoice Date]])</f>
        <v>2021</v>
      </c>
      <c r="Q3458" s="4">
        <f>IFERROR(Table1[[#This Row],[Total Sales]]/Table1[[#This Row],[Units Sold]],4)</f>
        <v>350</v>
      </c>
      <c r="R3458" s="4">
        <f>IFERROR(Table1[[#This Row],[Operating Profit]]/Table1[[#This Row],[Units Sold]],0)</f>
        <v>140</v>
      </c>
      <c r="S3458" s="4">
        <f>IFERROR((Table1[[#This Row],[Total Sales]]-Table1[[#This Row],[Operating Profit]])/Table1[[#This Row],[Units Sold]],0)</f>
        <v>210</v>
      </c>
      <c r="T3458" s="4" t="str">
        <f>IF(Table1[[#This Row],[Profit per unit]]&gt;$V$8,"Premium","Mass")</f>
        <v>Premium</v>
      </c>
      <c r="U3458" s="4"/>
    </row>
    <row r="3459" spans="2:21" ht="14.25" customHeight="1" x14ac:dyDescent="0.3">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c r="O3459" s="4" t="str">
        <f>TEXT(Table1[[#This Row],[Invoice Date]],"mmm")</f>
        <v>Feb</v>
      </c>
      <c r="P3459" s="4">
        <f>YEAR(Table1[[#This Row],[Invoice Date]])</f>
        <v>2021</v>
      </c>
      <c r="Q3459" s="4">
        <f>IFERROR(Table1[[#This Row],[Total Sales]]/Table1[[#This Row],[Units Sold]],4)</f>
        <v>350</v>
      </c>
      <c r="R3459" s="4">
        <f>IFERROR(Table1[[#This Row],[Operating Profit]]/Table1[[#This Row],[Units Sold]],0)</f>
        <v>122.49999999999999</v>
      </c>
      <c r="S3459" s="4">
        <f>IFERROR((Table1[[#This Row],[Total Sales]]-Table1[[#This Row],[Operating Profit]])/Table1[[#This Row],[Units Sold]],0)</f>
        <v>227.5</v>
      </c>
      <c r="T3459" s="4" t="str">
        <f>IF(Table1[[#This Row],[Profit per unit]]&gt;$V$8,"Premium","Mass")</f>
        <v>Premium</v>
      </c>
      <c r="U3459" s="4"/>
    </row>
    <row r="3460" spans="2:21" ht="14.25" customHeight="1" x14ac:dyDescent="0.3">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c r="O3460" s="4" t="str">
        <f>TEXT(Table1[[#This Row],[Invoice Date]],"mmm")</f>
        <v>Feb</v>
      </c>
      <c r="P3460" s="4">
        <f>YEAR(Table1[[#This Row],[Invoice Date]])</f>
        <v>2021</v>
      </c>
      <c r="Q3460" s="4">
        <f>IFERROR(Table1[[#This Row],[Total Sales]]/Table1[[#This Row],[Units Sold]],4)</f>
        <v>350</v>
      </c>
      <c r="R3460" s="4">
        <f>IFERROR(Table1[[#This Row],[Operating Profit]]/Table1[[#This Row],[Units Sold]],0)</f>
        <v>122.5</v>
      </c>
      <c r="S3460" s="4">
        <f>IFERROR((Table1[[#This Row],[Total Sales]]-Table1[[#This Row],[Operating Profit]])/Table1[[#This Row],[Units Sold]],0)</f>
        <v>227.5</v>
      </c>
      <c r="T3460" s="4" t="str">
        <f>IF(Table1[[#This Row],[Profit per unit]]&gt;$V$8,"Premium","Mass")</f>
        <v>Premium</v>
      </c>
      <c r="U3460" s="4"/>
    </row>
    <row r="3461" spans="2:21" ht="14.25" customHeight="1" x14ac:dyDescent="0.3">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c r="O3461" s="4" t="str">
        <f>TEXT(Table1[[#This Row],[Invoice Date]],"mmm")</f>
        <v>Feb</v>
      </c>
      <c r="P3461" s="4">
        <f>YEAR(Table1[[#This Row],[Invoice Date]])</f>
        <v>2021</v>
      </c>
      <c r="Q3461" s="4">
        <f>IFERROR(Table1[[#This Row],[Total Sales]]/Table1[[#This Row],[Units Sold]],4)</f>
        <v>250.00000000000006</v>
      </c>
      <c r="R3461" s="4">
        <f>IFERROR(Table1[[#This Row],[Operating Profit]]/Table1[[#This Row],[Units Sold]],0)</f>
        <v>100.00000000000003</v>
      </c>
      <c r="S3461" s="4">
        <f>IFERROR((Table1[[#This Row],[Total Sales]]-Table1[[#This Row],[Operating Profit]])/Table1[[#This Row],[Units Sold]],0)</f>
        <v>150.00000000000003</v>
      </c>
      <c r="T3461" s="4" t="str">
        <f>IF(Table1[[#This Row],[Profit per unit]]&gt;$V$8,"Premium","Mass")</f>
        <v>Premium</v>
      </c>
      <c r="U3461" s="4"/>
    </row>
    <row r="3462" spans="2:21" ht="14.25" customHeight="1" x14ac:dyDescent="0.3">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c r="O3462" s="4" t="str">
        <f>TEXT(Table1[[#This Row],[Invoice Date]],"mmm")</f>
        <v>Feb</v>
      </c>
      <c r="P3462" s="4">
        <f>YEAR(Table1[[#This Row],[Invoice Date]])</f>
        <v>2021</v>
      </c>
      <c r="Q3462" s="4">
        <f>IFERROR(Table1[[#This Row],[Total Sales]]/Table1[[#This Row],[Units Sold]],4)</f>
        <v>300</v>
      </c>
      <c r="R3462" s="4">
        <f>IFERROR(Table1[[#This Row],[Operating Profit]]/Table1[[#This Row],[Units Sold]],0)</f>
        <v>120</v>
      </c>
      <c r="S3462" s="4">
        <f>IFERROR((Table1[[#This Row],[Total Sales]]-Table1[[#This Row],[Operating Profit]])/Table1[[#This Row],[Units Sold]],0)</f>
        <v>180</v>
      </c>
      <c r="T3462" s="4" t="str">
        <f>IF(Table1[[#This Row],[Profit per unit]]&gt;$V$8,"Premium","Mass")</f>
        <v>Premium</v>
      </c>
      <c r="U3462" s="4"/>
    </row>
    <row r="3463" spans="2:21" ht="14.25" customHeight="1" x14ac:dyDescent="0.3">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c r="O3463" s="4" t="str">
        <f>TEXT(Table1[[#This Row],[Invoice Date]],"mmm")</f>
        <v>Feb</v>
      </c>
      <c r="P3463" s="4">
        <f>YEAR(Table1[[#This Row],[Invoice Date]])</f>
        <v>2021</v>
      </c>
      <c r="Q3463" s="4">
        <f>IFERROR(Table1[[#This Row],[Total Sales]]/Table1[[#This Row],[Units Sold]],4)</f>
        <v>450</v>
      </c>
      <c r="R3463" s="4">
        <f>IFERROR(Table1[[#This Row],[Operating Profit]]/Table1[[#This Row],[Units Sold]],0)</f>
        <v>135</v>
      </c>
      <c r="S3463" s="4">
        <f>IFERROR((Table1[[#This Row],[Total Sales]]-Table1[[#This Row],[Operating Profit]])/Table1[[#This Row],[Units Sold]],0)</f>
        <v>315</v>
      </c>
      <c r="T3463" s="4" t="str">
        <f>IF(Table1[[#This Row],[Profit per unit]]&gt;$V$8,"Premium","Mass")</f>
        <v>Premium</v>
      </c>
      <c r="U3463" s="4"/>
    </row>
    <row r="3464" spans="2:21" ht="14.25" customHeight="1" x14ac:dyDescent="0.3">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c r="O3464" s="4" t="str">
        <f>TEXT(Table1[[#This Row],[Invoice Date]],"mmm")</f>
        <v>Feb</v>
      </c>
      <c r="P3464" s="4">
        <f>YEAR(Table1[[#This Row],[Invoice Date]])</f>
        <v>2021</v>
      </c>
      <c r="Q3464" s="4">
        <f>IFERROR(Table1[[#This Row],[Total Sales]]/Table1[[#This Row],[Units Sold]],4)</f>
        <v>350</v>
      </c>
      <c r="R3464" s="4">
        <f>IFERROR(Table1[[#This Row],[Operating Profit]]/Table1[[#This Row],[Units Sold]],0)</f>
        <v>140</v>
      </c>
      <c r="S3464" s="4">
        <f>IFERROR((Table1[[#This Row],[Total Sales]]-Table1[[#This Row],[Operating Profit]])/Table1[[#This Row],[Units Sold]],0)</f>
        <v>210</v>
      </c>
      <c r="T3464" s="4" t="str">
        <f>IF(Table1[[#This Row],[Profit per unit]]&gt;$V$8,"Premium","Mass")</f>
        <v>Premium</v>
      </c>
      <c r="U3464" s="4"/>
    </row>
    <row r="3465" spans="2:21" ht="14.25" customHeight="1" x14ac:dyDescent="0.3">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c r="O3465" s="4" t="str">
        <f>TEXT(Table1[[#This Row],[Invoice Date]],"mmm")</f>
        <v>Mar</v>
      </c>
      <c r="P3465" s="4">
        <f>YEAR(Table1[[#This Row],[Invoice Date]])</f>
        <v>2021</v>
      </c>
      <c r="Q3465" s="4">
        <f>IFERROR(Table1[[#This Row],[Total Sales]]/Table1[[#This Row],[Units Sold]],4)</f>
        <v>350</v>
      </c>
      <c r="R3465" s="4">
        <f>IFERROR(Table1[[#This Row],[Operating Profit]]/Table1[[#This Row],[Units Sold]],0)</f>
        <v>122.49999999999999</v>
      </c>
      <c r="S3465" s="4">
        <f>IFERROR((Table1[[#This Row],[Total Sales]]-Table1[[#This Row],[Operating Profit]])/Table1[[#This Row],[Units Sold]],0)</f>
        <v>227.5</v>
      </c>
      <c r="T3465" s="4" t="str">
        <f>IF(Table1[[#This Row],[Profit per unit]]&gt;$V$8,"Premium","Mass")</f>
        <v>Premium</v>
      </c>
      <c r="U3465" s="4"/>
    </row>
    <row r="3466" spans="2:21" ht="14.25" customHeight="1" x14ac:dyDescent="0.3">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c r="O3466" s="4" t="str">
        <f>TEXT(Table1[[#This Row],[Invoice Date]],"mmm")</f>
        <v>Mar</v>
      </c>
      <c r="P3466" s="4">
        <f>YEAR(Table1[[#This Row],[Invoice Date]])</f>
        <v>2021</v>
      </c>
      <c r="Q3466" s="4">
        <f>IFERROR(Table1[[#This Row],[Total Sales]]/Table1[[#This Row],[Units Sold]],4)</f>
        <v>350</v>
      </c>
      <c r="R3466" s="4">
        <f>IFERROR(Table1[[#This Row],[Operating Profit]]/Table1[[#This Row],[Units Sold]],0)</f>
        <v>122.5</v>
      </c>
      <c r="S3466" s="4">
        <f>IFERROR((Table1[[#This Row],[Total Sales]]-Table1[[#This Row],[Operating Profit]])/Table1[[#This Row],[Units Sold]],0)</f>
        <v>227.5</v>
      </c>
      <c r="T3466" s="4" t="str">
        <f>IF(Table1[[#This Row],[Profit per unit]]&gt;$V$8,"Premium","Mass")</f>
        <v>Premium</v>
      </c>
      <c r="U3466" s="4"/>
    </row>
    <row r="3467" spans="2:21" ht="14.25" customHeight="1" x14ac:dyDescent="0.3">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c r="O3467" s="4" t="str">
        <f>TEXT(Table1[[#This Row],[Invoice Date]],"mmm")</f>
        <v>Mar</v>
      </c>
      <c r="P3467" s="4">
        <f>YEAR(Table1[[#This Row],[Invoice Date]])</f>
        <v>2021</v>
      </c>
      <c r="Q3467" s="4">
        <f>IFERROR(Table1[[#This Row],[Total Sales]]/Table1[[#This Row],[Units Sold]],4)</f>
        <v>250.00000000000006</v>
      </c>
      <c r="R3467" s="4">
        <f>IFERROR(Table1[[#This Row],[Operating Profit]]/Table1[[#This Row],[Units Sold]],0)</f>
        <v>100.00000000000003</v>
      </c>
      <c r="S3467" s="4">
        <f>IFERROR((Table1[[#This Row],[Total Sales]]-Table1[[#This Row],[Operating Profit]])/Table1[[#This Row],[Units Sold]],0)</f>
        <v>150.00000000000003</v>
      </c>
      <c r="T3467" s="4" t="str">
        <f>IF(Table1[[#This Row],[Profit per unit]]&gt;$V$8,"Premium","Mass")</f>
        <v>Premium</v>
      </c>
      <c r="U3467" s="4"/>
    </row>
    <row r="3468" spans="2:21" ht="14.25" customHeight="1" x14ac:dyDescent="0.3">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c r="O3468" s="4" t="str">
        <f>TEXT(Table1[[#This Row],[Invoice Date]],"mmm")</f>
        <v>Mar</v>
      </c>
      <c r="P3468" s="4">
        <f>YEAR(Table1[[#This Row],[Invoice Date]])</f>
        <v>2021</v>
      </c>
      <c r="Q3468" s="4">
        <f>IFERROR(Table1[[#This Row],[Total Sales]]/Table1[[#This Row],[Units Sold]],4)</f>
        <v>300</v>
      </c>
      <c r="R3468" s="4">
        <f>IFERROR(Table1[[#This Row],[Operating Profit]]/Table1[[#This Row],[Units Sold]],0)</f>
        <v>120</v>
      </c>
      <c r="S3468" s="4">
        <f>IFERROR((Table1[[#This Row],[Total Sales]]-Table1[[#This Row],[Operating Profit]])/Table1[[#This Row],[Units Sold]],0)</f>
        <v>180</v>
      </c>
      <c r="T3468" s="4" t="str">
        <f>IF(Table1[[#This Row],[Profit per unit]]&gt;$V$8,"Premium","Mass")</f>
        <v>Premium</v>
      </c>
      <c r="U3468" s="4"/>
    </row>
    <row r="3469" spans="2:21" ht="14.25" customHeight="1" x14ac:dyDescent="0.3">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c r="O3469" s="4" t="str">
        <f>TEXT(Table1[[#This Row],[Invoice Date]],"mmm")</f>
        <v>Mar</v>
      </c>
      <c r="P3469" s="4">
        <f>YEAR(Table1[[#This Row],[Invoice Date]])</f>
        <v>2021</v>
      </c>
      <c r="Q3469" s="4">
        <f>IFERROR(Table1[[#This Row],[Total Sales]]/Table1[[#This Row],[Units Sold]],4)</f>
        <v>450</v>
      </c>
      <c r="R3469" s="4">
        <f>IFERROR(Table1[[#This Row],[Operating Profit]]/Table1[[#This Row],[Units Sold]],0)</f>
        <v>135</v>
      </c>
      <c r="S3469" s="4">
        <f>IFERROR((Table1[[#This Row],[Total Sales]]-Table1[[#This Row],[Operating Profit]])/Table1[[#This Row],[Units Sold]],0)</f>
        <v>315</v>
      </c>
      <c r="T3469" s="4" t="str">
        <f>IF(Table1[[#This Row],[Profit per unit]]&gt;$V$8,"Premium","Mass")</f>
        <v>Premium</v>
      </c>
      <c r="U3469" s="4"/>
    </row>
    <row r="3470" spans="2:21" ht="14.25" customHeight="1" x14ac:dyDescent="0.3">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c r="O3470" s="4" t="str">
        <f>TEXT(Table1[[#This Row],[Invoice Date]],"mmm")</f>
        <v>Mar</v>
      </c>
      <c r="P3470" s="4">
        <f>YEAR(Table1[[#This Row],[Invoice Date]])</f>
        <v>2021</v>
      </c>
      <c r="Q3470" s="4">
        <f>IFERROR(Table1[[#This Row],[Total Sales]]/Table1[[#This Row],[Units Sold]],4)</f>
        <v>350</v>
      </c>
      <c r="R3470" s="4">
        <f>IFERROR(Table1[[#This Row],[Operating Profit]]/Table1[[#This Row],[Units Sold]],0)</f>
        <v>140</v>
      </c>
      <c r="S3470" s="4">
        <f>IFERROR((Table1[[#This Row],[Total Sales]]-Table1[[#This Row],[Operating Profit]])/Table1[[#This Row],[Units Sold]],0)</f>
        <v>210</v>
      </c>
      <c r="T3470" s="4" t="str">
        <f>IF(Table1[[#This Row],[Profit per unit]]&gt;$V$8,"Premium","Mass")</f>
        <v>Premium</v>
      </c>
      <c r="U3470" s="4"/>
    </row>
    <row r="3471" spans="2:21" ht="14.25" customHeight="1" x14ac:dyDescent="0.3">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c r="O3471" s="4" t="str">
        <f>TEXT(Table1[[#This Row],[Invoice Date]],"mmm")</f>
        <v>Apr</v>
      </c>
      <c r="P3471" s="4">
        <f>YEAR(Table1[[#This Row],[Invoice Date]])</f>
        <v>2021</v>
      </c>
      <c r="Q3471" s="4">
        <f>IFERROR(Table1[[#This Row],[Total Sales]]/Table1[[#This Row],[Units Sold]],4)</f>
        <v>350</v>
      </c>
      <c r="R3471" s="4">
        <f>IFERROR(Table1[[#This Row],[Operating Profit]]/Table1[[#This Row],[Units Sold]],0)</f>
        <v>122.49999999999999</v>
      </c>
      <c r="S3471" s="4">
        <f>IFERROR((Table1[[#This Row],[Total Sales]]-Table1[[#This Row],[Operating Profit]])/Table1[[#This Row],[Units Sold]],0)</f>
        <v>227.5</v>
      </c>
      <c r="T3471" s="4" t="str">
        <f>IF(Table1[[#This Row],[Profit per unit]]&gt;$V$8,"Premium","Mass")</f>
        <v>Premium</v>
      </c>
      <c r="U3471" s="4"/>
    </row>
    <row r="3472" spans="2:21" ht="14.25" customHeight="1" x14ac:dyDescent="0.3">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c r="O3472" s="4" t="str">
        <f>TEXT(Table1[[#This Row],[Invoice Date]],"mmm")</f>
        <v>Apr</v>
      </c>
      <c r="P3472" s="4">
        <f>YEAR(Table1[[#This Row],[Invoice Date]])</f>
        <v>2021</v>
      </c>
      <c r="Q3472" s="4">
        <f>IFERROR(Table1[[#This Row],[Total Sales]]/Table1[[#This Row],[Units Sold]],4)</f>
        <v>350</v>
      </c>
      <c r="R3472" s="4">
        <f>IFERROR(Table1[[#This Row],[Operating Profit]]/Table1[[#This Row],[Units Sold]],0)</f>
        <v>122.5</v>
      </c>
      <c r="S3472" s="4">
        <f>IFERROR((Table1[[#This Row],[Total Sales]]-Table1[[#This Row],[Operating Profit]])/Table1[[#This Row],[Units Sold]],0)</f>
        <v>227.5</v>
      </c>
      <c r="T3472" s="4" t="str">
        <f>IF(Table1[[#This Row],[Profit per unit]]&gt;$V$8,"Premium","Mass")</f>
        <v>Premium</v>
      </c>
      <c r="U3472" s="4"/>
    </row>
    <row r="3473" spans="2:21" ht="14.25" customHeight="1" x14ac:dyDescent="0.3">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c r="O3473" s="4" t="str">
        <f>TEXT(Table1[[#This Row],[Invoice Date]],"mmm")</f>
        <v>Apr</v>
      </c>
      <c r="P3473" s="4">
        <f>YEAR(Table1[[#This Row],[Invoice Date]])</f>
        <v>2021</v>
      </c>
      <c r="Q3473" s="4">
        <f>IFERROR(Table1[[#This Row],[Total Sales]]/Table1[[#This Row],[Units Sold]],4)</f>
        <v>250.00000000000009</v>
      </c>
      <c r="R3473" s="4">
        <f>IFERROR(Table1[[#This Row],[Operating Profit]]/Table1[[#This Row],[Units Sold]],0)</f>
        <v>100.00000000000004</v>
      </c>
      <c r="S3473" s="4">
        <f>IFERROR((Table1[[#This Row],[Total Sales]]-Table1[[#This Row],[Operating Profit]])/Table1[[#This Row],[Units Sold]],0)</f>
        <v>150.00000000000003</v>
      </c>
      <c r="T3473" s="4" t="str">
        <f>IF(Table1[[#This Row],[Profit per unit]]&gt;$V$8,"Premium","Mass")</f>
        <v>Premium</v>
      </c>
      <c r="U3473" s="4"/>
    </row>
    <row r="3474" spans="2:21" ht="14.25" customHeight="1" x14ac:dyDescent="0.3">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c r="O3474" s="4" t="str">
        <f>TEXT(Table1[[#This Row],[Invoice Date]],"mmm")</f>
        <v>Apr</v>
      </c>
      <c r="P3474" s="4">
        <f>YEAR(Table1[[#This Row],[Invoice Date]])</f>
        <v>2021</v>
      </c>
      <c r="Q3474" s="4">
        <f>IFERROR(Table1[[#This Row],[Total Sales]]/Table1[[#This Row],[Units Sold]],4)</f>
        <v>300</v>
      </c>
      <c r="R3474" s="4">
        <f>IFERROR(Table1[[#This Row],[Operating Profit]]/Table1[[#This Row],[Units Sold]],0)</f>
        <v>120</v>
      </c>
      <c r="S3474" s="4">
        <f>IFERROR((Table1[[#This Row],[Total Sales]]-Table1[[#This Row],[Operating Profit]])/Table1[[#This Row],[Units Sold]],0)</f>
        <v>180</v>
      </c>
      <c r="T3474" s="4" t="str">
        <f>IF(Table1[[#This Row],[Profit per unit]]&gt;$V$8,"Premium","Mass")</f>
        <v>Premium</v>
      </c>
      <c r="U3474" s="4"/>
    </row>
    <row r="3475" spans="2:21" ht="14.25" customHeight="1" x14ac:dyDescent="0.3">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c r="O3475" s="4" t="str">
        <f>TEXT(Table1[[#This Row],[Invoice Date]],"mmm")</f>
        <v>Apr</v>
      </c>
      <c r="P3475" s="4">
        <f>YEAR(Table1[[#This Row],[Invoice Date]])</f>
        <v>2021</v>
      </c>
      <c r="Q3475" s="4">
        <f>IFERROR(Table1[[#This Row],[Total Sales]]/Table1[[#This Row],[Units Sold]],4)</f>
        <v>450</v>
      </c>
      <c r="R3475" s="4">
        <f>IFERROR(Table1[[#This Row],[Operating Profit]]/Table1[[#This Row],[Units Sold]],0)</f>
        <v>135</v>
      </c>
      <c r="S3475" s="4">
        <f>IFERROR((Table1[[#This Row],[Total Sales]]-Table1[[#This Row],[Operating Profit]])/Table1[[#This Row],[Units Sold]],0)</f>
        <v>315</v>
      </c>
      <c r="T3475" s="4" t="str">
        <f>IF(Table1[[#This Row],[Profit per unit]]&gt;$V$8,"Premium","Mass")</f>
        <v>Premium</v>
      </c>
      <c r="U3475" s="4"/>
    </row>
    <row r="3476" spans="2:21" ht="14.25" customHeight="1" x14ac:dyDescent="0.3">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c r="O3476" s="4" t="str">
        <f>TEXT(Table1[[#This Row],[Invoice Date]],"mmm")</f>
        <v>Apr</v>
      </c>
      <c r="P3476" s="4">
        <f>YEAR(Table1[[#This Row],[Invoice Date]])</f>
        <v>2021</v>
      </c>
      <c r="Q3476" s="4">
        <f>IFERROR(Table1[[#This Row],[Total Sales]]/Table1[[#This Row],[Units Sold]],4)</f>
        <v>350</v>
      </c>
      <c r="R3476" s="4">
        <f>IFERROR(Table1[[#This Row],[Operating Profit]]/Table1[[#This Row],[Units Sold]],0)</f>
        <v>140</v>
      </c>
      <c r="S3476" s="4">
        <f>IFERROR((Table1[[#This Row],[Total Sales]]-Table1[[#This Row],[Operating Profit]])/Table1[[#This Row],[Units Sold]],0)</f>
        <v>210</v>
      </c>
      <c r="T3476" s="4" t="str">
        <f>IF(Table1[[#This Row],[Profit per unit]]&gt;$V$8,"Premium","Mass")</f>
        <v>Premium</v>
      </c>
      <c r="U3476" s="4"/>
    </row>
    <row r="3477" spans="2:21" ht="14.25" customHeight="1" x14ac:dyDescent="0.3">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c r="O3477" s="4" t="str">
        <f>TEXT(Table1[[#This Row],[Invoice Date]],"mmm")</f>
        <v>May</v>
      </c>
      <c r="P3477" s="4">
        <f>YEAR(Table1[[#This Row],[Invoice Date]])</f>
        <v>2021</v>
      </c>
      <c r="Q3477" s="4">
        <f>IFERROR(Table1[[#This Row],[Total Sales]]/Table1[[#This Row],[Units Sold]],4)</f>
        <v>499.99999999999994</v>
      </c>
      <c r="R3477" s="4">
        <f>IFERROR(Table1[[#This Row],[Operating Profit]]/Table1[[#This Row],[Units Sold]],0)</f>
        <v>174.99999999999997</v>
      </c>
      <c r="S3477" s="4">
        <f>IFERROR((Table1[[#This Row],[Total Sales]]-Table1[[#This Row],[Operating Profit]])/Table1[[#This Row],[Units Sold]],0)</f>
        <v>325</v>
      </c>
      <c r="T3477" s="4" t="str">
        <f>IF(Table1[[#This Row],[Profit per unit]]&gt;$V$8,"Premium","Mass")</f>
        <v>Premium</v>
      </c>
      <c r="U3477" s="4"/>
    </row>
    <row r="3478" spans="2:21" ht="14.25" customHeight="1" x14ac:dyDescent="0.3">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c r="O3478" s="4" t="str">
        <f>TEXT(Table1[[#This Row],[Invoice Date]],"mmm")</f>
        <v>May</v>
      </c>
      <c r="P3478" s="4">
        <f>YEAR(Table1[[#This Row],[Invoice Date]])</f>
        <v>2021</v>
      </c>
      <c r="Q3478" s="4">
        <f>IFERROR(Table1[[#This Row],[Total Sales]]/Table1[[#This Row],[Units Sold]],4)</f>
        <v>450</v>
      </c>
      <c r="R3478" s="4">
        <f>IFERROR(Table1[[#This Row],[Operating Profit]]/Table1[[#This Row],[Units Sold]],0)</f>
        <v>157.5</v>
      </c>
      <c r="S3478" s="4">
        <f>IFERROR((Table1[[#This Row],[Total Sales]]-Table1[[#This Row],[Operating Profit]])/Table1[[#This Row],[Units Sold]],0)</f>
        <v>292.5</v>
      </c>
      <c r="T3478" s="4" t="str">
        <f>IF(Table1[[#This Row],[Profit per unit]]&gt;$V$8,"Premium","Mass")</f>
        <v>Premium</v>
      </c>
      <c r="U3478" s="4"/>
    </row>
    <row r="3479" spans="2:21" ht="14.25" customHeight="1" x14ac:dyDescent="0.3">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c r="O3479" s="4" t="str">
        <f>TEXT(Table1[[#This Row],[Invoice Date]],"mmm")</f>
        <v>May</v>
      </c>
      <c r="P3479" s="4">
        <f>YEAR(Table1[[#This Row],[Invoice Date]])</f>
        <v>2021</v>
      </c>
      <c r="Q3479" s="4">
        <f>IFERROR(Table1[[#This Row],[Total Sales]]/Table1[[#This Row],[Units Sold]],4)</f>
        <v>400</v>
      </c>
      <c r="R3479" s="4">
        <f>IFERROR(Table1[[#This Row],[Operating Profit]]/Table1[[#This Row],[Units Sold]],0)</f>
        <v>160</v>
      </c>
      <c r="S3479" s="4">
        <f>IFERROR((Table1[[#This Row],[Total Sales]]-Table1[[#This Row],[Operating Profit]])/Table1[[#This Row],[Units Sold]],0)</f>
        <v>240</v>
      </c>
      <c r="T3479" s="4" t="str">
        <f>IF(Table1[[#This Row],[Profit per unit]]&gt;$V$8,"Premium","Mass")</f>
        <v>Premium</v>
      </c>
      <c r="U3479" s="4"/>
    </row>
    <row r="3480" spans="2:21" ht="14.25" customHeight="1" x14ac:dyDescent="0.3">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c r="O3480" s="4" t="str">
        <f>TEXT(Table1[[#This Row],[Invoice Date]],"mmm")</f>
        <v>May</v>
      </c>
      <c r="P3480" s="4">
        <f>YEAR(Table1[[#This Row],[Invoice Date]])</f>
        <v>2021</v>
      </c>
      <c r="Q3480" s="4">
        <f>IFERROR(Table1[[#This Row],[Total Sales]]/Table1[[#This Row],[Units Sold]],4)</f>
        <v>400</v>
      </c>
      <c r="R3480" s="4">
        <f>IFERROR(Table1[[#This Row],[Operating Profit]]/Table1[[#This Row],[Units Sold]],0)</f>
        <v>160</v>
      </c>
      <c r="S3480" s="4">
        <f>IFERROR((Table1[[#This Row],[Total Sales]]-Table1[[#This Row],[Operating Profit]])/Table1[[#This Row],[Units Sold]],0)</f>
        <v>240</v>
      </c>
      <c r="T3480" s="4" t="str">
        <f>IF(Table1[[#This Row],[Profit per unit]]&gt;$V$8,"Premium","Mass")</f>
        <v>Premium</v>
      </c>
      <c r="U3480" s="4"/>
    </row>
    <row r="3481" spans="2:21" ht="14.25" customHeight="1" x14ac:dyDescent="0.3">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c r="O3481" s="4" t="str">
        <f>TEXT(Table1[[#This Row],[Invoice Date]],"mmm")</f>
        <v>May</v>
      </c>
      <c r="P3481" s="4">
        <f>YEAR(Table1[[#This Row],[Invoice Date]])</f>
        <v>2021</v>
      </c>
      <c r="Q3481" s="4">
        <f>IFERROR(Table1[[#This Row],[Total Sales]]/Table1[[#This Row],[Units Sold]],4)</f>
        <v>499.99999999999994</v>
      </c>
      <c r="R3481" s="4">
        <f>IFERROR(Table1[[#This Row],[Operating Profit]]/Table1[[#This Row],[Units Sold]],0)</f>
        <v>149.99999999999997</v>
      </c>
      <c r="S3481" s="4">
        <f>IFERROR((Table1[[#This Row],[Total Sales]]-Table1[[#This Row],[Operating Profit]])/Table1[[#This Row],[Units Sold]],0)</f>
        <v>350</v>
      </c>
      <c r="T3481" s="4" t="str">
        <f>IF(Table1[[#This Row],[Profit per unit]]&gt;$V$8,"Premium","Mass")</f>
        <v>Premium</v>
      </c>
      <c r="U3481" s="4"/>
    </row>
    <row r="3482" spans="2:21" ht="14.25" customHeight="1" x14ac:dyDescent="0.3">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c r="O3482" s="4" t="str">
        <f>TEXT(Table1[[#This Row],[Invoice Date]],"mmm")</f>
        <v>May</v>
      </c>
      <c r="P3482" s="4">
        <f>YEAR(Table1[[#This Row],[Invoice Date]])</f>
        <v>2021</v>
      </c>
      <c r="Q3482" s="4">
        <f>IFERROR(Table1[[#This Row],[Total Sales]]/Table1[[#This Row],[Units Sold]],4)</f>
        <v>549.99999999999989</v>
      </c>
      <c r="R3482" s="4">
        <f>IFERROR(Table1[[#This Row],[Operating Profit]]/Table1[[#This Row],[Units Sold]],0)</f>
        <v>219.99999999999997</v>
      </c>
      <c r="S3482" s="4">
        <f>IFERROR((Table1[[#This Row],[Total Sales]]-Table1[[#This Row],[Operating Profit]])/Table1[[#This Row],[Units Sold]],0)</f>
        <v>329.99999999999994</v>
      </c>
      <c r="T3482" s="4" t="str">
        <f>IF(Table1[[#This Row],[Profit per unit]]&gt;$V$8,"Premium","Mass")</f>
        <v>Premium</v>
      </c>
      <c r="U3482" s="4"/>
    </row>
    <row r="3483" spans="2:21" ht="14.25" customHeight="1" x14ac:dyDescent="0.3">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c r="O3483" s="4" t="str">
        <f>TEXT(Table1[[#This Row],[Invoice Date]],"mmm")</f>
        <v>Jun</v>
      </c>
      <c r="P3483" s="4">
        <f>YEAR(Table1[[#This Row],[Invoice Date]])</f>
        <v>2021</v>
      </c>
      <c r="Q3483" s="4">
        <f>IFERROR(Table1[[#This Row],[Total Sales]]/Table1[[#This Row],[Units Sold]],4)</f>
        <v>499.99999999999989</v>
      </c>
      <c r="R3483" s="4">
        <f>IFERROR(Table1[[#This Row],[Operating Profit]]/Table1[[#This Row],[Units Sold]],0)</f>
        <v>174.99999999999994</v>
      </c>
      <c r="S3483" s="4">
        <f>IFERROR((Table1[[#This Row],[Total Sales]]-Table1[[#This Row],[Operating Profit]])/Table1[[#This Row],[Units Sold]],0)</f>
        <v>324.99999999999994</v>
      </c>
      <c r="T3483" s="4" t="str">
        <f>IF(Table1[[#This Row],[Profit per unit]]&gt;$V$8,"Premium","Mass")</f>
        <v>Premium</v>
      </c>
      <c r="U3483" s="4"/>
    </row>
    <row r="3484" spans="2:21" ht="14.25" customHeight="1" x14ac:dyDescent="0.3">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c r="O3484" s="4" t="str">
        <f>TEXT(Table1[[#This Row],[Invoice Date]],"mmm")</f>
        <v>Jun</v>
      </c>
      <c r="P3484" s="4">
        <f>YEAR(Table1[[#This Row],[Invoice Date]])</f>
        <v>2021</v>
      </c>
      <c r="Q3484" s="4">
        <f>IFERROR(Table1[[#This Row],[Total Sales]]/Table1[[#This Row],[Units Sold]],4)</f>
        <v>450</v>
      </c>
      <c r="R3484" s="4">
        <f>IFERROR(Table1[[#This Row],[Operating Profit]]/Table1[[#This Row],[Units Sold]],0)</f>
        <v>157.5</v>
      </c>
      <c r="S3484" s="4">
        <f>IFERROR((Table1[[#This Row],[Total Sales]]-Table1[[#This Row],[Operating Profit]])/Table1[[#This Row],[Units Sold]],0)</f>
        <v>292.5</v>
      </c>
      <c r="T3484" s="4" t="str">
        <f>IF(Table1[[#This Row],[Profit per unit]]&gt;$V$8,"Premium","Mass")</f>
        <v>Premium</v>
      </c>
      <c r="U3484" s="4"/>
    </row>
    <row r="3485" spans="2:21" ht="14.25" customHeight="1" x14ac:dyDescent="0.3">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c r="O3485" s="4" t="str">
        <f>TEXT(Table1[[#This Row],[Invoice Date]],"mmm")</f>
        <v>Jun</v>
      </c>
      <c r="P3485" s="4">
        <f>YEAR(Table1[[#This Row],[Invoice Date]])</f>
        <v>2021</v>
      </c>
      <c r="Q3485" s="4">
        <f>IFERROR(Table1[[#This Row],[Total Sales]]/Table1[[#This Row],[Units Sold]],4)</f>
        <v>400</v>
      </c>
      <c r="R3485" s="4">
        <f>IFERROR(Table1[[#This Row],[Operating Profit]]/Table1[[#This Row],[Units Sold]],0)</f>
        <v>160</v>
      </c>
      <c r="S3485" s="4">
        <f>IFERROR((Table1[[#This Row],[Total Sales]]-Table1[[#This Row],[Operating Profit]])/Table1[[#This Row],[Units Sold]],0)</f>
        <v>240</v>
      </c>
      <c r="T3485" s="4" t="str">
        <f>IF(Table1[[#This Row],[Profit per unit]]&gt;$V$8,"Premium","Mass")</f>
        <v>Premium</v>
      </c>
      <c r="U3485" s="4"/>
    </row>
    <row r="3486" spans="2:21" ht="14.25" customHeight="1" x14ac:dyDescent="0.3">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c r="O3486" s="4" t="str">
        <f>TEXT(Table1[[#This Row],[Invoice Date]],"mmm")</f>
        <v>Jun</v>
      </c>
      <c r="P3486" s="4">
        <f>YEAR(Table1[[#This Row],[Invoice Date]])</f>
        <v>2021</v>
      </c>
      <c r="Q3486" s="4">
        <f>IFERROR(Table1[[#This Row],[Total Sales]]/Table1[[#This Row],[Units Sold]],4)</f>
        <v>400</v>
      </c>
      <c r="R3486" s="4">
        <f>IFERROR(Table1[[#This Row],[Operating Profit]]/Table1[[#This Row],[Units Sold]],0)</f>
        <v>160</v>
      </c>
      <c r="S3486" s="4">
        <f>IFERROR((Table1[[#This Row],[Total Sales]]-Table1[[#This Row],[Operating Profit]])/Table1[[#This Row],[Units Sold]],0)</f>
        <v>240</v>
      </c>
      <c r="T3486" s="4" t="str">
        <f>IF(Table1[[#This Row],[Profit per unit]]&gt;$V$8,"Premium","Mass")</f>
        <v>Premium</v>
      </c>
      <c r="U3486" s="4"/>
    </row>
    <row r="3487" spans="2:21" ht="14.25" customHeight="1" x14ac:dyDescent="0.3">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c r="O3487" s="4" t="str">
        <f>TEXT(Table1[[#This Row],[Invoice Date]],"mmm")</f>
        <v>Jun</v>
      </c>
      <c r="P3487" s="4">
        <f>YEAR(Table1[[#This Row],[Invoice Date]])</f>
        <v>2021</v>
      </c>
      <c r="Q3487" s="4">
        <f>IFERROR(Table1[[#This Row],[Total Sales]]/Table1[[#This Row],[Units Sold]],4)</f>
        <v>499.99999999999994</v>
      </c>
      <c r="R3487" s="4">
        <f>IFERROR(Table1[[#This Row],[Operating Profit]]/Table1[[#This Row],[Units Sold]],0)</f>
        <v>149.99999999999997</v>
      </c>
      <c r="S3487" s="4">
        <f>IFERROR((Table1[[#This Row],[Total Sales]]-Table1[[#This Row],[Operating Profit]])/Table1[[#This Row],[Units Sold]],0)</f>
        <v>350</v>
      </c>
      <c r="T3487" s="4" t="str">
        <f>IF(Table1[[#This Row],[Profit per unit]]&gt;$V$8,"Premium","Mass")</f>
        <v>Premium</v>
      </c>
      <c r="U3487" s="4"/>
    </row>
    <row r="3488" spans="2:21" ht="14.25" customHeight="1" x14ac:dyDescent="0.3">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c r="O3488" s="4" t="str">
        <f>TEXT(Table1[[#This Row],[Invoice Date]],"mmm")</f>
        <v>Jun</v>
      </c>
      <c r="P3488" s="4">
        <f>YEAR(Table1[[#This Row],[Invoice Date]])</f>
        <v>2021</v>
      </c>
      <c r="Q3488" s="4">
        <f>IFERROR(Table1[[#This Row],[Total Sales]]/Table1[[#This Row],[Units Sold]],4)</f>
        <v>549.99999999999989</v>
      </c>
      <c r="R3488" s="4">
        <f>IFERROR(Table1[[#This Row],[Operating Profit]]/Table1[[#This Row],[Units Sold]],0)</f>
        <v>220</v>
      </c>
      <c r="S3488" s="4">
        <f>IFERROR((Table1[[#This Row],[Total Sales]]-Table1[[#This Row],[Operating Profit]])/Table1[[#This Row],[Units Sold]],0)</f>
        <v>329.99999999999994</v>
      </c>
      <c r="T3488" s="4" t="str">
        <f>IF(Table1[[#This Row],[Profit per unit]]&gt;$V$8,"Premium","Mass")</f>
        <v>Premium</v>
      </c>
      <c r="U3488" s="4"/>
    </row>
    <row r="3489" spans="2:21" ht="14.25" customHeight="1" x14ac:dyDescent="0.3">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c r="O3489" s="4" t="str">
        <f>TEXT(Table1[[#This Row],[Invoice Date]],"mmm")</f>
        <v>Jul</v>
      </c>
      <c r="P3489" s="4">
        <f>YEAR(Table1[[#This Row],[Invoice Date]])</f>
        <v>2021</v>
      </c>
      <c r="Q3489" s="4">
        <f>IFERROR(Table1[[#This Row],[Total Sales]]/Table1[[#This Row],[Units Sold]],4)</f>
        <v>499.99999999999989</v>
      </c>
      <c r="R3489" s="4">
        <f>IFERROR(Table1[[#This Row],[Operating Profit]]/Table1[[#This Row],[Units Sold]],0)</f>
        <v>174.99999999999994</v>
      </c>
      <c r="S3489" s="4">
        <f>IFERROR((Table1[[#This Row],[Total Sales]]-Table1[[#This Row],[Operating Profit]])/Table1[[#This Row],[Units Sold]],0)</f>
        <v>324.99999999999994</v>
      </c>
      <c r="T3489" s="4" t="str">
        <f>IF(Table1[[#This Row],[Profit per unit]]&gt;$V$8,"Premium","Mass")</f>
        <v>Premium</v>
      </c>
      <c r="U3489" s="4"/>
    </row>
    <row r="3490" spans="2:21" ht="14.25" customHeight="1" x14ac:dyDescent="0.3">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c r="O3490" s="4" t="str">
        <f>TEXT(Table1[[#This Row],[Invoice Date]],"mmm")</f>
        <v>Jul</v>
      </c>
      <c r="P3490" s="4">
        <f>YEAR(Table1[[#This Row],[Invoice Date]])</f>
        <v>2021</v>
      </c>
      <c r="Q3490" s="4">
        <f>IFERROR(Table1[[#This Row],[Total Sales]]/Table1[[#This Row],[Units Sold]],4)</f>
        <v>450</v>
      </c>
      <c r="R3490" s="4">
        <f>IFERROR(Table1[[#This Row],[Operating Profit]]/Table1[[#This Row],[Units Sold]],0)</f>
        <v>157.49999999999997</v>
      </c>
      <c r="S3490" s="4">
        <f>IFERROR((Table1[[#This Row],[Total Sales]]-Table1[[#This Row],[Operating Profit]])/Table1[[#This Row],[Units Sold]],0)</f>
        <v>292.5</v>
      </c>
      <c r="T3490" s="4" t="str">
        <f>IF(Table1[[#This Row],[Profit per unit]]&gt;$V$8,"Premium","Mass")</f>
        <v>Premium</v>
      </c>
      <c r="U3490" s="4"/>
    </row>
    <row r="3491" spans="2:21" ht="14.25" customHeight="1" x14ac:dyDescent="0.3">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c r="O3491" s="4" t="str">
        <f>TEXT(Table1[[#This Row],[Invoice Date]],"mmm")</f>
        <v>Jul</v>
      </c>
      <c r="P3491" s="4">
        <f>YEAR(Table1[[#This Row],[Invoice Date]])</f>
        <v>2021</v>
      </c>
      <c r="Q3491" s="4">
        <f>IFERROR(Table1[[#This Row],[Total Sales]]/Table1[[#This Row],[Units Sold]],4)</f>
        <v>400</v>
      </c>
      <c r="R3491" s="4">
        <f>IFERROR(Table1[[#This Row],[Operating Profit]]/Table1[[#This Row],[Units Sold]],0)</f>
        <v>160</v>
      </c>
      <c r="S3491" s="4">
        <f>IFERROR((Table1[[#This Row],[Total Sales]]-Table1[[#This Row],[Operating Profit]])/Table1[[#This Row],[Units Sold]],0)</f>
        <v>240</v>
      </c>
      <c r="T3491" s="4" t="str">
        <f>IF(Table1[[#This Row],[Profit per unit]]&gt;$V$8,"Premium","Mass")</f>
        <v>Premium</v>
      </c>
      <c r="U3491" s="4"/>
    </row>
    <row r="3492" spans="2:21" ht="14.25" customHeight="1" x14ac:dyDescent="0.3">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c r="O3492" s="4" t="str">
        <f>TEXT(Table1[[#This Row],[Invoice Date]],"mmm")</f>
        <v>Jul</v>
      </c>
      <c r="P3492" s="4">
        <f>YEAR(Table1[[#This Row],[Invoice Date]])</f>
        <v>2021</v>
      </c>
      <c r="Q3492" s="4">
        <f>IFERROR(Table1[[#This Row],[Total Sales]]/Table1[[#This Row],[Units Sold]],4)</f>
        <v>400</v>
      </c>
      <c r="R3492" s="4">
        <f>IFERROR(Table1[[#This Row],[Operating Profit]]/Table1[[#This Row],[Units Sold]],0)</f>
        <v>160</v>
      </c>
      <c r="S3492" s="4">
        <f>IFERROR((Table1[[#This Row],[Total Sales]]-Table1[[#This Row],[Operating Profit]])/Table1[[#This Row],[Units Sold]],0)</f>
        <v>240</v>
      </c>
      <c r="T3492" s="4" t="str">
        <f>IF(Table1[[#This Row],[Profit per unit]]&gt;$V$8,"Premium","Mass")</f>
        <v>Premium</v>
      </c>
      <c r="U3492" s="4"/>
    </row>
    <row r="3493" spans="2:21" ht="14.25" customHeight="1" x14ac:dyDescent="0.3">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c r="O3493" s="4" t="str">
        <f>TEXT(Table1[[#This Row],[Invoice Date]],"mmm")</f>
        <v>Jul</v>
      </c>
      <c r="P3493" s="4">
        <f>YEAR(Table1[[#This Row],[Invoice Date]])</f>
        <v>2021</v>
      </c>
      <c r="Q3493" s="4">
        <f>IFERROR(Table1[[#This Row],[Total Sales]]/Table1[[#This Row],[Units Sold]],4)</f>
        <v>499.99999999999989</v>
      </c>
      <c r="R3493" s="4">
        <f>IFERROR(Table1[[#This Row],[Operating Profit]]/Table1[[#This Row],[Units Sold]],0)</f>
        <v>149.99999999999997</v>
      </c>
      <c r="S3493" s="4">
        <f>IFERROR((Table1[[#This Row],[Total Sales]]-Table1[[#This Row],[Operating Profit]])/Table1[[#This Row],[Units Sold]],0)</f>
        <v>349.99999999999989</v>
      </c>
      <c r="T3493" s="4" t="str">
        <f>IF(Table1[[#This Row],[Profit per unit]]&gt;$V$8,"Premium","Mass")</f>
        <v>Premium</v>
      </c>
      <c r="U3493" s="4"/>
    </row>
    <row r="3494" spans="2:21" ht="14.25" customHeight="1" x14ac:dyDescent="0.3">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c r="O3494" s="4" t="str">
        <f>TEXT(Table1[[#This Row],[Invoice Date]],"mmm")</f>
        <v>Jul</v>
      </c>
      <c r="P3494" s="4">
        <f>YEAR(Table1[[#This Row],[Invoice Date]])</f>
        <v>2021</v>
      </c>
      <c r="Q3494" s="4">
        <f>IFERROR(Table1[[#This Row],[Total Sales]]/Table1[[#This Row],[Units Sold]],4)</f>
        <v>549.99999999999989</v>
      </c>
      <c r="R3494" s="4">
        <f>IFERROR(Table1[[#This Row],[Operating Profit]]/Table1[[#This Row],[Units Sold]],0)</f>
        <v>220</v>
      </c>
      <c r="S3494" s="4">
        <f>IFERROR((Table1[[#This Row],[Total Sales]]-Table1[[#This Row],[Operating Profit]])/Table1[[#This Row],[Units Sold]],0)</f>
        <v>329.99999999999994</v>
      </c>
      <c r="T3494" s="4" t="str">
        <f>IF(Table1[[#This Row],[Profit per unit]]&gt;$V$8,"Premium","Mass")</f>
        <v>Premium</v>
      </c>
      <c r="U3494" s="4"/>
    </row>
    <row r="3495" spans="2:21" ht="14.25" customHeight="1" x14ac:dyDescent="0.3">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c r="O3495" s="4" t="str">
        <f>TEXT(Table1[[#This Row],[Invoice Date]],"mmm")</f>
        <v>Aug</v>
      </c>
      <c r="P3495" s="4">
        <f>YEAR(Table1[[#This Row],[Invoice Date]])</f>
        <v>2021</v>
      </c>
      <c r="Q3495" s="4">
        <f>IFERROR(Table1[[#This Row],[Total Sales]]/Table1[[#This Row],[Units Sold]],4)</f>
        <v>499.99999999999989</v>
      </c>
      <c r="R3495" s="4">
        <f>IFERROR(Table1[[#This Row],[Operating Profit]]/Table1[[#This Row],[Units Sold]],0)</f>
        <v>174.99999999999994</v>
      </c>
      <c r="S3495" s="4">
        <f>IFERROR((Table1[[#This Row],[Total Sales]]-Table1[[#This Row],[Operating Profit]])/Table1[[#This Row],[Units Sold]],0)</f>
        <v>324.99999999999994</v>
      </c>
      <c r="T3495" s="4" t="str">
        <f>IF(Table1[[#This Row],[Profit per unit]]&gt;$V$8,"Premium","Mass")</f>
        <v>Premium</v>
      </c>
      <c r="U3495" s="4"/>
    </row>
    <row r="3496" spans="2:21" ht="14.25" customHeight="1" x14ac:dyDescent="0.3">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c r="O3496" s="4" t="str">
        <f>TEXT(Table1[[#This Row],[Invoice Date]],"mmm")</f>
        <v>Aug</v>
      </c>
      <c r="P3496" s="4">
        <f>YEAR(Table1[[#This Row],[Invoice Date]])</f>
        <v>2021</v>
      </c>
      <c r="Q3496" s="4">
        <f>IFERROR(Table1[[#This Row],[Total Sales]]/Table1[[#This Row],[Units Sold]],4)</f>
        <v>450</v>
      </c>
      <c r="R3496" s="4">
        <f>IFERROR(Table1[[#This Row],[Operating Profit]]/Table1[[#This Row],[Units Sold]],0)</f>
        <v>157.49999999999997</v>
      </c>
      <c r="S3496" s="4">
        <f>IFERROR((Table1[[#This Row],[Total Sales]]-Table1[[#This Row],[Operating Profit]])/Table1[[#This Row],[Units Sold]],0)</f>
        <v>292.5</v>
      </c>
      <c r="T3496" s="4" t="str">
        <f>IF(Table1[[#This Row],[Profit per unit]]&gt;$V$8,"Premium","Mass")</f>
        <v>Premium</v>
      </c>
      <c r="U3496" s="4"/>
    </row>
    <row r="3497" spans="2:21" ht="14.25" customHeight="1" x14ac:dyDescent="0.3">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c r="O3497" s="4" t="str">
        <f>TEXT(Table1[[#This Row],[Invoice Date]],"mmm")</f>
        <v>Aug</v>
      </c>
      <c r="P3497" s="4">
        <f>YEAR(Table1[[#This Row],[Invoice Date]])</f>
        <v>2021</v>
      </c>
      <c r="Q3497" s="4">
        <f>IFERROR(Table1[[#This Row],[Total Sales]]/Table1[[#This Row],[Units Sold]],4)</f>
        <v>400</v>
      </c>
      <c r="R3497" s="4">
        <f>IFERROR(Table1[[#This Row],[Operating Profit]]/Table1[[#This Row],[Units Sold]],0)</f>
        <v>160</v>
      </c>
      <c r="S3497" s="4">
        <f>IFERROR((Table1[[#This Row],[Total Sales]]-Table1[[#This Row],[Operating Profit]])/Table1[[#This Row],[Units Sold]],0)</f>
        <v>240</v>
      </c>
      <c r="T3497" s="4" t="str">
        <f>IF(Table1[[#This Row],[Profit per unit]]&gt;$V$8,"Premium","Mass")</f>
        <v>Premium</v>
      </c>
      <c r="U3497" s="4"/>
    </row>
    <row r="3498" spans="2:21" ht="14.25" customHeight="1" x14ac:dyDescent="0.3">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c r="O3498" s="4" t="str">
        <f>TEXT(Table1[[#This Row],[Invoice Date]],"mmm")</f>
        <v>Aug</v>
      </c>
      <c r="P3498" s="4">
        <f>YEAR(Table1[[#This Row],[Invoice Date]])</f>
        <v>2021</v>
      </c>
      <c r="Q3498" s="4">
        <f>IFERROR(Table1[[#This Row],[Total Sales]]/Table1[[#This Row],[Units Sold]],4)</f>
        <v>400</v>
      </c>
      <c r="R3498" s="4">
        <f>IFERROR(Table1[[#This Row],[Operating Profit]]/Table1[[#This Row],[Units Sold]],0)</f>
        <v>160</v>
      </c>
      <c r="S3498" s="4">
        <f>IFERROR((Table1[[#This Row],[Total Sales]]-Table1[[#This Row],[Operating Profit]])/Table1[[#This Row],[Units Sold]],0)</f>
        <v>240</v>
      </c>
      <c r="T3498" s="4" t="str">
        <f>IF(Table1[[#This Row],[Profit per unit]]&gt;$V$8,"Premium","Mass")</f>
        <v>Premium</v>
      </c>
      <c r="U3498" s="4"/>
    </row>
    <row r="3499" spans="2:21" ht="14.25" customHeight="1" x14ac:dyDescent="0.3">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c r="O3499" s="4" t="str">
        <f>TEXT(Table1[[#This Row],[Invoice Date]],"mmm")</f>
        <v>Aug</v>
      </c>
      <c r="P3499" s="4">
        <f>YEAR(Table1[[#This Row],[Invoice Date]])</f>
        <v>2021</v>
      </c>
      <c r="Q3499" s="4">
        <f>IFERROR(Table1[[#This Row],[Total Sales]]/Table1[[#This Row],[Units Sold]],4)</f>
        <v>499.99999999999994</v>
      </c>
      <c r="R3499" s="4">
        <f>IFERROR(Table1[[#This Row],[Operating Profit]]/Table1[[#This Row],[Units Sold]],0)</f>
        <v>149.99999999999997</v>
      </c>
      <c r="S3499" s="4">
        <f>IFERROR((Table1[[#This Row],[Total Sales]]-Table1[[#This Row],[Operating Profit]])/Table1[[#This Row],[Units Sold]],0)</f>
        <v>349.99999999999994</v>
      </c>
      <c r="T3499" s="4" t="str">
        <f>IF(Table1[[#This Row],[Profit per unit]]&gt;$V$8,"Premium","Mass")</f>
        <v>Premium</v>
      </c>
      <c r="U3499" s="4"/>
    </row>
    <row r="3500" spans="2:21" ht="14.25" customHeight="1" x14ac:dyDescent="0.3">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c r="O3500" s="4" t="str">
        <f>TEXT(Table1[[#This Row],[Invoice Date]],"mmm")</f>
        <v>Aug</v>
      </c>
      <c r="P3500" s="4">
        <f>YEAR(Table1[[#This Row],[Invoice Date]])</f>
        <v>2021</v>
      </c>
      <c r="Q3500" s="4">
        <f>IFERROR(Table1[[#This Row],[Total Sales]]/Table1[[#This Row],[Units Sold]],4)</f>
        <v>549.99999999999989</v>
      </c>
      <c r="R3500" s="4">
        <f>IFERROR(Table1[[#This Row],[Operating Profit]]/Table1[[#This Row],[Units Sold]],0)</f>
        <v>219.99999999999997</v>
      </c>
      <c r="S3500" s="4">
        <f>IFERROR((Table1[[#This Row],[Total Sales]]-Table1[[#This Row],[Operating Profit]])/Table1[[#This Row],[Units Sold]],0)</f>
        <v>329.99999999999994</v>
      </c>
      <c r="T3500" s="4" t="str">
        <f>IF(Table1[[#This Row],[Profit per unit]]&gt;$V$8,"Premium","Mass")</f>
        <v>Premium</v>
      </c>
      <c r="U3500" s="4"/>
    </row>
    <row r="3501" spans="2:21" ht="14.25" customHeight="1" x14ac:dyDescent="0.3">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c r="O3501" s="4" t="str">
        <f>TEXT(Table1[[#This Row],[Invoice Date]],"mmm")</f>
        <v>Sep</v>
      </c>
      <c r="P3501" s="4">
        <f>YEAR(Table1[[#This Row],[Invoice Date]])</f>
        <v>2021</v>
      </c>
      <c r="Q3501" s="4">
        <f>IFERROR(Table1[[#This Row],[Total Sales]]/Table1[[#This Row],[Units Sold]],4)</f>
        <v>499.99999999999994</v>
      </c>
      <c r="R3501" s="4">
        <f>IFERROR(Table1[[#This Row],[Operating Profit]]/Table1[[#This Row],[Units Sold]],0)</f>
        <v>174.99999999999997</v>
      </c>
      <c r="S3501" s="4">
        <f>IFERROR((Table1[[#This Row],[Total Sales]]-Table1[[#This Row],[Operating Profit]])/Table1[[#This Row],[Units Sold]],0)</f>
        <v>325</v>
      </c>
      <c r="T3501" s="4" t="str">
        <f>IF(Table1[[#This Row],[Profit per unit]]&gt;$V$8,"Premium","Mass")</f>
        <v>Premium</v>
      </c>
      <c r="U3501" s="4"/>
    </row>
    <row r="3502" spans="2:21" ht="14.25" customHeight="1" x14ac:dyDescent="0.3">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c r="O3502" s="4" t="str">
        <f>TEXT(Table1[[#This Row],[Invoice Date]],"mmm")</f>
        <v>Sep</v>
      </c>
      <c r="P3502" s="4">
        <f>YEAR(Table1[[#This Row],[Invoice Date]])</f>
        <v>2021</v>
      </c>
      <c r="Q3502" s="4">
        <f>IFERROR(Table1[[#This Row],[Total Sales]]/Table1[[#This Row],[Units Sold]],4)</f>
        <v>450</v>
      </c>
      <c r="R3502" s="4">
        <f>IFERROR(Table1[[#This Row],[Operating Profit]]/Table1[[#This Row],[Units Sold]],0)</f>
        <v>157.5</v>
      </c>
      <c r="S3502" s="4">
        <f>IFERROR((Table1[[#This Row],[Total Sales]]-Table1[[#This Row],[Operating Profit]])/Table1[[#This Row],[Units Sold]],0)</f>
        <v>292.5</v>
      </c>
      <c r="T3502" s="4" t="str">
        <f>IF(Table1[[#This Row],[Profit per unit]]&gt;$V$8,"Premium","Mass")</f>
        <v>Premium</v>
      </c>
      <c r="U3502" s="4"/>
    </row>
    <row r="3503" spans="2:21" ht="14.25" customHeight="1" x14ac:dyDescent="0.3">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c r="O3503" s="4" t="str">
        <f>TEXT(Table1[[#This Row],[Invoice Date]],"mmm")</f>
        <v>Sep</v>
      </c>
      <c r="P3503" s="4">
        <f>YEAR(Table1[[#This Row],[Invoice Date]])</f>
        <v>2021</v>
      </c>
      <c r="Q3503" s="4">
        <f>IFERROR(Table1[[#This Row],[Total Sales]]/Table1[[#This Row],[Units Sold]],4)</f>
        <v>400</v>
      </c>
      <c r="R3503" s="4">
        <f>IFERROR(Table1[[#This Row],[Operating Profit]]/Table1[[#This Row],[Units Sold]],0)</f>
        <v>160</v>
      </c>
      <c r="S3503" s="4">
        <f>IFERROR((Table1[[#This Row],[Total Sales]]-Table1[[#This Row],[Operating Profit]])/Table1[[#This Row],[Units Sold]],0)</f>
        <v>240</v>
      </c>
      <c r="T3503" s="4" t="str">
        <f>IF(Table1[[#This Row],[Profit per unit]]&gt;$V$8,"Premium","Mass")</f>
        <v>Premium</v>
      </c>
      <c r="U3503" s="4"/>
    </row>
    <row r="3504" spans="2:21" ht="14.25" customHeight="1" x14ac:dyDescent="0.3">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c r="O3504" s="4" t="str">
        <f>TEXT(Table1[[#This Row],[Invoice Date]],"mmm")</f>
        <v>Sep</v>
      </c>
      <c r="P3504" s="4">
        <f>YEAR(Table1[[#This Row],[Invoice Date]])</f>
        <v>2021</v>
      </c>
      <c r="Q3504" s="4">
        <f>IFERROR(Table1[[#This Row],[Total Sales]]/Table1[[#This Row],[Units Sold]],4)</f>
        <v>400</v>
      </c>
      <c r="R3504" s="4">
        <f>IFERROR(Table1[[#This Row],[Operating Profit]]/Table1[[#This Row],[Units Sold]],0)</f>
        <v>160</v>
      </c>
      <c r="S3504" s="4">
        <f>IFERROR((Table1[[#This Row],[Total Sales]]-Table1[[#This Row],[Operating Profit]])/Table1[[#This Row],[Units Sold]],0)</f>
        <v>240</v>
      </c>
      <c r="T3504" s="4" t="str">
        <f>IF(Table1[[#This Row],[Profit per unit]]&gt;$V$8,"Premium","Mass")</f>
        <v>Premium</v>
      </c>
      <c r="U3504" s="4"/>
    </row>
    <row r="3505" spans="2:21" ht="14.25" customHeight="1" x14ac:dyDescent="0.3">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c r="O3505" s="4" t="str">
        <f>TEXT(Table1[[#This Row],[Invoice Date]],"mmm")</f>
        <v>Sep</v>
      </c>
      <c r="P3505" s="4">
        <f>YEAR(Table1[[#This Row],[Invoice Date]])</f>
        <v>2021</v>
      </c>
      <c r="Q3505" s="4">
        <f>IFERROR(Table1[[#This Row],[Total Sales]]/Table1[[#This Row],[Units Sold]],4)</f>
        <v>499.99999999999989</v>
      </c>
      <c r="R3505" s="4">
        <f>IFERROR(Table1[[#This Row],[Operating Profit]]/Table1[[#This Row],[Units Sold]],0)</f>
        <v>149.99999999999997</v>
      </c>
      <c r="S3505" s="4">
        <f>IFERROR((Table1[[#This Row],[Total Sales]]-Table1[[#This Row],[Operating Profit]])/Table1[[#This Row],[Units Sold]],0)</f>
        <v>349.99999999999989</v>
      </c>
      <c r="T3505" s="4" t="str">
        <f>IF(Table1[[#This Row],[Profit per unit]]&gt;$V$8,"Premium","Mass")</f>
        <v>Premium</v>
      </c>
      <c r="U3505" s="4"/>
    </row>
    <row r="3506" spans="2:21" ht="14.25" customHeight="1" x14ac:dyDescent="0.3">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c r="O3506" s="4" t="str">
        <f>TEXT(Table1[[#This Row],[Invoice Date]],"mmm")</f>
        <v>Sep</v>
      </c>
      <c r="P3506" s="4">
        <f>YEAR(Table1[[#This Row],[Invoice Date]])</f>
        <v>2021</v>
      </c>
      <c r="Q3506" s="4">
        <f>IFERROR(Table1[[#This Row],[Total Sales]]/Table1[[#This Row],[Units Sold]],4)</f>
        <v>549.99999999999989</v>
      </c>
      <c r="R3506" s="4">
        <f>IFERROR(Table1[[#This Row],[Operating Profit]]/Table1[[#This Row],[Units Sold]],0)</f>
        <v>219.99999999999997</v>
      </c>
      <c r="S3506" s="4">
        <f>IFERROR((Table1[[#This Row],[Total Sales]]-Table1[[#This Row],[Operating Profit]])/Table1[[#This Row],[Units Sold]],0)</f>
        <v>329.99999999999989</v>
      </c>
      <c r="T3506" s="4" t="str">
        <f>IF(Table1[[#This Row],[Profit per unit]]&gt;$V$8,"Premium","Mass")</f>
        <v>Premium</v>
      </c>
      <c r="U3506" s="4"/>
    </row>
    <row r="3507" spans="2:21" ht="14.25" customHeight="1" x14ac:dyDescent="0.3">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c r="O3507" s="4" t="str">
        <f>TEXT(Table1[[#This Row],[Invoice Date]],"mmm")</f>
        <v>Oct</v>
      </c>
      <c r="P3507" s="4">
        <f>YEAR(Table1[[#This Row],[Invoice Date]])</f>
        <v>2021</v>
      </c>
      <c r="Q3507" s="4">
        <f>IFERROR(Table1[[#This Row],[Total Sales]]/Table1[[#This Row],[Units Sold]],4)</f>
        <v>549.99999999999989</v>
      </c>
      <c r="R3507" s="4">
        <f>IFERROR(Table1[[#This Row],[Operating Profit]]/Table1[[#This Row],[Units Sold]],0)</f>
        <v>192.49999999999997</v>
      </c>
      <c r="S3507" s="4">
        <f>IFERROR((Table1[[#This Row],[Total Sales]]-Table1[[#This Row],[Operating Profit]])/Table1[[#This Row],[Units Sold]],0)</f>
        <v>357.5</v>
      </c>
      <c r="T3507" s="4" t="str">
        <f>IF(Table1[[#This Row],[Profit per unit]]&gt;$V$8,"Premium","Mass")</f>
        <v>Premium</v>
      </c>
      <c r="U3507" s="4"/>
    </row>
    <row r="3508" spans="2:21" ht="14.25" customHeight="1" x14ac:dyDescent="0.3">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c r="O3508" s="4" t="str">
        <f>TEXT(Table1[[#This Row],[Invoice Date]],"mmm")</f>
        <v>Oct</v>
      </c>
      <c r="P3508" s="4">
        <f>YEAR(Table1[[#This Row],[Invoice Date]])</f>
        <v>2021</v>
      </c>
      <c r="Q3508" s="4">
        <f>IFERROR(Table1[[#This Row],[Total Sales]]/Table1[[#This Row],[Units Sold]],4)</f>
        <v>500</v>
      </c>
      <c r="R3508" s="4">
        <f>IFERROR(Table1[[#This Row],[Operating Profit]]/Table1[[#This Row],[Units Sold]],0)</f>
        <v>175</v>
      </c>
      <c r="S3508" s="4">
        <f>IFERROR((Table1[[#This Row],[Total Sales]]-Table1[[#This Row],[Operating Profit]])/Table1[[#This Row],[Units Sold]],0)</f>
        <v>325</v>
      </c>
      <c r="T3508" s="4" t="str">
        <f>IF(Table1[[#This Row],[Profit per unit]]&gt;$V$8,"Premium","Mass")</f>
        <v>Premium</v>
      </c>
      <c r="U3508" s="4"/>
    </row>
    <row r="3509" spans="2:21" ht="14.25" customHeight="1" x14ac:dyDescent="0.3">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c r="O3509" s="4" t="str">
        <f>TEXT(Table1[[#This Row],[Invoice Date]],"mmm")</f>
        <v>Oct</v>
      </c>
      <c r="P3509" s="4">
        <f>YEAR(Table1[[#This Row],[Invoice Date]])</f>
        <v>2021</v>
      </c>
      <c r="Q3509" s="4">
        <f>IFERROR(Table1[[#This Row],[Total Sales]]/Table1[[#This Row],[Units Sold]],4)</f>
        <v>500</v>
      </c>
      <c r="R3509" s="4">
        <f>IFERROR(Table1[[#This Row],[Operating Profit]]/Table1[[#This Row],[Units Sold]],0)</f>
        <v>200</v>
      </c>
      <c r="S3509" s="4">
        <f>IFERROR((Table1[[#This Row],[Total Sales]]-Table1[[#This Row],[Operating Profit]])/Table1[[#This Row],[Units Sold]],0)</f>
        <v>300</v>
      </c>
      <c r="T3509" s="4" t="str">
        <f>IF(Table1[[#This Row],[Profit per unit]]&gt;$V$8,"Premium","Mass")</f>
        <v>Premium</v>
      </c>
      <c r="U3509" s="4"/>
    </row>
    <row r="3510" spans="2:21" ht="14.25" customHeight="1" x14ac:dyDescent="0.3">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c r="O3510" s="4" t="str">
        <f>TEXT(Table1[[#This Row],[Invoice Date]],"mmm")</f>
        <v>Oct</v>
      </c>
      <c r="P3510" s="4">
        <f>YEAR(Table1[[#This Row],[Invoice Date]])</f>
        <v>2021</v>
      </c>
      <c r="Q3510" s="4">
        <f>IFERROR(Table1[[#This Row],[Total Sales]]/Table1[[#This Row],[Units Sold]],4)</f>
        <v>500</v>
      </c>
      <c r="R3510" s="4">
        <f>IFERROR(Table1[[#This Row],[Operating Profit]]/Table1[[#This Row],[Units Sold]],0)</f>
        <v>200</v>
      </c>
      <c r="S3510" s="4">
        <f>IFERROR((Table1[[#This Row],[Total Sales]]-Table1[[#This Row],[Operating Profit]])/Table1[[#This Row],[Units Sold]],0)</f>
        <v>300</v>
      </c>
      <c r="T3510" s="4" t="str">
        <f>IF(Table1[[#This Row],[Profit per unit]]&gt;$V$8,"Premium","Mass")</f>
        <v>Premium</v>
      </c>
      <c r="U3510" s="4"/>
    </row>
    <row r="3511" spans="2:21" ht="14.25" customHeight="1" x14ac:dyDescent="0.3">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c r="O3511" s="4" t="str">
        <f>TEXT(Table1[[#This Row],[Invoice Date]],"mmm")</f>
        <v>Oct</v>
      </c>
      <c r="P3511" s="4">
        <f>YEAR(Table1[[#This Row],[Invoice Date]])</f>
        <v>2021</v>
      </c>
      <c r="Q3511" s="4">
        <f>IFERROR(Table1[[#This Row],[Total Sales]]/Table1[[#This Row],[Units Sold]],4)</f>
        <v>600</v>
      </c>
      <c r="R3511" s="4">
        <f>IFERROR(Table1[[#This Row],[Operating Profit]]/Table1[[#This Row],[Units Sold]],0)</f>
        <v>180</v>
      </c>
      <c r="S3511" s="4">
        <f>IFERROR((Table1[[#This Row],[Total Sales]]-Table1[[#This Row],[Operating Profit]])/Table1[[#This Row],[Units Sold]],0)</f>
        <v>420</v>
      </c>
      <c r="T3511" s="4" t="str">
        <f>IF(Table1[[#This Row],[Profit per unit]]&gt;$V$8,"Premium","Mass")</f>
        <v>Premium</v>
      </c>
      <c r="U3511" s="4"/>
    </row>
    <row r="3512" spans="2:21" ht="14.25" customHeight="1" x14ac:dyDescent="0.3">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c r="O3512" s="4" t="str">
        <f>TEXT(Table1[[#This Row],[Invoice Date]],"mmm")</f>
        <v>Oct</v>
      </c>
      <c r="P3512" s="4">
        <f>YEAR(Table1[[#This Row],[Invoice Date]])</f>
        <v>2021</v>
      </c>
      <c r="Q3512" s="4">
        <f>IFERROR(Table1[[#This Row],[Total Sales]]/Table1[[#This Row],[Units Sold]],4)</f>
        <v>649.99999999999989</v>
      </c>
      <c r="R3512" s="4">
        <f>IFERROR(Table1[[#This Row],[Operating Profit]]/Table1[[#This Row],[Units Sold]],0)</f>
        <v>259.99999999999994</v>
      </c>
      <c r="S3512" s="4">
        <f>IFERROR((Table1[[#This Row],[Total Sales]]-Table1[[#This Row],[Operating Profit]])/Table1[[#This Row],[Units Sold]],0)</f>
        <v>389.99999999999989</v>
      </c>
      <c r="T3512" s="4" t="str">
        <f>IF(Table1[[#This Row],[Profit per unit]]&gt;$V$8,"Premium","Mass")</f>
        <v>Premium</v>
      </c>
      <c r="U3512" s="4"/>
    </row>
    <row r="3513" spans="2:21" ht="14.25" customHeight="1" x14ac:dyDescent="0.3">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c r="O3513" s="4" t="str">
        <f>TEXT(Table1[[#This Row],[Invoice Date]],"mmm")</f>
        <v>Nov</v>
      </c>
      <c r="P3513" s="4">
        <f>YEAR(Table1[[#This Row],[Invoice Date]])</f>
        <v>2021</v>
      </c>
      <c r="Q3513" s="4">
        <f>IFERROR(Table1[[#This Row],[Total Sales]]/Table1[[#This Row],[Units Sold]],4)</f>
        <v>600</v>
      </c>
      <c r="R3513" s="4">
        <f>IFERROR(Table1[[#This Row],[Operating Profit]]/Table1[[#This Row],[Units Sold]],0)</f>
        <v>210</v>
      </c>
      <c r="S3513" s="4">
        <f>IFERROR((Table1[[#This Row],[Total Sales]]-Table1[[#This Row],[Operating Profit]])/Table1[[#This Row],[Units Sold]],0)</f>
        <v>390</v>
      </c>
      <c r="T3513" s="4" t="str">
        <f>IF(Table1[[#This Row],[Profit per unit]]&gt;$V$8,"Premium","Mass")</f>
        <v>Premium</v>
      </c>
      <c r="U3513" s="4"/>
    </row>
    <row r="3514" spans="2:21" ht="14.25" customHeight="1" x14ac:dyDescent="0.3">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c r="O3514" s="4" t="str">
        <f>TEXT(Table1[[#This Row],[Invoice Date]],"mmm")</f>
        <v>Nov</v>
      </c>
      <c r="P3514" s="4">
        <f>YEAR(Table1[[#This Row],[Invoice Date]])</f>
        <v>2021</v>
      </c>
      <c r="Q3514" s="4">
        <f>IFERROR(Table1[[#This Row],[Total Sales]]/Table1[[#This Row],[Units Sold]],4)</f>
        <v>500</v>
      </c>
      <c r="R3514" s="4">
        <f>IFERROR(Table1[[#This Row],[Operating Profit]]/Table1[[#This Row],[Units Sold]],0)</f>
        <v>175</v>
      </c>
      <c r="S3514" s="4">
        <f>IFERROR((Table1[[#This Row],[Total Sales]]-Table1[[#This Row],[Operating Profit]])/Table1[[#This Row],[Units Sold]],0)</f>
        <v>325</v>
      </c>
      <c r="T3514" s="4" t="str">
        <f>IF(Table1[[#This Row],[Profit per unit]]&gt;$V$8,"Premium","Mass")</f>
        <v>Premium</v>
      </c>
      <c r="U3514" s="4"/>
    </row>
    <row r="3515" spans="2:21" ht="14.25" customHeight="1" x14ac:dyDescent="0.3">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c r="O3515" s="4" t="str">
        <f>TEXT(Table1[[#This Row],[Invoice Date]],"mmm")</f>
        <v>Nov</v>
      </c>
      <c r="P3515" s="4">
        <f>YEAR(Table1[[#This Row],[Invoice Date]])</f>
        <v>2021</v>
      </c>
      <c r="Q3515" s="4">
        <f>IFERROR(Table1[[#This Row],[Total Sales]]/Table1[[#This Row],[Units Sold]],4)</f>
        <v>500</v>
      </c>
      <c r="R3515" s="4">
        <f>IFERROR(Table1[[#This Row],[Operating Profit]]/Table1[[#This Row],[Units Sold]],0)</f>
        <v>200</v>
      </c>
      <c r="S3515" s="4">
        <f>IFERROR((Table1[[#This Row],[Total Sales]]-Table1[[#This Row],[Operating Profit]])/Table1[[#This Row],[Units Sold]],0)</f>
        <v>300</v>
      </c>
      <c r="T3515" s="4" t="str">
        <f>IF(Table1[[#This Row],[Profit per unit]]&gt;$V$8,"Premium","Mass")</f>
        <v>Premium</v>
      </c>
      <c r="U3515" s="4"/>
    </row>
    <row r="3516" spans="2:21" ht="14.25" customHeight="1" x14ac:dyDescent="0.3">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c r="O3516" s="4" t="str">
        <f>TEXT(Table1[[#This Row],[Invoice Date]],"mmm")</f>
        <v>Nov</v>
      </c>
      <c r="P3516" s="4">
        <f>YEAR(Table1[[#This Row],[Invoice Date]])</f>
        <v>2021</v>
      </c>
      <c r="Q3516" s="4">
        <f>IFERROR(Table1[[#This Row],[Total Sales]]/Table1[[#This Row],[Units Sold]],4)</f>
        <v>500</v>
      </c>
      <c r="R3516" s="4">
        <f>IFERROR(Table1[[#This Row],[Operating Profit]]/Table1[[#This Row],[Units Sold]],0)</f>
        <v>200</v>
      </c>
      <c r="S3516" s="4">
        <f>IFERROR((Table1[[#This Row],[Total Sales]]-Table1[[#This Row],[Operating Profit]])/Table1[[#This Row],[Units Sold]],0)</f>
        <v>300</v>
      </c>
      <c r="T3516" s="4" t="str">
        <f>IF(Table1[[#This Row],[Profit per unit]]&gt;$V$8,"Premium","Mass")</f>
        <v>Premium</v>
      </c>
      <c r="U3516" s="4"/>
    </row>
    <row r="3517" spans="2:21" ht="14.25" customHeight="1" x14ac:dyDescent="0.3">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c r="O3517" s="4" t="str">
        <f>TEXT(Table1[[#This Row],[Invoice Date]],"mmm")</f>
        <v>Nov</v>
      </c>
      <c r="P3517" s="4">
        <f>YEAR(Table1[[#This Row],[Invoice Date]])</f>
        <v>2021</v>
      </c>
      <c r="Q3517" s="4">
        <f>IFERROR(Table1[[#This Row],[Total Sales]]/Table1[[#This Row],[Units Sold]],4)</f>
        <v>600</v>
      </c>
      <c r="R3517" s="4">
        <f>IFERROR(Table1[[#This Row],[Operating Profit]]/Table1[[#This Row],[Units Sold]],0)</f>
        <v>180</v>
      </c>
      <c r="S3517" s="4">
        <f>IFERROR((Table1[[#This Row],[Total Sales]]-Table1[[#This Row],[Operating Profit]])/Table1[[#This Row],[Units Sold]],0)</f>
        <v>420</v>
      </c>
      <c r="T3517" s="4" t="str">
        <f>IF(Table1[[#This Row],[Profit per unit]]&gt;$V$8,"Premium","Mass")</f>
        <v>Premium</v>
      </c>
      <c r="U3517" s="4"/>
    </row>
    <row r="3518" spans="2:21" ht="14.25" customHeight="1" x14ac:dyDescent="0.3">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c r="O3518" s="4" t="str">
        <f>TEXT(Table1[[#This Row],[Invoice Date]],"mmm")</f>
        <v>Nov</v>
      </c>
      <c r="P3518" s="4">
        <f>YEAR(Table1[[#This Row],[Invoice Date]])</f>
        <v>2021</v>
      </c>
      <c r="Q3518" s="4">
        <f>IFERROR(Table1[[#This Row],[Total Sales]]/Table1[[#This Row],[Units Sold]],4)</f>
        <v>649.99999999999977</v>
      </c>
      <c r="R3518" s="4">
        <f>IFERROR(Table1[[#This Row],[Operating Profit]]/Table1[[#This Row],[Units Sold]],0)</f>
        <v>259.99999999999994</v>
      </c>
      <c r="S3518" s="4">
        <f>IFERROR((Table1[[#This Row],[Total Sales]]-Table1[[#This Row],[Operating Profit]])/Table1[[#This Row],[Units Sold]],0)</f>
        <v>389.99999999999989</v>
      </c>
      <c r="T3518" s="4" t="str">
        <f>IF(Table1[[#This Row],[Profit per unit]]&gt;$V$8,"Premium","Mass")</f>
        <v>Premium</v>
      </c>
      <c r="U3518" s="4"/>
    </row>
    <row r="3519" spans="2:21" ht="14.25" customHeight="1" x14ac:dyDescent="0.3">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c r="O3519" s="4" t="str">
        <f>TEXT(Table1[[#This Row],[Invoice Date]],"mmm")</f>
        <v>Dec</v>
      </c>
      <c r="P3519" s="4">
        <f>YEAR(Table1[[#This Row],[Invoice Date]])</f>
        <v>2021</v>
      </c>
      <c r="Q3519" s="4">
        <f>IFERROR(Table1[[#This Row],[Total Sales]]/Table1[[#This Row],[Units Sold]],4)</f>
        <v>600</v>
      </c>
      <c r="R3519" s="4">
        <f>IFERROR(Table1[[#This Row],[Operating Profit]]/Table1[[#This Row],[Units Sold]],0)</f>
        <v>209.99999999999997</v>
      </c>
      <c r="S3519" s="4">
        <f>IFERROR((Table1[[#This Row],[Total Sales]]-Table1[[#This Row],[Operating Profit]])/Table1[[#This Row],[Units Sold]],0)</f>
        <v>390</v>
      </c>
      <c r="T3519" s="4" t="str">
        <f>IF(Table1[[#This Row],[Profit per unit]]&gt;$V$8,"Premium","Mass")</f>
        <v>Premium</v>
      </c>
      <c r="U3519" s="4"/>
    </row>
    <row r="3520" spans="2:21" ht="14.25" customHeight="1" x14ac:dyDescent="0.3">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c r="O3520" s="4" t="str">
        <f>TEXT(Table1[[#This Row],[Invoice Date]],"mmm")</f>
        <v>Dec</v>
      </c>
      <c r="P3520" s="4">
        <f>YEAR(Table1[[#This Row],[Invoice Date]])</f>
        <v>2021</v>
      </c>
      <c r="Q3520" s="4">
        <f>IFERROR(Table1[[#This Row],[Total Sales]]/Table1[[#This Row],[Units Sold]],4)</f>
        <v>500</v>
      </c>
      <c r="R3520" s="4">
        <f>IFERROR(Table1[[#This Row],[Operating Profit]]/Table1[[#This Row],[Units Sold]],0)</f>
        <v>174.99999999999997</v>
      </c>
      <c r="S3520" s="4">
        <f>IFERROR((Table1[[#This Row],[Total Sales]]-Table1[[#This Row],[Operating Profit]])/Table1[[#This Row],[Units Sold]],0)</f>
        <v>325</v>
      </c>
      <c r="T3520" s="4" t="str">
        <f>IF(Table1[[#This Row],[Profit per unit]]&gt;$V$8,"Premium","Mass")</f>
        <v>Premium</v>
      </c>
      <c r="U3520" s="4"/>
    </row>
    <row r="3521" spans="2:21" ht="14.25" customHeight="1" x14ac:dyDescent="0.3">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c r="O3521" s="4" t="str">
        <f>TEXT(Table1[[#This Row],[Invoice Date]],"mmm")</f>
        <v>Dec</v>
      </c>
      <c r="P3521" s="4">
        <f>YEAR(Table1[[#This Row],[Invoice Date]])</f>
        <v>2021</v>
      </c>
      <c r="Q3521" s="4">
        <f>IFERROR(Table1[[#This Row],[Total Sales]]/Table1[[#This Row],[Units Sold]],4)</f>
        <v>500</v>
      </c>
      <c r="R3521" s="4">
        <f>IFERROR(Table1[[#This Row],[Operating Profit]]/Table1[[#This Row],[Units Sold]],0)</f>
        <v>200</v>
      </c>
      <c r="S3521" s="4">
        <f>IFERROR((Table1[[#This Row],[Total Sales]]-Table1[[#This Row],[Operating Profit]])/Table1[[#This Row],[Units Sold]],0)</f>
        <v>300</v>
      </c>
      <c r="T3521" s="4" t="str">
        <f>IF(Table1[[#This Row],[Profit per unit]]&gt;$V$8,"Premium","Mass")</f>
        <v>Premium</v>
      </c>
      <c r="U3521" s="4"/>
    </row>
    <row r="3522" spans="2:21" ht="14.25" customHeight="1" x14ac:dyDescent="0.3">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c r="O3522" s="4" t="str">
        <f>TEXT(Table1[[#This Row],[Invoice Date]],"mmm")</f>
        <v>Dec</v>
      </c>
      <c r="P3522" s="4">
        <f>YEAR(Table1[[#This Row],[Invoice Date]])</f>
        <v>2021</v>
      </c>
      <c r="Q3522" s="4">
        <f>IFERROR(Table1[[#This Row],[Total Sales]]/Table1[[#This Row],[Units Sold]],4)</f>
        <v>500</v>
      </c>
      <c r="R3522" s="4">
        <f>IFERROR(Table1[[#This Row],[Operating Profit]]/Table1[[#This Row],[Units Sold]],0)</f>
        <v>200</v>
      </c>
      <c r="S3522" s="4">
        <f>IFERROR((Table1[[#This Row],[Total Sales]]-Table1[[#This Row],[Operating Profit]])/Table1[[#This Row],[Units Sold]],0)</f>
        <v>300</v>
      </c>
      <c r="T3522" s="4" t="str">
        <f>IF(Table1[[#This Row],[Profit per unit]]&gt;$V$8,"Premium","Mass")</f>
        <v>Premium</v>
      </c>
      <c r="U3522" s="4"/>
    </row>
    <row r="3523" spans="2:21" ht="14.25" customHeight="1" x14ac:dyDescent="0.3">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c r="O3523" s="4" t="str">
        <f>TEXT(Table1[[#This Row],[Invoice Date]],"mmm")</f>
        <v>Dec</v>
      </c>
      <c r="P3523" s="4">
        <f>YEAR(Table1[[#This Row],[Invoice Date]])</f>
        <v>2021</v>
      </c>
      <c r="Q3523" s="4">
        <f>IFERROR(Table1[[#This Row],[Total Sales]]/Table1[[#This Row],[Units Sold]],4)</f>
        <v>600</v>
      </c>
      <c r="R3523" s="4">
        <f>IFERROR(Table1[[#This Row],[Operating Profit]]/Table1[[#This Row],[Units Sold]],0)</f>
        <v>180</v>
      </c>
      <c r="S3523" s="4">
        <f>IFERROR((Table1[[#This Row],[Total Sales]]-Table1[[#This Row],[Operating Profit]])/Table1[[#This Row],[Units Sold]],0)</f>
        <v>420</v>
      </c>
      <c r="T3523" s="4" t="str">
        <f>IF(Table1[[#This Row],[Profit per unit]]&gt;$V$8,"Premium","Mass")</f>
        <v>Premium</v>
      </c>
      <c r="U3523" s="4"/>
    </row>
    <row r="3524" spans="2:21" ht="14.25" customHeight="1" x14ac:dyDescent="0.3">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c r="O3524" s="4" t="str">
        <f>TEXT(Table1[[#This Row],[Invoice Date]],"mmm")</f>
        <v>Dec</v>
      </c>
      <c r="P3524" s="4">
        <f>YEAR(Table1[[#This Row],[Invoice Date]])</f>
        <v>2021</v>
      </c>
      <c r="Q3524" s="4">
        <f>IFERROR(Table1[[#This Row],[Total Sales]]/Table1[[#This Row],[Units Sold]],4)</f>
        <v>649.99999999999989</v>
      </c>
      <c r="R3524" s="4">
        <f>IFERROR(Table1[[#This Row],[Operating Profit]]/Table1[[#This Row],[Units Sold]],0)</f>
        <v>259.99999999999994</v>
      </c>
      <c r="S3524" s="4">
        <f>IFERROR((Table1[[#This Row],[Total Sales]]-Table1[[#This Row],[Operating Profit]])/Table1[[#This Row],[Units Sold]],0)</f>
        <v>389.99999999999983</v>
      </c>
      <c r="T3524" s="4" t="str">
        <f>IF(Table1[[#This Row],[Profit per unit]]&gt;$V$8,"Premium","Mass")</f>
        <v>Premium</v>
      </c>
      <c r="U3524" s="4"/>
    </row>
    <row r="3525" spans="2:21" ht="14.25" customHeight="1" x14ac:dyDescent="0.3">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c r="O3525" s="4" t="str">
        <f>TEXT(Table1[[#This Row],[Invoice Date]],"mmm")</f>
        <v>Jan</v>
      </c>
      <c r="P3525" s="4">
        <f>YEAR(Table1[[#This Row],[Invoice Date]])</f>
        <v>2021</v>
      </c>
      <c r="Q3525" s="4">
        <f>IFERROR(Table1[[#This Row],[Total Sales]]/Table1[[#This Row],[Units Sold]],4)</f>
        <v>400</v>
      </c>
      <c r="R3525" s="4">
        <f>IFERROR(Table1[[#This Row],[Operating Profit]]/Table1[[#This Row],[Units Sold]],0)</f>
        <v>160</v>
      </c>
      <c r="S3525" s="4">
        <f>IFERROR((Table1[[#This Row],[Total Sales]]-Table1[[#This Row],[Operating Profit]])/Table1[[#This Row],[Units Sold]],0)</f>
        <v>240</v>
      </c>
      <c r="T3525" s="4" t="str">
        <f>IF(Table1[[#This Row],[Profit per unit]]&gt;$V$8,"Premium","Mass")</f>
        <v>Premium</v>
      </c>
      <c r="U3525" s="4"/>
    </row>
    <row r="3526" spans="2:21" ht="14.25" customHeight="1" x14ac:dyDescent="0.3">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c r="O3526" s="4" t="str">
        <f>TEXT(Table1[[#This Row],[Invoice Date]],"mmm")</f>
        <v>Jan</v>
      </c>
      <c r="P3526" s="4">
        <f>YEAR(Table1[[#This Row],[Invoice Date]])</f>
        <v>2021</v>
      </c>
      <c r="Q3526" s="4">
        <f>IFERROR(Table1[[#This Row],[Total Sales]]/Table1[[#This Row],[Units Sold]],4)</f>
        <v>400</v>
      </c>
      <c r="R3526" s="4">
        <f>IFERROR(Table1[[#This Row],[Operating Profit]]/Table1[[#This Row],[Units Sold]],0)</f>
        <v>160</v>
      </c>
      <c r="S3526" s="4">
        <f>IFERROR((Table1[[#This Row],[Total Sales]]-Table1[[#This Row],[Operating Profit]])/Table1[[#This Row],[Units Sold]],0)</f>
        <v>240</v>
      </c>
      <c r="T3526" s="4" t="str">
        <f>IF(Table1[[#This Row],[Profit per unit]]&gt;$V$8,"Premium","Mass")</f>
        <v>Premium</v>
      </c>
      <c r="U3526" s="4"/>
    </row>
    <row r="3527" spans="2:21" ht="14.25" customHeight="1" x14ac:dyDescent="0.3">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c r="O3527" s="4" t="str">
        <f>TEXT(Table1[[#This Row],[Invoice Date]],"mmm")</f>
        <v>Jan</v>
      </c>
      <c r="P3527" s="4">
        <f>YEAR(Table1[[#This Row],[Invoice Date]])</f>
        <v>2021</v>
      </c>
      <c r="Q3527" s="4">
        <f>IFERROR(Table1[[#This Row],[Total Sales]]/Table1[[#This Row],[Units Sold]],4)</f>
        <v>300.00000000000006</v>
      </c>
      <c r="R3527" s="4">
        <f>IFERROR(Table1[[#This Row],[Operating Profit]]/Table1[[#This Row],[Units Sold]],0)</f>
        <v>90.000000000000014</v>
      </c>
      <c r="S3527" s="4">
        <f>IFERROR((Table1[[#This Row],[Total Sales]]-Table1[[#This Row],[Operating Profit]])/Table1[[#This Row],[Units Sold]],0)</f>
        <v>210.00000000000006</v>
      </c>
      <c r="T3527" s="4" t="str">
        <f>IF(Table1[[#This Row],[Profit per unit]]&gt;$V$8,"Premium","Mass")</f>
        <v>Premium</v>
      </c>
      <c r="U3527" s="4"/>
    </row>
    <row r="3528" spans="2:21" ht="14.25" customHeight="1" x14ac:dyDescent="0.3">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c r="O3528" s="4" t="str">
        <f>TEXT(Table1[[#This Row],[Invoice Date]],"mmm")</f>
        <v>Jan</v>
      </c>
      <c r="P3528" s="4">
        <f>YEAR(Table1[[#This Row],[Invoice Date]])</f>
        <v>2021</v>
      </c>
      <c r="Q3528" s="4">
        <f>IFERROR(Table1[[#This Row],[Total Sales]]/Table1[[#This Row],[Units Sold]],4)</f>
        <v>350</v>
      </c>
      <c r="R3528" s="4">
        <f>IFERROR(Table1[[#This Row],[Operating Profit]]/Table1[[#This Row],[Units Sold]],0)</f>
        <v>105</v>
      </c>
      <c r="S3528" s="4">
        <f>IFERROR((Table1[[#This Row],[Total Sales]]-Table1[[#This Row],[Operating Profit]])/Table1[[#This Row],[Units Sold]],0)</f>
        <v>245</v>
      </c>
      <c r="T3528" s="4" t="str">
        <f>IF(Table1[[#This Row],[Profit per unit]]&gt;$V$8,"Premium","Mass")</f>
        <v>Premium</v>
      </c>
      <c r="U3528" s="4"/>
    </row>
    <row r="3529" spans="2:21" ht="14.25" customHeight="1" x14ac:dyDescent="0.3">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c r="O3529" s="4" t="str">
        <f>TEXT(Table1[[#This Row],[Invoice Date]],"mmm")</f>
        <v>Jan</v>
      </c>
      <c r="P3529" s="4">
        <f>YEAR(Table1[[#This Row],[Invoice Date]])</f>
        <v>2021</v>
      </c>
      <c r="Q3529" s="4">
        <f>IFERROR(Table1[[#This Row],[Total Sales]]/Table1[[#This Row],[Units Sold]],4)</f>
        <v>500</v>
      </c>
      <c r="R3529" s="4">
        <f>IFERROR(Table1[[#This Row],[Operating Profit]]/Table1[[#This Row],[Units Sold]],0)</f>
        <v>150</v>
      </c>
      <c r="S3529" s="4">
        <f>IFERROR((Table1[[#This Row],[Total Sales]]-Table1[[#This Row],[Operating Profit]])/Table1[[#This Row],[Units Sold]],0)</f>
        <v>350</v>
      </c>
      <c r="T3529" s="4" t="str">
        <f>IF(Table1[[#This Row],[Profit per unit]]&gt;$V$8,"Premium","Mass")</f>
        <v>Premium</v>
      </c>
      <c r="U3529" s="4"/>
    </row>
    <row r="3530" spans="2:21" ht="14.25" customHeight="1" x14ac:dyDescent="0.3">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c r="O3530" s="4" t="str">
        <f>TEXT(Table1[[#This Row],[Invoice Date]],"mmm")</f>
        <v>Jan</v>
      </c>
      <c r="P3530" s="4">
        <f>YEAR(Table1[[#This Row],[Invoice Date]])</f>
        <v>2021</v>
      </c>
      <c r="Q3530" s="4">
        <f>IFERROR(Table1[[#This Row],[Total Sales]]/Table1[[#This Row],[Units Sold]],4)</f>
        <v>400</v>
      </c>
      <c r="R3530" s="4">
        <f>IFERROR(Table1[[#This Row],[Operating Profit]]/Table1[[#This Row],[Units Sold]],0)</f>
        <v>140</v>
      </c>
      <c r="S3530" s="4">
        <f>IFERROR((Table1[[#This Row],[Total Sales]]-Table1[[#This Row],[Operating Profit]])/Table1[[#This Row],[Units Sold]],0)</f>
        <v>260</v>
      </c>
      <c r="T3530" s="4" t="str">
        <f>IF(Table1[[#This Row],[Profit per unit]]&gt;$V$8,"Premium","Mass")</f>
        <v>Premium</v>
      </c>
      <c r="U3530" s="4"/>
    </row>
    <row r="3531" spans="2:21" ht="14.25" customHeight="1" x14ac:dyDescent="0.3">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c r="O3531" s="4" t="str">
        <f>TEXT(Table1[[#This Row],[Invoice Date]],"mmm")</f>
        <v>Feb</v>
      </c>
      <c r="P3531" s="4">
        <f>YEAR(Table1[[#This Row],[Invoice Date]])</f>
        <v>2021</v>
      </c>
      <c r="Q3531" s="4">
        <f>IFERROR(Table1[[#This Row],[Total Sales]]/Table1[[#This Row],[Units Sold]],4)</f>
        <v>400</v>
      </c>
      <c r="R3531" s="4">
        <f>IFERROR(Table1[[#This Row],[Operating Profit]]/Table1[[#This Row],[Units Sold]],0)</f>
        <v>160</v>
      </c>
      <c r="S3531" s="4">
        <f>IFERROR((Table1[[#This Row],[Total Sales]]-Table1[[#This Row],[Operating Profit]])/Table1[[#This Row],[Units Sold]],0)</f>
        <v>240</v>
      </c>
      <c r="T3531" s="4" t="str">
        <f>IF(Table1[[#This Row],[Profit per unit]]&gt;$V$8,"Premium","Mass")</f>
        <v>Premium</v>
      </c>
      <c r="U3531" s="4"/>
    </row>
    <row r="3532" spans="2:21" ht="14.25" customHeight="1" x14ac:dyDescent="0.3">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c r="O3532" s="4" t="str">
        <f>TEXT(Table1[[#This Row],[Invoice Date]],"mmm")</f>
        <v>Feb</v>
      </c>
      <c r="P3532" s="4">
        <f>YEAR(Table1[[#This Row],[Invoice Date]])</f>
        <v>2021</v>
      </c>
      <c r="Q3532" s="4">
        <f>IFERROR(Table1[[#This Row],[Total Sales]]/Table1[[#This Row],[Units Sold]],4)</f>
        <v>400</v>
      </c>
      <c r="R3532" s="4">
        <f>IFERROR(Table1[[#This Row],[Operating Profit]]/Table1[[#This Row],[Units Sold]],0)</f>
        <v>160</v>
      </c>
      <c r="S3532" s="4">
        <f>IFERROR((Table1[[#This Row],[Total Sales]]-Table1[[#This Row],[Operating Profit]])/Table1[[#This Row],[Units Sold]],0)</f>
        <v>240</v>
      </c>
      <c r="T3532" s="4" t="str">
        <f>IF(Table1[[#This Row],[Profit per unit]]&gt;$V$8,"Premium","Mass")</f>
        <v>Premium</v>
      </c>
      <c r="U3532" s="4"/>
    </row>
    <row r="3533" spans="2:21" ht="14.25" customHeight="1" x14ac:dyDescent="0.3">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c r="O3533" s="4" t="str">
        <f>TEXT(Table1[[#This Row],[Invoice Date]],"mmm")</f>
        <v>Feb</v>
      </c>
      <c r="P3533" s="4">
        <f>YEAR(Table1[[#This Row],[Invoice Date]])</f>
        <v>2021</v>
      </c>
      <c r="Q3533" s="4">
        <f>IFERROR(Table1[[#This Row],[Total Sales]]/Table1[[#This Row],[Units Sold]],4)</f>
        <v>300.00000000000006</v>
      </c>
      <c r="R3533" s="4">
        <f>IFERROR(Table1[[#This Row],[Operating Profit]]/Table1[[#This Row],[Units Sold]],0)</f>
        <v>90.000000000000014</v>
      </c>
      <c r="S3533" s="4">
        <f>IFERROR((Table1[[#This Row],[Total Sales]]-Table1[[#This Row],[Operating Profit]])/Table1[[#This Row],[Units Sold]],0)</f>
        <v>210.00000000000006</v>
      </c>
      <c r="T3533" s="4" t="str">
        <f>IF(Table1[[#This Row],[Profit per unit]]&gt;$V$8,"Premium","Mass")</f>
        <v>Premium</v>
      </c>
      <c r="U3533" s="4"/>
    </row>
    <row r="3534" spans="2:21" ht="14.25" customHeight="1" x14ac:dyDescent="0.3">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c r="O3534" s="4" t="str">
        <f>TEXT(Table1[[#This Row],[Invoice Date]],"mmm")</f>
        <v>Feb</v>
      </c>
      <c r="P3534" s="4">
        <f>YEAR(Table1[[#This Row],[Invoice Date]])</f>
        <v>2021</v>
      </c>
      <c r="Q3534" s="4">
        <f>IFERROR(Table1[[#This Row],[Total Sales]]/Table1[[#This Row],[Units Sold]],4)</f>
        <v>350</v>
      </c>
      <c r="R3534" s="4">
        <f>IFERROR(Table1[[#This Row],[Operating Profit]]/Table1[[#This Row],[Units Sold]],0)</f>
        <v>105</v>
      </c>
      <c r="S3534" s="4">
        <f>IFERROR((Table1[[#This Row],[Total Sales]]-Table1[[#This Row],[Operating Profit]])/Table1[[#This Row],[Units Sold]],0)</f>
        <v>245</v>
      </c>
      <c r="T3534" s="4" t="str">
        <f>IF(Table1[[#This Row],[Profit per unit]]&gt;$V$8,"Premium","Mass")</f>
        <v>Premium</v>
      </c>
      <c r="U3534" s="4"/>
    </row>
    <row r="3535" spans="2:21" ht="14.25" customHeight="1" x14ac:dyDescent="0.3">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c r="O3535" s="4" t="str">
        <f>TEXT(Table1[[#This Row],[Invoice Date]],"mmm")</f>
        <v>Feb</v>
      </c>
      <c r="P3535" s="4">
        <f>YEAR(Table1[[#This Row],[Invoice Date]])</f>
        <v>2021</v>
      </c>
      <c r="Q3535" s="4">
        <f>IFERROR(Table1[[#This Row],[Total Sales]]/Table1[[#This Row],[Units Sold]],4)</f>
        <v>500</v>
      </c>
      <c r="R3535" s="4">
        <f>IFERROR(Table1[[#This Row],[Operating Profit]]/Table1[[#This Row],[Units Sold]],0)</f>
        <v>150</v>
      </c>
      <c r="S3535" s="4">
        <f>IFERROR((Table1[[#This Row],[Total Sales]]-Table1[[#This Row],[Operating Profit]])/Table1[[#This Row],[Units Sold]],0)</f>
        <v>350</v>
      </c>
      <c r="T3535" s="4" t="str">
        <f>IF(Table1[[#This Row],[Profit per unit]]&gt;$V$8,"Premium","Mass")</f>
        <v>Premium</v>
      </c>
      <c r="U3535" s="4"/>
    </row>
    <row r="3536" spans="2:21" ht="14.25" customHeight="1" x14ac:dyDescent="0.3">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c r="O3536" s="4" t="str">
        <f>TEXT(Table1[[#This Row],[Invoice Date]],"mmm")</f>
        <v>Feb</v>
      </c>
      <c r="P3536" s="4">
        <f>YEAR(Table1[[#This Row],[Invoice Date]])</f>
        <v>2021</v>
      </c>
      <c r="Q3536" s="4">
        <f>IFERROR(Table1[[#This Row],[Total Sales]]/Table1[[#This Row],[Units Sold]],4)</f>
        <v>400</v>
      </c>
      <c r="R3536" s="4">
        <f>IFERROR(Table1[[#This Row],[Operating Profit]]/Table1[[#This Row],[Units Sold]],0)</f>
        <v>140</v>
      </c>
      <c r="S3536" s="4">
        <f>IFERROR((Table1[[#This Row],[Total Sales]]-Table1[[#This Row],[Operating Profit]])/Table1[[#This Row],[Units Sold]],0)</f>
        <v>260</v>
      </c>
      <c r="T3536" s="4" t="str">
        <f>IF(Table1[[#This Row],[Profit per unit]]&gt;$V$8,"Premium","Mass")</f>
        <v>Premium</v>
      </c>
      <c r="U3536" s="4"/>
    </row>
    <row r="3537" spans="2:21" ht="14.25" customHeight="1" x14ac:dyDescent="0.3">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c r="O3537" s="4" t="str">
        <f>TEXT(Table1[[#This Row],[Invoice Date]],"mmm")</f>
        <v>Mar</v>
      </c>
      <c r="P3537" s="4">
        <f>YEAR(Table1[[#This Row],[Invoice Date]])</f>
        <v>2021</v>
      </c>
      <c r="Q3537" s="4">
        <f>IFERROR(Table1[[#This Row],[Total Sales]]/Table1[[#This Row],[Units Sold]],4)</f>
        <v>400</v>
      </c>
      <c r="R3537" s="4">
        <f>IFERROR(Table1[[#This Row],[Operating Profit]]/Table1[[#This Row],[Units Sold]],0)</f>
        <v>160</v>
      </c>
      <c r="S3537" s="4">
        <f>IFERROR((Table1[[#This Row],[Total Sales]]-Table1[[#This Row],[Operating Profit]])/Table1[[#This Row],[Units Sold]],0)</f>
        <v>240</v>
      </c>
      <c r="T3537" s="4" t="str">
        <f>IF(Table1[[#This Row],[Profit per unit]]&gt;$V$8,"Premium","Mass")</f>
        <v>Premium</v>
      </c>
      <c r="U3537" s="4"/>
    </row>
    <row r="3538" spans="2:21" ht="14.25" customHeight="1" x14ac:dyDescent="0.3">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c r="O3538" s="4" t="str">
        <f>TEXT(Table1[[#This Row],[Invoice Date]],"mmm")</f>
        <v>Mar</v>
      </c>
      <c r="P3538" s="4">
        <f>YEAR(Table1[[#This Row],[Invoice Date]])</f>
        <v>2021</v>
      </c>
      <c r="Q3538" s="4">
        <f>IFERROR(Table1[[#This Row],[Total Sales]]/Table1[[#This Row],[Units Sold]],4)</f>
        <v>400</v>
      </c>
      <c r="R3538" s="4">
        <f>IFERROR(Table1[[#This Row],[Operating Profit]]/Table1[[#This Row],[Units Sold]],0)</f>
        <v>160</v>
      </c>
      <c r="S3538" s="4">
        <f>IFERROR((Table1[[#This Row],[Total Sales]]-Table1[[#This Row],[Operating Profit]])/Table1[[#This Row],[Units Sold]],0)</f>
        <v>240</v>
      </c>
      <c r="T3538" s="4" t="str">
        <f>IF(Table1[[#This Row],[Profit per unit]]&gt;$V$8,"Premium","Mass")</f>
        <v>Premium</v>
      </c>
      <c r="U3538" s="4"/>
    </row>
    <row r="3539" spans="2:21" ht="14.25" customHeight="1" x14ac:dyDescent="0.3">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c r="O3539" s="4" t="str">
        <f>TEXT(Table1[[#This Row],[Invoice Date]],"mmm")</f>
        <v>Mar</v>
      </c>
      <c r="P3539" s="4">
        <f>YEAR(Table1[[#This Row],[Invoice Date]])</f>
        <v>2021</v>
      </c>
      <c r="Q3539" s="4">
        <f>IFERROR(Table1[[#This Row],[Total Sales]]/Table1[[#This Row],[Units Sold]],4)</f>
        <v>300.00000000000006</v>
      </c>
      <c r="R3539" s="4">
        <f>IFERROR(Table1[[#This Row],[Operating Profit]]/Table1[[#This Row],[Units Sold]],0)</f>
        <v>90.000000000000014</v>
      </c>
      <c r="S3539" s="4">
        <f>IFERROR((Table1[[#This Row],[Total Sales]]-Table1[[#This Row],[Operating Profit]])/Table1[[#This Row],[Units Sold]],0)</f>
        <v>210.00000000000006</v>
      </c>
      <c r="T3539" s="4" t="str">
        <f>IF(Table1[[#This Row],[Profit per unit]]&gt;$V$8,"Premium","Mass")</f>
        <v>Premium</v>
      </c>
      <c r="U3539" s="4"/>
    </row>
    <row r="3540" spans="2:21" ht="14.25" customHeight="1" x14ac:dyDescent="0.3">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c r="O3540" s="4" t="str">
        <f>TEXT(Table1[[#This Row],[Invoice Date]],"mmm")</f>
        <v>Mar</v>
      </c>
      <c r="P3540" s="4">
        <f>YEAR(Table1[[#This Row],[Invoice Date]])</f>
        <v>2021</v>
      </c>
      <c r="Q3540" s="4">
        <f>IFERROR(Table1[[#This Row],[Total Sales]]/Table1[[#This Row],[Units Sold]],4)</f>
        <v>350</v>
      </c>
      <c r="R3540" s="4">
        <f>IFERROR(Table1[[#This Row],[Operating Profit]]/Table1[[#This Row],[Units Sold]],0)</f>
        <v>105</v>
      </c>
      <c r="S3540" s="4">
        <f>IFERROR((Table1[[#This Row],[Total Sales]]-Table1[[#This Row],[Operating Profit]])/Table1[[#This Row],[Units Sold]],0)</f>
        <v>245</v>
      </c>
      <c r="T3540" s="4" t="str">
        <f>IF(Table1[[#This Row],[Profit per unit]]&gt;$V$8,"Premium","Mass")</f>
        <v>Premium</v>
      </c>
      <c r="U3540" s="4"/>
    </row>
    <row r="3541" spans="2:21" ht="14.25" customHeight="1" x14ac:dyDescent="0.3">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c r="O3541" s="4" t="str">
        <f>TEXT(Table1[[#This Row],[Invoice Date]],"mmm")</f>
        <v>Mar</v>
      </c>
      <c r="P3541" s="4">
        <f>YEAR(Table1[[#This Row],[Invoice Date]])</f>
        <v>2021</v>
      </c>
      <c r="Q3541" s="4">
        <f>IFERROR(Table1[[#This Row],[Total Sales]]/Table1[[#This Row],[Units Sold]],4)</f>
        <v>500</v>
      </c>
      <c r="R3541" s="4">
        <f>IFERROR(Table1[[#This Row],[Operating Profit]]/Table1[[#This Row],[Units Sold]],0)</f>
        <v>150</v>
      </c>
      <c r="S3541" s="4">
        <f>IFERROR((Table1[[#This Row],[Total Sales]]-Table1[[#This Row],[Operating Profit]])/Table1[[#This Row],[Units Sold]],0)</f>
        <v>350</v>
      </c>
      <c r="T3541" s="4" t="str">
        <f>IF(Table1[[#This Row],[Profit per unit]]&gt;$V$8,"Premium","Mass")</f>
        <v>Premium</v>
      </c>
      <c r="U3541" s="4"/>
    </row>
    <row r="3542" spans="2:21" ht="14.25" customHeight="1" x14ac:dyDescent="0.3">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c r="O3542" s="4" t="str">
        <f>TEXT(Table1[[#This Row],[Invoice Date]],"mmm")</f>
        <v>Mar</v>
      </c>
      <c r="P3542" s="4">
        <f>YEAR(Table1[[#This Row],[Invoice Date]])</f>
        <v>2021</v>
      </c>
      <c r="Q3542" s="4">
        <f>IFERROR(Table1[[#This Row],[Total Sales]]/Table1[[#This Row],[Units Sold]],4)</f>
        <v>400</v>
      </c>
      <c r="R3542" s="4">
        <f>IFERROR(Table1[[#This Row],[Operating Profit]]/Table1[[#This Row],[Units Sold]],0)</f>
        <v>140</v>
      </c>
      <c r="S3542" s="4">
        <f>IFERROR((Table1[[#This Row],[Total Sales]]-Table1[[#This Row],[Operating Profit]])/Table1[[#This Row],[Units Sold]],0)</f>
        <v>260</v>
      </c>
      <c r="T3542" s="4" t="str">
        <f>IF(Table1[[#This Row],[Profit per unit]]&gt;$V$8,"Premium","Mass")</f>
        <v>Premium</v>
      </c>
      <c r="U3542" s="4"/>
    </row>
    <row r="3543" spans="2:21" ht="14.25" customHeight="1" x14ac:dyDescent="0.3">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c r="O3543" s="4" t="str">
        <f>TEXT(Table1[[#This Row],[Invoice Date]],"mmm")</f>
        <v>Apr</v>
      </c>
      <c r="P3543" s="4">
        <f>YEAR(Table1[[#This Row],[Invoice Date]])</f>
        <v>2021</v>
      </c>
      <c r="Q3543" s="4">
        <f>IFERROR(Table1[[#This Row],[Total Sales]]/Table1[[#This Row],[Units Sold]],4)</f>
        <v>400</v>
      </c>
      <c r="R3543" s="4">
        <f>IFERROR(Table1[[#This Row],[Operating Profit]]/Table1[[#This Row],[Units Sold]],0)</f>
        <v>160</v>
      </c>
      <c r="S3543" s="4">
        <f>IFERROR((Table1[[#This Row],[Total Sales]]-Table1[[#This Row],[Operating Profit]])/Table1[[#This Row],[Units Sold]],0)</f>
        <v>240</v>
      </c>
      <c r="T3543" s="4" t="str">
        <f>IF(Table1[[#This Row],[Profit per unit]]&gt;$V$8,"Premium","Mass")</f>
        <v>Premium</v>
      </c>
      <c r="U3543" s="4"/>
    </row>
    <row r="3544" spans="2:21" ht="14.25" customHeight="1" x14ac:dyDescent="0.3">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c r="O3544" s="4" t="str">
        <f>TEXT(Table1[[#This Row],[Invoice Date]],"mmm")</f>
        <v>Apr</v>
      </c>
      <c r="P3544" s="4">
        <f>YEAR(Table1[[#This Row],[Invoice Date]])</f>
        <v>2021</v>
      </c>
      <c r="Q3544" s="4">
        <f>IFERROR(Table1[[#This Row],[Total Sales]]/Table1[[#This Row],[Units Sold]],4)</f>
        <v>400</v>
      </c>
      <c r="R3544" s="4">
        <f>IFERROR(Table1[[#This Row],[Operating Profit]]/Table1[[#This Row],[Units Sold]],0)</f>
        <v>160</v>
      </c>
      <c r="S3544" s="4">
        <f>IFERROR((Table1[[#This Row],[Total Sales]]-Table1[[#This Row],[Operating Profit]])/Table1[[#This Row],[Units Sold]],0)</f>
        <v>240</v>
      </c>
      <c r="T3544" s="4" t="str">
        <f>IF(Table1[[#This Row],[Profit per unit]]&gt;$V$8,"Premium","Mass")</f>
        <v>Premium</v>
      </c>
      <c r="U3544" s="4"/>
    </row>
    <row r="3545" spans="2:21" ht="14.25" customHeight="1" x14ac:dyDescent="0.3">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c r="O3545" s="4" t="str">
        <f>TEXT(Table1[[#This Row],[Invoice Date]],"mmm")</f>
        <v>Apr</v>
      </c>
      <c r="P3545" s="4">
        <f>YEAR(Table1[[#This Row],[Invoice Date]])</f>
        <v>2021</v>
      </c>
      <c r="Q3545" s="4">
        <f>IFERROR(Table1[[#This Row],[Total Sales]]/Table1[[#This Row],[Units Sold]],4)</f>
        <v>300.00000000000006</v>
      </c>
      <c r="R3545" s="4">
        <f>IFERROR(Table1[[#This Row],[Operating Profit]]/Table1[[#This Row],[Units Sold]],0)</f>
        <v>90</v>
      </c>
      <c r="S3545" s="4">
        <f>IFERROR((Table1[[#This Row],[Total Sales]]-Table1[[#This Row],[Operating Profit]])/Table1[[#This Row],[Units Sold]],0)</f>
        <v>210.00000000000003</v>
      </c>
      <c r="T3545" s="4" t="str">
        <f>IF(Table1[[#This Row],[Profit per unit]]&gt;$V$8,"Premium","Mass")</f>
        <v>Premium</v>
      </c>
      <c r="U3545" s="4"/>
    </row>
    <row r="3546" spans="2:21" ht="14.25" customHeight="1" x14ac:dyDescent="0.3">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c r="O3546" s="4" t="str">
        <f>TEXT(Table1[[#This Row],[Invoice Date]],"mmm")</f>
        <v>Apr</v>
      </c>
      <c r="P3546" s="4">
        <f>YEAR(Table1[[#This Row],[Invoice Date]])</f>
        <v>2021</v>
      </c>
      <c r="Q3546" s="4">
        <f>IFERROR(Table1[[#This Row],[Total Sales]]/Table1[[#This Row],[Units Sold]],4)</f>
        <v>350</v>
      </c>
      <c r="R3546" s="4">
        <f>IFERROR(Table1[[#This Row],[Operating Profit]]/Table1[[#This Row],[Units Sold]],0)</f>
        <v>105</v>
      </c>
      <c r="S3546" s="4">
        <f>IFERROR((Table1[[#This Row],[Total Sales]]-Table1[[#This Row],[Operating Profit]])/Table1[[#This Row],[Units Sold]],0)</f>
        <v>245</v>
      </c>
      <c r="T3546" s="4" t="str">
        <f>IF(Table1[[#This Row],[Profit per unit]]&gt;$V$8,"Premium","Mass")</f>
        <v>Premium</v>
      </c>
      <c r="U3546" s="4"/>
    </row>
    <row r="3547" spans="2:21" ht="14.25" customHeight="1" x14ac:dyDescent="0.3">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c r="O3547" s="4" t="str">
        <f>TEXT(Table1[[#This Row],[Invoice Date]],"mmm")</f>
        <v>Apr</v>
      </c>
      <c r="P3547" s="4">
        <f>YEAR(Table1[[#This Row],[Invoice Date]])</f>
        <v>2021</v>
      </c>
      <c r="Q3547" s="4">
        <f>IFERROR(Table1[[#This Row],[Total Sales]]/Table1[[#This Row],[Units Sold]],4)</f>
        <v>500</v>
      </c>
      <c r="R3547" s="4">
        <f>IFERROR(Table1[[#This Row],[Operating Profit]]/Table1[[#This Row],[Units Sold]],0)</f>
        <v>150</v>
      </c>
      <c r="S3547" s="4">
        <f>IFERROR((Table1[[#This Row],[Total Sales]]-Table1[[#This Row],[Operating Profit]])/Table1[[#This Row],[Units Sold]],0)</f>
        <v>350</v>
      </c>
      <c r="T3547" s="4" t="str">
        <f>IF(Table1[[#This Row],[Profit per unit]]&gt;$V$8,"Premium","Mass")</f>
        <v>Premium</v>
      </c>
      <c r="U3547" s="4"/>
    </row>
    <row r="3548" spans="2:21" ht="14.25" customHeight="1" x14ac:dyDescent="0.3">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c r="O3548" s="4" t="str">
        <f>TEXT(Table1[[#This Row],[Invoice Date]],"mmm")</f>
        <v>Apr</v>
      </c>
      <c r="P3548" s="4">
        <f>YEAR(Table1[[#This Row],[Invoice Date]])</f>
        <v>2021</v>
      </c>
      <c r="Q3548" s="4">
        <f>IFERROR(Table1[[#This Row],[Total Sales]]/Table1[[#This Row],[Units Sold]],4)</f>
        <v>400</v>
      </c>
      <c r="R3548" s="4">
        <f>IFERROR(Table1[[#This Row],[Operating Profit]]/Table1[[#This Row],[Units Sold]],0)</f>
        <v>140</v>
      </c>
      <c r="S3548" s="4">
        <f>IFERROR((Table1[[#This Row],[Total Sales]]-Table1[[#This Row],[Operating Profit]])/Table1[[#This Row],[Units Sold]],0)</f>
        <v>260</v>
      </c>
      <c r="T3548" s="4" t="str">
        <f>IF(Table1[[#This Row],[Profit per unit]]&gt;$V$8,"Premium","Mass")</f>
        <v>Premium</v>
      </c>
      <c r="U3548" s="4"/>
    </row>
    <row r="3549" spans="2:21" ht="14.25" customHeight="1" x14ac:dyDescent="0.3">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c r="O3549" s="4" t="str">
        <f>TEXT(Table1[[#This Row],[Invoice Date]],"mmm")</f>
        <v>May</v>
      </c>
      <c r="P3549" s="4">
        <f>YEAR(Table1[[#This Row],[Invoice Date]])</f>
        <v>2021</v>
      </c>
      <c r="Q3549" s="4">
        <f>IFERROR(Table1[[#This Row],[Total Sales]]/Table1[[#This Row],[Units Sold]],4)</f>
        <v>549.99999999999989</v>
      </c>
      <c r="R3549" s="4">
        <f>IFERROR(Table1[[#This Row],[Operating Profit]]/Table1[[#This Row],[Units Sold]],0)</f>
        <v>219.99999999999997</v>
      </c>
      <c r="S3549" s="4">
        <f>IFERROR((Table1[[#This Row],[Total Sales]]-Table1[[#This Row],[Operating Profit]])/Table1[[#This Row],[Units Sold]],0)</f>
        <v>329.99999999999989</v>
      </c>
      <c r="T3549" s="4" t="str">
        <f>IF(Table1[[#This Row],[Profit per unit]]&gt;$V$8,"Premium","Mass")</f>
        <v>Premium</v>
      </c>
      <c r="U3549" s="4"/>
    </row>
    <row r="3550" spans="2:21" ht="14.25" customHeight="1" x14ac:dyDescent="0.3">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c r="O3550" s="4" t="str">
        <f>TEXT(Table1[[#This Row],[Invoice Date]],"mmm")</f>
        <v>May</v>
      </c>
      <c r="P3550" s="4">
        <f>YEAR(Table1[[#This Row],[Invoice Date]])</f>
        <v>2021</v>
      </c>
      <c r="Q3550" s="4">
        <f>IFERROR(Table1[[#This Row],[Total Sales]]/Table1[[#This Row],[Units Sold]],4)</f>
        <v>500</v>
      </c>
      <c r="R3550" s="4">
        <f>IFERROR(Table1[[#This Row],[Operating Profit]]/Table1[[#This Row],[Units Sold]],0)</f>
        <v>200</v>
      </c>
      <c r="S3550" s="4">
        <f>IFERROR((Table1[[#This Row],[Total Sales]]-Table1[[#This Row],[Operating Profit]])/Table1[[#This Row],[Units Sold]],0)</f>
        <v>300</v>
      </c>
      <c r="T3550" s="4" t="str">
        <f>IF(Table1[[#This Row],[Profit per unit]]&gt;$V$8,"Premium","Mass")</f>
        <v>Premium</v>
      </c>
      <c r="U3550" s="4"/>
    </row>
    <row r="3551" spans="2:21" ht="14.25" customHeight="1" x14ac:dyDescent="0.3">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c r="O3551" s="4" t="str">
        <f>TEXT(Table1[[#This Row],[Invoice Date]],"mmm")</f>
        <v>May</v>
      </c>
      <c r="P3551" s="4">
        <f>YEAR(Table1[[#This Row],[Invoice Date]])</f>
        <v>2021</v>
      </c>
      <c r="Q3551" s="4">
        <f>IFERROR(Table1[[#This Row],[Total Sales]]/Table1[[#This Row],[Units Sold]],4)</f>
        <v>450</v>
      </c>
      <c r="R3551" s="4">
        <f>IFERROR(Table1[[#This Row],[Operating Profit]]/Table1[[#This Row],[Units Sold]],0)</f>
        <v>135</v>
      </c>
      <c r="S3551" s="4">
        <f>IFERROR((Table1[[#This Row],[Total Sales]]-Table1[[#This Row],[Operating Profit]])/Table1[[#This Row],[Units Sold]],0)</f>
        <v>315</v>
      </c>
      <c r="T3551" s="4" t="str">
        <f>IF(Table1[[#This Row],[Profit per unit]]&gt;$V$8,"Premium","Mass")</f>
        <v>Premium</v>
      </c>
      <c r="U3551" s="4"/>
    </row>
    <row r="3552" spans="2:21" ht="14.25" customHeight="1" x14ac:dyDescent="0.3">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c r="O3552" s="4" t="str">
        <f>TEXT(Table1[[#This Row],[Invoice Date]],"mmm")</f>
        <v>May</v>
      </c>
      <c r="P3552" s="4">
        <f>YEAR(Table1[[#This Row],[Invoice Date]])</f>
        <v>2021</v>
      </c>
      <c r="Q3552" s="4">
        <f>IFERROR(Table1[[#This Row],[Total Sales]]/Table1[[#This Row],[Units Sold]],4)</f>
        <v>450</v>
      </c>
      <c r="R3552" s="4">
        <f>IFERROR(Table1[[#This Row],[Operating Profit]]/Table1[[#This Row],[Units Sold]],0)</f>
        <v>135</v>
      </c>
      <c r="S3552" s="4">
        <f>IFERROR((Table1[[#This Row],[Total Sales]]-Table1[[#This Row],[Operating Profit]])/Table1[[#This Row],[Units Sold]],0)</f>
        <v>315</v>
      </c>
      <c r="T3552" s="4" t="str">
        <f>IF(Table1[[#This Row],[Profit per unit]]&gt;$V$8,"Premium","Mass")</f>
        <v>Premium</v>
      </c>
      <c r="U3552" s="4"/>
    </row>
    <row r="3553" spans="2:21" ht="14.25" customHeight="1" x14ac:dyDescent="0.3">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c r="O3553" s="4" t="str">
        <f>TEXT(Table1[[#This Row],[Invoice Date]],"mmm")</f>
        <v>May</v>
      </c>
      <c r="P3553" s="4">
        <f>YEAR(Table1[[#This Row],[Invoice Date]])</f>
        <v>2021</v>
      </c>
      <c r="Q3553" s="4">
        <f>IFERROR(Table1[[#This Row],[Total Sales]]/Table1[[#This Row],[Units Sold]],4)</f>
        <v>549.99999999999989</v>
      </c>
      <c r="R3553" s="4">
        <f>IFERROR(Table1[[#This Row],[Operating Profit]]/Table1[[#This Row],[Units Sold]],0)</f>
        <v>164.99999999999997</v>
      </c>
      <c r="S3553" s="4">
        <f>IFERROR((Table1[[#This Row],[Total Sales]]-Table1[[#This Row],[Operating Profit]])/Table1[[#This Row],[Units Sold]],0)</f>
        <v>384.99999999999989</v>
      </c>
      <c r="T3553" s="4" t="str">
        <f>IF(Table1[[#This Row],[Profit per unit]]&gt;$V$8,"Premium","Mass")</f>
        <v>Premium</v>
      </c>
      <c r="U3553" s="4"/>
    </row>
    <row r="3554" spans="2:21" ht="14.25" customHeight="1" x14ac:dyDescent="0.3">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c r="O3554" s="4" t="str">
        <f>TEXT(Table1[[#This Row],[Invoice Date]],"mmm")</f>
        <v>May</v>
      </c>
      <c r="P3554" s="4">
        <f>YEAR(Table1[[#This Row],[Invoice Date]])</f>
        <v>2021</v>
      </c>
      <c r="Q3554" s="4">
        <f>IFERROR(Table1[[#This Row],[Total Sales]]/Table1[[#This Row],[Units Sold]],4)</f>
        <v>600</v>
      </c>
      <c r="R3554" s="4">
        <f>IFERROR(Table1[[#This Row],[Operating Profit]]/Table1[[#This Row],[Units Sold]],0)</f>
        <v>210</v>
      </c>
      <c r="S3554" s="4">
        <f>IFERROR((Table1[[#This Row],[Total Sales]]-Table1[[#This Row],[Operating Profit]])/Table1[[#This Row],[Units Sold]],0)</f>
        <v>390</v>
      </c>
      <c r="T3554" s="4" t="str">
        <f>IF(Table1[[#This Row],[Profit per unit]]&gt;$V$8,"Premium","Mass")</f>
        <v>Premium</v>
      </c>
      <c r="U3554" s="4"/>
    </row>
    <row r="3555" spans="2:21" ht="14.25" customHeight="1" x14ac:dyDescent="0.3">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c r="O3555" s="4" t="str">
        <f>TEXT(Table1[[#This Row],[Invoice Date]],"mmm")</f>
        <v>Jun</v>
      </c>
      <c r="P3555" s="4">
        <f>YEAR(Table1[[#This Row],[Invoice Date]])</f>
        <v>2021</v>
      </c>
      <c r="Q3555" s="4">
        <f>IFERROR(Table1[[#This Row],[Total Sales]]/Table1[[#This Row],[Units Sold]],4)</f>
        <v>549.99999999999989</v>
      </c>
      <c r="R3555" s="4">
        <f>IFERROR(Table1[[#This Row],[Operating Profit]]/Table1[[#This Row],[Units Sold]],0)</f>
        <v>219.99999999999994</v>
      </c>
      <c r="S3555" s="4">
        <f>IFERROR((Table1[[#This Row],[Total Sales]]-Table1[[#This Row],[Operating Profit]])/Table1[[#This Row],[Units Sold]],0)</f>
        <v>329.99999999999994</v>
      </c>
      <c r="T3555" s="4" t="str">
        <f>IF(Table1[[#This Row],[Profit per unit]]&gt;$V$8,"Premium","Mass")</f>
        <v>Premium</v>
      </c>
      <c r="U3555" s="4"/>
    </row>
    <row r="3556" spans="2:21" ht="14.25" customHeight="1" x14ac:dyDescent="0.3">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c r="O3556" s="4" t="str">
        <f>TEXT(Table1[[#This Row],[Invoice Date]],"mmm")</f>
        <v>Jun</v>
      </c>
      <c r="P3556" s="4">
        <f>YEAR(Table1[[#This Row],[Invoice Date]])</f>
        <v>2021</v>
      </c>
      <c r="Q3556" s="4">
        <f>IFERROR(Table1[[#This Row],[Total Sales]]/Table1[[#This Row],[Units Sold]],4)</f>
        <v>500</v>
      </c>
      <c r="R3556" s="4">
        <f>IFERROR(Table1[[#This Row],[Operating Profit]]/Table1[[#This Row],[Units Sold]],0)</f>
        <v>200</v>
      </c>
      <c r="S3556" s="4">
        <f>IFERROR((Table1[[#This Row],[Total Sales]]-Table1[[#This Row],[Operating Profit]])/Table1[[#This Row],[Units Sold]],0)</f>
        <v>300</v>
      </c>
      <c r="T3556" s="4" t="str">
        <f>IF(Table1[[#This Row],[Profit per unit]]&gt;$V$8,"Premium","Mass")</f>
        <v>Premium</v>
      </c>
      <c r="U3556" s="4"/>
    </row>
    <row r="3557" spans="2:21" ht="14.25" customHeight="1" x14ac:dyDescent="0.3">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c r="O3557" s="4" t="str">
        <f>TEXT(Table1[[#This Row],[Invoice Date]],"mmm")</f>
        <v>Jun</v>
      </c>
      <c r="P3557" s="4">
        <f>YEAR(Table1[[#This Row],[Invoice Date]])</f>
        <v>2021</v>
      </c>
      <c r="Q3557" s="4">
        <f>IFERROR(Table1[[#This Row],[Total Sales]]/Table1[[#This Row],[Units Sold]],4)</f>
        <v>450</v>
      </c>
      <c r="R3557" s="4">
        <f>IFERROR(Table1[[#This Row],[Operating Profit]]/Table1[[#This Row],[Units Sold]],0)</f>
        <v>135</v>
      </c>
      <c r="S3557" s="4">
        <f>IFERROR((Table1[[#This Row],[Total Sales]]-Table1[[#This Row],[Operating Profit]])/Table1[[#This Row],[Units Sold]],0)</f>
        <v>315</v>
      </c>
      <c r="T3557" s="4" t="str">
        <f>IF(Table1[[#This Row],[Profit per unit]]&gt;$V$8,"Premium","Mass")</f>
        <v>Premium</v>
      </c>
      <c r="U3557" s="4"/>
    </row>
    <row r="3558" spans="2:21" ht="14.25" customHeight="1" x14ac:dyDescent="0.3">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c r="O3558" s="4" t="str">
        <f>TEXT(Table1[[#This Row],[Invoice Date]],"mmm")</f>
        <v>Jun</v>
      </c>
      <c r="P3558" s="4">
        <f>YEAR(Table1[[#This Row],[Invoice Date]])</f>
        <v>2021</v>
      </c>
      <c r="Q3558" s="4">
        <f>IFERROR(Table1[[#This Row],[Total Sales]]/Table1[[#This Row],[Units Sold]],4)</f>
        <v>450</v>
      </c>
      <c r="R3558" s="4">
        <f>IFERROR(Table1[[#This Row],[Operating Profit]]/Table1[[#This Row],[Units Sold]],0)</f>
        <v>135</v>
      </c>
      <c r="S3558" s="4">
        <f>IFERROR((Table1[[#This Row],[Total Sales]]-Table1[[#This Row],[Operating Profit]])/Table1[[#This Row],[Units Sold]],0)</f>
        <v>315</v>
      </c>
      <c r="T3558" s="4" t="str">
        <f>IF(Table1[[#This Row],[Profit per unit]]&gt;$V$8,"Premium","Mass")</f>
        <v>Premium</v>
      </c>
      <c r="U3558" s="4"/>
    </row>
    <row r="3559" spans="2:21" ht="14.25" customHeight="1" x14ac:dyDescent="0.3">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c r="O3559" s="4" t="str">
        <f>TEXT(Table1[[#This Row],[Invoice Date]],"mmm")</f>
        <v>Jun</v>
      </c>
      <c r="P3559" s="4">
        <f>YEAR(Table1[[#This Row],[Invoice Date]])</f>
        <v>2021</v>
      </c>
      <c r="Q3559" s="4">
        <f>IFERROR(Table1[[#This Row],[Total Sales]]/Table1[[#This Row],[Units Sold]],4)</f>
        <v>549.99999999999989</v>
      </c>
      <c r="R3559" s="4">
        <f>IFERROR(Table1[[#This Row],[Operating Profit]]/Table1[[#This Row],[Units Sold]],0)</f>
        <v>164.99999999999997</v>
      </c>
      <c r="S3559" s="4">
        <f>IFERROR((Table1[[#This Row],[Total Sales]]-Table1[[#This Row],[Operating Profit]])/Table1[[#This Row],[Units Sold]],0)</f>
        <v>384.99999999999989</v>
      </c>
      <c r="T3559" s="4" t="str">
        <f>IF(Table1[[#This Row],[Profit per unit]]&gt;$V$8,"Premium","Mass")</f>
        <v>Premium</v>
      </c>
      <c r="U3559" s="4"/>
    </row>
    <row r="3560" spans="2:21" ht="14.25" customHeight="1" x14ac:dyDescent="0.3">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c r="O3560" s="4" t="str">
        <f>TEXT(Table1[[#This Row],[Invoice Date]],"mmm")</f>
        <v>Jun</v>
      </c>
      <c r="P3560" s="4">
        <f>YEAR(Table1[[#This Row],[Invoice Date]])</f>
        <v>2021</v>
      </c>
      <c r="Q3560" s="4">
        <f>IFERROR(Table1[[#This Row],[Total Sales]]/Table1[[#This Row],[Units Sold]],4)</f>
        <v>600</v>
      </c>
      <c r="R3560" s="4">
        <f>IFERROR(Table1[[#This Row],[Operating Profit]]/Table1[[#This Row],[Units Sold]],0)</f>
        <v>210</v>
      </c>
      <c r="S3560" s="4">
        <f>IFERROR((Table1[[#This Row],[Total Sales]]-Table1[[#This Row],[Operating Profit]])/Table1[[#This Row],[Units Sold]],0)</f>
        <v>390</v>
      </c>
      <c r="T3560" s="4" t="str">
        <f>IF(Table1[[#This Row],[Profit per unit]]&gt;$V$8,"Premium","Mass")</f>
        <v>Premium</v>
      </c>
      <c r="U3560" s="4"/>
    </row>
    <row r="3561" spans="2:21" ht="14.25" customHeight="1" x14ac:dyDescent="0.3">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c r="O3561" s="4" t="str">
        <f>TEXT(Table1[[#This Row],[Invoice Date]],"mmm")</f>
        <v>Jul</v>
      </c>
      <c r="P3561" s="4">
        <f>YEAR(Table1[[#This Row],[Invoice Date]])</f>
        <v>2021</v>
      </c>
      <c r="Q3561" s="4">
        <f>IFERROR(Table1[[#This Row],[Total Sales]]/Table1[[#This Row],[Units Sold]],4)</f>
        <v>549.99999999999989</v>
      </c>
      <c r="R3561" s="4">
        <f>IFERROR(Table1[[#This Row],[Operating Profit]]/Table1[[#This Row],[Units Sold]],0)</f>
        <v>219.99999999999994</v>
      </c>
      <c r="S3561" s="4">
        <f>IFERROR((Table1[[#This Row],[Total Sales]]-Table1[[#This Row],[Operating Profit]])/Table1[[#This Row],[Units Sold]],0)</f>
        <v>329.99999999999994</v>
      </c>
      <c r="T3561" s="4" t="str">
        <f>IF(Table1[[#This Row],[Profit per unit]]&gt;$V$8,"Premium","Mass")</f>
        <v>Premium</v>
      </c>
      <c r="U3561" s="4"/>
    </row>
    <row r="3562" spans="2:21" ht="14.25" customHeight="1" x14ac:dyDescent="0.3">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c r="O3562" s="4" t="str">
        <f>TEXT(Table1[[#This Row],[Invoice Date]],"mmm")</f>
        <v>Jul</v>
      </c>
      <c r="P3562" s="4">
        <f>YEAR(Table1[[#This Row],[Invoice Date]])</f>
        <v>2021</v>
      </c>
      <c r="Q3562" s="4">
        <f>IFERROR(Table1[[#This Row],[Total Sales]]/Table1[[#This Row],[Units Sold]],4)</f>
        <v>500</v>
      </c>
      <c r="R3562" s="4">
        <f>IFERROR(Table1[[#This Row],[Operating Profit]]/Table1[[#This Row],[Units Sold]],0)</f>
        <v>200</v>
      </c>
      <c r="S3562" s="4">
        <f>IFERROR((Table1[[#This Row],[Total Sales]]-Table1[[#This Row],[Operating Profit]])/Table1[[#This Row],[Units Sold]],0)</f>
        <v>300</v>
      </c>
      <c r="T3562" s="4" t="str">
        <f>IF(Table1[[#This Row],[Profit per unit]]&gt;$V$8,"Premium","Mass")</f>
        <v>Premium</v>
      </c>
      <c r="U3562" s="4"/>
    </row>
    <row r="3563" spans="2:21" ht="14.25" customHeight="1" x14ac:dyDescent="0.3">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c r="O3563" s="4" t="str">
        <f>TEXT(Table1[[#This Row],[Invoice Date]],"mmm")</f>
        <v>Jul</v>
      </c>
      <c r="P3563" s="4">
        <f>YEAR(Table1[[#This Row],[Invoice Date]])</f>
        <v>2021</v>
      </c>
      <c r="Q3563" s="4">
        <f>IFERROR(Table1[[#This Row],[Total Sales]]/Table1[[#This Row],[Units Sold]],4)</f>
        <v>450</v>
      </c>
      <c r="R3563" s="4">
        <f>IFERROR(Table1[[#This Row],[Operating Profit]]/Table1[[#This Row],[Units Sold]],0)</f>
        <v>135</v>
      </c>
      <c r="S3563" s="4">
        <f>IFERROR((Table1[[#This Row],[Total Sales]]-Table1[[#This Row],[Operating Profit]])/Table1[[#This Row],[Units Sold]],0)</f>
        <v>315</v>
      </c>
      <c r="T3563" s="4" t="str">
        <f>IF(Table1[[#This Row],[Profit per unit]]&gt;$V$8,"Premium","Mass")</f>
        <v>Premium</v>
      </c>
      <c r="U3563" s="4"/>
    </row>
    <row r="3564" spans="2:21" ht="14.25" customHeight="1" x14ac:dyDescent="0.3">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c r="O3564" s="4" t="str">
        <f>TEXT(Table1[[#This Row],[Invoice Date]],"mmm")</f>
        <v>Jul</v>
      </c>
      <c r="P3564" s="4">
        <f>YEAR(Table1[[#This Row],[Invoice Date]])</f>
        <v>2021</v>
      </c>
      <c r="Q3564" s="4">
        <f>IFERROR(Table1[[#This Row],[Total Sales]]/Table1[[#This Row],[Units Sold]],4)</f>
        <v>450</v>
      </c>
      <c r="R3564" s="4">
        <f>IFERROR(Table1[[#This Row],[Operating Profit]]/Table1[[#This Row],[Units Sold]],0)</f>
        <v>135</v>
      </c>
      <c r="S3564" s="4">
        <f>IFERROR((Table1[[#This Row],[Total Sales]]-Table1[[#This Row],[Operating Profit]])/Table1[[#This Row],[Units Sold]],0)</f>
        <v>315</v>
      </c>
      <c r="T3564" s="4" t="str">
        <f>IF(Table1[[#This Row],[Profit per unit]]&gt;$V$8,"Premium","Mass")</f>
        <v>Premium</v>
      </c>
      <c r="U3564" s="4"/>
    </row>
    <row r="3565" spans="2:21" ht="14.25" customHeight="1" x14ac:dyDescent="0.3">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c r="O3565" s="4" t="str">
        <f>TEXT(Table1[[#This Row],[Invoice Date]],"mmm")</f>
        <v>Jul</v>
      </c>
      <c r="P3565" s="4">
        <f>YEAR(Table1[[#This Row],[Invoice Date]])</f>
        <v>2021</v>
      </c>
      <c r="Q3565" s="4">
        <f>IFERROR(Table1[[#This Row],[Total Sales]]/Table1[[#This Row],[Units Sold]],4)</f>
        <v>549.99999999999989</v>
      </c>
      <c r="R3565" s="4">
        <f>IFERROR(Table1[[#This Row],[Operating Profit]]/Table1[[#This Row],[Units Sold]],0)</f>
        <v>164.99999999999997</v>
      </c>
      <c r="S3565" s="4">
        <f>IFERROR((Table1[[#This Row],[Total Sales]]-Table1[[#This Row],[Operating Profit]])/Table1[[#This Row],[Units Sold]],0)</f>
        <v>384.99999999999989</v>
      </c>
      <c r="T3565" s="4" t="str">
        <f>IF(Table1[[#This Row],[Profit per unit]]&gt;$V$8,"Premium","Mass")</f>
        <v>Premium</v>
      </c>
      <c r="U3565" s="4"/>
    </row>
    <row r="3566" spans="2:21" ht="14.25" customHeight="1" x14ac:dyDescent="0.3">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c r="O3566" s="4" t="str">
        <f>TEXT(Table1[[#This Row],[Invoice Date]],"mmm")</f>
        <v>Jul</v>
      </c>
      <c r="P3566" s="4">
        <f>YEAR(Table1[[#This Row],[Invoice Date]])</f>
        <v>2021</v>
      </c>
      <c r="Q3566" s="4">
        <f>IFERROR(Table1[[#This Row],[Total Sales]]/Table1[[#This Row],[Units Sold]],4)</f>
        <v>600</v>
      </c>
      <c r="R3566" s="4">
        <f>IFERROR(Table1[[#This Row],[Operating Profit]]/Table1[[#This Row],[Units Sold]],0)</f>
        <v>210</v>
      </c>
      <c r="S3566" s="4">
        <f>IFERROR((Table1[[#This Row],[Total Sales]]-Table1[[#This Row],[Operating Profit]])/Table1[[#This Row],[Units Sold]],0)</f>
        <v>390</v>
      </c>
      <c r="T3566" s="4" t="str">
        <f>IF(Table1[[#This Row],[Profit per unit]]&gt;$V$8,"Premium","Mass")</f>
        <v>Premium</v>
      </c>
      <c r="U3566" s="4"/>
    </row>
    <row r="3567" spans="2:21" ht="14.25" customHeight="1" x14ac:dyDescent="0.3">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c r="O3567" s="4" t="str">
        <f>TEXT(Table1[[#This Row],[Invoice Date]],"mmm")</f>
        <v>Aug</v>
      </c>
      <c r="P3567" s="4">
        <f>YEAR(Table1[[#This Row],[Invoice Date]])</f>
        <v>2021</v>
      </c>
      <c r="Q3567" s="4">
        <f>IFERROR(Table1[[#This Row],[Total Sales]]/Table1[[#This Row],[Units Sold]],4)</f>
        <v>549.99999999999989</v>
      </c>
      <c r="R3567" s="4">
        <f>IFERROR(Table1[[#This Row],[Operating Profit]]/Table1[[#This Row],[Units Sold]],0)</f>
        <v>219.99999999999994</v>
      </c>
      <c r="S3567" s="4">
        <f>IFERROR((Table1[[#This Row],[Total Sales]]-Table1[[#This Row],[Operating Profit]])/Table1[[#This Row],[Units Sold]],0)</f>
        <v>329.99999999999994</v>
      </c>
      <c r="T3567" s="4" t="str">
        <f>IF(Table1[[#This Row],[Profit per unit]]&gt;$V$8,"Premium","Mass")</f>
        <v>Premium</v>
      </c>
      <c r="U3567" s="4"/>
    </row>
    <row r="3568" spans="2:21" ht="14.25" customHeight="1" x14ac:dyDescent="0.3">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c r="O3568" s="4" t="str">
        <f>TEXT(Table1[[#This Row],[Invoice Date]],"mmm")</f>
        <v>Aug</v>
      </c>
      <c r="P3568" s="4">
        <f>YEAR(Table1[[#This Row],[Invoice Date]])</f>
        <v>2021</v>
      </c>
      <c r="Q3568" s="4">
        <f>IFERROR(Table1[[#This Row],[Total Sales]]/Table1[[#This Row],[Units Sold]],4)</f>
        <v>500</v>
      </c>
      <c r="R3568" s="4">
        <f>IFERROR(Table1[[#This Row],[Operating Profit]]/Table1[[#This Row],[Units Sold]],0)</f>
        <v>200</v>
      </c>
      <c r="S3568" s="4">
        <f>IFERROR((Table1[[#This Row],[Total Sales]]-Table1[[#This Row],[Operating Profit]])/Table1[[#This Row],[Units Sold]],0)</f>
        <v>300</v>
      </c>
      <c r="T3568" s="4" t="str">
        <f>IF(Table1[[#This Row],[Profit per unit]]&gt;$V$8,"Premium","Mass")</f>
        <v>Premium</v>
      </c>
      <c r="U3568" s="4"/>
    </row>
    <row r="3569" spans="2:21" ht="14.25" customHeight="1" x14ac:dyDescent="0.3">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c r="O3569" s="4" t="str">
        <f>TEXT(Table1[[#This Row],[Invoice Date]],"mmm")</f>
        <v>Aug</v>
      </c>
      <c r="P3569" s="4">
        <f>YEAR(Table1[[#This Row],[Invoice Date]])</f>
        <v>2021</v>
      </c>
      <c r="Q3569" s="4">
        <f>IFERROR(Table1[[#This Row],[Total Sales]]/Table1[[#This Row],[Units Sold]],4)</f>
        <v>450</v>
      </c>
      <c r="R3569" s="4">
        <f>IFERROR(Table1[[#This Row],[Operating Profit]]/Table1[[#This Row],[Units Sold]],0)</f>
        <v>135</v>
      </c>
      <c r="S3569" s="4">
        <f>IFERROR((Table1[[#This Row],[Total Sales]]-Table1[[#This Row],[Operating Profit]])/Table1[[#This Row],[Units Sold]],0)</f>
        <v>315</v>
      </c>
      <c r="T3569" s="4" t="str">
        <f>IF(Table1[[#This Row],[Profit per unit]]&gt;$V$8,"Premium","Mass")</f>
        <v>Premium</v>
      </c>
      <c r="U3569" s="4"/>
    </row>
    <row r="3570" spans="2:21" ht="14.25" customHeight="1" x14ac:dyDescent="0.3">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c r="O3570" s="4" t="str">
        <f>TEXT(Table1[[#This Row],[Invoice Date]],"mmm")</f>
        <v>Aug</v>
      </c>
      <c r="P3570" s="4">
        <f>YEAR(Table1[[#This Row],[Invoice Date]])</f>
        <v>2021</v>
      </c>
      <c r="Q3570" s="4">
        <f>IFERROR(Table1[[#This Row],[Total Sales]]/Table1[[#This Row],[Units Sold]],4)</f>
        <v>450</v>
      </c>
      <c r="R3570" s="4">
        <f>IFERROR(Table1[[#This Row],[Operating Profit]]/Table1[[#This Row],[Units Sold]],0)</f>
        <v>135</v>
      </c>
      <c r="S3570" s="4">
        <f>IFERROR((Table1[[#This Row],[Total Sales]]-Table1[[#This Row],[Operating Profit]])/Table1[[#This Row],[Units Sold]],0)</f>
        <v>315</v>
      </c>
      <c r="T3570" s="4" t="str">
        <f>IF(Table1[[#This Row],[Profit per unit]]&gt;$V$8,"Premium","Mass")</f>
        <v>Premium</v>
      </c>
      <c r="U3570" s="4"/>
    </row>
    <row r="3571" spans="2:21" ht="14.25" customHeight="1" x14ac:dyDescent="0.3">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c r="O3571" s="4" t="str">
        <f>TEXT(Table1[[#This Row],[Invoice Date]],"mmm")</f>
        <v>Aug</v>
      </c>
      <c r="P3571" s="4">
        <f>YEAR(Table1[[#This Row],[Invoice Date]])</f>
        <v>2021</v>
      </c>
      <c r="Q3571" s="4">
        <f>IFERROR(Table1[[#This Row],[Total Sales]]/Table1[[#This Row],[Units Sold]],4)</f>
        <v>549.99999999999989</v>
      </c>
      <c r="R3571" s="4">
        <f>IFERROR(Table1[[#This Row],[Operating Profit]]/Table1[[#This Row],[Units Sold]],0)</f>
        <v>164.99999999999997</v>
      </c>
      <c r="S3571" s="4">
        <f>IFERROR((Table1[[#This Row],[Total Sales]]-Table1[[#This Row],[Operating Profit]])/Table1[[#This Row],[Units Sold]],0)</f>
        <v>385</v>
      </c>
      <c r="T3571" s="4" t="str">
        <f>IF(Table1[[#This Row],[Profit per unit]]&gt;$V$8,"Premium","Mass")</f>
        <v>Premium</v>
      </c>
      <c r="U3571" s="4"/>
    </row>
    <row r="3572" spans="2:21" ht="14.25" customHeight="1" x14ac:dyDescent="0.3">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c r="O3572" s="4" t="str">
        <f>TEXT(Table1[[#This Row],[Invoice Date]],"mmm")</f>
        <v>Aug</v>
      </c>
      <c r="P3572" s="4">
        <f>YEAR(Table1[[#This Row],[Invoice Date]])</f>
        <v>2021</v>
      </c>
      <c r="Q3572" s="4">
        <f>IFERROR(Table1[[#This Row],[Total Sales]]/Table1[[#This Row],[Units Sold]],4)</f>
        <v>600</v>
      </c>
      <c r="R3572" s="4">
        <f>IFERROR(Table1[[#This Row],[Operating Profit]]/Table1[[#This Row],[Units Sold]],0)</f>
        <v>210</v>
      </c>
      <c r="S3572" s="4">
        <f>IFERROR((Table1[[#This Row],[Total Sales]]-Table1[[#This Row],[Operating Profit]])/Table1[[#This Row],[Units Sold]],0)</f>
        <v>390</v>
      </c>
      <c r="T3572" s="4" t="str">
        <f>IF(Table1[[#This Row],[Profit per unit]]&gt;$V$8,"Premium","Mass")</f>
        <v>Premium</v>
      </c>
      <c r="U3572" s="4"/>
    </row>
    <row r="3573" spans="2:21" ht="14.25" customHeight="1" x14ac:dyDescent="0.3">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c r="O3573" s="4" t="str">
        <f>TEXT(Table1[[#This Row],[Invoice Date]],"mmm")</f>
        <v>Sep</v>
      </c>
      <c r="P3573" s="4">
        <f>YEAR(Table1[[#This Row],[Invoice Date]])</f>
        <v>2021</v>
      </c>
      <c r="Q3573" s="4">
        <f>IFERROR(Table1[[#This Row],[Total Sales]]/Table1[[#This Row],[Units Sold]],4)</f>
        <v>549.99999999999989</v>
      </c>
      <c r="R3573" s="4">
        <f>IFERROR(Table1[[#This Row],[Operating Profit]]/Table1[[#This Row],[Units Sold]],0)</f>
        <v>219.99999999999997</v>
      </c>
      <c r="S3573" s="4">
        <f>IFERROR((Table1[[#This Row],[Total Sales]]-Table1[[#This Row],[Operating Profit]])/Table1[[#This Row],[Units Sold]],0)</f>
        <v>329.99999999999989</v>
      </c>
      <c r="T3573" s="4" t="str">
        <f>IF(Table1[[#This Row],[Profit per unit]]&gt;$V$8,"Premium","Mass")</f>
        <v>Premium</v>
      </c>
      <c r="U3573" s="4"/>
    </row>
    <row r="3574" spans="2:21" ht="14.25" customHeight="1" x14ac:dyDescent="0.3">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c r="O3574" s="4" t="str">
        <f>TEXT(Table1[[#This Row],[Invoice Date]],"mmm")</f>
        <v>Sep</v>
      </c>
      <c r="P3574" s="4">
        <f>YEAR(Table1[[#This Row],[Invoice Date]])</f>
        <v>2021</v>
      </c>
      <c r="Q3574" s="4">
        <f>IFERROR(Table1[[#This Row],[Total Sales]]/Table1[[#This Row],[Units Sold]],4)</f>
        <v>500</v>
      </c>
      <c r="R3574" s="4">
        <f>IFERROR(Table1[[#This Row],[Operating Profit]]/Table1[[#This Row],[Units Sold]],0)</f>
        <v>200</v>
      </c>
      <c r="S3574" s="4">
        <f>IFERROR((Table1[[#This Row],[Total Sales]]-Table1[[#This Row],[Operating Profit]])/Table1[[#This Row],[Units Sold]],0)</f>
        <v>300</v>
      </c>
      <c r="T3574" s="4" t="str">
        <f>IF(Table1[[#This Row],[Profit per unit]]&gt;$V$8,"Premium","Mass")</f>
        <v>Premium</v>
      </c>
      <c r="U3574" s="4"/>
    </row>
    <row r="3575" spans="2:21" ht="14.25" customHeight="1" x14ac:dyDescent="0.3">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c r="O3575" s="4" t="str">
        <f>TEXT(Table1[[#This Row],[Invoice Date]],"mmm")</f>
        <v>Sep</v>
      </c>
      <c r="P3575" s="4">
        <f>YEAR(Table1[[#This Row],[Invoice Date]])</f>
        <v>2021</v>
      </c>
      <c r="Q3575" s="4">
        <f>IFERROR(Table1[[#This Row],[Total Sales]]/Table1[[#This Row],[Units Sold]],4)</f>
        <v>450</v>
      </c>
      <c r="R3575" s="4">
        <f>IFERROR(Table1[[#This Row],[Operating Profit]]/Table1[[#This Row],[Units Sold]],0)</f>
        <v>135</v>
      </c>
      <c r="S3575" s="4">
        <f>IFERROR((Table1[[#This Row],[Total Sales]]-Table1[[#This Row],[Operating Profit]])/Table1[[#This Row],[Units Sold]],0)</f>
        <v>315</v>
      </c>
      <c r="T3575" s="4" t="str">
        <f>IF(Table1[[#This Row],[Profit per unit]]&gt;$V$8,"Premium","Mass")</f>
        <v>Premium</v>
      </c>
      <c r="U3575" s="4"/>
    </row>
    <row r="3576" spans="2:21" ht="14.25" customHeight="1" x14ac:dyDescent="0.3">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c r="O3576" s="4" t="str">
        <f>TEXT(Table1[[#This Row],[Invoice Date]],"mmm")</f>
        <v>Sep</v>
      </c>
      <c r="P3576" s="4">
        <f>YEAR(Table1[[#This Row],[Invoice Date]])</f>
        <v>2021</v>
      </c>
      <c r="Q3576" s="4">
        <f>IFERROR(Table1[[#This Row],[Total Sales]]/Table1[[#This Row],[Units Sold]],4)</f>
        <v>450</v>
      </c>
      <c r="R3576" s="4">
        <f>IFERROR(Table1[[#This Row],[Operating Profit]]/Table1[[#This Row],[Units Sold]],0)</f>
        <v>135</v>
      </c>
      <c r="S3576" s="4">
        <f>IFERROR((Table1[[#This Row],[Total Sales]]-Table1[[#This Row],[Operating Profit]])/Table1[[#This Row],[Units Sold]],0)</f>
        <v>315</v>
      </c>
      <c r="T3576" s="4" t="str">
        <f>IF(Table1[[#This Row],[Profit per unit]]&gt;$V$8,"Premium","Mass")</f>
        <v>Premium</v>
      </c>
      <c r="U3576" s="4"/>
    </row>
    <row r="3577" spans="2:21" ht="14.25" customHeight="1" x14ac:dyDescent="0.3">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c r="O3577" s="4" t="str">
        <f>TEXT(Table1[[#This Row],[Invoice Date]],"mmm")</f>
        <v>Sep</v>
      </c>
      <c r="P3577" s="4">
        <f>YEAR(Table1[[#This Row],[Invoice Date]])</f>
        <v>2021</v>
      </c>
      <c r="Q3577" s="4">
        <f>IFERROR(Table1[[#This Row],[Total Sales]]/Table1[[#This Row],[Units Sold]],4)</f>
        <v>549.99999999999989</v>
      </c>
      <c r="R3577" s="4">
        <f>IFERROR(Table1[[#This Row],[Operating Profit]]/Table1[[#This Row],[Units Sold]],0)</f>
        <v>164.99999999999997</v>
      </c>
      <c r="S3577" s="4">
        <f>IFERROR((Table1[[#This Row],[Total Sales]]-Table1[[#This Row],[Operating Profit]])/Table1[[#This Row],[Units Sold]],0)</f>
        <v>384.99999999999994</v>
      </c>
      <c r="T3577" s="4" t="str">
        <f>IF(Table1[[#This Row],[Profit per unit]]&gt;$V$8,"Premium","Mass")</f>
        <v>Premium</v>
      </c>
      <c r="U3577" s="4"/>
    </row>
    <row r="3578" spans="2:21" ht="14.25" customHeight="1" x14ac:dyDescent="0.3">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c r="O3578" s="4" t="str">
        <f>TEXT(Table1[[#This Row],[Invoice Date]],"mmm")</f>
        <v>Sep</v>
      </c>
      <c r="P3578" s="4">
        <f>YEAR(Table1[[#This Row],[Invoice Date]])</f>
        <v>2021</v>
      </c>
      <c r="Q3578" s="4">
        <f>IFERROR(Table1[[#This Row],[Total Sales]]/Table1[[#This Row],[Units Sold]],4)</f>
        <v>600</v>
      </c>
      <c r="R3578" s="4">
        <f>IFERROR(Table1[[#This Row],[Operating Profit]]/Table1[[#This Row],[Units Sold]],0)</f>
        <v>209.99999999999997</v>
      </c>
      <c r="S3578" s="4">
        <f>IFERROR((Table1[[#This Row],[Total Sales]]-Table1[[#This Row],[Operating Profit]])/Table1[[#This Row],[Units Sold]],0)</f>
        <v>390</v>
      </c>
      <c r="T3578" s="4" t="str">
        <f>IF(Table1[[#This Row],[Profit per unit]]&gt;$V$8,"Premium","Mass")</f>
        <v>Premium</v>
      </c>
      <c r="U3578" s="4"/>
    </row>
    <row r="3579" spans="2:21" ht="14.25" customHeight="1" x14ac:dyDescent="0.3">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c r="O3579" s="4" t="str">
        <f>TEXT(Table1[[#This Row],[Invoice Date]],"mmm")</f>
        <v>Oct</v>
      </c>
      <c r="P3579" s="4">
        <f>YEAR(Table1[[#This Row],[Invoice Date]])</f>
        <v>2021</v>
      </c>
      <c r="Q3579" s="4">
        <f>IFERROR(Table1[[#This Row],[Total Sales]]/Table1[[#This Row],[Units Sold]],4)</f>
        <v>600</v>
      </c>
      <c r="R3579" s="4">
        <f>IFERROR(Table1[[#This Row],[Operating Profit]]/Table1[[#This Row],[Units Sold]],0)</f>
        <v>240</v>
      </c>
      <c r="S3579" s="4">
        <f>IFERROR((Table1[[#This Row],[Total Sales]]-Table1[[#This Row],[Operating Profit]])/Table1[[#This Row],[Units Sold]],0)</f>
        <v>360</v>
      </c>
      <c r="T3579" s="4" t="str">
        <f>IF(Table1[[#This Row],[Profit per unit]]&gt;$V$8,"Premium","Mass")</f>
        <v>Premium</v>
      </c>
      <c r="U3579" s="4"/>
    </row>
    <row r="3580" spans="2:21" ht="14.25" customHeight="1" x14ac:dyDescent="0.3">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c r="O3580" s="4" t="str">
        <f>TEXT(Table1[[#This Row],[Invoice Date]],"mmm")</f>
        <v>Oct</v>
      </c>
      <c r="P3580" s="4">
        <f>YEAR(Table1[[#This Row],[Invoice Date]])</f>
        <v>2021</v>
      </c>
      <c r="Q3580" s="4">
        <f>IFERROR(Table1[[#This Row],[Total Sales]]/Table1[[#This Row],[Units Sold]],4)</f>
        <v>550.00000000000011</v>
      </c>
      <c r="R3580" s="4">
        <f>IFERROR(Table1[[#This Row],[Operating Profit]]/Table1[[#This Row],[Units Sold]],0)</f>
        <v>220.00000000000006</v>
      </c>
      <c r="S3580" s="4">
        <f>IFERROR((Table1[[#This Row],[Total Sales]]-Table1[[#This Row],[Operating Profit]])/Table1[[#This Row],[Units Sold]],0)</f>
        <v>330.00000000000006</v>
      </c>
      <c r="T3580" s="4" t="str">
        <f>IF(Table1[[#This Row],[Profit per unit]]&gt;$V$8,"Premium","Mass")</f>
        <v>Premium</v>
      </c>
      <c r="U3580" s="4"/>
    </row>
    <row r="3581" spans="2:21" ht="14.25" customHeight="1" x14ac:dyDescent="0.3">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c r="O3581" s="4" t="str">
        <f>TEXT(Table1[[#This Row],[Invoice Date]],"mmm")</f>
        <v>Oct</v>
      </c>
      <c r="P3581" s="4">
        <f>YEAR(Table1[[#This Row],[Invoice Date]])</f>
        <v>2021</v>
      </c>
      <c r="Q3581" s="4">
        <f>IFERROR(Table1[[#This Row],[Total Sales]]/Table1[[#This Row],[Units Sold]],4)</f>
        <v>550.00000000000011</v>
      </c>
      <c r="R3581" s="4">
        <f>IFERROR(Table1[[#This Row],[Operating Profit]]/Table1[[#This Row],[Units Sold]],0)</f>
        <v>165.00000000000003</v>
      </c>
      <c r="S3581" s="4">
        <f>IFERROR((Table1[[#This Row],[Total Sales]]-Table1[[#This Row],[Operating Profit]])/Table1[[#This Row],[Units Sold]],0)</f>
        <v>385.00000000000006</v>
      </c>
      <c r="T3581" s="4" t="str">
        <f>IF(Table1[[#This Row],[Profit per unit]]&gt;$V$8,"Premium","Mass")</f>
        <v>Premium</v>
      </c>
      <c r="U3581" s="4"/>
    </row>
    <row r="3582" spans="2:21" ht="14.25" customHeight="1" x14ac:dyDescent="0.3">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c r="O3582" s="4" t="str">
        <f>TEXT(Table1[[#This Row],[Invoice Date]],"mmm")</f>
        <v>Oct</v>
      </c>
      <c r="P3582" s="4">
        <f>YEAR(Table1[[#This Row],[Invoice Date]])</f>
        <v>2021</v>
      </c>
      <c r="Q3582" s="4">
        <f>IFERROR(Table1[[#This Row],[Total Sales]]/Table1[[#This Row],[Units Sold]],4)</f>
        <v>550.00000000000011</v>
      </c>
      <c r="R3582" s="4">
        <f>IFERROR(Table1[[#This Row],[Operating Profit]]/Table1[[#This Row],[Units Sold]],0)</f>
        <v>165.00000000000003</v>
      </c>
      <c r="S3582" s="4">
        <f>IFERROR((Table1[[#This Row],[Total Sales]]-Table1[[#This Row],[Operating Profit]])/Table1[[#This Row],[Units Sold]],0)</f>
        <v>385.00000000000011</v>
      </c>
      <c r="T3582" s="4" t="str">
        <f>IF(Table1[[#This Row],[Profit per unit]]&gt;$V$8,"Premium","Mass")</f>
        <v>Premium</v>
      </c>
      <c r="U3582" s="4"/>
    </row>
    <row r="3583" spans="2:21" ht="14.25" customHeight="1" x14ac:dyDescent="0.3">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c r="O3583" s="4" t="str">
        <f>TEXT(Table1[[#This Row],[Invoice Date]],"mmm")</f>
        <v>Oct</v>
      </c>
      <c r="P3583" s="4">
        <f>YEAR(Table1[[#This Row],[Invoice Date]])</f>
        <v>2021</v>
      </c>
      <c r="Q3583" s="4">
        <f>IFERROR(Table1[[#This Row],[Total Sales]]/Table1[[#This Row],[Units Sold]],4)</f>
        <v>650</v>
      </c>
      <c r="R3583" s="4">
        <f>IFERROR(Table1[[#This Row],[Operating Profit]]/Table1[[#This Row],[Units Sold]],0)</f>
        <v>195</v>
      </c>
      <c r="S3583" s="4">
        <f>IFERROR((Table1[[#This Row],[Total Sales]]-Table1[[#This Row],[Operating Profit]])/Table1[[#This Row],[Units Sold]],0)</f>
        <v>455</v>
      </c>
      <c r="T3583" s="4" t="str">
        <f>IF(Table1[[#This Row],[Profit per unit]]&gt;$V$8,"Premium","Mass")</f>
        <v>Premium</v>
      </c>
      <c r="U3583" s="4"/>
    </row>
    <row r="3584" spans="2:21" ht="14.25" customHeight="1" x14ac:dyDescent="0.3">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c r="O3584" s="4" t="str">
        <f>TEXT(Table1[[#This Row],[Invoice Date]],"mmm")</f>
        <v>Oct</v>
      </c>
      <c r="P3584" s="4">
        <f>YEAR(Table1[[#This Row],[Invoice Date]])</f>
        <v>2021</v>
      </c>
      <c r="Q3584" s="4">
        <f>IFERROR(Table1[[#This Row],[Total Sales]]/Table1[[#This Row],[Units Sold]],4)</f>
        <v>700</v>
      </c>
      <c r="R3584" s="4">
        <f>IFERROR(Table1[[#This Row],[Operating Profit]]/Table1[[#This Row],[Units Sold]],0)</f>
        <v>245</v>
      </c>
      <c r="S3584" s="4">
        <f>IFERROR((Table1[[#This Row],[Total Sales]]-Table1[[#This Row],[Operating Profit]])/Table1[[#This Row],[Units Sold]],0)</f>
        <v>455</v>
      </c>
      <c r="T3584" s="4" t="str">
        <f>IF(Table1[[#This Row],[Profit per unit]]&gt;$V$8,"Premium","Mass")</f>
        <v>Premium</v>
      </c>
      <c r="U3584" s="4"/>
    </row>
    <row r="3585" spans="2:21" ht="14.25" customHeight="1" x14ac:dyDescent="0.3">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c r="O3585" s="4" t="str">
        <f>TEXT(Table1[[#This Row],[Invoice Date]],"mmm")</f>
        <v>Nov</v>
      </c>
      <c r="P3585" s="4">
        <f>YEAR(Table1[[#This Row],[Invoice Date]])</f>
        <v>2021</v>
      </c>
      <c r="Q3585" s="4">
        <f>IFERROR(Table1[[#This Row],[Total Sales]]/Table1[[#This Row],[Units Sold]],4)</f>
        <v>650</v>
      </c>
      <c r="R3585" s="4">
        <f>IFERROR(Table1[[#This Row],[Operating Profit]]/Table1[[#This Row],[Units Sold]],0)</f>
        <v>260</v>
      </c>
      <c r="S3585" s="4">
        <f>IFERROR((Table1[[#This Row],[Total Sales]]-Table1[[#This Row],[Operating Profit]])/Table1[[#This Row],[Units Sold]],0)</f>
        <v>390</v>
      </c>
      <c r="T3585" s="4" t="str">
        <f>IF(Table1[[#This Row],[Profit per unit]]&gt;$V$8,"Premium","Mass")</f>
        <v>Premium</v>
      </c>
      <c r="U3585" s="4"/>
    </row>
    <row r="3586" spans="2:21" ht="14.25" customHeight="1" x14ac:dyDescent="0.3">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c r="O3586" s="4" t="str">
        <f>TEXT(Table1[[#This Row],[Invoice Date]],"mmm")</f>
        <v>Nov</v>
      </c>
      <c r="P3586" s="4">
        <f>YEAR(Table1[[#This Row],[Invoice Date]])</f>
        <v>2021</v>
      </c>
      <c r="Q3586" s="4">
        <f>IFERROR(Table1[[#This Row],[Total Sales]]/Table1[[#This Row],[Units Sold]],4)</f>
        <v>550.00000000000011</v>
      </c>
      <c r="R3586" s="4">
        <f>IFERROR(Table1[[#This Row],[Operating Profit]]/Table1[[#This Row],[Units Sold]],0)</f>
        <v>220.00000000000006</v>
      </c>
      <c r="S3586" s="4">
        <f>IFERROR((Table1[[#This Row],[Total Sales]]-Table1[[#This Row],[Operating Profit]])/Table1[[#This Row],[Units Sold]],0)</f>
        <v>330.00000000000006</v>
      </c>
      <c r="T3586" s="4" t="str">
        <f>IF(Table1[[#This Row],[Profit per unit]]&gt;$V$8,"Premium","Mass")</f>
        <v>Premium</v>
      </c>
      <c r="U3586" s="4"/>
    </row>
    <row r="3587" spans="2:21" ht="14.25" customHeight="1" x14ac:dyDescent="0.3">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c r="O3587" s="4" t="str">
        <f>TEXT(Table1[[#This Row],[Invoice Date]],"mmm")</f>
        <v>Nov</v>
      </c>
      <c r="P3587" s="4">
        <f>YEAR(Table1[[#This Row],[Invoice Date]])</f>
        <v>2021</v>
      </c>
      <c r="Q3587" s="4">
        <f>IFERROR(Table1[[#This Row],[Total Sales]]/Table1[[#This Row],[Units Sold]],4)</f>
        <v>550.00000000000011</v>
      </c>
      <c r="R3587" s="4">
        <f>IFERROR(Table1[[#This Row],[Operating Profit]]/Table1[[#This Row],[Units Sold]],0)</f>
        <v>165.00000000000003</v>
      </c>
      <c r="S3587" s="4">
        <f>IFERROR((Table1[[#This Row],[Total Sales]]-Table1[[#This Row],[Operating Profit]])/Table1[[#This Row],[Units Sold]],0)</f>
        <v>385.00000000000011</v>
      </c>
      <c r="T3587" s="4" t="str">
        <f>IF(Table1[[#This Row],[Profit per unit]]&gt;$V$8,"Premium","Mass")</f>
        <v>Premium</v>
      </c>
      <c r="U3587" s="4"/>
    </row>
    <row r="3588" spans="2:21" ht="14.25" customHeight="1" x14ac:dyDescent="0.3">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c r="O3588" s="4" t="str">
        <f>TEXT(Table1[[#This Row],[Invoice Date]],"mmm")</f>
        <v>Nov</v>
      </c>
      <c r="P3588" s="4">
        <f>YEAR(Table1[[#This Row],[Invoice Date]])</f>
        <v>2021</v>
      </c>
      <c r="Q3588" s="4">
        <f>IFERROR(Table1[[#This Row],[Total Sales]]/Table1[[#This Row],[Units Sold]],4)</f>
        <v>550.00000000000011</v>
      </c>
      <c r="R3588" s="4">
        <f>IFERROR(Table1[[#This Row],[Operating Profit]]/Table1[[#This Row],[Units Sold]],0)</f>
        <v>165.00000000000003</v>
      </c>
      <c r="S3588" s="4">
        <f>IFERROR((Table1[[#This Row],[Total Sales]]-Table1[[#This Row],[Operating Profit]])/Table1[[#This Row],[Units Sold]],0)</f>
        <v>385.00000000000011</v>
      </c>
      <c r="T3588" s="4" t="str">
        <f>IF(Table1[[#This Row],[Profit per unit]]&gt;$V$8,"Premium","Mass")</f>
        <v>Premium</v>
      </c>
      <c r="U3588" s="4"/>
    </row>
    <row r="3589" spans="2:21" ht="14.25" customHeight="1" x14ac:dyDescent="0.3">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c r="O3589" s="4" t="str">
        <f>TEXT(Table1[[#This Row],[Invoice Date]],"mmm")</f>
        <v>Nov</v>
      </c>
      <c r="P3589" s="4">
        <f>YEAR(Table1[[#This Row],[Invoice Date]])</f>
        <v>2021</v>
      </c>
      <c r="Q3589" s="4">
        <f>IFERROR(Table1[[#This Row],[Total Sales]]/Table1[[#This Row],[Units Sold]],4)</f>
        <v>650</v>
      </c>
      <c r="R3589" s="4">
        <f>IFERROR(Table1[[#This Row],[Operating Profit]]/Table1[[#This Row],[Units Sold]],0)</f>
        <v>195</v>
      </c>
      <c r="S3589" s="4">
        <f>IFERROR((Table1[[#This Row],[Total Sales]]-Table1[[#This Row],[Operating Profit]])/Table1[[#This Row],[Units Sold]],0)</f>
        <v>455</v>
      </c>
      <c r="T3589" s="4" t="str">
        <f>IF(Table1[[#This Row],[Profit per unit]]&gt;$V$8,"Premium","Mass")</f>
        <v>Premium</v>
      </c>
      <c r="U3589" s="4"/>
    </row>
    <row r="3590" spans="2:21" ht="14.25" customHeight="1" x14ac:dyDescent="0.3">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c r="O3590" s="4" t="str">
        <f>TEXT(Table1[[#This Row],[Invoice Date]],"mmm")</f>
        <v>Nov</v>
      </c>
      <c r="P3590" s="4">
        <f>YEAR(Table1[[#This Row],[Invoice Date]])</f>
        <v>2021</v>
      </c>
      <c r="Q3590" s="4">
        <f>IFERROR(Table1[[#This Row],[Total Sales]]/Table1[[#This Row],[Units Sold]],4)</f>
        <v>700</v>
      </c>
      <c r="R3590" s="4">
        <f>IFERROR(Table1[[#This Row],[Operating Profit]]/Table1[[#This Row],[Units Sold]],0)</f>
        <v>245</v>
      </c>
      <c r="S3590" s="4">
        <f>IFERROR((Table1[[#This Row],[Total Sales]]-Table1[[#This Row],[Operating Profit]])/Table1[[#This Row],[Units Sold]],0)</f>
        <v>455</v>
      </c>
      <c r="T3590" s="4" t="str">
        <f>IF(Table1[[#This Row],[Profit per unit]]&gt;$V$8,"Premium","Mass")</f>
        <v>Premium</v>
      </c>
      <c r="U3590" s="4"/>
    </row>
    <row r="3591" spans="2:21" ht="14.25" customHeight="1" x14ac:dyDescent="0.3">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c r="O3591" s="4" t="str">
        <f>TEXT(Table1[[#This Row],[Invoice Date]],"mmm")</f>
        <v>Dec</v>
      </c>
      <c r="P3591" s="4">
        <f>YEAR(Table1[[#This Row],[Invoice Date]])</f>
        <v>2021</v>
      </c>
      <c r="Q3591" s="4">
        <f>IFERROR(Table1[[#This Row],[Total Sales]]/Table1[[#This Row],[Units Sold]],4)</f>
        <v>650</v>
      </c>
      <c r="R3591" s="4">
        <f>IFERROR(Table1[[#This Row],[Operating Profit]]/Table1[[#This Row],[Units Sold]],0)</f>
        <v>260</v>
      </c>
      <c r="S3591" s="4">
        <f>IFERROR((Table1[[#This Row],[Total Sales]]-Table1[[#This Row],[Operating Profit]])/Table1[[#This Row],[Units Sold]],0)</f>
        <v>390</v>
      </c>
      <c r="T3591" s="4" t="str">
        <f>IF(Table1[[#This Row],[Profit per unit]]&gt;$V$8,"Premium","Mass")</f>
        <v>Premium</v>
      </c>
      <c r="U3591" s="4"/>
    </row>
    <row r="3592" spans="2:21" ht="14.25" customHeight="1" x14ac:dyDescent="0.3">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c r="O3592" s="4" t="str">
        <f>TEXT(Table1[[#This Row],[Invoice Date]],"mmm")</f>
        <v>Dec</v>
      </c>
      <c r="P3592" s="4">
        <f>YEAR(Table1[[#This Row],[Invoice Date]])</f>
        <v>2021</v>
      </c>
      <c r="Q3592" s="4">
        <f>IFERROR(Table1[[#This Row],[Total Sales]]/Table1[[#This Row],[Units Sold]],4)</f>
        <v>550.00000000000011</v>
      </c>
      <c r="R3592" s="4">
        <f>IFERROR(Table1[[#This Row],[Operating Profit]]/Table1[[#This Row],[Units Sold]],0)</f>
        <v>220.00000000000003</v>
      </c>
      <c r="S3592" s="4">
        <f>IFERROR((Table1[[#This Row],[Total Sales]]-Table1[[#This Row],[Operating Profit]])/Table1[[#This Row],[Units Sold]],0)</f>
        <v>330.00000000000006</v>
      </c>
      <c r="T3592" s="4" t="str">
        <f>IF(Table1[[#This Row],[Profit per unit]]&gt;$V$8,"Premium","Mass")</f>
        <v>Premium</v>
      </c>
      <c r="U3592" s="4"/>
    </row>
    <row r="3593" spans="2:21" ht="14.25" customHeight="1" x14ac:dyDescent="0.3">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c r="O3593" s="4" t="str">
        <f>TEXT(Table1[[#This Row],[Invoice Date]],"mmm")</f>
        <v>Dec</v>
      </c>
      <c r="P3593" s="4">
        <f>YEAR(Table1[[#This Row],[Invoice Date]])</f>
        <v>2021</v>
      </c>
      <c r="Q3593" s="4">
        <f>IFERROR(Table1[[#This Row],[Total Sales]]/Table1[[#This Row],[Units Sold]],4)</f>
        <v>550.00000000000011</v>
      </c>
      <c r="R3593" s="4">
        <f>IFERROR(Table1[[#This Row],[Operating Profit]]/Table1[[#This Row],[Units Sold]],0)</f>
        <v>165.00000000000003</v>
      </c>
      <c r="S3593" s="4">
        <f>IFERROR((Table1[[#This Row],[Total Sales]]-Table1[[#This Row],[Operating Profit]])/Table1[[#This Row],[Units Sold]],0)</f>
        <v>385.00000000000006</v>
      </c>
      <c r="T3593" s="4" t="str">
        <f>IF(Table1[[#This Row],[Profit per unit]]&gt;$V$8,"Premium","Mass")</f>
        <v>Premium</v>
      </c>
      <c r="U3593" s="4"/>
    </row>
    <row r="3594" spans="2:21" ht="14.25" customHeight="1" x14ac:dyDescent="0.3">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c r="O3594" s="4" t="str">
        <f>TEXT(Table1[[#This Row],[Invoice Date]],"mmm")</f>
        <v>Dec</v>
      </c>
      <c r="P3594" s="4">
        <f>YEAR(Table1[[#This Row],[Invoice Date]])</f>
        <v>2021</v>
      </c>
      <c r="Q3594" s="4">
        <f>IFERROR(Table1[[#This Row],[Total Sales]]/Table1[[#This Row],[Units Sold]],4)</f>
        <v>550.00000000000011</v>
      </c>
      <c r="R3594" s="4">
        <f>IFERROR(Table1[[#This Row],[Operating Profit]]/Table1[[#This Row],[Units Sold]],0)</f>
        <v>165.00000000000003</v>
      </c>
      <c r="S3594" s="4">
        <f>IFERROR((Table1[[#This Row],[Total Sales]]-Table1[[#This Row],[Operating Profit]])/Table1[[#This Row],[Units Sold]],0)</f>
        <v>385.00000000000011</v>
      </c>
      <c r="T3594" s="4" t="str">
        <f>IF(Table1[[#This Row],[Profit per unit]]&gt;$V$8,"Premium","Mass")</f>
        <v>Premium</v>
      </c>
      <c r="U3594" s="4"/>
    </row>
    <row r="3595" spans="2:21" ht="14.25" customHeight="1" x14ac:dyDescent="0.3">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c r="O3595" s="4" t="str">
        <f>TEXT(Table1[[#This Row],[Invoice Date]],"mmm")</f>
        <v>Dec</v>
      </c>
      <c r="P3595" s="4">
        <f>YEAR(Table1[[#This Row],[Invoice Date]])</f>
        <v>2021</v>
      </c>
      <c r="Q3595" s="4">
        <f>IFERROR(Table1[[#This Row],[Total Sales]]/Table1[[#This Row],[Units Sold]],4)</f>
        <v>650</v>
      </c>
      <c r="R3595" s="4">
        <f>IFERROR(Table1[[#This Row],[Operating Profit]]/Table1[[#This Row],[Units Sold]],0)</f>
        <v>195</v>
      </c>
      <c r="S3595" s="4">
        <f>IFERROR((Table1[[#This Row],[Total Sales]]-Table1[[#This Row],[Operating Profit]])/Table1[[#This Row],[Units Sold]],0)</f>
        <v>455</v>
      </c>
      <c r="T3595" s="4" t="str">
        <f>IF(Table1[[#This Row],[Profit per unit]]&gt;$V$8,"Premium","Mass")</f>
        <v>Premium</v>
      </c>
      <c r="U3595" s="4"/>
    </row>
    <row r="3596" spans="2:21" ht="14.25" customHeight="1" x14ac:dyDescent="0.3">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c r="O3596" s="4" t="str">
        <f>TEXT(Table1[[#This Row],[Invoice Date]],"mmm")</f>
        <v>Dec</v>
      </c>
      <c r="P3596" s="4">
        <f>YEAR(Table1[[#This Row],[Invoice Date]])</f>
        <v>2021</v>
      </c>
      <c r="Q3596" s="4">
        <f>IFERROR(Table1[[#This Row],[Total Sales]]/Table1[[#This Row],[Units Sold]],4)</f>
        <v>700</v>
      </c>
      <c r="R3596" s="4">
        <f>IFERROR(Table1[[#This Row],[Operating Profit]]/Table1[[#This Row],[Units Sold]],0)</f>
        <v>245</v>
      </c>
      <c r="S3596" s="4">
        <f>IFERROR((Table1[[#This Row],[Total Sales]]-Table1[[#This Row],[Operating Profit]])/Table1[[#This Row],[Units Sold]],0)</f>
        <v>455</v>
      </c>
      <c r="T3596" s="4" t="str">
        <f>IF(Table1[[#This Row],[Profit per unit]]&gt;$V$8,"Premium","Mass")</f>
        <v>Premium</v>
      </c>
      <c r="U3596" s="4"/>
    </row>
    <row r="3597" spans="2:21" ht="14.25" customHeight="1" x14ac:dyDescent="0.3">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c r="O3597" s="4" t="str">
        <f>TEXT(Table1[[#This Row],[Invoice Date]],"mmm")</f>
        <v>Jan</v>
      </c>
      <c r="P3597" s="4">
        <f>YEAR(Table1[[#This Row],[Invoice Date]])</f>
        <v>2021</v>
      </c>
      <c r="Q3597" s="4">
        <f>IFERROR(Table1[[#This Row],[Total Sales]]/Table1[[#This Row],[Units Sold]],4)</f>
        <v>350</v>
      </c>
      <c r="R3597" s="4">
        <f>IFERROR(Table1[[#This Row],[Operating Profit]]/Table1[[#This Row],[Units Sold]],0)</f>
        <v>122.5</v>
      </c>
      <c r="S3597" s="4">
        <f>IFERROR((Table1[[#This Row],[Total Sales]]-Table1[[#This Row],[Operating Profit]])/Table1[[#This Row],[Units Sold]],0)</f>
        <v>227.5</v>
      </c>
      <c r="T3597" s="4" t="str">
        <f>IF(Table1[[#This Row],[Profit per unit]]&gt;$V$8,"Premium","Mass")</f>
        <v>Premium</v>
      </c>
      <c r="U3597" s="4"/>
    </row>
    <row r="3598" spans="2:21" ht="14.25" customHeight="1" x14ac:dyDescent="0.3">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c r="O3598" s="4" t="str">
        <f>TEXT(Table1[[#This Row],[Invoice Date]],"mmm")</f>
        <v>Jan</v>
      </c>
      <c r="P3598" s="4">
        <f>YEAR(Table1[[#This Row],[Invoice Date]])</f>
        <v>2021</v>
      </c>
      <c r="Q3598" s="4">
        <f>IFERROR(Table1[[#This Row],[Total Sales]]/Table1[[#This Row],[Units Sold]],4)</f>
        <v>350</v>
      </c>
      <c r="R3598" s="4">
        <f>IFERROR(Table1[[#This Row],[Operating Profit]]/Table1[[#This Row],[Units Sold]],0)</f>
        <v>122.5</v>
      </c>
      <c r="S3598" s="4">
        <f>IFERROR((Table1[[#This Row],[Total Sales]]-Table1[[#This Row],[Operating Profit]])/Table1[[#This Row],[Units Sold]],0)</f>
        <v>227.5</v>
      </c>
      <c r="T3598" s="4" t="str">
        <f>IF(Table1[[#This Row],[Profit per unit]]&gt;$V$8,"Premium","Mass")</f>
        <v>Premium</v>
      </c>
      <c r="U3598" s="4"/>
    </row>
    <row r="3599" spans="2:21" ht="14.25" customHeight="1" x14ac:dyDescent="0.3">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c r="O3599" s="4" t="str">
        <f>TEXT(Table1[[#This Row],[Invoice Date]],"mmm")</f>
        <v>Jan</v>
      </c>
      <c r="P3599" s="4">
        <f>YEAR(Table1[[#This Row],[Invoice Date]])</f>
        <v>2021</v>
      </c>
      <c r="Q3599" s="4">
        <f>IFERROR(Table1[[#This Row],[Total Sales]]/Table1[[#This Row],[Units Sold]],4)</f>
        <v>250.00000000000006</v>
      </c>
      <c r="R3599" s="4">
        <f>IFERROR(Table1[[#This Row],[Operating Profit]]/Table1[[#This Row],[Units Sold]],0)</f>
        <v>100.00000000000003</v>
      </c>
      <c r="S3599" s="4">
        <f>IFERROR((Table1[[#This Row],[Total Sales]]-Table1[[#This Row],[Operating Profit]])/Table1[[#This Row],[Units Sold]],0)</f>
        <v>150.00000000000003</v>
      </c>
      <c r="T3599" s="4" t="str">
        <f>IF(Table1[[#This Row],[Profit per unit]]&gt;$V$8,"Premium","Mass")</f>
        <v>Premium</v>
      </c>
      <c r="U3599" s="4"/>
    </row>
    <row r="3600" spans="2:21" ht="14.25" customHeight="1" x14ac:dyDescent="0.3">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c r="O3600" s="4" t="str">
        <f>TEXT(Table1[[#This Row],[Invoice Date]],"mmm")</f>
        <v>Jan</v>
      </c>
      <c r="P3600" s="4">
        <f>YEAR(Table1[[#This Row],[Invoice Date]])</f>
        <v>2021</v>
      </c>
      <c r="Q3600" s="4">
        <f>IFERROR(Table1[[#This Row],[Total Sales]]/Table1[[#This Row],[Units Sold]],4)</f>
        <v>300</v>
      </c>
      <c r="R3600" s="4">
        <f>IFERROR(Table1[[#This Row],[Operating Profit]]/Table1[[#This Row],[Units Sold]],0)</f>
        <v>120</v>
      </c>
      <c r="S3600" s="4">
        <f>IFERROR((Table1[[#This Row],[Total Sales]]-Table1[[#This Row],[Operating Profit]])/Table1[[#This Row],[Units Sold]],0)</f>
        <v>180</v>
      </c>
      <c r="T3600" s="4" t="str">
        <f>IF(Table1[[#This Row],[Profit per unit]]&gt;$V$8,"Premium","Mass")</f>
        <v>Premium</v>
      </c>
      <c r="U3600" s="4"/>
    </row>
    <row r="3601" spans="2:21" ht="14.25" customHeight="1" x14ac:dyDescent="0.3">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c r="O3601" s="4" t="str">
        <f>TEXT(Table1[[#This Row],[Invoice Date]],"mmm")</f>
        <v>Jan</v>
      </c>
      <c r="P3601" s="4">
        <f>YEAR(Table1[[#This Row],[Invoice Date]])</f>
        <v>2021</v>
      </c>
      <c r="Q3601" s="4">
        <f>IFERROR(Table1[[#This Row],[Total Sales]]/Table1[[#This Row],[Units Sold]],4)</f>
        <v>450</v>
      </c>
      <c r="R3601" s="4">
        <f>IFERROR(Table1[[#This Row],[Operating Profit]]/Table1[[#This Row],[Units Sold]],0)</f>
        <v>135</v>
      </c>
      <c r="S3601" s="4">
        <f>IFERROR((Table1[[#This Row],[Total Sales]]-Table1[[#This Row],[Operating Profit]])/Table1[[#This Row],[Units Sold]],0)</f>
        <v>315</v>
      </c>
      <c r="T3601" s="4" t="str">
        <f>IF(Table1[[#This Row],[Profit per unit]]&gt;$V$8,"Premium","Mass")</f>
        <v>Premium</v>
      </c>
      <c r="U3601" s="4"/>
    </row>
    <row r="3602" spans="2:21" ht="14.25" customHeight="1" x14ac:dyDescent="0.3">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c r="O3602" s="4" t="str">
        <f>TEXT(Table1[[#This Row],[Invoice Date]],"mmm")</f>
        <v>Jan</v>
      </c>
      <c r="P3602" s="4">
        <f>YEAR(Table1[[#This Row],[Invoice Date]])</f>
        <v>2021</v>
      </c>
      <c r="Q3602" s="4">
        <f>IFERROR(Table1[[#This Row],[Total Sales]]/Table1[[#This Row],[Units Sold]],4)</f>
        <v>350</v>
      </c>
      <c r="R3602" s="4">
        <f>IFERROR(Table1[[#This Row],[Operating Profit]]/Table1[[#This Row],[Units Sold]],0)</f>
        <v>140</v>
      </c>
      <c r="S3602" s="4">
        <f>IFERROR((Table1[[#This Row],[Total Sales]]-Table1[[#This Row],[Operating Profit]])/Table1[[#This Row],[Units Sold]],0)</f>
        <v>210</v>
      </c>
      <c r="T3602" s="4" t="str">
        <f>IF(Table1[[#This Row],[Profit per unit]]&gt;$V$8,"Premium","Mass")</f>
        <v>Premium</v>
      </c>
      <c r="U3602" s="4"/>
    </row>
    <row r="3603" spans="2:21" ht="14.25" customHeight="1" x14ac:dyDescent="0.3">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c r="O3603" s="4" t="str">
        <f>TEXT(Table1[[#This Row],[Invoice Date]],"mmm")</f>
        <v>Feb</v>
      </c>
      <c r="P3603" s="4">
        <f>YEAR(Table1[[#This Row],[Invoice Date]])</f>
        <v>2021</v>
      </c>
      <c r="Q3603" s="4">
        <f>IFERROR(Table1[[#This Row],[Total Sales]]/Table1[[#This Row],[Units Sold]],4)</f>
        <v>350</v>
      </c>
      <c r="R3603" s="4">
        <f>IFERROR(Table1[[#This Row],[Operating Profit]]/Table1[[#This Row],[Units Sold]],0)</f>
        <v>122.49999999999999</v>
      </c>
      <c r="S3603" s="4">
        <f>IFERROR((Table1[[#This Row],[Total Sales]]-Table1[[#This Row],[Operating Profit]])/Table1[[#This Row],[Units Sold]],0)</f>
        <v>227.5</v>
      </c>
      <c r="T3603" s="4" t="str">
        <f>IF(Table1[[#This Row],[Profit per unit]]&gt;$V$8,"Premium","Mass")</f>
        <v>Premium</v>
      </c>
      <c r="U3603" s="4"/>
    </row>
    <row r="3604" spans="2:21" ht="14.25" customHeight="1" x14ac:dyDescent="0.3">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c r="O3604" s="4" t="str">
        <f>TEXT(Table1[[#This Row],[Invoice Date]],"mmm")</f>
        <v>Feb</v>
      </c>
      <c r="P3604" s="4">
        <f>YEAR(Table1[[#This Row],[Invoice Date]])</f>
        <v>2021</v>
      </c>
      <c r="Q3604" s="4">
        <f>IFERROR(Table1[[#This Row],[Total Sales]]/Table1[[#This Row],[Units Sold]],4)</f>
        <v>350</v>
      </c>
      <c r="R3604" s="4">
        <f>IFERROR(Table1[[#This Row],[Operating Profit]]/Table1[[#This Row],[Units Sold]],0)</f>
        <v>122.49999999999999</v>
      </c>
      <c r="S3604" s="4">
        <f>IFERROR((Table1[[#This Row],[Total Sales]]-Table1[[#This Row],[Operating Profit]])/Table1[[#This Row],[Units Sold]],0)</f>
        <v>227.5</v>
      </c>
      <c r="T3604" s="4" t="str">
        <f>IF(Table1[[#This Row],[Profit per unit]]&gt;$V$8,"Premium","Mass")</f>
        <v>Premium</v>
      </c>
      <c r="U3604" s="4"/>
    </row>
    <row r="3605" spans="2:21" ht="14.25" customHeight="1" x14ac:dyDescent="0.3">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c r="O3605" s="4" t="str">
        <f>TEXT(Table1[[#This Row],[Invoice Date]],"mmm")</f>
        <v>Feb</v>
      </c>
      <c r="P3605" s="4">
        <f>YEAR(Table1[[#This Row],[Invoice Date]])</f>
        <v>2021</v>
      </c>
      <c r="Q3605" s="4">
        <f>IFERROR(Table1[[#This Row],[Total Sales]]/Table1[[#This Row],[Units Sold]],4)</f>
        <v>250.00000000000009</v>
      </c>
      <c r="R3605" s="4">
        <f>IFERROR(Table1[[#This Row],[Operating Profit]]/Table1[[#This Row],[Units Sold]],0)</f>
        <v>100.00000000000004</v>
      </c>
      <c r="S3605" s="4">
        <f>IFERROR((Table1[[#This Row],[Total Sales]]-Table1[[#This Row],[Operating Profit]])/Table1[[#This Row],[Units Sold]],0)</f>
        <v>150.00000000000003</v>
      </c>
      <c r="T3605" s="4" t="str">
        <f>IF(Table1[[#This Row],[Profit per unit]]&gt;$V$8,"Premium","Mass")</f>
        <v>Premium</v>
      </c>
      <c r="U3605" s="4"/>
    </row>
    <row r="3606" spans="2:21" ht="14.25" customHeight="1" x14ac:dyDescent="0.3">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c r="O3606" s="4" t="str">
        <f>TEXT(Table1[[#This Row],[Invoice Date]],"mmm")</f>
        <v>Feb</v>
      </c>
      <c r="P3606" s="4">
        <f>YEAR(Table1[[#This Row],[Invoice Date]])</f>
        <v>2021</v>
      </c>
      <c r="Q3606" s="4">
        <f>IFERROR(Table1[[#This Row],[Total Sales]]/Table1[[#This Row],[Units Sold]],4)</f>
        <v>300</v>
      </c>
      <c r="R3606" s="4">
        <f>IFERROR(Table1[[#This Row],[Operating Profit]]/Table1[[#This Row],[Units Sold]],0)</f>
        <v>120</v>
      </c>
      <c r="S3606" s="4">
        <f>IFERROR((Table1[[#This Row],[Total Sales]]-Table1[[#This Row],[Operating Profit]])/Table1[[#This Row],[Units Sold]],0)</f>
        <v>180</v>
      </c>
      <c r="T3606" s="4" t="str">
        <f>IF(Table1[[#This Row],[Profit per unit]]&gt;$V$8,"Premium","Mass")</f>
        <v>Premium</v>
      </c>
      <c r="U3606" s="4"/>
    </row>
    <row r="3607" spans="2:21" ht="14.25" customHeight="1" x14ac:dyDescent="0.3">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c r="O3607" s="4" t="str">
        <f>TEXT(Table1[[#This Row],[Invoice Date]],"mmm")</f>
        <v>Feb</v>
      </c>
      <c r="P3607" s="4">
        <f>YEAR(Table1[[#This Row],[Invoice Date]])</f>
        <v>2021</v>
      </c>
      <c r="Q3607" s="4">
        <f>IFERROR(Table1[[#This Row],[Total Sales]]/Table1[[#This Row],[Units Sold]],4)</f>
        <v>450</v>
      </c>
      <c r="R3607" s="4">
        <f>IFERROR(Table1[[#This Row],[Operating Profit]]/Table1[[#This Row],[Units Sold]],0)</f>
        <v>135</v>
      </c>
      <c r="S3607" s="4">
        <f>IFERROR((Table1[[#This Row],[Total Sales]]-Table1[[#This Row],[Operating Profit]])/Table1[[#This Row],[Units Sold]],0)</f>
        <v>315</v>
      </c>
      <c r="T3607" s="4" t="str">
        <f>IF(Table1[[#This Row],[Profit per unit]]&gt;$V$8,"Premium","Mass")</f>
        <v>Premium</v>
      </c>
      <c r="U3607" s="4"/>
    </row>
    <row r="3608" spans="2:21" ht="14.25" customHeight="1" x14ac:dyDescent="0.3">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c r="O3608" s="4" t="str">
        <f>TEXT(Table1[[#This Row],[Invoice Date]],"mmm")</f>
        <v>Feb</v>
      </c>
      <c r="P3608" s="4">
        <f>YEAR(Table1[[#This Row],[Invoice Date]])</f>
        <v>2021</v>
      </c>
      <c r="Q3608" s="4">
        <f>IFERROR(Table1[[#This Row],[Total Sales]]/Table1[[#This Row],[Units Sold]],4)</f>
        <v>350</v>
      </c>
      <c r="R3608" s="4">
        <f>IFERROR(Table1[[#This Row],[Operating Profit]]/Table1[[#This Row],[Units Sold]],0)</f>
        <v>140</v>
      </c>
      <c r="S3608" s="4">
        <f>IFERROR((Table1[[#This Row],[Total Sales]]-Table1[[#This Row],[Operating Profit]])/Table1[[#This Row],[Units Sold]],0)</f>
        <v>210</v>
      </c>
      <c r="T3608" s="4" t="str">
        <f>IF(Table1[[#This Row],[Profit per unit]]&gt;$V$8,"Premium","Mass")</f>
        <v>Premium</v>
      </c>
      <c r="U3608" s="4"/>
    </row>
    <row r="3609" spans="2:21" ht="14.25" customHeight="1" x14ac:dyDescent="0.3">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c r="O3609" s="4" t="str">
        <f>TEXT(Table1[[#This Row],[Invoice Date]],"mmm")</f>
        <v>Mar</v>
      </c>
      <c r="P3609" s="4">
        <f>YEAR(Table1[[#This Row],[Invoice Date]])</f>
        <v>2021</v>
      </c>
      <c r="Q3609" s="4">
        <f>IFERROR(Table1[[#This Row],[Total Sales]]/Table1[[#This Row],[Units Sold]],4)</f>
        <v>350</v>
      </c>
      <c r="R3609" s="4">
        <f>IFERROR(Table1[[#This Row],[Operating Profit]]/Table1[[#This Row],[Units Sold]],0)</f>
        <v>122.5</v>
      </c>
      <c r="S3609" s="4">
        <f>IFERROR((Table1[[#This Row],[Total Sales]]-Table1[[#This Row],[Operating Profit]])/Table1[[#This Row],[Units Sold]],0)</f>
        <v>227.5</v>
      </c>
      <c r="T3609" s="4" t="str">
        <f>IF(Table1[[#This Row],[Profit per unit]]&gt;$V$8,"Premium","Mass")</f>
        <v>Premium</v>
      </c>
      <c r="U3609" s="4"/>
    </row>
    <row r="3610" spans="2:21" ht="14.25" customHeight="1" x14ac:dyDescent="0.3">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c r="O3610" s="4" t="str">
        <f>TEXT(Table1[[#This Row],[Invoice Date]],"mmm")</f>
        <v>Mar</v>
      </c>
      <c r="P3610" s="4">
        <f>YEAR(Table1[[#This Row],[Invoice Date]])</f>
        <v>2021</v>
      </c>
      <c r="Q3610" s="4">
        <f>IFERROR(Table1[[#This Row],[Total Sales]]/Table1[[#This Row],[Units Sold]],4)</f>
        <v>350</v>
      </c>
      <c r="R3610" s="4">
        <f>IFERROR(Table1[[#This Row],[Operating Profit]]/Table1[[#This Row],[Units Sold]],0)</f>
        <v>122.5</v>
      </c>
      <c r="S3610" s="4">
        <f>IFERROR((Table1[[#This Row],[Total Sales]]-Table1[[#This Row],[Operating Profit]])/Table1[[#This Row],[Units Sold]],0)</f>
        <v>227.5</v>
      </c>
      <c r="T3610" s="4" t="str">
        <f>IF(Table1[[#This Row],[Profit per unit]]&gt;$V$8,"Premium","Mass")</f>
        <v>Premium</v>
      </c>
      <c r="U3610" s="4"/>
    </row>
    <row r="3611" spans="2:21" ht="14.25" customHeight="1" x14ac:dyDescent="0.3">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c r="O3611" s="4" t="str">
        <f>TEXT(Table1[[#This Row],[Invoice Date]],"mmm")</f>
        <v>Mar</v>
      </c>
      <c r="P3611" s="4">
        <f>YEAR(Table1[[#This Row],[Invoice Date]])</f>
        <v>2021</v>
      </c>
      <c r="Q3611" s="4">
        <f>IFERROR(Table1[[#This Row],[Total Sales]]/Table1[[#This Row],[Units Sold]],4)</f>
        <v>250.00000000000009</v>
      </c>
      <c r="R3611" s="4">
        <f>IFERROR(Table1[[#This Row],[Operating Profit]]/Table1[[#This Row],[Units Sold]],0)</f>
        <v>100.00000000000004</v>
      </c>
      <c r="S3611" s="4">
        <f>IFERROR((Table1[[#This Row],[Total Sales]]-Table1[[#This Row],[Operating Profit]])/Table1[[#This Row],[Units Sold]],0)</f>
        <v>150.00000000000003</v>
      </c>
      <c r="T3611" s="4" t="str">
        <f>IF(Table1[[#This Row],[Profit per unit]]&gt;$V$8,"Premium","Mass")</f>
        <v>Premium</v>
      </c>
      <c r="U3611" s="4"/>
    </row>
    <row r="3612" spans="2:21" ht="14.25" customHeight="1" x14ac:dyDescent="0.3">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c r="O3612" s="4" t="str">
        <f>TEXT(Table1[[#This Row],[Invoice Date]],"mmm")</f>
        <v>Mar</v>
      </c>
      <c r="P3612" s="4">
        <f>YEAR(Table1[[#This Row],[Invoice Date]])</f>
        <v>2021</v>
      </c>
      <c r="Q3612" s="4">
        <f>IFERROR(Table1[[#This Row],[Total Sales]]/Table1[[#This Row],[Units Sold]],4)</f>
        <v>300</v>
      </c>
      <c r="R3612" s="4">
        <f>IFERROR(Table1[[#This Row],[Operating Profit]]/Table1[[#This Row],[Units Sold]],0)</f>
        <v>120</v>
      </c>
      <c r="S3612" s="4">
        <f>IFERROR((Table1[[#This Row],[Total Sales]]-Table1[[#This Row],[Operating Profit]])/Table1[[#This Row],[Units Sold]],0)</f>
        <v>180</v>
      </c>
      <c r="T3612" s="4" t="str">
        <f>IF(Table1[[#This Row],[Profit per unit]]&gt;$V$8,"Premium","Mass")</f>
        <v>Premium</v>
      </c>
      <c r="U3612" s="4"/>
    </row>
    <row r="3613" spans="2:21" ht="14.25" customHeight="1" x14ac:dyDescent="0.3">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c r="O3613" s="4" t="str">
        <f>TEXT(Table1[[#This Row],[Invoice Date]],"mmm")</f>
        <v>Mar</v>
      </c>
      <c r="P3613" s="4">
        <f>YEAR(Table1[[#This Row],[Invoice Date]])</f>
        <v>2021</v>
      </c>
      <c r="Q3613" s="4">
        <f>IFERROR(Table1[[#This Row],[Total Sales]]/Table1[[#This Row],[Units Sold]],4)</f>
        <v>450</v>
      </c>
      <c r="R3613" s="4">
        <f>IFERROR(Table1[[#This Row],[Operating Profit]]/Table1[[#This Row],[Units Sold]],0)</f>
        <v>135</v>
      </c>
      <c r="S3613" s="4">
        <f>IFERROR((Table1[[#This Row],[Total Sales]]-Table1[[#This Row],[Operating Profit]])/Table1[[#This Row],[Units Sold]],0)</f>
        <v>315</v>
      </c>
      <c r="T3613" s="4" t="str">
        <f>IF(Table1[[#This Row],[Profit per unit]]&gt;$V$8,"Premium","Mass")</f>
        <v>Premium</v>
      </c>
      <c r="U3613" s="4"/>
    </row>
    <row r="3614" spans="2:21" ht="14.25" customHeight="1" x14ac:dyDescent="0.3">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c r="O3614" s="4" t="str">
        <f>TEXT(Table1[[#This Row],[Invoice Date]],"mmm")</f>
        <v>Mar</v>
      </c>
      <c r="P3614" s="4">
        <f>YEAR(Table1[[#This Row],[Invoice Date]])</f>
        <v>2021</v>
      </c>
      <c r="Q3614" s="4">
        <f>IFERROR(Table1[[#This Row],[Total Sales]]/Table1[[#This Row],[Units Sold]],4)</f>
        <v>350</v>
      </c>
      <c r="R3614" s="4">
        <f>IFERROR(Table1[[#This Row],[Operating Profit]]/Table1[[#This Row],[Units Sold]],0)</f>
        <v>140</v>
      </c>
      <c r="S3614" s="4">
        <f>IFERROR((Table1[[#This Row],[Total Sales]]-Table1[[#This Row],[Operating Profit]])/Table1[[#This Row],[Units Sold]],0)</f>
        <v>210</v>
      </c>
      <c r="T3614" s="4" t="str">
        <f>IF(Table1[[#This Row],[Profit per unit]]&gt;$V$8,"Premium","Mass")</f>
        <v>Premium</v>
      </c>
      <c r="U3614" s="4"/>
    </row>
    <row r="3615" spans="2:21" ht="14.25" customHeight="1" x14ac:dyDescent="0.3">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c r="O3615" s="4" t="str">
        <f>TEXT(Table1[[#This Row],[Invoice Date]],"mmm")</f>
        <v>Apr</v>
      </c>
      <c r="P3615" s="4">
        <f>YEAR(Table1[[#This Row],[Invoice Date]])</f>
        <v>2021</v>
      </c>
      <c r="Q3615" s="4">
        <f>IFERROR(Table1[[#This Row],[Total Sales]]/Table1[[#This Row],[Units Sold]],4)</f>
        <v>350</v>
      </c>
      <c r="R3615" s="4">
        <f>IFERROR(Table1[[#This Row],[Operating Profit]]/Table1[[#This Row],[Units Sold]],0)</f>
        <v>122.5</v>
      </c>
      <c r="S3615" s="4">
        <f>IFERROR((Table1[[#This Row],[Total Sales]]-Table1[[#This Row],[Operating Profit]])/Table1[[#This Row],[Units Sold]],0)</f>
        <v>227.5</v>
      </c>
      <c r="T3615" s="4" t="str">
        <f>IF(Table1[[#This Row],[Profit per unit]]&gt;$V$8,"Premium","Mass")</f>
        <v>Premium</v>
      </c>
      <c r="U3615" s="4"/>
    </row>
    <row r="3616" spans="2:21" ht="14.25" customHeight="1" x14ac:dyDescent="0.3">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c r="O3616" s="4" t="str">
        <f>TEXT(Table1[[#This Row],[Invoice Date]],"mmm")</f>
        <v>Apr</v>
      </c>
      <c r="P3616" s="4">
        <f>YEAR(Table1[[#This Row],[Invoice Date]])</f>
        <v>2021</v>
      </c>
      <c r="Q3616" s="4">
        <f>IFERROR(Table1[[#This Row],[Total Sales]]/Table1[[#This Row],[Units Sold]],4)</f>
        <v>350</v>
      </c>
      <c r="R3616" s="4">
        <f>IFERROR(Table1[[#This Row],[Operating Profit]]/Table1[[#This Row],[Units Sold]],0)</f>
        <v>122.49999999999999</v>
      </c>
      <c r="S3616" s="4">
        <f>IFERROR((Table1[[#This Row],[Total Sales]]-Table1[[#This Row],[Operating Profit]])/Table1[[#This Row],[Units Sold]],0)</f>
        <v>227.5</v>
      </c>
      <c r="T3616" s="4" t="str">
        <f>IF(Table1[[#This Row],[Profit per unit]]&gt;$V$8,"Premium","Mass")</f>
        <v>Premium</v>
      </c>
      <c r="U3616" s="4"/>
    </row>
    <row r="3617" spans="2:21" ht="14.25" customHeight="1" x14ac:dyDescent="0.3">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c r="O3617" s="4" t="str">
        <f>TEXT(Table1[[#This Row],[Invoice Date]],"mmm")</f>
        <v>Apr</v>
      </c>
      <c r="P3617" s="4">
        <f>YEAR(Table1[[#This Row],[Invoice Date]])</f>
        <v>2021</v>
      </c>
      <c r="Q3617" s="4">
        <f>IFERROR(Table1[[#This Row],[Total Sales]]/Table1[[#This Row],[Units Sold]],4)</f>
        <v>250.00000000000006</v>
      </c>
      <c r="R3617" s="4">
        <f>IFERROR(Table1[[#This Row],[Operating Profit]]/Table1[[#This Row],[Units Sold]],0)</f>
        <v>100.00000000000003</v>
      </c>
      <c r="S3617" s="4">
        <f>IFERROR((Table1[[#This Row],[Total Sales]]-Table1[[#This Row],[Operating Profit]])/Table1[[#This Row],[Units Sold]],0)</f>
        <v>150.00000000000003</v>
      </c>
      <c r="T3617" s="4" t="str">
        <f>IF(Table1[[#This Row],[Profit per unit]]&gt;$V$8,"Premium","Mass")</f>
        <v>Premium</v>
      </c>
      <c r="U3617" s="4"/>
    </row>
    <row r="3618" spans="2:21" ht="14.25" customHeight="1" x14ac:dyDescent="0.3">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c r="O3618" s="4" t="str">
        <f>TEXT(Table1[[#This Row],[Invoice Date]],"mmm")</f>
        <v>Apr</v>
      </c>
      <c r="P3618" s="4">
        <f>YEAR(Table1[[#This Row],[Invoice Date]])</f>
        <v>2021</v>
      </c>
      <c r="Q3618" s="4">
        <f>IFERROR(Table1[[#This Row],[Total Sales]]/Table1[[#This Row],[Units Sold]],4)</f>
        <v>300</v>
      </c>
      <c r="R3618" s="4">
        <f>IFERROR(Table1[[#This Row],[Operating Profit]]/Table1[[#This Row],[Units Sold]],0)</f>
        <v>120</v>
      </c>
      <c r="S3618" s="4">
        <f>IFERROR((Table1[[#This Row],[Total Sales]]-Table1[[#This Row],[Operating Profit]])/Table1[[#This Row],[Units Sold]],0)</f>
        <v>180</v>
      </c>
      <c r="T3618" s="4" t="str">
        <f>IF(Table1[[#This Row],[Profit per unit]]&gt;$V$8,"Premium","Mass")</f>
        <v>Premium</v>
      </c>
      <c r="U3618" s="4"/>
    </row>
    <row r="3619" spans="2:21" ht="14.25" customHeight="1" x14ac:dyDescent="0.3">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c r="O3619" s="4" t="str">
        <f>TEXT(Table1[[#This Row],[Invoice Date]],"mmm")</f>
        <v>Apr</v>
      </c>
      <c r="P3619" s="4">
        <f>YEAR(Table1[[#This Row],[Invoice Date]])</f>
        <v>2021</v>
      </c>
      <c r="Q3619" s="4">
        <f>IFERROR(Table1[[#This Row],[Total Sales]]/Table1[[#This Row],[Units Sold]],4)</f>
        <v>450</v>
      </c>
      <c r="R3619" s="4">
        <f>IFERROR(Table1[[#This Row],[Operating Profit]]/Table1[[#This Row],[Units Sold]],0)</f>
        <v>135</v>
      </c>
      <c r="S3619" s="4">
        <f>IFERROR((Table1[[#This Row],[Total Sales]]-Table1[[#This Row],[Operating Profit]])/Table1[[#This Row],[Units Sold]],0)</f>
        <v>315</v>
      </c>
      <c r="T3619" s="4" t="str">
        <f>IF(Table1[[#This Row],[Profit per unit]]&gt;$V$8,"Premium","Mass")</f>
        <v>Premium</v>
      </c>
      <c r="U3619" s="4"/>
    </row>
    <row r="3620" spans="2:21" ht="14.25" customHeight="1" x14ac:dyDescent="0.3">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c r="O3620" s="4" t="str">
        <f>TEXT(Table1[[#This Row],[Invoice Date]],"mmm")</f>
        <v>Apr</v>
      </c>
      <c r="P3620" s="4">
        <f>YEAR(Table1[[#This Row],[Invoice Date]])</f>
        <v>2021</v>
      </c>
      <c r="Q3620" s="4">
        <f>IFERROR(Table1[[#This Row],[Total Sales]]/Table1[[#This Row],[Units Sold]],4)</f>
        <v>350</v>
      </c>
      <c r="R3620" s="4">
        <f>IFERROR(Table1[[#This Row],[Operating Profit]]/Table1[[#This Row],[Units Sold]],0)</f>
        <v>140</v>
      </c>
      <c r="S3620" s="4">
        <f>IFERROR((Table1[[#This Row],[Total Sales]]-Table1[[#This Row],[Operating Profit]])/Table1[[#This Row],[Units Sold]],0)</f>
        <v>210</v>
      </c>
      <c r="T3620" s="4" t="str">
        <f>IF(Table1[[#This Row],[Profit per unit]]&gt;$V$8,"Premium","Mass")</f>
        <v>Premium</v>
      </c>
      <c r="U3620" s="4"/>
    </row>
    <row r="3621" spans="2:21" ht="14.25" customHeight="1" x14ac:dyDescent="0.3">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c r="O3621" s="4" t="str">
        <f>TEXT(Table1[[#This Row],[Invoice Date]],"mmm")</f>
        <v>May</v>
      </c>
      <c r="P3621" s="4">
        <f>YEAR(Table1[[#This Row],[Invoice Date]])</f>
        <v>2021</v>
      </c>
      <c r="Q3621" s="4">
        <f>IFERROR(Table1[[#This Row],[Total Sales]]/Table1[[#This Row],[Units Sold]],4)</f>
        <v>499.99999999999994</v>
      </c>
      <c r="R3621" s="4">
        <f>IFERROR(Table1[[#This Row],[Operating Profit]]/Table1[[#This Row],[Units Sold]],0)</f>
        <v>174.99999999999997</v>
      </c>
      <c r="S3621" s="4">
        <f>IFERROR((Table1[[#This Row],[Total Sales]]-Table1[[#This Row],[Operating Profit]])/Table1[[#This Row],[Units Sold]],0)</f>
        <v>325</v>
      </c>
      <c r="T3621" s="4" t="str">
        <f>IF(Table1[[#This Row],[Profit per unit]]&gt;$V$8,"Premium","Mass")</f>
        <v>Premium</v>
      </c>
      <c r="U3621" s="4"/>
    </row>
    <row r="3622" spans="2:21" ht="14.25" customHeight="1" x14ac:dyDescent="0.3">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c r="O3622" s="4" t="str">
        <f>TEXT(Table1[[#This Row],[Invoice Date]],"mmm")</f>
        <v>May</v>
      </c>
      <c r="P3622" s="4">
        <f>YEAR(Table1[[#This Row],[Invoice Date]])</f>
        <v>2021</v>
      </c>
      <c r="Q3622" s="4">
        <f>IFERROR(Table1[[#This Row],[Total Sales]]/Table1[[#This Row],[Units Sold]],4)</f>
        <v>450</v>
      </c>
      <c r="R3622" s="4">
        <f>IFERROR(Table1[[#This Row],[Operating Profit]]/Table1[[#This Row],[Units Sold]],0)</f>
        <v>157.5</v>
      </c>
      <c r="S3622" s="4">
        <f>IFERROR((Table1[[#This Row],[Total Sales]]-Table1[[#This Row],[Operating Profit]])/Table1[[#This Row],[Units Sold]],0)</f>
        <v>292.5</v>
      </c>
      <c r="T3622" s="4" t="str">
        <f>IF(Table1[[#This Row],[Profit per unit]]&gt;$V$8,"Premium","Mass")</f>
        <v>Premium</v>
      </c>
      <c r="U3622" s="4"/>
    </row>
    <row r="3623" spans="2:21" ht="14.25" customHeight="1" x14ac:dyDescent="0.3">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c r="O3623" s="4" t="str">
        <f>TEXT(Table1[[#This Row],[Invoice Date]],"mmm")</f>
        <v>May</v>
      </c>
      <c r="P3623" s="4">
        <f>YEAR(Table1[[#This Row],[Invoice Date]])</f>
        <v>2021</v>
      </c>
      <c r="Q3623" s="4">
        <f>IFERROR(Table1[[#This Row],[Total Sales]]/Table1[[#This Row],[Units Sold]],4)</f>
        <v>400</v>
      </c>
      <c r="R3623" s="4">
        <f>IFERROR(Table1[[#This Row],[Operating Profit]]/Table1[[#This Row],[Units Sold]],0)</f>
        <v>160</v>
      </c>
      <c r="S3623" s="4">
        <f>IFERROR((Table1[[#This Row],[Total Sales]]-Table1[[#This Row],[Operating Profit]])/Table1[[#This Row],[Units Sold]],0)</f>
        <v>240</v>
      </c>
      <c r="T3623" s="4" t="str">
        <f>IF(Table1[[#This Row],[Profit per unit]]&gt;$V$8,"Premium","Mass")</f>
        <v>Premium</v>
      </c>
      <c r="U3623" s="4"/>
    </row>
    <row r="3624" spans="2:21" ht="14.25" customHeight="1" x14ac:dyDescent="0.3">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c r="O3624" s="4" t="str">
        <f>TEXT(Table1[[#This Row],[Invoice Date]],"mmm")</f>
        <v>May</v>
      </c>
      <c r="P3624" s="4">
        <f>YEAR(Table1[[#This Row],[Invoice Date]])</f>
        <v>2021</v>
      </c>
      <c r="Q3624" s="4">
        <f>IFERROR(Table1[[#This Row],[Total Sales]]/Table1[[#This Row],[Units Sold]],4)</f>
        <v>400</v>
      </c>
      <c r="R3624" s="4">
        <f>IFERROR(Table1[[#This Row],[Operating Profit]]/Table1[[#This Row],[Units Sold]],0)</f>
        <v>160</v>
      </c>
      <c r="S3624" s="4">
        <f>IFERROR((Table1[[#This Row],[Total Sales]]-Table1[[#This Row],[Operating Profit]])/Table1[[#This Row],[Units Sold]],0)</f>
        <v>240</v>
      </c>
      <c r="T3624" s="4" t="str">
        <f>IF(Table1[[#This Row],[Profit per unit]]&gt;$V$8,"Premium","Mass")</f>
        <v>Premium</v>
      </c>
      <c r="U3624" s="4"/>
    </row>
    <row r="3625" spans="2:21" ht="14.25" customHeight="1" x14ac:dyDescent="0.3">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c r="O3625" s="4" t="str">
        <f>TEXT(Table1[[#This Row],[Invoice Date]],"mmm")</f>
        <v>May</v>
      </c>
      <c r="P3625" s="4">
        <f>YEAR(Table1[[#This Row],[Invoice Date]])</f>
        <v>2021</v>
      </c>
      <c r="Q3625" s="4">
        <f>IFERROR(Table1[[#This Row],[Total Sales]]/Table1[[#This Row],[Units Sold]],4)</f>
        <v>499.99999999999994</v>
      </c>
      <c r="R3625" s="4">
        <f>IFERROR(Table1[[#This Row],[Operating Profit]]/Table1[[#This Row],[Units Sold]],0)</f>
        <v>149.99999999999997</v>
      </c>
      <c r="S3625" s="4">
        <f>IFERROR((Table1[[#This Row],[Total Sales]]-Table1[[#This Row],[Operating Profit]])/Table1[[#This Row],[Units Sold]],0)</f>
        <v>349.99999999999994</v>
      </c>
      <c r="T3625" s="4" t="str">
        <f>IF(Table1[[#This Row],[Profit per unit]]&gt;$V$8,"Premium","Mass")</f>
        <v>Premium</v>
      </c>
      <c r="U3625" s="4"/>
    </row>
    <row r="3626" spans="2:21" ht="14.25" customHeight="1" x14ac:dyDescent="0.3">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c r="O3626" s="4" t="str">
        <f>TEXT(Table1[[#This Row],[Invoice Date]],"mmm")</f>
        <v>May</v>
      </c>
      <c r="P3626" s="4">
        <f>YEAR(Table1[[#This Row],[Invoice Date]])</f>
        <v>2021</v>
      </c>
      <c r="Q3626" s="4">
        <f>IFERROR(Table1[[#This Row],[Total Sales]]/Table1[[#This Row],[Units Sold]],4)</f>
        <v>549.99999999999989</v>
      </c>
      <c r="R3626" s="4">
        <f>IFERROR(Table1[[#This Row],[Operating Profit]]/Table1[[#This Row],[Units Sold]],0)</f>
        <v>219.99999999999994</v>
      </c>
      <c r="S3626" s="4">
        <f>IFERROR((Table1[[#This Row],[Total Sales]]-Table1[[#This Row],[Operating Profit]])/Table1[[#This Row],[Units Sold]],0)</f>
        <v>329.99999999999994</v>
      </c>
      <c r="T3626" s="4" t="str">
        <f>IF(Table1[[#This Row],[Profit per unit]]&gt;$V$8,"Premium","Mass")</f>
        <v>Premium</v>
      </c>
      <c r="U3626" s="4"/>
    </row>
    <row r="3627" spans="2:21" ht="14.25" customHeight="1" x14ac:dyDescent="0.3">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c r="O3627" s="4" t="str">
        <f>TEXT(Table1[[#This Row],[Invoice Date]],"mmm")</f>
        <v>Jun</v>
      </c>
      <c r="P3627" s="4">
        <f>YEAR(Table1[[#This Row],[Invoice Date]])</f>
        <v>2021</v>
      </c>
      <c r="Q3627" s="4">
        <f>IFERROR(Table1[[#This Row],[Total Sales]]/Table1[[#This Row],[Units Sold]],4)</f>
        <v>499.99999999999989</v>
      </c>
      <c r="R3627" s="4">
        <f>IFERROR(Table1[[#This Row],[Operating Profit]]/Table1[[#This Row],[Units Sold]],0)</f>
        <v>174.99999999999994</v>
      </c>
      <c r="S3627" s="4">
        <f>IFERROR((Table1[[#This Row],[Total Sales]]-Table1[[#This Row],[Operating Profit]])/Table1[[#This Row],[Units Sold]],0)</f>
        <v>324.99999999999994</v>
      </c>
      <c r="T3627" s="4" t="str">
        <f>IF(Table1[[#This Row],[Profit per unit]]&gt;$V$8,"Premium","Mass")</f>
        <v>Premium</v>
      </c>
      <c r="U3627" s="4"/>
    </row>
    <row r="3628" spans="2:21" ht="14.25" customHeight="1" x14ac:dyDescent="0.3">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c r="O3628" s="4" t="str">
        <f>TEXT(Table1[[#This Row],[Invoice Date]],"mmm")</f>
        <v>Jun</v>
      </c>
      <c r="P3628" s="4">
        <f>YEAR(Table1[[#This Row],[Invoice Date]])</f>
        <v>2021</v>
      </c>
      <c r="Q3628" s="4">
        <f>IFERROR(Table1[[#This Row],[Total Sales]]/Table1[[#This Row],[Units Sold]],4)</f>
        <v>450</v>
      </c>
      <c r="R3628" s="4">
        <f>IFERROR(Table1[[#This Row],[Operating Profit]]/Table1[[#This Row],[Units Sold]],0)</f>
        <v>157.5</v>
      </c>
      <c r="S3628" s="4">
        <f>IFERROR((Table1[[#This Row],[Total Sales]]-Table1[[#This Row],[Operating Profit]])/Table1[[#This Row],[Units Sold]],0)</f>
        <v>292.5</v>
      </c>
      <c r="T3628" s="4" t="str">
        <f>IF(Table1[[#This Row],[Profit per unit]]&gt;$V$8,"Premium","Mass")</f>
        <v>Premium</v>
      </c>
      <c r="U3628" s="4"/>
    </row>
    <row r="3629" spans="2:21" ht="14.25" customHeight="1" x14ac:dyDescent="0.3">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c r="O3629" s="4" t="str">
        <f>TEXT(Table1[[#This Row],[Invoice Date]],"mmm")</f>
        <v>Jun</v>
      </c>
      <c r="P3629" s="4">
        <f>YEAR(Table1[[#This Row],[Invoice Date]])</f>
        <v>2021</v>
      </c>
      <c r="Q3629" s="4">
        <f>IFERROR(Table1[[#This Row],[Total Sales]]/Table1[[#This Row],[Units Sold]],4)</f>
        <v>400</v>
      </c>
      <c r="R3629" s="4">
        <f>IFERROR(Table1[[#This Row],[Operating Profit]]/Table1[[#This Row],[Units Sold]],0)</f>
        <v>160</v>
      </c>
      <c r="S3629" s="4">
        <f>IFERROR((Table1[[#This Row],[Total Sales]]-Table1[[#This Row],[Operating Profit]])/Table1[[#This Row],[Units Sold]],0)</f>
        <v>240</v>
      </c>
      <c r="T3629" s="4" t="str">
        <f>IF(Table1[[#This Row],[Profit per unit]]&gt;$V$8,"Premium","Mass")</f>
        <v>Premium</v>
      </c>
      <c r="U3629" s="4"/>
    </row>
    <row r="3630" spans="2:21" ht="14.25" customHeight="1" x14ac:dyDescent="0.3">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c r="O3630" s="4" t="str">
        <f>TEXT(Table1[[#This Row],[Invoice Date]],"mmm")</f>
        <v>Jun</v>
      </c>
      <c r="P3630" s="4">
        <f>YEAR(Table1[[#This Row],[Invoice Date]])</f>
        <v>2021</v>
      </c>
      <c r="Q3630" s="4">
        <f>IFERROR(Table1[[#This Row],[Total Sales]]/Table1[[#This Row],[Units Sold]],4)</f>
        <v>400</v>
      </c>
      <c r="R3630" s="4">
        <f>IFERROR(Table1[[#This Row],[Operating Profit]]/Table1[[#This Row],[Units Sold]],0)</f>
        <v>160</v>
      </c>
      <c r="S3630" s="4">
        <f>IFERROR((Table1[[#This Row],[Total Sales]]-Table1[[#This Row],[Operating Profit]])/Table1[[#This Row],[Units Sold]],0)</f>
        <v>240</v>
      </c>
      <c r="T3630" s="4" t="str">
        <f>IF(Table1[[#This Row],[Profit per unit]]&gt;$V$8,"Premium","Mass")</f>
        <v>Premium</v>
      </c>
      <c r="U3630" s="4"/>
    </row>
    <row r="3631" spans="2:21" ht="14.25" customHeight="1" x14ac:dyDescent="0.3">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c r="O3631" s="4" t="str">
        <f>TEXT(Table1[[#This Row],[Invoice Date]],"mmm")</f>
        <v>Jun</v>
      </c>
      <c r="P3631" s="4">
        <f>YEAR(Table1[[#This Row],[Invoice Date]])</f>
        <v>2021</v>
      </c>
      <c r="Q3631" s="4">
        <f>IFERROR(Table1[[#This Row],[Total Sales]]/Table1[[#This Row],[Units Sold]],4)</f>
        <v>499.99999999999994</v>
      </c>
      <c r="R3631" s="4">
        <f>IFERROR(Table1[[#This Row],[Operating Profit]]/Table1[[#This Row],[Units Sold]],0)</f>
        <v>149.99999999999997</v>
      </c>
      <c r="S3631" s="4">
        <f>IFERROR((Table1[[#This Row],[Total Sales]]-Table1[[#This Row],[Operating Profit]])/Table1[[#This Row],[Units Sold]],0)</f>
        <v>350</v>
      </c>
      <c r="T3631" s="4" t="str">
        <f>IF(Table1[[#This Row],[Profit per unit]]&gt;$V$8,"Premium","Mass")</f>
        <v>Premium</v>
      </c>
      <c r="U3631" s="4"/>
    </row>
    <row r="3632" spans="2:21" ht="14.25" customHeight="1" x14ac:dyDescent="0.3">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c r="O3632" s="4" t="str">
        <f>TEXT(Table1[[#This Row],[Invoice Date]],"mmm")</f>
        <v>Jun</v>
      </c>
      <c r="P3632" s="4">
        <f>YEAR(Table1[[#This Row],[Invoice Date]])</f>
        <v>2021</v>
      </c>
      <c r="Q3632" s="4">
        <f>IFERROR(Table1[[#This Row],[Total Sales]]/Table1[[#This Row],[Units Sold]],4)</f>
        <v>549.99999999999989</v>
      </c>
      <c r="R3632" s="4">
        <f>IFERROR(Table1[[#This Row],[Operating Profit]]/Table1[[#This Row],[Units Sold]],0)</f>
        <v>219.99999999999997</v>
      </c>
      <c r="S3632" s="4">
        <f>IFERROR((Table1[[#This Row],[Total Sales]]-Table1[[#This Row],[Operating Profit]])/Table1[[#This Row],[Units Sold]],0)</f>
        <v>329.99999999999994</v>
      </c>
      <c r="T3632" s="4" t="str">
        <f>IF(Table1[[#This Row],[Profit per unit]]&gt;$V$8,"Premium","Mass")</f>
        <v>Premium</v>
      </c>
      <c r="U3632" s="4"/>
    </row>
    <row r="3633" spans="2:21" ht="14.25" customHeight="1" x14ac:dyDescent="0.3">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c r="O3633" s="4" t="str">
        <f>TEXT(Table1[[#This Row],[Invoice Date]],"mmm")</f>
        <v>Jul</v>
      </c>
      <c r="P3633" s="4">
        <f>YEAR(Table1[[#This Row],[Invoice Date]])</f>
        <v>2021</v>
      </c>
      <c r="Q3633" s="4">
        <f>IFERROR(Table1[[#This Row],[Total Sales]]/Table1[[#This Row],[Units Sold]],4)</f>
        <v>499.99999999999989</v>
      </c>
      <c r="R3633" s="4">
        <f>IFERROR(Table1[[#This Row],[Operating Profit]]/Table1[[#This Row],[Units Sold]],0)</f>
        <v>174.99999999999994</v>
      </c>
      <c r="S3633" s="4">
        <f>IFERROR((Table1[[#This Row],[Total Sales]]-Table1[[#This Row],[Operating Profit]])/Table1[[#This Row],[Units Sold]],0)</f>
        <v>324.99999999999994</v>
      </c>
      <c r="T3633" s="4" t="str">
        <f>IF(Table1[[#This Row],[Profit per unit]]&gt;$V$8,"Premium","Mass")</f>
        <v>Premium</v>
      </c>
      <c r="U3633" s="4"/>
    </row>
    <row r="3634" spans="2:21" ht="14.25" customHeight="1" x14ac:dyDescent="0.3">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c r="O3634" s="4" t="str">
        <f>TEXT(Table1[[#This Row],[Invoice Date]],"mmm")</f>
        <v>Jul</v>
      </c>
      <c r="P3634" s="4">
        <f>YEAR(Table1[[#This Row],[Invoice Date]])</f>
        <v>2021</v>
      </c>
      <c r="Q3634" s="4">
        <f>IFERROR(Table1[[#This Row],[Total Sales]]/Table1[[#This Row],[Units Sold]],4)</f>
        <v>450</v>
      </c>
      <c r="R3634" s="4">
        <f>IFERROR(Table1[[#This Row],[Operating Profit]]/Table1[[#This Row],[Units Sold]],0)</f>
        <v>157.5</v>
      </c>
      <c r="S3634" s="4">
        <f>IFERROR((Table1[[#This Row],[Total Sales]]-Table1[[#This Row],[Operating Profit]])/Table1[[#This Row],[Units Sold]],0)</f>
        <v>292.5</v>
      </c>
      <c r="T3634" s="4" t="str">
        <f>IF(Table1[[#This Row],[Profit per unit]]&gt;$V$8,"Premium","Mass")</f>
        <v>Premium</v>
      </c>
      <c r="U3634" s="4"/>
    </row>
    <row r="3635" spans="2:21" ht="14.25" customHeight="1" x14ac:dyDescent="0.3">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c r="O3635" s="4" t="str">
        <f>TEXT(Table1[[#This Row],[Invoice Date]],"mmm")</f>
        <v>Jul</v>
      </c>
      <c r="P3635" s="4">
        <f>YEAR(Table1[[#This Row],[Invoice Date]])</f>
        <v>2021</v>
      </c>
      <c r="Q3635" s="4">
        <f>IFERROR(Table1[[#This Row],[Total Sales]]/Table1[[#This Row],[Units Sold]],4)</f>
        <v>400</v>
      </c>
      <c r="R3635" s="4">
        <f>IFERROR(Table1[[#This Row],[Operating Profit]]/Table1[[#This Row],[Units Sold]],0)</f>
        <v>160</v>
      </c>
      <c r="S3635" s="4">
        <f>IFERROR((Table1[[#This Row],[Total Sales]]-Table1[[#This Row],[Operating Profit]])/Table1[[#This Row],[Units Sold]],0)</f>
        <v>240</v>
      </c>
      <c r="T3635" s="4" t="str">
        <f>IF(Table1[[#This Row],[Profit per unit]]&gt;$V$8,"Premium","Mass")</f>
        <v>Premium</v>
      </c>
      <c r="U3635" s="4"/>
    </row>
    <row r="3636" spans="2:21" ht="14.25" customHeight="1" x14ac:dyDescent="0.3">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c r="O3636" s="4" t="str">
        <f>TEXT(Table1[[#This Row],[Invoice Date]],"mmm")</f>
        <v>Jul</v>
      </c>
      <c r="P3636" s="4">
        <f>YEAR(Table1[[#This Row],[Invoice Date]])</f>
        <v>2021</v>
      </c>
      <c r="Q3636" s="4">
        <f>IFERROR(Table1[[#This Row],[Total Sales]]/Table1[[#This Row],[Units Sold]],4)</f>
        <v>400</v>
      </c>
      <c r="R3636" s="4">
        <f>IFERROR(Table1[[#This Row],[Operating Profit]]/Table1[[#This Row],[Units Sold]],0)</f>
        <v>160</v>
      </c>
      <c r="S3636" s="4">
        <f>IFERROR((Table1[[#This Row],[Total Sales]]-Table1[[#This Row],[Operating Profit]])/Table1[[#This Row],[Units Sold]],0)</f>
        <v>240</v>
      </c>
      <c r="T3636" s="4" t="str">
        <f>IF(Table1[[#This Row],[Profit per unit]]&gt;$V$8,"Premium","Mass")</f>
        <v>Premium</v>
      </c>
      <c r="U3636" s="4"/>
    </row>
    <row r="3637" spans="2:21" ht="14.25" customHeight="1" x14ac:dyDescent="0.3">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c r="O3637" s="4" t="str">
        <f>TEXT(Table1[[#This Row],[Invoice Date]],"mmm")</f>
        <v>Jul</v>
      </c>
      <c r="P3637" s="4">
        <f>YEAR(Table1[[#This Row],[Invoice Date]])</f>
        <v>2021</v>
      </c>
      <c r="Q3637" s="4">
        <f>IFERROR(Table1[[#This Row],[Total Sales]]/Table1[[#This Row],[Units Sold]],4)</f>
        <v>499.99999999999994</v>
      </c>
      <c r="R3637" s="4">
        <f>IFERROR(Table1[[#This Row],[Operating Profit]]/Table1[[#This Row],[Units Sold]],0)</f>
        <v>149.99999999999997</v>
      </c>
      <c r="S3637" s="4">
        <f>IFERROR((Table1[[#This Row],[Total Sales]]-Table1[[#This Row],[Operating Profit]])/Table1[[#This Row],[Units Sold]],0)</f>
        <v>350</v>
      </c>
      <c r="T3637" s="4" t="str">
        <f>IF(Table1[[#This Row],[Profit per unit]]&gt;$V$8,"Premium","Mass")</f>
        <v>Premium</v>
      </c>
      <c r="U3637" s="4"/>
    </row>
    <row r="3638" spans="2:21" ht="14.25" customHeight="1" x14ac:dyDescent="0.3">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c r="O3638" s="4" t="str">
        <f>TEXT(Table1[[#This Row],[Invoice Date]],"mmm")</f>
        <v>Jul</v>
      </c>
      <c r="P3638" s="4">
        <f>YEAR(Table1[[#This Row],[Invoice Date]])</f>
        <v>2021</v>
      </c>
      <c r="Q3638" s="4">
        <f>IFERROR(Table1[[#This Row],[Total Sales]]/Table1[[#This Row],[Units Sold]],4)</f>
        <v>549.99999999999989</v>
      </c>
      <c r="R3638" s="4">
        <f>IFERROR(Table1[[#This Row],[Operating Profit]]/Table1[[#This Row],[Units Sold]],0)</f>
        <v>220</v>
      </c>
      <c r="S3638" s="4">
        <f>IFERROR((Table1[[#This Row],[Total Sales]]-Table1[[#This Row],[Operating Profit]])/Table1[[#This Row],[Units Sold]],0)</f>
        <v>329.99999999999994</v>
      </c>
      <c r="T3638" s="4" t="str">
        <f>IF(Table1[[#This Row],[Profit per unit]]&gt;$V$8,"Premium","Mass")</f>
        <v>Premium</v>
      </c>
      <c r="U3638" s="4"/>
    </row>
    <row r="3639" spans="2:21" ht="14.25" customHeight="1" x14ac:dyDescent="0.3">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c r="O3639" s="4" t="str">
        <f>TEXT(Table1[[#This Row],[Invoice Date]],"mmm")</f>
        <v>Aug</v>
      </c>
      <c r="P3639" s="4">
        <f>YEAR(Table1[[#This Row],[Invoice Date]])</f>
        <v>2021</v>
      </c>
      <c r="Q3639" s="4">
        <f>IFERROR(Table1[[#This Row],[Total Sales]]/Table1[[#This Row],[Units Sold]],4)</f>
        <v>499.99999999999989</v>
      </c>
      <c r="R3639" s="4">
        <f>IFERROR(Table1[[#This Row],[Operating Profit]]/Table1[[#This Row],[Units Sold]],0)</f>
        <v>174.99999999999994</v>
      </c>
      <c r="S3639" s="4">
        <f>IFERROR((Table1[[#This Row],[Total Sales]]-Table1[[#This Row],[Operating Profit]])/Table1[[#This Row],[Units Sold]],0)</f>
        <v>324.99999999999994</v>
      </c>
      <c r="T3639" s="4" t="str">
        <f>IF(Table1[[#This Row],[Profit per unit]]&gt;$V$8,"Premium","Mass")</f>
        <v>Premium</v>
      </c>
      <c r="U3639" s="4"/>
    </row>
    <row r="3640" spans="2:21" ht="14.25" customHeight="1" x14ac:dyDescent="0.3">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c r="O3640" s="4" t="str">
        <f>TEXT(Table1[[#This Row],[Invoice Date]],"mmm")</f>
        <v>Aug</v>
      </c>
      <c r="P3640" s="4">
        <f>YEAR(Table1[[#This Row],[Invoice Date]])</f>
        <v>2021</v>
      </c>
      <c r="Q3640" s="4">
        <f>IFERROR(Table1[[#This Row],[Total Sales]]/Table1[[#This Row],[Units Sold]],4)</f>
        <v>450</v>
      </c>
      <c r="R3640" s="4">
        <f>IFERROR(Table1[[#This Row],[Operating Profit]]/Table1[[#This Row],[Units Sold]],0)</f>
        <v>157.5</v>
      </c>
      <c r="S3640" s="4">
        <f>IFERROR((Table1[[#This Row],[Total Sales]]-Table1[[#This Row],[Operating Profit]])/Table1[[#This Row],[Units Sold]],0)</f>
        <v>292.5</v>
      </c>
      <c r="T3640" s="4" t="str">
        <f>IF(Table1[[#This Row],[Profit per unit]]&gt;$V$8,"Premium","Mass")</f>
        <v>Premium</v>
      </c>
      <c r="U3640" s="4"/>
    </row>
    <row r="3641" spans="2:21" ht="14.25" customHeight="1" x14ac:dyDescent="0.3">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c r="O3641" s="4" t="str">
        <f>TEXT(Table1[[#This Row],[Invoice Date]],"mmm")</f>
        <v>Aug</v>
      </c>
      <c r="P3641" s="4">
        <f>YEAR(Table1[[#This Row],[Invoice Date]])</f>
        <v>2021</v>
      </c>
      <c r="Q3641" s="4">
        <f>IFERROR(Table1[[#This Row],[Total Sales]]/Table1[[#This Row],[Units Sold]],4)</f>
        <v>400</v>
      </c>
      <c r="R3641" s="4">
        <f>IFERROR(Table1[[#This Row],[Operating Profit]]/Table1[[#This Row],[Units Sold]],0)</f>
        <v>160</v>
      </c>
      <c r="S3641" s="4">
        <f>IFERROR((Table1[[#This Row],[Total Sales]]-Table1[[#This Row],[Operating Profit]])/Table1[[#This Row],[Units Sold]],0)</f>
        <v>240</v>
      </c>
      <c r="T3641" s="4" t="str">
        <f>IF(Table1[[#This Row],[Profit per unit]]&gt;$V$8,"Premium","Mass")</f>
        <v>Premium</v>
      </c>
      <c r="U3641" s="4"/>
    </row>
    <row r="3642" spans="2:21" ht="14.25" customHeight="1" x14ac:dyDescent="0.3">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c r="O3642" s="4" t="str">
        <f>TEXT(Table1[[#This Row],[Invoice Date]],"mmm")</f>
        <v>Aug</v>
      </c>
      <c r="P3642" s="4">
        <f>YEAR(Table1[[#This Row],[Invoice Date]])</f>
        <v>2021</v>
      </c>
      <c r="Q3642" s="4">
        <f>IFERROR(Table1[[#This Row],[Total Sales]]/Table1[[#This Row],[Units Sold]],4)</f>
        <v>400</v>
      </c>
      <c r="R3642" s="4">
        <f>IFERROR(Table1[[#This Row],[Operating Profit]]/Table1[[#This Row],[Units Sold]],0)</f>
        <v>160</v>
      </c>
      <c r="S3642" s="4">
        <f>IFERROR((Table1[[#This Row],[Total Sales]]-Table1[[#This Row],[Operating Profit]])/Table1[[#This Row],[Units Sold]],0)</f>
        <v>240</v>
      </c>
      <c r="T3642" s="4" t="str">
        <f>IF(Table1[[#This Row],[Profit per unit]]&gt;$V$8,"Premium","Mass")</f>
        <v>Premium</v>
      </c>
      <c r="U3642" s="4"/>
    </row>
    <row r="3643" spans="2:21" ht="14.25" customHeight="1" x14ac:dyDescent="0.3">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c r="O3643" s="4" t="str">
        <f>TEXT(Table1[[#This Row],[Invoice Date]],"mmm")</f>
        <v>Aug</v>
      </c>
      <c r="P3643" s="4">
        <f>YEAR(Table1[[#This Row],[Invoice Date]])</f>
        <v>2021</v>
      </c>
      <c r="Q3643" s="4">
        <f>IFERROR(Table1[[#This Row],[Total Sales]]/Table1[[#This Row],[Units Sold]],4)</f>
        <v>499.99999999999994</v>
      </c>
      <c r="R3643" s="4">
        <f>IFERROR(Table1[[#This Row],[Operating Profit]]/Table1[[#This Row],[Units Sold]],0)</f>
        <v>149.99999999999997</v>
      </c>
      <c r="S3643" s="4">
        <f>IFERROR((Table1[[#This Row],[Total Sales]]-Table1[[#This Row],[Operating Profit]])/Table1[[#This Row],[Units Sold]],0)</f>
        <v>350</v>
      </c>
      <c r="T3643" s="4" t="str">
        <f>IF(Table1[[#This Row],[Profit per unit]]&gt;$V$8,"Premium","Mass")</f>
        <v>Premium</v>
      </c>
      <c r="U3643" s="4"/>
    </row>
    <row r="3644" spans="2:21" ht="14.25" customHeight="1" x14ac:dyDescent="0.3">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c r="O3644" s="4" t="str">
        <f>TEXT(Table1[[#This Row],[Invoice Date]],"mmm")</f>
        <v>Aug</v>
      </c>
      <c r="P3644" s="4">
        <f>YEAR(Table1[[#This Row],[Invoice Date]])</f>
        <v>2021</v>
      </c>
      <c r="Q3644" s="4">
        <f>IFERROR(Table1[[#This Row],[Total Sales]]/Table1[[#This Row],[Units Sold]],4)</f>
        <v>549.99999999999989</v>
      </c>
      <c r="R3644" s="4">
        <f>IFERROR(Table1[[#This Row],[Operating Profit]]/Table1[[#This Row],[Units Sold]],0)</f>
        <v>219.99999999999994</v>
      </c>
      <c r="S3644" s="4">
        <f>IFERROR((Table1[[#This Row],[Total Sales]]-Table1[[#This Row],[Operating Profit]])/Table1[[#This Row],[Units Sold]],0)</f>
        <v>329.99999999999994</v>
      </c>
      <c r="T3644" s="4" t="str">
        <f>IF(Table1[[#This Row],[Profit per unit]]&gt;$V$8,"Premium","Mass")</f>
        <v>Premium</v>
      </c>
      <c r="U3644" s="4"/>
    </row>
    <row r="3645" spans="2:21" ht="14.25" customHeight="1" x14ac:dyDescent="0.3">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c r="O3645" s="4" t="str">
        <f>TEXT(Table1[[#This Row],[Invoice Date]],"mmm")</f>
        <v>Sep</v>
      </c>
      <c r="P3645" s="4">
        <f>YEAR(Table1[[#This Row],[Invoice Date]])</f>
        <v>2021</v>
      </c>
      <c r="Q3645" s="4">
        <f>IFERROR(Table1[[#This Row],[Total Sales]]/Table1[[#This Row],[Units Sold]],4)</f>
        <v>499.99999999999994</v>
      </c>
      <c r="R3645" s="4">
        <f>IFERROR(Table1[[#This Row],[Operating Profit]]/Table1[[#This Row],[Units Sold]],0)</f>
        <v>174.99999999999997</v>
      </c>
      <c r="S3645" s="4">
        <f>IFERROR((Table1[[#This Row],[Total Sales]]-Table1[[#This Row],[Operating Profit]])/Table1[[#This Row],[Units Sold]],0)</f>
        <v>325</v>
      </c>
      <c r="T3645" s="4" t="str">
        <f>IF(Table1[[#This Row],[Profit per unit]]&gt;$V$8,"Premium","Mass")</f>
        <v>Premium</v>
      </c>
      <c r="U3645" s="4"/>
    </row>
    <row r="3646" spans="2:21" ht="14.25" customHeight="1" x14ac:dyDescent="0.3">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c r="O3646" s="4" t="str">
        <f>TEXT(Table1[[#This Row],[Invoice Date]],"mmm")</f>
        <v>Sep</v>
      </c>
      <c r="P3646" s="4">
        <f>YEAR(Table1[[#This Row],[Invoice Date]])</f>
        <v>2021</v>
      </c>
      <c r="Q3646" s="4">
        <f>IFERROR(Table1[[#This Row],[Total Sales]]/Table1[[#This Row],[Units Sold]],4)</f>
        <v>450</v>
      </c>
      <c r="R3646" s="4">
        <f>IFERROR(Table1[[#This Row],[Operating Profit]]/Table1[[#This Row],[Units Sold]],0)</f>
        <v>157.5</v>
      </c>
      <c r="S3646" s="4">
        <f>IFERROR((Table1[[#This Row],[Total Sales]]-Table1[[#This Row],[Operating Profit]])/Table1[[#This Row],[Units Sold]],0)</f>
        <v>292.5</v>
      </c>
      <c r="T3646" s="4" t="str">
        <f>IF(Table1[[#This Row],[Profit per unit]]&gt;$V$8,"Premium","Mass")</f>
        <v>Premium</v>
      </c>
      <c r="U3646" s="4"/>
    </row>
    <row r="3647" spans="2:21" ht="14.25" customHeight="1" x14ac:dyDescent="0.3">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c r="O3647" s="4" t="str">
        <f>TEXT(Table1[[#This Row],[Invoice Date]],"mmm")</f>
        <v>Sep</v>
      </c>
      <c r="P3647" s="4">
        <f>YEAR(Table1[[#This Row],[Invoice Date]])</f>
        <v>2021</v>
      </c>
      <c r="Q3647" s="4">
        <f>IFERROR(Table1[[#This Row],[Total Sales]]/Table1[[#This Row],[Units Sold]],4)</f>
        <v>400</v>
      </c>
      <c r="R3647" s="4">
        <f>IFERROR(Table1[[#This Row],[Operating Profit]]/Table1[[#This Row],[Units Sold]],0)</f>
        <v>160</v>
      </c>
      <c r="S3647" s="4">
        <f>IFERROR((Table1[[#This Row],[Total Sales]]-Table1[[#This Row],[Operating Profit]])/Table1[[#This Row],[Units Sold]],0)</f>
        <v>240</v>
      </c>
      <c r="T3647" s="4" t="str">
        <f>IF(Table1[[#This Row],[Profit per unit]]&gt;$V$8,"Premium","Mass")</f>
        <v>Premium</v>
      </c>
      <c r="U3647" s="4"/>
    </row>
    <row r="3648" spans="2:21" ht="14.25" customHeight="1" x14ac:dyDescent="0.3">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c r="O3648" s="4" t="str">
        <f>TEXT(Table1[[#This Row],[Invoice Date]],"mmm")</f>
        <v>Sep</v>
      </c>
      <c r="P3648" s="4">
        <f>YEAR(Table1[[#This Row],[Invoice Date]])</f>
        <v>2021</v>
      </c>
      <c r="Q3648" s="4">
        <f>IFERROR(Table1[[#This Row],[Total Sales]]/Table1[[#This Row],[Units Sold]],4)</f>
        <v>400</v>
      </c>
      <c r="R3648" s="4">
        <f>IFERROR(Table1[[#This Row],[Operating Profit]]/Table1[[#This Row],[Units Sold]],0)</f>
        <v>160</v>
      </c>
      <c r="S3648" s="4">
        <f>IFERROR((Table1[[#This Row],[Total Sales]]-Table1[[#This Row],[Operating Profit]])/Table1[[#This Row],[Units Sold]],0)</f>
        <v>240</v>
      </c>
      <c r="T3648" s="4" t="str">
        <f>IF(Table1[[#This Row],[Profit per unit]]&gt;$V$8,"Premium","Mass")</f>
        <v>Premium</v>
      </c>
      <c r="U3648" s="4"/>
    </row>
    <row r="3649" spans="2:21" ht="14.25" customHeight="1" x14ac:dyDescent="0.3">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c r="O3649" s="4" t="str">
        <f>TEXT(Table1[[#This Row],[Invoice Date]],"mmm")</f>
        <v>Sep</v>
      </c>
      <c r="P3649" s="4">
        <f>YEAR(Table1[[#This Row],[Invoice Date]])</f>
        <v>2021</v>
      </c>
      <c r="Q3649" s="4">
        <f>IFERROR(Table1[[#This Row],[Total Sales]]/Table1[[#This Row],[Units Sold]],4)</f>
        <v>499.99999999999994</v>
      </c>
      <c r="R3649" s="4">
        <f>IFERROR(Table1[[#This Row],[Operating Profit]]/Table1[[#This Row],[Units Sold]],0)</f>
        <v>149.99999999999997</v>
      </c>
      <c r="S3649" s="4">
        <f>IFERROR((Table1[[#This Row],[Total Sales]]-Table1[[#This Row],[Operating Profit]])/Table1[[#This Row],[Units Sold]],0)</f>
        <v>350</v>
      </c>
      <c r="T3649" s="4" t="str">
        <f>IF(Table1[[#This Row],[Profit per unit]]&gt;$V$8,"Premium","Mass")</f>
        <v>Premium</v>
      </c>
      <c r="U3649" s="4"/>
    </row>
    <row r="3650" spans="2:21" ht="14.25" customHeight="1" x14ac:dyDescent="0.3">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c r="O3650" s="4" t="str">
        <f>TEXT(Table1[[#This Row],[Invoice Date]],"mmm")</f>
        <v>Sep</v>
      </c>
      <c r="P3650" s="4">
        <f>YEAR(Table1[[#This Row],[Invoice Date]])</f>
        <v>2021</v>
      </c>
      <c r="Q3650" s="4">
        <f>IFERROR(Table1[[#This Row],[Total Sales]]/Table1[[#This Row],[Units Sold]],4)</f>
        <v>549.99999999999989</v>
      </c>
      <c r="R3650" s="4">
        <f>IFERROR(Table1[[#This Row],[Operating Profit]]/Table1[[#This Row],[Units Sold]],0)</f>
        <v>220</v>
      </c>
      <c r="S3650" s="4">
        <f>IFERROR((Table1[[#This Row],[Total Sales]]-Table1[[#This Row],[Operating Profit]])/Table1[[#This Row],[Units Sold]],0)</f>
        <v>329.99999999999994</v>
      </c>
      <c r="T3650" s="4" t="str">
        <f>IF(Table1[[#This Row],[Profit per unit]]&gt;$V$8,"Premium","Mass")</f>
        <v>Premium</v>
      </c>
      <c r="U3650" s="4"/>
    </row>
    <row r="3651" spans="2:21" ht="14.25" customHeight="1" x14ac:dyDescent="0.3">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c r="O3651" s="4" t="str">
        <f>TEXT(Table1[[#This Row],[Invoice Date]],"mmm")</f>
        <v>Oct</v>
      </c>
      <c r="P3651" s="4">
        <f>YEAR(Table1[[#This Row],[Invoice Date]])</f>
        <v>2021</v>
      </c>
      <c r="Q3651" s="4">
        <f>IFERROR(Table1[[#This Row],[Total Sales]]/Table1[[#This Row],[Units Sold]],4)</f>
        <v>549.99999999999989</v>
      </c>
      <c r="R3651" s="4">
        <f>IFERROR(Table1[[#This Row],[Operating Profit]]/Table1[[#This Row],[Units Sold]],0)</f>
        <v>192.49999999999997</v>
      </c>
      <c r="S3651" s="4">
        <f>IFERROR((Table1[[#This Row],[Total Sales]]-Table1[[#This Row],[Operating Profit]])/Table1[[#This Row],[Units Sold]],0)</f>
        <v>357.5</v>
      </c>
      <c r="T3651" s="4" t="str">
        <f>IF(Table1[[#This Row],[Profit per unit]]&gt;$V$8,"Premium","Mass")</f>
        <v>Premium</v>
      </c>
      <c r="U3651" s="4"/>
    </row>
    <row r="3652" spans="2:21" ht="14.25" customHeight="1" x14ac:dyDescent="0.3">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c r="O3652" s="4" t="str">
        <f>TEXT(Table1[[#This Row],[Invoice Date]],"mmm")</f>
        <v>Oct</v>
      </c>
      <c r="P3652" s="4">
        <f>YEAR(Table1[[#This Row],[Invoice Date]])</f>
        <v>2021</v>
      </c>
      <c r="Q3652" s="4">
        <f>IFERROR(Table1[[#This Row],[Total Sales]]/Table1[[#This Row],[Units Sold]],4)</f>
        <v>500</v>
      </c>
      <c r="R3652" s="4">
        <f>IFERROR(Table1[[#This Row],[Operating Profit]]/Table1[[#This Row],[Units Sold]],0)</f>
        <v>175</v>
      </c>
      <c r="S3652" s="4">
        <f>IFERROR((Table1[[#This Row],[Total Sales]]-Table1[[#This Row],[Operating Profit]])/Table1[[#This Row],[Units Sold]],0)</f>
        <v>325</v>
      </c>
      <c r="T3652" s="4" t="str">
        <f>IF(Table1[[#This Row],[Profit per unit]]&gt;$V$8,"Premium","Mass")</f>
        <v>Premium</v>
      </c>
      <c r="U3652" s="4"/>
    </row>
    <row r="3653" spans="2:21" ht="14.25" customHeight="1" x14ac:dyDescent="0.3">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c r="O3653" s="4" t="str">
        <f>TEXT(Table1[[#This Row],[Invoice Date]],"mmm")</f>
        <v>Oct</v>
      </c>
      <c r="P3653" s="4">
        <f>YEAR(Table1[[#This Row],[Invoice Date]])</f>
        <v>2021</v>
      </c>
      <c r="Q3653" s="4">
        <f>IFERROR(Table1[[#This Row],[Total Sales]]/Table1[[#This Row],[Units Sold]],4)</f>
        <v>500</v>
      </c>
      <c r="R3653" s="4">
        <f>IFERROR(Table1[[#This Row],[Operating Profit]]/Table1[[#This Row],[Units Sold]],0)</f>
        <v>200</v>
      </c>
      <c r="S3653" s="4">
        <f>IFERROR((Table1[[#This Row],[Total Sales]]-Table1[[#This Row],[Operating Profit]])/Table1[[#This Row],[Units Sold]],0)</f>
        <v>300</v>
      </c>
      <c r="T3653" s="4" t="str">
        <f>IF(Table1[[#This Row],[Profit per unit]]&gt;$V$8,"Premium","Mass")</f>
        <v>Premium</v>
      </c>
      <c r="U3653" s="4"/>
    </row>
    <row r="3654" spans="2:21" ht="14.25" customHeight="1" x14ac:dyDescent="0.3">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c r="O3654" s="4" t="str">
        <f>TEXT(Table1[[#This Row],[Invoice Date]],"mmm")</f>
        <v>Oct</v>
      </c>
      <c r="P3654" s="4">
        <f>YEAR(Table1[[#This Row],[Invoice Date]])</f>
        <v>2021</v>
      </c>
      <c r="Q3654" s="4">
        <f>IFERROR(Table1[[#This Row],[Total Sales]]/Table1[[#This Row],[Units Sold]],4)</f>
        <v>500</v>
      </c>
      <c r="R3654" s="4">
        <f>IFERROR(Table1[[#This Row],[Operating Profit]]/Table1[[#This Row],[Units Sold]],0)</f>
        <v>200</v>
      </c>
      <c r="S3654" s="4">
        <f>IFERROR((Table1[[#This Row],[Total Sales]]-Table1[[#This Row],[Operating Profit]])/Table1[[#This Row],[Units Sold]],0)</f>
        <v>300</v>
      </c>
      <c r="T3654" s="4" t="str">
        <f>IF(Table1[[#This Row],[Profit per unit]]&gt;$V$8,"Premium","Mass")</f>
        <v>Premium</v>
      </c>
      <c r="U3654" s="4"/>
    </row>
    <row r="3655" spans="2:21" ht="14.25" customHeight="1" x14ac:dyDescent="0.3">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c r="O3655" s="4" t="str">
        <f>TEXT(Table1[[#This Row],[Invoice Date]],"mmm")</f>
        <v>Oct</v>
      </c>
      <c r="P3655" s="4">
        <f>YEAR(Table1[[#This Row],[Invoice Date]])</f>
        <v>2021</v>
      </c>
      <c r="Q3655" s="4">
        <f>IFERROR(Table1[[#This Row],[Total Sales]]/Table1[[#This Row],[Units Sold]],4)</f>
        <v>600</v>
      </c>
      <c r="R3655" s="4">
        <f>IFERROR(Table1[[#This Row],[Operating Profit]]/Table1[[#This Row],[Units Sold]],0)</f>
        <v>180</v>
      </c>
      <c r="S3655" s="4">
        <f>IFERROR((Table1[[#This Row],[Total Sales]]-Table1[[#This Row],[Operating Profit]])/Table1[[#This Row],[Units Sold]],0)</f>
        <v>420</v>
      </c>
      <c r="T3655" s="4" t="str">
        <f>IF(Table1[[#This Row],[Profit per unit]]&gt;$V$8,"Premium","Mass")</f>
        <v>Premium</v>
      </c>
      <c r="U3655" s="4"/>
    </row>
    <row r="3656" spans="2:21" ht="14.25" customHeight="1" x14ac:dyDescent="0.3">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c r="O3656" s="4" t="str">
        <f>TEXT(Table1[[#This Row],[Invoice Date]],"mmm")</f>
        <v>Oct</v>
      </c>
      <c r="P3656" s="4">
        <f>YEAR(Table1[[#This Row],[Invoice Date]])</f>
        <v>2021</v>
      </c>
      <c r="Q3656" s="4">
        <f>IFERROR(Table1[[#This Row],[Total Sales]]/Table1[[#This Row],[Units Sold]],4)</f>
        <v>649.99999999999989</v>
      </c>
      <c r="R3656" s="4">
        <f>IFERROR(Table1[[#This Row],[Operating Profit]]/Table1[[#This Row],[Units Sold]],0)</f>
        <v>259.99999999999994</v>
      </c>
      <c r="S3656" s="4">
        <f>IFERROR((Table1[[#This Row],[Total Sales]]-Table1[[#This Row],[Operating Profit]])/Table1[[#This Row],[Units Sold]],0)</f>
        <v>389.99999999999983</v>
      </c>
      <c r="T3656" s="4" t="str">
        <f>IF(Table1[[#This Row],[Profit per unit]]&gt;$V$8,"Premium","Mass")</f>
        <v>Premium</v>
      </c>
      <c r="U3656" s="4"/>
    </row>
    <row r="3657" spans="2:21" ht="14.25" customHeight="1" x14ac:dyDescent="0.3">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c r="O3657" s="4" t="str">
        <f>TEXT(Table1[[#This Row],[Invoice Date]],"mmm")</f>
        <v>Nov</v>
      </c>
      <c r="P3657" s="4">
        <f>YEAR(Table1[[#This Row],[Invoice Date]])</f>
        <v>2021</v>
      </c>
      <c r="Q3657" s="4">
        <f>IFERROR(Table1[[#This Row],[Total Sales]]/Table1[[#This Row],[Units Sold]],4)</f>
        <v>600</v>
      </c>
      <c r="R3657" s="4">
        <f>IFERROR(Table1[[#This Row],[Operating Profit]]/Table1[[#This Row],[Units Sold]],0)</f>
        <v>210</v>
      </c>
      <c r="S3657" s="4">
        <f>IFERROR((Table1[[#This Row],[Total Sales]]-Table1[[#This Row],[Operating Profit]])/Table1[[#This Row],[Units Sold]],0)</f>
        <v>390</v>
      </c>
      <c r="T3657" s="4" t="str">
        <f>IF(Table1[[#This Row],[Profit per unit]]&gt;$V$8,"Premium","Mass")</f>
        <v>Premium</v>
      </c>
      <c r="U3657" s="4"/>
    </row>
    <row r="3658" spans="2:21" ht="14.25" customHeight="1" x14ac:dyDescent="0.3">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c r="O3658" s="4" t="str">
        <f>TEXT(Table1[[#This Row],[Invoice Date]],"mmm")</f>
        <v>Nov</v>
      </c>
      <c r="P3658" s="4">
        <f>YEAR(Table1[[#This Row],[Invoice Date]])</f>
        <v>2021</v>
      </c>
      <c r="Q3658" s="4">
        <f>IFERROR(Table1[[#This Row],[Total Sales]]/Table1[[#This Row],[Units Sold]],4)</f>
        <v>500</v>
      </c>
      <c r="R3658" s="4">
        <f>IFERROR(Table1[[#This Row],[Operating Profit]]/Table1[[#This Row],[Units Sold]],0)</f>
        <v>175</v>
      </c>
      <c r="S3658" s="4">
        <f>IFERROR((Table1[[#This Row],[Total Sales]]-Table1[[#This Row],[Operating Profit]])/Table1[[#This Row],[Units Sold]],0)</f>
        <v>325</v>
      </c>
      <c r="T3658" s="4" t="str">
        <f>IF(Table1[[#This Row],[Profit per unit]]&gt;$V$8,"Premium","Mass")</f>
        <v>Premium</v>
      </c>
      <c r="U3658" s="4"/>
    </row>
    <row r="3659" spans="2:21" ht="14.25" customHeight="1" x14ac:dyDescent="0.3">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c r="O3659" s="4" t="str">
        <f>TEXT(Table1[[#This Row],[Invoice Date]],"mmm")</f>
        <v>Nov</v>
      </c>
      <c r="P3659" s="4">
        <f>YEAR(Table1[[#This Row],[Invoice Date]])</f>
        <v>2021</v>
      </c>
      <c r="Q3659" s="4">
        <f>IFERROR(Table1[[#This Row],[Total Sales]]/Table1[[#This Row],[Units Sold]],4)</f>
        <v>500</v>
      </c>
      <c r="R3659" s="4">
        <f>IFERROR(Table1[[#This Row],[Operating Profit]]/Table1[[#This Row],[Units Sold]],0)</f>
        <v>200</v>
      </c>
      <c r="S3659" s="4">
        <f>IFERROR((Table1[[#This Row],[Total Sales]]-Table1[[#This Row],[Operating Profit]])/Table1[[#This Row],[Units Sold]],0)</f>
        <v>300</v>
      </c>
      <c r="T3659" s="4" t="str">
        <f>IF(Table1[[#This Row],[Profit per unit]]&gt;$V$8,"Premium","Mass")</f>
        <v>Premium</v>
      </c>
      <c r="U3659" s="4"/>
    </row>
    <row r="3660" spans="2:21" ht="14.25" customHeight="1" x14ac:dyDescent="0.3">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c r="O3660" s="4" t="str">
        <f>TEXT(Table1[[#This Row],[Invoice Date]],"mmm")</f>
        <v>Nov</v>
      </c>
      <c r="P3660" s="4">
        <f>YEAR(Table1[[#This Row],[Invoice Date]])</f>
        <v>2021</v>
      </c>
      <c r="Q3660" s="4">
        <f>IFERROR(Table1[[#This Row],[Total Sales]]/Table1[[#This Row],[Units Sold]],4)</f>
        <v>500</v>
      </c>
      <c r="R3660" s="4">
        <f>IFERROR(Table1[[#This Row],[Operating Profit]]/Table1[[#This Row],[Units Sold]],0)</f>
        <v>200</v>
      </c>
      <c r="S3660" s="4">
        <f>IFERROR((Table1[[#This Row],[Total Sales]]-Table1[[#This Row],[Operating Profit]])/Table1[[#This Row],[Units Sold]],0)</f>
        <v>300</v>
      </c>
      <c r="T3660" s="4" t="str">
        <f>IF(Table1[[#This Row],[Profit per unit]]&gt;$V$8,"Premium","Mass")</f>
        <v>Premium</v>
      </c>
      <c r="U3660" s="4"/>
    </row>
    <row r="3661" spans="2:21" ht="14.25" customHeight="1" x14ac:dyDescent="0.3">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c r="O3661" s="4" t="str">
        <f>TEXT(Table1[[#This Row],[Invoice Date]],"mmm")</f>
        <v>Nov</v>
      </c>
      <c r="P3661" s="4">
        <f>YEAR(Table1[[#This Row],[Invoice Date]])</f>
        <v>2021</v>
      </c>
      <c r="Q3661" s="4">
        <f>IFERROR(Table1[[#This Row],[Total Sales]]/Table1[[#This Row],[Units Sold]],4)</f>
        <v>600</v>
      </c>
      <c r="R3661" s="4">
        <f>IFERROR(Table1[[#This Row],[Operating Profit]]/Table1[[#This Row],[Units Sold]],0)</f>
        <v>180</v>
      </c>
      <c r="S3661" s="4">
        <f>IFERROR((Table1[[#This Row],[Total Sales]]-Table1[[#This Row],[Operating Profit]])/Table1[[#This Row],[Units Sold]],0)</f>
        <v>420</v>
      </c>
      <c r="T3661" s="4" t="str">
        <f>IF(Table1[[#This Row],[Profit per unit]]&gt;$V$8,"Premium","Mass")</f>
        <v>Premium</v>
      </c>
      <c r="U3661" s="4"/>
    </row>
    <row r="3662" spans="2:21" ht="14.25" customHeight="1" x14ac:dyDescent="0.3">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c r="O3662" s="4" t="str">
        <f>TEXT(Table1[[#This Row],[Invoice Date]],"mmm")</f>
        <v>Nov</v>
      </c>
      <c r="P3662" s="4">
        <f>YEAR(Table1[[#This Row],[Invoice Date]])</f>
        <v>2021</v>
      </c>
      <c r="Q3662" s="4">
        <f>IFERROR(Table1[[#This Row],[Total Sales]]/Table1[[#This Row],[Units Sold]],4)</f>
        <v>649.99999999999989</v>
      </c>
      <c r="R3662" s="4">
        <f>IFERROR(Table1[[#This Row],[Operating Profit]]/Table1[[#This Row],[Units Sold]],0)</f>
        <v>259.99999999999994</v>
      </c>
      <c r="S3662" s="4">
        <f>IFERROR((Table1[[#This Row],[Total Sales]]-Table1[[#This Row],[Operating Profit]])/Table1[[#This Row],[Units Sold]],0)</f>
        <v>389.99999999999994</v>
      </c>
      <c r="T3662" s="4" t="str">
        <f>IF(Table1[[#This Row],[Profit per unit]]&gt;$V$8,"Premium","Mass")</f>
        <v>Premium</v>
      </c>
      <c r="U3662" s="4"/>
    </row>
    <row r="3663" spans="2:21" ht="14.25" customHeight="1" x14ac:dyDescent="0.3">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c r="O3663" s="4" t="str">
        <f>TEXT(Table1[[#This Row],[Invoice Date]],"mmm")</f>
        <v>Dec</v>
      </c>
      <c r="P3663" s="4">
        <f>YEAR(Table1[[#This Row],[Invoice Date]])</f>
        <v>2021</v>
      </c>
      <c r="Q3663" s="4">
        <f>IFERROR(Table1[[#This Row],[Total Sales]]/Table1[[#This Row],[Units Sold]],4)</f>
        <v>600</v>
      </c>
      <c r="R3663" s="4">
        <f>IFERROR(Table1[[#This Row],[Operating Profit]]/Table1[[#This Row],[Units Sold]],0)</f>
        <v>210</v>
      </c>
      <c r="S3663" s="4">
        <f>IFERROR((Table1[[#This Row],[Total Sales]]-Table1[[#This Row],[Operating Profit]])/Table1[[#This Row],[Units Sold]],0)</f>
        <v>390</v>
      </c>
      <c r="T3663" s="4" t="str">
        <f>IF(Table1[[#This Row],[Profit per unit]]&gt;$V$8,"Premium","Mass")</f>
        <v>Premium</v>
      </c>
      <c r="U3663" s="4"/>
    </row>
    <row r="3664" spans="2:21" ht="14.25" customHeight="1" x14ac:dyDescent="0.3">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c r="O3664" s="4" t="str">
        <f>TEXT(Table1[[#This Row],[Invoice Date]],"mmm")</f>
        <v>Dec</v>
      </c>
      <c r="P3664" s="4">
        <f>YEAR(Table1[[#This Row],[Invoice Date]])</f>
        <v>2021</v>
      </c>
      <c r="Q3664" s="4">
        <f>IFERROR(Table1[[#This Row],[Total Sales]]/Table1[[#This Row],[Units Sold]],4)</f>
        <v>500</v>
      </c>
      <c r="R3664" s="4">
        <f>IFERROR(Table1[[#This Row],[Operating Profit]]/Table1[[#This Row],[Units Sold]],0)</f>
        <v>175</v>
      </c>
      <c r="S3664" s="4">
        <f>IFERROR((Table1[[#This Row],[Total Sales]]-Table1[[#This Row],[Operating Profit]])/Table1[[#This Row],[Units Sold]],0)</f>
        <v>325</v>
      </c>
      <c r="T3664" s="4" t="str">
        <f>IF(Table1[[#This Row],[Profit per unit]]&gt;$V$8,"Premium","Mass")</f>
        <v>Premium</v>
      </c>
      <c r="U3664" s="4"/>
    </row>
    <row r="3665" spans="2:21" ht="14.25" customHeight="1" x14ac:dyDescent="0.3">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c r="O3665" s="4" t="str">
        <f>TEXT(Table1[[#This Row],[Invoice Date]],"mmm")</f>
        <v>Dec</v>
      </c>
      <c r="P3665" s="4">
        <f>YEAR(Table1[[#This Row],[Invoice Date]])</f>
        <v>2021</v>
      </c>
      <c r="Q3665" s="4">
        <f>IFERROR(Table1[[#This Row],[Total Sales]]/Table1[[#This Row],[Units Sold]],4)</f>
        <v>500</v>
      </c>
      <c r="R3665" s="4">
        <f>IFERROR(Table1[[#This Row],[Operating Profit]]/Table1[[#This Row],[Units Sold]],0)</f>
        <v>200</v>
      </c>
      <c r="S3665" s="4">
        <f>IFERROR((Table1[[#This Row],[Total Sales]]-Table1[[#This Row],[Operating Profit]])/Table1[[#This Row],[Units Sold]],0)</f>
        <v>300</v>
      </c>
      <c r="T3665" s="4" t="str">
        <f>IF(Table1[[#This Row],[Profit per unit]]&gt;$V$8,"Premium","Mass")</f>
        <v>Premium</v>
      </c>
      <c r="U3665" s="4"/>
    </row>
    <row r="3666" spans="2:21" ht="14.25" customHeight="1" x14ac:dyDescent="0.3">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c r="O3666" s="4" t="str">
        <f>TEXT(Table1[[#This Row],[Invoice Date]],"mmm")</f>
        <v>Dec</v>
      </c>
      <c r="P3666" s="4">
        <f>YEAR(Table1[[#This Row],[Invoice Date]])</f>
        <v>2021</v>
      </c>
      <c r="Q3666" s="4">
        <f>IFERROR(Table1[[#This Row],[Total Sales]]/Table1[[#This Row],[Units Sold]],4)</f>
        <v>500</v>
      </c>
      <c r="R3666" s="4">
        <f>IFERROR(Table1[[#This Row],[Operating Profit]]/Table1[[#This Row],[Units Sold]],0)</f>
        <v>200</v>
      </c>
      <c r="S3666" s="4">
        <f>IFERROR((Table1[[#This Row],[Total Sales]]-Table1[[#This Row],[Operating Profit]])/Table1[[#This Row],[Units Sold]],0)</f>
        <v>300</v>
      </c>
      <c r="T3666" s="4" t="str">
        <f>IF(Table1[[#This Row],[Profit per unit]]&gt;$V$8,"Premium","Mass")</f>
        <v>Premium</v>
      </c>
      <c r="U3666" s="4"/>
    </row>
    <row r="3667" spans="2:21" ht="14.25" customHeight="1" x14ac:dyDescent="0.3">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c r="O3667" s="4" t="str">
        <f>TEXT(Table1[[#This Row],[Invoice Date]],"mmm")</f>
        <v>Dec</v>
      </c>
      <c r="P3667" s="4">
        <f>YEAR(Table1[[#This Row],[Invoice Date]])</f>
        <v>2021</v>
      </c>
      <c r="Q3667" s="4">
        <f>IFERROR(Table1[[#This Row],[Total Sales]]/Table1[[#This Row],[Units Sold]],4)</f>
        <v>600</v>
      </c>
      <c r="R3667" s="4">
        <f>IFERROR(Table1[[#This Row],[Operating Profit]]/Table1[[#This Row],[Units Sold]],0)</f>
        <v>180</v>
      </c>
      <c r="S3667" s="4">
        <f>IFERROR((Table1[[#This Row],[Total Sales]]-Table1[[#This Row],[Operating Profit]])/Table1[[#This Row],[Units Sold]],0)</f>
        <v>420</v>
      </c>
      <c r="T3667" s="4" t="str">
        <f>IF(Table1[[#This Row],[Profit per unit]]&gt;$V$8,"Premium","Mass")</f>
        <v>Premium</v>
      </c>
      <c r="U3667" s="4"/>
    </row>
    <row r="3668" spans="2:21" ht="14.25" customHeight="1" x14ac:dyDescent="0.3">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c r="O3668" s="4" t="str">
        <f>TEXT(Table1[[#This Row],[Invoice Date]],"mmm")</f>
        <v>Dec</v>
      </c>
      <c r="P3668" s="4">
        <f>YEAR(Table1[[#This Row],[Invoice Date]])</f>
        <v>2021</v>
      </c>
      <c r="Q3668" s="4">
        <f>IFERROR(Table1[[#This Row],[Total Sales]]/Table1[[#This Row],[Units Sold]],4)</f>
        <v>649.99999999999977</v>
      </c>
      <c r="R3668" s="4">
        <f>IFERROR(Table1[[#This Row],[Operating Profit]]/Table1[[#This Row],[Units Sold]],0)</f>
        <v>259.99999999999994</v>
      </c>
      <c r="S3668" s="4">
        <f>IFERROR((Table1[[#This Row],[Total Sales]]-Table1[[#This Row],[Operating Profit]])/Table1[[#This Row],[Units Sold]],0)</f>
        <v>389.99999999999989</v>
      </c>
      <c r="T3668" s="4" t="str">
        <f>IF(Table1[[#This Row],[Profit per unit]]&gt;$V$8,"Premium","Mass")</f>
        <v>Premium</v>
      </c>
      <c r="U3668" s="4"/>
    </row>
    <row r="3669" spans="2:21" ht="14.25" customHeight="1" x14ac:dyDescent="0.3">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c r="O3669" s="4" t="str">
        <f>TEXT(Table1[[#This Row],[Invoice Date]],"mmm")</f>
        <v>Jan</v>
      </c>
      <c r="P3669" s="4">
        <f>YEAR(Table1[[#This Row],[Invoice Date]])</f>
        <v>2021</v>
      </c>
      <c r="Q3669" s="4">
        <f>IFERROR(Table1[[#This Row],[Total Sales]]/Table1[[#This Row],[Units Sold]],4)</f>
        <v>400</v>
      </c>
      <c r="R3669" s="4">
        <f>IFERROR(Table1[[#This Row],[Operating Profit]]/Table1[[#This Row],[Units Sold]],0)</f>
        <v>120</v>
      </c>
      <c r="S3669" s="4">
        <f>IFERROR((Table1[[#This Row],[Total Sales]]-Table1[[#This Row],[Operating Profit]])/Table1[[#This Row],[Units Sold]],0)</f>
        <v>280</v>
      </c>
      <c r="T3669" s="4" t="str">
        <f>IF(Table1[[#This Row],[Profit per unit]]&gt;$V$8,"Premium","Mass")</f>
        <v>Premium</v>
      </c>
      <c r="U3669" s="4"/>
    </row>
    <row r="3670" spans="2:21" ht="14.25" customHeight="1" x14ac:dyDescent="0.3">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c r="O3670" s="4" t="str">
        <f>TEXT(Table1[[#This Row],[Invoice Date]],"mmm")</f>
        <v>Jan</v>
      </c>
      <c r="P3670" s="4">
        <f>YEAR(Table1[[#This Row],[Invoice Date]])</f>
        <v>2021</v>
      </c>
      <c r="Q3670" s="4">
        <f>IFERROR(Table1[[#This Row],[Total Sales]]/Table1[[#This Row],[Units Sold]],4)</f>
        <v>400</v>
      </c>
      <c r="R3670" s="4">
        <f>IFERROR(Table1[[#This Row],[Operating Profit]]/Table1[[#This Row],[Units Sold]],0)</f>
        <v>120</v>
      </c>
      <c r="S3670" s="4">
        <f>IFERROR((Table1[[#This Row],[Total Sales]]-Table1[[#This Row],[Operating Profit]])/Table1[[#This Row],[Units Sold]],0)</f>
        <v>280</v>
      </c>
      <c r="T3670" s="4" t="str">
        <f>IF(Table1[[#This Row],[Profit per unit]]&gt;$V$8,"Premium","Mass")</f>
        <v>Premium</v>
      </c>
      <c r="U3670" s="4"/>
    </row>
    <row r="3671" spans="2:21" ht="14.25" customHeight="1" x14ac:dyDescent="0.3">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c r="O3671" s="4" t="str">
        <f>TEXT(Table1[[#This Row],[Invoice Date]],"mmm")</f>
        <v>Jan</v>
      </c>
      <c r="P3671" s="4">
        <f>YEAR(Table1[[#This Row],[Invoice Date]])</f>
        <v>2021</v>
      </c>
      <c r="Q3671" s="4">
        <f>IFERROR(Table1[[#This Row],[Total Sales]]/Table1[[#This Row],[Units Sold]],4)</f>
        <v>300.00000000000006</v>
      </c>
      <c r="R3671" s="4">
        <f>IFERROR(Table1[[#This Row],[Operating Profit]]/Table1[[#This Row],[Units Sold]],0)</f>
        <v>75.000000000000014</v>
      </c>
      <c r="S3671" s="4">
        <f>IFERROR((Table1[[#This Row],[Total Sales]]-Table1[[#This Row],[Operating Profit]])/Table1[[#This Row],[Units Sold]],0)</f>
        <v>225.00000000000006</v>
      </c>
      <c r="T3671" s="4" t="str">
        <f>IF(Table1[[#This Row],[Profit per unit]]&gt;$V$8,"Premium","Mass")</f>
        <v>Premium</v>
      </c>
      <c r="U3671" s="4"/>
    </row>
    <row r="3672" spans="2:21" ht="14.25" customHeight="1" x14ac:dyDescent="0.3">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c r="O3672" s="4" t="str">
        <f>TEXT(Table1[[#This Row],[Invoice Date]],"mmm")</f>
        <v>Jan</v>
      </c>
      <c r="P3672" s="4">
        <f>YEAR(Table1[[#This Row],[Invoice Date]])</f>
        <v>2021</v>
      </c>
      <c r="Q3672" s="4">
        <f>IFERROR(Table1[[#This Row],[Total Sales]]/Table1[[#This Row],[Units Sold]],4)</f>
        <v>350</v>
      </c>
      <c r="R3672" s="4">
        <f>IFERROR(Table1[[#This Row],[Operating Profit]]/Table1[[#This Row],[Units Sold]],0)</f>
        <v>87.5</v>
      </c>
      <c r="S3672" s="4">
        <f>IFERROR((Table1[[#This Row],[Total Sales]]-Table1[[#This Row],[Operating Profit]])/Table1[[#This Row],[Units Sold]],0)</f>
        <v>262.5</v>
      </c>
      <c r="T3672" s="4" t="str">
        <f>IF(Table1[[#This Row],[Profit per unit]]&gt;$V$8,"Premium","Mass")</f>
        <v>Premium</v>
      </c>
      <c r="U3672" s="4"/>
    </row>
    <row r="3673" spans="2:21" ht="14.25" customHeight="1" x14ac:dyDescent="0.3">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c r="O3673" s="4" t="str">
        <f>TEXT(Table1[[#This Row],[Invoice Date]],"mmm")</f>
        <v>Jan</v>
      </c>
      <c r="P3673" s="4">
        <f>YEAR(Table1[[#This Row],[Invoice Date]])</f>
        <v>2021</v>
      </c>
      <c r="Q3673" s="4">
        <f>IFERROR(Table1[[#This Row],[Total Sales]]/Table1[[#This Row],[Units Sold]],4)</f>
        <v>500</v>
      </c>
      <c r="R3673" s="4">
        <f>IFERROR(Table1[[#This Row],[Operating Profit]]/Table1[[#This Row],[Units Sold]],0)</f>
        <v>125</v>
      </c>
      <c r="S3673" s="4">
        <f>IFERROR((Table1[[#This Row],[Total Sales]]-Table1[[#This Row],[Operating Profit]])/Table1[[#This Row],[Units Sold]],0)</f>
        <v>375</v>
      </c>
      <c r="T3673" s="4" t="str">
        <f>IF(Table1[[#This Row],[Profit per unit]]&gt;$V$8,"Premium","Mass")</f>
        <v>Premium</v>
      </c>
      <c r="U3673" s="4"/>
    </row>
    <row r="3674" spans="2:21" ht="14.25" customHeight="1" x14ac:dyDescent="0.3">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c r="O3674" s="4" t="str">
        <f>TEXT(Table1[[#This Row],[Invoice Date]],"mmm")</f>
        <v>Jan</v>
      </c>
      <c r="P3674" s="4">
        <f>YEAR(Table1[[#This Row],[Invoice Date]])</f>
        <v>2021</v>
      </c>
      <c r="Q3674" s="4">
        <f>IFERROR(Table1[[#This Row],[Total Sales]]/Table1[[#This Row],[Units Sold]],4)</f>
        <v>400</v>
      </c>
      <c r="R3674" s="4">
        <f>IFERROR(Table1[[#This Row],[Operating Profit]]/Table1[[#This Row],[Units Sold]],0)</f>
        <v>120</v>
      </c>
      <c r="S3674" s="4">
        <f>IFERROR((Table1[[#This Row],[Total Sales]]-Table1[[#This Row],[Operating Profit]])/Table1[[#This Row],[Units Sold]],0)</f>
        <v>280</v>
      </c>
      <c r="T3674" s="4" t="str">
        <f>IF(Table1[[#This Row],[Profit per unit]]&gt;$V$8,"Premium","Mass")</f>
        <v>Premium</v>
      </c>
      <c r="U3674" s="4"/>
    </row>
    <row r="3675" spans="2:21" ht="14.25" customHeight="1" x14ac:dyDescent="0.3">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c r="O3675" s="4" t="str">
        <f>TEXT(Table1[[#This Row],[Invoice Date]],"mmm")</f>
        <v>Feb</v>
      </c>
      <c r="P3675" s="4">
        <f>YEAR(Table1[[#This Row],[Invoice Date]])</f>
        <v>2021</v>
      </c>
      <c r="Q3675" s="4">
        <f>IFERROR(Table1[[#This Row],[Total Sales]]/Table1[[#This Row],[Units Sold]],4)</f>
        <v>400</v>
      </c>
      <c r="R3675" s="4">
        <f>IFERROR(Table1[[#This Row],[Operating Profit]]/Table1[[#This Row],[Units Sold]],0)</f>
        <v>120</v>
      </c>
      <c r="S3675" s="4">
        <f>IFERROR((Table1[[#This Row],[Total Sales]]-Table1[[#This Row],[Operating Profit]])/Table1[[#This Row],[Units Sold]],0)</f>
        <v>280</v>
      </c>
      <c r="T3675" s="4" t="str">
        <f>IF(Table1[[#This Row],[Profit per unit]]&gt;$V$8,"Premium","Mass")</f>
        <v>Premium</v>
      </c>
      <c r="U3675" s="4"/>
    </row>
    <row r="3676" spans="2:21" ht="14.25" customHeight="1" x14ac:dyDescent="0.3">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c r="O3676" s="4" t="str">
        <f>TEXT(Table1[[#This Row],[Invoice Date]],"mmm")</f>
        <v>Feb</v>
      </c>
      <c r="P3676" s="4">
        <f>YEAR(Table1[[#This Row],[Invoice Date]])</f>
        <v>2021</v>
      </c>
      <c r="Q3676" s="4">
        <f>IFERROR(Table1[[#This Row],[Total Sales]]/Table1[[#This Row],[Units Sold]],4)</f>
        <v>400</v>
      </c>
      <c r="R3676" s="4">
        <f>IFERROR(Table1[[#This Row],[Operating Profit]]/Table1[[#This Row],[Units Sold]],0)</f>
        <v>120</v>
      </c>
      <c r="S3676" s="4">
        <f>IFERROR((Table1[[#This Row],[Total Sales]]-Table1[[#This Row],[Operating Profit]])/Table1[[#This Row],[Units Sold]],0)</f>
        <v>280</v>
      </c>
      <c r="T3676" s="4" t="str">
        <f>IF(Table1[[#This Row],[Profit per unit]]&gt;$V$8,"Premium","Mass")</f>
        <v>Premium</v>
      </c>
      <c r="U3676" s="4"/>
    </row>
    <row r="3677" spans="2:21" ht="14.25" customHeight="1" x14ac:dyDescent="0.3">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c r="O3677" s="4" t="str">
        <f>TEXT(Table1[[#This Row],[Invoice Date]],"mmm")</f>
        <v>Feb</v>
      </c>
      <c r="P3677" s="4">
        <f>YEAR(Table1[[#This Row],[Invoice Date]])</f>
        <v>2021</v>
      </c>
      <c r="Q3677" s="4">
        <f>IFERROR(Table1[[#This Row],[Total Sales]]/Table1[[#This Row],[Units Sold]],4)</f>
        <v>300.00000000000006</v>
      </c>
      <c r="R3677" s="4">
        <f>IFERROR(Table1[[#This Row],[Operating Profit]]/Table1[[#This Row],[Units Sold]],0)</f>
        <v>75.000000000000014</v>
      </c>
      <c r="S3677" s="4">
        <f>IFERROR((Table1[[#This Row],[Total Sales]]-Table1[[#This Row],[Operating Profit]])/Table1[[#This Row],[Units Sold]],0)</f>
        <v>225.00000000000003</v>
      </c>
      <c r="T3677" s="4" t="str">
        <f>IF(Table1[[#This Row],[Profit per unit]]&gt;$V$8,"Premium","Mass")</f>
        <v>Premium</v>
      </c>
      <c r="U3677" s="4"/>
    </row>
    <row r="3678" spans="2:21" ht="14.25" customHeight="1" x14ac:dyDescent="0.3">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c r="O3678" s="4" t="str">
        <f>TEXT(Table1[[#This Row],[Invoice Date]],"mmm")</f>
        <v>Feb</v>
      </c>
      <c r="P3678" s="4">
        <f>YEAR(Table1[[#This Row],[Invoice Date]])</f>
        <v>2021</v>
      </c>
      <c r="Q3678" s="4">
        <f>IFERROR(Table1[[#This Row],[Total Sales]]/Table1[[#This Row],[Units Sold]],4)</f>
        <v>350</v>
      </c>
      <c r="R3678" s="4">
        <f>IFERROR(Table1[[#This Row],[Operating Profit]]/Table1[[#This Row],[Units Sold]],0)</f>
        <v>87.5</v>
      </c>
      <c r="S3678" s="4">
        <f>IFERROR((Table1[[#This Row],[Total Sales]]-Table1[[#This Row],[Operating Profit]])/Table1[[#This Row],[Units Sold]],0)</f>
        <v>262.5</v>
      </c>
      <c r="T3678" s="4" t="str">
        <f>IF(Table1[[#This Row],[Profit per unit]]&gt;$V$8,"Premium","Mass")</f>
        <v>Premium</v>
      </c>
      <c r="U3678" s="4"/>
    </row>
    <row r="3679" spans="2:21" ht="14.25" customHeight="1" x14ac:dyDescent="0.3">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c r="O3679" s="4" t="str">
        <f>TEXT(Table1[[#This Row],[Invoice Date]],"mmm")</f>
        <v>Feb</v>
      </c>
      <c r="P3679" s="4">
        <f>YEAR(Table1[[#This Row],[Invoice Date]])</f>
        <v>2021</v>
      </c>
      <c r="Q3679" s="4">
        <f>IFERROR(Table1[[#This Row],[Total Sales]]/Table1[[#This Row],[Units Sold]],4)</f>
        <v>500</v>
      </c>
      <c r="R3679" s="4">
        <f>IFERROR(Table1[[#This Row],[Operating Profit]]/Table1[[#This Row],[Units Sold]],0)</f>
        <v>125</v>
      </c>
      <c r="S3679" s="4">
        <f>IFERROR((Table1[[#This Row],[Total Sales]]-Table1[[#This Row],[Operating Profit]])/Table1[[#This Row],[Units Sold]],0)</f>
        <v>375</v>
      </c>
      <c r="T3679" s="4" t="str">
        <f>IF(Table1[[#This Row],[Profit per unit]]&gt;$V$8,"Premium","Mass")</f>
        <v>Premium</v>
      </c>
      <c r="U3679" s="4"/>
    </row>
    <row r="3680" spans="2:21" ht="14.25" customHeight="1" x14ac:dyDescent="0.3">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c r="O3680" s="4" t="str">
        <f>TEXT(Table1[[#This Row],[Invoice Date]],"mmm")</f>
        <v>Feb</v>
      </c>
      <c r="P3680" s="4">
        <f>YEAR(Table1[[#This Row],[Invoice Date]])</f>
        <v>2021</v>
      </c>
      <c r="Q3680" s="4">
        <f>IFERROR(Table1[[#This Row],[Total Sales]]/Table1[[#This Row],[Units Sold]],4)</f>
        <v>400</v>
      </c>
      <c r="R3680" s="4">
        <f>IFERROR(Table1[[#This Row],[Operating Profit]]/Table1[[#This Row],[Units Sold]],0)</f>
        <v>120</v>
      </c>
      <c r="S3680" s="4">
        <f>IFERROR((Table1[[#This Row],[Total Sales]]-Table1[[#This Row],[Operating Profit]])/Table1[[#This Row],[Units Sold]],0)</f>
        <v>280</v>
      </c>
      <c r="T3680" s="4" t="str">
        <f>IF(Table1[[#This Row],[Profit per unit]]&gt;$V$8,"Premium","Mass")</f>
        <v>Premium</v>
      </c>
      <c r="U3680" s="4"/>
    </row>
    <row r="3681" spans="2:21" ht="14.25" customHeight="1" x14ac:dyDescent="0.3">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c r="O3681" s="4" t="str">
        <f>TEXT(Table1[[#This Row],[Invoice Date]],"mmm")</f>
        <v>Mar</v>
      </c>
      <c r="P3681" s="4">
        <f>YEAR(Table1[[#This Row],[Invoice Date]])</f>
        <v>2021</v>
      </c>
      <c r="Q3681" s="4">
        <f>IFERROR(Table1[[#This Row],[Total Sales]]/Table1[[#This Row],[Units Sold]],4)</f>
        <v>400</v>
      </c>
      <c r="R3681" s="4">
        <f>IFERROR(Table1[[#This Row],[Operating Profit]]/Table1[[#This Row],[Units Sold]],0)</f>
        <v>120</v>
      </c>
      <c r="S3681" s="4">
        <f>IFERROR((Table1[[#This Row],[Total Sales]]-Table1[[#This Row],[Operating Profit]])/Table1[[#This Row],[Units Sold]],0)</f>
        <v>280</v>
      </c>
      <c r="T3681" s="4" t="str">
        <f>IF(Table1[[#This Row],[Profit per unit]]&gt;$V$8,"Premium","Mass")</f>
        <v>Premium</v>
      </c>
      <c r="U3681" s="4"/>
    </row>
    <row r="3682" spans="2:21" ht="14.25" customHeight="1" x14ac:dyDescent="0.3">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c r="O3682" s="4" t="str">
        <f>TEXT(Table1[[#This Row],[Invoice Date]],"mmm")</f>
        <v>Mar</v>
      </c>
      <c r="P3682" s="4">
        <f>YEAR(Table1[[#This Row],[Invoice Date]])</f>
        <v>2021</v>
      </c>
      <c r="Q3682" s="4">
        <f>IFERROR(Table1[[#This Row],[Total Sales]]/Table1[[#This Row],[Units Sold]],4)</f>
        <v>400</v>
      </c>
      <c r="R3682" s="4">
        <f>IFERROR(Table1[[#This Row],[Operating Profit]]/Table1[[#This Row],[Units Sold]],0)</f>
        <v>120</v>
      </c>
      <c r="S3682" s="4">
        <f>IFERROR((Table1[[#This Row],[Total Sales]]-Table1[[#This Row],[Operating Profit]])/Table1[[#This Row],[Units Sold]],0)</f>
        <v>280</v>
      </c>
      <c r="T3682" s="4" t="str">
        <f>IF(Table1[[#This Row],[Profit per unit]]&gt;$V$8,"Premium","Mass")</f>
        <v>Premium</v>
      </c>
      <c r="U3682" s="4"/>
    </row>
    <row r="3683" spans="2:21" ht="14.25" customHeight="1" x14ac:dyDescent="0.3">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c r="O3683" s="4" t="str">
        <f>TEXT(Table1[[#This Row],[Invoice Date]],"mmm")</f>
        <v>Mar</v>
      </c>
      <c r="P3683" s="4">
        <f>YEAR(Table1[[#This Row],[Invoice Date]])</f>
        <v>2021</v>
      </c>
      <c r="Q3683" s="4">
        <f>IFERROR(Table1[[#This Row],[Total Sales]]/Table1[[#This Row],[Units Sold]],4)</f>
        <v>300.00000000000006</v>
      </c>
      <c r="R3683" s="4">
        <f>IFERROR(Table1[[#This Row],[Operating Profit]]/Table1[[#This Row],[Units Sold]],0)</f>
        <v>75.000000000000014</v>
      </c>
      <c r="S3683" s="4">
        <f>IFERROR((Table1[[#This Row],[Total Sales]]-Table1[[#This Row],[Operating Profit]])/Table1[[#This Row],[Units Sold]],0)</f>
        <v>225.00000000000003</v>
      </c>
      <c r="T3683" s="4" t="str">
        <f>IF(Table1[[#This Row],[Profit per unit]]&gt;$V$8,"Premium","Mass")</f>
        <v>Premium</v>
      </c>
      <c r="U3683" s="4"/>
    </row>
    <row r="3684" spans="2:21" ht="14.25" customHeight="1" x14ac:dyDescent="0.3">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c r="O3684" s="4" t="str">
        <f>TEXT(Table1[[#This Row],[Invoice Date]],"mmm")</f>
        <v>Mar</v>
      </c>
      <c r="P3684" s="4">
        <f>YEAR(Table1[[#This Row],[Invoice Date]])</f>
        <v>2021</v>
      </c>
      <c r="Q3684" s="4">
        <f>IFERROR(Table1[[#This Row],[Total Sales]]/Table1[[#This Row],[Units Sold]],4)</f>
        <v>350</v>
      </c>
      <c r="R3684" s="4">
        <f>IFERROR(Table1[[#This Row],[Operating Profit]]/Table1[[#This Row],[Units Sold]],0)</f>
        <v>87.5</v>
      </c>
      <c r="S3684" s="4">
        <f>IFERROR((Table1[[#This Row],[Total Sales]]-Table1[[#This Row],[Operating Profit]])/Table1[[#This Row],[Units Sold]],0)</f>
        <v>262.5</v>
      </c>
      <c r="T3684" s="4" t="str">
        <f>IF(Table1[[#This Row],[Profit per unit]]&gt;$V$8,"Premium","Mass")</f>
        <v>Premium</v>
      </c>
      <c r="U3684" s="4"/>
    </row>
    <row r="3685" spans="2:21" ht="14.25" customHeight="1" x14ac:dyDescent="0.3">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c r="O3685" s="4" t="str">
        <f>TEXT(Table1[[#This Row],[Invoice Date]],"mmm")</f>
        <v>Mar</v>
      </c>
      <c r="P3685" s="4">
        <f>YEAR(Table1[[#This Row],[Invoice Date]])</f>
        <v>2021</v>
      </c>
      <c r="Q3685" s="4">
        <f>IFERROR(Table1[[#This Row],[Total Sales]]/Table1[[#This Row],[Units Sold]],4)</f>
        <v>500</v>
      </c>
      <c r="R3685" s="4">
        <f>IFERROR(Table1[[#This Row],[Operating Profit]]/Table1[[#This Row],[Units Sold]],0)</f>
        <v>125</v>
      </c>
      <c r="S3685" s="4">
        <f>IFERROR((Table1[[#This Row],[Total Sales]]-Table1[[#This Row],[Operating Profit]])/Table1[[#This Row],[Units Sold]],0)</f>
        <v>375</v>
      </c>
      <c r="T3685" s="4" t="str">
        <f>IF(Table1[[#This Row],[Profit per unit]]&gt;$V$8,"Premium","Mass")</f>
        <v>Premium</v>
      </c>
      <c r="U3685" s="4"/>
    </row>
    <row r="3686" spans="2:21" ht="14.25" customHeight="1" x14ac:dyDescent="0.3">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c r="O3686" s="4" t="str">
        <f>TEXT(Table1[[#This Row],[Invoice Date]],"mmm")</f>
        <v>Mar</v>
      </c>
      <c r="P3686" s="4">
        <f>YEAR(Table1[[#This Row],[Invoice Date]])</f>
        <v>2021</v>
      </c>
      <c r="Q3686" s="4">
        <f>IFERROR(Table1[[#This Row],[Total Sales]]/Table1[[#This Row],[Units Sold]],4)</f>
        <v>400</v>
      </c>
      <c r="R3686" s="4">
        <f>IFERROR(Table1[[#This Row],[Operating Profit]]/Table1[[#This Row],[Units Sold]],0)</f>
        <v>120</v>
      </c>
      <c r="S3686" s="4">
        <f>IFERROR((Table1[[#This Row],[Total Sales]]-Table1[[#This Row],[Operating Profit]])/Table1[[#This Row],[Units Sold]],0)</f>
        <v>280</v>
      </c>
      <c r="T3686" s="4" t="str">
        <f>IF(Table1[[#This Row],[Profit per unit]]&gt;$V$8,"Premium","Mass")</f>
        <v>Premium</v>
      </c>
      <c r="U3686" s="4"/>
    </row>
    <row r="3687" spans="2:21" ht="14.25" customHeight="1" x14ac:dyDescent="0.3">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c r="O3687" s="4" t="str">
        <f>TEXT(Table1[[#This Row],[Invoice Date]],"mmm")</f>
        <v>Apr</v>
      </c>
      <c r="P3687" s="4">
        <f>YEAR(Table1[[#This Row],[Invoice Date]])</f>
        <v>2021</v>
      </c>
      <c r="Q3687" s="4">
        <f>IFERROR(Table1[[#This Row],[Total Sales]]/Table1[[#This Row],[Units Sold]],4)</f>
        <v>400</v>
      </c>
      <c r="R3687" s="4">
        <f>IFERROR(Table1[[#This Row],[Operating Profit]]/Table1[[#This Row],[Units Sold]],0)</f>
        <v>120</v>
      </c>
      <c r="S3687" s="4">
        <f>IFERROR((Table1[[#This Row],[Total Sales]]-Table1[[#This Row],[Operating Profit]])/Table1[[#This Row],[Units Sold]],0)</f>
        <v>280</v>
      </c>
      <c r="T3687" s="4" t="str">
        <f>IF(Table1[[#This Row],[Profit per unit]]&gt;$V$8,"Premium","Mass")</f>
        <v>Premium</v>
      </c>
      <c r="U3687" s="4"/>
    </row>
    <row r="3688" spans="2:21" ht="14.25" customHeight="1" x14ac:dyDescent="0.3">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c r="O3688" s="4" t="str">
        <f>TEXT(Table1[[#This Row],[Invoice Date]],"mmm")</f>
        <v>Apr</v>
      </c>
      <c r="P3688" s="4">
        <f>YEAR(Table1[[#This Row],[Invoice Date]])</f>
        <v>2021</v>
      </c>
      <c r="Q3688" s="4">
        <f>IFERROR(Table1[[#This Row],[Total Sales]]/Table1[[#This Row],[Units Sold]],4)</f>
        <v>400</v>
      </c>
      <c r="R3688" s="4">
        <f>IFERROR(Table1[[#This Row],[Operating Profit]]/Table1[[#This Row],[Units Sold]],0)</f>
        <v>120</v>
      </c>
      <c r="S3688" s="4">
        <f>IFERROR((Table1[[#This Row],[Total Sales]]-Table1[[#This Row],[Operating Profit]])/Table1[[#This Row],[Units Sold]],0)</f>
        <v>280</v>
      </c>
      <c r="T3688" s="4" t="str">
        <f>IF(Table1[[#This Row],[Profit per unit]]&gt;$V$8,"Premium","Mass")</f>
        <v>Premium</v>
      </c>
      <c r="U3688" s="4"/>
    </row>
    <row r="3689" spans="2:21" ht="14.25" customHeight="1" x14ac:dyDescent="0.3">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c r="O3689" s="4" t="str">
        <f>TEXT(Table1[[#This Row],[Invoice Date]],"mmm")</f>
        <v>Apr</v>
      </c>
      <c r="P3689" s="4">
        <f>YEAR(Table1[[#This Row],[Invoice Date]])</f>
        <v>2021</v>
      </c>
      <c r="Q3689" s="4">
        <f>IFERROR(Table1[[#This Row],[Total Sales]]/Table1[[#This Row],[Units Sold]],4)</f>
        <v>300.00000000000006</v>
      </c>
      <c r="R3689" s="4">
        <f>IFERROR(Table1[[#This Row],[Operating Profit]]/Table1[[#This Row],[Units Sold]],0)</f>
        <v>75.000000000000014</v>
      </c>
      <c r="S3689" s="4">
        <f>IFERROR((Table1[[#This Row],[Total Sales]]-Table1[[#This Row],[Operating Profit]])/Table1[[#This Row],[Units Sold]],0)</f>
        <v>225.00000000000006</v>
      </c>
      <c r="T3689" s="4" t="str">
        <f>IF(Table1[[#This Row],[Profit per unit]]&gt;$V$8,"Premium","Mass")</f>
        <v>Premium</v>
      </c>
      <c r="U3689" s="4"/>
    </row>
    <row r="3690" spans="2:21" ht="14.25" customHeight="1" x14ac:dyDescent="0.3">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c r="O3690" s="4" t="str">
        <f>TEXT(Table1[[#This Row],[Invoice Date]],"mmm")</f>
        <v>Apr</v>
      </c>
      <c r="P3690" s="4">
        <f>YEAR(Table1[[#This Row],[Invoice Date]])</f>
        <v>2021</v>
      </c>
      <c r="Q3690" s="4">
        <f>IFERROR(Table1[[#This Row],[Total Sales]]/Table1[[#This Row],[Units Sold]],4)</f>
        <v>350</v>
      </c>
      <c r="R3690" s="4">
        <f>IFERROR(Table1[[#This Row],[Operating Profit]]/Table1[[#This Row],[Units Sold]],0)</f>
        <v>87.5</v>
      </c>
      <c r="S3690" s="4">
        <f>IFERROR((Table1[[#This Row],[Total Sales]]-Table1[[#This Row],[Operating Profit]])/Table1[[#This Row],[Units Sold]],0)</f>
        <v>262.5</v>
      </c>
      <c r="T3690" s="4" t="str">
        <f>IF(Table1[[#This Row],[Profit per unit]]&gt;$V$8,"Premium","Mass")</f>
        <v>Premium</v>
      </c>
      <c r="U3690" s="4"/>
    </row>
    <row r="3691" spans="2:21" ht="14.25" customHeight="1" x14ac:dyDescent="0.3">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c r="O3691" s="4" t="str">
        <f>TEXT(Table1[[#This Row],[Invoice Date]],"mmm")</f>
        <v>Apr</v>
      </c>
      <c r="P3691" s="4">
        <f>YEAR(Table1[[#This Row],[Invoice Date]])</f>
        <v>2021</v>
      </c>
      <c r="Q3691" s="4">
        <f>IFERROR(Table1[[#This Row],[Total Sales]]/Table1[[#This Row],[Units Sold]],4)</f>
        <v>500</v>
      </c>
      <c r="R3691" s="4">
        <f>IFERROR(Table1[[#This Row],[Operating Profit]]/Table1[[#This Row],[Units Sold]],0)</f>
        <v>125</v>
      </c>
      <c r="S3691" s="4">
        <f>IFERROR((Table1[[#This Row],[Total Sales]]-Table1[[#This Row],[Operating Profit]])/Table1[[#This Row],[Units Sold]],0)</f>
        <v>375</v>
      </c>
      <c r="T3691" s="4" t="str">
        <f>IF(Table1[[#This Row],[Profit per unit]]&gt;$V$8,"Premium","Mass")</f>
        <v>Premium</v>
      </c>
      <c r="U3691" s="4"/>
    </row>
    <row r="3692" spans="2:21" ht="14.25" customHeight="1" x14ac:dyDescent="0.3">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c r="O3692" s="4" t="str">
        <f>TEXT(Table1[[#This Row],[Invoice Date]],"mmm")</f>
        <v>Apr</v>
      </c>
      <c r="P3692" s="4">
        <f>YEAR(Table1[[#This Row],[Invoice Date]])</f>
        <v>2021</v>
      </c>
      <c r="Q3692" s="4">
        <f>IFERROR(Table1[[#This Row],[Total Sales]]/Table1[[#This Row],[Units Sold]],4)</f>
        <v>400</v>
      </c>
      <c r="R3692" s="4">
        <f>IFERROR(Table1[[#This Row],[Operating Profit]]/Table1[[#This Row],[Units Sold]],0)</f>
        <v>120</v>
      </c>
      <c r="S3692" s="4">
        <f>IFERROR((Table1[[#This Row],[Total Sales]]-Table1[[#This Row],[Operating Profit]])/Table1[[#This Row],[Units Sold]],0)</f>
        <v>280</v>
      </c>
      <c r="T3692" s="4" t="str">
        <f>IF(Table1[[#This Row],[Profit per unit]]&gt;$V$8,"Premium","Mass")</f>
        <v>Premium</v>
      </c>
      <c r="U3692" s="4"/>
    </row>
    <row r="3693" spans="2:21" ht="14.25" customHeight="1" x14ac:dyDescent="0.3">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c r="O3693" s="4" t="str">
        <f>TEXT(Table1[[#This Row],[Invoice Date]],"mmm")</f>
        <v>May</v>
      </c>
      <c r="P3693" s="4">
        <f>YEAR(Table1[[#This Row],[Invoice Date]])</f>
        <v>2021</v>
      </c>
      <c r="Q3693" s="4">
        <f>IFERROR(Table1[[#This Row],[Total Sales]]/Table1[[#This Row],[Units Sold]],4)</f>
        <v>549.99999999999989</v>
      </c>
      <c r="R3693" s="4">
        <f>IFERROR(Table1[[#This Row],[Operating Profit]]/Table1[[#This Row],[Units Sold]],0)</f>
        <v>164.99999999999997</v>
      </c>
      <c r="S3693" s="4">
        <f>IFERROR((Table1[[#This Row],[Total Sales]]-Table1[[#This Row],[Operating Profit]])/Table1[[#This Row],[Units Sold]],0)</f>
        <v>384.99999999999989</v>
      </c>
      <c r="T3693" s="4" t="str">
        <f>IF(Table1[[#This Row],[Profit per unit]]&gt;$V$8,"Premium","Mass")</f>
        <v>Premium</v>
      </c>
      <c r="U3693" s="4"/>
    </row>
    <row r="3694" spans="2:21" ht="14.25" customHeight="1" x14ac:dyDescent="0.3">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c r="O3694" s="4" t="str">
        <f>TEXT(Table1[[#This Row],[Invoice Date]],"mmm")</f>
        <v>May</v>
      </c>
      <c r="P3694" s="4">
        <f>YEAR(Table1[[#This Row],[Invoice Date]])</f>
        <v>2021</v>
      </c>
      <c r="Q3694" s="4">
        <f>IFERROR(Table1[[#This Row],[Total Sales]]/Table1[[#This Row],[Units Sold]],4)</f>
        <v>500</v>
      </c>
      <c r="R3694" s="4">
        <f>IFERROR(Table1[[#This Row],[Operating Profit]]/Table1[[#This Row],[Units Sold]],0)</f>
        <v>150</v>
      </c>
      <c r="S3694" s="4">
        <f>IFERROR((Table1[[#This Row],[Total Sales]]-Table1[[#This Row],[Operating Profit]])/Table1[[#This Row],[Units Sold]],0)</f>
        <v>350</v>
      </c>
      <c r="T3694" s="4" t="str">
        <f>IF(Table1[[#This Row],[Profit per unit]]&gt;$V$8,"Premium","Mass")</f>
        <v>Premium</v>
      </c>
      <c r="U3694" s="4"/>
    </row>
    <row r="3695" spans="2:21" ht="14.25" customHeight="1" x14ac:dyDescent="0.3">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c r="O3695" s="4" t="str">
        <f>TEXT(Table1[[#This Row],[Invoice Date]],"mmm")</f>
        <v>May</v>
      </c>
      <c r="P3695" s="4">
        <f>YEAR(Table1[[#This Row],[Invoice Date]])</f>
        <v>2021</v>
      </c>
      <c r="Q3695" s="4">
        <f>IFERROR(Table1[[#This Row],[Total Sales]]/Table1[[#This Row],[Units Sold]],4)</f>
        <v>450</v>
      </c>
      <c r="R3695" s="4">
        <f>IFERROR(Table1[[#This Row],[Operating Profit]]/Table1[[#This Row],[Units Sold]],0)</f>
        <v>112.5</v>
      </c>
      <c r="S3695" s="4">
        <f>IFERROR((Table1[[#This Row],[Total Sales]]-Table1[[#This Row],[Operating Profit]])/Table1[[#This Row],[Units Sold]],0)</f>
        <v>337.5</v>
      </c>
      <c r="T3695" s="4" t="str">
        <f>IF(Table1[[#This Row],[Profit per unit]]&gt;$V$8,"Premium","Mass")</f>
        <v>Premium</v>
      </c>
      <c r="U3695" s="4"/>
    </row>
    <row r="3696" spans="2:21" ht="14.25" customHeight="1" x14ac:dyDescent="0.3">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c r="O3696" s="4" t="str">
        <f>TEXT(Table1[[#This Row],[Invoice Date]],"mmm")</f>
        <v>May</v>
      </c>
      <c r="P3696" s="4">
        <f>YEAR(Table1[[#This Row],[Invoice Date]])</f>
        <v>2021</v>
      </c>
      <c r="Q3696" s="4">
        <f>IFERROR(Table1[[#This Row],[Total Sales]]/Table1[[#This Row],[Units Sold]],4)</f>
        <v>450</v>
      </c>
      <c r="R3696" s="4">
        <f>IFERROR(Table1[[#This Row],[Operating Profit]]/Table1[[#This Row],[Units Sold]],0)</f>
        <v>112.5</v>
      </c>
      <c r="S3696" s="4">
        <f>IFERROR((Table1[[#This Row],[Total Sales]]-Table1[[#This Row],[Operating Profit]])/Table1[[#This Row],[Units Sold]],0)</f>
        <v>337.5</v>
      </c>
      <c r="T3696" s="4" t="str">
        <f>IF(Table1[[#This Row],[Profit per unit]]&gt;$V$8,"Premium","Mass")</f>
        <v>Premium</v>
      </c>
      <c r="U3696" s="4"/>
    </row>
    <row r="3697" spans="2:21" ht="14.25" customHeight="1" x14ac:dyDescent="0.3">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c r="O3697" s="4" t="str">
        <f>TEXT(Table1[[#This Row],[Invoice Date]],"mmm")</f>
        <v>May</v>
      </c>
      <c r="P3697" s="4">
        <f>YEAR(Table1[[#This Row],[Invoice Date]])</f>
        <v>2021</v>
      </c>
      <c r="Q3697" s="4">
        <f>IFERROR(Table1[[#This Row],[Total Sales]]/Table1[[#This Row],[Units Sold]],4)</f>
        <v>549.99999999999989</v>
      </c>
      <c r="R3697" s="4">
        <f>IFERROR(Table1[[#This Row],[Operating Profit]]/Table1[[#This Row],[Units Sold]],0)</f>
        <v>137.49999999999997</v>
      </c>
      <c r="S3697" s="4">
        <f>IFERROR((Table1[[#This Row],[Total Sales]]-Table1[[#This Row],[Operating Profit]])/Table1[[#This Row],[Units Sold]],0)</f>
        <v>412.49999999999994</v>
      </c>
      <c r="T3697" s="4" t="str">
        <f>IF(Table1[[#This Row],[Profit per unit]]&gt;$V$8,"Premium","Mass")</f>
        <v>Premium</v>
      </c>
      <c r="U3697" s="4"/>
    </row>
    <row r="3698" spans="2:21" ht="14.25" customHeight="1" x14ac:dyDescent="0.3">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c r="O3698" s="4" t="str">
        <f>TEXT(Table1[[#This Row],[Invoice Date]],"mmm")</f>
        <v>May</v>
      </c>
      <c r="P3698" s="4">
        <f>YEAR(Table1[[#This Row],[Invoice Date]])</f>
        <v>2021</v>
      </c>
      <c r="Q3698" s="4">
        <f>IFERROR(Table1[[#This Row],[Total Sales]]/Table1[[#This Row],[Units Sold]],4)</f>
        <v>600</v>
      </c>
      <c r="R3698" s="4">
        <f>IFERROR(Table1[[#This Row],[Operating Profit]]/Table1[[#This Row],[Units Sold]],0)</f>
        <v>180</v>
      </c>
      <c r="S3698" s="4">
        <f>IFERROR((Table1[[#This Row],[Total Sales]]-Table1[[#This Row],[Operating Profit]])/Table1[[#This Row],[Units Sold]],0)</f>
        <v>420</v>
      </c>
      <c r="T3698" s="4" t="str">
        <f>IF(Table1[[#This Row],[Profit per unit]]&gt;$V$8,"Premium","Mass")</f>
        <v>Premium</v>
      </c>
      <c r="U3698" s="4"/>
    </row>
    <row r="3699" spans="2:21" ht="14.25" customHeight="1" x14ac:dyDescent="0.3">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c r="O3699" s="4" t="str">
        <f>TEXT(Table1[[#This Row],[Invoice Date]],"mmm")</f>
        <v>Jun</v>
      </c>
      <c r="P3699" s="4">
        <f>YEAR(Table1[[#This Row],[Invoice Date]])</f>
        <v>2021</v>
      </c>
      <c r="Q3699" s="4">
        <f>IFERROR(Table1[[#This Row],[Total Sales]]/Table1[[#This Row],[Units Sold]],4)</f>
        <v>549.99999999999989</v>
      </c>
      <c r="R3699" s="4">
        <f>IFERROR(Table1[[#This Row],[Operating Profit]]/Table1[[#This Row],[Units Sold]],0)</f>
        <v>164.99999999999997</v>
      </c>
      <c r="S3699" s="4">
        <f>IFERROR((Table1[[#This Row],[Total Sales]]-Table1[[#This Row],[Operating Profit]])/Table1[[#This Row],[Units Sold]],0)</f>
        <v>384.99999999999989</v>
      </c>
      <c r="T3699" s="4" t="str">
        <f>IF(Table1[[#This Row],[Profit per unit]]&gt;$V$8,"Premium","Mass")</f>
        <v>Premium</v>
      </c>
      <c r="U3699" s="4"/>
    </row>
    <row r="3700" spans="2:21" ht="14.25" customHeight="1" x14ac:dyDescent="0.3">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c r="O3700" s="4" t="str">
        <f>TEXT(Table1[[#This Row],[Invoice Date]],"mmm")</f>
        <v>Jun</v>
      </c>
      <c r="P3700" s="4">
        <f>YEAR(Table1[[#This Row],[Invoice Date]])</f>
        <v>2021</v>
      </c>
      <c r="Q3700" s="4">
        <f>IFERROR(Table1[[#This Row],[Total Sales]]/Table1[[#This Row],[Units Sold]],4)</f>
        <v>500</v>
      </c>
      <c r="R3700" s="4">
        <f>IFERROR(Table1[[#This Row],[Operating Profit]]/Table1[[#This Row],[Units Sold]],0)</f>
        <v>150</v>
      </c>
      <c r="S3700" s="4">
        <f>IFERROR((Table1[[#This Row],[Total Sales]]-Table1[[#This Row],[Operating Profit]])/Table1[[#This Row],[Units Sold]],0)</f>
        <v>350</v>
      </c>
      <c r="T3700" s="4" t="str">
        <f>IF(Table1[[#This Row],[Profit per unit]]&gt;$V$8,"Premium","Mass")</f>
        <v>Premium</v>
      </c>
      <c r="U3700" s="4"/>
    </row>
    <row r="3701" spans="2:21" ht="14.25" customHeight="1" x14ac:dyDescent="0.3">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c r="O3701" s="4" t="str">
        <f>TEXT(Table1[[#This Row],[Invoice Date]],"mmm")</f>
        <v>Jun</v>
      </c>
      <c r="P3701" s="4">
        <f>YEAR(Table1[[#This Row],[Invoice Date]])</f>
        <v>2021</v>
      </c>
      <c r="Q3701" s="4">
        <f>IFERROR(Table1[[#This Row],[Total Sales]]/Table1[[#This Row],[Units Sold]],4)</f>
        <v>450</v>
      </c>
      <c r="R3701" s="4">
        <f>IFERROR(Table1[[#This Row],[Operating Profit]]/Table1[[#This Row],[Units Sold]],0)</f>
        <v>112.5</v>
      </c>
      <c r="S3701" s="4">
        <f>IFERROR((Table1[[#This Row],[Total Sales]]-Table1[[#This Row],[Operating Profit]])/Table1[[#This Row],[Units Sold]],0)</f>
        <v>337.5</v>
      </c>
      <c r="T3701" s="4" t="str">
        <f>IF(Table1[[#This Row],[Profit per unit]]&gt;$V$8,"Premium","Mass")</f>
        <v>Premium</v>
      </c>
      <c r="U3701" s="4"/>
    </row>
    <row r="3702" spans="2:21" ht="14.25" customHeight="1" x14ac:dyDescent="0.3">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c r="O3702" s="4" t="str">
        <f>TEXT(Table1[[#This Row],[Invoice Date]],"mmm")</f>
        <v>Jun</v>
      </c>
      <c r="P3702" s="4">
        <f>YEAR(Table1[[#This Row],[Invoice Date]])</f>
        <v>2021</v>
      </c>
      <c r="Q3702" s="4">
        <f>IFERROR(Table1[[#This Row],[Total Sales]]/Table1[[#This Row],[Units Sold]],4)</f>
        <v>450</v>
      </c>
      <c r="R3702" s="4">
        <f>IFERROR(Table1[[#This Row],[Operating Profit]]/Table1[[#This Row],[Units Sold]],0)</f>
        <v>112.5</v>
      </c>
      <c r="S3702" s="4">
        <f>IFERROR((Table1[[#This Row],[Total Sales]]-Table1[[#This Row],[Operating Profit]])/Table1[[#This Row],[Units Sold]],0)</f>
        <v>337.5</v>
      </c>
      <c r="T3702" s="4" t="str">
        <f>IF(Table1[[#This Row],[Profit per unit]]&gt;$V$8,"Premium","Mass")</f>
        <v>Premium</v>
      </c>
      <c r="U3702" s="4"/>
    </row>
    <row r="3703" spans="2:21" ht="14.25" customHeight="1" x14ac:dyDescent="0.3">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c r="O3703" s="4" t="str">
        <f>TEXT(Table1[[#This Row],[Invoice Date]],"mmm")</f>
        <v>Jun</v>
      </c>
      <c r="P3703" s="4">
        <f>YEAR(Table1[[#This Row],[Invoice Date]])</f>
        <v>2021</v>
      </c>
      <c r="Q3703" s="4">
        <f>IFERROR(Table1[[#This Row],[Total Sales]]/Table1[[#This Row],[Units Sold]],4)</f>
        <v>549.99999999999989</v>
      </c>
      <c r="R3703" s="4">
        <f>IFERROR(Table1[[#This Row],[Operating Profit]]/Table1[[#This Row],[Units Sold]],0)</f>
        <v>137.49999999999997</v>
      </c>
      <c r="S3703" s="4">
        <f>IFERROR((Table1[[#This Row],[Total Sales]]-Table1[[#This Row],[Operating Profit]])/Table1[[#This Row],[Units Sold]],0)</f>
        <v>412.49999999999994</v>
      </c>
      <c r="T3703" s="4" t="str">
        <f>IF(Table1[[#This Row],[Profit per unit]]&gt;$V$8,"Premium","Mass")</f>
        <v>Premium</v>
      </c>
      <c r="U3703" s="4"/>
    </row>
    <row r="3704" spans="2:21" ht="14.25" customHeight="1" x14ac:dyDescent="0.3">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c r="O3704" s="4" t="str">
        <f>TEXT(Table1[[#This Row],[Invoice Date]],"mmm")</f>
        <v>Jun</v>
      </c>
      <c r="P3704" s="4">
        <f>YEAR(Table1[[#This Row],[Invoice Date]])</f>
        <v>2021</v>
      </c>
      <c r="Q3704" s="4">
        <f>IFERROR(Table1[[#This Row],[Total Sales]]/Table1[[#This Row],[Units Sold]],4)</f>
        <v>600</v>
      </c>
      <c r="R3704" s="4">
        <f>IFERROR(Table1[[#This Row],[Operating Profit]]/Table1[[#This Row],[Units Sold]],0)</f>
        <v>180</v>
      </c>
      <c r="S3704" s="4">
        <f>IFERROR((Table1[[#This Row],[Total Sales]]-Table1[[#This Row],[Operating Profit]])/Table1[[#This Row],[Units Sold]],0)</f>
        <v>420</v>
      </c>
      <c r="T3704" s="4" t="str">
        <f>IF(Table1[[#This Row],[Profit per unit]]&gt;$V$8,"Premium","Mass")</f>
        <v>Premium</v>
      </c>
      <c r="U3704" s="4"/>
    </row>
    <row r="3705" spans="2:21" ht="14.25" customHeight="1" x14ac:dyDescent="0.3">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c r="O3705" s="4" t="str">
        <f>TEXT(Table1[[#This Row],[Invoice Date]],"mmm")</f>
        <v>Jul</v>
      </c>
      <c r="P3705" s="4">
        <f>YEAR(Table1[[#This Row],[Invoice Date]])</f>
        <v>2021</v>
      </c>
      <c r="Q3705" s="4">
        <f>IFERROR(Table1[[#This Row],[Total Sales]]/Table1[[#This Row],[Units Sold]],4)</f>
        <v>549.99999999999989</v>
      </c>
      <c r="R3705" s="4">
        <f>IFERROR(Table1[[#This Row],[Operating Profit]]/Table1[[#This Row],[Units Sold]],0)</f>
        <v>164.99999999999997</v>
      </c>
      <c r="S3705" s="4">
        <f>IFERROR((Table1[[#This Row],[Total Sales]]-Table1[[#This Row],[Operating Profit]])/Table1[[#This Row],[Units Sold]],0)</f>
        <v>384.99999999999989</v>
      </c>
      <c r="T3705" s="4" t="str">
        <f>IF(Table1[[#This Row],[Profit per unit]]&gt;$V$8,"Premium","Mass")</f>
        <v>Premium</v>
      </c>
      <c r="U3705" s="4"/>
    </row>
    <row r="3706" spans="2:21" ht="14.25" customHeight="1" x14ac:dyDescent="0.3">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c r="O3706" s="4" t="str">
        <f>TEXT(Table1[[#This Row],[Invoice Date]],"mmm")</f>
        <v>Jul</v>
      </c>
      <c r="P3706" s="4">
        <f>YEAR(Table1[[#This Row],[Invoice Date]])</f>
        <v>2021</v>
      </c>
      <c r="Q3706" s="4">
        <f>IFERROR(Table1[[#This Row],[Total Sales]]/Table1[[#This Row],[Units Sold]],4)</f>
        <v>500</v>
      </c>
      <c r="R3706" s="4">
        <f>IFERROR(Table1[[#This Row],[Operating Profit]]/Table1[[#This Row],[Units Sold]],0)</f>
        <v>150</v>
      </c>
      <c r="S3706" s="4">
        <f>IFERROR((Table1[[#This Row],[Total Sales]]-Table1[[#This Row],[Operating Profit]])/Table1[[#This Row],[Units Sold]],0)</f>
        <v>350</v>
      </c>
      <c r="T3706" s="4" t="str">
        <f>IF(Table1[[#This Row],[Profit per unit]]&gt;$V$8,"Premium","Mass")</f>
        <v>Premium</v>
      </c>
      <c r="U3706" s="4"/>
    </row>
    <row r="3707" spans="2:21" ht="14.25" customHeight="1" x14ac:dyDescent="0.3">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c r="O3707" s="4" t="str">
        <f>TEXT(Table1[[#This Row],[Invoice Date]],"mmm")</f>
        <v>Jul</v>
      </c>
      <c r="P3707" s="4">
        <f>YEAR(Table1[[#This Row],[Invoice Date]])</f>
        <v>2021</v>
      </c>
      <c r="Q3707" s="4">
        <f>IFERROR(Table1[[#This Row],[Total Sales]]/Table1[[#This Row],[Units Sold]],4)</f>
        <v>450</v>
      </c>
      <c r="R3707" s="4">
        <f>IFERROR(Table1[[#This Row],[Operating Profit]]/Table1[[#This Row],[Units Sold]],0)</f>
        <v>112.5</v>
      </c>
      <c r="S3707" s="4">
        <f>IFERROR((Table1[[#This Row],[Total Sales]]-Table1[[#This Row],[Operating Profit]])/Table1[[#This Row],[Units Sold]],0)</f>
        <v>337.5</v>
      </c>
      <c r="T3707" s="4" t="str">
        <f>IF(Table1[[#This Row],[Profit per unit]]&gt;$V$8,"Premium","Mass")</f>
        <v>Premium</v>
      </c>
      <c r="U3707" s="4"/>
    </row>
    <row r="3708" spans="2:21" ht="14.25" customHeight="1" x14ac:dyDescent="0.3">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c r="O3708" s="4" t="str">
        <f>TEXT(Table1[[#This Row],[Invoice Date]],"mmm")</f>
        <v>Jul</v>
      </c>
      <c r="P3708" s="4">
        <f>YEAR(Table1[[#This Row],[Invoice Date]])</f>
        <v>2021</v>
      </c>
      <c r="Q3708" s="4">
        <f>IFERROR(Table1[[#This Row],[Total Sales]]/Table1[[#This Row],[Units Sold]],4)</f>
        <v>450</v>
      </c>
      <c r="R3708" s="4">
        <f>IFERROR(Table1[[#This Row],[Operating Profit]]/Table1[[#This Row],[Units Sold]],0)</f>
        <v>112.5</v>
      </c>
      <c r="S3708" s="4">
        <f>IFERROR((Table1[[#This Row],[Total Sales]]-Table1[[#This Row],[Operating Profit]])/Table1[[#This Row],[Units Sold]],0)</f>
        <v>337.5</v>
      </c>
      <c r="T3708" s="4" t="str">
        <f>IF(Table1[[#This Row],[Profit per unit]]&gt;$V$8,"Premium","Mass")</f>
        <v>Premium</v>
      </c>
      <c r="U3708" s="4"/>
    </row>
    <row r="3709" spans="2:21" ht="14.25" customHeight="1" x14ac:dyDescent="0.3">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c r="O3709" s="4" t="str">
        <f>TEXT(Table1[[#This Row],[Invoice Date]],"mmm")</f>
        <v>Jul</v>
      </c>
      <c r="P3709" s="4">
        <f>YEAR(Table1[[#This Row],[Invoice Date]])</f>
        <v>2021</v>
      </c>
      <c r="Q3709" s="4">
        <f>IFERROR(Table1[[#This Row],[Total Sales]]/Table1[[#This Row],[Units Sold]],4)</f>
        <v>549.99999999999989</v>
      </c>
      <c r="R3709" s="4">
        <f>IFERROR(Table1[[#This Row],[Operating Profit]]/Table1[[#This Row],[Units Sold]],0)</f>
        <v>137.49999999999997</v>
      </c>
      <c r="S3709" s="4">
        <f>IFERROR((Table1[[#This Row],[Total Sales]]-Table1[[#This Row],[Operating Profit]])/Table1[[#This Row],[Units Sold]],0)</f>
        <v>412.49999999999989</v>
      </c>
      <c r="T3709" s="4" t="str">
        <f>IF(Table1[[#This Row],[Profit per unit]]&gt;$V$8,"Premium","Mass")</f>
        <v>Premium</v>
      </c>
      <c r="U3709" s="4"/>
    </row>
    <row r="3710" spans="2:21" ht="14.25" customHeight="1" x14ac:dyDescent="0.3">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c r="O3710" s="4" t="str">
        <f>TEXT(Table1[[#This Row],[Invoice Date]],"mmm")</f>
        <v>Jul</v>
      </c>
      <c r="P3710" s="4">
        <f>YEAR(Table1[[#This Row],[Invoice Date]])</f>
        <v>2021</v>
      </c>
      <c r="Q3710" s="4">
        <f>IFERROR(Table1[[#This Row],[Total Sales]]/Table1[[#This Row],[Units Sold]],4)</f>
        <v>600</v>
      </c>
      <c r="R3710" s="4">
        <f>IFERROR(Table1[[#This Row],[Operating Profit]]/Table1[[#This Row],[Units Sold]],0)</f>
        <v>180</v>
      </c>
      <c r="S3710" s="4">
        <f>IFERROR((Table1[[#This Row],[Total Sales]]-Table1[[#This Row],[Operating Profit]])/Table1[[#This Row],[Units Sold]],0)</f>
        <v>420</v>
      </c>
      <c r="T3710" s="4" t="str">
        <f>IF(Table1[[#This Row],[Profit per unit]]&gt;$V$8,"Premium","Mass")</f>
        <v>Premium</v>
      </c>
      <c r="U3710" s="4"/>
    </row>
    <row r="3711" spans="2:21" ht="14.25" customHeight="1" x14ac:dyDescent="0.3">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c r="O3711" s="4" t="str">
        <f>TEXT(Table1[[#This Row],[Invoice Date]],"mmm")</f>
        <v>Aug</v>
      </c>
      <c r="P3711" s="4">
        <f>YEAR(Table1[[#This Row],[Invoice Date]])</f>
        <v>2021</v>
      </c>
      <c r="Q3711" s="4">
        <f>IFERROR(Table1[[#This Row],[Total Sales]]/Table1[[#This Row],[Units Sold]],4)</f>
        <v>549.99999999999989</v>
      </c>
      <c r="R3711" s="4">
        <f>IFERROR(Table1[[#This Row],[Operating Profit]]/Table1[[#This Row],[Units Sold]],0)</f>
        <v>164.99999999999997</v>
      </c>
      <c r="S3711" s="4">
        <f>IFERROR((Table1[[#This Row],[Total Sales]]-Table1[[#This Row],[Operating Profit]])/Table1[[#This Row],[Units Sold]],0)</f>
        <v>384.99999999999989</v>
      </c>
      <c r="T3711" s="4" t="str">
        <f>IF(Table1[[#This Row],[Profit per unit]]&gt;$V$8,"Premium","Mass")</f>
        <v>Premium</v>
      </c>
      <c r="U3711" s="4"/>
    </row>
    <row r="3712" spans="2:21" ht="14.25" customHeight="1" x14ac:dyDescent="0.3">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c r="O3712" s="4" t="str">
        <f>TEXT(Table1[[#This Row],[Invoice Date]],"mmm")</f>
        <v>Aug</v>
      </c>
      <c r="P3712" s="4">
        <f>YEAR(Table1[[#This Row],[Invoice Date]])</f>
        <v>2021</v>
      </c>
      <c r="Q3712" s="4">
        <f>IFERROR(Table1[[#This Row],[Total Sales]]/Table1[[#This Row],[Units Sold]],4)</f>
        <v>500</v>
      </c>
      <c r="R3712" s="4">
        <f>IFERROR(Table1[[#This Row],[Operating Profit]]/Table1[[#This Row],[Units Sold]],0)</f>
        <v>150</v>
      </c>
      <c r="S3712" s="4">
        <f>IFERROR((Table1[[#This Row],[Total Sales]]-Table1[[#This Row],[Operating Profit]])/Table1[[#This Row],[Units Sold]],0)</f>
        <v>350</v>
      </c>
      <c r="T3712" s="4" t="str">
        <f>IF(Table1[[#This Row],[Profit per unit]]&gt;$V$8,"Premium","Mass")</f>
        <v>Premium</v>
      </c>
      <c r="U3712" s="4"/>
    </row>
    <row r="3713" spans="2:21" ht="14.25" customHeight="1" x14ac:dyDescent="0.3">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c r="O3713" s="4" t="str">
        <f>TEXT(Table1[[#This Row],[Invoice Date]],"mmm")</f>
        <v>Aug</v>
      </c>
      <c r="P3713" s="4">
        <f>YEAR(Table1[[#This Row],[Invoice Date]])</f>
        <v>2021</v>
      </c>
      <c r="Q3713" s="4">
        <f>IFERROR(Table1[[#This Row],[Total Sales]]/Table1[[#This Row],[Units Sold]],4)</f>
        <v>450</v>
      </c>
      <c r="R3713" s="4">
        <f>IFERROR(Table1[[#This Row],[Operating Profit]]/Table1[[#This Row],[Units Sold]],0)</f>
        <v>112.5</v>
      </c>
      <c r="S3713" s="4">
        <f>IFERROR((Table1[[#This Row],[Total Sales]]-Table1[[#This Row],[Operating Profit]])/Table1[[#This Row],[Units Sold]],0)</f>
        <v>337.5</v>
      </c>
      <c r="T3713" s="4" t="str">
        <f>IF(Table1[[#This Row],[Profit per unit]]&gt;$V$8,"Premium","Mass")</f>
        <v>Premium</v>
      </c>
      <c r="U3713" s="4"/>
    </row>
    <row r="3714" spans="2:21" ht="14.25" customHeight="1" x14ac:dyDescent="0.3">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c r="O3714" s="4" t="str">
        <f>TEXT(Table1[[#This Row],[Invoice Date]],"mmm")</f>
        <v>Aug</v>
      </c>
      <c r="P3714" s="4">
        <f>YEAR(Table1[[#This Row],[Invoice Date]])</f>
        <v>2021</v>
      </c>
      <c r="Q3714" s="4">
        <f>IFERROR(Table1[[#This Row],[Total Sales]]/Table1[[#This Row],[Units Sold]],4)</f>
        <v>450</v>
      </c>
      <c r="R3714" s="4">
        <f>IFERROR(Table1[[#This Row],[Operating Profit]]/Table1[[#This Row],[Units Sold]],0)</f>
        <v>112.5</v>
      </c>
      <c r="S3714" s="4">
        <f>IFERROR((Table1[[#This Row],[Total Sales]]-Table1[[#This Row],[Operating Profit]])/Table1[[#This Row],[Units Sold]],0)</f>
        <v>337.5</v>
      </c>
      <c r="T3714" s="4" t="str">
        <f>IF(Table1[[#This Row],[Profit per unit]]&gt;$V$8,"Premium","Mass")</f>
        <v>Premium</v>
      </c>
      <c r="U3714" s="4"/>
    </row>
    <row r="3715" spans="2:21" ht="14.25" customHeight="1" x14ac:dyDescent="0.3">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c r="O3715" s="4" t="str">
        <f>TEXT(Table1[[#This Row],[Invoice Date]],"mmm")</f>
        <v>Aug</v>
      </c>
      <c r="P3715" s="4">
        <f>YEAR(Table1[[#This Row],[Invoice Date]])</f>
        <v>2021</v>
      </c>
      <c r="Q3715" s="4">
        <f>IFERROR(Table1[[#This Row],[Total Sales]]/Table1[[#This Row],[Units Sold]],4)</f>
        <v>549.99999999999989</v>
      </c>
      <c r="R3715" s="4">
        <f>IFERROR(Table1[[#This Row],[Operating Profit]]/Table1[[#This Row],[Units Sold]],0)</f>
        <v>137.49999999999997</v>
      </c>
      <c r="S3715" s="4">
        <f>IFERROR((Table1[[#This Row],[Total Sales]]-Table1[[#This Row],[Operating Profit]])/Table1[[#This Row],[Units Sold]],0)</f>
        <v>412.49999999999989</v>
      </c>
      <c r="T3715" s="4" t="str">
        <f>IF(Table1[[#This Row],[Profit per unit]]&gt;$V$8,"Premium","Mass")</f>
        <v>Premium</v>
      </c>
      <c r="U3715" s="4"/>
    </row>
    <row r="3716" spans="2:21" ht="14.25" customHeight="1" x14ac:dyDescent="0.3">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c r="O3716" s="4" t="str">
        <f>TEXT(Table1[[#This Row],[Invoice Date]],"mmm")</f>
        <v>Aug</v>
      </c>
      <c r="P3716" s="4">
        <f>YEAR(Table1[[#This Row],[Invoice Date]])</f>
        <v>2021</v>
      </c>
      <c r="Q3716" s="4">
        <f>IFERROR(Table1[[#This Row],[Total Sales]]/Table1[[#This Row],[Units Sold]],4)</f>
        <v>600</v>
      </c>
      <c r="R3716" s="4">
        <f>IFERROR(Table1[[#This Row],[Operating Profit]]/Table1[[#This Row],[Units Sold]],0)</f>
        <v>180</v>
      </c>
      <c r="S3716" s="4">
        <f>IFERROR((Table1[[#This Row],[Total Sales]]-Table1[[#This Row],[Operating Profit]])/Table1[[#This Row],[Units Sold]],0)</f>
        <v>420</v>
      </c>
      <c r="T3716" s="4" t="str">
        <f>IF(Table1[[#This Row],[Profit per unit]]&gt;$V$8,"Premium","Mass")</f>
        <v>Premium</v>
      </c>
      <c r="U3716" s="4"/>
    </row>
    <row r="3717" spans="2:21" ht="14.25" customHeight="1" x14ac:dyDescent="0.3">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c r="O3717" s="4" t="str">
        <f>TEXT(Table1[[#This Row],[Invoice Date]],"mmm")</f>
        <v>Sep</v>
      </c>
      <c r="P3717" s="4">
        <f>YEAR(Table1[[#This Row],[Invoice Date]])</f>
        <v>2021</v>
      </c>
      <c r="Q3717" s="4">
        <f>IFERROR(Table1[[#This Row],[Total Sales]]/Table1[[#This Row],[Units Sold]],4)</f>
        <v>549.99999999999989</v>
      </c>
      <c r="R3717" s="4">
        <f>IFERROR(Table1[[#This Row],[Operating Profit]]/Table1[[#This Row],[Units Sold]],0)</f>
        <v>164.99999999999997</v>
      </c>
      <c r="S3717" s="4">
        <f>IFERROR((Table1[[#This Row],[Total Sales]]-Table1[[#This Row],[Operating Profit]])/Table1[[#This Row],[Units Sold]],0)</f>
        <v>385</v>
      </c>
      <c r="T3717" s="4" t="str">
        <f>IF(Table1[[#This Row],[Profit per unit]]&gt;$V$8,"Premium","Mass")</f>
        <v>Premium</v>
      </c>
      <c r="U3717" s="4"/>
    </row>
    <row r="3718" spans="2:21" ht="14.25" customHeight="1" x14ac:dyDescent="0.3">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c r="O3718" s="4" t="str">
        <f>TEXT(Table1[[#This Row],[Invoice Date]],"mmm")</f>
        <v>Sep</v>
      </c>
      <c r="P3718" s="4">
        <f>YEAR(Table1[[#This Row],[Invoice Date]])</f>
        <v>2021</v>
      </c>
      <c r="Q3718" s="4">
        <f>IFERROR(Table1[[#This Row],[Total Sales]]/Table1[[#This Row],[Units Sold]],4)</f>
        <v>500</v>
      </c>
      <c r="R3718" s="4">
        <f>IFERROR(Table1[[#This Row],[Operating Profit]]/Table1[[#This Row],[Units Sold]],0)</f>
        <v>150</v>
      </c>
      <c r="S3718" s="4">
        <f>IFERROR((Table1[[#This Row],[Total Sales]]-Table1[[#This Row],[Operating Profit]])/Table1[[#This Row],[Units Sold]],0)</f>
        <v>350</v>
      </c>
      <c r="T3718" s="4" t="str">
        <f>IF(Table1[[#This Row],[Profit per unit]]&gt;$V$8,"Premium","Mass")</f>
        <v>Premium</v>
      </c>
      <c r="U3718" s="4"/>
    </row>
    <row r="3719" spans="2:21" ht="14.25" customHeight="1" x14ac:dyDescent="0.3">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c r="O3719" s="4" t="str">
        <f>TEXT(Table1[[#This Row],[Invoice Date]],"mmm")</f>
        <v>Sep</v>
      </c>
      <c r="P3719" s="4">
        <f>YEAR(Table1[[#This Row],[Invoice Date]])</f>
        <v>2021</v>
      </c>
      <c r="Q3719" s="4">
        <f>IFERROR(Table1[[#This Row],[Total Sales]]/Table1[[#This Row],[Units Sold]],4)</f>
        <v>450</v>
      </c>
      <c r="R3719" s="4">
        <f>IFERROR(Table1[[#This Row],[Operating Profit]]/Table1[[#This Row],[Units Sold]],0)</f>
        <v>112.5</v>
      </c>
      <c r="S3719" s="4">
        <f>IFERROR((Table1[[#This Row],[Total Sales]]-Table1[[#This Row],[Operating Profit]])/Table1[[#This Row],[Units Sold]],0)</f>
        <v>337.5</v>
      </c>
      <c r="T3719" s="4" t="str">
        <f>IF(Table1[[#This Row],[Profit per unit]]&gt;$V$8,"Premium","Mass")</f>
        <v>Premium</v>
      </c>
      <c r="U3719" s="4"/>
    </row>
    <row r="3720" spans="2:21" ht="14.25" customHeight="1" x14ac:dyDescent="0.3">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c r="O3720" s="4" t="str">
        <f>TEXT(Table1[[#This Row],[Invoice Date]],"mmm")</f>
        <v>Sep</v>
      </c>
      <c r="P3720" s="4">
        <f>YEAR(Table1[[#This Row],[Invoice Date]])</f>
        <v>2021</v>
      </c>
      <c r="Q3720" s="4">
        <f>IFERROR(Table1[[#This Row],[Total Sales]]/Table1[[#This Row],[Units Sold]],4)</f>
        <v>450</v>
      </c>
      <c r="R3720" s="4">
        <f>IFERROR(Table1[[#This Row],[Operating Profit]]/Table1[[#This Row],[Units Sold]],0)</f>
        <v>112.5</v>
      </c>
      <c r="S3720" s="4">
        <f>IFERROR((Table1[[#This Row],[Total Sales]]-Table1[[#This Row],[Operating Profit]])/Table1[[#This Row],[Units Sold]],0)</f>
        <v>337.5</v>
      </c>
      <c r="T3720" s="4" t="str">
        <f>IF(Table1[[#This Row],[Profit per unit]]&gt;$V$8,"Premium","Mass")</f>
        <v>Premium</v>
      </c>
      <c r="U3720" s="4"/>
    </row>
    <row r="3721" spans="2:21" ht="14.25" customHeight="1" x14ac:dyDescent="0.3">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c r="O3721" s="4" t="str">
        <f>TEXT(Table1[[#This Row],[Invoice Date]],"mmm")</f>
        <v>Sep</v>
      </c>
      <c r="P3721" s="4">
        <f>YEAR(Table1[[#This Row],[Invoice Date]])</f>
        <v>2021</v>
      </c>
      <c r="Q3721" s="4">
        <f>IFERROR(Table1[[#This Row],[Total Sales]]/Table1[[#This Row],[Units Sold]],4)</f>
        <v>549.99999999999989</v>
      </c>
      <c r="R3721" s="4">
        <f>IFERROR(Table1[[#This Row],[Operating Profit]]/Table1[[#This Row],[Units Sold]],0)</f>
        <v>137.49999999999997</v>
      </c>
      <c r="S3721" s="4">
        <f>IFERROR((Table1[[#This Row],[Total Sales]]-Table1[[#This Row],[Operating Profit]])/Table1[[#This Row],[Units Sold]],0)</f>
        <v>412.49999999999989</v>
      </c>
      <c r="T3721" s="4" t="str">
        <f>IF(Table1[[#This Row],[Profit per unit]]&gt;$V$8,"Premium","Mass")</f>
        <v>Premium</v>
      </c>
      <c r="U3721" s="4"/>
    </row>
    <row r="3722" spans="2:21" ht="14.25" customHeight="1" x14ac:dyDescent="0.3">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c r="O3722" s="4" t="str">
        <f>TEXT(Table1[[#This Row],[Invoice Date]],"mmm")</f>
        <v>Sep</v>
      </c>
      <c r="P3722" s="4">
        <f>YEAR(Table1[[#This Row],[Invoice Date]])</f>
        <v>2021</v>
      </c>
      <c r="Q3722" s="4">
        <f>IFERROR(Table1[[#This Row],[Total Sales]]/Table1[[#This Row],[Units Sold]],4)</f>
        <v>600</v>
      </c>
      <c r="R3722" s="4">
        <f>IFERROR(Table1[[#This Row],[Operating Profit]]/Table1[[#This Row],[Units Sold]],0)</f>
        <v>180</v>
      </c>
      <c r="S3722" s="4">
        <f>IFERROR((Table1[[#This Row],[Total Sales]]-Table1[[#This Row],[Operating Profit]])/Table1[[#This Row],[Units Sold]],0)</f>
        <v>420</v>
      </c>
      <c r="T3722" s="4" t="str">
        <f>IF(Table1[[#This Row],[Profit per unit]]&gt;$V$8,"Premium","Mass")</f>
        <v>Premium</v>
      </c>
      <c r="U3722" s="4"/>
    </row>
    <row r="3723" spans="2:21" ht="14.25" customHeight="1" x14ac:dyDescent="0.3">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c r="O3723" s="4" t="str">
        <f>TEXT(Table1[[#This Row],[Invoice Date]],"mmm")</f>
        <v>Oct</v>
      </c>
      <c r="P3723" s="4">
        <f>YEAR(Table1[[#This Row],[Invoice Date]])</f>
        <v>2021</v>
      </c>
      <c r="Q3723" s="4">
        <f>IFERROR(Table1[[#This Row],[Total Sales]]/Table1[[#This Row],[Units Sold]],4)</f>
        <v>600</v>
      </c>
      <c r="R3723" s="4">
        <f>IFERROR(Table1[[#This Row],[Operating Profit]]/Table1[[#This Row],[Units Sold]],0)</f>
        <v>180</v>
      </c>
      <c r="S3723" s="4">
        <f>IFERROR((Table1[[#This Row],[Total Sales]]-Table1[[#This Row],[Operating Profit]])/Table1[[#This Row],[Units Sold]],0)</f>
        <v>420</v>
      </c>
      <c r="T3723" s="4" t="str">
        <f>IF(Table1[[#This Row],[Profit per unit]]&gt;$V$8,"Premium","Mass")</f>
        <v>Premium</v>
      </c>
      <c r="U3723" s="4"/>
    </row>
    <row r="3724" spans="2:21" ht="14.25" customHeight="1" x14ac:dyDescent="0.3">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c r="O3724" s="4" t="str">
        <f>TEXT(Table1[[#This Row],[Invoice Date]],"mmm")</f>
        <v>Oct</v>
      </c>
      <c r="P3724" s="4">
        <f>YEAR(Table1[[#This Row],[Invoice Date]])</f>
        <v>2021</v>
      </c>
      <c r="Q3724" s="4">
        <f>IFERROR(Table1[[#This Row],[Total Sales]]/Table1[[#This Row],[Units Sold]],4)</f>
        <v>550.00000000000011</v>
      </c>
      <c r="R3724" s="4">
        <f>IFERROR(Table1[[#This Row],[Operating Profit]]/Table1[[#This Row],[Units Sold]],0)</f>
        <v>165</v>
      </c>
      <c r="S3724" s="4">
        <f>IFERROR((Table1[[#This Row],[Total Sales]]-Table1[[#This Row],[Operating Profit]])/Table1[[#This Row],[Units Sold]],0)</f>
        <v>385.00000000000006</v>
      </c>
      <c r="T3724" s="4" t="str">
        <f>IF(Table1[[#This Row],[Profit per unit]]&gt;$V$8,"Premium","Mass")</f>
        <v>Premium</v>
      </c>
      <c r="U3724" s="4"/>
    </row>
    <row r="3725" spans="2:21" ht="14.25" customHeight="1" x14ac:dyDescent="0.3">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c r="O3725" s="4" t="str">
        <f>TEXT(Table1[[#This Row],[Invoice Date]],"mmm")</f>
        <v>Oct</v>
      </c>
      <c r="P3725" s="4">
        <f>YEAR(Table1[[#This Row],[Invoice Date]])</f>
        <v>2021</v>
      </c>
      <c r="Q3725" s="4">
        <f>IFERROR(Table1[[#This Row],[Total Sales]]/Table1[[#This Row],[Units Sold]],4)</f>
        <v>550.00000000000011</v>
      </c>
      <c r="R3725" s="4">
        <f>IFERROR(Table1[[#This Row],[Operating Profit]]/Table1[[#This Row],[Units Sold]],0)</f>
        <v>137.50000000000003</v>
      </c>
      <c r="S3725" s="4">
        <f>IFERROR((Table1[[#This Row],[Total Sales]]-Table1[[#This Row],[Operating Profit]])/Table1[[#This Row],[Units Sold]],0)</f>
        <v>412.50000000000011</v>
      </c>
      <c r="T3725" s="4" t="str">
        <f>IF(Table1[[#This Row],[Profit per unit]]&gt;$V$8,"Premium","Mass")</f>
        <v>Premium</v>
      </c>
      <c r="U3725" s="4"/>
    </row>
    <row r="3726" spans="2:21" ht="14.25" customHeight="1" x14ac:dyDescent="0.3">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c r="O3726" s="4" t="str">
        <f>TEXT(Table1[[#This Row],[Invoice Date]],"mmm")</f>
        <v>Oct</v>
      </c>
      <c r="P3726" s="4">
        <f>YEAR(Table1[[#This Row],[Invoice Date]])</f>
        <v>2021</v>
      </c>
      <c r="Q3726" s="4">
        <f>IFERROR(Table1[[#This Row],[Total Sales]]/Table1[[#This Row],[Units Sold]],4)</f>
        <v>550.00000000000011</v>
      </c>
      <c r="R3726" s="4">
        <f>IFERROR(Table1[[#This Row],[Operating Profit]]/Table1[[#This Row],[Units Sold]],0)</f>
        <v>137.50000000000003</v>
      </c>
      <c r="S3726" s="4">
        <f>IFERROR((Table1[[#This Row],[Total Sales]]-Table1[[#This Row],[Operating Profit]])/Table1[[#This Row],[Units Sold]],0)</f>
        <v>412.50000000000006</v>
      </c>
      <c r="T3726" s="4" t="str">
        <f>IF(Table1[[#This Row],[Profit per unit]]&gt;$V$8,"Premium","Mass")</f>
        <v>Premium</v>
      </c>
      <c r="U3726" s="4"/>
    </row>
    <row r="3727" spans="2:21" ht="14.25" customHeight="1" x14ac:dyDescent="0.3">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c r="O3727" s="4" t="str">
        <f>TEXT(Table1[[#This Row],[Invoice Date]],"mmm")</f>
        <v>Oct</v>
      </c>
      <c r="P3727" s="4">
        <f>YEAR(Table1[[#This Row],[Invoice Date]])</f>
        <v>2021</v>
      </c>
      <c r="Q3727" s="4">
        <f>IFERROR(Table1[[#This Row],[Total Sales]]/Table1[[#This Row],[Units Sold]],4)</f>
        <v>650</v>
      </c>
      <c r="R3727" s="4">
        <f>IFERROR(Table1[[#This Row],[Operating Profit]]/Table1[[#This Row],[Units Sold]],0)</f>
        <v>162.5</v>
      </c>
      <c r="S3727" s="4">
        <f>IFERROR((Table1[[#This Row],[Total Sales]]-Table1[[#This Row],[Operating Profit]])/Table1[[#This Row],[Units Sold]],0)</f>
        <v>487.5</v>
      </c>
      <c r="T3727" s="4" t="str">
        <f>IF(Table1[[#This Row],[Profit per unit]]&gt;$V$8,"Premium","Mass")</f>
        <v>Premium</v>
      </c>
      <c r="U3727" s="4"/>
    </row>
    <row r="3728" spans="2:21" ht="14.25" customHeight="1" x14ac:dyDescent="0.3">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c r="O3728" s="4" t="str">
        <f>TEXT(Table1[[#This Row],[Invoice Date]],"mmm")</f>
        <v>Oct</v>
      </c>
      <c r="P3728" s="4">
        <f>YEAR(Table1[[#This Row],[Invoice Date]])</f>
        <v>2021</v>
      </c>
      <c r="Q3728" s="4">
        <f>IFERROR(Table1[[#This Row],[Total Sales]]/Table1[[#This Row],[Units Sold]],4)</f>
        <v>700</v>
      </c>
      <c r="R3728" s="4">
        <f>IFERROR(Table1[[#This Row],[Operating Profit]]/Table1[[#This Row],[Units Sold]],0)</f>
        <v>210</v>
      </c>
      <c r="S3728" s="4">
        <f>IFERROR((Table1[[#This Row],[Total Sales]]-Table1[[#This Row],[Operating Profit]])/Table1[[#This Row],[Units Sold]],0)</f>
        <v>490</v>
      </c>
      <c r="T3728" s="4" t="str">
        <f>IF(Table1[[#This Row],[Profit per unit]]&gt;$V$8,"Premium","Mass")</f>
        <v>Premium</v>
      </c>
      <c r="U3728" s="4"/>
    </row>
    <row r="3729" spans="2:21" ht="14.25" customHeight="1" x14ac:dyDescent="0.3">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c r="O3729" s="4" t="str">
        <f>TEXT(Table1[[#This Row],[Invoice Date]],"mmm")</f>
        <v>Nov</v>
      </c>
      <c r="P3729" s="4">
        <f>YEAR(Table1[[#This Row],[Invoice Date]])</f>
        <v>2021</v>
      </c>
      <c r="Q3729" s="4">
        <f>IFERROR(Table1[[#This Row],[Total Sales]]/Table1[[#This Row],[Units Sold]],4)</f>
        <v>650</v>
      </c>
      <c r="R3729" s="4">
        <f>IFERROR(Table1[[#This Row],[Operating Profit]]/Table1[[#This Row],[Units Sold]],0)</f>
        <v>195</v>
      </c>
      <c r="S3729" s="4">
        <f>IFERROR((Table1[[#This Row],[Total Sales]]-Table1[[#This Row],[Operating Profit]])/Table1[[#This Row],[Units Sold]],0)</f>
        <v>455</v>
      </c>
      <c r="T3729" s="4" t="str">
        <f>IF(Table1[[#This Row],[Profit per unit]]&gt;$V$8,"Premium","Mass")</f>
        <v>Premium</v>
      </c>
      <c r="U3729" s="4"/>
    </row>
    <row r="3730" spans="2:21" ht="14.25" customHeight="1" x14ac:dyDescent="0.3">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c r="O3730" s="4" t="str">
        <f>TEXT(Table1[[#This Row],[Invoice Date]],"mmm")</f>
        <v>Nov</v>
      </c>
      <c r="P3730" s="4">
        <f>YEAR(Table1[[#This Row],[Invoice Date]])</f>
        <v>2021</v>
      </c>
      <c r="Q3730" s="4">
        <f>IFERROR(Table1[[#This Row],[Total Sales]]/Table1[[#This Row],[Units Sold]],4)</f>
        <v>550.00000000000011</v>
      </c>
      <c r="R3730" s="4">
        <f>IFERROR(Table1[[#This Row],[Operating Profit]]/Table1[[#This Row],[Units Sold]],0)</f>
        <v>165.00000000000003</v>
      </c>
      <c r="S3730" s="4">
        <f>IFERROR((Table1[[#This Row],[Total Sales]]-Table1[[#This Row],[Operating Profit]])/Table1[[#This Row],[Units Sold]],0)</f>
        <v>385.00000000000011</v>
      </c>
      <c r="T3730" s="4" t="str">
        <f>IF(Table1[[#This Row],[Profit per unit]]&gt;$V$8,"Premium","Mass")</f>
        <v>Premium</v>
      </c>
      <c r="U3730" s="4"/>
    </row>
    <row r="3731" spans="2:21" ht="14.25" customHeight="1" x14ac:dyDescent="0.3">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c r="O3731" s="4" t="str">
        <f>TEXT(Table1[[#This Row],[Invoice Date]],"mmm")</f>
        <v>Nov</v>
      </c>
      <c r="P3731" s="4">
        <f>YEAR(Table1[[#This Row],[Invoice Date]])</f>
        <v>2021</v>
      </c>
      <c r="Q3731" s="4">
        <f>IFERROR(Table1[[#This Row],[Total Sales]]/Table1[[#This Row],[Units Sold]],4)</f>
        <v>550.00000000000011</v>
      </c>
      <c r="R3731" s="4">
        <f>IFERROR(Table1[[#This Row],[Operating Profit]]/Table1[[#This Row],[Units Sold]],0)</f>
        <v>137.50000000000003</v>
      </c>
      <c r="S3731" s="4">
        <f>IFERROR((Table1[[#This Row],[Total Sales]]-Table1[[#This Row],[Operating Profit]])/Table1[[#This Row],[Units Sold]],0)</f>
        <v>412.50000000000011</v>
      </c>
      <c r="T3731" s="4" t="str">
        <f>IF(Table1[[#This Row],[Profit per unit]]&gt;$V$8,"Premium","Mass")</f>
        <v>Premium</v>
      </c>
      <c r="U3731" s="4"/>
    </row>
    <row r="3732" spans="2:21" ht="14.25" customHeight="1" x14ac:dyDescent="0.3">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c r="O3732" s="4" t="str">
        <f>TEXT(Table1[[#This Row],[Invoice Date]],"mmm")</f>
        <v>Nov</v>
      </c>
      <c r="P3732" s="4">
        <f>YEAR(Table1[[#This Row],[Invoice Date]])</f>
        <v>2021</v>
      </c>
      <c r="Q3732" s="4">
        <f>IFERROR(Table1[[#This Row],[Total Sales]]/Table1[[#This Row],[Units Sold]],4)</f>
        <v>550.00000000000011</v>
      </c>
      <c r="R3732" s="4">
        <f>IFERROR(Table1[[#This Row],[Operating Profit]]/Table1[[#This Row],[Units Sold]],0)</f>
        <v>137.50000000000003</v>
      </c>
      <c r="S3732" s="4">
        <f>IFERROR((Table1[[#This Row],[Total Sales]]-Table1[[#This Row],[Operating Profit]])/Table1[[#This Row],[Units Sold]],0)</f>
        <v>412.50000000000011</v>
      </c>
      <c r="T3732" s="4" t="str">
        <f>IF(Table1[[#This Row],[Profit per unit]]&gt;$V$8,"Premium","Mass")</f>
        <v>Premium</v>
      </c>
      <c r="U3732" s="4"/>
    </row>
    <row r="3733" spans="2:21" ht="14.25" customHeight="1" x14ac:dyDescent="0.3">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c r="O3733" s="4" t="str">
        <f>TEXT(Table1[[#This Row],[Invoice Date]],"mmm")</f>
        <v>Nov</v>
      </c>
      <c r="P3733" s="4">
        <f>YEAR(Table1[[#This Row],[Invoice Date]])</f>
        <v>2021</v>
      </c>
      <c r="Q3733" s="4">
        <f>IFERROR(Table1[[#This Row],[Total Sales]]/Table1[[#This Row],[Units Sold]],4)</f>
        <v>650</v>
      </c>
      <c r="R3733" s="4">
        <f>IFERROR(Table1[[#This Row],[Operating Profit]]/Table1[[#This Row],[Units Sold]],0)</f>
        <v>162.5</v>
      </c>
      <c r="S3733" s="4">
        <f>IFERROR((Table1[[#This Row],[Total Sales]]-Table1[[#This Row],[Operating Profit]])/Table1[[#This Row],[Units Sold]],0)</f>
        <v>487.5</v>
      </c>
      <c r="T3733" s="4" t="str">
        <f>IF(Table1[[#This Row],[Profit per unit]]&gt;$V$8,"Premium","Mass")</f>
        <v>Premium</v>
      </c>
      <c r="U3733" s="4"/>
    </row>
    <row r="3734" spans="2:21" ht="14.25" customHeight="1" x14ac:dyDescent="0.3">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c r="O3734" s="4" t="str">
        <f>TEXT(Table1[[#This Row],[Invoice Date]],"mmm")</f>
        <v>Nov</v>
      </c>
      <c r="P3734" s="4">
        <f>YEAR(Table1[[#This Row],[Invoice Date]])</f>
        <v>2021</v>
      </c>
      <c r="Q3734" s="4">
        <f>IFERROR(Table1[[#This Row],[Total Sales]]/Table1[[#This Row],[Units Sold]],4)</f>
        <v>700</v>
      </c>
      <c r="R3734" s="4">
        <f>IFERROR(Table1[[#This Row],[Operating Profit]]/Table1[[#This Row],[Units Sold]],0)</f>
        <v>210</v>
      </c>
      <c r="S3734" s="4">
        <f>IFERROR((Table1[[#This Row],[Total Sales]]-Table1[[#This Row],[Operating Profit]])/Table1[[#This Row],[Units Sold]],0)</f>
        <v>490</v>
      </c>
      <c r="T3734" s="4" t="str">
        <f>IF(Table1[[#This Row],[Profit per unit]]&gt;$V$8,"Premium","Mass")</f>
        <v>Premium</v>
      </c>
      <c r="U3734" s="4"/>
    </row>
    <row r="3735" spans="2:21" ht="14.25" customHeight="1" x14ac:dyDescent="0.3">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c r="O3735" s="4" t="str">
        <f>TEXT(Table1[[#This Row],[Invoice Date]],"mmm")</f>
        <v>Dec</v>
      </c>
      <c r="P3735" s="4">
        <f>YEAR(Table1[[#This Row],[Invoice Date]])</f>
        <v>2021</v>
      </c>
      <c r="Q3735" s="4">
        <f>IFERROR(Table1[[#This Row],[Total Sales]]/Table1[[#This Row],[Units Sold]],4)</f>
        <v>650</v>
      </c>
      <c r="R3735" s="4">
        <f>IFERROR(Table1[[#This Row],[Operating Profit]]/Table1[[#This Row],[Units Sold]],0)</f>
        <v>195</v>
      </c>
      <c r="S3735" s="4">
        <f>IFERROR((Table1[[#This Row],[Total Sales]]-Table1[[#This Row],[Operating Profit]])/Table1[[#This Row],[Units Sold]],0)</f>
        <v>455</v>
      </c>
      <c r="T3735" s="4" t="str">
        <f>IF(Table1[[#This Row],[Profit per unit]]&gt;$V$8,"Premium","Mass")</f>
        <v>Premium</v>
      </c>
      <c r="U3735" s="4"/>
    </row>
    <row r="3736" spans="2:21" ht="14.25" customHeight="1" x14ac:dyDescent="0.3">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c r="O3736" s="4" t="str">
        <f>TEXT(Table1[[#This Row],[Invoice Date]],"mmm")</f>
        <v>Dec</v>
      </c>
      <c r="P3736" s="4">
        <f>YEAR(Table1[[#This Row],[Invoice Date]])</f>
        <v>2021</v>
      </c>
      <c r="Q3736" s="4">
        <f>IFERROR(Table1[[#This Row],[Total Sales]]/Table1[[#This Row],[Units Sold]],4)</f>
        <v>550.00000000000011</v>
      </c>
      <c r="R3736" s="4">
        <f>IFERROR(Table1[[#This Row],[Operating Profit]]/Table1[[#This Row],[Units Sold]],0)</f>
        <v>165.00000000000003</v>
      </c>
      <c r="S3736" s="4">
        <f>IFERROR((Table1[[#This Row],[Total Sales]]-Table1[[#This Row],[Operating Profit]])/Table1[[#This Row],[Units Sold]],0)</f>
        <v>385.00000000000006</v>
      </c>
      <c r="T3736" s="4" t="str">
        <f>IF(Table1[[#This Row],[Profit per unit]]&gt;$V$8,"Premium","Mass")</f>
        <v>Premium</v>
      </c>
      <c r="U3736" s="4"/>
    </row>
    <row r="3737" spans="2:21" ht="14.25" customHeight="1" x14ac:dyDescent="0.3">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c r="O3737" s="4" t="str">
        <f>TEXT(Table1[[#This Row],[Invoice Date]],"mmm")</f>
        <v>Dec</v>
      </c>
      <c r="P3737" s="4">
        <f>YEAR(Table1[[#This Row],[Invoice Date]])</f>
        <v>2021</v>
      </c>
      <c r="Q3737" s="4">
        <f>IFERROR(Table1[[#This Row],[Total Sales]]/Table1[[#This Row],[Units Sold]],4)</f>
        <v>550.00000000000011</v>
      </c>
      <c r="R3737" s="4">
        <f>IFERROR(Table1[[#This Row],[Operating Profit]]/Table1[[#This Row],[Units Sold]],0)</f>
        <v>137.50000000000003</v>
      </c>
      <c r="S3737" s="4">
        <f>IFERROR((Table1[[#This Row],[Total Sales]]-Table1[[#This Row],[Operating Profit]])/Table1[[#This Row],[Units Sold]],0)</f>
        <v>412.50000000000006</v>
      </c>
      <c r="T3737" s="4" t="str">
        <f>IF(Table1[[#This Row],[Profit per unit]]&gt;$V$8,"Premium","Mass")</f>
        <v>Premium</v>
      </c>
      <c r="U3737" s="4"/>
    </row>
    <row r="3738" spans="2:21" ht="14.25" customHeight="1" x14ac:dyDescent="0.3">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c r="O3738" s="4" t="str">
        <f>TEXT(Table1[[#This Row],[Invoice Date]],"mmm")</f>
        <v>Dec</v>
      </c>
      <c r="P3738" s="4">
        <f>YEAR(Table1[[#This Row],[Invoice Date]])</f>
        <v>2021</v>
      </c>
      <c r="Q3738" s="4">
        <f>IFERROR(Table1[[#This Row],[Total Sales]]/Table1[[#This Row],[Units Sold]],4)</f>
        <v>550.00000000000011</v>
      </c>
      <c r="R3738" s="4">
        <f>IFERROR(Table1[[#This Row],[Operating Profit]]/Table1[[#This Row],[Units Sold]],0)</f>
        <v>137.50000000000003</v>
      </c>
      <c r="S3738" s="4">
        <f>IFERROR((Table1[[#This Row],[Total Sales]]-Table1[[#This Row],[Operating Profit]])/Table1[[#This Row],[Units Sold]],0)</f>
        <v>412.50000000000011</v>
      </c>
      <c r="T3738" s="4" t="str">
        <f>IF(Table1[[#This Row],[Profit per unit]]&gt;$V$8,"Premium","Mass")</f>
        <v>Premium</v>
      </c>
      <c r="U3738" s="4"/>
    </row>
    <row r="3739" spans="2:21" ht="14.25" customHeight="1" x14ac:dyDescent="0.3">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c r="O3739" s="4" t="str">
        <f>TEXT(Table1[[#This Row],[Invoice Date]],"mmm")</f>
        <v>Dec</v>
      </c>
      <c r="P3739" s="4">
        <f>YEAR(Table1[[#This Row],[Invoice Date]])</f>
        <v>2021</v>
      </c>
      <c r="Q3739" s="4">
        <f>IFERROR(Table1[[#This Row],[Total Sales]]/Table1[[#This Row],[Units Sold]],4)</f>
        <v>650</v>
      </c>
      <c r="R3739" s="4">
        <f>IFERROR(Table1[[#This Row],[Operating Profit]]/Table1[[#This Row],[Units Sold]],0)</f>
        <v>162.5</v>
      </c>
      <c r="S3739" s="4">
        <f>IFERROR((Table1[[#This Row],[Total Sales]]-Table1[[#This Row],[Operating Profit]])/Table1[[#This Row],[Units Sold]],0)</f>
        <v>487.5</v>
      </c>
      <c r="T3739" s="4" t="str">
        <f>IF(Table1[[#This Row],[Profit per unit]]&gt;$V$8,"Premium","Mass")</f>
        <v>Premium</v>
      </c>
      <c r="U3739" s="4"/>
    </row>
    <row r="3740" spans="2:21" ht="14.25" customHeight="1" x14ac:dyDescent="0.3">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c r="O3740" s="4" t="str">
        <f>TEXT(Table1[[#This Row],[Invoice Date]],"mmm")</f>
        <v>Dec</v>
      </c>
      <c r="P3740" s="4">
        <f>YEAR(Table1[[#This Row],[Invoice Date]])</f>
        <v>2021</v>
      </c>
      <c r="Q3740" s="4">
        <f>IFERROR(Table1[[#This Row],[Total Sales]]/Table1[[#This Row],[Units Sold]],4)</f>
        <v>700</v>
      </c>
      <c r="R3740" s="4">
        <f>IFERROR(Table1[[#This Row],[Operating Profit]]/Table1[[#This Row],[Units Sold]],0)</f>
        <v>210</v>
      </c>
      <c r="S3740" s="4">
        <f>IFERROR((Table1[[#This Row],[Total Sales]]-Table1[[#This Row],[Operating Profit]])/Table1[[#This Row],[Units Sold]],0)</f>
        <v>490</v>
      </c>
      <c r="T3740" s="4" t="str">
        <f>IF(Table1[[#This Row],[Profit per unit]]&gt;$V$8,"Premium","Mass")</f>
        <v>Premium</v>
      </c>
      <c r="U3740" s="4"/>
    </row>
    <row r="3741" spans="2:21" ht="14.25" customHeight="1" x14ac:dyDescent="0.3">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c r="O3741" s="4" t="str">
        <f>TEXT(Table1[[#This Row],[Invoice Date]],"mmm")</f>
        <v>Jan</v>
      </c>
      <c r="P3741" s="4">
        <f>YEAR(Table1[[#This Row],[Invoice Date]])</f>
        <v>2021</v>
      </c>
      <c r="Q3741" s="4">
        <f>IFERROR(Table1[[#This Row],[Total Sales]]/Table1[[#This Row],[Units Sold]],4)</f>
        <v>450</v>
      </c>
      <c r="R3741" s="4">
        <f>IFERROR(Table1[[#This Row],[Operating Profit]]/Table1[[#This Row],[Units Sold]],0)</f>
        <v>202.5</v>
      </c>
      <c r="S3741" s="4">
        <f>IFERROR((Table1[[#This Row],[Total Sales]]-Table1[[#This Row],[Operating Profit]])/Table1[[#This Row],[Units Sold]],0)</f>
        <v>247.5</v>
      </c>
      <c r="T3741" s="4" t="str">
        <f>IF(Table1[[#This Row],[Profit per unit]]&gt;$V$8,"Premium","Mass")</f>
        <v>Premium</v>
      </c>
      <c r="U3741" s="4"/>
    </row>
    <row r="3742" spans="2:21" ht="14.25" customHeight="1" x14ac:dyDescent="0.3">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c r="O3742" s="4" t="str">
        <f>TEXT(Table1[[#This Row],[Invoice Date]],"mmm")</f>
        <v>Jan</v>
      </c>
      <c r="P3742" s="4">
        <f>YEAR(Table1[[#This Row],[Invoice Date]])</f>
        <v>2021</v>
      </c>
      <c r="Q3742" s="4">
        <f>IFERROR(Table1[[#This Row],[Total Sales]]/Table1[[#This Row],[Units Sold]],4)</f>
        <v>450</v>
      </c>
      <c r="R3742" s="4">
        <f>IFERROR(Table1[[#This Row],[Operating Profit]]/Table1[[#This Row],[Units Sold]],0)</f>
        <v>202.5</v>
      </c>
      <c r="S3742" s="4">
        <f>IFERROR((Table1[[#This Row],[Total Sales]]-Table1[[#This Row],[Operating Profit]])/Table1[[#This Row],[Units Sold]],0)</f>
        <v>247.5</v>
      </c>
      <c r="T3742" s="4" t="str">
        <f>IF(Table1[[#This Row],[Profit per unit]]&gt;$V$8,"Premium","Mass")</f>
        <v>Premium</v>
      </c>
      <c r="U3742" s="4"/>
    </row>
    <row r="3743" spans="2:21" ht="14.25" customHeight="1" x14ac:dyDescent="0.3">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c r="O3743" s="4" t="str">
        <f>TEXT(Table1[[#This Row],[Invoice Date]],"mmm")</f>
        <v>Jan</v>
      </c>
      <c r="P3743" s="4">
        <f>YEAR(Table1[[#This Row],[Invoice Date]])</f>
        <v>2021</v>
      </c>
      <c r="Q3743" s="4">
        <f>IFERROR(Table1[[#This Row],[Total Sales]]/Table1[[#This Row],[Units Sold]],4)</f>
        <v>350</v>
      </c>
      <c r="R3743" s="4">
        <f>IFERROR(Table1[[#This Row],[Operating Profit]]/Table1[[#This Row],[Units Sold]],0)</f>
        <v>122.5</v>
      </c>
      <c r="S3743" s="4">
        <f>IFERROR((Table1[[#This Row],[Total Sales]]-Table1[[#This Row],[Operating Profit]])/Table1[[#This Row],[Units Sold]],0)</f>
        <v>227.5</v>
      </c>
      <c r="T3743" s="4" t="str">
        <f>IF(Table1[[#This Row],[Profit per unit]]&gt;$V$8,"Premium","Mass")</f>
        <v>Premium</v>
      </c>
      <c r="U3743" s="4"/>
    </row>
    <row r="3744" spans="2:21" ht="14.25" customHeight="1" x14ac:dyDescent="0.3">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c r="O3744" s="4" t="str">
        <f>TEXT(Table1[[#This Row],[Invoice Date]],"mmm")</f>
        <v>Jan</v>
      </c>
      <c r="P3744" s="4">
        <f>YEAR(Table1[[#This Row],[Invoice Date]])</f>
        <v>2021</v>
      </c>
      <c r="Q3744" s="4">
        <f>IFERROR(Table1[[#This Row],[Total Sales]]/Table1[[#This Row],[Units Sold]],4)</f>
        <v>400</v>
      </c>
      <c r="R3744" s="4">
        <f>IFERROR(Table1[[#This Row],[Operating Profit]]/Table1[[#This Row],[Units Sold]],0)</f>
        <v>140</v>
      </c>
      <c r="S3744" s="4">
        <f>IFERROR((Table1[[#This Row],[Total Sales]]-Table1[[#This Row],[Operating Profit]])/Table1[[#This Row],[Units Sold]],0)</f>
        <v>260</v>
      </c>
      <c r="T3744" s="4" t="str">
        <f>IF(Table1[[#This Row],[Profit per unit]]&gt;$V$8,"Premium","Mass")</f>
        <v>Premium</v>
      </c>
      <c r="U3744" s="4"/>
    </row>
    <row r="3745" spans="2:21" ht="14.25" customHeight="1" x14ac:dyDescent="0.3">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c r="O3745" s="4" t="str">
        <f>TEXT(Table1[[#This Row],[Invoice Date]],"mmm")</f>
        <v>Jan</v>
      </c>
      <c r="P3745" s="4">
        <f>YEAR(Table1[[#This Row],[Invoice Date]])</f>
        <v>2021</v>
      </c>
      <c r="Q3745" s="4">
        <f>IFERROR(Table1[[#This Row],[Total Sales]]/Table1[[#This Row],[Units Sold]],4)</f>
        <v>550.00000000000011</v>
      </c>
      <c r="R3745" s="4">
        <f>IFERROR(Table1[[#This Row],[Operating Profit]]/Table1[[#This Row],[Units Sold]],0)</f>
        <v>192.5</v>
      </c>
      <c r="S3745" s="4">
        <f>IFERROR((Table1[[#This Row],[Total Sales]]-Table1[[#This Row],[Operating Profit]])/Table1[[#This Row],[Units Sold]],0)</f>
        <v>357.50000000000006</v>
      </c>
      <c r="T3745" s="4" t="str">
        <f>IF(Table1[[#This Row],[Profit per unit]]&gt;$V$8,"Premium","Mass")</f>
        <v>Premium</v>
      </c>
      <c r="U3745" s="4"/>
    </row>
    <row r="3746" spans="2:21" ht="14.25" customHeight="1" x14ac:dyDescent="0.3">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c r="O3746" s="4" t="str">
        <f>TEXT(Table1[[#This Row],[Invoice Date]],"mmm")</f>
        <v>Jan</v>
      </c>
      <c r="P3746" s="4">
        <f>YEAR(Table1[[#This Row],[Invoice Date]])</f>
        <v>2021</v>
      </c>
      <c r="Q3746" s="4">
        <f>IFERROR(Table1[[#This Row],[Total Sales]]/Table1[[#This Row],[Units Sold]],4)</f>
        <v>450</v>
      </c>
      <c r="R3746" s="4">
        <f>IFERROR(Table1[[#This Row],[Operating Profit]]/Table1[[#This Row],[Units Sold]],0)</f>
        <v>179.99999999999997</v>
      </c>
      <c r="S3746" s="4">
        <f>IFERROR((Table1[[#This Row],[Total Sales]]-Table1[[#This Row],[Operating Profit]])/Table1[[#This Row],[Units Sold]],0)</f>
        <v>270</v>
      </c>
      <c r="T3746" s="4" t="str">
        <f>IF(Table1[[#This Row],[Profit per unit]]&gt;$V$8,"Premium","Mass")</f>
        <v>Premium</v>
      </c>
      <c r="U3746" s="4"/>
    </row>
    <row r="3747" spans="2:21" ht="14.25" customHeight="1" x14ac:dyDescent="0.3">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c r="O3747" s="4" t="str">
        <f>TEXT(Table1[[#This Row],[Invoice Date]],"mmm")</f>
        <v>Feb</v>
      </c>
      <c r="P3747" s="4">
        <f>YEAR(Table1[[#This Row],[Invoice Date]])</f>
        <v>2021</v>
      </c>
      <c r="Q3747" s="4">
        <f>IFERROR(Table1[[#This Row],[Total Sales]]/Table1[[#This Row],[Units Sold]],4)</f>
        <v>450</v>
      </c>
      <c r="R3747" s="4">
        <f>IFERROR(Table1[[#This Row],[Operating Profit]]/Table1[[#This Row],[Units Sold]],0)</f>
        <v>202.5</v>
      </c>
      <c r="S3747" s="4">
        <f>IFERROR((Table1[[#This Row],[Total Sales]]-Table1[[#This Row],[Operating Profit]])/Table1[[#This Row],[Units Sold]],0)</f>
        <v>247.5</v>
      </c>
      <c r="T3747" s="4" t="str">
        <f>IF(Table1[[#This Row],[Profit per unit]]&gt;$V$8,"Premium","Mass")</f>
        <v>Premium</v>
      </c>
      <c r="U3747" s="4"/>
    </row>
    <row r="3748" spans="2:21" ht="14.25" customHeight="1" x14ac:dyDescent="0.3">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c r="O3748" s="4" t="str">
        <f>TEXT(Table1[[#This Row],[Invoice Date]],"mmm")</f>
        <v>Feb</v>
      </c>
      <c r="P3748" s="4">
        <f>YEAR(Table1[[#This Row],[Invoice Date]])</f>
        <v>2021</v>
      </c>
      <c r="Q3748" s="4">
        <f>IFERROR(Table1[[#This Row],[Total Sales]]/Table1[[#This Row],[Units Sold]],4)</f>
        <v>450</v>
      </c>
      <c r="R3748" s="4">
        <f>IFERROR(Table1[[#This Row],[Operating Profit]]/Table1[[#This Row],[Units Sold]],0)</f>
        <v>202.5</v>
      </c>
      <c r="S3748" s="4">
        <f>IFERROR((Table1[[#This Row],[Total Sales]]-Table1[[#This Row],[Operating Profit]])/Table1[[#This Row],[Units Sold]],0)</f>
        <v>247.5</v>
      </c>
      <c r="T3748" s="4" t="str">
        <f>IF(Table1[[#This Row],[Profit per unit]]&gt;$V$8,"Premium","Mass")</f>
        <v>Premium</v>
      </c>
      <c r="U3748" s="4"/>
    </row>
    <row r="3749" spans="2:21" ht="14.25" customHeight="1" x14ac:dyDescent="0.3">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c r="O3749" s="4" t="str">
        <f>TEXT(Table1[[#This Row],[Invoice Date]],"mmm")</f>
        <v>Feb</v>
      </c>
      <c r="P3749" s="4">
        <f>YEAR(Table1[[#This Row],[Invoice Date]])</f>
        <v>2021</v>
      </c>
      <c r="Q3749" s="4">
        <f>IFERROR(Table1[[#This Row],[Total Sales]]/Table1[[#This Row],[Units Sold]],4)</f>
        <v>350</v>
      </c>
      <c r="R3749" s="4">
        <f>IFERROR(Table1[[#This Row],[Operating Profit]]/Table1[[#This Row],[Units Sold]],0)</f>
        <v>122.5</v>
      </c>
      <c r="S3749" s="4">
        <f>IFERROR((Table1[[#This Row],[Total Sales]]-Table1[[#This Row],[Operating Profit]])/Table1[[#This Row],[Units Sold]],0)</f>
        <v>227.5</v>
      </c>
      <c r="T3749" s="4" t="str">
        <f>IF(Table1[[#This Row],[Profit per unit]]&gt;$V$8,"Premium","Mass")</f>
        <v>Premium</v>
      </c>
      <c r="U3749" s="4"/>
    </row>
    <row r="3750" spans="2:21" ht="14.25" customHeight="1" x14ac:dyDescent="0.3">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c r="O3750" s="4" t="str">
        <f>TEXT(Table1[[#This Row],[Invoice Date]],"mmm")</f>
        <v>Feb</v>
      </c>
      <c r="P3750" s="4">
        <f>YEAR(Table1[[#This Row],[Invoice Date]])</f>
        <v>2021</v>
      </c>
      <c r="Q3750" s="4">
        <f>IFERROR(Table1[[#This Row],[Total Sales]]/Table1[[#This Row],[Units Sold]],4)</f>
        <v>400</v>
      </c>
      <c r="R3750" s="4">
        <f>IFERROR(Table1[[#This Row],[Operating Profit]]/Table1[[#This Row],[Units Sold]],0)</f>
        <v>140</v>
      </c>
      <c r="S3750" s="4">
        <f>IFERROR((Table1[[#This Row],[Total Sales]]-Table1[[#This Row],[Operating Profit]])/Table1[[#This Row],[Units Sold]],0)</f>
        <v>260</v>
      </c>
      <c r="T3750" s="4" t="str">
        <f>IF(Table1[[#This Row],[Profit per unit]]&gt;$V$8,"Premium","Mass")</f>
        <v>Premium</v>
      </c>
      <c r="U3750" s="4"/>
    </row>
    <row r="3751" spans="2:21" ht="14.25" customHeight="1" x14ac:dyDescent="0.3">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c r="O3751" s="4" t="str">
        <f>TEXT(Table1[[#This Row],[Invoice Date]],"mmm")</f>
        <v>Feb</v>
      </c>
      <c r="P3751" s="4">
        <f>YEAR(Table1[[#This Row],[Invoice Date]])</f>
        <v>2021</v>
      </c>
      <c r="Q3751" s="4">
        <f>IFERROR(Table1[[#This Row],[Total Sales]]/Table1[[#This Row],[Units Sold]],4)</f>
        <v>550.00000000000011</v>
      </c>
      <c r="R3751" s="4">
        <f>IFERROR(Table1[[#This Row],[Operating Profit]]/Table1[[#This Row],[Units Sold]],0)</f>
        <v>192.5</v>
      </c>
      <c r="S3751" s="4">
        <f>IFERROR((Table1[[#This Row],[Total Sales]]-Table1[[#This Row],[Operating Profit]])/Table1[[#This Row],[Units Sold]],0)</f>
        <v>357.50000000000006</v>
      </c>
      <c r="T3751" s="4" t="str">
        <f>IF(Table1[[#This Row],[Profit per unit]]&gt;$V$8,"Premium","Mass")</f>
        <v>Premium</v>
      </c>
      <c r="U3751" s="4"/>
    </row>
    <row r="3752" spans="2:21" ht="14.25" customHeight="1" x14ac:dyDescent="0.3">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c r="O3752" s="4" t="str">
        <f>TEXT(Table1[[#This Row],[Invoice Date]],"mmm")</f>
        <v>Feb</v>
      </c>
      <c r="P3752" s="4">
        <f>YEAR(Table1[[#This Row],[Invoice Date]])</f>
        <v>2021</v>
      </c>
      <c r="Q3752" s="4">
        <f>IFERROR(Table1[[#This Row],[Total Sales]]/Table1[[#This Row],[Units Sold]],4)</f>
        <v>450</v>
      </c>
      <c r="R3752" s="4">
        <f>IFERROR(Table1[[#This Row],[Operating Profit]]/Table1[[#This Row],[Units Sold]],0)</f>
        <v>179.99999999999997</v>
      </c>
      <c r="S3752" s="4">
        <f>IFERROR((Table1[[#This Row],[Total Sales]]-Table1[[#This Row],[Operating Profit]])/Table1[[#This Row],[Units Sold]],0)</f>
        <v>270</v>
      </c>
      <c r="T3752" s="4" t="str">
        <f>IF(Table1[[#This Row],[Profit per unit]]&gt;$V$8,"Premium","Mass")</f>
        <v>Premium</v>
      </c>
      <c r="U3752" s="4"/>
    </row>
    <row r="3753" spans="2:21" ht="14.25" customHeight="1" x14ac:dyDescent="0.3">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c r="O3753" s="4" t="str">
        <f>TEXT(Table1[[#This Row],[Invoice Date]],"mmm")</f>
        <v>Mar</v>
      </c>
      <c r="P3753" s="4">
        <f>YEAR(Table1[[#This Row],[Invoice Date]])</f>
        <v>2021</v>
      </c>
      <c r="Q3753" s="4">
        <f>IFERROR(Table1[[#This Row],[Total Sales]]/Table1[[#This Row],[Units Sold]],4)</f>
        <v>450</v>
      </c>
      <c r="R3753" s="4">
        <f>IFERROR(Table1[[#This Row],[Operating Profit]]/Table1[[#This Row],[Units Sold]],0)</f>
        <v>202.5</v>
      </c>
      <c r="S3753" s="4">
        <f>IFERROR((Table1[[#This Row],[Total Sales]]-Table1[[#This Row],[Operating Profit]])/Table1[[#This Row],[Units Sold]],0)</f>
        <v>247.5</v>
      </c>
      <c r="T3753" s="4" t="str">
        <f>IF(Table1[[#This Row],[Profit per unit]]&gt;$V$8,"Premium","Mass")</f>
        <v>Premium</v>
      </c>
      <c r="U3753" s="4"/>
    </row>
    <row r="3754" spans="2:21" ht="14.25" customHeight="1" x14ac:dyDescent="0.3">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c r="O3754" s="4" t="str">
        <f>TEXT(Table1[[#This Row],[Invoice Date]],"mmm")</f>
        <v>Mar</v>
      </c>
      <c r="P3754" s="4">
        <f>YEAR(Table1[[#This Row],[Invoice Date]])</f>
        <v>2021</v>
      </c>
      <c r="Q3754" s="4">
        <f>IFERROR(Table1[[#This Row],[Total Sales]]/Table1[[#This Row],[Units Sold]],4)</f>
        <v>450</v>
      </c>
      <c r="R3754" s="4">
        <f>IFERROR(Table1[[#This Row],[Operating Profit]]/Table1[[#This Row],[Units Sold]],0)</f>
        <v>202.5</v>
      </c>
      <c r="S3754" s="4">
        <f>IFERROR((Table1[[#This Row],[Total Sales]]-Table1[[#This Row],[Operating Profit]])/Table1[[#This Row],[Units Sold]],0)</f>
        <v>247.5</v>
      </c>
      <c r="T3754" s="4" t="str">
        <f>IF(Table1[[#This Row],[Profit per unit]]&gt;$V$8,"Premium","Mass")</f>
        <v>Premium</v>
      </c>
      <c r="U3754" s="4"/>
    </row>
    <row r="3755" spans="2:21" ht="14.25" customHeight="1" x14ac:dyDescent="0.3">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c r="O3755" s="4" t="str">
        <f>TEXT(Table1[[#This Row],[Invoice Date]],"mmm")</f>
        <v>Mar</v>
      </c>
      <c r="P3755" s="4">
        <f>YEAR(Table1[[#This Row],[Invoice Date]])</f>
        <v>2021</v>
      </c>
      <c r="Q3755" s="4">
        <f>IFERROR(Table1[[#This Row],[Total Sales]]/Table1[[#This Row],[Units Sold]],4)</f>
        <v>350</v>
      </c>
      <c r="R3755" s="4">
        <f>IFERROR(Table1[[#This Row],[Operating Profit]]/Table1[[#This Row],[Units Sold]],0)</f>
        <v>122.5</v>
      </c>
      <c r="S3755" s="4">
        <f>IFERROR((Table1[[#This Row],[Total Sales]]-Table1[[#This Row],[Operating Profit]])/Table1[[#This Row],[Units Sold]],0)</f>
        <v>227.5</v>
      </c>
      <c r="T3755" s="4" t="str">
        <f>IF(Table1[[#This Row],[Profit per unit]]&gt;$V$8,"Premium","Mass")</f>
        <v>Premium</v>
      </c>
      <c r="U3755" s="4"/>
    </row>
    <row r="3756" spans="2:21" ht="14.25" customHeight="1" x14ac:dyDescent="0.3">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c r="O3756" s="4" t="str">
        <f>TEXT(Table1[[#This Row],[Invoice Date]],"mmm")</f>
        <v>Mar</v>
      </c>
      <c r="P3756" s="4">
        <f>YEAR(Table1[[#This Row],[Invoice Date]])</f>
        <v>2021</v>
      </c>
      <c r="Q3756" s="4">
        <f>IFERROR(Table1[[#This Row],[Total Sales]]/Table1[[#This Row],[Units Sold]],4)</f>
        <v>400</v>
      </c>
      <c r="R3756" s="4">
        <f>IFERROR(Table1[[#This Row],[Operating Profit]]/Table1[[#This Row],[Units Sold]],0)</f>
        <v>140</v>
      </c>
      <c r="S3756" s="4">
        <f>IFERROR((Table1[[#This Row],[Total Sales]]-Table1[[#This Row],[Operating Profit]])/Table1[[#This Row],[Units Sold]],0)</f>
        <v>260</v>
      </c>
      <c r="T3756" s="4" t="str">
        <f>IF(Table1[[#This Row],[Profit per unit]]&gt;$V$8,"Premium","Mass")</f>
        <v>Premium</v>
      </c>
      <c r="U3756" s="4"/>
    </row>
    <row r="3757" spans="2:21" ht="14.25" customHeight="1" x14ac:dyDescent="0.3">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c r="O3757" s="4" t="str">
        <f>TEXT(Table1[[#This Row],[Invoice Date]],"mmm")</f>
        <v>Mar</v>
      </c>
      <c r="P3757" s="4">
        <f>YEAR(Table1[[#This Row],[Invoice Date]])</f>
        <v>2021</v>
      </c>
      <c r="Q3757" s="4">
        <f>IFERROR(Table1[[#This Row],[Total Sales]]/Table1[[#This Row],[Units Sold]],4)</f>
        <v>550.00000000000011</v>
      </c>
      <c r="R3757" s="4">
        <f>IFERROR(Table1[[#This Row],[Operating Profit]]/Table1[[#This Row],[Units Sold]],0)</f>
        <v>192.5</v>
      </c>
      <c r="S3757" s="4">
        <f>IFERROR((Table1[[#This Row],[Total Sales]]-Table1[[#This Row],[Operating Profit]])/Table1[[#This Row],[Units Sold]],0)</f>
        <v>357.50000000000006</v>
      </c>
      <c r="T3757" s="4" t="str">
        <f>IF(Table1[[#This Row],[Profit per unit]]&gt;$V$8,"Premium","Mass")</f>
        <v>Premium</v>
      </c>
      <c r="U3757" s="4"/>
    </row>
    <row r="3758" spans="2:21" ht="14.25" customHeight="1" x14ac:dyDescent="0.3">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c r="O3758" s="4" t="str">
        <f>TEXT(Table1[[#This Row],[Invoice Date]],"mmm")</f>
        <v>Mar</v>
      </c>
      <c r="P3758" s="4">
        <f>YEAR(Table1[[#This Row],[Invoice Date]])</f>
        <v>2021</v>
      </c>
      <c r="Q3758" s="4">
        <f>IFERROR(Table1[[#This Row],[Total Sales]]/Table1[[#This Row],[Units Sold]],4)</f>
        <v>450</v>
      </c>
      <c r="R3758" s="4">
        <f>IFERROR(Table1[[#This Row],[Operating Profit]]/Table1[[#This Row],[Units Sold]],0)</f>
        <v>179.99999999999997</v>
      </c>
      <c r="S3758" s="4">
        <f>IFERROR((Table1[[#This Row],[Total Sales]]-Table1[[#This Row],[Operating Profit]])/Table1[[#This Row],[Units Sold]],0)</f>
        <v>270</v>
      </c>
      <c r="T3758" s="4" t="str">
        <f>IF(Table1[[#This Row],[Profit per unit]]&gt;$V$8,"Premium","Mass")</f>
        <v>Premium</v>
      </c>
      <c r="U3758" s="4"/>
    </row>
    <row r="3759" spans="2:21" ht="14.25" customHeight="1" x14ac:dyDescent="0.3">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c r="O3759" s="4" t="str">
        <f>TEXT(Table1[[#This Row],[Invoice Date]],"mmm")</f>
        <v>Apr</v>
      </c>
      <c r="P3759" s="4">
        <f>YEAR(Table1[[#This Row],[Invoice Date]])</f>
        <v>2021</v>
      </c>
      <c r="Q3759" s="4">
        <f>IFERROR(Table1[[#This Row],[Total Sales]]/Table1[[#This Row],[Units Sold]],4)</f>
        <v>450</v>
      </c>
      <c r="R3759" s="4">
        <f>IFERROR(Table1[[#This Row],[Operating Profit]]/Table1[[#This Row],[Units Sold]],0)</f>
        <v>202.5</v>
      </c>
      <c r="S3759" s="4">
        <f>IFERROR((Table1[[#This Row],[Total Sales]]-Table1[[#This Row],[Operating Profit]])/Table1[[#This Row],[Units Sold]],0)</f>
        <v>247.5</v>
      </c>
      <c r="T3759" s="4" t="str">
        <f>IF(Table1[[#This Row],[Profit per unit]]&gt;$V$8,"Premium","Mass")</f>
        <v>Premium</v>
      </c>
      <c r="U3759" s="4"/>
    </row>
    <row r="3760" spans="2:21" ht="14.25" customHeight="1" x14ac:dyDescent="0.3">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c r="O3760" s="4" t="str">
        <f>TEXT(Table1[[#This Row],[Invoice Date]],"mmm")</f>
        <v>Apr</v>
      </c>
      <c r="P3760" s="4">
        <f>YEAR(Table1[[#This Row],[Invoice Date]])</f>
        <v>2021</v>
      </c>
      <c r="Q3760" s="4">
        <f>IFERROR(Table1[[#This Row],[Total Sales]]/Table1[[#This Row],[Units Sold]],4)</f>
        <v>450</v>
      </c>
      <c r="R3760" s="4">
        <f>IFERROR(Table1[[#This Row],[Operating Profit]]/Table1[[#This Row],[Units Sold]],0)</f>
        <v>202.5</v>
      </c>
      <c r="S3760" s="4">
        <f>IFERROR((Table1[[#This Row],[Total Sales]]-Table1[[#This Row],[Operating Profit]])/Table1[[#This Row],[Units Sold]],0)</f>
        <v>247.5</v>
      </c>
      <c r="T3760" s="4" t="str">
        <f>IF(Table1[[#This Row],[Profit per unit]]&gt;$V$8,"Premium","Mass")</f>
        <v>Premium</v>
      </c>
      <c r="U3760" s="4"/>
    </row>
    <row r="3761" spans="2:21" ht="14.25" customHeight="1" x14ac:dyDescent="0.3">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c r="O3761" s="4" t="str">
        <f>TEXT(Table1[[#This Row],[Invoice Date]],"mmm")</f>
        <v>Apr</v>
      </c>
      <c r="P3761" s="4">
        <f>YEAR(Table1[[#This Row],[Invoice Date]])</f>
        <v>2021</v>
      </c>
      <c r="Q3761" s="4">
        <f>IFERROR(Table1[[#This Row],[Total Sales]]/Table1[[#This Row],[Units Sold]],4)</f>
        <v>350</v>
      </c>
      <c r="R3761" s="4">
        <f>IFERROR(Table1[[#This Row],[Operating Profit]]/Table1[[#This Row],[Units Sold]],0)</f>
        <v>122.5</v>
      </c>
      <c r="S3761" s="4">
        <f>IFERROR((Table1[[#This Row],[Total Sales]]-Table1[[#This Row],[Operating Profit]])/Table1[[#This Row],[Units Sold]],0)</f>
        <v>227.5</v>
      </c>
      <c r="T3761" s="4" t="str">
        <f>IF(Table1[[#This Row],[Profit per unit]]&gt;$V$8,"Premium","Mass")</f>
        <v>Premium</v>
      </c>
      <c r="U3761" s="4"/>
    </row>
    <row r="3762" spans="2:21" ht="14.25" customHeight="1" x14ac:dyDescent="0.3">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c r="O3762" s="4" t="str">
        <f>TEXT(Table1[[#This Row],[Invoice Date]],"mmm")</f>
        <v>Apr</v>
      </c>
      <c r="P3762" s="4">
        <f>YEAR(Table1[[#This Row],[Invoice Date]])</f>
        <v>2021</v>
      </c>
      <c r="Q3762" s="4">
        <f>IFERROR(Table1[[#This Row],[Total Sales]]/Table1[[#This Row],[Units Sold]],4)</f>
        <v>400</v>
      </c>
      <c r="R3762" s="4">
        <f>IFERROR(Table1[[#This Row],[Operating Profit]]/Table1[[#This Row],[Units Sold]],0)</f>
        <v>140</v>
      </c>
      <c r="S3762" s="4">
        <f>IFERROR((Table1[[#This Row],[Total Sales]]-Table1[[#This Row],[Operating Profit]])/Table1[[#This Row],[Units Sold]],0)</f>
        <v>260</v>
      </c>
      <c r="T3762" s="4" t="str">
        <f>IF(Table1[[#This Row],[Profit per unit]]&gt;$V$8,"Premium","Mass")</f>
        <v>Premium</v>
      </c>
      <c r="U3762" s="4"/>
    </row>
    <row r="3763" spans="2:21" ht="14.25" customHeight="1" x14ac:dyDescent="0.3">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c r="O3763" s="4" t="str">
        <f>TEXT(Table1[[#This Row],[Invoice Date]],"mmm")</f>
        <v>Apr</v>
      </c>
      <c r="P3763" s="4">
        <f>YEAR(Table1[[#This Row],[Invoice Date]])</f>
        <v>2021</v>
      </c>
      <c r="Q3763" s="4">
        <f>IFERROR(Table1[[#This Row],[Total Sales]]/Table1[[#This Row],[Units Sold]],4)</f>
        <v>550.00000000000011</v>
      </c>
      <c r="R3763" s="4">
        <f>IFERROR(Table1[[#This Row],[Operating Profit]]/Table1[[#This Row],[Units Sold]],0)</f>
        <v>192.50000000000003</v>
      </c>
      <c r="S3763" s="4">
        <f>IFERROR((Table1[[#This Row],[Total Sales]]-Table1[[#This Row],[Operating Profit]])/Table1[[#This Row],[Units Sold]],0)</f>
        <v>357.50000000000011</v>
      </c>
      <c r="T3763" s="4" t="str">
        <f>IF(Table1[[#This Row],[Profit per unit]]&gt;$V$8,"Premium","Mass")</f>
        <v>Premium</v>
      </c>
      <c r="U3763" s="4"/>
    </row>
    <row r="3764" spans="2:21" ht="14.25" customHeight="1" x14ac:dyDescent="0.3">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c r="O3764" s="4" t="str">
        <f>TEXT(Table1[[#This Row],[Invoice Date]],"mmm")</f>
        <v>Apr</v>
      </c>
      <c r="P3764" s="4">
        <f>YEAR(Table1[[#This Row],[Invoice Date]])</f>
        <v>2021</v>
      </c>
      <c r="Q3764" s="4">
        <f>IFERROR(Table1[[#This Row],[Total Sales]]/Table1[[#This Row],[Units Sold]],4)</f>
        <v>450</v>
      </c>
      <c r="R3764" s="4">
        <f>IFERROR(Table1[[#This Row],[Operating Profit]]/Table1[[#This Row],[Units Sold]],0)</f>
        <v>179.99999999999997</v>
      </c>
      <c r="S3764" s="4">
        <f>IFERROR((Table1[[#This Row],[Total Sales]]-Table1[[#This Row],[Operating Profit]])/Table1[[#This Row],[Units Sold]],0)</f>
        <v>270</v>
      </c>
      <c r="T3764" s="4" t="str">
        <f>IF(Table1[[#This Row],[Profit per unit]]&gt;$V$8,"Premium","Mass")</f>
        <v>Premium</v>
      </c>
      <c r="U3764" s="4"/>
    </row>
    <row r="3765" spans="2:21" ht="14.25" customHeight="1" x14ac:dyDescent="0.3">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c r="O3765" s="4" t="str">
        <f>TEXT(Table1[[#This Row],[Invoice Date]],"mmm")</f>
        <v>May</v>
      </c>
      <c r="P3765" s="4">
        <f>YEAR(Table1[[#This Row],[Invoice Date]])</f>
        <v>2021</v>
      </c>
      <c r="Q3765" s="4">
        <f>IFERROR(Table1[[#This Row],[Total Sales]]/Table1[[#This Row],[Units Sold]],4)</f>
        <v>600</v>
      </c>
      <c r="R3765" s="4">
        <f>IFERROR(Table1[[#This Row],[Operating Profit]]/Table1[[#This Row],[Units Sold]],0)</f>
        <v>270</v>
      </c>
      <c r="S3765" s="4">
        <f>IFERROR((Table1[[#This Row],[Total Sales]]-Table1[[#This Row],[Operating Profit]])/Table1[[#This Row],[Units Sold]],0)</f>
        <v>330</v>
      </c>
      <c r="T3765" s="4" t="str">
        <f>IF(Table1[[#This Row],[Profit per unit]]&gt;$V$8,"Premium","Mass")</f>
        <v>Premium</v>
      </c>
      <c r="U3765" s="4"/>
    </row>
    <row r="3766" spans="2:21" ht="14.25" customHeight="1" x14ac:dyDescent="0.3">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c r="O3766" s="4" t="str">
        <f>TEXT(Table1[[#This Row],[Invoice Date]],"mmm")</f>
        <v>May</v>
      </c>
      <c r="P3766" s="4">
        <f>YEAR(Table1[[#This Row],[Invoice Date]])</f>
        <v>2021</v>
      </c>
      <c r="Q3766" s="4">
        <f>IFERROR(Table1[[#This Row],[Total Sales]]/Table1[[#This Row],[Units Sold]],4)</f>
        <v>550.00000000000011</v>
      </c>
      <c r="R3766" s="4">
        <f>IFERROR(Table1[[#This Row],[Operating Profit]]/Table1[[#This Row],[Units Sold]],0)</f>
        <v>247.50000000000006</v>
      </c>
      <c r="S3766" s="4">
        <f>IFERROR((Table1[[#This Row],[Total Sales]]-Table1[[#This Row],[Operating Profit]])/Table1[[#This Row],[Units Sold]],0)</f>
        <v>302.50000000000006</v>
      </c>
      <c r="T3766" s="4" t="str">
        <f>IF(Table1[[#This Row],[Profit per unit]]&gt;$V$8,"Premium","Mass")</f>
        <v>Premium</v>
      </c>
      <c r="U3766" s="4"/>
    </row>
    <row r="3767" spans="2:21" ht="14.25" customHeight="1" x14ac:dyDescent="0.3">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c r="O3767" s="4" t="str">
        <f>TEXT(Table1[[#This Row],[Invoice Date]],"mmm")</f>
        <v>May</v>
      </c>
      <c r="P3767" s="4">
        <f>YEAR(Table1[[#This Row],[Invoice Date]])</f>
        <v>2021</v>
      </c>
      <c r="Q3767" s="4">
        <f>IFERROR(Table1[[#This Row],[Total Sales]]/Table1[[#This Row],[Units Sold]],4)</f>
        <v>500</v>
      </c>
      <c r="R3767" s="4">
        <f>IFERROR(Table1[[#This Row],[Operating Profit]]/Table1[[#This Row],[Units Sold]],0)</f>
        <v>175</v>
      </c>
      <c r="S3767" s="4">
        <f>IFERROR((Table1[[#This Row],[Total Sales]]-Table1[[#This Row],[Operating Profit]])/Table1[[#This Row],[Units Sold]],0)</f>
        <v>325</v>
      </c>
      <c r="T3767" s="4" t="str">
        <f>IF(Table1[[#This Row],[Profit per unit]]&gt;$V$8,"Premium","Mass")</f>
        <v>Premium</v>
      </c>
      <c r="U3767" s="4"/>
    </row>
    <row r="3768" spans="2:21" ht="14.25" customHeight="1" x14ac:dyDescent="0.3">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c r="O3768" s="4" t="str">
        <f>TEXT(Table1[[#This Row],[Invoice Date]],"mmm")</f>
        <v>May</v>
      </c>
      <c r="P3768" s="4">
        <f>YEAR(Table1[[#This Row],[Invoice Date]])</f>
        <v>2021</v>
      </c>
      <c r="Q3768" s="4">
        <f>IFERROR(Table1[[#This Row],[Total Sales]]/Table1[[#This Row],[Units Sold]],4)</f>
        <v>500</v>
      </c>
      <c r="R3768" s="4">
        <f>IFERROR(Table1[[#This Row],[Operating Profit]]/Table1[[#This Row],[Units Sold]],0)</f>
        <v>175</v>
      </c>
      <c r="S3768" s="4">
        <f>IFERROR((Table1[[#This Row],[Total Sales]]-Table1[[#This Row],[Operating Profit]])/Table1[[#This Row],[Units Sold]],0)</f>
        <v>325</v>
      </c>
      <c r="T3768" s="4" t="str">
        <f>IF(Table1[[#This Row],[Profit per unit]]&gt;$V$8,"Premium","Mass")</f>
        <v>Premium</v>
      </c>
      <c r="U3768" s="4"/>
    </row>
    <row r="3769" spans="2:21" ht="14.25" customHeight="1" x14ac:dyDescent="0.3">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c r="O3769" s="4" t="str">
        <f>TEXT(Table1[[#This Row],[Invoice Date]],"mmm")</f>
        <v>May</v>
      </c>
      <c r="P3769" s="4">
        <f>YEAR(Table1[[#This Row],[Invoice Date]])</f>
        <v>2021</v>
      </c>
      <c r="Q3769" s="4">
        <f>IFERROR(Table1[[#This Row],[Total Sales]]/Table1[[#This Row],[Units Sold]],4)</f>
        <v>600</v>
      </c>
      <c r="R3769" s="4">
        <f>IFERROR(Table1[[#This Row],[Operating Profit]]/Table1[[#This Row],[Units Sold]],0)</f>
        <v>209.99999999999997</v>
      </c>
      <c r="S3769" s="4">
        <f>IFERROR((Table1[[#This Row],[Total Sales]]-Table1[[#This Row],[Operating Profit]])/Table1[[#This Row],[Units Sold]],0)</f>
        <v>390</v>
      </c>
      <c r="T3769" s="4" t="str">
        <f>IF(Table1[[#This Row],[Profit per unit]]&gt;$V$8,"Premium","Mass")</f>
        <v>Premium</v>
      </c>
      <c r="U3769" s="4"/>
    </row>
    <row r="3770" spans="2:21" ht="14.25" customHeight="1" x14ac:dyDescent="0.3">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c r="O3770" s="4" t="str">
        <f>TEXT(Table1[[#This Row],[Invoice Date]],"mmm")</f>
        <v>May</v>
      </c>
      <c r="P3770" s="4">
        <f>YEAR(Table1[[#This Row],[Invoice Date]])</f>
        <v>2021</v>
      </c>
      <c r="Q3770" s="4">
        <f>IFERROR(Table1[[#This Row],[Total Sales]]/Table1[[#This Row],[Units Sold]],4)</f>
        <v>650</v>
      </c>
      <c r="R3770" s="4">
        <f>IFERROR(Table1[[#This Row],[Operating Profit]]/Table1[[#This Row],[Units Sold]],0)</f>
        <v>259.99999999999994</v>
      </c>
      <c r="S3770" s="4">
        <f>IFERROR((Table1[[#This Row],[Total Sales]]-Table1[[#This Row],[Operating Profit]])/Table1[[#This Row],[Units Sold]],0)</f>
        <v>390</v>
      </c>
      <c r="T3770" s="4" t="str">
        <f>IF(Table1[[#This Row],[Profit per unit]]&gt;$V$8,"Premium","Mass")</f>
        <v>Premium</v>
      </c>
      <c r="U3770" s="4"/>
    </row>
    <row r="3771" spans="2:21" ht="14.25" customHeight="1" x14ac:dyDescent="0.3">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c r="O3771" s="4" t="str">
        <f>TEXT(Table1[[#This Row],[Invoice Date]],"mmm")</f>
        <v>Jun</v>
      </c>
      <c r="P3771" s="4">
        <f>YEAR(Table1[[#This Row],[Invoice Date]])</f>
        <v>2021</v>
      </c>
      <c r="Q3771" s="4">
        <f>IFERROR(Table1[[#This Row],[Total Sales]]/Table1[[#This Row],[Units Sold]],4)</f>
        <v>600</v>
      </c>
      <c r="R3771" s="4">
        <f>IFERROR(Table1[[#This Row],[Operating Profit]]/Table1[[#This Row],[Units Sold]],0)</f>
        <v>270</v>
      </c>
      <c r="S3771" s="4">
        <f>IFERROR((Table1[[#This Row],[Total Sales]]-Table1[[#This Row],[Operating Profit]])/Table1[[#This Row],[Units Sold]],0)</f>
        <v>330</v>
      </c>
      <c r="T3771" s="4" t="str">
        <f>IF(Table1[[#This Row],[Profit per unit]]&gt;$V$8,"Premium","Mass")</f>
        <v>Premium</v>
      </c>
      <c r="U3771" s="4"/>
    </row>
    <row r="3772" spans="2:21" ht="14.25" customHeight="1" x14ac:dyDescent="0.3">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c r="O3772" s="4" t="str">
        <f>TEXT(Table1[[#This Row],[Invoice Date]],"mmm")</f>
        <v>Jun</v>
      </c>
      <c r="P3772" s="4">
        <f>YEAR(Table1[[#This Row],[Invoice Date]])</f>
        <v>2021</v>
      </c>
      <c r="Q3772" s="4">
        <f>IFERROR(Table1[[#This Row],[Total Sales]]/Table1[[#This Row],[Units Sold]],4)</f>
        <v>550.00000000000011</v>
      </c>
      <c r="R3772" s="4">
        <f>IFERROR(Table1[[#This Row],[Operating Profit]]/Table1[[#This Row],[Units Sold]],0)</f>
        <v>247.50000000000003</v>
      </c>
      <c r="S3772" s="4">
        <f>IFERROR((Table1[[#This Row],[Total Sales]]-Table1[[#This Row],[Operating Profit]])/Table1[[#This Row],[Units Sold]],0)</f>
        <v>302.50000000000006</v>
      </c>
      <c r="T3772" s="4" t="str">
        <f>IF(Table1[[#This Row],[Profit per unit]]&gt;$V$8,"Premium","Mass")</f>
        <v>Premium</v>
      </c>
      <c r="U3772" s="4"/>
    </row>
    <row r="3773" spans="2:21" ht="14.25" customHeight="1" x14ac:dyDescent="0.3">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c r="O3773" s="4" t="str">
        <f>TEXT(Table1[[#This Row],[Invoice Date]],"mmm")</f>
        <v>Jun</v>
      </c>
      <c r="P3773" s="4">
        <f>YEAR(Table1[[#This Row],[Invoice Date]])</f>
        <v>2021</v>
      </c>
      <c r="Q3773" s="4">
        <f>IFERROR(Table1[[#This Row],[Total Sales]]/Table1[[#This Row],[Units Sold]],4)</f>
        <v>500</v>
      </c>
      <c r="R3773" s="4">
        <f>IFERROR(Table1[[#This Row],[Operating Profit]]/Table1[[#This Row],[Units Sold]],0)</f>
        <v>175</v>
      </c>
      <c r="S3773" s="4">
        <f>IFERROR((Table1[[#This Row],[Total Sales]]-Table1[[#This Row],[Operating Profit]])/Table1[[#This Row],[Units Sold]],0)</f>
        <v>325</v>
      </c>
      <c r="T3773" s="4" t="str">
        <f>IF(Table1[[#This Row],[Profit per unit]]&gt;$V$8,"Premium","Mass")</f>
        <v>Premium</v>
      </c>
      <c r="U3773" s="4"/>
    </row>
    <row r="3774" spans="2:21" ht="14.25" customHeight="1" x14ac:dyDescent="0.3">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c r="O3774" s="4" t="str">
        <f>TEXT(Table1[[#This Row],[Invoice Date]],"mmm")</f>
        <v>Jun</v>
      </c>
      <c r="P3774" s="4">
        <f>YEAR(Table1[[#This Row],[Invoice Date]])</f>
        <v>2021</v>
      </c>
      <c r="Q3774" s="4">
        <f>IFERROR(Table1[[#This Row],[Total Sales]]/Table1[[#This Row],[Units Sold]],4)</f>
        <v>500</v>
      </c>
      <c r="R3774" s="4">
        <f>IFERROR(Table1[[#This Row],[Operating Profit]]/Table1[[#This Row],[Units Sold]],0)</f>
        <v>175</v>
      </c>
      <c r="S3774" s="4">
        <f>IFERROR((Table1[[#This Row],[Total Sales]]-Table1[[#This Row],[Operating Profit]])/Table1[[#This Row],[Units Sold]],0)</f>
        <v>325</v>
      </c>
      <c r="T3774" s="4" t="str">
        <f>IF(Table1[[#This Row],[Profit per unit]]&gt;$V$8,"Premium","Mass")</f>
        <v>Premium</v>
      </c>
      <c r="U3774" s="4"/>
    </row>
    <row r="3775" spans="2:21" ht="14.25" customHeight="1" x14ac:dyDescent="0.3">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c r="O3775" s="4" t="str">
        <f>TEXT(Table1[[#This Row],[Invoice Date]],"mmm")</f>
        <v>Jun</v>
      </c>
      <c r="P3775" s="4">
        <f>YEAR(Table1[[#This Row],[Invoice Date]])</f>
        <v>2021</v>
      </c>
      <c r="Q3775" s="4">
        <f>IFERROR(Table1[[#This Row],[Total Sales]]/Table1[[#This Row],[Units Sold]],4)</f>
        <v>600</v>
      </c>
      <c r="R3775" s="4">
        <f>IFERROR(Table1[[#This Row],[Operating Profit]]/Table1[[#This Row],[Units Sold]],0)</f>
        <v>209.99999999999997</v>
      </c>
      <c r="S3775" s="4">
        <f>IFERROR((Table1[[#This Row],[Total Sales]]-Table1[[#This Row],[Operating Profit]])/Table1[[#This Row],[Units Sold]],0)</f>
        <v>390</v>
      </c>
      <c r="T3775" s="4" t="str">
        <f>IF(Table1[[#This Row],[Profit per unit]]&gt;$V$8,"Premium","Mass")</f>
        <v>Premium</v>
      </c>
      <c r="U3775" s="4"/>
    </row>
    <row r="3776" spans="2:21" ht="14.25" customHeight="1" x14ac:dyDescent="0.3">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c r="O3776" s="4" t="str">
        <f>TEXT(Table1[[#This Row],[Invoice Date]],"mmm")</f>
        <v>Jun</v>
      </c>
      <c r="P3776" s="4">
        <f>YEAR(Table1[[#This Row],[Invoice Date]])</f>
        <v>2021</v>
      </c>
      <c r="Q3776" s="4">
        <f>IFERROR(Table1[[#This Row],[Total Sales]]/Table1[[#This Row],[Units Sold]],4)</f>
        <v>650</v>
      </c>
      <c r="R3776" s="4">
        <f>IFERROR(Table1[[#This Row],[Operating Profit]]/Table1[[#This Row],[Units Sold]],0)</f>
        <v>259.99999999999994</v>
      </c>
      <c r="S3776" s="4">
        <f>IFERROR((Table1[[#This Row],[Total Sales]]-Table1[[#This Row],[Operating Profit]])/Table1[[#This Row],[Units Sold]],0)</f>
        <v>390</v>
      </c>
      <c r="T3776" s="4" t="str">
        <f>IF(Table1[[#This Row],[Profit per unit]]&gt;$V$8,"Premium","Mass")</f>
        <v>Premium</v>
      </c>
      <c r="U3776" s="4"/>
    </row>
    <row r="3777" spans="2:21" ht="14.25" customHeight="1" x14ac:dyDescent="0.3">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c r="O3777" s="4" t="str">
        <f>TEXT(Table1[[#This Row],[Invoice Date]],"mmm")</f>
        <v>Jul</v>
      </c>
      <c r="P3777" s="4">
        <f>YEAR(Table1[[#This Row],[Invoice Date]])</f>
        <v>2021</v>
      </c>
      <c r="Q3777" s="4">
        <f>IFERROR(Table1[[#This Row],[Total Sales]]/Table1[[#This Row],[Units Sold]],4)</f>
        <v>600</v>
      </c>
      <c r="R3777" s="4">
        <f>IFERROR(Table1[[#This Row],[Operating Profit]]/Table1[[#This Row],[Units Sold]],0)</f>
        <v>270</v>
      </c>
      <c r="S3777" s="4">
        <f>IFERROR((Table1[[#This Row],[Total Sales]]-Table1[[#This Row],[Operating Profit]])/Table1[[#This Row],[Units Sold]],0)</f>
        <v>330</v>
      </c>
      <c r="T3777" s="4" t="str">
        <f>IF(Table1[[#This Row],[Profit per unit]]&gt;$V$8,"Premium","Mass")</f>
        <v>Premium</v>
      </c>
      <c r="U3777" s="4"/>
    </row>
    <row r="3778" spans="2:21" ht="14.25" customHeight="1" x14ac:dyDescent="0.3">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c r="O3778" s="4" t="str">
        <f>TEXT(Table1[[#This Row],[Invoice Date]],"mmm")</f>
        <v>Jul</v>
      </c>
      <c r="P3778" s="4">
        <f>YEAR(Table1[[#This Row],[Invoice Date]])</f>
        <v>2021</v>
      </c>
      <c r="Q3778" s="4">
        <f>IFERROR(Table1[[#This Row],[Total Sales]]/Table1[[#This Row],[Units Sold]],4)</f>
        <v>550.00000000000011</v>
      </c>
      <c r="R3778" s="4">
        <f>IFERROR(Table1[[#This Row],[Operating Profit]]/Table1[[#This Row],[Units Sold]],0)</f>
        <v>247.50000000000003</v>
      </c>
      <c r="S3778" s="4">
        <f>IFERROR((Table1[[#This Row],[Total Sales]]-Table1[[#This Row],[Operating Profit]])/Table1[[#This Row],[Units Sold]],0)</f>
        <v>302.50000000000006</v>
      </c>
      <c r="T3778" s="4" t="str">
        <f>IF(Table1[[#This Row],[Profit per unit]]&gt;$V$8,"Premium","Mass")</f>
        <v>Premium</v>
      </c>
      <c r="U3778" s="4"/>
    </row>
    <row r="3779" spans="2:21" ht="14.25" customHeight="1" x14ac:dyDescent="0.3">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c r="O3779" s="4" t="str">
        <f>TEXT(Table1[[#This Row],[Invoice Date]],"mmm")</f>
        <v>Jul</v>
      </c>
      <c r="P3779" s="4">
        <f>YEAR(Table1[[#This Row],[Invoice Date]])</f>
        <v>2021</v>
      </c>
      <c r="Q3779" s="4">
        <f>IFERROR(Table1[[#This Row],[Total Sales]]/Table1[[#This Row],[Units Sold]],4)</f>
        <v>500</v>
      </c>
      <c r="R3779" s="4">
        <f>IFERROR(Table1[[#This Row],[Operating Profit]]/Table1[[#This Row],[Units Sold]],0)</f>
        <v>174.99999999999997</v>
      </c>
      <c r="S3779" s="4">
        <f>IFERROR((Table1[[#This Row],[Total Sales]]-Table1[[#This Row],[Operating Profit]])/Table1[[#This Row],[Units Sold]],0)</f>
        <v>325</v>
      </c>
      <c r="T3779" s="4" t="str">
        <f>IF(Table1[[#This Row],[Profit per unit]]&gt;$V$8,"Premium","Mass")</f>
        <v>Premium</v>
      </c>
      <c r="U3779" s="4"/>
    </row>
    <row r="3780" spans="2:21" ht="14.25" customHeight="1" x14ac:dyDescent="0.3">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c r="O3780" s="4" t="str">
        <f>TEXT(Table1[[#This Row],[Invoice Date]],"mmm")</f>
        <v>Jul</v>
      </c>
      <c r="P3780" s="4">
        <f>YEAR(Table1[[#This Row],[Invoice Date]])</f>
        <v>2021</v>
      </c>
      <c r="Q3780" s="4">
        <f>IFERROR(Table1[[#This Row],[Total Sales]]/Table1[[#This Row],[Units Sold]],4)</f>
        <v>500</v>
      </c>
      <c r="R3780" s="4">
        <f>IFERROR(Table1[[#This Row],[Operating Profit]]/Table1[[#This Row],[Units Sold]],0)</f>
        <v>175</v>
      </c>
      <c r="S3780" s="4">
        <f>IFERROR((Table1[[#This Row],[Total Sales]]-Table1[[#This Row],[Operating Profit]])/Table1[[#This Row],[Units Sold]],0)</f>
        <v>325</v>
      </c>
      <c r="T3780" s="4" t="str">
        <f>IF(Table1[[#This Row],[Profit per unit]]&gt;$V$8,"Premium","Mass")</f>
        <v>Premium</v>
      </c>
      <c r="U3780" s="4"/>
    </row>
    <row r="3781" spans="2:21" ht="14.25" customHeight="1" x14ac:dyDescent="0.3">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c r="O3781" s="4" t="str">
        <f>TEXT(Table1[[#This Row],[Invoice Date]],"mmm")</f>
        <v>Jul</v>
      </c>
      <c r="P3781" s="4">
        <f>YEAR(Table1[[#This Row],[Invoice Date]])</f>
        <v>2021</v>
      </c>
      <c r="Q3781" s="4">
        <f>IFERROR(Table1[[#This Row],[Total Sales]]/Table1[[#This Row],[Units Sold]],4)</f>
        <v>600</v>
      </c>
      <c r="R3781" s="4">
        <f>IFERROR(Table1[[#This Row],[Operating Profit]]/Table1[[#This Row],[Units Sold]],0)</f>
        <v>210</v>
      </c>
      <c r="S3781" s="4">
        <f>IFERROR((Table1[[#This Row],[Total Sales]]-Table1[[#This Row],[Operating Profit]])/Table1[[#This Row],[Units Sold]],0)</f>
        <v>390</v>
      </c>
      <c r="T3781" s="4" t="str">
        <f>IF(Table1[[#This Row],[Profit per unit]]&gt;$V$8,"Premium","Mass")</f>
        <v>Premium</v>
      </c>
      <c r="U3781" s="4"/>
    </row>
    <row r="3782" spans="2:21" ht="14.25" customHeight="1" x14ac:dyDescent="0.3">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c r="O3782" s="4" t="str">
        <f>TEXT(Table1[[#This Row],[Invoice Date]],"mmm")</f>
        <v>Jul</v>
      </c>
      <c r="P3782" s="4">
        <f>YEAR(Table1[[#This Row],[Invoice Date]])</f>
        <v>2021</v>
      </c>
      <c r="Q3782" s="4">
        <f>IFERROR(Table1[[#This Row],[Total Sales]]/Table1[[#This Row],[Units Sold]],4)</f>
        <v>650</v>
      </c>
      <c r="R3782" s="4">
        <f>IFERROR(Table1[[#This Row],[Operating Profit]]/Table1[[#This Row],[Units Sold]],0)</f>
        <v>259.99999999999994</v>
      </c>
      <c r="S3782" s="4">
        <f>IFERROR((Table1[[#This Row],[Total Sales]]-Table1[[#This Row],[Operating Profit]])/Table1[[#This Row],[Units Sold]],0)</f>
        <v>390</v>
      </c>
      <c r="T3782" s="4" t="str">
        <f>IF(Table1[[#This Row],[Profit per unit]]&gt;$V$8,"Premium","Mass")</f>
        <v>Premium</v>
      </c>
      <c r="U3782" s="4"/>
    </row>
    <row r="3783" spans="2:21" ht="14.25" customHeight="1" x14ac:dyDescent="0.3">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c r="O3783" s="4" t="str">
        <f>TEXT(Table1[[#This Row],[Invoice Date]],"mmm")</f>
        <v>Aug</v>
      </c>
      <c r="P3783" s="4">
        <f>YEAR(Table1[[#This Row],[Invoice Date]])</f>
        <v>2021</v>
      </c>
      <c r="Q3783" s="4">
        <f>IFERROR(Table1[[#This Row],[Total Sales]]/Table1[[#This Row],[Units Sold]],4)</f>
        <v>600</v>
      </c>
      <c r="R3783" s="4">
        <f>IFERROR(Table1[[#This Row],[Operating Profit]]/Table1[[#This Row],[Units Sold]],0)</f>
        <v>270</v>
      </c>
      <c r="S3783" s="4">
        <f>IFERROR((Table1[[#This Row],[Total Sales]]-Table1[[#This Row],[Operating Profit]])/Table1[[#This Row],[Units Sold]],0)</f>
        <v>330</v>
      </c>
      <c r="T3783" s="4" t="str">
        <f>IF(Table1[[#This Row],[Profit per unit]]&gt;$V$8,"Premium","Mass")</f>
        <v>Premium</v>
      </c>
      <c r="U3783" s="4"/>
    </row>
    <row r="3784" spans="2:21" ht="14.25" customHeight="1" x14ac:dyDescent="0.3">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c r="O3784" s="4" t="str">
        <f>TEXT(Table1[[#This Row],[Invoice Date]],"mmm")</f>
        <v>Aug</v>
      </c>
      <c r="P3784" s="4">
        <f>YEAR(Table1[[#This Row],[Invoice Date]])</f>
        <v>2021</v>
      </c>
      <c r="Q3784" s="4">
        <f>IFERROR(Table1[[#This Row],[Total Sales]]/Table1[[#This Row],[Units Sold]],4)</f>
        <v>550.00000000000011</v>
      </c>
      <c r="R3784" s="4">
        <f>IFERROR(Table1[[#This Row],[Operating Profit]]/Table1[[#This Row],[Units Sold]],0)</f>
        <v>247.50000000000003</v>
      </c>
      <c r="S3784" s="4">
        <f>IFERROR((Table1[[#This Row],[Total Sales]]-Table1[[#This Row],[Operating Profit]])/Table1[[#This Row],[Units Sold]],0)</f>
        <v>302.50000000000006</v>
      </c>
      <c r="T3784" s="4" t="str">
        <f>IF(Table1[[#This Row],[Profit per unit]]&gt;$V$8,"Premium","Mass")</f>
        <v>Premium</v>
      </c>
      <c r="U3784" s="4"/>
    </row>
    <row r="3785" spans="2:21" ht="14.25" customHeight="1" x14ac:dyDescent="0.3">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c r="O3785" s="4" t="str">
        <f>TEXT(Table1[[#This Row],[Invoice Date]],"mmm")</f>
        <v>Aug</v>
      </c>
      <c r="P3785" s="4">
        <f>YEAR(Table1[[#This Row],[Invoice Date]])</f>
        <v>2021</v>
      </c>
      <c r="Q3785" s="4">
        <f>IFERROR(Table1[[#This Row],[Total Sales]]/Table1[[#This Row],[Units Sold]],4)</f>
        <v>500</v>
      </c>
      <c r="R3785" s="4">
        <f>IFERROR(Table1[[#This Row],[Operating Profit]]/Table1[[#This Row],[Units Sold]],0)</f>
        <v>174.99999999999997</v>
      </c>
      <c r="S3785" s="4">
        <f>IFERROR((Table1[[#This Row],[Total Sales]]-Table1[[#This Row],[Operating Profit]])/Table1[[#This Row],[Units Sold]],0)</f>
        <v>325</v>
      </c>
      <c r="T3785" s="4" t="str">
        <f>IF(Table1[[#This Row],[Profit per unit]]&gt;$V$8,"Premium","Mass")</f>
        <v>Premium</v>
      </c>
      <c r="U3785" s="4"/>
    </row>
    <row r="3786" spans="2:21" ht="14.25" customHeight="1" x14ac:dyDescent="0.3">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c r="O3786" s="4" t="str">
        <f>TEXT(Table1[[#This Row],[Invoice Date]],"mmm")</f>
        <v>Aug</v>
      </c>
      <c r="P3786" s="4">
        <f>YEAR(Table1[[#This Row],[Invoice Date]])</f>
        <v>2021</v>
      </c>
      <c r="Q3786" s="4">
        <f>IFERROR(Table1[[#This Row],[Total Sales]]/Table1[[#This Row],[Units Sold]],4)</f>
        <v>500</v>
      </c>
      <c r="R3786" s="4">
        <f>IFERROR(Table1[[#This Row],[Operating Profit]]/Table1[[#This Row],[Units Sold]],0)</f>
        <v>175</v>
      </c>
      <c r="S3786" s="4">
        <f>IFERROR((Table1[[#This Row],[Total Sales]]-Table1[[#This Row],[Operating Profit]])/Table1[[#This Row],[Units Sold]],0)</f>
        <v>325</v>
      </c>
      <c r="T3786" s="4" t="str">
        <f>IF(Table1[[#This Row],[Profit per unit]]&gt;$V$8,"Premium","Mass")</f>
        <v>Premium</v>
      </c>
      <c r="U3786" s="4"/>
    </row>
    <row r="3787" spans="2:21" ht="14.25" customHeight="1" x14ac:dyDescent="0.3">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c r="O3787" s="4" t="str">
        <f>TEXT(Table1[[#This Row],[Invoice Date]],"mmm")</f>
        <v>Aug</v>
      </c>
      <c r="P3787" s="4">
        <f>YEAR(Table1[[#This Row],[Invoice Date]])</f>
        <v>2021</v>
      </c>
      <c r="Q3787" s="4">
        <f>IFERROR(Table1[[#This Row],[Total Sales]]/Table1[[#This Row],[Units Sold]],4)</f>
        <v>600</v>
      </c>
      <c r="R3787" s="4">
        <f>IFERROR(Table1[[#This Row],[Operating Profit]]/Table1[[#This Row],[Units Sold]],0)</f>
        <v>210</v>
      </c>
      <c r="S3787" s="4">
        <f>IFERROR((Table1[[#This Row],[Total Sales]]-Table1[[#This Row],[Operating Profit]])/Table1[[#This Row],[Units Sold]],0)</f>
        <v>390</v>
      </c>
      <c r="T3787" s="4" t="str">
        <f>IF(Table1[[#This Row],[Profit per unit]]&gt;$V$8,"Premium","Mass")</f>
        <v>Premium</v>
      </c>
      <c r="U3787" s="4"/>
    </row>
    <row r="3788" spans="2:21" ht="14.25" customHeight="1" x14ac:dyDescent="0.3">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c r="O3788" s="4" t="str">
        <f>TEXT(Table1[[#This Row],[Invoice Date]],"mmm")</f>
        <v>Aug</v>
      </c>
      <c r="P3788" s="4">
        <f>YEAR(Table1[[#This Row],[Invoice Date]])</f>
        <v>2021</v>
      </c>
      <c r="Q3788" s="4">
        <f>IFERROR(Table1[[#This Row],[Total Sales]]/Table1[[#This Row],[Units Sold]],4)</f>
        <v>650</v>
      </c>
      <c r="R3788" s="4">
        <f>IFERROR(Table1[[#This Row],[Operating Profit]]/Table1[[#This Row],[Units Sold]],0)</f>
        <v>259.99999999999994</v>
      </c>
      <c r="S3788" s="4">
        <f>IFERROR((Table1[[#This Row],[Total Sales]]-Table1[[#This Row],[Operating Profit]])/Table1[[#This Row],[Units Sold]],0)</f>
        <v>390</v>
      </c>
      <c r="T3788" s="4" t="str">
        <f>IF(Table1[[#This Row],[Profit per unit]]&gt;$V$8,"Premium","Mass")</f>
        <v>Premium</v>
      </c>
      <c r="U3788" s="4"/>
    </row>
    <row r="3789" spans="2:21" ht="14.25" customHeight="1" x14ac:dyDescent="0.3">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c r="O3789" s="4" t="str">
        <f>TEXT(Table1[[#This Row],[Invoice Date]],"mmm")</f>
        <v>Sep</v>
      </c>
      <c r="P3789" s="4">
        <f>YEAR(Table1[[#This Row],[Invoice Date]])</f>
        <v>2021</v>
      </c>
      <c r="Q3789" s="4">
        <f>IFERROR(Table1[[#This Row],[Total Sales]]/Table1[[#This Row],[Units Sold]],4)</f>
        <v>600</v>
      </c>
      <c r="R3789" s="4">
        <f>IFERROR(Table1[[#This Row],[Operating Profit]]/Table1[[#This Row],[Units Sold]],0)</f>
        <v>270</v>
      </c>
      <c r="S3789" s="4">
        <f>IFERROR((Table1[[#This Row],[Total Sales]]-Table1[[#This Row],[Operating Profit]])/Table1[[#This Row],[Units Sold]],0)</f>
        <v>330</v>
      </c>
      <c r="T3789" s="4" t="str">
        <f>IF(Table1[[#This Row],[Profit per unit]]&gt;$V$8,"Premium","Mass")</f>
        <v>Premium</v>
      </c>
      <c r="U3789" s="4"/>
    </row>
    <row r="3790" spans="2:21" ht="14.25" customHeight="1" x14ac:dyDescent="0.3">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c r="O3790" s="4" t="str">
        <f>TEXT(Table1[[#This Row],[Invoice Date]],"mmm")</f>
        <v>Sep</v>
      </c>
      <c r="P3790" s="4">
        <f>YEAR(Table1[[#This Row],[Invoice Date]])</f>
        <v>2021</v>
      </c>
      <c r="Q3790" s="4">
        <f>IFERROR(Table1[[#This Row],[Total Sales]]/Table1[[#This Row],[Units Sold]],4)</f>
        <v>550.00000000000011</v>
      </c>
      <c r="R3790" s="4">
        <f>IFERROR(Table1[[#This Row],[Operating Profit]]/Table1[[#This Row],[Units Sold]],0)</f>
        <v>247.50000000000006</v>
      </c>
      <c r="S3790" s="4">
        <f>IFERROR((Table1[[#This Row],[Total Sales]]-Table1[[#This Row],[Operating Profit]])/Table1[[#This Row],[Units Sold]],0)</f>
        <v>302.50000000000006</v>
      </c>
      <c r="T3790" s="4" t="str">
        <f>IF(Table1[[#This Row],[Profit per unit]]&gt;$V$8,"Premium","Mass")</f>
        <v>Premium</v>
      </c>
      <c r="U3790" s="4"/>
    </row>
    <row r="3791" spans="2:21" ht="14.25" customHeight="1" x14ac:dyDescent="0.3">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c r="O3791" s="4" t="str">
        <f>TEXT(Table1[[#This Row],[Invoice Date]],"mmm")</f>
        <v>Sep</v>
      </c>
      <c r="P3791" s="4">
        <f>YEAR(Table1[[#This Row],[Invoice Date]])</f>
        <v>2021</v>
      </c>
      <c r="Q3791" s="4">
        <f>IFERROR(Table1[[#This Row],[Total Sales]]/Table1[[#This Row],[Units Sold]],4)</f>
        <v>500</v>
      </c>
      <c r="R3791" s="4">
        <f>IFERROR(Table1[[#This Row],[Operating Profit]]/Table1[[#This Row],[Units Sold]],0)</f>
        <v>175</v>
      </c>
      <c r="S3791" s="4">
        <f>IFERROR((Table1[[#This Row],[Total Sales]]-Table1[[#This Row],[Operating Profit]])/Table1[[#This Row],[Units Sold]],0)</f>
        <v>325</v>
      </c>
      <c r="T3791" s="4" t="str">
        <f>IF(Table1[[#This Row],[Profit per unit]]&gt;$V$8,"Premium","Mass")</f>
        <v>Premium</v>
      </c>
      <c r="U3791" s="4"/>
    </row>
    <row r="3792" spans="2:21" ht="14.25" customHeight="1" x14ac:dyDescent="0.3">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c r="O3792" s="4" t="str">
        <f>TEXT(Table1[[#This Row],[Invoice Date]],"mmm")</f>
        <v>Sep</v>
      </c>
      <c r="P3792" s="4">
        <f>YEAR(Table1[[#This Row],[Invoice Date]])</f>
        <v>2021</v>
      </c>
      <c r="Q3792" s="4">
        <f>IFERROR(Table1[[#This Row],[Total Sales]]/Table1[[#This Row],[Units Sold]],4)</f>
        <v>500</v>
      </c>
      <c r="R3792" s="4">
        <f>IFERROR(Table1[[#This Row],[Operating Profit]]/Table1[[#This Row],[Units Sold]],0)</f>
        <v>175</v>
      </c>
      <c r="S3792" s="4">
        <f>IFERROR((Table1[[#This Row],[Total Sales]]-Table1[[#This Row],[Operating Profit]])/Table1[[#This Row],[Units Sold]],0)</f>
        <v>325</v>
      </c>
      <c r="T3792" s="4" t="str">
        <f>IF(Table1[[#This Row],[Profit per unit]]&gt;$V$8,"Premium","Mass")</f>
        <v>Premium</v>
      </c>
      <c r="U3792" s="4"/>
    </row>
    <row r="3793" spans="2:21" ht="14.25" customHeight="1" x14ac:dyDescent="0.3">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c r="O3793" s="4" t="str">
        <f>TEXT(Table1[[#This Row],[Invoice Date]],"mmm")</f>
        <v>Sep</v>
      </c>
      <c r="P3793" s="4">
        <f>YEAR(Table1[[#This Row],[Invoice Date]])</f>
        <v>2021</v>
      </c>
      <c r="Q3793" s="4">
        <f>IFERROR(Table1[[#This Row],[Total Sales]]/Table1[[#This Row],[Units Sold]],4)</f>
        <v>600</v>
      </c>
      <c r="R3793" s="4">
        <f>IFERROR(Table1[[#This Row],[Operating Profit]]/Table1[[#This Row],[Units Sold]],0)</f>
        <v>210</v>
      </c>
      <c r="S3793" s="4">
        <f>IFERROR((Table1[[#This Row],[Total Sales]]-Table1[[#This Row],[Operating Profit]])/Table1[[#This Row],[Units Sold]],0)</f>
        <v>390</v>
      </c>
      <c r="T3793" s="4" t="str">
        <f>IF(Table1[[#This Row],[Profit per unit]]&gt;$V$8,"Premium","Mass")</f>
        <v>Premium</v>
      </c>
      <c r="U3793" s="4"/>
    </row>
    <row r="3794" spans="2:21" ht="14.25" customHeight="1" x14ac:dyDescent="0.3">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c r="O3794" s="4" t="str">
        <f>TEXT(Table1[[#This Row],[Invoice Date]],"mmm")</f>
        <v>Sep</v>
      </c>
      <c r="P3794" s="4">
        <f>YEAR(Table1[[#This Row],[Invoice Date]])</f>
        <v>2021</v>
      </c>
      <c r="Q3794" s="4">
        <f>IFERROR(Table1[[#This Row],[Total Sales]]/Table1[[#This Row],[Units Sold]],4)</f>
        <v>650</v>
      </c>
      <c r="R3794" s="4">
        <f>IFERROR(Table1[[#This Row],[Operating Profit]]/Table1[[#This Row],[Units Sold]],0)</f>
        <v>260</v>
      </c>
      <c r="S3794" s="4">
        <f>IFERROR((Table1[[#This Row],[Total Sales]]-Table1[[#This Row],[Operating Profit]])/Table1[[#This Row],[Units Sold]],0)</f>
        <v>390</v>
      </c>
      <c r="T3794" s="4" t="str">
        <f>IF(Table1[[#This Row],[Profit per unit]]&gt;$V$8,"Premium","Mass")</f>
        <v>Premium</v>
      </c>
      <c r="U3794" s="4"/>
    </row>
    <row r="3795" spans="2:21" ht="14.25" customHeight="1" x14ac:dyDescent="0.3">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c r="O3795" s="4" t="str">
        <f>TEXT(Table1[[#This Row],[Invoice Date]],"mmm")</f>
        <v>Oct</v>
      </c>
      <c r="P3795" s="4">
        <f>YEAR(Table1[[#This Row],[Invoice Date]])</f>
        <v>2021</v>
      </c>
      <c r="Q3795" s="4">
        <f>IFERROR(Table1[[#This Row],[Total Sales]]/Table1[[#This Row],[Units Sold]],4)</f>
        <v>650</v>
      </c>
      <c r="R3795" s="4">
        <f>IFERROR(Table1[[#This Row],[Operating Profit]]/Table1[[#This Row],[Units Sold]],0)</f>
        <v>292.5</v>
      </c>
      <c r="S3795" s="4">
        <f>IFERROR((Table1[[#This Row],[Total Sales]]-Table1[[#This Row],[Operating Profit]])/Table1[[#This Row],[Units Sold]],0)</f>
        <v>357.5</v>
      </c>
      <c r="T3795" s="4" t="str">
        <f>IF(Table1[[#This Row],[Profit per unit]]&gt;$V$8,"Premium","Mass")</f>
        <v>Premium</v>
      </c>
      <c r="U3795" s="4"/>
    </row>
    <row r="3796" spans="2:21" ht="14.25" customHeight="1" x14ac:dyDescent="0.3">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c r="O3796" s="4" t="str">
        <f>TEXT(Table1[[#This Row],[Invoice Date]],"mmm")</f>
        <v>Oct</v>
      </c>
      <c r="P3796" s="4">
        <f>YEAR(Table1[[#This Row],[Invoice Date]])</f>
        <v>2021</v>
      </c>
      <c r="Q3796" s="4">
        <f>IFERROR(Table1[[#This Row],[Total Sales]]/Table1[[#This Row],[Units Sold]],4)</f>
        <v>600.00000000000011</v>
      </c>
      <c r="R3796" s="4">
        <f>IFERROR(Table1[[#This Row],[Operating Profit]]/Table1[[#This Row],[Units Sold]],0)</f>
        <v>270.00000000000006</v>
      </c>
      <c r="S3796" s="4">
        <f>IFERROR((Table1[[#This Row],[Total Sales]]-Table1[[#This Row],[Operating Profit]])/Table1[[#This Row],[Units Sold]],0)</f>
        <v>330.00000000000006</v>
      </c>
      <c r="T3796" s="4" t="str">
        <f>IF(Table1[[#This Row],[Profit per unit]]&gt;$V$8,"Premium","Mass")</f>
        <v>Premium</v>
      </c>
      <c r="U3796" s="4"/>
    </row>
    <row r="3797" spans="2:21" ht="14.25" customHeight="1" x14ac:dyDescent="0.3">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c r="O3797" s="4" t="str">
        <f>TEXT(Table1[[#This Row],[Invoice Date]],"mmm")</f>
        <v>Oct</v>
      </c>
      <c r="P3797" s="4">
        <f>YEAR(Table1[[#This Row],[Invoice Date]])</f>
        <v>2021</v>
      </c>
      <c r="Q3797" s="4">
        <f>IFERROR(Table1[[#This Row],[Total Sales]]/Table1[[#This Row],[Units Sold]],4)</f>
        <v>600.00000000000011</v>
      </c>
      <c r="R3797" s="4">
        <f>IFERROR(Table1[[#This Row],[Operating Profit]]/Table1[[#This Row],[Units Sold]],0)</f>
        <v>210</v>
      </c>
      <c r="S3797" s="4">
        <f>IFERROR((Table1[[#This Row],[Total Sales]]-Table1[[#This Row],[Operating Profit]])/Table1[[#This Row],[Units Sold]],0)</f>
        <v>390.00000000000006</v>
      </c>
      <c r="T3797" s="4" t="str">
        <f>IF(Table1[[#This Row],[Profit per unit]]&gt;$V$8,"Premium","Mass")</f>
        <v>Premium</v>
      </c>
      <c r="U3797" s="4"/>
    </row>
    <row r="3798" spans="2:21" ht="14.25" customHeight="1" x14ac:dyDescent="0.3">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c r="O3798" s="4" t="str">
        <f>TEXT(Table1[[#This Row],[Invoice Date]],"mmm")</f>
        <v>Oct</v>
      </c>
      <c r="P3798" s="4">
        <f>YEAR(Table1[[#This Row],[Invoice Date]])</f>
        <v>2021</v>
      </c>
      <c r="Q3798" s="4">
        <f>IFERROR(Table1[[#This Row],[Total Sales]]/Table1[[#This Row],[Units Sold]],4)</f>
        <v>600.00000000000011</v>
      </c>
      <c r="R3798" s="4">
        <f>IFERROR(Table1[[#This Row],[Operating Profit]]/Table1[[#This Row],[Units Sold]],0)</f>
        <v>210</v>
      </c>
      <c r="S3798" s="4">
        <f>IFERROR((Table1[[#This Row],[Total Sales]]-Table1[[#This Row],[Operating Profit]])/Table1[[#This Row],[Units Sold]],0)</f>
        <v>390.00000000000006</v>
      </c>
      <c r="T3798" s="4" t="str">
        <f>IF(Table1[[#This Row],[Profit per unit]]&gt;$V$8,"Premium","Mass")</f>
        <v>Premium</v>
      </c>
      <c r="U3798" s="4"/>
    </row>
    <row r="3799" spans="2:21" ht="14.25" customHeight="1" x14ac:dyDescent="0.3">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c r="O3799" s="4" t="str">
        <f>TEXT(Table1[[#This Row],[Invoice Date]],"mmm")</f>
        <v>Oct</v>
      </c>
      <c r="P3799" s="4">
        <f>YEAR(Table1[[#This Row],[Invoice Date]])</f>
        <v>2021</v>
      </c>
      <c r="Q3799" s="4">
        <f>IFERROR(Table1[[#This Row],[Total Sales]]/Table1[[#This Row],[Units Sold]],4)</f>
        <v>700</v>
      </c>
      <c r="R3799" s="4">
        <f>IFERROR(Table1[[#This Row],[Operating Profit]]/Table1[[#This Row],[Units Sold]],0)</f>
        <v>245</v>
      </c>
      <c r="S3799" s="4">
        <f>IFERROR((Table1[[#This Row],[Total Sales]]-Table1[[#This Row],[Operating Profit]])/Table1[[#This Row],[Units Sold]],0)</f>
        <v>455</v>
      </c>
      <c r="T3799" s="4" t="str">
        <f>IF(Table1[[#This Row],[Profit per unit]]&gt;$V$8,"Premium","Mass")</f>
        <v>Premium</v>
      </c>
      <c r="U3799" s="4"/>
    </row>
    <row r="3800" spans="2:21" ht="14.25" customHeight="1" x14ac:dyDescent="0.3">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c r="O3800" s="4" t="str">
        <f>TEXT(Table1[[#This Row],[Invoice Date]],"mmm")</f>
        <v>Oct</v>
      </c>
      <c r="P3800" s="4">
        <f>YEAR(Table1[[#This Row],[Invoice Date]])</f>
        <v>2021</v>
      </c>
      <c r="Q3800" s="4">
        <f>IFERROR(Table1[[#This Row],[Total Sales]]/Table1[[#This Row],[Units Sold]],4)</f>
        <v>750</v>
      </c>
      <c r="R3800" s="4">
        <f>IFERROR(Table1[[#This Row],[Operating Profit]]/Table1[[#This Row],[Units Sold]],0)</f>
        <v>299.99999999999994</v>
      </c>
      <c r="S3800" s="4">
        <f>IFERROR((Table1[[#This Row],[Total Sales]]-Table1[[#This Row],[Operating Profit]])/Table1[[#This Row],[Units Sold]],0)</f>
        <v>450</v>
      </c>
      <c r="T3800" s="4" t="str">
        <f>IF(Table1[[#This Row],[Profit per unit]]&gt;$V$8,"Premium","Mass")</f>
        <v>Premium</v>
      </c>
      <c r="U3800" s="4"/>
    </row>
    <row r="3801" spans="2:21" ht="14.25" customHeight="1" x14ac:dyDescent="0.3">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c r="O3801" s="4" t="str">
        <f>TEXT(Table1[[#This Row],[Invoice Date]],"mmm")</f>
        <v>Nov</v>
      </c>
      <c r="P3801" s="4">
        <f>YEAR(Table1[[#This Row],[Invoice Date]])</f>
        <v>2021</v>
      </c>
      <c r="Q3801" s="4">
        <f>IFERROR(Table1[[#This Row],[Total Sales]]/Table1[[#This Row],[Units Sold]],4)</f>
        <v>700</v>
      </c>
      <c r="R3801" s="4">
        <f>IFERROR(Table1[[#This Row],[Operating Profit]]/Table1[[#This Row],[Units Sold]],0)</f>
        <v>315</v>
      </c>
      <c r="S3801" s="4">
        <f>IFERROR((Table1[[#This Row],[Total Sales]]-Table1[[#This Row],[Operating Profit]])/Table1[[#This Row],[Units Sold]],0)</f>
        <v>385</v>
      </c>
      <c r="T3801" s="4" t="str">
        <f>IF(Table1[[#This Row],[Profit per unit]]&gt;$V$8,"Premium","Mass")</f>
        <v>Premium</v>
      </c>
      <c r="U3801" s="4"/>
    </row>
    <row r="3802" spans="2:21" ht="14.25" customHeight="1" x14ac:dyDescent="0.3">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c r="O3802" s="4" t="str">
        <f>TEXT(Table1[[#This Row],[Invoice Date]],"mmm")</f>
        <v>Nov</v>
      </c>
      <c r="P3802" s="4">
        <f>YEAR(Table1[[#This Row],[Invoice Date]])</f>
        <v>2021</v>
      </c>
      <c r="Q3802" s="4">
        <f>IFERROR(Table1[[#This Row],[Total Sales]]/Table1[[#This Row],[Units Sold]],4)</f>
        <v>600.00000000000011</v>
      </c>
      <c r="R3802" s="4">
        <f>IFERROR(Table1[[#This Row],[Operating Profit]]/Table1[[#This Row],[Units Sold]],0)</f>
        <v>270.00000000000006</v>
      </c>
      <c r="S3802" s="4">
        <f>IFERROR((Table1[[#This Row],[Total Sales]]-Table1[[#This Row],[Operating Profit]])/Table1[[#This Row],[Units Sold]],0)</f>
        <v>330.00000000000006</v>
      </c>
      <c r="T3802" s="4" t="str">
        <f>IF(Table1[[#This Row],[Profit per unit]]&gt;$V$8,"Premium","Mass")</f>
        <v>Premium</v>
      </c>
      <c r="U3802" s="4"/>
    </row>
    <row r="3803" spans="2:21" ht="14.25" customHeight="1" x14ac:dyDescent="0.3">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c r="O3803" s="4" t="str">
        <f>TEXT(Table1[[#This Row],[Invoice Date]],"mmm")</f>
        <v>Nov</v>
      </c>
      <c r="P3803" s="4">
        <f>YEAR(Table1[[#This Row],[Invoice Date]])</f>
        <v>2021</v>
      </c>
      <c r="Q3803" s="4">
        <f>IFERROR(Table1[[#This Row],[Total Sales]]/Table1[[#This Row],[Units Sold]],4)</f>
        <v>600.00000000000011</v>
      </c>
      <c r="R3803" s="4">
        <f>IFERROR(Table1[[#This Row],[Operating Profit]]/Table1[[#This Row],[Units Sold]],0)</f>
        <v>210</v>
      </c>
      <c r="S3803" s="4">
        <f>IFERROR((Table1[[#This Row],[Total Sales]]-Table1[[#This Row],[Operating Profit]])/Table1[[#This Row],[Units Sold]],0)</f>
        <v>390.00000000000011</v>
      </c>
      <c r="T3803" s="4" t="str">
        <f>IF(Table1[[#This Row],[Profit per unit]]&gt;$V$8,"Premium","Mass")</f>
        <v>Premium</v>
      </c>
      <c r="U3803" s="4"/>
    </row>
    <row r="3804" spans="2:21" ht="14.25" customHeight="1" x14ac:dyDescent="0.3">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c r="O3804" s="4" t="str">
        <f>TEXT(Table1[[#This Row],[Invoice Date]],"mmm")</f>
        <v>Nov</v>
      </c>
      <c r="P3804" s="4">
        <f>YEAR(Table1[[#This Row],[Invoice Date]])</f>
        <v>2021</v>
      </c>
      <c r="Q3804" s="4">
        <f>IFERROR(Table1[[#This Row],[Total Sales]]/Table1[[#This Row],[Units Sold]],4)</f>
        <v>600.00000000000011</v>
      </c>
      <c r="R3804" s="4">
        <f>IFERROR(Table1[[#This Row],[Operating Profit]]/Table1[[#This Row],[Units Sold]],0)</f>
        <v>210.00000000000003</v>
      </c>
      <c r="S3804" s="4">
        <f>IFERROR((Table1[[#This Row],[Total Sales]]-Table1[[#This Row],[Operating Profit]])/Table1[[#This Row],[Units Sold]],0)</f>
        <v>390.00000000000011</v>
      </c>
      <c r="T3804" s="4" t="str">
        <f>IF(Table1[[#This Row],[Profit per unit]]&gt;$V$8,"Premium","Mass")</f>
        <v>Premium</v>
      </c>
      <c r="U3804" s="4"/>
    </row>
    <row r="3805" spans="2:21" ht="14.25" customHeight="1" x14ac:dyDescent="0.3">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c r="O3805" s="4" t="str">
        <f>TEXT(Table1[[#This Row],[Invoice Date]],"mmm")</f>
        <v>Nov</v>
      </c>
      <c r="P3805" s="4">
        <f>YEAR(Table1[[#This Row],[Invoice Date]])</f>
        <v>2021</v>
      </c>
      <c r="Q3805" s="4">
        <f>IFERROR(Table1[[#This Row],[Total Sales]]/Table1[[#This Row],[Units Sold]],4)</f>
        <v>700</v>
      </c>
      <c r="R3805" s="4">
        <f>IFERROR(Table1[[#This Row],[Operating Profit]]/Table1[[#This Row],[Units Sold]],0)</f>
        <v>245</v>
      </c>
      <c r="S3805" s="4">
        <f>IFERROR((Table1[[#This Row],[Total Sales]]-Table1[[#This Row],[Operating Profit]])/Table1[[#This Row],[Units Sold]],0)</f>
        <v>455</v>
      </c>
      <c r="T3805" s="4" t="str">
        <f>IF(Table1[[#This Row],[Profit per unit]]&gt;$V$8,"Premium","Mass")</f>
        <v>Premium</v>
      </c>
      <c r="U3805" s="4"/>
    </row>
    <row r="3806" spans="2:21" ht="14.25" customHeight="1" x14ac:dyDescent="0.3">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c r="O3806" s="4" t="str">
        <f>TEXT(Table1[[#This Row],[Invoice Date]],"mmm")</f>
        <v>Nov</v>
      </c>
      <c r="P3806" s="4">
        <f>YEAR(Table1[[#This Row],[Invoice Date]])</f>
        <v>2021</v>
      </c>
      <c r="Q3806" s="4">
        <f>IFERROR(Table1[[#This Row],[Total Sales]]/Table1[[#This Row],[Units Sold]],4)</f>
        <v>750</v>
      </c>
      <c r="R3806" s="4">
        <f>IFERROR(Table1[[#This Row],[Operating Profit]]/Table1[[#This Row],[Units Sold]],0)</f>
        <v>299.99999999999994</v>
      </c>
      <c r="S3806" s="4">
        <f>IFERROR((Table1[[#This Row],[Total Sales]]-Table1[[#This Row],[Operating Profit]])/Table1[[#This Row],[Units Sold]],0)</f>
        <v>450</v>
      </c>
      <c r="T3806" s="4" t="str">
        <f>IF(Table1[[#This Row],[Profit per unit]]&gt;$V$8,"Premium","Mass")</f>
        <v>Premium</v>
      </c>
      <c r="U3806" s="4"/>
    </row>
    <row r="3807" spans="2:21" ht="14.25" customHeight="1" x14ac:dyDescent="0.3">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c r="O3807" s="4" t="str">
        <f>TEXT(Table1[[#This Row],[Invoice Date]],"mmm")</f>
        <v>Dec</v>
      </c>
      <c r="P3807" s="4">
        <f>YEAR(Table1[[#This Row],[Invoice Date]])</f>
        <v>2021</v>
      </c>
      <c r="Q3807" s="4">
        <f>IFERROR(Table1[[#This Row],[Total Sales]]/Table1[[#This Row],[Units Sold]],4)</f>
        <v>700</v>
      </c>
      <c r="R3807" s="4">
        <f>IFERROR(Table1[[#This Row],[Operating Profit]]/Table1[[#This Row],[Units Sold]],0)</f>
        <v>315</v>
      </c>
      <c r="S3807" s="4">
        <f>IFERROR((Table1[[#This Row],[Total Sales]]-Table1[[#This Row],[Operating Profit]])/Table1[[#This Row],[Units Sold]],0)</f>
        <v>385</v>
      </c>
      <c r="T3807" s="4" t="str">
        <f>IF(Table1[[#This Row],[Profit per unit]]&gt;$V$8,"Premium","Mass")</f>
        <v>Premium</v>
      </c>
      <c r="U3807" s="4"/>
    </row>
    <row r="3808" spans="2:21" ht="14.25" customHeight="1" x14ac:dyDescent="0.3">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c r="O3808" s="4" t="str">
        <f>TEXT(Table1[[#This Row],[Invoice Date]],"mmm")</f>
        <v>Dec</v>
      </c>
      <c r="P3808" s="4">
        <f>YEAR(Table1[[#This Row],[Invoice Date]])</f>
        <v>2021</v>
      </c>
      <c r="Q3808" s="4">
        <f>IFERROR(Table1[[#This Row],[Total Sales]]/Table1[[#This Row],[Units Sold]],4)</f>
        <v>600.00000000000011</v>
      </c>
      <c r="R3808" s="4">
        <f>IFERROR(Table1[[#This Row],[Operating Profit]]/Table1[[#This Row],[Units Sold]],0)</f>
        <v>270.00000000000006</v>
      </c>
      <c r="S3808" s="4">
        <f>IFERROR((Table1[[#This Row],[Total Sales]]-Table1[[#This Row],[Operating Profit]])/Table1[[#This Row],[Units Sold]],0)</f>
        <v>330</v>
      </c>
      <c r="T3808" s="4" t="str">
        <f>IF(Table1[[#This Row],[Profit per unit]]&gt;$V$8,"Premium","Mass")</f>
        <v>Premium</v>
      </c>
      <c r="U3808" s="4"/>
    </row>
    <row r="3809" spans="2:21" ht="14.25" customHeight="1" x14ac:dyDescent="0.3">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c r="O3809" s="4" t="str">
        <f>TEXT(Table1[[#This Row],[Invoice Date]],"mmm")</f>
        <v>Dec</v>
      </c>
      <c r="P3809" s="4">
        <f>YEAR(Table1[[#This Row],[Invoice Date]])</f>
        <v>2021</v>
      </c>
      <c r="Q3809" s="4">
        <f>IFERROR(Table1[[#This Row],[Total Sales]]/Table1[[#This Row],[Units Sold]],4)</f>
        <v>600.00000000000011</v>
      </c>
      <c r="R3809" s="4">
        <f>IFERROR(Table1[[#This Row],[Operating Profit]]/Table1[[#This Row],[Units Sold]],0)</f>
        <v>210</v>
      </c>
      <c r="S3809" s="4">
        <f>IFERROR((Table1[[#This Row],[Total Sales]]-Table1[[#This Row],[Operating Profit]])/Table1[[#This Row],[Units Sold]],0)</f>
        <v>390.00000000000006</v>
      </c>
      <c r="T3809" s="4" t="str">
        <f>IF(Table1[[#This Row],[Profit per unit]]&gt;$V$8,"Premium","Mass")</f>
        <v>Premium</v>
      </c>
      <c r="U3809" s="4"/>
    </row>
    <row r="3810" spans="2:21" ht="14.25" customHeight="1" x14ac:dyDescent="0.3">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c r="O3810" s="4" t="str">
        <f>TEXT(Table1[[#This Row],[Invoice Date]],"mmm")</f>
        <v>Dec</v>
      </c>
      <c r="P3810" s="4">
        <f>YEAR(Table1[[#This Row],[Invoice Date]])</f>
        <v>2021</v>
      </c>
      <c r="Q3810" s="4">
        <f>IFERROR(Table1[[#This Row],[Total Sales]]/Table1[[#This Row],[Units Sold]],4)</f>
        <v>600.00000000000011</v>
      </c>
      <c r="R3810" s="4">
        <f>IFERROR(Table1[[#This Row],[Operating Profit]]/Table1[[#This Row],[Units Sold]],0)</f>
        <v>210</v>
      </c>
      <c r="S3810" s="4">
        <f>IFERROR((Table1[[#This Row],[Total Sales]]-Table1[[#This Row],[Operating Profit]])/Table1[[#This Row],[Units Sold]],0)</f>
        <v>390.00000000000011</v>
      </c>
      <c r="T3810" s="4" t="str">
        <f>IF(Table1[[#This Row],[Profit per unit]]&gt;$V$8,"Premium","Mass")</f>
        <v>Premium</v>
      </c>
      <c r="U3810" s="4"/>
    </row>
    <row r="3811" spans="2:21" ht="14.25" customHeight="1" x14ac:dyDescent="0.3">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c r="O3811" s="4" t="str">
        <f>TEXT(Table1[[#This Row],[Invoice Date]],"mmm")</f>
        <v>Dec</v>
      </c>
      <c r="P3811" s="4">
        <f>YEAR(Table1[[#This Row],[Invoice Date]])</f>
        <v>2021</v>
      </c>
      <c r="Q3811" s="4">
        <f>IFERROR(Table1[[#This Row],[Total Sales]]/Table1[[#This Row],[Units Sold]],4)</f>
        <v>700</v>
      </c>
      <c r="R3811" s="4">
        <f>IFERROR(Table1[[#This Row],[Operating Profit]]/Table1[[#This Row],[Units Sold]],0)</f>
        <v>245</v>
      </c>
      <c r="S3811" s="4">
        <f>IFERROR((Table1[[#This Row],[Total Sales]]-Table1[[#This Row],[Operating Profit]])/Table1[[#This Row],[Units Sold]],0)</f>
        <v>455</v>
      </c>
      <c r="T3811" s="4" t="str">
        <f>IF(Table1[[#This Row],[Profit per unit]]&gt;$V$8,"Premium","Mass")</f>
        <v>Premium</v>
      </c>
      <c r="U3811" s="4"/>
    </row>
    <row r="3812" spans="2:21" ht="14.25" customHeight="1" x14ac:dyDescent="0.3">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c r="O3812" s="4" t="str">
        <f>TEXT(Table1[[#This Row],[Invoice Date]],"mmm")</f>
        <v>Dec</v>
      </c>
      <c r="P3812" s="4">
        <f>YEAR(Table1[[#This Row],[Invoice Date]])</f>
        <v>2021</v>
      </c>
      <c r="Q3812" s="4">
        <f>IFERROR(Table1[[#This Row],[Total Sales]]/Table1[[#This Row],[Units Sold]],4)</f>
        <v>750</v>
      </c>
      <c r="R3812" s="4">
        <f>IFERROR(Table1[[#This Row],[Operating Profit]]/Table1[[#This Row],[Units Sold]],0)</f>
        <v>299.99999999999994</v>
      </c>
      <c r="S3812" s="4">
        <f>IFERROR((Table1[[#This Row],[Total Sales]]-Table1[[#This Row],[Operating Profit]])/Table1[[#This Row],[Units Sold]],0)</f>
        <v>450</v>
      </c>
      <c r="T3812" s="4" t="str">
        <f>IF(Table1[[#This Row],[Profit per unit]]&gt;$V$8,"Premium","Mass")</f>
        <v>Premium</v>
      </c>
      <c r="U3812" s="4"/>
    </row>
    <row r="3813" spans="2:21" ht="14.25" customHeight="1" x14ac:dyDescent="0.3">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c r="O3813" s="4" t="str">
        <f>TEXT(Table1[[#This Row],[Invoice Date]],"mmm")</f>
        <v>Jan</v>
      </c>
      <c r="P3813" s="4">
        <f>YEAR(Table1[[#This Row],[Invoice Date]])</f>
        <v>2021</v>
      </c>
      <c r="Q3813" s="4">
        <f>IFERROR(Table1[[#This Row],[Total Sales]]/Table1[[#This Row],[Units Sold]],4)</f>
        <v>500</v>
      </c>
      <c r="R3813" s="4">
        <f>IFERROR(Table1[[#This Row],[Operating Profit]]/Table1[[#This Row],[Units Sold]],0)</f>
        <v>200</v>
      </c>
      <c r="S3813" s="4">
        <f>IFERROR((Table1[[#This Row],[Total Sales]]-Table1[[#This Row],[Operating Profit]])/Table1[[#This Row],[Units Sold]],0)</f>
        <v>300</v>
      </c>
      <c r="T3813" s="4" t="str">
        <f>IF(Table1[[#This Row],[Profit per unit]]&gt;$V$8,"Premium","Mass")</f>
        <v>Premium</v>
      </c>
      <c r="U3813" s="4"/>
    </row>
    <row r="3814" spans="2:21" ht="14.25" customHeight="1" x14ac:dyDescent="0.3">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c r="O3814" s="4" t="str">
        <f>TEXT(Table1[[#This Row],[Invoice Date]],"mmm")</f>
        <v>Jan</v>
      </c>
      <c r="P3814" s="4">
        <f>YEAR(Table1[[#This Row],[Invoice Date]])</f>
        <v>2021</v>
      </c>
      <c r="Q3814" s="4">
        <f>IFERROR(Table1[[#This Row],[Total Sales]]/Table1[[#This Row],[Units Sold]],4)</f>
        <v>500</v>
      </c>
      <c r="R3814" s="4">
        <f>IFERROR(Table1[[#This Row],[Operating Profit]]/Table1[[#This Row],[Units Sold]],0)</f>
        <v>200</v>
      </c>
      <c r="S3814" s="4">
        <f>IFERROR((Table1[[#This Row],[Total Sales]]-Table1[[#This Row],[Operating Profit]])/Table1[[#This Row],[Units Sold]],0)</f>
        <v>300</v>
      </c>
      <c r="T3814" s="4" t="str">
        <f>IF(Table1[[#This Row],[Profit per unit]]&gt;$V$8,"Premium","Mass")</f>
        <v>Premium</v>
      </c>
      <c r="U3814" s="4"/>
    </row>
    <row r="3815" spans="2:21" ht="14.25" customHeight="1" x14ac:dyDescent="0.3">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c r="O3815" s="4" t="str">
        <f>TEXT(Table1[[#This Row],[Invoice Date]],"mmm")</f>
        <v>Jan</v>
      </c>
      <c r="P3815" s="4">
        <f>YEAR(Table1[[#This Row],[Invoice Date]])</f>
        <v>2021</v>
      </c>
      <c r="Q3815" s="4">
        <f>IFERROR(Table1[[#This Row],[Total Sales]]/Table1[[#This Row],[Units Sold]],4)</f>
        <v>400</v>
      </c>
      <c r="R3815" s="4">
        <f>IFERROR(Table1[[#This Row],[Operating Profit]]/Table1[[#This Row],[Units Sold]],0)</f>
        <v>120</v>
      </c>
      <c r="S3815" s="4">
        <f>IFERROR((Table1[[#This Row],[Total Sales]]-Table1[[#This Row],[Operating Profit]])/Table1[[#This Row],[Units Sold]],0)</f>
        <v>280</v>
      </c>
      <c r="T3815" s="4" t="str">
        <f>IF(Table1[[#This Row],[Profit per unit]]&gt;$V$8,"Premium","Mass")</f>
        <v>Premium</v>
      </c>
      <c r="U3815" s="4"/>
    </row>
    <row r="3816" spans="2:21" ht="14.25" customHeight="1" x14ac:dyDescent="0.3">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c r="O3816" s="4" t="str">
        <f>TEXT(Table1[[#This Row],[Invoice Date]],"mmm")</f>
        <v>Jan</v>
      </c>
      <c r="P3816" s="4">
        <f>YEAR(Table1[[#This Row],[Invoice Date]])</f>
        <v>2021</v>
      </c>
      <c r="Q3816" s="4">
        <f>IFERROR(Table1[[#This Row],[Total Sales]]/Table1[[#This Row],[Units Sold]],4)</f>
        <v>449.99999999999994</v>
      </c>
      <c r="R3816" s="4">
        <f>IFERROR(Table1[[#This Row],[Operating Profit]]/Table1[[#This Row],[Units Sold]],0)</f>
        <v>134.99999999999997</v>
      </c>
      <c r="S3816" s="4">
        <f>IFERROR((Table1[[#This Row],[Total Sales]]-Table1[[#This Row],[Operating Profit]])/Table1[[#This Row],[Units Sold]],0)</f>
        <v>314.99999999999994</v>
      </c>
      <c r="T3816" s="4" t="str">
        <f>IF(Table1[[#This Row],[Profit per unit]]&gt;$V$8,"Premium","Mass")</f>
        <v>Premium</v>
      </c>
      <c r="U3816" s="4"/>
    </row>
    <row r="3817" spans="2:21" ht="14.25" customHeight="1" x14ac:dyDescent="0.3">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c r="O3817" s="4" t="str">
        <f>TEXT(Table1[[#This Row],[Invoice Date]],"mmm")</f>
        <v>Jan</v>
      </c>
      <c r="P3817" s="4">
        <f>YEAR(Table1[[#This Row],[Invoice Date]])</f>
        <v>2021</v>
      </c>
      <c r="Q3817" s="4">
        <f>IFERROR(Table1[[#This Row],[Total Sales]]/Table1[[#This Row],[Units Sold]],4)</f>
        <v>600.00000000000011</v>
      </c>
      <c r="R3817" s="4">
        <f>IFERROR(Table1[[#This Row],[Operating Profit]]/Table1[[#This Row],[Units Sold]],0)</f>
        <v>180.00000000000003</v>
      </c>
      <c r="S3817" s="4">
        <f>IFERROR((Table1[[#This Row],[Total Sales]]-Table1[[#This Row],[Operating Profit]])/Table1[[#This Row],[Units Sold]],0)</f>
        <v>420.00000000000011</v>
      </c>
      <c r="T3817" s="4" t="str">
        <f>IF(Table1[[#This Row],[Profit per unit]]&gt;$V$8,"Premium","Mass")</f>
        <v>Premium</v>
      </c>
      <c r="U3817" s="4"/>
    </row>
    <row r="3818" spans="2:21" ht="14.25" customHeight="1" x14ac:dyDescent="0.3">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c r="O3818" s="4" t="str">
        <f>TEXT(Table1[[#This Row],[Invoice Date]],"mmm")</f>
        <v>Jan</v>
      </c>
      <c r="P3818" s="4">
        <f>YEAR(Table1[[#This Row],[Invoice Date]])</f>
        <v>2021</v>
      </c>
      <c r="Q3818" s="4">
        <f>IFERROR(Table1[[#This Row],[Total Sales]]/Table1[[#This Row],[Units Sold]],4)</f>
        <v>500</v>
      </c>
      <c r="R3818" s="4">
        <f>IFERROR(Table1[[#This Row],[Operating Profit]]/Table1[[#This Row],[Units Sold]],0)</f>
        <v>175</v>
      </c>
      <c r="S3818" s="4">
        <f>IFERROR((Table1[[#This Row],[Total Sales]]-Table1[[#This Row],[Operating Profit]])/Table1[[#This Row],[Units Sold]],0)</f>
        <v>325</v>
      </c>
      <c r="T3818" s="4" t="str">
        <f>IF(Table1[[#This Row],[Profit per unit]]&gt;$V$8,"Premium","Mass")</f>
        <v>Premium</v>
      </c>
      <c r="U3818" s="4"/>
    </row>
    <row r="3819" spans="2:21" ht="14.25" customHeight="1" x14ac:dyDescent="0.3">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c r="O3819" s="4" t="str">
        <f>TEXT(Table1[[#This Row],[Invoice Date]],"mmm")</f>
        <v>Feb</v>
      </c>
      <c r="P3819" s="4">
        <f>YEAR(Table1[[#This Row],[Invoice Date]])</f>
        <v>2021</v>
      </c>
      <c r="Q3819" s="4">
        <f>IFERROR(Table1[[#This Row],[Total Sales]]/Table1[[#This Row],[Units Sold]],4)</f>
        <v>500</v>
      </c>
      <c r="R3819" s="4">
        <f>IFERROR(Table1[[#This Row],[Operating Profit]]/Table1[[#This Row],[Units Sold]],0)</f>
        <v>200</v>
      </c>
      <c r="S3819" s="4">
        <f>IFERROR((Table1[[#This Row],[Total Sales]]-Table1[[#This Row],[Operating Profit]])/Table1[[#This Row],[Units Sold]],0)</f>
        <v>300</v>
      </c>
      <c r="T3819" s="4" t="str">
        <f>IF(Table1[[#This Row],[Profit per unit]]&gt;$V$8,"Premium","Mass")</f>
        <v>Premium</v>
      </c>
      <c r="U3819" s="4"/>
    </row>
    <row r="3820" spans="2:21" ht="14.25" customHeight="1" x14ac:dyDescent="0.3">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c r="O3820" s="4" t="str">
        <f>TEXT(Table1[[#This Row],[Invoice Date]],"mmm")</f>
        <v>Feb</v>
      </c>
      <c r="P3820" s="4">
        <f>YEAR(Table1[[#This Row],[Invoice Date]])</f>
        <v>2021</v>
      </c>
      <c r="Q3820" s="4">
        <f>IFERROR(Table1[[#This Row],[Total Sales]]/Table1[[#This Row],[Units Sold]],4)</f>
        <v>500</v>
      </c>
      <c r="R3820" s="4">
        <f>IFERROR(Table1[[#This Row],[Operating Profit]]/Table1[[#This Row],[Units Sold]],0)</f>
        <v>200</v>
      </c>
      <c r="S3820" s="4">
        <f>IFERROR((Table1[[#This Row],[Total Sales]]-Table1[[#This Row],[Operating Profit]])/Table1[[#This Row],[Units Sold]],0)</f>
        <v>300</v>
      </c>
      <c r="T3820" s="4" t="str">
        <f>IF(Table1[[#This Row],[Profit per unit]]&gt;$V$8,"Premium","Mass")</f>
        <v>Premium</v>
      </c>
      <c r="U3820" s="4"/>
    </row>
    <row r="3821" spans="2:21" ht="14.25" customHeight="1" x14ac:dyDescent="0.3">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c r="O3821" s="4" t="str">
        <f>TEXT(Table1[[#This Row],[Invoice Date]],"mmm")</f>
        <v>Feb</v>
      </c>
      <c r="P3821" s="4">
        <f>YEAR(Table1[[#This Row],[Invoice Date]])</f>
        <v>2021</v>
      </c>
      <c r="Q3821" s="4">
        <f>IFERROR(Table1[[#This Row],[Total Sales]]/Table1[[#This Row],[Units Sold]],4)</f>
        <v>400</v>
      </c>
      <c r="R3821" s="4">
        <f>IFERROR(Table1[[#This Row],[Operating Profit]]/Table1[[#This Row],[Units Sold]],0)</f>
        <v>120</v>
      </c>
      <c r="S3821" s="4">
        <f>IFERROR((Table1[[#This Row],[Total Sales]]-Table1[[#This Row],[Operating Profit]])/Table1[[#This Row],[Units Sold]],0)</f>
        <v>280</v>
      </c>
      <c r="T3821" s="4" t="str">
        <f>IF(Table1[[#This Row],[Profit per unit]]&gt;$V$8,"Premium","Mass")</f>
        <v>Premium</v>
      </c>
      <c r="U3821" s="4"/>
    </row>
    <row r="3822" spans="2:21" ht="14.25" customHeight="1" x14ac:dyDescent="0.3">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c r="O3822" s="4" t="str">
        <f>TEXT(Table1[[#This Row],[Invoice Date]],"mmm")</f>
        <v>Feb</v>
      </c>
      <c r="P3822" s="4">
        <f>YEAR(Table1[[#This Row],[Invoice Date]])</f>
        <v>2021</v>
      </c>
      <c r="Q3822" s="4">
        <f>IFERROR(Table1[[#This Row],[Total Sales]]/Table1[[#This Row],[Units Sold]],4)</f>
        <v>449.99999999999994</v>
      </c>
      <c r="R3822" s="4">
        <f>IFERROR(Table1[[#This Row],[Operating Profit]]/Table1[[#This Row],[Units Sold]],0)</f>
        <v>134.99999999999997</v>
      </c>
      <c r="S3822" s="4">
        <f>IFERROR((Table1[[#This Row],[Total Sales]]-Table1[[#This Row],[Operating Profit]])/Table1[[#This Row],[Units Sold]],0)</f>
        <v>314.99999999999994</v>
      </c>
      <c r="T3822" s="4" t="str">
        <f>IF(Table1[[#This Row],[Profit per unit]]&gt;$V$8,"Premium","Mass")</f>
        <v>Premium</v>
      </c>
      <c r="U3822" s="4"/>
    </row>
    <row r="3823" spans="2:21" ht="14.25" customHeight="1" x14ac:dyDescent="0.3">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c r="O3823" s="4" t="str">
        <f>TEXT(Table1[[#This Row],[Invoice Date]],"mmm")</f>
        <v>Feb</v>
      </c>
      <c r="P3823" s="4">
        <f>YEAR(Table1[[#This Row],[Invoice Date]])</f>
        <v>2021</v>
      </c>
      <c r="Q3823" s="4">
        <f>IFERROR(Table1[[#This Row],[Total Sales]]/Table1[[#This Row],[Units Sold]],4)</f>
        <v>600.00000000000011</v>
      </c>
      <c r="R3823" s="4">
        <f>IFERROR(Table1[[#This Row],[Operating Profit]]/Table1[[#This Row],[Units Sold]],0)</f>
        <v>180.00000000000003</v>
      </c>
      <c r="S3823" s="4">
        <f>IFERROR((Table1[[#This Row],[Total Sales]]-Table1[[#This Row],[Operating Profit]])/Table1[[#This Row],[Units Sold]],0)</f>
        <v>420.00000000000011</v>
      </c>
      <c r="T3823" s="4" t="str">
        <f>IF(Table1[[#This Row],[Profit per unit]]&gt;$V$8,"Premium","Mass")</f>
        <v>Premium</v>
      </c>
      <c r="U3823" s="4"/>
    </row>
    <row r="3824" spans="2:21" ht="14.25" customHeight="1" x14ac:dyDescent="0.3">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c r="O3824" s="4" t="str">
        <f>TEXT(Table1[[#This Row],[Invoice Date]],"mmm")</f>
        <v>Feb</v>
      </c>
      <c r="P3824" s="4">
        <f>YEAR(Table1[[#This Row],[Invoice Date]])</f>
        <v>2021</v>
      </c>
      <c r="Q3824" s="4">
        <f>IFERROR(Table1[[#This Row],[Total Sales]]/Table1[[#This Row],[Units Sold]],4)</f>
        <v>500</v>
      </c>
      <c r="R3824" s="4">
        <f>IFERROR(Table1[[#This Row],[Operating Profit]]/Table1[[#This Row],[Units Sold]],0)</f>
        <v>175</v>
      </c>
      <c r="S3824" s="4">
        <f>IFERROR((Table1[[#This Row],[Total Sales]]-Table1[[#This Row],[Operating Profit]])/Table1[[#This Row],[Units Sold]],0)</f>
        <v>325</v>
      </c>
      <c r="T3824" s="4" t="str">
        <f>IF(Table1[[#This Row],[Profit per unit]]&gt;$V$8,"Premium","Mass")</f>
        <v>Premium</v>
      </c>
      <c r="U3824" s="4"/>
    </row>
    <row r="3825" spans="2:21" ht="14.25" customHeight="1" x14ac:dyDescent="0.3">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c r="O3825" s="4" t="str">
        <f>TEXT(Table1[[#This Row],[Invoice Date]],"mmm")</f>
        <v>Mar</v>
      </c>
      <c r="P3825" s="4">
        <f>YEAR(Table1[[#This Row],[Invoice Date]])</f>
        <v>2021</v>
      </c>
      <c r="Q3825" s="4">
        <f>IFERROR(Table1[[#This Row],[Total Sales]]/Table1[[#This Row],[Units Sold]],4)</f>
        <v>500</v>
      </c>
      <c r="R3825" s="4">
        <f>IFERROR(Table1[[#This Row],[Operating Profit]]/Table1[[#This Row],[Units Sold]],0)</f>
        <v>200</v>
      </c>
      <c r="S3825" s="4">
        <f>IFERROR((Table1[[#This Row],[Total Sales]]-Table1[[#This Row],[Operating Profit]])/Table1[[#This Row],[Units Sold]],0)</f>
        <v>300</v>
      </c>
      <c r="T3825" s="4" t="str">
        <f>IF(Table1[[#This Row],[Profit per unit]]&gt;$V$8,"Premium","Mass")</f>
        <v>Premium</v>
      </c>
      <c r="U3825" s="4"/>
    </row>
    <row r="3826" spans="2:21" ht="14.25" customHeight="1" x14ac:dyDescent="0.3">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c r="O3826" s="4" t="str">
        <f>TEXT(Table1[[#This Row],[Invoice Date]],"mmm")</f>
        <v>Mar</v>
      </c>
      <c r="P3826" s="4">
        <f>YEAR(Table1[[#This Row],[Invoice Date]])</f>
        <v>2021</v>
      </c>
      <c r="Q3826" s="4">
        <f>IFERROR(Table1[[#This Row],[Total Sales]]/Table1[[#This Row],[Units Sold]],4)</f>
        <v>500</v>
      </c>
      <c r="R3826" s="4">
        <f>IFERROR(Table1[[#This Row],[Operating Profit]]/Table1[[#This Row],[Units Sold]],0)</f>
        <v>200</v>
      </c>
      <c r="S3826" s="4">
        <f>IFERROR((Table1[[#This Row],[Total Sales]]-Table1[[#This Row],[Operating Profit]])/Table1[[#This Row],[Units Sold]],0)</f>
        <v>300</v>
      </c>
      <c r="T3826" s="4" t="str">
        <f>IF(Table1[[#This Row],[Profit per unit]]&gt;$V$8,"Premium","Mass")</f>
        <v>Premium</v>
      </c>
      <c r="U3826" s="4"/>
    </row>
    <row r="3827" spans="2:21" ht="14.25" customHeight="1" x14ac:dyDescent="0.3">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c r="O3827" s="4" t="str">
        <f>TEXT(Table1[[#This Row],[Invoice Date]],"mmm")</f>
        <v>Mar</v>
      </c>
      <c r="P3827" s="4">
        <f>YEAR(Table1[[#This Row],[Invoice Date]])</f>
        <v>2021</v>
      </c>
      <c r="Q3827" s="4">
        <f>IFERROR(Table1[[#This Row],[Total Sales]]/Table1[[#This Row],[Units Sold]],4)</f>
        <v>400</v>
      </c>
      <c r="R3827" s="4">
        <f>IFERROR(Table1[[#This Row],[Operating Profit]]/Table1[[#This Row],[Units Sold]],0)</f>
        <v>120</v>
      </c>
      <c r="S3827" s="4">
        <f>IFERROR((Table1[[#This Row],[Total Sales]]-Table1[[#This Row],[Operating Profit]])/Table1[[#This Row],[Units Sold]],0)</f>
        <v>280</v>
      </c>
      <c r="T3827" s="4" t="str">
        <f>IF(Table1[[#This Row],[Profit per unit]]&gt;$V$8,"Premium","Mass")</f>
        <v>Premium</v>
      </c>
      <c r="U3827" s="4"/>
    </row>
    <row r="3828" spans="2:21" ht="14.25" customHeight="1" x14ac:dyDescent="0.3">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c r="O3828" s="4" t="str">
        <f>TEXT(Table1[[#This Row],[Invoice Date]],"mmm")</f>
        <v>Mar</v>
      </c>
      <c r="P3828" s="4">
        <f>YEAR(Table1[[#This Row],[Invoice Date]])</f>
        <v>2021</v>
      </c>
      <c r="Q3828" s="4">
        <f>IFERROR(Table1[[#This Row],[Total Sales]]/Table1[[#This Row],[Units Sold]],4)</f>
        <v>449.99999999999989</v>
      </c>
      <c r="R3828" s="4">
        <f>IFERROR(Table1[[#This Row],[Operating Profit]]/Table1[[#This Row],[Units Sold]],0)</f>
        <v>134.99999999999997</v>
      </c>
      <c r="S3828" s="4">
        <f>IFERROR((Table1[[#This Row],[Total Sales]]-Table1[[#This Row],[Operating Profit]])/Table1[[#This Row],[Units Sold]],0)</f>
        <v>314.99999999999989</v>
      </c>
      <c r="T3828" s="4" t="str">
        <f>IF(Table1[[#This Row],[Profit per unit]]&gt;$V$8,"Premium","Mass")</f>
        <v>Premium</v>
      </c>
      <c r="U3828" s="4"/>
    </row>
    <row r="3829" spans="2:21" ht="14.25" customHeight="1" x14ac:dyDescent="0.3">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c r="O3829" s="4" t="str">
        <f>TEXT(Table1[[#This Row],[Invoice Date]],"mmm")</f>
        <v>Mar</v>
      </c>
      <c r="P3829" s="4">
        <f>YEAR(Table1[[#This Row],[Invoice Date]])</f>
        <v>2021</v>
      </c>
      <c r="Q3829" s="4">
        <f>IFERROR(Table1[[#This Row],[Total Sales]]/Table1[[#This Row],[Units Sold]],4)</f>
        <v>600.00000000000011</v>
      </c>
      <c r="R3829" s="4">
        <f>IFERROR(Table1[[#This Row],[Operating Profit]]/Table1[[#This Row],[Units Sold]],0)</f>
        <v>180</v>
      </c>
      <c r="S3829" s="4">
        <f>IFERROR((Table1[[#This Row],[Total Sales]]-Table1[[#This Row],[Operating Profit]])/Table1[[#This Row],[Units Sold]],0)</f>
        <v>420.00000000000006</v>
      </c>
      <c r="T3829" s="4" t="str">
        <f>IF(Table1[[#This Row],[Profit per unit]]&gt;$V$8,"Premium","Mass")</f>
        <v>Premium</v>
      </c>
      <c r="U3829" s="4"/>
    </row>
    <row r="3830" spans="2:21" ht="14.25" customHeight="1" x14ac:dyDescent="0.3">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c r="O3830" s="4" t="str">
        <f>TEXT(Table1[[#This Row],[Invoice Date]],"mmm")</f>
        <v>Mar</v>
      </c>
      <c r="P3830" s="4">
        <f>YEAR(Table1[[#This Row],[Invoice Date]])</f>
        <v>2021</v>
      </c>
      <c r="Q3830" s="4">
        <f>IFERROR(Table1[[#This Row],[Total Sales]]/Table1[[#This Row],[Units Sold]],4)</f>
        <v>500</v>
      </c>
      <c r="R3830" s="4">
        <f>IFERROR(Table1[[#This Row],[Operating Profit]]/Table1[[#This Row],[Units Sold]],0)</f>
        <v>175</v>
      </c>
      <c r="S3830" s="4">
        <f>IFERROR((Table1[[#This Row],[Total Sales]]-Table1[[#This Row],[Operating Profit]])/Table1[[#This Row],[Units Sold]],0)</f>
        <v>325</v>
      </c>
      <c r="T3830" s="4" t="str">
        <f>IF(Table1[[#This Row],[Profit per unit]]&gt;$V$8,"Premium","Mass")</f>
        <v>Premium</v>
      </c>
      <c r="U3830" s="4"/>
    </row>
    <row r="3831" spans="2:21" ht="14.25" customHeight="1" x14ac:dyDescent="0.3">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c r="O3831" s="4" t="str">
        <f>TEXT(Table1[[#This Row],[Invoice Date]],"mmm")</f>
        <v>Apr</v>
      </c>
      <c r="P3831" s="4">
        <f>YEAR(Table1[[#This Row],[Invoice Date]])</f>
        <v>2021</v>
      </c>
      <c r="Q3831" s="4">
        <f>IFERROR(Table1[[#This Row],[Total Sales]]/Table1[[#This Row],[Units Sold]],4)</f>
        <v>500</v>
      </c>
      <c r="R3831" s="4">
        <f>IFERROR(Table1[[#This Row],[Operating Profit]]/Table1[[#This Row],[Units Sold]],0)</f>
        <v>200</v>
      </c>
      <c r="S3831" s="4">
        <f>IFERROR((Table1[[#This Row],[Total Sales]]-Table1[[#This Row],[Operating Profit]])/Table1[[#This Row],[Units Sold]],0)</f>
        <v>300</v>
      </c>
      <c r="T3831" s="4" t="str">
        <f>IF(Table1[[#This Row],[Profit per unit]]&gt;$V$8,"Premium","Mass")</f>
        <v>Premium</v>
      </c>
      <c r="U3831" s="4"/>
    </row>
    <row r="3832" spans="2:21" ht="14.25" customHeight="1" x14ac:dyDescent="0.3">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c r="O3832" s="4" t="str">
        <f>TEXT(Table1[[#This Row],[Invoice Date]],"mmm")</f>
        <v>Apr</v>
      </c>
      <c r="P3832" s="4">
        <f>YEAR(Table1[[#This Row],[Invoice Date]])</f>
        <v>2021</v>
      </c>
      <c r="Q3832" s="4">
        <f>IFERROR(Table1[[#This Row],[Total Sales]]/Table1[[#This Row],[Units Sold]],4)</f>
        <v>500</v>
      </c>
      <c r="R3832" s="4">
        <f>IFERROR(Table1[[#This Row],[Operating Profit]]/Table1[[#This Row],[Units Sold]],0)</f>
        <v>200</v>
      </c>
      <c r="S3832" s="4">
        <f>IFERROR((Table1[[#This Row],[Total Sales]]-Table1[[#This Row],[Operating Profit]])/Table1[[#This Row],[Units Sold]],0)</f>
        <v>300</v>
      </c>
      <c r="T3832" s="4" t="str">
        <f>IF(Table1[[#This Row],[Profit per unit]]&gt;$V$8,"Premium","Mass")</f>
        <v>Premium</v>
      </c>
      <c r="U3832" s="4"/>
    </row>
    <row r="3833" spans="2:21" ht="14.25" customHeight="1" x14ac:dyDescent="0.3">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c r="O3833" s="4" t="str">
        <f>TEXT(Table1[[#This Row],[Invoice Date]],"mmm")</f>
        <v>Apr</v>
      </c>
      <c r="P3833" s="4">
        <f>YEAR(Table1[[#This Row],[Invoice Date]])</f>
        <v>2021</v>
      </c>
      <c r="Q3833" s="4">
        <f>IFERROR(Table1[[#This Row],[Total Sales]]/Table1[[#This Row],[Units Sold]],4)</f>
        <v>400</v>
      </c>
      <c r="R3833" s="4">
        <f>IFERROR(Table1[[#This Row],[Operating Profit]]/Table1[[#This Row],[Units Sold]],0)</f>
        <v>120</v>
      </c>
      <c r="S3833" s="4">
        <f>IFERROR((Table1[[#This Row],[Total Sales]]-Table1[[#This Row],[Operating Profit]])/Table1[[#This Row],[Units Sold]],0)</f>
        <v>280</v>
      </c>
      <c r="T3833" s="4" t="str">
        <f>IF(Table1[[#This Row],[Profit per unit]]&gt;$V$8,"Premium","Mass")</f>
        <v>Premium</v>
      </c>
      <c r="U3833" s="4"/>
    </row>
    <row r="3834" spans="2:21" ht="14.25" customHeight="1" x14ac:dyDescent="0.3">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c r="O3834" s="4" t="str">
        <f>TEXT(Table1[[#This Row],[Invoice Date]],"mmm")</f>
        <v>Apr</v>
      </c>
      <c r="P3834" s="4">
        <f>YEAR(Table1[[#This Row],[Invoice Date]])</f>
        <v>2021</v>
      </c>
      <c r="Q3834" s="4">
        <f>IFERROR(Table1[[#This Row],[Total Sales]]/Table1[[#This Row],[Units Sold]],4)</f>
        <v>449.99999999999994</v>
      </c>
      <c r="R3834" s="4">
        <f>IFERROR(Table1[[#This Row],[Operating Profit]]/Table1[[#This Row],[Units Sold]],0)</f>
        <v>134.99999999999997</v>
      </c>
      <c r="S3834" s="4">
        <f>IFERROR((Table1[[#This Row],[Total Sales]]-Table1[[#This Row],[Operating Profit]])/Table1[[#This Row],[Units Sold]],0)</f>
        <v>314.99999999999994</v>
      </c>
      <c r="T3834" s="4" t="str">
        <f>IF(Table1[[#This Row],[Profit per unit]]&gt;$V$8,"Premium","Mass")</f>
        <v>Premium</v>
      </c>
      <c r="U3834" s="4"/>
    </row>
    <row r="3835" spans="2:21" ht="14.25" customHeight="1" x14ac:dyDescent="0.3">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c r="O3835" s="4" t="str">
        <f>TEXT(Table1[[#This Row],[Invoice Date]],"mmm")</f>
        <v>Apr</v>
      </c>
      <c r="P3835" s="4">
        <f>YEAR(Table1[[#This Row],[Invoice Date]])</f>
        <v>2021</v>
      </c>
      <c r="Q3835" s="4">
        <f>IFERROR(Table1[[#This Row],[Total Sales]]/Table1[[#This Row],[Units Sold]],4)</f>
        <v>600.00000000000011</v>
      </c>
      <c r="R3835" s="4">
        <f>IFERROR(Table1[[#This Row],[Operating Profit]]/Table1[[#This Row],[Units Sold]],0)</f>
        <v>180.00000000000003</v>
      </c>
      <c r="S3835" s="4">
        <f>IFERROR((Table1[[#This Row],[Total Sales]]-Table1[[#This Row],[Operating Profit]])/Table1[[#This Row],[Units Sold]],0)</f>
        <v>420.00000000000006</v>
      </c>
      <c r="T3835" s="4" t="str">
        <f>IF(Table1[[#This Row],[Profit per unit]]&gt;$V$8,"Premium","Mass")</f>
        <v>Premium</v>
      </c>
      <c r="U3835" s="4"/>
    </row>
    <row r="3836" spans="2:21" ht="14.25" customHeight="1" x14ac:dyDescent="0.3">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c r="O3836" s="4" t="str">
        <f>TEXT(Table1[[#This Row],[Invoice Date]],"mmm")</f>
        <v>Apr</v>
      </c>
      <c r="P3836" s="4">
        <f>YEAR(Table1[[#This Row],[Invoice Date]])</f>
        <v>2021</v>
      </c>
      <c r="Q3836" s="4">
        <f>IFERROR(Table1[[#This Row],[Total Sales]]/Table1[[#This Row],[Units Sold]],4)</f>
        <v>500</v>
      </c>
      <c r="R3836" s="4">
        <f>IFERROR(Table1[[#This Row],[Operating Profit]]/Table1[[#This Row],[Units Sold]],0)</f>
        <v>175</v>
      </c>
      <c r="S3836" s="4">
        <f>IFERROR((Table1[[#This Row],[Total Sales]]-Table1[[#This Row],[Operating Profit]])/Table1[[#This Row],[Units Sold]],0)</f>
        <v>325</v>
      </c>
      <c r="T3836" s="4" t="str">
        <f>IF(Table1[[#This Row],[Profit per unit]]&gt;$V$8,"Premium","Mass")</f>
        <v>Premium</v>
      </c>
      <c r="U3836" s="4"/>
    </row>
    <row r="3837" spans="2:21" ht="14.25" customHeight="1" x14ac:dyDescent="0.3">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c r="O3837" s="4" t="str">
        <f>TEXT(Table1[[#This Row],[Invoice Date]],"mmm")</f>
        <v>May</v>
      </c>
      <c r="P3837" s="4">
        <f>YEAR(Table1[[#This Row],[Invoice Date]])</f>
        <v>2021</v>
      </c>
      <c r="Q3837" s="4">
        <f>IFERROR(Table1[[#This Row],[Total Sales]]/Table1[[#This Row],[Units Sold]],4)</f>
        <v>650</v>
      </c>
      <c r="R3837" s="4">
        <f>IFERROR(Table1[[#This Row],[Operating Profit]]/Table1[[#This Row],[Units Sold]],0)</f>
        <v>260</v>
      </c>
      <c r="S3837" s="4">
        <f>IFERROR((Table1[[#This Row],[Total Sales]]-Table1[[#This Row],[Operating Profit]])/Table1[[#This Row],[Units Sold]],0)</f>
        <v>390</v>
      </c>
      <c r="T3837" s="4" t="str">
        <f>IF(Table1[[#This Row],[Profit per unit]]&gt;$V$8,"Premium","Mass")</f>
        <v>Premium</v>
      </c>
      <c r="U3837" s="4"/>
    </row>
    <row r="3838" spans="2:21" ht="14.25" customHeight="1" x14ac:dyDescent="0.3">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c r="O3838" s="4" t="str">
        <f>TEXT(Table1[[#This Row],[Invoice Date]],"mmm")</f>
        <v>May</v>
      </c>
      <c r="P3838" s="4">
        <f>YEAR(Table1[[#This Row],[Invoice Date]])</f>
        <v>2021</v>
      </c>
      <c r="Q3838" s="4">
        <f>IFERROR(Table1[[#This Row],[Total Sales]]/Table1[[#This Row],[Units Sold]],4)</f>
        <v>600.00000000000011</v>
      </c>
      <c r="R3838" s="4">
        <f>IFERROR(Table1[[#This Row],[Operating Profit]]/Table1[[#This Row],[Units Sold]],0)</f>
        <v>240.00000000000006</v>
      </c>
      <c r="S3838" s="4">
        <f>IFERROR((Table1[[#This Row],[Total Sales]]-Table1[[#This Row],[Operating Profit]])/Table1[[#This Row],[Units Sold]],0)</f>
        <v>360.00000000000006</v>
      </c>
      <c r="T3838" s="4" t="str">
        <f>IF(Table1[[#This Row],[Profit per unit]]&gt;$V$8,"Premium","Mass")</f>
        <v>Premium</v>
      </c>
      <c r="U3838" s="4"/>
    </row>
    <row r="3839" spans="2:21" ht="14.25" customHeight="1" x14ac:dyDescent="0.3">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c r="O3839" s="4" t="str">
        <f>TEXT(Table1[[#This Row],[Invoice Date]],"mmm")</f>
        <v>May</v>
      </c>
      <c r="P3839" s="4">
        <f>YEAR(Table1[[#This Row],[Invoice Date]])</f>
        <v>2021</v>
      </c>
      <c r="Q3839" s="4">
        <f>IFERROR(Table1[[#This Row],[Total Sales]]/Table1[[#This Row],[Units Sold]],4)</f>
        <v>550.00000000000011</v>
      </c>
      <c r="R3839" s="4">
        <f>IFERROR(Table1[[#This Row],[Operating Profit]]/Table1[[#This Row],[Units Sold]],0)</f>
        <v>165.00000000000003</v>
      </c>
      <c r="S3839" s="4">
        <f>IFERROR((Table1[[#This Row],[Total Sales]]-Table1[[#This Row],[Operating Profit]])/Table1[[#This Row],[Units Sold]],0)</f>
        <v>385.00000000000011</v>
      </c>
      <c r="T3839" s="4" t="str">
        <f>IF(Table1[[#This Row],[Profit per unit]]&gt;$V$8,"Premium","Mass")</f>
        <v>Premium</v>
      </c>
      <c r="U3839" s="4"/>
    </row>
    <row r="3840" spans="2:21" ht="14.25" customHeight="1" x14ac:dyDescent="0.3">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c r="O3840" s="4" t="str">
        <f>TEXT(Table1[[#This Row],[Invoice Date]],"mmm")</f>
        <v>May</v>
      </c>
      <c r="P3840" s="4">
        <f>YEAR(Table1[[#This Row],[Invoice Date]])</f>
        <v>2021</v>
      </c>
      <c r="Q3840" s="4">
        <f>IFERROR(Table1[[#This Row],[Total Sales]]/Table1[[#This Row],[Units Sold]],4)</f>
        <v>550.00000000000011</v>
      </c>
      <c r="R3840" s="4">
        <f>IFERROR(Table1[[#This Row],[Operating Profit]]/Table1[[#This Row],[Units Sold]],0)</f>
        <v>165.00000000000003</v>
      </c>
      <c r="S3840" s="4">
        <f>IFERROR((Table1[[#This Row],[Total Sales]]-Table1[[#This Row],[Operating Profit]])/Table1[[#This Row],[Units Sold]],0)</f>
        <v>385.00000000000011</v>
      </c>
      <c r="T3840" s="4" t="str">
        <f>IF(Table1[[#This Row],[Profit per unit]]&gt;$V$8,"Premium","Mass")</f>
        <v>Premium</v>
      </c>
      <c r="U3840" s="4"/>
    </row>
    <row r="3841" spans="2:21" ht="14.25" customHeight="1" x14ac:dyDescent="0.3">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c r="O3841" s="4" t="str">
        <f>TEXT(Table1[[#This Row],[Invoice Date]],"mmm")</f>
        <v>May</v>
      </c>
      <c r="P3841" s="4">
        <f>YEAR(Table1[[#This Row],[Invoice Date]])</f>
        <v>2021</v>
      </c>
      <c r="Q3841" s="4">
        <f>IFERROR(Table1[[#This Row],[Total Sales]]/Table1[[#This Row],[Units Sold]],4)</f>
        <v>650</v>
      </c>
      <c r="R3841" s="4">
        <f>IFERROR(Table1[[#This Row],[Operating Profit]]/Table1[[#This Row],[Units Sold]],0)</f>
        <v>195</v>
      </c>
      <c r="S3841" s="4">
        <f>IFERROR((Table1[[#This Row],[Total Sales]]-Table1[[#This Row],[Operating Profit]])/Table1[[#This Row],[Units Sold]],0)</f>
        <v>455</v>
      </c>
      <c r="T3841" s="4" t="str">
        <f>IF(Table1[[#This Row],[Profit per unit]]&gt;$V$8,"Premium","Mass")</f>
        <v>Premium</v>
      </c>
      <c r="U3841" s="4"/>
    </row>
    <row r="3842" spans="2:21" ht="14.25" customHeight="1" x14ac:dyDescent="0.3">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c r="O3842" s="4" t="str">
        <f>TEXT(Table1[[#This Row],[Invoice Date]],"mmm")</f>
        <v>May</v>
      </c>
      <c r="P3842" s="4">
        <f>YEAR(Table1[[#This Row],[Invoice Date]])</f>
        <v>2021</v>
      </c>
      <c r="Q3842" s="4">
        <f>IFERROR(Table1[[#This Row],[Total Sales]]/Table1[[#This Row],[Units Sold]],4)</f>
        <v>700</v>
      </c>
      <c r="R3842" s="4">
        <f>IFERROR(Table1[[#This Row],[Operating Profit]]/Table1[[#This Row],[Units Sold]],0)</f>
        <v>245</v>
      </c>
      <c r="S3842" s="4">
        <f>IFERROR((Table1[[#This Row],[Total Sales]]-Table1[[#This Row],[Operating Profit]])/Table1[[#This Row],[Units Sold]],0)</f>
        <v>455</v>
      </c>
      <c r="T3842" s="4" t="str">
        <f>IF(Table1[[#This Row],[Profit per unit]]&gt;$V$8,"Premium","Mass")</f>
        <v>Premium</v>
      </c>
      <c r="U3842" s="4"/>
    </row>
    <row r="3843" spans="2:21" ht="14.25" customHeight="1" x14ac:dyDescent="0.3">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c r="O3843" s="4" t="str">
        <f>TEXT(Table1[[#This Row],[Invoice Date]],"mmm")</f>
        <v>Jun</v>
      </c>
      <c r="P3843" s="4">
        <f>YEAR(Table1[[#This Row],[Invoice Date]])</f>
        <v>2021</v>
      </c>
      <c r="Q3843" s="4">
        <f>IFERROR(Table1[[#This Row],[Total Sales]]/Table1[[#This Row],[Units Sold]],4)</f>
        <v>650</v>
      </c>
      <c r="R3843" s="4">
        <f>IFERROR(Table1[[#This Row],[Operating Profit]]/Table1[[#This Row],[Units Sold]],0)</f>
        <v>260</v>
      </c>
      <c r="S3843" s="4">
        <f>IFERROR((Table1[[#This Row],[Total Sales]]-Table1[[#This Row],[Operating Profit]])/Table1[[#This Row],[Units Sold]],0)</f>
        <v>390</v>
      </c>
      <c r="T3843" s="4" t="str">
        <f>IF(Table1[[#This Row],[Profit per unit]]&gt;$V$8,"Premium","Mass")</f>
        <v>Premium</v>
      </c>
      <c r="U3843" s="4"/>
    </row>
    <row r="3844" spans="2:21" ht="14.25" customHeight="1" x14ac:dyDescent="0.3">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c r="O3844" s="4" t="str">
        <f>TEXT(Table1[[#This Row],[Invoice Date]],"mmm")</f>
        <v>Jun</v>
      </c>
      <c r="P3844" s="4">
        <f>YEAR(Table1[[#This Row],[Invoice Date]])</f>
        <v>2021</v>
      </c>
      <c r="Q3844" s="4">
        <f>IFERROR(Table1[[#This Row],[Total Sales]]/Table1[[#This Row],[Units Sold]],4)</f>
        <v>600.00000000000011</v>
      </c>
      <c r="R3844" s="4">
        <f>IFERROR(Table1[[#This Row],[Operating Profit]]/Table1[[#This Row],[Units Sold]],0)</f>
        <v>240.00000000000003</v>
      </c>
      <c r="S3844" s="4">
        <f>IFERROR((Table1[[#This Row],[Total Sales]]-Table1[[#This Row],[Operating Profit]])/Table1[[#This Row],[Units Sold]],0)</f>
        <v>360</v>
      </c>
      <c r="T3844" s="4" t="str">
        <f>IF(Table1[[#This Row],[Profit per unit]]&gt;$V$8,"Premium","Mass")</f>
        <v>Premium</v>
      </c>
      <c r="U3844" s="4"/>
    </row>
    <row r="3845" spans="2:21" ht="14.25" customHeight="1" x14ac:dyDescent="0.3">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c r="O3845" s="4" t="str">
        <f>TEXT(Table1[[#This Row],[Invoice Date]],"mmm")</f>
        <v>Jun</v>
      </c>
      <c r="P3845" s="4">
        <f>YEAR(Table1[[#This Row],[Invoice Date]])</f>
        <v>2021</v>
      </c>
      <c r="Q3845" s="4">
        <f>IFERROR(Table1[[#This Row],[Total Sales]]/Table1[[#This Row],[Units Sold]],4)</f>
        <v>550.00000000000011</v>
      </c>
      <c r="R3845" s="4">
        <f>IFERROR(Table1[[#This Row],[Operating Profit]]/Table1[[#This Row],[Units Sold]],0)</f>
        <v>165.00000000000003</v>
      </c>
      <c r="S3845" s="4">
        <f>IFERROR((Table1[[#This Row],[Total Sales]]-Table1[[#This Row],[Operating Profit]])/Table1[[#This Row],[Units Sold]],0)</f>
        <v>385.00000000000006</v>
      </c>
      <c r="T3845" s="4" t="str">
        <f>IF(Table1[[#This Row],[Profit per unit]]&gt;$V$8,"Premium","Mass")</f>
        <v>Premium</v>
      </c>
      <c r="U3845" s="4"/>
    </row>
    <row r="3846" spans="2:21" ht="14.25" customHeight="1" x14ac:dyDescent="0.3">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c r="O3846" s="4" t="str">
        <f>TEXT(Table1[[#This Row],[Invoice Date]],"mmm")</f>
        <v>Jun</v>
      </c>
      <c r="P3846" s="4">
        <f>YEAR(Table1[[#This Row],[Invoice Date]])</f>
        <v>2021</v>
      </c>
      <c r="Q3846" s="4">
        <f>IFERROR(Table1[[#This Row],[Total Sales]]/Table1[[#This Row],[Units Sold]],4)</f>
        <v>550.00000000000011</v>
      </c>
      <c r="R3846" s="4">
        <f>IFERROR(Table1[[#This Row],[Operating Profit]]/Table1[[#This Row],[Units Sold]],0)</f>
        <v>165.00000000000003</v>
      </c>
      <c r="S3846" s="4">
        <f>IFERROR((Table1[[#This Row],[Total Sales]]-Table1[[#This Row],[Operating Profit]])/Table1[[#This Row],[Units Sold]],0)</f>
        <v>385.00000000000011</v>
      </c>
      <c r="T3846" s="4" t="str">
        <f>IF(Table1[[#This Row],[Profit per unit]]&gt;$V$8,"Premium","Mass")</f>
        <v>Premium</v>
      </c>
      <c r="U3846" s="4"/>
    </row>
    <row r="3847" spans="2:21" ht="14.25" customHeight="1" x14ac:dyDescent="0.3">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c r="O3847" s="4" t="str">
        <f>TEXT(Table1[[#This Row],[Invoice Date]],"mmm")</f>
        <v>Jun</v>
      </c>
      <c r="P3847" s="4">
        <f>YEAR(Table1[[#This Row],[Invoice Date]])</f>
        <v>2021</v>
      </c>
      <c r="Q3847" s="4">
        <f>IFERROR(Table1[[#This Row],[Total Sales]]/Table1[[#This Row],[Units Sold]],4)</f>
        <v>650</v>
      </c>
      <c r="R3847" s="4">
        <f>IFERROR(Table1[[#This Row],[Operating Profit]]/Table1[[#This Row],[Units Sold]],0)</f>
        <v>195</v>
      </c>
      <c r="S3847" s="4">
        <f>IFERROR((Table1[[#This Row],[Total Sales]]-Table1[[#This Row],[Operating Profit]])/Table1[[#This Row],[Units Sold]],0)</f>
        <v>455</v>
      </c>
      <c r="T3847" s="4" t="str">
        <f>IF(Table1[[#This Row],[Profit per unit]]&gt;$V$8,"Premium","Mass")</f>
        <v>Premium</v>
      </c>
      <c r="U3847" s="4"/>
    </row>
    <row r="3848" spans="2:21" ht="14.25" customHeight="1" x14ac:dyDescent="0.3">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c r="O3848" s="4" t="str">
        <f>TEXT(Table1[[#This Row],[Invoice Date]],"mmm")</f>
        <v>Jun</v>
      </c>
      <c r="P3848" s="4">
        <f>YEAR(Table1[[#This Row],[Invoice Date]])</f>
        <v>2021</v>
      </c>
      <c r="Q3848" s="4">
        <f>IFERROR(Table1[[#This Row],[Total Sales]]/Table1[[#This Row],[Units Sold]],4)</f>
        <v>700</v>
      </c>
      <c r="R3848" s="4">
        <f>IFERROR(Table1[[#This Row],[Operating Profit]]/Table1[[#This Row],[Units Sold]],0)</f>
        <v>244.99999999999997</v>
      </c>
      <c r="S3848" s="4">
        <f>IFERROR((Table1[[#This Row],[Total Sales]]-Table1[[#This Row],[Operating Profit]])/Table1[[#This Row],[Units Sold]],0)</f>
        <v>455</v>
      </c>
      <c r="T3848" s="4" t="str">
        <f>IF(Table1[[#This Row],[Profit per unit]]&gt;$V$8,"Premium","Mass")</f>
        <v>Premium</v>
      </c>
      <c r="U3848" s="4"/>
    </row>
    <row r="3849" spans="2:21" ht="14.25" customHeight="1" x14ac:dyDescent="0.3">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c r="O3849" s="4" t="str">
        <f>TEXT(Table1[[#This Row],[Invoice Date]],"mmm")</f>
        <v>Jul</v>
      </c>
      <c r="P3849" s="4">
        <f>YEAR(Table1[[#This Row],[Invoice Date]])</f>
        <v>2021</v>
      </c>
      <c r="Q3849" s="4">
        <f>IFERROR(Table1[[#This Row],[Total Sales]]/Table1[[#This Row],[Units Sold]],4)</f>
        <v>650</v>
      </c>
      <c r="R3849" s="4">
        <f>IFERROR(Table1[[#This Row],[Operating Profit]]/Table1[[#This Row],[Units Sold]],0)</f>
        <v>260</v>
      </c>
      <c r="S3849" s="4">
        <f>IFERROR((Table1[[#This Row],[Total Sales]]-Table1[[#This Row],[Operating Profit]])/Table1[[#This Row],[Units Sold]],0)</f>
        <v>390</v>
      </c>
      <c r="T3849" s="4" t="str">
        <f>IF(Table1[[#This Row],[Profit per unit]]&gt;$V$8,"Premium","Mass")</f>
        <v>Premium</v>
      </c>
      <c r="U3849" s="4"/>
    </row>
    <row r="3850" spans="2:21" ht="14.25" customHeight="1" x14ac:dyDescent="0.3">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c r="O3850" s="4" t="str">
        <f>TEXT(Table1[[#This Row],[Invoice Date]],"mmm")</f>
        <v>Jul</v>
      </c>
      <c r="P3850" s="4">
        <f>YEAR(Table1[[#This Row],[Invoice Date]])</f>
        <v>2021</v>
      </c>
      <c r="Q3850" s="4">
        <f>IFERROR(Table1[[#This Row],[Total Sales]]/Table1[[#This Row],[Units Sold]],4)</f>
        <v>600.00000000000011</v>
      </c>
      <c r="R3850" s="4">
        <f>IFERROR(Table1[[#This Row],[Operating Profit]]/Table1[[#This Row],[Units Sold]],0)</f>
        <v>240.00000000000006</v>
      </c>
      <c r="S3850" s="4">
        <f>IFERROR((Table1[[#This Row],[Total Sales]]-Table1[[#This Row],[Operating Profit]])/Table1[[#This Row],[Units Sold]],0)</f>
        <v>360.00000000000006</v>
      </c>
      <c r="T3850" s="4" t="str">
        <f>IF(Table1[[#This Row],[Profit per unit]]&gt;$V$8,"Premium","Mass")</f>
        <v>Premium</v>
      </c>
      <c r="U3850" s="4"/>
    </row>
    <row r="3851" spans="2:21" ht="14.25" customHeight="1" x14ac:dyDescent="0.3">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c r="O3851" s="4" t="str">
        <f>TEXT(Table1[[#This Row],[Invoice Date]],"mmm")</f>
        <v>Jul</v>
      </c>
      <c r="P3851" s="4">
        <f>YEAR(Table1[[#This Row],[Invoice Date]])</f>
        <v>2021</v>
      </c>
      <c r="Q3851" s="4">
        <f>IFERROR(Table1[[#This Row],[Total Sales]]/Table1[[#This Row],[Units Sold]],4)</f>
        <v>550.00000000000011</v>
      </c>
      <c r="R3851" s="4">
        <f>IFERROR(Table1[[#This Row],[Operating Profit]]/Table1[[#This Row],[Units Sold]],0)</f>
        <v>165.00000000000003</v>
      </c>
      <c r="S3851" s="4">
        <f>IFERROR((Table1[[#This Row],[Total Sales]]-Table1[[#This Row],[Operating Profit]])/Table1[[#This Row],[Units Sold]],0)</f>
        <v>385.00000000000006</v>
      </c>
      <c r="T3851" s="4" t="str">
        <f>IF(Table1[[#This Row],[Profit per unit]]&gt;$V$8,"Premium","Mass")</f>
        <v>Premium</v>
      </c>
      <c r="U3851" s="4"/>
    </row>
    <row r="3852" spans="2:21" ht="14.25" customHeight="1" x14ac:dyDescent="0.3">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c r="O3852" s="4" t="str">
        <f>TEXT(Table1[[#This Row],[Invoice Date]],"mmm")</f>
        <v>Jul</v>
      </c>
      <c r="P3852" s="4">
        <f>YEAR(Table1[[#This Row],[Invoice Date]])</f>
        <v>2021</v>
      </c>
      <c r="Q3852" s="4">
        <f>IFERROR(Table1[[#This Row],[Total Sales]]/Table1[[#This Row],[Units Sold]],4)</f>
        <v>550.00000000000011</v>
      </c>
      <c r="R3852" s="4">
        <f>IFERROR(Table1[[#This Row],[Operating Profit]]/Table1[[#This Row],[Units Sold]],0)</f>
        <v>165.00000000000003</v>
      </c>
      <c r="S3852" s="4">
        <f>IFERROR((Table1[[#This Row],[Total Sales]]-Table1[[#This Row],[Operating Profit]])/Table1[[#This Row],[Units Sold]],0)</f>
        <v>385.00000000000011</v>
      </c>
      <c r="T3852" s="4" t="str">
        <f>IF(Table1[[#This Row],[Profit per unit]]&gt;$V$8,"Premium","Mass")</f>
        <v>Premium</v>
      </c>
      <c r="U3852" s="4"/>
    </row>
    <row r="3853" spans="2:21" ht="14.25" customHeight="1" x14ac:dyDescent="0.3">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c r="O3853" s="4" t="str">
        <f>TEXT(Table1[[#This Row],[Invoice Date]],"mmm")</f>
        <v>Jul</v>
      </c>
      <c r="P3853" s="4">
        <f>YEAR(Table1[[#This Row],[Invoice Date]])</f>
        <v>2021</v>
      </c>
      <c r="Q3853" s="4">
        <f>IFERROR(Table1[[#This Row],[Total Sales]]/Table1[[#This Row],[Units Sold]],4)</f>
        <v>650</v>
      </c>
      <c r="R3853" s="4">
        <f>IFERROR(Table1[[#This Row],[Operating Profit]]/Table1[[#This Row],[Units Sold]],0)</f>
        <v>195</v>
      </c>
      <c r="S3853" s="4">
        <f>IFERROR((Table1[[#This Row],[Total Sales]]-Table1[[#This Row],[Operating Profit]])/Table1[[#This Row],[Units Sold]],0)</f>
        <v>455</v>
      </c>
      <c r="T3853" s="4" t="str">
        <f>IF(Table1[[#This Row],[Profit per unit]]&gt;$V$8,"Premium","Mass")</f>
        <v>Premium</v>
      </c>
      <c r="U3853" s="4"/>
    </row>
    <row r="3854" spans="2:21" ht="14.25" customHeight="1" x14ac:dyDescent="0.3">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c r="O3854" s="4" t="str">
        <f>TEXT(Table1[[#This Row],[Invoice Date]],"mmm")</f>
        <v>Jul</v>
      </c>
      <c r="P3854" s="4">
        <f>YEAR(Table1[[#This Row],[Invoice Date]])</f>
        <v>2021</v>
      </c>
      <c r="Q3854" s="4">
        <f>IFERROR(Table1[[#This Row],[Total Sales]]/Table1[[#This Row],[Units Sold]],4)</f>
        <v>700</v>
      </c>
      <c r="R3854" s="4">
        <f>IFERROR(Table1[[#This Row],[Operating Profit]]/Table1[[#This Row],[Units Sold]],0)</f>
        <v>244.99999999999997</v>
      </c>
      <c r="S3854" s="4">
        <f>IFERROR((Table1[[#This Row],[Total Sales]]-Table1[[#This Row],[Operating Profit]])/Table1[[#This Row],[Units Sold]],0)</f>
        <v>455</v>
      </c>
      <c r="T3854" s="4" t="str">
        <f>IF(Table1[[#This Row],[Profit per unit]]&gt;$V$8,"Premium","Mass")</f>
        <v>Premium</v>
      </c>
      <c r="U3854" s="4"/>
    </row>
    <row r="3855" spans="2:21" ht="14.25" customHeight="1" x14ac:dyDescent="0.3">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c r="O3855" s="4" t="str">
        <f>TEXT(Table1[[#This Row],[Invoice Date]],"mmm")</f>
        <v>Aug</v>
      </c>
      <c r="P3855" s="4">
        <f>YEAR(Table1[[#This Row],[Invoice Date]])</f>
        <v>2021</v>
      </c>
      <c r="Q3855" s="4">
        <f>IFERROR(Table1[[#This Row],[Total Sales]]/Table1[[#This Row],[Units Sold]],4)</f>
        <v>650</v>
      </c>
      <c r="R3855" s="4">
        <f>IFERROR(Table1[[#This Row],[Operating Profit]]/Table1[[#This Row],[Units Sold]],0)</f>
        <v>260</v>
      </c>
      <c r="S3855" s="4">
        <f>IFERROR((Table1[[#This Row],[Total Sales]]-Table1[[#This Row],[Operating Profit]])/Table1[[#This Row],[Units Sold]],0)</f>
        <v>390</v>
      </c>
      <c r="T3855" s="4" t="str">
        <f>IF(Table1[[#This Row],[Profit per unit]]&gt;$V$8,"Premium","Mass")</f>
        <v>Premium</v>
      </c>
      <c r="U3855" s="4"/>
    </row>
    <row r="3856" spans="2:21" ht="14.25" customHeight="1" x14ac:dyDescent="0.3">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c r="O3856" s="4" t="str">
        <f>TEXT(Table1[[#This Row],[Invoice Date]],"mmm")</f>
        <v>Aug</v>
      </c>
      <c r="P3856" s="4">
        <f>YEAR(Table1[[#This Row],[Invoice Date]])</f>
        <v>2021</v>
      </c>
      <c r="Q3856" s="4">
        <f>IFERROR(Table1[[#This Row],[Total Sales]]/Table1[[#This Row],[Units Sold]],4)</f>
        <v>600.00000000000011</v>
      </c>
      <c r="R3856" s="4">
        <f>IFERROR(Table1[[#This Row],[Operating Profit]]/Table1[[#This Row],[Units Sold]],0)</f>
        <v>240.00000000000006</v>
      </c>
      <c r="S3856" s="4">
        <f>IFERROR((Table1[[#This Row],[Total Sales]]-Table1[[#This Row],[Operating Profit]])/Table1[[#This Row],[Units Sold]],0)</f>
        <v>360.00000000000006</v>
      </c>
      <c r="T3856" s="4" t="str">
        <f>IF(Table1[[#This Row],[Profit per unit]]&gt;$V$8,"Premium","Mass")</f>
        <v>Premium</v>
      </c>
      <c r="U3856" s="4"/>
    </row>
    <row r="3857" spans="2:21" ht="14.25" customHeight="1" x14ac:dyDescent="0.3">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c r="O3857" s="4" t="str">
        <f>TEXT(Table1[[#This Row],[Invoice Date]],"mmm")</f>
        <v>Aug</v>
      </c>
      <c r="P3857" s="4">
        <f>YEAR(Table1[[#This Row],[Invoice Date]])</f>
        <v>2021</v>
      </c>
      <c r="Q3857" s="4">
        <f>IFERROR(Table1[[#This Row],[Total Sales]]/Table1[[#This Row],[Units Sold]],4)</f>
        <v>550.00000000000011</v>
      </c>
      <c r="R3857" s="4">
        <f>IFERROR(Table1[[#This Row],[Operating Profit]]/Table1[[#This Row],[Units Sold]],0)</f>
        <v>165.00000000000003</v>
      </c>
      <c r="S3857" s="4">
        <f>IFERROR((Table1[[#This Row],[Total Sales]]-Table1[[#This Row],[Operating Profit]])/Table1[[#This Row],[Units Sold]],0)</f>
        <v>385.00000000000006</v>
      </c>
      <c r="T3857" s="4" t="str">
        <f>IF(Table1[[#This Row],[Profit per unit]]&gt;$V$8,"Premium","Mass")</f>
        <v>Premium</v>
      </c>
      <c r="U3857" s="4"/>
    </row>
    <row r="3858" spans="2:21" ht="14.25" customHeight="1" x14ac:dyDescent="0.3">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c r="O3858" s="4" t="str">
        <f>TEXT(Table1[[#This Row],[Invoice Date]],"mmm")</f>
        <v>Aug</v>
      </c>
      <c r="P3858" s="4">
        <f>YEAR(Table1[[#This Row],[Invoice Date]])</f>
        <v>2021</v>
      </c>
      <c r="Q3858" s="4">
        <f>IFERROR(Table1[[#This Row],[Total Sales]]/Table1[[#This Row],[Units Sold]],4)</f>
        <v>550.00000000000011</v>
      </c>
      <c r="R3858" s="4">
        <f>IFERROR(Table1[[#This Row],[Operating Profit]]/Table1[[#This Row],[Units Sold]],0)</f>
        <v>165.00000000000003</v>
      </c>
      <c r="S3858" s="4">
        <f>IFERROR((Table1[[#This Row],[Total Sales]]-Table1[[#This Row],[Operating Profit]])/Table1[[#This Row],[Units Sold]],0)</f>
        <v>385.00000000000011</v>
      </c>
      <c r="T3858" s="4" t="str">
        <f>IF(Table1[[#This Row],[Profit per unit]]&gt;$V$8,"Premium","Mass")</f>
        <v>Premium</v>
      </c>
      <c r="U3858" s="4"/>
    </row>
    <row r="3859" spans="2:21" ht="14.25" customHeight="1" x14ac:dyDescent="0.3">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c r="O3859" s="4" t="str">
        <f>TEXT(Table1[[#This Row],[Invoice Date]],"mmm")</f>
        <v>Aug</v>
      </c>
      <c r="P3859" s="4">
        <f>YEAR(Table1[[#This Row],[Invoice Date]])</f>
        <v>2021</v>
      </c>
      <c r="Q3859" s="4">
        <f>IFERROR(Table1[[#This Row],[Total Sales]]/Table1[[#This Row],[Units Sold]],4)</f>
        <v>650</v>
      </c>
      <c r="R3859" s="4">
        <f>IFERROR(Table1[[#This Row],[Operating Profit]]/Table1[[#This Row],[Units Sold]],0)</f>
        <v>195</v>
      </c>
      <c r="S3859" s="4">
        <f>IFERROR((Table1[[#This Row],[Total Sales]]-Table1[[#This Row],[Operating Profit]])/Table1[[#This Row],[Units Sold]],0)</f>
        <v>455</v>
      </c>
      <c r="T3859" s="4" t="str">
        <f>IF(Table1[[#This Row],[Profit per unit]]&gt;$V$8,"Premium","Mass")</f>
        <v>Premium</v>
      </c>
      <c r="U3859" s="4"/>
    </row>
    <row r="3860" spans="2:21" ht="14.25" customHeight="1" x14ac:dyDescent="0.3">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c r="O3860" s="4" t="str">
        <f>TEXT(Table1[[#This Row],[Invoice Date]],"mmm")</f>
        <v>Aug</v>
      </c>
      <c r="P3860" s="4">
        <f>YEAR(Table1[[#This Row],[Invoice Date]])</f>
        <v>2021</v>
      </c>
      <c r="Q3860" s="4">
        <f>IFERROR(Table1[[#This Row],[Total Sales]]/Table1[[#This Row],[Units Sold]],4)</f>
        <v>700</v>
      </c>
      <c r="R3860" s="4">
        <f>IFERROR(Table1[[#This Row],[Operating Profit]]/Table1[[#This Row],[Units Sold]],0)</f>
        <v>245</v>
      </c>
      <c r="S3860" s="4">
        <f>IFERROR((Table1[[#This Row],[Total Sales]]-Table1[[#This Row],[Operating Profit]])/Table1[[#This Row],[Units Sold]],0)</f>
        <v>455</v>
      </c>
      <c r="T3860" s="4" t="str">
        <f>IF(Table1[[#This Row],[Profit per unit]]&gt;$V$8,"Premium","Mass")</f>
        <v>Premium</v>
      </c>
      <c r="U3860" s="4"/>
    </row>
    <row r="3861" spans="2:21" ht="14.25" customHeight="1" x14ac:dyDescent="0.3">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c r="O3861" s="4" t="str">
        <f>TEXT(Table1[[#This Row],[Invoice Date]],"mmm")</f>
        <v>Sep</v>
      </c>
      <c r="P3861" s="4">
        <f>YEAR(Table1[[#This Row],[Invoice Date]])</f>
        <v>2021</v>
      </c>
      <c r="Q3861" s="4">
        <f>IFERROR(Table1[[#This Row],[Total Sales]]/Table1[[#This Row],[Units Sold]],4)</f>
        <v>650</v>
      </c>
      <c r="R3861" s="4">
        <f>IFERROR(Table1[[#This Row],[Operating Profit]]/Table1[[#This Row],[Units Sold]],0)</f>
        <v>260</v>
      </c>
      <c r="S3861" s="4">
        <f>IFERROR((Table1[[#This Row],[Total Sales]]-Table1[[#This Row],[Operating Profit]])/Table1[[#This Row],[Units Sold]],0)</f>
        <v>390</v>
      </c>
      <c r="T3861" s="4" t="str">
        <f>IF(Table1[[#This Row],[Profit per unit]]&gt;$V$8,"Premium","Mass")</f>
        <v>Premium</v>
      </c>
      <c r="U3861" s="4"/>
    </row>
    <row r="3862" spans="2:21" ht="14.25" customHeight="1" x14ac:dyDescent="0.3">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c r="O3862" s="4" t="str">
        <f>TEXT(Table1[[#This Row],[Invoice Date]],"mmm")</f>
        <v>Sep</v>
      </c>
      <c r="P3862" s="4">
        <f>YEAR(Table1[[#This Row],[Invoice Date]])</f>
        <v>2021</v>
      </c>
      <c r="Q3862" s="4">
        <f>IFERROR(Table1[[#This Row],[Total Sales]]/Table1[[#This Row],[Units Sold]],4)</f>
        <v>600.00000000000011</v>
      </c>
      <c r="R3862" s="4">
        <f>IFERROR(Table1[[#This Row],[Operating Profit]]/Table1[[#This Row],[Units Sold]],0)</f>
        <v>240.00000000000003</v>
      </c>
      <c r="S3862" s="4">
        <f>IFERROR((Table1[[#This Row],[Total Sales]]-Table1[[#This Row],[Operating Profit]])/Table1[[#This Row],[Units Sold]],0)</f>
        <v>360.00000000000006</v>
      </c>
      <c r="T3862" s="4" t="str">
        <f>IF(Table1[[#This Row],[Profit per unit]]&gt;$V$8,"Premium","Mass")</f>
        <v>Premium</v>
      </c>
      <c r="U3862" s="4"/>
    </row>
    <row r="3863" spans="2:21" ht="14.25" customHeight="1" x14ac:dyDescent="0.3">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c r="O3863" s="4" t="str">
        <f>TEXT(Table1[[#This Row],[Invoice Date]],"mmm")</f>
        <v>Sep</v>
      </c>
      <c r="P3863" s="4">
        <f>YEAR(Table1[[#This Row],[Invoice Date]])</f>
        <v>2021</v>
      </c>
      <c r="Q3863" s="4">
        <f>IFERROR(Table1[[#This Row],[Total Sales]]/Table1[[#This Row],[Units Sold]],4)</f>
        <v>550.00000000000011</v>
      </c>
      <c r="R3863" s="4">
        <f>IFERROR(Table1[[#This Row],[Operating Profit]]/Table1[[#This Row],[Units Sold]],0)</f>
        <v>165.00000000000003</v>
      </c>
      <c r="S3863" s="4">
        <f>IFERROR((Table1[[#This Row],[Total Sales]]-Table1[[#This Row],[Operating Profit]])/Table1[[#This Row],[Units Sold]],0)</f>
        <v>385.00000000000011</v>
      </c>
      <c r="T3863" s="4" t="str">
        <f>IF(Table1[[#This Row],[Profit per unit]]&gt;$V$8,"Premium","Mass")</f>
        <v>Premium</v>
      </c>
      <c r="U3863" s="4"/>
    </row>
    <row r="3864" spans="2:21" ht="14.25" customHeight="1" x14ac:dyDescent="0.3">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c r="O3864" s="4" t="str">
        <f>TEXT(Table1[[#This Row],[Invoice Date]],"mmm")</f>
        <v>Sep</v>
      </c>
      <c r="P3864" s="4">
        <f>YEAR(Table1[[#This Row],[Invoice Date]])</f>
        <v>2021</v>
      </c>
      <c r="Q3864" s="4">
        <f>IFERROR(Table1[[#This Row],[Total Sales]]/Table1[[#This Row],[Units Sold]],4)</f>
        <v>550.00000000000011</v>
      </c>
      <c r="R3864" s="4">
        <f>IFERROR(Table1[[#This Row],[Operating Profit]]/Table1[[#This Row],[Units Sold]],0)</f>
        <v>165</v>
      </c>
      <c r="S3864" s="4">
        <f>IFERROR((Table1[[#This Row],[Total Sales]]-Table1[[#This Row],[Operating Profit]])/Table1[[#This Row],[Units Sold]],0)</f>
        <v>385.00000000000006</v>
      </c>
      <c r="T3864" s="4" t="str">
        <f>IF(Table1[[#This Row],[Profit per unit]]&gt;$V$8,"Premium","Mass")</f>
        <v>Premium</v>
      </c>
      <c r="U3864" s="4"/>
    </row>
    <row r="3865" spans="2:21" ht="14.25" customHeight="1" x14ac:dyDescent="0.3">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c r="O3865" s="4" t="str">
        <f>TEXT(Table1[[#This Row],[Invoice Date]],"mmm")</f>
        <v>Sep</v>
      </c>
      <c r="P3865" s="4">
        <f>YEAR(Table1[[#This Row],[Invoice Date]])</f>
        <v>2021</v>
      </c>
      <c r="Q3865" s="4">
        <f>IFERROR(Table1[[#This Row],[Total Sales]]/Table1[[#This Row],[Units Sold]],4)</f>
        <v>650</v>
      </c>
      <c r="R3865" s="4">
        <f>IFERROR(Table1[[#This Row],[Operating Profit]]/Table1[[#This Row],[Units Sold]],0)</f>
        <v>195</v>
      </c>
      <c r="S3865" s="4">
        <f>IFERROR((Table1[[#This Row],[Total Sales]]-Table1[[#This Row],[Operating Profit]])/Table1[[#This Row],[Units Sold]],0)</f>
        <v>455</v>
      </c>
      <c r="T3865" s="4" t="str">
        <f>IF(Table1[[#This Row],[Profit per unit]]&gt;$V$8,"Premium","Mass")</f>
        <v>Premium</v>
      </c>
      <c r="U3865" s="4"/>
    </row>
    <row r="3866" spans="2:21" ht="14.25" customHeight="1" x14ac:dyDescent="0.3">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c r="O3866" s="4" t="str">
        <f>TEXT(Table1[[#This Row],[Invoice Date]],"mmm")</f>
        <v>Sep</v>
      </c>
      <c r="P3866" s="4">
        <f>YEAR(Table1[[#This Row],[Invoice Date]])</f>
        <v>2021</v>
      </c>
      <c r="Q3866" s="4">
        <f>IFERROR(Table1[[#This Row],[Total Sales]]/Table1[[#This Row],[Units Sold]],4)</f>
        <v>700</v>
      </c>
      <c r="R3866" s="4">
        <f>IFERROR(Table1[[#This Row],[Operating Profit]]/Table1[[#This Row],[Units Sold]],0)</f>
        <v>245</v>
      </c>
      <c r="S3866" s="4">
        <f>IFERROR((Table1[[#This Row],[Total Sales]]-Table1[[#This Row],[Operating Profit]])/Table1[[#This Row],[Units Sold]],0)</f>
        <v>455</v>
      </c>
      <c r="T3866" s="4" t="str">
        <f>IF(Table1[[#This Row],[Profit per unit]]&gt;$V$8,"Premium","Mass")</f>
        <v>Premium</v>
      </c>
      <c r="U3866" s="4"/>
    </row>
    <row r="3867" spans="2:21" ht="14.25" customHeight="1" x14ac:dyDescent="0.3">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c r="O3867" s="4" t="str">
        <f>TEXT(Table1[[#This Row],[Invoice Date]],"mmm")</f>
        <v>Oct</v>
      </c>
      <c r="P3867" s="4">
        <f>YEAR(Table1[[#This Row],[Invoice Date]])</f>
        <v>2021</v>
      </c>
      <c r="Q3867" s="4">
        <f>IFERROR(Table1[[#This Row],[Total Sales]]/Table1[[#This Row],[Units Sold]],4)</f>
        <v>700</v>
      </c>
      <c r="R3867" s="4">
        <f>IFERROR(Table1[[#This Row],[Operating Profit]]/Table1[[#This Row],[Units Sold]],0)</f>
        <v>280</v>
      </c>
      <c r="S3867" s="4">
        <f>IFERROR((Table1[[#This Row],[Total Sales]]-Table1[[#This Row],[Operating Profit]])/Table1[[#This Row],[Units Sold]],0)</f>
        <v>420</v>
      </c>
      <c r="T3867" s="4" t="str">
        <f>IF(Table1[[#This Row],[Profit per unit]]&gt;$V$8,"Premium","Mass")</f>
        <v>Premium</v>
      </c>
      <c r="U3867" s="4"/>
    </row>
    <row r="3868" spans="2:21" ht="14.25" customHeight="1" x14ac:dyDescent="0.3">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c r="O3868" s="4" t="str">
        <f>TEXT(Table1[[#This Row],[Invoice Date]],"mmm")</f>
        <v>Oct</v>
      </c>
      <c r="P3868" s="4">
        <f>YEAR(Table1[[#This Row],[Invoice Date]])</f>
        <v>2021</v>
      </c>
      <c r="Q3868" s="4">
        <f>IFERROR(Table1[[#This Row],[Total Sales]]/Table1[[#This Row],[Units Sold]],4)</f>
        <v>650.00000000000011</v>
      </c>
      <c r="R3868" s="4">
        <f>IFERROR(Table1[[#This Row],[Operating Profit]]/Table1[[#This Row],[Units Sold]],0)</f>
        <v>260.00000000000006</v>
      </c>
      <c r="S3868" s="4">
        <f>IFERROR((Table1[[#This Row],[Total Sales]]-Table1[[#This Row],[Operating Profit]])/Table1[[#This Row],[Units Sold]],0)</f>
        <v>390.00000000000006</v>
      </c>
      <c r="T3868" s="4" t="str">
        <f>IF(Table1[[#This Row],[Profit per unit]]&gt;$V$8,"Premium","Mass")</f>
        <v>Premium</v>
      </c>
      <c r="U3868" s="4"/>
    </row>
    <row r="3869" spans="2:21" ht="14.25" customHeight="1" x14ac:dyDescent="0.3">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c r="O3869" s="4" t="str">
        <f>TEXT(Table1[[#This Row],[Invoice Date]],"mmm")</f>
        <v>Oct</v>
      </c>
      <c r="P3869" s="4">
        <f>YEAR(Table1[[#This Row],[Invoice Date]])</f>
        <v>2021</v>
      </c>
      <c r="Q3869" s="4">
        <f>IFERROR(Table1[[#This Row],[Total Sales]]/Table1[[#This Row],[Units Sold]],4)</f>
        <v>650.00000000000011</v>
      </c>
      <c r="R3869" s="4">
        <f>IFERROR(Table1[[#This Row],[Operating Profit]]/Table1[[#This Row],[Units Sold]],0)</f>
        <v>195.00000000000003</v>
      </c>
      <c r="S3869" s="4">
        <f>IFERROR((Table1[[#This Row],[Total Sales]]-Table1[[#This Row],[Operating Profit]])/Table1[[#This Row],[Units Sold]],0)</f>
        <v>455.00000000000017</v>
      </c>
      <c r="T3869" s="4" t="str">
        <f>IF(Table1[[#This Row],[Profit per unit]]&gt;$V$8,"Premium","Mass")</f>
        <v>Premium</v>
      </c>
      <c r="U3869" s="4"/>
    </row>
    <row r="3870" spans="2:21" ht="14.25" customHeight="1" x14ac:dyDescent="0.3">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c r="O3870" s="4" t="str">
        <f>TEXT(Table1[[#This Row],[Invoice Date]],"mmm")</f>
        <v>Oct</v>
      </c>
      <c r="P3870" s="4">
        <f>YEAR(Table1[[#This Row],[Invoice Date]])</f>
        <v>2021</v>
      </c>
      <c r="Q3870" s="4">
        <f>IFERROR(Table1[[#This Row],[Total Sales]]/Table1[[#This Row],[Units Sold]],4)</f>
        <v>650.00000000000011</v>
      </c>
      <c r="R3870" s="4">
        <f>IFERROR(Table1[[#This Row],[Operating Profit]]/Table1[[#This Row],[Units Sold]],0)</f>
        <v>195.00000000000003</v>
      </c>
      <c r="S3870" s="4">
        <f>IFERROR((Table1[[#This Row],[Total Sales]]-Table1[[#This Row],[Operating Profit]])/Table1[[#This Row],[Units Sold]],0)</f>
        <v>455.00000000000017</v>
      </c>
      <c r="T3870" s="4" t="str">
        <f>IF(Table1[[#This Row],[Profit per unit]]&gt;$V$8,"Premium","Mass")</f>
        <v>Premium</v>
      </c>
      <c r="U3870" s="4"/>
    </row>
    <row r="3871" spans="2:21" ht="14.25" customHeight="1" x14ac:dyDescent="0.3">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c r="O3871" s="4" t="str">
        <f>TEXT(Table1[[#This Row],[Invoice Date]],"mmm")</f>
        <v>Oct</v>
      </c>
      <c r="P3871" s="4">
        <f>YEAR(Table1[[#This Row],[Invoice Date]])</f>
        <v>2021</v>
      </c>
      <c r="Q3871" s="4">
        <f>IFERROR(Table1[[#This Row],[Total Sales]]/Table1[[#This Row],[Units Sold]],4)</f>
        <v>750.00000000000011</v>
      </c>
      <c r="R3871" s="4">
        <f>IFERROR(Table1[[#This Row],[Operating Profit]]/Table1[[#This Row],[Units Sold]],0)</f>
        <v>225.00000000000003</v>
      </c>
      <c r="S3871" s="4">
        <f>IFERROR((Table1[[#This Row],[Total Sales]]-Table1[[#This Row],[Operating Profit]])/Table1[[#This Row],[Units Sold]],0)</f>
        <v>525.00000000000011</v>
      </c>
      <c r="T3871" s="4" t="str">
        <f>IF(Table1[[#This Row],[Profit per unit]]&gt;$V$8,"Premium","Mass")</f>
        <v>Premium</v>
      </c>
      <c r="U3871" s="4"/>
    </row>
    <row r="3872" spans="2:21" ht="14.25" customHeight="1" x14ac:dyDescent="0.3">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c r="O3872" s="4" t="str">
        <f>TEXT(Table1[[#This Row],[Invoice Date]],"mmm")</f>
        <v>Oct</v>
      </c>
      <c r="P3872" s="4">
        <f>YEAR(Table1[[#This Row],[Invoice Date]])</f>
        <v>2021</v>
      </c>
      <c r="Q3872" s="4">
        <f>IFERROR(Table1[[#This Row],[Total Sales]]/Table1[[#This Row],[Units Sold]],4)</f>
        <v>800</v>
      </c>
      <c r="R3872" s="4">
        <f>IFERROR(Table1[[#This Row],[Operating Profit]]/Table1[[#This Row],[Units Sold]],0)</f>
        <v>280</v>
      </c>
      <c r="S3872" s="4">
        <f>IFERROR((Table1[[#This Row],[Total Sales]]-Table1[[#This Row],[Operating Profit]])/Table1[[#This Row],[Units Sold]],0)</f>
        <v>520</v>
      </c>
      <c r="T3872" s="4" t="str">
        <f>IF(Table1[[#This Row],[Profit per unit]]&gt;$V$8,"Premium","Mass")</f>
        <v>Premium</v>
      </c>
      <c r="U3872" s="4"/>
    </row>
    <row r="3873" spans="2:21" ht="14.25" customHeight="1" x14ac:dyDescent="0.3">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c r="O3873" s="4" t="str">
        <f>TEXT(Table1[[#This Row],[Invoice Date]],"mmm")</f>
        <v>Nov</v>
      </c>
      <c r="P3873" s="4">
        <f>YEAR(Table1[[#This Row],[Invoice Date]])</f>
        <v>2021</v>
      </c>
      <c r="Q3873" s="4">
        <f>IFERROR(Table1[[#This Row],[Total Sales]]/Table1[[#This Row],[Units Sold]],4)</f>
        <v>750.00000000000011</v>
      </c>
      <c r="R3873" s="4">
        <f>IFERROR(Table1[[#This Row],[Operating Profit]]/Table1[[#This Row],[Units Sold]],0)</f>
        <v>300.00000000000006</v>
      </c>
      <c r="S3873" s="4">
        <f>IFERROR((Table1[[#This Row],[Total Sales]]-Table1[[#This Row],[Operating Profit]])/Table1[[#This Row],[Units Sold]],0)</f>
        <v>450.00000000000006</v>
      </c>
      <c r="T3873" s="4" t="str">
        <f>IF(Table1[[#This Row],[Profit per unit]]&gt;$V$8,"Premium","Mass")</f>
        <v>Premium</v>
      </c>
      <c r="U3873" s="4"/>
    </row>
    <row r="3874" spans="2:21" ht="14.25" customHeight="1" x14ac:dyDescent="0.3">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c r="O3874" s="4" t="str">
        <f>TEXT(Table1[[#This Row],[Invoice Date]],"mmm")</f>
        <v>Nov</v>
      </c>
      <c r="P3874" s="4">
        <f>YEAR(Table1[[#This Row],[Invoice Date]])</f>
        <v>2021</v>
      </c>
      <c r="Q3874" s="4">
        <f>IFERROR(Table1[[#This Row],[Total Sales]]/Table1[[#This Row],[Units Sold]],4)</f>
        <v>650.00000000000023</v>
      </c>
      <c r="R3874" s="4">
        <f>IFERROR(Table1[[#This Row],[Operating Profit]]/Table1[[#This Row],[Units Sold]],0)</f>
        <v>260.00000000000011</v>
      </c>
      <c r="S3874" s="4">
        <f>IFERROR((Table1[[#This Row],[Total Sales]]-Table1[[#This Row],[Operating Profit]])/Table1[[#This Row],[Units Sold]],0)</f>
        <v>390.00000000000011</v>
      </c>
      <c r="T3874" s="4" t="str">
        <f>IF(Table1[[#This Row],[Profit per unit]]&gt;$V$8,"Premium","Mass")</f>
        <v>Premium</v>
      </c>
      <c r="U3874" s="4"/>
    </row>
    <row r="3875" spans="2:21" ht="14.25" customHeight="1" x14ac:dyDescent="0.3">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c r="O3875" s="4" t="str">
        <f>TEXT(Table1[[#This Row],[Invoice Date]],"mmm")</f>
        <v>Nov</v>
      </c>
      <c r="P3875" s="4">
        <f>YEAR(Table1[[#This Row],[Invoice Date]])</f>
        <v>2021</v>
      </c>
      <c r="Q3875" s="4">
        <f>IFERROR(Table1[[#This Row],[Total Sales]]/Table1[[#This Row],[Units Sold]],4)</f>
        <v>650.00000000000011</v>
      </c>
      <c r="R3875" s="4">
        <f>IFERROR(Table1[[#This Row],[Operating Profit]]/Table1[[#This Row],[Units Sold]],0)</f>
        <v>195.00000000000003</v>
      </c>
      <c r="S3875" s="4">
        <f>IFERROR((Table1[[#This Row],[Total Sales]]-Table1[[#This Row],[Operating Profit]])/Table1[[#This Row],[Units Sold]],0)</f>
        <v>455.00000000000017</v>
      </c>
      <c r="T3875" s="4" t="str">
        <f>IF(Table1[[#This Row],[Profit per unit]]&gt;$V$8,"Premium","Mass")</f>
        <v>Premium</v>
      </c>
      <c r="U3875" s="4"/>
    </row>
    <row r="3876" spans="2:21" ht="14.25" customHeight="1" x14ac:dyDescent="0.3">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c r="O3876" s="4" t="str">
        <f>TEXT(Table1[[#This Row],[Invoice Date]],"mmm")</f>
        <v>Nov</v>
      </c>
      <c r="P3876" s="4">
        <f>YEAR(Table1[[#This Row],[Invoice Date]])</f>
        <v>2021</v>
      </c>
      <c r="Q3876" s="4">
        <f>IFERROR(Table1[[#This Row],[Total Sales]]/Table1[[#This Row],[Units Sold]],4)</f>
        <v>650.00000000000023</v>
      </c>
      <c r="R3876" s="4">
        <f>IFERROR(Table1[[#This Row],[Operating Profit]]/Table1[[#This Row],[Units Sold]],0)</f>
        <v>195.00000000000006</v>
      </c>
      <c r="S3876" s="4">
        <f>IFERROR((Table1[[#This Row],[Total Sales]]-Table1[[#This Row],[Operating Profit]])/Table1[[#This Row],[Units Sold]],0)</f>
        <v>455.00000000000017</v>
      </c>
      <c r="T3876" s="4" t="str">
        <f>IF(Table1[[#This Row],[Profit per unit]]&gt;$V$8,"Premium","Mass")</f>
        <v>Premium</v>
      </c>
      <c r="U3876" s="4"/>
    </row>
    <row r="3877" spans="2:21" ht="14.25" customHeight="1" x14ac:dyDescent="0.3">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c r="O3877" s="4" t="str">
        <f>TEXT(Table1[[#This Row],[Invoice Date]],"mmm")</f>
        <v>Nov</v>
      </c>
      <c r="P3877" s="4">
        <f>YEAR(Table1[[#This Row],[Invoice Date]])</f>
        <v>2021</v>
      </c>
      <c r="Q3877" s="4">
        <f>IFERROR(Table1[[#This Row],[Total Sales]]/Table1[[#This Row],[Units Sold]],4)</f>
        <v>750.00000000000011</v>
      </c>
      <c r="R3877" s="4">
        <f>IFERROR(Table1[[#This Row],[Operating Profit]]/Table1[[#This Row],[Units Sold]],0)</f>
        <v>225</v>
      </c>
      <c r="S3877" s="4">
        <f>IFERROR((Table1[[#This Row],[Total Sales]]-Table1[[#This Row],[Operating Profit]])/Table1[[#This Row],[Units Sold]],0)</f>
        <v>525.00000000000011</v>
      </c>
      <c r="T3877" s="4" t="str">
        <f>IF(Table1[[#This Row],[Profit per unit]]&gt;$V$8,"Premium","Mass")</f>
        <v>Premium</v>
      </c>
      <c r="U3877" s="4"/>
    </row>
    <row r="3878" spans="2:21" ht="14.25" customHeight="1" x14ac:dyDescent="0.3">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c r="O3878" s="4" t="str">
        <f>TEXT(Table1[[#This Row],[Invoice Date]],"mmm")</f>
        <v>Nov</v>
      </c>
      <c r="P3878" s="4">
        <f>YEAR(Table1[[#This Row],[Invoice Date]])</f>
        <v>2021</v>
      </c>
      <c r="Q3878" s="4">
        <f>IFERROR(Table1[[#This Row],[Total Sales]]/Table1[[#This Row],[Units Sold]],4)</f>
        <v>800</v>
      </c>
      <c r="R3878" s="4">
        <f>IFERROR(Table1[[#This Row],[Operating Profit]]/Table1[[#This Row],[Units Sold]],0)</f>
        <v>280</v>
      </c>
      <c r="S3878" s="4">
        <f>IFERROR((Table1[[#This Row],[Total Sales]]-Table1[[#This Row],[Operating Profit]])/Table1[[#This Row],[Units Sold]],0)</f>
        <v>520</v>
      </c>
      <c r="T3878" s="4" t="str">
        <f>IF(Table1[[#This Row],[Profit per unit]]&gt;$V$8,"Premium","Mass")</f>
        <v>Premium</v>
      </c>
      <c r="U3878" s="4"/>
    </row>
    <row r="3879" spans="2:21" ht="14.25" customHeight="1" x14ac:dyDescent="0.3">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c r="O3879" s="4" t="str">
        <f>TEXT(Table1[[#This Row],[Invoice Date]],"mmm")</f>
        <v>Dec</v>
      </c>
      <c r="P3879" s="4">
        <f>YEAR(Table1[[#This Row],[Invoice Date]])</f>
        <v>2021</v>
      </c>
      <c r="Q3879" s="4">
        <f>IFERROR(Table1[[#This Row],[Total Sales]]/Table1[[#This Row],[Units Sold]],4)</f>
        <v>750.00000000000023</v>
      </c>
      <c r="R3879" s="4">
        <f>IFERROR(Table1[[#This Row],[Operating Profit]]/Table1[[#This Row],[Units Sold]],0)</f>
        <v>300.00000000000011</v>
      </c>
      <c r="S3879" s="4">
        <f>IFERROR((Table1[[#This Row],[Total Sales]]-Table1[[#This Row],[Operating Profit]])/Table1[[#This Row],[Units Sold]],0)</f>
        <v>450.00000000000011</v>
      </c>
      <c r="T3879" s="4" t="str">
        <f>IF(Table1[[#This Row],[Profit per unit]]&gt;$V$8,"Premium","Mass")</f>
        <v>Premium</v>
      </c>
      <c r="U3879" s="4"/>
    </row>
    <row r="3880" spans="2:21" ht="14.25" customHeight="1" x14ac:dyDescent="0.3">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c r="O3880" s="4" t="str">
        <f>TEXT(Table1[[#This Row],[Invoice Date]],"mmm")</f>
        <v>Dec</v>
      </c>
      <c r="P3880" s="4">
        <f>YEAR(Table1[[#This Row],[Invoice Date]])</f>
        <v>2021</v>
      </c>
      <c r="Q3880" s="4">
        <f>IFERROR(Table1[[#This Row],[Total Sales]]/Table1[[#This Row],[Units Sold]],4)</f>
        <v>650.00000000000011</v>
      </c>
      <c r="R3880" s="4">
        <f>IFERROR(Table1[[#This Row],[Operating Profit]]/Table1[[#This Row],[Units Sold]],0)</f>
        <v>260.00000000000006</v>
      </c>
      <c r="S3880" s="4">
        <f>IFERROR((Table1[[#This Row],[Total Sales]]-Table1[[#This Row],[Operating Profit]])/Table1[[#This Row],[Units Sold]],0)</f>
        <v>390.00000000000006</v>
      </c>
      <c r="T3880" s="4" t="str">
        <f>IF(Table1[[#This Row],[Profit per unit]]&gt;$V$8,"Premium","Mass")</f>
        <v>Premium</v>
      </c>
      <c r="U3880" s="4"/>
    </row>
    <row r="3881" spans="2:21" ht="14.25" customHeight="1" x14ac:dyDescent="0.3">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c r="O3881" s="4" t="str">
        <f>TEXT(Table1[[#This Row],[Invoice Date]],"mmm")</f>
        <v>Dec</v>
      </c>
      <c r="P3881" s="4">
        <f>YEAR(Table1[[#This Row],[Invoice Date]])</f>
        <v>2021</v>
      </c>
      <c r="Q3881" s="4">
        <f>IFERROR(Table1[[#This Row],[Total Sales]]/Table1[[#This Row],[Units Sold]],4)</f>
        <v>650.00000000000011</v>
      </c>
      <c r="R3881" s="4">
        <f>IFERROR(Table1[[#This Row],[Operating Profit]]/Table1[[#This Row],[Units Sold]],0)</f>
        <v>195.00000000000003</v>
      </c>
      <c r="S3881" s="4">
        <f>IFERROR((Table1[[#This Row],[Total Sales]]-Table1[[#This Row],[Operating Profit]])/Table1[[#This Row],[Units Sold]],0)</f>
        <v>455.00000000000017</v>
      </c>
      <c r="T3881" s="4" t="str">
        <f>IF(Table1[[#This Row],[Profit per unit]]&gt;$V$8,"Premium","Mass")</f>
        <v>Premium</v>
      </c>
      <c r="U3881" s="4"/>
    </row>
    <row r="3882" spans="2:21" ht="14.25" customHeight="1" x14ac:dyDescent="0.3">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c r="O3882" s="4" t="str">
        <f>TEXT(Table1[[#This Row],[Invoice Date]],"mmm")</f>
        <v>Dec</v>
      </c>
      <c r="P3882" s="4">
        <f>YEAR(Table1[[#This Row],[Invoice Date]])</f>
        <v>2021</v>
      </c>
      <c r="Q3882" s="4">
        <f>IFERROR(Table1[[#This Row],[Total Sales]]/Table1[[#This Row],[Units Sold]],4)</f>
        <v>650.00000000000011</v>
      </c>
      <c r="R3882" s="4">
        <f>IFERROR(Table1[[#This Row],[Operating Profit]]/Table1[[#This Row],[Units Sold]],0)</f>
        <v>195.00000000000003</v>
      </c>
      <c r="S3882" s="4">
        <f>IFERROR((Table1[[#This Row],[Total Sales]]-Table1[[#This Row],[Operating Profit]])/Table1[[#This Row],[Units Sold]],0)</f>
        <v>455.00000000000017</v>
      </c>
      <c r="T3882" s="4" t="str">
        <f>IF(Table1[[#This Row],[Profit per unit]]&gt;$V$8,"Premium","Mass")</f>
        <v>Premium</v>
      </c>
      <c r="U3882" s="4"/>
    </row>
    <row r="3883" spans="2:21" ht="14.25" customHeight="1" x14ac:dyDescent="0.3">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c r="O3883" s="4" t="str">
        <f>TEXT(Table1[[#This Row],[Invoice Date]],"mmm")</f>
        <v>Dec</v>
      </c>
      <c r="P3883" s="4">
        <f>YEAR(Table1[[#This Row],[Invoice Date]])</f>
        <v>2021</v>
      </c>
      <c r="Q3883" s="4">
        <f>IFERROR(Table1[[#This Row],[Total Sales]]/Table1[[#This Row],[Units Sold]],4)</f>
        <v>750.00000000000011</v>
      </c>
      <c r="R3883" s="4">
        <f>IFERROR(Table1[[#This Row],[Operating Profit]]/Table1[[#This Row],[Units Sold]],0)</f>
        <v>225.00000000000003</v>
      </c>
      <c r="S3883" s="4">
        <f>IFERROR((Table1[[#This Row],[Total Sales]]-Table1[[#This Row],[Operating Profit]])/Table1[[#This Row],[Units Sold]],0)</f>
        <v>525.00000000000011</v>
      </c>
      <c r="T3883" s="4" t="str">
        <f>IF(Table1[[#This Row],[Profit per unit]]&gt;$V$8,"Premium","Mass")</f>
        <v>Premium</v>
      </c>
      <c r="U3883" s="4"/>
    </row>
    <row r="3884" spans="2:21" ht="14.25" customHeight="1" x14ac:dyDescent="0.3">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c r="O3884" s="4" t="str">
        <f>TEXT(Table1[[#This Row],[Invoice Date]],"mmm")</f>
        <v>Dec</v>
      </c>
      <c r="P3884" s="4">
        <f>YEAR(Table1[[#This Row],[Invoice Date]])</f>
        <v>2021</v>
      </c>
      <c r="Q3884" s="4">
        <f>IFERROR(Table1[[#This Row],[Total Sales]]/Table1[[#This Row],[Units Sold]],4)</f>
        <v>800</v>
      </c>
      <c r="R3884" s="4">
        <f>IFERROR(Table1[[#This Row],[Operating Profit]]/Table1[[#This Row],[Units Sold]],0)</f>
        <v>279.99999999999994</v>
      </c>
      <c r="S3884" s="4">
        <f>IFERROR((Table1[[#This Row],[Total Sales]]-Table1[[#This Row],[Operating Profit]])/Table1[[#This Row],[Units Sold]],0)</f>
        <v>520</v>
      </c>
      <c r="T3884" s="4" t="str">
        <f>IF(Table1[[#This Row],[Profit per unit]]&gt;$V$8,"Premium","Mass")</f>
        <v>Premium</v>
      </c>
      <c r="U3884" s="4"/>
    </row>
    <row r="3885" spans="2:21" ht="14.25" customHeight="1" x14ac:dyDescent="0.3">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c r="O3885" s="4" t="str">
        <f>TEXT(Table1[[#This Row],[Invoice Date]],"mmm")</f>
        <v>Jan</v>
      </c>
      <c r="P3885" s="4">
        <f>YEAR(Table1[[#This Row],[Invoice Date]])</f>
        <v>2021</v>
      </c>
      <c r="Q3885" s="4">
        <f>IFERROR(Table1[[#This Row],[Total Sales]]/Table1[[#This Row],[Units Sold]],4)</f>
        <v>550.00000000000011</v>
      </c>
      <c r="R3885" s="4">
        <f>IFERROR(Table1[[#This Row],[Operating Profit]]/Table1[[#This Row],[Units Sold]],0)</f>
        <v>192.50000000000006</v>
      </c>
      <c r="S3885" s="4">
        <f>IFERROR((Table1[[#This Row],[Total Sales]]-Table1[[#This Row],[Operating Profit]])/Table1[[#This Row],[Units Sold]],0)</f>
        <v>357.50000000000006</v>
      </c>
      <c r="T3885" s="4" t="str">
        <f>IF(Table1[[#This Row],[Profit per unit]]&gt;$V$8,"Premium","Mass")</f>
        <v>Premium</v>
      </c>
      <c r="U3885" s="4"/>
    </row>
    <row r="3886" spans="2:21" ht="14.25" customHeight="1" x14ac:dyDescent="0.3">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c r="O3886" s="4" t="str">
        <f>TEXT(Table1[[#This Row],[Invoice Date]],"mmm")</f>
        <v>Jan</v>
      </c>
      <c r="P3886" s="4">
        <f>YEAR(Table1[[#This Row],[Invoice Date]])</f>
        <v>2021</v>
      </c>
      <c r="Q3886" s="4">
        <f>IFERROR(Table1[[#This Row],[Total Sales]]/Table1[[#This Row],[Units Sold]],4)</f>
        <v>550.00000000000011</v>
      </c>
      <c r="R3886" s="4">
        <f>IFERROR(Table1[[#This Row],[Operating Profit]]/Table1[[#This Row],[Units Sold]],0)</f>
        <v>192.50000000000006</v>
      </c>
      <c r="S3886" s="4">
        <f>IFERROR((Table1[[#This Row],[Total Sales]]-Table1[[#This Row],[Operating Profit]])/Table1[[#This Row],[Units Sold]],0)</f>
        <v>357.50000000000006</v>
      </c>
      <c r="T3886" s="4" t="str">
        <f>IF(Table1[[#This Row],[Profit per unit]]&gt;$V$8,"Premium","Mass")</f>
        <v>Premium</v>
      </c>
      <c r="U3886" s="4"/>
    </row>
    <row r="3887" spans="2:21" ht="14.25" customHeight="1" x14ac:dyDescent="0.3">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c r="O3887" s="4" t="str">
        <f>TEXT(Table1[[#This Row],[Invoice Date]],"mmm")</f>
        <v>Jan</v>
      </c>
      <c r="P3887" s="4">
        <f>YEAR(Table1[[#This Row],[Invoice Date]])</f>
        <v>2021</v>
      </c>
      <c r="Q3887" s="4">
        <f>IFERROR(Table1[[#This Row],[Total Sales]]/Table1[[#This Row],[Units Sold]],4)</f>
        <v>450</v>
      </c>
      <c r="R3887" s="4">
        <f>IFERROR(Table1[[#This Row],[Operating Profit]]/Table1[[#This Row],[Units Sold]],0)</f>
        <v>112.5</v>
      </c>
      <c r="S3887" s="4">
        <f>IFERROR((Table1[[#This Row],[Total Sales]]-Table1[[#This Row],[Operating Profit]])/Table1[[#This Row],[Units Sold]],0)</f>
        <v>337.5</v>
      </c>
      <c r="T3887" s="4" t="str">
        <f>IF(Table1[[#This Row],[Profit per unit]]&gt;$V$8,"Premium","Mass")</f>
        <v>Premium</v>
      </c>
      <c r="U3887" s="4"/>
    </row>
    <row r="3888" spans="2:21" ht="14.25" customHeight="1" x14ac:dyDescent="0.3">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c r="O3888" s="4" t="str">
        <f>TEXT(Table1[[#This Row],[Invoice Date]],"mmm")</f>
        <v>Jan</v>
      </c>
      <c r="P3888" s="4">
        <f>YEAR(Table1[[#This Row],[Invoice Date]])</f>
        <v>2021</v>
      </c>
      <c r="Q3888" s="4">
        <f>IFERROR(Table1[[#This Row],[Total Sales]]/Table1[[#This Row],[Units Sold]],4)</f>
        <v>499.99999999999989</v>
      </c>
      <c r="R3888" s="4">
        <f>IFERROR(Table1[[#This Row],[Operating Profit]]/Table1[[#This Row],[Units Sold]],0)</f>
        <v>124.99999999999997</v>
      </c>
      <c r="S3888" s="4">
        <f>IFERROR((Table1[[#This Row],[Total Sales]]-Table1[[#This Row],[Operating Profit]])/Table1[[#This Row],[Units Sold]],0)</f>
        <v>374.99999999999989</v>
      </c>
      <c r="T3888" s="4" t="str">
        <f>IF(Table1[[#This Row],[Profit per unit]]&gt;$V$8,"Premium","Mass")</f>
        <v>Premium</v>
      </c>
      <c r="U3888" s="4"/>
    </row>
    <row r="3889" spans="2:21" ht="14.25" customHeight="1" x14ac:dyDescent="0.3">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c r="O3889" s="4" t="str">
        <f>TEXT(Table1[[#This Row],[Invoice Date]],"mmm")</f>
        <v>Jan</v>
      </c>
      <c r="P3889" s="4">
        <f>YEAR(Table1[[#This Row],[Invoice Date]])</f>
        <v>2021</v>
      </c>
      <c r="Q3889" s="4">
        <f>IFERROR(Table1[[#This Row],[Total Sales]]/Table1[[#This Row],[Units Sold]],4)</f>
        <v>650.00000000000011</v>
      </c>
      <c r="R3889" s="4">
        <f>IFERROR(Table1[[#This Row],[Operating Profit]]/Table1[[#This Row],[Units Sold]],0)</f>
        <v>162.50000000000003</v>
      </c>
      <c r="S3889" s="4">
        <f>IFERROR((Table1[[#This Row],[Total Sales]]-Table1[[#This Row],[Operating Profit]])/Table1[[#This Row],[Units Sold]],0)</f>
        <v>487.50000000000017</v>
      </c>
      <c r="T3889" s="4" t="str">
        <f>IF(Table1[[#This Row],[Profit per unit]]&gt;$V$8,"Premium","Mass")</f>
        <v>Premium</v>
      </c>
      <c r="U3889" s="4"/>
    </row>
    <row r="3890" spans="2:21" ht="14.25" customHeight="1" x14ac:dyDescent="0.3">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c r="O3890" s="4" t="str">
        <f>TEXT(Table1[[#This Row],[Invoice Date]],"mmm")</f>
        <v>Jan</v>
      </c>
      <c r="P3890" s="4">
        <f>YEAR(Table1[[#This Row],[Invoice Date]])</f>
        <v>2021</v>
      </c>
      <c r="Q3890" s="4">
        <f>IFERROR(Table1[[#This Row],[Total Sales]]/Table1[[#This Row],[Units Sold]],4)</f>
        <v>550.00000000000011</v>
      </c>
      <c r="R3890" s="4">
        <f>IFERROR(Table1[[#This Row],[Operating Profit]]/Table1[[#This Row],[Units Sold]],0)</f>
        <v>165.00000000000003</v>
      </c>
      <c r="S3890" s="4">
        <f>IFERROR((Table1[[#This Row],[Total Sales]]-Table1[[#This Row],[Operating Profit]])/Table1[[#This Row],[Units Sold]],0)</f>
        <v>385.00000000000011</v>
      </c>
      <c r="T3890" s="4" t="str">
        <f>IF(Table1[[#This Row],[Profit per unit]]&gt;$V$8,"Premium","Mass")</f>
        <v>Premium</v>
      </c>
      <c r="U3890" s="4"/>
    </row>
    <row r="3891" spans="2:21" ht="14.25" customHeight="1" x14ac:dyDescent="0.3">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c r="O3891" s="4" t="str">
        <f>TEXT(Table1[[#This Row],[Invoice Date]],"mmm")</f>
        <v>Feb</v>
      </c>
      <c r="P3891" s="4">
        <f>YEAR(Table1[[#This Row],[Invoice Date]])</f>
        <v>2021</v>
      </c>
      <c r="Q3891" s="4">
        <f>IFERROR(Table1[[#This Row],[Total Sales]]/Table1[[#This Row],[Units Sold]],4)</f>
        <v>550.00000000000011</v>
      </c>
      <c r="R3891" s="4">
        <f>IFERROR(Table1[[#This Row],[Operating Profit]]/Table1[[#This Row],[Units Sold]],0)</f>
        <v>192.50000000000006</v>
      </c>
      <c r="S3891" s="4">
        <f>IFERROR((Table1[[#This Row],[Total Sales]]-Table1[[#This Row],[Operating Profit]])/Table1[[#This Row],[Units Sold]],0)</f>
        <v>357.50000000000006</v>
      </c>
      <c r="T3891" s="4" t="str">
        <f>IF(Table1[[#This Row],[Profit per unit]]&gt;$V$8,"Premium","Mass")</f>
        <v>Premium</v>
      </c>
      <c r="U3891" s="4"/>
    </row>
    <row r="3892" spans="2:21" ht="14.25" customHeight="1" x14ac:dyDescent="0.3">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c r="O3892" s="4" t="str">
        <f>TEXT(Table1[[#This Row],[Invoice Date]],"mmm")</f>
        <v>Feb</v>
      </c>
      <c r="P3892" s="4">
        <f>YEAR(Table1[[#This Row],[Invoice Date]])</f>
        <v>2021</v>
      </c>
      <c r="Q3892" s="4">
        <f>IFERROR(Table1[[#This Row],[Total Sales]]/Table1[[#This Row],[Units Sold]],4)</f>
        <v>550.00000000000011</v>
      </c>
      <c r="R3892" s="4">
        <f>IFERROR(Table1[[#This Row],[Operating Profit]]/Table1[[#This Row],[Units Sold]],0)</f>
        <v>192.50000000000003</v>
      </c>
      <c r="S3892" s="4">
        <f>IFERROR((Table1[[#This Row],[Total Sales]]-Table1[[#This Row],[Operating Profit]])/Table1[[#This Row],[Units Sold]],0)</f>
        <v>357.5</v>
      </c>
      <c r="T3892" s="4" t="str">
        <f>IF(Table1[[#This Row],[Profit per unit]]&gt;$V$8,"Premium","Mass")</f>
        <v>Premium</v>
      </c>
      <c r="U3892" s="4"/>
    </row>
    <row r="3893" spans="2:21" ht="14.25" customHeight="1" x14ac:dyDescent="0.3">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c r="O3893" s="4" t="str">
        <f>TEXT(Table1[[#This Row],[Invoice Date]],"mmm")</f>
        <v>Feb</v>
      </c>
      <c r="P3893" s="4">
        <f>YEAR(Table1[[#This Row],[Invoice Date]])</f>
        <v>2021</v>
      </c>
      <c r="Q3893" s="4">
        <f>IFERROR(Table1[[#This Row],[Total Sales]]/Table1[[#This Row],[Units Sold]],4)</f>
        <v>450</v>
      </c>
      <c r="R3893" s="4">
        <f>IFERROR(Table1[[#This Row],[Operating Profit]]/Table1[[#This Row],[Units Sold]],0)</f>
        <v>112.5</v>
      </c>
      <c r="S3893" s="4">
        <f>IFERROR((Table1[[#This Row],[Total Sales]]-Table1[[#This Row],[Operating Profit]])/Table1[[#This Row],[Units Sold]],0)</f>
        <v>337.5</v>
      </c>
      <c r="T3893" s="4" t="str">
        <f>IF(Table1[[#This Row],[Profit per unit]]&gt;$V$8,"Premium","Mass")</f>
        <v>Premium</v>
      </c>
      <c r="U3893" s="4"/>
    </row>
    <row r="3894" spans="2:21" ht="14.25" customHeight="1" x14ac:dyDescent="0.3">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c r="O3894" s="4" t="str">
        <f>TEXT(Table1[[#This Row],[Invoice Date]],"mmm")</f>
        <v>Jan</v>
      </c>
      <c r="P3894" s="4">
        <f>YEAR(Table1[[#This Row],[Invoice Date]])</f>
        <v>2020</v>
      </c>
      <c r="Q3894" s="4">
        <f>IFERROR(Table1[[#This Row],[Total Sales]]/Table1[[#This Row],[Units Sold]],4)</f>
        <v>47</v>
      </c>
      <c r="R3894" s="4">
        <f>IFERROR(Table1[[#This Row],[Operating Profit]]/Table1[[#This Row],[Units Sold]],0)</f>
        <v>28.669999999999998</v>
      </c>
      <c r="S3894" s="4">
        <f>IFERROR((Table1[[#This Row],[Total Sales]]-Table1[[#This Row],[Operating Profit]])/Table1[[#This Row],[Units Sold]],0)</f>
        <v>18.330000000000002</v>
      </c>
      <c r="T3894" s="4" t="str">
        <f>IF(Table1[[#This Row],[Profit per unit]]&gt;$V$8,"Premium","Mass")</f>
        <v>Mass</v>
      </c>
      <c r="U3894" s="4"/>
    </row>
    <row r="3895" spans="2:21" ht="14.25" customHeight="1" x14ac:dyDescent="0.3">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c r="O3895" s="4" t="str">
        <f>TEXT(Table1[[#This Row],[Invoice Date]],"mmm")</f>
        <v>Jan</v>
      </c>
      <c r="P3895" s="4">
        <f>YEAR(Table1[[#This Row],[Invoice Date]])</f>
        <v>2020</v>
      </c>
      <c r="Q3895" s="4">
        <f>IFERROR(Table1[[#This Row],[Total Sales]]/Table1[[#This Row],[Units Sold]],4)</f>
        <v>47</v>
      </c>
      <c r="R3895" s="4">
        <f>IFERROR(Table1[[#This Row],[Operating Profit]]/Table1[[#This Row],[Units Sold]],0)</f>
        <v>19.739999999999998</v>
      </c>
      <c r="S3895" s="4">
        <f>IFERROR((Table1[[#This Row],[Total Sales]]-Table1[[#This Row],[Operating Profit]])/Table1[[#This Row],[Units Sold]],0)</f>
        <v>27.26</v>
      </c>
      <c r="T3895" s="4" t="str">
        <f>IF(Table1[[#This Row],[Profit per unit]]&gt;$V$8,"Premium","Mass")</f>
        <v>Mass</v>
      </c>
      <c r="U3895" s="4"/>
    </row>
    <row r="3896" spans="2:21" ht="14.25" customHeight="1" x14ac:dyDescent="0.3">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c r="O3896" s="4" t="str">
        <f>TEXT(Table1[[#This Row],[Invoice Date]],"mmm")</f>
        <v>Jan</v>
      </c>
      <c r="P3896" s="4">
        <f>YEAR(Table1[[#This Row],[Invoice Date]])</f>
        <v>2020</v>
      </c>
      <c r="Q3896" s="4">
        <f>IFERROR(Table1[[#This Row],[Total Sales]]/Table1[[#This Row],[Units Sold]],4)</f>
        <v>36</v>
      </c>
      <c r="R3896" s="4">
        <f>IFERROR(Table1[[#This Row],[Operating Profit]]/Table1[[#This Row],[Units Sold]],0)</f>
        <v>16.559999999999999</v>
      </c>
      <c r="S3896" s="4">
        <f>IFERROR((Table1[[#This Row],[Total Sales]]-Table1[[#This Row],[Operating Profit]])/Table1[[#This Row],[Units Sold]],0)</f>
        <v>19.440000000000001</v>
      </c>
      <c r="T3896" s="4" t="str">
        <f>IF(Table1[[#This Row],[Profit per unit]]&gt;$V$8,"Premium","Mass")</f>
        <v>Mass</v>
      </c>
      <c r="U3896" s="4"/>
    </row>
    <row r="3897" spans="2:21" ht="14.25" customHeight="1" x14ac:dyDescent="0.3">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c r="O3897" s="4" t="str">
        <f>TEXT(Table1[[#This Row],[Invoice Date]],"mmm")</f>
        <v>Jan</v>
      </c>
      <c r="P3897" s="4">
        <f>YEAR(Table1[[#This Row],[Invoice Date]])</f>
        <v>2020</v>
      </c>
      <c r="Q3897" s="4">
        <f>IFERROR(Table1[[#This Row],[Total Sales]]/Table1[[#This Row],[Units Sold]],4)</f>
        <v>41</v>
      </c>
      <c r="R3897" s="4">
        <f>IFERROR(Table1[[#This Row],[Operating Profit]]/Table1[[#This Row],[Units Sold]],0)</f>
        <v>18.86</v>
      </c>
      <c r="S3897" s="4">
        <f>IFERROR((Table1[[#This Row],[Total Sales]]-Table1[[#This Row],[Operating Profit]])/Table1[[#This Row],[Units Sold]],0)</f>
        <v>22.14</v>
      </c>
      <c r="T3897" s="4" t="str">
        <f>IF(Table1[[#This Row],[Profit per unit]]&gt;$V$8,"Premium","Mass")</f>
        <v>Mass</v>
      </c>
      <c r="U3897" s="4"/>
    </row>
    <row r="3898" spans="2:21" ht="14.25" customHeight="1" x14ac:dyDescent="0.3">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c r="O3898" s="4" t="str">
        <f>TEXT(Table1[[#This Row],[Invoice Date]],"mmm")</f>
        <v>Jan</v>
      </c>
      <c r="P3898" s="4">
        <f>YEAR(Table1[[#This Row],[Invoice Date]])</f>
        <v>2020</v>
      </c>
      <c r="Q3898" s="4">
        <f>IFERROR(Table1[[#This Row],[Total Sales]]/Table1[[#This Row],[Units Sold]],4)</f>
        <v>55</v>
      </c>
      <c r="R3898" s="4">
        <f>IFERROR(Table1[[#This Row],[Operating Profit]]/Table1[[#This Row],[Units Sold]],0)</f>
        <v>22</v>
      </c>
      <c r="S3898" s="4">
        <f>IFERROR((Table1[[#This Row],[Total Sales]]-Table1[[#This Row],[Operating Profit]])/Table1[[#This Row],[Units Sold]],0)</f>
        <v>33</v>
      </c>
      <c r="T3898" s="4" t="str">
        <f>IF(Table1[[#This Row],[Profit per unit]]&gt;$V$8,"Premium","Mass")</f>
        <v>Mass</v>
      </c>
      <c r="U3898" s="4"/>
    </row>
    <row r="3899" spans="2:21" ht="14.25" customHeight="1" x14ac:dyDescent="0.3">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c r="O3899" s="4" t="str">
        <f>TEXT(Table1[[#This Row],[Invoice Date]],"mmm")</f>
        <v>Jan</v>
      </c>
      <c r="P3899" s="4">
        <f>YEAR(Table1[[#This Row],[Invoice Date]])</f>
        <v>2020</v>
      </c>
      <c r="Q3899" s="4">
        <f>IFERROR(Table1[[#This Row],[Total Sales]]/Table1[[#This Row],[Units Sold]],4)</f>
        <v>46</v>
      </c>
      <c r="R3899" s="4">
        <f>IFERROR(Table1[[#This Row],[Operating Profit]]/Table1[[#This Row],[Units Sold]],0)</f>
        <v>17.02</v>
      </c>
      <c r="S3899" s="4">
        <f>IFERROR((Table1[[#This Row],[Total Sales]]-Table1[[#This Row],[Operating Profit]])/Table1[[#This Row],[Units Sold]],0)</f>
        <v>28.98</v>
      </c>
      <c r="T3899" s="4" t="str">
        <f>IF(Table1[[#This Row],[Profit per unit]]&gt;$V$8,"Premium","Mass")</f>
        <v>Mass</v>
      </c>
      <c r="U3899" s="4"/>
    </row>
    <row r="3900" spans="2:21" ht="14.25" customHeight="1" x14ac:dyDescent="0.3">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c r="O3900" s="4" t="str">
        <f>TEXT(Table1[[#This Row],[Invoice Date]],"mmm")</f>
        <v>Jan</v>
      </c>
      <c r="P3900" s="4">
        <f>YEAR(Table1[[#This Row],[Invoice Date]])</f>
        <v>2020</v>
      </c>
      <c r="Q3900" s="4">
        <f>IFERROR(Table1[[#This Row],[Total Sales]]/Table1[[#This Row],[Units Sold]],4)</f>
        <v>46</v>
      </c>
      <c r="R3900" s="4">
        <f>IFERROR(Table1[[#This Row],[Operating Profit]]/Table1[[#This Row],[Units Sold]],0)</f>
        <v>28.52</v>
      </c>
      <c r="S3900" s="4">
        <f>IFERROR((Table1[[#This Row],[Total Sales]]-Table1[[#This Row],[Operating Profit]])/Table1[[#This Row],[Units Sold]],0)</f>
        <v>17.48</v>
      </c>
      <c r="T3900" s="4" t="str">
        <f>IF(Table1[[#This Row],[Profit per unit]]&gt;$V$8,"Premium","Mass")</f>
        <v>Mass</v>
      </c>
      <c r="U3900" s="4"/>
    </row>
    <row r="3901" spans="2:21" ht="14.25" customHeight="1" x14ac:dyDescent="0.3">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c r="O3901" s="4" t="str">
        <f>TEXT(Table1[[#This Row],[Invoice Date]],"mmm")</f>
        <v>Jan</v>
      </c>
      <c r="P3901" s="4">
        <f>YEAR(Table1[[#This Row],[Invoice Date]])</f>
        <v>2020</v>
      </c>
      <c r="Q3901" s="4">
        <f>IFERROR(Table1[[#This Row],[Total Sales]]/Table1[[#This Row],[Units Sold]],4)</f>
        <v>46</v>
      </c>
      <c r="R3901" s="4">
        <f>IFERROR(Table1[[#This Row],[Operating Profit]]/Table1[[#This Row],[Units Sold]],0)</f>
        <v>20.240000000000002</v>
      </c>
      <c r="S3901" s="4">
        <f>IFERROR((Table1[[#This Row],[Total Sales]]-Table1[[#This Row],[Operating Profit]])/Table1[[#This Row],[Units Sold]],0)</f>
        <v>25.759999999999998</v>
      </c>
      <c r="T3901" s="4" t="str">
        <f>IF(Table1[[#This Row],[Profit per unit]]&gt;$V$8,"Premium","Mass")</f>
        <v>Mass</v>
      </c>
      <c r="U3901" s="4"/>
    </row>
    <row r="3902" spans="2:21" ht="14.25" customHeight="1" x14ac:dyDescent="0.3">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c r="O3902" s="4" t="str">
        <f>TEXT(Table1[[#This Row],[Invoice Date]],"mmm")</f>
        <v>Jan</v>
      </c>
      <c r="P3902" s="4">
        <f>YEAR(Table1[[#This Row],[Invoice Date]])</f>
        <v>2020</v>
      </c>
      <c r="Q3902" s="4">
        <f>IFERROR(Table1[[#This Row],[Total Sales]]/Table1[[#This Row],[Units Sold]],4)</f>
        <v>36</v>
      </c>
      <c r="R3902" s="4">
        <f>IFERROR(Table1[[#This Row],[Operating Profit]]/Table1[[#This Row],[Units Sold]],0)</f>
        <v>16.920000000000002</v>
      </c>
      <c r="S3902" s="4">
        <f>IFERROR((Table1[[#This Row],[Total Sales]]-Table1[[#This Row],[Operating Profit]])/Table1[[#This Row],[Units Sold]],0)</f>
        <v>19.079999999999998</v>
      </c>
      <c r="T3902" s="4" t="str">
        <f>IF(Table1[[#This Row],[Profit per unit]]&gt;$V$8,"Premium","Mass")</f>
        <v>Mass</v>
      </c>
      <c r="U3902" s="4"/>
    </row>
    <row r="3903" spans="2:21" ht="14.25" customHeight="1" x14ac:dyDescent="0.3">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c r="O3903" s="4" t="str">
        <f>TEXT(Table1[[#This Row],[Invoice Date]],"mmm")</f>
        <v>Jan</v>
      </c>
      <c r="P3903" s="4">
        <f>YEAR(Table1[[#This Row],[Invoice Date]])</f>
        <v>2020</v>
      </c>
      <c r="Q3903" s="4">
        <f>IFERROR(Table1[[#This Row],[Total Sales]]/Table1[[#This Row],[Units Sold]],4)</f>
        <v>44</v>
      </c>
      <c r="R3903" s="4">
        <f>IFERROR(Table1[[#This Row],[Operating Profit]]/Table1[[#This Row],[Units Sold]],0)</f>
        <v>21.56</v>
      </c>
      <c r="S3903" s="4">
        <f>IFERROR((Table1[[#This Row],[Total Sales]]-Table1[[#This Row],[Operating Profit]])/Table1[[#This Row],[Units Sold]],0)</f>
        <v>22.44</v>
      </c>
      <c r="T3903" s="4" t="str">
        <f>IF(Table1[[#This Row],[Profit per unit]]&gt;$V$8,"Premium","Mass")</f>
        <v>Mass</v>
      </c>
      <c r="U3903" s="4"/>
    </row>
    <row r="3904" spans="2:21" ht="14.25" customHeight="1" x14ac:dyDescent="0.3">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c r="O3904" s="4" t="str">
        <f>TEXT(Table1[[#This Row],[Invoice Date]],"mmm")</f>
        <v>Jan</v>
      </c>
      <c r="P3904" s="4">
        <f>YEAR(Table1[[#This Row],[Invoice Date]])</f>
        <v>2020</v>
      </c>
      <c r="Q3904" s="4">
        <f>IFERROR(Table1[[#This Row],[Total Sales]]/Table1[[#This Row],[Units Sold]],4)</f>
        <v>58</v>
      </c>
      <c r="R3904" s="4">
        <f>IFERROR(Table1[[#This Row],[Operating Profit]]/Table1[[#This Row],[Units Sold]],0)</f>
        <v>24.94</v>
      </c>
      <c r="S3904" s="4">
        <f>IFERROR((Table1[[#This Row],[Total Sales]]-Table1[[#This Row],[Operating Profit]])/Table1[[#This Row],[Units Sold]],0)</f>
        <v>33.06</v>
      </c>
      <c r="T3904" s="4" t="str">
        <f>IF(Table1[[#This Row],[Profit per unit]]&gt;$V$8,"Premium","Mass")</f>
        <v>Mass</v>
      </c>
      <c r="U3904" s="4"/>
    </row>
    <row r="3905" spans="2:21" ht="14.25" customHeight="1" x14ac:dyDescent="0.3">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c r="O3905" s="4" t="str">
        <f>TEXT(Table1[[#This Row],[Invoice Date]],"mmm")</f>
        <v>Jan</v>
      </c>
      <c r="P3905" s="4">
        <f>YEAR(Table1[[#This Row],[Invoice Date]])</f>
        <v>2020</v>
      </c>
      <c r="Q3905" s="4">
        <f>IFERROR(Table1[[#This Row],[Total Sales]]/Table1[[#This Row],[Units Sold]],4)</f>
        <v>48</v>
      </c>
      <c r="R3905" s="4">
        <f>IFERROR(Table1[[#This Row],[Operating Profit]]/Table1[[#This Row],[Units Sold]],0)</f>
        <v>18.240000000000002</v>
      </c>
      <c r="S3905" s="4">
        <f>IFERROR((Table1[[#This Row],[Total Sales]]-Table1[[#This Row],[Operating Profit]])/Table1[[#This Row],[Units Sold]],0)</f>
        <v>29.759999999999998</v>
      </c>
      <c r="T3905" s="4" t="str">
        <f>IF(Table1[[#This Row],[Profit per unit]]&gt;$V$8,"Premium","Mass")</f>
        <v>Mass</v>
      </c>
      <c r="U3905" s="4"/>
    </row>
    <row r="3906" spans="2:21" ht="14.25" customHeight="1" x14ac:dyDescent="0.3">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c r="O3906" s="4" t="str">
        <f>TEXT(Table1[[#This Row],[Invoice Date]],"mmm")</f>
        <v>Jan</v>
      </c>
      <c r="P3906" s="4">
        <f>YEAR(Table1[[#This Row],[Invoice Date]])</f>
        <v>2020</v>
      </c>
      <c r="Q3906" s="4">
        <f>IFERROR(Table1[[#This Row],[Total Sales]]/Table1[[#This Row],[Units Sold]],4)</f>
        <v>46</v>
      </c>
      <c r="R3906" s="4">
        <f>IFERROR(Table1[[#This Row],[Operating Profit]]/Table1[[#This Row],[Units Sold]],0)</f>
        <v>28.98</v>
      </c>
      <c r="S3906" s="4">
        <f>IFERROR((Table1[[#This Row],[Total Sales]]-Table1[[#This Row],[Operating Profit]])/Table1[[#This Row],[Units Sold]],0)</f>
        <v>17.02</v>
      </c>
      <c r="T3906" s="4" t="str">
        <f>IF(Table1[[#This Row],[Profit per unit]]&gt;$V$8,"Premium","Mass")</f>
        <v>Mass</v>
      </c>
      <c r="U3906" s="4"/>
    </row>
    <row r="3907" spans="2:21" ht="14.25" customHeight="1" x14ac:dyDescent="0.3">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c r="O3907" s="4" t="str">
        <f>TEXT(Table1[[#This Row],[Invoice Date]],"mmm")</f>
        <v>Jan</v>
      </c>
      <c r="P3907" s="4">
        <f>YEAR(Table1[[#This Row],[Invoice Date]])</f>
        <v>2020</v>
      </c>
      <c r="Q3907" s="4">
        <f>IFERROR(Table1[[#This Row],[Total Sales]]/Table1[[#This Row],[Units Sold]],4)</f>
        <v>48</v>
      </c>
      <c r="R3907" s="4">
        <f>IFERROR(Table1[[#This Row],[Operating Profit]]/Table1[[#This Row],[Units Sold]],0)</f>
        <v>20.64</v>
      </c>
      <c r="S3907" s="4">
        <f>IFERROR((Table1[[#This Row],[Total Sales]]-Table1[[#This Row],[Operating Profit]])/Table1[[#This Row],[Units Sold]],0)</f>
        <v>27.36</v>
      </c>
      <c r="T3907" s="4" t="str">
        <f>IF(Table1[[#This Row],[Profit per unit]]&gt;$V$8,"Premium","Mass")</f>
        <v>Mass</v>
      </c>
      <c r="U3907" s="4"/>
    </row>
    <row r="3908" spans="2:21" ht="14.25" customHeight="1" x14ac:dyDescent="0.3">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c r="O3908" s="4" t="str">
        <f>TEXT(Table1[[#This Row],[Invoice Date]],"mmm")</f>
        <v>Jan</v>
      </c>
      <c r="P3908" s="4">
        <f>YEAR(Table1[[#This Row],[Invoice Date]])</f>
        <v>2020</v>
      </c>
      <c r="Q3908" s="4">
        <f>IFERROR(Table1[[#This Row],[Total Sales]]/Table1[[#This Row],[Units Sold]],4)</f>
        <v>39</v>
      </c>
      <c r="R3908" s="4">
        <f>IFERROR(Table1[[#This Row],[Operating Profit]]/Table1[[#This Row],[Units Sold]],0)</f>
        <v>19.11</v>
      </c>
      <c r="S3908" s="4">
        <f>IFERROR((Table1[[#This Row],[Total Sales]]-Table1[[#This Row],[Operating Profit]])/Table1[[#This Row],[Units Sold]],0)</f>
        <v>19.89</v>
      </c>
      <c r="T3908" s="4" t="str">
        <f>IF(Table1[[#This Row],[Profit per unit]]&gt;$V$8,"Premium","Mass")</f>
        <v>Mass</v>
      </c>
      <c r="U3908" s="4"/>
    </row>
    <row r="3909" spans="2:21" ht="14.25" customHeight="1" x14ac:dyDescent="0.3">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c r="O3909" s="4" t="str">
        <f>TEXT(Table1[[#This Row],[Invoice Date]],"mmm")</f>
        <v>Jan</v>
      </c>
      <c r="P3909" s="4">
        <f>YEAR(Table1[[#This Row],[Invoice Date]])</f>
        <v>2020</v>
      </c>
      <c r="Q3909" s="4">
        <f>IFERROR(Table1[[#This Row],[Total Sales]]/Table1[[#This Row],[Units Sold]],4)</f>
        <v>43</v>
      </c>
      <c r="R3909" s="4">
        <f>IFERROR(Table1[[#This Row],[Operating Profit]]/Table1[[#This Row],[Units Sold]],0)</f>
        <v>21.5</v>
      </c>
      <c r="S3909" s="4">
        <f>IFERROR((Table1[[#This Row],[Total Sales]]-Table1[[#This Row],[Operating Profit]])/Table1[[#This Row],[Units Sold]],0)</f>
        <v>21.5</v>
      </c>
      <c r="T3909" s="4" t="str">
        <f>IF(Table1[[#This Row],[Profit per unit]]&gt;$V$8,"Premium","Mass")</f>
        <v>Mass</v>
      </c>
      <c r="U3909" s="4"/>
    </row>
    <row r="3910" spans="2:21" ht="14.25" customHeight="1" x14ac:dyDescent="0.3">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c r="O3910" s="4" t="str">
        <f>TEXT(Table1[[#This Row],[Invoice Date]],"mmm")</f>
        <v>Jan</v>
      </c>
      <c r="P3910" s="4">
        <f>YEAR(Table1[[#This Row],[Invoice Date]])</f>
        <v>2020</v>
      </c>
      <c r="Q3910" s="4">
        <f>IFERROR(Table1[[#This Row],[Total Sales]]/Table1[[#This Row],[Units Sold]],4)</f>
        <v>59</v>
      </c>
      <c r="R3910" s="4">
        <f>IFERROR(Table1[[#This Row],[Operating Profit]]/Table1[[#This Row],[Units Sold]],0)</f>
        <v>24.779999999999998</v>
      </c>
      <c r="S3910" s="4">
        <f>IFERROR((Table1[[#This Row],[Total Sales]]-Table1[[#This Row],[Operating Profit]])/Table1[[#This Row],[Units Sold]],0)</f>
        <v>34.22</v>
      </c>
      <c r="T3910" s="4" t="str">
        <f>IF(Table1[[#This Row],[Profit per unit]]&gt;$V$8,"Premium","Mass")</f>
        <v>Mass</v>
      </c>
      <c r="U3910" s="4"/>
    </row>
    <row r="3911" spans="2:21" ht="14.25" customHeight="1" x14ac:dyDescent="0.3">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c r="O3911" s="4" t="str">
        <f>TEXT(Table1[[#This Row],[Invoice Date]],"mmm")</f>
        <v>Jan</v>
      </c>
      <c r="P3911" s="4">
        <f>YEAR(Table1[[#This Row],[Invoice Date]])</f>
        <v>2020</v>
      </c>
      <c r="Q3911" s="4">
        <f>IFERROR(Table1[[#This Row],[Total Sales]]/Table1[[#This Row],[Units Sold]],4)</f>
        <v>45</v>
      </c>
      <c r="R3911" s="4">
        <f>IFERROR(Table1[[#This Row],[Operating Profit]]/Table1[[#This Row],[Units Sold]],0)</f>
        <v>15.749999999999998</v>
      </c>
      <c r="S3911" s="4">
        <f>IFERROR((Table1[[#This Row],[Total Sales]]-Table1[[#This Row],[Operating Profit]])/Table1[[#This Row],[Units Sold]],0)</f>
        <v>29.25</v>
      </c>
      <c r="T3911" s="4" t="str">
        <f>IF(Table1[[#This Row],[Profit per unit]]&gt;$V$8,"Premium","Mass")</f>
        <v>Mass</v>
      </c>
      <c r="U3911" s="4"/>
    </row>
    <row r="3912" spans="2:21" ht="14.25" customHeight="1" x14ac:dyDescent="0.3">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c r="O3912" s="4" t="str">
        <f>TEXT(Table1[[#This Row],[Invoice Date]],"mmm")</f>
        <v>Jan</v>
      </c>
      <c r="P3912" s="4">
        <f>YEAR(Table1[[#This Row],[Invoice Date]])</f>
        <v>2020</v>
      </c>
      <c r="Q3912" s="4">
        <f>IFERROR(Table1[[#This Row],[Total Sales]]/Table1[[#This Row],[Units Sold]],4)</f>
        <v>45</v>
      </c>
      <c r="R3912" s="4">
        <f>IFERROR(Table1[[#This Row],[Operating Profit]]/Table1[[#This Row],[Units Sold]],0)</f>
        <v>27.9</v>
      </c>
      <c r="S3912" s="4">
        <f>IFERROR((Table1[[#This Row],[Total Sales]]-Table1[[#This Row],[Operating Profit]])/Table1[[#This Row],[Units Sold]],0)</f>
        <v>17.100000000000001</v>
      </c>
      <c r="T3912" s="4" t="str">
        <f>IF(Table1[[#This Row],[Profit per unit]]&gt;$V$8,"Premium","Mass")</f>
        <v>Mass</v>
      </c>
      <c r="U3912" s="4"/>
    </row>
    <row r="3913" spans="2:21" ht="14.25" customHeight="1" x14ac:dyDescent="0.3">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c r="O3913" s="4" t="str">
        <f>TEXT(Table1[[#This Row],[Invoice Date]],"mmm")</f>
        <v>Feb</v>
      </c>
      <c r="P3913" s="4">
        <f>YEAR(Table1[[#This Row],[Invoice Date]])</f>
        <v>2020</v>
      </c>
      <c r="Q3913" s="4">
        <f>IFERROR(Table1[[#This Row],[Total Sales]]/Table1[[#This Row],[Units Sold]],4)</f>
        <v>47</v>
      </c>
      <c r="R3913" s="4">
        <f>IFERROR(Table1[[#This Row],[Operating Profit]]/Table1[[#This Row],[Units Sold]],0)</f>
        <v>19.269999999999996</v>
      </c>
      <c r="S3913" s="4">
        <f>IFERROR((Table1[[#This Row],[Total Sales]]-Table1[[#This Row],[Operating Profit]])/Table1[[#This Row],[Units Sold]],0)</f>
        <v>27.730000000000004</v>
      </c>
      <c r="T3913" s="4" t="str">
        <f>IF(Table1[[#This Row],[Profit per unit]]&gt;$V$8,"Premium","Mass")</f>
        <v>Mass</v>
      </c>
      <c r="U3913" s="4"/>
    </row>
    <row r="3914" spans="2:21" ht="14.25" customHeight="1" x14ac:dyDescent="0.3">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c r="O3914" s="4" t="str">
        <f>TEXT(Table1[[#This Row],[Invoice Date]],"mmm")</f>
        <v>Feb</v>
      </c>
      <c r="P3914" s="4">
        <f>YEAR(Table1[[#This Row],[Invoice Date]])</f>
        <v>2020</v>
      </c>
      <c r="Q3914" s="4">
        <f>IFERROR(Table1[[#This Row],[Total Sales]]/Table1[[#This Row],[Units Sold]],4)</f>
        <v>39</v>
      </c>
      <c r="R3914" s="4">
        <f>IFERROR(Table1[[#This Row],[Operating Profit]]/Table1[[#This Row],[Units Sold]],0)</f>
        <v>19.5</v>
      </c>
      <c r="S3914" s="4">
        <f>IFERROR((Table1[[#This Row],[Total Sales]]-Table1[[#This Row],[Operating Profit]])/Table1[[#This Row],[Units Sold]],0)</f>
        <v>19.5</v>
      </c>
      <c r="T3914" s="4" t="str">
        <f>IF(Table1[[#This Row],[Profit per unit]]&gt;$V$8,"Premium","Mass")</f>
        <v>Mass</v>
      </c>
      <c r="U3914" s="4"/>
    </row>
    <row r="3915" spans="2:21" ht="14.25" customHeight="1" x14ac:dyDescent="0.3">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c r="O3915" s="4" t="str">
        <f>TEXT(Table1[[#This Row],[Invoice Date]],"mmm")</f>
        <v>Feb</v>
      </c>
      <c r="P3915" s="4">
        <f>YEAR(Table1[[#This Row],[Invoice Date]])</f>
        <v>2020</v>
      </c>
      <c r="Q3915" s="4">
        <f>IFERROR(Table1[[#This Row],[Total Sales]]/Table1[[#This Row],[Units Sold]],4)</f>
        <v>41</v>
      </c>
      <c r="R3915" s="4">
        <f>IFERROR(Table1[[#This Row],[Operating Profit]]/Table1[[#This Row],[Units Sold]],0)</f>
        <v>20.09</v>
      </c>
      <c r="S3915" s="4">
        <f>IFERROR((Table1[[#This Row],[Total Sales]]-Table1[[#This Row],[Operating Profit]])/Table1[[#This Row],[Units Sold]],0)</f>
        <v>20.91</v>
      </c>
      <c r="T3915" s="4" t="str">
        <f>IF(Table1[[#This Row],[Profit per unit]]&gt;$V$8,"Premium","Mass")</f>
        <v>Mass</v>
      </c>
      <c r="U3915" s="4"/>
    </row>
    <row r="3916" spans="2:21" ht="14.25" customHeight="1" x14ac:dyDescent="0.3">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c r="O3916" s="4" t="str">
        <f>TEXT(Table1[[#This Row],[Invoice Date]],"mmm")</f>
        <v>Feb</v>
      </c>
      <c r="P3916" s="4">
        <f>YEAR(Table1[[#This Row],[Invoice Date]])</f>
        <v>2020</v>
      </c>
      <c r="Q3916" s="4">
        <f>IFERROR(Table1[[#This Row],[Total Sales]]/Table1[[#This Row],[Units Sold]],4)</f>
        <v>56</v>
      </c>
      <c r="R3916" s="4">
        <f>IFERROR(Table1[[#This Row],[Operating Profit]]/Table1[[#This Row],[Units Sold]],0)</f>
        <v>23.52</v>
      </c>
      <c r="S3916" s="4">
        <f>IFERROR((Table1[[#This Row],[Total Sales]]-Table1[[#This Row],[Operating Profit]])/Table1[[#This Row],[Units Sold]],0)</f>
        <v>32.479999999999997</v>
      </c>
      <c r="T3916" s="4" t="str">
        <f>IF(Table1[[#This Row],[Profit per unit]]&gt;$V$8,"Premium","Mass")</f>
        <v>Mass</v>
      </c>
      <c r="U3916" s="4"/>
    </row>
    <row r="3917" spans="2:21" ht="14.25" customHeight="1" x14ac:dyDescent="0.3">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c r="O3917" s="4" t="str">
        <f>TEXT(Table1[[#This Row],[Invoice Date]],"mmm")</f>
        <v>Feb</v>
      </c>
      <c r="P3917" s="4">
        <f>YEAR(Table1[[#This Row],[Invoice Date]])</f>
        <v>2020</v>
      </c>
      <c r="Q3917" s="4">
        <f>IFERROR(Table1[[#This Row],[Total Sales]]/Table1[[#This Row],[Units Sold]],4)</f>
        <v>49</v>
      </c>
      <c r="R3917" s="4">
        <f>IFERROR(Table1[[#This Row],[Operating Profit]]/Table1[[#This Row],[Units Sold]],0)</f>
        <v>18.13</v>
      </c>
      <c r="S3917" s="4">
        <f>IFERROR((Table1[[#This Row],[Total Sales]]-Table1[[#This Row],[Operating Profit]])/Table1[[#This Row],[Units Sold]],0)</f>
        <v>30.87</v>
      </c>
      <c r="T3917" s="4" t="str">
        <f>IF(Table1[[#This Row],[Profit per unit]]&gt;$V$8,"Premium","Mass")</f>
        <v>Mass</v>
      </c>
      <c r="U3917" s="4"/>
    </row>
    <row r="3918" spans="2:21" ht="14.25" customHeight="1" x14ac:dyDescent="0.3">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c r="O3918" s="4" t="str">
        <f>TEXT(Table1[[#This Row],[Invoice Date]],"mmm")</f>
        <v>Feb</v>
      </c>
      <c r="P3918" s="4">
        <f>YEAR(Table1[[#This Row],[Invoice Date]])</f>
        <v>2020</v>
      </c>
      <c r="Q3918" s="4">
        <f>IFERROR(Table1[[#This Row],[Total Sales]]/Table1[[#This Row],[Units Sold]],4)</f>
        <v>54</v>
      </c>
      <c r="R3918" s="4">
        <f>IFERROR(Table1[[#This Row],[Operating Profit]]/Table1[[#This Row],[Units Sold]],0)</f>
        <v>34.56</v>
      </c>
      <c r="S3918" s="4">
        <f>IFERROR((Table1[[#This Row],[Total Sales]]-Table1[[#This Row],[Operating Profit]])/Table1[[#This Row],[Units Sold]],0)</f>
        <v>19.439999999999998</v>
      </c>
      <c r="T3918" s="4" t="str">
        <f>IF(Table1[[#This Row],[Profit per unit]]&gt;$V$8,"Premium","Mass")</f>
        <v>Mass</v>
      </c>
      <c r="U3918" s="4"/>
    </row>
    <row r="3919" spans="2:21" ht="14.25" customHeight="1" x14ac:dyDescent="0.3">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c r="O3919" s="4" t="str">
        <f>TEXT(Table1[[#This Row],[Invoice Date]],"mmm")</f>
        <v>Feb</v>
      </c>
      <c r="P3919" s="4">
        <f>YEAR(Table1[[#This Row],[Invoice Date]])</f>
        <v>2020</v>
      </c>
      <c r="Q3919" s="4">
        <f>IFERROR(Table1[[#This Row],[Total Sales]]/Table1[[#This Row],[Units Sold]],4)</f>
        <v>50</v>
      </c>
      <c r="R3919" s="4">
        <f>IFERROR(Table1[[#This Row],[Operating Profit]]/Table1[[#This Row],[Units Sold]],0)</f>
        <v>20</v>
      </c>
      <c r="S3919" s="4">
        <f>IFERROR((Table1[[#This Row],[Total Sales]]-Table1[[#This Row],[Operating Profit]])/Table1[[#This Row],[Units Sold]],0)</f>
        <v>30</v>
      </c>
      <c r="T3919" s="4" t="str">
        <f>IF(Table1[[#This Row],[Profit per unit]]&gt;$V$8,"Premium","Mass")</f>
        <v>Mass</v>
      </c>
      <c r="U3919" s="4"/>
    </row>
    <row r="3920" spans="2:21" ht="14.25" customHeight="1" x14ac:dyDescent="0.3">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c r="O3920" s="4" t="str">
        <f>TEXT(Table1[[#This Row],[Invoice Date]],"mmm")</f>
        <v>Feb</v>
      </c>
      <c r="P3920" s="4">
        <f>YEAR(Table1[[#This Row],[Invoice Date]])</f>
        <v>2020</v>
      </c>
      <c r="Q3920" s="4">
        <f>IFERROR(Table1[[#This Row],[Total Sales]]/Table1[[#This Row],[Units Sold]],4)</f>
        <v>46</v>
      </c>
      <c r="R3920" s="4">
        <f>IFERROR(Table1[[#This Row],[Operating Profit]]/Table1[[#This Row],[Units Sold]],0)</f>
        <v>21.619999999999997</v>
      </c>
      <c r="S3920" s="4">
        <f>IFERROR((Table1[[#This Row],[Total Sales]]-Table1[[#This Row],[Operating Profit]])/Table1[[#This Row],[Units Sold]],0)</f>
        <v>24.380000000000003</v>
      </c>
      <c r="T3920" s="4" t="str">
        <f>IF(Table1[[#This Row],[Profit per unit]]&gt;$V$8,"Premium","Mass")</f>
        <v>Mass</v>
      </c>
      <c r="U3920" s="4"/>
    </row>
    <row r="3921" spans="2:21" ht="14.25" customHeight="1" x14ac:dyDescent="0.3">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c r="O3921" s="4" t="str">
        <f>TEXT(Table1[[#This Row],[Invoice Date]],"mmm")</f>
        <v>Feb</v>
      </c>
      <c r="P3921" s="4">
        <f>YEAR(Table1[[#This Row],[Invoice Date]])</f>
        <v>2020</v>
      </c>
      <c r="Q3921" s="4">
        <f>IFERROR(Table1[[#This Row],[Total Sales]]/Table1[[#This Row],[Units Sold]],4)</f>
        <v>46</v>
      </c>
      <c r="R3921" s="4">
        <f>IFERROR(Table1[[#This Row],[Operating Profit]]/Table1[[#This Row],[Units Sold]],0)</f>
        <v>22.08</v>
      </c>
      <c r="S3921" s="4">
        <f>IFERROR((Table1[[#This Row],[Total Sales]]-Table1[[#This Row],[Operating Profit]])/Table1[[#This Row],[Units Sold]],0)</f>
        <v>23.92</v>
      </c>
      <c r="T3921" s="4" t="str">
        <f>IF(Table1[[#This Row],[Profit per unit]]&gt;$V$8,"Premium","Mass")</f>
        <v>Mass</v>
      </c>
      <c r="U3921" s="4"/>
    </row>
    <row r="3922" spans="2:21" ht="14.25" customHeight="1" x14ac:dyDescent="0.3">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c r="O3922" s="4" t="str">
        <f>TEXT(Table1[[#This Row],[Invoice Date]],"mmm")</f>
        <v>Feb</v>
      </c>
      <c r="P3922" s="4">
        <f>YEAR(Table1[[#This Row],[Invoice Date]])</f>
        <v>2020</v>
      </c>
      <c r="Q3922" s="4">
        <f>IFERROR(Table1[[#This Row],[Total Sales]]/Table1[[#This Row],[Units Sold]],4)</f>
        <v>59</v>
      </c>
      <c r="R3922" s="4">
        <f>IFERROR(Table1[[#This Row],[Operating Profit]]/Table1[[#This Row],[Units Sold]],0)</f>
        <v>26.549999999999997</v>
      </c>
      <c r="S3922" s="4">
        <f>IFERROR((Table1[[#This Row],[Total Sales]]-Table1[[#This Row],[Operating Profit]])/Table1[[#This Row],[Units Sold]],0)</f>
        <v>32.450000000000003</v>
      </c>
      <c r="T3922" s="4" t="str">
        <f>IF(Table1[[#This Row],[Profit per unit]]&gt;$V$8,"Premium","Mass")</f>
        <v>Mass</v>
      </c>
      <c r="U3922" s="4"/>
    </row>
    <row r="3923" spans="2:21" ht="14.25" customHeight="1" x14ac:dyDescent="0.3">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c r="O3923" s="4" t="str">
        <f>TEXT(Table1[[#This Row],[Invoice Date]],"mmm")</f>
        <v>Mar</v>
      </c>
      <c r="P3923" s="4">
        <f>YEAR(Table1[[#This Row],[Invoice Date]])</f>
        <v>2020</v>
      </c>
      <c r="Q3923" s="4">
        <f>IFERROR(Table1[[#This Row],[Total Sales]]/Table1[[#This Row],[Units Sold]],4)</f>
        <v>59</v>
      </c>
      <c r="R3923" s="4">
        <f>IFERROR(Table1[[#This Row],[Operating Profit]]/Table1[[#This Row],[Units Sold]],0)</f>
        <v>21.24</v>
      </c>
      <c r="S3923" s="4">
        <f>IFERROR((Table1[[#This Row],[Total Sales]]-Table1[[#This Row],[Operating Profit]])/Table1[[#This Row],[Units Sold]],0)</f>
        <v>37.760000000000005</v>
      </c>
      <c r="T3923" s="4" t="str">
        <f>IF(Table1[[#This Row],[Profit per unit]]&gt;$V$8,"Premium","Mass")</f>
        <v>Mass</v>
      </c>
      <c r="U3923" s="4"/>
    </row>
    <row r="3924" spans="2:21" ht="14.25" customHeight="1" x14ac:dyDescent="0.3">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c r="O3924" s="4" t="str">
        <f>TEXT(Table1[[#This Row],[Invoice Date]],"mmm")</f>
        <v>Mar</v>
      </c>
      <c r="P3924" s="4">
        <f>YEAR(Table1[[#This Row],[Invoice Date]])</f>
        <v>2020</v>
      </c>
      <c r="Q3924" s="4">
        <f>IFERROR(Table1[[#This Row],[Total Sales]]/Table1[[#This Row],[Units Sold]],4)</f>
        <v>55</v>
      </c>
      <c r="R3924" s="4">
        <f>IFERROR(Table1[[#This Row],[Operating Profit]]/Table1[[#This Row],[Units Sold]],0)</f>
        <v>33.549999999999997</v>
      </c>
      <c r="S3924" s="4">
        <f>IFERROR((Table1[[#This Row],[Total Sales]]-Table1[[#This Row],[Operating Profit]])/Table1[[#This Row],[Units Sold]],0)</f>
        <v>21.450000000000003</v>
      </c>
      <c r="T3924" s="4" t="str">
        <f>IF(Table1[[#This Row],[Profit per unit]]&gt;$V$8,"Premium","Mass")</f>
        <v>Mass</v>
      </c>
      <c r="U3924" s="4"/>
    </row>
    <row r="3925" spans="2:21" ht="14.25" customHeight="1" x14ac:dyDescent="0.3">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c r="O3925" s="4" t="str">
        <f>TEXT(Table1[[#This Row],[Invoice Date]],"mmm")</f>
        <v>Mar</v>
      </c>
      <c r="P3925" s="4">
        <f>YEAR(Table1[[#This Row],[Invoice Date]])</f>
        <v>2020</v>
      </c>
      <c r="Q3925" s="4">
        <f>IFERROR(Table1[[#This Row],[Total Sales]]/Table1[[#This Row],[Units Sold]],4)</f>
        <v>54</v>
      </c>
      <c r="R3925" s="4">
        <f>IFERROR(Table1[[#This Row],[Operating Profit]]/Table1[[#This Row],[Units Sold]],0)</f>
        <v>22.139999999999997</v>
      </c>
      <c r="S3925" s="4">
        <f>IFERROR((Table1[[#This Row],[Total Sales]]-Table1[[#This Row],[Operating Profit]])/Table1[[#This Row],[Units Sold]],0)</f>
        <v>31.860000000000003</v>
      </c>
      <c r="T3925" s="4" t="str">
        <f>IF(Table1[[#This Row],[Profit per unit]]&gt;$V$8,"Premium","Mass")</f>
        <v>Mass</v>
      </c>
      <c r="U3925" s="4"/>
    </row>
    <row r="3926" spans="2:21" ht="14.25" customHeight="1" x14ac:dyDescent="0.3">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c r="O3926" s="4" t="str">
        <f>TEXT(Table1[[#This Row],[Invoice Date]],"mmm")</f>
        <v>Mar</v>
      </c>
      <c r="P3926" s="4">
        <f>YEAR(Table1[[#This Row],[Invoice Date]])</f>
        <v>2020</v>
      </c>
      <c r="Q3926" s="4">
        <f>IFERROR(Table1[[#This Row],[Total Sales]]/Table1[[#This Row],[Units Sold]],4)</f>
        <v>46</v>
      </c>
      <c r="R3926" s="4">
        <f>IFERROR(Table1[[#This Row],[Operating Profit]]/Table1[[#This Row],[Units Sold]],0)</f>
        <v>22.08</v>
      </c>
      <c r="S3926" s="4">
        <f>IFERROR((Table1[[#This Row],[Total Sales]]-Table1[[#This Row],[Operating Profit]])/Table1[[#This Row],[Units Sold]],0)</f>
        <v>23.92</v>
      </c>
      <c r="T3926" s="4" t="str">
        <f>IF(Table1[[#This Row],[Profit per unit]]&gt;$V$8,"Premium","Mass")</f>
        <v>Mass</v>
      </c>
      <c r="U3926" s="4"/>
    </row>
    <row r="3927" spans="2:21" ht="14.25" customHeight="1" x14ac:dyDescent="0.3">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c r="O3927" s="4" t="str">
        <f>TEXT(Table1[[#This Row],[Invoice Date]],"mmm")</f>
        <v>Mar</v>
      </c>
      <c r="P3927" s="4">
        <f>YEAR(Table1[[#This Row],[Invoice Date]])</f>
        <v>2020</v>
      </c>
      <c r="Q3927" s="4">
        <f>IFERROR(Table1[[#This Row],[Total Sales]]/Table1[[#This Row],[Units Sold]],4)</f>
        <v>47</v>
      </c>
      <c r="R3927" s="4">
        <f>IFERROR(Table1[[#This Row],[Operating Profit]]/Table1[[#This Row],[Units Sold]],0)</f>
        <v>21.15</v>
      </c>
      <c r="S3927" s="4">
        <f>IFERROR((Table1[[#This Row],[Total Sales]]-Table1[[#This Row],[Operating Profit]])/Table1[[#This Row],[Units Sold]],0)</f>
        <v>25.85</v>
      </c>
      <c r="T3927" s="4" t="str">
        <f>IF(Table1[[#This Row],[Profit per unit]]&gt;$V$8,"Premium","Mass")</f>
        <v>Mass</v>
      </c>
      <c r="U3927" s="4"/>
    </row>
    <row r="3928" spans="2:21" ht="14.25" customHeight="1" x14ac:dyDescent="0.3">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c r="O3928" s="4" t="str">
        <f>TEXT(Table1[[#This Row],[Invoice Date]],"mmm")</f>
        <v>Mar</v>
      </c>
      <c r="P3928" s="4">
        <f>YEAR(Table1[[#This Row],[Invoice Date]])</f>
        <v>2020</v>
      </c>
      <c r="Q3928" s="4">
        <f>IFERROR(Table1[[#This Row],[Total Sales]]/Table1[[#This Row],[Units Sold]],4)</f>
        <v>55</v>
      </c>
      <c r="R3928" s="4">
        <f>IFERROR(Table1[[#This Row],[Operating Profit]]/Table1[[#This Row],[Units Sold]],0)</f>
        <v>24.749999999999996</v>
      </c>
      <c r="S3928" s="4">
        <f>IFERROR((Table1[[#This Row],[Total Sales]]-Table1[[#This Row],[Operating Profit]])/Table1[[#This Row],[Units Sold]],0)</f>
        <v>30.250000000000004</v>
      </c>
      <c r="T3928" s="4" t="str">
        <f>IF(Table1[[#This Row],[Profit per unit]]&gt;$V$8,"Premium","Mass")</f>
        <v>Mass</v>
      </c>
      <c r="U3928" s="4"/>
    </row>
    <row r="3929" spans="2:21" ht="14.25" customHeight="1" x14ac:dyDescent="0.3">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c r="O3929" s="4" t="str">
        <f>TEXT(Table1[[#This Row],[Invoice Date]],"mmm")</f>
        <v>Mar</v>
      </c>
      <c r="P3929" s="4">
        <f>YEAR(Table1[[#This Row],[Invoice Date]])</f>
        <v>2020</v>
      </c>
      <c r="Q3929" s="4">
        <f>IFERROR(Table1[[#This Row],[Total Sales]]/Table1[[#This Row],[Units Sold]],4)</f>
        <v>64</v>
      </c>
      <c r="R3929" s="4">
        <f>IFERROR(Table1[[#This Row],[Operating Profit]]/Table1[[#This Row],[Units Sold]],0)</f>
        <v>24.96</v>
      </c>
      <c r="S3929" s="4">
        <f>IFERROR((Table1[[#This Row],[Total Sales]]-Table1[[#This Row],[Operating Profit]])/Table1[[#This Row],[Units Sold]],0)</f>
        <v>39.04</v>
      </c>
      <c r="T3929" s="4" t="str">
        <f>IF(Table1[[#This Row],[Profit per unit]]&gt;$V$8,"Premium","Mass")</f>
        <v>Mass</v>
      </c>
      <c r="U3929" s="4"/>
    </row>
    <row r="3930" spans="2:21" ht="14.25" customHeight="1" x14ac:dyDescent="0.3">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c r="O3930" s="4" t="str">
        <f>TEXT(Table1[[#This Row],[Invoice Date]],"mmm")</f>
        <v>Mar</v>
      </c>
      <c r="P3930" s="4">
        <f>YEAR(Table1[[#This Row],[Invoice Date]])</f>
        <v>2020</v>
      </c>
      <c r="Q3930" s="4">
        <f>IFERROR(Table1[[#This Row],[Total Sales]]/Table1[[#This Row],[Units Sold]],4)</f>
        <v>59</v>
      </c>
      <c r="R3930" s="4">
        <f>IFERROR(Table1[[#This Row],[Operating Profit]]/Table1[[#This Row],[Units Sold]],0)</f>
        <v>35.4</v>
      </c>
      <c r="S3930" s="4">
        <f>IFERROR((Table1[[#This Row],[Total Sales]]-Table1[[#This Row],[Operating Profit]])/Table1[[#This Row],[Units Sold]],0)</f>
        <v>23.599999999999998</v>
      </c>
      <c r="T3930" s="4" t="str">
        <f>IF(Table1[[#This Row],[Profit per unit]]&gt;$V$8,"Premium","Mass")</f>
        <v>Mass</v>
      </c>
      <c r="U3930" s="4"/>
    </row>
    <row r="3931" spans="2:21" ht="14.25" customHeight="1" x14ac:dyDescent="0.3">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c r="O3931" s="4" t="str">
        <f>TEXT(Table1[[#This Row],[Invoice Date]],"mmm")</f>
        <v>Mar</v>
      </c>
      <c r="P3931" s="4">
        <f>YEAR(Table1[[#This Row],[Invoice Date]])</f>
        <v>2020</v>
      </c>
      <c r="Q3931" s="4">
        <f>IFERROR(Table1[[#This Row],[Total Sales]]/Table1[[#This Row],[Units Sold]],4)</f>
        <v>53</v>
      </c>
      <c r="R3931" s="4">
        <f>IFERROR(Table1[[#This Row],[Operating Profit]]/Table1[[#This Row],[Units Sold]],0)</f>
        <v>22.26</v>
      </c>
      <c r="S3931" s="4">
        <f>IFERROR((Table1[[#This Row],[Total Sales]]-Table1[[#This Row],[Operating Profit]])/Table1[[#This Row],[Units Sold]],0)</f>
        <v>30.74</v>
      </c>
      <c r="T3931" s="4" t="str">
        <f>IF(Table1[[#This Row],[Profit per unit]]&gt;$V$8,"Premium","Mass")</f>
        <v>Mass</v>
      </c>
      <c r="U3931" s="4"/>
    </row>
    <row r="3932" spans="2:21" ht="14.25" customHeight="1" x14ac:dyDescent="0.3">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c r="O3932" s="4" t="str">
        <f>TEXT(Table1[[#This Row],[Invoice Date]],"mmm")</f>
        <v>Mar</v>
      </c>
      <c r="P3932" s="4">
        <f>YEAR(Table1[[#This Row],[Invoice Date]])</f>
        <v>2020</v>
      </c>
      <c r="Q3932" s="4">
        <f>IFERROR(Table1[[#This Row],[Total Sales]]/Table1[[#This Row],[Units Sold]],4)</f>
        <v>46</v>
      </c>
      <c r="R3932" s="4">
        <f>IFERROR(Table1[[#This Row],[Operating Profit]]/Table1[[#This Row],[Units Sold]],0)</f>
        <v>20.7</v>
      </c>
      <c r="S3932" s="4">
        <f>IFERROR((Table1[[#This Row],[Total Sales]]-Table1[[#This Row],[Operating Profit]])/Table1[[#This Row],[Units Sold]],0)</f>
        <v>25.3</v>
      </c>
      <c r="T3932" s="4" t="str">
        <f>IF(Table1[[#This Row],[Profit per unit]]&gt;$V$8,"Premium","Mass")</f>
        <v>Mass</v>
      </c>
      <c r="U3932" s="4"/>
    </row>
    <row r="3933" spans="2:21" ht="14.25" customHeight="1" x14ac:dyDescent="0.3">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c r="O3933" s="4" t="str">
        <f>TEXT(Table1[[#This Row],[Invoice Date]],"mmm")</f>
        <v>Mar</v>
      </c>
      <c r="P3933" s="4">
        <f>YEAR(Table1[[#This Row],[Invoice Date]])</f>
        <v>2020</v>
      </c>
      <c r="Q3933" s="4">
        <f>IFERROR(Table1[[#This Row],[Total Sales]]/Table1[[#This Row],[Units Sold]],4)</f>
        <v>46</v>
      </c>
      <c r="R3933" s="4">
        <f>IFERROR(Table1[[#This Row],[Operating Profit]]/Table1[[#This Row],[Units Sold]],0)</f>
        <v>21.159999999999997</v>
      </c>
      <c r="S3933" s="4">
        <f>IFERROR((Table1[[#This Row],[Total Sales]]-Table1[[#This Row],[Operating Profit]])/Table1[[#This Row],[Units Sold]],0)</f>
        <v>24.840000000000003</v>
      </c>
      <c r="T3933" s="4" t="str">
        <f>IF(Table1[[#This Row],[Profit per unit]]&gt;$V$8,"Premium","Mass")</f>
        <v>Mass</v>
      </c>
      <c r="U3933" s="4"/>
    </row>
    <row r="3934" spans="2:21" ht="14.25" customHeight="1" x14ac:dyDescent="0.3">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c r="O3934" s="4" t="str">
        <f>TEXT(Table1[[#This Row],[Invoice Date]],"mmm")</f>
        <v>Mar</v>
      </c>
      <c r="P3934" s="4">
        <f>YEAR(Table1[[#This Row],[Invoice Date]])</f>
        <v>2020</v>
      </c>
      <c r="Q3934" s="4">
        <f>IFERROR(Table1[[#This Row],[Total Sales]]/Table1[[#This Row],[Units Sold]],4)</f>
        <v>58</v>
      </c>
      <c r="R3934" s="4">
        <f>IFERROR(Table1[[#This Row],[Operating Profit]]/Table1[[#This Row],[Units Sold]],0)</f>
        <v>24.94</v>
      </c>
      <c r="S3934" s="4">
        <f>IFERROR((Table1[[#This Row],[Total Sales]]-Table1[[#This Row],[Operating Profit]])/Table1[[#This Row],[Units Sold]],0)</f>
        <v>33.059999999999995</v>
      </c>
      <c r="T3934" s="4" t="str">
        <f>IF(Table1[[#This Row],[Profit per unit]]&gt;$V$8,"Premium","Mass")</f>
        <v>Mass</v>
      </c>
      <c r="U3934" s="4"/>
    </row>
    <row r="3935" spans="2:21" ht="14.25" customHeight="1" x14ac:dyDescent="0.3">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c r="O3935" s="4" t="str">
        <f>TEXT(Table1[[#This Row],[Invoice Date]],"mmm")</f>
        <v>Mar</v>
      </c>
      <c r="P3935" s="4">
        <f>YEAR(Table1[[#This Row],[Invoice Date]])</f>
        <v>2020</v>
      </c>
      <c r="Q3935" s="4">
        <f>IFERROR(Table1[[#This Row],[Total Sales]]/Table1[[#This Row],[Units Sold]],4)</f>
        <v>61</v>
      </c>
      <c r="R3935" s="4">
        <f>IFERROR(Table1[[#This Row],[Operating Profit]]/Table1[[#This Row],[Units Sold]],0)</f>
        <v>24.400000000000002</v>
      </c>
      <c r="S3935" s="4">
        <f>IFERROR((Table1[[#This Row],[Total Sales]]-Table1[[#This Row],[Operating Profit]])/Table1[[#This Row],[Units Sold]],0)</f>
        <v>36.599999999999994</v>
      </c>
      <c r="T3935" s="4" t="str">
        <f>IF(Table1[[#This Row],[Profit per unit]]&gt;$V$8,"Premium","Mass")</f>
        <v>Mass</v>
      </c>
      <c r="U3935" s="4"/>
    </row>
    <row r="3936" spans="2:21" ht="14.25" customHeight="1" x14ac:dyDescent="0.3">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c r="O3936" s="4" t="str">
        <f>TEXT(Table1[[#This Row],[Invoice Date]],"mmm")</f>
        <v>Mar</v>
      </c>
      <c r="P3936" s="4">
        <f>YEAR(Table1[[#This Row],[Invoice Date]])</f>
        <v>2020</v>
      </c>
      <c r="Q3936" s="4">
        <f>IFERROR(Table1[[#This Row],[Total Sales]]/Table1[[#This Row],[Units Sold]],4)</f>
        <v>58</v>
      </c>
      <c r="R3936" s="4">
        <f>IFERROR(Table1[[#This Row],[Operating Profit]]/Table1[[#This Row],[Units Sold]],0)</f>
        <v>35.380000000000003</v>
      </c>
      <c r="S3936" s="4">
        <f>IFERROR((Table1[[#This Row],[Total Sales]]-Table1[[#This Row],[Operating Profit]])/Table1[[#This Row],[Units Sold]],0)</f>
        <v>22.62</v>
      </c>
      <c r="T3936" s="4" t="str">
        <f>IF(Table1[[#This Row],[Profit per unit]]&gt;$V$8,"Premium","Mass")</f>
        <v>Mass</v>
      </c>
      <c r="U3936" s="4"/>
    </row>
    <row r="3937" spans="2:21" ht="14.25" customHeight="1" x14ac:dyDescent="0.3">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c r="O3937" s="4" t="str">
        <f>TEXT(Table1[[#This Row],[Invoice Date]],"mmm")</f>
        <v>Mar</v>
      </c>
      <c r="P3937" s="4">
        <f>YEAR(Table1[[#This Row],[Invoice Date]])</f>
        <v>2020</v>
      </c>
      <c r="Q3937" s="4">
        <f>IFERROR(Table1[[#This Row],[Total Sales]]/Table1[[#This Row],[Units Sold]],4)</f>
        <v>53</v>
      </c>
      <c r="R3937" s="4">
        <f>IFERROR(Table1[[#This Row],[Operating Profit]]/Table1[[#This Row],[Units Sold]],0)</f>
        <v>21.729999999999997</v>
      </c>
      <c r="S3937" s="4">
        <f>IFERROR((Table1[[#This Row],[Total Sales]]-Table1[[#This Row],[Operating Profit]])/Table1[[#This Row],[Units Sold]],0)</f>
        <v>31.27</v>
      </c>
      <c r="T3937" s="4" t="str">
        <f>IF(Table1[[#This Row],[Profit per unit]]&gt;$V$8,"Premium","Mass")</f>
        <v>Mass</v>
      </c>
      <c r="U3937" s="4"/>
    </row>
    <row r="3938" spans="2:21" ht="14.25" customHeight="1" x14ac:dyDescent="0.3">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c r="O3938" s="4" t="str">
        <f>TEXT(Table1[[#This Row],[Invoice Date]],"mmm")</f>
        <v>Mar</v>
      </c>
      <c r="P3938" s="4">
        <f>YEAR(Table1[[#This Row],[Invoice Date]])</f>
        <v>2020</v>
      </c>
      <c r="Q3938" s="4">
        <f>IFERROR(Table1[[#This Row],[Total Sales]]/Table1[[#This Row],[Units Sold]],4)</f>
        <v>45</v>
      </c>
      <c r="R3938" s="4">
        <f>IFERROR(Table1[[#This Row],[Operating Profit]]/Table1[[#This Row],[Units Sold]],0)</f>
        <v>20.7</v>
      </c>
      <c r="S3938" s="4">
        <f>IFERROR((Table1[[#This Row],[Total Sales]]-Table1[[#This Row],[Operating Profit]])/Table1[[#This Row],[Units Sold]],0)</f>
        <v>24.3</v>
      </c>
      <c r="T3938" s="4" t="str">
        <f>IF(Table1[[#This Row],[Profit per unit]]&gt;$V$8,"Premium","Mass")</f>
        <v>Mass</v>
      </c>
      <c r="U3938" s="4"/>
    </row>
    <row r="3939" spans="2:21" ht="14.25" customHeight="1" x14ac:dyDescent="0.3">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c r="O3939" s="4" t="str">
        <f>TEXT(Table1[[#This Row],[Invoice Date]],"mmm")</f>
        <v>Mar</v>
      </c>
      <c r="P3939" s="4">
        <f>YEAR(Table1[[#This Row],[Invoice Date]])</f>
        <v>2020</v>
      </c>
      <c r="Q3939" s="4">
        <f>IFERROR(Table1[[#This Row],[Total Sales]]/Table1[[#This Row],[Units Sold]],4)</f>
        <v>47</v>
      </c>
      <c r="R3939" s="4">
        <f>IFERROR(Table1[[#This Row],[Operating Profit]]/Table1[[#This Row],[Units Sold]],0)</f>
        <v>22.09</v>
      </c>
      <c r="S3939" s="4">
        <f>IFERROR((Table1[[#This Row],[Total Sales]]-Table1[[#This Row],[Operating Profit]])/Table1[[#This Row],[Units Sold]],0)</f>
        <v>24.91</v>
      </c>
      <c r="T3939" s="4" t="str">
        <f>IF(Table1[[#This Row],[Profit per unit]]&gt;$V$8,"Premium","Mass")</f>
        <v>Mass</v>
      </c>
      <c r="U3939" s="4"/>
    </row>
    <row r="3940" spans="2:21" ht="14.25" customHeight="1" x14ac:dyDescent="0.3">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c r="O3940" s="4" t="str">
        <f>TEXT(Table1[[#This Row],[Invoice Date]],"mmm")</f>
        <v>Apr</v>
      </c>
      <c r="P3940" s="4">
        <f>YEAR(Table1[[#This Row],[Invoice Date]])</f>
        <v>2020</v>
      </c>
      <c r="Q3940" s="4">
        <f>IFERROR(Table1[[#This Row],[Total Sales]]/Table1[[#This Row],[Units Sold]],4)</f>
        <v>54</v>
      </c>
      <c r="R3940" s="4">
        <f>IFERROR(Table1[[#This Row],[Operating Profit]]/Table1[[#This Row],[Units Sold]],0)</f>
        <v>24.299999999999997</v>
      </c>
      <c r="S3940" s="4">
        <f>IFERROR((Table1[[#This Row],[Total Sales]]-Table1[[#This Row],[Operating Profit]])/Table1[[#This Row],[Units Sold]],0)</f>
        <v>29.700000000000003</v>
      </c>
      <c r="T3940" s="4" t="str">
        <f>IF(Table1[[#This Row],[Profit per unit]]&gt;$V$8,"Premium","Mass")</f>
        <v>Mass</v>
      </c>
      <c r="U3940" s="4"/>
    </row>
    <row r="3941" spans="2:21" ht="14.25" customHeight="1" x14ac:dyDescent="0.3">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c r="O3941" s="4" t="str">
        <f>TEXT(Table1[[#This Row],[Invoice Date]],"mmm")</f>
        <v>Apr</v>
      </c>
      <c r="P3941" s="4">
        <f>YEAR(Table1[[#This Row],[Invoice Date]])</f>
        <v>2020</v>
      </c>
      <c r="Q3941" s="4">
        <f>IFERROR(Table1[[#This Row],[Total Sales]]/Table1[[#This Row],[Units Sold]],4)</f>
        <v>62</v>
      </c>
      <c r="R3941" s="4">
        <f>IFERROR(Table1[[#This Row],[Operating Profit]]/Table1[[#This Row],[Units Sold]],0)</f>
        <v>22.94</v>
      </c>
      <c r="S3941" s="4">
        <f>IFERROR((Table1[[#This Row],[Total Sales]]-Table1[[#This Row],[Operating Profit]])/Table1[[#This Row],[Units Sold]],0)</f>
        <v>39.06</v>
      </c>
      <c r="T3941" s="4" t="str">
        <f>IF(Table1[[#This Row],[Profit per unit]]&gt;$V$8,"Premium","Mass")</f>
        <v>Mass</v>
      </c>
      <c r="U3941" s="4"/>
    </row>
    <row r="3942" spans="2:21" ht="14.25" customHeight="1" x14ac:dyDescent="0.3">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c r="O3942" s="4" t="str">
        <f>TEXT(Table1[[#This Row],[Invoice Date]],"mmm")</f>
        <v>Apr</v>
      </c>
      <c r="P3942" s="4">
        <f>YEAR(Table1[[#This Row],[Invoice Date]])</f>
        <v>2020</v>
      </c>
      <c r="Q3942" s="4">
        <f>IFERROR(Table1[[#This Row],[Total Sales]]/Table1[[#This Row],[Units Sold]],4)</f>
        <v>56</v>
      </c>
      <c r="R3942" s="4">
        <f>IFERROR(Table1[[#This Row],[Operating Profit]]/Table1[[#This Row],[Units Sold]],0)</f>
        <v>34.72</v>
      </c>
      <c r="S3942" s="4">
        <f>IFERROR((Table1[[#This Row],[Total Sales]]-Table1[[#This Row],[Operating Profit]])/Table1[[#This Row],[Units Sold]],0)</f>
        <v>21.279999999999998</v>
      </c>
      <c r="T3942" s="4" t="str">
        <f>IF(Table1[[#This Row],[Profit per unit]]&gt;$V$8,"Premium","Mass")</f>
        <v>Mass</v>
      </c>
      <c r="U3942" s="4"/>
    </row>
    <row r="3943" spans="2:21" ht="14.25" customHeight="1" x14ac:dyDescent="0.3">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c r="O3943" s="4" t="str">
        <f>TEXT(Table1[[#This Row],[Invoice Date]],"mmm")</f>
        <v>Apr</v>
      </c>
      <c r="P3943" s="4">
        <f>YEAR(Table1[[#This Row],[Invoice Date]])</f>
        <v>2020</v>
      </c>
      <c r="Q3943" s="4">
        <f>IFERROR(Table1[[#This Row],[Total Sales]]/Table1[[#This Row],[Units Sold]],4)</f>
        <v>50</v>
      </c>
      <c r="R3943" s="4">
        <f>IFERROR(Table1[[#This Row],[Operating Profit]]/Table1[[#This Row],[Units Sold]],0)</f>
        <v>22</v>
      </c>
      <c r="S3943" s="4">
        <f>IFERROR((Table1[[#This Row],[Total Sales]]-Table1[[#This Row],[Operating Profit]])/Table1[[#This Row],[Units Sold]],0)</f>
        <v>28</v>
      </c>
      <c r="T3943" s="4" t="str">
        <f>IF(Table1[[#This Row],[Profit per unit]]&gt;$V$8,"Premium","Mass")</f>
        <v>Mass</v>
      </c>
      <c r="U3943" s="4"/>
    </row>
    <row r="3944" spans="2:21" ht="14.25" customHeight="1" x14ac:dyDescent="0.3">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c r="O3944" s="4" t="str">
        <f>TEXT(Table1[[#This Row],[Invoice Date]],"mmm")</f>
        <v>Apr</v>
      </c>
      <c r="P3944" s="4">
        <f>YEAR(Table1[[#This Row],[Invoice Date]])</f>
        <v>2020</v>
      </c>
      <c r="Q3944" s="4">
        <f>IFERROR(Table1[[#This Row],[Total Sales]]/Table1[[#This Row],[Units Sold]],4)</f>
        <v>47</v>
      </c>
      <c r="R3944" s="4">
        <f>IFERROR(Table1[[#This Row],[Operating Profit]]/Table1[[#This Row],[Units Sold]],0)</f>
        <v>22.09</v>
      </c>
      <c r="S3944" s="4">
        <f>IFERROR((Table1[[#This Row],[Total Sales]]-Table1[[#This Row],[Operating Profit]])/Table1[[#This Row],[Units Sold]],0)</f>
        <v>24.91</v>
      </c>
      <c r="T3944" s="4" t="str">
        <f>IF(Table1[[#This Row],[Profit per unit]]&gt;$V$8,"Premium","Mass")</f>
        <v>Mass</v>
      </c>
      <c r="U3944" s="4"/>
    </row>
    <row r="3945" spans="2:21" ht="14.25" customHeight="1" x14ac:dyDescent="0.3">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c r="O3945" s="4" t="str">
        <f>TEXT(Table1[[#This Row],[Invoice Date]],"mmm")</f>
        <v>Apr</v>
      </c>
      <c r="P3945" s="4">
        <f>YEAR(Table1[[#This Row],[Invoice Date]])</f>
        <v>2020</v>
      </c>
      <c r="Q3945" s="4">
        <f>IFERROR(Table1[[#This Row],[Total Sales]]/Table1[[#This Row],[Units Sold]],4)</f>
        <v>47</v>
      </c>
      <c r="R3945" s="4">
        <f>IFERROR(Table1[[#This Row],[Operating Profit]]/Table1[[#This Row],[Units Sold]],0)</f>
        <v>21.619999999999997</v>
      </c>
      <c r="S3945" s="4">
        <f>IFERROR((Table1[[#This Row],[Total Sales]]-Table1[[#This Row],[Operating Profit]])/Table1[[#This Row],[Units Sold]],0)</f>
        <v>25.380000000000003</v>
      </c>
      <c r="T3945" s="4" t="str">
        <f>IF(Table1[[#This Row],[Profit per unit]]&gt;$V$8,"Premium","Mass")</f>
        <v>Mass</v>
      </c>
      <c r="U3945" s="4"/>
    </row>
    <row r="3946" spans="2:21" ht="14.25" customHeight="1" x14ac:dyDescent="0.3">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c r="O3946" s="4" t="str">
        <f>TEXT(Table1[[#This Row],[Invoice Date]],"mmm")</f>
        <v>Apr</v>
      </c>
      <c r="P3946" s="4">
        <f>YEAR(Table1[[#This Row],[Invoice Date]])</f>
        <v>2020</v>
      </c>
      <c r="Q3946" s="4">
        <f>IFERROR(Table1[[#This Row],[Total Sales]]/Table1[[#This Row],[Units Sold]],4)</f>
        <v>58</v>
      </c>
      <c r="R3946" s="4">
        <f>IFERROR(Table1[[#This Row],[Operating Profit]]/Table1[[#This Row],[Units Sold]],0)</f>
        <v>23.200000000000003</v>
      </c>
      <c r="S3946" s="4">
        <f>IFERROR((Table1[[#This Row],[Total Sales]]-Table1[[#This Row],[Operating Profit]])/Table1[[#This Row],[Units Sold]],0)</f>
        <v>34.799999999999997</v>
      </c>
      <c r="T3946" s="4" t="str">
        <f>IF(Table1[[#This Row],[Profit per unit]]&gt;$V$8,"Premium","Mass")</f>
        <v>Mass</v>
      </c>
      <c r="U3946" s="4"/>
    </row>
    <row r="3947" spans="2:21" ht="14.25" customHeight="1" x14ac:dyDescent="0.3">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c r="O3947" s="4" t="str">
        <f>TEXT(Table1[[#This Row],[Invoice Date]],"mmm")</f>
        <v>Apr</v>
      </c>
      <c r="P3947" s="4">
        <f>YEAR(Table1[[#This Row],[Invoice Date]])</f>
        <v>2020</v>
      </c>
      <c r="Q3947" s="4">
        <f>IFERROR(Table1[[#This Row],[Total Sales]]/Table1[[#This Row],[Units Sold]],4)</f>
        <v>59</v>
      </c>
      <c r="R3947" s="4">
        <f>IFERROR(Table1[[#This Row],[Operating Profit]]/Table1[[#This Row],[Units Sold]],0)</f>
        <v>23.6</v>
      </c>
      <c r="S3947" s="4">
        <f>IFERROR((Table1[[#This Row],[Total Sales]]-Table1[[#This Row],[Operating Profit]])/Table1[[#This Row],[Units Sold]],0)</f>
        <v>35.4</v>
      </c>
      <c r="T3947" s="4" t="str">
        <f>IF(Table1[[#This Row],[Profit per unit]]&gt;$V$8,"Premium","Mass")</f>
        <v>Mass</v>
      </c>
      <c r="U3947" s="4"/>
    </row>
    <row r="3948" spans="2:21" ht="14.25" customHeight="1" x14ac:dyDescent="0.3">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c r="O3948" s="4" t="str">
        <f>TEXT(Table1[[#This Row],[Invoice Date]],"mmm")</f>
        <v>Apr</v>
      </c>
      <c r="P3948" s="4">
        <f>YEAR(Table1[[#This Row],[Invoice Date]])</f>
        <v>2020</v>
      </c>
      <c r="Q3948" s="4">
        <f>IFERROR(Table1[[#This Row],[Total Sales]]/Table1[[#This Row],[Units Sold]],4)</f>
        <v>64</v>
      </c>
      <c r="R3948" s="4">
        <f>IFERROR(Table1[[#This Row],[Operating Profit]]/Table1[[#This Row],[Units Sold]],0)</f>
        <v>26.88</v>
      </c>
      <c r="S3948" s="4">
        <f>IFERROR((Table1[[#This Row],[Total Sales]]-Table1[[#This Row],[Operating Profit]])/Table1[[#This Row],[Units Sold]],0)</f>
        <v>37.119999999999997</v>
      </c>
      <c r="T3948" s="4" t="str">
        <f>IF(Table1[[#This Row],[Profit per unit]]&gt;$V$8,"Premium","Mass")</f>
        <v>Mass</v>
      </c>
      <c r="U3948" s="4"/>
    </row>
    <row r="3949" spans="2:21" ht="14.25" customHeight="1" x14ac:dyDescent="0.3">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c r="O3949" s="4" t="str">
        <f>TEXT(Table1[[#This Row],[Invoice Date]],"mmm")</f>
        <v>Apr</v>
      </c>
      <c r="P3949" s="4">
        <f>YEAR(Table1[[#This Row],[Invoice Date]])</f>
        <v>2020</v>
      </c>
      <c r="Q3949" s="4">
        <f>IFERROR(Table1[[#This Row],[Total Sales]]/Table1[[#This Row],[Units Sold]],4)</f>
        <v>68</v>
      </c>
      <c r="R3949" s="4">
        <f>IFERROR(Table1[[#This Row],[Operating Profit]]/Table1[[#This Row],[Units Sold]],0)</f>
        <v>25.84</v>
      </c>
      <c r="S3949" s="4">
        <f>IFERROR((Table1[[#This Row],[Total Sales]]-Table1[[#This Row],[Operating Profit]])/Table1[[#This Row],[Units Sold]],0)</f>
        <v>42.16</v>
      </c>
      <c r="T3949" s="4" t="str">
        <f>IF(Table1[[#This Row],[Profit per unit]]&gt;$V$8,"Premium","Mass")</f>
        <v>Mass</v>
      </c>
      <c r="U3949" s="4"/>
    </row>
    <row r="3950" spans="2:21" ht="14.25" customHeight="1" x14ac:dyDescent="0.3">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c r="O3950" s="4" t="str">
        <f>TEXT(Table1[[#This Row],[Invoice Date]],"mmm")</f>
        <v>Apr</v>
      </c>
      <c r="P3950" s="4">
        <f>YEAR(Table1[[#This Row],[Invoice Date]])</f>
        <v>2020</v>
      </c>
      <c r="Q3950" s="4">
        <f>IFERROR(Table1[[#This Row],[Total Sales]]/Table1[[#This Row],[Units Sold]],4)</f>
        <v>60</v>
      </c>
      <c r="R3950" s="4">
        <f>IFERROR(Table1[[#This Row],[Operating Profit]]/Table1[[#This Row],[Units Sold]],0)</f>
        <v>36</v>
      </c>
      <c r="S3950" s="4">
        <f>IFERROR((Table1[[#This Row],[Total Sales]]-Table1[[#This Row],[Operating Profit]])/Table1[[#This Row],[Units Sold]],0)</f>
        <v>24</v>
      </c>
      <c r="T3950" s="4" t="str">
        <f>IF(Table1[[#This Row],[Profit per unit]]&gt;$V$8,"Premium","Mass")</f>
        <v>Mass</v>
      </c>
      <c r="U3950" s="4"/>
    </row>
    <row r="3951" spans="2:21" ht="14.25" customHeight="1" x14ac:dyDescent="0.3">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c r="O3951" s="4" t="str">
        <f>TEXT(Table1[[#This Row],[Invoice Date]],"mmm")</f>
        <v>Apr</v>
      </c>
      <c r="P3951" s="4">
        <f>YEAR(Table1[[#This Row],[Invoice Date]])</f>
        <v>2020</v>
      </c>
      <c r="Q3951" s="4">
        <f>IFERROR(Table1[[#This Row],[Total Sales]]/Table1[[#This Row],[Units Sold]],4)</f>
        <v>53</v>
      </c>
      <c r="R3951" s="4">
        <f>IFERROR(Table1[[#This Row],[Operating Profit]]/Table1[[#This Row],[Units Sold]],0)</f>
        <v>22.79</v>
      </c>
      <c r="S3951" s="4">
        <f>IFERROR((Table1[[#This Row],[Total Sales]]-Table1[[#This Row],[Operating Profit]])/Table1[[#This Row],[Units Sold]],0)</f>
        <v>30.21</v>
      </c>
      <c r="T3951" s="4" t="str">
        <f>IF(Table1[[#This Row],[Profit per unit]]&gt;$V$8,"Premium","Mass")</f>
        <v>Mass</v>
      </c>
      <c r="U3951" s="4"/>
    </row>
    <row r="3952" spans="2:21" ht="14.25" customHeight="1" x14ac:dyDescent="0.3">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c r="O3952" s="4" t="str">
        <f>TEXT(Table1[[#This Row],[Invoice Date]],"mmm")</f>
        <v>Apr</v>
      </c>
      <c r="P3952" s="4">
        <f>YEAR(Table1[[#This Row],[Invoice Date]])</f>
        <v>2020</v>
      </c>
      <c r="Q3952" s="4">
        <f>IFERROR(Table1[[#This Row],[Total Sales]]/Table1[[#This Row],[Units Sold]],4)</f>
        <v>52</v>
      </c>
      <c r="R3952" s="4">
        <f>IFERROR(Table1[[#This Row],[Operating Profit]]/Table1[[#This Row],[Units Sold]],0)</f>
        <v>24.959999999999997</v>
      </c>
      <c r="S3952" s="4">
        <f>IFERROR((Table1[[#This Row],[Total Sales]]-Table1[[#This Row],[Operating Profit]])/Table1[[#This Row],[Units Sold]],0)</f>
        <v>27.040000000000003</v>
      </c>
      <c r="T3952" s="4" t="str">
        <f>IF(Table1[[#This Row],[Profit per unit]]&gt;$V$8,"Premium","Mass")</f>
        <v>Mass</v>
      </c>
      <c r="U3952" s="4"/>
    </row>
    <row r="3953" spans="2:21" ht="14.25" customHeight="1" x14ac:dyDescent="0.3">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c r="O3953" s="4" t="str">
        <f>TEXT(Table1[[#This Row],[Invoice Date]],"mmm")</f>
        <v>Apr</v>
      </c>
      <c r="P3953" s="4">
        <f>YEAR(Table1[[#This Row],[Invoice Date]])</f>
        <v>2020</v>
      </c>
      <c r="Q3953" s="4">
        <f>IFERROR(Table1[[#This Row],[Total Sales]]/Table1[[#This Row],[Units Sold]],4)</f>
        <v>50</v>
      </c>
      <c r="R3953" s="4">
        <f>IFERROR(Table1[[#This Row],[Operating Profit]]/Table1[[#This Row],[Units Sold]],0)</f>
        <v>24.5</v>
      </c>
      <c r="S3953" s="4">
        <f>IFERROR((Table1[[#This Row],[Total Sales]]-Table1[[#This Row],[Operating Profit]])/Table1[[#This Row],[Units Sold]],0)</f>
        <v>25.5</v>
      </c>
      <c r="T3953" s="4" t="str">
        <f>IF(Table1[[#This Row],[Profit per unit]]&gt;$V$8,"Premium","Mass")</f>
        <v>Mass</v>
      </c>
      <c r="U3953" s="4"/>
    </row>
    <row r="3954" spans="2:21" ht="14.25" customHeight="1" x14ac:dyDescent="0.3">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c r="O3954" s="4" t="str">
        <f>TEXT(Table1[[#This Row],[Invoice Date]],"mmm")</f>
        <v>May</v>
      </c>
      <c r="P3954" s="4">
        <f>YEAR(Table1[[#This Row],[Invoice Date]])</f>
        <v>2020</v>
      </c>
      <c r="Q3954" s="4">
        <f>IFERROR(Table1[[#This Row],[Total Sales]]/Table1[[#This Row],[Units Sold]],4)</f>
        <v>64</v>
      </c>
      <c r="R3954" s="4">
        <f>IFERROR(Table1[[#This Row],[Operating Profit]]/Table1[[#This Row],[Units Sold]],0)</f>
        <v>26.88</v>
      </c>
      <c r="S3954" s="4">
        <f>IFERROR((Table1[[#This Row],[Total Sales]]-Table1[[#This Row],[Operating Profit]])/Table1[[#This Row],[Units Sold]],0)</f>
        <v>37.119999999999997</v>
      </c>
      <c r="T3954" s="4" t="str">
        <f>IF(Table1[[#This Row],[Profit per unit]]&gt;$V$8,"Premium","Mass")</f>
        <v>Mass</v>
      </c>
      <c r="U3954" s="4"/>
    </row>
    <row r="3955" spans="2:21" ht="14.25" customHeight="1" x14ac:dyDescent="0.3">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c r="O3955" s="4" t="str">
        <f>TEXT(Table1[[#This Row],[Invoice Date]],"mmm")</f>
        <v>May</v>
      </c>
      <c r="P3955" s="4">
        <f>YEAR(Table1[[#This Row],[Invoice Date]])</f>
        <v>2020</v>
      </c>
      <c r="Q3955" s="4">
        <f>IFERROR(Table1[[#This Row],[Total Sales]]/Table1[[#This Row],[Units Sold]],4)</f>
        <v>66</v>
      </c>
      <c r="R3955" s="4">
        <f>IFERROR(Table1[[#This Row],[Operating Profit]]/Table1[[#This Row],[Units Sold]],0)</f>
        <v>24.42</v>
      </c>
      <c r="S3955" s="4">
        <f>IFERROR((Table1[[#This Row],[Total Sales]]-Table1[[#This Row],[Operating Profit]])/Table1[[#This Row],[Units Sold]],0)</f>
        <v>41.580000000000005</v>
      </c>
      <c r="T3955" s="4" t="str">
        <f>IF(Table1[[#This Row],[Profit per unit]]&gt;$V$8,"Premium","Mass")</f>
        <v>Mass</v>
      </c>
      <c r="U3955" s="4"/>
    </row>
    <row r="3956" spans="2:21" ht="14.25" customHeight="1" x14ac:dyDescent="0.3">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c r="O3956" s="4" t="str">
        <f>TEXT(Table1[[#This Row],[Invoice Date]],"mmm")</f>
        <v>May</v>
      </c>
      <c r="P3956" s="4">
        <f>YEAR(Table1[[#This Row],[Invoice Date]])</f>
        <v>2020</v>
      </c>
      <c r="Q3956" s="4">
        <f>IFERROR(Table1[[#This Row],[Total Sales]]/Table1[[#This Row],[Units Sold]],4)</f>
        <v>62</v>
      </c>
      <c r="R3956" s="4">
        <f>IFERROR(Table1[[#This Row],[Operating Profit]]/Table1[[#This Row],[Units Sold]],0)</f>
        <v>39.68</v>
      </c>
      <c r="S3956" s="4">
        <f>IFERROR((Table1[[#This Row],[Total Sales]]-Table1[[#This Row],[Operating Profit]])/Table1[[#This Row],[Units Sold]],0)</f>
        <v>22.32</v>
      </c>
      <c r="T3956" s="4" t="str">
        <f>IF(Table1[[#This Row],[Profit per unit]]&gt;$V$8,"Premium","Mass")</f>
        <v>Mass</v>
      </c>
      <c r="U3956" s="4"/>
    </row>
    <row r="3957" spans="2:21" ht="14.25" customHeight="1" x14ac:dyDescent="0.3">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c r="O3957" s="4" t="str">
        <f>TEXT(Table1[[#This Row],[Invoice Date]],"mmm")</f>
        <v>May</v>
      </c>
      <c r="P3957" s="4">
        <f>YEAR(Table1[[#This Row],[Invoice Date]])</f>
        <v>2020</v>
      </c>
      <c r="Q3957" s="4">
        <f>IFERROR(Table1[[#This Row],[Total Sales]]/Table1[[#This Row],[Units Sold]],4)</f>
        <v>51</v>
      </c>
      <c r="R3957" s="4">
        <f>IFERROR(Table1[[#This Row],[Operating Profit]]/Table1[[#This Row],[Units Sold]],0)</f>
        <v>21.42</v>
      </c>
      <c r="S3957" s="4">
        <f>IFERROR((Table1[[#This Row],[Total Sales]]-Table1[[#This Row],[Operating Profit]])/Table1[[#This Row],[Units Sold]],0)</f>
        <v>29.58</v>
      </c>
      <c r="T3957" s="4" t="str">
        <f>IF(Table1[[#This Row],[Profit per unit]]&gt;$V$8,"Premium","Mass")</f>
        <v>Mass</v>
      </c>
      <c r="U3957" s="4"/>
    </row>
    <row r="3958" spans="2:21" ht="14.25" customHeight="1" x14ac:dyDescent="0.3">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c r="O3958" s="4" t="str">
        <f>TEXT(Table1[[#This Row],[Invoice Date]],"mmm")</f>
        <v>May</v>
      </c>
      <c r="P3958" s="4">
        <f>YEAR(Table1[[#This Row],[Invoice Date]])</f>
        <v>2020</v>
      </c>
      <c r="Q3958" s="4">
        <f>IFERROR(Table1[[#This Row],[Total Sales]]/Table1[[#This Row],[Units Sold]],4)</f>
        <v>54</v>
      </c>
      <c r="R3958" s="4">
        <f>IFERROR(Table1[[#This Row],[Operating Profit]]/Table1[[#This Row],[Units Sold]],0)</f>
        <v>25.38</v>
      </c>
      <c r="S3958" s="4">
        <f>IFERROR((Table1[[#This Row],[Total Sales]]-Table1[[#This Row],[Operating Profit]])/Table1[[#This Row],[Units Sold]],0)</f>
        <v>28.62</v>
      </c>
      <c r="T3958" s="4" t="str">
        <f>IF(Table1[[#This Row],[Profit per unit]]&gt;$V$8,"Premium","Mass")</f>
        <v>Mass</v>
      </c>
      <c r="U3958" s="4"/>
    </row>
    <row r="3959" spans="2:21" ht="14.25" customHeight="1" x14ac:dyDescent="0.3">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c r="O3959" s="4" t="str">
        <f>TEXT(Table1[[#This Row],[Invoice Date]],"mmm")</f>
        <v>May</v>
      </c>
      <c r="P3959" s="4">
        <f>YEAR(Table1[[#This Row],[Invoice Date]])</f>
        <v>2020</v>
      </c>
      <c r="Q3959" s="4">
        <f>IFERROR(Table1[[#This Row],[Total Sales]]/Table1[[#This Row],[Units Sold]],4)</f>
        <v>54</v>
      </c>
      <c r="R3959" s="4">
        <f>IFERROR(Table1[[#This Row],[Operating Profit]]/Table1[[#This Row],[Units Sold]],0)</f>
        <v>24.84</v>
      </c>
      <c r="S3959" s="4">
        <f>IFERROR((Table1[[#This Row],[Total Sales]]-Table1[[#This Row],[Operating Profit]])/Table1[[#This Row],[Units Sold]],0)</f>
        <v>29.16</v>
      </c>
      <c r="T3959" s="4" t="str">
        <f>IF(Table1[[#This Row],[Profit per unit]]&gt;$V$8,"Premium","Mass")</f>
        <v>Mass</v>
      </c>
      <c r="U3959" s="4"/>
    </row>
    <row r="3960" spans="2:21" ht="14.25" customHeight="1" x14ac:dyDescent="0.3">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c r="O3960" s="4" t="str">
        <f>TEXT(Table1[[#This Row],[Invoice Date]],"mmm")</f>
        <v>May</v>
      </c>
      <c r="P3960" s="4">
        <f>YEAR(Table1[[#This Row],[Invoice Date]])</f>
        <v>2020</v>
      </c>
      <c r="Q3960" s="4">
        <f>IFERROR(Table1[[#This Row],[Total Sales]]/Table1[[#This Row],[Units Sold]],4)</f>
        <v>60</v>
      </c>
      <c r="R3960" s="4">
        <f>IFERROR(Table1[[#This Row],[Operating Profit]]/Table1[[#This Row],[Units Sold]],0)</f>
        <v>25.8</v>
      </c>
      <c r="S3960" s="4">
        <f>IFERROR((Table1[[#This Row],[Total Sales]]-Table1[[#This Row],[Operating Profit]])/Table1[[#This Row],[Units Sold]],0)</f>
        <v>34.200000000000003</v>
      </c>
      <c r="T3960" s="4" t="str">
        <f>IF(Table1[[#This Row],[Profit per unit]]&gt;$V$8,"Premium","Mass")</f>
        <v>Mass</v>
      </c>
      <c r="U3960" s="4"/>
    </row>
    <row r="3961" spans="2:21" ht="14.25" customHeight="1" x14ac:dyDescent="0.3">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c r="O3961" s="4" t="str">
        <f>TEXT(Table1[[#This Row],[Invoice Date]],"mmm")</f>
        <v>Jul</v>
      </c>
      <c r="P3961" s="4">
        <f>YEAR(Table1[[#This Row],[Invoice Date]])</f>
        <v>2020</v>
      </c>
      <c r="Q3961" s="4">
        <f>IFERROR(Table1[[#This Row],[Total Sales]]/Table1[[#This Row],[Units Sold]],4)</f>
        <v>68</v>
      </c>
      <c r="R3961" s="4">
        <f>IFERROR(Table1[[#This Row],[Operating Profit]]/Table1[[#This Row],[Units Sold]],0)</f>
        <v>23.8</v>
      </c>
      <c r="S3961" s="4">
        <f>IFERROR((Table1[[#This Row],[Total Sales]]-Table1[[#This Row],[Operating Profit]])/Table1[[#This Row],[Units Sold]],0)</f>
        <v>44.2</v>
      </c>
      <c r="T3961" s="4" t="str">
        <f>IF(Table1[[#This Row],[Profit per unit]]&gt;$V$8,"Premium","Mass")</f>
        <v>Mass</v>
      </c>
      <c r="U3961" s="4"/>
    </row>
    <row r="3962" spans="2:21" ht="14.25" customHeight="1" x14ac:dyDescent="0.3">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c r="O3962" s="4" t="str">
        <f>TEXT(Table1[[#This Row],[Invoice Date]],"mmm")</f>
        <v>Jul</v>
      </c>
      <c r="P3962" s="4">
        <f>YEAR(Table1[[#This Row],[Invoice Date]])</f>
        <v>2020</v>
      </c>
      <c r="Q3962" s="4">
        <f>IFERROR(Table1[[#This Row],[Total Sales]]/Table1[[#This Row],[Units Sold]],4)</f>
        <v>24</v>
      </c>
      <c r="R3962" s="4">
        <f>IFERROR(Table1[[#This Row],[Operating Profit]]/Table1[[#This Row],[Units Sold]],0)</f>
        <v>11.28</v>
      </c>
      <c r="S3962" s="4">
        <f>IFERROR((Table1[[#This Row],[Total Sales]]-Table1[[#This Row],[Operating Profit]])/Table1[[#This Row],[Units Sold]],0)</f>
        <v>12.72</v>
      </c>
      <c r="T3962" s="4" t="str">
        <f>IF(Table1[[#This Row],[Profit per unit]]&gt;$V$8,"Premium","Mass")</f>
        <v>Mass</v>
      </c>
      <c r="U3962" s="4"/>
    </row>
    <row r="3963" spans="2:21" ht="14.25" customHeight="1" x14ac:dyDescent="0.3">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c r="O3963" s="4" t="str">
        <f>TEXT(Table1[[#This Row],[Invoice Date]],"mmm")</f>
        <v>Jul</v>
      </c>
      <c r="P3963" s="4">
        <f>YEAR(Table1[[#This Row],[Invoice Date]])</f>
        <v>2020</v>
      </c>
      <c r="Q3963" s="4">
        <f>IFERROR(Table1[[#This Row],[Total Sales]]/Table1[[#This Row],[Units Sold]],4)</f>
        <v>34</v>
      </c>
      <c r="R3963" s="4">
        <f>IFERROR(Table1[[#This Row],[Operating Profit]]/Table1[[#This Row],[Units Sold]],0)</f>
        <v>16.66</v>
      </c>
      <c r="S3963" s="4">
        <f>IFERROR((Table1[[#This Row],[Total Sales]]-Table1[[#This Row],[Operating Profit]])/Table1[[#This Row],[Units Sold]],0)</f>
        <v>17.34</v>
      </c>
      <c r="T3963" s="4" t="str">
        <f>IF(Table1[[#This Row],[Profit per unit]]&gt;$V$8,"Premium","Mass")</f>
        <v>Mass</v>
      </c>
      <c r="U3963" s="4"/>
    </row>
    <row r="3964" spans="2:21" ht="14.25" customHeight="1" x14ac:dyDescent="0.3">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c r="O3964" s="4" t="str">
        <f>TEXT(Table1[[#This Row],[Invoice Date]],"mmm")</f>
        <v>Jul</v>
      </c>
      <c r="P3964" s="4">
        <f>YEAR(Table1[[#This Row],[Invoice Date]])</f>
        <v>2020</v>
      </c>
      <c r="Q3964" s="4">
        <f>IFERROR(Table1[[#This Row],[Total Sales]]/Table1[[#This Row],[Units Sold]],4)</f>
        <v>33</v>
      </c>
      <c r="R3964" s="4">
        <f>IFERROR(Table1[[#This Row],[Operating Profit]]/Table1[[#This Row],[Units Sold]],0)</f>
        <v>15.179999999999998</v>
      </c>
      <c r="S3964" s="4">
        <f>IFERROR((Table1[[#This Row],[Total Sales]]-Table1[[#This Row],[Operating Profit]])/Table1[[#This Row],[Units Sold]],0)</f>
        <v>17.82</v>
      </c>
      <c r="T3964" s="4" t="str">
        <f>IF(Table1[[#This Row],[Profit per unit]]&gt;$V$8,"Premium","Mass")</f>
        <v>Mass</v>
      </c>
      <c r="U3964" s="4"/>
    </row>
    <row r="3965" spans="2:21" ht="14.25" customHeight="1" x14ac:dyDescent="0.3">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c r="O3965" s="4" t="str">
        <f>TEXT(Table1[[#This Row],[Invoice Date]],"mmm")</f>
        <v>Jul</v>
      </c>
      <c r="P3965" s="4">
        <f>YEAR(Table1[[#This Row],[Invoice Date]])</f>
        <v>2020</v>
      </c>
      <c r="Q3965" s="4">
        <f>IFERROR(Table1[[#This Row],[Total Sales]]/Table1[[#This Row],[Units Sold]],4)</f>
        <v>34</v>
      </c>
      <c r="R3965" s="4">
        <f>IFERROR(Table1[[#This Row],[Operating Profit]]/Table1[[#This Row],[Units Sold]],0)</f>
        <v>18.700000000000003</v>
      </c>
      <c r="S3965" s="4">
        <f>IFERROR((Table1[[#This Row],[Total Sales]]-Table1[[#This Row],[Operating Profit]])/Table1[[#This Row],[Units Sold]],0)</f>
        <v>15.299999999999997</v>
      </c>
      <c r="T3965" s="4" t="str">
        <f>IF(Table1[[#This Row],[Profit per unit]]&gt;$V$8,"Premium","Mass")</f>
        <v>Mass</v>
      </c>
      <c r="U3965" s="4"/>
    </row>
    <row r="3966" spans="2:21" ht="14.25" customHeight="1" x14ac:dyDescent="0.3">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c r="O3966" s="4" t="str">
        <f>TEXT(Table1[[#This Row],[Invoice Date]],"mmm")</f>
        <v>Jul</v>
      </c>
      <c r="P3966" s="4">
        <f>YEAR(Table1[[#This Row],[Invoice Date]])</f>
        <v>2020</v>
      </c>
      <c r="Q3966" s="4">
        <f>IFERROR(Table1[[#This Row],[Total Sales]]/Table1[[#This Row],[Units Sold]],4)</f>
        <v>36</v>
      </c>
      <c r="R3966" s="4">
        <f>IFERROR(Table1[[#This Row],[Operating Profit]]/Table1[[#This Row],[Units Sold]],0)</f>
        <v>15.48</v>
      </c>
      <c r="S3966" s="4">
        <f>IFERROR((Table1[[#This Row],[Total Sales]]-Table1[[#This Row],[Operating Profit]])/Table1[[#This Row],[Units Sold]],0)</f>
        <v>20.52</v>
      </c>
      <c r="T3966" s="4" t="str">
        <f>IF(Table1[[#This Row],[Profit per unit]]&gt;$V$8,"Premium","Mass")</f>
        <v>Mass</v>
      </c>
      <c r="U3966" s="4"/>
    </row>
    <row r="3967" spans="2:21" ht="14.25" customHeight="1" x14ac:dyDescent="0.3">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c r="O3967" s="4" t="str">
        <f>TEXT(Table1[[#This Row],[Invoice Date]],"mmm")</f>
        <v>Jul</v>
      </c>
      <c r="P3967" s="4">
        <f>YEAR(Table1[[#This Row],[Invoice Date]])</f>
        <v>2020</v>
      </c>
      <c r="Q3967" s="4">
        <f>IFERROR(Table1[[#This Row],[Total Sales]]/Table1[[#This Row],[Units Sold]],4)</f>
        <v>34</v>
      </c>
      <c r="R3967" s="4">
        <f>IFERROR(Table1[[#This Row],[Operating Profit]]/Table1[[#This Row],[Units Sold]],0)</f>
        <v>21.759999999999998</v>
      </c>
      <c r="S3967" s="4">
        <f>IFERROR((Table1[[#This Row],[Total Sales]]-Table1[[#This Row],[Operating Profit]])/Table1[[#This Row],[Units Sold]],0)</f>
        <v>12.240000000000002</v>
      </c>
      <c r="T3967" s="4" t="str">
        <f>IF(Table1[[#This Row],[Profit per unit]]&gt;$V$8,"Premium","Mass")</f>
        <v>Mass</v>
      </c>
      <c r="U3967" s="4"/>
    </row>
    <row r="3968" spans="2:21" ht="14.25" customHeight="1" x14ac:dyDescent="0.3">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c r="O3968" s="4" t="str">
        <f>TEXT(Table1[[#This Row],[Invoice Date]],"mmm")</f>
        <v>Jul</v>
      </c>
      <c r="P3968" s="4">
        <f>YEAR(Table1[[#This Row],[Invoice Date]])</f>
        <v>2020</v>
      </c>
      <c r="Q3968" s="4">
        <f>IFERROR(Table1[[#This Row],[Total Sales]]/Table1[[#This Row],[Units Sold]],4)</f>
        <v>23</v>
      </c>
      <c r="R3968" s="4">
        <f>IFERROR(Table1[[#This Row],[Operating Profit]]/Table1[[#This Row],[Units Sold]],0)</f>
        <v>11.5</v>
      </c>
      <c r="S3968" s="4">
        <f>IFERROR((Table1[[#This Row],[Total Sales]]-Table1[[#This Row],[Operating Profit]])/Table1[[#This Row],[Units Sold]],0)</f>
        <v>11.5</v>
      </c>
      <c r="T3968" s="4" t="str">
        <f>IF(Table1[[#This Row],[Profit per unit]]&gt;$V$8,"Premium","Mass")</f>
        <v>Mass</v>
      </c>
      <c r="U3968" s="4"/>
    </row>
    <row r="3969" spans="2:21" ht="14.25" customHeight="1" x14ac:dyDescent="0.3">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c r="O3969" s="4" t="str">
        <f>TEXT(Table1[[#This Row],[Invoice Date]],"mmm")</f>
        <v>Jul</v>
      </c>
      <c r="P3969" s="4">
        <f>YEAR(Table1[[#This Row],[Invoice Date]])</f>
        <v>2020</v>
      </c>
      <c r="Q3969" s="4">
        <f>IFERROR(Table1[[#This Row],[Total Sales]]/Table1[[#This Row],[Units Sold]],4)</f>
        <v>33</v>
      </c>
      <c r="R3969" s="4">
        <f>IFERROR(Table1[[#This Row],[Operating Profit]]/Table1[[#This Row],[Units Sold]],0)</f>
        <v>14.849999999999998</v>
      </c>
      <c r="S3969" s="4">
        <f>IFERROR((Table1[[#This Row],[Total Sales]]-Table1[[#This Row],[Operating Profit]])/Table1[[#This Row],[Units Sold]],0)</f>
        <v>18.149999999999999</v>
      </c>
      <c r="T3969" s="4" t="str">
        <f>IF(Table1[[#This Row],[Profit per unit]]&gt;$V$8,"Premium","Mass")</f>
        <v>Mass</v>
      </c>
      <c r="U3969" s="4"/>
    </row>
    <row r="3970" spans="2:21" ht="14.25" customHeight="1" x14ac:dyDescent="0.3">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c r="O3970" s="4" t="str">
        <f>TEXT(Table1[[#This Row],[Invoice Date]],"mmm")</f>
        <v>Jul</v>
      </c>
      <c r="P3970" s="4">
        <f>YEAR(Table1[[#This Row],[Invoice Date]])</f>
        <v>2020</v>
      </c>
      <c r="Q3970" s="4">
        <f>IFERROR(Table1[[#This Row],[Total Sales]]/Table1[[#This Row],[Units Sold]],4)</f>
        <v>32</v>
      </c>
      <c r="R3970" s="4">
        <f>IFERROR(Table1[[#This Row],[Operating Profit]]/Table1[[#This Row],[Units Sold]],0)</f>
        <v>14.399999999999999</v>
      </c>
      <c r="S3970" s="4">
        <f>IFERROR((Table1[[#This Row],[Total Sales]]-Table1[[#This Row],[Operating Profit]])/Table1[[#This Row],[Units Sold]],0)</f>
        <v>17.600000000000001</v>
      </c>
      <c r="T3970" s="4" t="str">
        <f>IF(Table1[[#This Row],[Profit per unit]]&gt;$V$8,"Premium","Mass")</f>
        <v>Mass</v>
      </c>
      <c r="U3970" s="4"/>
    </row>
    <row r="3971" spans="2:21" ht="14.25" customHeight="1" x14ac:dyDescent="0.3">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c r="O3971" s="4" t="str">
        <f>TEXT(Table1[[#This Row],[Invoice Date]],"mmm")</f>
        <v>Jul</v>
      </c>
      <c r="P3971" s="4">
        <f>YEAR(Table1[[#This Row],[Invoice Date]])</f>
        <v>2020</v>
      </c>
      <c r="Q3971" s="4">
        <f>IFERROR(Table1[[#This Row],[Total Sales]]/Table1[[#This Row],[Units Sold]],4)</f>
        <v>34</v>
      </c>
      <c r="R3971" s="4">
        <f>IFERROR(Table1[[#This Row],[Operating Profit]]/Table1[[#This Row],[Units Sold]],0)</f>
        <v>20.399999999999999</v>
      </c>
      <c r="S3971" s="4">
        <f>IFERROR((Table1[[#This Row],[Total Sales]]-Table1[[#This Row],[Operating Profit]])/Table1[[#This Row],[Units Sold]],0)</f>
        <v>13.6</v>
      </c>
      <c r="T3971" s="4" t="str">
        <f>IF(Table1[[#This Row],[Profit per unit]]&gt;$V$8,"Premium","Mass")</f>
        <v>Mass</v>
      </c>
      <c r="U3971" s="4"/>
    </row>
    <row r="3972" spans="2:21" ht="14.25" customHeight="1" x14ac:dyDescent="0.3">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c r="O3972" s="4" t="str">
        <f>TEXT(Table1[[#This Row],[Invoice Date]],"mmm")</f>
        <v>Jul</v>
      </c>
      <c r="P3972" s="4">
        <f>YEAR(Table1[[#This Row],[Invoice Date]])</f>
        <v>2020</v>
      </c>
      <c r="Q3972" s="4">
        <f>IFERROR(Table1[[#This Row],[Total Sales]]/Table1[[#This Row],[Units Sold]],4)</f>
        <v>38</v>
      </c>
      <c r="R3972" s="4">
        <f>IFERROR(Table1[[#This Row],[Operating Profit]]/Table1[[#This Row],[Units Sold]],0)</f>
        <v>17.100000000000001</v>
      </c>
      <c r="S3972" s="4">
        <f>IFERROR((Table1[[#This Row],[Total Sales]]-Table1[[#This Row],[Operating Profit]])/Table1[[#This Row],[Units Sold]],0)</f>
        <v>20.9</v>
      </c>
      <c r="T3972" s="4" t="str">
        <f>IF(Table1[[#This Row],[Profit per unit]]&gt;$V$8,"Premium","Mass")</f>
        <v>Mass</v>
      </c>
      <c r="U3972" s="4"/>
    </row>
    <row r="3973" spans="2:21" ht="14.25" customHeight="1" x14ac:dyDescent="0.3">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c r="O3973" s="4" t="str">
        <f>TEXT(Table1[[#This Row],[Invoice Date]],"mmm")</f>
        <v>Jul</v>
      </c>
      <c r="P3973" s="4">
        <f>YEAR(Table1[[#This Row],[Invoice Date]])</f>
        <v>2020</v>
      </c>
      <c r="Q3973" s="4">
        <f>IFERROR(Table1[[#This Row],[Total Sales]]/Table1[[#This Row],[Units Sold]],4)</f>
        <v>34</v>
      </c>
      <c r="R3973" s="4">
        <f>IFERROR(Table1[[#This Row],[Operating Profit]]/Table1[[#This Row],[Units Sold]],0)</f>
        <v>21.419999999999998</v>
      </c>
      <c r="S3973" s="4">
        <f>IFERROR((Table1[[#This Row],[Total Sales]]-Table1[[#This Row],[Operating Profit]])/Table1[[#This Row],[Units Sold]],0)</f>
        <v>12.580000000000002</v>
      </c>
      <c r="T3973" s="4" t="str">
        <f>IF(Table1[[#This Row],[Profit per unit]]&gt;$V$8,"Premium","Mass")</f>
        <v>Mass</v>
      </c>
      <c r="U3973" s="4"/>
    </row>
    <row r="3974" spans="2:21" ht="14.25" customHeight="1" x14ac:dyDescent="0.3">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c r="O3974" s="4" t="str">
        <f>TEXT(Table1[[#This Row],[Invoice Date]],"mmm")</f>
        <v>Jul</v>
      </c>
      <c r="P3974" s="4">
        <f>YEAR(Table1[[#This Row],[Invoice Date]])</f>
        <v>2020</v>
      </c>
      <c r="Q3974" s="4">
        <f>IFERROR(Table1[[#This Row],[Total Sales]]/Table1[[#This Row],[Units Sold]],4)</f>
        <v>29</v>
      </c>
      <c r="R3974" s="4">
        <f>IFERROR(Table1[[#This Row],[Operating Profit]]/Table1[[#This Row],[Units Sold]],0)</f>
        <v>13.049999999999999</v>
      </c>
      <c r="S3974" s="4">
        <f>IFERROR((Table1[[#This Row],[Total Sales]]-Table1[[#This Row],[Operating Profit]])/Table1[[#This Row],[Units Sold]],0)</f>
        <v>15.950000000000001</v>
      </c>
      <c r="T3974" s="4" t="str">
        <f>IF(Table1[[#This Row],[Profit per unit]]&gt;$V$8,"Premium","Mass")</f>
        <v>Mass</v>
      </c>
      <c r="U3974" s="4"/>
    </row>
    <row r="3975" spans="2:21" ht="14.25" customHeight="1" x14ac:dyDescent="0.3">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c r="O3975" s="4" t="str">
        <f>TEXT(Table1[[#This Row],[Invoice Date]],"mmm")</f>
        <v>Aug</v>
      </c>
      <c r="P3975" s="4">
        <f>YEAR(Table1[[#This Row],[Invoice Date]])</f>
        <v>2020</v>
      </c>
      <c r="Q3975" s="4">
        <f>IFERROR(Table1[[#This Row],[Total Sales]]/Table1[[#This Row],[Units Sold]],4)</f>
        <v>39</v>
      </c>
      <c r="R3975" s="4">
        <f>IFERROR(Table1[[#This Row],[Operating Profit]]/Table1[[#This Row],[Units Sold]],0)</f>
        <v>17.549999999999997</v>
      </c>
      <c r="S3975" s="4">
        <f>IFERROR((Table1[[#This Row],[Total Sales]]-Table1[[#This Row],[Operating Profit]])/Table1[[#This Row],[Units Sold]],0)</f>
        <v>21.450000000000003</v>
      </c>
      <c r="T3975" s="4" t="str">
        <f>IF(Table1[[#This Row],[Profit per unit]]&gt;$V$8,"Premium","Mass")</f>
        <v>Mass</v>
      </c>
      <c r="U3975" s="4"/>
    </row>
    <row r="3976" spans="2:21" ht="14.25" customHeight="1" x14ac:dyDescent="0.3">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c r="O3976" s="4" t="str">
        <f>TEXT(Table1[[#This Row],[Invoice Date]],"mmm")</f>
        <v>Aug</v>
      </c>
      <c r="P3976" s="4">
        <f>YEAR(Table1[[#This Row],[Invoice Date]])</f>
        <v>2020</v>
      </c>
      <c r="Q3976" s="4">
        <f>IFERROR(Table1[[#This Row],[Total Sales]]/Table1[[#This Row],[Units Sold]],4)</f>
        <v>32</v>
      </c>
      <c r="R3976" s="4">
        <f>IFERROR(Table1[[#This Row],[Operating Profit]]/Table1[[#This Row],[Units Sold]],0)</f>
        <v>15.679999999999998</v>
      </c>
      <c r="S3976" s="4">
        <f>IFERROR((Table1[[#This Row],[Total Sales]]-Table1[[#This Row],[Operating Profit]])/Table1[[#This Row],[Units Sold]],0)</f>
        <v>16.32</v>
      </c>
      <c r="T3976" s="4" t="str">
        <f>IF(Table1[[#This Row],[Profit per unit]]&gt;$V$8,"Premium","Mass")</f>
        <v>Mass</v>
      </c>
      <c r="U3976" s="4"/>
    </row>
    <row r="3977" spans="2:21" ht="14.25" customHeight="1" x14ac:dyDescent="0.3">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c r="O3977" s="4" t="str">
        <f>TEXT(Table1[[#This Row],[Invoice Date]],"mmm")</f>
        <v>Aug</v>
      </c>
      <c r="P3977" s="4">
        <f>YEAR(Table1[[#This Row],[Invoice Date]])</f>
        <v>2020</v>
      </c>
      <c r="Q3977" s="4">
        <f>IFERROR(Table1[[#This Row],[Total Sales]]/Table1[[#This Row],[Units Sold]],4)</f>
        <v>37</v>
      </c>
      <c r="R3977" s="4">
        <f>IFERROR(Table1[[#This Row],[Operating Profit]]/Table1[[#This Row],[Units Sold]],0)</f>
        <v>21.46</v>
      </c>
      <c r="S3977" s="4">
        <f>IFERROR((Table1[[#This Row],[Total Sales]]-Table1[[#This Row],[Operating Profit]])/Table1[[#This Row],[Units Sold]],0)</f>
        <v>15.539999999999997</v>
      </c>
      <c r="T3977" s="4" t="str">
        <f>IF(Table1[[#This Row],[Profit per unit]]&gt;$V$8,"Premium","Mass")</f>
        <v>Mass</v>
      </c>
      <c r="U3977" s="4"/>
    </row>
    <row r="3978" spans="2:21" ht="14.25" customHeight="1" x14ac:dyDescent="0.3">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c r="O3978" s="4" t="str">
        <f>TEXT(Table1[[#This Row],[Invoice Date]],"mmm")</f>
        <v>Aug</v>
      </c>
      <c r="P3978" s="4">
        <f>YEAR(Table1[[#This Row],[Invoice Date]])</f>
        <v>2020</v>
      </c>
      <c r="Q3978" s="4">
        <f>IFERROR(Table1[[#This Row],[Total Sales]]/Table1[[#This Row],[Units Sold]],4)</f>
        <v>41</v>
      </c>
      <c r="R3978" s="4">
        <f>IFERROR(Table1[[#This Row],[Operating Profit]]/Table1[[#This Row],[Units Sold]],0)</f>
        <v>16.399999999999999</v>
      </c>
      <c r="S3978" s="4">
        <f>IFERROR((Table1[[#This Row],[Total Sales]]-Table1[[#This Row],[Operating Profit]])/Table1[[#This Row],[Units Sold]],0)</f>
        <v>24.6</v>
      </c>
      <c r="T3978" s="4" t="str">
        <f>IF(Table1[[#This Row],[Profit per unit]]&gt;$V$8,"Premium","Mass")</f>
        <v>Mass</v>
      </c>
      <c r="U3978" s="4"/>
    </row>
    <row r="3979" spans="2:21" ht="14.25" customHeight="1" x14ac:dyDescent="0.3">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c r="O3979" s="4" t="str">
        <f>TEXT(Table1[[#This Row],[Invoice Date]],"mmm")</f>
        <v>Aug</v>
      </c>
      <c r="P3979" s="4">
        <f>YEAR(Table1[[#This Row],[Invoice Date]])</f>
        <v>2020</v>
      </c>
      <c r="Q3979" s="4">
        <f>IFERROR(Table1[[#This Row],[Total Sales]]/Table1[[#This Row],[Units Sold]],4)</f>
        <v>39</v>
      </c>
      <c r="R3979" s="4">
        <f>IFERROR(Table1[[#This Row],[Operating Profit]]/Table1[[#This Row],[Units Sold]],0)</f>
        <v>23.4</v>
      </c>
      <c r="S3979" s="4">
        <f>IFERROR((Table1[[#This Row],[Total Sales]]-Table1[[#This Row],[Operating Profit]])/Table1[[#This Row],[Units Sold]],0)</f>
        <v>15.600000000000003</v>
      </c>
      <c r="T3979" s="4" t="str">
        <f>IF(Table1[[#This Row],[Profit per unit]]&gt;$V$8,"Premium","Mass")</f>
        <v>Mass</v>
      </c>
      <c r="U3979" s="4"/>
    </row>
    <row r="3980" spans="2:21" ht="14.25" customHeight="1" x14ac:dyDescent="0.3">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c r="O3980" s="4" t="str">
        <f>TEXT(Table1[[#This Row],[Invoice Date]],"mmm")</f>
        <v>Aug</v>
      </c>
      <c r="P3980" s="4">
        <f>YEAR(Table1[[#This Row],[Invoice Date]])</f>
        <v>2020</v>
      </c>
      <c r="Q3980" s="4">
        <f>IFERROR(Table1[[#This Row],[Total Sales]]/Table1[[#This Row],[Units Sold]],4)</f>
        <v>27</v>
      </c>
      <c r="R3980" s="4">
        <f>IFERROR(Table1[[#This Row],[Operating Profit]]/Table1[[#This Row],[Units Sold]],0)</f>
        <v>12.959999999999999</v>
      </c>
      <c r="S3980" s="4">
        <f>IFERROR((Table1[[#This Row],[Total Sales]]-Table1[[#This Row],[Operating Profit]])/Table1[[#This Row],[Units Sold]],0)</f>
        <v>14.040000000000001</v>
      </c>
      <c r="T3980" s="4" t="str">
        <f>IF(Table1[[#This Row],[Profit per unit]]&gt;$V$8,"Premium","Mass")</f>
        <v>Mass</v>
      </c>
      <c r="U3980" s="4"/>
    </row>
    <row r="3981" spans="2:21" ht="14.25" customHeight="1" x14ac:dyDescent="0.3">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c r="O3981" s="4" t="str">
        <f>TEXT(Table1[[#This Row],[Invoice Date]],"mmm")</f>
        <v>Aug</v>
      </c>
      <c r="P3981" s="4">
        <f>YEAR(Table1[[#This Row],[Invoice Date]])</f>
        <v>2020</v>
      </c>
      <c r="Q3981" s="4">
        <f>IFERROR(Table1[[#This Row],[Total Sales]]/Table1[[#This Row],[Units Sold]],4)</f>
        <v>38</v>
      </c>
      <c r="R3981" s="4">
        <f>IFERROR(Table1[[#This Row],[Operating Profit]]/Table1[[#This Row],[Units Sold]],0)</f>
        <v>17.099999999999998</v>
      </c>
      <c r="S3981" s="4">
        <f>IFERROR((Table1[[#This Row],[Total Sales]]-Table1[[#This Row],[Operating Profit]])/Table1[[#This Row],[Units Sold]],0)</f>
        <v>20.9</v>
      </c>
      <c r="T3981" s="4" t="str">
        <f>IF(Table1[[#This Row],[Profit per unit]]&gt;$V$8,"Premium","Mass")</f>
        <v>Mass</v>
      </c>
      <c r="U3981" s="4"/>
    </row>
    <row r="3982" spans="2:21" ht="14.25" customHeight="1" x14ac:dyDescent="0.3">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c r="O3982" s="4" t="str">
        <f>TEXT(Table1[[#This Row],[Invoice Date]],"mmm")</f>
        <v>Aug</v>
      </c>
      <c r="P3982" s="4">
        <f>YEAR(Table1[[#This Row],[Invoice Date]])</f>
        <v>2020</v>
      </c>
      <c r="Q3982" s="4">
        <f>IFERROR(Table1[[#This Row],[Total Sales]]/Table1[[#This Row],[Units Sold]],4)</f>
        <v>34</v>
      </c>
      <c r="R3982" s="4">
        <f>IFERROR(Table1[[#This Row],[Operating Profit]]/Table1[[#This Row],[Units Sold]],0)</f>
        <v>15.639999999999999</v>
      </c>
      <c r="S3982" s="4">
        <f>IFERROR((Table1[[#This Row],[Total Sales]]-Table1[[#This Row],[Operating Profit]])/Table1[[#This Row],[Units Sold]],0)</f>
        <v>18.360000000000003</v>
      </c>
      <c r="T3982" s="4" t="str">
        <f>IF(Table1[[#This Row],[Profit per unit]]&gt;$V$8,"Premium","Mass")</f>
        <v>Mass</v>
      </c>
      <c r="U3982" s="4"/>
    </row>
    <row r="3983" spans="2:21" ht="14.25" customHeight="1" x14ac:dyDescent="0.3">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c r="O3983" s="4" t="str">
        <f>TEXT(Table1[[#This Row],[Invoice Date]],"mmm")</f>
        <v>Aug</v>
      </c>
      <c r="P3983" s="4">
        <f>YEAR(Table1[[#This Row],[Invoice Date]])</f>
        <v>2020</v>
      </c>
      <c r="Q3983" s="4">
        <f>IFERROR(Table1[[#This Row],[Total Sales]]/Table1[[#This Row],[Units Sold]],4)</f>
        <v>36</v>
      </c>
      <c r="R3983" s="4">
        <f>IFERROR(Table1[[#This Row],[Operating Profit]]/Table1[[#This Row],[Units Sold]],0)</f>
        <v>21.240000000000002</v>
      </c>
      <c r="S3983" s="4">
        <f>IFERROR((Table1[[#This Row],[Total Sales]]-Table1[[#This Row],[Operating Profit]])/Table1[[#This Row],[Units Sold]],0)</f>
        <v>14.759999999999998</v>
      </c>
      <c r="T3983" s="4" t="str">
        <f>IF(Table1[[#This Row],[Profit per unit]]&gt;$V$8,"Premium","Mass")</f>
        <v>Mass</v>
      </c>
      <c r="U3983" s="4"/>
    </row>
    <row r="3984" spans="2:21" ht="14.25" customHeight="1" x14ac:dyDescent="0.3">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c r="O3984" s="4" t="str">
        <f>TEXT(Table1[[#This Row],[Invoice Date]],"mmm")</f>
        <v>Aug</v>
      </c>
      <c r="P3984" s="4">
        <f>YEAR(Table1[[#This Row],[Invoice Date]])</f>
        <v>2020</v>
      </c>
      <c r="Q3984" s="4">
        <f>IFERROR(Table1[[#This Row],[Total Sales]]/Table1[[#This Row],[Units Sold]],4)</f>
        <v>42</v>
      </c>
      <c r="R3984" s="4">
        <f>IFERROR(Table1[[#This Row],[Operating Profit]]/Table1[[#This Row],[Units Sold]],0)</f>
        <v>17.64</v>
      </c>
      <c r="S3984" s="4">
        <f>IFERROR((Table1[[#This Row],[Total Sales]]-Table1[[#This Row],[Operating Profit]])/Table1[[#This Row],[Units Sold]],0)</f>
        <v>24.36</v>
      </c>
      <c r="T3984" s="4" t="str">
        <f>IF(Table1[[#This Row],[Profit per unit]]&gt;$V$8,"Premium","Mass")</f>
        <v>Mass</v>
      </c>
      <c r="U3984" s="4"/>
    </row>
    <row r="3985" spans="2:21" ht="14.25" customHeight="1" x14ac:dyDescent="0.3">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c r="O3985" s="4" t="str">
        <f>TEXT(Table1[[#This Row],[Invoice Date]],"mmm")</f>
        <v>Aug</v>
      </c>
      <c r="P3985" s="4">
        <f>YEAR(Table1[[#This Row],[Invoice Date]])</f>
        <v>2020</v>
      </c>
      <c r="Q3985" s="4">
        <f>IFERROR(Table1[[#This Row],[Total Sales]]/Table1[[#This Row],[Units Sold]],4)</f>
        <v>39</v>
      </c>
      <c r="R3985" s="4">
        <f>IFERROR(Table1[[#This Row],[Operating Profit]]/Table1[[#This Row],[Units Sold]],0)</f>
        <v>23.79</v>
      </c>
      <c r="S3985" s="4">
        <f>IFERROR((Table1[[#This Row],[Total Sales]]-Table1[[#This Row],[Operating Profit]])/Table1[[#This Row],[Units Sold]],0)</f>
        <v>15.21</v>
      </c>
      <c r="T3985" s="4" t="str">
        <f>IF(Table1[[#This Row],[Profit per unit]]&gt;$V$8,"Premium","Mass")</f>
        <v>Mass</v>
      </c>
      <c r="U3985" s="4"/>
    </row>
    <row r="3986" spans="2:21" ht="14.25" customHeight="1" x14ac:dyDescent="0.3">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c r="O3986" s="4" t="str">
        <f>TEXT(Table1[[#This Row],[Invoice Date]],"mmm")</f>
        <v>Aug</v>
      </c>
      <c r="P3986" s="4">
        <f>YEAR(Table1[[#This Row],[Invoice Date]])</f>
        <v>2020</v>
      </c>
      <c r="Q3986" s="4">
        <f>IFERROR(Table1[[#This Row],[Total Sales]]/Table1[[#This Row],[Units Sold]],4)</f>
        <v>29</v>
      </c>
      <c r="R3986" s="4">
        <f>IFERROR(Table1[[#This Row],[Operating Profit]]/Table1[[#This Row],[Units Sold]],0)</f>
        <v>13.92</v>
      </c>
      <c r="S3986" s="4">
        <f>IFERROR((Table1[[#This Row],[Total Sales]]-Table1[[#This Row],[Operating Profit]])/Table1[[#This Row],[Units Sold]],0)</f>
        <v>15.08</v>
      </c>
      <c r="T3986" s="4" t="str">
        <f>IF(Table1[[#This Row],[Profit per unit]]&gt;$V$8,"Premium","Mass")</f>
        <v>Mass</v>
      </c>
      <c r="U3986" s="4"/>
    </row>
    <row r="3987" spans="2:21" ht="14.25" customHeight="1" x14ac:dyDescent="0.3">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c r="O3987" s="4" t="str">
        <f>TEXT(Table1[[#This Row],[Invoice Date]],"mmm")</f>
        <v>Aug</v>
      </c>
      <c r="P3987" s="4">
        <f>YEAR(Table1[[#This Row],[Invoice Date]])</f>
        <v>2020</v>
      </c>
      <c r="Q3987" s="4">
        <f>IFERROR(Table1[[#This Row],[Total Sales]]/Table1[[#This Row],[Units Sold]],4)</f>
        <v>38</v>
      </c>
      <c r="R3987" s="4">
        <f>IFERROR(Table1[[#This Row],[Operating Profit]]/Table1[[#This Row],[Units Sold]],0)</f>
        <v>17.48</v>
      </c>
      <c r="S3987" s="4">
        <f>IFERROR((Table1[[#This Row],[Total Sales]]-Table1[[#This Row],[Operating Profit]])/Table1[[#This Row],[Units Sold]],0)</f>
        <v>20.52</v>
      </c>
      <c r="T3987" s="4" t="str">
        <f>IF(Table1[[#This Row],[Profit per unit]]&gt;$V$8,"Premium","Mass")</f>
        <v>Mass</v>
      </c>
      <c r="U3987" s="4"/>
    </row>
    <row r="3988" spans="2:21" ht="14.25" customHeight="1" x14ac:dyDescent="0.3">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c r="O3988" s="4" t="str">
        <f>TEXT(Table1[[#This Row],[Invoice Date]],"mmm")</f>
        <v>Aug</v>
      </c>
      <c r="P3988" s="4">
        <f>YEAR(Table1[[#This Row],[Invoice Date]])</f>
        <v>2020</v>
      </c>
      <c r="Q3988" s="4">
        <f>IFERROR(Table1[[#This Row],[Total Sales]]/Table1[[#This Row],[Units Sold]],4)</f>
        <v>33</v>
      </c>
      <c r="R3988" s="4">
        <f>IFERROR(Table1[[#This Row],[Operating Profit]]/Table1[[#This Row],[Units Sold]],0)</f>
        <v>15.84</v>
      </c>
      <c r="S3988" s="4">
        <f>IFERROR((Table1[[#This Row],[Total Sales]]-Table1[[#This Row],[Operating Profit]])/Table1[[#This Row],[Units Sold]],0)</f>
        <v>17.16</v>
      </c>
      <c r="T3988" s="4" t="str">
        <f>IF(Table1[[#This Row],[Profit per unit]]&gt;$V$8,"Premium","Mass")</f>
        <v>Mass</v>
      </c>
      <c r="U3988" s="4"/>
    </row>
    <row r="3989" spans="2:21" ht="14.25" customHeight="1" x14ac:dyDescent="0.3">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c r="O3989" s="4" t="str">
        <f>TEXT(Table1[[#This Row],[Invoice Date]],"mmm")</f>
        <v>Aug</v>
      </c>
      <c r="P3989" s="4">
        <f>YEAR(Table1[[#This Row],[Invoice Date]])</f>
        <v>2020</v>
      </c>
      <c r="Q3989" s="4">
        <f>IFERROR(Table1[[#This Row],[Total Sales]]/Table1[[#This Row],[Units Sold]],4)</f>
        <v>39</v>
      </c>
      <c r="R3989" s="4">
        <f>IFERROR(Table1[[#This Row],[Operating Profit]]/Table1[[#This Row],[Units Sold]],0)</f>
        <v>22.62</v>
      </c>
      <c r="S3989" s="4">
        <f>IFERROR((Table1[[#This Row],[Total Sales]]-Table1[[#This Row],[Operating Profit]])/Table1[[#This Row],[Units Sold]],0)</f>
        <v>16.38</v>
      </c>
      <c r="T3989" s="4" t="str">
        <f>IF(Table1[[#This Row],[Profit per unit]]&gt;$V$8,"Premium","Mass")</f>
        <v>Mass</v>
      </c>
      <c r="U3989" s="4"/>
    </row>
    <row r="3990" spans="2:21" ht="14.25" customHeight="1" x14ac:dyDescent="0.3">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c r="O3990" s="4" t="str">
        <f>TEXT(Table1[[#This Row],[Invoice Date]],"mmm")</f>
        <v>Aug</v>
      </c>
      <c r="P3990" s="4">
        <f>YEAR(Table1[[#This Row],[Invoice Date]])</f>
        <v>2020</v>
      </c>
      <c r="Q3990" s="4">
        <f>IFERROR(Table1[[#This Row],[Total Sales]]/Table1[[#This Row],[Units Sold]],4)</f>
        <v>42</v>
      </c>
      <c r="R3990" s="4">
        <f>IFERROR(Table1[[#This Row],[Operating Profit]]/Table1[[#This Row],[Units Sold]],0)</f>
        <v>16.8</v>
      </c>
      <c r="S3990" s="4">
        <f>IFERROR((Table1[[#This Row],[Total Sales]]-Table1[[#This Row],[Operating Profit]])/Table1[[#This Row],[Units Sold]],0)</f>
        <v>25.200000000000003</v>
      </c>
      <c r="T3990" s="4" t="str">
        <f>IF(Table1[[#This Row],[Profit per unit]]&gt;$V$8,"Premium","Mass")</f>
        <v>Mass</v>
      </c>
      <c r="U3990" s="4"/>
    </row>
    <row r="3991" spans="2:21" ht="14.25" customHeight="1" x14ac:dyDescent="0.3">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c r="O3991" s="4" t="str">
        <f>TEXT(Table1[[#This Row],[Invoice Date]],"mmm")</f>
        <v>Aug</v>
      </c>
      <c r="P3991" s="4">
        <f>YEAR(Table1[[#This Row],[Invoice Date]])</f>
        <v>2020</v>
      </c>
      <c r="Q3991" s="4">
        <f>IFERROR(Table1[[#This Row],[Total Sales]]/Table1[[#This Row],[Units Sold]],4)</f>
        <v>37</v>
      </c>
      <c r="R3991" s="4">
        <f>IFERROR(Table1[[#This Row],[Operating Profit]]/Table1[[#This Row],[Units Sold]],0)</f>
        <v>23.310000000000002</v>
      </c>
      <c r="S3991" s="4">
        <f>IFERROR((Table1[[#This Row],[Total Sales]]-Table1[[#This Row],[Operating Profit]])/Table1[[#This Row],[Units Sold]],0)</f>
        <v>13.689999999999998</v>
      </c>
      <c r="T3991" s="4" t="str">
        <f>IF(Table1[[#This Row],[Profit per unit]]&gt;$V$8,"Premium","Mass")</f>
        <v>Mass</v>
      </c>
      <c r="U3991" s="4"/>
    </row>
    <row r="3992" spans="2:21" ht="14.25" customHeight="1" x14ac:dyDescent="0.3">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c r="O3992" s="4" t="str">
        <f>TEXT(Table1[[#This Row],[Invoice Date]],"mmm")</f>
        <v>Aug</v>
      </c>
      <c r="P3992" s="4">
        <f>YEAR(Table1[[#This Row],[Invoice Date]])</f>
        <v>2020</v>
      </c>
      <c r="Q3992" s="4">
        <f>IFERROR(Table1[[#This Row],[Total Sales]]/Table1[[#This Row],[Units Sold]],4)</f>
        <v>39</v>
      </c>
      <c r="R3992" s="4">
        <f>IFERROR(Table1[[#This Row],[Operating Profit]]/Table1[[#This Row],[Units Sold]],0)</f>
        <v>18.329999999999998</v>
      </c>
      <c r="S3992" s="4">
        <f>IFERROR((Table1[[#This Row],[Total Sales]]-Table1[[#This Row],[Operating Profit]])/Table1[[#This Row],[Units Sold]],0)</f>
        <v>20.67</v>
      </c>
      <c r="T3992" s="4" t="str">
        <f>IF(Table1[[#This Row],[Profit per unit]]&gt;$V$8,"Premium","Mass")</f>
        <v>Mass</v>
      </c>
      <c r="U3992" s="4"/>
    </row>
    <row r="3993" spans="2:21" ht="14.25" customHeight="1" x14ac:dyDescent="0.3">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c r="O3993" s="4" t="str">
        <f>TEXT(Table1[[#This Row],[Invoice Date]],"mmm")</f>
        <v>Aug</v>
      </c>
      <c r="P3993" s="4">
        <f>YEAR(Table1[[#This Row],[Invoice Date]])</f>
        <v>2020</v>
      </c>
      <c r="Q3993" s="4">
        <f>IFERROR(Table1[[#This Row],[Total Sales]]/Table1[[#This Row],[Units Sold]],4)</f>
        <v>42</v>
      </c>
      <c r="R3993" s="4">
        <f>IFERROR(Table1[[#This Row],[Operating Profit]]/Table1[[#This Row],[Units Sold]],0)</f>
        <v>18.899999999999999</v>
      </c>
      <c r="S3993" s="4">
        <f>IFERROR((Table1[[#This Row],[Total Sales]]-Table1[[#This Row],[Operating Profit]])/Table1[[#This Row],[Units Sold]],0)</f>
        <v>23.1</v>
      </c>
      <c r="T3993" s="4" t="str">
        <f>IF(Table1[[#This Row],[Profit per unit]]&gt;$V$8,"Premium","Mass")</f>
        <v>Mass</v>
      </c>
      <c r="U3993" s="4"/>
    </row>
    <row r="3994" spans="2:21" ht="14.25" customHeight="1" x14ac:dyDescent="0.3">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c r="O3994" s="4" t="str">
        <f>TEXT(Table1[[#This Row],[Invoice Date]],"mmm")</f>
        <v>Aug</v>
      </c>
      <c r="P3994" s="4">
        <f>YEAR(Table1[[#This Row],[Invoice Date]])</f>
        <v>2020</v>
      </c>
      <c r="Q3994" s="4">
        <f>IFERROR(Table1[[#This Row],[Total Sales]]/Table1[[#This Row],[Units Sold]],4)</f>
        <v>37</v>
      </c>
      <c r="R3994" s="4">
        <f>IFERROR(Table1[[#This Row],[Operating Profit]]/Table1[[#This Row],[Units Sold]],0)</f>
        <v>18.13</v>
      </c>
      <c r="S3994" s="4">
        <f>IFERROR((Table1[[#This Row],[Total Sales]]-Table1[[#This Row],[Operating Profit]])/Table1[[#This Row],[Units Sold]],0)</f>
        <v>18.87</v>
      </c>
      <c r="T3994" s="4" t="str">
        <f>IF(Table1[[#This Row],[Profit per unit]]&gt;$V$8,"Premium","Mass")</f>
        <v>Mass</v>
      </c>
      <c r="U3994" s="4"/>
    </row>
    <row r="3995" spans="2:21" ht="14.25" customHeight="1" x14ac:dyDescent="0.3">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c r="O3995" s="4" t="str">
        <f>TEXT(Table1[[#This Row],[Invoice Date]],"mmm")</f>
        <v>Aug</v>
      </c>
      <c r="P3995" s="4">
        <f>YEAR(Table1[[#This Row],[Invoice Date]])</f>
        <v>2020</v>
      </c>
      <c r="Q3995" s="4">
        <f>IFERROR(Table1[[#This Row],[Total Sales]]/Table1[[#This Row],[Units Sold]],4)</f>
        <v>38</v>
      </c>
      <c r="R3995" s="4">
        <f>IFERROR(Table1[[#This Row],[Operating Profit]]/Table1[[#This Row],[Units Sold]],0)</f>
        <v>21.660000000000004</v>
      </c>
      <c r="S3995" s="4">
        <f>IFERROR((Table1[[#This Row],[Total Sales]]-Table1[[#This Row],[Operating Profit]])/Table1[[#This Row],[Units Sold]],0)</f>
        <v>16.339999999999996</v>
      </c>
      <c r="T3995" s="4" t="str">
        <f>IF(Table1[[#This Row],[Profit per unit]]&gt;$V$8,"Premium","Mass")</f>
        <v>Mass</v>
      </c>
      <c r="U3995" s="4"/>
    </row>
    <row r="3996" spans="2:21" ht="14.25" customHeight="1" x14ac:dyDescent="0.3">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c r="O3996" s="4" t="str">
        <f>TEXT(Table1[[#This Row],[Invoice Date]],"mmm")</f>
        <v>Aug</v>
      </c>
      <c r="P3996" s="4">
        <f>YEAR(Table1[[#This Row],[Invoice Date]])</f>
        <v>2020</v>
      </c>
      <c r="Q3996" s="4">
        <f>IFERROR(Table1[[#This Row],[Total Sales]]/Table1[[#This Row],[Units Sold]],4)</f>
        <v>41</v>
      </c>
      <c r="R3996" s="4">
        <f>IFERROR(Table1[[#This Row],[Operating Profit]]/Table1[[#This Row],[Units Sold]],0)</f>
        <v>18.45</v>
      </c>
      <c r="S3996" s="4">
        <f>IFERROR((Table1[[#This Row],[Total Sales]]-Table1[[#This Row],[Operating Profit]])/Table1[[#This Row],[Units Sold]],0)</f>
        <v>22.55</v>
      </c>
      <c r="T3996" s="4" t="str">
        <f>IF(Table1[[#This Row],[Profit per unit]]&gt;$V$8,"Premium","Mass")</f>
        <v>Mass</v>
      </c>
      <c r="U3996" s="4"/>
    </row>
    <row r="3997" spans="2:21" ht="14.25" customHeight="1" x14ac:dyDescent="0.3">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c r="O3997" s="4" t="str">
        <f>TEXT(Table1[[#This Row],[Invoice Date]],"mmm")</f>
        <v>Aug</v>
      </c>
      <c r="P3997" s="4">
        <f>YEAR(Table1[[#This Row],[Invoice Date]])</f>
        <v>2020</v>
      </c>
      <c r="Q3997" s="4">
        <f>IFERROR(Table1[[#This Row],[Total Sales]]/Table1[[#This Row],[Units Sold]],4)</f>
        <v>47</v>
      </c>
      <c r="R3997" s="4">
        <f>IFERROR(Table1[[#This Row],[Operating Profit]]/Table1[[#This Row],[Units Sold]],0)</f>
        <v>30.08</v>
      </c>
      <c r="S3997" s="4">
        <f>IFERROR((Table1[[#This Row],[Total Sales]]-Table1[[#This Row],[Operating Profit]])/Table1[[#This Row],[Units Sold]],0)</f>
        <v>16.920000000000002</v>
      </c>
      <c r="T3997" s="4" t="str">
        <f>IF(Table1[[#This Row],[Profit per unit]]&gt;$V$8,"Premium","Mass")</f>
        <v>Mass</v>
      </c>
      <c r="U3997" s="4"/>
    </row>
    <row r="3998" spans="2:21" ht="14.25" customHeight="1" x14ac:dyDescent="0.3">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c r="O3998" s="4" t="str">
        <f>TEXT(Table1[[#This Row],[Invoice Date]],"mmm")</f>
        <v>Aug</v>
      </c>
      <c r="P3998" s="4">
        <f>YEAR(Table1[[#This Row],[Invoice Date]])</f>
        <v>2020</v>
      </c>
      <c r="Q3998" s="4">
        <f>IFERROR(Table1[[#This Row],[Total Sales]]/Table1[[#This Row],[Units Sold]],4)</f>
        <v>37</v>
      </c>
      <c r="R3998" s="4">
        <f>IFERROR(Table1[[#This Row],[Operating Profit]]/Table1[[#This Row],[Units Sold]],0)</f>
        <v>16.649999999999999</v>
      </c>
      <c r="S3998" s="4">
        <f>IFERROR((Table1[[#This Row],[Total Sales]]-Table1[[#This Row],[Operating Profit]])/Table1[[#This Row],[Units Sold]],0)</f>
        <v>20.350000000000001</v>
      </c>
      <c r="T3998" s="4" t="str">
        <f>IF(Table1[[#This Row],[Profit per unit]]&gt;$V$8,"Premium","Mass")</f>
        <v>Mass</v>
      </c>
      <c r="U3998" s="4"/>
    </row>
    <row r="3999" spans="2:21" ht="14.25" customHeight="1" x14ac:dyDescent="0.3">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c r="O3999" s="4" t="str">
        <f>TEXT(Table1[[#This Row],[Invoice Date]],"mmm")</f>
        <v>Aug</v>
      </c>
      <c r="P3999" s="4">
        <f>YEAR(Table1[[#This Row],[Invoice Date]])</f>
        <v>2020</v>
      </c>
      <c r="Q3999" s="4">
        <f>IFERROR(Table1[[#This Row],[Total Sales]]/Table1[[#This Row],[Units Sold]],4)</f>
        <v>42</v>
      </c>
      <c r="R3999" s="4">
        <f>IFERROR(Table1[[#This Row],[Operating Profit]]/Table1[[#This Row],[Units Sold]],0)</f>
        <v>19.32</v>
      </c>
      <c r="S3999" s="4">
        <f>IFERROR((Table1[[#This Row],[Total Sales]]-Table1[[#This Row],[Operating Profit]])/Table1[[#This Row],[Units Sold]],0)</f>
        <v>22.68</v>
      </c>
      <c r="T3999" s="4" t="str">
        <f>IF(Table1[[#This Row],[Profit per unit]]&gt;$V$8,"Premium","Mass")</f>
        <v>Mass</v>
      </c>
      <c r="U3999" s="4"/>
    </row>
    <row r="4000" spans="2:21" ht="14.25" customHeight="1" x14ac:dyDescent="0.3">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c r="O4000" s="4" t="str">
        <f>TEXT(Table1[[#This Row],[Invoice Date]],"mmm")</f>
        <v>Aug</v>
      </c>
      <c r="P4000" s="4">
        <f>YEAR(Table1[[#This Row],[Invoice Date]])</f>
        <v>2020</v>
      </c>
      <c r="Q4000" s="4">
        <f>IFERROR(Table1[[#This Row],[Total Sales]]/Table1[[#This Row],[Units Sold]],4)</f>
        <v>37</v>
      </c>
      <c r="R4000" s="4">
        <f>IFERROR(Table1[[#This Row],[Operating Profit]]/Table1[[#This Row],[Units Sold]],0)</f>
        <v>16.649999999999999</v>
      </c>
      <c r="S4000" s="4">
        <f>IFERROR((Table1[[#This Row],[Total Sales]]-Table1[[#This Row],[Operating Profit]])/Table1[[#This Row],[Units Sold]],0)</f>
        <v>20.350000000000001</v>
      </c>
      <c r="T4000" s="4" t="str">
        <f>IF(Table1[[#This Row],[Profit per unit]]&gt;$V$8,"Premium","Mass")</f>
        <v>Mass</v>
      </c>
      <c r="U4000" s="4"/>
    </row>
    <row r="4001" spans="2:21" ht="14.25" customHeight="1" x14ac:dyDescent="0.3">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c r="O4001" s="4" t="str">
        <f>TEXT(Table1[[#This Row],[Invoice Date]],"mmm")</f>
        <v>Aug</v>
      </c>
      <c r="P4001" s="4">
        <f>YEAR(Table1[[#This Row],[Invoice Date]])</f>
        <v>2020</v>
      </c>
      <c r="Q4001" s="4">
        <f>IFERROR(Table1[[#This Row],[Total Sales]]/Table1[[#This Row],[Units Sold]],4)</f>
        <v>36</v>
      </c>
      <c r="R4001" s="4">
        <f>IFERROR(Table1[[#This Row],[Operating Profit]]/Table1[[#This Row],[Units Sold]],0)</f>
        <v>21.6</v>
      </c>
      <c r="S4001" s="4">
        <f>IFERROR((Table1[[#This Row],[Total Sales]]-Table1[[#This Row],[Operating Profit]])/Table1[[#This Row],[Units Sold]],0)</f>
        <v>14.4</v>
      </c>
      <c r="T4001" s="4" t="str">
        <f>IF(Table1[[#This Row],[Profit per unit]]&gt;$V$8,"Premium","Mass")</f>
        <v>Mass</v>
      </c>
      <c r="U4001" s="4"/>
    </row>
    <row r="4002" spans="2:21" ht="14.25" customHeight="1" x14ac:dyDescent="0.3">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c r="O4002" s="4" t="str">
        <f>TEXT(Table1[[#This Row],[Invoice Date]],"mmm")</f>
        <v>Aug</v>
      </c>
      <c r="P4002" s="4">
        <f>YEAR(Table1[[#This Row],[Invoice Date]])</f>
        <v>2020</v>
      </c>
      <c r="Q4002" s="4">
        <f>IFERROR(Table1[[#This Row],[Total Sales]]/Table1[[#This Row],[Units Sold]],4)</f>
        <v>41</v>
      </c>
      <c r="R4002" s="4">
        <f>IFERROR(Table1[[#This Row],[Operating Profit]]/Table1[[#This Row],[Units Sold]],0)</f>
        <v>16.400000000000002</v>
      </c>
      <c r="S4002" s="4">
        <f>IFERROR((Table1[[#This Row],[Total Sales]]-Table1[[#This Row],[Operating Profit]])/Table1[[#This Row],[Units Sold]],0)</f>
        <v>24.6</v>
      </c>
      <c r="T4002" s="4" t="str">
        <f>IF(Table1[[#This Row],[Profit per unit]]&gt;$V$8,"Premium","Mass")</f>
        <v>Mass</v>
      </c>
      <c r="U4002" s="4"/>
    </row>
    <row r="4003" spans="2:21" ht="14.25" customHeight="1" x14ac:dyDescent="0.3">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c r="O4003" s="4" t="str">
        <f>TEXT(Table1[[#This Row],[Invoice Date]],"mmm")</f>
        <v>Aug</v>
      </c>
      <c r="P4003" s="4">
        <f>YEAR(Table1[[#This Row],[Invoice Date]])</f>
        <v>2020</v>
      </c>
      <c r="Q4003" s="4">
        <f>IFERROR(Table1[[#This Row],[Total Sales]]/Table1[[#This Row],[Units Sold]],4)</f>
        <v>47</v>
      </c>
      <c r="R4003" s="4">
        <f>IFERROR(Table1[[#This Row],[Operating Profit]]/Table1[[#This Row],[Units Sold]],0)</f>
        <v>29.61</v>
      </c>
      <c r="S4003" s="4">
        <f>IFERROR((Table1[[#This Row],[Total Sales]]-Table1[[#This Row],[Operating Profit]])/Table1[[#This Row],[Units Sold]],0)</f>
        <v>17.39</v>
      </c>
      <c r="T4003" s="4" t="str">
        <f>IF(Table1[[#This Row],[Profit per unit]]&gt;$V$8,"Premium","Mass")</f>
        <v>Mass</v>
      </c>
      <c r="U4003" s="4"/>
    </row>
    <row r="4004" spans="2:21" ht="14.25" customHeight="1" x14ac:dyDescent="0.3">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c r="O4004" s="4" t="str">
        <f>TEXT(Table1[[#This Row],[Invoice Date]],"mmm")</f>
        <v>Aug</v>
      </c>
      <c r="P4004" s="4">
        <f>YEAR(Table1[[#This Row],[Invoice Date]])</f>
        <v>2020</v>
      </c>
      <c r="Q4004" s="4">
        <f>IFERROR(Table1[[#This Row],[Total Sales]]/Table1[[#This Row],[Units Sold]],4)</f>
        <v>37</v>
      </c>
      <c r="R4004" s="4">
        <f>IFERROR(Table1[[#This Row],[Operating Profit]]/Table1[[#This Row],[Units Sold]],0)</f>
        <v>18.13</v>
      </c>
      <c r="S4004" s="4">
        <f>IFERROR((Table1[[#This Row],[Total Sales]]-Table1[[#This Row],[Operating Profit]])/Table1[[#This Row],[Units Sold]],0)</f>
        <v>18.87</v>
      </c>
      <c r="T4004" s="4" t="str">
        <f>IF(Table1[[#This Row],[Profit per unit]]&gt;$V$8,"Premium","Mass")</f>
        <v>Mass</v>
      </c>
      <c r="U4004" s="4"/>
    </row>
    <row r="4005" spans="2:21" ht="14.25" customHeight="1" x14ac:dyDescent="0.3">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c r="O4005" s="4" t="str">
        <f>TEXT(Table1[[#This Row],[Invoice Date]],"mmm")</f>
        <v>Aug</v>
      </c>
      <c r="P4005" s="4">
        <f>YEAR(Table1[[#This Row],[Invoice Date]])</f>
        <v>2020</v>
      </c>
      <c r="Q4005" s="4">
        <f>IFERROR(Table1[[#This Row],[Total Sales]]/Table1[[#This Row],[Units Sold]],4)</f>
        <v>41</v>
      </c>
      <c r="R4005" s="4">
        <f>IFERROR(Table1[[#This Row],[Operating Profit]]/Table1[[#This Row],[Units Sold]],0)</f>
        <v>18.449999999999996</v>
      </c>
      <c r="S4005" s="4">
        <f>IFERROR((Table1[[#This Row],[Total Sales]]-Table1[[#This Row],[Operating Profit]])/Table1[[#This Row],[Units Sold]],0)</f>
        <v>22.550000000000004</v>
      </c>
      <c r="T4005" s="4" t="str">
        <f>IF(Table1[[#This Row],[Profit per unit]]&gt;$V$8,"Premium","Mass")</f>
        <v>Mass</v>
      </c>
      <c r="U4005" s="4"/>
    </row>
    <row r="4006" spans="2:21" ht="14.25" customHeight="1" x14ac:dyDescent="0.3">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c r="O4006" s="4" t="str">
        <f>TEXT(Table1[[#This Row],[Invoice Date]],"mmm")</f>
        <v>Sep</v>
      </c>
      <c r="P4006" s="4">
        <f>YEAR(Table1[[#This Row],[Invoice Date]])</f>
        <v>2020</v>
      </c>
      <c r="Q4006" s="4">
        <f>IFERROR(Table1[[#This Row],[Total Sales]]/Table1[[#This Row],[Units Sold]],4)</f>
        <v>39</v>
      </c>
      <c r="R4006" s="4">
        <f>IFERROR(Table1[[#This Row],[Operating Profit]]/Table1[[#This Row],[Units Sold]],0)</f>
        <v>17.939999999999998</v>
      </c>
      <c r="S4006" s="4">
        <f>IFERROR((Table1[[#This Row],[Total Sales]]-Table1[[#This Row],[Operating Profit]])/Table1[[#This Row],[Units Sold]],0)</f>
        <v>21.060000000000002</v>
      </c>
      <c r="T4006" s="4" t="str">
        <f>IF(Table1[[#This Row],[Profit per unit]]&gt;$V$8,"Premium","Mass")</f>
        <v>Mass</v>
      </c>
      <c r="U4006" s="4"/>
    </row>
    <row r="4007" spans="2:21" ht="14.25" customHeight="1" x14ac:dyDescent="0.3">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c r="O4007" s="4" t="str">
        <f>TEXT(Table1[[#This Row],[Invoice Date]],"mmm")</f>
        <v>Sep</v>
      </c>
      <c r="P4007" s="4">
        <f>YEAR(Table1[[#This Row],[Invoice Date]])</f>
        <v>2020</v>
      </c>
      <c r="Q4007" s="4">
        <f>IFERROR(Table1[[#This Row],[Total Sales]]/Table1[[#This Row],[Units Sold]],4)</f>
        <v>38</v>
      </c>
      <c r="R4007" s="4">
        <f>IFERROR(Table1[[#This Row],[Operating Profit]]/Table1[[#This Row],[Units Sold]],0)</f>
        <v>22.420000000000005</v>
      </c>
      <c r="S4007" s="4">
        <f>IFERROR((Table1[[#This Row],[Total Sales]]-Table1[[#This Row],[Operating Profit]])/Table1[[#This Row],[Units Sold]],0)</f>
        <v>15.579999999999995</v>
      </c>
      <c r="T4007" s="4" t="str">
        <f>IF(Table1[[#This Row],[Profit per unit]]&gt;$V$8,"Premium","Mass")</f>
        <v>Mass</v>
      </c>
      <c r="U4007" s="4"/>
    </row>
    <row r="4008" spans="2:21" ht="14.25" customHeight="1" x14ac:dyDescent="0.3">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c r="O4008" s="4" t="str">
        <f>TEXT(Table1[[#This Row],[Invoice Date]],"mmm")</f>
        <v>Sep</v>
      </c>
      <c r="P4008" s="4">
        <f>YEAR(Table1[[#This Row],[Invoice Date]])</f>
        <v>2020</v>
      </c>
      <c r="Q4008" s="4">
        <f>IFERROR(Table1[[#This Row],[Total Sales]]/Table1[[#This Row],[Units Sold]],4)</f>
        <v>41</v>
      </c>
      <c r="R4008" s="4">
        <f>IFERROR(Table1[[#This Row],[Operating Profit]]/Table1[[#This Row],[Units Sold]],0)</f>
        <v>16.400000000000002</v>
      </c>
      <c r="S4008" s="4">
        <f>IFERROR((Table1[[#This Row],[Total Sales]]-Table1[[#This Row],[Operating Profit]])/Table1[[#This Row],[Units Sold]],0)</f>
        <v>24.599999999999998</v>
      </c>
      <c r="T4008" s="4" t="str">
        <f>IF(Table1[[#This Row],[Profit per unit]]&gt;$V$8,"Premium","Mass")</f>
        <v>Mass</v>
      </c>
      <c r="U4008" s="4"/>
    </row>
    <row r="4009" spans="2:21" ht="14.25" customHeight="1" x14ac:dyDescent="0.3">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c r="O4009" s="4" t="str">
        <f>TEXT(Table1[[#This Row],[Invoice Date]],"mmm")</f>
        <v>Sep</v>
      </c>
      <c r="P4009" s="4">
        <f>YEAR(Table1[[#This Row],[Invoice Date]])</f>
        <v>2020</v>
      </c>
      <c r="Q4009" s="4">
        <f>IFERROR(Table1[[#This Row],[Total Sales]]/Table1[[#This Row],[Units Sold]],4)</f>
        <v>46</v>
      </c>
      <c r="R4009" s="4">
        <f>IFERROR(Table1[[#This Row],[Operating Profit]]/Table1[[#This Row],[Units Sold]],0)</f>
        <v>29.9</v>
      </c>
      <c r="S4009" s="4">
        <f>IFERROR((Table1[[#This Row],[Total Sales]]-Table1[[#This Row],[Operating Profit]])/Table1[[#This Row],[Units Sold]],0)</f>
        <v>16.100000000000001</v>
      </c>
      <c r="T4009" s="4" t="str">
        <f>IF(Table1[[#This Row],[Profit per unit]]&gt;$V$8,"Premium","Mass")</f>
        <v>Mass</v>
      </c>
      <c r="U4009" s="4"/>
    </row>
    <row r="4010" spans="2:21" ht="14.25" customHeight="1" x14ac:dyDescent="0.3">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c r="O4010" s="4" t="str">
        <f>TEXT(Table1[[#This Row],[Invoice Date]],"mmm")</f>
        <v>Sep</v>
      </c>
      <c r="P4010" s="4">
        <f>YEAR(Table1[[#This Row],[Invoice Date]])</f>
        <v>2020</v>
      </c>
      <c r="Q4010" s="4">
        <f>IFERROR(Table1[[#This Row],[Total Sales]]/Table1[[#This Row],[Units Sold]],4)</f>
        <v>44</v>
      </c>
      <c r="R4010" s="4">
        <f>IFERROR(Table1[[#This Row],[Operating Profit]]/Table1[[#This Row],[Units Sold]],0)</f>
        <v>21.119999999999997</v>
      </c>
      <c r="S4010" s="4">
        <f>IFERROR((Table1[[#This Row],[Total Sales]]-Table1[[#This Row],[Operating Profit]])/Table1[[#This Row],[Units Sold]],0)</f>
        <v>22.880000000000003</v>
      </c>
      <c r="T4010" s="4" t="str">
        <f>IF(Table1[[#This Row],[Profit per unit]]&gt;$V$8,"Premium","Mass")</f>
        <v>Mass</v>
      </c>
      <c r="U4010" s="4"/>
    </row>
    <row r="4011" spans="2:21" ht="14.25" customHeight="1" x14ac:dyDescent="0.3">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c r="O4011" s="4" t="str">
        <f>TEXT(Table1[[#This Row],[Invoice Date]],"mmm")</f>
        <v>Sep</v>
      </c>
      <c r="P4011" s="4">
        <f>YEAR(Table1[[#This Row],[Invoice Date]])</f>
        <v>2020</v>
      </c>
      <c r="Q4011" s="4">
        <f>IFERROR(Table1[[#This Row],[Total Sales]]/Table1[[#This Row],[Units Sold]],4)</f>
        <v>41</v>
      </c>
      <c r="R4011" s="4">
        <f>IFERROR(Table1[[#This Row],[Operating Profit]]/Table1[[#This Row],[Units Sold]],0)</f>
        <v>18.86</v>
      </c>
      <c r="S4011" s="4">
        <f>IFERROR((Table1[[#This Row],[Total Sales]]-Table1[[#This Row],[Operating Profit]])/Table1[[#This Row],[Units Sold]],0)</f>
        <v>22.139999999999997</v>
      </c>
      <c r="T4011" s="4" t="str">
        <f>IF(Table1[[#This Row],[Profit per unit]]&gt;$V$8,"Premium","Mass")</f>
        <v>Mass</v>
      </c>
      <c r="U4011" s="4"/>
    </row>
    <row r="4012" spans="2:21" ht="14.25" customHeight="1" x14ac:dyDescent="0.3">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c r="O4012" s="4" t="str">
        <f>TEXT(Table1[[#This Row],[Invoice Date]],"mmm")</f>
        <v>Sep</v>
      </c>
      <c r="P4012" s="4">
        <f>YEAR(Table1[[#This Row],[Invoice Date]])</f>
        <v>2020</v>
      </c>
      <c r="Q4012" s="4">
        <f>IFERROR(Table1[[#This Row],[Total Sales]]/Table1[[#This Row],[Units Sold]],4)</f>
        <v>46</v>
      </c>
      <c r="R4012" s="4">
        <f>IFERROR(Table1[[#This Row],[Operating Profit]]/Table1[[#This Row],[Units Sold]],0)</f>
        <v>22.54</v>
      </c>
      <c r="S4012" s="4">
        <f>IFERROR((Table1[[#This Row],[Total Sales]]-Table1[[#This Row],[Operating Profit]])/Table1[[#This Row],[Units Sold]],0)</f>
        <v>23.46</v>
      </c>
      <c r="T4012" s="4" t="str">
        <f>IF(Table1[[#This Row],[Profit per unit]]&gt;$V$8,"Premium","Mass")</f>
        <v>Mass</v>
      </c>
      <c r="U4012" s="4"/>
    </row>
    <row r="4013" spans="2:21" ht="14.25" customHeight="1" x14ac:dyDescent="0.3">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c r="O4013" s="4" t="str">
        <f>TEXT(Table1[[#This Row],[Invoice Date]],"mmm")</f>
        <v>Sep</v>
      </c>
      <c r="P4013" s="4">
        <f>YEAR(Table1[[#This Row],[Invoice Date]])</f>
        <v>2020</v>
      </c>
      <c r="Q4013" s="4">
        <f>IFERROR(Table1[[#This Row],[Total Sales]]/Table1[[#This Row],[Units Sold]],4)</f>
        <v>47</v>
      </c>
      <c r="R4013" s="4">
        <f>IFERROR(Table1[[#This Row],[Operating Profit]]/Table1[[#This Row],[Units Sold]],0)</f>
        <v>25.85</v>
      </c>
      <c r="S4013" s="4">
        <f>IFERROR((Table1[[#This Row],[Total Sales]]-Table1[[#This Row],[Operating Profit]])/Table1[[#This Row],[Units Sold]],0)</f>
        <v>21.15</v>
      </c>
      <c r="T4013" s="4" t="str">
        <f>IF(Table1[[#This Row],[Profit per unit]]&gt;$V$8,"Premium","Mass")</f>
        <v>Mass</v>
      </c>
      <c r="U4013" s="4"/>
    </row>
    <row r="4014" spans="2:21" ht="14.25" customHeight="1" x14ac:dyDescent="0.3">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c r="O4014" s="4" t="str">
        <f>TEXT(Table1[[#This Row],[Invoice Date]],"mmm")</f>
        <v>Sep</v>
      </c>
      <c r="P4014" s="4">
        <f>YEAR(Table1[[#This Row],[Invoice Date]])</f>
        <v>2020</v>
      </c>
      <c r="Q4014" s="4">
        <f>IFERROR(Table1[[#This Row],[Total Sales]]/Table1[[#This Row],[Units Sold]],4)</f>
        <v>44</v>
      </c>
      <c r="R4014" s="4">
        <f>IFERROR(Table1[[#This Row],[Operating Profit]]/Table1[[#This Row],[Units Sold]],0)</f>
        <v>18.920000000000002</v>
      </c>
      <c r="S4014" s="4">
        <f>IFERROR((Table1[[#This Row],[Total Sales]]-Table1[[#This Row],[Operating Profit]])/Table1[[#This Row],[Units Sold]],0)</f>
        <v>25.08</v>
      </c>
      <c r="T4014" s="4" t="str">
        <f>IF(Table1[[#This Row],[Profit per unit]]&gt;$V$8,"Premium","Mass")</f>
        <v>Mass</v>
      </c>
      <c r="U4014" s="4"/>
    </row>
    <row r="4015" spans="2:21" ht="14.25" customHeight="1" x14ac:dyDescent="0.3">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c r="O4015" s="4" t="str">
        <f>TEXT(Table1[[#This Row],[Invoice Date]],"mmm")</f>
        <v>Sep</v>
      </c>
      <c r="P4015" s="4">
        <f>YEAR(Table1[[#This Row],[Invoice Date]])</f>
        <v>2020</v>
      </c>
      <c r="Q4015" s="4">
        <f>IFERROR(Table1[[#This Row],[Total Sales]]/Table1[[#This Row],[Units Sold]],4)</f>
        <v>50</v>
      </c>
      <c r="R4015" s="4">
        <f>IFERROR(Table1[[#This Row],[Operating Profit]]/Table1[[#This Row],[Units Sold]],0)</f>
        <v>32</v>
      </c>
      <c r="S4015" s="4">
        <f>IFERROR((Table1[[#This Row],[Total Sales]]-Table1[[#This Row],[Operating Profit]])/Table1[[#This Row],[Units Sold]],0)</f>
        <v>18</v>
      </c>
      <c r="T4015" s="4" t="str">
        <f>IF(Table1[[#This Row],[Profit per unit]]&gt;$V$8,"Premium","Mass")</f>
        <v>Mass</v>
      </c>
      <c r="U4015" s="4"/>
    </row>
    <row r="4016" spans="2:21" ht="14.25" customHeight="1" x14ac:dyDescent="0.3">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c r="O4016" s="4" t="str">
        <f>TEXT(Table1[[#This Row],[Invoice Date]],"mmm")</f>
        <v>Sep</v>
      </c>
      <c r="P4016" s="4">
        <f>YEAR(Table1[[#This Row],[Invoice Date]])</f>
        <v>2020</v>
      </c>
      <c r="Q4016" s="4">
        <f>IFERROR(Table1[[#This Row],[Total Sales]]/Table1[[#This Row],[Units Sold]],4)</f>
        <v>44</v>
      </c>
      <c r="R4016" s="4">
        <f>IFERROR(Table1[[#This Row],[Operating Profit]]/Table1[[#This Row],[Units Sold]],0)</f>
        <v>22</v>
      </c>
      <c r="S4016" s="4">
        <f>IFERROR((Table1[[#This Row],[Total Sales]]-Table1[[#This Row],[Operating Profit]])/Table1[[#This Row],[Units Sold]],0)</f>
        <v>22</v>
      </c>
      <c r="T4016" s="4" t="str">
        <f>IF(Table1[[#This Row],[Profit per unit]]&gt;$V$8,"Premium","Mass")</f>
        <v>Mass</v>
      </c>
      <c r="U4016" s="4"/>
    </row>
    <row r="4017" spans="2:21" ht="14.25" customHeight="1" x14ac:dyDescent="0.3">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c r="O4017" s="4" t="str">
        <f>TEXT(Table1[[#This Row],[Invoice Date]],"mmm")</f>
        <v>Sep</v>
      </c>
      <c r="P4017" s="4">
        <f>YEAR(Table1[[#This Row],[Invoice Date]])</f>
        <v>2020</v>
      </c>
      <c r="Q4017" s="4">
        <f>IFERROR(Table1[[#This Row],[Total Sales]]/Table1[[#This Row],[Units Sold]],4)</f>
        <v>43</v>
      </c>
      <c r="R4017" s="4">
        <f>IFERROR(Table1[[#This Row],[Operating Profit]]/Table1[[#This Row],[Units Sold]],0)</f>
        <v>20.209999999999997</v>
      </c>
      <c r="S4017" s="4">
        <f>IFERROR((Table1[[#This Row],[Total Sales]]-Table1[[#This Row],[Operating Profit]])/Table1[[#This Row],[Units Sold]],0)</f>
        <v>22.790000000000003</v>
      </c>
      <c r="T4017" s="4" t="str">
        <f>IF(Table1[[#This Row],[Profit per unit]]&gt;$V$8,"Premium","Mass")</f>
        <v>Mass</v>
      </c>
      <c r="U4017" s="4"/>
    </row>
    <row r="4018" spans="2:21" ht="14.25" customHeight="1" x14ac:dyDescent="0.3">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c r="O4018" s="4" t="str">
        <f>TEXT(Table1[[#This Row],[Invoice Date]],"mmm")</f>
        <v>Sep</v>
      </c>
      <c r="P4018" s="4">
        <f>YEAR(Table1[[#This Row],[Invoice Date]])</f>
        <v>2020</v>
      </c>
      <c r="Q4018" s="4">
        <f>IFERROR(Table1[[#This Row],[Total Sales]]/Table1[[#This Row],[Units Sold]],4)</f>
        <v>48</v>
      </c>
      <c r="R4018" s="4">
        <f>IFERROR(Table1[[#This Row],[Operating Profit]]/Table1[[#This Row],[Units Sold]],0)</f>
        <v>22.56</v>
      </c>
      <c r="S4018" s="4">
        <f>IFERROR((Table1[[#This Row],[Total Sales]]-Table1[[#This Row],[Operating Profit]])/Table1[[#This Row],[Units Sold]],0)</f>
        <v>25.44</v>
      </c>
      <c r="T4018" s="4" t="str">
        <f>IF(Table1[[#This Row],[Profit per unit]]&gt;$V$8,"Premium","Mass")</f>
        <v>Mass</v>
      </c>
      <c r="U4018" s="4"/>
    </row>
    <row r="4019" spans="2:21" ht="14.25" customHeight="1" x14ac:dyDescent="0.3">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c r="O4019" s="4" t="str">
        <f>TEXT(Table1[[#This Row],[Invoice Date]],"mmm")</f>
        <v>Sep</v>
      </c>
      <c r="P4019" s="4">
        <f>YEAR(Table1[[#This Row],[Invoice Date]])</f>
        <v>2020</v>
      </c>
      <c r="Q4019" s="4">
        <f>IFERROR(Table1[[#This Row],[Total Sales]]/Table1[[#This Row],[Units Sold]],4)</f>
        <v>45</v>
      </c>
      <c r="R4019" s="4">
        <f>IFERROR(Table1[[#This Row],[Operating Profit]]/Table1[[#This Row],[Units Sold]],0)</f>
        <v>26.1</v>
      </c>
      <c r="S4019" s="4">
        <f>IFERROR((Table1[[#This Row],[Total Sales]]-Table1[[#This Row],[Operating Profit]])/Table1[[#This Row],[Units Sold]],0)</f>
        <v>18.899999999999999</v>
      </c>
      <c r="T4019" s="4" t="str">
        <f>IF(Table1[[#This Row],[Profit per unit]]&gt;$V$8,"Premium","Mass")</f>
        <v>Mass</v>
      </c>
      <c r="U4019" s="4"/>
    </row>
    <row r="4020" spans="2:21" ht="14.25" customHeight="1" x14ac:dyDescent="0.3">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c r="O4020" s="4" t="str">
        <f>TEXT(Table1[[#This Row],[Invoice Date]],"mmm")</f>
        <v>Sep</v>
      </c>
      <c r="P4020" s="4">
        <f>YEAR(Table1[[#This Row],[Invoice Date]])</f>
        <v>2020</v>
      </c>
      <c r="Q4020" s="4">
        <f>IFERROR(Table1[[#This Row],[Total Sales]]/Table1[[#This Row],[Units Sold]],4)</f>
        <v>42</v>
      </c>
      <c r="R4020" s="4">
        <f>IFERROR(Table1[[#This Row],[Operating Profit]]/Table1[[#This Row],[Units Sold]],0)</f>
        <v>17.22</v>
      </c>
      <c r="S4020" s="4">
        <f>IFERROR((Table1[[#This Row],[Total Sales]]-Table1[[#This Row],[Operating Profit]])/Table1[[#This Row],[Units Sold]],0)</f>
        <v>24.78</v>
      </c>
      <c r="T4020" s="4" t="str">
        <f>IF(Table1[[#This Row],[Profit per unit]]&gt;$V$8,"Premium","Mass")</f>
        <v>Mass</v>
      </c>
      <c r="U4020" s="4"/>
    </row>
    <row r="4021" spans="2:21" ht="14.25" customHeight="1" x14ac:dyDescent="0.3">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c r="O4021" s="4" t="str">
        <f>TEXT(Table1[[#This Row],[Invoice Date]],"mmm")</f>
        <v>Sep</v>
      </c>
      <c r="P4021" s="4">
        <f>YEAR(Table1[[#This Row],[Invoice Date]])</f>
        <v>2020</v>
      </c>
      <c r="Q4021" s="4">
        <f>IFERROR(Table1[[#This Row],[Total Sales]]/Table1[[#This Row],[Units Sold]],4)</f>
        <v>53</v>
      </c>
      <c r="R4021" s="4">
        <f>IFERROR(Table1[[#This Row],[Operating Profit]]/Table1[[#This Row],[Units Sold]],0)</f>
        <v>32.86</v>
      </c>
      <c r="S4021" s="4">
        <f>IFERROR((Table1[[#This Row],[Total Sales]]-Table1[[#This Row],[Operating Profit]])/Table1[[#This Row],[Units Sold]],0)</f>
        <v>20.139999999999997</v>
      </c>
      <c r="T4021" s="4" t="str">
        <f>IF(Table1[[#This Row],[Profit per unit]]&gt;$V$8,"Premium","Mass")</f>
        <v>Mass</v>
      </c>
      <c r="U4021" s="4"/>
    </row>
    <row r="4022" spans="2:21" ht="14.25" customHeight="1" x14ac:dyDescent="0.3">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c r="O4022" s="4" t="str">
        <f>TEXT(Table1[[#This Row],[Invoice Date]],"mmm")</f>
        <v>Oct</v>
      </c>
      <c r="P4022" s="4">
        <f>YEAR(Table1[[#This Row],[Invoice Date]])</f>
        <v>2020</v>
      </c>
      <c r="Q4022" s="4">
        <f>IFERROR(Table1[[#This Row],[Total Sales]]/Table1[[#This Row],[Units Sold]],4)</f>
        <v>43</v>
      </c>
      <c r="R4022" s="4">
        <f>IFERROR(Table1[[#This Row],[Operating Profit]]/Table1[[#This Row],[Units Sold]],0)</f>
        <v>21.07</v>
      </c>
      <c r="S4022" s="4">
        <f>IFERROR((Table1[[#This Row],[Total Sales]]-Table1[[#This Row],[Operating Profit]])/Table1[[#This Row],[Units Sold]],0)</f>
        <v>21.93</v>
      </c>
      <c r="T4022" s="4" t="str">
        <f>IF(Table1[[#This Row],[Profit per unit]]&gt;$V$8,"Premium","Mass")</f>
        <v>Mass</v>
      </c>
      <c r="U4022" s="4"/>
    </row>
    <row r="4023" spans="2:21" ht="14.25" customHeight="1" x14ac:dyDescent="0.3">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c r="O4023" s="4" t="str">
        <f>TEXT(Table1[[#This Row],[Invoice Date]],"mmm")</f>
        <v>Oct</v>
      </c>
      <c r="P4023" s="4">
        <f>YEAR(Table1[[#This Row],[Invoice Date]])</f>
        <v>2020</v>
      </c>
      <c r="Q4023" s="4">
        <f>IFERROR(Table1[[#This Row],[Total Sales]]/Table1[[#This Row],[Units Sold]],4)</f>
        <v>43</v>
      </c>
      <c r="R4023" s="4">
        <f>IFERROR(Table1[[#This Row],[Operating Profit]]/Table1[[#This Row],[Units Sold]],0)</f>
        <v>21.07</v>
      </c>
      <c r="S4023" s="4">
        <f>IFERROR((Table1[[#This Row],[Total Sales]]-Table1[[#This Row],[Operating Profit]])/Table1[[#This Row],[Units Sold]],0)</f>
        <v>21.93</v>
      </c>
      <c r="T4023" s="4" t="str">
        <f>IF(Table1[[#This Row],[Profit per unit]]&gt;$V$8,"Premium","Mass")</f>
        <v>Mass</v>
      </c>
      <c r="U4023" s="4"/>
    </row>
    <row r="4024" spans="2:21" ht="14.25" customHeight="1" x14ac:dyDescent="0.3">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c r="O4024" s="4" t="str">
        <f>TEXT(Table1[[#This Row],[Invoice Date]],"mmm")</f>
        <v>Oct</v>
      </c>
      <c r="P4024" s="4">
        <f>YEAR(Table1[[#This Row],[Invoice Date]])</f>
        <v>2020</v>
      </c>
      <c r="Q4024" s="4">
        <f>IFERROR(Table1[[#This Row],[Total Sales]]/Table1[[#This Row],[Units Sold]],4)</f>
        <v>47</v>
      </c>
      <c r="R4024" s="4">
        <f>IFERROR(Table1[[#This Row],[Operating Profit]]/Table1[[#This Row],[Units Sold]],0)</f>
        <v>22.56</v>
      </c>
      <c r="S4024" s="4">
        <f>IFERROR((Table1[[#This Row],[Total Sales]]-Table1[[#This Row],[Operating Profit]])/Table1[[#This Row],[Units Sold]],0)</f>
        <v>24.44</v>
      </c>
      <c r="T4024" s="4" t="str">
        <f>IF(Table1[[#This Row],[Profit per unit]]&gt;$V$8,"Premium","Mass")</f>
        <v>Mass</v>
      </c>
      <c r="U4024" s="4"/>
    </row>
    <row r="4025" spans="2:21" ht="14.25" customHeight="1" x14ac:dyDescent="0.3">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c r="O4025" s="4" t="str">
        <f>TEXT(Table1[[#This Row],[Invoice Date]],"mmm")</f>
        <v>Oct</v>
      </c>
      <c r="P4025" s="4">
        <f>YEAR(Table1[[#This Row],[Invoice Date]])</f>
        <v>2020</v>
      </c>
      <c r="Q4025" s="4">
        <f>IFERROR(Table1[[#This Row],[Total Sales]]/Table1[[#This Row],[Units Sold]],4)</f>
        <v>48</v>
      </c>
      <c r="R4025" s="4">
        <f>IFERROR(Table1[[#This Row],[Operating Profit]]/Table1[[#This Row],[Units Sold]],0)</f>
        <v>26.400000000000002</v>
      </c>
      <c r="S4025" s="4">
        <f>IFERROR((Table1[[#This Row],[Total Sales]]-Table1[[#This Row],[Operating Profit]])/Table1[[#This Row],[Units Sold]],0)</f>
        <v>21.599999999999998</v>
      </c>
      <c r="T4025" s="4" t="str">
        <f>IF(Table1[[#This Row],[Profit per unit]]&gt;$V$8,"Premium","Mass")</f>
        <v>Mass</v>
      </c>
      <c r="U4025" s="4"/>
    </row>
    <row r="4026" spans="2:21" ht="14.25" customHeight="1" x14ac:dyDescent="0.3">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c r="O4026" s="4" t="str">
        <f>TEXT(Table1[[#This Row],[Invoice Date]],"mmm")</f>
        <v>Oct</v>
      </c>
      <c r="P4026" s="4">
        <f>YEAR(Table1[[#This Row],[Invoice Date]])</f>
        <v>2020</v>
      </c>
      <c r="Q4026" s="4">
        <f>IFERROR(Table1[[#This Row],[Total Sales]]/Table1[[#This Row],[Units Sold]],4)</f>
        <v>42</v>
      </c>
      <c r="R4026" s="4">
        <f>IFERROR(Table1[[#This Row],[Operating Profit]]/Table1[[#This Row],[Units Sold]],0)</f>
        <v>18.899999999999999</v>
      </c>
      <c r="S4026" s="4">
        <f>IFERROR((Table1[[#This Row],[Total Sales]]-Table1[[#This Row],[Operating Profit]])/Table1[[#This Row],[Units Sold]],0)</f>
        <v>23.1</v>
      </c>
      <c r="T4026" s="4" t="str">
        <f>IF(Table1[[#This Row],[Profit per unit]]&gt;$V$8,"Premium","Mass")</f>
        <v>Mass</v>
      </c>
      <c r="U4026" s="4"/>
    </row>
    <row r="4027" spans="2:21" ht="14.25" customHeight="1" x14ac:dyDescent="0.3">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c r="O4027" s="4" t="str">
        <f>TEXT(Table1[[#This Row],[Invoice Date]],"mmm")</f>
        <v>Oct</v>
      </c>
      <c r="P4027" s="4">
        <f>YEAR(Table1[[#This Row],[Invoice Date]])</f>
        <v>2020</v>
      </c>
      <c r="Q4027" s="4">
        <f>IFERROR(Table1[[#This Row],[Total Sales]]/Table1[[#This Row],[Units Sold]],4)</f>
        <v>51</v>
      </c>
      <c r="R4027" s="4">
        <f>IFERROR(Table1[[#This Row],[Operating Profit]]/Table1[[#This Row],[Units Sold]],0)</f>
        <v>31.62</v>
      </c>
      <c r="S4027" s="4">
        <f>IFERROR((Table1[[#This Row],[Total Sales]]-Table1[[#This Row],[Operating Profit]])/Table1[[#This Row],[Units Sold]],0)</f>
        <v>19.38</v>
      </c>
      <c r="T4027" s="4" t="str">
        <f>IF(Table1[[#This Row],[Profit per unit]]&gt;$V$8,"Premium","Mass")</f>
        <v>Mass</v>
      </c>
      <c r="U4027" s="4"/>
    </row>
    <row r="4028" spans="2:21" ht="14.25" customHeight="1" x14ac:dyDescent="0.3">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c r="O4028" s="4" t="str">
        <f>TEXT(Table1[[#This Row],[Invoice Date]],"mmm")</f>
        <v>Oct</v>
      </c>
      <c r="P4028" s="4">
        <f>YEAR(Table1[[#This Row],[Invoice Date]])</f>
        <v>2020</v>
      </c>
      <c r="Q4028" s="4">
        <f>IFERROR(Table1[[#This Row],[Total Sales]]/Table1[[#This Row],[Units Sold]],4)</f>
        <v>41</v>
      </c>
      <c r="R4028" s="4">
        <f>IFERROR(Table1[[#This Row],[Operating Profit]]/Table1[[#This Row],[Units Sold]],0)</f>
        <v>19.68</v>
      </c>
      <c r="S4028" s="4">
        <f>IFERROR((Table1[[#This Row],[Total Sales]]-Table1[[#This Row],[Operating Profit]])/Table1[[#This Row],[Units Sold]],0)</f>
        <v>21.32</v>
      </c>
      <c r="T4028" s="4" t="str">
        <f>IF(Table1[[#This Row],[Profit per unit]]&gt;$V$8,"Premium","Mass")</f>
        <v>Mass</v>
      </c>
      <c r="U4028" s="4"/>
    </row>
    <row r="4029" spans="2:21" ht="14.25" customHeight="1" x14ac:dyDescent="0.3">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c r="O4029" s="4" t="str">
        <f>TEXT(Table1[[#This Row],[Invoice Date]],"mmm")</f>
        <v>Oct</v>
      </c>
      <c r="P4029" s="4">
        <f>YEAR(Table1[[#This Row],[Invoice Date]])</f>
        <v>2020</v>
      </c>
      <c r="Q4029" s="4">
        <f>IFERROR(Table1[[#This Row],[Total Sales]]/Table1[[#This Row],[Units Sold]],4)</f>
        <v>44</v>
      </c>
      <c r="R4029" s="4">
        <f>IFERROR(Table1[[#This Row],[Operating Profit]]/Table1[[#This Row],[Units Sold]],0)</f>
        <v>21.12</v>
      </c>
      <c r="S4029" s="4">
        <f>IFERROR((Table1[[#This Row],[Total Sales]]-Table1[[#This Row],[Operating Profit]])/Table1[[#This Row],[Units Sold]],0)</f>
        <v>22.88</v>
      </c>
      <c r="T4029" s="4" t="str">
        <f>IF(Table1[[#This Row],[Profit per unit]]&gt;$V$8,"Premium","Mass")</f>
        <v>Mass</v>
      </c>
      <c r="U4029" s="4"/>
    </row>
    <row r="4030" spans="2:21" ht="14.25" customHeight="1" x14ac:dyDescent="0.3">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c r="O4030" s="4" t="str">
        <f>TEXT(Table1[[#This Row],[Invoice Date]],"mmm")</f>
        <v>Oct</v>
      </c>
      <c r="P4030" s="4">
        <f>YEAR(Table1[[#This Row],[Invoice Date]])</f>
        <v>2020</v>
      </c>
      <c r="Q4030" s="4">
        <f>IFERROR(Table1[[#This Row],[Total Sales]]/Table1[[#This Row],[Units Sold]],4)</f>
        <v>47</v>
      </c>
      <c r="R4030" s="4">
        <f>IFERROR(Table1[[#This Row],[Operating Profit]]/Table1[[#This Row],[Units Sold]],0)</f>
        <v>23.029999999999998</v>
      </c>
      <c r="S4030" s="4">
        <f>IFERROR((Table1[[#This Row],[Total Sales]]-Table1[[#This Row],[Operating Profit]])/Table1[[#This Row],[Units Sold]],0)</f>
        <v>23.970000000000002</v>
      </c>
      <c r="T4030" s="4" t="str">
        <f>IF(Table1[[#This Row],[Profit per unit]]&gt;$V$8,"Premium","Mass")</f>
        <v>Mass</v>
      </c>
      <c r="U4030" s="4"/>
    </row>
    <row r="4031" spans="2:21" ht="14.25" customHeight="1" x14ac:dyDescent="0.3">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c r="O4031" s="4" t="str">
        <f>TEXT(Table1[[#This Row],[Invoice Date]],"mmm")</f>
        <v>Oct</v>
      </c>
      <c r="P4031" s="4">
        <f>YEAR(Table1[[#This Row],[Invoice Date]])</f>
        <v>2020</v>
      </c>
      <c r="Q4031" s="4">
        <f>IFERROR(Table1[[#This Row],[Total Sales]]/Table1[[#This Row],[Units Sold]],4)</f>
        <v>47</v>
      </c>
      <c r="R4031" s="4">
        <f>IFERROR(Table1[[#This Row],[Operating Profit]]/Table1[[#This Row],[Units Sold]],0)</f>
        <v>27.260000000000005</v>
      </c>
      <c r="S4031" s="4">
        <f>IFERROR((Table1[[#This Row],[Total Sales]]-Table1[[#This Row],[Operating Profit]])/Table1[[#This Row],[Units Sold]],0)</f>
        <v>19.739999999999995</v>
      </c>
      <c r="T4031" s="4" t="str">
        <f>IF(Table1[[#This Row],[Profit per unit]]&gt;$V$8,"Premium","Mass")</f>
        <v>Mass</v>
      </c>
      <c r="U4031" s="4"/>
    </row>
    <row r="4032" spans="2:21" ht="14.25" customHeight="1" x14ac:dyDescent="0.3">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c r="O4032" s="4" t="str">
        <f>TEXT(Table1[[#This Row],[Invoice Date]],"mmm")</f>
        <v>Oct</v>
      </c>
      <c r="P4032" s="4">
        <f>YEAR(Table1[[#This Row],[Invoice Date]])</f>
        <v>2020</v>
      </c>
      <c r="Q4032" s="4">
        <f>IFERROR(Table1[[#This Row],[Total Sales]]/Table1[[#This Row],[Units Sold]],4)</f>
        <v>42</v>
      </c>
      <c r="R4032" s="4">
        <f>IFERROR(Table1[[#This Row],[Operating Profit]]/Table1[[#This Row],[Units Sold]],0)</f>
        <v>18.899999999999999</v>
      </c>
      <c r="S4032" s="4">
        <f>IFERROR((Table1[[#This Row],[Total Sales]]-Table1[[#This Row],[Operating Profit]])/Table1[[#This Row],[Units Sold]],0)</f>
        <v>23.1</v>
      </c>
      <c r="T4032" s="4" t="str">
        <f>IF(Table1[[#This Row],[Profit per unit]]&gt;$V$8,"Premium","Mass")</f>
        <v>Mass</v>
      </c>
      <c r="U4032" s="4"/>
    </row>
    <row r="4033" spans="2:21" ht="14.25" customHeight="1" x14ac:dyDescent="0.3">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c r="O4033" s="4" t="str">
        <f>TEXT(Table1[[#This Row],[Invoice Date]],"mmm")</f>
        <v>Oct</v>
      </c>
      <c r="P4033" s="4">
        <f>YEAR(Table1[[#This Row],[Invoice Date]])</f>
        <v>2020</v>
      </c>
      <c r="Q4033" s="4">
        <f>IFERROR(Table1[[#This Row],[Total Sales]]/Table1[[#This Row],[Units Sold]],4)</f>
        <v>53</v>
      </c>
      <c r="R4033" s="4">
        <f>IFERROR(Table1[[#This Row],[Operating Profit]]/Table1[[#This Row],[Units Sold]],0)</f>
        <v>32.86</v>
      </c>
      <c r="S4033" s="4">
        <f>IFERROR((Table1[[#This Row],[Total Sales]]-Table1[[#This Row],[Operating Profit]])/Table1[[#This Row],[Units Sold]],0)</f>
        <v>20.140000000000004</v>
      </c>
      <c r="T4033" s="4" t="str">
        <f>IF(Table1[[#This Row],[Profit per unit]]&gt;$V$8,"Premium","Mass")</f>
        <v>Mass</v>
      </c>
      <c r="U4033" s="4"/>
    </row>
    <row r="4034" spans="2:21" ht="14.25" customHeight="1" x14ac:dyDescent="0.3">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c r="O4034" s="4" t="str">
        <f>TEXT(Table1[[#This Row],[Invoice Date]],"mmm")</f>
        <v>Nov</v>
      </c>
      <c r="P4034" s="4">
        <f>YEAR(Table1[[#This Row],[Invoice Date]])</f>
        <v>2020</v>
      </c>
      <c r="Q4034" s="4">
        <f>IFERROR(Table1[[#This Row],[Total Sales]]/Table1[[#This Row],[Units Sold]],4)</f>
        <v>37</v>
      </c>
      <c r="R4034" s="4">
        <f>IFERROR(Table1[[#This Row],[Operating Profit]]/Table1[[#This Row],[Units Sold]],0)</f>
        <v>16.650000000000002</v>
      </c>
      <c r="S4034" s="4">
        <f>IFERROR((Table1[[#This Row],[Total Sales]]-Table1[[#This Row],[Operating Profit]])/Table1[[#This Row],[Units Sold]],0)</f>
        <v>20.349999999999998</v>
      </c>
      <c r="T4034" s="4" t="str">
        <f>IF(Table1[[#This Row],[Profit per unit]]&gt;$V$8,"Premium","Mass")</f>
        <v>Mass</v>
      </c>
      <c r="U4034" s="4"/>
    </row>
    <row r="4035" spans="2:21" ht="14.25" customHeight="1" x14ac:dyDescent="0.3">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c r="O4035" s="4" t="str">
        <f>TEXT(Table1[[#This Row],[Invoice Date]],"mmm")</f>
        <v>Nov</v>
      </c>
      <c r="P4035" s="4">
        <f>YEAR(Table1[[#This Row],[Invoice Date]])</f>
        <v>2020</v>
      </c>
      <c r="Q4035" s="4">
        <f>IFERROR(Table1[[#This Row],[Total Sales]]/Table1[[#This Row],[Units Sold]],4)</f>
        <v>49</v>
      </c>
      <c r="R4035" s="4">
        <f>IFERROR(Table1[[#This Row],[Operating Profit]]/Table1[[#This Row],[Units Sold]],0)</f>
        <v>15.190000000000001</v>
      </c>
      <c r="S4035" s="4">
        <f>IFERROR((Table1[[#This Row],[Total Sales]]-Table1[[#This Row],[Operating Profit]])/Table1[[#This Row],[Units Sold]],0)</f>
        <v>33.809999999999995</v>
      </c>
      <c r="T4035" s="4" t="str">
        <f>IF(Table1[[#This Row],[Profit per unit]]&gt;$V$8,"Premium","Mass")</f>
        <v>Mass</v>
      </c>
      <c r="U4035" s="4"/>
    </row>
    <row r="4036" spans="2:21" ht="14.25" customHeight="1" x14ac:dyDescent="0.3">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c r="O4036" s="4" t="str">
        <f>TEXT(Table1[[#This Row],[Invoice Date]],"mmm")</f>
        <v>Nov</v>
      </c>
      <c r="P4036" s="4">
        <f>YEAR(Table1[[#This Row],[Invoice Date]])</f>
        <v>2020</v>
      </c>
      <c r="Q4036" s="4">
        <f>IFERROR(Table1[[#This Row],[Total Sales]]/Table1[[#This Row],[Units Sold]],4)</f>
        <v>46</v>
      </c>
      <c r="R4036" s="4">
        <f>IFERROR(Table1[[#This Row],[Operating Profit]]/Table1[[#This Row],[Units Sold]],0)</f>
        <v>20.700000000000003</v>
      </c>
      <c r="S4036" s="4">
        <f>IFERROR((Table1[[#This Row],[Total Sales]]-Table1[[#This Row],[Operating Profit]])/Table1[[#This Row],[Units Sold]],0)</f>
        <v>25.299999999999997</v>
      </c>
      <c r="T4036" s="4" t="str">
        <f>IF(Table1[[#This Row],[Profit per unit]]&gt;$V$8,"Premium","Mass")</f>
        <v>Mass</v>
      </c>
      <c r="U4036" s="4"/>
    </row>
    <row r="4037" spans="2:21" ht="14.25" customHeight="1" x14ac:dyDescent="0.3">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c r="O4037" s="4" t="str">
        <f>TEXT(Table1[[#This Row],[Invoice Date]],"mmm")</f>
        <v>Nov</v>
      </c>
      <c r="P4037" s="4">
        <f>YEAR(Table1[[#This Row],[Invoice Date]])</f>
        <v>2020</v>
      </c>
      <c r="Q4037" s="4">
        <f>IFERROR(Table1[[#This Row],[Total Sales]]/Table1[[#This Row],[Units Sold]],4)</f>
        <v>48</v>
      </c>
      <c r="R4037" s="4">
        <f>IFERROR(Table1[[#This Row],[Operating Profit]]/Table1[[#This Row],[Units Sold]],0)</f>
        <v>19.2</v>
      </c>
      <c r="S4037" s="4">
        <f>IFERROR((Table1[[#This Row],[Total Sales]]-Table1[[#This Row],[Operating Profit]])/Table1[[#This Row],[Units Sold]],0)</f>
        <v>28.8</v>
      </c>
      <c r="T4037" s="4" t="str">
        <f>IF(Table1[[#This Row],[Profit per unit]]&gt;$V$8,"Premium","Mass")</f>
        <v>Mass</v>
      </c>
      <c r="U4037" s="4"/>
    </row>
    <row r="4038" spans="2:21" ht="14.25" customHeight="1" x14ac:dyDescent="0.3">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c r="O4038" s="4" t="str">
        <f>TEXT(Table1[[#This Row],[Invoice Date]],"mmm")</f>
        <v>Nov</v>
      </c>
      <c r="P4038" s="4">
        <f>YEAR(Table1[[#This Row],[Invoice Date]])</f>
        <v>2020</v>
      </c>
      <c r="Q4038" s="4">
        <f>IFERROR(Table1[[#This Row],[Total Sales]]/Table1[[#This Row],[Units Sold]],4)</f>
        <v>51</v>
      </c>
      <c r="R4038" s="4">
        <f>IFERROR(Table1[[#This Row],[Operating Profit]]/Table1[[#This Row],[Units Sold]],0)</f>
        <v>32.130000000000003</v>
      </c>
      <c r="S4038" s="4">
        <f>IFERROR((Table1[[#This Row],[Total Sales]]-Table1[[#This Row],[Operating Profit]])/Table1[[#This Row],[Units Sold]],0)</f>
        <v>18.869999999999997</v>
      </c>
      <c r="T4038" s="4" t="str">
        <f>IF(Table1[[#This Row],[Profit per unit]]&gt;$V$8,"Premium","Mass")</f>
        <v>Mass</v>
      </c>
      <c r="U4038" s="4"/>
    </row>
    <row r="4039" spans="2:21" ht="14.25" customHeight="1" x14ac:dyDescent="0.3">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c r="O4039" s="4" t="str">
        <f>TEXT(Table1[[#This Row],[Invoice Date]],"mmm")</f>
        <v>Nov</v>
      </c>
      <c r="P4039" s="4">
        <f>YEAR(Table1[[#This Row],[Invoice Date]])</f>
        <v>2020</v>
      </c>
      <c r="Q4039" s="4">
        <f>IFERROR(Table1[[#This Row],[Total Sales]]/Table1[[#This Row],[Units Sold]],4)</f>
        <v>49</v>
      </c>
      <c r="R4039" s="4">
        <f>IFERROR(Table1[[#This Row],[Operating Profit]]/Table1[[#This Row],[Units Sold]],0)</f>
        <v>12.25</v>
      </c>
      <c r="S4039" s="4">
        <f>IFERROR((Table1[[#This Row],[Total Sales]]-Table1[[#This Row],[Operating Profit]])/Table1[[#This Row],[Units Sold]],0)</f>
        <v>36.75</v>
      </c>
      <c r="T4039" s="4" t="str">
        <f>IF(Table1[[#This Row],[Profit per unit]]&gt;$V$8,"Premium","Mass")</f>
        <v>Mass</v>
      </c>
      <c r="U4039" s="4"/>
    </row>
    <row r="4040" spans="2:21" ht="14.25" customHeight="1" x14ac:dyDescent="0.3">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c r="O4040" s="4" t="str">
        <f>TEXT(Table1[[#This Row],[Invoice Date]],"mmm")</f>
        <v>Nov</v>
      </c>
      <c r="P4040" s="4">
        <f>YEAR(Table1[[#This Row],[Invoice Date]])</f>
        <v>2020</v>
      </c>
      <c r="Q4040" s="4">
        <f>IFERROR(Table1[[#This Row],[Total Sales]]/Table1[[#This Row],[Units Sold]],4)</f>
        <v>37</v>
      </c>
      <c r="R4040" s="4">
        <f>IFERROR(Table1[[#This Row],[Operating Profit]]/Table1[[#This Row],[Units Sold]],0)</f>
        <v>18.5</v>
      </c>
      <c r="S4040" s="4">
        <f>IFERROR((Table1[[#This Row],[Total Sales]]-Table1[[#This Row],[Operating Profit]])/Table1[[#This Row],[Units Sold]],0)</f>
        <v>18.5</v>
      </c>
      <c r="T4040" s="4" t="str">
        <f>IF(Table1[[#This Row],[Profit per unit]]&gt;$V$8,"Premium","Mass")</f>
        <v>Mass</v>
      </c>
      <c r="U4040" s="4"/>
    </row>
    <row r="4041" spans="2:21" ht="14.25" customHeight="1" x14ac:dyDescent="0.3">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c r="O4041" s="4" t="str">
        <f>TEXT(Table1[[#This Row],[Invoice Date]],"mmm")</f>
        <v>Nov</v>
      </c>
      <c r="P4041" s="4">
        <f>YEAR(Table1[[#This Row],[Invoice Date]])</f>
        <v>2020</v>
      </c>
      <c r="Q4041" s="4">
        <f>IFERROR(Table1[[#This Row],[Total Sales]]/Table1[[#This Row],[Units Sold]],4)</f>
        <v>49</v>
      </c>
      <c r="R4041" s="4">
        <f>IFERROR(Table1[[#This Row],[Operating Profit]]/Table1[[#This Row],[Units Sold]],0)</f>
        <v>15.190000000000001</v>
      </c>
      <c r="S4041" s="4">
        <f>IFERROR((Table1[[#This Row],[Total Sales]]-Table1[[#This Row],[Operating Profit]])/Table1[[#This Row],[Units Sold]],0)</f>
        <v>33.81</v>
      </c>
      <c r="T4041" s="4" t="str">
        <f>IF(Table1[[#This Row],[Profit per unit]]&gt;$V$8,"Premium","Mass")</f>
        <v>Mass</v>
      </c>
      <c r="U4041" s="4"/>
    </row>
    <row r="4042" spans="2:21" ht="14.25" customHeight="1" x14ac:dyDescent="0.3">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c r="O4042" s="4" t="str">
        <f>TEXT(Table1[[#This Row],[Invoice Date]],"mmm")</f>
        <v>Nov</v>
      </c>
      <c r="P4042" s="4">
        <f>YEAR(Table1[[#This Row],[Invoice Date]])</f>
        <v>2020</v>
      </c>
      <c r="Q4042" s="4">
        <f>IFERROR(Table1[[#This Row],[Total Sales]]/Table1[[#This Row],[Units Sold]],4)</f>
        <v>49</v>
      </c>
      <c r="R4042" s="4">
        <f>IFERROR(Table1[[#This Row],[Operating Profit]]/Table1[[#This Row],[Units Sold]],0)</f>
        <v>24.01</v>
      </c>
      <c r="S4042" s="4">
        <f>IFERROR((Table1[[#This Row],[Total Sales]]-Table1[[#This Row],[Operating Profit]])/Table1[[#This Row],[Units Sold]],0)</f>
        <v>24.99</v>
      </c>
      <c r="T4042" s="4" t="str">
        <f>IF(Table1[[#This Row],[Profit per unit]]&gt;$V$8,"Premium","Mass")</f>
        <v>Mass</v>
      </c>
      <c r="U4042" s="4"/>
    </row>
    <row r="4043" spans="2:21" ht="14.25" customHeight="1" x14ac:dyDescent="0.3">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c r="O4043" s="4" t="str">
        <f>TEXT(Table1[[#This Row],[Invoice Date]],"mmm")</f>
        <v>Nov</v>
      </c>
      <c r="P4043" s="4">
        <f>YEAR(Table1[[#This Row],[Invoice Date]])</f>
        <v>2020</v>
      </c>
      <c r="Q4043" s="4">
        <f>IFERROR(Table1[[#This Row],[Total Sales]]/Table1[[#This Row],[Units Sold]],4)</f>
        <v>47</v>
      </c>
      <c r="R4043" s="4">
        <f>IFERROR(Table1[[#This Row],[Operating Profit]]/Table1[[#This Row],[Units Sold]],0)</f>
        <v>19.739999999999998</v>
      </c>
      <c r="S4043" s="4">
        <f>IFERROR((Table1[[#This Row],[Total Sales]]-Table1[[#This Row],[Operating Profit]])/Table1[[#This Row],[Units Sold]],0)</f>
        <v>27.26</v>
      </c>
      <c r="T4043" s="4" t="str">
        <f>IF(Table1[[#This Row],[Profit per unit]]&gt;$V$8,"Premium","Mass")</f>
        <v>Mass</v>
      </c>
      <c r="U4043" s="4"/>
    </row>
    <row r="4044" spans="2:21" ht="14.25" customHeight="1" x14ac:dyDescent="0.3">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c r="O4044" s="4" t="str">
        <f>TEXT(Table1[[#This Row],[Invoice Date]],"mmm")</f>
        <v>Nov</v>
      </c>
      <c r="P4044" s="4">
        <f>YEAR(Table1[[#This Row],[Invoice Date]])</f>
        <v>2020</v>
      </c>
      <c r="Q4044" s="4">
        <f>IFERROR(Table1[[#This Row],[Total Sales]]/Table1[[#This Row],[Units Sold]],4)</f>
        <v>50</v>
      </c>
      <c r="R4044" s="4">
        <f>IFERROR(Table1[[#This Row],[Operating Profit]]/Table1[[#This Row],[Units Sold]],0)</f>
        <v>30.5</v>
      </c>
      <c r="S4044" s="4">
        <f>IFERROR((Table1[[#This Row],[Total Sales]]-Table1[[#This Row],[Operating Profit]])/Table1[[#This Row],[Units Sold]],0)</f>
        <v>19.5</v>
      </c>
      <c r="T4044" s="4" t="str">
        <f>IF(Table1[[#This Row],[Profit per unit]]&gt;$V$8,"Premium","Mass")</f>
        <v>Mass</v>
      </c>
      <c r="U4044" s="4"/>
    </row>
    <row r="4045" spans="2:21" ht="14.25" customHeight="1" x14ac:dyDescent="0.3">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c r="O4045" s="4" t="str">
        <f>TEXT(Table1[[#This Row],[Invoice Date]],"mmm")</f>
        <v>Nov</v>
      </c>
      <c r="P4045" s="4">
        <f>YEAR(Table1[[#This Row],[Invoice Date]])</f>
        <v>2020</v>
      </c>
      <c r="Q4045" s="4">
        <f>IFERROR(Table1[[#This Row],[Total Sales]]/Table1[[#This Row],[Units Sold]],4)</f>
        <v>46</v>
      </c>
      <c r="R4045" s="4">
        <f>IFERROR(Table1[[#This Row],[Operating Profit]]/Table1[[#This Row],[Units Sold]],0)</f>
        <v>12.880000000000003</v>
      </c>
      <c r="S4045" s="4">
        <f>IFERROR((Table1[[#This Row],[Total Sales]]-Table1[[#This Row],[Operating Profit]])/Table1[[#This Row],[Units Sold]],0)</f>
        <v>33.119999999999997</v>
      </c>
      <c r="T4045" s="4" t="str">
        <f>IF(Table1[[#This Row],[Profit per unit]]&gt;$V$8,"Premium","Mass")</f>
        <v>Mass</v>
      </c>
      <c r="U4045" s="4"/>
    </row>
    <row r="4046" spans="2:21" ht="14.25" customHeight="1" x14ac:dyDescent="0.3">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c r="O4046" s="4" t="str">
        <f>TEXT(Table1[[#This Row],[Invoice Date]],"mmm")</f>
        <v>Nov</v>
      </c>
      <c r="P4046" s="4">
        <f>YEAR(Table1[[#This Row],[Invoice Date]])</f>
        <v>2020</v>
      </c>
      <c r="Q4046" s="4">
        <f>IFERROR(Table1[[#This Row],[Total Sales]]/Table1[[#This Row],[Units Sold]],4)</f>
        <v>49</v>
      </c>
      <c r="R4046" s="4">
        <f>IFERROR(Table1[[#This Row],[Operating Profit]]/Table1[[#This Row],[Units Sold]],0)</f>
        <v>22.050000000000004</v>
      </c>
      <c r="S4046" s="4">
        <f>IFERROR((Table1[[#This Row],[Total Sales]]-Table1[[#This Row],[Operating Profit]])/Table1[[#This Row],[Units Sold]],0)</f>
        <v>26.949999999999996</v>
      </c>
      <c r="T4046" s="4" t="str">
        <f>IF(Table1[[#This Row],[Profit per unit]]&gt;$V$8,"Premium","Mass")</f>
        <v>Mass</v>
      </c>
      <c r="U4046" s="4"/>
    </row>
    <row r="4047" spans="2:21" ht="14.25" customHeight="1" x14ac:dyDescent="0.3">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c r="O4047" s="4" t="str">
        <f>TEXT(Table1[[#This Row],[Invoice Date]],"mmm")</f>
        <v>Nov</v>
      </c>
      <c r="P4047" s="4">
        <f>YEAR(Table1[[#This Row],[Invoice Date]])</f>
        <v>2020</v>
      </c>
      <c r="Q4047" s="4">
        <f>IFERROR(Table1[[#This Row],[Total Sales]]/Table1[[#This Row],[Units Sold]],4)</f>
        <v>58</v>
      </c>
      <c r="R4047" s="4">
        <f>IFERROR(Table1[[#This Row],[Operating Profit]]/Table1[[#This Row],[Units Sold]],0)</f>
        <v>17.400000000000002</v>
      </c>
      <c r="S4047" s="4">
        <f>IFERROR((Table1[[#This Row],[Total Sales]]-Table1[[#This Row],[Operating Profit]])/Table1[[#This Row],[Units Sold]],0)</f>
        <v>40.6</v>
      </c>
      <c r="T4047" s="4" t="str">
        <f>IF(Table1[[#This Row],[Profit per unit]]&gt;$V$8,"Premium","Mass")</f>
        <v>Mass</v>
      </c>
      <c r="U4047" s="4"/>
    </row>
    <row r="4048" spans="2:21" ht="14.25" customHeight="1" x14ac:dyDescent="0.3">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c r="O4048" s="4" t="str">
        <f>TEXT(Table1[[#This Row],[Invoice Date]],"mmm")</f>
        <v>Nov</v>
      </c>
      <c r="P4048" s="4">
        <f>YEAR(Table1[[#This Row],[Invoice Date]])</f>
        <v>2020</v>
      </c>
      <c r="Q4048" s="4">
        <f>IFERROR(Table1[[#This Row],[Total Sales]]/Table1[[#This Row],[Units Sold]],4)</f>
        <v>55</v>
      </c>
      <c r="R4048" s="4">
        <f>IFERROR(Table1[[#This Row],[Operating Profit]]/Table1[[#This Row],[Units Sold]],0)</f>
        <v>25.85</v>
      </c>
      <c r="S4048" s="4">
        <f>IFERROR((Table1[[#This Row],[Total Sales]]-Table1[[#This Row],[Operating Profit]])/Table1[[#This Row],[Units Sold]],0)</f>
        <v>29.15</v>
      </c>
      <c r="T4048" s="4" t="str">
        <f>IF(Table1[[#This Row],[Profit per unit]]&gt;$V$8,"Premium","Mass")</f>
        <v>Mass</v>
      </c>
      <c r="U4048" s="4"/>
    </row>
    <row r="4049" spans="2:21" ht="14.25" customHeight="1" x14ac:dyDescent="0.3">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c r="O4049" s="4" t="str">
        <f>TEXT(Table1[[#This Row],[Invoice Date]],"mmm")</f>
        <v>Dec</v>
      </c>
      <c r="P4049" s="4">
        <f>YEAR(Table1[[#This Row],[Invoice Date]])</f>
        <v>2020</v>
      </c>
      <c r="Q4049" s="4">
        <f>IFERROR(Table1[[#This Row],[Total Sales]]/Table1[[#This Row],[Units Sold]],4)</f>
        <v>58</v>
      </c>
      <c r="R4049" s="4">
        <f>IFERROR(Table1[[#This Row],[Operating Profit]]/Table1[[#This Row],[Units Sold]],0)</f>
        <v>24.939999999999998</v>
      </c>
      <c r="S4049" s="4">
        <f>IFERROR((Table1[[#This Row],[Total Sales]]-Table1[[#This Row],[Operating Profit]])/Table1[[#This Row],[Units Sold]],0)</f>
        <v>33.06</v>
      </c>
      <c r="T4049" s="4" t="str">
        <f>IF(Table1[[#This Row],[Profit per unit]]&gt;$V$8,"Premium","Mass")</f>
        <v>Mass</v>
      </c>
      <c r="U4049" s="4"/>
    </row>
    <row r="4050" spans="2:21" ht="14.25" customHeight="1" x14ac:dyDescent="0.3">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c r="O4050" s="4" t="str">
        <f>TEXT(Table1[[#This Row],[Invoice Date]],"mmm")</f>
        <v>Dec</v>
      </c>
      <c r="P4050" s="4">
        <f>YEAR(Table1[[#This Row],[Invoice Date]])</f>
        <v>2020</v>
      </c>
      <c r="Q4050" s="4">
        <f>IFERROR(Table1[[#This Row],[Total Sales]]/Table1[[#This Row],[Units Sold]],4)</f>
        <v>62</v>
      </c>
      <c r="R4050" s="4">
        <f>IFERROR(Table1[[#This Row],[Operating Profit]]/Table1[[#This Row],[Units Sold]],0)</f>
        <v>39.06</v>
      </c>
      <c r="S4050" s="4">
        <f>IFERROR((Table1[[#This Row],[Total Sales]]-Table1[[#This Row],[Operating Profit]])/Table1[[#This Row],[Units Sold]],0)</f>
        <v>22.94</v>
      </c>
      <c r="T4050" s="4" t="str">
        <f>IF(Table1[[#This Row],[Profit per unit]]&gt;$V$8,"Premium","Mass")</f>
        <v>Mass</v>
      </c>
      <c r="U4050" s="4"/>
    </row>
    <row r="4051" spans="2:21" ht="14.25" customHeight="1" x14ac:dyDescent="0.3">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c r="O4051" s="4" t="str">
        <f>TEXT(Table1[[#This Row],[Invoice Date]],"mmm")</f>
        <v>Dec</v>
      </c>
      <c r="P4051" s="4">
        <f>YEAR(Table1[[#This Row],[Invoice Date]])</f>
        <v>2020</v>
      </c>
      <c r="Q4051" s="4">
        <f>IFERROR(Table1[[#This Row],[Total Sales]]/Table1[[#This Row],[Units Sold]],4)</f>
        <v>54</v>
      </c>
      <c r="R4051" s="4">
        <f>IFERROR(Table1[[#This Row],[Operating Profit]]/Table1[[#This Row],[Units Sold]],0)</f>
        <v>14.58</v>
      </c>
      <c r="S4051" s="4">
        <f>IFERROR((Table1[[#This Row],[Total Sales]]-Table1[[#This Row],[Operating Profit]])/Table1[[#This Row],[Units Sold]],0)</f>
        <v>39.42</v>
      </c>
      <c r="T4051" s="4" t="str">
        <f>IF(Table1[[#This Row],[Profit per unit]]&gt;$V$8,"Premium","Mass")</f>
        <v>Mass</v>
      </c>
      <c r="U4051" s="4"/>
    </row>
    <row r="4052" spans="2:21" ht="14.25" customHeight="1" x14ac:dyDescent="0.3">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c r="O4052" s="4" t="str">
        <f>TEXT(Table1[[#This Row],[Invoice Date]],"mmm")</f>
        <v>Dec</v>
      </c>
      <c r="P4052" s="4">
        <f>YEAR(Table1[[#This Row],[Invoice Date]])</f>
        <v>2020</v>
      </c>
      <c r="Q4052" s="4">
        <f>IFERROR(Table1[[#This Row],[Total Sales]]/Table1[[#This Row],[Units Sold]],4)</f>
        <v>56</v>
      </c>
      <c r="R4052" s="4">
        <f>IFERROR(Table1[[#This Row],[Operating Profit]]/Table1[[#This Row],[Units Sold]],0)</f>
        <v>26.32</v>
      </c>
      <c r="S4052" s="4">
        <f>IFERROR((Table1[[#This Row],[Total Sales]]-Table1[[#This Row],[Operating Profit]])/Table1[[#This Row],[Units Sold]],0)</f>
        <v>29.68</v>
      </c>
      <c r="T4052" s="4" t="str">
        <f>IF(Table1[[#This Row],[Profit per unit]]&gt;$V$8,"Premium","Mass")</f>
        <v>Mass</v>
      </c>
      <c r="U4052" s="4"/>
    </row>
    <row r="4053" spans="2:21" ht="14.25" customHeight="1" x14ac:dyDescent="0.3">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c r="O4053" s="4" t="str">
        <f>TEXT(Table1[[#This Row],[Invoice Date]],"mmm")</f>
        <v>Dec</v>
      </c>
      <c r="P4053" s="4">
        <f>YEAR(Table1[[#This Row],[Invoice Date]])</f>
        <v>2020</v>
      </c>
      <c r="Q4053" s="4">
        <f>IFERROR(Table1[[#This Row],[Total Sales]]/Table1[[#This Row],[Units Sold]],4)</f>
        <v>62</v>
      </c>
      <c r="R4053" s="4">
        <f>IFERROR(Table1[[#This Row],[Operating Profit]]/Table1[[#This Row],[Units Sold]],0)</f>
        <v>18.600000000000001</v>
      </c>
      <c r="S4053" s="4">
        <f>IFERROR((Table1[[#This Row],[Total Sales]]-Table1[[#This Row],[Operating Profit]])/Table1[[#This Row],[Units Sold]],0)</f>
        <v>43.399999999999991</v>
      </c>
      <c r="T4053" s="4" t="str">
        <f>IF(Table1[[#This Row],[Profit per unit]]&gt;$V$8,"Premium","Mass")</f>
        <v>Mass</v>
      </c>
      <c r="U4053" s="4"/>
    </row>
    <row r="4054" spans="2:21" ht="14.25" customHeight="1" x14ac:dyDescent="0.3">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c r="O4054" s="4" t="str">
        <f>TEXT(Table1[[#This Row],[Invoice Date]],"mmm")</f>
        <v>Dec</v>
      </c>
      <c r="P4054" s="4">
        <f>YEAR(Table1[[#This Row],[Invoice Date]])</f>
        <v>2020</v>
      </c>
      <c r="Q4054" s="4">
        <f>IFERROR(Table1[[#This Row],[Total Sales]]/Table1[[#This Row],[Units Sold]],4)</f>
        <v>64</v>
      </c>
      <c r="R4054" s="4">
        <f>IFERROR(Table1[[#This Row],[Operating Profit]]/Table1[[#This Row],[Units Sold]],0)</f>
        <v>32</v>
      </c>
      <c r="S4054" s="4">
        <f>IFERROR((Table1[[#This Row],[Total Sales]]-Table1[[#This Row],[Operating Profit]])/Table1[[#This Row],[Units Sold]],0)</f>
        <v>32</v>
      </c>
      <c r="T4054" s="4" t="str">
        <f>IF(Table1[[#This Row],[Profit per unit]]&gt;$V$8,"Premium","Mass")</f>
        <v>Mass</v>
      </c>
      <c r="U4054" s="4"/>
    </row>
    <row r="4055" spans="2:21" ht="14.25" customHeight="1" x14ac:dyDescent="0.3">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c r="O4055" s="4" t="str">
        <f>TEXT(Table1[[#This Row],[Invoice Date]],"mmm")</f>
        <v>Dec</v>
      </c>
      <c r="P4055" s="4">
        <f>YEAR(Table1[[#This Row],[Invoice Date]])</f>
        <v>2020</v>
      </c>
      <c r="Q4055" s="4">
        <f>IFERROR(Table1[[#This Row],[Total Sales]]/Table1[[#This Row],[Units Sold]],4)</f>
        <v>54</v>
      </c>
      <c r="R4055" s="4">
        <f>IFERROR(Table1[[#This Row],[Operating Profit]]/Table1[[#This Row],[Units Sold]],0)</f>
        <v>22.139999999999997</v>
      </c>
      <c r="S4055" s="4">
        <f>IFERROR((Table1[[#This Row],[Total Sales]]-Table1[[#This Row],[Operating Profit]])/Table1[[#This Row],[Units Sold]],0)</f>
        <v>31.860000000000003</v>
      </c>
      <c r="T4055" s="4" t="str">
        <f>IF(Table1[[#This Row],[Profit per unit]]&gt;$V$8,"Premium","Mass")</f>
        <v>Mass</v>
      </c>
      <c r="U4055" s="4"/>
    </row>
    <row r="4056" spans="2:21" ht="14.25" customHeight="1" x14ac:dyDescent="0.3">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c r="O4056" s="4" t="str">
        <f>TEXT(Table1[[#This Row],[Invoice Date]],"mmm")</f>
        <v>Dec</v>
      </c>
      <c r="P4056" s="4">
        <f>YEAR(Table1[[#This Row],[Invoice Date]])</f>
        <v>2020</v>
      </c>
      <c r="Q4056" s="4">
        <f>IFERROR(Table1[[#This Row],[Total Sales]]/Table1[[#This Row],[Units Sold]],4)</f>
        <v>59</v>
      </c>
      <c r="R4056" s="4">
        <f>IFERROR(Table1[[#This Row],[Operating Profit]]/Table1[[#This Row],[Units Sold]],0)</f>
        <v>38.35</v>
      </c>
      <c r="S4056" s="4">
        <f>IFERROR((Table1[[#This Row],[Total Sales]]-Table1[[#This Row],[Operating Profit]])/Table1[[#This Row],[Units Sold]],0)</f>
        <v>20.650000000000002</v>
      </c>
      <c r="T4056" s="4" t="str">
        <f>IF(Table1[[#This Row],[Profit per unit]]&gt;$V$8,"Premium","Mass")</f>
        <v>Mass</v>
      </c>
      <c r="U4056" s="4"/>
    </row>
    <row r="4057" spans="2:21" ht="14.25" customHeight="1" x14ac:dyDescent="0.3">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c r="O4057" s="4" t="str">
        <f>TEXT(Table1[[#This Row],[Invoice Date]],"mmm")</f>
        <v>Dec</v>
      </c>
      <c r="P4057" s="4">
        <f>YEAR(Table1[[#This Row],[Invoice Date]])</f>
        <v>2020</v>
      </c>
      <c r="Q4057" s="4">
        <f>IFERROR(Table1[[#This Row],[Total Sales]]/Table1[[#This Row],[Units Sold]],4)</f>
        <v>72</v>
      </c>
      <c r="R4057" s="4">
        <f>IFERROR(Table1[[#This Row],[Operating Profit]]/Table1[[#This Row],[Units Sold]],0)</f>
        <v>19.440000000000001</v>
      </c>
      <c r="S4057" s="4">
        <f>IFERROR((Table1[[#This Row],[Total Sales]]-Table1[[#This Row],[Operating Profit]])/Table1[[#This Row],[Units Sold]],0)</f>
        <v>52.56</v>
      </c>
      <c r="T4057" s="4" t="str">
        <f>IF(Table1[[#This Row],[Profit per unit]]&gt;$V$8,"Premium","Mass")</f>
        <v>Mass</v>
      </c>
      <c r="U4057" s="4"/>
    </row>
    <row r="4058" spans="2:21" ht="14.25" customHeight="1" x14ac:dyDescent="0.3">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c r="O4058" s="4" t="str">
        <f>TEXT(Table1[[#This Row],[Invoice Date]],"mmm")</f>
        <v>Dec</v>
      </c>
      <c r="P4058" s="4">
        <f>YEAR(Table1[[#This Row],[Invoice Date]])</f>
        <v>2020</v>
      </c>
      <c r="Q4058" s="4">
        <f>IFERROR(Table1[[#This Row],[Total Sales]]/Table1[[#This Row],[Units Sold]],4)</f>
        <v>56</v>
      </c>
      <c r="R4058" s="4">
        <f>IFERROR(Table1[[#This Row],[Operating Profit]]/Table1[[#This Row],[Units Sold]],0)</f>
        <v>28</v>
      </c>
      <c r="S4058" s="4">
        <f>IFERROR((Table1[[#This Row],[Total Sales]]-Table1[[#This Row],[Operating Profit]])/Table1[[#This Row],[Units Sold]],0)</f>
        <v>28</v>
      </c>
      <c r="T4058" s="4" t="str">
        <f>IF(Table1[[#This Row],[Profit per unit]]&gt;$V$8,"Premium","Mass")</f>
        <v>Mass</v>
      </c>
      <c r="U4058" s="4"/>
    </row>
    <row r="4059" spans="2:21" ht="14.25" customHeight="1" x14ac:dyDescent="0.3">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c r="O4059" s="4" t="str">
        <f>TEXT(Table1[[#This Row],[Invoice Date]],"mmm")</f>
        <v>Jan</v>
      </c>
      <c r="P4059" s="4">
        <f>YEAR(Table1[[#This Row],[Invoice Date]])</f>
        <v>2021</v>
      </c>
      <c r="Q4059" s="4">
        <f>IFERROR(Table1[[#This Row],[Total Sales]]/Table1[[#This Row],[Units Sold]],4)</f>
        <v>64</v>
      </c>
      <c r="R4059" s="4">
        <f>IFERROR(Table1[[#This Row],[Operating Profit]]/Table1[[#This Row],[Units Sold]],0)</f>
        <v>23.04</v>
      </c>
      <c r="S4059" s="4">
        <f>IFERROR((Table1[[#This Row],[Total Sales]]-Table1[[#This Row],[Operating Profit]])/Table1[[#This Row],[Units Sold]],0)</f>
        <v>40.96</v>
      </c>
      <c r="T4059" s="4" t="str">
        <f>IF(Table1[[#This Row],[Profit per unit]]&gt;$V$8,"Premium","Mass")</f>
        <v>Mass</v>
      </c>
      <c r="U4059" s="4"/>
    </row>
    <row r="4060" spans="2:21" ht="14.25" customHeight="1" x14ac:dyDescent="0.3">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c r="O4060" s="4" t="str">
        <f>TEXT(Table1[[#This Row],[Invoice Date]],"mmm")</f>
        <v>Jan</v>
      </c>
      <c r="P4060" s="4">
        <f>YEAR(Table1[[#This Row],[Invoice Date]])</f>
        <v>2021</v>
      </c>
      <c r="Q4060" s="4">
        <f>IFERROR(Table1[[#This Row],[Total Sales]]/Table1[[#This Row],[Units Sold]],4)</f>
        <v>60</v>
      </c>
      <c r="R4060" s="4">
        <f>IFERROR(Table1[[#This Row],[Operating Profit]]/Table1[[#This Row],[Units Sold]],0)</f>
        <v>30.6</v>
      </c>
      <c r="S4060" s="4">
        <f>IFERROR((Table1[[#This Row],[Total Sales]]-Table1[[#This Row],[Operating Profit]])/Table1[[#This Row],[Units Sold]],0)</f>
        <v>29.4</v>
      </c>
      <c r="T4060" s="4" t="str">
        <f>IF(Table1[[#This Row],[Profit per unit]]&gt;$V$8,"Premium","Mass")</f>
        <v>Mass</v>
      </c>
      <c r="U4060" s="4"/>
    </row>
    <row r="4061" spans="2:21" ht="14.25" customHeight="1" x14ac:dyDescent="0.3">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c r="O4061" s="4" t="str">
        <f>TEXT(Table1[[#This Row],[Invoice Date]],"mmm")</f>
        <v>Jan</v>
      </c>
      <c r="P4061" s="4">
        <f>YEAR(Table1[[#This Row],[Invoice Date]])</f>
        <v>2021</v>
      </c>
      <c r="Q4061" s="4">
        <f>IFERROR(Table1[[#This Row],[Total Sales]]/Table1[[#This Row],[Units Sold]],4)</f>
        <v>56</v>
      </c>
      <c r="R4061" s="4">
        <f>IFERROR(Table1[[#This Row],[Operating Profit]]/Table1[[#This Row],[Units Sold]],0)</f>
        <v>25.2</v>
      </c>
      <c r="S4061" s="4">
        <f>IFERROR((Table1[[#This Row],[Total Sales]]-Table1[[#This Row],[Operating Profit]])/Table1[[#This Row],[Units Sold]],0)</f>
        <v>30.8</v>
      </c>
      <c r="T4061" s="4" t="str">
        <f>IF(Table1[[#This Row],[Profit per unit]]&gt;$V$8,"Premium","Mass")</f>
        <v>Mass</v>
      </c>
      <c r="U4061" s="4"/>
    </row>
    <row r="4062" spans="2:21" ht="14.25" customHeight="1" x14ac:dyDescent="0.3">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c r="O4062" s="4" t="str">
        <f>TEXT(Table1[[#This Row],[Invoice Date]],"mmm")</f>
        <v>Jan</v>
      </c>
      <c r="P4062" s="4">
        <f>YEAR(Table1[[#This Row],[Invoice Date]])</f>
        <v>2021</v>
      </c>
      <c r="Q4062" s="4">
        <f>IFERROR(Table1[[#This Row],[Total Sales]]/Table1[[#This Row],[Units Sold]],4)</f>
        <v>60</v>
      </c>
      <c r="R4062" s="4">
        <f>IFERROR(Table1[[#This Row],[Operating Profit]]/Table1[[#This Row],[Units Sold]],0)</f>
        <v>39.6</v>
      </c>
      <c r="S4062" s="4">
        <f>IFERROR((Table1[[#This Row],[Total Sales]]-Table1[[#This Row],[Operating Profit]])/Table1[[#This Row],[Units Sold]],0)</f>
        <v>20.399999999999995</v>
      </c>
      <c r="T4062" s="4" t="str">
        <f>IF(Table1[[#This Row],[Profit per unit]]&gt;$V$8,"Premium","Mass")</f>
        <v>Mass</v>
      </c>
      <c r="U4062" s="4"/>
    </row>
    <row r="4063" spans="2:21" ht="14.25" customHeight="1" x14ac:dyDescent="0.3">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c r="O4063" s="4" t="str">
        <f>TEXT(Table1[[#This Row],[Invoice Date]],"mmm")</f>
        <v>Jan</v>
      </c>
      <c r="P4063" s="4">
        <f>YEAR(Table1[[#This Row],[Invoice Date]])</f>
        <v>2021</v>
      </c>
      <c r="Q4063" s="4">
        <f>IFERROR(Table1[[#This Row],[Total Sales]]/Table1[[#This Row],[Units Sold]],4)</f>
        <v>72</v>
      </c>
      <c r="R4063" s="4">
        <f>IFERROR(Table1[[#This Row],[Operating Profit]]/Table1[[#This Row],[Units Sold]],0)</f>
        <v>23.76</v>
      </c>
      <c r="S4063" s="4">
        <f>IFERROR((Table1[[#This Row],[Total Sales]]-Table1[[#This Row],[Operating Profit]])/Table1[[#This Row],[Units Sold]],0)</f>
        <v>48.24</v>
      </c>
      <c r="T4063" s="4" t="str">
        <f>IF(Table1[[#This Row],[Profit per unit]]&gt;$V$8,"Premium","Mass")</f>
        <v>Mass</v>
      </c>
      <c r="U4063" s="4"/>
    </row>
    <row r="4064" spans="2:21" ht="14.25" customHeight="1" x14ac:dyDescent="0.3">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c r="O4064" s="4" t="str">
        <f>TEXT(Table1[[#This Row],[Invoice Date]],"mmm")</f>
        <v>Jan</v>
      </c>
      <c r="P4064" s="4">
        <f>YEAR(Table1[[#This Row],[Invoice Date]])</f>
        <v>2021</v>
      </c>
      <c r="Q4064" s="4">
        <f>IFERROR(Table1[[#This Row],[Total Sales]]/Table1[[#This Row],[Units Sold]],4)</f>
        <v>56</v>
      </c>
      <c r="R4064" s="4">
        <f>IFERROR(Table1[[#This Row],[Operating Profit]]/Table1[[#This Row],[Units Sold]],0)</f>
        <v>28</v>
      </c>
      <c r="S4064" s="4">
        <f>IFERROR((Table1[[#This Row],[Total Sales]]-Table1[[#This Row],[Operating Profit]])/Table1[[#This Row],[Units Sold]],0)</f>
        <v>28</v>
      </c>
      <c r="T4064" s="4" t="str">
        <f>IF(Table1[[#This Row],[Profit per unit]]&gt;$V$8,"Premium","Mass")</f>
        <v>Mass</v>
      </c>
      <c r="U4064" s="4"/>
    </row>
    <row r="4065" spans="2:21" ht="14.25" customHeight="1" x14ac:dyDescent="0.3">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c r="O4065" s="4" t="str">
        <f>TEXT(Table1[[#This Row],[Invoice Date]],"mmm")</f>
        <v>Jan</v>
      </c>
      <c r="P4065" s="4">
        <f>YEAR(Table1[[#This Row],[Invoice Date]])</f>
        <v>2021</v>
      </c>
      <c r="Q4065" s="4">
        <f>IFERROR(Table1[[#This Row],[Total Sales]]/Table1[[#This Row],[Units Sold]],4)</f>
        <v>63</v>
      </c>
      <c r="R4065" s="4">
        <f>IFERROR(Table1[[#This Row],[Operating Profit]]/Table1[[#This Row],[Units Sold]],0)</f>
        <v>23.31</v>
      </c>
      <c r="S4065" s="4">
        <f>IFERROR((Table1[[#This Row],[Total Sales]]-Table1[[#This Row],[Operating Profit]])/Table1[[#This Row],[Units Sold]],0)</f>
        <v>39.69</v>
      </c>
      <c r="T4065" s="4" t="str">
        <f>IF(Table1[[#This Row],[Profit per unit]]&gt;$V$8,"Premium","Mass")</f>
        <v>Mass</v>
      </c>
      <c r="U4065" s="4"/>
    </row>
    <row r="4066" spans="2:21" ht="14.25" customHeight="1" x14ac:dyDescent="0.3">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c r="O4066" s="4" t="str">
        <f>TEXT(Table1[[#This Row],[Invoice Date]],"mmm")</f>
        <v>Jan</v>
      </c>
      <c r="P4066" s="4">
        <f>YEAR(Table1[[#This Row],[Invoice Date]])</f>
        <v>2021</v>
      </c>
      <c r="Q4066" s="4">
        <f>IFERROR(Table1[[#This Row],[Total Sales]]/Table1[[#This Row],[Units Sold]],4)</f>
        <v>64</v>
      </c>
      <c r="R4066" s="4">
        <f>IFERROR(Table1[[#This Row],[Operating Profit]]/Table1[[#This Row],[Units Sold]],0)</f>
        <v>35.200000000000003</v>
      </c>
      <c r="S4066" s="4">
        <f>IFERROR((Table1[[#This Row],[Total Sales]]-Table1[[#This Row],[Operating Profit]])/Table1[[#This Row],[Units Sold]],0)</f>
        <v>28.799999999999997</v>
      </c>
      <c r="T4066" s="4" t="str">
        <f>IF(Table1[[#This Row],[Profit per unit]]&gt;$V$8,"Premium","Mass")</f>
        <v>Mass</v>
      </c>
      <c r="U4066" s="4"/>
    </row>
    <row r="4067" spans="2:21" ht="14.25" customHeight="1" x14ac:dyDescent="0.3">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c r="O4067" s="4" t="str">
        <f>TEXT(Table1[[#This Row],[Invoice Date]],"mmm")</f>
        <v>Jan</v>
      </c>
      <c r="P4067" s="4">
        <f>YEAR(Table1[[#This Row],[Invoice Date]])</f>
        <v>2021</v>
      </c>
      <c r="Q4067" s="4">
        <f>IFERROR(Table1[[#This Row],[Total Sales]]/Table1[[#This Row],[Units Sold]],4)</f>
        <v>59</v>
      </c>
      <c r="R4067" s="4">
        <f>IFERROR(Table1[[#This Row],[Operating Profit]]/Table1[[#This Row],[Units Sold]],0)</f>
        <v>28.909999999999997</v>
      </c>
      <c r="S4067" s="4">
        <f>IFERROR((Table1[[#This Row],[Total Sales]]-Table1[[#This Row],[Operating Profit]])/Table1[[#This Row],[Units Sold]],0)</f>
        <v>30.090000000000003</v>
      </c>
      <c r="T4067" s="4" t="str">
        <f>IF(Table1[[#This Row],[Profit per unit]]&gt;$V$8,"Premium","Mass")</f>
        <v>Mass</v>
      </c>
      <c r="U4067" s="4"/>
    </row>
    <row r="4068" spans="2:21" ht="14.25" customHeight="1" x14ac:dyDescent="0.3">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c r="O4068" s="4" t="str">
        <f>TEXT(Table1[[#This Row],[Invoice Date]],"mmm")</f>
        <v>Jan</v>
      </c>
      <c r="P4068" s="4">
        <f>YEAR(Table1[[#This Row],[Invoice Date]])</f>
        <v>2021</v>
      </c>
      <c r="Q4068" s="4">
        <f>IFERROR(Table1[[#This Row],[Total Sales]]/Table1[[#This Row],[Units Sold]],4)</f>
        <v>62</v>
      </c>
      <c r="R4068" s="4">
        <f>IFERROR(Table1[[#This Row],[Operating Profit]]/Table1[[#This Row],[Units Sold]],0)</f>
        <v>40.92</v>
      </c>
      <c r="S4068" s="4">
        <f>IFERROR((Table1[[#This Row],[Total Sales]]-Table1[[#This Row],[Operating Profit]])/Table1[[#This Row],[Units Sold]],0)</f>
        <v>21.08</v>
      </c>
      <c r="T4068" s="4" t="str">
        <f>IF(Table1[[#This Row],[Profit per unit]]&gt;$V$8,"Premium","Mass")</f>
        <v>Mass</v>
      </c>
      <c r="U4068" s="4"/>
    </row>
    <row r="4069" spans="2:21" ht="14.25" customHeight="1" x14ac:dyDescent="0.3">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c r="O4069" s="4" t="str">
        <f>TEXT(Table1[[#This Row],[Invoice Date]],"mmm")</f>
        <v>Jan</v>
      </c>
      <c r="P4069" s="4">
        <f>YEAR(Table1[[#This Row],[Invoice Date]])</f>
        <v>2021</v>
      </c>
      <c r="Q4069" s="4">
        <f>IFERROR(Table1[[#This Row],[Total Sales]]/Table1[[#This Row],[Units Sold]],4)</f>
        <v>72</v>
      </c>
      <c r="R4069" s="4">
        <f>IFERROR(Table1[[#This Row],[Operating Profit]]/Table1[[#This Row],[Units Sold]],0)</f>
        <v>25.199999999999996</v>
      </c>
      <c r="S4069" s="4">
        <f>IFERROR((Table1[[#This Row],[Total Sales]]-Table1[[#This Row],[Operating Profit]])/Table1[[#This Row],[Units Sold]],0)</f>
        <v>46.800000000000004</v>
      </c>
      <c r="T4069" s="4" t="str">
        <f>IF(Table1[[#This Row],[Profit per unit]]&gt;$V$8,"Premium","Mass")</f>
        <v>Mass</v>
      </c>
      <c r="U4069" s="4"/>
    </row>
    <row r="4070" spans="2:21" ht="14.25" customHeight="1" x14ac:dyDescent="0.3">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c r="O4070" s="4" t="str">
        <f>TEXT(Table1[[#This Row],[Invoice Date]],"mmm")</f>
        <v>Jan</v>
      </c>
      <c r="P4070" s="4">
        <f>YEAR(Table1[[#This Row],[Invoice Date]])</f>
        <v>2021</v>
      </c>
      <c r="Q4070" s="4">
        <f>IFERROR(Table1[[#This Row],[Total Sales]]/Table1[[#This Row],[Units Sold]],4)</f>
        <v>56</v>
      </c>
      <c r="R4070" s="4">
        <f>IFERROR(Table1[[#This Row],[Operating Profit]]/Table1[[#This Row],[Units Sold]],0)</f>
        <v>25.200000000000006</v>
      </c>
      <c r="S4070" s="4">
        <f>IFERROR((Table1[[#This Row],[Total Sales]]-Table1[[#This Row],[Operating Profit]])/Table1[[#This Row],[Units Sold]],0)</f>
        <v>30.799999999999994</v>
      </c>
      <c r="T4070" s="4" t="str">
        <f>IF(Table1[[#This Row],[Profit per unit]]&gt;$V$8,"Premium","Mass")</f>
        <v>Mass</v>
      </c>
      <c r="U4070" s="4"/>
    </row>
    <row r="4071" spans="2:21" ht="14.25" customHeight="1" x14ac:dyDescent="0.3">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c r="O4071" s="4" t="str">
        <f>TEXT(Table1[[#This Row],[Invoice Date]],"mmm")</f>
        <v>Jan</v>
      </c>
      <c r="P4071" s="4">
        <f>YEAR(Table1[[#This Row],[Invoice Date]])</f>
        <v>2021</v>
      </c>
      <c r="Q4071" s="4">
        <f>IFERROR(Table1[[#This Row],[Total Sales]]/Table1[[#This Row],[Units Sold]],4)</f>
        <v>59</v>
      </c>
      <c r="R4071" s="4">
        <f>IFERROR(Table1[[#This Row],[Operating Profit]]/Table1[[#This Row],[Units Sold]],0)</f>
        <v>20.060000000000002</v>
      </c>
      <c r="S4071" s="4">
        <f>IFERROR((Table1[[#This Row],[Total Sales]]-Table1[[#This Row],[Operating Profit]])/Table1[[#This Row],[Units Sold]],0)</f>
        <v>38.94</v>
      </c>
      <c r="T4071" s="4" t="str">
        <f>IF(Table1[[#This Row],[Profit per unit]]&gt;$V$8,"Premium","Mass")</f>
        <v>Mass</v>
      </c>
      <c r="U4071" s="4"/>
    </row>
    <row r="4072" spans="2:21" ht="14.25" customHeight="1" x14ac:dyDescent="0.3">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c r="O4072" s="4" t="str">
        <f>TEXT(Table1[[#This Row],[Invoice Date]],"mmm")</f>
        <v>Jan</v>
      </c>
      <c r="P4072" s="4">
        <f>YEAR(Table1[[#This Row],[Invoice Date]])</f>
        <v>2021</v>
      </c>
      <c r="Q4072" s="4">
        <f>IFERROR(Table1[[#This Row],[Total Sales]]/Table1[[#This Row],[Units Sold]],4)</f>
        <v>62</v>
      </c>
      <c r="R4072" s="4">
        <f>IFERROR(Table1[[#This Row],[Operating Profit]]/Table1[[#This Row],[Units Sold]],0)</f>
        <v>28.52</v>
      </c>
      <c r="S4072" s="4">
        <f>IFERROR((Table1[[#This Row],[Total Sales]]-Table1[[#This Row],[Operating Profit]])/Table1[[#This Row],[Units Sold]],0)</f>
        <v>33.480000000000004</v>
      </c>
      <c r="T4072" s="4" t="str">
        <f>IF(Table1[[#This Row],[Profit per unit]]&gt;$V$8,"Premium","Mass")</f>
        <v>Mass</v>
      </c>
      <c r="U4072" s="4"/>
    </row>
    <row r="4073" spans="2:21" ht="14.25" customHeight="1" x14ac:dyDescent="0.3">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c r="O4073" s="4" t="str">
        <f>TEXT(Table1[[#This Row],[Invoice Date]],"mmm")</f>
        <v>Jan</v>
      </c>
      <c r="P4073" s="4">
        <f>YEAR(Table1[[#This Row],[Invoice Date]])</f>
        <v>2021</v>
      </c>
      <c r="Q4073" s="4">
        <f>IFERROR(Table1[[#This Row],[Total Sales]]/Table1[[#This Row],[Units Sold]],4)</f>
        <v>55</v>
      </c>
      <c r="R4073" s="4">
        <f>IFERROR(Table1[[#This Row],[Operating Profit]]/Table1[[#This Row],[Units Sold]],0)</f>
        <v>22</v>
      </c>
      <c r="S4073" s="4">
        <f>IFERROR((Table1[[#This Row],[Total Sales]]-Table1[[#This Row],[Operating Profit]])/Table1[[#This Row],[Units Sold]],0)</f>
        <v>33</v>
      </c>
      <c r="T4073" s="4" t="str">
        <f>IF(Table1[[#This Row],[Profit per unit]]&gt;$V$8,"Premium","Mass")</f>
        <v>Mass</v>
      </c>
      <c r="U4073" s="4"/>
    </row>
    <row r="4074" spans="2:21" ht="14.25" customHeight="1" x14ac:dyDescent="0.3">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c r="O4074" s="4" t="str">
        <f>TEXT(Table1[[#This Row],[Invoice Date]],"mmm")</f>
        <v>Jan</v>
      </c>
      <c r="P4074" s="4">
        <f>YEAR(Table1[[#This Row],[Invoice Date]])</f>
        <v>2021</v>
      </c>
      <c r="Q4074" s="4">
        <f>IFERROR(Table1[[#This Row],[Total Sales]]/Table1[[#This Row],[Units Sold]],4)</f>
        <v>64</v>
      </c>
      <c r="R4074" s="4">
        <f>IFERROR(Table1[[#This Row],[Operating Profit]]/Table1[[#This Row],[Units Sold]],0)</f>
        <v>40.96</v>
      </c>
      <c r="S4074" s="4">
        <f>IFERROR((Table1[[#This Row],[Total Sales]]-Table1[[#This Row],[Operating Profit]])/Table1[[#This Row],[Units Sold]],0)</f>
        <v>23.04</v>
      </c>
      <c r="T4074" s="4" t="str">
        <f>IF(Table1[[#This Row],[Profit per unit]]&gt;$V$8,"Premium","Mass")</f>
        <v>Mass</v>
      </c>
      <c r="U4074" s="4"/>
    </row>
    <row r="4075" spans="2:21" ht="14.25" customHeight="1" x14ac:dyDescent="0.3">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c r="O4075" s="4" t="str">
        <f>TEXT(Table1[[#This Row],[Invoice Date]],"mmm")</f>
        <v>Jan</v>
      </c>
      <c r="P4075" s="4">
        <f>YEAR(Table1[[#This Row],[Invoice Date]])</f>
        <v>2021</v>
      </c>
      <c r="Q4075" s="4">
        <f>IFERROR(Table1[[#This Row],[Total Sales]]/Table1[[#This Row],[Units Sold]],4)</f>
        <v>72</v>
      </c>
      <c r="R4075" s="4">
        <f>IFERROR(Table1[[#This Row],[Operating Profit]]/Table1[[#This Row],[Units Sold]],0)</f>
        <v>20.880000000000003</v>
      </c>
      <c r="S4075" s="4">
        <f>IFERROR((Table1[[#This Row],[Total Sales]]-Table1[[#This Row],[Operating Profit]])/Table1[[#This Row],[Units Sold]],0)</f>
        <v>51.12</v>
      </c>
      <c r="T4075" s="4" t="str">
        <f>IF(Table1[[#This Row],[Profit per unit]]&gt;$V$8,"Premium","Mass")</f>
        <v>Mass</v>
      </c>
      <c r="U4075" s="4"/>
    </row>
    <row r="4076" spans="2:21" ht="14.25" customHeight="1" x14ac:dyDescent="0.3">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c r="O4076" s="4" t="str">
        <f>TEXT(Table1[[#This Row],[Invoice Date]],"mmm")</f>
        <v>Jan</v>
      </c>
      <c r="P4076" s="4">
        <f>YEAR(Table1[[#This Row],[Invoice Date]])</f>
        <v>2021</v>
      </c>
      <c r="Q4076" s="4">
        <f>IFERROR(Table1[[#This Row],[Total Sales]]/Table1[[#This Row],[Units Sold]],4)</f>
        <v>62</v>
      </c>
      <c r="R4076" s="4">
        <f>IFERROR(Table1[[#This Row],[Operating Profit]]/Table1[[#This Row],[Units Sold]],0)</f>
        <v>28.52</v>
      </c>
      <c r="S4076" s="4">
        <f>IFERROR((Table1[[#This Row],[Total Sales]]-Table1[[#This Row],[Operating Profit]])/Table1[[#This Row],[Units Sold]],0)</f>
        <v>33.480000000000004</v>
      </c>
      <c r="T4076" s="4" t="str">
        <f>IF(Table1[[#This Row],[Profit per unit]]&gt;$V$8,"Premium","Mass")</f>
        <v>Mass</v>
      </c>
      <c r="U4076" s="4"/>
    </row>
    <row r="4077" spans="2:21" ht="14.25" customHeight="1" x14ac:dyDescent="0.3">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c r="O4077" s="4" t="str">
        <f>TEXT(Table1[[#This Row],[Invoice Date]],"mmm")</f>
        <v>Jan</v>
      </c>
      <c r="P4077" s="4">
        <f>YEAR(Table1[[#This Row],[Invoice Date]])</f>
        <v>2021</v>
      </c>
      <c r="Q4077" s="4">
        <f>IFERROR(Table1[[#This Row],[Total Sales]]/Table1[[#This Row],[Units Sold]],4)</f>
        <v>66</v>
      </c>
      <c r="R4077" s="4">
        <f>IFERROR(Table1[[#This Row],[Operating Profit]]/Table1[[#This Row],[Units Sold]],0)</f>
        <v>19.800000000000004</v>
      </c>
      <c r="S4077" s="4">
        <f>IFERROR((Table1[[#This Row],[Total Sales]]-Table1[[#This Row],[Operating Profit]])/Table1[[#This Row],[Units Sold]],0)</f>
        <v>46.199999999999996</v>
      </c>
      <c r="T4077" s="4" t="str">
        <f>IF(Table1[[#This Row],[Profit per unit]]&gt;$V$8,"Premium","Mass")</f>
        <v>Mass</v>
      </c>
      <c r="U4077" s="4"/>
    </row>
    <row r="4078" spans="2:21" ht="14.25" customHeight="1" x14ac:dyDescent="0.3">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c r="O4078" s="4" t="str">
        <f>TEXT(Table1[[#This Row],[Invoice Date]],"mmm")</f>
        <v>Jan</v>
      </c>
      <c r="P4078" s="4">
        <f>YEAR(Table1[[#This Row],[Invoice Date]])</f>
        <v>2021</v>
      </c>
      <c r="Q4078" s="4">
        <f>IFERROR(Table1[[#This Row],[Total Sales]]/Table1[[#This Row],[Units Sold]],4)</f>
        <v>60</v>
      </c>
      <c r="R4078" s="4">
        <f>IFERROR(Table1[[#This Row],[Operating Profit]]/Table1[[#This Row],[Units Sold]],0)</f>
        <v>28.2</v>
      </c>
      <c r="S4078" s="4">
        <f>IFERROR((Table1[[#This Row],[Total Sales]]-Table1[[#This Row],[Operating Profit]])/Table1[[#This Row],[Units Sold]],0)</f>
        <v>31.8</v>
      </c>
      <c r="T4078" s="4" t="str">
        <f>IF(Table1[[#This Row],[Profit per unit]]&gt;$V$8,"Premium","Mass")</f>
        <v>Mass</v>
      </c>
      <c r="U4078" s="4"/>
    </row>
    <row r="4079" spans="2:21" ht="14.25" customHeight="1" x14ac:dyDescent="0.3">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c r="O4079" s="4" t="str">
        <f>TEXT(Table1[[#This Row],[Invoice Date]],"mmm")</f>
        <v>Jan</v>
      </c>
      <c r="P4079" s="4">
        <f>YEAR(Table1[[#This Row],[Invoice Date]])</f>
        <v>2021</v>
      </c>
      <c r="Q4079" s="4">
        <f>IFERROR(Table1[[#This Row],[Total Sales]]/Table1[[#This Row],[Units Sold]],4)</f>
        <v>59</v>
      </c>
      <c r="R4079" s="4">
        <f>IFERROR(Table1[[#This Row],[Operating Profit]]/Table1[[#This Row],[Units Sold]],0)</f>
        <v>24.189999999999998</v>
      </c>
      <c r="S4079" s="4">
        <f>IFERROR((Table1[[#This Row],[Total Sales]]-Table1[[#This Row],[Operating Profit]])/Table1[[#This Row],[Units Sold]],0)</f>
        <v>34.81</v>
      </c>
      <c r="T4079" s="4" t="str">
        <f>IF(Table1[[#This Row],[Profit per unit]]&gt;$V$8,"Premium","Mass")</f>
        <v>Mass</v>
      </c>
      <c r="U4079" s="4"/>
    </row>
    <row r="4080" spans="2:21" ht="14.25" customHeight="1" x14ac:dyDescent="0.3">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c r="O4080" s="4" t="str">
        <f>TEXT(Table1[[#This Row],[Invoice Date]],"mmm")</f>
        <v>Jan</v>
      </c>
      <c r="P4080" s="4">
        <f>YEAR(Table1[[#This Row],[Invoice Date]])</f>
        <v>2021</v>
      </c>
      <c r="Q4080" s="4">
        <f>IFERROR(Table1[[#This Row],[Total Sales]]/Table1[[#This Row],[Units Sold]],4)</f>
        <v>69</v>
      </c>
      <c r="R4080" s="4">
        <f>IFERROR(Table1[[#This Row],[Operating Profit]]/Table1[[#This Row],[Units Sold]],0)</f>
        <v>42.09</v>
      </c>
      <c r="S4080" s="4">
        <f>IFERROR((Table1[[#This Row],[Total Sales]]-Table1[[#This Row],[Operating Profit]])/Table1[[#This Row],[Units Sold]],0)</f>
        <v>26.91</v>
      </c>
      <c r="T4080" s="4" t="str">
        <f>IF(Table1[[#This Row],[Profit per unit]]&gt;$V$8,"Premium","Mass")</f>
        <v>Mass</v>
      </c>
      <c r="U4080" s="4"/>
    </row>
    <row r="4081" spans="2:21" ht="14.25" customHeight="1" x14ac:dyDescent="0.3">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c r="O4081" s="4" t="str">
        <f>TEXT(Table1[[#This Row],[Invoice Date]],"mmm")</f>
        <v>Jan</v>
      </c>
      <c r="P4081" s="4">
        <f>YEAR(Table1[[#This Row],[Invoice Date]])</f>
        <v>2021</v>
      </c>
      <c r="Q4081" s="4">
        <f>IFERROR(Table1[[#This Row],[Total Sales]]/Table1[[#This Row],[Units Sold]],4)</f>
        <v>76</v>
      </c>
      <c r="R4081" s="4">
        <f>IFERROR(Table1[[#This Row],[Operating Profit]]/Table1[[#This Row],[Units Sold]],0)</f>
        <v>19</v>
      </c>
      <c r="S4081" s="4">
        <f>IFERROR((Table1[[#This Row],[Total Sales]]-Table1[[#This Row],[Operating Profit]])/Table1[[#This Row],[Units Sold]],0)</f>
        <v>57</v>
      </c>
      <c r="T4081" s="4" t="str">
        <f>IF(Table1[[#This Row],[Profit per unit]]&gt;$V$8,"Premium","Mass")</f>
        <v>Mass</v>
      </c>
      <c r="U4081" s="4"/>
    </row>
    <row r="4082" spans="2:21" ht="14.25" customHeight="1" x14ac:dyDescent="0.3">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c r="O4082" s="4" t="str">
        <f>TEXT(Table1[[#This Row],[Invoice Date]],"mmm")</f>
        <v>Jan</v>
      </c>
      <c r="P4082" s="4">
        <f>YEAR(Table1[[#This Row],[Invoice Date]])</f>
        <v>2021</v>
      </c>
      <c r="Q4082" s="4">
        <f>IFERROR(Table1[[#This Row],[Total Sales]]/Table1[[#This Row],[Units Sold]],4)</f>
        <v>51</v>
      </c>
      <c r="R4082" s="4">
        <f>IFERROR(Table1[[#This Row],[Operating Profit]]/Table1[[#This Row],[Units Sold]],0)</f>
        <v>21.42</v>
      </c>
      <c r="S4082" s="4">
        <f>IFERROR((Table1[[#This Row],[Total Sales]]-Table1[[#This Row],[Operating Profit]])/Table1[[#This Row],[Units Sold]],0)</f>
        <v>29.58</v>
      </c>
      <c r="T4082" s="4" t="str">
        <f>IF(Table1[[#This Row],[Profit per unit]]&gt;$V$8,"Premium","Mass")</f>
        <v>Mass</v>
      </c>
      <c r="U4082" s="4"/>
    </row>
    <row r="4083" spans="2:21" ht="14.25" customHeight="1" x14ac:dyDescent="0.3">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c r="O4083" s="4" t="str">
        <f>TEXT(Table1[[#This Row],[Invoice Date]],"mmm")</f>
        <v>Jan</v>
      </c>
      <c r="P4083" s="4">
        <f>YEAR(Table1[[#This Row],[Invoice Date]])</f>
        <v>2021</v>
      </c>
      <c r="Q4083" s="4">
        <f>IFERROR(Table1[[#This Row],[Total Sales]]/Table1[[#This Row],[Units Sold]],4)</f>
        <v>56</v>
      </c>
      <c r="R4083" s="4">
        <f>IFERROR(Table1[[#This Row],[Operating Profit]]/Table1[[#This Row],[Units Sold]],0)</f>
        <v>15.680000000000003</v>
      </c>
      <c r="S4083" s="4">
        <f>IFERROR((Table1[[#This Row],[Total Sales]]-Table1[[#This Row],[Operating Profit]])/Table1[[#This Row],[Units Sold]],0)</f>
        <v>40.319999999999993</v>
      </c>
      <c r="T4083" s="4" t="str">
        <f>IF(Table1[[#This Row],[Profit per unit]]&gt;$V$8,"Premium","Mass")</f>
        <v>Mass</v>
      </c>
      <c r="U4083" s="4"/>
    </row>
    <row r="4084" spans="2:21" ht="14.25" customHeight="1" x14ac:dyDescent="0.3">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c r="O4084" s="4" t="str">
        <f>TEXT(Table1[[#This Row],[Invoice Date]],"mmm")</f>
        <v>Jan</v>
      </c>
      <c r="P4084" s="4">
        <f>YEAR(Table1[[#This Row],[Invoice Date]])</f>
        <v>2021</v>
      </c>
      <c r="Q4084" s="4">
        <f>IFERROR(Table1[[#This Row],[Total Sales]]/Table1[[#This Row],[Units Sold]],4)</f>
        <v>52</v>
      </c>
      <c r="R4084" s="4">
        <f>IFERROR(Table1[[#This Row],[Operating Profit]]/Table1[[#This Row],[Units Sold]],0)</f>
        <v>20.8</v>
      </c>
      <c r="S4084" s="4">
        <f>IFERROR((Table1[[#This Row],[Total Sales]]-Table1[[#This Row],[Operating Profit]])/Table1[[#This Row],[Units Sold]],0)</f>
        <v>31.2</v>
      </c>
      <c r="T4084" s="4" t="str">
        <f>IF(Table1[[#This Row],[Profit per unit]]&gt;$V$8,"Premium","Mass")</f>
        <v>Mass</v>
      </c>
      <c r="U4084" s="4"/>
    </row>
    <row r="4085" spans="2:21" ht="14.25" customHeight="1" x14ac:dyDescent="0.3">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c r="O4085" s="4" t="str">
        <f>TEXT(Table1[[#This Row],[Invoice Date]],"mmm")</f>
        <v>Jan</v>
      </c>
      <c r="P4085" s="4">
        <f>YEAR(Table1[[#This Row],[Invoice Date]])</f>
        <v>2021</v>
      </c>
      <c r="Q4085" s="4">
        <f>IFERROR(Table1[[#This Row],[Total Sales]]/Table1[[#This Row],[Units Sold]],4)</f>
        <v>53</v>
      </c>
      <c r="R4085" s="4">
        <f>IFERROR(Table1[[#This Row],[Operating Profit]]/Table1[[#This Row],[Units Sold]],0)</f>
        <v>18.549999999999997</v>
      </c>
      <c r="S4085" s="4">
        <f>IFERROR((Table1[[#This Row],[Total Sales]]-Table1[[#This Row],[Operating Profit]])/Table1[[#This Row],[Units Sold]],0)</f>
        <v>34.450000000000003</v>
      </c>
      <c r="T4085" s="4" t="str">
        <f>IF(Table1[[#This Row],[Profit per unit]]&gt;$V$8,"Premium","Mass")</f>
        <v>Mass</v>
      </c>
      <c r="U4085" s="4"/>
    </row>
    <row r="4086" spans="2:21" ht="14.25" customHeight="1" x14ac:dyDescent="0.3">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c r="O4086" s="4" t="str">
        <f>TEXT(Table1[[#This Row],[Invoice Date]],"mmm")</f>
        <v>Jan</v>
      </c>
      <c r="P4086" s="4">
        <f>YEAR(Table1[[#This Row],[Invoice Date]])</f>
        <v>2021</v>
      </c>
      <c r="Q4086" s="4">
        <f>IFERROR(Table1[[#This Row],[Total Sales]]/Table1[[#This Row],[Units Sold]],4)</f>
        <v>63</v>
      </c>
      <c r="R4086" s="4">
        <f>IFERROR(Table1[[#This Row],[Operating Profit]]/Table1[[#This Row],[Units Sold]],0)</f>
        <v>36.540000000000006</v>
      </c>
      <c r="S4086" s="4">
        <f>IFERROR((Table1[[#This Row],[Total Sales]]-Table1[[#This Row],[Operating Profit]])/Table1[[#This Row],[Units Sold]],0)</f>
        <v>26.459999999999994</v>
      </c>
      <c r="T4086" s="4" t="str">
        <f>IF(Table1[[#This Row],[Profit per unit]]&gt;$V$8,"Premium","Mass")</f>
        <v>Mass</v>
      </c>
      <c r="U4086" s="4"/>
    </row>
    <row r="4087" spans="2:21" ht="14.25" customHeight="1" x14ac:dyDescent="0.3">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c r="O4087" s="4" t="str">
        <f>TEXT(Table1[[#This Row],[Invoice Date]],"mmm")</f>
        <v>Jan</v>
      </c>
      <c r="P4087" s="4">
        <f>YEAR(Table1[[#This Row],[Invoice Date]])</f>
        <v>2021</v>
      </c>
      <c r="Q4087" s="4">
        <f>IFERROR(Table1[[#This Row],[Total Sales]]/Table1[[#This Row],[Units Sold]],4)</f>
        <v>65</v>
      </c>
      <c r="R4087" s="4">
        <f>IFERROR(Table1[[#This Row],[Operating Profit]]/Table1[[#This Row],[Units Sold]],0)</f>
        <v>15.600000000000001</v>
      </c>
      <c r="S4087" s="4">
        <f>IFERROR((Table1[[#This Row],[Total Sales]]-Table1[[#This Row],[Operating Profit]])/Table1[[#This Row],[Units Sold]],0)</f>
        <v>49.4</v>
      </c>
      <c r="T4087" s="4" t="str">
        <f>IF(Table1[[#This Row],[Profit per unit]]&gt;$V$8,"Premium","Mass")</f>
        <v>Mass</v>
      </c>
      <c r="U4087" s="4"/>
    </row>
    <row r="4088" spans="2:21" ht="14.25" customHeight="1" x14ac:dyDescent="0.3">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c r="O4088" s="4" t="str">
        <f>TEXT(Table1[[#This Row],[Invoice Date]],"mmm")</f>
        <v>Jan</v>
      </c>
      <c r="P4088" s="4">
        <f>YEAR(Table1[[#This Row],[Invoice Date]])</f>
        <v>2021</v>
      </c>
      <c r="Q4088" s="4">
        <f>IFERROR(Table1[[#This Row],[Total Sales]]/Table1[[#This Row],[Units Sold]],4)</f>
        <v>51</v>
      </c>
      <c r="R4088" s="4">
        <f>IFERROR(Table1[[#This Row],[Operating Profit]]/Table1[[#This Row],[Units Sold]],0)</f>
        <v>22.950000000000003</v>
      </c>
      <c r="S4088" s="4">
        <f>IFERROR((Table1[[#This Row],[Total Sales]]-Table1[[#This Row],[Operating Profit]])/Table1[[#This Row],[Units Sold]],0)</f>
        <v>28.049999999999997</v>
      </c>
      <c r="T4088" s="4" t="str">
        <f>IF(Table1[[#This Row],[Profit per unit]]&gt;$V$8,"Premium","Mass")</f>
        <v>Mass</v>
      </c>
      <c r="U4088" s="4"/>
    </row>
    <row r="4089" spans="2:21" ht="14.25" customHeight="1" x14ac:dyDescent="0.3">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c r="O4089" s="4" t="str">
        <f>TEXT(Table1[[#This Row],[Invoice Date]],"mmm")</f>
        <v>Jan</v>
      </c>
      <c r="P4089" s="4">
        <f>YEAR(Table1[[#This Row],[Invoice Date]])</f>
        <v>2021</v>
      </c>
      <c r="Q4089" s="4">
        <f>IFERROR(Table1[[#This Row],[Total Sales]]/Table1[[#This Row],[Units Sold]],4)</f>
        <v>59</v>
      </c>
      <c r="R4089" s="4">
        <f>IFERROR(Table1[[#This Row],[Operating Profit]]/Table1[[#This Row],[Units Sold]],0)</f>
        <v>17.110000000000003</v>
      </c>
      <c r="S4089" s="4">
        <f>IFERROR((Table1[[#This Row],[Total Sales]]-Table1[[#This Row],[Operating Profit]])/Table1[[#This Row],[Units Sold]],0)</f>
        <v>41.89</v>
      </c>
      <c r="T4089" s="4" t="str">
        <f>IF(Table1[[#This Row],[Profit per unit]]&gt;$V$8,"Premium","Mass")</f>
        <v>Mass</v>
      </c>
      <c r="U4089" s="4"/>
    </row>
    <row r="4090" spans="2:21" ht="14.25" customHeight="1" x14ac:dyDescent="0.3">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c r="O4090" s="4" t="str">
        <f>TEXT(Table1[[#This Row],[Invoice Date]],"mmm")</f>
        <v>Feb</v>
      </c>
      <c r="P4090" s="4">
        <f>YEAR(Table1[[#This Row],[Invoice Date]])</f>
        <v>2021</v>
      </c>
      <c r="Q4090" s="4">
        <f>IFERROR(Table1[[#This Row],[Total Sales]]/Table1[[#This Row],[Units Sold]],4)</f>
        <v>50</v>
      </c>
      <c r="R4090" s="4">
        <f>IFERROR(Table1[[#This Row],[Operating Profit]]/Table1[[#This Row],[Units Sold]],0)</f>
        <v>21.000000000000004</v>
      </c>
      <c r="S4090" s="4">
        <f>IFERROR((Table1[[#This Row],[Total Sales]]-Table1[[#This Row],[Operating Profit]])/Table1[[#This Row],[Units Sold]],0)</f>
        <v>29</v>
      </c>
      <c r="T4090" s="4" t="str">
        <f>IF(Table1[[#This Row],[Profit per unit]]&gt;$V$8,"Premium","Mass")</f>
        <v>Mass</v>
      </c>
      <c r="U4090" s="4"/>
    </row>
    <row r="4091" spans="2:21" ht="14.25" customHeight="1" x14ac:dyDescent="0.3">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c r="O4091" s="4" t="str">
        <f>TEXT(Table1[[#This Row],[Invoice Date]],"mmm")</f>
        <v>Feb</v>
      </c>
      <c r="P4091" s="4">
        <f>YEAR(Table1[[#This Row],[Invoice Date]])</f>
        <v>2021</v>
      </c>
      <c r="Q4091" s="4">
        <f>IFERROR(Table1[[#This Row],[Total Sales]]/Table1[[#This Row],[Units Sold]],4)</f>
        <v>51</v>
      </c>
      <c r="R4091" s="4">
        <f>IFERROR(Table1[[#This Row],[Operating Profit]]/Table1[[#This Row],[Units Sold]],0)</f>
        <v>18.36</v>
      </c>
      <c r="S4091" s="4">
        <f>IFERROR((Table1[[#This Row],[Total Sales]]-Table1[[#This Row],[Operating Profit]])/Table1[[#This Row],[Units Sold]],0)</f>
        <v>32.64</v>
      </c>
      <c r="T4091" s="4" t="str">
        <f>IF(Table1[[#This Row],[Profit per unit]]&gt;$V$8,"Premium","Mass")</f>
        <v>Mass</v>
      </c>
      <c r="U4091" s="4"/>
    </row>
    <row r="4092" spans="2:21" ht="14.25" customHeight="1" x14ac:dyDescent="0.3">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c r="O4092" s="4" t="str">
        <f>TEXT(Table1[[#This Row],[Invoice Date]],"mmm")</f>
        <v>Feb</v>
      </c>
      <c r="P4092" s="4">
        <f>YEAR(Table1[[#This Row],[Invoice Date]])</f>
        <v>2021</v>
      </c>
      <c r="Q4092" s="4">
        <f>IFERROR(Table1[[#This Row],[Total Sales]]/Table1[[#This Row],[Units Sold]],4)</f>
        <v>59</v>
      </c>
      <c r="R4092" s="4">
        <f>IFERROR(Table1[[#This Row],[Operating Profit]]/Table1[[#This Row],[Units Sold]],0)</f>
        <v>34.220000000000006</v>
      </c>
      <c r="S4092" s="4">
        <f>IFERROR((Table1[[#This Row],[Total Sales]]-Table1[[#This Row],[Operating Profit]])/Table1[[#This Row],[Units Sold]],0)</f>
        <v>24.779999999999994</v>
      </c>
      <c r="T4092" s="4" t="str">
        <f>IF(Table1[[#This Row],[Profit per unit]]&gt;$V$8,"Premium","Mass")</f>
        <v>Mass</v>
      </c>
      <c r="U4092" s="4"/>
    </row>
    <row r="4093" spans="2:21" ht="14.25" customHeight="1" x14ac:dyDescent="0.3">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c r="O4093" s="4" t="str">
        <f>TEXT(Table1[[#This Row],[Invoice Date]],"mmm")</f>
        <v>Feb</v>
      </c>
      <c r="P4093" s="4">
        <f>YEAR(Table1[[#This Row],[Invoice Date]])</f>
        <v>2021</v>
      </c>
      <c r="Q4093" s="4">
        <f>IFERROR(Table1[[#This Row],[Total Sales]]/Table1[[#This Row],[Units Sold]],4)</f>
        <v>63</v>
      </c>
      <c r="R4093" s="4">
        <f>IFERROR(Table1[[#This Row],[Operating Profit]]/Table1[[#This Row],[Units Sold]],0)</f>
        <v>14.49</v>
      </c>
      <c r="S4093" s="4">
        <f>IFERROR((Table1[[#This Row],[Total Sales]]-Table1[[#This Row],[Operating Profit]])/Table1[[#This Row],[Units Sold]],0)</f>
        <v>48.51</v>
      </c>
      <c r="T4093" s="4" t="str">
        <f>IF(Table1[[#This Row],[Profit per unit]]&gt;$V$8,"Premium","Mass")</f>
        <v>Mass</v>
      </c>
      <c r="U4093" s="4"/>
    </row>
    <row r="4094" spans="2:21" ht="14.25" customHeight="1" x14ac:dyDescent="0.3">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c r="O4094" s="4" t="str">
        <f>TEXT(Table1[[#This Row],[Invoice Date]],"mmm")</f>
        <v>Feb</v>
      </c>
      <c r="P4094" s="4">
        <f>YEAR(Table1[[#This Row],[Invoice Date]])</f>
        <v>2021</v>
      </c>
      <c r="Q4094" s="4">
        <f>IFERROR(Table1[[#This Row],[Total Sales]]/Table1[[#This Row],[Units Sold]],4)</f>
        <v>52</v>
      </c>
      <c r="R4094" s="4">
        <f>IFERROR(Table1[[#This Row],[Operating Profit]]/Table1[[#This Row],[Units Sold]],0)</f>
        <v>22.880000000000003</v>
      </c>
      <c r="S4094" s="4">
        <f>IFERROR((Table1[[#This Row],[Total Sales]]-Table1[[#This Row],[Operating Profit]])/Table1[[#This Row],[Units Sold]],0)</f>
        <v>29.119999999999997</v>
      </c>
      <c r="T4094" s="4" t="str">
        <f>IF(Table1[[#This Row],[Profit per unit]]&gt;$V$8,"Premium","Mass")</f>
        <v>Mass</v>
      </c>
      <c r="U4094" s="4"/>
    </row>
    <row r="4095" spans="2:21" ht="14.25" customHeight="1" x14ac:dyDescent="0.3">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c r="O4095" s="4" t="str">
        <f>TEXT(Table1[[#This Row],[Invoice Date]],"mmm")</f>
        <v>Feb</v>
      </c>
      <c r="P4095" s="4">
        <f>YEAR(Table1[[#This Row],[Invoice Date]])</f>
        <v>2021</v>
      </c>
      <c r="Q4095" s="4">
        <f>IFERROR(Table1[[#This Row],[Total Sales]]/Table1[[#This Row],[Units Sold]],4)</f>
        <v>58</v>
      </c>
      <c r="R4095" s="4">
        <f>IFERROR(Table1[[#This Row],[Operating Profit]]/Table1[[#This Row],[Units Sold]],0)</f>
        <v>14.5</v>
      </c>
      <c r="S4095" s="4">
        <f>IFERROR((Table1[[#This Row],[Total Sales]]-Table1[[#This Row],[Operating Profit]])/Table1[[#This Row],[Units Sold]],0)</f>
        <v>43.5</v>
      </c>
      <c r="T4095" s="4" t="str">
        <f>IF(Table1[[#This Row],[Profit per unit]]&gt;$V$8,"Premium","Mass")</f>
        <v>Mass</v>
      </c>
      <c r="U4095" s="4"/>
    </row>
    <row r="4096" spans="2:21" ht="14.25" customHeight="1" x14ac:dyDescent="0.3">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c r="O4096" s="4" t="str">
        <f>TEXT(Table1[[#This Row],[Invoice Date]],"mmm")</f>
        <v>Feb</v>
      </c>
      <c r="P4096" s="4">
        <f>YEAR(Table1[[#This Row],[Invoice Date]])</f>
        <v>2021</v>
      </c>
      <c r="Q4096" s="4">
        <f>IFERROR(Table1[[#This Row],[Total Sales]]/Table1[[#This Row],[Units Sold]],4)</f>
        <v>50</v>
      </c>
      <c r="R4096" s="4">
        <f>IFERROR(Table1[[#This Row],[Operating Profit]]/Table1[[#This Row],[Units Sold]],0)</f>
        <v>20</v>
      </c>
      <c r="S4096" s="4">
        <f>IFERROR((Table1[[#This Row],[Total Sales]]-Table1[[#This Row],[Operating Profit]])/Table1[[#This Row],[Units Sold]],0)</f>
        <v>30</v>
      </c>
      <c r="T4096" s="4" t="str">
        <f>IF(Table1[[#This Row],[Profit per unit]]&gt;$V$8,"Premium","Mass")</f>
        <v>Mass</v>
      </c>
      <c r="U4096" s="4"/>
    </row>
    <row r="4097" spans="2:21" ht="14.25" customHeight="1" x14ac:dyDescent="0.3">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c r="O4097" s="4" t="str">
        <f>TEXT(Table1[[#This Row],[Invoice Date]],"mmm")</f>
        <v>Feb</v>
      </c>
      <c r="P4097" s="4">
        <f>YEAR(Table1[[#This Row],[Invoice Date]])</f>
        <v>2021</v>
      </c>
      <c r="Q4097" s="4">
        <f>IFERROR(Table1[[#This Row],[Total Sales]]/Table1[[#This Row],[Units Sold]],4)</f>
        <v>53</v>
      </c>
      <c r="R4097" s="4">
        <f>IFERROR(Table1[[#This Row],[Operating Profit]]/Table1[[#This Row],[Units Sold]],0)</f>
        <v>21.2</v>
      </c>
      <c r="S4097" s="4">
        <f>IFERROR((Table1[[#This Row],[Total Sales]]-Table1[[#This Row],[Operating Profit]])/Table1[[#This Row],[Units Sold]],0)</f>
        <v>31.8</v>
      </c>
      <c r="T4097" s="4" t="str">
        <f>IF(Table1[[#This Row],[Profit per unit]]&gt;$V$8,"Premium","Mass")</f>
        <v>Mass</v>
      </c>
      <c r="U4097" s="4"/>
    </row>
    <row r="4098" spans="2:21" ht="14.25" customHeight="1" x14ac:dyDescent="0.3">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c r="O4098" s="4" t="str">
        <f>TEXT(Table1[[#This Row],[Invoice Date]],"mmm")</f>
        <v>Feb</v>
      </c>
      <c r="P4098" s="4">
        <f>YEAR(Table1[[#This Row],[Invoice Date]])</f>
        <v>2021</v>
      </c>
      <c r="Q4098" s="4">
        <f>IFERROR(Table1[[#This Row],[Total Sales]]/Table1[[#This Row],[Units Sold]],4)</f>
        <v>63</v>
      </c>
      <c r="R4098" s="4">
        <f>IFERROR(Table1[[#This Row],[Operating Profit]]/Table1[[#This Row],[Units Sold]],0)</f>
        <v>35.910000000000004</v>
      </c>
      <c r="S4098" s="4">
        <f>IFERROR((Table1[[#This Row],[Total Sales]]-Table1[[#This Row],[Operating Profit]])/Table1[[#This Row],[Units Sold]],0)</f>
        <v>27.089999999999996</v>
      </c>
      <c r="T4098" s="4" t="str">
        <f>IF(Table1[[#This Row],[Profit per unit]]&gt;$V$8,"Premium","Mass")</f>
        <v>Mass</v>
      </c>
      <c r="U4098" s="4"/>
    </row>
    <row r="4099" spans="2:21" ht="14.25" customHeight="1" x14ac:dyDescent="0.3">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c r="O4099" s="4" t="str">
        <f>TEXT(Table1[[#This Row],[Invoice Date]],"mmm")</f>
        <v>Feb</v>
      </c>
      <c r="P4099" s="4">
        <f>YEAR(Table1[[#This Row],[Invoice Date]])</f>
        <v>2021</v>
      </c>
      <c r="Q4099" s="4">
        <f>IFERROR(Table1[[#This Row],[Total Sales]]/Table1[[#This Row],[Units Sold]],4)</f>
        <v>67</v>
      </c>
      <c r="R4099" s="4">
        <f>IFERROR(Table1[[#This Row],[Operating Profit]]/Table1[[#This Row],[Units Sold]],0)</f>
        <v>14.070000000000002</v>
      </c>
      <c r="S4099" s="4">
        <f>IFERROR((Table1[[#This Row],[Total Sales]]-Table1[[#This Row],[Operating Profit]])/Table1[[#This Row],[Units Sold]],0)</f>
        <v>52.93</v>
      </c>
      <c r="T4099" s="4" t="str">
        <f>IF(Table1[[#This Row],[Profit per unit]]&gt;$V$8,"Premium","Mass")</f>
        <v>Mass</v>
      </c>
      <c r="U4099" s="4"/>
    </row>
    <row r="4100" spans="2:21" ht="14.25" customHeight="1" x14ac:dyDescent="0.3">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c r="O4100" s="4" t="str">
        <f>TEXT(Table1[[#This Row],[Invoice Date]],"mmm")</f>
        <v>Feb</v>
      </c>
      <c r="P4100" s="4">
        <f>YEAR(Table1[[#This Row],[Invoice Date]])</f>
        <v>2021</v>
      </c>
      <c r="Q4100" s="4">
        <f>IFERROR(Table1[[#This Row],[Total Sales]]/Table1[[#This Row],[Units Sold]],4)</f>
        <v>51</v>
      </c>
      <c r="R4100" s="4">
        <f>IFERROR(Table1[[#This Row],[Operating Profit]]/Table1[[#This Row],[Units Sold]],0)</f>
        <v>20.400000000000002</v>
      </c>
      <c r="S4100" s="4">
        <f>IFERROR((Table1[[#This Row],[Total Sales]]-Table1[[#This Row],[Operating Profit]])/Table1[[#This Row],[Units Sold]],0)</f>
        <v>30.599999999999998</v>
      </c>
      <c r="T4100" s="4" t="str">
        <f>IF(Table1[[#This Row],[Profit per unit]]&gt;$V$8,"Premium","Mass")</f>
        <v>Mass</v>
      </c>
      <c r="U4100" s="4"/>
    </row>
    <row r="4101" spans="2:21" ht="14.25" customHeight="1" x14ac:dyDescent="0.3">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c r="O4101" s="4" t="str">
        <f>TEXT(Table1[[#This Row],[Invoice Date]],"mmm")</f>
        <v>Feb</v>
      </c>
      <c r="P4101" s="4">
        <f>YEAR(Table1[[#This Row],[Invoice Date]])</f>
        <v>2021</v>
      </c>
      <c r="Q4101" s="4">
        <f>IFERROR(Table1[[#This Row],[Total Sales]]/Table1[[#This Row],[Units Sold]],4)</f>
        <v>58</v>
      </c>
      <c r="R4101" s="4">
        <f>IFERROR(Table1[[#This Row],[Operating Profit]]/Table1[[#This Row],[Units Sold]],0)</f>
        <v>15.660000000000002</v>
      </c>
      <c r="S4101" s="4">
        <f>IFERROR((Table1[[#This Row],[Total Sales]]-Table1[[#This Row],[Operating Profit]])/Table1[[#This Row],[Units Sold]],0)</f>
        <v>42.339999999999996</v>
      </c>
      <c r="T4101" s="4" t="str">
        <f>IF(Table1[[#This Row],[Profit per unit]]&gt;$V$8,"Premium","Mass")</f>
        <v>Mass</v>
      </c>
      <c r="U4101" s="4"/>
    </row>
    <row r="4102" spans="2:21" ht="14.25" customHeight="1" x14ac:dyDescent="0.3">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c r="O4102" s="4" t="str">
        <f>TEXT(Table1[[#This Row],[Invoice Date]],"mmm")</f>
        <v>Feb</v>
      </c>
      <c r="P4102" s="4">
        <f>YEAR(Table1[[#This Row],[Invoice Date]])</f>
        <v>2021</v>
      </c>
      <c r="Q4102" s="4">
        <f>IFERROR(Table1[[#This Row],[Total Sales]]/Table1[[#This Row],[Units Sold]],4)</f>
        <v>52</v>
      </c>
      <c r="R4102" s="4">
        <f>IFERROR(Table1[[#This Row],[Operating Profit]]/Table1[[#This Row],[Units Sold]],0)</f>
        <v>20.8</v>
      </c>
      <c r="S4102" s="4">
        <f>IFERROR((Table1[[#This Row],[Total Sales]]-Table1[[#This Row],[Operating Profit]])/Table1[[#This Row],[Units Sold]],0)</f>
        <v>31.2</v>
      </c>
      <c r="T4102" s="4" t="str">
        <f>IF(Table1[[#This Row],[Profit per unit]]&gt;$V$8,"Premium","Mass")</f>
        <v>Mass</v>
      </c>
      <c r="U4102" s="4"/>
    </row>
    <row r="4103" spans="2:21" ht="14.25" customHeight="1" x14ac:dyDescent="0.3">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c r="O4103" s="4" t="str">
        <f>TEXT(Table1[[#This Row],[Invoice Date]],"mmm")</f>
        <v>Feb</v>
      </c>
      <c r="P4103" s="4">
        <f>YEAR(Table1[[#This Row],[Invoice Date]])</f>
        <v>2021</v>
      </c>
      <c r="Q4103" s="4">
        <f>IFERROR(Table1[[#This Row],[Total Sales]]/Table1[[#This Row],[Units Sold]],4)</f>
        <v>51</v>
      </c>
      <c r="R4103" s="4">
        <f>IFERROR(Table1[[#This Row],[Operating Profit]]/Table1[[#This Row],[Units Sold]],0)</f>
        <v>20.399999999999999</v>
      </c>
      <c r="S4103" s="4">
        <f>IFERROR((Table1[[#This Row],[Total Sales]]-Table1[[#This Row],[Operating Profit]])/Table1[[#This Row],[Units Sold]],0)</f>
        <v>30.6</v>
      </c>
      <c r="T4103" s="4" t="str">
        <f>IF(Table1[[#This Row],[Profit per unit]]&gt;$V$8,"Premium","Mass")</f>
        <v>Mass</v>
      </c>
      <c r="U4103" s="4"/>
    </row>
    <row r="4104" spans="2:21" ht="14.25" customHeight="1" x14ac:dyDescent="0.3">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c r="O4104" s="4" t="str">
        <f>TEXT(Table1[[#This Row],[Invoice Date]],"mmm")</f>
        <v>Feb</v>
      </c>
      <c r="P4104" s="4">
        <f>YEAR(Table1[[#This Row],[Invoice Date]])</f>
        <v>2021</v>
      </c>
      <c r="Q4104" s="4">
        <f>IFERROR(Table1[[#This Row],[Total Sales]]/Table1[[#This Row],[Units Sold]],4)</f>
        <v>59</v>
      </c>
      <c r="R4104" s="4">
        <f>IFERROR(Table1[[#This Row],[Operating Profit]]/Table1[[#This Row],[Units Sold]],0)</f>
        <v>35.400000000000006</v>
      </c>
      <c r="S4104" s="4">
        <f>IFERROR((Table1[[#This Row],[Total Sales]]-Table1[[#This Row],[Operating Profit]])/Table1[[#This Row],[Units Sold]],0)</f>
        <v>23.599999999999994</v>
      </c>
      <c r="T4104" s="4" t="str">
        <f>IF(Table1[[#This Row],[Profit per unit]]&gt;$V$8,"Premium","Mass")</f>
        <v>Mass</v>
      </c>
      <c r="U4104" s="4"/>
    </row>
    <row r="4105" spans="2:21" ht="14.25" customHeight="1" x14ac:dyDescent="0.3">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c r="O4105" s="4" t="str">
        <f>TEXT(Table1[[#This Row],[Invoice Date]],"mmm")</f>
        <v>Feb</v>
      </c>
      <c r="P4105" s="4">
        <f>YEAR(Table1[[#This Row],[Invoice Date]])</f>
        <v>2021</v>
      </c>
      <c r="Q4105" s="4">
        <f>IFERROR(Table1[[#This Row],[Total Sales]]/Table1[[#This Row],[Units Sold]],4)</f>
        <v>67</v>
      </c>
      <c r="R4105" s="4">
        <f>IFERROR(Table1[[#This Row],[Operating Profit]]/Table1[[#This Row],[Units Sold]],0)</f>
        <v>15.41</v>
      </c>
      <c r="S4105" s="4">
        <f>IFERROR((Table1[[#This Row],[Total Sales]]-Table1[[#This Row],[Operating Profit]])/Table1[[#This Row],[Units Sold]],0)</f>
        <v>51.589999999999996</v>
      </c>
      <c r="T4105" s="4" t="str">
        <f>IF(Table1[[#This Row],[Profit per unit]]&gt;$V$8,"Premium","Mass")</f>
        <v>Mass</v>
      </c>
      <c r="U4105" s="4"/>
    </row>
    <row r="4106" spans="2:21" ht="14.25" customHeight="1" x14ac:dyDescent="0.3">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c r="O4106" s="4" t="str">
        <f>TEXT(Table1[[#This Row],[Invoice Date]],"mmm")</f>
        <v>Feb</v>
      </c>
      <c r="P4106" s="4">
        <f>YEAR(Table1[[#This Row],[Invoice Date]])</f>
        <v>2021</v>
      </c>
      <c r="Q4106" s="4">
        <f>IFERROR(Table1[[#This Row],[Total Sales]]/Table1[[#This Row],[Units Sold]],4)</f>
        <v>32</v>
      </c>
      <c r="R4106" s="4">
        <f>IFERROR(Table1[[#This Row],[Operating Profit]]/Table1[[#This Row],[Units Sold]],0)</f>
        <v>16.32</v>
      </c>
      <c r="S4106" s="4">
        <f>IFERROR((Table1[[#This Row],[Total Sales]]-Table1[[#This Row],[Operating Profit]])/Table1[[#This Row],[Units Sold]],0)</f>
        <v>15.68</v>
      </c>
      <c r="T4106" s="4" t="str">
        <f>IF(Table1[[#This Row],[Profit per unit]]&gt;$V$8,"Premium","Mass")</f>
        <v>Mass</v>
      </c>
      <c r="U4106" s="4"/>
    </row>
    <row r="4107" spans="2:21" ht="14.25" customHeight="1" x14ac:dyDescent="0.3">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c r="O4107" s="4" t="str">
        <f>TEXT(Table1[[#This Row],[Invoice Date]],"mmm")</f>
        <v>Feb</v>
      </c>
      <c r="P4107" s="4">
        <f>YEAR(Table1[[#This Row],[Invoice Date]])</f>
        <v>2021</v>
      </c>
      <c r="Q4107" s="4">
        <f>IFERROR(Table1[[#This Row],[Total Sales]]/Table1[[#This Row],[Units Sold]],4)</f>
        <v>41</v>
      </c>
      <c r="R4107" s="4">
        <f>IFERROR(Table1[[#This Row],[Operating Profit]]/Table1[[#This Row],[Units Sold]],0)</f>
        <v>14.76</v>
      </c>
      <c r="S4107" s="4">
        <f>IFERROR((Table1[[#This Row],[Total Sales]]-Table1[[#This Row],[Operating Profit]])/Table1[[#This Row],[Units Sold]],0)</f>
        <v>26.24</v>
      </c>
      <c r="T4107" s="4" t="str">
        <f>IF(Table1[[#This Row],[Profit per unit]]&gt;$V$8,"Premium","Mass")</f>
        <v>Mass</v>
      </c>
      <c r="U4107" s="4"/>
    </row>
    <row r="4108" spans="2:21" ht="14.25" customHeight="1" x14ac:dyDescent="0.3">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c r="O4108" s="4" t="str">
        <f>TEXT(Table1[[#This Row],[Invoice Date]],"mmm")</f>
        <v>Mar</v>
      </c>
      <c r="P4108" s="4">
        <f>YEAR(Table1[[#This Row],[Invoice Date]])</f>
        <v>2021</v>
      </c>
      <c r="Q4108" s="4">
        <f>IFERROR(Table1[[#This Row],[Total Sales]]/Table1[[#This Row],[Units Sold]],4)</f>
        <v>41</v>
      </c>
      <c r="R4108" s="4">
        <f>IFERROR(Table1[[#This Row],[Operating Profit]]/Table1[[#This Row],[Units Sold]],0)</f>
        <v>21.32</v>
      </c>
      <c r="S4108" s="4">
        <f>IFERROR((Table1[[#This Row],[Total Sales]]-Table1[[#This Row],[Operating Profit]])/Table1[[#This Row],[Units Sold]],0)</f>
        <v>19.68</v>
      </c>
      <c r="T4108" s="4" t="str">
        <f>IF(Table1[[#This Row],[Profit per unit]]&gt;$V$8,"Premium","Mass")</f>
        <v>Mass</v>
      </c>
      <c r="U4108" s="4"/>
    </row>
    <row r="4109" spans="2:21" ht="14.25" customHeight="1" x14ac:dyDescent="0.3">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c r="O4109" s="4" t="str">
        <f>TEXT(Table1[[#This Row],[Invoice Date]],"mmm")</f>
        <v>Mar</v>
      </c>
      <c r="P4109" s="4">
        <f>YEAR(Table1[[#This Row],[Invoice Date]])</f>
        <v>2021</v>
      </c>
      <c r="Q4109" s="4">
        <f>IFERROR(Table1[[#This Row],[Total Sales]]/Table1[[#This Row],[Units Sold]],4)</f>
        <v>41</v>
      </c>
      <c r="R4109" s="4">
        <f>IFERROR(Table1[[#This Row],[Operating Profit]]/Table1[[#This Row],[Units Sold]],0)</f>
        <v>20.09</v>
      </c>
      <c r="S4109" s="4">
        <f>IFERROR((Table1[[#This Row],[Total Sales]]-Table1[[#This Row],[Operating Profit]])/Table1[[#This Row],[Units Sold]],0)</f>
        <v>20.91</v>
      </c>
      <c r="T4109" s="4" t="str">
        <f>IF(Table1[[#This Row],[Profit per unit]]&gt;$V$8,"Premium","Mass")</f>
        <v>Mass</v>
      </c>
      <c r="U4109" s="4"/>
    </row>
    <row r="4110" spans="2:21" ht="14.25" customHeight="1" x14ac:dyDescent="0.3">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c r="O4110" s="4" t="str">
        <f>TEXT(Table1[[#This Row],[Invoice Date]],"mmm")</f>
        <v>Mar</v>
      </c>
      <c r="P4110" s="4">
        <f>YEAR(Table1[[#This Row],[Invoice Date]])</f>
        <v>2021</v>
      </c>
      <c r="Q4110" s="4">
        <f>IFERROR(Table1[[#This Row],[Total Sales]]/Table1[[#This Row],[Units Sold]],4)</f>
        <v>49</v>
      </c>
      <c r="R4110" s="4">
        <f>IFERROR(Table1[[#This Row],[Operating Profit]]/Table1[[#This Row],[Units Sold]],0)</f>
        <v>32.340000000000003</v>
      </c>
      <c r="S4110" s="4">
        <f>IFERROR((Table1[[#This Row],[Total Sales]]-Table1[[#This Row],[Operating Profit]])/Table1[[#This Row],[Units Sold]],0)</f>
        <v>16.66</v>
      </c>
      <c r="T4110" s="4" t="str">
        <f>IF(Table1[[#This Row],[Profit per unit]]&gt;$V$8,"Premium","Mass")</f>
        <v>Mass</v>
      </c>
      <c r="U4110" s="4"/>
    </row>
    <row r="4111" spans="2:21" ht="14.25" customHeight="1" x14ac:dyDescent="0.3">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c r="O4111" s="4" t="str">
        <f>TEXT(Table1[[#This Row],[Invoice Date]],"mmm")</f>
        <v>Mar</v>
      </c>
      <c r="P4111" s="4">
        <f>YEAR(Table1[[#This Row],[Invoice Date]])</f>
        <v>2021</v>
      </c>
      <c r="Q4111" s="4">
        <f>IFERROR(Table1[[#This Row],[Total Sales]]/Table1[[#This Row],[Units Sold]],4)</f>
        <v>41</v>
      </c>
      <c r="R4111" s="4">
        <f>IFERROR(Table1[[#This Row],[Operating Profit]]/Table1[[#This Row],[Units Sold]],0)</f>
        <v>12.709999999999999</v>
      </c>
      <c r="S4111" s="4">
        <f>IFERROR((Table1[[#This Row],[Total Sales]]-Table1[[#This Row],[Operating Profit]])/Table1[[#This Row],[Units Sold]],0)</f>
        <v>28.290000000000003</v>
      </c>
      <c r="T4111" s="4" t="str">
        <f>IF(Table1[[#This Row],[Profit per unit]]&gt;$V$8,"Premium","Mass")</f>
        <v>Mass</v>
      </c>
      <c r="U4111" s="4"/>
    </row>
    <row r="4112" spans="2:21" ht="14.25" customHeight="1" x14ac:dyDescent="0.3">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c r="O4112" s="4" t="str">
        <f>TEXT(Table1[[#This Row],[Invoice Date]],"mmm")</f>
        <v>Mar</v>
      </c>
      <c r="P4112" s="4">
        <f>YEAR(Table1[[#This Row],[Invoice Date]])</f>
        <v>2021</v>
      </c>
      <c r="Q4112" s="4">
        <f>IFERROR(Table1[[#This Row],[Total Sales]]/Table1[[#This Row],[Units Sold]],4)</f>
        <v>34</v>
      </c>
      <c r="R4112" s="4">
        <f>IFERROR(Table1[[#This Row],[Operating Profit]]/Table1[[#This Row],[Units Sold]],0)</f>
        <v>18.02</v>
      </c>
      <c r="S4112" s="4">
        <f>IFERROR((Table1[[#This Row],[Total Sales]]-Table1[[#This Row],[Operating Profit]])/Table1[[#This Row],[Units Sold]],0)</f>
        <v>15.98</v>
      </c>
      <c r="T4112" s="4" t="str">
        <f>IF(Table1[[#This Row],[Profit per unit]]&gt;$V$8,"Premium","Mass")</f>
        <v>Mass</v>
      </c>
      <c r="U4112" s="4"/>
    </row>
    <row r="4113" spans="2:21" ht="14.25" customHeight="1" x14ac:dyDescent="0.3">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c r="O4113" s="4" t="str">
        <f>TEXT(Table1[[#This Row],[Invoice Date]],"mmm")</f>
        <v>Mar</v>
      </c>
      <c r="P4113" s="4">
        <f>YEAR(Table1[[#This Row],[Invoice Date]])</f>
        <v>2021</v>
      </c>
      <c r="Q4113" s="4">
        <f>IFERROR(Table1[[#This Row],[Total Sales]]/Table1[[#This Row],[Units Sold]],4)</f>
        <v>43</v>
      </c>
      <c r="R4113" s="4">
        <f>IFERROR(Table1[[#This Row],[Operating Profit]]/Table1[[#This Row],[Units Sold]],0)</f>
        <v>17.2</v>
      </c>
      <c r="S4113" s="4">
        <f>IFERROR((Table1[[#This Row],[Total Sales]]-Table1[[#This Row],[Operating Profit]])/Table1[[#This Row],[Units Sold]],0)</f>
        <v>25.8</v>
      </c>
      <c r="T4113" s="4" t="str">
        <f>IF(Table1[[#This Row],[Profit per unit]]&gt;$V$8,"Premium","Mass")</f>
        <v>Mass</v>
      </c>
      <c r="U4113" s="4"/>
    </row>
    <row r="4114" spans="2:21" ht="14.25" customHeight="1" x14ac:dyDescent="0.3">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c r="O4114" s="4" t="str">
        <f>TEXT(Table1[[#This Row],[Invoice Date]],"mmm")</f>
        <v>Mar</v>
      </c>
      <c r="P4114" s="4">
        <f>YEAR(Table1[[#This Row],[Invoice Date]])</f>
        <v>2021</v>
      </c>
      <c r="Q4114" s="4">
        <f>IFERROR(Table1[[#This Row],[Total Sales]]/Table1[[#This Row],[Units Sold]],4)</f>
        <v>44</v>
      </c>
      <c r="R4114" s="4">
        <f>IFERROR(Table1[[#This Row],[Operating Profit]]/Table1[[#This Row],[Units Sold]],0)</f>
        <v>22</v>
      </c>
      <c r="S4114" s="4">
        <f>IFERROR((Table1[[#This Row],[Total Sales]]-Table1[[#This Row],[Operating Profit]])/Table1[[#This Row],[Units Sold]],0)</f>
        <v>22</v>
      </c>
      <c r="T4114" s="4" t="str">
        <f>IF(Table1[[#This Row],[Profit per unit]]&gt;$V$8,"Premium","Mass")</f>
        <v>Mass</v>
      </c>
      <c r="U4114" s="4"/>
    </row>
    <row r="4115" spans="2:21" ht="14.25" customHeight="1" x14ac:dyDescent="0.3">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c r="O4115" s="4" t="str">
        <f>TEXT(Table1[[#This Row],[Invoice Date]],"mmm")</f>
        <v>Mar</v>
      </c>
      <c r="P4115" s="4">
        <f>YEAR(Table1[[#This Row],[Invoice Date]])</f>
        <v>2021</v>
      </c>
      <c r="Q4115" s="4">
        <f>IFERROR(Table1[[#This Row],[Total Sales]]/Table1[[#This Row],[Units Sold]],4)</f>
        <v>41</v>
      </c>
      <c r="R4115" s="4">
        <f>IFERROR(Table1[[#This Row],[Operating Profit]]/Table1[[#This Row],[Units Sold]],0)</f>
        <v>20.09</v>
      </c>
      <c r="S4115" s="4">
        <f>IFERROR((Table1[[#This Row],[Total Sales]]-Table1[[#This Row],[Operating Profit]])/Table1[[#This Row],[Units Sold]],0)</f>
        <v>20.91</v>
      </c>
      <c r="T4115" s="4" t="str">
        <f>IF(Table1[[#This Row],[Profit per unit]]&gt;$V$8,"Premium","Mass")</f>
        <v>Mass</v>
      </c>
      <c r="U4115" s="4"/>
    </row>
    <row r="4116" spans="2:21" ht="14.25" customHeight="1" x14ac:dyDescent="0.3">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c r="O4116" s="4" t="str">
        <f>TEXT(Table1[[#This Row],[Invoice Date]],"mmm")</f>
        <v>Mar</v>
      </c>
      <c r="P4116" s="4">
        <f>YEAR(Table1[[#This Row],[Invoice Date]])</f>
        <v>2021</v>
      </c>
      <c r="Q4116" s="4">
        <f>IFERROR(Table1[[#This Row],[Total Sales]]/Table1[[#This Row],[Units Sold]],4)</f>
        <v>46</v>
      </c>
      <c r="R4116" s="4">
        <f>IFERROR(Table1[[#This Row],[Operating Profit]]/Table1[[#This Row],[Units Sold]],0)</f>
        <v>31.28</v>
      </c>
      <c r="S4116" s="4">
        <f>IFERROR((Table1[[#This Row],[Total Sales]]-Table1[[#This Row],[Operating Profit]])/Table1[[#This Row],[Units Sold]],0)</f>
        <v>14.719999999999997</v>
      </c>
      <c r="T4116" s="4" t="str">
        <f>IF(Table1[[#This Row],[Profit per unit]]&gt;$V$8,"Premium","Mass")</f>
        <v>Mass</v>
      </c>
      <c r="U4116" s="4"/>
    </row>
    <row r="4117" spans="2:21" ht="14.25" customHeight="1" x14ac:dyDescent="0.3">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c r="O4117" s="4" t="str">
        <f>TEXT(Table1[[#This Row],[Invoice Date]],"mmm")</f>
        <v>Mar</v>
      </c>
      <c r="P4117" s="4">
        <f>YEAR(Table1[[#This Row],[Invoice Date]])</f>
        <v>2021</v>
      </c>
      <c r="Q4117" s="4">
        <f>IFERROR(Table1[[#This Row],[Total Sales]]/Table1[[#This Row],[Units Sold]],4)</f>
        <v>41</v>
      </c>
      <c r="R4117" s="4">
        <f>IFERROR(Table1[[#This Row],[Operating Profit]]/Table1[[#This Row],[Units Sold]],0)</f>
        <v>12.3</v>
      </c>
      <c r="S4117" s="4">
        <f>IFERROR((Table1[[#This Row],[Total Sales]]-Table1[[#This Row],[Operating Profit]])/Table1[[#This Row],[Units Sold]],0)</f>
        <v>28.7</v>
      </c>
      <c r="T4117" s="4" t="str">
        <f>IF(Table1[[#This Row],[Profit per unit]]&gt;$V$8,"Premium","Mass")</f>
        <v>Mass</v>
      </c>
      <c r="U4117" s="4"/>
    </row>
    <row r="4118" spans="2:21" ht="14.25" customHeight="1" x14ac:dyDescent="0.3">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c r="O4118" s="4" t="str">
        <f>TEXT(Table1[[#This Row],[Invoice Date]],"mmm")</f>
        <v>Mar</v>
      </c>
      <c r="P4118" s="4">
        <f>YEAR(Table1[[#This Row],[Invoice Date]])</f>
        <v>2021</v>
      </c>
      <c r="Q4118" s="4">
        <f>IFERROR(Table1[[#This Row],[Total Sales]]/Table1[[#This Row],[Units Sold]],4)</f>
        <v>32</v>
      </c>
      <c r="R4118" s="4">
        <f>IFERROR(Table1[[#This Row],[Operating Profit]]/Table1[[#This Row],[Units Sold]],0)</f>
        <v>16</v>
      </c>
      <c r="S4118" s="4">
        <f>IFERROR((Table1[[#This Row],[Total Sales]]-Table1[[#This Row],[Operating Profit]])/Table1[[#This Row],[Units Sold]],0)</f>
        <v>16</v>
      </c>
      <c r="T4118" s="4" t="str">
        <f>IF(Table1[[#This Row],[Profit per unit]]&gt;$V$8,"Premium","Mass")</f>
        <v>Mass</v>
      </c>
      <c r="U4118" s="4"/>
    </row>
    <row r="4119" spans="2:21" ht="14.25" customHeight="1" x14ac:dyDescent="0.3">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c r="O4119" s="4" t="str">
        <f>TEXT(Table1[[#This Row],[Invoice Date]],"mmm")</f>
        <v>Mar</v>
      </c>
      <c r="P4119" s="4">
        <f>YEAR(Table1[[#This Row],[Invoice Date]])</f>
        <v>2021</v>
      </c>
      <c r="Q4119" s="4">
        <f>IFERROR(Table1[[#This Row],[Total Sales]]/Table1[[#This Row],[Units Sold]],4)</f>
        <v>41</v>
      </c>
      <c r="R4119" s="4">
        <f>IFERROR(Table1[[#This Row],[Operating Profit]]/Table1[[#This Row],[Units Sold]],0)</f>
        <v>14.35</v>
      </c>
      <c r="S4119" s="4">
        <f>IFERROR((Table1[[#This Row],[Total Sales]]-Table1[[#This Row],[Operating Profit]])/Table1[[#This Row],[Units Sold]],0)</f>
        <v>26.65</v>
      </c>
      <c r="T4119" s="4" t="str">
        <f>IF(Table1[[#This Row],[Profit per unit]]&gt;$V$8,"Premium","Mass")</f>
        <v>Mass</v>
      </c>
      <c r="U4119" s="4"/>
    </row>
    <row r="4120" spans="2:21" ht="14.25" customHeight="1" x14ac:dyDescent="0.3">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c r="O4120" s="4" t="str">
        <f>TEXT(Table1[[#This Row],[Invoice Date]],"mmm")</f>
        <v>Mar</v>
      </c>
      <c r="P4120" s="4">
        <f>YEAR(Table1[[#This Row],[Invoice Date]])</f>
        <v>2021</v>
      </c>
      <c r="Q4120" s="4">
        <f>IFERROR(Table1[[#This Row],[Total Sales]]/Table1[[#This Row],[Units Sold]],4)</f>
        <v>42</v>
      </c>
      <c r="R4120" s="4">
        <f>IFERROR(Table1[[#This Row],[Operating Profit]]/Table1[[#This Row],[Units Sold]],0)</f>
        <v>23.1</v>
      </c>
      <c r="S4120" s="4">
        <f>IFERROR((Table1[[#This Row],[Total Sales]]-Table1[[#This Row],[Operating Profit]])/Table1[[#This Row],[Units Sold]],0)</f>
        <v>18.899999999999999</v>
      </c>
      <c r="T4120" s="4" t="str">
        <f>IF(Table1[[#This Row],[Profit per unit]]&gt;$V$8,"Premium","Mass")</f>
        <v>Mass</v>
      </c>
      <c r="U4120" s="4"/>
    </row>
    <row r="4121" spans="2:21" ht="14.25" customHeight="1" x14ac:dyDescent="0.3">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c r="O4121" s="4" t="str">
        <f>TEXT(Table1[[#This Row],[Invoice Date]],"mmm")</f>
        <v>Mar</v>
      </c>
      <c r="P4121" s="4">
        <f>YEAR(Table1[[#This Row],[Invoice Date]])</f>
        <v>2021</v>
      </c>
      <c r="Q4121" s="4">
        <f>IFERROR(Table1[[#This Row],[Total Sales]]/Table1[[#This Row],[Units Sold]],4)</f>
        <v>41</v>
      </c>
      <c r="R4121" s="4">
        <f>IFERROR(Table1[[#This Row],[Operating Profit]]/Table1[[#This Row],[Units Sold]],0)</f>
        <v>18.45</v>
      </c>
      <c r="S4121" s="4">
        <f>IFERROR((Table1[[#This Row],[Total Sales]]-Table1[[#This Row],[Operating Profit]])/Table1[[#This Row],[Units Sold]],0)</f>
        <v>22.55</v>
      </c>
      <c r="T4121" s="4" t="str">
        <f>IF(Table1[[#This Row],[Profit per unit]]&gt;$V$8,"Premium","Mass")</f>
        <v>Mass</v>
      </c>
      <c r="U4121" s="4"/>
    </row>
    <row r="4122" spans="2:21" ht="14.25" customHeight="1" x14ac:dyDescent="0.3">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c r="O4122" s="4" t="str">
        <f>TEXT(Table1[[#This Row],[Invoice Date]],"mmm")</f>
        <v>Mar</v>
      </c>
      <c r="P4122" s="4">
        <f>YEAR(Table1[[#This Row],[Invoice Date]])</f>
        <v>2021</v>
      </c>
      <c r="Q4122" s="4">
        <f>IFERROR(Table1[[#This Row],[Total Sales]]/Table1[[#This Row],[Units Sold]],4)</f>
        <v>46</v>
      </c>
      <c r="R4122" s="4">
        <f>IFERROR(Table1[[#This Row],[Operating Profit]]/Table1[[#This Row],[Units Sold]],0)</f>
        <v>31.28</v>
      </c>
      <c r="S4122" s="4">
        <f>IFERROR((Table1[[#This Row],[Total Sales]]-Table1[[#This Row],[Operating Profit]])/Table1[[#This Row],[Units Sold]],0)</f>
        <v>14.719999999999997</v>
      </c>
      <c r="T4122" s="4" t="str">
        <f>IF(Table1[[#This Row],[Profit per unit]]&gt;$V$8,"Premium","Mass")</f>
        <v>Mass</v>
      </c>
      <c r="U4122" s="4"/>
    </row>
    <row r="4123" spans="2:21" ht="14.25" customHeight="1" x14ac:dyDescent="0.3">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c r="O4123" s="4" t="str">
        <f>TEXT(Table1[[#This Row],[Invoice Date]],"mmm")</f>
        <v>Apr</v>
      </c>
      <c r="P4123" s="4">
        <f>YEAR(Table1[[#This Row],[Invoice Date]])</f>
        <v>2021</v>
      </c>
      <c r="Q4123" s="4">
        <f>IFERROR(Table1[[#This Row],[Total Sales]]/Table1[[#This Row],[Units Sold]],4)</f>
        <v>41</v>
      </c>
      <c r="R4123" s="4">
        <f>IFERROR(Table1[[#This Row],[Operating Profit]]/Table1[[#This Row],[Units Sold]],0)</f>
        <v>14.349999999999998</v>
      </c>
      <c r="S4123" s="4">
        <f>IFERROR((Table1[[#This Row],[Total Sales]]-Table1[[#This Row],[Operating Profit]])/Table1[[#This Row],[Units Sold]],0)</f>
        <v>26.650000000000002</v>
      </c>
      <c r="T4123" s="4" t="str">
        <f>IF(Table1[[#This Row],[Profit per unit]]&gt;$V$8,"Premium","Mass")</f>
        <v>Mass</v>
      </c>
      <c r="U4123" s="4"/>
    </row>
    <row r="4124" spans="2:21" ht="14.25" customHeight="1" x14ac:dyDescent="0.3">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c r="O4124" s="4" t="str">
        <f>TEXT(Table1[[#This Row],[Invoice Date]],"mmm")</f>
        <v>Apr</v>
      </c>
      <c r="P4124" s="4">
        <f>YEAR(Table1[[#This Row],[Invoice Date]])</f>
        <v>2021</v>
      </c>
      <c r="Q4124" s="4">
        <f>IFERROR(Table1[[#This Row],[Total Sales]]/Table1[[#This Row],[Units Sold]],4)</f>
        <v>43</v>
      </c>
      <c r="R4124" s="4">
        <f>IFERROR(Table1[[#This Row],[Operating Profit]]/Table1[[#This Row],[Units Sold]],0)</f>
        <v>21.5</v>
      </c>
      <c r="S4124" s="4">
        <f>IFERROR((Table1[[#This Row],[Total Sales]]-Table1[[#This Row],[Operating Profit]])/Table1[[#This Row],[Units Sold]],0)</f>
        <v>21.5</v>
      </c>
      <c r="T4124" s="4" t="str">
        <f>IF(Table1[[#This Row],[Profit per unit]]&gt;$V$8,"Premium","Mass")</f>
        <v>Mass</v>
      </c>
      <c r="U4124" s="4"/>
    </row>
    <row r="4125" spans="2:21" ht="14.25" customHeight="1" x14ac:dyDescent="0.3">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c r="O4125" s="4" t="str">
        <f>TEXT(Table1[[#This Row],[Invoice Date]],"mmm")</f>
        <v>Apr</v>
      </c>
      <c r="P4125" s="4">
        <f>YEAR(Table1[[#This Row],[Invoice Date]])</f>
        <v>2021</v>
      </c>
      <c r="Q4125" s="4">
        <f>IFERROR(Table1[[#This Row],[Total Sales]]/Table1[[#This Row],[Units Sold]],4)</f>
        <v>49</v>
      </c>
      <c r="R4125" s="4">
        <f>IFERROR(Table1[[#This Row],[Operating Profit]]/Table1[[#This Row],[Units Sold]],0)</f>
        <v>17.639999999999997</v>
      </c>
      <c r="S4125" s="4">
        <f>IFERROR((Table1[[#This Row],[Total Sales]]-Table1[[#This Row],[Operating Profit]])/Table1[[#This Row],[Units Sold]],0)</f>
        <v>31.36</v>
      </c>
      <c r="T4125" s="4" t="str">
        <f>IF(Table1[[#This Row],[Profit per unit]]&gt;$V$8,"Premium","Mass")</f>
        <v>Mass</v>
      </c>
      <c r="U4125" s="4"/>
    </row>
    <row r="4126" spans="2:21" ht="14.25" customHeight="1" x14ac:dyDescent="0.3">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c r="O4126" s="4" t="str">
        <f>TEXT(Table1[[#This Row],[Invoice Date]],"mmm")</f>
        <v>Apr</v>
      </c>
      <c r="P4126" s="4">
        <f>YEAR(Table1[[#This Row],[Invoice Date]])</f>
        <v>2021</v>
      </c>
      <c r="Q4126" s="4">
        <f>IFERROR(Table1[[#This Row],[Total Sales]]/Table1[[#This Row],[Units Sold]],4)</f>
        <v>49</v>
      </c>
      <c r="R4126" s="4">
        <f>IFERROR(Table1[[#This Row],[Operating Profit]]/Table1[[#This Row],[Units Sold]],0)</f>
        <v>26.95</v>
      </c>
      <c r="S4126" s="4">
        <f>IFERROR((Table1[[#This Row],[Total Sales]]-Table1[[#This Row],[Operating Profit]])/Table1[[#This Row],[Units Sold]],0)</f>
        <v>22.05</v>
      </c>
      <c r="T4126" s="4" t="str">
        <f>IF(Table1[[#This Row],[Profit per unit]]&gt;$V$8,"Premium","Mass")</f>
        <v>Mass</v>
      </c>
      <c r="U4126" s="4"/>
    </row>
    <row r="4127" spans="2:21" ht="14.25" customHeight="1" x14ac:dyDescent="0.3">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c r="O4127" s="4" t="str">
        <f>TEXT(Table1[[#This Row],[Invoice Date]],"mmm")</f>
        <v>Apr</v>
      </c>
      <c r="P4127" s="4">
        <f>YEAR(Table1[[#This Row],[Invoice Date]])</f>
        <v>2021</v>
      </c>
      <c r="Q4127" s="4">
        <f>IFERROR(Table1[[#This Row],[Total Sales]]/Table1[[#This Row],[Units Sold]],4)</f>
        <v>43</v>
      </c>
      <c r="R4127" s="4">
        <f>IFERROR(Table1[[#This Row],[Operating Profit]]/Table1[[#This Row],[Units Sold]],0)</f>
        <v>21.07</v>
      </c>
      <c r="S4127" s="4">
        <f>IFERROR((Table1[[#This Row],[Total Sales]]-Table1[[#This Row],[Operating Profit]])/Table1[[#This Row],[Units Sold]],0)</f>
        <v>21.93</v>
      </c>
      <c r="T4127" s="4" t="str">
        <f>IF(Table1[[#This Row],[Profit per unit]]&gt;$V$8,"Premium","Mass")</f>
        <v>Mass</v>
      </c>
      <c r="U4127" s="4"/>
    </row>
    <row r="4128" spans="2:21" ht="14.25" customHeight="1" x14ac:dyDescent="0.3">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c r="O4128" s="4" t="str">
        <f>TEXT(Table1[[#This Row],[Invoice Date]],"mmm")</f>
        <v>Apr</v>
      </c>
      <c r="P4128" s="4">
        <f>YEAR(Table1[[#This Row],[Invoice Date]])</f>
        <v>2021</v>
      </c>
      <c r="Q4128" s="4">
        <f>IFERROR(Table1[[#This Row],[Total Sales]]/Table1[[#This Row],[Units Sold]],4)</f>
        <v>49</v>
      </c>
      <c r="R4128" s="4">
        <f>IFERROR(Table1[[#This Row],[Operating Profit]]/Table1[[#This Row],[Units Sold]],0)</f>
        <v>32.340000000000003</v>
      </c>
      <c r="S4128" s="4">
        <f>IFERROR((Table1[[#This Row],[Total Sales]]-Table1[[#This Row],[Operating Profit]])/Table1[[#This Row],[Units Sold]],0)</f>
        <v>16.66</v>
      </c>
      <c r="T4128" s="4" t="str">
        <f>IF(Table1[[#This Row],[Profit per unit]]&gt;$V$8,"Premium","Mass")</f>
        <v>Mass</v>
      </c>
      <c r="U4128" s="4"/>
    </row>
    <row r="4129" spans="2:21" ht="14.25" customHeight="1" x14ac:dyDescent="0.3">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c r="O4129" s="4" t="str">
        <f>TEXT(Table1[[#This Row],[Invoice Date]],"mmm")</f>
        <v>Apr</v>
      </c>
      <c r="P4129" s="4">
        <f>YEAR(Table1[[#This Row],[Invoice Date]])</f>
        <v>2021</v>
      </c>
      <c r="Q4129" s="4">
        <f>IFERROR(Table1[[#This Row],[Total Sales]]/Table1[[#This Row],[Units Sold]],4)</f>
        <v>62</v>
      </c>
      <c r="R4129" s="4">
        <f>IFERROR(Table1[[#This Row],[Operating Profit]]/Table1[[#This Row],[Units Sold]],0)</f>
        <v>20.46</v>
      </c>
      <c r="S4129" s="4">
        <f>IFERROR((Table1[[#This Row],[Total Sales]]-Table1[[#This Row],[Operating Profit]])/Table1[[#This Row],[Units Sold]],0)</f>
        <v>41.54</v>
      </c>
      <c r="T4129" s="4" t="str">
        <f>IF(Table1[[#This Row],[Profit per unit]]&gt;$V$8,"Premium","Mass")</f>
        <v>Mass</v>
      </c>
      <c r="U4129" s="4"/>
    </row>
    <row r="4130" spans="2:21" ht="14.25" customHeight="1" x14ac:dyDescent="0.3">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c r="O4130" s="4" t="str">
        <f>TEXT(Table1[[#This Row],[Invoice Date]],"mmm")</f>
        <v>Apr</v>
      </c>
      <c r="P4130" s="4">
        <f>YEAR(Table1[[#This Row],[Invoice Date]])</f>
        <v>2021</v>
      </c>
      <c r="Q4130" s="4">
        <f>IFERROR(Table1[[#This Row],[Total Sales]]/Table1[[#This Row],[Units Sold]],4)</f>
        <v>41</v>
      </c>
      <c r="R4130" s="4">
        <f>IFERROR(Table1[[#This Row],[Operating Profit]]/Table1[[#This Row],[Units Sold]],0)</f>
        <v>21.32</v>
      </c>
      <c r="S4130" s="4">
        <f>IFERROR((Table1[[#This Row],[Total Sales]]-Table1[[#This Row],[Operating Profit]])/Table1[[#This Row],[Units Sold]],0)</f>
        <v>19.68</v>
      </c>
      <c r="T4130" s="4" t="str">
        <f>IF(Table1[[#This Row],[Profit per unit]]&gt;$V$8,"Premium","Mass")</f>
        <v>Mass</v>
      </c>
      <c r="U4130" s="4"/>
    </row>
    <row r="4131" spans="2:21" ht="14.25" customHeight="1" x14ac:dyDescent="0.3">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c r="O4131" s="4" t="str">
        <f>TEXT(Table1[[#This Row],[Invoice Date]],"mmm")</f>
        <v>Apr</v>
      </c>
      <c r="P4131" s="4">
        <f>YEAR(Table1[[#This Row],[Invoice Date]])</f>
        <v>2021</v>
      </c>
      <c r="Q4131" s="4">
        <f>IFERROR(Table1[[#This Row],[Total Sales]]/Table1[[#This Row],[Units Sold]],4)</f>
        <v>47</v>
      </c>
      <c r="R4131" s="4">
        <f>IFERROR(Table1[[#This Row],[Operating Profit]]/Table1[[#This Row],[Units Sold]],0)</f>
        <v>16.45</v>
      </c>
      <c r="S4131" s="4">
        <f>IFERROR((Table1[[#This Row],[Total Sales]]-Table1[[#This Row],[Operating Profit]])/Table1[[#This Row],[Units Sold]],0)</f>
        <v>30.550000000000004</v>
      </c>
      <c r="T4131" s="4" t="str">
        <f>IF(Table1[[#This Row],[Profit per unit]]&gt;$V$8,"Premium","Mass")</f>
        <v>Mass</v>
      </c>
      <c r="U4131" s="4"/>
    </row>
    <row r="4132" spans="2:21" ht="14.25" customHeight="1" x14ac:dyDescent="0.3">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c r="O4132" s="4" t="str">
        <f>TEXT(Table1[[#This Row],[Invoice Date]],"mmm")</f>
        <v>Apr</v>
      </c>
      <c r="P4132" s="4">
        <f>YEAR(Table1[[#This Row],[Invoice Date]])</f>
        <v>2021</v>
      </c>
      <c r="Q4132" s="4">
        <f>IFERROR(Table1[[#This Row],[Total Sales]]/Table1[[#This Row],[Units Sold]],4)</f>
        <v>45</v>
      </c>
      <c r="R4132" s="4">
        <f>IFERROR(Table1[[#This Row],[Operating Profit]]/Table1[[#This Row],[Units Sold]],0)</f>
        <v>23.400000000000002</v>
      </c>
      <c r="S4132" s="4">
        <f>IFERROR((Table1[[#This Row],[Total Sales]]-Table1[[#This Row],[Operating Profit]])/Table1[[#This Row],[Units Sold]],0)</f>
        <v>21.599999999999998</v>
      </c>
      <c r="T4132" s="4" t="str">
        <f>IF(Table1[[#This Row],[Profit per unit]]&gt;$V$8,"Premium","Mass")</f>
        <v>Mass</v>
      </c>
      <c r="U4132" s="4"/>
    </row>
    <row r="4133" spans="2:21" ht="14.25" customHeight="1" x14ac:dyDescent="0.3">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c r="O4133" s="4" t="str">
        <f>TEXT(Table1[[#This Row],[Invoice Date]],"mmm")</f>
        <v>Apr</v>
      </c>
      <c r="P4133" s="4">
        <f>YEAR(Table1[[#This Row],[Invoice Date]])</f>
        <v>2021</v>
      </c>
      <c r="Q4133" s="4">
        <f>IFERROR(Table1[[#This Row],[Total Sales]]/Table1[[#This Row],[Units Sold]],4)</f>
        <v>41</v>
      </c>
      <c r="R4133" s="4">
        <f>IFERROR(Table1[[#This Row],[Operating Profit]]/Table1[[#This Row],[Units Sold]],0)</f>
        <v>19.68</v>
      </c>
      <c r="S4133" s="4">
        <f>IFERROR((Table1[[#This Row],[Total Sales]]-Table1[[#This Row],[Operating Profit]])/Table1[[#This Row],[Units Sold]],0)</f>
        <v>21.32</v>
      </c>
      <c r="T4133" s="4" t="str">
        <f>IF(Table1[[#This Row],[Profit per unit]]&gt;$V$8,"Premium","Mass")</f>
        <v>Mass</v>
      </c>
      <c r="U4133" s="4"/>
    </row>
    <row r="4134" spans="2:21" ht="14.25" customHeight="1" x14ac:dyDescent="0.3">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c r="O4134" s="4" t="str">
        <f>TEXT(Table1[[#This Row],[Invoice Date]],"mmm")</f>
        <v>Apr</v>
      </c>
      <c r="P4134" s="4">
        <f>YEAR(Table1[[#This Row],[Invoice Date]])</f>
        <v>2021</v>
      </c>
      <c r="Q4134" s="4">
        <f>IFERROR(Table1[[#This Row],[Total Sales]]/Table1[[#This Row],[Units Sold]],4)</f>
        <v>45</v>
      </c>
      <c r="R4134" s="4">
        <f>IFERROR(Table1[[#This Row],[Operating Profit]]/Table1[[#This Row],[Units Sold]],0)</f>
        <v>29.25</v>
      </c>
      <c r="S4134" s="4">
        <f>IFERROR((Table1[[#This Row],[Total Sales]]-Table1[[#This Row],[Operating Profit]])/Table1[[#This Row],[Units Sold]],0)</f>
        <v>15.75</v>
      </c>
      <c r="T4134" s="4" t="str">
        <f>IF(Table1[[#This Row],[Profit per unit]]&gt;$V$8,"Premium","Mass")</f>
        <v>Mass</v>
      </c>
      <c r="U4134" s="4"/>
    </row>
    <row r="4135" spans="2:21" ht="14.25" customHeight="1" x14ac:dyDescent="0.3">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c r="O4135" s="4" t="str">
        <f>TEXT(Table1[[#This Row],[Invoice Date]],"mmm")</f>
        <v>Apr</v>
      </c>
      <c r="P4135" s="4">
        <f>YEAR(Table1[[#This Row],[Invoice Date]])</f>
        <v>2021</v>
      </c>
      <c r="Q4135" s="4">
        <f>IFERROR(Table1[[#This Row],[Total Sales]]/Table1[[#This Row],[Units Sold]],4)</f>
        <v>64</v>
      </c>
      <c r="R4135" s="4">
        <f>IFERROR(Table1[[#This Row],[Operating Profit]]/Table1[[#This Row],[Units Sold]],0)</f>
        <v>19.84</v>
      </c>
      <c r="S4135" s="4">
        <f>IFERROR((Table1[[#This Row],[Total Sales]]-Table1[[#This Row],[Operating Profit]])/Table1[[#This Row],[Units Sold]],0)</f>
        <v>44.160000000000004</v>
      </c>
      <c r="T4135" s="4" t="str">
        <f>IF(Table1[[#This Row],[Profit per unit]]&gt;$V$8,"Premium","Mass")</f>
        <v>Mass</v>
      </c>
      <c r="U4135" s="4"/>
    </row>
    <row r="4136" spans="2:21" ht="14.25" customHeight="1" x14ac:dyDescent="0.3">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c r="O4136" s="4" t="str">
        <f>TEXT(Table1[[#This Row],[Invoice Date]],"mmm")</f>
        <v>Apr</v>
      </c>
      <c r="P4136" s="4">
        <f>YEAR(Table1[[#This Row],[Invoice Date]])</f>
        <v>2021</v>
      </c>
      <c r="Q4136" s="4">
        <f>IFERROR(Table1[[#This Row],[Total Sales]]/Table1[[#This Row],[Units Sold]],4)</f>
        <v>44</v>
      </c>
      <c r="R4136" s="4">
        <f>IFERROR(Table1[[#This Row],[Operating Profit]]/Table1[[#This Row],[Units Sold]],0)</f>
        <v>24.200000000000003</v>
      </c>
      <c r="S4136" s="4">
        <f>IFERROR((Table1[[#This Row],[Total Sales]]-Table1[[#This Row],[Operating Profit]])/Table1[[#This Row],[Units Sold]],0)</f>
        <v>19.799999999999997</v>
      </c>
      <c r="T4136" s="4" t="str">
        <f>IF(Table1[[#This Row],[Profit per unit]]&gt;$V$8,"Premium","Mass")</f>
        <v>Mass</v>
      </c>
      <c r="U4136" s="4"/>
    </row>
    <row r="4137" spans="2:21" ht="14.25" customHeight="1" x14ac:dyDescent="0.3">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c r="O4137" s="4" t="str">
        <f>TEXT(Table1[[#This Row],[Invoice Date]],"mmm")</f>
        <v>Apr</v>
      </c>
      <c r="P4137" s="4">
        <f>YEAR(Table1[[#This Row],[Invoice Date]])</f>
        <v>2021</v>
      </c>
      <c r="Q4137" s="4">
        <f>IFERROR(Table1[[#This Row],[Total Sales]]/Table1[[#This Row],[Units Sold]],4)</f>
        <v>47</v>
      </c>
      <c r="R4137" s="4">
        <f>IFERROR(Table1[[#This Row],[Operating Profit]]/Table1[[#This Row],[Units Sold]],0)</f>
        <v>16.45</v>
      </c>
      <c r="S4137" s="4">
        <f>IFERROR((Table1[[#This Row],[Total Sales]]-Table1[[#This Row],[Operating Profit]])/Table1[[#This Row],[Units Sold]],0)</f>
        <v>30.55</v>
      </c>
      <c r="T4137" s="4" t="str">
        <f>IF(Table1[[#This Row],[Profit per unit]]&gt;$V$8,"Premium","Mass")</f>
        <v>Mass</v>
      </c>
      <c r="U4137" s="4"/>
    </row>
    <row r="4138" spans="2:21" ht="14.25" customHeight="1" x14ac:dyDescent="0.3">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c r="O4138" s="4" t="str">
        <f>TEXT(Table1[[#This Row],[Invoice Date]],"mmm")</f>
        <v>Apr</v>
      </c>
      <c r="P4138" s="4">
        <f>YEAR(Table1[[#This Row],[Invoice Date]])</f>
        <v>2021</v>
      </c>
      <c r="Q4138" s="4">
        <f>IFERROR(Table1[[#This Row],[Total Sales]]/Table1[[#This Row],[Units Sold]],4)</f>
        <v>48</v>
      </c>
      <c r="R4138" s="4">
        <f>IFERROR(Table1[[#This Row],[Operating Profit]]/Table1[[#This Row],[Units Sold]],0)</f>
        <v>26.400000000000002</v>
      </c>
      <c r="S4138" s="4">
        <f>IFERROR((Table1[[#This Row],[Total Sales]]-Table1[[#This Row],[Operating Profit]])/Table1[[#This Row],[Units Sold]],0)</f>
        <v>21.599999999999998</v>
      </c>
      <c r="T4138" s="4" t="str">
        <f>IF(Table1[[#This Row],[Profit per unit]]&gt;$V$8,"Premium","Mass")</f>
        <v>Mass</v>
      </c>
      <c r="U4138" s="4"/>
    </row>
    <row r="4139" spans="2:21" ht="14.25" customHeight="1" x14ac:dyDescent="0.3">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c r="O4139" s="4" t="str">
        <f>TEXT(Table1[[#This Row],[Invoice Date]],"mmm")</f>
        <v>Apr</v>
      </c>
      <c r="P4139" s="4">
        <f>YEAR(Table1[[#This Row],[Invoice Date]])</f>
        <v>2021</v>
      </c>
      <c r="Q4139" s="4">
        <f>IFERROR(Table1[[#This Row],[Total Sales]]/Table1[[#This Row],[Units Sold]],4)</f>
        <v>44</v>
      </c>
      <c r="R4139" s="4">
        <f>IFERROR(Table1[[#This Row],[Operating Profit]]/Table1[[#This Row],[Units Sold]],0)</f>
        <v>21.12</v>
      </c>
      <c r="S4139" s="4">
        <f>IFERROR((Table1[[#This Row],[Total Sales]]-Table1[[#This Row],[Operating Profit]])/Table1[[#This Row],[Units Sold]],0)</f>
        <v>22.88</v>
      </c>
      <c r="T4139" s="4" t="str">
        <f>IF(Table1[[#This Row],[Profit per unit]]&gt;$V$8,"Premium","Mass")</f>
        <v>Mass</v>
      </c>
      <c r="U4139" s="4"/>
    </row>
    <row r="4140" spans="2:21" ht="14.25" customHeight="1" x14ac:dyDescent="0.3">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c r="O4140" s="4" t="str">
        <f>TEXT(Table1[[#This Row],[Invoice Date]],"mmm")</f>
        <v>Apr</v>
      </c>
      <c r="P4140" s="4">
        <f>YEAR(Table1[[#This Row],[Invoice Date]])</f>
        <v>2021</v>
      </c>
      <c r="Q4140" s="4">
        <f>IFERROR(Table1[[#This Row],[Total Sales]]/Table1[[#This Row],[Units Sold]],4)</f>
        <v>45</v>
      </c>
      <c r="R4140" s="4">
        <f>IFERROR(Table1[[#This Row],[Operating Profit]]/Table1[[#This Row],[Units Sold]],0)</f>
        <v>31.050000000000004</v>
      </c>
      <c r="S4140" s="4">
        <f>IFERROR((Table1[[#This Row],[Total Sales]]-Table1[[#This Row],[Operating Profit]])/Table1[[#This Row],[Units Sold]],0)</f>
        <v>13.949999999999996</v>
      </c>
      <c r="T4140" s="4" t="str">
        <f>IF(Table1[[#This Row],[Profit per unit]]&gt;$V$8,"Premium","Mass")</f>
        <v>Mass</v>
      </c>
      <c r="U4140" s="4"/>
    </row>
    <row r="4141" spans="2:21" ht="14.25" customHeight="1" x14ac:dyDescent="0.3">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c r="O4141" s="4" t="str">
        <f>TEXT(Table1[[#This Row],[Invoice Date]],"mmm")</f>
        <v>Apr</v>
      </c>
      <c r="P4141" s="4">
        <f>YEAR(Table1[[#This Row],[Invoice Date]])</f>
        <v>2021</v>
      </c>
      <c r="Q4141" s="4">
        <f>IFERROR(Table1[[#This Row],[Total Sales]]/Table1[[#This Row],[Units Sold]],4)</f>
        <v>60</v>
      </c>
      <c r="R4141" s="4">
        <f>IFERROR(Table1[[#This Row],[Operating Profit]]/Table1[[#This Row],[Units Sold]],0)</f>
        <v>18.600000000000001</v>
      </c>
      <c r="S4141" s="4">
        <f>IFERROR((Table1[[#This Row],[Total Sales]]-Table1[[#This Row],[Operating Profit]])/Table1[[#This Row],[Units Sold]],0)</f>
        <v>41.4</v>
      </c>
      <c r="T4141" s="4" t="str">
        <f>IF(Table1[[#This Row],[Profit per unit]]&gt;$V$8,"Premium","Mass")</f>
        <v>Mass</v>
      </c>
      <c r="U4141" s="4"/>
    </row>
    <row r="4142" spans="2:21" ht="14.25" customHeight="1" x14ac:dyDescent="0.3">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c r="O4142" s="4" t="str">
        <f>TEXT(Table1[[#This Row],[Invoice Date]],"mmm")</f>
        <v>Apr</v>
      </c>
      <c r="P4142" s="4">
        <f>YEAR(Table1[[#This Row],[Invoice Date]])</f>
        <v>2021</v>
      </c>
      <c r="Q4142" s="4">
        <f>IFERROR(Table1[[#This Row],[Total Sales]]/Table1[[#This Row],[Units Sold]],4)</f>
        <v>41</v>
      </c>
      <c r="R4142" s="4">
        <f>IFERROR(Table1[[#This Row],[Operating Profit]]/Table1[[#This Row],[Units Sold]],0)</f>
        <v>20.91</v>
      </c>
      <c r="S4142" s="4">
        <f>IFERROR((Table1[[#This Row],[Total Sales]]-Table1[[#This Row],[Operating Profit]])/Table1[[#This Row],[Units Sold]],0)</f>
        <v>20.09</v>
      </c>
      <c r="T4142" s="4" t="str">
        <f>IF(Table1[[#This Row],[Profit per unit]]&gt;$V$8,"Premium","Mass")</f>
        <v>Mass</v>
      </c>
      <c r="U4142" s="4"/>
    </row>
    <row r="4143" spans="2:21" ht="14.25" customHeight="1" x14ac:dyDescent="0.3">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c r="O4143" s="4" t="str">
        <f>TEXT(Table1[[#This Row],[Invoice Date]],"mmm")</f>
        <v>Apr</v>
      </c>
      <c r="P4143" s="4">
        <f>YEAR(Table1[[#This Row],[Invoice Date]])</f>
        <v>2021</v>
      </c>
      <c r="Q4143" s="4">
        <f>IFERROR(Table1[[#This Row],[Total Sales]]/Table1[[#This Row],[Units Sold]],4)</f>
        <v>46</v>
      </c>
      <c r="R4143" s="4">
        <f>IFERROR(Table1[[#This Row],[Operating Profit]]/Table1[[#This Row],[Units Sold]],0)</f>
        <v>17.48</v>
      </c>
      <c r="S4143" s="4">
        <f>IFERROR((Table1[[#This Row],[Total Sales]]-Table1[[#This Row],[Operating Profit]])/Table1[[#This Row],[Units Sold]],0)</f>
        <v>28.52</v>
      </c>
      <c r="T4143" s="4" t="str">
        <f>IF(Table1[[#This Row],[Profit per unit]]&gt;$V$8,"Premium","Mass")</f>
        <v>Mass</v>
      </c>
      <c r="U4143" s="4"/>
    </row>
    <row r="4144" spans="2:21" ht="14.25" customHeight="1" x14ac:dyDescent="0.3">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c r="O4144" s="4" t="str">
        <f>TEXT(Table1[[#This Row],[Invoice Date]],"mmm")</f>
        <v>Apr</v>
      </c>
      <c r="P4144" s="4">
        <f>YEAR(Table1[[#This Row],[Invoice Date]])</f>
        <v>2021</v>
      </c>
      <c r="Q4144" s="4">
        <f>IFERROR(Table1[[#This Row],[Total Sales]]/Table1[[#This Row],[Units Sold]],4)</f>
        <v>47</v>
      </c>
      <c r="R4144" s="4">
        <f>IFERROR(Table1[[#This Row],[Operating Profit]]/Table1[[#This Row],[Units Sold]],0)</f>
        <v>24.44</v>
      </c>
      <c r="S4144" s="4">
        <f>IFERROR((Table1[[#This Row],[Total Sales]]-Table1[[#This Row],[Operating Profit]])/Table1[[#This Row],[Units Sold]],0)</f>
        <v>22.56</v>
      </c>
      <c r="T4144" s="4" t="str">
        <f>IF(Table1[[#This Row],[Profit per unit]]&gt;$V$8,"Premium","Mass")</f>
        <v>Mass</v>
      </c>
      <c r="U4144" s="4"/>
    </row>
    <row r="4145" spans="2:21" ht="14.25" customHeight="1" x14ac:dyDescent="0.3">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c r="O4145" s="4" t="str">
        <f>TEXT(Table1[[#This Row],[Invoice Date]],"mmm")</f>
        <v>Apr</v>
      </c>
      <c r="P4145" s="4">
        <f>YEAR(Table1[[#This Row],[Invoice Date]])</f>
        <v>2021</v>
      </c>
      <c r="Q4145" s="4">
        <f>IFERROR(Table1[[#This Row],[Total Sales]]/Table1[[#This Row],[Units Sold]],4)</f>
        <v>44</v>
      </c>
      <c r="R4145" s="4">
        <f>IFERROR(Table1[[#This Row],[Operating Profit]]/Table1[[#This Row],[Units Sold]],0)</f>
        <v>21.119999999999997</v>
      </c>
      <c r="S4145" s="4">
        <f>IFERROR((Table1[[#This Row],[Total Sales]]-Table1[[#This Row],[Operating Profit]])/Table1[[#This Row],[Units Sold]],0)</f>
        <v>22.88</v>
      </c>
      <c r="T4145" s="4" t="str">
        <f>IF(Table1[[#This Row],[Profit per unit]]&gt;$V$8,"Premium","Mass")</f>
        <v>Mass</v>
      </c>
      <c r="U4145" s="4"/>
    </row>
    <row r="4146" spans="2:21" ht="14.25" customHeight="1" x14ac:dyDescent="0.3">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c r="O4146" s="4" t="str">
        <f>TEXT(Table1[[#This Row],[Invoice Date]],"mmm")</f>
        <v>Apr</v>
      </c>
      <c r="P4146" s="4">
        <f>YEAR(Table1[[#This Row],[Invoice Date]])</f>
        <v>2021</v>
      </c>
      <c r="Q4146" s="4">
        <f>IFERROR(Table1[[#This Row],[Total Sales]]/Table1[[#This Row],[Units Sold]],4)</f>
        <v>46</v>
      </c>
      <c r="R4146" s="4">
        <f>IFERROR(Table1[[#This Row],[Operating Profit]]/Table1[[#This Row],[Units Sold]],0)</f>
        <v>30.36</v>
      </c>
      <c r="S4146" s="4">
        <f>IFERROR((Table1[[#This Row],[Total Sales]]-Table1[[#This Row],[Operating Profit]])/Table1[[#This Row],[Units Sold]],0)</f>
        <v>15.64</v>
      </c>
      <c r="T4146" s="4" t="str">
        <f>IF(Table1[[#This Row],[Profit per unit]]&gt;$V$8,"Premium","Mass")</f>
        <v>Mass</v>
      </c>
      <c r="U4146" s="4"/>
    </row>
    <row r="4147" spans="2:21" ht="14.25" customHeight="1" x14ac:dyDescent="0.3">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c r="O4147" s="4" t="str">
        <f>TEXT(Table1[[#This Row],[Invoice Date]],"mmm")</f>
        <v>Apr</v>
      </c>
      <c r="P4147" s="4">
        <f>YEAR(Table1[[#This Row],[Invoice Date]])</f>
        <v>2021</v>
      </c>
      <c r="Q4147" s="4">
        <f>IFERROR(Table1[[#This Row],[Total Sales]]/Table1[[#This Row],[Units Sold]],4)</f>
        <v>59</v>
      </c>
      <c r="R4147" s="4">
        <f>IFERROR(Table1[[#This Row],[Operating Profit]]/Table1[[#This Row],[Units Sold]],0)</f>
        <v>17.700000000000003</v>
      </c>
      <c r="S4147" s="4">
        <f>IFERROR((Table1[[#This Row],[Total Sales]]-Table1[[#This Row],[Operating Profit]])/Table1[[#This Row],[Units Sold]],0)</f>
        <v>41.3</v>
      </c>
      <c r="T4147" s="4" t="str">
        <f>IF(Table1[[#This Row],[Profit per unit]]&gt;$V$8,"Premium","Mass")</f>
        <v>Mass</v>
      </c>
      <c r="U4147" s="4"/>
    </row>
    <row r="4148" spans="2:21" ht="14.25" customHeight="1" x14ac:dyDescent="0.3">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c r="O4148" s="4" t="str">
        <f>TEXT(Table1[[#This Row],[Invoice Date]],"mmm")</f>
        <v>May</v>
      </c>
      <c r="P4148" s="4">
        <f>YEAR(Table1[[#This Row],[Invoice Date]])</f>
        <v>2021</v>
      </c>
      <c r="Q4148" s="4">
        <f>IFERROR(Table1[[#This Row],[Total Sales]]/Table1[[#This Row],[Units Sold]],4)</f>
        <v>47</v>
      </c>
      <c r="R4148" s="4">
        <f>IFERROR(Table1[[#This Row],[Operating Profit]]/Table1[[#This Row],[Units Sold]],0)</f>
        <v>24.44</v>
      </c>
      <c r="S4148" s="4">
        <f>IFERROR((Table1[[#This Row],[Total Sales]]-Table1[[#This Row],[Operating Profit]])/Table1[[#This Row],[Units Sold]],0)</f>
        <v>22.56</v>
      </c>
      <c r="T4148" s="4" t="str">
        <f>IF(Table1[[#This Row],[Profit per unit]]&gt;$V$8,"Premium","Mass")</f>
        <v>Mass</v>
      </c>
      <c r="U4148" s="4"/>
    </row>
    <row r="4149" spans="2:21" ht="14.25" customHeight="1" x14ac:dyDescent="0.3">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c r="O4149" s="4" t="str">
        <f>TEXT(Table1[[#This Row],[Invoice Date]],"mmm")</f>
        <v>May</v>
      </c>
      <c r="P4149" s="4">
        <f>YEAR(Table1[[#This Row],[Invoice Date]])</f>
        <v>2021</v>
      </c>
      <c r="Q4149" s="4">
        <f>IFERROR(Table1[[#This Row],[Total Sales]]/Table1[[#This Row],[Units Sold]],4)</f>
        <v>51</v>
      </c>
      <c r="R4149" s="4">
        <f>IFERROR(Table1[[#This Row],[Operating Profit]]/Table1[[#This Row],[Units Sold]],0)</f>
        <v>20.400000000000002</v>
      </c>
      <c r="S4149" s="4">
        <f>IFERROR((Table1[[#This Row],[Total Sales]]-Table1[[#This Row],[Operating Profit]])/Table1[[#This Row],[Units Sold]],0)</f>
        <v>30.599999999999998</v>
      </c>
      <c r="T4149" s="4" t="str">
        <f>IF(Table1[[#This Row],[Profit per unit]]&gt;$V$8,"Premium","Mass")</f>
        <v>Mass</v>
      </c>
      <c r="U4149" s="4"/>
    </row>
    <row r="4150" spans="2:21" ht="14.25" customHeight="1" x14ac:dyDescent="0.3">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c r="O4150" s="4" t="str">
        <f>TEXT(Table1[[#This Row],[Invoice Date]],"mmm")</f>
        <v>May</v>
      </c>
      <c r="P4150" s="4">
        <f>YEAR(Table1[[#This Row],[Invoice Date]])</f>
        <v>2021</v>
      </c>
      <c r="Q4150" s="4">
        <f>IFERROR(Table1[[#This Row],[Total Sales]]/Table1[[#This Row],[Units Sold]],4)</f>
        <v>48</v>
      </c>
      <c r="R4150" s="4">
        <f>IFERROR(Table1[[#This Row],[Operating Profit]]/Table1[[#This Row],[Units Sold]],0)</f>
        <v>24.48</v>
      </c>
      <c r="S4150" s="4">
        <f>IFERROR((Table1[[#This Row],[Total Sales]]-Table1[[#This Row],[Operating Profit]])/Table1[[#This Row],[Units Sold]],0)</f>
        <v>23.52</v>
      </c>
      <c r="T4150" s="4" t="str">
        <f>IF(Table1[[#This Row],[Profit per unit]]&gt;$V$8,"Premium","Mass")</f>
        <v>Mass</v>
      </c>
      <c r="U4150" s="4"/>
    </row>
    <row r="4151" spans="2:21" ht="14.25" customHeight="1" x14ac:dyDescent="0.3">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c r="O4151" s="4" t="str">
        <f>TEXT(Table1[[#This Row],[Invoice Date]],"mmm")</f>
        <v>May</v>
      </c>
      <c r="P4151" s="4">
        <f>YEAR(Table1[[#This Row],[Invoice Date]])</f>
        <v>2021</v>
      </c>
      <c r="Q4151" s="4">
        <f>IFERROR(Table1[[#This Row],[Total Sales]]/Table1[[#This Row],[Units Sold]],4)</f>
        <v>47</v>
      </c>
      <c r="R4151" s="4">
        <f>IFERROR(Table1[[#This Row],[Operating Profit]]/Table1[[#This Row],[Units Sold]],0)</f>
        <v>22.56</v>
      </c>
      <c r="S4151" s="4">
        <f>IFERROR((Table1[[#This Row],[Total Sales]]-Table1[[#This Row],[Operating Profit]])/Table1[[#This Row],[Units Sold]],0)</f>
        <v>24.440000000000005</v>
      </c>
      <c r="T4151" s="4" t="str">
        <f>IF(Table1[[#This Row],[Profit per unit]]&gt;$V$8,"Premium","Mass")</f>
        <v>Mass</v>
      </c>
      <c r="U4151" s="4"/>
    </row>
    <row r="4152" spans="2:21" ht="14.25" customHeight="1" x14ac:dyDescent="0.3">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c r="O4152" s="4" t="str">
        <f>TEXT(Table1[[#This Row],[Invoice Date]],"mmm")</f>
        <v>May</v>
      </c>
      <c r="P4152" s="4">
        <f>YEAR(Table1[[#This Row],[Invoice Date]])</f>
        <v>2021</v>
      </c>
      <c r="Q4152" s="4">
        <f>IFERROR(Table1[[#This Row],[Total Sales]]/Table1[[#This Row],[Units Sold]],4)</f>
        <v>58</v>
      </c>
      <c r="R4152" s="4">
        <f>IFERROR(Table1[[#This Row],[Operating Profit]]/Table1[[#This Row],[Units Sold]],0)</f>
        <v>38.86</v>
      </c>
      <c r="S4152" s="4">
        <f>IFERROR((Table1[[#This Row],[Total Sales]]-Table1[[#This Row],[Operating Profit]])/Table1[[#This Row],[Units Sold]],0)</f>
        <v>19.139999999999997</v>
      </c>
      <c r="T4152" s="4" t="str">
        <f>IF(Table1[[#This Row],[Profit per unit]]&gt;$V$8,"Premium","Mass")</f>
        <v>Mass</v>
      </c>
      <c r="U4152" s="4"/>
    </row>
    <row r="4153" spans="2:21" ht="14.25" customHeight="1" x14ac:dyDescent="0.3">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c r="O4153" s="4" t="str">
        <f>TEXT(Table1[[#This Row],[Invoice Date]],"mmm")</f>
        <v>May</v>
      </c>
      <c r="P4153" s="4">
        <f>YEAR(Table1[[#This Row],[Invoice Date]])</f>
        <v>2021</v>
      </c>
      <c r="Q4153" s="4">
        <f>IFERROR(Table1[[#This Row],[Total Sales]]/Table1[[#This Row],[Units Sold]],4)</f>
        <v>61</v>
      </c>
      <c r="R4153" s="4">
        <f>IFERROR(Table1[[#This Row],[Operating Profit]]/Table1[[#This Row],[Units Sold]],0)</f>
        <v>21.349999999999998</v>
      </c>
      <c r="S4153" s="4">
        <f>IFERROR((Table1[[#This Row],[Total Sales]]-Table1[[#This Row],[Operating Profit]])/Table1[[#This Row],[Units Sold]],0)</f>
        <v>39.65</v>
      </c>
      <c r="T4153" s="4" t="str">
        <f>IF(Table1[[#This Row],[Profit per unit]]&gt;$V$8,"Premium","Mass")</f>
        <v>Mass</v>
      </c>
      <c r="U4153" s="4"/>
    </row>
    <row r="4154" spans="2:21" ht="14.25" customHeight="1" x14ac:dyDescent="0.3">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c r="O4154" s="4" t="str">
        <f>TEXT(Table1[[#This Row],[Invoice Date]],"mmm")</f>
        <v>May</v>
      </c>
      <c r="P4154" s="4">
        <f>YEAR(Table1[[#This Row],[Invoice Date]])</f>
        <v>2021</v>
      </c>
      <c r="Q4154" s="4">
        <f>IFERROR(Table1[[#This Row],[Total Sales]]/Table1[[#This Row],[Units Sold]],4)</f>
        <v>47</v>
      </c>
      <c r="R4154" s="4">
        <f>IFERROR(Table1[[#This Row],[Operating Profit]]/Table1[[#This Row],[Units Sold]],0)</f>
        <v>25.380000000000003</v>
      </c>
      <c r="S4154" s="4">
        <f>IFERROR((Table1[[#This Row],[Total Sales]]-Table1[[#This Row],[Operating Profit]])/Table1[[#This Row],[Units Sold]],0)</f>
        <v>21.619999999999997</v>
      </c>
      <c r="T4154" s="4" t="str">
        <f>IF(Table1[[#This Row],[Profit per unit]]&gt;$V$8,"Premium","Mass")</f>
        <v>Mass</v>
      </c>
      <c r="U4154" s="4"/>
    </row>
    <row r="4155" spans="2:21" ht="14.25" customHeight="1" x14ac:dyDescent="0.3">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c r="O4155" s="4" t="str">
        <f>TEXT(Table1[[#This Row],[Invoice Date]],"mmm")</f>
        <v>May</v>
      </c>
      <c r="P4155" s="4">
        <f>YEAR(Table1[[#This Row],[Invoice Date]])</f>
        <v>2021</v>
      </c>
      <c r="Q4155" s="4">
        <f>IFERROR(Table1[[#This Row],[Total Sales]]/Table1[[#This Row],[Units Sold]],4)</f>
        <v>50</v>
      </c>
      <c r="R4155" s="4">
        <f>IFERROR(Table1[[#This Row],[Operating Profit]]/Table1[[#This Row],[Units Sold]],0)</f>
        <v>18.5</v>
      </c>
      <c r="S4155" s="4">
        <f>IFERROR((Table1[[#This Row],[Total Sales]]-Table1[[#This Row],[Operating Profit]])/Table1[[#This Row],[Units Sold]],0)</f>
        <v>31.5</v>
      </c>
      <c r="T4155" s="4" t="str">
        <f>IF(Table1[[#This Row],[Profit per unit]]&gt;$V$8,"Premium","Mass")</f>
        <v>Mass</v>
      </c>
      <c r="U4155" s="4"/>
    </row>
    <row r="4156" spans="2:21" ht="14.25" customHeight="1" x14ac:dyDescent="0.3">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c r="O4156" s="4" t="str">
        <f>TEXT(Table1[[#This Row],[Invoice Date]],"mmm")</f>
        <v>May</v>
      </c>
      <c r="P4156" s="4">
        <f>YEAR(Table1[[#This Row],[Invoice Date]])</f>
        <v>2021</v>
      </c>
      <c r="Q4156" s="4">
        <f>IFERROR(Table1[[#This Row],[Total Sales]]/Table1[[#This Row],[Units Sold]],4)</f>
        <v>46</v>
      </c>
      <c r="R4156" s="4">
        <f>IFERROR(Table1[[#This Row],[Operating Profit]]/Table1[[#This Row],[Units Sold]],0)</f>
        <v>23</v>
      </c>
      <c r="S4156" s="4">
        <f>IFERROR((Table1[[#This Row],[Total Sales]]-Table1[[#This Row],[Operating Profit]])/Table1[[#This Row],[Units Sold]],0)</f>
        <v>23</v>
      </c>
      <c r="T4156" s="4" t="str">
        <f>IF(Table1[[#This Row],[Profit per unit]]&gt;$V$8,"Premium","Mass")</f>
        <v>Mass</v>
      </c>
      <c r="U4156" s="4"/>
    </row>
    <row r="4157" spans="2:21" ht="14.25" customHeight="1" x14ac:dyDescent="0.3">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c r="O4157" s="4" t="str">
        <f>TEXT(Table1[[#This Row],[Invoice Date]],"mmm")</f>
        <v>May</v>
      </c>
      <c r="P4157" s="4">
        <f>YEAR(Table1[[#This Row],[Invoice Date]])</f>
        <v>2021</v>
      </c>
      <c r="Q4157" s="4">
        <f>IFERROR(Table1[[#This Row],[Total Sales]]/Table1[[#This Row],[Units Sold]],4)</f>
        <v>46</v>
      </c>
      <c r="R4157" s="4">
        <f>IFERROR(Table1[[#This Row],[Operating Profit]]/Table1[[#This Row],[Units Sold]],0)</f>
        <v>23</v>
      </c>
      <c r="S4157" s="4">
        <f>IFERROR((Table1[[#This Row],[Total Sales]]-Table1[[#This Row],[Operating Profit]])/Table1[[#This Row],[Units Sold]],0)</f>
        <v>23</v>
      </c>
      <c r="T4157" s="4" t="str">
        <f>IF(Table1[[#This Row],[Profit per unit]]&gt;$V$8,"Premium","Mass")</f>
        <v>Mass</v>
      </c>
      <c r="U4157" s="4"/>
    </row>
    <row r="4158" spans="2:21" ht="14.25" customHeight="1" x14ac:dyDescent="0.3">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c r="O4158" s="4" t="str">
        <f>TEXT(Table1[[#This Row],[Invoice Date]],"mmm")</f>
        <v>May</v>
      </c>
      <c r="P4158" s="4">
        <f>YEAR(Table1[[#This Row],[Invoice Date]])</f>
        <v>2021</v>
      </c>
      <c r="Q4158" s="4">
        <f>IFERROR(Table1[[#This Row],[Total Sales]]/Table1[[#This Row],[Units Sold]],4)</f>
        <v>58</v>
      </c>
      <c r="R4158" s="4">
        <f>IFERROR(Table1[[#This Row],[Operating Profit]]/Table1[[#This Row],[Units Sold]],0)</f>
        <v>38.86</v>
      </c>
      <c r="S4158" s="4">
        <f>IFERROR((Table1[[#This Row],[Total Sales]]-Table1[[#This Row],[Operating Profit]])/Table1[[#This Row],[Units Sold]],0)</f>
        <v>19.139999999999997</v>
      </c>
      <c r="T4158" s="4" t="str">
        <f>IF(Table1[[#This Row],[Profit per unit]]&gt;$V$8,"Premium","Mass")</f>
        <v>Mass</v>
      </c>
      <c r="U4158" s="4"/>
    </row>
    <row r="4159" spans="2:21" ht="14.25" customHeight="1" x14ac:dyDescent="0.3">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c r="O4159" s="4" t="str">
        <f>TEXT(Table1[[#This Row],[Invoice Date]],"mmm")</f>
        <v>May</v>
      </c>
      <c r="P4159" s="4">
        <f>YEAR(Table1[[#This Row],[Invoice Date]])</f>
        <v>2021</v>
      </c>
      <c r="Q4159" s="4">
        <f>IFERROR(Table1[[#This Row],[Total Sales]]/Table1[[#This Row],[Units Sold]],4)</f>
        <v>59</v>
      </c>
      <c r="R4159" s="4">
        <f>IFERROR(Table1[[#This Row],[Operating Profit]]/Table1[[#This Row],[Units Sold]],0)</f>
        <v>18.29</v>
      </c>
      <c r="S4159" s="4">
        <f>IFERROR((Table1[[#This Row],[Total Sales]]-Table1[[#This Row],[Operating Profit]])/Table1[[#This Row],[Units Sold]],0)</f>
        <v>40.71</v>
      </c>
      <c r="T4159" s="4" t="str">
        <f>IF(Table1[[#This Row],[Profit per unit]]&gt;$V$8,"Premium","Mass")</f>
        <v>Mass</v>
      </c>
      <c r="U4159" s="4"/>
    </row>
    <row r="4160" spans="2:21" ht="14.25" customHeight="1" x14ac:dyDescent="0.3">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c r="O4160" s="4" t="str">
        <f>TEXT(Table1[[#This Row],[Invoice Date]],"mmm")</f>
        <v>May</v>
      </c>
      <c r="P4160" s="4">
        <f>YEAR(Table1[[#This Row],[Invoice Date]])</f>
        <v>2021</v>
      </c>
      <c r="Q4160" s="4">
        <f>IFERROR(Table1[[#This Row],[Total Sales]]/Table1[[#This Row],[Units Sold]],4)</f>
        <v>49</v>
      </c>
      <c r="R4160" s="4">
        <f>IFERROR(Table1[[#This Row],[Operating Profit]]/Table1[[#This Row],[Units Sold]],0)</f>
        <v>24.5</v>
      </c>
      <c r="S4160" s="4">
        <f>IFERROR((Table1[[#This Row],[Total Sales]]-Table1[[#This Row],[Operating Profit]])/Table1[[#This Row],[Units Sold]],0)</f>
        <v>24.5</v>
      </c>
      <c r="T4160" s="4" t="str">
        <f>IF(Table1[[#This Row],[Profit per unit]]&gt;$V$8,"Premium","Mass")</f>
        <v>Mass</v>
      </c>
      <c r="U4160" s="4"/>
    </row>
    <row r="4161" spans="2:21" ht="14.25" customHeight="1" x14ac:dyDescent="0.3">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c r="O4161" s="4" t="str">
        <f>TEXT(Table1[[#This Row],[Invoice Date]],"mmm")</f>
        <v>May</v>
      </c>
      <c r="P4161" s="4">
        <f>YEAR(Table1[[#This Row],[Invoice Date]])</f>
        <v>2021</v>
      </c>
      <c r="Q4161" s="4">
        <f>IFERROR(Table1[[#This Row],[Total Sales]]/Table1[[#This Row],[Units Sold]],4)</f>
        <v>51</v>
      </c>
      <c r="R4161" s="4">
        <f>IFERROR(Table1[[#This Row],[Operating Profit]]/Table1[[#This Row],[Units Sold]],0)</f>
        <v>18.36</v>
      </c>
      <c r="S4161" s="4">
        <f>IFERROR((Table1[[#This Row],[Total Sales]]-Table1[[#This Row],[Operating Profit]])/Table1[[#This Row],[Units Sold]],0)</f>
        <v>32.64</v>
      </c>
      <c r="T4161" s="4" t="str">
        <f>IF(Table1[[#This Row],[Profit per unit]]&gt;$V$8,"Premium","Mass")</f>
        <v>Mass</v>
      </c>
      <c r="U4161" s="4"/>
    </row>
    <row r="4162" spans="2:21" ht="14.25" customHeight="1" x14ac:dyDescent="0.3">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c r="O4162" s="4" t="str">
        <f>TEXT(Table1[[#This Row],[Invoice Date]],"mmm")</f>
        <v>May</v>
      </c>
      <c r="P4162" s="4">
        <f>YEAR(Table1[[#This Row],[Invoice Date]])</f>
        <v>2021</v>
      </c>
      <c r="Q4162" s="4">
        <f>IFERROR(Table1[[#This Row],[Total Sales]]/Table1[[#This Row],[Units Sold]],4)</f>
        <v>49</v>
      </c>
      <c r="R4162" s="4">
        <f>IFERROR(Table1[[#This Row],[Operating Profit]]/Table1[[#This Row],[Units Sold]],0)</f>
        <v>24.99</v>
      </c>
      <c r="S4162" s="4">
        <f>IFERROR((Table1[[#This Row],[Total Sales]]-Table1[[#This Row],[Operating Profit]])/Table1[[#This Row],[Units Sold]],0)</f>
        <v>24.01</v>
      </c>
      <c r="T4162" s="4" t="str">
        <f>IF(Table1[[#This Row],[Profit per unit]]&gt;$V$8,"Premium","Mass")</f>
        <v>Mass</v>
      </c>
      <c r="U4162" s="4"/>
    </row>
    <row r="4163" spans="2:21" ht="14.25" customHeight="1" x14ac:dyDescent="0.3">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c r="O4163" s="4" t="str">
        <f>TEXT(Table1[[#This Row],[Invoice Date]],"mmm")</f>
        <v>May</v>
      </c>
      <c r="P4163" s="4">
        <f>YEAR(Table1[[#This Row],[Invoice Date]])</f>
        <v>2021</v>
      </c>
      <c r="Q4163" s="4">
        <f>IFERROR(Table1[[#This Row],[Total Sales]]/Table1[[#This Row],[Units Sold]],4)</f>
        <v>48</v>
      </c>
      <c r="R4163" s="4">
        <f>IFERROR(Table1[[#This Row],[Operating Profit]]/Table1[[#This Row],[Units Sold]],0)</f>
        <v>21.599999999999998</v>
      </c>
      <c r="S4163" s="4">
        <f>IFERROR((Table1[[#This Row],[Total Sales]]-Table1[[#This Row],[Operating Profit]])/Table1[[#This Row],[Units Sold]],0)</f>
        <v>26.4</v>
      </c>
      <c r="T4163" s="4" t="str">
        <f>IF(Table1[[#This Row],[Profit per unit]]&gt;$V$8,"Premium","Mass")</f>
        <v>Mass</v>
      </c>
      <c r="U4163" s="4"/>
    </row>
    <row r="4164" spans="2:21" ht="14.25" customHeight="1" x14ac:dyDescent="0.3">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c r="O4164" s="4" t="str">
        <f>TEXT(Table1[[#This Row],[Invoice Date]],"mmm")</f>
        <v>May</v>
      </c>
      <c r="P4164" s="4">
        <f>YEAR(Table1[[#This Row],[Invoice Date]])</f>
        <v>2021</v>
      </c>
      <c r="Q4164" s="4">
        <f>IFERROR(Table1[[#This Row],[Total Sales]]/Table1[[#This Row],[Units Sold]],4)</f>
        <v>56</v>
      </c>
      <c r="R4164" s="4">
        <f>IFERROR(Table1[[#This Row],[Operating Profit]]/Table1[[#This Row],[Units Sold]],0)</f>
        <v>38.08</v>
      </c>
      <c r="S4164" s="4">
        <f>IFERROR((Table1[[#This Row],[Total Sales]]-Table1[[#This Row],[Operating Profit]])/Table1[[#This Row],[Units Sold]],0)</f>
        <v>17.919999999999998</v>
      </c>
      <c r="T4164" s="4" t="str">
        <f>IF(Table1[[#This Row],[Profit per unit]]&gt;$V$8,"Premium","Mass")</f>
        <v>Mass</v>
      </c>
      <c r="U4164" s="4"/>
    </row>
    <row r="4165" spans="2:21" ht="14.25" customHeight="1" x14ac:dyDescent="0.3">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c r="O4165" s="4" t="str">
        <f>TEXT(Table1[[#This Row],[Invoice Date]],"mmm")</f>
        <v>May</v>
      </c>
      <c r="P4165" s="4">
        <f>YEAR(Table1[[#This Row],[Invoice Date]])</f>
        <v>2021</v>
      </c>
      <c r="Q4165" s="4">
        <f>IFERROR(Table1[[#This Row],[Total Sales]]/Table1[[#This Row],[Units Sold]],4)</f>
        <v>62</v>
      </c>
      <c r="R4165" s="4">
        <f>IFERROR(Table1[[#This Row],[Operating Profit]]/Table1[[#This Row],[Units Sold]],0)</f>
        <v>21.7</v>
      </c>
      <c r="S4165" s="4">
        <f>IFERROR((Table1[[#This Row],[Total Sales]]-Table1[[#This Row],[Operating Profit]])/Table1[[#This Row],[Units Sold]],0)</f>
        <v>40.300000000000004</v>
      </c>
      <c r="T4165" s="4" t="str">
        <f>IF(Table1[[#This Row],[Profit per unit]]&gt;$V$8,"Premium","Mass")</f>
        <v>Mass</v>
      </c>
      <c r="U4165" s="4"/>
    </row>
    <row r="4166" spans="2:21" ht="14.25" customHeight="1" x14ac:dyDescent="0.3">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c r="O4166" s="4" t="str">
        <f>TEXT(Table1[[#This Row],[Invoice Date]],"mmm")</f>
        <v>May</v>
      </c>
      <c r="P4166" s="4">
        <f>YEAR(Table1[[#This Row],[Invoice Date]])</f>
        <v>2021</v>
      </c>
      <c r="Q4166" s="4">
        <f>IFERROR(Table1[[#This Row],[Total Sales]]/Table1[[#This Row],[Units Sold]],4)</f>
        <v>49</v>
      </c>
      <c r="R4166" s="4">
        <f>IFERROR(Table1[[#This Row],[Operating Profit]]/Table1[[#This Row],[Units Sold]],0)</f>
        <v>24.5</v>
      </c>
      <c r="S4166" s="4">
        <f>IFERROR((Table1[[#This Row],[Total Sales]]-Table1[[#This Row],[Operating Profit]])/Table1[[#This Row],[Units Sold]],0)</f>
        <v>24.5</v>
      </c>
      <c r="T4166" s="4" t="str">
        <f>IF(Table1[[#This Row],[Profit per unit]]&gt;$V$8,"Premium","Mass")</f>
        <v>Mass</v>
      </c>
      <c r="U4166" s="4"/>
    </row>
    <row r="4167" spans="2:21" ht="14.25" customHeight="1" x14ac:dyDescent="0.3">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c r="O4167" s="4" t="str">
        <f>TEXT(Table1[[#This Row],[Invoice Date]],"mmm")</f>
        <v>May</v>
      </c>
      <c r="P4167" s="4">
        <f>YEAR(Table1[[#This Row],[Invoice Date]])</f>
        <v>2021</v>
      </c>
      <c r="Q4167" s="4">
        <f>IFERROR(Table1[[#This Row],[Total Sales]]/Table1[[#This Row],[Units Sold]],4)</f>
        <v>54</v>
      </c>
      <c r="R4167" s="4">
        <f>IFERROR(Table1[[#This Row],[Operating Profit]]/Table1[[#This Row],[Units Sold]],0)</f>
        <v>20.52</v>
      </c>
      <c r="S4167" s="4">
        <f>IFERROR((Table1[[#This Row],[Total Sales]]-Table1[[#This Row],[Operating Profit]])/Table1[[#This Row],[Units Sold]],0)</f>
        <v>33.479999999999997</v>
      </c>
      <c r="T4167" s="4" t="str">
        <f>IF(Table1[[#This Row],[Profit per unit]]&gt;$V$8,"Premium","Mass")</f>
        <v>Mass</v>
      </c>
      <c r="U4167" s="4"/>
    </row>
    <row r="4168" spans="2:21" ht="14.25" customHeight="1" x14ac:dyDescent="0.3">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c r="O4168" s="4" t="str">
        <f>TEXT(Table1[[#This Row],[Invoice Date]],"mmm")</f>
        <v>May</v>
      </c>
      <c r="P4168" s="4">
        <f>YEAR(Table1[[#This Row],[Invoice Date]])</f>
        <v>2021</v>
      </c>
      <c r="Q4168" s="4">
        <f>IFERROR(Table1[[#This Row],[Total Sales]]/Table1[[#This Row],[Units Sold]],4)</f>
        <v>47</v>
      </c>
      <c r="R4168" s="4">
        <f>IFERROR(Table1[[#This Row],[Operating Profit]]/Table1[[#This Row],[Units Sold]],0)</f>
        <v>23.5</v>
      </c>
      <c r="S4168" s="4">
        <f>IFERROR((Table1[[#This Row],[Total Sales]]-Table1[[#This Row],[Operating Profit]])/Table1[[#This Row],[Units Sold]],0)</f>
        <v>23.5</v>
      </c>
      <c r="T4168" s="4" t="str">
        <f>IF(Table1[[#This Row],[Profit per unit]]&gt;$V$8,"Premium","Mass")</f>
        <v>Mass</v>
      </c>
      <c r="U4168" s="4"/>
    </row>
    <row r="4169" spans="2:21" ht="14.25" customHeight="1" x14ac:dyDescent="0.3">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c r="O4169" s="4" t="str">
        <f>TEXT(Table1[[#This Row],[Invoice Date]],"mmm")</f>
        <v>May</v>
      </c>
      <c r="P4169" s="4">
        <f>YEAR(Table1[[#This Row],[Invoice Date]])</f>
        <v>2021</v>
      </c>
      <c r="Q4169" s="4">
        <f>IFERROR(Table1[[#This Row],[Total Sales]]/Table1[[#This Row],[Units Sold]],4)</f>
        <v>47</v>
      </c>
      <c r="R4169" s="4">
        <f>IFERROR(Table1[[#This Row],[Operating Profit]]/Table1[[#This Row],[Units Sold]],0)</f>
        <v>21.15</v>
      </c>
      <c r="S4169" s="4">
        <f>IFERROR((Table1[[#This Row],[Total Sales]]-Table1[[#This Row],[Operating Profit]])/Table1[[#This Row],[Units Sold]],0)</f>
        <v>25.85</v>
      </c>
      <c r="T4169" s="4" t="str">
        <f>IF(Table1[[#This Row],[Profit per unit]]&gt;$V$8,"Premium","Mass")</f>
        <v>Mass</v>
      </c>
      <c r="U4169" s="4"/>
    </row>
    <row r="4170" spans="2:21" ht="14.25" customHeight="1" x14ac:dyDescent="0.3">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c r="O4170" s="4" t="str">
        <f>TEXT(Table1[[#This Row],[Invoice Date]],"mmm")</f>
        <v>May</v>
      </c>
      <c r="P4170" s="4">
        <f>YEAR(Table1[[#This Row],[Invoice Date]])</f>
        <v>2021</v>
      </c>
      <c r="Q4170" s="4">
        <f>IFERROR(Table1[[#This Row],[Total Sales]]/Table1[[#This Row],[Units Sold]],4)</f>
        <v>55</v>
      </c>
      <c r="R4170" s="4">
        <f>IFERROR(Table1[[#This Row],[Operating Profit]]/Table1[[#This Row],[Units Sold]],0)</f>
        <v>37.950000000000003</v>
      </c>
      <c r="S4170" s="4">
        <f>IFERROR((Table1[[#This Row],[Total Sales]]-Table1[[#This Row],[Operating Profit]])/Table1[[#This Row],[Units Sold]],0)</f>
        <v>17.05</v>
      </c>
      <c r="T4170" s="4" t="str">
        <f>IF(Table1[[#This Row],[Profit per unit]]&gt;$V$8,"Premium","Mass")</f>
        <v>Mass</v>
      </c>
      <c r="U4170" s="4"/>
    </row>
    <row r="4171" spans="2:21" ht="14.25" customHeight="1" x14ac:dyDescent="0.3">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c r="O4171" s="4" t="str">
        <f>TEXT(Table1[[#This Row],[Invoice Date]],"mmm")</f>
        <v>May</v>
      </c>
      <c r="P4171" s="4">
        <f>YEAR(Table1[[#This Row],[Invoice Date]])</f>
        <v>2021</v>
      </c>
      <c r="Q4171" s="4">
        <f>IFERROR(Table1[[#This Row],[Total Sales]]/Table1[[#This Row],[Units Sold]],4)</f>
        <v>59</v>
      </c>
      <c r="R4171" s="4">
        <f>IFERROR(Table1[[#This Row],[Operating Profit]]/Table1[[#This Row],[Units Sold]],0)</f>
        <v>20.060000000000002</v>
      </c>
      <c r="S4171" s="4">
        <f>IFERROR((Table1[[#This Row],[Total Sales]]-Table1[[#This Row],[Operating Profit]])/Table1[[#This Row],[Units Sold]],0)</f>
        <v>38.94</v>
      </c>
      <c r="T4171" s="4" t="str">
        <f>IF(Table1[[#This Row],[Profit per unit]]&gt;$V$8,"Premium","Mass")</f>
        <v>Mass</v>
      </c>
      <c r="U4171" s="4"/>
    </row>
    <row r="4172" spans="2:21" ht="14.25" customHeight="1" x14ac:dyDescent="0.3">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c r="O4172" s="4" t="str">
        <f>TEXT(Table1[[#This Row],[Invoice Date]],"mmm")</f>
        <v>May</v>
      </c>
      <c r="P4172" s="4">
        <f>YEAR(Table1[[#This Row],[Invoice Date]])</f>
        <v>2021</v>
      </c>
      <c r="Q4172" s="4">
        <f>IFERROR(Table1[[#This Row],[Total Sales]]/Table1[[#This Row],[Units Sold]],4)</f>
        <v>49</v>
      </c>
      <c r="R4172" s="4">
        <f>IFERROR(Table1[[#This Row],[Operating Profit]]/Table1[[#This Row],[Units Sold]],0)</f>
        <v>24.99</v>
      </c>
      <c r="S4172" s="4">
        <f>IFERROR((Table1[[#This Row],[Total Sales]]-Table1[[#This Row],[Operating Profit]])/Table1[[#This Row],[Units Sold]],0)</f>
        <v>24.01</v>
      </c>
      <c r="T4172" s="4" t="str">
        <f>IF(Table1[[#This Row],[Profit per unit]]&gt;$V$8,"Premium","Mass")</f>
        <v>Mass</v>
      </c>
      <c r="U4172" s="4"/>
    </row>
    <row r="4173" spans="2:21" ht="14.25" customHeight="1" x14ac:dyDescent="0.3">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c r="O4173" s="4" t="str">
        <f>TEXT(Table1[[#This Row],[Invoice Date]],"mmm")</f>
        <v>May</v>
      </c>
      <c r="P4173" s="4">
        <f>YEAR(Table1[[#This Row],[Invoice Date]])</f>
        <v>2021</v>
      </c>
      <c r="Q4173" s="4">
        <f>IFERROR(Table1[[#This Row],[Total Sales]]/Table1[[#This Row],[Units Sold]],4)</f>
        <v>50</v>
      </c>
      <c r="R4173" s="4">
        <f>IFERROR(Table1[[#This Row],[Operating Profit]]/Table1[[#This Row],[Units Sold]],0)</f>
        <v>19</v>
      </c>
      <c r="S4173" s="4">
        <f>IFERROR((Table1[[#This Row],[Total Sales]]-Table1[[#This Row],[Operating Profit]])/Table1[[#This Row],[Units Sold]],0)</f>
        <v>31</v>
      </c>
      <c r="T4173" s="4" t="str">
        <f>IF(Table1[[#This Row],[Profit per unit]]&gt;$V$8,"Premium","Mass")</f>
        <v>Mass</v>
      </c>
      <c r="U4173" s="4"/>
    </row>
    <row r="4174" spans="2:21" ht="14.25" customHeight="1" x14ac:dyDescent="0.3">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c r="O4174" s="4" t="str">
        <f>TEXT(Table1[[#This Row],[Invoice Date]],"mmm")</f>
        <v>May</v>
      </c>
      <c r="P4174" s="4">
        <f>YEAR(Table1[[#This Row],[Invoice Date]])</f>
        <v>2021</v>
      </c>
      <c r="Q4174" s="4">
        <f>IFERROR(Table1[[#This Row],[Total Sales]]/Table1[[#This Row],[Units Sold]],4)</f>
        <v>46</v>
      </c>
      <c r="R4174" s="4">
        <f>IFERROR(Table1[[#This Row],[Operating Profit]]/Table1[[#This Row],[Units Sold]],0)</f>
        <v>24.84</v>
      </c>
      <c r="S4174" s="4">
        <f>IFERROR((Table1[[#This Row],[Total Sales]]-Table1[[#This Row],[Operating Profit]])/Table1[[#This Row],[Units Sold]],0)</f>
        <v>21.16</v>
      </c>
      <c r="T4174" s="4" t="str">
        <f>IF(Table1[[#This Row],[Profit per unit]]&gt;$V$8,"Premium","Mass")</f>
        <v>Mass</v>
      </c>
      <c r="U4174" s="4"/>
    </row>
    <row r="4175" spans="2:21" ht="14.25" customHeight="1" x14ac:dyDescent="0.3">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c r="O4175" s="4" t="str">
        <f>TEXT(Table1[[#This Row],[Invoice Date]],"mmm")</f>
        <v>May</v>
      </c>
      <c r="P4175" s="4">
        <f>YEAR(Table1[[#This Row],[Invoice Date]])</f>
        <v>2021</v>
      </c>
      <c r="Q4175" s="4">
        <f>IFERROR(Table1[[#This Row],[Total Sales]]/Table1[[#This Row],[Units Sold]],4)</f>
        <v>49</v>
      </c>
      <c r="R4175" s="4">
        <f>IFERROR(Table1[[#This Row],[Operating Profit]]/Table1[[#This Row],[Units Sold]],0)</f>
        <v>24.5</v>
      </c>
      <c r="S4175" s="4">
        <f>IFERROR((Table1[[#This Row],[Total Sales]]-Table1[[#This Row],[Operating Profit]])/Table1[[#This Row],[Units Sold]],0)</f>
        <v>24.5</v>
      </c>
      <c r="T4175" s="4" t="str">
        <f>IF(Table1[[#This Row],[Profit per unit]]&gt;$V$8,"Premium","Mass")</f>
        <v>Mass</v>
      </c>
      <c r="U4175" s="4"/>
    </row>
    <row r="4176" spans="2:21" ht="14.25" customHeight="1" x14ac:dyDescent="0.3">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c r="O4176" s="4" t="str">
        <f>TEXT(Table1[[#This Row],[Invoice Date]],"mmm")</f>
        <v>May</v>
      </c>
      <c r="P4176" s="4">
        <f>YEAR(Table1[[#This Row],[Invoice Date]])</f>
        <v>2021</v>
      </c>
      <c r="Q4176" s="4">
        <f>IFERROR(Table1[[#This Row],[Total Sales]]/Table1[[#This Row],[Units Sold]],4)</f>
        <v>55</v>
      </c>
      <c r="R4176" s="4">
        <f>IFERROR(Table1[[#This Row],[Operating Profit]]/Table1[[#This Row],[Units Sold]],0)</f>
        <v>35.75</v>
      </c>
      <c r="S4176" s="4">
        <f>IFERROR((Table1[[#This Row],[Total Sales]]-Table1[[#This Row],[Operating Profit]])/Table1[[#This Row],[Units Sold]],0)</f>
        <v>19.25</v>
      </c>
      <c r="T4176" s="4" t="str">
        <f>IF(Table1[[#This Row],[Profit per unit]]&gt;$V$8,"Premium","Mass")</f>
        <v>Mass</v>
      </c>
      <c r="U4176" s="4"/>
    </row>
    <row r="4177" spans="2:21" ht="14.25" customHeight="1" x14ac:dyDescent="0.3">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c r="O4177" s="4" t="str">
        <f>TEXT(Table1[[#This Row],[Invoice Date]],"mmm")</f>
        <v>May</v>
      </c>
      <c r="P4177" s="4">
        <f>YEAR(Table1[[#This Row],[Invoice Date]])</f>
        <v>2021</v>
      </c>
      <c r="Q4177" s="4">
        <f>IFERROR(Table1[[#This Row],[Total Sales]]/Table1[[#This Row],[Units Sold]],4)</f>
        <v>59</v>
      </c>
      <c r="R4177" s="4">
        <f>IFERROR(Table1[[#This Row],[Operating Profit]]/Table1[[#This Row],[Units Sold]],0)</f>
        <v>20.65</v>
      </c>
      <c r="S4177" s="4">
        <f>IFERROR((Table1[[#This Row],[Total Sales]]-Table1[[#This Row],[Operating Profit]])/Table1[[#This Row],[Units Sold]],0)</f>
        <v>38.35</v>
      </c>
      <c r="T4177" s="4" t="str">
        <f>IF(Table1[[#This Row],[Profit per unit]]&gt;$V$8,"Premium","Mass")</f>
        <v>Mass</v>
      </c>
      <c r="U4177" s="4"/>
    </row>
    <row r="4178" spans="2:21" ht="14.25" customHeight="1" x14ac:dyDescent="0.3">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c r="O4178" s="4" t="str">
        <f>TEXT(Table1[[#This Row],[Invoice Date]],"mmm")</f>
        <v>May</v>
      </c>
      <c r="P4178" s="4">
        <f>YEAR(Table1[[#This Row],[Invoice Date]])</f>
        <v>2021</v>
      </c>
      <c r="Q4178" s="4">
        <f>IFERROR(Table1[[#This Row],[Total Sales]]/Table1[[#This Row],[Units Sold]],4)</f>
        <v>44</v>
      </c>
      <c r="R4178" s="4">
        <f>IFERROR(Table1[[#This Row],[Operating Profit]]/Table1[[#This Row],[Units Sold]],0)</f>
        <v>22.88</v>
      </c>
      <c r="S4178" s="4">
        <f>IFERROR((Table1[[#This Row],[Total Sales]]-Table1[[#This Row],[Operating Profit]])/Table1[[#This Row],[Units Sold]],0)</f>
        <v>21.12</v>
      </c>
      <c r="T4178" s="4" t="str">
        <f>IF(Table1[[#This Row],[Profit per unit]]&gt;$V$8,"Premium","Mass")</f>
        <v>Mass</v>
      </c>
      <c r="U4178" s="4"/>
    </row>
    <row r="4179" spans="2:21" ht="14.25" customHeight="1" x14ac:dyDescent="0.3">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c r="O4179" s="4" t="str">
        <f>TEXT(Table1[[#This Row],[Invoice Date]],"mmm")</f>
        <v>Jun</v>
      </c>
      <c r="P4179" s="4">
        <f>YEAR(Table1[[#This Row],[Invoice Date]])</f>
        <v>2021</v>
      </c>
      <c r="Q4179" s="4">
        <f>IFERROR(Table1[[#This Row],[Total Sales]]/Table1[[#This Row],[Units Sold]],4)</f>
        <v>41</v>
      </c>
      <c r="R4179" s="4">
        <f>IFERROR(Table1[[#This Row],[Operating Profit]]/Table1[[#This Row],[Units Sold]],0)</f>
        <v>18.859999999999996</v>
      </c>
      <c r="S4179" s="4">
        <f>IFERROR((Table1[[#This Row],[Total Sales]]-Table1[[#This Row],[Operating Profit]])/Table1[[#This Row],[Units Sold]],0)</f>
        <v>22.140000000000004</v>
      </c>
      <c r="T4179" s="4" t="str">
        <f>IF(Table1[[#This Row],[Profit per unit]]&gt;$V$8,"Premium","Mass")</f>
        <v>Mass</v>
      </c>
      <c r="U4179" s="4"/>
    </row>
    <row r="4180" spans="2:21" ht="14.25" customHeight="1" x14ac:dyDescent="0.3">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c r="O4180" s="4" t="str">
        <f>TEXT(Table1[[#This Row],[Invoice Date]],"mmm")</f>
        <v>Jun</v>
      </c>
      <c r="P4180" s="4">
        <f>YEAR(Table1[[#This Row],[Invoice Date]])</f>
        <v>2021</v>
      </c>
      <c r="Q4180" s="4">
        <f>IFERROR(Table1[[#This Row],[Total Sales]]/Table1[[#This Row],[Units Sold]],4)</f>
        <v>32</v>
      </c>
      <c r="R4180" s="4">
        <f>IFERROR(Table1[[#This Row],[Operating Profit]]/Table1[[#This Row],[Units Sold]],0)</f>
        <v>15.04</v>
      </c>
      <c r="S4180" s="4">
        <f>IFERROR((Table1[[#This Row],[Total Sales]]-Table1[[#This Row],[Operating Profit]])/Table1[[#This Row],[Units Sold]],0)</f>
        <v>16.96</v>
      </c>
      <c r="T4180" s="4" t="str">
        <f>IF(Table1[[#This Row],[Profit per unit]]&gt;$V$8,"Premium","Mass")</f>
        <v>Mass</v>
      </c>
      <c r="U4180" s="4"/>
    </row>
    <row r="4181" spans="2:21" ht="14.25" customHeight="1" x14ac:dyDescent="0.3">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c r="O4181" s="4" t="str">
        <f>TEXT(Table1[[#This Row],[Invoice Date]],"mmm")</f>
        <v>Jun</v>
      </c>
      <c r="P4181" s="4">
        <f>YEAR(Table1[[#This Row],[Invoice Date]])</f>
        <v>2021</v>
      </c>
      <c r="Q4181" s="4">
        <f>IFERROR(Table1[[#This Row],[Total Sales]]/Table1[[#This Row],[Units Sold]],4)</f>
        <v>37</v>
      </c>
      <c r="R4181" s="4">
        <f>IFERROR(Table1[[#This Row],[Operating Profit]]/Table1[[#This Row],[Units Sold]],0)</f>
        <v>19.239999999999998</v>
      </c>
      <c r="S4181" s="4">
        <f>IFERROR((Table1[[#This Row],[Total Sales]]-Table1[[#This Row],[Operating Profit]])/Table1[[#This Row],[Units Sold]],0)</f>
        <v>17.760000000000002</v>
      </c>
      <c r="T4181" s="4" t="str">
        <f>IF(Table1[[#This Row],[Profit per unit]]&gt;$V$8,"Premium","Mass")</f>
        <v>Mass</v>
      </c>
      <c r="U4181" s="4"/>
    </row>
    <row r="4182" spans="2:21" ht="14.25" customHeight="1" x14ac:dyDescent="0.3">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c r="O4182" s="4" t="str">
        <f>TEXT(Table1[[#This Row],[Invoice Date]],"mmm")</f>
        <v>Jun</v>
      </c>
      <c r="P4182" s="4">
        <f>YEAR(Table1[[#This Row],[Invoice Date]])</f>
        <v>2021</v>
      </c>
      <c r="Q4182" s="4">
        <f>IFERROR(Table1[[#This Row],[Total Sales]]/Table1[[#This Row],[Units Sold]],4)</f>
        <v>53</v>
      </c>
      <c r="R4182" s="4">
        <f>IFERROR(Table1[[#This Row],[Operating Profit]]/Table1[[#This Row],[Units Sold]],0)</f>
        <v>25.97</v>
      </c>
      <c r="S4182" s="4">
        <f>IFERROR((Table1[[#This Row],[Total Sales]]-Table1[[#This Row],[Operating Profit]])/Table1[[#This Row],[Units Sold]],0)</f>
        <v>27.03</v>
      </c>
      <c r="T4182" s="4" t="str">
        <f>IF(Table1[[#This Row],[Profit per unit]]&gt;$V$8,"Premium","Mass")</f>
        <v>Mass</v>
      </c>
      <c r="U4182" s="4"/>
    </row>
    <row r="4183" spans="2:21" ht="14.25" customHeight="1" x14ac:dyDescent="0.3">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c r="O4183" s="4" t="str">
        <f>TEXT(Table1[[#This Row],[Invoice Date]],"mmm")</f>
        <v>Jun</v>
      </c>
      <c r="P4183" s="4">
        <f>YEAR(Table1[[#This Row],[Invoice Date]])</f>
        <v>2021</v>
      </c>
      <c r="Q4183" s="4">
        <f>IFERROR(Table1[[#This Row],[Total Sales]]/Table1[[#This Row],[Units Sold]],4)</f>
        <v>41</v>
      </c>
      <c r="R4183" s="4">
        <f>IFERROR(Table1[[#This Row],[Operating Profit]]/Table1[[#This Row],[Units Sold]],0)</f>
        <v>24.599999999999998</v>
      </c>
      <c r="S4183" s="4">
        <f>IFERROR((Table1[[#This Row],[Total Sales]]-Table1[[#This Row],[Operating Profit]])/Table1[[#This Row],[Units Sold]],0)</f>
        <v>16.400000000000002</v>
      </c>
      <c r="T4183" s="4" t="str">
        <f>IF(Table1[[#This Row],[Profit per unit]]&gt;$V$8,"Premium","Mass")</f>
        <v>Mass</v>
      </c>
      <c r="U4183" s="4"/>
    </row>
    <row r="4184" spans="2:21" ht="14.25" customHeight="1" x14ac:dyDescent="0.3">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c r="O4184" s="4" t="str">
        <f>TEXT(Table1[[#This Row],[Invoice Date]],"mmm")</f>
        <v>Jun</v>
      </c>
      <c r="P4184" s="4">
        <f>YEAR(Table1[[#This Row],[Invoice Date]])</f>
        <v>2021</v>
      </c>
      <c r="Q4184" s="4">
        <f>IFERROR(Table1[[#This Row],[Total Sales]]/Table1[[#This Row],[Units Sold]],4)</f>
        <v>44</v>
      </c>
      <c r="R4184" s="4">
        <f>IFERROR(Table1[[#This Row],[Operating Profit]]/Table1[[#This Row],[Units Sold]],0)</f>
        <v>22.44</v>
      </c>
      <c r="S4184" s="4">
        <f>IFERROR((Table1[[#This Row],[Total Sales]]-Table1[[#This Row],[Operating Profit]])/Table1[[#This Row],[Units Sold]],0)</f>
        <v>21.56</v>
      </c>
      <c r="T4184" s="4" t="str">
        <f>IF(Table1[[#This Row],[Profit per unit]]&gt;$V$8,"Premium","Mass")</f>
        <v>Mass</v>
      </c>
      <c r="U4184" s="4"/>
    </row>
    <row r="4185" spans="2:21" ht="14.25" customHeight="1" x14ac:dyDescent="0.3">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c r="O4185" s="4" t="str">
        <f>TEXT(Table1[[#This Row],[Invoice Date]],"mmm")</f>
        <v>Jun</v>
      </c>
      <c r="P4185" s="4">
        <f>YEAR(Table1[[#This Row],[Invoice Date]])</f>
        <v>2021</v>
      </c>
      <c r="Q4185" s="4">
        <f>IFERROR(Table1[[#This Row],[Total Sales]]/Table1[[#This Row],[Units Sold]],4)</f>
        <v>43</v>
      </c>
      <c r="R4185" s="4">
        <f>IFERROR(Table1[[#This Row],[Operating Profit]]/Table1[[#This Row],[Units Sold]],0)</f>
        <v>20.21</v>
      </c>
      <c r="S4185" s="4">
        <f>IFERROR((Table1[[#This Row],[Total Sales]]-Table1[[#This Row],[Operating Profit]])/Table1[[#This Row],[Units Sold]],0)</f>
        <v>22.79</v>
      </c>
      <c r="T4185" s="4" t="str">
        <f>IF(Table1[[#This Row],[Profit per unit]]&gt;$V$8,"Premium","Mass")</f>
        <v>Mass</v>
      </c>
      <c r="U4185" s="4"/>
    </row>
    <row r="4186" spans="2:21" ht="14.25" customHeight="1" x14ac:dyDescent="0.3">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c r="O4186" s="4" t="str">
        <f>TEXT(Table1[[#This Row],[Invoice Date]],"mmm")</f>
        <v>Jun</v>
      </c>
      <c r="P4186" s="4">
        <f>YEAR(Table1[[#This Row],[Invoice Date]])</f>
        <v>2021</v>
      </c>
      <c r="Q4186" s="4">
        <f>IFERROR(Table1[[#This Row],[Total Sales]]/Table1[[#This Row],[Units Sold]],4)</f>
        <v>32</v>
      </c>
      <c r="R4186" s="4">
        <f>IFERROR(Table1[[#This Row],[Operating Profit]]/Table1[[#This Row],[Units Sold]],0)</f>
        <v>14.719999999999999</v>
      </c>
      <c r="S4186" s="4">
        <f>IFERROR((Table1[[#This Row],[Total Sales]]-Table1[[#This Row],[Operating Profit]])/Table1[[#This Row],[Units Sold]],0)</f>
        <v>17.279999999999998</v>
      </c>
      <c r="T4186" s="4" t="str">
        <f>IF(Table1[[#This Row],[Profit per unit]]&gt;$V$8,"Premium","Mass")</f>
        <v>Mass</v>
      </c>
      <c r="U4186" s="4"/>
    </row>
    <row r="4187" spans="2:21" ht="14.25" customHeight="1" x14ac:dyDescent="0.3">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c r="O4187" s="4" t="str">
        <f>TEXT(Table1[[#This Row],[Invoice Date]],"mmm")</f>
        <v>Jun</v>
      </c>
      <c r="P4187" s="4">
        <f>YEAR(Table1[[#This Row],[Invoice Date]])</f>
        <v>2021</v>
      </c>
      <c r="Q4187" s="4">
        <f>IFERROR(Table1[[#This Row],[Total Sales]]/Table1[[#This Row],[Units Sold]],4)</f>
        <v>39</v>
      </c>
      <c r="R4187" s="4">
        <f>IFERROR(Table1[[#This Row],[Operating Profit]]/Table1[[#This Row],[Units Sold]],0)</f>
        <v>20.669999999999998</v>
      </c>
      <c r="S4187" s="4">
        <f>IFERROR((Table1[[#This Row],[Total Sales]]-Table1[[#This Row],[Operating Profit]])/Table1[[#This Row],[Units Sold]],0)</f>
        <v>18.330000000000002</v>
      </c>
      <c r="T4187" s="4" t="str">
        <f>IF(Table1[[#This Row],[Profit per unit]]&gt;$V$8,"Premium","Mass")</f>
        <v>Mass</v>
      </c>
      <c r="U4187" s="4"/>
    </row>
    <row r="4188" spans="2:21" ht="14.25" customHeight="1" x14ac:dyDescent="0.3">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c r="O4188" s="4" t="str">
        <f>TEXT(Table1[[#This Row],[Invoice Date]],"mmm")</f>
        <v>Jun</v>
      </c>
      <c r="P4188" s="4">
        <f>YEAR(Table1[[#This Row],[Invoice Date]])</f>
        <v>2021</v>
      </c>
      <c r="Q4188" s="4">
        <f>IFERROR(Table1[[#This Row],[Total Sales]]/Table1[[#This Row],[Units Sold]],4)</f>
        <v>50</v>
      </c>
      <c r="R4188" s="4">
        <f>IFERROR(Table1[[#This Row],[Operating Profit]]/Table1[[#This Row],[Units Sold]],0)</f>
        <v>23.5</v>
      </c>
      <c r="S4188" s="4">
        <f>IFERROR((Table1[[#This Row],[Total Sales]]-Table1[[#This Row],[Operating Profit]])/Table1[[#This Row],[Units Sold]],0)</f>
        <v>26.5</v>
      </c>
      <c r="T4188" s="4" t="str">
        <f>IF(Table1[[#This Row],[Profit per unit]]&gt;$V$8,"Premium","Mass")</f>
        <v>Mass</v>
      </c>
      <c r="U4188" s="4"/>
    </row>
    <row r="4189" spans="2:21" ht="14.25" customHeight="1" x14ac:dyDescent="0.3">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c r="O4189" s="4" t="str">
        <f>TEXT(Table1[[#This Row],[Invoice Date]],"mmm")</f>
        <v>Jun</v>
      </c>
      <c r="P4189" s="4">
        <f>YEAR(Table1[[#This Row],[Invoice Date]])</f>
        <v>2021</v>
      </c>
      <c r="Q4189" s="4">
        <f>IFERROR(Table1[[#This Row],[Total Sales]]/Table1[[#This Row],[Units Sold]],4)</f>
        <v>43</v>
      </c>
      <c r="R4189" s="4">
        <f>IFERROR(Table1[[#This Row],[Operating Profit]]/Table1[[#This Row],[Units Sold]],0)</f>
        <v>27.950000000000003</v>
      </c>
      <c r="S4189" s="4">
        <f>IFERROR((Table1[[#This Row],[Total Sales]]-Table1[[#This Row],[Operating Profit]])/Table1[[#This Row],[Units Sold]],0)</f>
        <v>15.049999999999999</v>
      </c>
      <c r="T4189" s="4" t="str">
        <f>IF(Table1[[#This Row],[Profit per unit]]&gt;$V$8,"Premium","Mass")</f>
        <v>Mass</v>
      </c>
      <c r="U4189" s="4"/>
    </row>
    <row r="4190" spans="2:21" ht="14.25" customHeight="1" x14ac:dyDescent="0.3">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c r="O4190" s="4" t="str">
        <f>TEXT(Table1[[#This Row],[Invoice Date]],"mmm")</f>
        <v>Jun</v>
      </c>
      <c r="P4190" s="4">
        <f>YEAR(Table1[[#This Row],[Invoice Date]])</f>
        <v>2021</v>
      </c>
      <c r="Q4190" s="4">
        <f>IFERROR(Table1[[#This Row],[Total Sales]]/Table1[[#This Row],[Units Sold]],4)</f>
        <v>47</v>
      </c>
      <c r="R4190" s="4">
        <f>IFERROR(Table1[[#This Row],[Operating Profit]]/Table1[[#This Row],[Units Sold]],0)</f>
        <v>25.85</v>
      </c>
      <c r="S4190" s="4">
        <f>IFERROR((Table1[[#This Row],[Total Sales]]-Table1[[#This Row],[Operating Profit]])/Table1[[#This Row],[Units Sold]],0)</f>
        <v>21.15</v>
      </c>
      <c r="T4190" s="4" t="str">
        <f>IF(Table1[[#This Row],[Profit per unit]]&gt;$V$8,"Premium","Mass")</f>
        <v>Mass</v>
      </c>
      <c r="U4190" s="4"/>
    </row>
    <row r="4191" spans="2:21" ht="14.25" customHeight="1" x14ac:dyDescent="0.3">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c r="O4191" s="4" t="str">
        <f>TEXT(Table1[[#This Row],[Invoice Date]],"mmm")</f>
        <v>Jun</v>
      </c>
      <c r="P4191" s="4">
        <f>YEAR(Table1[[#This Row],[Invoice Date]])</f>
        <v>2021</v>
      </c>
      <c r="Q4191" s="4">
        <f>IFERROR(Table1[[#This Row],[Total Sales]]/Table1[[#This Row],[Units Sold]],4)</f>
        <v>46</v>
      </c>
      <c r="R4191" s="4">
        <f>IFERROR(Table1[[#This Row],[Operating Profit]]/Table1[[#This Row],[Units Sold]],0)</f>
        <v>22.08</v>
      </c>
      <c r="S4191" s="4">
        <f>IFERROR((Table1[[#This Row],[Total Sales]]-Table1[[#This Row],[Operating Profit]])/Table1[[#This Row],[Units Sold]],0)</f>
        <v>23.92</v>
      </c>
      <c r="T4191" s="4" t="str">
        <f>IF(Table1[[#This Row],[Profit per unit]]&gt;$V$8,"Premium","Mass")</f>
        <v>Mass</v>
      </c>
      <c r="U4191" s="4"/>
    </row>
    <row r="4192" spans="2:21" ht="14.25" customHeight="1" x14ac:dyDescent="0.3">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c r="O4192" s="4" t="str">
        <f>TEXT(Table1[[#This Row],[Invoice Date]],"mmm")</f>
        <v>Jun</v>
      </c>
      <c r="P4192" s="4">
        <f>YEAR(Table1[[#This Row],[Invoice Date]])</f>
        <v>2021</v>
      </c>
      <c r="Q4192" s="4">
        <f>IFERROR(Table1[[#This Row],[Total Sales]]/Table1[[#This Row],[Units Sold]],4)</f>
        <v>37</v>
      </c>
      <c r="R4192" s="4">
        <f>IFERROR(Table1[[#This Row],[Operating Profit]]/Table1[[#This Row],[Units Sold]],0)</f>
        <v>16.649999999999999</v>
      </c>
      <c r="S4192" s="4">
        <f>IFERROR((Table1[[#This Row],[Total Sales]]-Table1[[#This Row],[Operating Profit]])/Table1[[#This Row],[Units Sold]],0)</f>
        <v>20.350000000000001</v>
      </c>
      <c r="T4192" s="4" t="str">
        <f>IF(Table1[[#This Row],[Profit per unit]]&gt;$V$8,"Premium","Mass")</f>
        <v>Mass</v>
      </c>
      <c r="U4192" s="4"/>
    </row>
    <row r="4193" spans="2:21" ht="14.25" customHeight="1" x14ac:dyDescent="0.3">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c r="O4193" s="4" t="str">
        <f>TEXT(Table1[[#This Row],[Invoice Date]],"mmm")</f>
        <v>Jun</v>
      </c>
      <c r="P4193" s="4">
        <f>YEAR(Table1[[#This Row],[Invoice Date]])</f>
        <v>2021</v>
      </c>
      <c r="Q4193" s="4">
        <f>IFERROR(Table1[[#This Row],[Total Sales]]/Table1[[#This Row],[Units Sold]],4)</f>
        <v>41</v>
      </c>
      <c r="R4193" s="4">
        <f>IFERROR(Table1[[#This Row],[Operating Profit]]/Table1[[#This Row],[Units Sold]],0)</f>
        <v>21.73</v>
      </c>
      <c r="S4193" s="4">
        <f>IFERROR((Table1[[#This Row],[Total Sales]]-Table1[[#This Row],[Operating Profit]])/Table1[[#This Row],[Units Sold]],0)</f>
        <v>19.27</v>
      </c>
      <c r="T4193" s="4" t="str">
        <f>IF(Table1[[#This Row],[Profit per unit]]&gt;$V$8,"Premium","Mass")</f>
        <v>Mass</v>
      </c>
      <c r="U4193" s="4"/>
    </row>
    <row r="4194" spans="2:21" ht="14.25" customHeight="1" x14ac:dyDescent="0.3">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c r="O4194" s="4" t="str">
        <f>TEXT(Table1[[#This Row],[Invoice Date]],"mmm")</f>
        <v>Jun</v>
      </c>
      <c r="P4194" s="4">
        <f>YEAR(Table1[[#This Row],[Invoice Date]])</f>
        <v>2021</v>
      </c>
      <c r="Q4194" s="4">
        <f>IFERROR(Table1[[#This Row],[Total Sales]]/Table1[[#This Row],[Units Sold]],4)</f>
        <v>56</v>
      </c>
      <c r="R4194" s="4">
        <f>IFERROR(Table1[[#This Row],[Operating Profit]]/Table1[[#This Row],[Units Sold]],0)</f>
        <v>26.32</v>
      </c>
      <c r="S4194" s="4">
        <f>IFERROR((Table1[[#This Row],[Total Sales]]-Table1[[#This Row],[Operating Profit]])/Table1[[#This Row],[Units Sold]],0)</f>
        <v>29.680000000000003</v>
      </c>
      <c r="T4194" s="4" t="str">
        <f>IF(Table1[[#This Row],[Profit per unit]]&gt;$V$8,"Premium","Mass")</f>
        <v>Mass</v>
      </c>
      <c r="U4194" s="4"/>
    </row>
    <row r="4195" spans="2:21" ht="14.25" customHeight="1" x14ac:dyDescent="0.3">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c r="O4195" s="4" t="str">
        <f>TEXT(Table1[[#This Row],[Invoice Date]],"mmm")</f>
        <v>Jun</v>
      </c>
      <c r="P4195" s="4">
        <f>YEAR(Table1[[#This Row],[Invoice Date]])</f>
        <v>2021</v>
      </c>
      <c r="Q4195" s="4">
        <f>IFERROR(Table1[[#This Row],[Total Sales]]/Table1[[#This Row],[Units Sold]],4)</f>
        <v>45</v>
      </c>
      <c r="R4195" s="4">
        <f>IFERROR(Table1[[#This Row],[Operating Profit]]/Table1[[#This Row],[Units Sold]],0)</f>
        <v>28.349999999999998</v>
      </c>
      <c r="S4195" s="4">
        <f>IFERROR((Table1[[#This Row],[Total Sales]]-Table1[[#This Row],[Operating Profit]])/Table1[[#This Row],[Units Sold]],0)</f>
        <v>16.650000000000002</v>
      </c>
      <c r="T4195" s="4" t="str">
        <f>IF(Table1[[#This Row],[Profit per unit]]&gt;$V$8,"Premium","Mass")</f>
        <v>Mass</v>
      </c>
      <c r="U4195" s="4"/>
    </row>
    <row r="4196" spans="2:21" ht="14.25" customHeight="1" x14ac:dyDescent="0.3">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c r="O4196" s="4" t="str">
        <f>TEXT(Table1[[#This Row],[Invoice Date]],"mmm")</f>
        <v>Jun</v>
      </c>
      <c r="P4196" s="4">
        <f>YEAR(Table1[[#This Row],[Invoice Date]])</f>
        <v>2021</v>
      </c>
      <c r="Q4196" s="4">
        <f>IFERROR(Table1[[#This Row],[Total Sales]]/Table1[[#This Row],[Units Sold]],4)</f>
        <v>48</v>
      </c>
      <c r="R4196" s="4">
        <f>IFERROR(Table1[[#This Row],[Operating Profit]]/Table1[[#This Row],[Units Sold]],0)</f>
        <v>24.96</v>
      </c>
      <c r="S4196" s="4">
        <f>IFERROR((Table1[[#This Row],[Total Sales]]-Table1[[#This Row],[Operating Profit]])/Table1[[#This Row],[Units Sold]],0)</f>
        <v>23.04</v>
      </c>
      <c r="T4196" s="4" t="str">
        <f>IF(Table1[[#This Row],[Profit per unit]]&gt;$V$8,"Premium","Mass")</f>
        <v>Mass</v>
      </c>
      <c r="U4196" s="4"/>
    </row>
    <row r="4197" spans="2:21" ht="14.25" customHeight="1" x14ac:dyDescent="0.3">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c r="O4197" s="4" t="str">
        <f>TEXT(Table1[[#This Row],[Invoice Date]],"mmm")</f>
        <v>Jun</v>
      </c>
      <c r="P4197" s="4">
        <f>YEAR(Table1[[#This Row],[Invoice Date]])</f>
        <v>2021</v>
      </c>
      <c r="Q4197" s="4">
        <f>IFERROR(Table1[[#This Row],[Total Sales]]/Table1[[#This Row],[Units Sold]],4)</f>
        <v>48</v>
      </c>
      <c r="R4197" s="4">
        <f>IFERROR(Table1[[#This Row],[Operating Profit]]/Table1[[#This Row],[Units Sold]],0)</f>
        <v>22.08</v>
      </c>
      <c r="S4197" s="4">
        <f>IFERROR((Table1[[#This Row],[Total Sales]]-Table1[[#This Row],[Operating Profit]])/Table1[[#This Row],[Units Sold]],0)</f>
        <v>25.92</v>
      </c>
      <c r="T4197" s="4" t="str">
        <f>IF(Table1[[#This Row],[Profit per unit]]&gt;$V$8,"Premium","Mass")</f>
        <v>Mass</v>
      </c>
      <c r="U4197" s="4"/>
    </row>
    <row r="4198" spans="2:21" ht="14.25" customHeight="1" x14ac:dyDescent="0.3">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c r="O4198" s="4" t="str">
        <f>TEXT(Table1[[#This Row],[Invoice Date]],"mmm")</f>
        <v>Jun</v>
      </c>
      <c r="P4198" s="4">
        <f>YEAR(Table1[[#This Row],[Invoice Date]])</f>
        <v>2021</v>
      </c>
      <c r="Q4198" s="4">
        <f>IFERROR(Table1[[#This Row],[Total Sales]]/Table1[[#This Row],[Units Sold]],4)</f>
        <v>36</v>
      </c>
      <c r="R4198" s="4">
        <f>IFERROR(Table1[[#This Row],[Operating Profit]]/Table1[[#This Row],[Units Sold]],0)</f>
        <v>17.28</v>
      </c>
      <c r="S4198" s="4">
        <f>IFERROR((Table1[[#This Row],[Total Sales]]-Table1[[#This Row],[Operating Profit]])/Table1[[#This Row],[Units Sold]],0)</f>
        <v>18.72</v>
      </c>
      <c r="T4198" s="4" t="str">
        <f>IF(Table1[[#This Row],[Profit per unit]]&gt;$V$8,"Premium","Mass")</f>
        <v>Mass</v>
      </c>
      <c r="U4198" s="4"/>
    </row>
    <row r="4199" spans="2:21" ht="14.25" customHeight="1" x14ac:dyDescent="0.3">
      <c r="B4199" s="4" t="s">
        <v>14</v>
      </c>
      <c r="C4199" s="4">
        <v>1185732</v>
      </c>
      <c r="D4199" s="5">
        <v>44368</v>
      </c>
      <c r="E4199" s="4" t="s">
        <v>36</v>
      </c>
      <c r="F4199" s="4" t="s">
        <v>37</v>
      </c>
      <c r="G4199" s="4" t="s">
        <v>38</v>
      </c>
      <c r="H4199" s="6" t="s">
        <v>21</v>
      </c>
      <c r="I4199" s="7">
        <v>44</v>
      </c>
      <c r="J4199" s="8">
        <v>20</v>
      </c>
      <c r="K4199" s="9">
        <v>880</v>
      </c>
      <c r="L4199" s="9">
        <v>440</v>
      </c>
      <c r="M4199" s="10">
        <v>0.5</v>
      </c>
      <c r="N4199" s="4" t="s">
        <v>83</v>
      </c>
      <c r="O4199" s="4" t="str">
        <f>TEXT(Table1[[#This Row],[Invoice Date]],"mmm")</f>
        <v>Jun</v>
      </c>
      <c r="P4199" s="4">
        <f>YEAR(Table1[[#This Row],[Invoice Date]])</f>
        <v>2021</v>
      </c>
      <c r="Q4199" s="4">
        <f>IFERROR(Table1[[#This Row],[Total Sales]]/Table1[[#This Row],[Units Sold]],4)</f>
        <v>44</v>
      </c>
      <c r="R4199" s="4">
        <f>IFERROR(Table1[[#This Row],[Operating Profit]]/Table1[[#This Row],[Units Sold]],0)</f>
        <v>22</v>
      </c>
      <c r="S4199" s="4">
        <f>IFERROR((Table1[[#This Row],[Total Sales]]-Table1[[#This Row],[Operating Profit]])/Table1[[#This Row],[Units Sold]],0)</f>
        <v>22</v>
      </c>
      <c r="T4199" s="4" t="str">
        <f>IF(Table1[[#This Row],[Profit per unit]]&gt;$V$8,"Premium","Mass")</f>
        <v>Mass</v>
      </c>
      <c r="U4199" s="4"/>
    </row>
    <row r="4200" spans="2:21" ht="14.25" customHeight="1" x14ac:dyDescent="0.3">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c r="O4200" s="4" t="str">
        <f>TEXT(Table1[[#This Row],[Invoice Date]],"mmm")</f>
        <v>Jun</v>
      </c>
      <c r="P4200" s="4">
        <f>YEAR(Table1[[#This Row],[Invoice Date]])</f>
        <v>2021</v>
      </c>
      <c r="Q4200" s="4">
        <f>IFERROR(Table1[[#This Row],[Total Sales]]/Table1[[#This Row],[Units Sold]],4)</f>
        <v>54</v>
      </c>
      <c r="R4200" s="4">
        <f>IFERROR(Table1[[#This Row],[Operating Profit]]/Table1[[#This Row],[Units Sold]],0)</f>
        <v>25.38</v>
      </c>
      <c r="S4200" s="4">
        <f>IFERROR((Table1[[#This Row],[Total Sales]]-Table1[[#This Row],[Operating Profit]])/Table1[[#This Row],[Units Sold]],0)</f>
        <v>28.62</v>
      </c>
      <c r="T4200" s="4" t="str">
        <f>IF(Table1[[#This Row],[Profit per unit]]&gt;$V$8,"Premium","Mass")</f>
        <v>Mass</v>
      </c>
      <c r="U4200" s="4"/>
    </row>
    <row r="4201" spans="2:21" ht="14.25" customHeight="1" x14ac:dyDescent="0.3">
      <c r="B4201" s="4" t="s">
        <v>14</v>
      </c>
      <c r="C4201" s="4">
        <v>1185732</v>
      </c>
      <c r="D4201" s="5">
        <v>44370</v>
      </c>
      <c r="E4201" s="4" t="s">
        <v>36</v>
      </c>
      <c r="F4201" s="4" t="s">
        <v>37</v>
      </c>
      <c r="G4201" s="4" t="s">
        <v>38</v>
      </c>
      <c r="H4201" s="6" t="s">
        <v>23</v>
      </c>
      <c r="I4201" s="7">
        <v>49</v>
      </c>
      <c r="J4201" s="8">
        <v>65</v>
      </c>
      <c r="K4201" s="9">
        <v>3185</v>
      </c>
      <c r="L4201" s="9">
        <v>1911</v>
      </c>
      <c r="M4201" s="10">
        <v>0.6</v>
      </c>
      <c r="N4201" s="4" t="s">
        <v>83</v>
      </c>
      <c r="O4201" s="4" t="str">
        <f>TEXT(Table1[[#This Row],[Invoice Date]],"mmm")</f>
        <v>Jun</v>
      </c>
      <c r="P4201" s="4">
        <f>YEAR(Table1[[#This Row],[Invoice Date]])</f>
        <v>2021</v>
      </c>
      <c r="Q4201" s="4">
        <f>IFERROR(Table1[[#This Row],[Total Sales]]/Table1[[#This Row],[Units Sold]],4)</f>
        <v>49</v>
      </c>
      <c r="R4201" s="4">
        <f>IFERROR(Table1[[#This Row],[Operating Profit]]/Table1[[#This Row],[Units Sold]],0)</f>
        <v>29.4</v>
      </c>
      <c r="S4201" s="4">
        <f>IFERROR((Table1[[#This Row],[Total Sales]]-Table1[[#This Row],[Operating Profit]])/Table1[[#This Row],[Units Sold]],0)</f>
        <v>19.600000000000001</v>
      </c>
      <c r="T4201" s="4" t="str">
        <f>IF(Table1[[#This Row],[Profit per unit]]&gt;$V$8,"Premium","Mass")</f>
        <v>Mass</v>
      </c>
      <c r="U4201" s="4"/>
    </row>
    <row r="4202" spans="2:21" ht="14.25" customHeight="1" x14ac:dyDescent="0.3">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c r="O4202" s="4" t="str">
        <f>TEXT(Table1[[#This Row],[Invoice Date]],"mmm")</f>
        <v>Jun</v>
      </c>
      <c r="P4202" s="4">
        <f>YEAR(Table1[[#This Row],[Invoice Date]])</f>
        <v>2021</v>
      </c>
      <c r="Q4202" s="4">
        <f>IFERROR(Table1[[#This Row],[Total Sales]]/Table1[[#This Row],[Units Sold]],4)</f>
        <v>58</v>
      </c>
      <c r="R4202" s="4">
        <f>IFERROR(Table1[[#This Row],[Operating Profit]]/Table1[[#This Row],[Units Sold]],0)</f>
        <v>31.32</v>
      </c>
      <c r="S4202" s="4">
        <f>IFERROR((Table1[[#This Row],[Total Sales]]-Table1[[#This Row],[Operating Profit]])/Table1[[#This Row],[Units Sold]],0)</f>
        <v>26.68</v>
      </c>
      <c r="T4202" s="4" t="str">
        <f>IF(Table1[[#This Row],[Profit per unit]]&gt;$V$8,"Premium","Mass")</f>
        <v>Mass</v>
      </c>
      <c r="U4202" s="4"/>
    </row>
    <row r="4203" spans="2:21" ht="14.25" customHeight="1" x14ac:dyDescent="0.3">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c r="O4203" s="4" t="str">
        <f>TEXT(Table1[[#This Row],[Invoice Date]],"mmm")</f>
        <v>Jun</v>
      </c>
      <c r="P4203" s="4">
        <f>YEAR(Table1[[#This Row],[Invoice Date]])</f>
        <v>2021</v>
      </c>
      <c r="Q4203" s="4">
        <f>IFERROR(Table1[[#This Row],[Total Sales]]/Table1[[#This Row],[Units Sold]],4)</f>
        <v>53</v>
      </c>
      <c r="R4203" s="4">
        <f>IFERROR(Table1[[#This Row],[Operating Profit]]/Table1[[#This Row],[Units Sold]],0)</f>
        <v>23.849999999999998</v>
      </c>
      <c r="S4203" s="4">
        <f>IFERROR((Table1[[#This Row],[Total Sales]]-Table1[[#This Row],[Operating Profit]])/Table1[[#This Row],[Units Sold]],0)</f>
        <v>29.150000000000002</v>
      </c>
      <c r="T4203" s="4" t="str">
        <f>IF(Table1[[#This Row],[Profit per unit]]&gt;$V$8,"Premium","Mass")</f>
        <v>Mass</v>
      </c>
      <c r="U4203" s="4"/>
    </row>
    <row r="4204" spans="2:21" ht="14.25" customHeight="1" x14ac:dyDescent="0.3">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c r="O4204" s="4" t="str">
        <f>TEXT(Table1[[#This Row],[Invoice Date]],"mmm")</f>
        <v>Jun</v>
      </c>
      <c r="P4204" s="4">
        <f>YEAR(Table1[[#This Row],[Invoice Date]])</f>
        <v>2021</v>
      </c>
      <c r="Q4204" s="4">
        <f>IFERROR(Table1[[#This Row],[Total Sales]]/Table1[[#This Row],[Units Sold]],4)</f>
        <v>49</v>
      </c>
      <c r="R4204" s="4">
        <f>IFERROR(Table1[[#This Row],[Operating Profit]]/Table1[[#This Row],[Units Sold]],0)</f>
        <v>22.539999999999996</v>
      </c>
      <c r="S4204" s="4">
        <f>IFERROR((Table1[[#This Row],[Total Sales]]-Table1[[#This Row],[Operating Profit]])/Table1[[#This Row],[Units Sold]],0)</f>
        <v>26.460000000000004</v>
      </c>
      <c r="T4204" s="4" t="str">
        <f>IF(Table1[[#This Row],[Profit per unit]]&gt;$V$8,"Premium","Mass")</f>
        <v>Mass</v>
      </c>
      <c r="U4204" s="4"/>
    </row>
    <row r="4205" spans="2:21" ht="14.25" customHeight="1" x14ac:dyDescent="0.3">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c r="O4205" s="4" t="str">
        <f>TEXT(Table1[[#This Row],[Invoice Date]],"mmm")</f>
        <v>Jun</v>
      </c>
      <c r="P4205" s="4">
        <f>YEAR(Table1[[#This Row],[Invoice Date]])</f>
        <v>2021</v>
      </c>
      <c r="Q4205" s="4">
        <f>IFERROR(Table1[[#This Row],[Total Sales]]/Table1[[#This Row],[Units Sold]],4)</f>
        <v>48</v>
      </c>
      <c r="R4205" s="4">
        <f>IFERROR(Table1[[#This Row],[Operating Profit]]/Table1[[#This Row],[Units Sold]],0)</f>
        <v>25.44</v>
      </c>
      <c r="S4205" s="4">
        <f>IFERROR((Table1[[#This Row],[Total Sales]]-Table1[[#This Row],[Operating Profit]])/Table1[[#This Row],[Units Sold]],0)</f>
        <v>22.56</v>
      </c>
      <c r="T4205" s="4" t="str">
        <f>IF(Table1[[#This Row],[Profit per unit]]&gt;$V$8,"Premium","Mass")</f>
        <v>Mass</v>
      </c>
      <c r="U4205" s="4"/>
    </row>
    <row r="4206" spans="2:21" ht="14.25" customHeight="1" x14ac:dyDescent="0.3">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c r="O4206" s="4" t="str">
        <f>TEXT(Table1[[#This Row],[Invoice Date]],"mmm")</f>
        <v>Jun</v>
      </c>
      <c r="P4206" s="4">
        <f>YEAR(Table1[[#This Row],[Invoice Date]])</f>
        <v>2021</v>
      </c>
      <c r="Q4206" s="4">
        <f>IFERROR(Table1[[#This Row],[Total Sales]]/Table1[[#This Row],[Units Sold]],4)</f>
        <v>59</v>
      </c>
      <c r="R4206" s="4">
        <f>IFERROR(Table1[[#This Row],[Operating Profit]]/Table1[[#This Row],[Units Sold]],0)</f>
        <v>27.14</v>
      </c>
      <c r="S4206" s="4">
        <f>IFERROR((Table1[[#This Row],[Total Sales]]-Table1[[#This Row],[Operating Profit]])/Table1[[#This Row],[Units Sold]],0)</f>
        <v>31.859999999999996</v>
      </c>
      <c r="T4206" s="4" t="str">
        <f>IF(Table1[[#This Row],[Profit per unit]]&gt;$V$8,"Premium","Mass")</f>
        <v>Mass</v>
      </c>
      <c r="U4206" s="4"/>
    </row>
    <row r="4207" spans="2:21" ht="14.25" customHeight="1" x14ac:dyDescent="0.3">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c r="O4207" s="4" t="str">
        <f>TEXT(Table1[[#This Row],[Invoice Date]],"mmm")</f>
        <v>Jun</v>
      </c>
      <c r="P4207" s="4">
        <f>YEAR(Table1[[#This Row],[Invoice Date]])</f>
        <v>2021</v>
      </c>
      <c r="Q4207" s="4">
        <f>IFERROR(Table1[[#This Row],[Total Sales]]/Table1[[#This Row],[Units Sold]],4)</f>
        <v>64</v>
      </c>
      <c r="R4207" s="4">
        <f>IFERROR(Table1[[#This Row],[Operating Profit]]/Table1[[#This Row],[Units Sold]],0)</f>
        <v>38.4</v>
      </c>
      <c r="S4207" s="4">
        <f>IFERROR((Table1[[#This Row],[Total Sales]]-Table1[[#This Row],[Operating Profit]])/Table1[[#This Row],[Units Sold]],0)</f>
        <v>25.6</v>
      </c>
      <c r="T4207" s="4" t="str">
        <f>IF(Table1[[#This Row],[Profit per unit]]&gt;$V$8,"Premium","Mass")</f>
        <v>Mass</v>
      </c>
      <c r="U4207" s="4"/>
    </row>
    <row r="4208" spans="2:21" ht="14.25" customHeight="1" x14ac:dyDescent="0.3">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c r="O4208" s="4" t="str">
        <f>TEXT(Table1[[#This Row],[Invoice Date]],"mmm")</f>
        <v>Jun</v>
      </c>
      <c r="P4208" s="4">
        <f>YEAR(Table1[[#This Row],[Invoice Date]])</f>
        <v>2021</v>
      </c>
      <c r="Q4208" s="4">
        <f>IFERROR(Table1[[#This Row],[Total Sales]]/Table1[[#This Row],[Units Sold]],4)</f>
        <v>46</v>
      </c>
      <c r="R4208" s="4">
        <f>IFERROR(Table1[[#This Row],[Operating Profit]]/Table1[[#This Row],[Units Sold]],0)</f>
        <v>25.300000000000004</v>
      </c>
      <c r="S4208" s="4">
        <f>IFERROR((Table1[[#This Row],[Total Sales]]-Table1[[#This Row],[Operating Profit]])/Table1[[#This Row],[Units Sold]],0)</f>
        <v>20.699999999999996</v>
      </c>
      <c r="T4208" s="4" t="str">
        <f>IF(Table1[[#This Row],[Profit per unit]]&gt;$V$8,"Premium","Mass")</f>
        <v>Mass</v>
      </c>
      <c r="U4208" s="4"/>
    </row>
    <row r="4209" spans="2:21" ht="14.25" customHeight="1" x14ac:dyDescent="0.3">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c r="O4209" s="4" t="str">
        <f>TEXT(Table1[[#This Row],[Invoice Date]],"mmm")</f>
        <v>Jul</v>
      </c>
      <c r="P4209" s="4">
        <f>YEAR(Table1[[#This Row],[Invoice Date]])</f>
        <v>2021</v>
      </c>
      <c r="Q4209" s="4">
        <f>IFERROR(Table1[[#This Row],[Total Sales]]/Table1[[#This Row],[Units Sold]],4)</f>
        <v>43</v>
      </c>
      <c r="R4209" s="4">
        <f>IFERROR(Table1[[#This Row],[Operating Profit]]/Table1[[#This Row],[Units Sold]],0)</f>
        <v>19.349999999999998</v>
      </c>
      <c r="S4209" s="4">
        <f>IFERROR((Table1[[#This Row],[Total Sales]]-Table1[[#This Row],[Operating Profit]])/Table1[[#This Row],[Units Sold]],0)</f>
        <v>23.650000000000002</v>
      </c>
      <c r="T4209" s="4" t="str">
        <f>IF(Table1[[#This Row],[Profit per unit]]&gt;$V$8,"Premium","Mass")</f>
        <v>Mass</v>
      </c>
      <c r="U4209" s="4"/>
    </row>
    <row r="4210" spans="2:21" ht="14.25" customHeight="1" x14ac:dyDescent="0.3">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c r="O4210" s="4" t="str">
        <f>TEXT(Table1[[#This Row],[Invoice Date]],"mmm")</f>
        <v>Jul</v>
      </c>
      <c r="P4210" s="4">
        <f>YEAR(Table1[[#This Row],[Invoice Date]])</f>
        <v>2021</v>
      </c>
      <c r="Q4210" s="4">
        <f>IFERROR(Table1[[#This Row],[Total Sales]]/Table1[[#This Row],[Units Sold]],4)</f>
        <v>39</v>
      </c>
      <c r="R4210" s="4">
        <f>IFERROR(Table1[[#This Row],[Operating Profit]]/Table1[[#This Row],[Units Sold]],0)</f>
        <v>17.549999999999997</v>
      </c>
      <c r="S4210" s="4">
        <f>IFERROR((Table1[[#This Row],[Total Sales]]-Table1[[#This Row],[Operating Profit]])/Table1[[#This Row],[Units Sold]],0)</f>
        <v>21.450000000000003</v>
      </c>
      <c r="T4210" s="4" t="str">
        <f>IF(Table1[[#This Row],[Profit per unit]]&gt;$V$8,"Premium","Mass")</f>
        <v>Mass</v>
      </c>
      <c r="U4210" s="4"/>
    </row>
    <row r="4211" spans="2:21" ht="14.25" customHeight="1" x14ac:dyDescent="0.3">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c r="O4211" s="4" t="str">
        <f>TEXT(Table1[[#This Row],[Invoice Date]],"mmm")</f>
        <v>Jul</v>
      </c>
      <c r="P4211" s="4">
        <f>YEAR(Table1[[#This Row],[Invoice Date]])</f>
        <v>2021</v>
      </c>
      <c r="Q4211" s="4">
        <f>IFERROR(Table1[[#This Row],[Total Sales]]/Table1[[#This Row],[Units Sold]],4)</f>
        <v>38</v>
      </c>
      <c r="R4211" s="4">
        <f>IFERROR(Table1[[#This Row],[Operating Profit]]/Table1[[#This Row],[Units Sold]],0)</f>
        <v>20.14</v>
      </c>
      <c r="S4211" s="4">
        <f>IFERROR((Table1[[#This Row],[Total Sales]]-Table1[[#This Row],[Operating Profit]])/Table1[[#This Row],[Units Sold]],0)</f>
        <v>17.86</v>
      </c>
      <c r="T4211" s="4" t="str">
        <f>IF(Table1[[#This Row],[Profit per unit]]&gt;$V$8,"Premium","Mass")</f>
        <v>Mass</v>
      </c>
      <c r="U4211" s="4"/>
    </row>
    <row r="4212" spans="2:21" ht="14.25" customHeight="1" x14ac:dyDescent="0.3">
      <c r="B4212" s="4" t="s">
        <v>14</v>
      </c>
      <c r="C4212" s="4">
        <v>1185732</v>
      </c>
      <c r="D4212" s="5">
        <v>44381</v>
      </c>
      <c r="E4212" s="4" t="s">
        <v>36</v>
      </c>
      <c r="F4212" s="4" t="s">
        <v>37</v>
      </c>
      <c r="G4212" s="4" t="s">
        <v>38</v>
      </c>
      <c r="H4212" s="6" t="s">
        <v>22</v>
      </c>
      <c r="I4212" s="7">
        <v>46</v>
      </c>
      <c r="J4212" s="8">
        <v>51</v>
      </c>
      <c r="K4212" s="9">
        <v>2346</v>
      </c>
      <c r="L4212" s="9">
        <v>1173</v>
      </c>
      <c r="M4212" s="10">
        <v>0.5</v>
      </c>
      <c r="N4212" s="4" t="s">
        <v>83</v>
      </c>
      <c r="O4212" s="4" t="str">
        <f>TEXT(Table1[[#This Row],[Invoice Date]],"mmm")</f>
        <v>Jul</v>
      </c>
      <c r="P4212" s="4">
        <f>YEAR(Table1[[#This Row],[Invoice Date]])</f>
        <v>2021</v>
      </c>
      <c r="Q4212" s="4">
        <f>IFERROR(Table1[[#This Row],[Total Sales]]/Table1[[#This Row],[Units Sold]],4)</f>
        <v>46</v>
      </c>
      <c r="R4212" s="4">
        <f>IFERROR(Table1[[#This Row],[Operating Profit]]/Table1[[#This Row],[Units Sold]],0)</f>
        <v>23</v>
      </c>
      <c r="S4212" s="4">
        <f>IFERROR((Table1[[#This Row],[Total Sales]]-Table1[[#This Row],[Operating Profit]])/Table1[[#This Row],[Units Sold]],0)</f>
        <v>23</v>
      </c>
      <c r="T4212" s="4" t="str">
        <f>IF(Table1[[#This Row],[Profit per unit]]&gt;$V$8,"Premium","Mass")</f>
        <v>Mass</v>
      </c>
      <c r="U4212" s="4"/>
    </row>
    <row r="4213" spans="2:21" ht="14.25" customHeight="1" x14ac:dyDescent="0.3">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c r="O4213" s="4" t="str">
        <f>TEXT(Table1[[#This Row],[Invoice Date]],"mmm")</f>
        <v>Jul</v>
      </c>
      <c r="P4213" s="4">
        <f>YEAR(Table1[[#This Row],[Invoice Date]])</f>
        <v>2021</v>
      </c>
      <c r="Q4213" s="4">
        <f>IFERROR(Table1[[#This Row],[Total Sales]]/Table1[[#This Row],[Units Sold]],4)</f>
        <v>51</v>
      </c>
      <c r="R4213" s="4">
        <f>IFERROR(Table1[[#This Row],[Operating Profit]]/Table1[[#This Row],[Units Sold]],0)</f>
        <v>32.130000000000003</v>
      </c>
      <c r="S4213" s="4">
        <f>IFERROR((Table1[[#This Row],[Total Sales]]-Table1[[#This Row],[Operating Profit]])/Table1[[#This Row],[Units Sold]],0)</f>
        <v>18.869999999999997</v>
      </c>
      <c r="T4213" s="4" t="str">
        <f>IF(Table1[[#This Row],[Profit per unit]]&gt;$V$8,"Premium","Mass")</f>
        <v>Mass</v>
      </c>
      <c r="U4213" s="4"/>
    </row>
    <row r="4214" spans="2:21" ht="14.25" customHeight="1" x14ac:dyDescent="0.3">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c r="O4214" s="4" t="str">
        <f>TEXT(Table1[[#This Row],[Invoice Date]],"mmm")</f>
        <v>Jul</v>
      </c>
      <c r="P4214" s="4">
        <f>YEAR(Table1[[#This Row],[Invoice Date]])</f>
        <v>2021</v>
      </c>
      <c r="Q4214" s="4">
        <f>IFERROR(Table1[[#This Row],[Total Sales]]/Table1[[#This Row],[Units Sold]],4)</f>
        <v>47</v>
      </c>
      <c r="R4214" s="4">
        <f>IFERROR(Table1[[#This Row],[Operating Profit]]/Table1[[#This Row],[Units Sold]],0)</f>
        <v>24.44</v>
      </c>
      <c r="S4214" s="4">
        <f>IFERROR((Table1[[#This Row],[Total Sales]]-Table1[[#This Row],[Operating Profit]])/Table1[[#This Row],[Units Sold]],0)</f>
        <v>22.56</v>
      </c>
      <c r="T4214" s="4" t="str">
        <f>IF(Table1[[#This Row],[Profit per unit]]&gt;$V$8,"Premium","Mass")</f>
        <v>Mass</v>
      </c>
      <c r="U4214" s="4"/>
    </row>
    <row r="4215" spans="2:21" ht="14.25" customHeight="1" x14ac:dyDescent="0.3">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c r="O4215" s="4" t="str">
        <f>TEXT(Table1[[#This Row],[Invoice Date]],"mmm")</f>
        <v>Jul</v>
      </c>
      <c r="P4215" s="4">
        <f>YEAR(Table1[[#This Row],[Invoice Date]])</f>
        <v>2021</v>
      </c>
      <c r="Q4215" s="4">
        <f>IFERROR(Table1[[#This Row],[Total Sales]]/Table1[[#This Row],[Units Sold]],4)</f>
        <v>43</v>
      </c>
      <c r="R4215" s="4">
        <f>IFERROR(Table1[[#This Row],[Operating Profit]]/Table1[[#This Row],[Units Sold]],0)</f>
        <v>19.349999999999998</v>
      </c>
      <c r="S4215" s="4">
        <f>IFERROR((Table1[[#This Row],[Total Sales]]-Table1[[#This Row],[Operating Profit]])/Table1[[#This Row],[Units Sold]],0)</f>
        <v>23.650000000000002</v>
      </c>
      <c r="T4215" s="4" t="str">
        <f>IF(Table1[[#This Row],[Profit per unit]]&gt;$V$8,"Premium","Mass")</f>
        <v>Mass</v>
      </c>
      <c r="U4215" s="4"/>
    </row>
    <row r="4216" spans="2:21" ht="14.25" customHeight="1" x14ac:dyDescent="0.3">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c r="O4216" s="4" t="str">
        <f>TEXT(Table1[[#This Row],[Invoice Date]],"mmm")</f>
        <v>Jul</v>
      </c>
      <c r="P4216" s="4">
        <f>YEAR(Table1[[#This Row],[Invoice Date]])</f>
        <v>2021</v>
      </c>
      <c r="Q4216" s="4">
        <f>IFERROR(Table1[[#This Row],[Total Sales]]/Table1[[#This Row],[Units Sold]],4)</f>
        <v>36</v>
      </c>
      <c r="R4216" s="4">
        <f>IFERROR(Table1[[#This Row],[Operating Profit]]/Table1[[#This Row],[Units Sold]],0)</f>
        <v>16.2</v>
      </c>
      <c r="S4216" s="4">
        <f>IFERROR((Table1[[#This Row],[Total Sales]]-Table1[[#This Row],[Operating Profit]])/Table1[[#This Row],[Units Sold]],0)</f>
        <v>19.8</v>
      </c>
      <c r="T4216" s="4" t="str">
        <f>IF(Table1[[#This Row],[Profit per unit]]&gt;$V$8,"Premium","Mass")</f>
        <v>Mass</v>
      </c>
      <c r="U4216" s="4"/>
    </row>
    <row r="4217" spans="2:21" ht="14.25" customHeight="1" x14ac:dyDescent="0.3">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c r="O4217" s="4" t="str">
        <f>TEXT(Table1[[#This Row],[Invoice Date]],"mmm")</f>
        <v>Jul</v>
      </c>
      <c r="P4217" s="4">
        <f>YEAR(Table1[[#This Row],[Invoice Date]])</f>
        <v>2021</v>
      </c>
      <c r="Q4217" s="4">
        <f>IFERROR(Table1[[#This Row],[Total Sales]]/Table1[[#This Row],[Units Sold]],4)</f>
        <v>39</v>
      </c>
      <c r="R4217" s="4">
        <f>IFERROR(Table1[[#This Row],[Operating Profit]]/Table1[[#This Row],[Units Sold]],0)</f>
        <v>21.06</v>
      </c>
      <c r="S4217" s="4">
        <f>IFERROR((Table1[[#This Row],[Total Sales]]-Table1[[#This Row],[Operating Profit]])/Table1[[#This Row],[Units Sold]],0)</f>
        <v>17.940000000000001</v>
      </c>
      <c r="T4217" s="4" t="str">
        <f>IF(Table1[[#This Row],[Profit per unit]]&gt;$V$8,"Premium","Mass")</f>
        <v>Mass</v>
      </c>
      <c r="U4217" s="4"/>
    </row>
    <row r="4218" spans="2:21" ht="14.25" customHeight="1" x14ac:dyDescent="0.3">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c r="O4218" s="4" t="str">
        <f>TEXT(Table1[[#This Row],[Invoice Date]],"mmm")</f>
        <v>Jul</v>
      </c>
      <c r="P4218" s="4">
        <f>YEAR(Table1[[#This Row],[Invoice Date]])</f>
        <v>2021</v>
      </c>
      <c r="Q4218" s="4">
        <f>IFERROR(Table1[[#This Row],[Total Sales]]/Table1[[#This Row],[Units Sold]],4)</f>
        <v>47</v>
      </c>
      <c r="R4218" s="4">
        <f>IFERROR(Table1[[#This Row],[Operating Profit]]/Table1[[#This Row],[Units Sold]],0)</f>
        <v>21.619999999999997</v>
      </c>
      <c r="S4218" s="4">
        <f>IFERROR((Table1[[#This Row],[Total Sales]]-Table1[[#This Row],[Operating Profit]])/Table1[[#This Row],[Units Sold]],0)</f>
        <v>25.380000000000003</v>
      </c>
      <c r="T4218" s="4" t="str">
        <f>IF(Table1[[#This Row],[Profit per unit]]&gt;$V$8,"Premium","Mass")</f>
        <v>Mass</v>
      </c>
      <c r="U4218" s="4"/>
    </row>
    <row r="4219" spans="2:21" ht="14.25" customHeight="1" x14ac:dyDescent="0.3">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c r="O4219" s="4" t="str">
        <f>TEXT(Table1[[#This Row],[Invoice Date]],"mmm")</f>
        <v>Jul</v>
      </c>
      <c r="P4219" s="4">
        <f>YEAR(Table1[[#This Row],[Invoice Date]])</f>
        <v>2021</v>
      </c>
      <c r="Q4219" s="4">
        <f>IFERROR(Table1[[#This Row],[Total Sales]]/Table1[[#This Row],[Units Sold]],4)</f>
        <v>54</v>
      </c>
      <c r="R4219" s="4">
        <f>IFERROR(Table1[[#This Row],[Operating Profit]]/Table1[[#This Row],[Units Sold]],0)</f>
        <v>32.94</v>
      </c>
      <c r="S4219" s="4">
        <f>IFERROR((Table1[[#This Row],[Total Sales]]-Table1[[#This Row],[Operating Profit]])/Table1[[#This Row],[Units Sold]],0)</f>
        <v>21.060000000000002</v>
      </c>
      <c r="T4219" s="4" t="str">
        <f>IF(Table1[[#This Row],[Profit per unit]]&gt;$V$8,"Premium","Mass")</f>
        <v>Mass</v>
      </c>
      <c r="U4219" s="4"/>
    </row>
    <row r="4220" spans="2:21" ht="14.25" customHeight="1" x14ac:dyDescent="0.3">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c r="O4220" s="4" t="str">
        <f>TEXT(Table1[[#This Row],[Invoice Date]],"mmm")</f>
        <v>Jul</v>
      </c>
      <c r="P4220" s="4">
        <f>YEAR(Table1[[#This Row],[Invoice Date]])</f>
        <v>2021</v>
      </c>
      <c r="Q4220" s="4">
        <f>IFERROR(Table1[[#This Row],[Total Sales]]/Table1[[#This Row],[Units Sold]],4)</f>
        <v>49</v>
      </c>
      <c r="R4220" s="4">
        <f>IFERROR(Table1[[#This Row],[Operating Profit]]/Table1[[#This Row],[Units Sold]],0)</f>
        <v>24.990000000000002</v>
      </c>
      <c r="S4220" s="4">
        <f>IFERROR((Table1[[#This Row],[Total Sales]]-Table1[[#This Row],[Operating Profit]])/Table1[[#This Row],[Units Sold]],0)</f>
        <v>24.009999999999998</v>
      </c>
      <c r="T4220" s="4" t="str">
        <f>IF(Table1[[#This Row],[Profit per unit]]&gt;$V$8,"Premium","Mass")</f>
        <v>Mass</v>
      </c>
      <c r="U4220" s="4"/>
    </row>
    <row r="4221" spans="2:21" ht="14.25" customHeight="1" x14ac:dyDescent="0.3">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c r="O4221" s="4" t="str">
        <f>TEXT(Table1[[#This Row],[Invoice Date]],"mmm")</f>
        <v>Jul</v>
      </c>
      <c r="P4221" s="4">
        <f>YEAR(Table1[[#This Row],[Invoice Date]])</f>
        <v>2021</v>
      </c>
      <c r="Q4221" s="4">
        <f>IFERROR(Table1[[#This Row],[Total Sales]]/Table1[[#This Row],[Units Sold]],4)</f>
        <v>41</v>
      </c>
      <c r="R4221" s="4">
        <f>IFERROR(Table1[[#This Row],[Operating Profit]]/Table1[[#This Row],[Units Sold]],0)</f>
        <v>18.86</v>
      </c>
      <c r="S4221" s="4">
        <f>IFERROR((Table1[[#This Row],[Total Sales]]-Table1[[#This Row],[Operating Profit]])/Table1[[#This Row],[Units Sold]],0)</f>
        <v>22.139999999999997</v>
      </c>
      <c r="T4221" s="4" t="str">
        <f>IF(Table1[[#This Row],[Profit per unit]]&gt;$V$8,"Premium","Mass")</f>
        <v>Mass</v>
      </c>
      <c r="U4221" s="4"/>
    </row>
    <row r="4222" spans="2:21" ht="14.25" customHeight="1" x14ac:dyDescent="0.3">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c r="O4222" s="4" t="str">
        <f>TEXT(Table1[[#This Row],[Invoice Date]],"mmm")</f>
        <v>Jul</v>
      </c>
      <c r="P4222" s="4">
        <f>YEAR(Table1[[#This Row],[Invoice Date]])</f>
        <v>2021</v>
      </c>
      <c r="Q4222" s="4">
        <f>IFERROR(Table1[[#This Row],[Total Sales]]/Table1[[#This Row],[Units Sold]],4)</f>
        <v>38</v>
      </c>
      <c r="R4222" s="4">
        <f>IFERROR(Table1[[#This Row],[Operating Profit]]/Table1[[#This Row],[Units Sold]],0)</f>
        <v>18.62</v>
      </c>
      <c r="S4222" s="4">
        <f>IFERROR((Table1[[#This Row],[Total Sales]]-Table1[[#This Row],[Operating Profit]])/Table1[[#This Row],[Units Sold]],0)</f>
        <v>19.38</v>
      </c>
      <c r="T4222" s="4" t="str">
        <f>IF(Table1[[#This Row],[Profit per unit]]&gt;$V$8,"Premium","Mass")</f>
        <v>Mass</v>
      </c>
      <c r="U4222" s="4"/>
    </row>
    <row r="4223" spans="2:21" ht="14.25" customHeight="1" x14ac:dyDescent="0.3">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c r="O4223" s="4" t="str">
        <f>TEXT(Table1[[#This Row],[Invoice Date]],"mmm")</f>
        <v>Jul</v>
      </c>
      <c r="P4223" s="4">
        <f>YEAR(Table1[[#This Row],[Invoice Date]])</f>
        <v>2021</v>
      </c>
      <c r="Q4223" s="4">
        <f>IFERROR(Table1[[#This Row],[Total Sales]]/Table1[[#This Row],[Units Sold]],4)</f>
        <v>37</v>
      </c>
      <c r="R4223" s="4">
        <f>IFERROR(Table1[[#This Row],[Operating Profit]]/Table1[[#This Row],[Units Sold]],0)</f>
        <v>18.5</v>
      </c>
      <c r="S4223" s="4">
        <f>IFERROR((Table1[[#This Row],[Total Sales]]-Table1[[#This Row],[Operating Profit]])/Table1[[#This Row],[Units Sold]],0)</f>
        <v>18.5</v>
      </c>
      <c r="T4223" s="4" t="str">
        <f>IF(Table1[[#This Row],[Profit per unit]]&gt;$V$8,"Premium","Mass")</f>
        <v>Mass</v>
      </c>
      <c r="U4223" s="4"/>
    </row>
    <row r="4224" spans="2:21" ht="14.25" customHeight="1" x14ac:dyDescent="0.3">
      <c r="B4224" s="4" t="s">
        <v>14</v>
      </c>
      <c r="C4224" s="4">
        <v>1185732</v>
      </c>
      <c r="D4224" s="5">
        <v>44393</v>
      </c>
      <c r="E4224" s="4" t="s">
        <v>36</v>
      </c>
      <c r="F4224" s="4" t="s">
        <v>37</v>
      </c>
      <c r="G4224" s="4" t="s">
        <v>38</v>
      </c>
      <c r="H4224" s="6" t="s">
        <v>22</v>
      </c>
      <c r="I4224" s="7">
        <v>49</v>
      </c>
      <c r="J4224" s="8">
        <v>50</v>
      </c>
      <c r="K4224" s="9">
        <v>2450</v>
      </c>
      <c r="L4224" s="9">
        <v>1225</v>
      </c>
      <c r="M4224" s="10">
        <v>0.5</v>
      </c>
      <c r="N4224" s="4" t="s">
        <v>83</v>
      </c>
      <c r="O4224" s="4" t="str">
        <f>TEXT(Table1[[#This Row],[Invoice Date]],"mmm")</f>
        <v>Jul</v>
      </c>
      <c r="P4224" s="4">
        <f>YEAR(Table1[[#This Row],[Invoice Date]])</f>
        <v>2021</v>
      </c>
      <c r="Q4224" s="4">
        <f>IFERROR(Table1[[#This Row],[Total Sales]]/Table1[[#This Row],[Units Sold]],4)</f>
        <v>49</v>
      </c>
      <c r="R4224" s="4">
        <f>IFERROR(Table1[[#This Row],[Operating Profit]]/Table1[[#This Row],[Units Sold]],0)</f>
        <v>24.5</v>
      </c>
      <c r="S4224" s="4">
        <f>IFERROR((Table1[[#This Row],[Total Sales]]-Table1[[#This Row],[Operating Profit]])/Table1[[#This Row],[Units Sold]],0)</f>
        <v>24.5</v>
      </c>
      <c r="T4224" s="4" t="str">
        <f>IF(Table1[[#This Row],[Profit per unit]]&gt;$V$8,"Premium","Mass")</f>
        <v>Mass</v>
      </c>
      <c r="U4224" s="4"/>
    </row>
    <row r="4225" spans="2:21" ht="14.25" customHeight="1" x14ac:dyDescent="0.3">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c r="O4225" s="4" t="str">
        <f>TEXT(Table1[[#This Row],[Invoice Date]],"mmm")</f>
        <v>Jul</v>
      </c>
      <c r="P4225" s="4">
        <f>YEAR(Table1[[#This Row],[Invoice Date]])</f>
        <v>2021</v>
      </c>
      <c r="Q4225" s="4">
        <f>IFERROR(Table1[[#This Row],[Total Sales]]/Table1[[#This Row],[Units Sold]],4)</f>
        <v>50</v>
      </c>
      <c r="R4225" s="4">
        <f>IFERROR(Table1[[#This Row],[Operating Profit]]/Table1[[#This Row],[Units Sold]],0)</f>
        <v>32.5</v>
      </c>
      <c r="S4225" s="4">
        <f>IFERROR((Table1[[#This Row],[Total Sales]]-Table1[[#This Row],[Operating Profit]])/Table1[[#This Row],[Units Sold]],0)</f>
        <v>17.5</v>
      </c>
      <c r="T4225" s="4" t="str">
        <f>IF(Table1[[#This Row],[Profit per unit]]&gt;$V$8,"Premium","Mass")</f>
        <v>Mass</v>
      </c>
      <c r="U4225" s="4"/>
    </row>
    <row r="4226" spans="2:21" ht="14.25" customHeight="1" x14ac:dyDescent="0.3">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c r="O4226" s="4" t="str">
        <f>TEXT(Table1[[#This Row],[Invoice Date]],"mmm")</f>
        <v>Jul</v>
      </c>
      <c r="P4226" s="4">
        <f>YEAR(Table1[[#This Row],[Invoice Date]])</f>
        <v>2021</v>
      </c>
      <c r="Q4226" s="4">
        <f>IFERROR(Table1[[#This Row],[Total Sales]]/Table1[[#This Row],[Units Sold]],4)</f>
        <v>47</v>
      </c>
      <c r="R4226" s="4">
        <f>IFERROR(Table1[[#This Row],[Operating Profit]]/Table1[[#This Row],[Units Sold]],0)</f>
        <v>23.5</v>
      </c>
      <c r="S4226" s="4">
        <f>IFERROR((Table1[[#This Row],[Total Sales]]-Table1[[#This Row],[Operating Profit]])/Table1[[#This Row],[Units Sold]],0)</f>
        <v>23.5</v>
      </c>
      <c r="T4226" s="4" t="str">
        <f>IF(Table1[[#This Row],[Profit per unit]]&gt;$V$8,"Premium","Mass")</f>
        <v>Mass</v>
      </c>
      <c r="U4226" s="4"/>
    </row>
    <row r="4227" spans="2:21" ht="14.25" customHeight="1" x14ac:dyDescent="0.3">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c r="O4227" s="4" t="str">
        <f>TEXT(Table1[[#This Row],[Invoice Date]],"mmm")</f>
        <v>Jul</v>
      </c>
      <c r="P4227" s="4">
        <f>YEAR(Table1[[#This Row],[Invoice Date]])</f>
        <v>2021</v>
      </c>
      <c r="Q4227" s="4">
        <f>IFERROR(Table1[[#This Row],[Total Sales]]/Table1[[#This Row],[Units Sold]],4)</f>
        <v>41</v>
      </c>
      <c r="R4227" s="4">
        <f>IFERROR(Table1[[#This Row],[Operating Profit]]/Table1[[#This Row],[Units Sold]],0)</f>
        <v>20.09</v>
      </c>
      <c r="S4227" s="4">
        <f>IFERROR((Table1[[#This Row],[Total Sales]]-Table1[[#This Row],[Operating Profit]])/Table1[[#This Row],[Units Sold]],0)</f>
        <v>20.91</v>
      </c>
      <c r="T4227" s="4" t="str">
        <f>IF(Table1[[#This Row],[Profit per unit]]&gt;$V$8,"Premium","Mass")</f>
        <v>Mass</v>
      </c>
      <c r="U4227" s="4"/>
    </row>
    <row r="4228" spans="2:21" ht="14.25" customHeight="1" x14ac:dyDescent="0.3">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c r="O4228" s="4" t="str">
        <f>TEXT(Table1[[#This Row],[Invoice Date]],"mmm")</f>
        <v>Jul</v>
      </c>
      <c r="P4228" s="4">
        <f>YEAR(Table1[[#This Row],[Invoice Date]])</f>
        <v>2021</v>
      </c>
      <c r="Q4228" s="4">
        <f>IFERROR(Table1[[#This Row],[Total Sales]]/Table1[[#This Row],[Units Sold]],4)</f>
        <v>36</v>
      </c>
      <c r="R4228" s="4">
        <f>IFERROR(Table1[[#This Row],[Operating Profit]]/Table1[[#This Row],[Units Sold]],0)</f>
        <v>16.919999999999998</v>
      </c>
      <c r="S4228" s="4">
        <f>IFERROR((Table1[[#This Row],[Total Sales]]-Table1[[#This Row],[Operating Profit]])/Table1[[#This Row],[Units Sold]],0)</f>
        <v>19.080000000000002</v>
      </c>
      <c r="T4228" s="4" t="str">
        <f>IF(Table1[[#This Row],[Profit per unit]]&gt;$V$8,"Premium","Mass")</f>
        <v>Mass</v>
      </c>
      <c r="U4228" s="4"/>
    </row>
    <row r="4229" spans="2:21" ht="14.25" customHeight="1" x14ac:dyDescent="0.3">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c r="O4229" s="4" t="str">
        <f>TEXT(Table1[[#This Row],[Invoice Date]],"mmm")</f>
        <v>Jul</v>
      </c>
      <c r="P4229" s="4">
        <f>YEAR(Table1[[#This Row],[Invoice Date]])</f>
        <v>2021</v>
      </c>
      <c r="Q4229" s="4">
        <f>IFERROR(Table1[[#This Row],[Total Sales]]/Table1[[#This Row],[Units Sold]],4)</f>
        <v>36</v>
      </c>
      <c r="R4229" s="4">
        <f>IFERROR(Table1[[#This Row],[Operating Profit]]/Table1[[#This Row],[Units Sold]],0)</f>
        <v>19.080000000000002</v>
      </c>
      <c r="S4229" s="4">
        <f>IFERROR((Table1[[#This Row],[Total Sales]]-Table1[[#This Row],[Operating Profit]])/Table1[[#This Row],[Units Sold]],0)</f>
        <v>16.919999999999998</v>
      </c>
      <c r="T4229" s="4" t="str">
        <f>IF(Table1[[#This Row],[Profit per unit]]&gt;$V$8,"Premium","Mass")</f>
        <v>Mass</v>
      </c>
      <c r="U4229" s="4"/>
    </row>
    <row r="4230" spans="2:21" ht="14.25" customHeight="1" x14ac:dyDescent="0.3">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c r="O4230" s="4" t="str">
        <f>TEXT(Table1[[#This Row],[Invoice Date]],"mmm")</f>
        <v>Jul</v>
      </c>
      <c r="P4230" s="4">
        <f>YEAR(Table1[[#This Row],[Invoice Date]])</f>
        <v>2021</v>
      </c>
      <c r="Q4230" s="4">
        <f>IFERROR(Table1[[#This Row],[Total Sales]]/Table1[[#This Row],[Units Sold]],4)</f>
        <v>49</v>
      </c>
      <c r="R4230" s="4">
        <f>IFERROR(Table1[[#This Row],[Operating Profit]]/Table1[[#This Row],[Units Sold]],0)</f>
        <v>22.539999999999996</v>
      </c>
      <c r="S4230" s="4">
        <f>IFERROR((Table1[[#This Row],[Total Sales]]-Table1[[#This Row],[Operating Profit]])/Table1[[#This Row],[Units Sold]],0)</f>
        <v>26.460000000000004</v>
      </c>
      <c r="T4230" s="4" t="str">
        <f>IF(Table1[[#This Row],[Profit per unit]]&gt;$V$8,"Premium","Mass")</f>
        <v>Mass</v>
      </c>
      <c r="U4230" s="4"/>
    </row>
    <row r="4231" spans="2:21" ht="14.25" customHeight="1" x14ac:dyDescent="0.3">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c r="O4231" s="4" t="str">
        <f>TEXT(Table1[[#This Row],[Invoice Date]],"mmm")</f>
        <v>Jul</v>
      </c>
      <c r="P4231" s="4">
        <f>YEAR(Table1[[#This Row],[Invoice Date]])</f>
        <v>2021</v>
      </c>
      <c r="Q4231" s="4">
        <f>IFERROR(Table1[[#This Row],[Total Sales]]/Table1[[#This Row],[Units Sold]],4)</f>
        <v>53</v>
      </c>
      <c r="R4231" s="4">
        <f>IFERROR(Table1[[#This Row],[Operating Profit]]/Table1[[#This Row],[Units Sold]],0)</f>
        <v>33.919999999999995</v>
      </c>
      <c r="S4231" s="4">
        <f>IFERROR((Table1[[#This Row],[Total Sales]]-Table1[[#This Row],[Operating Profit]])/Table1[[#This Row],[Units Sold]],0)</f>
        <v>19.080000000000002</v>
      </c>
      <c r="T4231" s="4" t="str">
        <f>IF(Table1[[#This Row],[Profit per unit]]&gt;$V$8,"Premium","Mass")</f>
        <v>Mass</v>
      </c>
      <c r="U4231" s="4"/>
    </row>
    <row r="4232" spans="2:21" ht="14.25" customHeight="1" x14ac:dyDescent="0.3">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c r="O4232" s="4" t="str">
        <f>TEXT(Table1[[#This Row],[Invoice Date]],"mmm")</f>
        <v>Jul</v>
      </c>
      <c r="P4232" s="4">
        <f>YEAR(Table1[[#This Row],[Invoice Date]])</f>
        <v>2021</v>
      </c>
      <c r="Q4232" s="4">
        <f>IFERROR(Table1[[#This Row],[Total Sales]]/Table1[[#This Row],[Units Sold]],4)</f>
        <v>56</v>
      </c>
      <c r="R4232" s="4">
        <f>IFERROR(Table1[[#This Row],[Operating Profit]]/Table1[[#This Row],[Units Sold]],0)</f>
        <v>30.800000000000004</v>
      </c>
      <c r="S4232" s="4">
        <f>IFERROR((Table1[[#This Row],[Total Sales]]-Table1[[#This Row],[Operating Profit]])/Table1[[#This Row],[Units Sold]],0)</f>
        <v>25.199999999999996</v>
      </c>
      <c r="T4232" s="4" t="str">
        <f>IF(Table1[[#This Row],[Profit per unit]]&gt;$V$8,"Premium","Mass")</f>
        <v>Mass</v>
      </c>
      <c r="U4232" s="4"/>
    </row>
    <row r="4233" spans="2:21" ht="14.25" customHeight="1" x14ac:dyDescent="0.3">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c r="O4233" s="4" t="str">
        <f>TEXT(Table1[[#This Row],[Invoice Date]],"mmm")</f>
        <v>Jul</v>
      </c>
      <c r="P4233" s="4">
        <f>YEAR(Table1[[#This Row],[Invoice Date]])</f>
        <v>2021</v>
      </c>
      <c r="Q4233" s="4">
        <f>IFERROR(Table1[[#This Row],[Total Sales]]/Table1[[#This Row],[Units Sold]],4)</f>
        <v>49</v>
      </c>
      <c r="R4233" s="4">
        <f>IFERROR(Table1[[#This Row],[Operating Profit]]/Table1[[#This Row],[Units Sold]],0)</f>
        <v>24.01</v>
      </c>
      <c r="S4233" s="4">
        <f>IFERROR((Table1[[#This Row],[Total Sales]]-Table1[[#This Row],[Operating Profit]])/Table1[[#This Row],[Units Sold]],0)</f>
        <v>24.99</v>
      </c>
      <c r="T4233" s="4" t="str">
        <f>IF(Table1[[#This Row],[Profit per unit]]&gt;$V$8,"Premium","Mass")</f>
        <v>Mass</v>
      </c>
      <c r="U4233" s="4"/>
    </row>
    <row r="4234" spans="2:21" ht="14.25" customHeight="1" x14ac:dyDescent="0.3">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c r="O4234" s="4" t="str">
        <f>TEXT(Table1[[#This Row],[Invoice Date]],"mmm")</f>
        <v>Jul</v>
      </c>
      <c r="P4234" s="4">
        <f>YEAR(Table1[[#This Row],[Invoice Date]])</f>
        <v>2021</v>
      </c>
      <c r="Q4234" s="4">
        <f>IFERROR(Table1[[#This Row],[Total Sales]]/Table1[[#This Row],[Units Sold]],4)</f>
        <v>48</v>
      </c>
      <c r="R4234" s="4">
        <f>IFERROR(Table1[[#This Row],[Operating Profit]]/Table1[[#This Row],[Units Sold]],0)</f>
        <v>21.599999999999998</v>
      </c>
      <c r="S4234" s="4">
        <f>IFERROR((Table1[[#This Row],[Total Sales]]-Table1[[#This Row],[Operating Profit]])/Table1[[#This Row],[Units Sold]],0)</f>
        <v>26.400000000000002</v>
      </c>
      <c r="T4234" s="4" t="str">
        <f>IF(Table1[[#This Row],[Profit per unit]]&gt;$V$8,"Premium","Mass")</f>
        <v>Mass</v>
      </c>
      <c r="U4234" s="4"/>
    </row>
    <row r="4235" spans="2:21" ht="14.25" customHeight="1" x14ac:dyDescent="0.3">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c r="O4235" s="4" t="str">
        <f>TEXT(Table1[[#This Row],[Invoice Date]],"mmm")</f>
        <v>Jul</v>
      </c>
      <c r="P4235" s="4">
        <f>YEAR(Table1[[#This Row],[Invoice Date]])</f>
        <v>2021</v>
      </c>
      <c r="Q4235" s="4">
        <f>IFERROR(Table1[[#This Row],[Total Sales]]/Table1[[#This Row],[Units Sold]],4)</f>
        <v>47</v>
      </c>
      <c r="R4235" s="4">
        <f>IFERROR(Table1[[#This Row],[Operating Profit]]/Table1[[#This Row],[Units Sold]],0)</f>
        <v>23.97</v>
      </c>
      <c r="S4235" s="4">
        <f>IFERROR((Table1[[#This Row],[Total Sales]]-Table1[[#This Row],[Operating Profit]])/Table1[[#This Row],[Units Sold]],0)</f>
        <v>23.03</v>
      </c>
      <c r="T4235" s="4" t="str">
        <f>IF(Table1[[#This Row],[Profit per unit]]&gt;$V$8,"Premium","Mass")</f>
        <v>Mass</v>
      </c>
      <c r="U4235" s="4"/>
    </row>
    <row r="4236" spans="2:21" ht="14.25" customHeight="1" x14ac:dyDescent="0.3">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c r="O4236" s="4" t="str">
        <f>TEXT(Table1[[#This Row],[Invoice Date]],"mmm")</f>
        <v>Jul</v>
      </c>
      <c r="P4236" s="4">
        <f>YEAR(Table1[[#This Row],[Invoice Date]])</f>
        <v>2021</v>
      </c>
      <c r="Q4236" s="4">
        <f>IFERROR(Table1[[#This Row],[Total Sales]]/Table1[[#This Row],[Units Sold]],4)</f>
        <v>56</v>
      </c>
      <c r="R4236" s="4">
        <f>IFERROR(Table1[[#This Row],[Operating Profit]]/Table1[[#This Row],[Units Sold]],0)</f>
        <v>26.319999999999997</v>
      </c>
      <c r="S4236" s="4">
        <f>IFERROR((Table1[[#This Row],[Total Sales]]-Table1[[#This Row],[Operating Profit]])/Table1[[#This Row],[Units Sold]],0)</f>
        <v>29.680000000000003</v>
      </c>
      <c r="T4236" s="4" t="str">
        <f>IF(Table1[[#This Row],[Profit per unit]]&gt;$V$8,"Premium","Mass")</f>
        <v>Mass</v>
      </c>
      <c r="U4236" s="4"/>
    </row>
    <row r="4237" spans="2:21" ht="14.25" customHeight="1" x14ac:dyDescent="0.3">
      <c r="B4237" s="4" t="s">
        <v>14</v>
      </c>
      <c r="C4237" s="4">
        <v>1185732</v>
      </c>
      <c r="D4237" s="5">
        <v>44406</v>
      </c>
      <c r="E4237" s="4" t="s">
        <v>36</v>
      </c>
      <c r="F4237" s="4" t="s">
        <v>37</v>
      </c>
      <c r="G4237" s="4" t="s">
        <v>38</v>
      </c>
      <c r="H4237" s="6" t="s">
        <v>23</v>
      </c>
      <c r="I4237" s="7">
        <v>60</v>
      </c>
      <c r="J4237" s="8">
        <v>65</v>
      </c>
      <c r="K4237" s="9">
        <v>3900</v>
      </c>
      <c r="L4237" s="9">
        <v>2340</v>
      </c>
      <c r="M4237" s="10">
        <v>0.6</v>
      </c>
      <c r="N4237" s="4" t="s">
        <v>83</v>
      </c>
      <c r="O4237" s="4" t="str">
        <f>TEXT(Table1[[#This Row],[Invoice Date]],"mmm")</f>
        <v>Jul</v>
      </c>
      <c r="P4237" s="4">
        <f>YEAR(Table1[[#This Row],[Invoice Date]])</f>
        <v>2021</v>
      </c>
      <c r="Q4237" s="4">
        <f>IFERROR(Table1[[#This Row],[Total Sales]]/Table1[[#This Row],[Units Sold]],4)</f>
        <v>60</v>
      </c>
      <c r="R4237" s="4">
        <f>IFERROR(Table1[[#This Row],[Operating Profit]]/Table1[[#This Row],[Units Sold]],0)</f>
        <v>36</v>
      </c>
      <c r="S4237" s="4">
        <f>IFERROR((Table1[[#This Row],[Total Sales]]-Table1[[#This Row],[Operating Profit]])/Table1[[#This Row],[Units Sold]],0)</f>
        <v>24</v>
      </c>
      <c r="T4237" s="4" t="str">
        <f>IF(Table1[[#This Row],[Profit per unit]]&gt;$V$8,"Premium","Mass")</f>
        <v>Mass</v>
      </c>
      <c r="U4237" s="4"/>
    </row>
    <row r="4238" spans="2:21" ht="14.25" customHeight="1" x14ac:dyDescent="0.3">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c r="O4238" s="4" t="str">
        <f>TEXT(Table1[[#This Row],[Invoice Date]],"mmm")</f>
        <v>Jul</v>
      </c>
      <c r="P4238" s="4">
        <f>YEAR(Table1[[#This Row],[Invoice Date]])</f>
        <v>2021</v>
      </c>
      <c r="Q4238" s="4">
        <f>IFERROR(Table1[[#This Row],[Total Sales]]/Table1[[#This Row],[Units Sold]],4)</f>
        <v>55</v>
      </c>
      <c r="R4238" s="4">
        <f>IFERROR(Table1[[#This Row],[Operating Profit]]/Table1[[#This Row],[Units Sold]],0)</f>
        <v>29.7</v>
      </c>
      <c r="S4238" s="4">
        <f>IFERROR((Table1[[#This Row],[Total Sales]]-Table1[[#This Row],[Operating Profit]])/Table1[[#This Row],[Units Sold]],0)</f>
        <v>25.3</v>
      </c>
      <c r="T4238" s="4" t="str">
        <f>IF(Table1[[#This Row],[Profit per unit]]&gt;$V$8,"Premium","Mass")</f>
        <v>Mass</v>
      </c>
      <c r="U4238" s="4"/>
    </row>
    <row r="4239" spans="2:21" ht="14.25" customHeight="1" x14ac:dyDescent="0.3">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c r="O4239" s="4" t="str">
        <f>TEXT(Table1[[#This Row],[Invoice Date]],"mmm")</f>
        <v>Jul</v>
      </c>
      <c r="P4239" s="4">
        <f>YEAR(Table1[[#This Row],[Invoice Date]])</f>
        <v>2021</v>
      </c>
      <c r="Q4239" s="4">
        <f>IFERROR(Table1[[#This Row],[Total Sales]]/Table1[[#This Row],[Units Sold]],4)</f>
        <v>46</v>
      </c>
      <c r="R4239" s="4">
        <f>IFERROR(Table1[[#This Row],[Operating Profit]]/Table1[[#This Row],[Units Sold]],0)</f>
        <v>21.62</v>
      </c>
      <c r="S4239" s="4">
        <f>IFERROR((Table1[[#This Row],[Total Sales]]-Table1[[#This Row],[Operating Profit]])/Table1[[#This Row],[Units Sold]],0)</f>
        <v>24.38</v>
      </c>
      <c r="T4239" s="4" t="str">
        <f>IF(Table1[[#This Row],[Profit per unit]]&gt;$V$8,"Premium","Mass")</f>
        <v>Mass</v>
      </c>
      <c r="U4239" s="4"/>
    </row>
    <row r="4240" spans="2:21" ht="14.25" customHeight="1" x14ac:dyDescent="0.3">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c r="O4240" s="4" t="str">
        <f>TEXT(Table1[[#This Row],[Invoice Date]],"mmm")</f>
        <v>Aug</v>
      </c>
      <c r="P4240" s="4">
        <f>YEAR(Table1[[#This Row],[Invoice Date]])</f>
        <v>2021</v>
      </c>
      <c r="Q4240" s="4">
        <f>IFERROR(Table1[[#This Row],[Total Sales]]/Table1[[#This Row],[Units Sold]],4)</f>
        <v>48</v>
      </c>
      <c r="R4240" s="4">
        <f>IFERROR(Table1[[#This Row],[Operating Profit]]/Table1[[#This Row],[Units Sold]],0)</f>
        <v>22.559999999999995</v>
      </c>
      <c r="S4240" s="4">
        <f>IFERROR((Table1[[#This Row],[Total Sales]]-Table1[[#This Row],[Operating Profit]])/Table1[[#This Row],[Units Sold]],0)</f>
        <v>25.440000000000005</v>
      </c>
      <c r="T4240" s="4" t="str">
        <f>IF(Table1[[#This Row],[Profit per unit]]&gt;$V$8,"Premium","Mass")</f>
        <v>Mass</v>
      </c>
      <c r="U4240" s="4"/>
    </row>
    <row r="4241" spans="2:21" ht="14.25" customHeight="1" x14ac:dyDescent="0.3">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c r="O4241" s="4" t="str">
        <f>TEXT(Table1[[#This Row],[Invoice Date]],"mmm")</f>
        <v>Aug</v>
      </c>
      <c r="P4241" s="4">
        <f>YEAR(Table1[[#This Row],[Invoice Date]])</f>
        <v>2021</v>
      </c>
      <c r="Q4241" s="4">
        <f>IFERROR(Table1[[#This Row],[Total Sales]]/Table1[[#This Row],[Units Sold]],4)</f>
        <v>46</v>
      </c>
      <c r="R4241" s="4">
        <f>IFERROR(Table1[[#This Row],[Operating Profit]]/Table1[[#This Row],[Units Sold]],0)</f>
        <v>24.380000000000003</v>
      </c>
      <c r="S4241" s="4">
        <f>IFERROR((Table1[[#This Row],[Total Sales]]-Table1[[#This Row],[Operating Profit]])/Table1[[#This Row],[Units Sold]],0)</f>
        <v>21.619999999999997</v>
      </c>
      <c r="T4241" s="4" t="str">
        <f>IF(Table1[[#This Row],[Profit per unit]]&gt;$V$8,"Premium","Mass")</f>
        <v>Mass</v>
      </c>
      <c r="U4241" s="4"/>
    </row>
    <row r="4242" spans="2:21" ht="14.25" customHeight="1" x14ac:dyDescent="0.3">
      <c r="B4242" s="4" t="s">
        <v>14</v>
      </c>
      <c r="C4242" s="4">
        <v>1185732</v>
      </c>
      <c r="D4242" s="5">
        <v>44411</v>
      </c>
      <c r="E4242" s="4" t="s">
        <v>36</v>
      </c>
      <c r="F4242" s="4" t="s">
        <v>37</v>
      </c>
      <c r="G4242" s="4" t="s">
        <v>38</v>
      </c>
      <c r="H4242" s="6" t="s">
        <v>22</v>
      </c>
      <c r="I4242" s="7">
        <v>56</v>
      </c>
      <c r="J4242" s="8">
        <v>41</v>
      </c>
      <c r="K4242" s="9">
        <v>2296</v>
      </c>
      <c r="L4242" s="9">
        <v>1148</v>
      </c>
      <c r="M4242" s="10">
        <v>0.5</v>
      </c>
      <c r="N4242" s="4" t="s">
        <v>83</v>
      </c>
      <c r="O4242" s="4" t="str">
        <f>TEXT(Table1[[#This Row],[Invoice Date]],"mmm")</f>
        <v>Aug</v>
      </c>
      <c r="P4242" s="4">
        <f>YEAR(Table1[[#This Row],[Invoice Date]])</f>
        <v>2021</v>
      </c>
      <c r="Q4242" s="4">
        <f>IFERROR(Table1[[#This Row],[Total Sales]]/Table1[[#This Row],[Units Sold]],4)</f>
        <v>56</v>
      </c>
      <c r="R4242" s="4">
        <f>IFERROR(Table1[[#This Row],[Operating Profit]]/Table1[[#This Row],[Units Sold]],0)</f>
        <v>28</v>
      </c>
      <c r="S4242" s="4">
        <f>IFERROR((Table1[[#This Row],[Total Sales]]-Table1[[#This Row],[Operating Profit]])/Table1[[#This Row],[Units Sold]],0)</f>
        <v>28</v>
      </c>
      <c r="T4242" s="4" t="str">
        <f>IF(Table1[[#This Row],[Profit per unit]]&gt;$V$8,"Premium","Mass")</f>
        <v>Mass</v>
      </c>
      <c r="U4242" s="4"/>
    </row>
    <row r="4243" spans="2:21" ht="14.25" customHeight="1" x14ac:dyDescent="0.3">
      <c r="B4243" s="4" t="s">
        <v>14</v>
      </c>
      <c r="C4243" s="4">
        <v>1185732</v>
      </c>
      <c r="D4243" s="5">
        <v>44412</v>
      </c>
      <c r="E4243" s="4" t="s">
        <v>36</v>
      </c>
      <c r="F4243" s="4" t="s">
        <v>37</v>
      </c>
      <c r="G4243" s="4" t="s">
        <v>38</v>
      </c>
      <c r="H4243" s="6" t="s">
        <v>23</v>
      </c>
      <c r="I4243" s="7">
        <v>61</v>
      </c>
      <c r="J4243" s="8">
        <v>65</v>
      </c>
      <c r="K4243" s="9">
        <v>3965</v>
      </c>
      <c r="L4243" s="9">
        <v>2379</v>
      </c>
      <c r="M4243" s="10">
        <v>0.6</v>
      </c>
      <c r="N4243" s="4" t="s">
        <v>83</v>
      </c>
      <c r="O4243" s="4" t="str">
        <f>TEXT(Table1[[#This Row],[Invoice Date]],"mmm")</f>
        <v>Aug</v>
      </c>
      <c r="P4243" s="4">
        <f>YEAR(Table1[[#This Row],[Invoice Date]])</f>
        <v>2021</v>
      </c>
      <c r="Q4243" s="4">
        <f>IFERROR(Table1[[#This Row],[Total Sales]]/Table1[[#This Row],[Units Sold]],4)</f>
        <v>61</v>
      </c>
      <c r="R4243" s="4">
        <f>IFERROR(Table1[[#This Row],[Operating Profit]]/Table1[[#This Row],[Units Sold]],0)</f>
        <v>36.6</v>
      </c>
      <c r="S4243" s="4">
        <f>IFERROR((Table1[[#This Row],[Total Sales]]-Table1[[#This Row],[Operating Profit]])/Table1[[#This Row],[Units Sold]],0)</f>
        <v>24.4</v>
      </c>
      <c r="T4243" s="4" t="str">
        <f>IF(Table1[[#This Row],[Profit per unit]]&gt;$V$8,"Premium","Mass")</f>
        <v>Mass</v>
      </c>
      <c r="U4243" s="4"/>
    </row>
    <row r="4244" spans="2:21" ht="14.25" customHeight="1" x14ac:dyDescent="0.3">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c r="O4244" s="4" t="str">
        <f>TEXT(Table1[[#This Row],[Invoice Date]],"mmm")</f>
        <v>Aug</v>
      </c>
      <c r="P4244" s="4">
        <f>YEAR(Table1[[#This Row],[Invoice Date]])</f>
        <v>2021</v>
      </c>
      <c r="Q4244" s="4">
        <f>IFERROR(Table1[[#This Row],[Total Sales]]/Table1[[#This Row],[Units Sold]],4)</f>
        <v>57</v>
      </c>
      <c r="R4244" s="4">
        <f>IFERROR(Table1[[#This Row],[Operating Profit]]/Table1[[#This Row],[Units Sold]],0)</f>
        <v>31.35</v>
      </c>
      <c r="S4244" s="4">
        <f>IFERROR((Table1[[#This Row],[Total Sales]]-Table1[[#This Row],[Operating Profit]])/Table1[[#This Row],[Units Sold]],0)</f>
        <v>25.65</v>
      </c>
      <c r="T4244" s="4" t="str">
        <f>IF(Table1[[#This Row],[Profit per unit]]&gt;$V$8,"Premium","Mass")</f>
        <v>Mass</v>
      </c>
      <c r="U4244" s="4"/>
    </row>
    <row r="4245" spans="2:21" ht="14.25" customHeight="1" x14ac:dyDescent="0.3">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c r="O4245" s="4" t="str">
        <f>TEXT(Table1[[#This Row],[Invoice Date]],"mmm")</f>
        <v>Aug</v>
      </c>
      <c r="P4245" s="4">
        <f>YEAR(Table1[[#This Row],[Invoice Date]])</f>
        <v>2021</v>
      </c>
      <c r="Q4245" s="4">
        <f>IFERROR(Table1[[#This Row],[Total Sales]]/Table1[[#This Row],[Units Sold]],4)</f>
        <v>46</v>
      </c>
      <c r="R4245" s="4">
        <f>IFERROR(Table1[[#This Row],[Operating Profit]]/Table1[[#This Row],[Units Sold]],0)</f>
        <v>22.08</v>
      </c>
      <c r="S4245" s="4">
        <f>IFERROR((Table1[[#This Row],[Total Sales]]-Table1[[#This Row],[Operating Profit]])/Table1[[#This Row],[Units Sold]],0)</f>
        <v>23.92</v>
      </c>
      <c r="T4245" s="4" t="str">
        <f>IF(Table1[[#This Row],[Profit per unit]]&gt;$V$8,"Premium","Mass")</f>
        <v>Mass</v>
      </c>
      <c r="U4245" s="4"/>
    </row>
    <row r="4246" spans="2:21" ht="14.25" customHeight="1" x14ac:dyDescent="0.3">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c r="O4246" s="4" t="str">
        <f>TEXT(Table1[[#This Row],[Invoice Date]],"mmm")</f>
        <v>Aug</v>
      </c>
      <c r="P4246" s="4">
        <f>YEAR(Table1[[#This Row],[Invoice Date]])</f>
        <v>2021</v>
      </c>
      <c r="Q4246" s="4">
        <f>IFERROR(Table1[[#This Row],[Total Sales]]/Table1[[#This Row],[Units Sold]],4)</f>
        <v>46</v>
      </c>
      <c r="R4246" s="4">
        <f>IFERROR(Table1[[#This Row],[Operating Profit]]/Table1[[#This Row],[Units Sold]],0)</f>
        <v>22.54</v>
      </c>
      <c r="S4246" s="4">
        <f>IFERROR((Table1[[#This Row],[Total Sales]]-Table1[[#This Row],[Operating Profit]])/Table1[[#This Row],[Units Sold]],0)</f>
        <v>23.46</v>
      </c>
      <c r="T4246" s="4" t="str">
        <f>IF(Table1[[#This Row],[Profit per unit]]&gt;$V$8,"Premium","Mass")</f>
        <v>Mass</v>
      </c>
      <c r="U4246" s="4"/>
    </row>
    <row r="4247" spans="2:21" ht="14.25" customHeight="1" x14ac:dyDescent="0.3">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c r="O4247" s="4" t="str">
        <f>TEXT(Table1[[#This Row],[Invoice Date]],"mmm")</f>
        <v>Aug</v>
      </c>
      <c r="P4247" s="4">
        <f>YEAR(Table1[[#This Row],[Invoice Date]])</f>
        <v>2021</v>
      </c>
      <c r="Q4247" s="4">
        <f>IFERROR(Table1[[#This Row],[Total Sales]]/Table1[[#This Row],[Units Sold]],4)</f>
        <v>49</v>
      </c>
      <c r="R4247" s="4">
        <f>IFERROR(Table1[[#This Row],[Operating Profit]]/Table1[[#This Row],[Units Sold]],0)</f>
        <v>25.970000000000002</v>
      </c>
      <c r="S4247" s="4">
        <f>IFERROR((Table1[[#This Row],[Total Sales]]-Table1[[#This Row],[Operating Profit]])/Table1[[#This Row],[Units Sold]],0)</f>
        <v>23.029999999999998</v>
      </c>
      <c r="T4247" s="4" t="str">
        <f>IF(Table1[[#This Row],[Profit per unit]]&gt;$V$8,"Premium","Mass")</f>
        <v>Mass</v>
      </c>
      <c r="U4247" s="4"/>
    </row>
    <row r="4248" spans="2:21" ht="14.25" customHeight="1" x14ac:dyDescent="0.3">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c r="O4248" s="4" t="str">
        <f>TEXT(Table1[[#This Row],[Invoice Date]],"mmm")</f>
        <v>Aug</v>
      </c>
      <c r="P4248" s="4">
        <f>YEAR(Table1[[#This Row],[Invoice Date]])</f>
        <v>2021</v>
      </c>
      <c r="Q4248" s="4">
        <f>IFERROR(Table1[[#This Row],[Total Sales]]/Table1[[#This Row],[Units Sold]],4)</f>
        <v>59</v>
      </c>
      <c r="R4248" s="4">
        <f>IFERROR(Table1[[#This Row],[Operating Profit]]/Table1[[#This Row],[Units Sold]],0)</f>
        <v>26.549999999999997</v>
      </c>
      <c r="S4248" s="4">
        <f>IFERROR((Table1[[#This Row],[Total Sales]]-Table1[[#This Row],[Operating Profit]])/Table1[[#This Row],[Units Sold]],0)</f>
        <v>32.450000000000003</v>
      </c>
      <c r="T4248" s="4" t="str">
        <f>IF(Table1[[#This Row],[Profit per unit]]&gt;$V$8,"Premium","Mass")</f>
        <v>Mass</v>
      </c>
      <c r="U4248" s="4"/>
    </row>
    <row r="4249" spans="2:21" ht="14.25" customHeight="1" x14ac:dyDescent="0.3">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c r="O4249" s="4" t="str">
        <f>TEXT(Table1[[#This Row],[Invoice Date]],"mmm")</f>
        <v>Aug</v>
      </c>
      <c r="P4249" s="4">
        <f>YEAR(Table1[[#This Row],[Invoice Date]])</f>
        <v>2021</v>
      </c>
      <c r="Q4249" s="4">
        <f>IFERROR(Table1[[#This Row],[Total Sales]]/Table1[[#This Row],[Units Sold]],4)</f>
        <v>64</v>
      </c>
      <c r="R4249" s="4">
        <f>IFERROR(Table1[[#This Row],[Operating Profit]]/Table1[[#This Row],[Units Sold]],0)</f>
        <v>40.32</v>
      </c>
      <c r="S4249" s="4">
        <f>IFERROR((Table1[[#This Row],[Total Sales]]-Table1[[#This Row],[Operating Profit]])/Table1[[#This Row],[Units Sold]],0)</f>
        <v>23.68</v>
      </c>
      <c r="T4249" s="4" t="str">
        <f>IF(Table1[[#This Row],[Profit per unit]]&gt;$V$8,"Premium","Mass")</f>
        <v>Mass</v>
      </c>
      <c r="U4249" s="4"/>
    </row>
    <row r="4250" spans="2:21" ht="14.25" customHeight="1" x14ac:dyDescent="0.3">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c r="O4250" s="4" t="str">
        <f>TEXT(Table1[[#This Row],[Invoice Date]],"mmm")</f>
        <v>Aug</v>
      </c>
      <c r="P4250" s="4">
        <f>YEAR(Table1[[#This Row],[Invoice Date]])</f>
        <v>2021</v>
      </c>
      <c r="Q4250" s="4">
        <f>IFERROR(Table1[[#This Row],[Total Sales]]/Table1[[#This Row],[Units Sold]],4)</f>
        <v>20</v>
      </c>
      <c r="R4250" s="4">
        <f>IFERROR(Table1[[#This Row],[Operating Profit]]/Table1[[#This Row],[Units Sold]],0)</f>
        <v>8</v>
      </c>
      <c r="S4250" s="4">
        <f>IFERROR((Table1[[#This Row],[Total Sales]]-Table1[[#This Row],[Operating Profit]])/Table1[[#This Row],[Units Sold]],0)</f>
        <v>12</v>
      </c>
      <c r="T4250" s="4" t="str">
        <f>IF(Table1[[#This Row],[Profit per unit]]&gt;$V$8,"Premium","Mass")</f>
        <v>Mass</v>
      </c>
      <c r="U4250" s="4"/>
    </row>
    <row r="4251" spans="2:21" ht="14.25" customHeight="1" x14ac:dyDescent="0.3">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c r="O4251" s="4" t="str">
        <f>TEXT(Table1[[#This Row],[Invoice Date]],"mmm")</f>
        <v>Aug</v>
      </c>
      <c r="P4251" s="4">
        <f>YEAR(Table1[[#This Row],[Invoice Date]])</f>
        <v>2021</v>
      </c>
      <c r="Q4251" s="4">
        <f>IFERROR(Table1[[#This Row],[Total Sales]]/Table1[[#This Row],[Units Sold]],4)</f>
        <v>28</v>
      </c>
      <c r="R4251" s="4">
        <f>IFERROR(Table1[[#This Row],[Operating Profit]]/Table1[[#This Row],[Units Sold]],0)</f>
        <v>11.200000000000001</v>
      </c>
      <c r="S4251" s="4">
        <f>IFERROR((Table1[[#This Row],[Total Sales]]-Table1[[#This Row],[Operating Profit]])/Table1[[#This Row],[Units Sold]],0)</f>
        <v>16.799999999999997</v>
      </c>
      <c r="T4251" s="4" t="str">
        <f>IF(Table1[[#This Row],[Profit per unit]]&gt;$V$8,"Premium","Mass")</f>
        <v>Mass</v>
      </c>
      <c r="U4251" s="4"/>
    </row>
    <row r="4252" spans="2:21" ht="14.25" customHeight="1" x14ac:dyDescent="0.3">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c r="O4252" s="4" t="str">
        <f>TEXT(Table1[[#This Row],[Invoice Date]],"mmm")</f>
        <v>Aug</v>
      </c>
      <c r="P4252" s="4">
        <f>YEAR(Table1[[#This Row],[Invoice Date]])</f>
        <v>2021</v>
      </c>
      <c r="Q4252" s="4">
        <f>IFERROR(Table1[[#This Row],[Total Sales]]/Table1[[#This Row],[Units Sold]],4)</f>
        <v>27</v>
      </c>
      <c r="R4252" s="4">
        <f>IFERROR(Table1[[#This Row],[Operating Profit]]/Table1[[#This Row],[Units Sold]],0)</f>
        <v>11.07</v>
      </c>
      <c r="S4252" s="4">
        <f>IFERROR((Table1[[#This Row],[Total Sales]]-Table1[[#This Row],[Operating Profit]])/Table1[[#This Row],[Units Sold]],0)</f>
        <v>15.93</v>
      </c>
      <c r="T4252" s="4" t="str">
        <f>IF(Table1[[#This Row],[Profit per unit]]&gt;$V$8,"Premium","Mass")</f>
        <v>Mass</v>
      </c>
      <c r="U4252" s="4"/>
    </row>
    <row r="4253" spans="2:21" ht="14.25" customHeight="1" x14ac:dyDescent="0.3">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c r="O4253" s="4" t="str">
        <f>TEXT(Table1[[#This Row],[Invoice Date]],"mmm")</f>
        <v>Aug</v>
      </c>
      <c r="P4253" s="4">
        <f>YEAR(Table1[[#This Row],[Invoice Date]])</f>
        <v>2021</v>
      </c>
      <c r="Q4253" s="4">
        <f>IFERROR(Table1[[#This Row],[Total Sales]]/Table1[[#This Row],[Units Sold]],4)</f>
        <v>34</v>
      </c>
      <c r="R4253" s="4">
        <f>IFERROR(Table1[[#This Row],[Operating Profit]]/Table1[[#This Row],[Units Sold]],0)</f>
        <v>17.34</v>
      </c>
      <c r="S4253" s="4">
        <f>IFERROR((Table1[[#This Row],[Total Sales]]-Table1[[#This Row],[Operating Profit]])/Table1[[#This Row],[Units Sold]],0)</f>
        <v>16.66</v>
      </c>
      <c r="T4253" s="4" t="str">
        <f>IF(Table1[[#This Row],[Profit per unit]]&gt;$V$8,"Premium","Mass")</f>
        <v>Mass</v>
      </c>
      <c r="U4253" s="4"/>
    </row>
    <row r="4254" spans="2:21" ht="14.25" customHeight="1" x14ac:dyDescent="0.3">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c r="O4254" s="4" t="str">
        <f>TEXT(Table1[[#This Row],[Invoice Date]],"mmm")</f>
        <v>Aug</v>
      </c>
      <c r="P4254" s="4">
        <f>YEAR(Table1[[#This Row],[Invoice Date]])</f>
        <v>2021</v>
      </c>
      <c r="Q4254" s="4">
        <f>IFERROR(Table1[[#This Row],[Total Sales]]/Table1[[#This Row],[Units Sold]],4)</f>
        <v>37</v>
      </c>
      <c r="R4254" s="4">
        <f>IFERROR(Table1[[#This Row],[Operating Profit]]/Table1[[#This Row],[Units Sold]],0)</f>
        <v>12.95</v>
      </c>
      <c r="S4254" s="4">
        <f>IFERROR((Table1[[#This Row],[Total Sales]]-Table1[[#This Row],[Operating Profit]])/Table1[[#This Row],[Units Sold]],0)</f>
        <v>24.049999999999997</v>
      </c>
      <c r="T4254" s="4" t="str">
        <f>IF(Table1[[#This Row],[Profit per unit]]&gt;$V$8,"Premium","Mass")</f>
        <v>Mass</v>
      </c>
      <c r="U4254" s="4"/>
    </row>
    <row r="4255" spans="2:21" ht="14.25" customHeight="1" x14ac:dyDescent="0.3">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c r="O4255" s="4" t="str">
        <f>TEXT(Table1[[#This Row],[Invoice Date]],"mmm")</f>
        <v>Aug</v>
      </c>
      <c r="P4255" s="4">
        <f>YEAR(Table1[[#This Row],[Invoice Date]])</f>
        <v>2021</v>
      </c>
      <c r="Q4255" s="4">
        <f>IFERROR(Table1[[#This Row],[Total Sales]]/Table1[[#This Row],[Units Sold]],4)</f>
        <v>33</v>
      </c>
      <c r="R4255" s="4">
        <f>IFERROR(Table1[[#This Row],[Operating Profit]]/Table1[[#This Row],[Units Sold]],0)</f>
        <v>18.150000000000002</v>
      </c>
      <c r="S4255" s="4">
        <f>IFERROR((Table1[[#This Row],[Total Sales]]-Table1[[#This Row],[Operating Profit]])/Table1[[#This Row],[Units Sold]],0)</f>
        <v>14.85</v>
      </c>
      <c r="T4255" s="4" t="str">
        <f>IF(Table1[[#This Row],[Profit per unit]]&gt;$V$8,"Premium","Mass")</f>
        <v>Mass</v>
      </c>
      <c r="U4255" s="4"/>
    </row>
    <row r="4256" spans="2:21" ht="14.25" customHeight="1" x14ac:dyDescent="0.3">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c r="O4256" s="4" t="str">
        <f>TEXT(Table1[[#This Row],[Invoice Date]],"mmm")</f>
        <v>Aug</v>
      </c>
      <c r="P4256" s="4">
        <f>YEAR(Table1[[#This Row],[Invoice Date]])</f>
        <v>2021</v>
      </c>
      <c r="Q4256" s="4">
        <f>IFERROR(Table1[[#This Row],[Total Sales]]/Table1[[#This Row],[Units Sold]],4)</f>
        <v>23</v>
      </c>
      <c r="R4256" s="4">
        <f>IFERROR(Table1[[#This Row],[Operating Profit]]/Table1[[#This Row],[Units Sold]],0)</f>
        <v>9.8899999999999988</v>
      </c>
      <c r="S4256" s="4">
        <f>IFERROR((Table1[[#This Row],[Total Sales]]-Table1[[#This Row],[Operating Profit]])/Table1[[#This Row],[Units Sold]],0)</f>
        <v>13.110000000000001</v>
      </c>
      <c r="T4256" s="4" t="str">
        <f>IF(Table1[[#This Row],[Profit per unit]]&gt;$V$8,"Premium","Mass")</f>
        <v>Mass</v>
      </c>
      <c r="U4256" s="4"/>
    </row>
    <row r="4257" spans="2:21" ht="14.25" customHeight="1" x14ac:dyDescent="0.3">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c r="O4257" s="4" t="str">
        <f>TEXT(Table1[[#This Row],[Invoice Date]],"mmm")</f>
        <v>Aug</v>
      </c>
      <c r="P4257" s="4">
        <f>YEAR(Table1[[#This Row],[Invoice Date]])</f>
        <v>2021</v>
      </c>
      <c r="Q4257" s="4">
        <f>IFERROR(Table1[[#This Row],[Total Sales]]/Table1[[#This Row],[Units Sold]],4)</f>
        <v>32</v>
      </c>
      <c r="R4257" s="4">
        <f>IFERROR(Table1[[#This Row],[Operating Profit]]/Table1[[#This Row],[Units Sold]],0)</f>
        <v>12.8</v>
      </c>
      <c r="S4257" s="4">
        <f>IFERROR((Table1[[#This Row],[Total Sales]]-Table1[[#This Row],[Operating Profit]])/Table1[[#This Row],[Units Sold]],0)</f>
        <v>19.2</v>
      </c>
      <c r="T4257" s="4" t="str">
        <f>IF(Table1[[#This Row],[Profit per unit]]&gt;$V$8,"Premium","Mass")</f>
        <v>Mass</v>
      </c>
      <c r="U4257" s="4"/>
    </row>
    <row r="4258" spans="2:21" ht="14.25" customHeight="1" x14ac:dyDescent="0.3">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c r="O4258" s="4" t="str">
        <f>TEXT(Table1[[#This Row],[Invoice Date]],"mmm")</f>
        <v>Aug</v>
      </c>
      <c r="P4258" s="4">
        <f>YEAR(Table1[[#This Row],[Invoice Date]])</f>
        <v>2021</v>
      </c>
      <c r="Q4258" s="4">
        <f>IFERROR(Table1[[#This Row],[Total Sales]]/Table1[[#This Row],[Units Sold]],4)</f>
        <v>34</v>
      </c>
      <c r="R4258" s="4">
        <f>IFERROR(Table1[[#This Row],[Operating Profit]]/Table1[[#This Row],[Units Sold]],0)</f>
        <v>14.62</v>
      </c>
      <c r="S4258" s="4">
        <f>IFERROR((Table1[[#This Row],[Total Sales]]-Table1[[#This Row],[Operating Profit]])/Table1[[#This Row],[Units Sold]],0)</f>
        <v>19.380000000000003</v>
      </c>
      <c r="T4258" s="4" t="str">
        <f>IF(Table1[[#This Row],[Profit per unit]]&gt;$V$8,"Premium","Mass")</f>
        <v>Mass</v>
      </c>
      <c r="U4258" s="4"/>
    </row>
    <row r="4259" spans="2:21" ht="14.25" customHeight="1" x14ac:dyDescent="0.3">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c r="O4259" s="4" t="str">
        <f>TEXT(Table1[[#This Row],[Invoice Date]],"mmm")</f>
        <v>Aug</v>
      </c>
      <c r="P4259" s="4">
        <f>YEAR(Table1[[#This Row],[Invoice Date]])</f>
        <v>2021</v>
      </c>
      <c r="Q4259" s="4">
        <f>IFERROR(Table1[[#This Row],[Total Sales]]/Table1[[#This Row],[Units Sold]],4)</f>
        <v>32</v>
      </c>
      <c r="R4259" s="4">
        <f>IFERROR(Table1[[#This Row],[Operating Profit]]/Table1[[#This Row],[Units Sold]],0)</f>
        <v>16.96</v>
      </c>
      <c r="S4259" s="4">
        <f>IFERROR((Table1[[#This Row],[Total Sales]]-Table1[[#This Row],[Operating Profit]])/Table1[[#This Row],[Units Sold]],0)</f>
        <v>15.04</v>
      </c>
      <c r="T4259" s="4" t="str">
        <f>IF(Table1[[#This Row],[Profit per unit]]&gt;$V$8,"Premium","Mass")</f>
        <v>Mass</v>
      </c>
      <c r="U4259" s="4"/>
    </row>
    <row r="4260" spans="2:21" ht="14.25" customHeight="1" x14ac:dyDescent="0.3">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c r="O4260" s="4" t="str">
        <f>TEXT(Table1[[#This Row],[Invoice Date]],"mmm")</f>
        <v>Aug</v>
      </c>
      <c r="P4260" s="4">
        <f>YEAR(Table1[[#This Row],[Invoice Date]])</f>
        <v>2021</v>
      </c>
      <c r="Q4260" s="4">
        <f>IFERROR(Table1[[#This Row],[Total Sales]]/Table1[[#This Row],[Units Sold]],4)</f>
        <v>38</v>
      </c>
      <c r="R4260" s="4">
        <f>IFERROR(Table1[[#This Row],[Operating Profit]]/Table1[[#This Row],[Units Sold]],0)</f>
        <v>13.299999999999999</v>
      </c>
      <c r="S4260" s="4">
        <f>IFERROR((Table1[[#This Row],[Total Sales]]-Table1[[#This Row],[Operating Profit]])/Table1[[#This Row],[Units Sold]],0)</f>
        <v>24.7</v>
      </c>
      <c r="T4260" s="4" t="str">
        <f>IF(Table1[[#This Row],[Profit per unit]]&gt;$V$8,"Premium","Mass")</f>
        <v>Mass</v>
      </c>
      <c r="U4260" s="4"/>
    </row>
    <row r="4261" spans="2:21" ht="14.25" customHeight="1" x14ac:dyDescent="0.3">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c r="O4261" s="4" t="str">
        <f>TEXT(Table1[[#This Row],[Invoice Date]],"mmm")</f>
        <v>Aug</v>
      </c>
      <c r="P4261" s="4">
        <f>YEAR(Table1[[#This Row],[Invoice Date]])</f>
        <v>2021</v>
      </c>
      <c r="Q4261" s="4">
        <f>IFERROR(Table1[[#This Row],[Total Sales]]/Table1[[#This Row],[Units Sold]],4)</f>
        <v>32</v>
      </c>
      <c r="R4261" s="4">
        <f>IFERROR(Table1[[#This Row],[Operating Profit]]/Table1[[#This Row],[Units Sold]],0)</f>
        <v>17.920000000000002</v>
      </c>
      <c r="S4261" s="4">
        <f>IFERROR((Table1[[#This Row],[Total Sales]]-Table1[[#This Row],[Operating Profit]])/Table1[[#This Row],[Units Sold]],0)</f>
        <v>14.079999999999998</v>
      </c>
      <c r="T4261" s="4" t="str">
        <f>IF(Table1[[#This Row],[Profit per unit]]&gt;$V$8,"Premium","Mass")</f>
        <v>Mass</v>
      </c>
      <c r="U4261" s="4"/>
    </row>
    <row r="4262" spans="2:21" ht="14.25" customHeight="1" x14ac:dyDescent="0.3">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c r="O4262" s="4" t="str">
        <f>TEXT(Table1[[#This Row],[Invoice Date]],"mmm")</f>
        <v>Aug</v>
      </c>
      <c r="P4262" s="4">
        <f>YEAR(Table1[[#This Row],[Invoice Date]])</f>
        <v>2021</v>
      </c>
      <c r="Q4262" s="4">
        <f>IFERROR(Table1[[#This Row],[Total Sales]]/Table1[[#This Row],[Units Sold]],4)</f>
        <v>29</v>
      </c>
      <c r="R4262" s="4">
        <f>IFERROR(Table1[[#This Row],[Operating Profit]]/Table1[[#This Row],[Units Sold]],0)</f>
        <v>14.5</v>
      </c>
      <c r="S4262" s="4">
        <f>IFERROR((Table1[[#This Row],[Total Sales]]-Table1[[#This Row],[Operating Profit]])/Table1[[#This Row],[Units Sold]],0)</f>
        <v>14.5</v>
      </c>
      <c r="T4262" s="4" t="str">
        <f>IF(Table1[[#This Row],[Profit per unit]]&gt;$V$8,"Premium","Mass")</f>
        <v>Mass</v>
      </c>
      <c r="U4262" s="4"/>
    </row>
    <row r="4263" spans="2:21" ht="14.25" customHeight="1" x14ac:dyDescent="0.3">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c r="O4263" s="4" t="str">
        <f>TEXT(Table1[[#This Row],[Invoice Date]],"mmm")</f>
        <v>Aug</v>
      </c>
      <c r="P4263" s="4">
        <f>YEAR(Table1[[#This Row],[Invoice Date]])</f>
        <v>2021</v>
      </c>
      <c r="Q4263" s="4">
        <f>IFERROR(Table1[[#This Row],[Total Sales]]/Table1[[#This Row],[Units Sold]],4)</f>
        <v>39</v>
      </c>
      <c r="R4263" s="4">
        <f>IFERROR(Table1[[#This Row],[Operating Profit]]/Table1[[#This Row],[Units Sold]],0)</f>
        <v>19.5</v>
      </c>
      <c r="S4263" s="4">
        <f>IFERROR((Table1[[#This Row],[Total Sales]]-Table1[[#This Row],[Operating Profit]])/Table1[[#This Row],[Units Sold]],0)</f>
        <v>19.5</v>
      </c>
      <c r="T4263" s="4" t="str">
        <f>IF(Table1[[#This Row],[Profit per unit]]&gt;$V$8,"Premium","Mass")</f>
        <v>Mass</v>
      </c>
      <c r="U4263" s="4"/>
    </row>
    <row r="4264" spans="2:21" ht="14.25" customHeight="1" x14ac:dyDescent="0.3">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c r="O4264" s="4" t="str">
        <f>TEXT(Table1[[#This Row],[Invoice Date]],"mmm")</f>
        <v>Aug</v>
      </c>
      <c r="P4264" s="4">
        <f>YEAR(Table1[[#This Row],[Invoice Date]])</f>
        <v>2021</v>
      </c>
      <c r="Q4264" s="4">
        <f>IFERROR(Table1[[#This Row],[Total Sales]]/Table1[[#This Row],[Units Sold]],4)</f>
        <v>28</v>
      </c>
      <c r="R4264" s="4">
        <f>IFERROR(Table1[[#This Row],[Operating Profit]]/Table1[[#This Row],[Units Sold]],0)</f>
        <v>13.159999999999998</v>
      </c>
      <c r="S4264" s="4">
        <f>IFERROR((Table1[[#This Row],[Total Sales]]-Table1[[#This Row],[Operating Profit]])/Table1[[#This Row],[Units Sold]],0)</f>
        <v>14.840000000000002</v>
      </c>
      <c r="T4264" s="4" t="str">
        <f>IF(Table1[[#This Row],[Profit per unit]]&gt;$V$8,"Premium","Mass")</f>
        <v>Mass</v>
      </c>
      <c r="U4264" s="4"/>
    </row>
    <row r="4265" spans="2:21" ht="14.25" customHeight="1" x14ac:dyDescent="0.3">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c r="O4265" s="4" t="str">
        <f>TEXT(Table1[[#This Row],[Invoice Date]],"mmm")</f>
        <v>Aug</v>
      </c>
      <c r="P4265" s="4">
        <f>YEAR(Table1[[#This Row],[Invoice Date]])</f>
        <v>2021</v>
      </c>
      <c r="Q4265" s="4">
        <f>IFERROR(Table1[[#This Row],[Total Sales]]/Table1[[#This Row],[Units Sold]],4)</f>
        <v>32</v>
      </c>
      <c r="R4265" s="4">
        <f>IFERROR(Table1[[#This Row],[Operating Profit]]/Table1[[#This Row],[Units Sold]],0)</f>
        <v>18.240000000000002</v>
      </c>
      <c r="S4265" s="4">
        <f>IFERROR((Table1[[#This Row],[Total Sales]]-Table1[[#This Row],[Operating Profit]])/Table1[[#This Row],[Units Sold]],0)</f>
        <v>13.759999999999998</v>
      </c>
      <c r="T4265" s="4" t="str">
        <f>IF(Table1[[#This Row],[Profit per unit]]&gt;$V$8,"Premium","Mass")</f>
        <v>Mass</v>
      </c>
      <c r="U4265" s="4"/>
    </row>
    <row r="4266" spans="2:21" ht="14.25" customHeight="1" x14ac:dyDescent="0.3">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c r="O4266" s="4" t="str">
        <f>TEXT(Table1[[#This Row],[Invoice Date]],"mmm")</f>
        <v>Aug</v>
      </c>
      <c r="P4266" s="4">
        <f>YEAR(Table1[[#This Row],[Invoice Date]])</f>
        <v>2021</v>
      </c>
      <c r="Q4266" s="4">
        <f>IFERROR(Table1[[#This Row],[Total Sales]]/Table1[[#This Row],[Units Sold]],4)</f>
        <v>38</v>
      </c>
      <c r="R4266" s="4">
        <f>IFERROR(Table1[[#This Row],[Operating Profit]]/Table1[[#This Row],[Units Sold]],0)</f>
        <v>17.099999999999998</v>
      </c>
      <c r="S4266" s="4">
        <f>IFERROR((Table1[[#This Row],[Total Sales]]-Table1[[#This Row],[Operating Profit]])/Table1[[#This Row],[Units Sold]],0)</f>
        <v>20.900000000000002</v>
      </c>
      <c r="T4266" s="4" t="str">
        <f>IF(Table1[[#This Row],[Profit per unit]]&gt;$V$8,"Premium","Mass")</f>
        <v>Mass</v>
      </c>
      <c r="U4266" s="4"/>
    </row>
    <row r="4267" spans="2:21" ht="14.25" customHeight="1" x14ac:dyDescent="0.3">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c r="O4267" s="4" t="str">
        <f>TEXT(Table1[[#This Row],[Invoice Date]],"mmm")</f>
        <v>Aug</v>
      </c>
      <c r="P4267" s="4">
        <f>YEAR(Table1[[#This Row],[Invoice Date]])</f>
        <v>2021</v>
      </c>
      <c r="Q4267" s="4">
        <f>IFERROR(Table1[[#This Row],[Total Sales]]/Table1[[#This Row],[Units Sold]],4)</f>
        <v>32</v>
      </c>
      <c r="R4267" s="4">
        <f>IFERROR(Table1[[#This Row],[Operating Profit]]/Table1[[#This Row],[Units Sold]],0)</f>
        <v>20.16</v>
      </c>
      <c r="S4267" s="4">
        <f>IFERROR((Table1[[#This Row],[Total Sales]]-Table1[[#This Row],[Operating Profit]])/Table1[[#This Row],[Units Sold]],0)</f>
        <v>11.84</v>
      </c>
      <c r="T4267" s="4" t="str">
        <f>IF(Table1[[#This Row],[Profit per unit]]&gt;$V$8,"Premium","Mass")</f>
        <v>Mass</v>
      </c>
      <c r="U4267" s="4"/>
    </row>
    <row r="4268" spans="2:21" ht="14.25" customHeight="1" x14ac:dyDescent="0.3">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c r="O4268" s="4" t="str">
        <f>TEXT(Table1[[#This Row],[Invoice Date]],"mmm")</f>
        <v>Aug</v>
      </c>
      <c r="P4268" s="4">
        <f>YEAR(Table1[[#This Row],[Invoice Date]])</f>
        <v>2021</v>
      </c>
      <c r="Q4268" s="4">
        <f>IFERROR(Table1[[#This Row],[Total Sales]]/Table1[[#This Row],[Units Sold]],4)</f>
        <v>18</v>
      </c>
      <c r="R4268" s="4">
        <f>IFERROR(Table1[[#This Row],[Operating Profit]]/Table1[[#This Row],[Units Sold]],0)</f>
        <v>8.1</v>
      </c>
      <c r="S4268" s="4">
        <f>IFERROR((Table1[[#This Row],[Total Sales]]-Table1[[#This Row],[Operating Profit]])/Table1[[#This Row],[Units Sold]],0)</f>
        <v>9.9</v>
      </c>
      <c r="T4268" s="4" t="str">
        <f>IF(Table1[[#This Row],[Profit per unit]]&gt;$V$8,"Premium","Mass")</f>
        <v>Mass</v>
      </c>
      <c r="U4268" s="4"/>
    </row>
    <row r="4269" spans="2:21" ht="14.25" customHeight="1" x14ac:dyDescent="0.3">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c r="O4269" s="4" t="str">
        <f>TEXT(Table1[[#This Row],[Invoice Date]],"mmm")</f>
        <v>Aug</v>
      </c>
      <c r="P4269" s="4">
        <f>YEAR(Table1[[#This Row],[Invoice Date]])</f>
        <v>2021</v>
      </c>
      <c r="Q4269" s="4">
        <f>IFERROR(Table1[[#This Row],[Total Sales]]/Table1[[#This Row],[Units Sold]],4)</f>
        <v>28</v>
      </c>
      <c r="R4269" s="4">
        <f>IFERROR(Table1[[#This Row],[Operating Profit]]/Table1[[#This Row],[Units Sold]],0)</f>
        <v>13.44</v>
      </c>
      <c r="S4269" s="4">
        <f>IFERROR((Table1[[#This Row],[Total Sales]]-Table1[[#This Row],[Operating Profit]])/Table1[[#This Row],[Units Sold]],0)</f>
        <v>14.56</v>
      </c>
      <c r="T4269" s="4" t="str">
        <f>IF(Table1[[#This Row],[Profit per unit]]&gt;$V$8,"Premium","Mass")</f>
        <v>Mass</v>
      </c>
      <c r="U4269" s="4"/>
    </row>
    <row r="4270" spans="2:21" ht="14.25" customHeight="1" x14ac:dyDescent="0.3">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c r="O4270" s="4" t="str">
        <f>TEXT(Table1[[#This Row],[Invoice Date]],"mmm")</f>
        <v>Aug</v>
      </c>
      <c r="P4270" s="4">
        <f>YEAR(Table1[[#This Row],[Invoice Date]])</f>
        <v>2021</v>
      </c>
      <c r="Q4270" s="4">
        <f>IFERROR(Table1[[#This Row],[Total Sales]]/Table1[[#This Row],[Units Sold]],4)</f>
        <v>25</v>
      </c>
      <c r="R4270" s="4">
        <f>IFERROR(Table1[[#This Row],[Operating Profit]]/Table1[[#This Row],[Units Sold]],0)</f>
        <v>12.25</v>
      </c>
      <c r="S4270" s="4">
        <f>IFERROR((Table1[[#This Row],[Total Sales]]-Table1[[#This Row],[Operating Profit]])/Table1[[#This Row],[Units Sold]],0)</f>
        <v>12.75</v>
      </c>
      <c r="T4270" s="4" t="str">
        <f>IF(Table1[[#This Row],[Profit per unit]]&gt;$V$8,"Premium","Mass")</f>
        <v>Mass</v>
      </c>
      <c r="U4270" s="4"/>
    </row>
    <row r="4271" spans="2:21" ht="14.25" customHeight="1" x14ac:dyDescent="0.3">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c r="O4271" s="4" t="str">
        <f>TEXT(Table1[[#This Row],[Invoice Date]],"mmm")</f>
        <v>Sep</v>
      </c>
      <c r="P4271" s="4">
        <f>YEAR(Table1[[#This Row],[Invoice Date]])</f>
        <v>2021</v>
      </c>
      <c r="Q4271" s="4">
        <f>IFERROR(Table1[[#This Row],[Total Sales]]/Table1[[#This Row],[Units Sold]],4)</f>
        <v>29</v>
      </c>
      <c r="R4271" s="4">
        <f>IFERROR(Table1[[#This Row],[Operating Profit]]/Table1[[#This Row],[Units Sold]],0)</f>
        <v>17.110000000000003</v>
      </c>
      <c r="S4271" s="4">
        <f>IFERROR((Table1[[#This Row],[Total Sales]]-Table1[[#This Row],[Operating Profit]])/Table1[[#This Row],[Units Sold]],0)</f>
        <v>11.889999999999997</v>
      </c>
      <c r="T4271" s="4" t="str">
        <f>IF(Table1[[#This Row],[Profit per unit]]&gt;$V$8,"Premium","Mass")</f>
        <v>Mass</v>
      </c>
      <c r="U4271" s="4"/>
    </row>
    <row r="4272" spans="2:21" ht="14.25" customHeight="1" x14ac:dyDescent="0.3">
      <c r="B4272" s="4" t="s">
        <v>26</v>
      </c>
      <c r="C4272" s="4">
        <v>1197831</v>
      </c>
      <c r="D4272" s="5">
        <v>44441</v>
      </c>
      <c r="E4272" s="4" t="s">
        <v>27</v>
      </c>
      <c r="F4272" s="4" t="s">
        <v>28</v>
      </c>
      <c r="G4272" s="4" t="s">
        <v>39</v>
      </c>
      <c r="H4272" s="6" t="s">
        <v>22</v>
      </c>
      <c r="I4272" s="7">
        <v>34</v>
      </c>
      <c r="J4272" s="8">
        <v>85</v>
      </c>
      <c r="K4272" s="9">
        <v>2890</v>
      </c>
      <c r="L4272" s="9">
        <v>1156</v>
      </c>
      <c r="M4272" s="10">
        <v>0.4</v>
      </c>
      <c r="N4272" s="4" t="s">
        <v>83</v>
      </c>
      <c r="O4272" s="4" t="str">
        <f>TEXT(Table1[[#This Row],[Invoice Date]],"mmm")</f>
        <v>Sep</v>
      </c>
      <c r="P4272" s="4">
        <f>YEAR(Table1[[#This Row],[Invoice Date]])</f>
        <v>2021</v>
      </c>
      <c r="Q4272" s="4">
        <f>IFERROR(Table1[[#This Row],[Total Sales]]/Table1[[#This Row],[Units Sold]],4)</f>
        <v>34</v>
      </c>
      <c r="R4272" s="4">
        <f>IFERROR(Table1[[#This Row],[Operating Profit]]/Table1[[#This Row],[Units Sold]],0)</f>
        <v>13.6</v>
      </c>
      <c r="S4272" s="4">
        <f>IFERROR((Table1[[#This Row],[Total Sales]]-Table1[[#This Row],[Operating Profit]])/Table1[[#This Row],[Units Sold]],0)</f>
        <v>20.399999999999999</v>
      </c>
      <c r="T4272" s="4" t="str">
        <f>IF(Table1[[#This Row],[Profit per unit]]&gt;$V$8,"Premium","Mass")</f>
        <v>Mass</v>
      </c>
      <c r="U4272" s="4"/>
    </row>
    <row r="4273" spans="2:21" ht="14.25" customHeight="1" x14ac:dyDescent="0.3">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c r="O4273" s="4" t="str">
        <f>TEXT(Table1[[#This Row],[Invoice Date]],"mmm")</f>
        <v>Sep</v>
      </c>
      <c r="P4273" s="4">
        <f>YEAR(Table1[[#This Row],[Invoice Date]])</f>
        <v>2021</v>
      </c>
      <c r="Q4273" s="4">
        <f>IFERROR(Table1[[#This Row],[Total Sales]]/Table1[[#This Row],[Units Sold]],4)</f>
        <v>29</v>
      </c>
      <c r="R4273" s="4">
        <f>IFERROR(Table1[[#This Row],[Operating Profit]]/Table1[[#This Row],[Units Sold]],0)</f>
        <v>17.98</v>
      </c>
      <c r="S4273" s="4">
        <f>IFERROR((Table1[[#This Row],[Total Sales]]-Table1[[#This Row],[Operating Profit]])/Table1[[#This Row],[Units Sold]],0)</f>
        <v>11.02</v>
      </c>
      <c r="T4273" s="4" t="str">
        <f>IF(Table1[[#This Row],[Profit per unit]]&gt;$V$8,"Premium","Mass")</f>
        <v>Mass</v>
      </c>
      <c r="U4273" s="4"/>
    </row>
    <row r="4274" spans="2:21" ht="14.25" customHeight="1" x14ac:dyDescent="0.3">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c r="O4274" s="4" t="str">
        <f>TEXT(Table1[[#This Row],[Invoice Date]],"mmm")</f>
        <v>Sep</v>
      </c>
      <c r="P4274" s="4">
        <f>YEAR(Table1[[#This Row],[Invoice Date]])</f>
        <v>2021</v>
      </c>
      <c r="Q4274" s="4">
        <f>IFERROR(Table1[[#This Row],[Total Sales]]/Table1[[#This Row],[Units Sold]],4)</f>
        <v>19</v>
      </c>
      <c r="R4274" s="4">
        <f>IFERROR(Table1[[#This Row],[Operating Profit]]/Table1[[#This Row],[Units Sold]],0)</f>
        <v>9.5</v>
      </c>
      <c r="S4274" s="4">
        <f>IFERROR((Table1[[#This Row],[Total Sales]]-Table1[[#This Row],[Operating Profit]])/Table1[[#This Row],[Units Sold]],0)</f>
        <v>9.5</v>
      </c>
      <c r="T4274" s="4" t="str">
        <f>IF(Table1[[#This Row],[Profit per unit]]&gt;$V$8,"Premium","Mass")</f>
        <v>Mass</v>
      </c>
      <c r="U4274" s="4"/>
    </row>
    <row r="4275" spans="2:21" ht="14.25" customHeight="1" x14ac:dyDescent="0.3">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c r="O4275" s="4" t="str">
        <f>TEXT(Table1[[#This Row],[Invoice Date]],"mmm")</f>
        <v>Sep</v>
      </c>
      <c r="P4275" s="4">
        <f>YEAR(Table1[[#This Row],[Invoice Date]])</f>
        <v>2021</v>
      </c>
      <c r="Q4275" s="4">
        <f>IFERROR(Table1[[#This Row],[Total Sales]]/Table1[[#This Row],[Units Sold]],4)</f>
        <v>29</v>
      </c>
      <c r="R4275" s="4">
        <f>IFERROR(Table1[[#This Row],[Operating Profit]]/Table1[[#This Row],[Units Sold]],0)</f>
        <v>14.209999999999999</v>
      </c>
      <c r="S4275" s="4">
        <f>IFERROR((Table1[[#This Row],[Total Sales]]-Table1[[#This Row],[Operating Profit]])/Table1[[#This Row],[Units Sold]],0)</f>
        <v>14.790000000000001</v>
      </c>
      <c r="T4275" s="4" t="str">
        <f>IF(Table1[[#This Row],[Profit per unit]]&gt;$V$8,"Premium","Mass")</f>
        <v>Mass</v>
      </c>
      <c r="U4275" s="4"/>
    </row>
    <row r="4276" spans="2:21" ht="14.25" customHeight="1" x14ac:dyDescent="0.3">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c r="O4276" s="4" t="str">
        <f>TEXT(Table1[[#This Row],[Invoice Date]],"mmm")</f>
        <v>Sep</v>
      </c>
      <c r="P4276" s="4">
        <f>YEAR(Table1[[#This Row],[Invoice Date]])</f>
        <v>2021</v>
      </c>
      <c r="Q4276" s="4">
        <f>IFERROR(Table1[[#This Row],[Total Sales]]/Table1[[#This Row],[Units Sold]],4)</f>
        <v>24</v>
      </c>
      <c r="R4276" s="4">
        <f>IFERROR(Table1[[#This Row],[Operating Profit]]/Table1[[#This Row],[Units Sold]],0)</f>
        <v>11.28</v>
      </c>
      <c r="S4276" s="4">
        <f>IFERROR((Table1[[#This Row],[Total Sales]]-Table1[[#This Row],[Operating Profit]])/Table1[[#This Row],[Units Sold]],0)</f>
        <v>12.72</v>
      </c>
      <c r="T4276" s="4" t="str">
        <f>IF(Table1[[#This Row],[Profit per unit]]&gt;$V$8,"Premium","Mass")</f>
        <v>Mass</v>
      </c>
      <c r="U4276" s="4"/>
    </row>
    <row r="4277" spans="2:21" ht="14.25" customHeight="1" x14ac:dyDescent="0.3">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c r="O4277" s="4" t="str">
        <f>TEXT(Table1[[#This Row],[Invoice Date]],"mmm")</f>
        <v>Sep</v>
      </c>
      <c r="P4277" s="4">
        <f>YEAR(Table1[[#This Row],[Invoice Date]])</f>
        <v>2021</v>
      </c>
      <c r="Q4277" s="4">
        <f>IFERROR(Table1[[#This Row],[Total Sales]]/Table1[[#This Row],[Units Sold]],4)</f>
        <v>34</v>
      </c>
      <c r="R4277" s="4">
        <f>IFERROR(Table1[[#This Row],[Operating Profit]]/Table1[[#This Row],[Units Sold]],0)</f>
        <v>20.399999999999999</v>
      </c>
      <c r="S4277" s="4">
        <f>IFERROR((Table1[[#This Row],[Total Sales]]-Table1[[#This Row],[Operating Profit]])/Table1[[#This Row],[Units Sold]],0)</f>
        <v>13.600000000000001</v>
      </c>
      <c r="T4277" s="4" t="str">
        <f>IF(Table1[[#This Row],[Profit per unit]]&gt;$V$8,"Premium","Mass")</f>
        <v>Mass</v>
      </c>
      <c r="U4277" s="4"/>
    </row>
    <row r="4278" spans="2:21" ht="14.25" customHeight="1" x14ac:dyDescent="0.3">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c r="O4278" s="4" t="str">
        <f>TEXT(Table1[[#This Row],[Invoice Date]],"mmm")</f>
        <v>Sep</v>
      </c>
      <c r="P4278" s="4">
        <f>YEAR(Table1[[#This Row],[Invoice Date]])</f>
        <v>2021</v>
      </c>
      <c r="Q4278" s="4">
        <f>IFERROR(Table1[[#This Row],[Total Sales]]/Table1[[#This Row],[Units Sold]],4)</f>
        <v>49</v>
      </c>
      <c r="R4278" s="4">
        <f>IFERROR(Table1[[#This Row],[Operating Profit]]/Table1[[#This Row],[Units Sold]],0)</f>
        <v>22.049999999999997</v>
      </c>
      <c r="S4278" s="4">
        <f>IFERROR((Table1[[#This Row],[Total Sales]]-Table1[[#This Row],[Operating Profit]])/Table1[[#This Row],[Units Sold]],0)</f>
        <v>26.950000000000003</v>
      </c>
      <c r="T4278" s="4" t="str">
        <f>IF(Table1[[#This Row],[Profit per unit]]&gt;$V$8,"Premium","Mass")</f>
        <v>Mass</v>
      </c>
      <c r="U4278" s="4"/>
    </row>
    <row r="4279" spans="2:21" ht="14.25" customHeight="1" x14ac:dyDescent="0.3">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c r="O4279" s="4" t="str">
        <f>TEXT(Table1[[#This Row],[Invoice Date]],"mmm")</f>
        <v>Sep</v>
      </c>
      <c r="P4279" s="4">
        <f>YEAR(Table1[[#This Row],[Invoice Date]])</f>
        <v>2021</v>
      </c>
      <c r="Q4279" s="4">
        <f>IFERROR(Table1[[#This Row],[Total Sales]]/Table1[[#This Row],[Units Sold]],4)</f>
        <v>43</v>
      </c>
      <c r="R4279" s="4">
        <f>IFERROR(Table1[[#This Row],[Operating Profit]]/Table1[[#This Row],[Units Sold]],0)</f>
        <v>27.95</v>
      </c>
      <c r="S4279" s="4">
        <f>IFERROR((Table1[[#This Row],[Total Sales]]-Table1[[#This Row],[Operating Profit]])/Table1[[#This Row],[Units Sold]],0)</f>
        <v>15.049999999999999</v>
      </c>
      <c r="T4279" s="4" t="str">
        <f>IF(Table1[[#This Row],[Profit per unit]]&gt;$V$8,"Premium","Mass")</f>
        <v>Mass</v>
      </c>
      <c r="U4279" s="4"/>
    </row>
    <row r="4280" spans="2:21" ht="14.25" customHeight="1" x14ac:dyDescent="0.3">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c r="O4280" s="4" t="str">
        <f>TEXT(Table1[[#This Row],[Invoice Date]],"mmm")</f>
        <v>Sep</v>
      </c>
      <c r="P4280" s="4">
        <f>YEAR(Table1[[#This Row],[Invoice Date]])</f>
        <v>2021</v>
      </c>
      <c r="Q4280" s="4">
        <f>IFERROR(Table1[[#This Row],[Total Sales]]/Table1[[#This Row],[Units Sold]],4)</f>
        <v>41</v>
      </c>
      <c r="R4280" s="4">
        <f>IFERROR(Table1[[#This Row],[Operating Profit]]/Table1[[#This Row],[Units Sold]],0)</f>
        <v>18.449999999999996</v>
      </c>
      <c r="S4280" s="4">
        <f>IFERROR((Table1[[#This Row],[Total Sales]]-Table1[[#This Row],[Operating Profit]])/Table1[[#This Row],[Units Sold]],0)</f>
        <v>22.550000000000004</v>
      </c>
      <c r="T4280" s="4" t="str">
        <f>IF(Table1[[#This Row],[Profit per unit]]&gt;$V$8,"Premium","Mass")</f>
        <v>Mass</v>
      </c>
      <c r="U4280" s="4"/>
    </row>
    <row r="4281" spans="2:21" ht="14.25" customHeight="1" x14ac:dyDescent="0.3">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c r="O4281" s="4" t="str">
        <f>TEXT(Table1[[#This Row],[Invoice Date]],"mmm")</f>
        <v>Sep</v>
      </c>
      <c r="P4281" s="4">
        <f>YEAR(Table1[[#This Row],[Invoice Date]])</f>
        <v>2021</v>
      </c>
      <c r="Q4281" s="4">
        <f>IFERROR(Table1[[#This Row],[Total Sales]]/Table1[[#This Row],[Units Sold]],4)</f>
        <v>49</v>
      </c>
      <c r="R4281" s="4">
        <f>IFERROR(Table1[[#This Row],[Operating Profit]]/Table1[[#This Row],[Units Sold]],0)</f>
        <v>23.52</v>
      </c>
      <c r="S4281" s="4">
        <f>IFERROR((Table1[[#This Row],[Total Sales]]-Table1[[#This Row],[Operating Profit]])/Table1[[#This Row],[Units Sold]],0)</f>
        <v>25.48</v>
      </c>
      <c r="T4281" s="4" t="str">
        <f>IF(Table1[[#This Row],[Profit per unit]]&gt;$V$8,"Premium","Mass")</f>
        <v>Mass</v>
      </c>
      <c r="U4281" s="4"/>
    </row>
    <row r="4282" spans="2:21" ht="14.25" customHeight="1" x14ac:dyDescent="0.3">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c r="O4282" s="4" t="str">
        <f>TEXT(Table1[[#This Row],[Invoice Date]],"mmm")</f>
        <v>Sep</v>
      </c>
      <c r="P4282" s="4">
        <f>YEAR(Table1[[#This Row],[Invoice Date]])</f>
        <v>2021</v>
      </c>
      <c r="Q4282" s="4">
        <f>IFERROR(Table1[[#This Row],[Total Sales]]/Table1[[#This Row],[Units Sold]],4)</f>
        <v>44</v>
      </c>
      <c r="R4282" s="4">
        <f>IFERROR(Table1[[#This Row],[Operating Profit]]/Table1[[#This Row],[Units Sold]],0)</f>
        <v>20.68</v>
      </c>
      <c r="S4282" s="4">
        <f>IFERROR((Table1[[#This Row],[Total Sales]]-Table1[[#This Row],[Operating Profit]])/Table1[[#This Row],[Units Sold]],0)</f>
        <v>23.319999999999997</v>
      </c>
      <c r="T4282" s="4" t="str">
        <f>IF(Table1[[#This Row],[Profit per unit]]&gt;$V$8,"Premium","Mass")</f>
        <v>Mass</v>
      </c>
      <c r="U4282" s="4"/>
    </row>
    <row r="4283" spans="2:21" ht="14.25" customHeight="1" x14ac:dyDescent="0.3">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c r="O4283" s="4" t="str">
        <f>TEXT(Table1[[#This Row],[Invoice Date]],"mmm")</f>
        <v>Sep</v>
      </c>
      <c r="P4283" s="4">
        <f>YEAR(Table1[[#This Row],[Invoice Date]])</f>
        <v>2021</v>
      </c>
      <c r="Q4283" s="4">
        <f>IFERROR(Table1[[#This Row],[Total Sales]]/Table1[[#This Row],[Units Sold]],4)</f>
        <v>43</v>
      </c>
      <c r="R4283" s="4">
        <f>IFERROR(Table1[[#This Row],[Operating Profit]]/Table1[[#This Row],[Units Sold]],0)</f>
        <v>23.650000000000002</v>
      </c>
      <c r="S4283" s="4">
        <f>IFERROR((Table1[[#This Row],[Total Sales]]-Table1[[#This Row],[Operating Profit]])/Table1[[#This Row],[Units Sold]],0)</f>
        <v>19.349999999999998</v>
      </c>
      <c r="T4283" s="4" t="str">
        <f>IF(Table1[[#This Row],[Profit per unit]]&gt;$V$8,"Premium","Mass")</f>
        <v>Mass</v>
      </c>
      <c r="U4283" s="4"/>
    </row>
    <row r="4284" spans="2:21" ht="14.25" customHeight="1" x14ac:dyDescent="0.3">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c r="O4284" s="4" t="str">
        <f>TEXT(Table1[[#This Row],[Invoice Date]],"mmm")</f>
        <v>Sep</v>
      </c>
      <c r="P4284" s="4">
        <f>YEAR(Table1[[#This Row],[Invoice Date]])</f>
        <v>2021</v>
      </c>
      <c r="Q4284" s="4">
        <f>IFERROR(Table1[[#This Row],[Total Sales]]/Table1[[#This Row],[Units Sold]],4)</f>
        <v>45</v>
      </c>
      <c r="R4284" s="4">
        <f>IFERROR(Table1[[#This Row],[Operating Profit]]/Table1[[#This Row],[Units Sold]],0)</f>
        <v>19.350000000000001</v>
      </c>
      <c r="S4284" s="4">
        <f>IFERROR((Table1[[#This Row],[Total Sales]]-Table1[[#This Row],[Operating Profit]])/Table1[[#This Row],[Units Sold]],0)</f>
        <v>25.65</v>
      </c>
      <c r="T4284" s="4" t="str">
        <f>IF(Table1[[#This Row],[Profit per unit]]&gt;$V$8,"Premium","Mass")</f>
        <v>Mass</v>
      </c>
      <c r="U4284" s="4"/>
    </row>
    <row r="4285" spans="2:21" ht="14.25" customHeight="1" x14ac:dyDescent="0.3">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c r="O4285" s="4" t="str">
        <f>TEXT(Table1[[#This Row],[Invoice Date]],"mmm")</f>
        <v>Sep</v>
      </c>
      <c r="P4285" s="4">
        <f>YEAR(Table1[[#This Row],[Invoice Date]])</f>
        <v>2021</v>
      </c>
      <c r="Q4285" s="4">
        <f>IFERROR(Table1[[#This Row],[Total Sales]]/Table1[[#This Row],[Units Sold]],4)</f>
        <v>53</v>
      </c>
      <c r="R4285" s="4">
        <f>IFERROR(Table1[[#This Row],[Operating Profit]]/Table1[[#This Row],[Units Sold]],0)</f>
        <v>33.39</v>
      </c>
      <c r="S4285" s="4">
        <f>IFERROR((Table1[[#This Row],[Total Sales]]-Table1[[#This Row],[Operating Profit]])/Table1[[#This Row],[Units Sold]],0)</f>
        <v>19.61</v>
      </c>
      <c r="T4285" s="4" t="str">
        <f>IF(Table1[[#This Row],[Profit per unit]]&gt;$V$8,"Premium","Mass")</f>
        <v>Mass</v>
      </c>
      <c r="U4285" s="4"/>
    </row>
    <row r="4286" spans="2:21" ht="14.25" customHeight="1" x14ac:dyDescent="0.3">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c r="O4286" s="4" t="str">
        <f>TEXT(Table1[[#This Row],[Invoice Date]],"mmm")</f>
        <v>Sep</v>
      </c>
      <c r="P4286" s="4">
        <f>YEAR(Table1[[#This Row],[Invoice Date]])</f>
        <v>2021</v>
      </c>
      <c r="Q4286" s="4">
        <f>IFERROR(Table1[[#This Row],[Total Sales]]/Table1[[#This Row],[Units Sold]],4)</f>
        <v>41</v>
      </c>
      <c r="R4286" s="4">
        <f>IFERROR(Table1[[#This Row],[Operating Profit]]/Table1[[#This Row],[Units Sold]],0)</f>
        <v>21.32</v>
      </c>
      <c r="S4286" s="4">
        <f>IFERROR((Table1[[#This Row],[Total Sales]]-Table1[[#This Row],[Operating Profit]])/Table1[[#This Row],[Units Sold]],0)</f>
        <v>19.68</v>
      </c>
      <c r="T4286" s="4" t="str">
        <f>IF(Table1[[#This Row],[Profit per unit]]&gt;$V$8,"Premium","Mass")</f>
        <v>Mass</v>
      </c>
      <c r="U4286" s="4"/>
    </row>
    <row r="4287" spans="2:21" ht="14.25" customHeight="1" x14ac:dyDescent="0.3">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c r="O4287" s="4" t="str">
        <f>TEXT(Table1[[#This Row],[Invoice Date]],"mmm")</f>
        <v>Sep</v>
      </c>
      <c r="P4287" s="4">
        <f>YEAR(Table1[[#This Row],[Invoice Date]])</f>
        <v>2021</v>
      </c>
      <c r="Q4287" s="4">
        <f>IFERROR(Table1[[#This Row],[Total Sales]]/Table1[[#This Row],[Units Sold]],4)</f>
        <v>48</v>
      </c>
      <c r="R4287" s="4">
        <f>IFERROR(Table1[[#This Row],[Operating Profit]]/Table1[[#This Row],[Units Sold]],0)</f>
        <v>25.92</v>
      </c>
      <c r="S4287" s="4">
        <f>IFERROR((Table1[[#This Row],[Total Sales]]-Table1[[#This Row],[Operating Profit]])/Table1[[#This Row],[Units Sold]],0)</f>
        <v>22.08</v>
      </c>
      <c r="T4287" s="4" t="str">
        <f>IF(Table1[[#This Row],[Profit per unit]]&gt;$V$8,"Premium","Mass")</f>
        <v>Mass</v>
      </c>
      <c r="U4287" s="4"/>
    </row>
    <row r="4288" spans="2:21" ht="14.25" customHeight="1" x14ac:dyDescent="0.3">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c r="O4288" s="4" t="str">
        <f>TEXT(Table1[[#This Row],[Invoice Date]],"mmm")</f>
        <v>Sep</v>
      </c>
      <c r="P4288" s="4">
        <f>YEAR(Table1[[#This Row],[Invoice Date]])</f>
        <v>2021</v>
      </c>
      <c r="Q4288" s="4">
        <f>IFERROR(Table1[[#This Row],[Total Sales]]/Table1[[#This Row],[Units Sold]],4)</f>
        <v>44</v>
      </c>
      <c r="R4288" s="4">
        <f>IFERROR(Table1[[#This Row],[Operating Profit]]/Table1[[#This Row],[Units Sold]],0)</f>
        <v>24.199999999999996</v>
      </c>
      <c r="S4288" s="4">
        <f>IFERROR((Table1[[#This Row],[Total Sales]]-Table1[[#This Row],[Operating Profit]])/Table1[[#This Row],[Units Sold]],0)</f>
        <v>19.800000000000004</v>
      </c>
      <c r="T4288" s="4" t="str">
        <f>IF(Table1[[#This Row],[Profit per unit]]&gt;$V$8,"Premium","Mass")</f>
        <v>Mass</v>
      </c>
      <c r="U4288" s="4"/>
    </row>
    <row r="4289" spans="2:21" ht="14.25" customHeight="1" x14ac:dyDescent="0.3">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c r="O4289" s="4" t="str">
        <f>TEXT(Table1[[#This Row],[Invoice Date]],"mmm")</f>
        <v>Sep</v>
      </c>
      <c r="P4289" s="4">
        <f>YEAR(Table1[[#This Row],[Invoice Date]])</f>
        <v>2021</v>
      </c>
      <c r="Q4289" s="4">
        <f>IFERROR(Table1[[#This Row],[Total Sales]]/Table1[[#This Row],[Units Sold]],4)</f>
        <v>43</v>
      </c>
      <c r="R4289" s="4">
        <f>IFERROR(Table1[[#This Row],[Operating Profit]]/Table1[[#This Row],[Units Sold]],0)</f>
        <v>26.23</v>
      </c>
      <c r="S4289" s="4">
        <f>IFERROR((Table1[[#This Row],[Total Sales]]-Table1[[#This Row],[Operating Profit]])/Table1[[#This Row],[Units Sold]],0)</f>
        <v>16.77</v>
      </c>
      <c r="T4289" s="4" t="str">
        <f>IF(Table1[[#This Row],[Profit per unit]]&gt;$V$8,"Premium","Mass")</f>
        <v>Mass</v>
      </c>
      <c r="U4289" s="4"/>
    </row>
    <row r="4290" spans="2:21" ht="14.25" customHeight="1" x14ac:dyDescent="0.3">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c r="O4290" s="4" t="str">
        <f>TEXT(Table1[[#This Row],[Invoice Date]],"mmm")</f>
        <v>Sep</v>
      </c>
      <c r="P4290" s="4">
        <f>YEAR(Table1[[#This Row],[Invoice Date]])</f>
        <v>2021</v>
      </c>
      <c r="Q4290" s="4">
        <f>IFERROR(Table1[[#This Row],[Total Sales]]/Table1[[#This Row],[Units Sold]],4)</f>
        <v>47</v>
      </c>
      <c r="R4290" s="4">
        <f>IFERROR(Table1[[#This Row],[Operating Profit]]/Table1[[#This Row],[Units Sold]],0)</f>
        <v>21.619999999999997</v>
      </c>
      <c r="S4290" s="4">
        <f>IFERROR((Table1[[#This Row],[Total Sales]]-Table1[[#This Row],[Operating Profit]])/Table1[[#This Row],[Units Sold]],0)</f>
        <v>25.380000000000006</v>
      </c>
      <c r="T4290" s="4" t="str">
        <f>IF(Table1[[#This Row],[Profit per unit]]&gt;$V$8,"Premium","Mass")</f>
        <v>Mass</v>
      </c>
      <c r="U4290" s="4"/>
    </row>
    <row r="4291" spans="2:21" ht="14.25" customHeight="1" x14ac:dyDescent="0.3">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c r="O4291" s="4" t="str">
        <f>TEXT(Table1[[#This Row],[Invoice Date]],"mmm")</f>
        <v>Sep</v>
      </c>
      <c r="P4291" s="4">
        <f>YEAR(Table1[[#This Row],[Invoice Date]])</f>
        <v>2021</v>
      </c>
      <c r="Q4291" s="4">
        <f>IFERROR(Table1[[#This Row],[Total Sales]]/Table1[[#This Row],[Units Sold]],4)</f>
        <v>54</v>
      </c>
      <c r="R4291" s="4">
        <f>IFERROR(Table1[[#This Row],[Operating Profit]]/Table1[[#This Row],[Units Sold]],0)</f>
        <v>36.180000000000007</v>
      </c>
      <c r="S4291" s="4">
        <f>IFERROR((Table1[[#This Row],[Total Sales]]-Table1[[#This Row],[Operating Profit]])/Table1[[#This Row],[Units Sold]],0)</f>
        <v>17.819999999999993</v>
      </c>
      <c r="T4291" s="4" t="str">
        <f>IF(Table1[[#This Row],[Profit per unit]]&gt;$V$8,"Premium","Mass")</f>
        <v>Mass</v>
      </c>
      <c r="U4291" s="4"/>
    </row>
    <row r="4292" spans="2:21" ht="14.25" customHeight="1" x14ac:dyDescent="0.3">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c r="O4292" s="4" t="str">
        <f>TEXT(Table1[[#This Row],[Invoice Date]],"mmm")</f>
        <v>Sep</v>
      </c>
      <c r="P4292" s="4">
        <f>YEAR(Table1[[#This Row],[Invoice Date]])</f>
        <v>2021</v>
      </c>
      <c r="Q4292" s="4">
        <f>IFERROR(Table1[[#This Row],[Total Sales]]/Table1[[#This Row],[Units Sold]],4)</f>
        <v>49</v>
      </c>
      <c r="R4292" s="4">
        <f>IFERROR(Table1[[#This Row],[Operating Profit]]/Table1[[#This Row],[Units Sold]],0)</f>
        <v>24.990000000000002</v>
      </c>
      <c r="S4292" s="4">
        <f>IFERROR((Table1[[#This Row],[Total Sales]]-Table1[[#This Row],[Operating Profit]])/Table1[[#This Row],[Units Sold]],0)</f>
        <v>24.009999999999998</v>
      </c>
      <c r="T4292" s="4" t="str">
        <f>IF(Table1[[#This Row],[Profit per unit]]&gt;$V$8,"Premium","Mass")</f>
        <v>Mass</v>
      </c>
      <c r="U4292" s="4"/>
    </row>
    <row r="4293" spans="2:21" ht="14.25" customHeight="1" x14ac:dyDescent="0.3">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c r="O4293" s="4" t="str">
        <f>TEXT(Table1[[#This Row],[Invoice Date]],"mmm")</f>
        <v>Sep</v>
      </c>
      <c r="P4293" s="4">
        <f>YEAR(Table1[[#This Row],[Invoice Date]])</f>
        <v>2021</v>
      </c>
      <c r="Q4293" s="4">
        <f>IFERROR(Table1[[#This Row],[Total Sales]]/Table1[[#This Row],[Units Sold]],4)</f>
        <v>53</v>
      </c>
      <c r="R4293" s="4">
        <f>IFERROR(Table1[[#This Row],[Operating Profit]]/Table1[[#This Row],[Units Sold]],0)</f>
        <v>26.5</v>
      </c>
      <c r="S4293" s="4">
        <f>IFERROR((Table1[[#This Row],[Total Sales]]-Table1[[#This Row],[Operating Profit]])/Table1[[#This Row],[Units Sold]],0)</f>
        <v>26.5</v>
      </c>
      <c r="T4293" s="4" t="str">
        <f>IF(Table1[[#This Row],[Profit per unit]]&gt;$V$8,"Premium","Mass")</f>
        <v>Mass</v>
      </c>
      <c r="U4293" s="4"/>
    </row>
    <row r="4294" spans="2:21" ht="14.25" customHeight="1" x14ac:dyDescent="0.3">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c r="O4294" s="4" t="str">
        <f>TEXT(Table1[[#This Row],[Invoice Date]],"mmm")</f>
        <v>Sep</v>
      </c>
      <c r="P4294" s="4">
        <f>YEAR(Table1[[#This Row],[Invoice Date]])</f>
        <v>2021</v>
      </c>
      <c r="Q4294" s="4">
        <f>IFERROR(Table1[[#This Row],[Total Sales]]/Table1[[#This Row],[Units Sold]],4)</f>
        <v>46</v>
      </c>
      <c r="R4294" s="4">
        <f>IFERROR(Table1[[#This Row],[Operating Profit]]/Table1[[#This Row],[Units Sold]],0)</f>
        <v>25.299999999999994</v>
      </c>
      <c r="S4294" s="4">
        <f>IFERROR((Table1[[#This Row],[Total Sales]]-Table1[[#This Row],[Operating Profit]])/Table1[[#This Row],[Units Sold]],0)</f>
        <v>20.700000000000006</v>
      </c>
      <c r="T4294" s="4" t="str">
        <f>IF(Table1[[#This Row],[Profit per unit]]&gt;$V$8,"Premium","Mass")</f>
        <v>Mass</v>
      </c>
      <c r="U4294" s="4"/>
    </row>
    <row r="4295" spans="2:21" ht="14.25" customHeight="1" x14ac:dyDescent="0.3">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c r="O4295" s="4" t="str">
        <f>TEXT(Table1[[#This Row],[Invoice Date]],"mmm")</f>
        <v>Sep</v>
      </c>
      <c r="P4295" s="4">
        <f>YEAR(Table1[[#This Row],[Invoice Date]])</f>
        <v>2021</v>
      </c>
      <c r="Q4295" s="4">
        <f>IFERROR(Table1[[#This Row],[Total Sales]]/Table1[[#This Row],[Units Sold]],4)</f>
        <v>47</v>
      </c>
      <c r="R4295" s="4">
        <f>IFERROR(Table1[[#This Row],[Operating Profit]]/Table1[[#This Row],[Units Sold]],0)</f>
        <v>30.55</v>
      </c>
      <c r="S4295" s="4">
        <f>IFERROR((Table1[[#This Row],[Total Sales]]-Table1[[#This Row],[Operating Profit]])/Table1[[#This Row],[Units Sold]],0)</f>
        <v>16.45</v>
      </c>
      <c r="T4295" s="4" t="str">
        <f>IF(Table1[[#This Row],[Profit per unit]]&gt;$V$8,"Premium","Mass")</f>
        <v>Mass</v>
      </c>
      <c r="U4295" s="4"/>
    </row>
    <row r="4296" spans="2:21" ht="14.25" customHeight="1" x14ac:dyDescent="0.3">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c r="O4296" s="4" t="str">
        <f>TEXT(Table1[[#This Row],[Invoice Date]],"mmm")</f>
        <v>Sep</v>
      </c>
      <c r="P4296" s="4">
        <f>YEAR(Table1[[#This Row],[Invoice Date]])</f>
        <v>2021</v>
      </c>
      <c r="Q4296" s="4">
        <f>IFERROR(Table1[[#This Row],[Total Sales]]/Table1[[#This Row],[Units Sold]],4)</f>
        <v>53</v>
      </c>
      <c r="R4296" s="4">
        <f>IFERROR(Table1[[#This Row],[Operating Profit]]/Table1[[#This Row],[Units Sold]],0)</f>
        <v>25.44</v>
      </c>
      <c r="S4296" s="4">
        <f>IFERROR((Table1[[#This Row],[Total Sales]]-Table1[[#This Row],[Operating Profit]])/Table1[[#This Row],[Units Sold]],0)</f>
        <v>27.56</v>
      </c>
      <c r="T4296" s="4" t="str">
        <f>IF(Table1[[#This Row],[Profit per unit]]&gt;$V$8,"Premium","Mass")</f>
        <v>Mass</v>
      </c>
      <c r="U4296" s="4"/>
    </row>
    <row r="4297" spans="2:21" ht="14.25" customHeight="1" x14ac:dyDescent="0.3">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c r="O4297" s="4" t="str">
        <f>TEXT(Table1[[#This Row],[Invoice Date]],"mmm")</f>
        <v>Sep</v>
      </c>
      <c r="P4297" s="4">
        <f>YEAR(Table1[[#This Row],[Invoice Date]])</f>
        <v>2021</v>
      </c>
      <c r="Q4297" s="4">
        <f>IFERROR(Table1[[#This Row],[Total Sales]]/Table1[[#This Row],[Units Sold]],4)</f>
        <v>56</v>
      </c>
      <c r="R4297" s="4">
        <f>IFERROR(Table1[[#This Row],[Operating Profit]]/Table1[[#This Row],[Units Sold]],0)</f>
        <v>39.200000000000003</v>
      </c>
      <c r="S4297" s="4">
        <f>IFERROR((Table1[[#This Row],[Total Sales]]-Table1[[#This Row],[Operating Profit]])/Table1[[#This Row],[Units Sold]],0)</f>
        <v>16.799999999999997</v>
      </c>
      <c r="T4297" s="4" t="str">
        <f>IF(Table1[[#This Row],[Profit per unit]]&gt;$V$8,"Premium","Mass")</f>
        <v>Mass</v>
      </c>
      <c r="U4297" s="4"/>
    </row>
    <row r="4298" spans="2:21" ht="14.25" customHeight="1" x14ac:dyDescent="0.3">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c r="O4298" s="4" t="str">
        <f>TEXT(Table1[[#This Row],[Invoice Date]],"mmm")</f>
        <v>Sep</v>
      </c>
      <c r="P4298" s="4">
        <f>YEAR(Table1[[#This Row],[Invoice Date]])</f>
        <v>2021</v>
      </c>
      <c r="Q4298" s="4">
        <f>IFERROR(Table1[[#This Row],[Total Sales]]/Table1[[#This Row],[Units Sold]],4)</f>
        <v>53</v>
      </c>
      <c r="R4298" s="4">
        <f>IFERROR(Table1[[#This Row],[Operating Profit]]/Table1[[#This Row],[Units Sold]],0)</f>
        <v>29.15</v>
      </c>
      <c r="S4298" s="4">
        <f>IFERROR((Table1[[#This Row],[Total Sales]]-Table1[[#This Row],[Operating Profit]])/Table1[[#This Row],[Units Sold]],0)</f>
        <v>23.85</v>
      </c>
      <c r="T4298" s="4" t="str">
        <f>IF(Table1[[#This Row],[Profit per unit]]&gt;$V$8,"Premium","Mass")</f>
        <v>Mass</v>
      </c>
      <c r="U4298" s="4"/>
    </row>
    <row r="4299" spans="2:21" ht="14.25" customHeight="1" x14ac:dyDescent="0.3">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c r="O4299" s="4" t="str">
        <f>TEXT(Table1[[#This Row],[Invoice Date]],"mmm")</f>
        <v>Sep</v>
      </c>
      <c r="P4299" s="4">
        <f>YEAR(Table1[[#This Row],[Invoice Date]])</f>
        <v>2021</v>
      </c>
      <c r="Q4299" s="4">
        <f>IFERROR(Table1[[#This Row],[Total Sales]]/Table1[[#This Row],[Units Sold]],4)</f>
        <v>54</v>
      </c>
      <c r="R4299" s="4">
        <f>IFERROR(Table1[[#This Row],[Operating Profit]]/Table1[[#This Row],[Units Sold]],0)</f>
        <v>27.54</v>
      </c>
      <c r="S4299" s="4">
        <f>IFERROR((Table1[[#This Row],[Total Sales]]-Table1[[#This Row],[Operating Profit]])/Table1[[#This Row],[Units Sold]],0)</f>
        <v>26.46</v>
      </c>
      <c r="T4299" s="4" t="str">
        <f>IF(Table1[[#This Row],[Profit per unit]]&gt;$V$8,"Premium","Mass")</f>
        <v>Mass</v>
      </c>
      <c r="U4299" s="4"/>
    </row>
    <row r="4300" spans="2:21" ht="14.25" customHeight="1" x14ac:dyDescent="0.3">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c r="O4300" s="4" t="str">
        <f>TEXT(Table1[[#This Row],[Invoice Date]],"mmm")</f>
        <v>Sep</v>
      </c>
      <c r="P4300" s="4">
        <f>YEAR(Table1[[#This Row],[Invoice Date]])</f>
        <v>2021</v>
      </c>
      <c r="Q4300" s="4">
        <f>IFERROR(Table1[[#This Row],[Total Sales]]/Table1[[#This Row],[Units Sold]],4)</f>
        <v>59</v>
      </c>
      <c r="R4300" s="4">
        <f>IFERROR(Table1[[#This Row],[Operating Profit]]/Table1[[#This Row],[Units Sold]],0)</f>
        <v>31.270000000000003</v>
      </c>
      <c r="S4300" s="4">
        <f>IFERROR((Table1[[#This Row],[Total Sales]]-Table1[[#This Row],[Operating Profit]])/Table1[[#This Row],[Units Sold]],0)</f>
        <v>27.729999999999997</v>
      </c>
      <c r="T4300" s="4" t="str">
        <f>IF(Table1[[#This Row],[Profit per unit]]&gt;$V$8,"Premium","Mass")</f>
        <v>Mass</v>
      </c>
      <c r="U4300" s="4"/>
    </row>
    <row r="4301" spans="2:21" ht="14.25" customHeight="1" x14ac:dyDescent="0.3">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c r="O4301" s="4" t="str">
        <f>TEXT(Table1[[#This Row],[Invoice Date]],"mmm")</f>
        <v>Oct</v>
      </c>
      <c r="P4301" s="4">
        <f>YEAR(Table1[[#This Row],[Invoice Date]])</f>
        <v>2021</v>
      </c>
      <c r="Q4301" s="4">
        <f>IFERROR(Table1[[#This Row],[Total Sales]]/Table1[[#This Row],[Units Sold]],4)</f>
        <v>56</v>
      </c>
      <c r="R4301" s="4">
        <f>IFERROR(Table1[[#This Row],[Operating Profit]]/Table1[[#This Row],[Units Sold]],0)</f>
        <v>36.400000000000006</v>
      </c>
      <c r="S4301" s="4">
        <f>IFERROR((Table1[[#This Row],[Total Sales]]-Table1[[#This Row],[Operating Profit]])/Table1[[#This Row],[Units Sold]],0)</f>
        <v>19.599999999999994</v>
      </c>
      <c r="T4301" s="4" t="str">
        <f>IF(Table1[[#This Row],[Profit per unit]]&gt;$V$8,"Premium","Mass")</f>
        <v>Mass</v>
      </c>
      <c r="U4301" s="4"/>
    </row>
    <row r="4302" spans="2:21" ht="14.25" customHeight="1" x14ac:dyDescent="0.3">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c r="O4302" s="4" t="str">
        <f>TEXT(Table1[[#This Row],[Invoice Date]],"mmm")</f>
        <v>Oct</v>
      </c>
      <c r="P4302" s="4">
        <f>YEAR(Table1[[#This Row],[Invoice Date]])</f>
        <v>2021</v>
      </c>
      <c r="Q4302" s="4">
        <f>IFERROR(Table1[[#This Row],[Total Sales]]/Table1[[#This Row],[Units Sold]],4)</f>
        <v>53</v>
      </c>
      <c r="R4302" s="4">
        <f>IFERROR(Table1[[#This Row],[Operating Profit]]/Table1[[#This Row],[Units Sold]],0)</f>
        <v>25.97</v>
      </c>
      <c r="S4302" s="4">
        <f>IFERROR((Table1[[#This Row],[Total Sales]]-Table1[[#This Row],[Operating Profit]])/Table1[[#This Row],[Units Sold]],0)</f>
        <v>27.03</v>
      </c>
      <c r="T4302" s="4" t="str">
        <f>IF(Table1[[#This Row],[Profit per unit]]&gt;$V$8,"Premium","Mass")</f>
        <v>Mass</v>
      </c>
      <c r="U4302" s="4"/>
    </row>
    <row r="4303" spans="2:21" ht="14.25" customHeight="1" x14ac:dyDescent="0.3">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c r="O4303" s="4" t="str">
        <f>TEXT(Table1[[#This Row],[Invoice Date]],"mmm")</f>
        <v>Oct</v>
      </c>
      <c r="P4303" s="4">
        <f>YEAR(Table1[[#This Row],[Invoice Date]])</f>
        <v>2021</v>
      </c>
      <c r="Q4303" s="4">
        <f>IFERROR(Table1[[#This Row],[Total Sales]]/Table1[[#This Row],[Units Sold]],4)</f>
        <v>48</v>
      </c>
      <c r="R4303" s="4">
        <f>IFERROR(Table1[[#This Row],[Operating Profit]]/Table1[[#This Row],[Units Sold]],0)</f>
        <v>33.600000000000009</v>
      </c>
      <c r="S4303" s="4">
        <f>IFERROR((Table1[[#This Row],[Total Sales]]-Table1[[#This Row],[Operating Profit]])/Table1[[#This Row],[Units Sold]],0)</f>
        <v>14.399999999999995</v>
      </c>
      <c r="T4303" s="4" t="str">
        <f>IF(Table1[[#This Row],[Profit per unit]]&gt;$V$8,"Premium","Mass")</f>
        <v>Mass</v>
      </c>
      <c r="U4303" s="4"/>
    </row>
    <row r="4304" spans="2:21" ht="14.25" customHeight="1" x14ac:dyDescent="0.3">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c r="O4304" s="4" t="str">
        <f>TEXT(Table1[[#This Row],[Invoice Date]],"mmm")</f>
        <v>Oct</v>
      </c>
      <c r="P4304" s="4">
        <f>YEAR(Table1[[#This Row],[Invoice Date]])</f>
        <v>2021</v>
      </c>
      <c r="Q4304" s="4">
        <f>IFERROR(Table1[[#This Row],[Total Sales]]/Table1[[#This Row],[Units Sold]],4)</f>
        <v>39</v>
      </c>
      <c r="R4304" s="4">
        <f>IFERROR(Table1[[#This Row],[Operating Profit]]/Table1[[#This Row],[Units Sold]],0)</f>
        <v>19.5</v>
      </c>
      <c r="S4304" s="4">
        <f>IFERROR((Table1[[#This Row],[Total Sales]]-Table1[[#This Row],[Operating Profit]])/Table1[[#This Row],[Units Sold]],0)</f>
        <v>19.5</v>
      </c>
      <c r="T4304" s="4" t="str">
        <f>IF(Table1[[#This Row],[Profit per unit]]&gt;$V$8,"Premium","Mass")</f>
        <v>Mass</v>
      </c>
      <c r="U4304" s="4"/>
    </row>
    <row r="4305" spans="2:21" ht="14.25" customHeight="1" x14ac:dyDescent="0.3">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c r="O4305" s="4" t="str">
        <f>TEXT(Table1[[#This Row],[Invoice Date]],"mmm")</f>
        <v>Oct</v>
      </c>
      <c r="P4305" s="4">
        <f>YEAR(Table1[[#This Row],[Invoice Date]])</f>
        <v>2021</v>
      </c>
      <c r="Q4305" s="4">
        <f>IFERROR(Table1[[#This Row],[Total Sales]]/Table1[[#This Row],[Units Sold]],4)</f>
        <v>38</v>
      </c>
      <c r="R4305" s="4">
        <f>IFERROR(Table1[[#This Row],[Operating Profit]]/Table1[[#This Row],[Units Sold]],0)</f>
        <v>19.380000000000003</v>
      </c>
      <c r="S4305" s="4">
        <f>IFERROR((Table1[[#This Row],[Total Sales]]-Table1[[#This Row],[Operating Profit]])/Table1[[#This Row],[Units Sold]],0)</f>
        <v>18.619999999999997</v>
      </c>
      <c r="T4305" s="4" t="str">
        <f>IF(Table1[[#This Row],[Profit per unit]]&gt;$V$8,"Premium","Mass")</f>
        <v>Mass</v>
      </c>
      <c r="U4305" s="4"/>
    </row>
    <row r="4306" spans="2:21" ht="14.25" customHeight="1" x14ac:dyDescent="0.3">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c r="O4306" s="4" t="str">
        <f>TEXT(Table1[[#This Row],[Invoice Date]],"mmm")</f>
        <v>Oct</v>
      </c>
      <c r="P4306" s="4">
        <f>YEAR(Table1[[#This Row],[Invoice Date]])</f>
        <v>2021</v>
      </c>
      <c r="Q4306" s="4">
        <f>IFERROR(Table1[[#This Row],[Total Sales]]/Table1[[#This Row],[Units Sold]],4)</f>
        <v>41</v>
      </c>
      <c r="R4306" s="4">
        <f>IFERROR(Table1[[#This Row],[Operating Profit]]/Table1[[#This Row],[Units Sold]],0)</f>
        <v>21.32</v>
      </c>
      <c r="S4306" s="4">
        <f>IFERROR((Table1[[#This Row],[Total Sales]]-Table1[[#This Row],[Operating Profit]])/Table1[[#This Row],[Units Sold]],0)</f>
        <v>19.68</v>
      </c>
      <c r="T4306" s="4" t="str">
        <f>IF(Table1[[#This Row],[Profit per unit]]&gt;$V$8,"Premium","Mass")</f>
        <v>Mass</v>
      </c>
      <c r="U4306" s="4"/>
    </row>
    <row r="4307" spans="2:21" ht="14.25" customHeight="1" x14ac:dyDescent="0.3">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c r="O4307" s="4" t="str">
        <f>TEXT(Table1[[#This Row],[Invoice Date]],"mmm")</f>
        <v>Oct</v>
      </c>
      <c r="P4307" s="4">
        <f>YEAR(Table1[[#This Row],[Invoice Date]])</f>
        <v>2021</v>
      </c>
      <c r="Q4307" s="4">
        <f>IFERROR(Table1[[#This Row],[Total Sales]]/Table1[[#This Row],[Units Sold]],4)</f>
        <v>41</v>
      </c>
      <c r="R4307" s="4">
        <f>IFERROR(Table1[[#This Row],[Operating Profit]]/Table1[[#This Row],[Units Sold]],0)</f>
        <v>24.599999999999998</v>
      </c>
      <c r="S4307" s="4">
        <f>IFERROR((Table1[[#This Row],[Total Sales]]-Table1[[#This Row],[Operating Profit]])/Table1[[#This Row],[Units Sold]],0)</f>
        <v>16.400000000000002</v>
      </c>
      <c r="T4307" s="4" t="str">
        <f>IF(Table1[[#This Row],[Profit per unit]]&gt;$V$8,"Premium","Mass")</f>
        <v>Mass</v>
      </c>
      <c r="U4307" s="4"/>
    </row>
    <row r="4308" spans="2:21" ht="14.25" customHeight="1" x14ac:dyDescent="0.3">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c r="O4308" s="4" t="str">
        <f>TEXT(Table1[[#This Row],[Invoice Date]],"mmm")</f>
        <v>Oct</v>
      </c>
      <c r="P4308" s="4">
        <f>YEAR(Table1[[#This Row],[Invoice Date]])</f>
        <v>2021</v>
      </c>
      <c r="Q4308" s="4">
        <f>IFERROR(Table1[[#This Row],[Total Sales]]/Table1[[#This Row],[Units Sold]],4)</f>
        <v>36</v>
      </c>
      <c r="R4308" s="4">
        <f>IFERROR(Table1[[#This Row],[Operating Profit]]/Table1[[#This Row],[Units Sold]],0)</f>
        <v>16.2</v>
      </c>
      <c r="S4308" s="4">
        <f>IFERROR((Table1[[#This Row],[Total Sales]]-Table1[[#This Row],[Operating Profit]])/Table1[[#This Row],[Units Sold]],0)</f>
        <v>19.8</v>
      </c>
      <c r="T4308" s="4" t="str">
        <f>IF(Table1[[#This Row],[Profit per unit]]&gt;$V$8,"Premium","Mass")</f>
        <v>Mass</v>
      </c>
      <c r="U4308" s="4"/>
    </row>
    <row r="4309" spans="2:21" ht="14.25" customHeight="1" x14ac:dyDescent="0.3">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c r="O4309" s="4" t="str">
        <f>TEXT(Table1[[#This Row],[Invoice Date]],"mmm")</f>
        <v>Oct</v>
      </c>
      <c r="P4309" s="4">
        <f>YEAR(Table1[[#This Row],[Invoice Date]])</f>
        <v>2021</v>
      </c>
      <c r="Q4309" s="4">
        <f>IFERROR(Table1[[#This Row],[Total Sales]]/Table1[[#This Row],[Units Sold]],4)</f>
        <v>45</v>
      </c>
      <c r="R4309" s="4">
        <f>IFERROR(Table1[[#This Row],[Operating Profit]]/Table1[[#This Row],[Units Sold]],0)</f>
        <v>31.500000000000007</v>
      </c>
      <c r="S4309" s="4">
        <f>IFERROR((Table1[[#This Row],[Total Sales]]-Table1[[#This Row],[Operating Profit]])/Table1[[#This Row],[Units Sold]],0)</f>
        <v>13.499999999999995</v>
      </c>
      <c r="T4309" s="4" t="str">
        <f>IF(Table1[[#This Row],[Profit per unit]]&gt;$V$8,"Premium","Mass")</f>
        <v>Mass</v>
      </c>
      <c r="U4309" s="4"/>
    </row>
    <row r="4310" spans="2:21" ht="14.25" customHeight="1" x14ac:dyDescent="0.3">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c r="O4310" s="4" t="str">
        <f>TEXT(Table1[[#This Row],[Invoice Date]],"mmm")</f>
        <v>Oct</v>
      </c>
      <c r="P4310" s="4">
        <f>YEAR(Table1[[#This Row],[Invoice Date]])</f>
        <v>2021</v>
      </c>
      <c r="Q4310" s="4">
        <f>IFERROR(Table1[[#This Row],[Total Sales]]/Table1[[#This Row],[Units Sold]],4)</f>
        <v>38</v>
      </c>
      <c r="R4310" s="4">
        <f>IFERROR(Table1[[#This Row],[Operating Profit]]/Table1[[#This Row],[Units Sold]],0)</f>
        <v>20.9</v>
      </c>
      <c r="S4310" s="4">
        <f>IFERROR((Table1[[#This Row],[Total Sales]]-Table1[[#This Row],[Operating Profit]])/Table1[[#This Row],[Units Sold]],0)</f>
        <v>17.100000000000001</v>
      </c>
      <c r="T4310" s="4" t="str">
        <f>IF(Table1[[#This Row],[Profit per unit]]&gt;$V$8,"Premium","Mass")</f>
        <v>Mass</v>
      </c>
      <c r="U4310" s="4"/>
    </row>
    <row r="4311" spans="2:21" ht="14.25" customHeight="1" x14ac:dyDescent="0.3">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c r="O4311" s="4" t="str">
        <f>TEXT(Table1[[#This Row],[Invoice Date]],"mmm")</f>
        <v>Oct</v>
      </c>
      <c r="P4311" s="4">
        <f>YEAR(Table1[[#This Row],[Invoice Date]])</f>
        <v>2021</v>
      </c>
      <c r="Q4311" s="4">
        <f>IFERROR(Table1[[#This Row],[Total Sales]]/Table1[[#This Row],[Units Sold]],4)</f>
        <v>37</v>
      </c>
      <c r="R4311" s="4">
        <f>IFERROR(Table1[[#This Row],[Operating Profit]]/Table1[[#This Row],[Units Sold]],0)</f>
        <v>18.5</v>
      </c>
      <c r="S4311" s="4">
        <f>IFERROR((Table1[[#This Row],[Total Sales]]-Table1[[#This Row],[Operating Profit]])/Table1[[#This Row],[Units Sold]],0)</f>
        <v>18.5</v>
      </c>
      <c r="T4311" s="4" t="str">
        <f>IF(Table1[[#This Row],[Profit per unit]]&gt;$V$8,"Premium","Mass")</f>
        <v>Mass</v>
      </c>
      <c r="U4311" s="4"/>
    </row>
    <row r="4312" spans="2:21" ht="14.25" customHeight="1" x14ac:dyDescent="0.3">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c r="O4312" s="4" t="str">
        <f>TEXT(Table1[[#This Row],[Invoice Date]],"mmm")</f>
        <v>Oct</v>
      </c>
      <c r="P4312" s="4">
        <f>YEAR(Table1[[#This Row],[Invoice Date]])</f>
        <v>2021</v>
      </c>
      <c r="Q4312" s="4">
        <f>IFERROR(Table1[[#This Row],[Total Sales]]/Table1[[#This Row],[Units Sold]],4)</f>
        <v>63</v>
      </c>
      <c r="R4312" s="4">
        <f>IFERROR(Table1[[#This Row],[Operating Profit]]/Table1[[#This Row],[Units Sold]],0)</f>
        <v>34.65</v>
      </c>
      <c r="S4312" s="4">
        <f>IFERROR((Table1[[#This Row],[Total Sales]]-Table1[[#This Row],[Operating Profit]])/Table1[[#This Row],[Units Sold]],0)</f>
        <v>28.35</v>
      </c>
      <c r="T4312" s="4" t="str">
        <f>IF(Table1[[#This Row],[Profit per unit]]&gt;$V$8,"Premium","Mass")</f>
        <v>Mass</v>
      </c>
      <c r="U4312" s="4"/>
    </row>
    <row r="4313" spans="2:21" ht="14.25" customHeight="1" x14ac:dyDescent="0.3">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c r="O4313" s="4" t="str">
        <f>TEXT(Table1[[#This Row],[Invoice Date]],"mmm")</f>
        <v>Oct</v>
      </c>
      <c r="P4313" s="4">
        <f>YEAR(Table1[[#This Row],[Invoice Date]])</f>
        <v>2021</v>
      </c>
      <c r="Q4313" s="4">
        <f>IFERROR(Table1[[#This Row],[Total Sales]]/Table1[[#This Row],[Units Sold]],4)</f>
        <v>59</v>
      </c>
      <c r="R4313" s="4">
        <f>IFERROR(Table1[[#This Row],[Operating Profit]]/Table1[[#This Row],[Units Sold]],0)</f>
        <v>36.580000000000005</v>
      </c>
      <c r="S4313" s="4">
        <f>IFERROR((Table1[[#This Row],[Total Sales]]-Table1[[#This Row],[Operating Profit]])/Table1[[#This Row],[Units Sold]],0)</f>
        <v>22.419999999999998</v>
      </c>
      <c r="T4313" s="4" t="str">
        <f>IF(Table1[[#This Row],[Profit per unit]]&gt;$V$8,"Premium","Mass")</f>
        <v>Mass</v>
      </c>
      <c r="U4313" s="4"/>
    </row>
    <row r="4314" spans="2:21" ht="14.25" customHeight="1" x14ac:dyDescent="0.3">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c r="O4314" s="4" t="str">
        <f>TEXT(Table1[[#This Row],[Invoice Date]],"mmm")</f>
        <v>Oct</v>
      </c>
      <c r="P4314" s="4">
        <f>YEAR(Table1[[#This Row],[Invoice Date]])</f>
        <v>2021</v>
      </c>
      <c r="Q4314" s="4">
        <f>IFERROR(Table1[[#This Row],[Total Sales]]/Table1[[#This Row],[Units Sold]],4)</f>
        <v>56</v>
      </c>
      <c r="R4314" s="4">
        <f>IFERROR(Table1[[#This Row],[Operating Profit]]/Table1[[#This Row],[Units Sold]],0)</f>
        <v>26.88</v>
      </c>
      <c r="S4314" s="4">
        <f>IFERROR((Table1[[#This Row],[Total Sales]]-Table1[[#This Row],[Operating Profit]])/Table1[[#This Row],[Units Sold]],0)</f>
        <v>29.12</v>
      </c>
      <c r="T4314" s="4" t="str">
        <f>IF(Table1[[#This Row],[Profit per unit]]&gt;$V$8,"Premium","Mass")</f>
        <v>Mass</v>
      </c>
      <c r="U4314" s="4"/>
    </row>
    <row r="4315" spans="2:21" ht="14.25" customHeight="1" x14ac:dyDescent="0.3">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c r="O4315" s="4" t="str">
        <f>TEXT(Table1[[#This Row],[Invoice Date]],"mmm")</f>
        <v>Oct</v>
      </c>
      <c r="P4315" s="4">
        <f>YEAR(Table1[[#This Row],[Invoice Date]])</f>
        <v>2021</v>
      </c>
      <c r="Q4315" s="4">
        <f>IFERROR(Table1[[#This Row],[Total Sales]]/Table1[[#This Row],[Units Sold]],4)</f>
        <v>67</v>
      </c>
      <c r="R4315" s="4">
        <f>IFERROR(Table1[[#This Row],[Operating Profit]]/Table1[[#This Row],[Units Sold]],0)</f>
        <v>43.550000000000004</v>
      </c>
      <c r="S4315" s="4">
        <f>IFERROR((Table1[[#This Row],[Total Sales]]-Table1[[#This Row],[Operating Profit]])/Table1[[#This Row],[Units Sold]],0)</f>
        <v>23.45</v>
      </c>
      <c r="T4315" s="4" t="str">
        <f>IF(Table1[[#This Row],[Profit per unit]]&gt;$V$8,"Premium","Mass")</f>
        <v>Mass</v>
      </c>
      <c r="U4315" s="4"/>
    </row>
    <row r="4316" spans="2:21" ht="14.25" customHeight="1" x14ac:dyDescent="0.3">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c r="O4316" s="4" t="str">
        <f>TEXT(Table1[[#This Row],[Invoice Date]],"mmm")</f>
        <v>Oct</v>
      </c>
      <c r="P4316" s="4">
        <f>YEAR(Table1[[#This Row],[Invoice Date]])</f>
        <v>2021</v>
      </c>
      <c r="Q4316" s="4">
        <f>IFERROR(Table1[[#This Row],[Total Sales]]/Table1[[#This Row],[Units Sold]],4)</f>
        <v>59</v>
      </c>
      <c r="R4316" s="4">
        <f>IFERROR(Table1[[#This Row],[Operating Profit]]/Table1[[#This Row],[Units Sold]],0)</f>
        <v>31.860000000000003</v>
      </c>
      <c r="S4316" s="4">
        <f>IFERROR((Table1[[#This Row],[Total Sales]]-Table1[[#This Row],[Operating Profit]])/Table1[[#This Row],[Units Sold]],0)</f>
        <v>27.139999999999997</v>
      </c>
      <c r="T4316" s="4" t="str">
        <f>IF(Table1[[#This Row],[Profit per unit]]&gt;$V$8,"Premium","Mass")</f>
        <v>Mass</v>
      </c>
      <c r="U4316" s="4"/>
    </row>
    <row r="4317" spans="2:21" ht="14.25" customHeight="1" x14ac:dyDescent="0.3">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c r="O4317" s="4" t="str">
        <f>TEXT(Table1[[#This Row],[Invoice Date]],"mmm")</f>
        <v>Oct</v>
      </c>
      <c r="P4317" s="4">
        <f>YEAR(Table1[[#This Row],[Invoice Date]])</f>
        <v>2021</v>
      </c>
      <c r="Q4317" s="4">
        <f>IFERROR(Table1[[#This Row],[Total Sales]]/Table1[[#This Row],[Units Sold]],4)</f>
        <v>56</v>
      </c>
      <c r="R4317" s="4">
        <f>IFERROR(Table1[[#This Row],[Operating Profit]]/Table1[[#This Row],[Units Sold]],0)</f>
        <v>29.12</v>
      </c>
      <c r="S4317" s="4">
        <f>IFERROR((Table1[[#This Row],[Total Sales]]-Table1[[#This Row],[Operating Profit]])/Table1[[#This Row],[Units Sold]],0)</f>
        <v>26.88</v>
      </c>
      <c r="T4317" s="4" t="str">
        <f>IF(Table1[[#This Row],[Profit per unit]]&gt;$V$8,"Premium","Mass")</f>
        <v>Mass</v>
      </c>
      <c r="U4317" s="4"/>
    </row>
    <row r="4318" spans="2:21" ht="14.25" customHeight="1" x14ac:dyDescent="0.3">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c r="O4318" s="4" t="str">
        <f>TEXT(Table1[[#This Row],[Invoice Date]],"mmm")</f>
        <v>Oct</v>
      </c>
      <c r="P4318" s="4">
        <f>YEAR(Table1[[#This Row],[Invoice Date]])</f>
        <v>2021</v>
      </c>
      <c r="Q4318" s="4">
        <f>IFERROR(Table1[[#This Row],[Total Sales]]/Table1[[#This Row],[Units Sold]],4)</f>
        <v>62</v>
      </c>
      <c r="R4318" s="4">
        <f>IFERROR(Table1[[#This Row],[Operating Profit]]/Table1[[#This Row],[Units Sold]],0)</f>
        <v>33.480000000000004</v>
      </c>
      <c r="S4318" s="4">
        <f>IFERROR((Table1[[#This Row],[Total Sales]]-Table1[[#This Row],[Operating Profit]])/Table1[[#This Row],[Units Sold]],0)</f>
        <v>28.52</v>
      </c>
      <c r="T4318" s="4" t="str">
        <f>IF(Table1[[#This Row],[Profit per unit]]&gt;$V$8,"Premium","Mass")</f>
        <v>Mass</v>
      </c>
      <c r="U4318" s="4"/>
    </row>
    <row r="4319" spans="2:21" ht="14.25" customHeight="1" x14ac:dyDescent="0.3">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c r="O4319" s="4" t="str">
        <f>TEXT(Table1[[#This Row],[Invoice Date]],"mmm")</f>
        <v>Oct</v>
      </c>
      <c r="P4319" s="4">
        <f>YEAR(Table1[[#This Row],[Invoice Date]])</f>
        <v>2021</v>
      </c>
      <c r="Q4319" s="4">
        <f>IFERROR(Table1[[#This Row],[Total Sales]]/Table1[[#This Row],[Units Sold]],4)</f>
        <v>59</v>
      </c>
      <c r="R4319" s="4">
        <f>IFERROR(Table1[[#This Row],[Operating Profit]]/Table1[[#This Row],[Units Sold]],0)</f>
        <v>36.58</v>
      </c>
      <c r="S4319" s="4">
        <f>IFERROR((Table1[[#This Row],[Total Sales]]-Table1[[#This Row],[Operating Profit]])/Table1[[#This Row],[Units Sold]],0)</f>
        <v>22.419999999999998</v>
      </c>
      <c r="T4319" s="4" t="str">
        <f>IF(Table1[[#This Row],[Profit per unit]]&gt;$V$8,"Premium","Mass")</f>
        <v>Mass</v>
      </c>
      <c r="U4319" s="4"/>
    </row>
    <row r="4320" spans="2:21" ht="14.25" customHeight="1" x14ac:dyDescent="0.3">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c r="O4320" s="4" t="str">
        <f>TEXT(Table1[[#This Row],[Invoice Date]],"mmm")</f>
        <v>Oct</v>
      </c>
      <c r="P4320" s="4">
        <f>YEAR(Table1[[#This Row],[Invoice Date]])</f>
        <v>2021</v>
      </c>
      <c r="Q4320" s="4">
        <f>IFERROR(Table1[[#This Row],[Total Sales]]/Table1[[#This Row],[Units Sold]],4)</f>
        <v>58</v>
      </c>
      <c r="R4320" s="4">
        <f>IFERROR(Table1[[#This Row],[Operating Profit]]/Table1[[#This Row],[Units Sold]],0)</f>
        <v>29</v>
      </c>
      <c r="S4320" s="4">
        <f>IFERROR((Table1[[#This Row],[Total Sales]]-Table1[[#This Row],[Operating Profit]])/Table1[[#This Row],[Units Sold]],0)</f>
        <v>29</v>
      </c>
      <c r="T4320" s="4" t="str">
        <f>IF(Table1[[#This Row],[Profit per unit]]&gt;$V$8,"Premium","Mass")</f>
        <v>Mass</v>
      </c>
      <c r="U4320" s="4"/>
    </row>
    <row r="4321" spans="2:21" ht="14.25" customHeight="1" x14ac:dyDescent="0.3">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c r="O4321" s="4" t="str">
        <f>TEXT(Table1[[#This Row],[Invoice Date]],"mmm")</f>
        <v>Oct</v>
      </c>
      <c r="P4321" s="4">
        <f>YEAR(Table1[[#This Row],[Invoice Date]])</f>
        <v>2021</v>
      </c>
      <c r="Q4321" s="4">
        <f>IFERROR(Table1[[#This Row],[Total Sales]]/Table1[[#This Row],[Units Sold]],4)</f>
        <v>65</v>
      </c>
      <c r="R4321" s="4">
        <f>IFERROR(Table1[[#This Row],[Operating Profit]]/Table1[[#This Row],[Units Sold]],0)</f>
        <v>42.900000000000006</v>
      </c>
      <c r="S4321" s="4">
        <f>IFERROR((Table1[[#This Row],[Total Sales]]-Table1[[#This Row],[Operating Profit]])/Table1[[#This Row],[Units Sold]],0)</f>
        <v>22.099999999999998</v>
      </c>
      <c r="T4321" s="4" t="str">
        <f>IF(Table1[[#This Row],[Profit per unit]]&gt;$V$8,"Premium","Mass")</f>
        <v>Mass</v>
      </c>
      <c r="U4321" s="4"/>
    </row>
    <row r="4322" spans="2:21" ht="14.25" customHeight="1" x14ac:dyDescent="0.3">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c r="O4322" s="4" t="str">
        <f>TEXT(Table1[[#This Row],[Invoice Date]],"mmm")</f>
        <v>Oct</v>
      </c>
      <c r="P4322" s="4">
        <f>YEAR(Table1[[#This Row],[Invoice Date]])</f>
        <v>2021</v>
      </c>
      <c r="Q4322" s="4">
        <f>IFERROR(Table1[[#This Row],[Total Sales]]/Table1[[#This Row],[Units Sold]],4)</f>
        <v>44</v>
      </c>
      <c r="R4322" s="4">
        <f>IFERROR(Table1[[#This Row],[Operating Profit]]/Table1[[#This Row],[Units Sold]],0)</f>
        <v>30.8</v>
      </c>
      <c r="S4322" s="4">
        <f>IFERROR((Table1[[#This Row],[Total Sales]]-Table1[[#This Row],[Operating Profit]])/Table1[[#This Row],[Units Sold]],0)</f>
        <v>13.199999999999998</v>
      </c>
      <c r="T4322" s="4" t="str">
        <f>IF(Table1[[#This Row],[Profit per unit]]&gt;$V$8,"Premium","Mass")</f>
        <v>Mass</v>
      </c>
      <c r="U4322" s="4"/>
    </row>
    <row r="4323" spans="2:21" ht="14.25" customHeight="1" x14ac:dyDescent="0.3">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c r="O4323" s="4" t="str">
        <f>TEXT(Table1[[#This Row],[Invoice Date]],"mmm")</f>
        <v>Oct</v>
      </c>
      <c r="P4323" s="4">
        <f>YEAR(Table1[[#This Row],[Invoice Date]])</f>
        <v>2021</v>
      </c>
      <c r="Q4323" s="4">
        <f>IFERROR(Table1[[#This Row],[Total Sales]]/Table1[[#This Row],[Units Sold]],4)</f>
        <v>41</v>
      </c>
      <c r="R4323" s="4">
        <f>IFERROR(Table1[[#This Row],[Operating Profit]]/Table1[[#This Row],[Units Sold]],0)</f>
        <v>19.27</v>
      </c>
      <c r="S4323" s="4">
        <f>IFERROR((Table1[[#This Row],[Total Sales]]-Table1[[#This Row],[Operating Profit]])/Table1[[#This Row],[Units Sold]],0)</f>
        <v>21.73</v>
      </c>
      <c r="T4323" s="4" t="str">
        <f>IF(Table1[[#This Row],[Profit per unit]]&gt;$V$8,"Premium","Mass")</f>
        <v>Mass</v>
      </c>
      <c r="U4323" s="4"/>
    </row>
    <row r="4324" spans="2:21" ht="14.25" customHeight="1" x14ac:dyDescent="0.3">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c r="O4324" s="4" t="str">
        <f>TEXT(Table1[[#This Row],[Invoice Date]],"mmm")</f>
        <v>Oct</v>
      </c>
      <c r="P4324" s="4">
        <f>YEAR(Table1[[#This Row],[Invoice Date]])</f>
        <v>2021</v>
      </c>
      <c r="Q4324" s="4">
        <f>IFERROR(Table1[[#This Row],[Total Sales]]/Table1[[#This Row],[Units Sold]],4)</f>
        <v>33</v>
      </c>
      <c r="R4324" s="4">
        <f>IFERROR(Table1[[#This Row],[Operating Profit]]/Table1[[#This Row],[Units Sold]],0)</f>
        <v>16.830000000000002</v>
      </c>
      <c r="S4324" s="4">
        <f>IFERROR((Table1[[#This Row],[Total Sales]]-Table1[[#This Row],[Operating Profit]])/Table1[[#This Row],[Units Sold]],0)</f>
        <v>16.169999999999998</v>
      </c>
      <c r="T4324" s="4" t="str">
        <f>IF(Table1[[#This Row],[Profit per unit]]&gt;$V$8,"Premium","Mass")</f>
        <v>Mass</v>
      </c>
      <c r="U4324" s="4"/>
    </row>
    <row r="4325" spans="2:21" ht="14.25" customHeight="1" x14ac:dyDescent="0.3">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c r="O4325" s="4" t="str">
        <f>TEXT(Table1[[#This Row],[Invoice Date]],"mmm")</f>
        <v>Oct</v>
      </c>
      <c r="P4325" s="4">
        <f>YEAR(Table1[[#This Row],[Invoice Date]])</f>
        <v>2021</v>
      </c>
      <c r="Q4325" s="4">
        <f>IFERROR(Table1[[#This Row],[Total Sales]]/Table1[[#This Row],[Units Sold]],4)</f>
        <v>38</v>
      </c>
      <c r="R4325" s="4">
        <f>IFERROR(Table1[[#This Row],[Operating Profit]]/Table1[[#This Row],[Units Sold]],0)</f>
        <v>19.380000000000003</v>
      </c>
      <c r="S4325" s="4">
        <f>IFERROR((Table1[[#This Row],[Total Sales]]-Table1[[#This Row],[Operating Profit]])/Table1[[#This Row],[Units Sold]],0)</f>
        <v>18.619999999999997</v>
      </c>
      <c r="T4325" s="4" t="str">
        <f>IF(Table1[[#This Row],[Profit per unit]]&gt;$V$8,"Premium","Mass")</f>
        <v>Mass</v>
      </c>
      <c r="U4325" s="4"/>
    </row>
    <row r="4326" spans="2:21" ht="14.25" customHeight="1" x14ac:dyDescent="0.3">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c r="O4326" s="4" t="str">
        <f>TEXT(Table1[[#This Row],[Invoice Date]],"mmm")</f>
        <v>Oct</v>
      </c>
      <c r="P4326" s="4">
        <f>YEAR(Table1[[#This Row],[Invoice Date]])</f>
        <v>2021</v>
      </c>
      <c r="Q4326" s="4">
        <f>IFERROR(Table1[[#This Row],[Total Sales]]/Table1[[#This Row],[Units Sold]],4)</f>
        <v>54</v>
      </c>
      <c r="R4326" s="4">
        <f>IFERROR(Table1[[#This Row],[Operating Profit]]/Table1[[#This Row],[Units Sold]],0)</f>
        <v>24.299999999999997</v>
      </c>
      <c r="S4326" s="4">
        <f>IFERROR((Table1[[#This Row],[Total Sales]]-Table1[[#This Row],[Operating Profit]])/Table1[[#This Row],[Units Sold]],0)</f>
        <v>29.700000000000003</v>
      </c>
      <c r="T4326" s="4" t="str">
        <f>IF(Table1[[#This Row],[Profit per unit]]&gt;$V$8,"Premium","Mass")</f>
        <v>Mass</v>
      </c>
      <c r="U4326" s="4"/>
    </row>
    <row r="4327" spans="2:21" ht="14.25" customHeight="1" x14ac:dyDescent="0.3">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c r="O4327" s="4" t="str">
        <f>TEXT(Table1[[#This Row],[Invoice Date]],"mmm")</f>
        <v>Oct</v>
      </c>
      <c r="P4327" s="4">
        <f>YEAR(Table1[[#This Row],[Invoice Date]])</f>
        <v>2021</v>
      </c>
      <c r="Q4327" s="4">
        <f>IFERROR(Table1[[#This Row],[Total Sales]]/Table1[[#This Row],[Units Sold]],4)</f>
        <v>43</v>
      </c>
      <c r="R4327" s="4">
        <f>IFERROR(Table1[[#This Row],[Operating Profit]]/Table1[[#This Row],[Units Sold]],0)</f>
        <v>18.920000000000002</v>
      </c>
      <c r="S4327" s="4">
        <f>IFERROR((Table1[[#This Row],[Total Sales]]-Table1[[#This Row],[Operating Profit]])/Table1[[#This Row],[Units Sold]],0)</f>
        <v>24.08</v>
      </c>
      <c r="T4327" s="4" t="str">
        <f>IF(Table1[[#This Row],[Profit per unit]]&gt;$V$8,"Premium","Mass")</f>
        <v>Mass</v>
      </c>
      <c r="U4327" s="4"/>
    </row>
    <row r="4328" spans="2:21" ht="14.25" customHeight="1" x14ac:dyDescent="0.3">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c r="O4328" s="4" t="str">
        <f>TEXT(Table1[[#This Row],[Invoice Date]],"mmm")</f>
        <v>Oct</v>
      </c>
      <c r="P4328" s="4">
        <f>YEAR(Table1[[#This Row],[Invoice Date]])</f>
        <v>2021</v>
      </c>
      <c r="Q4328" s="4">
        <f>IFERROR(Table1[[#This Row],[Total Sales]]/Table1[[#This Row],[Units Sold]],4)</f>
        <v>42</v>
      </c>
      <c r="R4328" s="4">
        <f>IFERROR(Table1[[#This Row],[Operating Profit]]/Table1[[#This Row],[Units Sold]],0)</f>
        <v>28.140000000000004</v>
      </c>
      <c r="S4328" s="4">
        <f>IFERROR((Table1[[#This Row],[Total Sales]]-Table1[[#This Row],[Operating Profit]])/Table1[[#This Row],[Units Sold]],0)</f>
        <v>13.859999999999998</v>
      </c>
      <c r="T4328" s="4" t="str">
        <f>IF(Table1[[#This Row],[Profit per unit]]&gt;$V$8,"Premium","Mass")</f>
        <v>Mass</v>
      </c>
      <c r="U4328" s="4"/>
    </row>
    <row r="4329" spans="2:21" ht="14.25" customHeight="1" x14ac:dyDescent="0.3">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c r="O4329" s="4" t="str">
        <f>TEXT(Table1[[#This Row],[Invoice Date]],"mmm")</f>
        <v>Oct</v>
      </c>
      <c r="P4329" s="4">
        <f>YEAR(Table1[[#This Row],[Invoice Date]])</f>
        <v>2021</v>
      </c>
      <c r="Q4329" s="4">
        <f>IFERROR(Table1[[#This Row],[Total Sales]]/Table1[[#This Row],[Units Sold]],4)</f>
        <v>44</v>
      </c>
      <c r="R4329" s="4">
        <f>IFERROR(Table1[[#This Row],[Operating Profit]]/Table1[[#This Row],[Units Sold]],0)</f>
        <v>21.119999999999997</v>
      </c>
      <c r="S4329" s="4">
        <f>IFERROR((Table1[[#This Row],[Total Sales]]-Table1[[#This Row],[Operating Profit]])/Table1[[#This Row],[Units Sold]],0)</f>
        <v>22.880000000000003</v>
      </c>
      <c r="T4329" s="4" t="str">
        <f>IF(Table1[[#This Row],[Profit per unit]]&gt;$V$8,"Premium","Mass")</f>
        <v>Mass</v>
      </c>
      <c r="U4329" s="4"/>
    </row>
    <row r="4330" spans="2:21" ht="14.25" customHeight="1" x14ac:dyDescent="0.3">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c r="O4330" s="4" t="str">
        <f>TEXT(Table1[[#This Row],[Invoice Date]],"mmm")</f>
        <v>Oct</v>
      </c>
      <c r="P4330" s="4">
        <f>YEAR(Table1[[#This Row],[Invoice Date]])</f>
        <v>2021</v>
      </c>
      <c r="Q4330" s="4">
        <f>IFERROR(Table1[[#This Row],[Total Sales]]/Table1[[#This Row],[Units Sold]],4)</f>
        <v>34</v>
      </c>
      <c r="R4330" s="4">
        <f>IFERROR(Table1[[#This Row],[Operating Profit]]/Table1[[#This Row],[Units Sold]],0)</f>
        <v>17.68</v>
      </c>
      <c r="S4330" s="4">
        <f>IFERROR((Table1[[#This Row],[Total Sales]]-Table1[[#This Row],[Operating Profit]])/Table1[[#This Row],[Units Sold]],0)</f>
        <v>16.32</v>
      </c>
      <c r="T4330" s="4" t="str">
        <f>IF(Table1[[#This Row],[Profit per unit]]&gt;$V$8,"Premium","Mass")</f>
        <v>Mass</v>
      </c>
      <c r="U4330" s="4"/>
    </row>
    <row r="4331" spans="2:21" ht="14.25" customHeight="1" x14ac:dyDescent="0.3">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c r="O4331" s="4" t="str">
        <f>TEXT(Table1[[#This Row],[Invoice Date]],"mmm")</f>
        <v>Oct</v>
      </c>
      <c r="P4331" s="4">
        <f>YEAR(Table1[[#This Row],[Invoice Date]])</f>
        <v>2021</v>
      </c>
      <c r="Q4331" s="4">
        <f>IFERROR(Table1[[#This Row],[Total Sales]]/Table1[[#This Row],[Units Sold]],4)</f>
        <v>39</v>
      </c>
      <c r="R4331" s="4">
        <f>IFERROR(Table1[[#This Row],[Operating Profit]]/Table1[[#This Row],[Units Sold]],0)</f>
        <v>20.279999999999998</v>
      </c>
      <c r="S4331" s="4">
        <f>IFERROR((Table1[[#This Row],[Total Sales]]-Table1[[#This Row],[Operating Profit]])/Table1[[#This Row],[Units Sold]],0)</f>
        <v>18.720000000000002</v>
      </c>
      <c r="T4331" s="4" t="str">
        <f>IF(Table1[[#This Row],[Profit per unit]]&gt;$V$8,"Premium","Mass")</f>
        <v>Mass</v>
      </c>
      <c r="U4331" s="4"/>
    </row>
    <row r="4332" spans="2:21" ht="14.25" customHeight="1" x14ac:dyDescent="0.3">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c r="O4332" s="4" t="str">
        <f>TEXT(Table1[[#This Row],[Invoice Date]],"mmm")</f>
        <v>Nov</v>
      </c>
      <c r="P4332" s="4">
        <f>YEAR(Table1[[#This Row],[Invoice Date]])</f>
        <v>2021</v>
      </c>
      <c r="Q4332" s="4">
        <f>IFERROR(Table1[[#This Row],[Total Sales]]/Table1[[#This Row],[Units Sold]],4)</f>
        <v>51</v>
      </c>
      <c r="R4332" s="4">
        <f>IFERROR(Table1[[#This Row],[Operating Profit]]/Table1[[#This Row],[Units Sold]],0)</f>
        <v>23.459999999999997</v>
      </c>
      <c r="S4332" s="4">
        <f>IFERROR((Table1[[#This Row],[Total Sales]]-Table1[[#This Row],[Operating Profit]])/Table1[[#This Row],[Units Sold]],0)</f>
        <v>27.540000000000003</v>
      </c>
      <c r="T4332" s="4" t="str">
        <f>IF(Table1[[#This Row],[Profit per unit]]&gt;$V$8,"Premium","Mass")</f>
        <v>Mass</v>
      </c>
      <c r="U4332" s="4"/>
    </row>
    <row r="4333" spans="2:21" ht="14.25" customHeight="1" x14ac:dyDescent="0.3">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c r="O4333" s="4" t="str">
        <f>TEXT(Table1[[#This Row],[Invoice Date]],"mmm")</f>
        <v>Nov</v>
      </c>
      <c r="P4333" s="4">
        <f>YEAR(Table1[[#This Row],[Invoice Date]])</f>
        <v>2021</v>
      </c>
      <c r="Q4333" s="4">
        <f>IFERROR(Table1[[#This Row],[Total Sales]]/Table1[[#This Row],[Units Sold]],4)</f>
        <v>44</v>
      </c>
      <c r="R4333" s="4">
        <f>IFERROR(Table1[[#This Row],[Operating Profit]]/Table1[[#This Row],[Units Sold]],0)</f>
        <v>19.799999999999997</v>
      </c>
      <c r="S4333" s="4">
        <f>IFERROR((Table1[[#This Row],[Total Sales]]-Table1[[#This Row],[Operating Profit]])/Table1[[#This Row],[Units Sold]],0)</f>
        <v>24.200000000000003</v>
      </c>
      <c r="T4333" s="4" t="str">
        <f>IF(Table1[[#This Row],[Profit per unit]]&gt;$V$8,"Premium","Mass")</f>
        <v>Mass</v>
      </c>
      <c r="U4333" s="4"/>
    </row>
    <row r="4334" spans="2:21" ht="14.25" customHeight="1" x14ac:dyDescent="0.3">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c r="O4334" s="4" t="str">
        <f>TEXT(Table1[[#This Row],[Invoice Date]],"mmm")</f>
        <v>Nov</v>
      </c>
      <c r="P4334" s="4">
        <f>YEAR(Table1[[#This Row],[Invoice Date]])</f>
        <v>2021</v>
      </c>
      <c r="Q4334" s="4">
        <f>IFERROR(Table1[[#This Row],[Total Sales]]/Table1[[#This Row],[Units Sold]],4)</f>
        <v>49</v>
      </c>
      <c r="R4334" s="4">
        <f>IFERROR(Table1[[#This Row],[Operating Profit]]/Table1[[#This Row],[Units Sold]],0)</f>
        <v>34.299999999999997</v>
      </c>
      <c r="S4334" s="4">
        <f>IFERROR((Table1[[#This Row],[Total Sales]]-Table1[[#This Row],[Operating Profit]])/Table1[[#This Row],[Units Sold]],0)</f>
        <v>14.7</v>
      </c>
      <c r="T4334" s="4" t="str">
        <f>IF(Table1[[#This Row],[Profit per unit]]&gt;$V$8,"Premium","Mass")</f>
        <v>Mass</v>
      </c>
      <c r="U4334" s="4"/>
    </row>
    <row r="4335" spans="2:21" ht="14.25" customHeight="1" x14ac:dyDescent="0.3">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c r="O4335" s="4" t="str">
        <f>TEXT(Table1[[#This Row],[Invoice Date]],"mmm")</f>
        <v>Nov</v>
      </c>
      <c r="P4335" s="4">
        <f>YEAR(Table1[[#This Row],[Invoice Date]])</f>
        <v>2021</v>
      </c>
      <c r="Q4335" s="4">
        <f>IFERROR(Table1[[#This Row],[Total Sales]]/Table1[[#This Row],[Units Sold]],4)</f>
        <v>47</v>
      </c>
      <c r="R4335" s="4">
        <f>IFERROR(Table1[[#This Row],[Operating Profit]]/Table1[[#This Row],[Units Sold]],0)</f>
        <v>23.03</v>
      </c>
      <c r="S4335" s="4">
        <f>IFERROR((Table1[[#This Row],[Total Sales]]-Table1[[#This Row],[Operating Profit]])/Table1[[#This Row],[Units Sold]],0)</f>
        <v>23.97</v>
      </c>
      <c r="T4335" s="4" t="str">
        <f>IF(Table1[[#This Row],[Profit per unit]]&gt;$V$8,"Premium","Mass")</f>
        <v>Mass</v>
      </c>
      <c r="U4335" s="4"/>
    </row>
    <row r="4336" spans="2:21" ht="14.25" customHeight="1" x14ac:dyDescent="0.3">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c r="O4336" s="4" t="str">
        <f>TEXT(Table1[[#This Row],[Invoice Date]],"mmm")</f>
        <v>Nov</v>
      </c>
      <c r="P4336" s="4">
        <f>YEAR(Table1[[#This Row],[Invoice Date]])</f>
        <v>2021</v>
      </c>
      <c r="Q4336" s="4">
        <f>IFERROR(Table1[[#This Row],[Total Sales]]/Table1[[#This Row],[Units Sold]],4)</f>
        <v>36</v>
      </c>
      <c r="R4336" s="4">
        <f>IFERROR(Table1[[#This Row],[Operating Profit]]/Table1[[#This Row],[Units Sold]],0)</f>
        <v>19.440000000000001</v>
      </c>
      <c r="S4336" s="4">
        <f>IFERROR((Table1[[#This Row],[Total Sales]]-Table1[[#This Row],[Operating Profit]])/Table1[[#This Row],[Units Sold]],0)</f>
        <v>16.559999999999999</v>
      </c>
      <c r="T4336" s="4" t="str">
        <f>IF(Table1[[#This Row],[Profit per unit]]&gt;$V$8,"Premium","Mass")</f>
        <v>Mass</v>
      </c>
      <c r="U4336" s="4"/>
    </row>
    <row r="4337" spans="2:21" ht="14.25" customHeight="1" x14ac:dyDescent="0.3">
      <c r="B4337" s="4" t="s">
        <v>14</v>
      </c>
      <c r="C4337" s="4">
        <v>1185732</v>
      </c>
      <c r="D4337" s="5">
        <v>44506</v>
      </c>
      <c r="E4337" s="4" t="s">
        <v>15</v>
      </c>
      <c r="F4337" s="4" t="s">
        <v>40</v>
      </c>
      <c r="G4337" s="4" t="s">
        <v>41</v>
      </c>
      <c r="H4337" s="6" t="s">
        <v>21</v>
      </c>
      <c r="I4337" s="7">
        <v>43</v>
      </c>
      <c r="J4337" s="8">
        <v>8</v>
      </c>
      <c r="K4337" s="9">
        <v>344</v>
      </c>
      <c r="L4337" s="9">
        <v>175.44</v>
      </c>
      <c r="M4337" s="10">
        <v>0.51</v>
      </c>
      <c r="N4337" s="4" t="s">
        <v>83</v>
      </c>
      <c r="O4337" s="4" t="str">
        <f>TEXT(Table1[[#This Row],[Invoice Date]],"mmm")</f>
        <v>Nov</v>
      </c>
      <c r="P4337" s="4">
        <f>YEAR(Table1[[#This Row],[Invoice Date]])</f>
        <v>2021</v>
      </c>
      <c r="Q4337" s="4">
        <f>IFERROR(Table1[[#This Row],[Total Sales]]/Table1[[#This Row],[Units Sold]],4)</f>
        <v>43</v>
      </c>
      <c r="R4337" s="4">
        <f>IFERROR(Table1[[#This Row],[Operating Profit]]/Table1[[#This Row],[Units Sold]],0)</f>
        <v>21.93</v>
      </c>
      <c r="S4337" s="4">
        <f>IFERROR((Table1[[#This Row],[Total Sales]]-Table1[[#This Row],[Operating Profit]])/Table1[[#This Row],[Units Sold]],0)</f>
        <v>21.07</v>
      </c>
      <c r="T4337" s="4" t="str">
        <f>IF(Table1[[#This Row],[Profit per unit]]&gt;$V$8,"Premium","Mass")</f>
        <v>Mass</v>
      </c>
      <c r="U4337" s="4"/>
    </row>
    <row r="4338" spans="2:21" ht="14.25" customHeight="1" x14ac:dyDescent="0.3">
      <c r="B4338" s="4" t="s">
        <v>14</v>
      </c>
      <c r="C4338" s="4">
        <v>1185732</v>
      </c>
      <c r="D4338" s="5">
        <v>44507</v>
      </c>
      <c r="E4338" s="4" t="s">
        <v>15</v>
      </c>
      <c r="F4338" s="4" t="s">
        <v>40</v>
      </c>
      <c r="G4338" s="4" t="s">
        <v>41</v>
      </c>
      <c r="H4338" s="6" t="s">
        <v>22</v>
      </c>
      <c r="I4338" s="7">
        <v>58</v>
      </c>
      <c r="J4338" s="8">
        <v>20</v>
      </c>
      <c r="K4338" s="9">
        <v>1160</v>
      </c>
      <c r="L4338" s="9">
        <v>464</v>
      </c>
      <c r="M4338" s="10">
        <v>0.4</v>
      </c>
      <c r="N4338" s="4" t="s">
        <v>83</v>
      </c>
      <c r="O4338" s="4" t="str">
        <f>TEXT(Table1[[#This Row],[Invoice Date]],"mmm")</f>
        <v>Nov</v>
      </c>
      <c r="P4338" s="4">
        <f>YEAR(Table1[[#This Row],[Invoice Date]])</f>
        <v>2021</v>
      </c>
      <c r="Q4338" s="4">
        <f>IFERROR(Table1[[#This Row],[Total Sales]]/Table1[[#This Row],[Units Sold]],4)</f>
        <v>58</v>
      </c>
      <c r="R4338" s="4">
        <f>IFERROR(Table1[[#This Row],[Operating Profit]]/Table1[[#This Row],[Units Sold]],0)</f>
        <v>23.2</v>
      </c>
      <c r="S4338" s="4">
        <f>IFERROR((Table1[[#This Row],[Total Sales]]-Table1[[#This Row],[Operating Profit]])/Table1[[#This Row],[Units Sold]],0)</f>
        <v>34.799999999999997</v>
      </c>
      <c r="T4338" s="4" t="str">
        <f>IF(Table1[[#This Row],[Profit per unit]]&gt;$V$8,"Premium","Mass")</f>
        <v>Mass</v>
      </c>
      <c r="U4338" s="4"/>
    </row>
    <row r="4339" spans="2:21" ht="14.25" customHeight="1" x14ac:dyDescent="0.3">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c r="O4339" s="4" t="str">
        <f>TEXT(Table1[[#This Row],[Invoice Date]],"mmm")</f>
        <v>Nov</v>
      </c>
      <c r="P4339" s="4">
        <f>YEAR(Table1[[#This Row],[Invoice Date]])</f>
        <v>2021</v>
      </c>
      <c r="Q4339" s="4">
        <f>IFERROR(Table1[[#This Row],[Total Sales]]/Table1[[#This Row],[Units Sold]],4)</f>
        <v>47</v>
      </c>
      <c r="R4339" s="4">
        <f>IFERROR(Table1[[#This Row],[Operating Profit]]/Table1[[#This Row],[Units Sold]],0)</f>
        <v>16.45</v>
      </c>
      <c r="S4339" s="4">
        <f>IFERROR((Table1[[#This Row],[Total Sales]]-Table1[[#This Row],[Operating Profit]])/Table1[[#This Row],[Units Sold]],0)</f>
        <v>30.55</v>
      </c>
      <c r="T4339" s="4" t="str">
        <f>IF(Table1[[#This Row],[Profit per unit]]&gt;$V$8,"Premium","Mass")</f>
        <v>Mass</v>
      </c>
      <c r="U4339" s="4"/>
    </row>
    <row r="4340" spans="2:21" ht="14.25" customHeight="1" x14ac:dyDescent="0.3">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c r="O4340" s="4" t="str">
        <f>TEXT(Table1[[#This Row],[Invoice Date]],"mmm")</f>
        <v>Nov</v>
      </c>
      <c r="P4340" s="4">
        <f>YEAR(Table1[[#This Row],[Invoice Date]])</f>
        <v>2021</v>
      </c>
      <c r="Q4340" s="4">
        <f>IFERROR(Table1[[#This Row],[Total Sales]]/Table1[[#This Row],[Units Sold]],4)</f>
        <v>46</v>
      </c>
      <c r="R4340" s="4">
        <f>IFERROR(Table1[[#This Row],[Operating Profit]]/Table1[[#This Row],[Units Sold]],0)</f>
        <v>28.98</v>
      </c>
      <c r="S4340" s="4">
        <f>IFERROR((Table1[[#This Row],[Total Sales]]-Table1[[#This Row],[Operating Profit]])/Table1[[#This Row],[Units Sold]],0)</f>
        <v>17.02</v>
      </c>
      <c r="T4340" s="4" t="str">
        <f>IF(Table1[[#This Row],[Profit per unit]]&gt;$V$8,"Premium","Mass")</f>
        <v>Mass</v>
      </c>
      <c r="U4340" s="4"/>
    </row>
    <row r="4341" spans="2:21" ht="14.25" customHeight="1" x14ac:dyDescent="0.3">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c r="O4341" s="4" t="str">
        <f>TEXT(Table1[[#This Row],[Invoice Date]],"mmm")</f>
        <v>Nov</v>
      </c>
      <c r="P4341" s="4">
        <f>YEAR(Table1[[#This Row],[Invoice Date]])</f>
        <v>2021</v>
      </c>
      <c r="Q4341" s="4">
        <f>IFERROR(Table1[[#This Row],[Total Sales]]/Table1[[#This Row],[Units Sold]],4)</f>
        <v>45</v>
      </c>
      <c r="R4341" s="4">
        <f>IFERROR(Table1[[#This Row],[Operating Profit]]/Table1[[#This Row],[Units Sold]],0)</f>
        <v>18.899999999999999</v>
      </c>
      <c r="S4341" s="4">
        <f>IFERROR((Table1[[#This Row],[Total Sales]]-Table1[[#This Row],[Operating Profit]])/Table1[[#This Row],[Units Sold]],0)</f>
        <v>26.1</v>
      </c>
      <c r="T4341" s="4" t="str">
        <f>IF(Table1[[#This Row],[Profit per unit]]&gt;$V$8,"Premium","Mass")</f>
        <v>Mass</v>
      </c>
      <c r="U4341" s="4"/>
    </row>
    <row r="4342" spans="2:21" ht="14.25" customHeight="1" x14ac:dyDescent="0.3">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c r="O4342" s="4" t="str">
        <f>TEXT(Table1[[#This Row],[Invoice Date]],"mmm")</f>
        <v>Nov</v>
      </c>
      <c r="P4342" s="4">
        <f>YEAR(Table1[[#This Row],[Invoice Date]])</f>
        <v>2021</v>
      </c>
      <c r="Q4342" s="4">
        <f>IFERROR(Table1[[#This Row],[Total Sales]]/Table1[[#This Row],[Units Sold]],4)</f>
        <v>38</v>
      </c>
      <c r="R4342" s="4">
        <f>IFERROR(Table1[[#This Row],[Operating Profit]]/Table1[[#This Row],[Units Sold]],0)</f>
        <v>17.479999999999997</v>
      </c>
      <c r="S4342" s="4">
        <f>IFERROR((Table1[[#This Row],[Total Sales]]-Table1[[#This Row],[Operating Profit]])/Table1[[#This Row],[Units Sold]],0)</f>
        <v>20.520000000000003</v>
      </c>
      <c r="T4342" s="4" t="str">
        <f>IF(Table1[[#This Row],[Profit per unit]]&gt;$V$8,"Premium","Mass")</f>
        <v>Mass</v>
      </c>
      <c r="U4342" s="4"/>
    </row>
    <row r="4343" spans="2:21" ht="14.25" customHeight="1" x14ac:dyDescent="0.3">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c r="O4343" s="4" t="str">
        <f>TEXT(Table1[[#This Row],[Invoice Date]],"mmm")</f>
        <v>Nov</v>
      </c>
      <c r="P4343" s="4">
        <f>YEAR(Table1[[#This Row],[Invoice Date]])</f>
        <v>2021</v>
      </c>
      <c r="Q4343" s="4">
        <f>IFERROR(Table1[[#This Row],[Total Sales]]/Table1[[#This Row],[Units Sold]],4)</f>
        <v>42</v>
      </c>
      <c r="R4343" s="4">
        <f>IFERROR(Table1[[#This Row],[Operating Profit]]/Table1[[#This Row],[Units Sold]],0)</f>
        <v>19.32</v>
      </c>
      <c r="S4343" s="4">
        <f>IFERROR((Table1[[#This Row],[Total Sales]]-Table1[[#This Row],[Operating Profit]])/Table1[[#This Row],[Units Sold]],0)</f>
        <v>22.68</v>
      </c>
      <c r="T4343" s="4" t="str">
        <f>IF(Table1[[#This Row],[Profit per unit]]&gt;$V$8,"Premium","Mass")</f>
        <v>Mass</v>
      </c>
      <c r="U4343" s="4"/>
    </row>
    <row r="4344" spans="2:21" ht="14.25" customHeight="1" x14ac:dyDescent="0.3">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c r="O4344" s="4" t="str">
        <f>TEXT(Table1[[#This Row],[Invoice Date]],"mmm")</f>
        <v>Nov</v>
      </c>
      <c r="P4344" s="4">
        <f>YEAR(Table1[[#This Row],[Invoice Date]])</f>
        <v>2021</v>
      </c>
      <c r="Q4344" s="4">
        <f>IFERROR(Table1[[#This Row],[Total Sales]]/Table1[[#This Row],[Units Sold]],4)</f>
        <v>55</v>
      </c>
      <c r="R4344" s="4">
        <f>IFERROR(Table1[[#This Row],[Operating Profit]]/Table1[[#This Row],[Units Sold]],0)</f>
        <v>23.099999999999998</v>
      </c>
      <c r="S4344" s="4">
        <f>IFERROR((Table1[[#This Row],[Total Sales]]-Table1[[#This Row],[Operating Profit]])/Table1[[#This Row],[Units Sold]],0)</f>
        <v>31.9</v>
      </c>
      <c r="T4344" s="4" t="str">
        <f>IF(Table1[[#This Row],[Profit per unit]]&gt;$V$8,"Premium","Mass")</f>
        <v>Mass</v>
      </c>
      <c r="U4344" s="4"/>
    </row>
    <row r="4345" spans="2:21" ht="14.25" customHeight="1" x14ac:dyDescent="0.3">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c r="O4345" s="4" t="str">
        <f>TEXT(Table1[[#This Row],[Invoice Date]],"mmm")</f>
        <v>Nov</v>
      </c>
      <c r="P4345" s="4">
        <f>YEAR(Table1[[#This Row],[Invoice Date]])</f>
        <v>2021</v>
      </c>
      <c r="Q4345" s="4">
        <f>IFERROR(Table1[[#This Row],[Total Sales]]/Table1[[#This Row],[Units Sold]],4)</f>
        <v>48</v>
      </c>
      <c r="R4345" s="4">
        <f>IFERROR(Table1[[#This Row],[Operating Profit]]/Table1[[#This Row],[Units Sold]],0)</f>
        <v>17.28</v>
      </c>
      <c r="S4345" s="4">
        <f>IFERROR((Table1[[#This Row],[Total Sales]]-Table1[[#This Row],[Operating Profit]])/Table1[[#This Row],[Units Sold]],0)</f>
        <v>30.720000000000002</v>
      </c>
      <c r="T4345" s="4" t="str">
        <f>IF(Table1[[#This Row],[Profit per unit]]&gt;$V$8,"Premium","Mass")</f>
        <v>Mass</v>
      </c>
      <c r="U4345" s="4"/>
    </row>
    <row r="4346" spans="2:21" ht="14.25" customHeight="1" x14ac:dyDescent="0.3">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c r="O4346" s="4" t="str">
        <f>TEXT(Table1[[#This Row],[Invoice Date]],"mmm")</f>
        <v>Nov</v>
      </c>
      <c r="P4346" s="4">
        <f>YEAR(Table1[[#This Row],[Invoice Date]])</f>
        <v>2021</v>
      </c>
      <c r="Q4346" s="4">
        <f>IFERROR(Table1[[#This Row],[Total Sales]]/Table1[[#This Row],[Units Sold]],4)</f>
        <v>58</v>
      </c>
      <c r="R4346" s="4">
        <f>IFERROR(Table1[[#This Row],[Operating Profit]]/Table1[[#This Row],[Units Sold]],0)</f>
        <v>36.54</v>
      </c>
      <c r="S4346" s="4">
        <f>IFERROR((Table1[[#This Row],[Total Sales]]-Table1[[#This Row],[Operating Profit]])/Table1[[#This Row],[Units Sold]],0)</f>
        <v>21.460000000000004</v>
      </c>
      <c r="T4346" s="4" t="str">
        <f>IF(Table1[[#This Row],[Profit per unit]]&gt;$V$8,"Premium","Mass")</f>
        <v>Mass</v>
      </c>
      <c r="U4346" s="4"/>
    </row>
    <row r="4347" spans="2:21" ht="14.25" customHeight="1" x14ac:dyDescent="0.3">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c r="O4347" s="4" t="str">
        <f>TEXT(Table1[[#This Row],[Invoice Date]],"mmm")</f>
        <v>Nov</v>
      </c>
      <c r="P4347" s="4">
        <f>YEAR(Table1[[#This Row],[Invoice Date]])</f>
        <v>2021</v>
      </c>
      <c r="Q4347" s="4">
        <f>IFERROR(Table1[[#This Row],[Total Sales]]/Table1[[#This Row],[Units Sold]],4)</f>
        <v>54</v>
      </c>
      <c r="R4347" s="4">
        <f>IFERROR(Table1[[#This Row],[Operating Profit]]/Table1[[#This Row],[Units Sold]],0)</f>
        <v>21.599999999999998</v>
      </c>
      <c r="S4347" s="4">
        <f>IFERROR((Table1[[#This Row],[Total Sales]]-Table1[[#This Row],[Operating Profit]])/Table1[[#This Row],[Units Sold]],0)</f>
        <v>32.4</v>
      </c>
      <c r="T4347" s="4" t="str">
        <f>IF(Table1[[#This Row],[Profit per unit]]&gt;$V$8,"Premium","Mass")</f>
        <v>Mass</v>
      </c>
      <c r="U4347" s="4"/>
    </row>
    <row r="4348" spans="2:21" ht="14.25" customHeight="1" x14ac:dyDescent="0.3">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c r="O4348" s="4" t="str">
        <f>TEXT(Table1[[#This Row],[Invoice Date]],"mmm")</f>
        <v>Nov</v>
      </c>
      <c r="P4348" s="4">
        <f>YEAR(Table1[[#This Row],[Invoice Date]])</f>
        <v>2021</v>
      </c>
      <c r="Q4348" s="4">
        <f>IFERROR(Table1[[#This Row],[Total Sales]]/Table1[[#This Row],[Units Sold]],4)</f>
        <v>52</v>
      </c>
      <c r="R4348" s="4">
        <f>IFERROR(Table1[[#This Row],[Operating Profit]]/Table1[[#This Row],[Units Sold]],0)</f>
        <v>23.919999999999998</v>
      </c>
      <c r="S4348" s="4">
        <f>IFERROR((Table1[[#This Row],[Total Sales]]-Table1[[#This Row],[Operating Profit]])/Table1[[#This Row],[Units Sold]],0)</f>
        <v>28.080000000000002</v>
      </c>
      <c r="T4348" s="4" t="str">
        <f>IF(Table1[[#This Row],[Profit per unit]]&gt;$V$8,"Premium","Mass")</f>
        <v>Mass</v>
      </c>
      <c r="U4348" s="4"/>
    </row>
    <row r="4349" spans="2:21" ht="14.25" customHeight="1" x14ac:dyDescent="0.3">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c r="O4349" s="4" t="str">
        <f>TEXT(Table1[[#This Row],[Invoice Date]],"mmm")</f>
        <v>Nov</v>
      </c>
      <c r="P4349" s="4">
        <f>YEAR(Table1[[#This Row],[Invoice Date]])</f>
        <v>2021</v>
      </c>
      <c r="Q4349" s="4">
        <f>IFERROR(Table1[[#This Row],[Total Sales]]/Table1[[#This Row],[Units Sold]],4)</f>
        <v>51</v>
      </c>
      <c r="R4349" s="4">
        <f>IFERROR(Table1[[#This Row],[Operating Profit]]/Table1[[#This Row],[Units Sold]],0)</f>
        <v>23.97</v>
      </c>
      <c r="S4349" s="4">
        <f>IFERROR((Table1[[#This Row],[Total Sales]]-Table1[[#This Row],[Operating Profit]])/Table1[[#This Row],[Units Sold]],0)</f>
        <v>27.03</v>
      </c>
      <c r="T4349" s="4" t="str">
        <f>IF(Table1[[#This Row],[Profit per unit]]&gt;$V$8,"Premium","Mass")</f>
        <v>Mass</v>
      </c>
      <c r="U4349" s="4"/>
    </row>
    <row r="4350" spans="2:21" ht="14.25" customHeight="1" x14ac:dyDescent="0.3">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c r="O4350" s="4" t="str">
        <f>TEXT(Table1[[#This Row],[Invoice Date]],"mmm")</f>
        <v>Nov</v>
      </c>
      <c r="P4350" s="4">
        <f>YEAR(Table1[[#This Row],[Invoice Date]])</f>
        <v>2021</v>
      </c>
      <c r="Q4350" s="4">
        <f>IFERROR(Table1[[#This Row],[Total Sales]]/Table1[[#This Row],[Units Sold]],4)</f>
        <v>59</v>
      </c>
      <c r="R4350" s="4">
        <f>IFERROR(Table1[[#This Row],[Operating Profit]]/Table1[[#This Row],[Units Sold]],0)</f>
        <v>24.779999999999998</v>
      </c>
      <c r="S4350" s="4">
        <f>IFERROR((Table1[[#This Row],[Total Sales]]-Table1[[#This Row],[Operating Profit]])/Table1[[#This Row],[Units Sold]],0)</f>
        <v>34.220000000000006</v>
      </c>
      <c r="T4350" s="4" t="str">
        <f>IF(Table1[[#This Row],[Profit per unit]]&gt;$V$8,"Premium","Mass")</f>
        <v>Mass</v>
      </c>
      <c r="U4350" s="4"/>
    </row>
    <row r="4351" spans="2:21" ht="14.25" customHeight="1" x14ac:dyDescent="0.3">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c r="O4351" s="4" t="str">
        <f>TEXT(Table1[[#This Row],[Invoice Date]],"mmm")</f>
        <v>Nov</v>
      </c>
      <c r="P4351" s="4">
        <f>YEAR(Table1[[#This Row],[Invoice Date]])</f>
        <v>2021</v>
      </c>
      <c r="Q4351" s="4">
        <f>IFERROR(Table1[[#This Row],[Total Sales]]/Table1[[#This Row],[Units Sold]],4)</f>
        <v>64</v>
      </c>
      <c r="R4351" s="4">
        <f>IFERROR(Table1[[#This Row],[Operating Profit]]/Table1[[#This Row],[Units Sold]],0)</f>
        <v>28.799999999999997</v>
      </c>
      <c r="S4351" s="4">
        <f>IFERROR((Table1[[#This Row],[Total Sales]]-Table1[[#This Row],[Operating Profit]])/Table1[[#This Row],[Units Sold]],0)</f>
        <v>35.200000000000003</v>
      </c>
      <c r="T4351" s="4" t="str">
        <f>IF(Table1[[#This Row],[Profit per unit]]&gt;$V$8,"Premium","Mass")</f>
        <v>Mass</v>
      </c>
      <c r="U4351" s="4"/>
    </row>
    <row r="4352" spans="2:21" ht="14.25" customHeight="1" x14ac:dyDescent="0.3">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c r="O4352" s="4" t="str">
        <f>TEXT(Table1[[#This Row],[Invoice Date]],"mmm")</f>
        <v>Nov</v>
      </c>
      <c r="P4352" s="4">
        <f>YEAR(Table1[[#This Row],[Invoice Date]])</f>
        <v>2021</v>
      </c>
      <c r="Q4352" s="4">
        <f>IFERROR(Table1[[#This Row],[Total Sales]]/Table1[[#This Row],[Units Sold]],4)</f>
        <v>64</v>
      </c>
      <c r="R4352" s="4">
        <f>IFERROR(Table1[[#This Row],[Operating Profit]]/Table1[[#This Row],[Units Sold]],0)</f>
        <v>41.6</v>
      </c>
      <c r="S4352" s="4">
        <f>IFERROR((Table1[[#This Row],[Total Sales]]-Table1[[#This Row],[Operating Profit]])/Table1[[#This Row],[Units Sold]],0)</f>
        <v>22.4</v>
      </c>
      <c r="T4352" s="4" t="str">
        <f>IF(Table1[[#This Row],[Profit per unit]]&gt;$V$8,"Premium","Mass")</f>
        <v>Mass</v>
      </c>
      <c r="U4352" s="4"/>
    </row>
    <row r="4353" spans="2:21" ht="14.25" customHeight="1" x14ac:dyDescent="0.3">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c r="O4353" s="4" t="str">
        <f>TEXT(Table1[[#This Row],[Invoice Date]],"mmm")</f>
        <v>Nov</v>
      </c>
      <c r="P4353" s="4">
        <f>YEAR(Table1[[#This Row],[Invoice Date]])</f>
        <v>2021</v>
      </c>
      <c r="Q4353" s="4">
        <f>IFERROR(Table1[[#This Row],[Total Sales]]/Table1[[#This Row],[Units Sold]],4)</f>
        <v>59</v>
      </c>
      <c r="R4353" s="4">
        <f>IFERROR(Table1[[#This Row],[Operating Profit]]/Table1[[#This Row],[Units Sold]],0)</f>
        <v>27.14</v>
      </c>
      <c r="S4353" s="4">
        <f>IFERROR((Table1[[#This Row],[Total Sales]]-Table1[[#This Row],[Operating Profit]])/Table1[[#This Row],[Units Sold]],0)</f>
        <v>31.859999999999996</v>
      </c>
      <c r="T4353" s="4" t="str">
        <f>IF(Table1[[#This Row],[Profit per unit]]&gt;$V$8,"Premium","Mass")</f>
        <v>Mass</v>
      </c>
      <c r="U4353" s="4"/>
    </row>
    <row r="4354" spans="2:21" ht="14.25" customHeight="1" x14ac:dyDescent="0.3">
      <c r="B4354" s="4" t="s">
        <v>14</v>
      </c>
      <c r="C4354" s="4">
        <v>1185732</v>
      </c>
      <c r="D4354" s="5">
        <v>44523</v>
      </c>
      <c r="E4354" s="4" t="s">
        <v>15</v>
      </c>
      <c r="F4354" s="4" t="s">
        <v>40</v>
      </c>
      <c r="G4354" s="4" t="s">
        <v>41</v>
      </c>
      <c r="H4354" s="6" t="s">
        <v>20</v>
      </c>
      <c r="I4354" s="7">
        <v>52</v>
      </c>
      <c r="J4354" s="8">
        <v>44</v>
      </c>
      <c r="K4354" s="9">
        <v>2288</v>
      </c>
      <c r="L4354" s="9">
        <v>1144</v>
      </c>
      <c r="M4354" s="10">
        <v>0.5</v>
      </c>
      <c r="N4354" s="4" t="s">
        <v>83</v>
      </c>
      <c r="O4354" s="4" t="str">
        <f>TEXT(Table1[[#This Row],[Invoice Date]],"mmm")</f>
        <v>Nov</v>
      </c>
      <c r="P4354" s="4">
        <f>YEAR(Table1[[#This Row],[Invoice Date]])</f>
        <v>2021</v>
      </c>
      <c r="Q4354" s="4">
        <f>IFERROR(Table1[[#This Row],[Total Sales]]/Table1[[#This Row],[Units Sold]],4)</f>
        <v>52</v>
      </c>
      <c r="R4354" s="4">
        <f>IFERROR(Table1[[#This Row],[Operating Profit]]/Table1[[#This Row],[Units Sold]],0)</f>
        <v>26</v>
      </c>
      <c r="S4354" s="4">
        <f>IFERROR((Table1[[#This Row],[Total Sales]]-Table1[[#This Row],[Operating Profit]])/Table1[[#This Row],[Units Sold]],0)</f>
        <v>26</v>
      </c>
      <c r="T4354" s="4" t="str">
        <f>IF(Table1[[#This Row],[Profit per unit]]&gt;$V$8,"Premium","Mass")</f>
        <v>Mass</v>
      </c>
      <c r="U4354" s="4"/>
    </row>
    <row r="4355" spans="2:21" ht="14.25" customHeight="1" x14ac:dyDescent="0.3">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c r="O4355" s="4" t="str">
        <f>TEXT(Table1[[#This Row],[Invoice Date]],"mmm")</f>
        <v>Nov</v>
      </c>
      <c r="P4355" s="4">
        <f>YEAR(Table1[[#This Row],[Invoice Date]])</f>
        <v>2021</v>
      </c>
      <c r="Q4355" s="4">
        <f>IFERROR(Table1[[#This Row],[Total Sales]]/Table1[[#This Row],[Units Sold]],4)</f>
        <v>52</v>
      </c>
      <c r="R4355" s="4">
        <f>IFERROR(Table1[[#This Row],[Operating Profit]]/Table1[[#This Row],[Units Sold]],0)</f>
        <v>27.560000000000002</v>
      </c>
      <c r="S4355" s="4">
        <f>IFERROR((Table1[[#This Row],[Total Sales]]-Table1[[#This Row],[Operating Profit]])/Table1[[#This Row],[Units Sold]],0)</f>
        <v>24.439999999999998</v>
      </c>
      <c r="T4355" s="4" t="str">
        <f>IF(Table1[[#This Row],[Profit per unit]]&gt;$V$8,"Premium","Mass")</f>
        <v>Mass</v>
      </c>
      <c r="U4355" s="4"/>
    </row>
    <row r="4356" spans="2:21" ht="14.25" customHeight="1" x14ac:dyDescent="0.3">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c r="O4356" s="4" t="str">
        <f>TEXT(Table1[[#This Row],[Invoice Date]],"mmm")</f>
        <v>Nov</v>
      </c>
      <c r="P4356" s="4">
        <f>YEAR(Table1[[#This Row],[Invoice Date]])</f>
        <v>2021</v>
      </c>
      <c r="Q4356" s="4">
        <f>IFERROR(Table1[[#This Row],[Total Sales]]/Table1[[#This Row],[Units Sold]],4)</f>
        <v>60</v>
      </c>
      <c r="R4356" s="4">
        <f>IFERROR(Table1[[#This Row],[Operating Profit]]/Table1[[#This Row],[Units Sold]],0)</f>
        <v>27.6</v>
      </c>
      <c r="S4356" s="4">
        <f>IFERROR((Table1[[#This Row],[Total Sales]]-Table1[[#This Row],[Operating Profit]])/Table1[[#This Row],[Units Sold]],0)</f>
        <v>32.4</v>
      </c>
      <c r="T4356" s="4" t="str">
        <f>IF(Table1[[#This Row],[Profit per unit]]&gt;$V$8,"Premium","Mass")</f>
        <v>Mass</v>
      </c>
      <c r="U4356" s="4"/>
    </row>
    <row r="4357" spans="2:21" ht="14.25" customHeight="1" x14ac:dyDescent="0.3">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c r="O4357" s="4" t="str">
        <f>TEXT(Table1[[#This Row],[Invoice Date]],"mmm")</f>
        <v>Nov</v>
      </c>
      <c r="P4357" s="4">
        <f>YEAR(Table1[[#This Row],[Invoice Date]])</f>
        <v>2021</v>
      </c>
      <c r="Q4357" s="4">
        <f>IFERROR(Table1[[#This Row],[Total Sales]]/Table1[[#This Row],[Units Sold]],4)</f>
        <v>65</v>
      </c>
      <c r="R4357" s="4">
        <f>IFERROR(Table1[[#This Row],[Operating Profit]]/Table1[[#This Row],[Units Sold]],0)</f>
        <v>27.299999999999997</v>
      </c>
      <c r="S4357" s="4">
        <f>IFERROR((Table1[[#This Row],[Total Sales]]-Table1[[#This Row],[Operating Profit]])/Table1[[#This Row],[Units Sold]],0)</f>
        <v>37.700000000000003</v>
      </c>
      <c r="T4357" s="4" t="str">
        <f>IF(Table1[[#This Row],[Profit per unit]]&gt;$V$8,"Premium","Mass")</f>
        <v>Mass</v>
      </c>
      <c r="U4357" s="4"/>
    </row>
    <row r="4358" spans="2:21" ht="14.25" customHeight="1" x14ac:dyDescent="0.3">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c r="O4358" s="4" t="str">
        <f>TEXT(Table1[[#This Row],[Invoice Date]],"mmm")</f>
        <v>Nov</v>
      </c>
      <c r="P4358" s="4">
        <f>YEAR(Table1[[#This Row],[Invoice Date]])</f>
        <v>2021</v>
      </c>
      <c r="Q4358" s="4">
        <f>IFERROR(Table1[[#This Row],[Total Sales]]/Table1[[#This Row],[Units Sold]],4)</f>
        <v>60</v>
      </c>
      <c r="R4358" s="4">
        <f>IFERROR(Table1[[#This Row],[Operating Profit]]/Table1[[#This Row],[Units Sold]],0)</f>
        <v>40.200000000000003</v>
      </c>
      <c r="S4358" s="4">
        <f>IFERROR((Table1[[#This Row],[Total Sales]]-Table1[[#This Row],[Operating Profit]])/Table1[[#This Row],[Units Sold]],0)</f>
        <v>19.8</v>
      </c>
      <c r="T4358" s="4" t="str">
        <f>IF(Table1[[#This Row],[Profit per unit]]&gt;$V$8,"Premium","Mass")</f>
        <v>Mass</v>
      </c>
      <c r="U4358" s="4"/>
    </row>
    <row r="4359" spans="2:21" ht="14.25" customHeight="1" x14ac:dyDescent="0.3">
      <c r="B4359" s="4" t="s">
        <v>14</v>
      </c>
      <c r="C4359" s="4">
        <v>1185732</v>
      </c>
      <c r="D4359" s="5">
        <v>44528</v>
      </c>
      <c r="E4359" s="4" t="s">
        <v>15</v>
      </c>
      <c r="F4359" s="4" t="s">
        <v>40</v>
      </c>
      <c r="G4359" s="4" t="s">
        <v>41</v>
      </c>
      <c r="H4359" s="6" t="s">
        <v>19</v>
      </c>
      <c r="I4359" s="7">
        <v>55</v>
      </c>
      <c r="J4359" s="8">
        <v>90</v>
      </c>
      <c r="K4359" s="9">
        <v>4950</v>
      </c>
      <c r="L4359" s="9">
        <v>2475</v>
      </c>
      <c r="M4359" s="10">
        <v>0.5</v>
      </c>
      <c r="N4359" s="4" t="s">
        <v>83</v>
      </c>
      <c r="O4359" s="4" t="str">
        <f>TEXT(Table1[[#This Row],[Invoice Date]],"mmm")</f>
        <v>Nov</v>
      </c>
      <c r="P4359" s="4">
        <f>YEAR(Table1[[#This Row],[Invoice Date]])</f>
        <v>2021</v>
      </c>
      <c r="Q4359" s="4">
        <f>IFERROR(Table1[[#This Row],[Total Sales]]/Table1[[#This Row],[Units Sold]],4)</f>
        <v>55</v>
      </c>
      <c r="R4359" s="4">
        <f>IFERROR(Table1[[#This Row],[Operating Profit]]/Table1[[#This Row],[Units Sold]],0)</f>
        <v>27.5</v>
      </c>
      <c r="S4359" s="4">
        <f>IFERROR((Table1[[#This Row],[Total Sales]]-Table1[[#This Row],[Operating Profit]])/Table1[[#This Row],[Units Sold]],0)</f>
        <v>27.5</v>
      </c>
      <c r="T4359" s="4" t="str">
        <f>IF(Table1[[#This Row],[Profit per unit]]&gt;$V$8,"Premium","Mass")</f>
        <v>Mass</v>
      </c>
      <c r="U4359" s="4"/>
    </row>
    <row r="4360" spans="2:21" ht="14.25" customHeight="1" x14ac:dyDescent="0.3">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c r="O4360" s="4" t="str">
        <f>TEXT(Table1[[#This Row],[Invoice Date]],"mmm")</f>
        <v>Nov</v>
      </c>
      <c r="P4360" s="4">
        <f>YEAR(Table1[[#This Row],[Invoice Date]])</f>
        <v>2021</v>
      </c>
      <c r="Q4360" s="4">
        <f>IFERROR(Table1[[#This Row],[Total Sales]]/Table1[[#This Row],[Units Sold]],4)</f>
        <v>51</v>
      </c>
      <c r="R4360" s="4">
        <f>IFERROR(Table1[[#This Row],[Operating Profit]]/Table1[[#This Row],[Units Sold]],0)</f>
        <v>25.5</v>
      </c>
      <c r="S4360" s="4">
        <f>IFERROR((Table1[[#This Row],[Total Sales]]-Table1[[#This Row],[Operating Profit]])/Table1[[#This Row],[Units Sold]],0)</f>
        <v>25.5</v>
      </c>
      <c r="T4360" s="4" t="str">
        <f>IF(Table1[[#This Row],[Profit per unit]]&gt;$V$8,"Premium","Mass")</f>
        <v>Mass</v>
      </c>
      <c r="U4360" s="4"/>
    </row>
    <row r="4361" spans="2:21" ht="14.25" customHeight="1" x14ac:dyDescent="0.3">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c r="O4361" s="4" t="str">
        <f>TEXT(Table1[[#This Row],[Invoice Date]],"mmm")</f>
        <v>Nov</v>
      </c>
      <c r="P4361" s="4">
        <f>YEAR(Table1[[#This Row],[Invoice Date]])</f>
        <v>2021</v>
      </c>
      <c r="Q4361" s="4">
        <f>IFERROR(Table1[[#This Row],[Total Sales]]/Table1[[#This Row],[Units Sold]],4)</f>
        <v>51</v>
      </c>
      <c r="R4361" s="4">
        <f>IFERROR(Table1[[#This Row],[Operating Profit]]/Table1[[#This Row],[Units Sold]],0)</f>
        <v>27.030000000000005</v>
      </c>
      <c r="S4361" s="4">
        <f>IFERROR((Table1[[#This Row],[Total Sales]]-Table1[[#This Row],[Operating Profit]])/Table1[[#This Row],[Units Sold]],0)</f>
        <v>23.969999999999995</v>
      </c>
      <c r="T4361" s="4" t="str">
        <f>IF(Table1[[#This Row],[Profit per unit]]&gt;$V$8,"Premium","Mass")</f>
        <v>Mass</v>
      </c>
      <c r="U4361" s="4"/>
    </row>
    <row r="4362" spans="2:21" ht="14.25" customHeight="1" x14ac:dyDescent="0.3">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c r="O4362" s="4" t="str">
        <f>TEXT(Table1[[#This Row],[Invoice Date]],"mmm")</f>
        <v>Dec</v>
      </c>
      <c r="P4362" s="4">
        <f>YEAR(Table1[[#This Row],[Invoice Date]])</f>
        <v>2021</v>
      </c>
      <c r="Q4362" s="4">
        <f>IFERROR(Table1[[#This Row],[Total Sales]]/Table1[[#This Row],[Units Sold]],4)</f>
        <v>64</v>
      </c>
      <c r="R4362" s="4">
        <f>IFERROR(Table1[[#This Row],[Operating Profit]]/Table1[[#This Row],[Units Sold]],0)</f>
        <v>30.719999999999995</v>
      </c>
      <c r="S4362" s="4">
        <f>IFERROR((Table1[[#This Row],[Total Sales]]-Table1[[#This Row],[Operating Profit]])/Table1[[#This Row],[Units Sold]],0)</f>
        <v>33.28</v>
      </c>
      <c r="T4362" s="4" t="str">
        <f>IF(Table1[[#This Row],[Profit per unit]]&gt;$V$8,"Premium","Mass")</f>
        <v>Mass</v>
      </c>
      <c r="U4362" s="4"/>
    </row>
    <row r="4363" spans="2:21" ht="14.25" customHeight="1" x14ac:dyDescent="0.3">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c r="O4363" s="4" t="str">
        <f>TEXT(Table1[[#This Row],[Invoice Date]],"mmm")</f>
        <v>Dec</v>
      </c>
      <c r="P4363" s="4">
        <f>YEAR(Table1[[#This Row],[Invoice Date]])</f>
        <v>2021</v>
      </c>
      <c r="Q4363" s="4">
        <f>IFERROR(Table1[[#This Row],[Total Sales]]/Table1[[#This Row],[Units Sold]],4)</f>
        <v>64</v>
      </c>
      <c r="R4363" s="4">
        <f>IFERROR(Table1[[#This Row],[Operating Profit]]/Table1[[#This Row],[Units Sold]],0)</f>
        <v>26.88</v>
      </c>
      <c r="S4363" s="4">
        <f>IFERROR((Table1[[#This Row],[Total Sales]]-Table1[[#This Row],[Operating Profit]])/Table1[[#This Row],[Units Sold]],0)</f>
        <v>37.120000000000005</v>
      </c>
      <c r="T4363" s="4" t="str">
        <f>IF(Table1[[#This Row],[Profit per unit]]&gt;$V$8,"Premium","Mass")</f>
        <v>Mass</v>
      </c>
      <c r="U4363" s="4"/>
    </row>
    <row r="4364" spans="2:21" ht="14.25" customHeight="1" x14ac:dyDescent="0.3">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c r="O4364" s="4" t="str">
        <f>TEXT(Table1[[#This Row],[Invoice Date]],"mmm")</f>
        <v>Dec</v>
      </c>
      <c r="P4364" s="4">
        <f>YEAR(Table1[[#This Row],[Invoice Date]])</f>
        <v>2021</v>
      </c>
      <c r="Q4364" s="4">
        <f>IFERROR(Table1[[#This Row],[Total Sales]]/Table1[[#This Row],[Units Sold]],4)</f>
        <v>60</v>
      </c>
      <c r="R4364" s="4">
        <f>IFERROR(Table1[[#This Row],[Operating Profit]]/Table1[[#This Row],[Units Sold]],0)</f>
        <v>39.6</v>
      </c>
      <c r="S4364" s="4">
        <f>IFERROR((Table1[[#This Row],[Total Sales]]-Table1[[#This Row],[Operating Profit]])/Table1[[#This Row],[Units Sold]],0)</f>
        <v>20.399999999999999</v>
      </c>
      <c r="T4364" s="4" t="str">
        <f>IF(Table1[[#This Row],[Profit per unit]]&gt;$V$8,"Premium","Mass")</f>
        <v>Mass</v>
      </c>
      <c r="U4364" s="4"/>
    </row>
    <row r="4365" spans="2:21" ht="14.25" customHeight="1" x14ac:dyDescent="0.3">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c r="O4365" s="4" t="str">
        <f>TEXT(Table1[[#This Row],[Invoice Date]],"mmm")</f>
        <v>Dec</v>
      </c>
      <c r="P4365" s="4">
        <f>YEAR(Table1[[#This Row],[Invoice Date]])</f>
        <v>2021</v>
      </c>
      <c r="Q4365" s="4">
        <f>IFERROR(Table1[[#This Row],[Total Sales]]/Table1[[#This Row],[Units Sold]],4)</f>
        <v>54</v>
      </c>
      <c r="R4365" s="4">
        <f>IFERROR(Table1[[#This Row],[Operating Profit]]/Table1[[#This Row],[Units Sold]],0)</f>
        <v>25.38</v>
      </c>
      <c r="S4365" s="4">
        <f>IFERROR((Table1[[#This Row],[Total Sales]]-Table1[[#This Row],[Operating Profit]])/Table1[[#This Row],[Units Sold]],0)</f>
        <v>28.62</v>
      </c>
      <c r="T4365" s="4" t="str">
        <f>IF(Table1[[#This Row],[Profit per unit]]&gt;$V$8,"Premium","Mass")</f>
        <v>Mass</v>
      </c>
      <c r="U4365" s="4"/>
    </row>
    <row r="4366" spans="2:21" ht="14.25" customHeight="1" x14ac:dyDescent="0.3">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c r="O4366" s="4" t="str">
        <f>TEXT(Table1[[#This Row],[Invoice Date]],"mmm")</f>
        <v>Dec</v>
      </c>
      <c r="P4366" s="4">
        <f>YEAR(Table1[[#This Row],[Invoice Date]])</f>
        <v>2021</v>
      </c>
      <c r="Q4366" s="4">
        <f>IFERROR(Table1[[#This Row],[Total Sales]]/Table1[[#This Row],[Units Sold]],4)</f>
        <v>54</v>
      </c>
      <c r="R4366" s="4">
        <f>IFERROR(Table1[[#This Row],[Operating Profit]]/Table1[[#This Row],[Units Sold]],0)</f>
        <v>29.699999999999996</v>
      </c>
      <c r="S4366" s="4">
        <f>IFERROR((Table1[[#This Row],[Total Sales]]-Table1[[#This Row],[Operating Profit]])/Table1[[#This Row],[Units Sold]],0)</f>
        <v>24.300000000000004</v>
      </c>
      <c r="T4366" s="4" t="str">
        <f>IF(Table1[[#This Row],[Profit per unit]]&gt;$V$8,"Premium","Mass")</f>
        <v>Mass</v>
      </c>
      <c r="U4366" s="4"/>
    </row>
    <row r="4367" spans="2:21" ht="14.25" customHeight="1" x14ac:dyDescent="0.3">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c r="O4367" s="4" t="str">
        <f>TEXT(Table1[[#This Row],[Invoice Date]],"mmm")</f>
        <v>Dec</v>
      </c>
      <c r="P4367" s="4">
        <f>YEAR(Table1[[#This Row],[Invoice Date]])</f>
        <v>2021</v>
      </c>
      <c r="Q4367" s="4">
        <f>IFERROR(Table1[[#This Row],[Total Sales]]/Table1[[#This Row],[Units Sold]],4)</f>
        <v>53</v>
      </c>
      <c r="R4367" s="4">
        <f>IFERROR(Table1[[#This Row],[Operating Profit]]/Table1[[#This Row],[Units Sold]],0)</f>
        <v>28.62</v>
      </c>
      <c r="S4367" s="4">
        <f>IFERROR((Table1[[#This Row],[Total Sales]]-Table1[[#This Row],[Operating Profit]])/Table1[[#This Row],[Units Sold]],0)</f>
        <v>24.38</v>
      </c>
      <c r="T4367" s="4" t="str">
        <f>IF(Table1[[#This Row],[Profit per unit]]&gt;$V$8,"Premium","Mass")</f>
        <v>Mass</v>
      </c>
      <c r="U4367" s="4"/>
    </row>
    <row r="4368" spans="2:21" ht="14.25" customHeight="1" x14ac:dyDescent="0.3">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c r="O4368" s="4" t="str">
        <f>TEXT(Table1[[#This Row],[Invoice Date]],"mmm")</f>
        <v>Dec</v>
      </c>
      <c r="P4368" s="4">
        <f>YEAR(Table1[[#This Row],[Invoice Date]])</f>
        <v>2021</v>
      </c>
      <c r="Q4368" s="4">
        <f>IFERROR(Table1[[#This Row],[Total Sales]]/Table1[[#This Row],[Units Sold]],4)</f>
        <v>61</v>
      </c>
      <c r="R4368" s="4">
        <f>IFERROR(Table1[[#This Row],[Operating Profit]]/Table1[[#This Row],[Units Sold]],0)</f>
        <v>28.06</v>
      </c>
      <c r="S4368" s="4">
        <f>IFERROR((Table1[[#This Row],[Total Sales]]-Table1[[#This Row],[Operating Profit]])/Table1[[#This Row],[Units Sold]],0)</f>
        <v>32.94</v>
      </c>
      <c r="T4368" s="4" t="str">
        <f>IF(Table1[[#This Row],[Profit per unit]]&gt;$V$8,"Premium","Mass")</f>
        <v>Mass</v>
      </c>
      <c r="U4368" s="4"/>
    </row>
    <row r="4369" spans="2:21" ht="14.25" customHeight="1" x14ac:dyDescent="0.3">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c r="O4369" s="4" t="str">
        <f>TEXT(Table1[[#This Row],[Invoice Date]],"mmm")</f>
        <v>Dec</v>
      </c>
      <c r="P4369" s="4">
        <f>YEAR(Table1[[#This Row],[Invoice Date]])</f>
        <v>2021</v>
      </c>
      <c r="Q4369" s="4">
        <f>IFERROR(Table1[[#This Row],[Total Sales]]/Table1[[#This Row],[Units Sold]],4)</f>
        <v>64</v>
      </c>
      <c r="R4369" s="4">
        <f>IFERROR(Table1[[#This Row],[Operating Profit]]/Table1[[#This Row],[Units Sold]],0)</f>
        <v>27.52</v>
      </c>
      <c r="S4369" s="4">
        <f>IFERROR((Table1[[#This Row],[Total Sales]]-Table1[[#This Row],[Operating Profit]])/Table1[[#This Row],[Units Sold]],0)</f>
        <v>36.479999999999997</v>
      </c>
      <c r="T4369" s="4" t="str">
        <f>IF(Table1[[#This Row],[Profit per unit]]&gt;$V$8,"Premium","Mass")</f>
        <v>Mass</v>
      </c>
      <c r="U4369" s="4"/>
    </row>
    <row r="4370" spans="2:21" ht="14.25" customHeight="1" x14ac:dyDescent="0.3">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c r="O4370" s="4" t="str">
        <f>TEXT(Table1[[#This Row],[Invoice Date]],"mmm")</f>
        <v>Dec</v>
      </c>
      <c r="P4370" s="4">
        <f>YEAR(Table1[[#This Row],[Invoice Date]])</f>
        <v>2021</v>
      </c>
      <c r="Q4370" s="4">
        <f>IFERROR(Table1[[#This Row],[Total Sales]]/Table1[[#This Row],[Units Sold]],4)</f>
        <v>62</v>
      </c>
      <c r="R4370" s="4">
        <f>IFERROR(Table1[[#This Row],[Operating Profit]]/Table1[[#This Row],[Units Sold]],0)</f>
        <v>37.199999999999996</v>
      </c>
      <c r="S4370" s="4">
        <f>IFERROR((Table1[[#This Row],[Total Sales]]-Table1[[#This Row],[Operating Profit]])/Table1[[#This Row],[Units Sold]],0)</f>
        <v>24.800000000000004</v>
      </c>
      <c r="T4370" s="4" t="str">
        <f>IF(Table1[[#This Row],[Profit per unit]]&gt;$V$8,"Premium","Mass")</f>
        <v>Mass</v>
      </c>
      <c r="U4370" s="4"/>
    </row>
    <row r="4371" spans="2:21" ht="14.25" customHeight="1" x14ac:dyDescent="0.3">
      <c r="B4371" s="4" t="s">
        <v>14</v>
      </c>
      <c r="C4371" s="4">
        <v>1185732</v>
      </c>
      <c r="D4371" s="5">
        <v>44540</v>
      </c>
      <c r="E4371" s="4" t="s">
        <v>15</v>
      </c>
      <c r="F4371" s="4" t="s">
        <v>40</v>
      </c>
      <c r="G4371" s="4" t="s">
        <v>41</v>
      </c>
      <c r="H4371" s="6" t="s">
        <v>19</v>
      </c>
      <c r="I4371" s="7">
        <v>48</v>
      </c>
      <c r="J4371" s="8">
        <v>80</v>
      </c>
      <c r="K4371" s="9">
        <v>3840</v>
      </c>
      <c r="L4371" s="9">
        <v>1536</v>
      </c>
      <c r="M4371" s="10">
        <v>0.4</v>
      </c>
      <c r="N4371" s="4" t="s">
        <v>83</v>
      </c>
      <c r="O4371" s="4" t="str">
        <f>TEXT(Table1[[#This Row],[Invoice Date]],"mmm")</f>
        <v>Dec</v>
      </c>
      <c r="P4371" s="4">
        <f>YEAR(Table1[[#This Row],[Invoice Date]])</f>
        <v>2021</v>
      </c>
      <c r="Q4371" s="4">
        <f>IFERROR(Table1[[#This Row],[Total Sales]]/Table1[[#This Row],[Units Sold]],4)</f>
        <v>48</v>
      </c>
      <c r="R4371" s="4">
        <f>IFERROR(Table1[[#This Row],[Operating Profit]]/Table1[[#This Row],[Units Sold]],0)</f>
        <v>19.2</v>
      </c>
      <c r="S4371" s="4">
        <f>IFERROR((Table1[[#This Row],[Total Sales]]-Table1[[#This Row],[Operating Profit]])/Table1[[#This Row],[Units Sold]],0)</f>
        <v>28.8</v>
      </c>
      <c r="T4371" s="4" t="str">
        <f>IF(Table1[[#This Row],[Profit per unit]]&gt;$V$8,"Premium","Mass")</f>
        <v>Mass</v>
      </c>
      <c r="U4371" s="4"/>
    </row>
    <row r="4372" spans="2:21" ht="14.25" customHeight="1" x14ac:dyDescent="0.3">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c r="O4372" s="4" t="str">
        <f>TEXT(Table1[[#This Row],[Invoice Date]],"mmm")</f>
        <v>Dec</v>
      </c>
      <c r="P4372" s="4">
        <f>YEAR(Table1[[#This Row],[Invoice Date]])</f>
        <v>2021</v>
      </c>
      <c r="Q4372" s="4">
        <f>IFERROR(Table1[[#This Row],[Total Sales]]/Table1[[#This Row],[Units Sold]],4)</f>
        <v>41</v>
      </c>
      <c r="R4372" s="4">
        <f>IFERROR(Table1[[#This Row],[Operating Profit]]/Table1[[#This Row],[Units Sold]],0)</f>
        <v>18.45</v>
      </c>
      <c r="S4372" s="4">
        <f>IFERROR((Table1[[#This Row],[Total Sales]]-Table1[[#This Row],[Operating Profit]])/Table1[[#This Row],[Units Sold]],0)</f>
        <v>22.55</v>
      </c>
      <c r="T4372" s="4" t="str">
        <f>IF(Table1[[#This Row],[Profit per unit]]&gt;$V$8,"Premium","Mass")</f>
        <v>Mass</v>
      </c>
      <c r="U4372" s="4"/>
    </row>
    <row r="4373" spans="2:21" ht="14.25" customHeight="1" x14ac:dyDescent="0.3">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c r="O4373" s="4" t="str">
        <f>TEXT(Table1[[#This Row],[Invoice Date]],"mmm")</f>
        <v>Dec</v>
      </c>
      <c r="P4373" s="4">
        <f>YEAR(Table1[[#This Row],[Invoice Date]])</f>
        <v>2021</v>
      </c>
      <c r="Q4373" s="4">
        <f>IFERROR(Table1[[#This Row],[Total Sales]]/Table1[[#This Row],[Units Sold]],4)</f>
        <v>41</v>
      </c>
      <c r="R4373" s="4">
        <f>IFERROR(Table1[[#This Row],[Operating Profit]]/Table1[[#This Row],[Units Sold]],0)</f>
        <v>19.27</v>
      </c>
      <c r="S4373" s="4">
        <f>IFERROR((Table1[[#This Row],[Total Sales]]-Table1[[#This Row],[Operating Profit]])/Table1[[#This Row],[Units Sold]],0)</f>
        <v>21.73</v>
      </c>
      <c r="T4373" s="4" t="str">
        <f>IF(Table1[[#This Row],[Profit per unit]]&gt;$V$8,"Premium","Mass")</f>
        <v>Mass</v>
      </c>
      <c r="U4373" s="4"/>
    </row>
    <row r="4374" spans="2:21" ht="14.25" customHeight="1" x14ac:dyDescent="0.3">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c r="O4374" s="4" t="str">
        <f>TEXT(Table1[[#This Row],[Invoice Date]],"mmm")</f>
        <v>Dec</v>
      </c>
      <c r="P4374" s="4">
        <f>YEAR(Table1[[#This Row],[Invoice Date]])</f>
        <v>2021</v>
      </c>
      <c r="Q4374" s="4">
        <f>IFERROR(Table1[[#This Row],[Total Sales]]/Table1[[#This Row],[Units Sold]],4)</f>
        <v>50</v>
      </c>
      <c r="R4374" s="4">
        <f>IFERROR(Table1[[#This Row],[Operating Profit]]/Table1[[#This Row],[Units Sold]],0)</f>
        <v>22.499999999999996</v>
      </c>
      <c r="S4374" s="4">
        <f>IFERROR((Table1[[#This Row],[Total Sales]]-Table1[[#This Row],[Operating Profit]])/Table1[[#This Row],[Units Sold]],0)</f>
        <v>27.500000000000004</v>
      </c>
      <c r="T4374" s="4" t="str">
        <f>IF(Table1[[#This Row],[Profit per unit]]&gt;$V$8,"Premium","Mass")</f>
        <v>Mass</v>
      </c>
      <c r="U4374" s="4"/>
    </row>
    <row r="4375" spans="2:21" ht="14.25" customHeight="1" x14ac:dyDescent="0.3">
      <c r="B4375" s="4" t="s">
        <v>14</v>
      </c>
      <c r="C4375" s="4">
        <v>1185732</v>
      </c>
      <c r="D4375" s="5">
        <v>44544</v>
      </c>
      <c r="E4375" s="4" t="s">
        <v>15</v>
      </c>
      <c r="F4375" s="4" t="s">
        <v>40</v>
      </c>
      <c r="G4375" s="4" t="s">
        <v>41</v>
      </c>
      <c r="H4375" s="6" t="s">
        <v>23</v>
      </c>
      <c r="I4375" s="7">
        <v>55</v>
      </c>
      <c r="J4375" s="8">
        <v>61</v>
      </c>
      <c r="K4375" s="9">
        <v>3355</v>
      </c>
      <c r="L4375" s="9">
        <v>1342</v>
      </c>
      <c r="M4375" s="10">
        <v>0.4</v>
      </c>
      <c r="N4375" s="4" t="s">
        <v>83</v>
      </c>
      <c r="O4375" s="4" t="str">
        <f>TEXT(Table1[[#This Row],[Invoice Date]],"mmm")</f>
        <v>Dec</v>
      </c>
      <c r="P4375" s="4">
        <f>YEAR(Table1[[#This Row],[Invoice Date]])</f>
        <v>2021</v>
      </c>
      <c r="Q4375" s="4">
        <f>IFERROR(Table1[[#This Row],[Total Sales]]/Table1[[#This Row],[Units Sold]],4)</f>
        <v>55</v>
      </c>
      <c r="R4375" s="4">
        <f>IFERROR(Table1[[#This Row],[Operating Profit]]/Table1[[#This Row],[Units Sold]],0)</f>
        <v>22</v>
      </c>
      <c r="S4375" s="4">
        <f>IFERROR((Table1[[#This Row],[Total Sales]]-Table1[[#This Row],[Operating Profit]])/Table1[[#This Row],[Units Sold]],0)</f>
        <v>33</v>
      </c>
      <c r="T4375" s="4" t="str">
        <f>IF(Table1[[#This Row],[Profit per unit]]&gt;$V$8,"Premium","Mass")</f>
        <v>Mass</v>
      </c>
      <c r="U4375" s="4"/>
    </row>
    <row r="4376" spans="2:21" ht="14.25" customHeight="1" x14ac:dyDescent="0.3">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c r="O4376" s="4" t="str">
        <f>TEXT(Table1[[#This Row],[Invoice Date]],"mmm")</f>
        <v>Dec</v>
      </c>
      <c r="P4376" s="4">
        <f>YEAR(Table1[[#This Row],[Invoice Date]])</f>
        <v>2021</v>
      </c>
      <c r="Q4376" s="4">
        <f>IFERROR(Table1[[#This Row],[Total Sales]]/Table1[[#This Row],[Units Sold]],4)</f>
        <v>55</v>
      </c>
      <c r="R4376" s="4">
        <f>IFERROR(Table1[[#This Row],[Operating Profit]]/Table1[[#This Row],[Units Sold]],0)</f>
        <v>34.1</v>
      </c>
      <c r="S4376" s="4">
        <f>IFERROR((Table1[[#This Row],[Total Sales]]-Table1[[#This Row],[Operating Profit]])/Table1[[#This Row],[Units Sold]],0)</f>
        <v>20.9</v>
      </c>
      <c r="T4376" s="4" t="str">
        <f>IF(Table1[[#This Row],[Profit per unit]]&gt;$V$8,"Premium","Mass")</f>
        <v>Mass</v>
      </c>
      <c r="U4376" s="4"/>
    </row>
    <row r="4377" spans="2:21" ht="14.25" customHeight="1" x14ac:dyDescent="0.3">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c r="O4377" s="4" t="str">
        <f>TEXT(Table1[[#This Row],[Invoice Date]],"mmm")</f>
        <v>Dec</v>
      </c>
      <c r="P4377" s="4">
        <f>YEAR(Table1[[#This Row],[Invoice Date]])</f>
        <v>2021</v>
      </c>
      <c r="Q4377" s="4">
        <f>IFERROR(Table1[[#This Row],[Total Sales]]/Table1[[#This Row],[Units Sold]],4)</f>
        <v>47</v>
      </c>
      <c r="R4377" s="4">
        <f>IFERROR(Table1[[#This Row],[Operating Profit]]/Table1[[#This Row],[Units Sold]],0)</f>
        <v>19.739999999999998</v>
      </c>
      <c r="S4377" s="4">
        <f>IFERROR((Table1[[#This Row],[Total Sales]]-Table1[[#This Row],[Operating Profit]])/Table1[[#This Row],[Units Sold]],0)</f>
        <v>27.26</v>
      </c>
      <c r="T4377" s="4" t="str">
        <f>IF(Table1[[#This Row],[Profit per unit]]&gt;$V$8,"Premium","Mass")</f>
        <v>Mass</v>
      </c>
      <c r="U4377" s="4"/>
    </row>
    <row r="4378" spans="2:21" ht="14.25" customHeight="1" x14ac:dyDescent="0.3">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c r="O4378" s="4" t="str">
        <f>TEXT(Table1[[#This Row],[Invoice Date]],"mmm")</f>
        <v>Dec</v>
      </c>
      <c r="P4378" s="4">
        <f>YEAR(Table1[[#This Row],[Invoice Date]])</f>
        <v>2021</v>
      </c>
      <c r="Q4378" s="4">
        <f>IFERROR(Table1[[#This Row],[Total Sales]]/Table1[[#This Row],[Units Sold]],4)</f>
        <v>48</v>
      </c>
      <c r="R4378" s="4">
        <f>IFERROR(Table1[[#This Row],[Operating Profit]]/Table1[[#This Row],[Units Sold]],0)</f>
        <v>21.599999999999998</v>
      </c>
      <c r="S4378" s="4">
        <f>IFERROR((Table1[[#This Row],[Total Sales]]-Table1[[#This Row],[Operating Profit]])/Table1[[#This Row],[Units Sold]],0)</f>
        <v>26.400000000000002</v>
      </c>
      <c r="T4378" s="4" t="str">
        <f>IF(Table1[[#This Row],[Profit per unit]]&gt;$V$8,"Premium","Mass")</f>
        <v>Mass</v>
      </c>
      <c r="U4378" s="4"/>
    </row>
    <row r="4379" spans="2:21" ht="14.25" customHeight="1" x14ac:dyDescent="0.3">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c r="O4379" s="4" t="str">
        <f>TEXT(Table1[[#This Row],[Invoice Date]],"mmm")</f>
        <v>Dec</v>
      </c>
      <c r="P4379" s="4">
        <f>YEAR(Table1[[#This Row],[Invoice Date]])</f>
        <v>2021</v>
      </c>
      <c r="Q4379" s="4">
        <f>IFERROR(Table1[[#This Row],[Total Sales]]/Table1[[#This Row],[Units Sold]],4)</f>
        <v>48</v>
      </c>
      <c r="R4379" s="4">
        <f>IFERROR(Table1[[#This Row],[Operating Profit]]/Table1[[#This Row],[Units Sold]],0)</f>
        <v>21.599999999999998</v>
      </c>
      <c r="S4379" s="4">
        <f>IFERROR((Table1[[#This Row],[Total Sales]]-Table1[[#This Row],[Operating Profit]])/Table1[[#This Row],[Units Sold]],0)</f>
        <v>26.400000000000002</v>
      </c>
      <c r="T4379" s="4" t="str">
        <f>IF(Table1[[#This Row],[Profit per unit]]&gt;$V$8,"Premium","Mass")</f>
        <v>Mass</v>
      </c>
      <c r="U4379" s="4"/>
    </row>
    <row r="4380" spans="2:21" ht="14.25" customHeight="1" x14ac:dyDescent="0.3">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c r="O4380" s="4" t="str">
        <f>TEXT(Table1[[#This Row],[Invoice Date]],"mmm")</f>
        <v>Dec</v>
      </c>
      <c r="P4380" s="4">
        <f>YEAR(Table1[[#This Row],[Invoice Date]])</f>
        <v>2021</v>
      </c>
      <c r="Q4380" s="4">
        <f>IFERROR(Table1[[#This Row],[Total Sales]]/Table1[[#This Row],[Units Sold]],4)</f>
        <v>56</v>
      </c>
      <c r="R4380" s="4">
        <f>IFERROR(Table1[[#This Row],[Operating Profit]]/Table1[[#This Row],[Units Sold]],0)</f>
        <v>24.08</v>
      </c>
      <c r="S4380" s="4">
        <f>IFERROR((Table1[[#This Row],[Total Sales]]-Table1[[#This Row],[Operating Profit]])/Table1[[#This Row],[Units Sold]],0)</f>
        <v>31.92</v>
      </c>
      <c r="T4380" s="4" t="str">
        <f>IF(Table1[[#This Row],[Profit per unit]]&gt;$V$8,"Premium","Mass")</f>
        <v>Mass</v>
      </c>
      <c r="U4380" s="4"/>
    </row>
    <row r="4381" spans="2:21" ht="14.25" customHeight="1" x14ac:dyDescent="0.3">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c r="O4381" s="4" t="str">
        <f>TEXT(Table1[[#This Row],[Invoice Date]],"mmm")</f>
        <v>Dec</v>
      </c>
      <c r="P4381" s="4">
        <f>YEAR(Table1[[#This Row],[Invoice Date]])</f>
        <v>2021</v>
      </c>
      <c r="Q4381" s="4">
        <f>IFERROR(Table1[[#This Row],[Total Sales]]/Table1[[#This Row],[Units Sold]],4)</f>
        <v>60</v>
      </c>
      <c r="R4381" s="4">
        <f>IFERROR(Table1[[#This Row],[Operating Profit]]/Table1[[#This Row],[Units Sold]],0)</f>
        <v>23.400000000000002</v>
      </c>
      <c r="S4381" s="4">
        <f>IFERROR((Table1[[#This Row],[Total Sales]]-Table1[[#This Row],[Operating Profit]])/Table1[[#This Row],[Units Sold]],0)</f>
        <v>36.6</v>
      </c>
      <c r="T4381" s="4" t="str">
        <f>IF(Table1[[#This Row],[Profit per unit]]&gt;$V$8,"Premium","Mass")</f>
        <v>Mass</v>
      </c>
      <c r="U4381" s="4"/>
    </row>
    <row r="4382" spans="2:21" ht="14.25" customHeight="1" x14ac:dyDescent="0.3">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c r="O4382" s="4" t="str">
        <f>TEXT(Table1[[#This Row],[Invoice Date]],"mmm")</f>
        <v>Dec</v>
      </c>
      <c r="P4382" s="4">
        <f>YEAR(Table1[[#This Row],[Invoice Date]])</f>
        <v>2021</v>
      </c>
      <c r="Q4382" s="4">
        <f>IFERROR(Table1[[#This Row],[Total Sales]]/Table1[[#This Row],[Units Sold]],4)</f>
        <v>66</v>
      </c>
      <c r="R4382" s="4">
        <f>IFERROR(Table1[[#This Row],[Operating Profit]]/Table1[[#This Row],[Units Sold]],0)</f>
        <v>42.9</v>
      </c>
      <c r="S4382" s="4">
        <f>IFERROR((Table1[[#This Row],[Total Sales]]-Table1[[#This Row],[Operating Profit]])/Table1[[#This Row],[Units Sold]],0)</f>
        <v>23.1</v>
      </c>
      <c r="T4382" s="4" t="str">
        <f>IF(Table1[[#This Row],[Profit per unit]]&gt;$V$8,"Premium","Mass")</f>
        <v>Mass</v>
      </c>
      <c r="U4382" s="4"/>
    </row>
    <row r="4383" spans="2:21" ht="14.25" customHeight="1" x14ac:dyDescent="0.3">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c r="O4383" s="4" t="str">
        <f>TEXT(Table1[[#This Row],[Invoice Date]],"mmm")</f>
        <v>Dec</v>
      </c>
      <c r="P4383" s="4">
        <f>YEAR(Table1[[#This Row],[Invoice Date]])</f>
        <v>2021</v>
      </c>
      <c r="Q4383" s="4">
        <f>IFERROR(Table1[[#This Row],[Total Sales]]/Table1[[#This Row],[Units Sold]],4)</f>
        <v>55</v>
      </c>
      <c r="R4383" s="4">
        <f>IFERROR(Table1[[#This Row],[Operating Profit]]/Table1[[#This Row],[Units Sold]],0)</f>
        <v>25.85</v>
      </c>
      <c r="S4383" s="4">
        <f>IFERROR((Table1[[#This Row],[Total Sales]]-Table1[[#This Row],[Operating Profit]])/Table1[[#This Row],[Units Sold]],0)</f>
        <v>29.15</v>
      </c>
      <c r="T4383" s="4" t="str">
        <f>IF(Table1[[#This Row],[Profit per unit]]&gt;$V$8,"Premium","Mass")</f>
        <v>Mass</v>
      </c>
      <c r="U4383" s="4"/>
    </row>
    <row r="4384" spans="2:21" ht="14.25" customHeight="1" x14ac:dyDescent="0.3">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c r="O4384" s="4" t="str">
        <f>TEXT(Table1[[#This Row],[Invoice Date]],"mmm")</f>
        <v>Dec</v>
      </c>
      <c r="P4384" s="4">
        <f>YEAR(Table1[[#This Row],[Invoice Date]])</f>
        <v>2021</v>
      </c>
      <c r="Q4384" s="4">
        <f>IFERROR(Table1[[#This Row],[Total Sales]]/Table1[[#This Row],[Units Sold]],4)</f>
        <v>55</v>
      </c>
      <c r="R4384" s="4">
        <f>IFERROR(Table1[[#This Row],[Operating Profit]]/Table1[[#This Row],[Units Sold]],0)</f>
        <v>29.15</v>
      </c>
      <c r="S4384" s="4">
        <f>IFERROR((Table1[[#This Row],[Total Sales]]-Table1[[#This Row],[Operating Profit]])/Table1[[#This Row],[Units Sold]],0)</f>
        <v>25.85</v>
      </c>
      <c r="T4384" s="4" t="str">
        <f>IF(Table1[[#This Row],[Profit per unit]]&gt;$V$8,"Premium","Mass")</f>
        <v>Mass</v>
      </c>
      <c r="U4384" s="4"/>
    </row>
    <row r="4385" spans="2:21" ht="14.25" customHeight="1" x14ac:dyDescent="0.3">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c r="O4385" s="4" t="str">
        <f>TEXT(Table1[[#This Row],[Invoice Date]],"mmm")</f>
        <v>Dec</v>
      </c>
      <c r="P4385" s="4">
        <f>YEAR(Table1[[#This Row],[Invoice Date]])</f>
        <v>2021</v>
      </c>
      <c r="Q4385" s="4">
        <f>IFERROR(Table1[[#This Row],[Total Sales]]/Table1[[#This Row],[Units Sold]],4)</f>
        <v>56</v>
      </c>
      <c r="R4385" s="4">
        <f>IFERROR(Table1[[#This Row],[Operating Profit]]/Table1[[#This Row],[Units Sold]],0)</f>
        <v>28.560000000000002</v>
      </c>
      <c r="S4385" s="4">
        <f>IFERROR((Table1[[#This Row],[Total Sales]]-Table1[[#This Row],[Operating Profit]])/Table1[[#This Row],[Units Sold]],0)</f>
        <v>27.439999999999998</v>
      </c>
      <c r="T4385" s="4" t="str">
        <f>IF(Table1[[#This Row],[Profit per unit]]&gt;$V$8,"Premium","Mass")</f>
        <v>Mass</v>
      </c>
      <c r="U4385" s="4"/>
    </row>
    <row r="4386" spans="2:21" ht="14.25" customHeight="1" x14ac:dyDescent="0.3">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c r="O4386" s="4" t="str">
        <f>TEXT(Table1[[#This Row],[Invoice Date]],"mmm")</f>
        <v>Dec</v>
      </c>
      <c r="P4386" s="4">
        <f>YEAR(Table1[[#This Row],[Invoice Date]])</f>
        <v>2021</v>
      </c>
      <c r="Q4386" s="4">
        <f>IFERROR(Table1[[#This Row],[Total Sales]]/Table1[[#This Row],[Units Sold]],4)</f>
        <v>64</v>
      </c>
      <c r="R4386" s="4">
        <f>IFERROR(Table1[[#This Row],[Operating Profit]]/Table1[[#This Row],[Units Sold]],0)</f>
        <v>30.72</v>
      </c>
      <c r="S4386" s="4">
        <f>IFERROR((Table1[[#This Row],[Total Sales]]-Table1[[#This Row],[Operating Profit]])/Table1[[#This Row],[Units Sold]],0)</f>
        <v>33.28</v>
      </c>
      <c r="T4386" s="4" t="str">
        <f>IF(Table1[[#This Row],[Profit per unit]]&gt;$V$8,"Premium","Mass")</f>
        <v>Mass</v>
      </c>
      <c r="U4386" s="4"/>
    </row>
    <row r="4387" spans="2:21" ht="14.25" customHeight="1" x14ac:dyDescent="0.3">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c r="O4387" s="4" t="str">
        <f>TEXT(Table1[[#This Row],[Invoice Date]],"mmm")</f>
        <v>Dec</v>
      </c>
      <c r="P4387" s="4">
        <f>YEAR(Table1[[#This Row],[Invoice Date]])</f>
        <v>2021</v>
      </c>
      <c r="Q4387" s="4">
        <f>IFERROR(Table1[[#This Row],[Total Sales]]/Table1[[#This Row],[Units Sold]],4)</f>
        <v>71</v>
      </c>
      <c r="R4387" s="4">
        <f>IFERROR(Table1[[#This Row],[Operating Profit]]/Table1[[#This Row],[Units Sold]],0)</f>
        <v>31.24</v>
      </c>
      <c r="S4387" s="4">
        <f>IFERROR((Table1[[#This Row],[Total Sales]]-Table1[[#This Row],[Operating Profit]])/Table1[[#This Row],[Units Sold]],0)</f>
        <v>39.76</v>
      </c>
      <c r="T4387" s="4" t="str">
        <f>IF(Table1[[#This Row],[Profit per unit]]&gt;$V$8,"Premium","Mass")</f>
        <v>Mass</v>
      </c>
      <c r="U4387" s="4"/>
    </row>
    <row r="4388" spans="2:21" ht="14.25" customHeight="1" x14ac:dyDescent="0.3">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c r="O4388" s="4" t="str">
        <f>TEXT(Table1[[#This Row],[Invoice Date]],"mmm")</f>
        <v>Dec</v>
      </c>
      <c r="P4388" s="4">
        <f>YEAR(Table1[[#This Row],[Invoice Date]])</f>
        <v>2021</v>
      </c>
      <c r="Q4388" s="4">
        <f>IFERROR(Table1[[#This Row],[Total Sales]]/Table1[[#This Row],[Units Sold]],4)</f>
        <v>67</v>
      </c>
      <c r="R4388" s="4">
        <f>IFERROR(Table1[[#This Row],[Operating Profit]]/Table1[[#This Row],[Units Sold]],0)</f>
        <v>46.230000000000004</v>
      </c>
      <c r="S4388" s="4">
        <f>IFERROR((Table1[[#This Row],[Total Sales]]-Table1[[#This Row],[Operating Profit]])/Table1[[#This Row],[Units Sold]],0)</f>
        <v>20.769999999999996</v>
      </c>
      <c r="T4388" s="4" t="str">
        <f>IF(Table1[[#This Row],[Profit per unit]]&gt;$V$8,"Premium","Mass")</f>
        <v>Mass</v>
      </c>
      <c r="U4388" s="4"/>
    </row>
    <row r="4389" spans="2:21" ht="14.25" customHeight="1" x14ac:dyDescent="0.3">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c r="O4389" s="4" t="str">
        <f>TEXT(Table1[[#This Row],[Invoice Date]],"mmm")</f>
        <v>Dec</v>
      </c>
      <c r="P4389" s="4">
        <f>YEAR(Table1[[#This Row],[Invoice Date]])</f>
        <v>2021</v>
      </c>
      <c r="Q4389" s="4">
        <f>IFERROR(Table1[[#This Row],[Total Sales]]/Table1[[#This Row],[Units Sold]],4)</f>
        <v>55</v>
      </c>
      <c r="R4389" s="4">
        <f>IFERROR(Table1[[#This Row],[Operating Profit]]/Table1[[#This Row],[Units Sold]],0)</f>
        <v>24.749999999999996</v>
      </c>
      <c r="S4389" s="4">
        <f>IFERROR((Table1[[#This Row],[Total Sales]]-Table1[[#This Row],[Operating Profit]])/Table1[[#This Row],[Units Sold]],0)</f>
        <v>30.25</v>
      </c>
      <c r="T4389" s="4" t="str">
        <f>IF(Table1[[#This Row],[Profit per unit]]&gt;$V$8,"Premium","Mass")</f>
        <v>Mass</v>
      </c>
      <c r="U4389" s="4"/>
    </row>
    <row r="4390" spans="2:21" ht="14.25" customHeight="1" x14ac:dyDescent="0.3">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c r="O4390" s="4" t="str">
        <f>TEXT(Table1[[#This Row],[Invoice Date]],"mmm")</f>
        <v>Dec</v>
      </c>
      <c r="P4390" s="4">
        <f>YEAR(Table1[[#This Row],[Invoice Date]])</f>
        <v>2021</v>
      </c>
      <c r="Q4390" s="4">
        <f>IFERROR(Table1[[#This Row],[Total Sales]]/Table1[[#This Row],[Units Sold]],4)</f>
        <v>55</v>
      </c>
      <c r="R4390" s="4">
        <f>IFERROR(Table1[[#This Row],[Operating Profit]]/Table1[[#This Row],[Units Sold]],0)</f>
        <v>29.15</v>
      </c>
      <c r="S4390" s="4">
        <f>IFERROR((Table1[[#This Row],[Total Sales]]-Table1[[#This Row],[Operating Profit]])/Table1[[#This Row],[Units Sold]],0)</f>
        <v>25.85</v>
      </c>
      <c r="T4390" s="4" t="str">
        <f>IF(Table1[[#This Row],[Profit per unit]]&gt;$V$8,"Premium","Mass")</f>
        <v>Mass</v>
      </c>
      <c r="U4390" s="4"/>
    </row>
    <row r="4391" spans="2:21" ht="14.25" customHeight="1" x14ac:dyDescent="0.3">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c r="O4391" s="4" t="str">
        <f>TEXT(Table1[[#This Row],[Invoice Date]],"mmm")</f>
        <v>Dec</v>
      </c>
      <c r="P4391" s="4">
        <f>YEAR(Table1[[#This Row],[Invoice Date]])</f>
        <v>2021</v>
      </c>
      <c r="Q4391" s="4">
        <f>IFERROR(Table1[[#This Row],[Total Sales]]/Table1[[#This Row],[Units Sold]],4)</f>
        <v>57</v>
      </c>
      <c r="R4391" s="4">
        <f>IFERROR(Table1[[#This Row],[Operating Profit]]/Table1[[#This Row],[Units Sold]],0)</f>
        <v>30.21</v>
      </c>
      <c r="S4391" s="4">
        <f>IFERROR((Table1[[#This Row],[Total Sales]]-Table1[[#This Row],[Operating Profit]])/Table1[[#This Row],[Units Sold]],0)</f>
        <v>26.79</v>
      </c>
      <c r="T4391" s="4" t="str">
        <f>IF(Table1[[#This Row],[Profit per unit]]&gt;$V$8,"Premium","Mass")</f>
        <v>Mass</v>
      </c>
      <c r="U4391" s="4"/>
    </row>
    <row r="4392" spans="2:21" ht="14.25" customHeight="1" x14ac:dyDescent="0.3">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c r="O4392" s="4" t="str">
        <f>TEXT(Table1[[#This Row],[Invoice Date]],"mmm")</f>
        <v>Dec</v>
      </c>
      <c r="P4392" s="4">
        <f>YEAR(Table1[[#This Row],[Invoice Date]])</f>
        <v>2021</v>
      </c>
      <c r="Q4392" s="4">
        <f>IFERROR(Table1[[#This Row],[Total Sales]]/Table1[[#This Row],[Units Sold]],4)</f>
        <v>63</v>
      </c>
      <c r="R4392" s="4">
        <f>IFERROR(Table1[[#This Row],[Operating Profit]]/Table1[[#This Row],[Units Sold]],0)</f>
        <v>28.98</v>
      </c>
      <c r="S4392" s="4">
        <f>IFERROR((Table1[[#This Row],[Total Sales]]-Table1[[#This Row],[Operating Profit]])/Table1[[#This Row],[Units Sold]],0)</f>
        <v>34.020000000000003</v>
      </c>
      <c r="T4392" s="4" t="str">
        <f>IF(Table1[[#This Row],[Profit per unit]]&gt;$V$8,"Premium","Mass")</f>
        <v>Mass</v>
      </c>
      <c r="U4392" s="4"/>
    </row>
    <row r="4393" spans="2:21" ht="14.25" customHeight="1" x14ac:dyDescent="0.3">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c r="O4393" s="4" t="str">
        <f>TEXT(Table1[[#This Row],[Invoice Date]],"mmm")</f>
        <v>Jan</v>
      </c>
      <c r="P4393" s="4">
        <f>YEAR(Table1[[#This Row],[Invoice Date]])</f>
        <v>2020</v>
      </c>
      <c r="Q4393" s="4">
        <f>IFERROR(Table1[[#This Row],[Total Sales]]/Table1[[#This Row],[Units Sold]],4)</f>
        <v>68</v>
      </c>
      <c r="R4393" s="4">
        <f>IFERROR(Table1[[#This Row],[Operating Profit]]/Table1[[#This Row],[Units Sold]],0)</f>
        <v>29.240000000000002</v>
      </c>
      <c r="S4393" s="4">
        <f>IFERROR((Table1[[#This Row],[Total Sales]]-Table1[[#This Row],[Operating Profit]])/Table1[[#This Row],[Units Sold]],0)</f>
        <v>38.76</v>
      </c>
      <c r="T4393" s="4" t="str">
        <f>IF(Table1[[#This Row],[Profit per unit]]&gt;$V$8,"Premium","Mass")</f>
        <v>Mass</v>
      </c>
      <c r="U4393" s="4"/>
    </row>
    <row r="4394" spans="2:21" ht="14.25" customHeight="1" x14ac:dyDescent="0.3">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c r="O4394" s="4" t="str">
        <f>TEXT(Table1[[#This Row],[Invoice Date]],"mmm")</f>
        <v>Jan</v>
      </c>
      <c r="P4394" s="4">
        <f>YEAR(Table1[[#This Row],[Invoice Date]])</f>
        <v>2020</v>
      </c>
      <c r="Q4394" s="4">
        <f>IFERROR(Table1[[#This Row],[Total Sales]]/Table1[[#This Row],[Units Sold]],4)</f>
        <v>32</v>
      </c>
      <c r="R4394" s="4">
        <f>IFERROR(Table1[[#This Row],[Operating Profit]]/Table1[[#This Row],[Units Sold]],0)</f>
        <v>16.32</v>
      </c>
      <c r="S4394" s="4">
        <f>IFERROR((Table1[[#This Row],[Total Sales]]-Table1[[#This Row],[Operating Profit]])/Table1[[#This Row],[Units Sold]],0)</f>
        <v>15.68</v>
      </c>
      <c r="T4394" s="4" t="str">
        <f>IF(Table1[[#This Row],[Profit per unit]]&gt;$V$8,"Premium","Mass")</f>
        <v>Mass</v>
      </c>
      <c r="U4394" s="4"/>
    </row>
    <row r="4395" spans="2:21" ht="14.25" customHeight="1" x14ac:dyDescent="0.3">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c r="O4395" s="4" t="str">
        <f>TEXT(Table1[[#This Row],[Invoice Date]],"mmm")</f>
        <v>Jan</v>
      </c>
      <c r="P4395" s="4">
        <f>YEAR(Table1[[#This Row],[Invoice Date]])</f>
        <v>2020</v>
      </c>
      <c r="Q4395" s="4">
        <f>IFERROR(Table1[[#This Row],[Total Sales]]/Table1[[#This Row],[Units Sold]],4)</f>
        <v>44</v>
      </c>
      <c r="R4395" s="4">
        <f>IFERROR(Table1[[#This Row],[Operating Profit]]/Table1[[#This Row],[Units Sold]],0)</f>
        <v>16.28</v>
      </c>
      <c r="S4395" s="4">
        <f>IFERROR((Table1[[#This Row],[Total Sales]]-Table1[[#This Row],[Operating Profit]])/Table1[[#This Row],[Units Sold]],0)</f>
        <v>27.72</v>
      </c>
      <c r="T4395" s="4" t="str">
        <f>IF(Table1[[#This Row],[Profit per unit]]&gt;$V$8,"Premium","Mass")</f>
        <v>Mass</v>
      </c>
      <c r="U4395" s="4"/>
    </row>
    <row r="4396" spans="2:21" ht="14.25" customHeight="1" x14ac:dyDescent="0.3">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c r="O4396" s="4" t="str">
        <f>TEXT(Table1[[#This Row],[Invoice Date]],"mmm")</f>
        <v>Jan</v>
      </c>
      <c r="P4396" s="4">
        <f>YEAR(Table1[[#This Row],[Invoice Date]])</f>
        <v>2020</v>
      </c>
      <c r="Q4396" s="4">
        <f>IFERROR(Table1[[#This Row],[Total Sales]]/Table1[[#This Row],[Units Sold]],4)</f>
        <v>41</v>
      </c>
      <c r="R4396" s="4">
        <f>IFERROR(Table1[[#This Row],[Operating Profit]]/Table1[[#This Row],[Units Sold]],0)</f>
        <v>22.14</v>
      </c>
      <c r="S4396" s="4">
        <f>IFERROR((Table1[[#This Row],[Total Sales]]-Table1[[#This Row],[Operating Profit]])/Table1[[#This Row],[Units Sold]],0)</f>
        <v>18.86</v>
      </c>
      <c r="T4396" s="4" t="str">
        <f>IF(Table1[[#This Row],[Profit per unit]]&gt;$V$8,"Premium","Mass")</f>
        <v>Mass</v>
      </c>
      <c r="U4396" s="4"/>
    </row>
    <row r="4397" spans="2:21" ht="14.25" customHeight="1" x14ac:dyDescent="0.3">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c r="O4397" s="4" t="str">
        <f>TEXT(Table1[[#This Row],[Invoice Date]],"mmm")</f>
        <v>Jan</v>
      </c>
      <c r="P4397" s="4">
        <f>YEAR(Table1[[#This Row],[Invoice Date]])</f>
        <v>2020</v>
      </c>
      <c r="Q4397" s="4">
        <f>IFERROR(Table1[[#This Row],[Total Sales]]/Table1[[#This Row],[Units Sold]],4)</f>
        <v>43</v>
      </c>
      <c r="R4397" s="4">
        <f>IFERROR(Table1[[#This Row],[Operating Profit]]/Table1[[#This Row],[Units Sold]],0)</f>
        <v>21.5</v>
      </c>
      <c r="S4397" s="4">
        <f>IFERROR((Table1[[#This Row],[Total Sales]]-Table1[[#This Row],[Operating Profit]])/Table1[[#This Row],[Units Sold]],0)</f>
        <v>21.5</v>
      </c>
      <c r="T4397" s="4" t="str">
        <f>IF(Table1[[#This Row],[Profit per unit]]&gt;$V$8,"Premium","Mass")</f>
        <v>Mass</v>
      </c>
      <c r="U4397" s="4"/>
    </row>
    <row r="4398" spans="2:21" ht="14.25" customHeight="1" x14ac:dyDescent="0.3">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c r="O4398" s="4" t="str">
        <f>TEXT(Table1[[#This Row],[Invoice Date]],"mmm")</f>
        <v>Jan</v>
      </c>
      <c r="P4398" s="4">
        <f>YEAR(Table1[[#This Row],[Invoice Date]])</f>
        <v>2020</v>
      </c>
      <c r="Q4398" s="4">
        <f>IFERROR(Table1[[#This Row],[Total Sales]]/Table1[[#This Row],[Units Sold]],4)</f>
        <v>47</v>
      </c>
      <c r="R4398" s="4">
        <f>IFERROR(Table1[[#This Row],[Operating Profit]]/Table1[[#This Row],[Units Sold]],0)</f>
        <v>30.55</v>
      </c>
      <c r="S4398" s="4">
        <f>IFERROR((Table1[[#This Row],[Total Sales]]-Table1[[#This Row],[Operating Profit]])/Table1[[#This Row],[Units Sold]],0)</f>
        <v>16.45</v>
      </c>
      <c r="T4398" s="4" t="str">
        <f>IF(Table1[[#This Row],[Profit per unit]]&gt;$V$8,"Premium","Mass")</f>
        <v>Mass</v>
      </c>
      <c r="U4398" s="4"/>
    </row>
    <row r="4399" spans="2:21" ht="14.25" customHeight="1" x14ac:dyDescent="0.3">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c r="O4399" s="4" t="str">
        <f>TEXT(Table1[[#This Row],[Invoice Date]],"mmm")</f>
        <v>Jan</v>
      </c>
      <c r="P4399" s="4">
        <f>YEAR(Table1[[#This Row],[Invoice Date]])</f>
        <v>2020</v>
      </c>
      <c r="Q4399" s="4">
        <f>IFERROR(Table1[[#This Row],[Total Sales]]/Table1[[#This Row],[Units Sold]],4)</f>
        <v>41</v>
      </c>
      <c r="R4399" s="4">
        <f>IFERROR(Table1[[#This Row],[Operating Profit]]/Table1[[#This Row],[Units Sold]],0)</f>
        <v>12.300000000000002</v>
      </c>
      <c r="S4399" s="4">
        <f>IFERROR((Table1[[#This Row],[Total Sales]]-Table1[[#This Row],[Operating Profit]])/Table1[[#This Row],[Units Sold]],0)</f>
        <v>28.699999999999996</v>
      </c>
      <c r="T4399" s="4" t="str">
        <f>IF(Table1[[#This Row],[Profit per unit]]&gt;$V$8,"Premium","Mass")</f>
        <v>Mass</v>
      </c>
      <c r="U4399" s="4"/>
    </row>
    <row r="4400" spans="2:21" ht="14.25" customHeight="1" x14ac:dyDescent="0.3">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c r="O4400" s="4" t="str">
        <f>TEXT(Table1[[#This Row],[Invoice Date]],"mmm")</f>
        <v>Jan</v>
      </c>
      <c r="P4400" s="4">
        <f>YEAR(Table1[[#This Row],[Invoice Date]])</f>
        <v>2020</v>
      </c>
      <c r="Q4400" s="4">
        <f>IFERROR(Table1[[#This Row],[Total Sales]]/Table1[[#This Row],[Units Sold]],4)</f>
        <v>34</v>
      </c>
      <c r="R4400" s="4">
        <f>IFERROR(Table1[[#This Row],[Operating Profit]]/Table1[[#This Row],[Units Sold]],0)</f>
        <v>17</v>
      </c>
      <c r="S4400" s="4">
        <f>IFERROR((Table1[[#This Row],[Total Sales]]-Table1[[#This Row],[Operating Profit]])/Table1[[#This Row],[Units Sold]],0)</f>
        <v>17</v>
      </c>
      <c r="T4400" s="4" t="str">
        <f>IF(Table1[[#This Row],[Profit per unit]]&gt;$V$8,"Premium","Mass")</f>
        <v>Mass</v>
      </c>
      <c r="U4400" s="4"/>
    </row>
    <row r="4401" spans="2:21" ht="14.25" customHeight="1" x14ac:dyDescent="0.3">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c r="O4401" s="4" t="str">
        <f>TEXT(Table1[[#This Row],[Invoice Date]],"mmm")</f>
        <v>Jan</v>
      </c>
      <c r="P4401" s="4">
        <f>YEAR(Table1[[#This Row],[Invoice Date]])</f>
        <v>2020</v>
      </c>
      <c r="Q4401" s="4">
        <f>IFERROR(Table1[[#This Row],[Total Sales]]/Table1[[#This Row],[Units Sold]],4)</f>
        <v>43</v>
      </c>
      <c r="R4401" s="4">
        <f>IFERROR(Table1[[#This Row],[Operating Profit]]/Table1[[#This Row],[Units Sold]],0)</f>
        <v>17.2</v>
      </c>
      <c r="S4401" s="4">
        <f>IFERROR((Table1[[#This Row],[Total Sales]]-Table1[[#This Row],[Operating Profit]])/Table1[[#This Row],[Units Sold]],0)</f>
        <v>25.8</v>
      </c>
      <c r="T4401" s="4" t="str">
        <f>IF(Table1[[#This Row],[Profit per unit]]&gt;$V$8,"Premium","Mass")</f>
        <v>Mass</v>
      </c>
      <c r="U4401" s="4"/>
    </row>
    <row r="4402" spans="2:21" ht="14.25" customHeight="1" x14ac:dyDescent="0.3">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c r="O4402" s="4" t="str">
        <f>TEXT(Table1[[#This Row],[Invoice Date]],"mmm")</f>
        <v>Jan</v>
      </c>
      <c r="P4402" s="4">
        <f>YEAR(Table1[[#This Row],[Invoice Date]])</f>
        <v>2020</v>
      </c>
      <c r="Q4402" s="4">
        <f>IFERROR(Table1[[#This Row],[Total Sales]]/Table1[[#This Row],[Units Sold]],4)</f>
        <v>41</v>
      </c>
      <c r="R4402" s="4">
        <f>IFERROR(Table1[[#This Row],[Operating Profit]]/Table1[[#This Row],[Units Sold]],0)</f>
        <v>21.730000000000004</v>
      </c>
      <c r="S4402" s="4">
        <f>IFERROR((Table1[[#This Row],[Total Sales]]-Table1[[#This Row],[Operating Profit]])/Table1[[#This Row],[Units Sold]],0)</f>
        <v>19.269999999999996</v>
      </c>
      <c r="T4402" s="4" t="str">
        <f>IF(Table1[[#This Row],[Profit per unit]]&gt;$V$8,"Premium","Mass")</f>
        <v>Mass</v>
      </c>
      <c r="U4402" s="4"/>
    </row>
    <row r="4403" spans="2:21" ht="14.25" customHeight="1" x14ac:dyDescent="0.3">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c r="O4403" s="4" t="str">
        <f>TEXT(Table1[[#This Row],[Invoice Date]],"mmm")</f>
        <v>Jan</v>
      </c>
      <c r="P4403" s="4">
        <f>YEAR(Table1[[#This Row],[Invoice Date]])</f>
        <v>2020</v>
      </c>
      <c r="Q4403" s="4">
        <f>IFERROR(Table1[[#This Row],[Total Sales]]/Table1[[#This Row],[Units Sold]],4)</f>
        <v>44</v>
      </c>
      <c r="R4403" s="4">
        <f>IFERROR(Table1[[#This Row],[Operating Profit]]/Table1[[#This Row],[Units Sold]],0)</f>
        <v>20.239999999999998</v>
      </c>
      <c r="S4403" s="4">
        <f>IFERROR((Table1[[#This Row],[Total Sales]]-Table1[[#This Row],[Operating Profit]])/Table1[[#This Row],[Units Sold]],0)</f>
        <v>23.76</v>
      </c>
      <c r="T4403" s="4" t="str">
        <f>IF(Table1[[#This Row],[Profit per unit]]&gt;$V$8,"Premium","Mass")</f>
        <v>Mass</v>
      </c>
      <c r="U4403" s="4"/>
    </row>
    <row r="4404" spans="2:21" ht="14.25" customHeight="1" x14ac:dyDescent="0.3">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c r="O4404" s="4" t="str">
        <f>TEXT(Table1[[#This Row],[Invoice Date]],"mmm")</f>
        <v>Jan</v>
      </c>
      <c r="P4404" s="4">
        <f>YEAR(Table1[[#This Row],[Invoice Date]])</f>
        <v>2020</v>
      </c>
      <c r="Q4404" s="4">
        <f>IFERROR(Table1[[#This Row],[Total Sales]]/Table1[[#This Row],[Units Sold]],4)</f>
        <v>46</v>
      </c>
      <c r="R4404" s="4">
        <f>IFERROR(Table1[[#This Row],[Operating Profit]]/Table1[[#This Row],[Units Sold]],0)</f>
        <v>32.200000000000003</v>
      </c>
      <c r="S4404" s="4">
        <f>IFERROR((Table1[[#This Row],[Total Sales]]-Table1[[#This Row],[Operating Profit]])/Table1[[#This Row],[Units Sold]],0)</f>
        <v>13.799999999999999</v>
      </c>
      <c r="T4404" s="4" t="str">
        <f>IF(Table1[[#This Row],[Profit per unit]]&gt;$V$8,"Premium","Mass")</f>
        <v>Mass</v>
      </c>
      <c r="U4404" s="4"/>
    </row>
    <row r="4405" spans="2:21" ht="14.25" customHeight="1" x14ac:dyDescent="0.3">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c r="O4405" s="4" t="str">
        <f>TEXT(Table1[[#This Row],[Invoice Date]],"mmm")</f>
        <v>Jan</v>
      </c>
      <c r="P4405" s="4">
        <f>YEAR(Table1[[#This Row],[Invoice Date]])</f>
        <v>2020</v>
      </c>
      <c r="Q4405" s="4">
        <f>IFERROR(Table1[[#This Row],[Total Sales]]/Table1[[#This Row],[Units Sold]],4)</f>
        <v>41</v>
      </c>
      <c r="R4405" s="4">
        <f>IFERROR(Table1[[#This Row],[Operating Profit]]/Table1[[#This Row],[Units Sold]],0)</f>
        <v>13.940000000000001</v>
      </c>
      <c r="S4405" s="4">
        <f>IFERROR((Table1[[#This Row],[Total Sales]]-Table1[[#This Row],[Operating Profit]])/Table1[[#This Row],[Units Sold]],0)</f>
        <v>27.06</v>
      </c>
      <c r="T4405" s="4" t="str">
        <f>IF(Table1[[#This Row],[Profit per unit]]&gt;$V$8,"Premium","Mass")</f>
        <v>Mass</v>
      </c>
      <c r="U4405" s="4"/>
    </row>
    <row r="4406" spans="2:21" ht="14.25" customHeight="1" x14ac:dyDescent="0.3">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c r="O4406" s="4" t="str">
        <f>TEXT(Table1[[#This Row],[Invoice Date]],"mmm")</f>
        <v>Jan</v>
      </c>
      <c r="P4406" s="4">
        <f>YEAR(Table1[[#This Row],[Invoice Date]])</f>
        <v>2020</v>
      </c>
      <c r="Q4406" s="4">
        <f>IFERROR(Table1[[#This Row],[Total Sales]]/Table1[[#This Row],[Units Sold]],4)</f>
        <v>43</v>
      </c>
      <c r="R4406" s="4">
        <f>IFERROR(Table1[[#This Row],[Operating Profit]]/Table1[[#This Row],[Units Sold]],0)</f>
        <v>23.650000000000002</v>
      </c>
      <c r="S4406" s="4">
        <f>IFERROR((Table1[[#This Row],[Total Sales]]-Table1[[#This Row],[Operating Profit]])/Table1[[#This Row],[Units Sold]],0)</f>
        <v>19.349999999999998</v>
      </c>
      <c r="T4406" s="4" t="str">
        <f>IF(Table1[[#This Row],[Profit per unit]]&gt;$V$8,"Premium","Mass")</f>
        <v>Mass</v>
      </c>
      <c r="U4406" s="4"/>
    </row>
    <row r="4407" spans="2:21" ht="14.25" customHeight="1" x14ac:dyDescent="0.3">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c r="O4407" s="4" t="str">
        <f>TEXT(Table1[[#This Row],[Invoice Date]],"mmm")</f>
        <v>Jan</v>
      </c>
      <c r="P4407" s="4">
        <f>YEAR(Table1[[#This Row],[Invoice Date]])</f>
        <v>2020</v>
      </c>
      <c r="Q4407" s="4">
        <f>IFERROR(Table1[[#This Row],[Total Sales]]/Table1[[#This Row],[Units Sold]],4)</f>
        <v>50</v>
      </c>
      <c r="R4407" s="4">
        <f>IFERROR(Table1[[#This Row],[Operating Profit]]/Table1[[#This Row],[Units Sold]],0)</f>
        <v>20</v>
      </c>
      <c r="S4407" s="4">
        <f>IFERROR((Table1[[#This Row],[Total Sales]]-Table1[[#This Row],[Operating Profit]])/Table1[[#This Row],[Units Sold]],0)</f>
        <v>30</v>
      </c>
      <c r="T4407" s="4" t="str">
        <f>IF(Table1[[#This Row],[Profit per unit]]&gt;$V$8,"Premium","Mass")</f>
        <v>Mass</v>
      </c>
      <c r="U4407" s="4"/>
    </row>
    <row r="4408" spans="2:21" ht="14.25" customHeight="1" x14ac:dyDescent="0.3">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c r="O4408" s="4" t="str">
        <f>TEXT(Table1[[#This Row],[Invoice Date]],"mmm")</f>
        <v>Jan</v>
      </c>
      <c r="P4408" s="4">
        <f>YEAR(Table1[[#This Row],[Invoice Date]])</f>
        <v>2020</v>
      </c>
      <c r="Q4408" s="4">
        <f>IFERROR(Table1[[#This Row],[Total Sales]]/Table1[[#This Row],[Units Sold]],4)</f>
        <v>52</v>
      </c>
      <c r="R4408" s="4">
        <f>IFERROR(Table1[[#This Row],[Operating Profit]]/Table1[[#This Row],[Units Sold]],0)</f>
        <v>27.560000000000002</v>
      </c>
      <c r="S4408" s="4">
        <f>IFERROR((Table1[[#This Row],[Total Sales]]-Table1[[#This Row],[Operating Profit]])/Table1[[#This Row],[Units Sold]],0)</f>
        <v>24.439999999999998</v>
      </c>
      <c r="T4408" s="4" t="str">
        <f>IF(Table1[[#This Row],[Profit per unit]]&gt;$V$8,"Premium","Mass")</f>
        <v>Mass</v>
      </c>
      <c r="U4408" s="4"/>
    </row>
    <row r="4409" spans="2:21" ht="14.25" customHeight="1" x14ac:dyDescent="0.3">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c r="O4409" s="4" t="str">
        <f>TEXT(Table1[[#This Row],[Invoice Date]],"mmm")</f>
        <v>Jan</v>
      </c>
      <c r="P4409" s="4">
        <f>YEAR(Table1[[#This Row],[Invoice Date]])</f>
        <v>2020</v>
      </c>
      <c r="Q4409" s="4">
        <f>IFERROR(Table1[[#This Row],[Total Sales]]/Table1[[#This Row],[Units Sold]],4)</f>
        <v>50</v>
      </c>
      <c r="R4409" s="4">
        <f>IFERROR(Table1[[#This Row],[Operating Profit]]/Table1[[#This Row],[Units Sold]],0)</f>
        <v>23.5</v>
      </c>
      <c r="S4409" s="4">
        <f>IFERROR((Table1[[#This Row],[Total Sales]]-Table1[[#This Row],[Operating Profit]])/Table1[[#This Row],[Units Sold]],0)</f>
        <v>26.5</v>
      </c>
      <c r="T4409" s="4" t="str">
        <f>IF(Table1[[#This Row],[Profit per unit]]&gt;$V$8,"Premium","Mass")</f>
        <v>Mass</v>
      </c>
      <c r="U4409" s="4"/>
    </row>
    <row r="4410" spans="2:21" ht="14.25" customHeight="1" x14ac:dyDescent="0.3">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c r="O4410" s="4" t="str">
        <f>TEXT(Table1[[#This Row],[Invoice Date]],"mmm")</f>
        <v>Jan</v>
      </c>
      <c r="P4410" s="4">
        <f>YEAR(Table1[[#This Row],[Invoice Date]])</f>
        <v>2020</v>
      </c>
      <c r="Q4410" s="4">
        <f>IFERROR(Table1[[#This Row],[Total Sales]]/Table1[[#This Row],[Units Sold]],4)</f>
        <v>55</v>
      </c>
      <c r="R4410" s="4">
        <f>IFERROR(Table1[[#This Row],[Operating Profit]]/Table1[[#This Row],[Units Sold]],0)</f>
        <v>38.500000000000007</v>
      </c>
      <c r="S4410" s="4">
        <f>IFERROR((Table1[[#This Row],[Total Sales]]-Table1[[#This Row],[Operating Profit]])/Table1[[#This Row],[Units Sold]],0)</f>
        <v>16.499999999999996</v>
      </c>
      <c r="T4410" s="4" t="str">
        <f>IF(Table1[[#This Row],[Profit per unit]]&gt;$V$8,"Premium","Mass")</f>
        <v>Mass</v>
      </c>
      <c r="U4410" s="4"/>
    </row>
    <row r="4411" spans="2:21" ht="14.25" customHeight="1" x14ac:dyDescent="0.3">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c r="O4411" s="4" t="str">
        <f>TEXT(Table1[[#This Row],[Invoice Date]],"mmm")</f>
        <v>Jan</v>
      </c>
      <c r="P4411" s="4">
        <f>YEAR(Table1[[#This Row],[Invoice Date]])</f>
        <v>2020</v>
      </c>
      <c r="Q4411" s="4">
        <f>IFERROR(Table1[[#This Row],[Total Sales]]/Table1[[#This Row],[Units Sold]],4)</f>
        <v>54</v>
      </c>
      <c r="R4411" s="4">
        <f>IFERROR(Table1[[#This Row],[Operating Profit]]/Table1[[#This Row],[Units Sold]],0)</f>
        <v>18.360000000000003</v>
      </c>
      <c r="S4411" s="4">
        <f>IFERROR((Table1[[#This Row],[Total Sales]]-Table1[[#This Row],[Operating Profit]])/Table1[[#This Row],[Units Sold]],0)</f>
        <v>35.64</v>
      </c>
      <c r="T4411" s="4" t="str">
        <f>IF(Table1[[#This Row],[Profit per unit]]&gt;$V$8,"Premium","Mass")</f>
        <v>Mass</v>
      </c>
      <c r="U4411" s="4"/>
    </row>
    <row r="4412" spans="2:21" ht="14.25" customHeight="1" x14ac:dyDescent="0.3">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c r="O4412" s="4" t="str">
        <f>TEXT(Table1[[#This Row],[Invoice Date]],"mmm")</f>
        <v>Jan</v>
      </c>
      <c r="P4412" s="4">
        <f>YEAR(Table1[[#This Row],[Invoice Date]])</f>
        <v>2020</v>
      </c>
      <c r="Q4412" s="4">
        <f>IFERROR(Table1[[#This Row],[Total Sales]]/Table1[[#This Row],[Units Sold]],4)</f>
        <v>58</v>
      </c>
      <c r="R4412" s="4">
        <f>IFERROR(Table1[[#This Row],[Operating Profit]]/Table1[[#This Row],[Units Sold]],0)</f>
        <v>29.580000000000002</v>
      </c>
      <c r="S4412" s="4">
        <f>IFERROR((Table1[[#This Row],[Total Sales]]-Table1[[#This Row],[Operating Profit]])/Table1[[#This Row],[Units Sold]],0)</f>
        <v>28.419999999999998</v>
      </c>
      <c r="T4412" s="4" t="str">
        <f>IF(Table1[[#This Row],[Profit per unit]]&gt;$V$8,"Premium","Mass")</f>
        <v>Mass</v>
      </c>
      <c r="U4412" s="4"/>
    </row>
    <row r="4413" spans="2:21" ht="14.25" customHeight="1" x14ac:dyDescent="0.3">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c r="O4413" s="4" t="str">
        <f>TEXT(Table1[[#This Row],[Invoice Date]],"mmm")</f>
        <v>Jan</v>
      </c>
      <c r="P4413" s="4">
        <f>YEAR(Table1[[#This Row],[Invoice Date]])</f>
        <v>2020</v>
      </c>
      <c r="Q4413" s="4">
        <f>IFERROR(Table1[[#This Row],[Total Sales]]/Table1[[#This Row],[Units Sold]],4)</f>
        <v>62</v>
      </c>
      <c r="R4413" s="4">
        <f>IFERROR(Table1[[#This Row],[Operating Profit]]/Table1[[#This Row],[Units Sold]],0)</f>
        <v>23.56</v>
      </c>
      <c r="S4413" s="4">
        <f>IFERROR((Table1[[#This Row],[Total Sales]]-Table1[[#This Row],[Operating Profit]])/Table1[[#This Row],[Units Sold]],0)</f>
        <v>38.44</v>
      </c>
      <c r="T4413" s="4" t="str">
        <f>IF(Table1[[#This Row],[Profit per unit]]&gt;$V$8,"Premium","Mass")</f>
        <v>Mass</v>
      </c>
      <c r="U4413" s="4"/>
    </row>
    <row r="4414" spans="2:21" ht="14.25" customHeight="1" x14ac:dyDescent="0.3">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c r="O4414" s="4" t="str">
        <f>TEXT(Table1[[#This Row],[Invoice Date]],"mmm")</f>
        <v>Jan</v>
      </c>
      <c r="P4414" s="4">
        <f>YEAR(Table1[[#This Row],[Invoice Date]])</f>
        <v>2020</v>
      </c>
      <c r="Q4414" s="4">
        <f>IFERROR(Table1[[#This Row],[Total Sales]]/Table1[[#This Row],[Units Sold]],4)</f>
        <v>61</v>
      </c>
      <c r="R4414" s="4">
        <f>IFERROR(Table1[[#This Row],[Operating Profit]]/Table1[[#This Row],[Units Sold]],0)</f>
        <v>32.330000000000005</v>
      </c>
      <c r="S4414" s="4">
        <f>IFERROR((Table1[[#This Row],[Total Sales]]-Table1[[#This Row],[Operating Profit]])/Table1[[#This Row],[Units Sold]],0)</f>
        <v>28.669999999999998</v>
      </c>
      <c r="T4414" s="4" t="str">
        <f>IF(Table1[[#This Row],[Profit per unit]]&gt;$V$8,"Premium","Mass")</f>
        <v>Mass</v>
      </c>
      <c r="U4414" s="4"/>
    </row>
    <row r="4415" spans="2:21" ht="14.25" customHeight="1" x14ac:dyDescent="0.3">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c r="O4415" s="4" t="str">
        <f>TEXT(Table1[[#This Row],[Invoice Date]],"mmm")</f>
        <v>Jan</v>
      </c>
      <c r="P4415" s="4">
        <f>YEAR(Table1[[#This Row],[Invoice Date]])</f>
        <v>2020</v>
      </c>
      <c r="Q4415" s="4">
        <f>IFERROR(Table1[[#This Row],[Total Sales]]/Table1[[#This Row],[Units Sold]],4)</f>
        <v>59</v>
      </c>
      <c r="R4415" s="4">
        <f>IFERROR(Table1[[#This Row],[Operating Profit]]/Table1[[#This Row],[Units Sold]],0)</f>
        <v>27.139999999999997</v>
      </c>
      <c r="S4415" s="4">
        <f>IFERROR((Table1[[#This Row],[Total Sales]]-Table1[[#This Row],[Operating Profit]])/Table1[[#This Row],[Units Sold]],0)</f>
        <v>31.86</v>
      </c>
      <c r="T4415" s="4" t="str">
        <f>IF(Table1[[#This Row],[Profit per unit]]&gt;$V$8,"Premium","Mass")</f>
        <v>Mass</v>
      </c>
      <c r="U4415" s="4"/>
    </row>
    <row r="4416" spans="2:21" ht="14.25" customHeight="1" x14ac:dyDescent="0.3">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c r="O4416" s="4" t="str">
        <f>TEXT(Table1[[#This Row],[Invoice Date]],"mmm")</f>
        <v>Jan</v>
      </c>
      <c r="P4416" s="4">
        <f>YEAR(Table1[[#This Row],[Invoice Date]])</f>
        <v>2020</v>
      </c>
      <c r="Q4416" s="4">
        <f>IFERROR(Table1[[#This Row],[Total Sales]]/Table1[[#This Row],[Units Sold]],4)</f>
        <v>63</v>
      </c>
      <c r="R4416" s="4">
        <f>IFERROR(Table1[[#This Row],[Operating Profit]]/Table1[[#This Row],[Units Sold]],0)</f>
        <v>41.580000000000005</v>
      </c>
      <c r="S4416" s="4">
        <f>IFERROR((Table1[[#This Row],[Total Sales]]-Table1[[#This Row],[Operating Profit]])/Table1[[#This Row],[Units Sold]],0)</f>
        <v>21.419999999999995</v>
      </c>
      <c r="T4416" s="4" t="str">
        <f>IF(Table1[[#This Row],[Profit per unit]]&gt;$V$8,"Premium","Mass")</f>
        <v>Mass</v>
      </c>
      <c r="U4416" s="4"/>
    </row>
    <row r="4417" spans="2:21" ht="14.25" customHeight="1" x14ac:dyDescent="0.3">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c r="O4417" s="4" t="str">
        <f>TEXT(Table1[[#This Row],[Invoice Date]],"mmm")</f>
        <v>Jan</v>
      </c>
      <c r="P4417" s="4">
        <f>YEAR(Table1[[#This Row],[Invoice Date]])</f>
        <v>2020</v>
      </c>
      <c r="Q4417" s="4">
        <f>IFERROR(Table1[[#This Row],[Total Sales]]/Table1[[#This Row],[Units Sold]],4)</f>
        <v>78</v>
      </c>
      <c r="R4417" s="4">
        <f>IFERROR(Table1[[#This Row],[Operating Profit]]/Table1[[#This Row],[Units Sold]],0)</f>
        <v>26.52</v>
      </c>
      <c r="S4417" s="4">
        <f>IFERROR((Table1[[#This Row],[Total Sales]]-Table1[[#This Row],[Operating Profit]])/Table1[[#This Row],[Units Sold]],0)</f>
        <v>51.480000000000004</v>
      </c>
      <c r="T4417" s="4" t="str">
        <f>IF(Table1[[#This Row],[Profit per unit]]&gt;$V$8,"Premium","Mass")</f>
        <v>Mass</v>
      </c>
      <c r="U4417" s="4"/>
    </row>
    <row r="4418" spans="2:21" ht="14.25" customHeight="1" x14ac:dyDescent="0.3">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c r="O4418" s="4" t="str">
        <f>TEXT(Table1[[#This Row],[Invoice Date]],"mmm")</f>
        <v>Jan</v>
      </c>
      <c r="P4418" s="4">
        <f>YEAR(Table1[[#This Row],[Invoice Date]])</f>
        <v>2020</v>
      </c>
      <c r="Q4418" s="4">
        <f>IFERROR(Table1[[#This Row],[Total Sales]]/Table1[[#This Row],[Units Sold]],4)</f>
        <v>58</v>
      </c>
      <c r="R4418" s="4">
        <f>IFERROR(Table1[[#This Row],[Operating Profit]]/Table1[[#This Row],[Units Sold]],0)</f>
        <v>33.64</v>
      </c>
      <c r="S4418" s="4">
        <f>IFERROR((Table1[[#This Row],[Total Sales]]-Table1[[#This Row],[Operating Profit]])/Table1[[#This Row],[Units Sold]],0)</f>
        <v>24.359999999999996</v>
      </c>
      <c r="T4418" s="4" t="str">
        <f>IF(Table1[[#This Row],[Profit per unit]]&gt;$V$8,"Premium","Mass")</f>
        <v>Mass</v>
      </c>
      <c r="U4418" s="4"/>
    </row>
    <row r="4419" spans="2:21" ht="14.25" customHeight="1" x14ac:dyDescent="0.3">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c r="O4419" s="4" t="str">
        <f>TEXT(Table1[[#This Row],[Invoice Date]],"mmm")</f>
        <v>Jan</v>
      </c>
      <c r="P4419" s="4">
        <f>YEAR(Table1[[#This Row],[Invoice Date]])</f>
        <v>2020</v>
      </c>
      <c r="Q4419" s="4">
        <f>IFERROR(Table1[[#This Row],[Total Sales]]/Table1[[#This Row],[Units Sold]],4)</f>
        <v>60</v>
      </c>
      <c r="R4419" s="4">
        <f>IFERROR(Table1[[#This Row],[Operating Profit]]/Table1[[#This Row],[Units Sold]],0)</f>
        <v>25.799999999999997</v>
      </c>
      <c r="S4419" s="4">
        <f>IFERROR((Table1[[#This Row],[Total Sales]]-Table1[[#This Row],[Operating Profit]])/Table1[[#This Row],[Units Sold]],0)</f>
        <v>34.200000000000003</v>
      </c>
      <c r="T4419" s="4" t="str">
        <f>IF(Table1[[#This Row],[Profit per unit]]&gt;$V$8,"Premium","Mass")</f>
        <v>Mass</v>
      </c>
      <c r="U4419" s="4"/>
    </row>
    <row r="4420" spans="2:21" ht="14.25" customHeight="1" x14ac:dyDescent="0.3">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c r="O4420" s="4" t="str">
        <f>TEXT(Table1[[#This Row],[Invoice Date]],"mmm")</f>
        <v>Jan</v>
      </c>
      <c r="P4420" s="4">
        <f>YEAR(Table1[[#This Row],[Invoice Date]])</f>
        <v>2020</v>
      </c>
      <c r="Q4420" s="4">
        <f>IFERROR(Table1[[#This Row],[Total Sales]]/Table1[[#This Row],[Units Sold]],4)</f>
        <v>63</v>
      </c>
      <c r="R4420" s="4">
        <f>IFERROR(Table1[[#This Row],[Operating Profit]]/Table1[[#This Row],[Units Sold]],0)</f>
        <v>35.910000000000004</v>
      </c>
      <c r="S4420" s="4">
        <f>IFERROR((Table1[[#This Row],[Total Sales]]-Table1[[#This Row],[Operating Profit]])/Table1[[#This Row],[Units Sold]],0)</f>
        <v>27.089999999999996</v>
      </c>
      <c r="T4420" s="4" t="str">
        <f>IF(Table1[[#This Row],[Profit per unit]]&gt;$V$8,"Premium","Mass")</f>
        <v>Mass</v>
      </c>
      <c r="U4420" s="4"/>
    </row>
    <row r="4421" spans="2:21" ht="14.25" customHeight="1" x14ac:dyDescent="0.3">
      <c r="B4421" s="4" t="s">
        <v>30</v>
      </c>
      <c r="C4421" s="4">
        <v>1128299</v>
      </c>
      <c r="D4421" s="5">
        <v>43859</v>
      </c>
      <c r="E4421" s="4" t="s">
        <v>31</v>
      </c>
      <c r="F4421" s="4" t="s">
        <v>42</v>
      </c>
      <c r="G4421" s="4" t="s">
        <v>43</v>
      </c>
      <c r="H4421" s="6" t="s">
        <v>21</v>
      </c>
      <c r="I4421" s="7">
        <v>57</v>
      </c>
      <c r="J4421" s="8">
        <v>90</v>
      </c>
      <c r="K4421" s="9">
        <v>5130</v>
      </c>
      <c r="L4421" s="9">
        <v>2565</v>
      </c>
      <c r="M4421" s="10">
        <v>0.5</v>
      </c>
      <c r="N4421" s="4" t="s">
        <v>83</v>
      </c>
      <c r="O4421" s="4" t="str">
        <f>TEXT(Table1[[#This Row],[Invoice Date]],"mmm")</f>
        <v>Jan</v>
      </c>
      <c r="P4421" s="4">
        <f>YEAR(Table1[[#This Row],[Invoice Date]])</f>
        <v>2020</v>
      </c>
      <c r="Q4421" s="4">
        <f>IFERROR(Table1[[#This Row],[Total Sales]]/Table1[[#This Row],[Units Sold]],4)</f>
        <v>57</v>
      </c>
      <c r="R4421" s="4">
        <f>IFERROR(Table1[[#This Row],[Operating Profit]]/Table1[[#This Row],[Units Sold]],0)</f>
        <v>28.5</v>
      </c>
      <c r="S4421" s="4">
        <f>IFERROR((Table1[[#This Row],[Total Sales]]-Table1[[#This Row],[Operating Profit]])/Table1[[#This Row],[Units Sold]],0)</f>
        <v>28.5</v>
      </c>
      <c r="T4421" s="4" t="str">
        <f>IF(Table1[[#This Row],[Profit per unit]]&gt;$V$8,"Premium","Mass")</f>
        <v>Mass</v>
      </c>
      <c r="U4421" s="4"/>
    </row>
    <row r="4422" spans="2:21" ht="14.25" customHeight="1" x14ac:dyDescent="0.3">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c r="O4422" s="4" t="str">
        <f>TEXT(Table1[[#This Row],[Invoice Date]],"mmm")</f>
        <v>Jan</v>
      </c>
      <c r="P4422" s="4">
        <f>YEAR(Table1[[#This Row],[Invoice Date]])</f>
        <v>2020</v>
      </c>
      <c r="Q4422" s="4">
        <f>IFERROR(Table1[[#This Row],[Total Sales]]/Table1[[#This Row],[Units Sold]],4)</f>
        <v>60</v>
      </c>
      <c r="R4422" s="4">
        <f>IFERROR(Table1[[#This Row],[Operating Profit]]/Table1[[#This Row],[Units Sold]],0)</f>
        <v>42.000000000000007</v>
      </c>
      <c r="S4422" s="4">
        <f>IFERROR((Table1[[#This Row],[Total Sales]]-Table1[[#This Row],[Operating Profit]])/Table1[[#This Row],[Units Sold]],0)</f>
        <v>17.999999999999993</v>
      </c>
      <c r="T4422" s="4" t="str">
        <f>IF(Table1[[#This Row],[Profit per unit]]&gt;$V$8,"Premium","Mass")</f>
        <v>Mass</v>
      </c>
      <c r="U4422" s="4"/>
    </row>
    <row r="4423" spans="2:21" ht="14.25" customHeight="1" x14ac:dyDescent="0.3">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c r="O4423" s="4" t="str">
        <f>TEXT(Table1[[#This Row],[Invoice Date]],"mmm")</f>
        <v>Jan</v>
      </c>
      <c r="P4423" s="4">
        <f>YEAR(Table1[[#This Row],[Invoice Date]])</f>
        <v>2020</v>
      </c>
      <c r="Q4423" s="4">
        <f>IFERROR(Table1[[#This Row],[Total Sales]]/Table1[[#This Row],[Units Sold]],4)</f>
        <v>78</v>
      </c>
      <c r="R4423" s="4">
        <f>IFERROR(Table1[[#This Row],[Operating Profit]]/Table1[[#This Row],[Units Sold]],0)</f>
        <v>27.299999999999997</v>
      </c>
      <c r="S4423" s="4">
        <f>IFERROR((Table1[[#This Row],[Total Sales]]-Table1[[#This Row],[Operating Profit]])/Table1[[#This Row],[Units Sold]],0)</f>
        <v>50.7</v>
      </c>
      <c r="T4423" s="4" t="str">
        <f>IF(Table1[[#This Row],[Profit per unit]]&gt;$V$8,"Premium","Mass")</f>
        <v>Mass</v>
      </c>
      <c r="U4423" s="4"/>
    </row>
    <row r="4424" spans="2:21" ht="14.25" customHeight="1" x14ac:dyDescent="0.3">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c r="O4424" s="4" t="str">
        <f>TEXT(Table1[[#This Row],[Invoice Date]],"mmm")</f>
        <v>Feb</v>
      </c>
      <c r="P4424" s="4">
        <f>YEAR(Table1[[#This Row],[Invoice Date]])</f>
        <v>2020</v>
      </c>
      <c r="Q4424" s="4">
        <f>IFERROR(Table1[[#This Row],[Total Sales]]/Table1[[#This Row],[Units Sold]],4)</f>
        <v>56</v>
      </c>
      <c r="R4424" s="4">
        <f>IFERROR(Table1[[#This Row],[Operating Profit]]/Table1[[#This Row],[Units Sold]],0)</f>
        <v>31.920000000000005</v>
      </c>
      <c r="S4424" s="4">
        <f>IFERROR((Table1[[#This Row],[Total Sales]]-Table1[[#This Row],[Operating Profit]])/Table1[[#This Row],[Units Sold]],0)</f>
        <v>24.079999999999995</v>
      </c>
      <c r="T4424" s="4" t="str">
        <f>IF(Table1[[#This Row],[Profit per unit]]&gt;$V$8,"Premium","Mass")</f>
        <v>Mass</v>
      </c>
      <c r="U4424" s="4"/>
    </row>
    <row r="4425" spans="2:21" ht="14.25" customHeight="1" x14ac:dyDescent="0.3">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c r="O4425" s="4" t="str">
        <f>TEXT(Table1[[#This Row],[Invoice Date]],"mmm")</f>
        <v>Feb</v>
      </c>
      <c r="P4425" s="4">
        <f>YEAR(Table1[[#This Row],[Invoice Date]])</f>
        <v>2020</v>
      </c>
      <c r="Q4425" s="4">
        <f>IFERROR(Table1[[#This Row],[Total Sales]]/Table1[[#This Row],[Units Sold]],4)</f>
        <v>62</v>
      </c>
      <c r="R4425" s="4">
        <f>IFERROR(Table1[[#This Row],[Operating Profit]]/Table1[[#This Row],[Units Sold]],0)</f>
        <v>25.42</v>
      </c>
      <c r="S4425" s="4">
        <f>IFERROR((Table1[[#This Row],[Total Sales]]-Table1[[#This Row],[Operating Profit]])/Table1[[#This Row],[Units Sold]],0)</f>
        <v>36.58</v>
      </c>
      <c r="T4425" s="4" t="str">
        <f>IF(Table1[[#This Row],[Profit per unit]]&gt;$V$8,"Premium","Mass")</f>
        <v>Mass</v>
      </c>
      <c r="U4425" s="4"/>
    </row>
    <row r="4426" spans="2:21" ht="14.25" customHeight="1" x14ac:dyDescent="0.3">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c r="O4426" s="4" t="str">
        <f>TEXT(Table1[[#This Row],[Invoice Date]],"mmm")</f>
        <v>Feb</v>
      </c>
      <c r="P4426" s="4">
        <f>YEAR(Table1[[#This Row],[Invoice Date]])</f>
        <v>2020</v>
      </c>
      <c r="Q4426" s="4">
        <f>IFERROR(Table1[[#This Row],[Total Sales]]/Table1[[#This Row],[Units Sold]],4)</f>
        <v>62</v>
      </c>
      <c r="R4426" s="4">
        <f>IFERROR(Table1[[#This Row],[Operating Profit]]/Table1[[#This Row],[Units Sold]],0)</f>
        <v>36.580000000000005</v>
      </c>
      <c r="S4426" s="4">
        <f>IFERROR((Table1[[#This Row],[Total Sales]]-Table1[[#This Row],[Operating Profit]])/Table1[[#This Row],[Units Sold]],0)</f>
        <v>25.419999999999995</v>
      </c>
      <c r="T4426" s="4" t="str">
        <f>IF(Table1[[#This Row],[Profit per unit]]&gt;$V$8,"Premium","Mass")</f>
        <v>Mass</v>
      </c>
      <c r="U4426" s="4"/>
    </row>
    <row r="4427" spans="2:21" ht="14.25" customHeight="1" x14ac:dyDescent="0.3">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c r="O4427" s="4" t="str">
        <f>TEXT(Table1[[#This Row],[Invoice Date]],"mmm")</f>
        <v>Feb</v>
      </c>
      <c r="P4427" s="4">
        <f>YEAR(Table1[[#This Row],[Invoice Date]])</f>
        <v>2020</v>
      </c>
      <c r="Q4427" s="4">
        <f>IFERROR(Table1[[#This Row],[Total Sales]]/Table1[[#This Row],[Units Sold]],4)</f>
        <v>58</v>
      </c>
      <c r="R4427" s="4">
        <f>IFERROR(Table1[[#This Row],[Operating Profit]]/Table1[[#This Row],[Units Sold]],0)</f>
        <v>29.580000000000002</v>
      </c>
      <c r="S4427" s="4">
        <f>IFERROR((Table1[[#This Row],[Total Sales]]-Table1[[#This Row],[Operating Profit]])/Table1[[#This Row],[Units Sold]],0)</f>
        <v>28.419999999999998</v>
      </c>
      <c r="T4427" s="4" t="str">
        <f>IF(Table1[[#This Row],[Profit per unit]]&gt;$V$8,"Premium","Mass")</f>
        <v>Mass</v>
      </c>
      <c r="U4427" s="4"/>
    </row>
    <row r="4428" spans="2:21" ht="14.25" customHeight="1" x14ac:dyDescent="0.3">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c r="O4428" s="4" t="str">
        <f>TEXT(Table1[[#This Row],[Invoice Date]],"mmm")</f>
        <v>Feb</v>
      </c>
      <c r="P4428" s="4">
        <f>YEAR(Table1[[#This Row],[Invoice Date]])</f>
        <v>2020</v>
      </c>
      <c r="Q4428" s="4">
        <f>IFERROR(Table1[[#This Row],[Total Sales]]/Table1[[#This Row],[Units Sold]],4)</f>
        <v>59</v>
      </c>
      <c r="R4428" s="4">
        <f>IFERROR(Table1[[#This Row],[Operating Profit]]/Table1[[#This Row],[Units Sold]],0)</f>
        <v>43.660000000000004</v>
      </c>
      <c r="S4428" s="4">
        <f>IFERROR((Table1[[#This Row],[Total Sales]]-Table1[[#This Row],[Operating Profit]])/Table1[[#This Row],[Units Sold]],0)</f>
        <v>15.339999999999995</v>
      </c>
      <c r="T4428" s="4" t="str">
        <f>IF(Table1[[#This Row],[Profit per unit]]&gt;$V$8,"Premium","Mass")</f>
        <v>Mass</v>
      </c>
      <c r="U4428" s="4"/>
    </row>
    <row r="4429" spans="2:21" ht="14.25" customHeight="1" x14ac:dyDescent="0.3">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c r="O4429" s="4" t="str">
        <f>TEXT(Table1[[#This Row],[Invoice Date]],"mmm")</f>
        <v>Feb</v>
      </c>
      <c r="P4429" s="4">
        <f>YEAR(Table1[[#This Row],[Invoice Date]])</f>
        <v>2020</v>
      </c>
      <c r="Q4429" s="4">
        <f>IFERROR(Table1[[#This Row],[Total Sales]]/Table1[[#This Row],[Units Sold]],4)</f>
        <v>73</v>
      </c>
      <c r="R4429" s="4">
        <f>IFERROR(Table1[[#This Row],[Operating Profit]]/Table1[[#This Row],[Units Sold]],0)</f>
        <v>29.2</v>
      </c>
      <c r="S4429" s="4">
        <f>IFERROR((Table1[[#This Row],[Total Sales]]-Table1[[#This Row],[Operating Profit]])/Table1[[#This Row],[Units Sold]],0)</f>
        <v>43.8</v>
      </c>
      <c r="T4429" s="4" t="str">
        <f>IF(Table1[[#This Row],[Profit per unit]]&gt;$V$8,"Premium","Mass")</f>
        <v>Mass</v>
      </c>
      <c r="U4429" s="4"/>
    </row>
    <row r="4430" spans="2:21" ht="14.25" customHeight="1" x14ac:dyDescent="0.3">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c r="O4430" s="4" t="str">
        <f>TEXT(Table1[[#This Row],[Invoice Date]],"mmm")</f>
        <v>Feb</v>
      </c>
      <c r="P4430" s="4">
        <f>YEAR(Table1[[#This Row],[Invoice Date]])</f>
        <v>2020</v>
      </c>
      <c r="Q4430" s="4">
        <f>IFERROR(Table1[[#This Row],[Total Sales]]/Table1[[#This Row],[Units Sold]],4)</f>
        <v>58</v>
      </c>
      <c r="R4430" s="4">
        <f>IFERROR(Table1[[#This Row],[Operating Profit]]/Table1[[#This Row],[Units Sold]],0)</f>
        <v>30.740000000000002</v>
      </c>
      <c r="S4430" s="4">
        <f>IFERROR((Table1[[#This Row],[Total Sales]]-Table1[[#This Row],[Operating Profit]])/Table1[[#This Row],[Units Sold]],0)</f>
        <v>27.259999999999998</v>
      </c>
      <c r="T4430" s="4" t="str">
        <f>IF(Table1[[#This Row],[Profit per unit]]&gt;$V$8,"Premium","Mass")</f>
        <v>Mass</v>
      </c>
      <c r="U4430" s="4"/>
    </row>
    <row r="4431" spans="2:21" ht="14.25" customHeight="1" x14ac:dyDescent="0.3">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c r="O4431" s="4" t="str">
        <f>TEXT(Table1[[#This Row],[Invoice Date]],"mmm")</f>
        <v>Feb</v>
      </c>
      <c r="P4431" s="4">
        <f>YEAR(Table1[[#This Row],[Invoice Date]])</f>
        <v>2020</v>
      </c>
      <c r="Q4431" s="4">
        <f>IFERROR(Table1[[#This Row],[Total Sales]]/Table1[[#This Row],[Units Sold]],4)</f>
        <v>61</v>
      </c>
      <c r="R4431" s="4">
        <f>IFERROR(Table1[[#This Row],[Operating Profit]]/Table1[[#This Row],[Units Sold]],0)</f>
        <v>21.96</v>
      </c>
      <c r="S4431" s="4">
        <f>IFERROR((Table1[[#This Row],[Total Sales]]-Table1[[#This Row],[Operating Profit]])/Table1[[#This Row],[Units Sold]],0)</f>
        <v>39.04</v>
      </c>
      <c r="T4431" s="4" t="str">
        <f>IF(Table1[[#This Row],[Profit per unit]]&gt;$V$8,"Premium","Mass")</f>
        <v>Mass</v>
      </c>
      <c r="U4431" s="4"/>
    </row>
    <row r="4432" spans="2:21" ht="14.25" customHeight="1" x14ac:dyDescent="0.3">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c r="O4432" s="4" t="str">
        <f>TEXT(Table1[[#This Row],[Invoice Date]],"mmm")</f>
        <v>Feb</v>
      </c>
      <c r="P4432" s="4">
        <f>YEAR(Table1[[#This Row],[Invoice Date]])</f>
        <v>2020</v>
      </c>
      <c r="Q4432" s="4">
        <f>IFERROR(Table1[[#This Row],[Total Sales]]/Table1[[#This Row],[Units Sold]],4)</f>
        <v>61</v>
      </c>
      <c r="R4432" s="4">
        <f>IFERROR(Table1[[#This Row],[Operating Profit]]/Table1[[#This Row],[Units Sold]],0)</f>
        <v>32.330000000000005</v>
      </c>
      <c r="S4432" s="4">
        <f>IFERROR((Table1[[#This Row],[Total Sales]]-Table1[[#This Row],[Operating Profit]])/Table1[[#This Row],[Units Sold]],0)</f>
        <v>28.669999999999998</v>
      </c>
      <c r="T4432" s="4" t="str">
        <f>IF(Table1[[#This Row],[Profit per unit]]&gt;$V$8,"Premium","Mass")</f>
        <v>Mass</v>
      </c>
      <c r="U4432" s="4"/>
    </row>
    <row r="4433" spans="2:21" ht="14.25" customHeight="1" x14ac:dyDescent="0.3">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c r="O4433" s="4" t="str">
        <f>TEXT(Table1[[#This Row],[Invoice Date]],"mmm")</f>
        <v>Feb</v>
      </c>
      <c r="P4433" s="4">
        <f>YEAR(Table1[[#This Row],[Invoice Date]])</f>
        <v>2020</v>
      </c>
      <c r="Q4433" s="4">
        <f>IFERROR(Table1[[#This Row],[Total Sales]]/Table1[[#This Row],[Units Sold]],4)</f>
        <v>55</v>
      </c>
      <c r="R4433" s="4">
        <f>IFERROR(Table1[[#This Row],[Operating Profit]]/Table1[[#This Row],[Units Sold]],0)</f>
        <v>26.95</v>
      </c>
      <c r="S4433" s="4">
        <f>IFERROR((Table1[[#This Row],[Total Sales]]-Table1[[#This Row],[Operating Profit]])/Table1[[#This Row],[Units Sold]],0)</f>
        <v>28.05</v>
      </c>
      <c r="T4433" s="4" t="str">
        <f>IF(Table1[[#This Row],[Profit per unit]]&gt;$V$8,"Premium","Mass")</f>
        <v>Mass</v>
      </c>
      <c r="U4433" s="4"/>
    </row>
    <row r="4434" spans="2:21" ht="14.25" customHeight="1" x14ac:dyDescent="0.3">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c r="O4434" s="4" t="str">
        <f>TEXT(Table1[[#This Row],[Invoice Date]],"mmm")</f>
        <v>Feb</v>
      </c>
      <c r="P4434" s="4">
        <f>YEAR(Table1[[#This Row],[Invoice Date]])</f>
        <v>2020</v>
      </c>
      <c r="Q4434" s="4">
        <f>IFERROR(Table1[[#This Row],[Total Sales]]/Table1[[#This Row],[Units Sold]],4)</f>
        <v>60</v>
      </c>
      <c r="R4434" s="4">
        <f>IFERROR(Table1[[#This Row],[Operating Profit]]/Table1[[#This Row],[Units Sold]],0)</f>
        <v>42.000000000000007</v>
      </c>
      <c r="S4434" s="4">
        <f>IFERROR((Table1[[#This Row],[Total Sales]]-Table1[[#This Row],[Operating Profit]])/Table1[[#This Row],[Units Sold]],0)</f>
        <v>17.999999999999993</v>
      </c>
      <c r="T4434" s="4" t="str">
        <f>IF(Table1[[#This Row],[Profit per unit]]&gt;$V$8,"Premium","Mass")</f>
        <v>Mass</v>
      </c>
      <c r="U4434" s="4"/>
    </row>
    <row r="4435" spans="2:21" ht="14.25" customHeight="1" x14ac:dyDescent="0.3">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c r="O4435" s="4" t="str">
        <f>TEXT(Table1[[#This Row],[Invoice Date]],"mmm")</f>
        <v>Feb</v>
      </c>
      <c r="P4435" s="4">
        <f>YEAR(Table1[[#This Row],[Invoice Date]])</f>
        <v>2020</v>
      </c>
      <c r="Q4435" s="4">
        <f>IFERROR(Table1[[#This Row],[Total Sales]]/Table1[[#This Row],[Units Sold]],4)</f>
        <v>78</v>
      </c>
      <c r="R4435" s="4">
        <f>IFERROR(Table1[[#This Row],[Operating Profit]]/Table1[[#This Row],[Units Sold]],0)</f>
        <v>23.400000000000002</v>
      </c>
      <c r="S4435" s="4">
        <f>IFERROR((Table1[[#This Row],[Total Sales]]-Table1[[#This Row],[Operating Profit]])/Table1[[#This Row],[Units Sold]],0)</f>
        <v>54.6</v>
      </c>
      <c r="T4435" s="4" t="str">
        <f>IF(Table1[[#This Row],[Profit per unit]]&gt;$V$8,"Premium","Mass")</f>
        <v>Mass</v>
      </c>
      <c r="U4435" s="4"/>
    </row>
    <row r="4436" spans="2:21" ht="14.25" customHeight="1" x14ac:dyDescent="0.3">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c r="O4436" s="4" t="str">
        <f>TEXT(Table1[[#This Row],[Invoice Date]],"mmm")</f>
        <v>Feb</v>
      </c>
      <c r="P4436" s="4">
        <f>YEAR(Table1[[#This Row],[Invoice Date]])</f>
        <v>2020</v>
      </c>
      <c r="Q4436" s="4">
        <f>IFERROR(Table1[[#This Row],[Total Sales]]/Table1[[#This Row],[Units Sold]],4)</f>
        <v>62</v>
      </c>
      <c r="R4436" s="4">
        <f>IFERROR(Table1[[#This Row],[Operating Profit]]/Table1[[#This Row],[Units Sold]],0)</f>
        <v>32.86</v>
      </c>
      <c r="S4436" s="4">
        <f>IFERROR((Table1[[#This Row],[Total Sales]]-Table1[[#This Row],[Operating Profit]])/Table1[[#This Row],[Units Sold]],0)</f>
        <v>29.139999999999997</v>
      </c>
      <c r="T4436" s="4" t="str">
        <f>IF(Table1[[#This Row],[Profit per unit]]&gt;$V$8,"Premium","Mass")</f>
        <v>Mass</v>
      </c>
      <c r="U4436" s="4"/>
    </row>
    <row r="4437" spans="2:21" ht="14.25" customHeight="1" x14ac:dyDescent="0.3">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c r="O4437" s="4" t="str">
        <f>TEXT(Table1[[#This Row],[Invoice Date]],"mmm")</f>
        <v>Feb</v>
      </c>
      <c r="P4437" s="4">
        <f>YEAR(Table1[[#This Row],[Invoice Date]])</f>
        <v>2020</v>
      </c>
      <c r="Q4437" s="4">
        <f>IFERROR(Table1[[#This Row],[Total Sales]]/Table1[[#This Row],[Units Sold]],4)</f>
        <v>64</v>
      </c>
      <c r="R4437" s="4">
        <f>IFERROR(Table1[[#This Row],[Operating Profit]]/Table1[[#This Row],[Units Sold]],0)</f>
        <v>24.96</v>
      </c>
      <c r="S4437" s="4">
        <f>IFERROR((Table1[[#This Row],[Total Sales]]-Table1[[#This Row],[Operating Profit]])/Table1[[#This Row],[Units Sold]],0)</f>
        <v>39.04</v>
      </c>
      <c r="T4437" s="4" t="str">
        <f>IF(Table1[[#This Row],[Profit per unit]]&gt;$V$8,"Premium","Mass")</f>
        <v>Mass</v>
      </c>
      <c r="U4437" s="4"/>
    </row>
    <row r="4438" spans="2:21" ht="14.25" customHeight="1" x14ac:dyDescent="0.3">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c r="O4438" s="4" t="str">
        <f>TEXT(Table1[[#This Row],[Invoice Date]],"mmm")</f>
        <v>Feb</v>
      </c>
      <c r="P4438" s="4">
        <f>YEAR(Table1[[#This Row],[Invoice Date]])</f>
        <v>2020</v>
      </c>
      <c r="Q4438" s="4">
        <f>IFERROR(Table1[[#This Row],[Total Sales]]/Table1[[#This Row],[Units Sold]],4)</f>
        <v>60</v>
      </c>
      <c r="R4438" s="4">
        <f>IFERROR(Table1[[#This Row],[Operating Profit]]/Table1[[#This Row],[Units Sold]],0)</f>
        <v>31.200000000000003</v>
      </c>
      <c r="S4438" s="4">
        <f>IFERROR((Table1[[#This Row],[Total Sales]]-Table1[[#This Row],[Operating Profit]])/Table1[[#This Row],[Units Sold]],0)</f>
        <v>28.799999999999997</v>
      </c>
      <c r="T4438" s="4" t="str">
        <f>IF(Table1[[#This Row],[Profit per unit]]&gt;$V$8,"Premium","Mass")</f>
        <v>Mass</v>
      </c>
      <c r="U4438" s="4"/>
    </row>
    <row r="4439" spans="2:21" ht="14.25" customHeight="1" x14ac:dyDescent="0.3">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c r="O4439" s="4" t="str">
        <f>TEXT(Table1[[#This Row],[Invoice Date]],"mmm")</f>
        <v>Feb</v>
      </c>
      <c r="P4439" s="4">
        <f>YEAR(Table1[[#This Row],[Invoice Date]])</f>
        <v>2020</v>
      </c>
      <c r="Q4439" s="4">
        <f>IFERROR(Table1[[#This Row],[Total Sales]]/Table1[[#This Row],[Units Sold]],4)</f>
        <v>64</v>
      </c>
      <c r="R4439" s="4">
        <f>IFERROR(Table1[[#This Row],[Operating Profit]]/Table1[[#This Row],[Units Sold]],0)</f>
        <v>30.08</v>
      </c>
      <c r="S4439" s="4">
        <f>IFERROR((Table1[[#This Row],[Total Sales]]-Table1[[#This Row],[Operating Profit]])/Table1[[#This Row],[Units Sold]],0)</f>
        <v>33.92</v>
      </c>
      <c r="T4439" s="4" t="str">
        <f>IF(Table1[[#This Row],[Profit per unit]]&gt;$V$8,"Premium","Mass")</f>
        <v>Mass</v>
      </c>
      <c r="U4439" s="4"/>
    </row>
    <row r="4440" spans="2:21" ht="14.25" customHeight="1" x14ac:dyDescent="0.3">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c r="O4440" s="4" t="str">
        <f>TEXT(Table1[[#This Row],[Invoice Date]],"mmm")</f>
        <v>Feb</v>
      </c>
      <c r="P4440" s="4">
        <f>YEAR(Table1[[#This Row],[Invoice Date]])</f>
        <v>2020</v>
      </c>
      <c r="Q4440" s="4">
        <f>IFERROR(Table1[[#This Row],[Total Sales]]/Table1[[#This Row],[Units Sold]],4)</f>
        <v>68</v>
      </c>
      <c r="R4440" s="4">
        <f>IFERROR(Table1[[#This Row],[Operating Profit]]/Table1[[#This Row],[Units Sold]],0)</f>
        <v>46.240000000000009</v>
      </c>
      <c r="S4440" s="4">
        <f>IFERROR((Table1[[#This Row],[Total Sales]]-Table1[[#This Row],[Operating Profit]])/Table1[[#This Row],[Units Sold]],0)</f>
        <v>21.759999999999994</v>
      </c>
      <c r="T4440" s="4" t="str">
        <f>IF(Table1[[#This Row],[Profit per unit]]&gt;$V$8,"Premium","Mass")</f>
        <v>Mass</v>
      </c>
      <c r="U4440" s="4"/>
    </row>
    <row r="4441" spans="2:21" ht="14.25" customHeight="1" x14ac:dyDescent="0.3">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c r="O4441" s="4" t="str">
        <f>TEXT(Table1[[#This Row],[Invoice Date]],"mmm")</f>
        <v>Feb</v>
      </c>
      <c r="P4441" s="4">
        <f>YEAR(Table1[[#This Row],[Invoice Date]])</f>
        <v>2020</v>
      </c>
      <c r="Q4441" s="4">
        <f>IFERROR(Table1[[#This Row],[Total Sales]]/Table1[[#This Row],[Units Sold]],4)</f>
        <v>78</v>
      </c>
      <c r="R4441" s="4">
        <f>IFERROR(Table1[[#This Row],[Operating Profit]]/Table1[[#This Row],[Units Sold]],0)</f>
        <v>26.520000000000003</v>
      </c>
      <c r="S4441" s="4">
        <f>IFERROR((Table1[[#This Row],[Total Sales]]-Table1[[#This Row],[Operating Profit]])/Table1[[#This Row],[Units Sold]],0)</f>
        <v>51.480000000000004</v>
      </c>
      <c r="T4441" s="4" t="str">
        <f>IF(Table1[[#This Row],[Profit per unit]]&gt;$V$8,"Premium","Mass")</f>
        <v>Mass</v>
      </c>
      <c r="U4441" s="4"/>
    </row>
    <row r="4442" spans="2:21" ht="14.25" customHeight="1" x14ac:dyDescent="0.3">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c r="O4442" s="4" t="str">
        <f>TEXT(Table1[[#This Row],[Invoice Date]],"mmm")</f>
        <v>Feb</v>
      </c>
      <c r="P4442" s="4">
        <f>YEAR(Table1[[#This Row],[Invoice Date]])</f>
        <v>2020</v>
      </c>
      <c r="Q4442" s="4">
        <f>IFERROR(Table1[[#This Row],[Total Sales]]/Table1[[#This Row],[Units Sold]],4)</f>
        <v>56</v>
      </c>
      <c r="R4442" s="4">
        <f>IFERROR(Table1[[#This Row],[Operating Profit]]/Table1[[#This Row],[Units Sold]],0)</f>
        <v>26.880000000000006</v>
      </c>
      <c r="S4442" s="4">
        <f>IFERROR((Table1[[#This Row],[Total Sales]]-Table1[[#This Row],[Operating Profit]])/Table1[[#This Row],[Units Sold]],0)</f>
        <v>29.119999999999994</v>
      </c>
      <c r="T4442" s="4" t="str">
        <f>IF(Table1[[#This Row],[Profit per unit]]&gt;$V$8,"Premium","Mass")</f>
        <v>Mass</v>
      </c>
      <c r="U4442" s="4"/>
    </row>
    <row r="4443" spans="2:21" ht="14.25" customHeight="1" x14ac:dyDescent="0.3">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c r="O4443" s="4" t="str">
        <f>TEXT(Table1[[#This Row],[Invoice Date]],"mmm")</f>
        <v>Feb</v>
      </c>
      <c r="P4443" s="4">
        <f>YEAR(Table1[[#This Row],[Invoice Date]])</f>
        <v>2020</v>
      </c>
      <c r="Q4443" s="4">
        <f>IFERROR(Table1[[#This Row],[Total Sales]]/Table1[[#This Row],[Units Sold]],4)</f>
        <v>61</v>
      </c>
      <c r="R4443" s="4">
        <f>IFERROR(Table1[[#This Row],[Operating Profit]]/Table1[[#This Row],[Units Sold]],0)</f>
        <v>20.740000000000002</v>
      </c>
      <c r="S4443" s="4">
        <f>IFERROR((Table1[[#This Row],[Total Sales]]-Table1[[#This Row],[Operating Profit]])/Table1[[#This Row],[Units Sold]],0)</f>
        <v>40.26</v>
      </c>
      <c r="T4443" s="4" t="str">
        <f>IF(Table1[[#This Row],[Profit per unit]]&gt;$V$8,"Premium","Mass")</f>
        <v>Mass</v>
      </c>
      <c r="U4443" s="4"/>
    </row>
    <row r="4444" spans="2:21" ht="14.25" customHeight="1" x14ac:dyDescent="0.3">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c r="O4444" s="4" t="str">
        <f>TEXT(Table1[[#This Row],[Invoice Date]],"mmm")</f>
        <v>Feb</v>
      </c>
      <c r="P4444" s="4">
        <f>YEAR(Table1[[#This Row],[Invoice Date]])</f>
        <v>2020</v>
      </c>
      <c r="Q4444" s="4">
        <f>IFERROR(Table1[[#This Row],[Total Sales]]/Table1[[#This Row],[Units Sold]],4)</f>
        <v>57</v>
      </c>
      <c r="R4444" s="4">
        <f>IFERROR(Table1[[#This Row],[Operating Profit]]/Table1[[#This Row],[Units Sold]],0)</f>
        <v>28.5</v>
      </c>
      <c r="S4444" s="4">
        <f>IFERROR((Table1[[#This Row],[Total Sales]]-Table1[[#This Row],[Operating Profit]])/Table1[[#This Row],[Units Sold]],0)</f>
        <v>28.5</v>
      </c>
      <c r="T4444" s="4" t="str">
        <f>IF(Table1[[#This Row],[Profit per unit]]&gt;$V$8,"Premium","Mass")</f>
        <v>Mass</v>
      </c>
      <c r="U4444" s="4"/>
    </row>
    <row r="4445" spans="2:21" ht="14.25" customHeight="1" x14ac:dyDescent="0.3">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c r="O4445" s="4" t="str">
        <f>TEXT(Table1[[#This Row],[Invoice Date]],"mmm")</f>
        <v>Feb</v>
      </c>
      <c r="P4445" s="4">
        <f>YEAR(Table1[[#This Row],[Invoice Date]])</f>
        <v>2020</v>
      </c>
      <c r="Q4445" s="4">
        <f>IFERROR(Table1[[#This Row],[Total Sales]]/Table1[[#This Row],[Units Sold]],4)</f>
        <v>58</v>
      </c>
      <c r="R4445" s="4">
        <f>IFERROR(Table1[[#This Row],[Operating Profit]]/Table1[[#This Row],[Units Sold]],0)</f>
        <v>25.520000000000003</v>
      </c>
      <c r="S4445" s="4">
        <f>IFERROR((Table1[[#This Row],[Total Sales]]-Table1[[#This Row],[Operating Profit]])/Table1[[#This Row],[Units Sold]],0)</f>
        <v>32.479999999999997</v>
      </c>
      <c r="T4445" s="4" t="str">
        <f>IF(Table1[[#This Row],[Profit per unit]]&gt;$V$8,"Premium","Mass")</f>
        <v>Mass</v>
      </c>
      <c r="U4445" s="4"/>
    </row>
    <row r="4446" spans="2:21" ht="14.25" customHeight="1" x14ac:dyDescent="0.3">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c r="O4446" s="4" t="str">
        <f>TEXT(Table1[[#This Row],[Invoice Date]],"mmm")</f>
        <v>Feb</v>
      </c>
      <c r="P4446" s="4">
        <f>YEAR(Table1[[#This Row],[Invoice Date]])</f>
        <v>2020</v>
      </c>
      <c r="Q4446" s="4">
        <f>IFERROR(Table1[[#This Row],[Total Sales]]/Table1[[#This Row],[Units Sold]],4)</f>
        <v>67</v>
      </c>
      <c r="R4446" s="4">
        <f>IFERROR(Table1[[#This Row],[Operating Profit]]/Table1[[#This Row],[Units Sold]],0)</f>
        <v>40.870000000000005</v>
      </c>
      <c r="S4446" s="4">
        <f>IFERROR((Table1[[#This Row],[Total Sales]]-Table1[[#This Row],[Operating Profit]])/Table1[[#This Row],[Units Sold]],0)</f>
        <v>26.129999999999995</v>
      </c>
      <c r="T4446" s="4" t="str">
        <f>IF(Table1[[#This Row],[Profit per unit]]&gt;$V$8,"Premium","Mass")</f>
        <v>Mass</v>
      </c>
      <c r="U4446" s="4"/>
    </row>
    <row r="4447" spans="2:21" ht="14.25" customHeight="1" x14ac:dyDescent="0.3">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c r="O4447" s="4" t="str">
        <f>TEXT(Table1[[#This Row],[Invoice Date]],"mmm")</f>
        <v>Feb</v>
      </c>
      <c r="P4447" s="4">
        <f>YEAR(Table1[[#This Row],[Invoice Date]])</f>
        <v>2020</v>
      </c>
      <c r="Q4447" s="4">
        <f>IFERROR(Table1[[#This Row],[Total Sales]]/Table1[[#This Row],[Units Sold]],4)</f>
        <v>74</v>
      </c>
      <c r="R4447" s="4">
        <f>IFERROR(Table1[[#This Row],[Operating Profit]]/Table1[[#This Row],[Units Sold]],0)</f>
        <v>22.200000000000003</v>
      </c>
      <c r="S4447" s="4">
        <f>IFERROR((Table1[[#This Row],[Total Sales]]-Table1[[#This Row],[Operating Profit]])/Table1[[#This Row],[Units Sold]],0)</f>
        <v>51.8</v>
      </c>
      <c r="T4447" s="4" t="str">
        <f>IF(Table1[[#This Row],[Profit per unit]]&gt;$V$8,"Premium","Mass")</f>
        <v>Mass</v>
      </c>
      <c r="U4447" s="4"/>
    </row>
    <row r="4448" spans="2:21" ht="14.25" customHeight="1" x14ac:dyDescent="0.3">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c r="O4448" s="4" t="str">
        <f>TEXT(Table1[[#This Row],[Invoice Date]],"mmm")</f>
        <v>Feb</v>
      </c>
      <c r="P4448" s="4">
        <f>YEAR(Table1[[#This Row],[Invoice Date]])</f>
        <v>2020</v>
      </c>
      <c r="Q4448" s="4">
        <f>IFERROR(Table1[[#This Row],[Total Sales]]/Table1[[#This Row],[Units Sold]],4)</f>
        <v>56</v>
      </c>
      <c r="R4448" s="4">
        <f>IFERROR(Table1[[#This Row],[Operating Profit]]/Table1[[#This Row],[Units Sold]],0)</f>
        <v>27.44</v>
      </c>
      <c r="S4448" s="4">
        <f>IFERROR((Table1[[#This Row],[Total Sales]]-Table1[[#This Row],[Operating Profit]])/Table1[[#This Row],[Units Sold]],0)</f>
        <v>28.56</v>
      </c>
      <c r="T4448" s="4" t="str">
        <f>IF(Table1[[#This Row],[Profit per unit]]&gt;$V$8,"Premium","Mass")</f>
        <v>Mass</v>
      </c>
      <c r="U4448" s="4"/>
    </row>
    <row r="4449" spans="2:21" ht="14.25" customHeight="1" x14ac:dyDescent="0.3">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c r="O4449" s="4" t="str">
        <f>TEXT(Table1[[#This Row],[Invoice Date]],"mmm")</f>
        <v>Feb</v>
      </c>
      <c r="P4449" s="4">
        <f>YEAR(Table1[[#This Row],[Invoice Date]])</f>
        <v>2020</v>
      </c>
      <c r="Q4449" s="4">
        <f>IFERROR(Table1[[#This Row],[Total Sales]]/Table1[[#This Row],[Units Sold]],4)</f>
        <v>59</v>
      </c>
      <c r="R4449" s="4">
        <f>IFERROR(Table1[[#This Row],[Operating Profit]]/Table1[[#This Row],[Units Sold]],0)</f>
        <v>20.65</v>
      </c>
      <c r="S4449" s="4">
        <f>IFERROR((Table1[[#This Row],[Total Sales]]-Table1[[#This Row],[Operating Profit]])/Table1[[#This Row],[Units Sold]],0)</f>
        <v>38.35</v>
      </c>
      <c r="T4449" s="4" t="str">
        <f>IF(Table1[[#This Row],[Profit per unit]]&gt;$V$8,"Premium","Mass")</f>
        <v>Mass</v>
      </c>
      <c r="U4449" s="4"/>
    </row>
    <row r="4450" spans="2:21" ht="14.25" customHeight="1" x14ac:dyDescent="0.3">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c r="O4450" s="4" t="str">
        <f>TEXT(Table1[[#This Row],[Invoice Date]],"mmm")</f>
        <v>Feb</v>
      </c>
      <c r="P4450" s="4">
        <f>YEAR(Table1[[#This Row],[Invoice Date]])</f>
        <v>2020</v>
      </c>
      <c r="Q4450" s="4">
        <f>IFERROR(Table1[[#This Row],[Total Sales]]/Table1[[#This Row],[Units Sold]],4)</f>
        <v>54</v>
      </c>
      <c r="R4450" s="4">
        <f>IFERROR(Table1[[#This Row],[Operating Profit]]/Table1[[#This Row],[Units Sold]],0)</f>
        <v>24.300000000000004</v>
      </c>
      <c r="S4450" s="4">
        <f>IFERROR((Table1[[#This Row],[Total Sales]]-Table1[[#This Row],[Operating Profit]])/Table1[[#This Row],[Units Sold]],0)</f>
        <v>29.699999999999996</v>
      </c>
      <c r="T4450" s="4" t="str">
        <f>IF(Table1[[#This Row],[Profit per unit]]&gt;$V$8,"Premium","Mass")</f>
        <v>Mass</v>
      </c>
      <c r="U4450" s="4"/>
    </row>
    <row r="4451" spans="2:21" ht="14.25" customHeight="1" x14ac:dyDescent="0.3">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c r="O4451" s="4" t="str">
        <f>TEXT(Table1[[#This Row],[Invoice Date]],"mmm")</f>
        <v>Feb</v>
      </c>
      <c r="P4451" s="4">
        <f>YEAR(Table1[[#This Row],[Invoice Date]])</f>
        <v>2020</v>
      </c>
      <c r="Q4451" s="4">
        <f>IFERROR(Table1[[#This Row],[Total Sales]]/Table1[[#This Row],[Units Sold]],4)</f>
        <v>54</v>
      </c>
      <c r="R4451" s="4">
        <f>IFERROR(Table1[[#This Row],[Operating Profit]]/Table1[[#This Row],[Units Sold]],0)</f>
        <v>22.68</v>
      </c>
      <c r="S4451" s="4">
        <f>IFERROR((Table1[[#This Row],[Total Sales]]-Table1[[#This Row],[Operating Profit]])/Table1[[#This Row],[Units Sold]],0)</f>
        <v>31.32</v>
      </c>
      <c r="T4451" s="4" t="str">
        <f>IF(Table1[[#This Row],[Profit per unit]]&gt;$V$8,"Premium","Mass")</f>
        <v>Mass</v>
      </c>
      <c r="U4451" s="4"/>
    </row>
    <row r="4452" spans="2:21" ht="14.25" customHeight="1" x14ac:dyDescent="0.3">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c r="O4452" s="4" t="str">
        <f>TEXT(Table1[[#This Row],[Invoice Date]],"mmm")</f>
        <v>Mar</v>
      </c>
      <c r="P4452" s="4">
        <f>YEAR(Table1[[#This Row],[Invoice Date]])</f>
        <v>2020</v>
      </c>
      <c r="Q4452" s="4">
        <f>IFERROR(Table1[[#This Row],[Total Sales]]/Table1[[#This Row],[Units Sold]],4)</f>
        <v>63</v>
      </c>
      <c r="R4452" s="4">
        <f>IFERROR(Table1[[#This Row],[Operating Profit]]/Table1[[#This Row],[Units Sold]],0)</f>
        <v>38.430000000000007</v>
      </c>
      <c r="S4452" s="4">
        <f>IFERROR((Table1[[#This Row],[Total Sales]]-Table1[[#This Row],[Operating Profit]])/Table1[[#This Row],[Units Sold]],0)</f>
        <v>24.569999999999997</v>
      </c>
      <c r="T4452" s="4" t="str">
        <f>IF(Table1[[#This Row],[Profit per unit]]&gt;$V$8,"Premium","Mass")</f>
        <v>Mass</v>
      </c>
      <c r="U4452" s="4"/>
    </row>
    <row r="4453" spans="2:21" ht="14.25" customHeight="1" x14ac:dyDescent="0.3">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c r="O4453" s="4" t="str">
        <f>TEXT(Table1[[#This Row],[Invoice Date]],"mmm")</f>
        <v>Mar</v>
      </c>
      <c r="P4453" s="4">
        <f>YEAR(Table1[[#This Row],[Invoice Date]])</f>
        <v>2020</v>
      </c>
      <c r="Q4453" s="4">
        <f>IFERROR(Table1[[#This Row],[Total Sales]]/Table1[[#This Row],[Units Sold]],4)</f>
        <v>68</v>
      </c>
      <c r="R4453" s="4">
        <f>IFERROR(Table1[[#This Row],[Operating Profit]]/Table1[[#This Row],[Units Sold]],0)</f>
        <v>17</v>
      </c>
      <c r="S4453" s="4">
        <f>IFERROR((Table1[[#This Row],[Total Sales]]-Table1[[#This Row],[Operating Profit]])/Table1[[#This Row],[Units Sold]],0)</f>
        <v>51</v>
      </c>
      <c r="T4453" s="4" t="str">
        <f>IF(Table1[[#This Row],[Profit per unit]]&gt;$V$8,"Premium","Mass")</f>
        <v>Mass</v>
      </c>
      <c r="U4453" s="4"/>
    </row>
    <row r="4454" spans="2:21" ht="14.25" customHeight="1" x14ac:dyDescent="0.3">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c r="O4454" s="4" t="str">
        <f>TEXT(Table1[[#This Row],[Invoice Date]],"mmm")</f>
        <v>Mar</v>
      </c>
      <c r="P4454" s="4">
        <f>YEAR(Table1[[#This Row],[Invoice Date]])</f>
        <v>2020</v>
      </c>
      <c r="Q4454" s="4">
        <f>IFERROR(Table1[[#This Row],[Total Sales]]/Table1[[#This Row],[Units Sold]],4)</f>
        <v>57</v>
      </c>
      <c r="R4454" s="4">
        <f>IFERROR(Table1[[#This Row],[Operating Profit]]/Table1[[#This Row],[Units Sold]],0)</f>
        <v>27.36</v>
      </c>
      <c r="S4454" s="4">
        <f>IFERROR((Table1[[#This Row],[Total Sales]]-Table1[[#This Row],[Operating Profit]])/Table1[[#This Row],[Units Sold]],0)</f>
        <v>29.64</v>
      </c>
      <c r="T4454" s="4" t="str">
        <f>IF(Table1[[#This Row],[Profit per unit]]&gt;$V$8,"Premium","Mass")</f>
        <v>Mass</v>
      </c>
      <c r="U4454" s="4"/>
    </row>
    <row r="4455" spans="2:21" ht="14.25" customHeight="1" x14ac:dyDescent="0.3">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c r="O4455" s="4" t="str">
        <f>TEXT(Table1[[#This Row],[Invoice Date]],"mmm")</f>
        <v>Mar</v>
      </c>
      <c r="P4455" s="4">
        <f>YEAR(Table1[[#This Row],[Invoice Date]])</f>
        <v>2020</v>
      </c>
      <c r="Q4455" s="4">
        <f>IFERROR(Table1[[#This Row],[Total Sales]]/Table1[[#This Row],[Units Sold]],4)</f>
        <v>64</v>
      </c>
      <c r="R4455" s="4">
        <f>IFERROR(Table1[[#This Row],[Operating Profit]]/Table1[[#This Row],[Units Sold]],0)</f>
        <v>21.76</v>
      </c>
      <c r="S4455" s="4">
        <f>IFERROR((Table1[[#This Row],[Total Sales]]-Table1[[#This Row],[Operating Profit]])/Table1[[#This Row],[Units Sold]],0)</f>
        <v>42.24</v>
      </c>
      <c r="T4455" s="4" t="str">
        <f>IF(Table1[[#This Row],[Profit per unit]]&gt;$V$8,"Premium","Mass")</f>
        <v>Mass</v>
      </c>
      <c r="U4455" s="4"/>
    </row>
    <row r="4456" spans="2:21" ht="14.25" customHeight="1" x14ac:dyDescent="0.3">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c r="O4456" s="4" t="str">
        <f>TEXT(Table1[[#This Row],[Invoice Date]],"mmm")</f>
        <v>Mar</v>
      </c>
      <c r="P4456" s="4">
        <f>YEAR(Table1[[#This Row],[Invoice Date]])</f>
        <v>2020</v>
      </c>
      <c r="Q4456" s="4">
        <f>IFERROR(Table1[[#This Row],[Total Sales]]/Table1[[#This Row],[Units Sold]],4)</f>
        <v>55</v>
      </c>
      <c r="R4456" s="4">
        <f>IFERROR(Table1[[#This Row],[Operating Profit]]/Table1[[#This Row],[Units Sold]],0)</f>
        <v>25.3</v>
      </c>
      <c r="S4456" s="4">
        <f>IFERROR((Table1[[#This Row],[Total Sales]]-Table1[[#This Row],[Operating Profit]])/Table1[[#This Row],[Units Sold]],0)</f>
        <v>29.7</v>
      </c>
      <c r="T4456" s="4" t="str">
        <f>IF(Table1[[#This Row],[Profit per unit]]&gt;$V$8,"Premium","Mass")</f>
        <v>Mass</v>
      </c>
      <c r="U4456" s="4"/>
    </row>
    <row r="4457" spans="2:21" ht="14.25" customHeight="1" x14ac:dyDescent="0.3">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c r="O4457" s="4" t="str">
        <f>TEXT(Table1[[#This Row],[Invoice Date]],"mmm")</f>
        <v>Mar</v>
      </c>
      <c r="P4457" s="4">
        <f>YEAR(Table1[[#This Row],[Invoice Date]])</f>
        <v>2020</v>
      </c>
      <c r="Q4457" s="4">
        <f>IFERROR(Table1[[#This Row],[Total Sales]]/Table1[[#This Row],[Units Sold]],4)</f>
        <v>56</v>
      </c>
      <c r="R4457" s="4">
        <f>IFERROR(Table1[[#This Row],[Operating Profit]]/Table1[[#This Row],[Units Sold]],0)</f>
        <v>22.959999999999997</v>
      </c>
      <c r="S4457" s="4">
        <f>IFERROR((Table1[[#This Row],[Total Sales]]-Table1[[#This Row],[Operating Profit]])/Table1[[#This Row],[Units Sold]],0)</f>
        <v>33.04</v>
      </c>
      <c r="T4457" s="4" t="str">
        <f>IF(Table1[[#This Row],[Profit per unit]]&gt;$V$8,"Premium","Mass")</f>
        <v>Mass</v>
      </c>
      <c r="U4457" s="4"/>
    </row>
    <row r="4458" spans="2:21" ht="14.25" customHeight="1" x14ac:dyDescent="0.3">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c r="O4458" s="4" t="str">
        <f>TEXT(Table1[[#This Row],[Invoice Date]],"mmm")</f>
        <v>Mar</v>
      </c>
      <c r="P4458" s="4">
        <f>YEAR(Table1[[#This Row],[Invoice Date]])</f>
        <v>2020</v>
      </c>
      <c r="Q4458" s="4">
        <f>IFERROR(Table1[[#This Row],[Total Sales]]/Table1[[#This Row],[Units Sold]],4)</f>
        <v>64</v>
      </c>
      <c r="R4458" s="4">
        <f>IFERROR(Table1[[#This Row],[Operating Profit]]/Table1[[#This Row],[Units Sold]],0)</f>
        <v>40.960000000000008</v>
      </c>
      <c r="S4458" s="4">
        <f>IFERROR((Table1[[#This Row],[Total Sales]]-Table1[[#This Row],[Operating Profit]])/Table1[[#This Row],[Units Sold]],0)</f>
        <v>23.039999999999996</v>
      </c>
      <c r="T4458" s="4" t="str">
        <f>IF(Table1[[#This Row],[Profit per unit]]&gt;$V$8,"Premium","Mass")</f>
        <v>Mass</v>
      </c>
      <c r="U4458" s="4"/>
    </row>
    <row r="4459" spans="2:21" ht="14.25" customHeight="1" x14ac:dyDescent="0.3">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c r="O4459" s="4" t="str">
        <f>TEXT(Table1[[#This Row],[Invoice Date]],"mmm")</f>
        <v>Mar</v>
      </c>
      <c r="P4459" s="4">
        <f>YEAR(Table1[[#This Row],[Invoice Date]])</f>
        <v>2020</v>
      </c>
      <c r="Q4459" s="4">
        <f>IFERROR(Table1[[#This Row],[Total Sales]]/Table1[[#This Row],[Units Sold]],4)</f>
        <v>68</v>
      </c>
      <c r="R4459" s="4">
        <f>IFERROR(Table1[[#This Row],[Operating Profit]]/Table1[[#This Row],[Units Sold]],0)</f>
        <v>17.68</v>
      </c>
      <c r="S4459" s="4">
        <f>IFERROR((Table1[[#This Row],[Total Sales]]-Table1[[#This Row],[Operating Profit]])/Table1[[#This Row],[Units Sold]],0)</f>
        <v>50.319999999999993</v>
      </c>
      <c r="T4459" s="4" t="str">
        <f>IF(Table1[[#This Row],[Profit per unit]]&gt;$V$8,"Premium","Mass")</f>
        <v>Mass</v>
      </c>
      <c r="U4459" s="4"/>
    </row>
    <row r="4460" spans="2:21" ht="14.25" customHeight="1" x14ac:dyDescent="0.3">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c r="O4460" s="4" t="str">
        <f>TEXT(Table1[[#This Row],[Invoice Date]],"mmm")</f>
        <v>Mar</v>
      </c>
      <c r="P4460" s="4">
        <f>YEAR(Table1[[#This Row],[Invoice Date]])</f>
        <v>2020</v>
      </c>
      <c r="Q4460" s="4">
        <f>IFERROR(Table1[[#This Row],[Total Sales]]/Table1[[#This Row],[Units Sold]],4)</f>
        <v>58</v>
      </c>
      <c r="R4460" s="4">
        <f>IFERROR(Table1[[#This Row],[Operating Profit]]/Table1[[#This Row],[Units Sold]],0)</f>
        <v>27.26</v>
      </c>
      <c r="S4460" s="4">
        <f>IFERROR((Table1[[#This Row],[Total Sales]]-Table1[[#This Row],[Operating Profit]])/Table1[[#This Row],[Units Sold]],0)</f>
        <v>30.74</v>
      </c>
      <c r="T4460" s="4" t="str">
        <f>IF(Table1[[#This Row],[Profit per unit]]&gt;$V$8,"Premium","Mass")</f>
        <v>Mass</v>
      </c>
      <c r="U4460" s="4"/>
    </row>
    <row r="4461" spans="2:21" ht="14.25" customHeight="1" x14ac:dyDescent="0.3">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c r="O4461" s="4" t="str">
        <f>TEXT(Table1[[#This Row],[Invoice Date]],"mmm")</f>
        <v>Mar</v>
      </c>
      <c r="P4461" s="4">
        <f>YEAR(Table1[[#This Row],[Invoice Date]])</f>
        <v>2020</v>
      </c>
      <c r="Q4461" s="4">
        <f>IFERROR(Table1[[#This Row],[Total Sales]]/Table1[[#This Row],[Units Sold]],4)</f>
        <v>62</v>
      </c>
      <c r="R4461" s="4">
        <f>IFERROR(Table1[[#This Row],[Operating Profit]]/Table1[[#This Row],[Units Sold]],0)</f>
        <v>21.080000000000002</v>
      </c>
      <c r="S4461" s="4">
        <f>IFERROR((Table1[[#This Row],[Total Sales]]-Table1[[#This Row],[Operating Profit]])/Table1[[#This Row],[Units Sold]],0)</f>
        <v>40.919999999999995</v>
      </c>
      <c r="T4461" s="4" t="str">
        <f>IF(Table1[[#This Row],[Profit per unit]]&gt;$V$8,"Premium","Mass")</f>
        <v>Mass</v>
      </c>
      <c r="U4461" s="4"/>
    </row>
    <row r="4462" spans="2:21" ht="14.25" customHeight="1" x14ac:dyDescent="0.3">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c r="O4462" s="4" t="str">
        <f>TEXT(Table1[[#This Row],[Invoice Date]],"mmm")</f>
        <v>Mar</v>
      </c>
      <c r="P4462" s="4">
        <f>YEAR(Table1[[#This Row],[Invoice Date]])</f>
        <v>2020</v>
      </c>
      <c r="Q4462" s="4">
        <f>IFERROR(Table1[[#This Row],[Total Sales]]/Table1[[#This Row],[Units Sold]],4)</f>
        <v>59</v>
      </c>
      <c r="R4462" s="4">
        <f>IFERROR(Table1[[#This Row],[Operating Profit]]/Table1[[#This Row],[Units Sold]],0)</f>
        <v>27.730000000000004</v>
      </c>
      <c r="S4462" s="4">
        <f>IFERROR((Table1[[#This Row],[Total Sales]]-Table1[[#This Row],[Operating Profit]])/Table1[[#This Row],[Units Sold]],0)</f>
        <v>31.269999999999996</v>
      </c>
      <c r="T4462" s="4" t="str">
        <f>IF(Table1[[#This Row],[Profit per unit]]&gt;$V$8,"Premium","Mass")</f>
        <v>Mass</v>
      </c>
      <c r="U4462" s="4"/>
    </row>
    <row r="4463" spans="2:21" ht="14.25" customHeight="1" x14ac:dyDescent="0.3">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c r="O4463" s="4" t="str">
        <f>TEXT(Table1[[#This Row],[Invoice Date]],"mmm")</f>
        <v>Mar</v>
      </c>
      <c r="P4463" s="4">
        <f>YEAR(Table1[[#This Row],[Invoice Date]])</f>
        <v>2020</v>
      </c>
      <c r="Q4463" s="4">
        <f>IFERROR(Table1[[#This Row],[Total Sales]]/Table1[[#This Row],[Units Sold]],4)</f>
        <v>57</v>
      </c>
      <c r="R4463" s="4">
        <f>IFERROR(Table1[[#This Row],[Operating Profit]]/Table1[[#This Row],[Units Sold]],0)</f>
        <v>25.08</v>
      </c>
      <c r="S4463" s="4">
        <f>IFERROR((Table1[[#This Row],[Total Sales]]-Table1[[#This Row],[Operating Profit]])/Table1[[#This Row],[Units Sold]],0)</f>
        <v>31.920000000000005</v>
      </c>
      <c r="T4463" s="4" t="str">
        <f>IF(Table1[[#This Row],[Profit per unit]]&gt;$V$8,"Premium","Mass")</f>
        <v>Mass</v>
      </c>
      <c r="U4463" s="4"/>
    </row>
    <row r="4464" spans="2:21" ht="14.25" customHeight="1" x14ac:dyDescent="0.3">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c r="O4464" s="4" t="str">
        <f>TEXT(Table1[[#This Row],[Invoice Date]],"mmm")</f>
        <v>Mar</v>
      </c>
      <c r="P4464" s="4">
        <f>YEAR(Table1[[#This Row],[Invoice Date]])</f>
        <v>2020</v>
      </c>
      <c r="Q4464" s="4">
        <f>IFERROR(Table1[[#This Row],[Total Sales]]/Table1[[#This Row],[Units Sold]],4)</f>
        <v>69</v>
      </c>
      <c r="R4464" s="4">
        <f>IFERROR(Table1[[#This Row],[Operating Profit]]/Table1[[#This Row],[Units Sold]],0)</f>
        <v>41.400000000000013</v>
      </c>
      <c r="S4464" s="4">
        <f>IFERROR((Table1[[#This Row],[Total Sales]]-Table1[[#This Row],[Operating Profit]])/Table1[[#This Row],[Units Sold]],0)</f>
        <v>27.599999999999991</v>
      </c>
      <c r="T4464" s="4" t="str">
        <f>IF(Table1[[#This Row],[Profit per unit]]&gt;$V$8,"Premium","Mass")</f>
        <v>Mass</v>
      </c>
      <c r="U4464" s="4"/>
    </row>
    <row r="4465" spans="2:21" ht="14.25" customHeight="1" x14ac:dyDescent="0.3">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c r="O4465" s="4" t="str">
        <f>TEXT(Table1[[#This Row],[Invoice Date]],"mmm")</f>
        <v>Mar</v>
      </c>
      <c r="P4465" s="4">
        <f>YEAR(Table1[[#This Row],[Invoice Date]])</f>
        <v>2020</v>
      </c>
      <c r="Q4465" s="4">
        <f>IFERROR(Table1[[#This Row],[Total Sales]]/Table1[[#This Row],[Units Sold]],4)</f>
        <v>74</v>
      </c>
      <c r="R4465" s="4">
        <f>IFERROR(Table1[[#This Row],[Operating Profit]]/Table1[[#This Row],[Units Sold]],0)</f>
        <v>19.98</v>
      </c>
      <c r="S4465" s="4">
        <f>IFERROR((Table1[[#This Row],[Total Sales]]-Table1[[#This Row],[Operating Profit]])/Table1[[#This Row],[Units Sold]],0)</f>
        <v>54.02</v>
      </c>
      <c r="T4465" s="4" t="str">
        <f>IF(Table1[[#This Row],[Profit per unit]]&gt;$V$8,"Premium","Mass")</f>
        <v>Mass</v>
      </c>
      <c r="U4465" s="4"/>
    </row>
    <row r="4466" spans="2:21" ht="14.25" customHeight="1" x14ac:dyDescent="0.3">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c r="O4466" s="4" t="str">
        <f>TEXT(Table1[[#This Row],[Invoice Date]],"mmm")</f>
        <v>Mar</v>
      </c>
      <c r="P4466" s="4">
        <f>YEAR(Table1[[#This Row],[Invoice Date]])</f>
        <v>2020</v>
      </c>
      <c r="Q4466" s="4">
        <f>IFERROR(Table1[[#This Row],[Total Sales]]/Table1[[#This Row],[Units Sold]],4)</f>
        <v>28</v>
      </c>
      <c r="R4466" s="4">
        <f>IFERROR(Table1[[#This Row],[Operating Profit]]/Table1[[#This Row],[Units Sold]],0)</f>
        <v>14</v>
      </c>
      <c r="S4466" s="4">
        <f>IFERROR((Table1[[#This Row],[Total Sales]]-Table1[[#This Row],[Operating Profit]])/Table1[[#This Row],[Units Sold]],0)</f>
        <v>14</v>
      </c>
      <c r="T4466" s="4" t="str">
        <f>IF(Table1[[#This Row],[Profit per unit]]&gt;$V$8,"Premium","Mass")</f>
        <v>Mass</v>
      </c>
      <c r="U4466" s="4"/>
    </row>
    <row r="4467" spans="2:21" ht="14.25" customHeight="1" x14ac:dyDescent="0.3">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c r="O4467" s="4" t="str">
        <f>TEXT(Table1[[#This Row],[Invoice Date]],"mmm")</f>
        <v>Mar</v>
      </c>
      <c r="P4467" s="4">
        <f>YEAR(Table1[[#This Row],[Invoice Date]])</f>
        <v>2020</v>
      </c>
      <c r="Q4467" s="4">
        <f>IFERROR(Table1[[#This Row],[Total Sales]]/Table1[[#This Row],[Units Sold]],4)</f>
        <v>38</v>
      </c>
      <c r="R4467" s="4">
        <f>IFERROR(Table1[[#This Row],[Operating Profit]]/Table1[[#This Row],[Units Sold]],0)</f>
        <v>12.540000000000001</v>
      </c>
      <c r="S4467" s="4">
        <f>IFERROR((Table1[[#This Row],[Total Sales]]-Table1[[#This Row],[Operating Profit]])/Table1[[#This Row],[Units Sold]],0)</f>
        <v>25.46</v>
      </c>
      <c r="T4467" s="4" t="str">
        <f>IF(Table1[[#This Row],[Profit per unit]]&gt;$V$8,"Premium","Mass")</f>
        <v>Mass</v>
      </c>
      <c r="U4467" s="4"/>
    </row>
    <row r="4468" spans="2:21" ht="14.25" customHeight="1" x14ac:dyDescent="0.3">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c r="O4468" s="4" t="str">
        <f>TEXT(Table1[[#This Row],[Invoice Date]],"mmm")</f>
        <v>Mar</v>
      </c>
      <c r="P4468" s="4">
        <f>YEAR(Table1[[#This Row],[Invoice Date]])</f>
        <v>2020</v>
      </c>
      <c r="Q4468" s="4">
        <f>IFERROR(Table1[[#This Row],[Total Sales]]/Table1[[#This Row],[Units Sold]],4)</f>
        <v>39</v>
      </c>
      <c r="R4468" s="4">
        <f>IFERROR(Table1[[#This Row],[Operating Profit]]/Table1[[#This Row],[Units Sold]],0)</f>
        <v>17.939999999999998</v>
      </c>
      <c r="S4468" s="4">
        <f>IFERROR((Table1[[#This Row],[Total Sales]]-Table1[[#This Row],[Operating Profit]])/Table1[[#This Row],[Units Sold]],0)</f>
        <v>21.060000000000002</v>
      </c>
      <c r="T4468" s="4" t="str">
        <f>IF(Table1[[#This Row],[Profit per unit]]&gt;$V$8,"Premium","Mass")</f>
        <v>Mass</v>
      </c>
      <c r="U4468" s="4"/>
    </row>
    <row r="4469" spans="2:21" ht="14.25" customHeight="1" x14ac:dyDescent="0.3">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c r="O4469" s="4" t="str">
        <f>TEXT(Table1[[#This Row],[Invoice Date]],"mmm")</f>
        <v>Mar</v>
      </c>
      <c r="P4469" s="4">
        <f>YEAR(Table1[[#This Row],[Invoice Date]])</f>
        <v>2020</v>
      </c>
      <c r="Q4469" s="4">
        <f>IFERROR(Table1[[#This Row],[Total Sales]]/Table1[[#This Row],[Units Sold]],4)</f>
        <v>38</v>
      </c>
      <c r="R4469" s="4">
        <f>IFERROR(Table1[[#This Row],[Operating Profit]]/Table1[[#This Row],[Units Sold]],0)</f>
        <v>17.099999999999998</v>
      </c>
      <c r="S4469" s="4">
        <f>IFERROR((Table1[[#This Row],[Total Sales]]-Table1[[#This Row],[Operating Profit]])/Table1[[#This Row],[Units Sold]],0)</f>
        <v>20.900000000000002</v>
      </c>
      <c r="T4469" s="4" t="str">
        <f>IF(Table1[[#This Row],[Profit per unit]]&gt;$V$8,"Premium","Mass")</f>
        <v>Mass</v>
      </c>
      <c r="U4469" s="4"/>
    </row>
    <row r="4470" spans="2:21" ht="14.25" customHeight="1" x14ac:dyDescent="0.3">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c r="O4470" s="4" t="str">
        <f>TEXT(Table1[[#This Row],[Invoice Date]],"mmm")</f>
        <v>Mar</v>
      </c>
      <c r="P4470" s="4">
        <f>YEAR(Table1[[#This Row],[Invoice Date]])</f>
        <v>2020</v>
      </c>
      <c r="Q4470" s="4">
        <f>IFERROR(Table1[[#This Row],[Total Sales]]/Table1[[#This Row],[Units Sold]],4)</f>
        <v>41</v>
      </c>
      <c r="R4470" s="4">
        <f>IFERROR(Table1[[#This Row],[Operating Profit]]/Table1[[#This Row],[Units Sold]],0)</f>
        <v>26.240000000000002</v>
      </c>
      <c r="S4470" s="4">
        <f>IFERROR((Table1[[#This Row],[Total Sales]]-Table1[[#This Row],[Operating Profit]])/Table1[[#This Row],[Units Sold]],0)</f>
        <v>14.76</v>
      </c>
      <c r="T4470" s="4" t="str">
        <f>IF(Table1[[#This Row],[Profit per unit]]&gt;$V$8,"Premium","Mass")</f>
        <v>Mass</v>
      </c>
      <c r="U4470" s="4"/>
    </row>
    <row r="4471" spans="2:21" ht="14.25" customHeight="1" x14ac:dyDescent="0.3">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c r="O4471" s="4" t="str">
        <f>TEXT(Table1[[#This Row],[Invoice Date]],"mmm")</f>
        <v>Mar</v>
      </c>
      <c r="P4471" s="4">
        <f>YEAR(Table1[[#This Row],[Invoice Date]])</f>
        <v>2020</v>
      </c>
      <c r="Q4471" s="4">
        <f>IFERROR(Table1[[#This Row],[Total Sales]]/Table1[[#This Row],[Units Sold]],4)</f>
        <v>37</v>
      </c>
      <c r="R4471" s="4">
        <f>IFERROR(Table1[[#This Row],[Operating Profit]]/Table1[[#This Row],[Units Sold]],0)</f>
        <v>9.620000000000001</v>
      </c>
      <c r="S4471" s="4">
        <f>IFERROR((Table1[[#This Row],[Total Sales]]-Table1[[#This Row],[Operating Profit]])/Table1[[#This Row],[Units Sold]],0)</f>
        <v>27.38</v>
      </c>
      <c r="T4471" s="4" t="str">
        <f>IF(Table1[[#This Row],[Profit per unit]]&gt;$V$8,"Premium","Mass")</f>
        <v>Mass</v>
      </c>
      <c r="U4471" s="4"/>
    </row>
    <row r="4472" spans="2:21" ht="14.25" customHeight="1" x14ac:dyDescent="0.3">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c r="O4472" s="4" t="str">
        <f>TEXT(Table1[[#This Row],[Invoice Date]],"mmm")</f>
        <v>Mar</v>
      </c>
      <c r="P4472" s="4">
        <f>YEAR(Table1[[#This Row],[Invoice Date]])</f>
        <v>2020</v>
      </c>
      <c r="Q4472" s="4">
        <f>IFERROR(Table1[[#This Row],[Total Sales]]/Table1[[#This Row],[Units Sold]],4)</f>
        <v>27</v>
      </c>
      <c r="R4472" s="4">
        <f>IFERROR(Table1[[#This Row],[Operating Profit]]/Table1[[#This Row],[Units Sold]],0)</f>
        <v>12.96</v>
      </c>
      <c r="S4472" s="4">
        <f>IFERROR((Table1[[#This Row],[Total Sales]]-Table1[[#This Row],[Operating Profit]])/Table1[[#This Row],[Units Sold]],0)</f>
        <v>14.04</v>
      </c>
      <c r="T4472" s="4" t="str">
        <f>IF(Table1[[#This Row],[Profit per unit]]&gt;$V$8,"Premium","Mass")</f>
        <v>Mass</v>
      </c>
      <c r="U4472" s="4"/>
    </row>
    <row r="4473" spans="2:21" ht="14.25" customHeight="1" x14ac:dyDescent="0.3">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c r="O4473" s="4" t="str">
        <f>TEXT(Table1[[#This Row],[Invoice Date]],"mmm")</f>
        <v>Mar</v>
      </c>
      <c r="P4473" s="4">
        <f>YEAR(Table1[[#This Row],[Invoice Date]])</f>
        <v>2020</v>
      </c>
      <c r="Q4473" s="4">
        <f>IFERROR(Table1[[#This Row],[Total Sales]]/Table1[[#This Row],[Units Sold]],4)</f>
        <v>38</v>
      </c>
      <c r="R4473" s="4">
        <f>IFERROR(Table1[[#This Row],[Operating Profit]]/Table1[[#This Row],[Units Sold]],0)</f>
        <v>11.4</v>
      </c>
      <c r="S4473" s="4">
        <f>IFERROR((Table1[[#This Row],[Total Sales]]-Table1[[#This Row],[Operating Profit]])/Table1[[#This Row],[Units Sold]],0)</f>
        <v>26.599999999999998</v>
      </c>
      <c r="T4473" s="4" t="str">
        <f>IF(Table1[[#This Row],[Profit per unit]]&gt;$V$8,"Premium","Mass")</f>
        <v>Mass</v>
      </c>
      <c r="U4473" s="4"/>
    </row>
    <row r="4474" spans="2:21" ht="14.25" customHeight="1" x14ac:dyDescent="0.3">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c r="O4474" s="4" t="str">
        <f>TEXT(Table1[[#This Row],[Invoice Date]],"mmm")</f>
        <v>Mar</v>
      </c>
      <c r="P4474" s="4">
        <f>YEAR(Table1[[#This Row],[Invoice Date]])</f>
        <v>2020</v>
      </c>
      <c r="Q4474" s="4">
        <f>IFERROR(Table1[[#This Row],[Total Sales]]/Table1[[#This Row],[Units Sold]],4)</f>
        <v>38</v>
      </c>
      <c r="R4474" s="4">
        <f>IFERROR(Table1[[#This Row],[Operating Profit]]/Table1[[#This Row],[Units Sold]],0)</f>
        <v>19</v>
      </c>
      <c r="S4474" s="4">
        <f>IFERROR((Table1[[#This Row],[Total Sales]]-Table1[[#This Row],[Operating Profit]])/Table1[[#This Row],[Units Sold]],0)</f>
        <v>19</v>
      </c>
      <c r="T4474" s="4" t="str">
        <f>IF(Table1[[#This Row],[Profit per unit]]&gt;$V$8,"Premium","Mass")</f>
        <v>Mass</v>
      </c>
      <c r="U4474" s="4"/>
    </row>
    <row r="4475" spans="2:21" ht="14.25" customHeight="1" x14ac:dyDescent="0.3">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c r="O4475" s="4" t="str">
        <f>TEXT(Table1[[#This Row],[Invoice Date]],"mmm")</f>
        <v>Mar</v>
      </c>
      <c r="P4475" s="4">
        <f>YEAR(Table1[[#This Row],[Invoice Date]])</f>
        <v>2020</v>
      </c>
      <c r="Q4475" s="4">
        <f>IFERROR(Table1[[#This Row],[Total Sales]]/Table1[[#This Row],[Units Sold]],4)</f>
        <v>36</v>
      </c>
      <c r="R4475" s="4">
        <f>IFERROR(Table1[[#This Row],[Operating Profit]]/Table1[[#This Row],[Units Sold]],0)</f>
        <v>16.2</v>
      </c>
      <c r="S4475" s="4">
        <f>IFERROR((Table1[[#This Row],[Total Sales]]-Table1[[#This Row],[Operating Profit]])/Table1[[#This Row],[Units Sold]],0)</f>
        <v>19.8</v>
      </c>
      <c r="T4475" s="4" t="str">
        <f>IF(Table1[[#This Row],[Profit per unit]]&gt;$V$8,"Premium","Mass")</f>
        <v>Mass</v>
      </c>
      <c r="U4475" s="4"/>
    </row>
    <row r="4476" spans="2:21" ht="14.25" customHeight="1" x14ac:dyDescent="0.3">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c r="O4476" s="4" t="str">
        <f>TEXT(Table1[[#This Row],[Invoice Date]],"mmm")</f>
        <v>Mar</v>
      </c>
      <c r="P4476" s="4">
        <f>YEAR(Table1[[#This Row],[Invoice Date]])</f>
        <v>2020</v>
      </c>
      <c r="Q4476" s="4">
        <f>IFERROR(Table1[[#This Row],[Total Sales]]/Table1[[#This Row],[Units Sold]],4)</f>
        <v>43</v>
      </c>
      <c r="R4476" s="4">
        <f>IFERROR(Table1[[#This Row],[Operating Profit]]/Table1[[#This Row],[Units Sold]],0)</f>
        <v>26.66</v>
      </c>
      <c r="S4476" s="4">
        <f>IFERROR((Table1[[#This Row],[Total Sales]]-Table1[[#This Row],[Operating Profit]])/Table1[[#This Row],[Units Sold]],0)</f>
        <v>16.34</v>
      </c>
      <c r="T4476" s="4" t="str">
        <f>IF(Table1[[#This Row],[Profit per unit]]&gt;$V$8,"Premium","Mass")</f>
        <v>Mass</v>
      </c>
      <c r="U4476" s="4"/>
    </row>
    <row r="4477" spans="2:21" ht="14.25" customHeight="1" x14ac:dyDescent="0.3">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c r="O4477" s="4" t="str">
        <f>TEXT(Table1[[#This Row],[Invoice Date]],"mmm")</f>
        <v>Mar</v>
      </c>
      <c r="P4477" s="4">
        <f>YEAR(Table1[[#This Row],[Invoice Date]])</f>
        <v>2020</v>
      </c>
      <c r="Q4477" s="4">
        <f>IFERROR(Table1[[#This Row],[Total Sales]]/Table1[[#This Row],[Units Sold]],4)</f>
        <v>37</v>
      </c>
      <c r="R4477" s="4">
        <f>IFERROR(Table1[[#This Row],[Operating Profit]]/Table1[[#This Row],[Units Sold]],0)</f>
        <v>9.990000000000002</v>
      </c>
      <c r="S4477" s="4">
        <f>IFERROR((Table1[[#This Row],[Total Sales]]-Table1[[#This Row],[Operating Profit]])/Table1[[#This Row],[Units Sold]],0)</f>
        <v>27.009999999999998</v>
      </c>
      <c r="T4477" s="4" t="str">
        <f>IF(Table1[[#This Row],[Profit per unit]]&gt;$V$8,"Premium","Mass")</f>
        <v>Mass</v>
      </c>
      <c r="U4477" s="4"/>
    </row>
    <row r="4478" spans="2:21" ht="14.25" customHeight="1" x14ac:dyDescent="0.3">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c r="O4478" s="4" t="str">
        <f>TEXT(Table1[[#This Row],[Invoice Date]],"mmm")</f>
        <v>Mar</v>
      </c>
      <c r="P4478" s="4">
        <f>YEAR(Table1[[#This Row],[Invoice Date]])</f>
        <v>2020</v>
      </c>
      <c r="Q4478" s="4">
        <f>IFERROR(Table1[[#This Row],[Total Sales]]/Table1[[#This Row],[Units Sold]],4)</f>
        <v>37</v>
      </c>
      <c r="R4478" s="4">
        <f>IFERROR(Table1[[#This Row],[Operating Profit]]/Table1[[#This Row],[Units Sold]],0)</f>
        <v>17.760000000000002</v>
      </c>
      <c r="S4478" s="4">
        <f>IFERROR((Table1[[#This Row],[Total Sales]]-Table1[[#This Row],[Operating Profit]])/Table1[[#This Row],[Units Sold]],0)</f>
        <v>19.239999999999998</v>
      </c>
      <c r="T4478" s="4" t="str">
        <f>IF(Table1[[#This Row],[Profit per unit]]&gt;$V$8,"Premium","Mass")</f>
        <v>Mass</v>
      </c>
      <c r="U4478" s="4"/>
    </row>
    <row r="4479" spans="2:21" ht="14.25" customHeight="1" x14ac:dyDescent="0.3">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c r="O4479" s="4" t="str">
        <f>TEXT(Table1[[#This Row],[Invoice Date]],"mmm")</f>
        <v>Mar</v>
      </c>
      <c r="P4479" s="4">
        <f>YEAR(Table1[[#This Row],[Invoice Date]])</f>
        <v>2020</v>
      </c>
      <c r="Q4479" s="4">
        <f>IFERROR(Table1[[#This Row],[Total Sales]]/Table1[[#This Row],[Units Sold]],4)</f>
        <v>48</v>
      </c>
      <c r="R4479" s="4">
        <f>IFERROR(Table1[[#This Row],[Operating Profit]]/Table1[[#This Row],[Units Sold]],0)</f>
        <v>16.32</v>
      </c>
      <c r="S4479" s="4">
        <f>IFERROR((Table1[[#This Row],[Total Sales]]-Table1[[#This Row],[Operating Profit]])/Table1[[#This Row],[Units Sold]],0)</f>
        <v>31.68</v>
      </c>
      <c r="T4479" s="4" t="str">
        <f>IF(Table1[[#This Row],[Profit per unit]]&gt;$V$8,"Premium","Mass")</f>
        <v>Mass</v>
      </c>
      <c r="U4479" s="4"/>
    </row>
    <row r="4480" spans="2:21" ht="14.25" customHeight="1" x14ac:dyDescent="0.3">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c r="O4480" s="4" t="str">
        <f>TEXT(Table1[[#This Row],[Invoice Date]],"mmm")</f>
        <v>Mar</v>
      </c>
      <c r="P4480" s="4">
        <f>YEAR(Table1[[#This Row],[Invoice Date]])</f>
        <v>2020</v>
      </c>
      <c r="Q4480" s="4">
        <f>IFERROR(Table1[[#This Row],[Total Sales]]/Table1[[#This Row],[Units Sold]],4)</f>
        <v>51</v>
      </c>
      <c r="R4480" s="4">
        <f>IFERROR(Table1[[#This Row],[Operating Profit]]/Table1[[#This Row],[Units Sold]],0)</f>
        <v>24.990000000000002</v>
      </c>
      <c r="S4480" s="4">
        <f>IFERROR((Table1[[#This Row],[Total Sales]]-Table1[[#This Row],[Operating Profit]])/Table1[[#This Row],[Units Sold]],0)</f>
        <v>26.009999999999998</v>
      </c>
      <c r="T4480" s="4" t="str">
        <f>IF(Table1[[#This Row],[Profit per unit]]&gt;$V$8,"Premium","Mass")</f>
        <v>Mass</v>
      </c>
      <c r="U4480" s="4"/>
    </row>
    <row r="4481" spans="2:21" ht="14.25" customHeight="1" x14ac:dyDescent="0.3">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c r="O4481" s="4" t="str">
        <f>TEXT(Table1[[#This Row],[Invoice Date]],"mmm")</f>
        <v>Mar</v>
      </c>
      <c r="P4481" s="4">
        <f>YEAR(Table1[[#This Row],[Invoice Date]])</f>
        <v>2020</v>
      </c>
      <c r="Q4481" s="4">
        <f>IFERROR(Table1[[#This Row],[Total Sales]]/Table1[[#This Row],[Units Sold]],4)</f>
        <v>51</v>
      </c>
      <c r="R4481" s="4">
        <f>IFERROR(Table1[[#This Row],[Operating Profit]]/Table1[[#This Row],[Units Sold]],0)</f>
        <v>21.93</v>
      </c>
      <c r="S4481" s="4">
        <f>IFERROR((Table1[[#This Row],[Total Sales]]-Table1[[#This Row],[Operating Profit]])/Table1[[#This Row],[Units Sold]],0)</f>
        <v>29.07</v>
      </c>
      <c r="T4481" s="4" t="str">
        <f>IF(Table1[[#This Row],[Profit per unit]]&gt;$V$8,"Premium","Mass")</f>
        <v>Mass</v>
      </c>
      <c r="U4481" s="4"/>
    </row>
    <row r="4482" spans="2:21" ht="14.25" customHeight="1" x14ac:dyDescent="0.3">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c r="O4482" s="4" t="str">
        <f>TEXT(Table1[[#This Row],[Invoice Date]],"mmm")</f>
        <v>Mar</v>
      </c>
      <c r="P4482" s="4">
        <f>YEAR(Table1[[#This Row],[Invoice Date]])</f>
        <v>2020</v>
      </c>
      <c r="Q4482" s="4">
        <f>IFERROR(Table1[[#This Row],[Total Sales]]/Table1[[#This Row],[Units Sold]],4)</f>
        <v>56</v>
      </c>
      <c r="R4482" s="4">
        <f>IFERROR(Table1[[#This Row],[Operating Profit]]/Table1[[#This Row],[Units Sold]],0)</f>
        <v>33.599999999999994</v>
      </c>
      <c r="S4482" s="4">
        <f>IFERROR((Table1[[#This Row],[Total Sales]]-Table1[[#This Row],[Operating Profit]])/Table1[[#This Row],[Units Sold]],0)</f>
        <v>22.400000000000002</v>
      </c>
      <c r="T4482" s="4" t="str">
        <f>IF(Table1[[#This Row],[Profit per unit]]&gt;$V$8,"Premium","Mass")</f>
        <v>Mass</v>
      </c>
      <c r="U4482" s="4"/>
    </row>
    <row r="4483" spans="2:21" ht="14.25" customHeight="1" x14ac:dyDescent="0.3">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c r="O4483" s="4" t="str">
        <f>TEXT(Table1[[#This Row],[Invoice Date]],"mmm")</f>
        <v>Apr</v>
      </c>
      <c r="P4483" s="4">
        <f>YEAR(Table1[[#This Row],[Invoice Date]])</f>
        <v>2020</v>
      </c>
      <c r="Q4483" s="4">
        <f>IFERROR(Table1[[#This Row],[Total Sales]]/Table1[[#This Row],[Units Sold]],4)</f>
        <v>52</v>
      </c>
      <c r="R4483" s="4">
        <f>IFERROR(Table1[[#This Row],[Operating Profit]]/Table1[[#This Row],[Units Sold]],0)</f>
        <v>15.080000000000002</v>
      </c>
      <c r="S4483" s="4">
        <f>IFERROR((Table1[[#This Row],[Total Sales]]-Table1[[#This Row],[Operating Profit]])/Table1[[#This Row],[Units Sold]],0)</f>
        <v>36.919999999999995</v>
      </c>
      <c r="T4483" s="4" t="str">
        <f>IF(Table1[[#This Row],[Profit per unit]]&gt;$V$8,"Premium","Mass")</f>
        <v>Mass</v>
      </c>
      <c r="U4483" s="4"/>
    </row>
    <row r="4484" spans="2:21" ht="14.25" customHeight="1" x14ac:dyDescent="0.3">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c r="O4484" s="4" t="str">
        <f>TEXT(Table1[[#This Row],[Invoice Date]],"mmm")</f>
        <v>Apr</v>
      </c>
      <c r="P4484" s="4">
        <f>YEAR(Table1[[#This Row],[Invoice Date]])</f>
        <v>2020</v>
      </c>
      <c r="Q4484" s="4">
        <f>IFERROR(Table1[[#This Row],[Total Sales]]/Table1[[#This Row],[Units Sold]],4)</f>
        <v>55</v>
      </c>
      <c r="R4484" s="4">
        <f>IFERROR(Table1[[#This Row],[Operating Profit]]/Table1[[#This Row],[Units Sold]],0)</f>
        <v>25.85</v>
      </c>
      <c r="S4484" s="4">
        <f>IFERROR((Table1[[#This Row],[Total Sales]]-Table1[[#This Row],[Operating Profit]])/Table1[[#This Row],[Units Sold]],0)</f>
        <v>29.15</v>
      </c>
      <c r="T4484" s="4" t="str">
        <f>IF(Table1[[#This Row],[Profit per unit]]&gt;$V$8,"Premium","Mass")</f>
        <v>Mass</v>
      </c>
      <c r="U4484" s="4"/>
    </row>
    <row r="4485" spans="2:21" ht="14.25" customHeight="1" x14ac:dyDescent="0.3">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c r="O4485" s="4" t="str">
        <f>TEXT(Table1[[#This Row],[Invoice Date]],"mmm")</f>
        <v>Apr</v>
      </c>
      <c r="P4485" s="4">
        <f>YEAR(Table1[[#This Row],[Invoice Date]])</f>
        <v>2020</v>
      </c>
      <c r="Q4485" s="4">
        <f>IFERROR(Table1[[#This Row],[Total Sales]]/Table1[[#This Row],[Units Sold]],4)</f>
        <v>59</v>
      </c>
      <c r="R4485" s="4">
        <f>IFERROR(Table1[[#This Row],[Operating Profit]]/Table1[[#This Row],[Units Sold]],0)</f>
        <v>20.65</v>
      </c>
      <c r="S4485" s="4">
        <f>IFERROR((Table1[[#This Row],[Total Sales]]-Table1[[#This Row],[Operating Profit]])/Table1[[#This Row],[Units Sold]],0)</f>
        <v>38.35</v>
      </c>
      <c r="T4485" s="4" t="str">
        <f>IF(Table1[[#This Row],[Profit per unit]]&gt;$V$8,"Premium","Mass")</f>
        <v>Mass</v>
      </c>
      <c r="U4485" s="4"/>
    </row>
    <row r="4486" spans="2:21" ht="14.25" customHeight="1" x14ac:dyDescent="0.3">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c r="O4486" s="4" t="str">
        <f>TEXT(Table1[[#This Row],[Invoice Date]],"mmm")</f>
        <v>Apr</v>
      </c>
      <c r="P4486" s="4">
        <f>YEAR(Table1[[#This Row],[Invoice Date]])</f>
        <v>2020</v>
      </c>
      <c r="Q4486" s="4">
        <f>IFERROR(Table1[[#This Row],[Total Sales]]/Table1[[#This Row],[Units Sold]],4)</f>
        <v>61</v>
      </c>
      <c r="R4486" s="4">
        <f>IFERROR(Table1[[#This Row],[Operating Profit]]/Table1[[#This Row],[Units Sold]],0)</f>
        <v>30.5</v>
      </c>
      <c r="S4486" s="4">
        <f>IFERROR((Table1[[#This Row],[Total Sales]]-Table1[[#This Row],[Operating Profit]])/Table1[[#This Row],[Units Sold]],0)</f>
        <v>30.5</v>
      </c>
      <c r="T4486" s="4" t="str">
        <f>IF(Table1[[#This Row],[Profit per unit]]&gt;$V$8,"Premium","Mass")</f>
        <v>Mass</v>
      </c>
      <c r="U4486" s="4"/>
    </row>
    <row r="4487" spans="2:21" ht="14.25" customHeight="1" x14ac:dyDescent="0.3">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c r="O4487" s="4" t="str">
        <f>TEXT(Table1[[#This Row],[Invoice Date]],"mmm")</f>
        <v>Apr</v>
      </c>
      <c r="P4487" s="4">
        <f>YEAR(Table1[[#This Row],[Invoice Date]])</f>
        <v>2020</v>
      </c>
      <c r="Q4487" s="4">
        <f>IFERROR(Table1[[#This Row],[Total Sales]]/Table1[[#This Row],[Units Sold]],4)</f>
        <v>56</v>
      </c>
      <c r="R4487" s="4">
        <f>IFERROR(Table1[[#This Row],[Operating Profit]]/Table1[[#This Row],[Units Sold]],0)</f>
        <v>24.080000000000002</v>
      </c>
      <c r="S4487" s="4">
        <f>IFERROR((Table1[[#This Row],[Total Sales]]-Table1[[#This Row],[Operating Profit]])/Table1[[#This Row],[Units Sold]],0)</f>
        <v>31.919999999999998</v>
      </c>
      <c r="T4487" s="4" t="str">
        <f>IF(Table1[[#This Row],[Profit per unit]]&gt;$V$8,"Premium","Mass")</f>
        <v>Mass</v>
      </c>
      <c r="U4487" s="4"/>
    </row>
    <row r="4488" spans="2:21" ht="14.25" customHeight="1" x14ac:dyDescent="0.3">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c r="O4488" s="4" t="str">
        <f>TEXT(Table1[[#This Row],[Invoice Date]],"mmm")</f>
        <v>Apr</v>
      </c>
      <c r="P4488" s="4">
        <f>YEAR(Table1[[#This Row],[Invoice Date]])</f>
        <v>2020</v>
      </c>
      <c r="Q4488" s="4">
        <f>IFERROR(Table1[[#This Row],[Total Sales]]/Table1[[#This Row],[Units Sold]],4)</f>
        <v>62</v>
      </c>
      <c r="R4488" s="4">
        <f>IFERROR(Table1[[#This Row],[Operating Profit]]/Table1[[#This Row],[Units Sold]],0)</f>
        <v>37.82</v>
      </c>
      <c r="S4488" s="4">
        <f>IFERROR((Table1[[#This Row],[Total Sales]]-Table1[[#This Row],[Operating Profit]])/Table1[[#This Row],[Units Sold]],0)</f>
        <v>24.180000000000003</v>
      </c>
      <c r="T4488" s="4" t="str">
        <f>IF(Table1[[#This Row],[Profit per unit]]&gt;$V$8,"Premium","Mass")</f>
        <v>Mass</v>
      </c>
      <c r="U4488" s="4"/>
    </row>
    <row r="4489" spans="2:21" ht="14.25" customHeight="1" x14ac:dyDescent="0.3">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c r="O4489" s="4" t="str">
        <f>TEXT(Table1[[#This Row],[Invoice Date]],"mmm")</f>
        <v>Apr</v>
      </c>
      <c r="P4489" s="4">
        <f>YEAR(Table1[[#This Row],[Invoice Date]])</f>
        <v>2020</v>
      </c>
      <c r="Q4489" s="4">
        <f>IFERROR(Table1[[#This Row],[Total Sales]]/Table1[[#This Row],[Units Sold]],4)</f>
        <v>72</v>
      </c>
      <c r="R4489" s="4">
        <f>IFERROR(Table1[[#This Row],[Operating Profit]]/Table1[[#This Row],[Units Sold]],0)</f>
        <v>18</v>
      </c>
      <c r="S4489" s="4">
        <f>IFERROR((Table1[[#This Row],[Total Sales]]-Table1[[#This Row],[Operating Profit]])/Table1[[#This Row],[Units Sold]],0)</f>
        <v>54</v>
      </c>
      <c r="T4489" s="4" t="str">
        <f>IF(Table1[[#This Row],[Profit per unit]]&gt;$V$8,"Premium","Mass")</f>
        <v>Mass</v>
      </c>
      <c r="U4489" s="4"/>
    </row>
    <row r="4490" spans="2:21" ht="14.25" customHeight="1" x14ac:dyDescent="0.3">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c r="O4490" s="4" t="str">
        <f>TEXT(Table1[[#This Row],[Invoice Date]],"mmm")</f>
        <v>Apr</v>
      </c>
      <c r="P4490" s="4">
        <f>YEAR(Table1[[#This Row],[Invoice Date]])</f>
        <v>2020</v>
      </c>
      <c r="Q4490" s="4">
        <f>IFERROR(Table1[[#This Row],[Total Sales]]/Table1[[#This Row],[Units Sold]],4)</f>
        <v>55</v>
      </c>
      <c r="R4490" s="4">
        <f>IFERROR(Table1[[#This Row],[Operating Profit]]/Table1[[#This Row],[Units Sold]],0)</f>
        <v>33.550000000000004</v>
      </c>
      <c r="S4490" s="4">
        <f>IFERROR((Table1[[#This Row],[Total Sales]]-Table1[[#This Row],[Operating Profit]])/Table1[[#This Row],[Units Sold]],0)</f>
        <v>21.45</v>
      </c>
      <c r="T4490" s="4" t="str">
        <f>IF(Table1[[#This Row],[Profit per unit]]&gt;$V$8,"Premium","Mass")</f>
        <v>Mass</v>
      </c>
      <c r="U4490" s="4"/>
    </row>
    <row r="4491" spans="2:21" ht="14.25" customHeight="1" x14ac:dyDescent="0.3">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c r="O4491" s="4" t="str">
        <f>TEXT(Table1[[#This Row],[Invoice Date]],"mmm")</f>
        <v>Apr</v>
      </c>
      <c r="P4491" s="4">
        <f>YEAR(Table1[[#This Row],[Invoice Date]])</f>
        <v>2020</v>
      </c>
      <c r="Q4491" s="4">
        <f>IFERROR(Table1[[#This Row],[Total Sales]]/Table1[[#This Row],[Units Sold]],4)</f>
        <v>60</v>
      </c>
      <c r="R4491" s="4">
        <f>IFERROR(Table1[[#This Row],[Operating Profit]]/Table1[[#This Row],[Units Sold]],0)</f>
        <v>27.6</v>
      </c>
      <c r="S4491" s="4">
        <f>IFERROR((Table1[[#This Row],[Total Sales]]-Table1[[#This Row],[Operating Profit]])/Table1[[#This Row],[Units Sold]],0)</f>
        <v>32.4</v>
      </c>
      <c r="T4491" s="4" t="str">
        <f>IF(Table1[[#This Row],[Profit per unit]]&gt;$V$8,"Premium","Mass")</f>
        <v>Mass</v>
      </c>
      <c r="U4491" s="4"/>
    </row>
    <row r="4492" spans="2:21" ht="14.25" customHeight="1" x14ac:dyDescent="0.3">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c r="O4492" s="4" t="str">
        <f>TEXT(Table1[[#This Row],[Invoice Date]],"mmm")</f>
        <v>Apr</v>
      </c>
      <c r="P4492" s="4">
        <f>YEAR(Table1[[#This Row],[Invoice Date]])</f>
        <v>2020</v>
      </c>
      <c r="Q4492" s="4">
        <f>IFERROR(Table1[[#This Row],[Total Sales]]/Table1[[#This Row],[Units Sold]],4)</f>
        <v>59</v>
      </c>
      <c r="R4492" s="4">
        <f>IFERROR(Table1[[#This Row],[Operating Profit]]/Table1[[#This Row],[Units Sold]],0)</f>
        <v>35.4</v>
      </c>
      <c r="S4492" s="4">
        <f>IFERROR((Table1[[#This Row],[Total Sales]]-Table1[[#This Row],[Operating Profit]])/Table1[[#This Row],[Units Sold]],0)</f>
        <v>23.6</v>
      </c>
      <c r="T4492" s="4" t="str">
        <f>IF(Table1[[#This Row],[Profit per unit]]&gt;$V$8,"Premium","Mass")</f>
        <v>Mass</v>
      </c>
      <c r="U4492" s="4"/>
    </row>
    <row r="4493" spans="2:21" ht="14.25" customHeight="1" x14ac:dyDescent="0.3">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c r="O4493" s="4" t="str">
        <f>TEXT(Table1[[#This Row],[Invoice Date]],"mmm")</f>
        <v>Apr</v>
      </c>
      <c r="P4493" s="4">
        <f>YEAR(Table1[[#This Row],[Invoice Date]])</f>
        <v>2020</v>
      </c>
      <c r="Q4493" s="4">
        <f>IFERROR(Table1[[#This Row],[Total Sales]]/Table1[[#This Row],[Units Sold]],4)</f>
        <v>58</v>
      </c>
      <c r="R4493" s="4">
        <f>IFERROR(Table1[[#This Row],[Operating Profit]]/Table1[[#This Row],[Units Sold]],0)</f>
        <v>34.22</v>
      </c>
      <c r="S4493" s="4">
        <f>IFERROR((Table1[[#This Row],[Total Sales]]-Table1[[#This Row],[Operating Profit]])/Table1[[#This Row],[Units Sold]],0)</f>
        <v>23.78</v>
      </c>
      <c r="T4493" s="4" t="str">
        <f>IF(Table1[[#This Row],[Profit per unit]]&gt;$V$8,"Premium","Mass")</f>
        <v>Mass</v>
      </c>
      <c r="U4493" s="4"/>
    </row>
    <row r="4494" spans="2:21" ht="14.25" customHeight="1" x14ac:dyDescent="0.3">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c r="O4494" s="4" t="str">
        <f>TEXT(Table1[[#This Row],[Invoice Date]],"mmm")</f>
        <v>Apr</v>
      </c>
      <c r="P4494" s="4">
        <f>YEAR(Table1[[#This Row],[Invoice Date]])</f>
        <v>2020</v>
      </c>
      <c r="Q4494" s="4">
        <f>IFERROR(Table1[[#This Row],[Total Sales]]/Table1[[#This Row],[Units Sold]],4)</f>
        <v>63</v>
      </c>
      <c r="R4494" s="4">
        <f>IFERROR(Table1[[#This Row],[Operating Profit]]/Table1[[#This Row],[Units Sold]],0)</f>
        <v>47.88</v>
      </c>
      <c r="S4494" s="4">
        <f>IFERROR((Table1[[#This Row],[Total Sales]]-Table1[[#This Row],[Operating Profit]])/Table1[[#This Row],[Units Sold]],0)</f>
        <v>15.119999999999994</v>
      </c>
      <c r="T4494" s="4" t="str">
        <f>IF(Table1[[#This Row],[Profit per unit]]&gt;$V$8,"Premium","Mass")</f>
        <v>Mass</v>
      </c>
      <c r="U4494" s="4"/>
    </row>
    <row r="4495" spans="2:21" ht="14.25" customHeight="1" x14ac:dyDescent="0.3">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c r="O4495" s="4" t="str">
        <f>TEXT(Table1[[#This Row],[Invoice Date]],"mmm")</f>
        <v>Apr</v>
      </c>
      <c r="P4495" s="4">
        <f>YEAR(Table1[[#This Row],[Invoice Date]])</f>
        <v>2020</v>
      </c>
      <c r="Q4495" s="4">
        <f>IFERROR(Table1[[#This Row],[Total Sales]]/Table1[[#This Row],[Units Sold]],4)</f>
        <v>74</v>
      </c>
      <c r="R4495" s="4">
        <f>IFERROR(Table1[[#This Row],[Operating Profit]]/Table1[[#This Row],[Units Sold]],0)</f>
        <v>31.819999999999997</v>
      </c>
      <c r="S4495" s="4">
        <f>IFERROR((Table1[[#This Row],[Total Sales]]-Table1[[#This Row],[Operating Profit]])/Table1[[#This Row],[Units Sold]],0)</f>
        <v>42.180000000000007</v>
      </c>
      <c r="T4495" s="4" t="str">
        <f>IF(Table1[[#This Row],[Profit per unit]]&gt;$V$8,"Premium","Mass")</f>
        <v>Mass</v>
      </c>
      <c r="U4495" s="4"/>
    </row>
    <row r="4496" spans="2:21" ht="14.25" customHeight="1" x14ac:dyDescent="0.3">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c r="O4496" s="4" t="str">
        <f>TEXT(Table1[[#This Row],[Invoice Date]],"mmm")</f>
        <v>Apr</v>
      </c>
      <c r="P4496" s="4">
        <f>YEAR(Table1[[#This Row],[Invoice Date]])</f>
        <v>2020</v>
      </c>
      <c r="Q4496" s="4">
        <f>IFERROR(Table1[[#This Row],[Total Sales]]/Table1[[#This Row],[Units Sold]],4)</f>
        <v>54</v>
      </c>
      <c r="R4496" s="4">
        <f>IFERROR(Table1[[#This Row],[Operating Profit]]/Table1[[#This Row],[Units Sold]],0)</f>
        <v>34.56</v>
      </c>
      <c r="S4496" s="4">
        <f>IFERROR((Table1[[#This Row],[Total Sales]]-Table1[[#This Row],[Operating Profit]])/Table1[[#This Row],[Units Sold]],0)</f>
        <v>19.439999999999998</v>
      </c>
      <c r="T4496" s="4" t="str">
        <f>IF(Table1[[#This Row],[Profit per unit]]&gt;$V$8,"Premium","Mass")</f>
        <v>Mass</v>
      </c>
      <c r="U4496" s="4"/>
    </row>
    <row r="4497" spans="2:21" ht="14.25" customHeight="1" x14ac:dyDescent="0.3">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c r="O4497" s="4" t="str">
        <f>TEXT(Table1[[#This Row],[Invoice Date]],"mmm")</f>
        <v>Apr</v>
      </c>
      <c r="P4497" s="4">
        <f>YEAR(Table1[[#This Row],[Invoice Date]])</f>
        <v>2020</v>
      </c>
      <c r="Q4497" s="4">
        <f>IFERROR(Table1[[#This Row],[Total Sales]]/Table1[[#This Row],[Units Sold]],4)</f>
        <v>59</v>
      </c>
      <c r="R4497" s="4">
        <f>IFERROR(Table1[[#This Row],[Operating Profit]]/Table1[[#This Row],[Units Sold]],0)</f>
        <v>29.5</v>
      </c>
      <c r="S4497" s="4">
        <f>IFERROR((Table1[[#This Row],[Total Sales]]-Table1[[#This Row],[Operating Profit]])/Table1[[#This Row],[Units Sold]],0)</f>
        <v>29.5</v>
      </c>
      <c r="T4497" s="4" t="str">
        <f>IF(Table1[[#This Row],[Profit per unit]]&gt;$V$8,"Premium","Mass")</f>
        <v>Mass</v>
      </c>
      <c r="U4497" s="4"/>
    </row>
    <row r="4498" spans="2:21" ht="14.25" customHeight="1" x14ac:dyDescent="0.3">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c r="O4498" s="4" t="str">
        <f>TEXT(Table1[[#This Row],[Invoice Date]],"mmm")</f>
        <v>Apr</v>
      </c>
      <c r="P4498" s="4">
        <f>YEAR(Table1[[#This Row],[Invoice Date]])</f>
        <v>2020</v>
      </c>
      <c r="Q4498" s="4">
        <f>IFERROR(Table1[[#This Row],[Total Sales]]/Table1[[#This Row],[Units Sold]],4)</f>
        <v>64</v>
      </c>
      <c r="R4498" s="4">
        <f>IFERROR(Table1[[#This Row],[Operating Profit]]/Table1[[#This Row],[Units Sold]],0)</f>
        <v>40.96</v>
      </c>
      <c r="S4498" s="4">
        <f>IFERROR((Table1[[#This Row],[Total Sales]]-Table1[[#This Row],[Operating Profit]])/Table1[[#This Row],[Units Sold]],0)</f>
        <v>23.04</v>
      </c>
      <c r="T4498" s="4" t="str">
        <f>IF(Table1[[#This Row],[Profit per unit]]&gt;$V$8,"Premium","Mass")</f>
        <v>Mass</v>
      </c>
      <c r="U4498" s="4"/>
    </row>
    <row r="4499" spans="2:21" ht="14.25" customHeight="1" x14ac:dyDescent="0.3">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c r="O4499" s="4" t="str">
        <f>TEXT(Table1[[#This Row],[Invoice Date]],"mmm")</f>
        <v>Apr</v>
      </c>
      <c r="P4499" s="4">
        <f>YEAR(Table1[[#This Row],[Invoice Date]])</f>
        <v>2020</v>
      </c>
      <c r="Q4499" s="4">
        <f>IFERROR(Table1[[#This Row],[Total Sales]]/Table1[[#This Row],[Units Sold]],4)</f>
        <v>62</v>
      </c>
      <c r="R4499" s="4">
        <f>IFERROR(Table1[[#This Row],[Operating Profit]]/Table1[[#This Row],[Units Sold]],0)</f>
        <v>37.200000000000003</v>
      </c>
      <c r="S4499" s="4">
        <f>IFERROR((Table1[[#This Row],[Total Sales]]-Table1[[#This Row],[Operating Profit]])/Table1[[#This Row],[Units Sold]],0)</f>
        <v>24.8</v>
      </c>
      <c r="T4499" s="4" t="str">
        <f>IF(Table1[[#This Row],[Profit per unit]]&gt;$V$8,"Premium","Mass")</f>
        <v>Mass</v>
      </c>
      <c r="U4499" s="4"/>
    </row>
    <row r="4500" spans="2:21" ht="14.25" customHeight="1" x14ac:dyDescent="0.3">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c r="O4500" s="4" t="str">
        <f>TEXT(Table1[[#This Row],[Invoice Date]],"mmm")</f>
        <v>Apr</v>
      </c>
      <c r="P4500" s="4">
        <f>YEAR(Table1[[#This Row],[Invoice Date]])</f>
        <v>2020</v>
      </c>
      <c r="Q4500" s="4">
        <f>IFERROR(Table1[[#This Row],[Total Sales]]/Table1[[#This Row],[Units Sold]],4)</f>
        <v>66</v>
      </c>
      <c r="R4500" s="4">
        <f>IFERROR(Table1[[#This Row],[Operating Profit]]/Table1[[#This Row],[Units Sold]],0)</f>
        <v>50.820000000000007</v>
      </c>
      <c r="S4500" s="4">
        <f>IFERROR((Table1[[#This Row],[Total Sales]]-Table1[[#This Row],[Operating Profit]])/Table1[[#This Row],[Units Sold]],0)</f>
        <v>15.179999999999991</v>
      </c>
      <c r="T4500" s="4" t="str">
        <f>IF(Table1[[#This Row],[Profit per unit]]&gt;$V$8,"Premium","Mass")</f>
        <v>Mass</v>
      </c>
      <c r="U4500" s="4"/>
    </row>
    <row r="4501" spans="2:21" ht="14.25" customHeight="1" x14ac:dyDescent="0.3">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c r="O4501" s="4" t="str">
        <f>TEXT(Table1[[#This Row],[Invoice Date]],"mmm")</f>
        <v>Apr</v>
      </c>
      <c r="P4501" s="4">
        <f>YEAR(Table1[[#This Row],[Invoice Date]])</f>
        <v>2020</v>
      </c>
      <c r="Q4501" s="4">
        <f>IFERROR(Table1[[#This Row],[Total Sales]]/Table1[[#This Row],[Units Sold]],4)</f>
        <v>83</v>
      </c>
      <c r="R4501" s="4">
        <f>IFERROR(Table1[[#This Row],[Operating Profit]]/Table1[[#This Row],[Units Sold]],0)</f>
        <v>35.690000000000005</v>
      </c>
      <c r="S4501" s="4">
        <f>IFERROR((Table1[[#This Row],[Total Sales]]-Table1[[#This Row],[Operating Profit]])/Table1[[#This Row],[Units Sold]],0)</f>
        <v>47.31</v>
      </c>
      <c r="T4501" s="4" t="str">
        <f>IF(Table1[[#This Row],[Profit per unit]]&gt;$V$8,"Premium","Mass")</f>
        <v>Mass</v>
      </c>
      <c r="U4501" s="4"/>
    </row>
    <row r="4502" spans="2:21" ht="14.25" customHeight="1" x14ac:dyDescent="0.3">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c r="O4502" s="4" t="str">
        <f>TEXT(Table1[[#This Row],[Invoice Date]],"mmm")</f>
        <v>Apr</v>
      </c>
      <c r="P4502" s="4">
        <f>YEAR(Table1[[#This Row],[Invoice Date]])</f>
        <v>2020</v>
      </c>
      <c r="Q4502" s="4">
        <f>IFERROR(Table1[[#This Row],[Total Sales]]/Table1[[#This Row],[Units Sold]],4)</f>
        <v>64</v>
      </c>
      <c r="R4502" s="4">
        <f>IFERROR(Table1[[#This Row],[Operating Profit]]/Table1[[#This Row],[Units Sold]],0)</f>
        <v>38.4</v>
      </c>
      <c r="S4502" s="4">
        <f>IFERROR((Table1[[#This Row],[Total Sales]]-Table1[[#This Row],[Operating Profit]])/Table1[[#This Row],[Units Sold]],0)</f>
        <v>25.600000000000005</v>
      </c>
      <c r="T4502" s="4" t="str">
        <f>IF(Table1[[#This Row],[Profit per unit]]&gt;$V$8,"Premium","Mass")</f>
        <v>Mass</v>
      </c>
      <c r="U4502" s="4"/>
    </row>
    <row r="4503" spans="2:21" ht="14.25" customHeight="1" x14ac:dyDescent="0.3">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c r="O4503" s="4" t="str">
        <f>TEXT(Table1[[#This Row],[Invoice Date]],"mmm")</f>
        <v>Apr</v>
      </c>
      <c r="P4503" s="4">
        <f>YEAR(Table1[[#This Row],[Invoice Date]])</f>
        <v>2020</v>
      </c>
      <c r="Q4503" s="4">
        <f>IFERROR(Table1[[#This Row],[Total Sales]]/Table1[[#This Row],[Units Sold]],4)</f>
        <v>67</v>
      </c>
      <c r="R4503" s="4">
        <f>IFERROR(Table1[[#This Row],[Operating Profit]]/Table1[[#This Row],[Units Sold]],0)</f>
        <v>26.800000000000004</v>
      </c>
      <c r="S4503" s="4">
        <f>IFERROR((Table1[[#This Row],[Total Sales]]-Table1[[#This Row],[Operating Profit]])/Table1[[#This Row],[Units Sold]],0)</f>
        <v>40.199999999999996</v>
      </c>
      <c r="T4503" s="4" t="str">
        <f>IF(Table1[[#This Row],[Profit per unit]]&gt;$V$8,"Premium","Mass")</f>
        <v>Mass</v>
      </c>
      <c r="U4503" s="4"/>
    </row>
    <row r="4504" spans="2:21" ht="14.25" customHeight="1" x14ac:dyDescent="0.3">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c r="O4504" s="4" t="str">
        <f>TEXT(Table1[[#This Row],[Invoice Date]],"mmm")</f>
        <v>Apr</v>
      </c>
      <c r="P4504" s="4">
        <f>YEAR(Table1[[#This Row],[Invoice Date]])</f>
        <v>2020</v>
      </c>
      <c r="Q4504" s="4">
        <f>IFERROR(Table1[[#This Row],[Total Sales]]/Table1[[#This Row],[Units Sold]],4)</f>
        <v>67</v>
      </c>
      <c r="R4504" s="4">
        <f>IFERROR(Table1[[#This Row],[Operating Profit]]/Table1[[#This Row],[Units Sold]],0)</f>
        <v>36.85</v>
      </c>
      <c r="S4504" s="4">
        <f>IFERROR((Table1[[#This Row],[Total Sales]]-Table1[[#This Row],[Operating Profit]])/Table1[[#This Row],[Units Sold]],0)</f>
        <v>30.15</v>
      </c>
      <c r="T4504" s="4" t="str">
        <f>IF(Table1[[#This Row],[Profit per unit]]&gt;$V$8,"Premium","Mass")</f>
        <v>Mass</v>
      </c>
      <c r="U4504" s="4"/>
    </row>
    <row r="4505" spans="2:21" ht="14.25" customHeight="1" x14ac:dyDescent="0.3">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c r="O4505" s="4" t="str">
        <f>TEXT(Table1[[#This Row],[Invoice Date]],"mmm")</f>
        <v>Apr</v>
      </c>
      <c r="P4505" s="4">
        <f>YEAR(Table1[[#This Row],[Invoice Date]])</f>
        <v>2020</v>
      </c>
      <c r="Q4505" s="4">
        <f>IFERROR(Table1[[#This Row],[Total Sales]]/Table1[[#This Row],[Units Sold]],4)</f>
        <v>61</v>
      </c>
      <c r="R4505" s="4">
        <f>IFERROR(Table1[[#This Row],[Operating Profit]]/Table1[[#This Row],[Units Sold]],0)</f>
        <v>31.72</v>
      </c>
      <c r="S4505" s="4">
        <f>IFERROR((Table1[[#This Row],[Total Sales]]-Table1[[#This Row],[Operating Profit]])/Table1[[#This Row],[Units Sold]],0)</f>
        <v>29.28</v>
      </c>
      <c r="T4505" s="4" t="str">
        <f>IF(Table1[[#This Row],[Profit per unit]]&gt;$V$8,"Premium","Mass")</f>
        <v>Mass</v>
      </c>
      <c r="U4505" s="4"/>
    </row>
    <row r="4506" spans="2:21" ht="14.25" customHeight="1" x14ac:dyDescent="0.3">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c r="O4506" s="4" t="str">
        <f>TEXT(Table1[[#This Row],[Invoice Date]],"mmm")</f>
        <v>Apr</v>
      </c>
      <c r="P4506" s="4">
        <f>YEAR(Table1[[#This Row],[Invoice Date]])</f>
        <v>2020</v>
      </c>
      <c r="Q4506" s="4">
        <f>IFERROR(Table1[[#This Row],[Total Sales]]/Table1[[#This Row],[Units Sold]],4)</f>
        <v>67</v>
      </c>
      <c r="R4506" s="4">
        <f>IFERROR(Table1[[#This Row],[Operating Profit]]/Table1[[#This Row],[Units Sold]],0)</f>
        <v>46.900000000000006</v>
      </c>
      <c r="S4506" s="4">
        <f>IFERROR((Table1[[#This Row],[Total Sales]]-Table1[[#This Row],[Operating Profit]])/Table1[[#This Row],[Units Sold]],0)</f>
        <v>20.099999999999994</v>
      </c>
      <c r="T4506" s="4" t="str">
        <f>IF(Table1[[#This Row],[Profit per unit]]&gt;$V$8,"Premium","Mass")</f>
        <v>Mass</v>
      </c>
      <c r="U4506" s="4"/>
    </row>
    <row r="4507" spans="2:21" ht="14.25" customHeight="1" x14ac:dyDescent="0.3">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c r="O4507" s="4" t="str">
        <f>TEXT(Table1[[#This Row],[Invoice Date]],"mmm")</f>
        <v>Apr</v>
      </c>
      <c r="P4507" s="4">
        <f>YEAR(Table1[[#This Row],[Invoice Date]])</f>
        <v>2020</v>
      </c>
      <c r="Q4507" s="4">
        <f>IFERROR(Table1[[#This Row],[Total Sales]]/Table1[[#This Row],[Units Sold]],4)</f>
        <v>78</v>
      </c>
      <c r="R4507" s="4">
        <f>IFERROR(Table1[[#This Row],[Operating Profit]]/Table1[[#This Row],[Units Sold]],0)</f>
        <v>31.200000000000003</v>
      </c>
      <c r="S4507" s="4">
        <f>IFERROR((Table1[[#This Row],[Total Sales]]-Table1[[#This Row],[Operating Profit]])/Table1[[#This Row],[Units Sold]],0)</f>
        <v>46.8</v>
      </c>
      <c r="T4507" s="4" t="str">
        <f>IF(Table1[[#This Row],[Profit per unit]]&gt;$V$8,"Premium","Mass")</f>
        <v>Mass</v>
      </c>
      <c r="U4507" s="4"/>
    </row>
    <row r="4508" spans="2:21" ht="14.25" customHeight="1" x14ac:dyDescent="0.3">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c r="O4508" s="4" t="str">
        <f>TEXT(Table1[[#This Row],[Invoice Date]],"mmm")</f>
        <v>Apr</v>
      </c>
      <c r="P4508" s="4">
        <f>YEAR(Table1[[#This Row],[Invoice Date]])</f>
        <v>2020</v>
      </c>
      <c r="Q4508" s="4">
        <f>IFERROR(Table1[[#This Row],[Total Sales]]/Table1[[#This Row],[Units Sold]],4)</f>
        <v>63</v>
      </c>
      <c r="R4508" s="4">
        <f>IFERROR(Table1[[#This Row],[Operating Profit]]/Table1[[#This Row],[Units Sold]],0)</f>
        <v>37.17</v>
      </c>
      <c r="S4508" s="4">
        <f>IFERROR((Table1[[#This Row],[Total Sales]]-Table1[[#This Row],[Operating Profit]])/Table1[[#This Row],[Units Sold]],0)</f>
        <v>25.83</v>
      </c>
      <c r="T4508" s="4" t="str">
        <f>IF(Table1[[#This Row],[Profit per unit]]&gt;$V$8,"Premium","Mass")</f>
        <v>Mass</v>
      </c>
      <c r="U4508" s="4"/>
    </row>
    <row r="4509" spans="2:21" ht="14.25" customHeight="1" x14ac:dyDescent="0.3">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c r="O4509" s="4" t="str">
        <f>TEXT(Table1[[#This Row],[Invoice Date]],"mmm")</f>
        <v>Apr</v>
      </c>
      <c r="P4509" s="4">
        <f>YEAR(Table1[[#This Row],[Invoice Date]])</f>
        <v>2020</v>
      </c>
      <c r="Q4509" s="4">
        <f>IFERROR(Table1[[#This Row],[Total Sales]]/Table1[[#This Row],[Units Sold]],4)</f>
        <v>73</v>
      </c>
      <c r="R4509" s="4">
        <f>IFERROR(Table1[[#This Row],[Operating Profit]]/Table1[[#This Row],[Units Sold]],0)</f>
        <v>30.66</v>
      </c>
      <c r="S4509" s="4">
        <f>IFERROR((Table1[[#This Row],[Total Sales]]-Table1[[#This Row],[Operating Profit]])/Table1[[#This Row],[Units Sold]],0)</f>
        <v>42.34</v>
      </c>
      <c r="T4509" s="4" t="str">
        <f>IF(Table1[[#This Row],[Profit per unit]]&gt;$V$8,"Premium","Mass")</f>
        <v>Mass</v>
      </c>
      <c r="U4509" s="4"/>
    </row>
    <row r="4510" spans="2:21" ht="14.25" customHeight="1" x14ac:dyDescent="0.3">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c r="O4510" s="4" t="str">
        <f>TEXT(Table1[[#This Row],[Invoice Date]],"mmm")</f>
        <v>Apr</v>
      </c>
      <c r="P4510" s="4">
        <f>YEAR(Table1[[#This Row],[Invoice Date]])</f>
        <v>2020</v>
      </c>
      <c r="Q4510" s="4">
        <f>IFERROR(Table1[[#This Row],[Total Sales]]/Table1[[#This Row],[Units Sold]],4)</f>
        <v>67</v>
      </c>
      <c r="R4510" s="4">
        <f>IFERROR(Table1[[#This Row],[Operating Profit]]/Table1[[#This Row],[Units Sold]],0)</f>
        <v>38.190000000000005</v>
      </c>
      <c r="S4510" s="4">
        <f>IFERROR((Table1[[#This Row],[Total Sales]]-Table1[[#This Row],[Operating Profit]])/Table1[[#This Row],[Units Sold]],0)</f>
        <v>28.809999999999992</v>
      </c>
      <c r="T4510" s="4" t="str">
        <f>IF(Table1[[#This Row],[Profit per unit]]&gt;$V$8,"Premium","Mass")</f>
        <v>Mass</v>
      </c>
      <c r="U4510" s="4"/>
    </row>
    <row r="4511" spans="2:21" ht="14.25" customHeight="1" x14ac:dyDescent="0.3">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c r="O4511" s="4" t="str">
        <f>TEXT(Table1[[#This Row],[Invoice Date]],"mmm")</f>
        <v>Apr</v>
      </c>
      <c r="P4511" s="4">
        <f>YEAR(Table1[[#This Row],[Invoice Date]])</f>
        <v>2020</v>
      </c>
      <c r="Q4511" s="4">
        <f>IFERROR(Table1[[#This Row],[Total Sales]]/Table1[[#This Row],[Units Sold]],4)</f>
        <v>63</v>
      </c>
      <c r="R4511" s="4">
        <f>IFERROR(Table1[[#This Row],[Operating Profit]]/Table1[[#This Row],[Units Sold]],0)</f>
        <v>34.020000000000003</v>
      </c>
      <c r="S4511" s="4">
        <f>IFERROR((Table1[[#This Row],[Total Sales]]-Table1[[#This Row],[Operating Profit]])/Table1[[#This Row],[Units Sold]],0)</f>
        <v>28.979999999999993</v>
      </c>
      <c r="T4511" s="4" t="str">
        <f>IF(Table1[[#This Row],[Profit per unit]]&gt;$V$8,"Premium","Mass")</f>
        <v>Mass</v>
      </c>
      <c r="U4511" s="4"/>
    </row>
    <row r="4512" spans="2:21" ht="14.25" customHeight="1" x14ac:dyDescent="0.3">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c r="O4512" s="4" t="str">
        <f>TEXT(Table1[[#This Row],[Invoice Date]],"mmm")</f>
        <v>Apr</v>
      </c>
      <c r="P4512" s="4">
        <f>YEAR(Table1[[#This Row],[Invoice Date]])</f>
        <v>2020</v>
      </c>
      <c r="Q4512" s="4">
        <f>IFERROR(Table1[[#This Row],[Total Sales]]/Table1[[#This Row],[Units Sold]],4)</f>
        <v>74</v>
      </c>
      <c r="R4512" s="4">
        <f>IFERROR(Table1[[#This Row],[Operating Profit]]/Table1[[#This Row],[Units Sold]],0)</f>
        <v>54.02000000000001</v>
      </c>
      <c r="S4512" s="4">
        <f>IFERROR((Table1[[#This Row],[Total Sales]]-Table1[[#This Row],[Operating Profit]])/Table1[[#This Row],[Units Sold]],0)</f>
        <v>19.979999999999993</v>
      </c>
      <c r="T4512" s="4" t="str">
        <f>IF(Table1[[#This Row],[Profit per unit]]&gt;$V$8,"Premium","Mass")</f>
        <v>Mass</v>
      </c>
      <c r="U4512" s="4"/>
    </row>
    <row r="4513" spans="2:21" ht="14.25" customHeight="1" x14ac:dyDescent="0.3">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c r="O4513" s="4" t="str">
        <f>TEXT(Table1[[#This Row],[Invoice Date]],"mmm")</f>
        <v>May</v>
      </c>
      <c r="P4513" s="4">
        <f>YEAR(Table1[[#This Row],[Invoice Date]])</f>
        <v>2020</v>
      </c>
      <c r="Q4513" s="4">
        <f>IFERROR(Table1[[#This Row],[Total Sales]]/Table1[[#This Row],[Units Sold]],4)</f>
        <v>74</v>
      </c>
      <c r="R4513" s="4">
        <f>IFERROR(Table1[[#This Row],[Operating Profit]]/Table1[[#This Row],[Units Sold]],0)</f>
        <v>25.9</v>
      </c>
      <c r="S4513" s="4">
        <f>IFERROR((Table1[[#This Row],[Total Sales]]-Table1[[#This Row],[Operating Profit]])/Table1[[#This Row],[Units Sold]],0)</f>
        <v>48.1</v>
      </c>
      <c r="T4513" s="4" t="str">
        <f>IF(Table1[[#This Row],[Profit per unit]]&gt;$V$8,"Premium","Mass")</f>
        <v>Mass</v>
      </c>
      <c r="U4513" s="4"/>
    </row>
    <row r="4514" spans="2:21" ht="14.25" customHeight="1" x14ac:dyDescent="0.3">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c r="O4514" s="4" t="str">
        <f>TEXT(Table1[[#This Row],[Invoice Date]],"mmm")</f>
        <v>May</v>
      </c>
      <c r="P4514" s="4">
        <f>YEAR(Table1[[#This Row],[Invoice Date]])</f>
        <v>2020</v>
      </c>
      <c r="Q4514" s="4">
        <f>IFERROR(Table1[[#This Row],[Total Sales]]/Table1[[#This Row],[Units Sold]],4)</f>
        <v>59</v>
      </c>
      <c r="R4514" s="4">
        <f>IFERROR(Table1[[#This Row],[Operating Profit]]/Table1[[#This Row],[Units Sold]],0)</f>
        <v>31.270000000000003</v>
      </c>
      <c r="S4514" s="4">
        <f>IFERROR((Table1[[#This Row],[Total Sales]]-Table1[[#This Row],[Operating Profit]])/Table1[[#This Row],[Units Sold]],0)</f>
        <v>27.729999999999997</v>
      </c>
      <c r="T4514" s="4" t="str">
        <f>IF(Table1[[#This Row],[Profit per unit]]&gt;$V$8,"Premium","Mass")</f>
        <v>Mass</v>
      </c>
      <c r="U4514" s="4"/>
    </row>
    <row r="4515" spans="2:21" ht="14.25" customHeight="1" x14ac:dyDescent="0.3">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c r="O4515" s="4" t="str">
        <f>TEXT(Table1[[#This Row],[Invoice Date]],"mmm")</f>
        <v>May</v>
      </c>
      <c r="P4515" s="4">
        <f>YEAR(Table1[[#This Row],[Invoice Date]])</f>
        <v>2020</v>
      </c>
      <c r="Q4515" s="4">
        <f>IFERROR(Table1[[#This Row],[Total Sales]]/Table1[[#This Row],[Units Sold]],4)</f>
        <v>69</v>
      </c>
      <c r="R4515" s="4">
        <f>IFERROR(Table1[[#This Row],[Operating Profit]]/Table1[[#This Row],[Units Sold]],0)</f>
        <v>24.84</v>
      </c>
      <c r="S4515" s="4">
        <f>IFERROR((Table1[[#This Row],[Total Sales]]-Table1[[#This Row],[Operating Profit]])/Table1[[#This Row],[Units Sold]],0)</f>
        <v>44.160000000000004</v>
      </c>
      <c r="T4515" s="4" t="str">
        <f>IF(Table1[[#This Row],[Profit per unit]]&gt;$V$8,"Premium","Mass")</f>
        <v>Mass</v>
      </c>
      <c r="U4515" s="4"/>
    </row>
    <row r="4516" spans="2:21" ht="14.25" customHeight="1" x14ac:dyDescent="0.3">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c r="O4516" s="4" t="str">
        <f>TEXT(Table1[[#This Row],[Invoice Date]],"mmm")</f>
        <v>May</v>
      </c>
      <c r="P4516" s="4">
        <f>YEAR(Table1[[#This Row],[Invoice Date]])</f>
        <v>2020</v>
      </c>
      <c r="Q4516" s="4">
        <f>IFERROR(Table1[[#This Row],[Total Sales]]/Table1[[#This Row],[Units Sold]],4)</f>
        <v>60</v>
      </c>
      <c r="R4516" s="4">
        <f>IFERROR(Table1[[#This Row],[Operating Profit]]/Table1[[#This Row],[Units Sold]],0)</f>
        <v>30</v>
      </c>
      <c r="S4516" s="4">
        <f>IFERROR((Table1[[#This Row],[Total Sales]]-Table1[[#This Row],[Operating Profit]])/Table1[[#This Row],[Units Sold]],0)</f>
        <v>30</v>
      </c>
      <c r="T4516" s="4" t="str">
        <f>IF(Table1[[#This Row],[Profit per unit]]&gt;$V$8,"Premium","Mass")</f>
        <v>Mass</v>
      </c>
      <c r="U4516" s="4"/>
    </row>
    <row r="4517" spans="2:21" ht="14.25" customHeight="1" x14ac:dyDescent="0.3">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c r="O4517" s="4" t="str">
        <f>TEXT(Table1[[#This Row],[Invoice Date]],"mmm")</f>
        <v>May</v>
      </c>
      <c r="P4517" s="4">
        <f>YEAR(Table1[[#This Row],[Invoice Date]])</f>
        <v>2020</v>
      </c>
      <c r="Q4517" s="4">
        <f>IFERROR(Table1[[#This Row],[Total Sales]]/Table1[[#This Row],[Units Sold]],4)</f>
        <v>59</v>
      </c>
      <c r="R4517" s="4">
        <f>IFERROR(Table1[[#This Row],[Operating Profit]]/Table1[[#This Row],[Units Sold]],0)</f>
        <v>28.32</v>
      </c>
      <c r="S4517" s="4">
        <f>IFERROR((Table1[[#This Row],[Total Sales]]-Table1[[#This Row],[Operating Profit]])/Table1[[#This Row],[Units Sold]],0)</f>
        <v>30.68</v>
      </c>
      <c r="T4517" s="4" t="str">
        <f>IF(Table1[[#This Row],[Profit per unit]]&gt;$V$8,"Premium","Mass")</f>
        <v>Mass</v>
      </c>
      <c r="U4517" s="4"/>
    </row>
    <row r="4518" spans="2:21" ht="14.25" customHeight="1" x14ac:dyDescent="0.3">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c r="O4518" s="4" t="str">
        <f>TEXT(Table1[[#This Row],[Invoice Date]],"mmm")</f>
        <v>May</v>
      </c>
      <c r="P4518" s="4">
        <f>YEAR(Table1[[#This Row],[Invoice Date]])</f>
        <v>2020</v>
      </c>
      <c r="Q4518" s="4">
        <f>IFERROR(Table1[[#This Row],[Total Sales]]/Table1[[#This Row],[Units Sold]],4)</f>
        <v>74</v>
      </c>
      <c r="R4518" s="4">
        <f>IFERROR(Table1[[#This Row],[Operating Profit]]/Table1[[#This Row],[Units Sold]],0)</f>
        <v>51.060000000000016</v>
      </c>
      <c r="S4518" s="4">
        <f>IFERROR((Table1[[#This Row],[Total Sales]]-Table1[[#This Row],[Operating Profit]])/Table1[[#This Row],[Units Sold]],0)</f>
        <v>22.939999999999987</v>
      </c>
      <c r="T4518" s="4" t="str">
        <f>IF(Table1[[#This Row],[Profit per unit]]&gt;$V$8,"Premium","Mass")</f>
        <v>Mass</v>
      </c>
      <c r="U4518" s="4"/>
    </row>
    <row r="4519" spans="2:21" ht="14.25" customHeight="1" x14ac:dyDescent="0.3">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c r="O4519" s="4" t="str">
        <f>TEXT(Table1[[#This Row],[Invoice Date]],"mmm")</f>
        <v>May</v>
      </c>
      <c r="P4519" s="4">
        <f>YEAR(Table1[[#This Row],[Invoice Date]])</f>
        <v>2020</v>
      </c>
      <c r="Q4519" s="4">
        <f>IFERROR(Table1[[#This Row],[Total Sales]]/Table1[[#This Row],[Units Sold]],4)</f>
        <v>65</v>
      </c>
      <c r="R4519" s="4">
        <f>IFERROR(Table1[[#This Row],[Operating Profit]]/Table1[[#This Row],[Units Sold]],0)</f>
        <v>20.150000000000002</v>
      </c>
      <c r="S4519" s="4">
        <f>IFERROR((Table1[[#This Row],[Total Sales]]-Table1[[#This Row],[Operating Profit]])/Table1[[#This Row],[Units Sold]],0)</f>
        <v>44.85</v>
      </c>
      <c r="T4519" s="4" t="str">
        <f>IF(Table1[[#This Row],[Profit per unit]]&gt;$V$8,"Premium","Mass")</f>
        <v>Mass</v>
      </c>
      <c r="U4519" s="4"/>
    </row>
    <row r="4520" spans="2:21" ht="14.25" customHeight="1" x14ac:dyDescent="0.3">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c r="O4520" s="4" t="str">
        <f>TEXT(Table1[[#This Row],[Invoice Date]],"mmm")</f>
        <v>May</v>
      </c>
      <c r="P4520" s="4">
        <f>YEAR(Table1[[#This Row],[Invoice Date]])</f>
        <v>2020</v>
      </c>
      <c r="Q4520" s="4">
        <f>IFERROR(Table1[[#This Row],[Total Sales]]/Table1[[#This Row],[Units Sold]],4)</f>
        <v>51</v>
      </c>
      <c r="R4520" s="4">
        <f>IFERROR(Table1[[#This Row],[Operating Profit]]/Table1[[#This Row],[Units Sold]],0)</f>
        <v>25.5</v>
      </c>
      <c r="S4520" s="4">
        <f>IFERROR((Table1[[#This Row],[Total Sales]]-Table1[[#This Row],[Operating Profit]])/Table1[[#This Row],[Units Sold]],0)</f>
        <v>25.5</v>
      </c>
      <c r="T4520" s="4" t="str">
        <f>IF(Table1[[#This Row],[Profit per unit]]&gt;$V$8,"Premium","Mass")</f>
        <v>Mass</v>
      </c>
      <c r="U4520" s="4"/>
    </row>
    <row r="4521" spans="2:21" ht="14.25" customHeight="1" x14ac:dyDescent="0.3">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c r="O4521" s="4" t="str">
        <f>TEXT(Table1[[#This Row],[Invoice Date]],"mmm")</f>
        <v>May</v>
      </c>
      <c r="P4521" s="4">
        <f>YEAR(Table1[[#This Row],[Invoice Date]])</f>
        <v>2020</v>
      </c>
      <c r="Q4521" s="4">
        <f>IFERROR(Table1[[#This Row],[Total Sales]]/Table1[[#This Row],[Units Sold]],4)</f>
        <v>54</v>
      </c>
      <c r="R4521" s="4">
        <f>IFERROR(Table1[[#This Row],[Operating Profit]]/Table1[[#This Row],[Units Sold]],0)</f>
        <v>18.899999999999999</v>
      </c>
      <c r="S4521" s="4">
        <f>IFERROR((Table1[[#This Row],[Total Sales]]-Table1[[#This Row],[Operating Profit]])/Table1[[#This Row],[Units Sold]],0)</f>
        <v>35.1</v>
      </c>
      <c r="T4521" s="4" t="str">
        <f>IF(Table1[[#This Row],[Profit per unit]]&gt;$V$8,"Premium","Mass")</f>
        <v>Mass</v>
      </c>
      <c r="U4521" s="4"/>
    </row>
    <row r="4522" spans="2:21" ht="14.25" customHeight="1" x14ac:dyDescent="0.3">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c r="O4522" s="4" t="str">
        <f>TEXT(Table1[[#This Row],[Invoice Date]],"mmm")</f>
        <v>May</v>
      </c>
      <c r="P4522" s="4">
        <f>YEAR(Table1[[#This Row],[Invoice Date]])</f>
        <v>2020</v>
      </c>
      <c r="Q4522" s="4">
        <f>IFERROR(Table1[[#This Row],[Total Sales]]/Table1[[#This Row],[Units Sold]],4)</f>
        <v>51</v>
      </c>
      <c r="R4522" s="4">
        <f>IFERROR(Table1[[#This Row],[Operating Profit]]/Table1[[#This Row],[Units Sold]],0)</f>
        <v>25.5</v>
      </c>
      <c r="S4522" s="4">
        <f>IFERROR((Table1[[#This Row],[Total Sales]]-Table1[[#This Row],[Operating Profit]])/Table1[[#This Row],[Units Sold]],0)</f>
        <v>25.5</v>
      </c>
      <c r="T4522" s="4" t="str">
        <f>IF(Table1[[#This Row],[Profit per unit]]&gt;$V$8,"Premium","Mass")</f>
        <v>Mass</v>
      </c>
      <c r="U4522" s="4"/>
    </row>
    <row r="4523" spans="2:21" ht="14.25" customHeight="1" x14ac:dyDescent="0.3">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c r="O4523" s="4" t="str">
        <f>TEXT(Table1[[#This Row],[Invoice Date]],"mmm")</f>
        <v>May</v>
      </c>
      <c r="P4523" s="4">
        <f>YEAR(Table1[[#This Row],[Invoice Date]])</f>
        <v>2020</v>
      </c>
      <c r="Q4523" s="4">
        <f>IFERROR(Table1[[#This Row],[Total Sales]]/Table1[[#This Row],[Units Sold]],4)</f>
        <v>53</v>
      </c>
      <c r="R4523" s="4">
        <f>IFERROR(Table1[[#This Row],[Operating Profit]]/Table1[[#This Row],[Units Sold]],0)</f>
        <v>24.379999999999995</v>
      </c>
      <c r="S4523" s="4">
        <f>IFERROR((Table1[[#This Row],[Total Sales]]-Table1[[#This Row],[Operating Profit]])/Table1[[#This Row],[Units Sold]],0)</f>
        <v>28.620000000000005</v>
      </c>
      <c r="T4523" s="4" t="str">
        <f>IF(Table1[[#This Row],[Profit per unit]]&gt;$V$8,"Premium","Mass")</f>
        <v>Mass</v>
      </c>
      <c r="U4523" s="4"/>
    </row>
    <row r="4524" spans="2:21" ht="14.25" customHeight="1" x14ac:dyDescent="0.3">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c r="O4524" s="4" t="str">
        <f>TEXT(Table1[[#This Row],[Invoice Date]],"mmm")</f>
        <v>May</v>
      </c>
      <c r="P4524" s="4">
        <f>YEAR(Table1[[#This Row],[Invoice Date]])</f>
        <v>2020</v>
      </c>
      <c r="Q4524" s="4">
        <f>IFERROR(Table1[[#This Row],[Total Sales]]/Table1[[#This Row],[Units Sold]],4)</f>
        <v>64</v>
      </c>
      <c r="R4524" s="4">
        <f>IFERROR(Table1[[#This Row],[Operating Profit]]/Table1[[#This Row],[Units Sold]],0)</f>
        <v>42.240000000000009</v>
      </c>
      <c r="S4524" s="4">
        <f>IFERROR((Table1[[#This Row],[Total Sales]]-Table1[[#This Row],[Operating Profit]])/Table1[[#This Row],[Units Sold]],0)</f>
        <v>21.759999999999987</v>
      </c>
      <c r="T4524" s="4" t="str">
        <f>IF(Table1[[#This Row],[Profit per unit]]&gt;$V$8,"Premium","Mass")</f>
        <v>Mass</v>
      </c>
      <c r="U4524" s="4"/>
    </row>
    <row r="4525" spans="2:21" ht="14.25" customHeight="1" x14ac:dyDescent="0.3">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c r="O4525" s="4" t="str">
        <f>TEXT(Table1[[#This Row],[Invoice Date]],"mmm")</f>
        <v>May</v>
      </c>
      <c r="P4525" s="4">
        <f>YEAR(Table1[[#This Row],[Invoice Date]])</f>
        <v>2020</v>
      </c>
      <c r="Q4525" s="4">
        <f>IFERROR(Table1[[#This Row],[Total Sales]]/Table1[[#This Row],[Units Sold]],4)</f>
        <v>65</v>
      </c>
      <c r="R4525" s="4">
        <f>IFERROR(Table1[[#This Row],[Operating Profit]]/Table1[[#This Row],[Units Sold]],0)</f>
        <v>19.500000000000004</v>
      </c>
      <c r="S4525" s="4">
        <f>IFERROR((Table1[[#This Row],[Total Sales]]-Table1[[#This Row],[Operating Profit]])/Table1[[#This Row],[Units Sold]],0)</f>
        <v>45.5</v>
      </c>
      <c r="T4525" s="4" t="str">
        <f>IF(Table1[[#This Row],[Profit per unit]]&gt;$V$8,"Premium","Mass")</f>
        <v>Mass</v>
      </c>
      <c r="U4525" s="4"/>
    </row>
    <row r="4526" spans="2:21" ht="14.25" customHeight="1" x14ac:dyDescent="0.3">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c r="O4526" s="4" t="str">
        <f>TEXT(Table1[[#This Row],[Invoice Date]],"mmm")</f>
        <v>May</v>
      </c>
      <c r="P4526" s="4">
        <f>YEAR(Table1[[#This Row],[Invoice Date]])</f>
        <v>2020</v>
      </c>
      <c r="Q4526" s="4">
        <f>IFERROR(Table1[[#This Row],[Total Sales]]/Table1[[#This Row],[Units Sold]],4)</f>
        <v>52</v>
      </c>
      <c r="R4526" s="4">
        <f>IFERROR(Table1[[#This Row],[Operating Profit]]/Table1[[#This Row],[Units Sold]],0)</f>
        <v>28.6</v>
      </c>
      <c r="S4526" s="4">
        <f>IFERROR((Table1[[#This Row],[Total Sales]]-Table1[[#This Row],[Operating Profit]])/Table1[[#This Row],[Units Sold]],0)</f>
        <v>23.4</v>
      </c>
      <c r="T4526" s="4" t="str">
        <f>IF(Table1[[#This Row],[Profit per unit]]&gt;$V$8,"Premium","Mass")</f>
        <v>Mass</v>
      </c>
      <c r="U4526" s="4"/>
    </row>
    <row r="4527" spans="2:21" ht="14.25" customHeight="1" x14ac:dyDescent="0.3">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c r="O4527" s="4" t="str">
        <f>TEXT(Table1[[#This Row],[Invoice Date]],"mmm")</f>
        <v>May</v>
      </c>
      <c r="P4527" s="4">
        <f>YEAR(Table1[[#This Row],[Invoice Date]])</f>
        <v>2020</v>
      </c>
      <c r="Q4527" s="4">
        <f>IFERROR(Table1[[#This Row],[Total Sales]]/Table1[[#This Row],[Units Sold]],4)</f>
        <v>55</v>
      </c>
      <c r="R4527" s="4">
        <f>IFERROR(Table1[[#This Row],[Operating Profit]]/Table1[[#This Row],[Units Sold]],0)</f>
        <v>20.350000000000001</v>
      </c>
      <c r="S4527" s="4">
        <f>IFERROR((Table1[[#This Row],[Total Sales]]-Table1[[#This Row],[Operating Profit]])/Table1[[#This Row],[Units Sold]],0)</f>
        <v>34.65</v>
      </c>
      <c r="T4527" s="4" t="str">
        <f>IF(Table1[[#This Row],[Profit per unit]]&gt;$V$8,"Premium","Mass")</f>
        <v>Mass</v>
      </c>
      <c r="U4527" s="4"/>
    </row>
    <row r="4528" spans="2:21" ht="14.25" customHeight="1" x14ac:dyDescent="0.3">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c r="O4528" s="4" t="str">
        <f>TEXT(Table1[[#This Row],[Invoice Date]],"mmm")</f>
        <v>May</v>
      </c>
      <c r="P4528" s="4">
        <f>YEAR(Table1[[#This Row],[Invoice Date]])</f>
        <v>2020</v>
      </c>
      <c r="Q4528" s="4">
        <f>IFERROR(Table1[[#This Row],[Total Sales]]/Table1[[#This Row],[Units Sold]],4)</f>
        <v>51</v>
      </c>
      <c r="R4528" s="4">
        <f>IFERROR(Table1[[#This Row],[Operating Profit]]/Table1[[#This Row],[Units Sold]],0)</f>
        <v>27.03</v>
      </c>
      <c r="S4528" s="4">
        <f>IFERROR((Table1[[#This Row],[Total Sales]]-Table1[[#This Row],[Operating Profit]])/Table1[[#This Row],[Units Sold]],0)</f>
        <v>23.97</v>
      </c>
      <c r="T4528" s="4" t="str">
        <f>IF(Table1[[#This Row],[Profit per unit]]&gt;$V$8,"Premium","Mass")</f>
        <v>Mass</v>
      </c>
      <c r="U4528" s="4"/>
    </row>
    <row r="4529" spans="2:21" ht="14.25" customHeight="1" x14ac:dyDescent="0.3">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c r="O4529" s="4" t="str">
        <f>TEXT(Table1[[#This Row],[Invoice Date]],"mmm")</f>
        <v>May</v>
      </c>
      <c r="P4529" s="4">
        <f>YEAR(Table1[[#This Row],[Invoice Date]])</f>
        <v>2020</v>
      </c>
      <c r="Q4529" s="4">
        <f>IFERROR(Table1[[#This Row],[Total Sales]]/Table1[[#This Row],[Units Sold]],4)</f>
        <v>60</v>
      </c>
      <c r="R4529" s="4">
        <f>IFERROR(Table1[[#This Row],[Operating Profit]]/Table1[[#This Row],[Units Sold]],0)</f>
        <v>28.799999999999997</v>
      </c>
      <c r="S4529" s="4">
        <f>IFERROR((Table1[[#This Row],[Total Sales]]-Table1[[#This Row],[Operating Profit]])/Table1[[#This Row],[Units Sold]],0)</f>
        <v>31.200000000000003</v>
      </c>
      <c r="T4529" s="4" t="str">
        <f>IF(Table1[[#This Row],[Profit per unit]]&gt;$V$8,"Premium","Mass")</f>
        <v>Mass</v>
      </c>
      <c r="U4529" s="4"/>
    </row>
    <row r="4530" spans="2:21" ht="14.25" customHeight="1" x14ac:dyDescent="0.3">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c r="O4530" s="4" t="str">
        <f>TEXT(Table1[[#This Row],[Invoice Date]],"mmm")</f>
        <v>May</v>
      </c>
      <c r="P4530" s="4">
        <f>YEAR(Table1[[#This Row],[Invoice Date]])</f>
        <v>2020</v>
      </c>
      <c r="Q4530" s="4">
        <f>IFERROR(Table1[[#This Row],[Total Sales]]/Table1[[#This Row],[Units Sold]],4)</f>
        <v>68</v>
      </c>
      <c r="R4530" s="4">
        <f>IFERROR(Table1[[#This Row],[Operating Profit]]/Table1[[#This Row],[Units Sold]],0)</f>
        <v>46.920000000000009</v>
      </c>
      <c r="S4530" s="4">
        <f>IFERROR((Table1[[#This Row],[Total Sales]]-Table1[[#This Row],[Operating Profit]])/Table1[[#This Row],[Units Sold]],0)</f>
        <v>21.079999999999988</v>
      </c>
      <c r="T4530" s="4" t="str">
        <f>IF(Table1[[#This Row],[Profit per unit]]&gt;$V$8,"Premium","Mass")</f>
        <v>Mass</v>
      </c>
      <c r="U4530" s="4"/>
    </row>
    <row r="4531" spans="2:21" ht="14.25" customHeight="1" x14ac:dyDescent="0.3">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c r="O4531" s="4" t="str">
        <f>TEXT(Table1[[#This Row],[Invoice Date]],"mmm")</f>
        <v>May</v>
      </c>
      <c r="P4531" s="4">
        <f>YEAR(Table1[[#This Row],[Invoice Date]])</f>
        <v>2020</v>
      </c>
      <c r="Q4531" s="4">
        <f>IFERROR(Table1[[#This Row],[Total Sales]]/Table1[[#This Row],[Units Sold]],4)</f>
        <v>73</v>
      </c>
      <c r="R4531" s="4">
        <f>IFERROR(Table1[[#This Row],[Operating Profit]]/Table1[[#This Row],[Units Sold]],0)</f>
        <v>22.63</v>
      </c>
      <c r="S4531" s="4">
        <f>IFERROR((Table1[[#This Row],[Total Sales]]-Table1[[#This Row],[Operating Profit]])/Table1[[#This Row],[Units Sold]],0)</f>
        <v>50.370000000000005</v>
      </c>
      <c r="T4531" s="4" t="str">
        <f>IF(Table1[[#This Row],[Profit per unit]]&gt;$V$8,"Premium","Mass")</f>
        <v>Mass</v>
      </c>
      <c r="U4531" s="4"/>
    </row>
    <row r="4532" spans="2:21" ht="14.25" customHeight="1" x14ac:dyDescent="0.3">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c r="O4532" s="4" t="str">
        <f>TEXT(Table1[[#This Row],[Invoice Date]],"mmm")</f>
        <v>May</v>
      </c>
      <c r="P4532" s="4">
        <f>YEAR(Table1[[#This Row],[Invoice Date]])</f>
        <v>2020</v>
      </c>
      <c r="Q4532" s="4">
        <f>IFERROR(Table1[[#This Row],[Total Sales]]/Table1[[#This Row],[Units Sold]],4)</f>
        <v>59</v>
      </c>
      <c r="R4532" s="4">
        <f>IFERROR(Table1[[#This Row],[Operating Profit]]/Table1[[#This Row],[Units Sold]],0)</f>
        <v>30.68</v>
      </c>
      <c r="S4532" s="4">
        <f>IFERROR((Table1[[#This Row],[Total Sales]]-Table1[[#This Row],[Operating Profit]])/Table1[[#This Row],[Units Sold]],0)</f>
        <v>28.32</v>
      </c>
      <c r="T4532" s="4" t="str">
        <f>IF(Table1[[#This Row],[Profit per unit]]&gt;$V$8,"Premium","Mass")</f>
        <v>Mass</v>
      </c>
      <c r="U4532" s="4"/>
    </row>
    <row r="4533" spans="2:21" ht="14.25" customHeight="1" x14ac:dyDescent="0.3">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c r="O4533" s="4" t="str">
        <f>TEXT(Table1[[#This Row],[Invoice Date]],"mmm")</f>
        <v>May</v>
      </c>
      <c r="P4533" s="4">
        <f>YEAR(Table1[[#This Row],[Invoice Date]])</f>
        <v>2020</v>
      </c>
      <c r="Q4533" s="4">
        <f>IFERROR(Table1[[#This Row],[Total Sales]]/Table1[[#This Row],[Units Sold]],4)</f>
        <v>64</v>
      </c>
      <c r="R4533" s="4">
        <f>IFERROR(Table1[[#This Row],[Operating Profit]]/Table1[[#This Row],[Units Sold]],0)</f>
        <v>24.32</v>
      </c>
      <c r="S4533" s="4">
        <f>IFERROR((Table1[[#This Row],[Total Sales]]-Table1[[#This Row],[Operating Profit]])/Table1[[#This Row],[Units Sold]],0)</f>
        <v>39.68</v>
      </c>
      <c r="T4533" s="4" t="str">
        <f>IF(Table1[[#This Row],[Profit per unit]]&gt;$V$8,"Premium","Mass")</f>
        <v>Mass</v>
      </c>
      <c r="U4533" s="4"/>
    </row>
    <row r="4534" spans="2:21" ht="14.25" customHeight="1" x14ac:dyDescent="0.3">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c r="O4534" s="4" t="str">
        <f>TEXT(Table1[[#This Row],[Invoice Date]],"mmm")</f>
        <v>May</v>
      </c>
      <c r="P4534" s="4">
        <f>YEAR(Table1[[#This Row],[Invoice Date]])</f>
        <v>2020</v>
      </c>
      <c r="Q4534" s="4">
        <f>IFERROR(Table1[[#This Row],[Total Sales]]/Table1[[#This Row],[Units Sold]],4)</f>
        <v>60</v>
      </c>
      <c r="R4534" s="4">
        <f>IFERROR(Table1[[#This Row],[Operating Profit]]/Table1[[#This Row],[Units Sold]],0)</f>
        <v>33</v>
      </c>
      <c r="S4534" s="4">
        <f>IFERROR((Table1[[#This Row],[Total Sales]]-Table1[[#This Row],[Operating Profit]])/Table1[[#This Row],[Units Sold]],0)</f>
        <v>27</v>
      </c>
      <c r="T4534" s="4" t="str">
        <f>IF(Table1[[#This Row],[Profit per unit]]&gt;$V$8,"Premium","Mass")</f>
        <v>Mass</v>
      </c>
      <c r="U4534" s="4"/>
    </row>
    <row r="4535" spans="2:21" ht="14.25" customHeight="1" x14ac:dyDescent="0.3">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c r="O4535" s="4" t="str">
        <f>TEXT(Table1[[#This Row],[Invoice Date]],"mmm")</f>
        <v>May</v>
      </c>
      <c r="P4535" s="4">
        <f>YEAR(Table1[[#This Row],[Invoice Date]])</f>
        <v>2020</v>
      </c>
      <c r="Q4535" s="4">
        <f>IFERROR(Table1[[#This Row],[Total Sales]]/Table1[[#This Row],[Units Sold]],4)</f>
        <v>63</v>
      </c>
      <c r="R4535" s="4">
        <f>IFERROR(Table1[[#This Row],[Operating Profit]]/Table1[[#This Row],[Units Sold]],0)</f>
        <v>28.349999999999998</v>
      </c>
      <c r="S4535" s="4">
        <f>IFERROR((Table1[[#This Row],[Total Sales]]-Table1[[#This Row],[Operating Profit]])/Table1[[#This Row],[Units Sold]],0)</f>
        <v>34.65</v>
      </c>
      <c r="T4535" s="4" t="str">
        <f>IF(Table1[[#This Row],[Profit per unit]]&gt;$V$8,"Premium","Mass")</f>
        <v>Mass</v>
      </c>
      <c r="U4535" s="4"/>
    </row>
    <row r="4536" spans="2:21" ht="14.25" customHeight="1" x14ac:dyDescent="0.3">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c r="O4536" s="4" t="str">
        <f>TEXT(Table1[[#This Row],[Invoice Date]],"mmm")</f>
        <v>May</v>
      </c>
      <c r="P4536" s="4">
        <f>YEAR(Table1[[#This Row],[Invoice Date]])</f>
        <v>2020</v>
      </c>
      <c r="Q4536" s="4">
        <f>IFERROR(Table1[[#This Row],[Total Sales]]/Table1[[#This Row],[Units Sold]],4)</f>
        <v>68</v>
      </c>
      <c r="R4536" s="4">
        <f>IFERROR(Table1[[#This Row],[Operating Profit]]/Table1[[#This Row],[Units Sold]],0)</f>
        <v>45.560000000000009</v>
      </c>
      <c r="S4536" s="4">
        <f>IFERROR((Table1[[#This Row],[Total Sales]]-Table1[[#This Row],[Operating Profit]])/Table1[[#This Row],[Units Sold]],0)</f>
        <v>22.439999999999987</v>
      </c>
      <c r="T4536" s="4" t="str">
        <f>IF(Table1[[#This Row],[Profit per unit]]&gt;$V$8,"Premium","Mass")</f>
        <v>Mass</v>
      </c>
      <c r="U4536" s="4"/>
    </row>
    <row r="4537" spans="2:21" ht="14.25" customHeight="1" x14ac:dyDescent="0.3">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c r="O4537" s="4" t="str">
        <f>TEXT(Table1[[#This Row],[Invoice Date]],"mmm")</f>
        <v>May</v>
      </c>
      <c r="P4537" s="4">
        <f>YEAR(Table1[[#This Row],[Invoice Date]])</f>
        <v>2020</v>
      </c>
      <c r="Q4537" s="4">
        <f>IFERROR(Table1[[#This Row],[Total Sales]]/Table1[[#This Row],[Units Sold]],4)</f>
        <v>75</v>
      </c>
      <c r="R4537" s="4">
        <f>IFERROR(Table1[[#This Row],[Operating Profit]]/Table1[[#This Row],[Units Sold]],0)</f>
        <v>24.75</v>
      </c>
      <c r="S4537" s="4">
        <f>IFERROR((Table1[[#This Row],[Total Sales]]-Table1[[#This Row],[Operating Profit]])/Table1[[#This Row],[Units Sold]],0)</f>
        <v>50.25</v>
      </c>
      <c r="T4537" s="4" t="str">
        <f>IF(Table1[[#This Row],[Profit per unit]]&gt;$V$8,"Premium","Mass")</f>
        <v>Mass</v>
      </c>
      <c r="U4537" s="4"/>
    </row>
    <row r="4538" spans="2:21" ht="14.25" customHeight="1" x14ac:dyDescent="0.3">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c r="O4538" s="4" t="str">
        <f>TEXT(Table1[[#This Row],[Invoice Date]],"mmm")</f>
        <v>May</v>
      </c>
      <c r="P4538" s="4">
        <f>YEAR(Table1[[#This Row],[Invoice Date]])</f>
        <v>2020</v>
      </c>
      <c r="Q4538" s="4">
        <f>IFERROR(Table1[[#This Row],[Total Sales]]/Table1[[#This Row],[Units Sold]],4)</f>
        <v>36</v>
      </c>
      <c r="R4538" s="4">
        <f>IFERROR(Table1[[#This Row],[Operating Profit]]/Table1[[#This Row],[Units Sold]],0)</f>
        <v>14.759999999999998</v>
      </c>
      <c r="S4538" s="4">
        <f>IFERROR((Table1[[#This Row],[Total Sales]]-Table1[[#This Row],[Operating Profit]])/Table1[[#This Row],[Units Sold]],0)</f>
        <v>21.24</v>
      </c>
      <c r="T4538" s="4" t="str">
        <f>IF(Table1[[#This Row],[Profit per unit]]&gt;$V$8,"Premium","Mass")</f>
        <v>Mass</v>
      </c>
      <c r="U4538" s="4"/>
    </row>
    <row r="4539" spans="2:21" ht="14.25" customHeight="1" x14ac:dyDescent="0.3">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c r="O4539" s="4" t="str">
        <f>TEXT(Table1[[#This Row],[Invoice Date]],"mmm")</f>
        <v>May</v>
      </c>
      <c r="P4539" s="4">
        <f>YEAR(Table1[[#This Row],[Invoice Date]])</f>
        <v>2020</v>
      </c>
      <c r="Q4539" s="4">
        <f>IFERROR(Table1[[#This Row],[Total Sales]]/Table1[[#This Row],[Units Sold]],4)</f>
        <v>48</v>
      </c>
      <c r="R4539" s="4">
        <f>IFERROR(Table1[[#This Row],[Operating Profit]]/Table1[[#This Row],[Units Sold]],0)</f>
        <v>19.200000000000003</v>
      </c>
      <c r="S4539" s="4">
        <f>IFERROR((Table1[[#This Row],[Total Sales]]-Table1[[#This Row],[Operating Profit]])/Table1[[#This Row],[Units Sold]],0)</f>
        <v>28.799999999999997</v>
      </c>
      <c r="T4539" s="4" t="str">
        <f>IF(Table1[[#This Row],[Profit per unit]]&gt;$V$8,"Premium","Mass")</f>
        <v>Mass</v>
      </c>
      <c r="U4539" s="4"/>
    </row>
    <row r="4540" spans="2:21" ht="14.25" customHeight="1" x14ac:dyDescent="0.3">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c r="O4540" s="4" t="str">
        <f>TEXT(Table1[[#This Row],[Invoice Date]],"mmm")</f>
        <v>May</v>
      </c>
      <c r="P4540" s="4">
        <f>YEAR(Table1[[#This Row],[Invoice Date]])</f>
        <v>2020</v>
      </c>
      <c r="Q4540" s="4">
        <f>IFERROR(Table1[[#This Row],[Total Sales]]/Table1[[#This Row],[Units Sold]],4)</f>
        <v>46</v>
      </c>
      <c r="R4540" s="4">
        <f>IFERROR(Table1[[#This Row],[Operating Profit]]/Table1[[#This Row],[Units Sold]],0)</f>
        <v>16.100000000000001</v>
      </c>
      <c r="S4540" s="4">
        <f>IFERROR((Table1[[#This Row],[Total Sales]]-Table1[[#This Row],[Operating Profit]])/Table1[[#This Row],[Units Sold]],0)</f>
        <v>29.9</v>
      </c>
      <c r="T4540" s="4" t="str">
        <f>IF(Table1[[#This Row],[Profit per unit]]&gt;$V$8,"Premium","Mass")</f>
        <v>Mass</v>
      </c>
      <c r="U4540" s="4"/>
    </row>
    <row r="4541" spans="2:21" ht="14.25" customHeight="1" x14ac:dyDescent="0.3">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c r="O4541" s="4" t="str">
        <f>TEXT(Table1[[#This Row],[Invoice Date]],"mmm")</f>
        <v>May</v>
      </c>
      <c r="P4541" s="4">
        <f>YEAR(Table1[[#This Row],[Invoice Date]])</f>
        <v>2020</v>
      </c>
      <c r="Q4541" s="4">
        <f>IFERROR(Table1[[#This Row],[Total Sales]]/Table1[[#This Row],[Units Sold]],4)</f>
        <v>49</v>
      </c>
      <c r="R4541" s="4">
        <f>IFERROR(Table1[[#This Row],[Operating Profit]]/Table1[[#This Row],[Units Sold]],0)</f>
        <v>20.09</v>
      </c>
      <c r="S4541" s="4">
        <f>IFERROR((Table1[[#This Row],[Total Sales]]-Table1[[#This Row],[Operating Profit]])/Table1[[#This Row],[Units Sold]],0)</f>
        <v>28.91</v>
      </c>
      <c r="T4541" s="4" t="str">
        <f>IF(Table1[[#This Row],[Profit per unit]]&gt;$V$8,"Premium","Mass")</f>
        <v>Mass</v>
      </c>
      <c r="U4541" s="4"/>
    </row>
    <row r="4542" spans="2:21" ht="14.25" customHeight="1" x14ac:dyDescent="0.3">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c r="O4542" s="4" t="str">
        <f>TEXT(Table1[[#This Row],[Invoice Date]],"mmm")</f>
        <v>May</v>
      </c>
      <c r="P4542" s="4">
        <f>YEAR(Table1[[#This Row],[Invoice Date]])</f>
        <v>2020</v>
      </c>
      <c r="Q4542" s="4">
        <f>IFERROR(Table1[[#This Row],[Total Sales]]/Table1[[#This Row],[Units Sold]],4)</f>
        <v>51</v>
      </c>
      <c r="R4542" s="4">
        <f>IFERROR(Table1[[#This Row],[Operating Profit]]/Table1[[#This Row],[Units Sold]],0)</f>
        <v>19.89</v>
      </c>
      <c r="S4542" s="4">
        <f>IFERROR((Table1[[#This Row],[Total Sales]]-Table1[[#This Row],[Operating Profit]])/Table1[[#This Row],[Units Sold]],0)</f>
        <v>31.109999999999996</v>
      </c>
      <c r="T4542" s="4" t="str">
        <f>IF(Table1[[#This Row],[Profit per unit]]&gt;$V$8,"Premium","Mass")</f>
        <v>Mass</v>
      </c>
      <c r="U4542" s="4"/>
    </row>
    <row r="4543" spans="2:21" ht="14.25" customHeight="1" x14ac:dyDescent="0.3">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c r="O4543" s="4" t="str">
        <f>TEXT(Table1[[#This Row],[Invoice Date]],"mmm")</f>
        <v>May</v>
      </c>
      <c r="P4543" s="4">
        <f>YEAR(Table1[[#This Row],[Invoice Date]])</f>
        <v>2020</v>
      </c>
      <c r="Q4543" s="4">
        <f>IFERROR(Table1[[#This Row],[Total Sales]]/Table1[[#This Row],[Units Sold]],4)</f>
        <v>46</v>
      </c>
      <c r="R4543" s="4">
        <f>IFERROR(Table1[[#This Row],[Operating Profit]]/Table1[[#This Row],[Units Sold]],0)</f>
        <v>14.26</v>
      </c>
      <c r="S4543" s="4">
        <f>IFERROR((Table1[[#This Row],[Total Sales]]-Table1[[#This Row],[Operating Profit]])/Table1[[#This Row],[Units Sold]],0)</f>
        <v>31.74</v>
      </c>
      <c r="T4543" s="4" t="str">
        <f>IF(Table1[[#This Row],[Profit per unit]]&gt;$V$8,"Premium","Mass")</f>
        <v>Mass</v>
      </c>
      <c r="U4543" s="4"/>
    </row>
    <row r="4544" spans="2:21" ht="14.25" customHeight="1" x14ac:dyDescent="0.3">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c r="O4544" s="4" t="str">
        <f>TEXT(Table1[[#This Row],[Invoice Date]],"mmm")</f>
        <v>Jun</v>
      </c>
      <c r="P4544" s="4">
        <f>YEAR(Table1[[#This Row],[Invoice Date]])</f>
        <v>2020</v>
      </c>
      <c r="Q4544" s="4">
        <f>IFERROR(Table1[[#This Row],[Total Sales]]/Table1[[#This Row],[Units Sold]],4)</f>
        <v>36</v>
      </c>
      <c r="R4544" s="4">
        <f>IFERROR(Table1[[#This Row],[Operating Profit]]/Table1[[#This Row],[Units Sold]],0)</f>
        <v>15.479999999999999</v>
      </c>
      <c r="S4544" s="4">
        <f>IFERROR((Table1[[#This Row],[Total Sales]]-Table1[[#This Row],[Operating Profit]])/Table1[[#This Row],[Units Sold]],0)</f>
        <v>20.520000000000003</v>
      </c>
      <c r="T4544" s="4" t="str">
        <f>IF(Table1[[#This Row],[Profit per unit]]&gt;$V$8,"Premium","Mass")</f>
        <v>Mass</v>
      </c>
      <c r="U4544" s="4"/>
    </row>
    <row r="4545" spans="2:21" ht="14.25" customHeight="1" x14ac:dyDescent="0.3">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c r="O4545" s="4" t="str">
        <f>TEXT(Table1[[#This Row],[Invoice Date]],"mmm")</f>
        <v>Jun</v>
      </c>
      <c r="P4545" s="4">
        <f>YEAR(Table1[[#This Row],[Invoice Date]])</f>
        <v>2020</v>
      </c>
      <c r="Q4545" s="4">
        <f>IFERROR(Table1[[#This Row],[Total Sales]]/Table1[[#This Row],[Units Sold]],4)</f>
        <v>47</v>
      </c>
      <c r="R4545" s="4">
        <f>IFERROR(Table1[[#This Row],[Operating Profit]]/Table1[[#This Row],[Units Sold]],0)</f>
        <v>18.330000000000002</v>
      </c>
      <c r="S4545" s="4">
        <f>IFERROR((Table1[[#This Row],[Total Sales]]-Table1[[#This Row],[Operating Profit]])/Table1[[#This Row],[Units Sold]],0)</f>
        <v>28.669999999999998</v>
      </c>
      <c r="T4545" s="4" t="str">
        <f>IF(Table1[[#This Row],[Profit per unit]]&gt;$V$8,"Premium","Mass")</f>
        <v>Mass</v>
      </c>
      <c r="U4545" s="4"/>
    </row>
    <row r="4546" spans="2:21" ht="14.25" customHeight="1" x14ac:dyDescent="0.3">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c r="O4546" s="4" t="str">
        <f>TEXT(Table1[[#This Row],[Invoice Date]],"mmm")</f>
        <v>Jun</v>
      </c>
      <c r="P4546" s="4">
        <f>YEAR(Table1[[#This Row],[Invoice Date]])</f>
        <v>2020</v>
      </c>
      <c r="Q4546" s="4">
        <f>IFERROR(Table1[[#This Row],[Total Sales]]/Table1[[#This Row],[Units Sold]],4)</f>
        <v>47</v>
      </c>
      <c r="R4546" s="4">
        <f>IFERROR(Table1[[#This Row],[Operating Profit]]/Table1[[#This Row],[Units Sold]],0)</f>
        <v>18.330000000000002</v>
      </c>
      <c r="S4546" s="4">
        <f>IFERROR((Table1[[#This Row],[Total Sales]]-Table1[[#This Row],[Operating Profit]])/Table1[[#This Row],[Units Sold]],0)</f>
        <v>28.669999999999998</v>
      </c>
      <c r="T4546" s="4" t="str">
        <f>IF(Table1[[#This Row],[Profit per unit]]&gt;$V$8,"Premium","Mass")</f>
        <v>Mass</v>
      </c>
      <c r="U4546" s="4"/>
    </row>
    <row r="4547" spans="2:21" ht="14.25" customHeight="1" x14ac:dyDescent="0.3">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c r="O4547" s="4" t="str">
        <f>TEXT(Table1[[#This Row],[Invoice Date]],"mmm")</f>
        <v>Jun</v>
      </c>
      <c r="P4547" s="4">
        <f>YEAR(Table1[[#This Row],[Invoice Date]])</f>
        <v>2020</v>
      </c>
      <c r="Q4547" s="4">
        <f>IFERROR(Table1[[#This Row],[Total Sales]]/Table1[[#This Row],[Units Sold]],4)</f>
        <v>48</v>
      </c>
      <c r="R4547" s="4">
        <f>IFERROR(Table1[[#This Row],[Operating Profit]]/Table1[[#This Row],[Units Sold]],0)</f>
        <v>20.159999999999997</v>
      </c>
      <c r="S4547" s="4">
        <f>IFERROR((Table1[[#This Row],[Total Sales]]-Table1[[#This Row],[Operating Profit]])/Table1[[#This Row],[Units Sold]],0)</f>
        <v>27.84</v>
      </c>
      <c r="T4547" s="4" t="str">
        <f>IF(Table1[[#This Row],[Profit per unit]]&gt;$V$8,"Premium","Mass")</f>
        <v>Mass</v>
      </c>
      <c r="U4547" s="4"/>
    </row>
    <row r="4548" spans="2:21" ht="14.25" customHeight="1" x14ac:dyDescent="0.3">
      <c r="B4548" s="4" t="s">
        <v>30</v>
      </c>
      <c r="C4548" s="4">
        <v>1128299</v>
      </c>
      <c r="D4548" s="5">
        <v>43987</v>
      </c>
      <c r="E4548" s="4" t="s">
        <v>31</v>
      </c>
      <c r="F4548" s="4" t="s">
        <v>46</v>
      </c>
      <c r="G4548" s="4" t="s">
        <v>47</v>
      </c>
      <c r="H4548" s="6" t="s">
        <v>22</v>
      </c>
      <c r="I4548" s="7">
        <v>52</v>
      </c>
      <c r="J4548" s="8">
        <v>65</v>
      </c>
      <c r="K4548" s="9">
        <v>3380</v>
      </c>
      <c r="L4548" s="9">
        <v>1352</v>
      </c>
      <c r="M4548" s="10">
        <v>0.4</v>
      </c>
      <c r="N4548" s="4" t="s">
        <v>83</v>
      </c>
      <c r="O4548" s="4" t="str">
        <f>TEXT(Table1[[#This Row],[Invoice Date]],"mmm")</f>
        <v>Jun</v>
      </c>
      <c r="P4548" s="4">
        <f>YEAR(Table1[[#This Row],[Invoice Date]])</f>
        <v>2020</v>
      </c>
      <c r="Q4548" s="4">
        <f>IFERROR(Table1[[#This Row],[Total Sales]]/Table1[[#This Row],[Units Sold]],4)</f>
        <v>52</v>
      </c>
      <c r="R4548" s="4">
        <f>IFERROR(Table1[[#This Row],[Operating Profit]]/Table1[[#This Row],[Units Sold]],0)</f>
        <v>20.8</v>
      </c>
      <c r="S4548" s="4">
        <f>IFERROR((Table1[[#This Row],[Total Sales]]-Table1[[#This Row],[Operating Profit]])/Table1[[#This Row],[Units Sold]],0)</f>
        <v>31.2</v>
      </c>
      <c r="T4548" s="4" t="str">
        <f>IF(Table1[[#This Row],[Profit per unit]]&gt;$V$8,"Premium","Mass")</f>
        <v>Mass</v>
      </c>
      <c r="U4548" s="4"/>
    </row>
    <row r="4549" spans="2:21" ht="14.25" customHeight="1" x14ac:dyDescent="0.3">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c r="O4549" s="4" t="str">
        <f>TEXT(Table1[[#This Row],[Invoice Date]],"mmm")</f>
        <v>Jun</v>
      </c>
      <c r="P4549" s="4">
        <f>YEAR(Table1[[#This Row],[Invoice Date]])</f>
        <v>2020</v>
      </c>
      <c r="Q4549" s="4">
        <f>IFERROR(Table1[[#This Row],[Total Sales]]/Table1[[#This Row],[Units Sold]],4)</f>
        <v>46</v>
      </c>
      <c r="R4549" s="4">
        <f>IFERROR(Table1[[#This Row],[Operating Profit]]/Table1[[#This Row],[Units Sold]],0)</f>
        <v>14.26</v>
      </c>
      <c r="S4549" s="4">
        <f>IFERROR((Table1[[#This Row],[Total Sales]]-Table1[[#This Row],[Operating Profit]])/Table1[[#This Row],[Units Sold]],0)</f>
        <v>31.74</v>
      </c>
      <c r="T4549" s="4" t="str">
        <f>IF(Table1[[#This Row],[Profit per unit]]&gt;$V$8,"Premium","Mass")</f>
        <v>Mass</v>
      </c>
      <c r="U4549" s="4"/>
    </row>
    <row r="4550" spans="2:21" ht="14.25" customHeight="1" x14ac:dyDescent="0.3">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c r="O4550" s="4" t="str">
        <f>TEXT(Table1[[#This Row],[Invoice Date]],"mmm")</f>
        <v>Jun</v>
      </c>
      <c r="P4550" s="4">
        <f>YEAR(Table1[[#This Row],[Invoice Date]])</f>
        <v>2020</v>
      </c>
      <c r="Q4550" s="4">
        <f>IFERROR(Table1[[#This Row],[Total Sales]]/Table1[[#This Row],[Units Sold]],4)</f>
        <v>46</v>
      </c>
      <c r="R4550" s="4">
        <f>IFERROR(Table1[[#This Row],[Operating Profit]]/Table1[[#This Row],[Units Sold]],0)</f>
        <v>20.7</v>
      </c>
      <c r="S4550" s="4">
        <f>IFERROR((Table1[[#This Row],[Total Sales]]-Table1[[#This Row],[Operating Profit]])/Table1[[#This Row],[Units Sold]],0)</f>
        <v>25.3</v>
      </c>
      <c r="T4550" s="4" t="str">
        <f>IF(Table1[[#This Row],[Profit per unit]]&gt;$V$8,"Premium","Mass")</f>
        <v>Mass</v>
      </c>
      <c r="U4550" s="4"/>
    </row>
    <row r="4551" spans="2:21" ht="14.25" customHeight="1" x14ac:dyDescent="0.3">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c r="O4551" s="4" t="str">
        <f>TEXT(Table1[[#This Row],[Invoice Date]],"mmm")</f>
        <v>Jun</v>
      </c>
      <c r="P4551" s="4">
        <f>YEAR(Table1[[#This Row],[Invoice Date]])</f>
        <v>2020</v>
      </c>
      <c r="Q4551" s="4">
        <f>IFERROR(Table1[[#This Row],[Total Sales]]/Table1[[#This Row],[Units Sold]],4)</f>
        <v>58</v>
      </c>
      <c r="R4551" s="4">
        <f>IFERROR(Table1[[#This Row],[Operating Profit]]/Table1[[#This Row],[Units Sold]],0)</f>
        <v>20.88</v>
      </c>
      <c r="S4551" s="4">
        <f>IFERROR((Table1[[#This Row],[Total Sales]]-Table1[[#This Row],[Operating Profit]])/Table1[[#This Row],[Units Sold]],0)</f>
        <v>37.120000000000005</v>
      </c>
      <c r="T4551" s="4" t="str">
        <f>IF(Table1[[#This Row],[Profit per unit]]&gt;$V$8,"Premium","Mass")</f>
        <v>Mass</v>
      </c>
      <c r="U4551" s="4"/>
    </row>
    <row r="4552" spans="2:21" ht="14.25" customHeight="1" x14ac:dyDescent="0.3">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c r="O4552" s="4" t="str">
        <f>TEXT(Table1[[#This Row],[Invoice Date]],"mmm")</f>
        <v>Jun</v>
      </c>
      <c r="P4552" s="4">
        <f>YEAR(Table1[[#This Row],[Invoice Date]])</f>
        <v>2020</v>
      </c>
      <c r="Q4552" s="4">
        <f>IFERROR(Table1[[#This Row],[Total Sales]]/Table1[[#This Row],[Units Sold]],4)</f>
        <v>60</v>
      </c>
      <c r="R4552" s="4">
        <f>IFERROR(Table1[[#This Row],[Operating Profit]]/Table1[[#This Row],[Units Sold]],0)</f>
        <v>24</v>
      </c>
      <c r="S4552" s="4">
        <f>IFERROR((Table1[[#This Row],[Total Sales]]-Table1[[#This Row],[Operating Profit]])/Table1[[#This Row],[Units Sold]],0)</f>
        <v>36</v>
      </c>
      <c r="T4552" s="4" t="str">
        <f>IF(Table1[[#This Row],[Profit per unit]]&gt;$V$8,"Premium","Mass")</f>
        <v>Mass</v>
      </c>
      <c r="U4552" s="4"/>
    </row>
    <row r="4553" spans="2:21" ht="14.25" customHeight="1" x14ac:dyDescent="0.3">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c r="O4553" s="4" t="str">
        <f>TEXT(Table1[[#This Row],[Invoice Date]],"mmm")</f>
        <v>Jun</v>
      </c>
      <c r="P4553" s="4">
        <f>YEAR(Table1[[#This Row],[Invoice Date]])</f>
        <v>2020</v>
      </c>
      <c r="Q4553" s="4">
        <f>IFERROR(Table1[[#This Row],[Total Sales]]/Table1[[#This Row],[Units Sold]],4)</f>
        <v>64</v>
      </c>
      <c r="R4553" s="4">
        <f>IFERROR(Table1[[#This Row],[Operating Profit]]/Table1[[#This Row],[Units Sold]],0)</f>
        <v>26.879999999999995</v>
      </c>
      <c r="S4553" s="4">
        <f>IFERROR((Table1[[#This Row],[Total Sales]]-Table1[[#This Row],[Operating Profit]])/Table1[[#This Row],[Units Sold]],0)</f>
        <v>37.120000000000005</v>
      </c>
      <c r="T4553" s="4" t="str">
        <f>IF(Table1[[#This Row],[Profit per unit]]&gt;$V$8,"Premium","Mass")</f>
        <v>Mass</v>
      </c>
      <c r="U4553" s="4"/>
    </row>
    <row r="4554" spans="2:21" ht="14.25" customHeight="1" x14ac:dyDescent="0.3">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c r="O4554" s="4" t="str">
        <f>TEXT(Table1[[#This Row],[Invoice Date]],"mmm")</f>
        <v>Jun</v>
      </c>
      <c r="P4554" s="4">
        <f>YEAR(Table1[[#This Row],[Invoice Date]])</f>
        <v>2020</v>
      </c>
      <c r="Q4554" s="4">
        <f>IFERROR(Table1[[#This Row],[Total Sales]]/Table1[[#This Row],[Units Sold]],4)</f>
        <v>69</v>
      </c>
      <c r="R4554" s="4">
        <f>IFERROR(Table1[[#This Row],[Operating Profit]]/Table1[[#This Row],[Units Sold]],0)</f>
        <v>26.220000000000002</v>
      </c>
      <c r="S4554" s="4">
        <f>IFERROR((Table1[[#This Row],[Total Sales]]-Table1[[#This Row],[Operating Profit]])/Table1[[#This Row],[Units Sold]],0)</f>
        <v>42.779999999999994</v>
      </c>
      <c r="T4554" s="4" t="str">
        <f>IF(Table1[[#This Row],[Profit per unit]]&gt;$V$8,"Premium","Mass")</f>
        <v>Mass</v>
      </c>
      <c r="U4554" s="4"/>
    </row>
    <row r="4555" spans="2:21" ht="14.25" customHeight="1" x14ac:dyDescent="0.3">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c r="O4555" s="4" t="str">
        <f>TEXT(Table1[[#This Row],[Invoice Date]],"mmm")</f>
        <v>Jun</v>
      </c>
      <c r="P4555" s="4">
        <f>YEAR(Table1[[#This Row],[Invoice Date]])</f>
        <v>2020</v>
      </c>
      <c r="Q4555" s="4">
        <f>IFERROR(Table1[[#This Row],[Total Sales]]/Table1[[#This Row],[Units Sold]],4)</f>
        <v>62</v>
      </c>
      <c r="R4555" s="4">
        <f>IFERROR(Table1[[#This Row],[Operating Profit]]/Table1[[#This Row],[Units Sold]],0)</f>
        <v>21.080000000000002</v>
      </c>
      <c r="S4555" s="4">
        <f>IFERROR((Table1[[#This Row],[Total Sales]]-Table1[[#This Row],[Operating Profit]])/Table1[[#This Row],[Units Sold]],0)</f>
        <v>40.92</v>
      </c>
      <c r="T4555" s="4" t="str">
        <f>IF(Table1[[#This Row],[Profit per unit]]&gt;$V$8,"Premium","Mass")</f>
        <v>Mass</v>
      </c>
      <c r="U4555" s="4"/>
    </row>
    <row r="4556" spans="2:21" ht="14.25" customHeight="1" x14ac:dyDescent="0.3">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c r="O4556" s="4" t="str">
        <f>TEXT(Table1[[#This Row],[Invoice Date]],"mmm")</f>
        <v>Jun</v>
      </c>
      <c r="P4556" s="4">
        <f>YEAR(Table1[[#This Row],[Invoice Date]])</f>
        <v>2020</v>
      </c>
      <c r="Q4556" s="4">
        <f>IFERROR(Table1[[#This Row],[Total Sales]]/Table1[[#This Row],[Units Sold]],4)</f>
        <v>68</v>
      </c>
      <c r="R4556" s="4">
        <f>IFERROR(Table1[[#This Row],[Operating Profit]]/Table1[[#This Row],[Units Sold]],0)</f>
        <v>29.919999999999998</v>
      </c>
      <c r="S4556" s="4">
        <f>IFERROR((Table1[[#This Row],[Total Sales]]-Table1[[#This Row],[Operating Profit]])/Table1[[#This Row],[Units Sold]],0)</f>
        <v>38.08</v>
      </c>
      <c r="T4556" s="4" t="str">
        <f>IF(Table1[[#This Row],[Profit per unit]]&gt;$V$8,"Premium","Mass")</f>
        <v>Mass</v>
      </c>
      <c r="U4556" s="4"/>
    </row>
    <row r="4557" spans="2:21" ht="14.25" customHeight="1" x14ac:dyDescent="0.3">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c r="O4557" s="4" t="str">
        <f>TEXT(Table1[[#This Row],[Invoice Date]],"mmm")</f>
        <v>Jun</v>
      </c>
      <c r="P4557" s="4">
        <f>YEAR(Table1[[#This Row],[Invoice Date]])</f>
        <v>2020</v>
      </c>
      <c r="Q4557" s="4">
        <f>IFERROR(Table1[[#This Row],[Total Sales]]/Table1[[#This Row],[Units Sold]],4)</f>
        <v>71</v>
      </c>
      <c r="R4557" s="4">
        <f>IFERROR(Table1[[#This Row],[Operating Profit]]/Table1[[#This Row],[Units Sold]],0)</f>
        <v>27.69</v>
      </c>
      <c r="S4557" s="4">
        <f>IFERROR((Table1[[#This Row],[Total Sales]]-Table1[[#This Row],[Operating Profit]])/Table1[[#This Row],[Units Sold]],0)</f>
        <v>43.309999999999995</v>
      </c>
      <c r="T4557" s="4" t="str">
        <f>IF(Table1[[#This Row],[Profit per unit]]&gt;$V$8,"Premium","Mass")</f>
        <v>Mass</v>
      </c>
      <c r="U4557" s="4"/>
    </row>
    <row r="4558" spans="2:21" ht="14.25" customHeight="1" x14ac:dyDescent="0.3">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c r="O4558" s="4" t="str">
        <f>TEXT(Table1[[#This Row],[Invoice Date]],"mmm")</f>
        <v>Jun</v>
      </c>
      <c r="P4558" s="4">
        <f>YEAR(Table1[[#This Row],[Invoice Date]])</f>
        <v>2020</v>
      </c>
      <c r="Q4558" s="4">
        <f>IFERROR(Table1[[#This Row],[Total Sales]]/Table1[[#This Row],[Units Sold]],4)</f>
        <v>74</v>
      </c>
      <c r="R4558" s="4">
        <f>IFERROR(Table1[[#This Row],[Operating Profit]]/Table1[[#This Row],[Units Sold]],0)</f>
        <v>28.860000000000003</v>
      </c>
      <c r="S4558" s="4">
        <f>IFERROR((Table1[[#This Row],[Total Sales]]-Table1[[#This Row],[Operating Profit]])/Table1[[#This Row],[Units Sold]],0)</f>
        <v>45.139999999999993</v>
      </c>
      <c r="T4558" s="4" t="str">
        <f>IF(Table1[[#This Row],[Profit per unit]]&gt;$V$8,"Premium","Mass")</f>
        <v>Mass</v>
      </c>
      <c r="U4558" s="4"/>
    </row>
    <row r="4559" spans="2:21" ht="14.25" customHeight="1" x14ac:dyDescent="0.3">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c r="O4559" s="4" t="str">
        <f>TEXT(Table1[[#This Row],[Invoice Date]],"mmm")</f>
        <v>Jun</v>
      </c>
      <c r="P4559" s="4">
        <f>YEAR(Table1[[#This Row],[Invoice Date]])</f>
        <v>2020</v>
      </c>
      <c r="Q4559" s="4">
        <f>IFERROR(Table1[[#This Row],[Total Sales]]/Table1[[#This Row],[Units Sold]],4)</f>
        <v>55</v>
      </c>
      <c r="R4559" s="4">
        <f>IFERROR(Table1[[#This Row],[Operating Profit]]/Table1[[#This Row],[Units Sold]],0)</f>
        <v>23.1</v>
      </c>
      <c r="S4559" s="4">
        <f>IFERROR((Table1[[#This Row],[Total Sales]]-Table1[[#This Row],[Operating Profit]])/Table1[[#This Row],[Units Sold]],0)</f>
        <v>31.9</v>
      </c>
      <c r="T4559" s="4" t="str">
        <f>IF(Table1[[#This Row],[Profit per unit]]&gt;$V$8,"Premium","Mass")</f>
        <v>Mass</v>
      </c>
      <c r="U4559" s="4"/>
    </row>
    <row r="4560" spans="2:21" ht="14.25" customHeight="1" x14ac:dyDescent="0.3">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c r="O4560" s="4" t="str">
        <f>TEXT(Table1[[#This Row],[Invoice Date]],"mmm")</f>
        <v>Jun</v>
      </c>
      <c r="P4560" s="4">
        <f>YEAR(Table1[[#This Row],[Invoice Date]])</f>
        <v>2020</v>
      </c>
      <c r="Q4560" s="4">
        <f>IFERROR(Table1[[#This Row],[Total Sales]]/Table1[[#This Row],[Units Sold]],4)</f>
        <v>59</v>
      </c>
      <c r="R4560" s="4">
        <f>IFERROR(Table1[[#This Row],[Operating Profit]]/Table1[[#This Row],[Units Sold]],0)</f>
        <v>23.6</v>
      </c>
      <c r="S4560" s="4">
        <f>IFERROR((Table1[[#This Row],[Total Sales]]-Table1[[#This Row],[Operating Profit]])/Table1[[#This Row],[Units Sold]],0)</f>
        <v>35.4</v>
      </c>
      <c r="T4560" s="4" t="str">
        <f>IF(Table1[[#This Row],[Profit per unit]]&gt;$V$8,"Premium","Mass")</f>
        <v>Mass</v>
      </c>
      <c r="U4560" s="4"/>
    </row>
    <row r="4561" spans="2:21" ht="14.25" customHeight="1" x14ac:dyDescent="0.3">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c r="O4561" s="4" t="str">
        <f>TEXT(Table1[[#This Row],[Invoice Date]],"mmm")</f>
        <v>Jun</v>
      </c>
      <c r="P4561" s="4">
        <f>YEAR(Table1[[#This Row],[Invoice Date]])</f>
        <v>2020</v>
      </c>
      <c r="Q4561" s="4">
        <f>IFERROR(Table1[[#This Row],[Total Sales]]/Table1[[#This Row],[Units Sold]],4)</f>
        <v>78</v>
      </c>
      <c r="R4561" s="4">
        <f>IFERROR(Table1[[#This Row],[Operating Profit]]/Table1[[#This Row],[Units Sold]],0)</f>
        <v>24.96</v>
      </c>
      <c r="S4561" s="4">
        <f>IFERROR((Table1[[#This Row],[Total Sales]]-Table1[[#This Row],[Operating Profit]])/Table1[[#This Row],[Units Sold]],0)</f>
        <v>53.040000000000006</v>
      </c>
      <c r="T4561" s="4" t="str">
        <f>IF(Table1[[#This Row],[Profit per unit]]&gt;$V$8,"Premium","Mass")</f>
        <v>Mass</v>
      </c>
      <c r="U4561" s="4"/>
    </row>
    <row r="4562" spans="2:21" ht="14.25" customHeight="1" x14ac:dyDescent="0.3">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c r="O4562" s="4" t="str">
        <f>TEXT(Table1[[#This Row],[Invoice Date]],"mmm")</f>
        <v>Jun</v>
      </c>
      <c r="P4562" s="4">
        <f>YEAR(Table1[[#This Row],[Invoice Date]])</f>
        <v>2020</v>
      </c>
      <c r="Q4562" s="4">
        <f>IFERROR(Table1[[#This Row],[Total Sales]]/Table1[[#This Row],[Units Sold]],4)</f>
        <v>55</v>
      </c>
      <c r="R4562" s="4">
        <f>IFERROR(Table1[[#This Row],[Operating Profit]]/Table1[[#This Row],[Units Sold]],0)</f>
        <v>22.55</v>
      </c>
      <c r="S4562" s="4">
        <f>IFERROR((Table1[[#This Row],[Total Sales]]-Table1[[#This Row],[Operating Profit]])/Table1[[#This Row],[Units Sold]],0)</f>
        <v>32.450000000000003</v>
      </c>
      <c r="T4562" s="4" t="str">
        <f>IF(Table1[[#This Row],[Profit per unit]]&gt;$V$8,"Premium","Mass")</f>
        <v>Mass</v>
      </c>
      <c r="U4562" s="4"/>
    </row>
    <row r="4563" spans="2:21" ht="14.25" customHeight="1" x14ac:dyDescent="0.3">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c r="O4563" s="4" t="str">
        <f>TEXT(Table1[[#This Row],[Invoice Date]],"mmm")</f>
        <v>Jun</v>
      </c>
      <c r="P4563" s="4">
        <f>YEAR(Table1[[#This Row],[Invoice Date]])</f>
        <v>2020</v>
      </c>
      <c r="Q4563" s="4">
        <f>IFERROR(Table1[[#This Row],[Total Sales]]/Table1[[#This Row],[Units Sold]],4)</f>
        <v>60</v>
      </c>
      <c r="R4563" s="4">
        <f>IFERROR(Table1[[#This Row],[Operating Profit]]/Table1[[#This Row],[Units Sold]],0)</f>
        <v>22.8</v>
      </c>
      <c r="S4563" s="4">
        <f>IFERROR((Table1[[#This Row],[Total Sales]]-Table1[[#This Row],[Operating Profit]])/Table1[[#This Row],[Units Sold]],0)</f>
        <v>37.199999999999996</v>
      </c>
      <c r="T4563" s="4" t="str">
        <f>IF(Table1[[#This Row],[Profit per unit]]&gt;$V$8,"Premium","Mass")</f>
        <v>Mass</v>
      </c>
      <c r="U4563" s="4"/>
    </row>
    <row r="4564" spans="2:21" ht="14.25" customHeight="1" x14ac:dyDescent="0.3">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c r="O4564" s="4" t="str">
        <f>TEXT(Table1[[#This Row],[Invoice Date]],"mmm")</f>
        <v>Jun</v>
      </c>
      <c r="P4564" s="4">
        <f>YEAR(Table1[[#This Row],[Invoice Date]])</f>
        <v>2020</v>
      </c>
      <c r="Q4564" s="4">
        <f>IFERROR(Table1[[#This Row],[Total Sales]]/Table1[[#This Row],[Units Sold]],4)</f>
        <v>61</v>
      </c>
      <c r="R4564" s="4">
        <f>IFERROR(Table1[[#This Row],[Operating Profit]]/Table1[[#This Row],[Units Sold]],0)</f>
        <v>23.18</v>
      </c>
      <c r="S4564" s="4">
        <f>IFERROR((Table1[[#This Row],[Total Sales]]-Table1[[#This Row],[Operating Profit]])/Table1[[#This Row],[Units Sold]],0)</f>
        <v>37.82</v>
      </c>
      <c r="T4564" s="4" t="str">
        <f>IF(Table1[[#This Row],[Profit per unit]]&gt;$V$8,"Premium","Mass")</f>
        <v>Mass</v>
      </c>
      <c r="U4564" s="4"/>
    </row>
    <row r="4565" spans="2:21" ht="14.25" customHeight="1" x14ac:dyDescent="0.3">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c r="O4565" s="4" t="str">
        <f>TEXT(Table1[[#This Row],[Invoice Date]],"mmm")</f>
        <v>Jun</v>
      </c>
      <c r="P4565" s="4">
        <f>YEAR(Table1[[#This Row],[Invoice Date]])</f>
        <v>2020</v>
      </c>
      <c r="Q4565" s="4">
        <f>IFERROR(Table1[[#This Row],[Total Sales]]/Table1[[#This Row],[Units Sold]],4)</f>
        <v>59</v>
      </c>
      <c r="R4565" s="4">
        <f>IFERROR(Table1[[#This Row],[Operating Profit]]/Table1[[#This Row],[Units Sold]],0)</f>
        <v>25.96</v>
      </c>
      <c r="S4565" s="4">
        <f>IFERROR((Table1[[#This Row],[Total Sales]]-Table1[[#This Row],[Operating Profit]])/Table1[[#This Row],[Units Sold]],0)</f>
        <v>33.04</v>
      </c>
      <c r="T4565" s="4" t="str">
        <f>IF(Table1[[#This Row],[Profit per unit]]&gt;$V$8,"Premium","Mass")</f>
        <v>Mass</v>
      </c>
      <c r="U4565" s="4"/>
    </row>
    <row r="4566" spans="2:21" ht="14.25" customHeight="1" x14ac:dyDescent="0.3">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c r="O4566" s="4" t="str">
        <f>TEXT(Table1[[#This Row],[Invoice Date]],"mmm")</f>
        <v>Jun</v>
      </c>
      <c r="P4566" s="4">
        <f>YEAR(Table1[[#This Row],[Invoice Date]])</f>
        <v>2020</v>
      </c>
      <c r="Q4566" s="4">
        <f>IFERROR(Table1[[#This Row],[Total Sales]]/Table1[[#This Row],[Units Sold]],4)</f>
        <v>60</v>
      </c>
      <c r="R4566" s="4">
        <f>IFERROR(Table1[[#This Row],[Operating Profit]]/Table1[[#This Row],[Units Sold]],0)</f>
        <v>22.799999999999997</v>
      </c>
      <c r="S4566" s="4">
        <f>IFERROR((Table1[[#This Row],[Total Sales]]-Table1[[#This Row],[Operating Profit]])/Table1[[#This Row],[Units Sold]],0)</f>
        <v>37.200000000000003</v>
      </c>
      <c r="T4566" s="4" t="str">
        <f>IF(Table1[[#This Row],[Profit per unit]]&gt;$V$8,"Premium","Mass")</f>
        <v>Mass</v>
      </c>
      <c r="U4566" s="4"/>
    </row>
    <row r="4567" spans="2:21" ht="14.25" customHeight="1" x14ac:dyDescent="0.3">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c r="O4567" s="4" t="str">
        <f>TEXT(Table1[[#This Row],[Invoice Date]],"mmm")</f>
        <v>Jun</v>
      </c>
      <c r="P4567" s="4">
        <f>YEAR(Table1[[#This Row],[Invoice Date]])</f>
        <v>2020</v>
      </c>
      <c r="Q4567" s="4">
        <f>IFERROR(Table1[[#This Row],[Total Sales]]/Table1[[#This Row],[Units Sold]],4)</f>
        <v>75</v>
      </c>
      <c r="R4567" s="4">
        <f>IFERROR(Table1[[#This Row],[Operating Profit]]/Table1[[#This Row],[Units Sold]],0)</f>
        <v>24.75</v>
      </c>
      <c r="S4567" s="4">
        <f>IFERROR((Table1[[#This Row],[Total Sales]]-Table1[[#This Row],[Operating Profit]])/Table1[[#This Row],[Units Sold]],0)</f>
        <v>50.25</v>
      </c>
      <c r="T4567" s="4" t="str">
        <f>IF(Table1[[#This Row],[Profit per unit]]&gt;$V$8,"Premium","Mass")</f>
        <v>Mass</v>
      </c>
      <c r="U4567" s="4"/>
    </row>
    <row r="4568" spans="2:21" ht="14.25" customHeight="1" x14ac:dyDescent="0.3">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c r="O4568" s="4" t="str">
        <f>TEXT(Table1[[#This Row],[Invoice Date]],"mmm")</f>
        <v>Jun</v>
      </c>
      <c r="P4568" s="4">
        <f>YEAR(Table1[[#This Row],[Invoice Date]])</f>
        <v>2020</v>
      </c>
      <c r="Q4568" s="4">
        <f>IFERROR(Table1[[#This Row],[Total Sales]]/Table1[[#This Row],[Units Sold]],4)</f>
        <v>71</v>
      </c>
      <c r="R4568" s="4">
        <f>IFERROR(Table1[[#This Row],[Operating Profit]]/Table1[[#This Row],[Units Sold]],0)</f>
        <v>29.819999999999997</v>
      </c>
      <c r="S4568" s="4">
        <f>IFERROR((Table1[[#This Row],[Total Sales]]-Table1[[#This Row],[Operating Profit]])/Table1[[#This Row],[Units Sold]],0)</f>
        <v>41.18</v>
      </c>
      <c r="T4568" s="4" t="str">
        <f>IF(Table1[[#This Row],[Profit per unit]]&gt;$V$8,"Premium","Mass")</f>
        <v>Mass</v>
      </c>
      <c r="U4568" s="4"/>
    </row>
    <row r="4569" spans="2:21" ht="14.25" customHeight="1" x14ac:dyDescent="0.3">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c r="O4569" s="4" t="str">
        <f>TEXT(Table1[[#This Row],[Invoice Date]],"mmm")</f>
        <v>Jun</v>
      </c>
      <c r="P4569" s="4">
        <f>YEAR(Table1[[#This Row],[Invoice Date]])</f>
        <v>2020</v>
      </c>
      <c r="Q4569" s="4">
        <f>IFERROR(Table1[[#This Row],[Total Sales]]/Table1[[#This Row],[Units Sold]],4)</f>
        <v>74</v>
      </c>
      <c r="R4569" s="4">
        <f>IFERROR(Table1[[#This Row],[Operating Profit]]/Table1[[#This Row],[Units Sold]],0)</f>
        <v>27.38</v>
      </c>
      <c r="S4569" s="4">
        <f>IFERROR((Table1[[#This Row],[Total Sales]]-Table1[[#This Row],[Operating Profit]])/Table1[[#This Row],[Units Sold]],0)</f>
        <v>46.620000000000005</v>
      </c>
      <c r="T4569" s="4" t="str">
        <f>IF(Table1[[#This Row],[Profit per unit]]&gt;$V$8,"Premium","Mass")</f>
        <v>Mass</v>
      </c>
      <c r="U4569" s="4"/>
    </row>
    <row r="4570" spans="2:21" ht="14.25" customHeight="1" x14ac:dyDescent="0.3">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c r="O4570" s="4" t="str">
        <f>TEXT(Table1[[#This Row],[Invoice Date]],"mmm")</f>
        <v>Jun</v>
      </c>
      <c r="P4570" s="4">
        <f>YEAR(Table1[[#This Row],[Invoice Date]])</f>
        <v>2020</v>
      </c>
      <c r="Q4570" s="4">
        <f>IFERROR(Table1[[#This Row],[Total Sales]]/Table1[[#This Row],[Units Sold]],4)</f>
        <v>72</v>
      </c>
      <c r="R4570" s="4">
        <f>IFERROR(Table1[[#This Row],[Operating Profit]]/Table1[[#This Row],[Units Sold]],0)</f>
        <v>27.360000000000003</v>
      </c>
      <c r="S4570" s="4">
        <f>IFERROR((Table1[[#This Row],[Total Sales]]-Table1[[#This Row],[Operating Profit]])/Table1[[#This Row],[Units Sold]],0)</f>
        <v>44.64</v>
      </c>
      <c r="T4570" s="4" t="str">
        <f>IF(Table1[[#This Row],[Profit per unit]]&gt;$V$8,"Premium","Mass")</f>
        <v>Mass</v>
      </c>
      <c r="U4570" s="4"/>
    </row>
    <row r="4571" spans="2:21" ht="14.25" customHeight="1" x14ac:dyDescent="0.3">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c r="O4571" s="4" t="str">
        <f>TEXT(Table1[[#This Row],[Invoice Date]],"mmm")</f>
        <v>Jun</v>
      </c>
      <c r="P4571" s="4">
        <f>YEAR(Table1[[#This Row],[Invoice Date]])</f>
        <v>2020</v>
      </c>
      <c r="Q4571" s="4">
        <f>IFERROR(Table1[[#This Row],[Total Sales]]/Table1[[#This Row],[Units Sold]],4)</f>
        <v>75</v>
      </c>
      <c r="R4571" s="4">
        <f>IFERROR(Table1[[#This Row],[Operating Profit]]/Table1[[#This Row],[Units Sold]],0)</f>
        <v>30</v>
      </c>
      <c r="S4571" s="4">
        <f>IFERROR((Table1[[#This Row],[Total Sales]]-Table1[[#This Row],[Operating Profit]])/Table1[[#This Row],[Units Sold]],0)</f>
        <v>45</v>
      </c>
      <c r="T4571" s="4" t="str">
        <f>IF(Table1[[#This Row],[Profit per unit]]&gt;$V$8,"Premium","Mass")</f>
        <v>Mass</v>
      </c>
      <c r="U4571" s="4"/>
    </row>
    <row r="4572" spans="2:21" ht="14.25" customHeight="1" x14ac:dyDescent="0.3">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c r="O4572" s="4" t="str">
        <f>TEXT(Table1[[#This Row],[Invoice Date]],"mmm")</f>
        <v>Jun</v>
      </c>
      <c r="P4572" s="4">
        <f>YEAR(Table1[[#This Row],[Invoice Date]])</f>
        <v>2020</v>
      </c>
      <c r="Q4572" s="4">
        <f>IFERROR(Table1[[#This Row],[Total Sales]]/Table1[[#This Row],[Units Sold]],4)</f>
        <v>82</v>
      </c>
      <c r="R4572" s="4">
        <f>IFERROR(Table1[[#This Row],[Operating Profit]]/Table1[[#This Row],[Units Sold]],0)</f>
        <v>31.98</v>
      </c>
      <c r="S4572" s="4">
        <f>IFERROR((Table1[[#This Row],[Total Sales]]-Table1[[#This Row],[Operating Profit]])/Table1[[#This Row],[Units Sold]],0)</f>
        <v>50.02</v>
      </c>
      <c r="T4572" s="4" t="str">
        <f>IF(Table1[[#This Row],[Profit per unit]]&gt;$V$8,"Premium","Mass")</f>
        <v>Mass</v>
      </c>
      <c r="U4572" s="4"/>
    </row>
    <row r="4573" spans="2:21" ht="14.25" customHeight="1" x14ac:dyDescent="0.3">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c r="O4573" s="4" t="str">
        <f>TEXT(Table1[[#This Row],[Invoice Date]],"mmm")</f>
        <v>Jun</v>
      </c>
      <c r="P4573" s="4">
        <f>YEAR(Table1[[#This Row],[Invoice Date]])</f>
        <v>2020</v>
      </c>
      <c r="Q4573" s="4">
        <f>IFERROR(Table1[[#This Row],[Total Sales]]/Table1[[#This Row],[Units Sold]],4)</f>
        <v>98</v>
      </c>
      <c r="R4573" s="4">
        <f>IFERROR(Table1[[#This Row],[Operating Profit]]/Table1[[#This Row],[Units Sold]],0)</f>
        <v>33.32</v>
      </c>
      <c r="S4573" s="4">
        <f>IFERROR((Table1[[#This Row],[Total Sales]]-Table1[[#This Row],[Operating Profit]])/Table1[[#This Row],[Units Sold]],0)</f>
        <v>64.679999999999993</v>
      </c>
      <c r="T4573" s="4" t="str">
        <f>IF(Table1[[#This Row],[Profit per unit]]&gt;$V$8,"Premium","Mass")</f>
        <v>Mass</v>
      </c>
      <c r="U4573" s="4"/>
    </row>
    <row r="4574" spans="2:21" ht="14.25" customHeight="1" x14ac:dyDescent="0.3">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c r="O4574" s="4" t="str">
        <f>TEXT(Table1[[#This Row],[Invoice Date]],"mmm")</f>
        <v>Jul</v>
      </c>
      <c r="P4574" s="4">
        <f>YEAR(Table1[[#This Row],[Invoice Date]])</f>
        <v>2020</v>
      </c>
      <c r="Q4574" s="4">
        <f>IFERROR(Table1[[#This Row],[Total Sales]]/Table1[[#This Row],[Units Sold]],4)</f>
        <v>73</v>
      </c>
      <c r="R4574" s="4">
        <f>IFERROR(Table1[[#This Row],[Operating Profit]]/Table1[[#This Row],[Units Sold]],0)</f>
        <v>29.2</v>
      </c>
      <c r="S4574" s="4">
        <f>IFERROR((Table1[[#This Row],[Total Sales]]-Table1[[#This Row],[Operating Profit]])/Table1[[#This Row],[Units Sold]],0)</f>
        <v>43.800000000000004</v>
      </c>
      <c r="T4574" s="4" t="str">
        <f>IF(Table1[[#This Row],[Profit per unit]]&gt;$V$8,"Premium","Mass")</f>
        <v>Mass</v>
      </c>
      <c r="U4574" s="4"/>
    </row>
    <row r="4575" spans="2:21" ht="14.25" customHeight="1" x14ac:dyDescent="0.3">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c r="O4575" s="4" t="str">
        <f>TEXT(Table1[[#This Row],[Invoice Date]],"mmm")</f>
        <v>Jul</v>
      </c>
      <c r="P4575" s="4">
        <f>YEAR(Table1[[#This Row],[Invoice Date]])</f>
        <v>2020</v>
      </c>
      <c r="Q4575" s="4">
        <f>IFERROR(Table1[[#This Row],[Total Sales]]/Table1[[#This Row],[Units Sold]],4)</f>
        <v>82</v>
      </c>
      <c r="R4575" s="4">
        <f>IFERROR(Table1[[#This Row],[Operating Profit]]/Table1[[#This Row],[Units Sold]],0)</f>
        <v>29.519999999999996</v>
      </c>
      <c r="S4575" s="4">
        <f>IFERROR((Table1[[#This Row],[Total Sales]]-Table1[[#This Row],[Operating Profit]])/Table1[[#This Row],[Units Sold]],0)</f>
        <v>52.480000000000004</v>
      </c>
      <c r="T4575" s="4" t="str">
        <f>IF(Table1[[#This Row],[Profit per unit]]&gt;$V$8,"Premium","Mass")</f>
        <v>Mass</v>
      </c>
      <c r="U4575" s="4"/>
    </row>
    <row r="4576" spans="2:21" ht="14.25" customHeight="1" x14ac:dyDescent="0.3">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c r="O4576" s="4" t="str">
        <f>TEXT(Table1[[#This Row],[Invoice Date]],"mmm")</f>
        <v>Jul</v>
      </c>
      <c r="P4576" s="4">
        <f>YEAR(Table1[[#This Row],[Invoice Date]])</f>
        <v>2020</v>
      </c>
      <c r="Q4576" s="4">
        <f>IFERROR(Table1[[#This Row],[Total Sales]]/Table1[[#This Row],[Units Sold]],4)</f>
        <v>78</v>
      </c>
      <c r="R4576" s="4">
        <f>IFERROR(Table1[[#This Row],[Operating Profit]]/Table1[[#This Row],[Units Sold]],0)</f>
        <v>27.3</v>
      </c>
      <c r="S4576" s="4">
        <f>IFERROR((Table1[[#This Row],[Total Sales]]-Table1[[#This Row],[Operating Profit]])/Table1[[#This Row],[Units Sold]],0)</f>
        <v>50.7</v>
      </c>
      <c r="T4576" s="4" t="str">
        <f>IF(Table1[[#This Row],[Profit per unit]]&gt;$V$8,"Premium","Mass")</f>
        <v>Mass</v>
      </c>
      <c r="U4576" s="4"/>
    </row>
    <row r="4577" spans="2:21" ht="14.25" customHeight="1" x14ac:dyDescent="0.3">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c r="O4577" s="4" t="str">
        <f>TEXT(Table1[[#This Row],[Invoice Date]],"mmm")</f>
        <v>Jul</v>
      </c>
      <c r="P4577" s="4">
        <f>YEAR(Table1[[#This Row],[Invoice Date]])</f>
        <v>2020</v>
      </c>
      <c r="Q4577" s="4">
        <f>IFERROR(Table1[[#This Row],[Total Sales]]/Table1[[#This Row],[Units Sold]],4)</f>
        <v>78</v>
      </c>
      <c r="R4577" s="4">
        <f>IFERROR(Table1[[#This Row],[Operating Profit]]/Table1[[#This Row],[Units Sold]],0)</f>
        <v>31.979999999999993</v>
      </c>
      <c r="S4577" s="4">
        <f>IFERROR((Table1[[#This Row],[Total Sales]]-Table1[[#This Row],[Operating Profit]])/Table1[[#This Row],[Units Sold]],0)</f>
        <v>46.02</v>
      </c>
      <c r="T4577" s="4" t="str">
        <f>IF(Table1[[#This Row],[Profit per unit]]&gt;$V$8,"Premium","Mass")</f>
        <v>Mass</v>
      </c>
      <c r="U4577" s="4"/>
    </row>
    <row r="4578" spans="2:21" ht="14.25" customHeight="1" x14ac:dyDescent="0.3">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c r="O4578" s="4" t="str">
        <f>TEXT(Table1[[#This Row],[Invoice Date]],"mmm")</f>
        <v>Jul</v>
      </c>
      <c r="P4578" s="4">
        <f>YEAR(Table1[[#This Row],[Invoice Date]])</f>
        <v>2020</v>
      </c>
      <c r="Q4578" s="4">
        <f>IFERROR(Table1[[#This Row],[Total Sales]]/Table1[[#This Row],[Units Sold]],4)</f>
        <v>77</v>
      </c>
      <c r="R4578" s="4">
        <f>IFERROR(Table1[[#This Row],[Operating Profit]]/Table1[[#This Row],[Units Sold]],0)</f>
        <v>26.95</v>
      </c>
      <c r="S4578" s="4">
        <f>IFERROR((Table1[[#This Row],[Total Sales]]-Table1[[#This Row],[Operating Profit]])/Table1[[#This Row],[Units Sold]],0)</f>
        <v>50.050000000000004</v>
      </c>
      <c r="T4578" s="4" t="str">
        <f>IF(Table1[[#This Row],[Profit per unit]]&gt;$V$8,"Premium","Mass")</f>
        <v>Mass</v>
      </c>
      <c r="U4578" s="4"/>
    </row>
    <row r="4579" spans="2:21" ht="14.25" customHeight="1" x14ac:dyDescent="0.3">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c r="O4579" s="4" t="str">
        <f>TEXT(Table1[[#This Row],[Invoice Date]],"mmm")</f>
        <v>Jul</v>
      </c>
      <c r="P4579" s="4">
        <f>YEAR(Table1[[#This Row],[Invoice Date]])</f>
        <v>2020</v>
      </c>
      <c r="Q4579" s="4">
        <f>IFERROR(Table1[[#This Row],[Total Sales]]/Table1[[#This Row],[Units Sold]],4)</f>
        <v>95</v>
      </c>
      <c r="R4579" s="4">
        <f>IFERROR(Table1[[#This Row],[Operating Profit]]/Table1[[#This Row],[Units Sold]],0)</f>
        <v>33.25</v>
      </c>
      <c r="S4579" s="4">
        <f>IFERROR((Table1[[#This Row],[Total Sales]]-Table1[[#This Row],[Operating Profit]])/Table1[[#This Row],[Units Sold]],0)</f>
        <v>61.75</v>
      </c>
      <c r="T4579" s="4" t="str">
        <f>IF(Table1[[#This Row],[Profit per unit]]&gt;$V$8,"Premium","Mass")</f>
        <v>Mass</v>
      </c>
      <c r="U4579" s="4"/>
    </row>
    <row r="4580" spans="2:21" ht="14.25" customHeight="1" x14ac:dyDescent="0.3">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c r="O4580" s="4" t="str">
        <f>TEXT(Table1[[#This Row],[Invoice Date]],"mmm")</f>
        <v>Jul</v>
      </c>
      <c r="P4580" s="4">
        <f>YEAR(Table1[[#This Row],[Invoice Date]])</f>
        <v>2020</v>
      </c>
      <c r="Q4580" s="4">
        <f>IFERROR(Table1[[#This Row],[Total Sales]]/Table1[[#This Row],[Units Sold]],4)</f>
        <v>80</v>
      </c>
      <c r="R4580" s="4">
        <f>IFERROR(Table1[[#This Row],[Operating Profit]]/Table1[[#This Row],[Units Sold]],0)</f>
        <v>35.999999999999993</v>
      </c>
      <c r="S4580" s="4">
        <f>IFERROR((Table1[[#This Row],[Total Sales]]-Table1[[#This Row],[Operating Profit]])/Table1[[#This Row],[Units Sold]],0)</f>
        <v>44</v>
      </c>
      <c r="T4580" s="4" t="str">
        <f>IF(Table1[[#This Row],[Profit per unit]]&gt;$V$8,"Premium","Mass")</f>
        <v>Mass</v>
      </c>
      <c r="U4580" s="4"/>
    </row>
    <row r="4581" spans="2:21" ht="14.25" customHeight="1" x14ac:dyDescent="0.3">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c r="O4581" s="4" t="str">
        <f>TEXT(Table1[[#This Row],[Invoice Date]],"mmm")</f>
        <v>Jul</v>
      </c>
      <c r="P4581" s="4">
        <f>YEAR(Table1[[#This Row],[Invoice Date]])</f>
        <v>2020</v>
      </c>
      <c r="Q4581" s="4">
        <f>IFERROR(Table1[[#This Row],[Total Sales]]/Table1[[#This Row],[Units Sold]],4)</f>
        <v>77</v>
      </c>
      <c r="R4581" s="4">
        <f>IFERROR(Table1[[#This Row],[Operating Profit]]/Table1[[#This Row],[Units Sold]],0)</f>
        <v>30.03</v>
      </c>
      <c r="S4581" s="4">
        <f>IFERROR((Table1[[#This Row],[Total Sales]]-Table1[[#This Row],[Operating Profit]])/Table1[[#This Row],[Units Sold]],0)</f>
        <v>46.970000000000006</v>
      </c>
      <c r="T4581" s="4" t="str">
        <f>IF(Table1[[#This Row],[Profit per unit]]&gt;$V$8,"Premium","Mass")</f>
        <v>Mass</v>
      </c>
      <c r="U4581" s="4"/>
    </row>
    <row r="4582" spans="2:21" ht="14.25" customHeight="1" x14ac:dyDescent="0.3">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c r="O4582" s="4" t="str">
        <f>TEXT(Table1[[#This Row],[Invoice Date]],"mmm")</f>
        <v>Jul</v>
      </c>
      <c r="P4582" s="4">
        <f>YEAR(Table1[[#This Row],[Invoice Date]])</f>
        <v>2020</v>
      </c>
      <c r="Q4582" s="4">
        <f>IFERROR(Table1[[#This Row],[Total Sales]]/Table1[[#This Row],[Units Sold]],4)</f>
        <v>73</v>
      </c>
      <c r="R4582" s="4">
        <f>IFERROR(Table1[[#This Row],[Operating Profit]]/Table1[[#This Row],[Units Sold]],0)</f>
        <v>25.549999999999997</v>
      </c>
      <c r="S4582" s="4">
        <f>IFERROR((Table1[[#This Row],[Total Sales]]-Table1[[#This Row],[Operating Profit]])/Table1[[#This Row],[Units Sold]],0)</f>
        <v>47.45</v>
      </c>
      <c r="T4582" s="4" t="str">
        <f>IF(Table1[[#This Row],[Profit per unit]]&gt;$V$8,"Premium","Mass")</f>
        <v>Mass</v>
      </c>
      <c r="U4582" s="4"/>
    </row>
    <row r="4583" spans="2:21" ht="14.25" customHeight="1" x14ac:dyDescent="0.3">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c r="O4583" s="4" t="str">
        <f>TEXT(Table1[[#This Row],[Invoice Date]],"mmm")</f>
        <v>Jul</v>
      </c>
      <c r="P4583" s="4">
        <f>YEAR(Table1[[#This Row],[Invoice Date]])</f>
        <v>2020</v>
      </c>
      <c r="Q4583" s="4">
        <f>IFERROR(Table1[[#This Row],[Total Sales]]/Table1[[#This Row],[Units Sold]],4)</f>
        <v>74</v>
      </c>
      <c r="R4583" s="4">
        <f>IFERROR(Table1[[#This Row],[Operating Profit]]/Table1[[#This Row],[Units Sold]],0)</f>
        <v>32.56</v>
      </c>
      <c r="S4583" s="4">
        <f>IFERROR((Table1[[#This Row],[Total Sales]]-Table1[[#This Row],[Operating Profit]])/Table1[[#This Row],[Units Sold]],0)</f>
        <v>41.44</v>
      </c>
      <c r="T4583" s="4" t="str">
        <f>IF(Table1[[#This Row],[Profit per unit]]&gt;$V$8,"Premium","Mass")</f>
        <v>Mass</v>
      </c>
      <c r="U4583" s="4"/>
    </row>
    <row r="4584" spans="2:21" ht="14.25" customHeight="1" x14ac:dyDescent="0.3">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c r="O4584" s="4" t="str">
        <f>TEXT(Table1[[#This Row],[Invoice Date]],"mmm")</f>
        <v>Jul</v>
      </c>
      <c r="P4584" s="4">
        <f>YEAR(Table1[[#This Row],[Invoice Date]])</f>
        <v>2020</v>
      </c>
      <c r="Q4584" s="4">
        <f>IFERROR(Table1[[#This Row],[Total Sales]]/Table1[[#This Row],[Units Sold]],4)</f>
        <v>71</v>
      </c>
      <c r="R4584" s="4">
        <f>IFERROR(Table1[[#This Row],[Operating Profit]]/Table1[[#This Row],[Units Sold]],0)</f>
        <v>27.689999999999998</v>
      </c>
      <c r="S4584" s="4">
        <f>IFERROR((Table1[[#This Row],[Total Sales]]-Table1[[#This Row],[Operating Profit]])/Table1[[#This Row],[Units Sold]],0)</f>
        <v>43.31</v>
      </c>
      <c r="T4584" s="4" t="str">
        <f>IF(Table1[[#This Row],[Profit per unit]]&gt;$V$8,"Premium","Mass")</f>
        <v>Mass</v>
      </c>
      <c r="U4584" s="4"/>
    </row>
    <row r="4585" spans="2:21" ht="14.25" customHeight="1" x14ac:dyDescent="0.3">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c r="O4585" s="4" t="str">
        <f>TEXT(Table1[[#This Row],[Invoice Date]],"mmm")</f>
        <v>Jul</v>
      </c>
      <c r="P4585" s="4">
        <f>YEAR(Table1[[#This Row],[Invoice Date]])</f>
        <v>2020</v>
      </c>
      <c r="Q4585" s="4">
        <f>IFERROR(Table1[[#This Row],[Total Sales]]/Table1[[#This Row],[Units Sold]],4)</f>
        <v>76</v>
      </c>
      <c r="R4585" s="4">
        <f>IFERROR(Table1[[#This Row],[Operating Profit]]/Table1[[#This Row],[Units Sold]],0)</f>
        <v>25.080000000000002</v>
      </c>
      <c r="S4585" s="4">
        <f>IFERROR((Table1[[#This Row],[Total Sales]]-Table1[[#This Row],[Operating Profit]])/Table1[[#This Row],[Units Sold]],0)</f>
        <v>50.919999999999995</v>
      </c>
      <c r="T4585" s="4" t="str">
        <f>IF(Table1[[#This Row],[Profit per unit]]&gt;$V$8,"Premium","Mass")</f>
        <v>Mass</v>
      </c>
      <c r="U4585" s="4"/>
    </row>
    <row r="4586" spans="2:21" ht="14.25" customHeight="1" x14ac:dyDescent="0.3">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c r="O4586" s="4" t="str">
        <f>TEXT(Table1[[#This Row],[Invoice Date]],"mmm")</f>
        <v>Jul</v>
      </c>
      <c r="P4586" s="4">
        <f>YEAR(Table1[[#This Row],[Invoice Date]])</f>
        <v>2020</v>
      </c>
      <c r="Q4586" s="4">
        <f>IFERROR(Table1[[#This Row],[Total Sales]]/Table1[[#This Row],[Units Sold]],4)</f>
        <v>64</v>
      </c>
      <c r="R4586" s="4">
        <f>IFERROR(Table1[[#This Row],[Operating Profit]]/Table1[[#This Row],[Units Sold]],0)</f>
        <v>26.24</v>
      </c>
      <c r="S4586" s="4">
        <f>IFERROR((Table1[[#This Row],[Total Sales]]-Table1[[#This Row],[Operating Profit]])/Table1[[#This Row],[Units Sold]],0)</f>
        <v>37.760000000000005</v>
      </c>
      <c r="T4586" s="4" t="str">
        <f>IF(Table1[[#This Row],[Profit per unit]]&gt;$V$8,"Premium","Mass")</f>
        <v>Mass</v>
      </c>
      <c r="U4586" s="4"/>
    </row>
    <row r="4587" spans="2:21" ht="14.25" customHeight="1" x14ac:dyDescent="0.3">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c r="O4587" s="4" t="str">
        <f>TEXT(Table1[[#This Row],[Invoice Date]],"mmm")</f>
        <v>Jul</v>
      </c>
      <c r="P4587" s="4">
        <f>YEAR(Table1[[#This Row],[Invoice Date]])</f>
        <v>2020</v>
      </c>
      <c r="Q4587" s="4">
        <f>IFERROR(Table1[[#This Row],[Total Sales]]/Table1[[#This Row],[Units Sold]],4)</f>
        <v>71</v>
      </c>
      <c r="R4587" s="4">
        <f>IFERROR(Table1[[#This Row],[Operating Profit]]/Table1[[#This Row],[Units Sold]],0)</f>
        <v>24.849999999999998</v>
      </c>
      <c r="S4587" s="4">
        <f>IFERROR((Table1[[#This Row],[Total Sales]]-Table1[[#This Row],[Operating Profit]])/Table1[[#This Row],[Units Sold]],0)</f>
        <v>46.15</v>
      </c>
      <c r="T4587" s="4" t="str">
        <f>IF(Table1[[#This Row],[Profit per unit]]&gt;$V$8,"Premium","Mass")</f>
        <v>Mass</v>
      </c>
      <c r="U4587" s="4"/>
    </row>
    <row r="4588" spans="2:21" ht="14.25" customHeight="1" x14ac:dyDescent="0.3">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c r="O4588" s="4" t="str">
        <f>TEXT(Table1[[#This Row],[Invoice Date]],"mmm")</f>
        <v>Jul</v>
      </c>
      <c r="P4588" s="4">
        <f>YEAR(Table1[[#This Row],[Invoice Date]])</f>
        <v>2020</v>
      </c>
      <c r="Q4588" s="4">
        <f>IFERROR(Table1[[#This Row],[Total Sales]]/Table1[[#This Row],[Units Sold]],4)</f>
        <v>63</v>
      </c>
      <c r="R4588" s="4">
        <f>IFERROR(Table1[[#This Row],[Operating Profit]]/Table1[[#This Row],[Units Sold]],0)</f>
        <v>23.31</v>
      </c>
      <c r="S4588" s="4">
        <f>IFERROR((Table1[[#This Row],[Total Sales]]-Table1[[#This Row],[Operating Profit]])/Table1[[#This Row],[Units Sold]],0)</f>
        <v>39.69</v>
      </c>
      <c r="T4588" s="4" t="str">
        <f>IF(Table1[[#This Row],[Profit per unit]]&gt;$V$8,"Premium","Mass")</f>
        <v>Mass</v>
      </c>
      <c r="U4588" s="4"/>
    </row>
    <row r="4589" spans="2:21" ht="14.25" customHeight="1" x14ac:dyDescent="0.3">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c r="O4589" s="4" t="str">
        <f>TEXT(Table1[[#This Row],[Invoice Date]],"mmm")</f>
        <v>Jul</v>
      </c>
      <c r="P4589" s="4">
        <f>YEAR(Table1[[#This Row],[Invoice Date]])</f>
        <v>2020</v>
      </c>
      <c r="Q4589" s="4">
        <f>IFERROR(Table1[[#This Row],[Total Sales]]/Table1[[#This Row],[Units Sold]],4)</f>
        <v>67</v>
      </c>
      <c r="R4589" s="4">
        <f>IFERROR(Table1[[#This Row],[Operating Profit]]/Table1[[#This Row],[Units Sold]],0)</f>
        <v>26.800000000000004</v>
      </c>
      <c r="S4589" s="4">
        <f>IFERROR((Table1[[#This Row],[Total Sales]]-Table1[[#This Row],[Operating Profit]])/Table1[[#This Row],[Units Sold]],0)</f>
        <v>40.199999999999996</v>
      </c>
      <c r="T4589" s="4" t="str">
        <f>IF(Table1[[#This Row],[Profit per unit]]&gt;$V$8,"Premium","Mass")</f>
        <v>Mass</v>
      </c>
      <c r="U4589" s="4"/>
    </row>
    <row r="4590" spans="2:21" ht="14.25" customHeight="1" x14ac:dyDescent="0.3">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c r="O4590" s="4" t="str">
        <f>TEXT(Table1[[#This Row],[Invoice Date]],"mmm")</f>
        <v>Jul</v>
      </c>
      <c r="P4590" s="4">
        <f>YEAR(Table1[[#This Row],[Invoice Date]])</f>
        <v>2020</v>
      </c>
      <c r="Q4590" s="4">
        <f>IFERROR(Table1[[#This Row],[Total Sales]]/Table1[[#This Row],[Units Sold]],4)</f>
        <v>72</v>
      </c>
      <c r="R4590" s="4">
        <f>IFERROR(Table1[[#This Row],[Operating Profit]]/Table1[[#This Row],[Units Sold]],0)</f>
        <v>28.8</v>
      </c>
      <c r="S4590" s="4">
        <f>IFERROR((Table1[[#This Row],[Total Sales]]-Table1[[#This Row],[Operating Profit]])/Table1[[#This Row],[Units Sold]],0)</f>
        <v>43.199999999999996</v>
      </c>
      <c r="T4590" s="4" t="str">
        <f>IF(Table1[[#This Row],[Profit per unit]]&gt;$V$8,"Premium","Mass")</f>
        <v>Mass</v>
      </c>
      <c r="U4590" s="4"/>
    </row>
    <row r="4591" spans="2:21" ht="14.25" customHeight="1" x14ac:dyDescent="0.3">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c r="O4591" s="4" t="str">
        <f>TEXT(Table1[[#This Row],[Invoice Date]],"mmm")</f>
        <v>Jul</v>
      </c>
      <c r="P4591" s="4">
        <f>YEAR(Table1[[#This Row],[Invoice Date]])</f>
        <v>2020</v>
      </c>
      <c r="Q4591" s="4">
        <f>IFERROR(Table1[[#This Row],[Total Sales]]/Table1[[#This Row],[Units Sold]],4)</f>
        <v>62</v>
      </c>
      <c r="R4591" s="4">
        <f>IFERROR(Table1[[#This Row],[Operating Profit]]/Table1[[#This Row],[Units Sold]],0)</f>
        <v>21.7</v>
      </c>
      <c r="S4591" s="4">
        <f>IFERROR((Table1[[#This Row],[Total Sales]]-Table1[[#This Row],[Operating Profit]])/Table1[[#This Row],[Units Sold]],0)</f>
        <v>40.299999999999997</v>
      </c>
      <c r="T4591" s="4" t="str">
        <f>IF(Table1[[#This Row],[Profit per unit]]&gt;$V$8,"Premium","Mass")</f>
        <v>Mass</v>
      </c>
      <c r="U4591" s="4"/>
    </row>
    <row r="4592" spans="2:21" ht="14.25" customHeight="1" x14ac:dyDescent="0.3">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c r="O4592" s="4" t="str">
        <f>TEXT(Table1[[#This Row],[Invoice Date]],"mmm")</f>
        <v>Jul</v>
      </c>
      <c r="P4592" s="4">
        <f>YEAR(Table1[[#This Row],[Invoice Date]])</f>
        <v>2020</v>
      </c>
      <c r="Q4592" s="4">
        <f>IFERROR(Table1[[#This Row],[Total Sales]]/Table1[[#This Row],[Units Sold]],4)</f>
        <v>58</v>
      </c>
      <c r="R4592" s="4">
        <f>IFERROR(Table1[[#This Row],[Operating Profit]]/Table1[[#This Row],[Units Sold]],0)</f>
        <v>23.200000000000003</v>
      </c>
      <c r="S4592" s="4">
        <f>IFERROR((Table1[[#This Row],[Total Sales]]-Table1[[#This Row],[Operating Profit]])/Table1[[#This Row],[Units Sold]],0)</f>
        <v>34.799999999999997</v>
      </c>
      <c r="T4592" s="4" t="str">
        <f>IF(Table1[[#This Row],[Profit per unit]]&gt;$V$8,"Premium","Mass")</f>
        <v>Mass</v>
      </c>
      <c r="U4592" s="4"/>
    </row>
    <row r="4593" spans="2:21" ht="14.25" customHeight="1" x14ac:dyDescent="0.3">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c r="O4593" s="4" t="str">
        <f>TEXT(Table1[[#This Row],[Invoice Date]],"mmm")</f>
        <v>Jul</v>
      </c>
      <c r="P4593" s="4">
        <f>YEAR(Table1[[#This Row],[Invoice Date]])</f>
        <v>2020</v>
      </c>
      <c r="Q4593" s="4">
        <f>IFERROR(Table1[[#This Row],[Total Sales]]/Table1[[#This Row],[Units Sold]],4)</f>
        <v>64</v>
      </c>
      <c r="R4593" s="4">
        <f>IFERROR(Table1[[#This Row],[Operating Profit]]/Table1[[#This Row],[Units Sold]],0)</f>
        <v>23.68</v>
      </c>
      <c r="S4593" s="4">
        <f>IFERROR((Table1[[#This Row],[Total Sales]]-Table1[[#This Row],[Operating Profit]])/Table1[[#This Row],[Units Sold]],0)</f>
        <v>40.32</v>
      </c>
      <c r="T4593" s="4" t="str">
        <f>IF(Table1[[#This Row],[Profit per unit]]&gt;$V$8,"Premium","Mass")</f>
        <v>Mass</v>
      </c>
      <c r="U4593" s="4"/>
    </row>
    <row r="4594" spans="2:21" ht="14.25" customHeight="1" x14ac:dyDescent="0.3">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c r="O4594" s="4" t="str">
        <f>TEXT(Table1[[#This Row],[Invoice Date]],"mmm")</f>
        <v>Jul</v>
      </c>
      <c r="P4594" s="4">
        <f>YEAR(Table1[[#This Row],[Invoice Date]])</f>
        <v>2020</v>
      </c>
      <c r="Q4594" s="4">
        <f>IFERROR(Table1[[#This Row],[Total Sales]]/Table1[[#This Row],[Units Sold]],4)</f>
        <v>56</v>
      </c>
      <c r="R4594" s="4">
        <f>IFERROR(Table1[[#This Row],[Operating Profit]]/Table1[[#This Row],[Units Sold]],0)</f>
        <v>20.16</v>
      </c>
      <c r="S4594" s="4">
        <f>IFERROR((Table1[[#This Row],[Total Sales]]-Table1[[#This Row],[Operating Profit]])/Table1[[#This Row],[Units Sold]],0)</f>
        <v>35.840000000000003</v>
      </c>
      <c r="T4594" s="4" t="str">
        <f>IF(Table1[[#This Row],[Profit per unit]]&gt;$V$8,"Premium","Mass")</f>
        <v>Mass</v>
      </c>
      <c r="U4594" s="4"/>
    </row>
    <row r="4595" spans="2:21" ht="14.25" customHeight="1" x14ac:dyDescent="0.3">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c r="O4595" s="4" t="str">
        <f>TEXT(Table1[[#This Row],[Invoice Date]],"mmm")</f>
        <v>Jul</v>
      </c>
      <c r="P4595" s="4">
        <f>YEAR(Table1[[#This Row],[Invoice Date]])</f>
        <v>2020</v>
      </c>
      <c r="Q4595" s="4">
        <f>IFERROR(Table1[[#This Row],[Total Sales]]/Table1[[#This Row],[Units Sold]],4)</f>
        <v>58</v>
      </c>
      <c r="R4595" s="4">
        <f>IFERROR(Table1[[#This Row],[Operating Profit]]/Table1[[#This Row],[Units Sold]],0)</f>
        <v>25.52</v>
      </c>
      <c r="S4595" s="4">
        <f>IFERROR((Table1[[#This Row],[Total Sales]]-Table1[[#This Row],[Operating Profit]])/Table1[[#This Row],[Units Sold]],0)</f>
        <v>32.479999999999997</v>
      </c>
      <c r="T4595" s="4" t="str">
        <f>IF(Table1[[#This Row],[Profit per unit]]&gt;$V$8,"Premium","Mass")</f>
        <v>Mass</v>
      </c>
      <c r="U4595" s="4"/>
    </row>
    <row r="4596" spans="2:21" ht="14.25" customHeight="1" x14ac:dyDescent="0.3">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c r="O4596" s="4" t="str">
        <f>TEXT(Table1[[#This Row],[Invoice Date]],"mmm")</f>
        <v>Jul</v>
      </c>
      <c r="P4596" s="4">
        <f>YEAR(Table1[[#This Row],[Invoice Date]])</f>
        <v>2020</v>
      </c>
      <c r="Q4596" s="4">
        <f>IFERROR(Table1[[#This Row],[Total Sales]]/Table1[[#This Row],[Units Sold]],4)</f>
        <v>69</v>
      </c>
      <c r="R4596" s="4">
        <f>IFERROR(Table1[[#This Row],[Operating Profit]]/Table1[[#This Row],[Units Sold]],0)</f>
        <v>24.15</v>
      </c>
      <c r="S4596" s="4">
        <f>IFERROR((Table1[[#This Row],[Total Sales]]-Table1[[#This Row],[Operating Profit]])/Table1[[#This Row],[Units Sold]],0)</f>
        <v>44.849999999999994</v>
      </c>
      <c r="T4596" s="4" t="str">
        <f>IF(Table1[[#This Row],[Profit per unit]]&gt;$V$8,"Premium","Mass")</f>
        <v>Mass</v>
      </c>
      <c r="U4596" s="4"/>
    </row>
    <row r="4597" spans="2:21" ht="14.25" customHeight="1" x14ac:dyDescent="0.3">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c r="O4597" s="4" t="str">
        <f>TEXT(Table1[[#This Row],[Invoice Date]],"mmm")</f>
        <v>Jul</v>
      </c>
      <c r="P4597" s="4">
        <f>YEAR(Table1[[#This Row],[Invoice Date]])</f>
        <v>2020</v>
      </c>
      <c r="Q4597" s="4">
        <f>IFERROR(Table1[[#This Row],[Total Sales]]/Table1[[#This Row],[Units Sold]],4)</f>
        <v>71</v>
      </c>
      <c r="R4597" s="4">
        <f>IFERROR(Table1[[#This Row],[Operating Profit]]/Table1[[#This Row],[Units Sold]],0)</f>
        <v>24.849999999999998</v>
      </c>
      <c r="S4597" s="4">
        <f>IFERROR((Table1[[#This Row],[Total Sales]]-Table1[[#This Row],[Operating Profit]])/Table1[[#This Row],[Units Sold]],0)</f>
        <v>46.15</v>
      </c>
      <c r="T4597" s="4" t="str">
        <f>IF(Table1[[#This Row],[Profit per unit]]&gt;$V$8,"Premium","Mass")</f>
        <v>Mass</v>
      </c>
      <c r="U4597" s="4"/>
    </row>
    <row r="4598" spans="2:21" ht="14.25" customHeight="1" x14ac:dyDescent="0.3">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c r="O4598" s="4" t="str">
        <f>TEXT(Table1[[#This Row],[Invoice Date]],"mmm")</f>
        <v>Jul</v>
      </c>
      <c r="P4598" s="4">
        <f>YEAR(Table1[[#This Row],[Invoice Date]])</f>
        <v>2020</v>
      </c>
      <c r="Q4598" s="4">
        <f>IFERROR(Table1[[#This Row],[Total Sales]]/Table1[[#This Row],[Units Sold]],4)</f>
        <v>54</v>
      </c>
      <c r="R4598" s="4">
        <f>IFERROR(Table1[[#This Row],[Operating Profit]]/Table1[[#This Row],[Units Sold]],0)</f>
        <v>23.759999999999998</v>
      </c>
      <c r="S4598" s="4">
        <f>IFERROR((Table1[[#This Row],[Total Sales]]-Table1[[#This Row],[Operating Profit]])/Table1[[#This Row],[Units Sold]],0)</f>
        <v>30.240000000000002</v>
      </c>
      <c r="T4598" s="4" t="str">
        <f>IF(Table1[[#This Row],[Profit per unit]]&gt;$V$8,"Premium","Mass")</f>
        <v>Mass</v>
      </c>
      <c r="U4598" s="4"/>
    </row>
    <row r="4599" spans="2:21" ht="14.25" customHeight="1" x14ac:dyDescent="0.3">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c r="O4599" s="4" t="str">
        <f>TEXT(Table1[[#This Row],[Invoice Date]],"mmm")</f>
        <v>Jul</v>
      </c>
      <c r="P4599" s="4">
        <f>YEAR(Table1[[#This Row],[Invoice Date]])</f>
        <v>2020</v>
      </c>
      <c r="Q4599" s="4">
        <f>IFERROR(Table1[[#This Row],[Total Sales]]/Table1[[#This Row],[Units Sold]],4)</f>
        <v>60</v>
      </c>
      <c r="R4599" s="4">
        <f>IFERROR(Table1[[#This Row],[Operating Profit]]/Table1[[#This Row],[Units Sold]],0)</f>
        <v>22.200000000000003</v>
      </c>
      <c r="S4599" s="4">
        <f>IFERROR((Table1[[#This Row],[Total Sales]]-Table1[[#This Row],[Operating Profit]])/Table1[[#This Row],[Units Sold]],0)</f>
        <v>37.799999999999997</v>
      </c>
      <c r="T4599" s="4" t="str">
        <f>IF(Table1[[#This Row],[Profit per unit]]&gt;$V$8,"Premium","Mass")</f>
        <v>Mass</v>
      </c>
      <c r="U4599" s="4"/>
    </row>
    <row r="4600" spans="2:21" ht="14.25" customHeight="1" x14ac:dyDescent="0.3">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c r="O4600" s="4" t="str">
        <f>TEXT(Table1[[#This Row],[Invoice Date]],"mmm")</f>
        <v>Jul</v>
      </c>
      <c r="P4600" s="4">
        <f>YEAR(Table1[[#This Row],[Invoice Date]])</f>
        <v>2020</v>
      </c>
      <c r="Q4600" s="4">
        <f>IFERROR(Table1[[#This Row],[Total Sales]]/Table1[[#This Row],[Units Sold]],4)</f>
        <v>54</v>
      </c>
      <c r="R4600" s="4">
        <f>IFERROR(Table1[[#This Row],[Operating Profit]]/Table1[[#This Row],[Units Sold]],0)</f>
        <v>19.98</v>
      </c>
      <c r="S4600" s="4">
        <f>IFERROR((Table1[[#This Row],[Total Sales]]-Table1[[#This Row],[Operating Profit]])/Table1[[#This Row],[Units Sold]],0)</f>
        <v>34.019999999999996</v>
      </c>
      <c r="T4600" s="4" t="str">
        <f>IF(Table1[[#This Row],[Profit per unit]]&gt;$V$8,"Premium","Mass")</f>
        <v>Mass</v>
      </c>
      <c r="U4600" s="4"/>
    </row>
    <row r="4601" spans="2:21" ht="14.25" customHeight="1" x14ac:dyDescent="0.3">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c r="O4601" s="4" t="str">
        <f>TEXT(Table1[[#This Row],[Invoice Date]],"mmm")</f>
        <v>Jul</v>
      </c>
      <c r="P4601" s="4">
        <f>YEAR(Table1[[#This Row],[Invoice Date]])</f>
        <v>2020</v>
      </c>
      <c r="Q4601" s="4">
        <f>IFERROR(Table1[[#This Row],[Total Sales]]/Table1[[#This Row],[Units Sold]],4)</f>
        <v>69</v>
      </c>
      <c r="R4601" s="4">
        <f>IFERROR(Table1[[#This Row],[Operating Profit]]/Table1[[#This Row],[Units Sold]],0)</f>
        <v>29.669999999999998</v>
      </c>
      <c r="S4601" s="4">
        <f>IFERROR((Table1[[#This Row],[Total Sales]]-Table1[[#This Row],[Operating Profit]])/Table1[[#This Row],[Units Sold]],0)</f>
        <v>39.330000000000005</v>
      </c>
      <c r="T4601" s="4" t="str">
        <f>IF(Table1[[#This Row],[Profit per unit]]&gt;$V$8,"Premium","Mass")</f>
        <v>Mass</v>
      </c>
      <c r="U4601" s="4"/>
    </row>
    <row r="4602" spans="2:21" ht="14.25" customHeight="1" x14ac:dyDescent="0.3">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c r="O4602" s="4" t="str">
        <f>TEXT(Table1[[#This Row],[Invoice Date]],"mmm")</f>
        <v>Jul</v>
      </c>
      <c r="P4602" s="4">
        <f>YEAR(Table1[[#This Row],[Invoice Date]])</f>
        <v>2020</v>
      </c>
      <c r="Q4602" s="4">
        <f>IFERROR(Table1[[#This Row],[Total Sales]]/Table1[[#This Row],[Units Sold]],4)</f>
        <v>85</v>
      </c>
      <c r="R4602" s="4">
        <f>IFERROR(Table1[[#This Row],[Operating Profit]]/Table1[[#This Row],[Units Sold]],0)</f>
        <v>34</v>
      </c>
      <c r="S4602" s="4">
        <f>IFERROR((Table1[[#This Row],[Total Sales]]-Table1[[#This Row],[Operating Profit]])/Table1[[#This Row],[Units Sold]],0)</f>
        <v>51</v>
      </c>
      <c r="T4602" s="4" t="str">
        <f>IF(Table1[[#This Row],[Profit per unit]]&gt;$V$8,"Premium","Mass")</f>
        <v>Mass</v>
      </c>
      <c r="U4602" s="4"/>
    </row>
    <row r="4603" spans="2:21" ht="14.25" customHeight="1" x14ac:dyDescent="0.3">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c r="O4603" s="4" t="str">
        <f>TEXT(Table1[[#This Row],[Invoice Date]],"mmm")</f>
        <v>Jul</v>
      </c>
      <c r="P4603" s="4">
        <f>YEAR(Table1[[#This Row],[Invoice Date]])</f>
        <v>2020</v>
      </c>
      <c r="Q4603" s="4">
        <f>IFERROR(Table1[[#This Row],[Total Sales]]/Table1[[#This Row],[Units Sold]],4)</f>
        <v>88</v>
      </c>
      <c r="R4603" s="4">
        <f>IFERROR(Table1[[#This Row],[Operating Profit]]/Table1[[#This Row],[Units Sold]],0)</f>
        <v>27.279999999999998</v>
      </c>
      <c r="S4603" s="4">
        <f>IFERROR((Table1[[#This Row],[Total Sales]]-Table1[[#This Row],[Operating Profit]])/Table1[[#This Row],[Units Sold]],0)</f>
        <v>60.720000000000006</v>
      </c>
      <c r="T4603" s="4" t="str">
        <f>IF(Table1[[#This Row],[Profit per unit]]&gt;$V$8,"Premium","Mass")</f>
        <v>Mass</v>
      </c>
      <c r="U4603" s="4"/>
    </row>
    <row r="4604" spans="2:21" ht="14.25" customHeight="1" x14ac:dyDescent="0.3">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c r="O4604" s="4" t="str">
        <f>TEXT(Table1[[#This Row],[Invoice Date]],"mmm")</f>
        <v>Jul</v>
      </c>
      <c r="P4604" s="4">
        <f>YEAR(Table1[[#This Row],[Invoice Date]])</f>
        <v>2020</v>
      </c>
      <c r="Q4604" s="4">
        <f>IFERROR(Table1[[#This Row],[Total Sales]]/Table1[[#This Row],[Units Sold]],4)</f>
        <v>78</v>
      </c>
      <c r="R4604" s="4">
        <f>IFERROR(Table1[[#This Row],[Operating Profit]]/Table1[[#This Row],[Units Sold]],0)</f>
        <v>31.200000000000003</v>
      </c>
      <c r="S4604" s="4">
        <f>IFERROR((Table1[[#This Row],[Total Sales]]-Table1[[#This Row],[Operating Profit]])/Table1[[#This Row],[Units Sold]],0)</f>
        <v>46.8</v>
      </c>
      <c r="T4604" s="4" t="str">
        <f>IF(Table1[[#This Row],[Profit per unit]]&gt;$V$8,"Premium","Mass")</f>
        <v>Mass</v>
      </c>
      <c r="U4604" s="4"/>
    </row>
    <row r="4605" spans="2:21" ht="14.25" customHeight="1" x14ac:dyDescent="0.3">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c r="O4605" s="4" t="str">
        <f>TEXT(Table1[[#This Row],[Invoice Date]],"mmm")</f>
        <v>Aug</v>
      </c>
      <c r="P4605" s="4">
        <f>YEAR(Table1[[#This Row],[Invoice Date]])</f>
        <v>2020</v>
      </c>
      <c r="Q4605" s="4">
        <f>IFERROR(Table1[[#This Row],[Total Sales]]/Table1[[#This Row],[Units Sold]],4)</f>
        <v>77</v>
      </c>
      <c r="R4605" s="4">
        <f>IFERROR(Table1[[#This Row],[Operating Profit]]/Table1[[#This Row],[Units Sold]],0)</f>
        <v>29.259999999999998</v>
      </c>
      <c r="S4605" s="4">
        <f>IFERROR((Table1[[#This Row],[Total Sales]]-Table1[[#This Row],[Operating Profit]])/Table1[[#This Row],[Units Sold]],0)</f>
        <v>47.739999999999995</v>
      </c>
      <c r="T4605" s="4" t="str">
        <f>IF(Table1[[#This Row],[Profit per unit]]&gt;$V$8,"Premium","Mass")</f>
        <v>Mass</v>
      </c>
      <c r="U4605" s="4"/>
    </row>
    <row r="4606" spans="2:21" ht="14.25" customHeight="1" x14ac:dyDescent="0.3">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c r="O4606" s="4" t="str">
        <f>TEXT(Table1[[#This Row],[Invoice Date]],"mmm")</f>
        <v>Aug</v>
      </c>
      <c r="P4606" s="4">
        <f>YEAR(Table1[[#This Row],[Invoice Date]])</f>
        <v>2020</v>
      </c>
      <c r="Q4606" s="4">
        <f>IFERROR(Table1[[#This Row],[Total Sales]]/Table1[[#This Row],[Units Sold]],4)</f>
        <v>73</v>
      </c>
      <c r="R4606" s="4">
        <f>IFERROR(Table1[[#This Row],[Operating Profit]]/Table1[[#This Row],[Units Sold]],0)</f>
        <v>28.470000000000002</v>
      </c>
      <c r="S4606" s="4">
        <f>IFERROR((Table1[[#This Row],[Total Sales]]-Table1[[#This Row],[Operating Profit]])/Table1[[#This Row],[Units Sold]],0)</f>
        <v>44.529999999999994</v>
      </c>
      <c r="T4606" s="4" t="str">
        <f>IF(Table1[[#This Row],[Profit per unit]]&gt;$V$8,"Premium","Mass")</f>
        <v>Mass</v>
      </c>
      <c r="U4606" s="4"/>
    </row>
    <row r="4607" spans="2:21" ht="14.25" customHeight="1" x14ac:dyDescent="0.3">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c r="O4607" s="4" t="str">
        <f>TEXT(Table1[[#This Row],[Invoice Date]],"mmm")</f>
        <v>Aug</v>
      </c>
      <c r="P4607" s="4">
        <f>YEAR(Table1[[#This Row],[Invoice Date]])</f>
        <v>2020</v>
      </c>
      <c r="Q4607" s="4">
        <f>IFERROR(Table1[[#This Row],[Total Sales]]/Table1[[#This Row],[Units Sold]],4)</f>
        <v>76</v>
      </c>
      <c r="R4607" s="4">
        <f>IFERROR(Table1[[#This Row],[Operating Profit]]/Table1[[#This Row],[Units Sold]],0)</f>
        <v>32.68</v>
      </c>
      <c r="S4607" s="4">
        <f>IFERROR((Table1[[#This Row],[Total Sales]]-Table1[[#This Row],[Operating Profit]])/Table1[[#This Row],[Units Sold]],0)</f>
        <v>43.32</v>
      </c>
      <c r="T4607" s="4" t="str">
        <f>IF(Table1[[#This Row],[Profit per unit]]&gt;$V$8,"Premium","Mass")</f>
        <v>Mass</v>
      </c>
      <c r="U4607" s="4"/>
    </row>
    <row r="4608" spans="2:21" ht="14.25" customHeight="1" x14ac:dyDescent="0.3">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c r="O4608" s="4" t="str">
        <f>TEXT(Table1[[#This Row],[Invoice Date]],"mmm")</f>
        <v>Aug</v>
      </c>
      <c r="P4608" s="4">
        <f>YEAR(Table1[[#This Row],[Invoice Date]])</f>
        <v>2020</v>
      </c>
      <c r="Q4608" s="4">
        <f>IFERROR(Table1[[#This Row],[Total Sales]]/Table1[[#This Row],[Units Sold]],4)</f>
        <v>82</v>
      </c>
      <c r="R4608" s="4">
        <f>IFERROR(Table1[[#This Row],[Operating Profit]]/Table1[[#This Row],[Units Sold]],0)</f>
        <v>31.159999999999997</v>
      </c>
      <c r="S4608" s="4">
        <f>IFERROR((Table1[[#This Row],[Total Sales]]-Table1[[#This Row],[Operating Profit]])/Table1[[#This Row],[Units Sold]],0)</f>
        <v>50.84</v>
      </c>
      <c r="T4608" s="4" t="str">
        <f>IF(Table1[[#This Row],[Profit per unit]]&gt;$V$8,"Premium","Mass")</f>
        <v>Mass</v>
      </c>
      <c r="U4608" s="4"/>
    </row>
    <row r="4609" spans="2:21" ht="14.25" customHeight="1" x14ac:dyDescent="0.3">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c r="O4609" s="4" t="str">
        <f>TEXT(Table1[[#This Row],[Invoice Date]],"mmm")</f>
        <v>Aug</v>
      </c>
      <c r="P4609" s="4">
        <f>YEAR(Table1[[#This Row],[Invoice Date]])</f>
        <v>2020</v>
      </c>
      <c r="Q4609" s="4">
        <f>IFERROR(Table1[[#This Row],[Total Sales]]/Table1[[#This Row],[Units Sold]],4)</f>
        <v>86</v>
      </c>
      <c r="R4609" s="4">
        <f>IFERROR(Table1[[#This Row],[Operating Profit]]/Table1[[#This Row],[Units Sold]],0)</f>
        <v>29.24</v>
      </c>
      <c r="S4609" s="4">
        <f>IFERROR((Table1[[#This Row],[Total Sales]]-Table1[[#This Row],[Operating Profit]])/Table1[[#This Row],[Units Sold]],0)</f>
        <v>56.76</v>
      </c>
      <c r="T4609" s="4" t="str">
        <f>IF(Table1[[#This Row],[Profit per unit]]&gt;$V$8,"Premium","Mass")</f>
        <v>Mass</v>
      </c>
      <c r="U4609" s="4"/>
    </row>
    <row r="4610" spans="2:21" ht="14.25" customHeight="1" x14ac:dyDescent="0.3">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c r="O4610" s="4" t="str">
        <f>TEXT(Table1[[#This Row],[Invoice Date]],"mmm")</f>
        <v>Aug</v>
      </c>
      <c r="P4610" s="4">
        <f>YEAR(Table1[[#This Row],[Invoice Date]])</f>
        <v>2020</v>
      </c>
      <c r="Q4610" s="4">
        <f>IFERROR(Table1[[#This Row],[Total Sales]]/Table1[[#This Row],[Units Sold]],4)</f>
        <v>44</v>
      </c>
      <c r="R4610" s="4">
        <f>IFERROR(Table1[[#This Row],[Operating Profit]]/Table1[[#This Row],[Units Sold]],0)</f>
        <v>24.200000000000003</v>
      </c>
      <c r="S4610" s="4">
        <f>IFERROR((Table1[[#This Row],[Total Sales]]-Table1[[#This Row],[Operating Profit]])/Table1[[#This Row],[Units Sold]],0)</f>
        <v>19.799999999999997</v>
      </c>
      <c r="T4610" s="4" t="str">
        <f>IF(Table1[[#This Row],[Profit per unit]]&gt;$V$8,"Premium","Mass")</f>
        <v>Mass</v>
      </c>
      <c r="U4610" s="4"/>
    </row>
    <row r="4611" spans="2:21" ht="14.25" customHeight="1" x14ac:dyDescent="0.3">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c r="O4611" s="4" t="str">
        <f>TEXT(Table1[[#This Row],[Invoice Date]],"mmm")</f>
        <v>Aug</v>
      </c>
      <c r="P4611" s="4">
        <f>YEAR(Table1[[#This Row],[Invoice Date]])</f>
        <v>2020</v>
      </c>
      <c r="Q4611" s="4">
        <f>IFERROR(Table1[[#This Row],[Total Sales]]/Table1[[#This Row],[Units Sold]],4)</f>
        <v>41</v>
      </c>
      <c r="R4611" s="4">
        <f>IFERROR(Table1[[#This Row],[Operating Profit]]/Table1[[#This Row],[Units Sold]],0)</f>
        <v>20.09</v>
      </c>
      <c r="S4611" s="4">
        <f>IFERROR((Table1[[#This Row],[Total Sales]]-Table1[[#This Row],[Operating Profit]])/Table1[[#This Row],[Units Sold]],0)</f>
        <v>20.91</v>
      </c>
      <c r="T4611" s="4" t="str">
        <f>IF(Table1[[#This Row],[Profit per unit]]&gt;$V$8,"Premium","Mass")</f>
        <v>Mass</v>
      </c>
      <c r="U4611" s="4"/>
    </row>
    <row r="4612" spans="2:21" ht="14.25" customHeight="1" x14ac:dyDescent="0.3">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c r="O4612" s="4" t="str">
        <f>TEXT(Table1[[#This Row],[Invoice Date]],"mmm")</f>
        <v>Aug</v>
      </c>
      <c r="P4612" s="4">
        <f>YEAR(Table1[[#This Row],[Invoice Date]])</f>
        <v>2020</v>
      </c>
      <c r="Q4612" s="4">
        <f>IFERROR(Table1[[#This Row],[Total Sales]]/Table1[[#This Row],[Units Sold]],4)</f>
        <v>34</v>
      </c>
      <c r="R4612" s="4">
        <f>IFERROR(Table1[[#This Row],[Operating Profit]]/Table1[[#This Row],[Units Sold]],0)</f>
        <v>13.260000000000002</v>
      </c>
      <c r="S4612" s="4">
        <f>IFERROR((Table1[[#This Row],[Total Sales]]-Table1[[#This Row],[Operating Profit]])/Table1[[#This Row],[Units Sold]],0)</f>
        <v>20.74</v>
      </c>
      <c r="T4612" s="4" t="str">
        <f>IF(Table1[[#This Row],[Profit per unit]]&gt;$V$8,"Premium","Mass")</f>
        <v>Mass</v>
      </c>
      <c r="U4612" s="4"/>
    </row>
    <row r="4613" spans="2:21" ht="14.25" customHeight="1" x14ac:dyDescent="0.3">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c r="O4613" s="4" t="str">
        <f>TEXT(Table1[[#This Row],[Invoice Date]],"mmm")</f>
        <v>Aug</v>
      </c>
      <c r="P4613" s="4">
        <f>YEAR(Table1[[#This Row],[Invoice Date]])</f>
        <v>2020</v>
      </c>
      <c r="Q4613" s="4">
        <f>IFERROR(Table1[[#This Row],[Total Sales]]/Table1[[#This Row],[Units Sold]],4)</f>
        <v>38</v>
      </c>
      <c r="R4613" s="4">
        <f>IFERROR(Table1[[#This Row],[Operating Profit]]/Table1[[#This Row],[Units Sold]],0)</f>
        <v>15.2</v>
      </c>
      <c r="S4613" s="4">
        <f>IFERROR((Table1[[#This Row],[Total Sales]]-Table1[[#This Row],[Operating Profit]])/Table1[[#This Row],[Units Sold]],0)</f>
        <v>22.8</v>
      </c>
      <c r="T4613" s="4" t="str">
        <f>IF(Table1[[#This Row],[Profit per unit]]&gt;$V$8,"Premium","Mass")</f>
        <v>Mass</v>
      </c>
      <c r="U4613" s="4"/>
    </row>
    <row r="4614" spans="2:21" ht="14.25" customHeight="1" x14ac:dyDescent="0.3">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c r="O4614" s="4" t="str">
        <f>TEXT(Table1[[#This Row],[Invoice Date]],"mmm")</f>
        <v>Aug</v>
      </c>
      <c r="P4614" s="4">
        <f>YEAR(Table1[[#This Row],[Invoice Date]])</f>
        <v>2020</v>
      </c>
      <c r="Q4614" s="4">
        <f>IFERROR(Table1[[#This Row],[Total Sales]]/Table1[[#This Row],[Units Sold]],4)</f>
        <v>50</v>
      </c>
      <c r="R4614" s="4">
        <f>IFERROR(Table1[[#This Row],[Operating Profit]]/Table1[[#This Row],[Units Sold]],0)</f>
        <v>25</v>
      </c>
      <c r="S4614" s="4">
        <f>IFERROR((Table1[[#This Row],[Total Sales]]-Table1[[#This Row],[Operating Profit]])/Table1[[#This Row],[Units Sold]],0)</f>
        <v>25</v>
      </c>
      <c r="T4614" s="4" t="str">
        <f>IF(Table1[[#This Row],[Profit per unit]]&gt;$V$8,"Premium","Mass")</f>
        <v>Mass</v>
      </c>
      <c r="U4614" s="4"/>
    </row>
    <row r="4615" spans="2:21" ht="14.25" customHeight="1" x14ac:dyDescent="0.3">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c r="O4615" s="4" t="str">
        <f>TEXT(Table1[[#This Row],[Invoice Date]],"mmm")</f>
        <v>Aug</v>
      </c>
      <c r="P4615" s="4">
        <f>YEAR(Table1[[#This Row],[Invoice Date]])</f>
        <v>2020</v>
      </c>
      <c r="Q4615" s="4">
        <f>IFERROR(Table1[[#This Row],[Total Sales]]/Table1[[#This Row],[Units Sold]],4)</f>
        <v>41</v>
      </c>
      <c r="R4615" s="4">
        <f>IFERROR(Table1[[#This Row],[Operating Profit]]/Table1[[#This Row],[Units Sold]],0)</f>
        <v>25.419999999999998</v>
      </c>
      <c r="S4615" s="4">
        <f>IFERROR((Table1[[#This Row],[Total Sales]]-Table1[[#This Row],[Operating Profit]])/Table1[[#This Row],[Units Sold]],0)</f>
        <v>15.58</v>
      </c>
      <c r="T4615" s="4" t="str">
        <f>IF(Table1[[#This Row],[Profit per unit]]&gt;$V$8,"Premium","Mass")</f>
        <v>Mass</v>
      </c>
      <c r="U4615" s="4"/>
    </row>
    <row r="4616" spans="2:21" ht="14.25" customHeight="1" x14ac:dyDescent="0.3">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c r="O4616" s="4" t="str">
        <f>TEXT(Table1[[#This Row],[Invoice Date]],"mmm")</f>
        <v>Aug</v>
      </c>
      <c r="P4616" s="4">
        <f>YEAR(Table1[[#This Row],[Invoice Date]])</f>
        <v>2020</v>
      </c>
      <c r="Q4616" s="4">
        <f>IFERROR(Table1[[#This Row],[Total Sales]]/Table1[[#This Row],[Units Sold]],4)</f>
        <v>43</v>
      </c>
      <c r="R4616" s="4">
        <f>IFERROR(Table1[[#This Row],[Operating Profit]]/Table1[[#This Row],[Units Sold]],0)</f>
        <v>24.51</v>
      </c>
      <c r="S4616" s="4">
        <f>IFERROR((Table1[[#This Row],[Total Sales]]-Table1[[#This Row],[Operating Profit]])/Table1[[#This Row],[Units Sold]],0)</f>
        <v>18.489999999999998</v>
      </c>
      <c r="T4616" s="4" t="str">
        <f>IF(Table1[[#This Row],[Profit per unit]]&gt;$V$8,"Premium","Mass")</f>
        <v>Mass</v>
      </c>
      <c r="U4616" s="4"/>
    </row>
    <row r="4617" spans="2:21" ht="14.25" customHeight="1" x14ac:dyDescent="0.3">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c r="O4617" s="4" t="str">
        <f>TEXT(Table1[[#This Row],[Invoice Date]],"mmm")</f>
        <v>Aug</v>
      </c>
      <c r="P4617" s="4">
        <f>YEAR(Table1[[#This Row],[Invoice Date]])</f>
        <v>2020</v>
      </c>
      <c r="Q4617" s="4">
        <f>IFERROR(Table1[[#This Row],[Total Sales]]/Table1[[#This Row],[Units Sold]],4)</f>
        <v>43</v>
      </c>
      <c r="R4617" s="4">
        <f>IFERROR(Table1[[#This Row],[Operating Profit]]/Table1[[#This Row],[Units Sold]],0)</f>
        <v>21.069999999999997</v>
      </c>
      <c r="S4617" s="4">
        <f>IFERROR((Table1[[#This Row],[Total Sales]]-Table1[[#This Row],[Operating Profit]])/Table1[[#This Row],[Units Sold]],0)</f>
        <v>21.930000000000003</v>
      </c>
      <c r="T4617" s="4" t="str">
        <f>IF(Table1[[#This Row],[Profit per unit]]&gt;$V$8,"Premium","Mass")</f>
        <v>Mass</v>
      </c>
      <c r="U4617" s="4"/>
    </row>
    <row r="4618" spans="2:21" ht="14.25" customHeight="1" x14ac:dyDescent="0.3">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c r="O4618" s="4" t="str">
        <f>TEXT(Table1[[#This Row],[Invoice Date]],"mmm")</f>
        <v>Aug</v>
      </c>
      <c r="P4618" s="4">
        <f>YEAR(Table1[[#This Row],[Invoice Date]])</f>
        <v>2020</v>
      </c>
      <c r="Q4618" s="4">
        <f>IFERROR(Table1[[#This Row],[Total Sales]]/Table1[[#This Row],[Units Sold]],4)</f>
        <v>32</v>
      </c>
      <c r="R4618" s="4">
        <f>IFERROR(Table1[[#This Row],[Operating Profit]]/Table1[[#This Row],[Units Sold]],0)</f>
        <v>12.16</v>
      </c>
      <c r="S4618" s="4">
        <f>IFERROR((Table1[[#This Row],[Total Sales]]-Table1[[#This Row],[Operating Profit]])/Table1[[#This Row],[Units Sold]],0)</f>
        <v>19.84</v>
      </c>
      <c r="T4618" s="4" t="str">
        <f>IF(Table1[[#This Row],[Profit per unit]]&gt;$V$8,"Premium","Mass")</f>
        <v>Mass</v>
      </c>
      <c r="U4618" s="4"/>
    </row>
    <row r="4619" spans="2:21" ht="14.25" customHeight="1" x14ac:dyDescent="0.3">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c r="O4619" s="4" t="str">
        <f>TEXT(Table1[[#This Row],[Invoice Date]],"mmm")</f>
        <v>Aug</v>
      </c>
      <c r="P4619" s="4">
        <f>YEAR(Table1[[#This Row],[Invoice Date]])</f>
        <v>2020</v>
      </c>
      <c r="Q4619" s="4">
        <f>IFERROR(Table1[[#This Row],[Total Sales]]/Table1[[#This Row],[Units Sold]],4)</f>
        <v>38</v>
      </c>
      <c r="R4619" s="4">
        <f>IFERROR(Table1[[#This Row],[Operating Profit]]/Table1[[#This Row],[Units Sold]],0)</f>
        <v>16.72</v>
      </c>
      <c r="S4619" s="4">
        <f>IFERROR((Table1[[#This Row],[Total Sales]]-Table1[[#This Row],[Operating Profit]])/Table1[[#This Row],[Units Sold]],0)</f>
        <v>21.28</v>
      </c>
      <c r="T4619" s="4" t="str">
        <f>IF(Table1[[#This Row],[Profit per unit]]&gt;$V$8,"Premium","Mass")</f>
        <v>Mass</v>
      </c>
      <c r="U4619" s="4"/>
    </row>
    <row r="4620" spans="2:21" ht="14.25" customHeight="1" x14ac:dyDescent="0.3">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c r="O4620" s="4" t="str">
        <f>TEXT(Table1[[#This Row],[Invoice Date]],"mmm")</f>
        <v>Aug</v>
      </c>
      <c r="P4620" s="4">
        <f>YEAR(Table1[[#This Row],[Invoice Date]])</f>
        <v>2020</v>
      </c>
      <c r="Q4620" s="4">
        <f>IFERROR(Table1[[#This Row],[Total Sales]]/Table1[[#This Row],[Units Sold]],4)</f>
        <v>53</v>
      </c>
      <c r="R4620" s="4">
        <f>IFERROR(Table1[[#This Row],[Operating Profit]]/Table1[[#This Row],[Units Sold]],0)</f>
        <v>25.44</v>
      </c>
      <c r="S4620" s="4">
        <f>IFERROR((Table1[[#This Row],[Total Sales]]-Table1[[#This Row],[Operating Profit]])/Table1[[#This Row],[Units Sold]],0)</f>
        <v>27.56</v>
      </c>
      <c r="T4620" s="4" t="str">
        <f>IF(Table1[[#This Row],[Profit per unit]]&gt;$V$8,"Premium","Mass")</f>
        <v>Mass</v>
      </c>
      <c r="U4620" s="4"/>
    </row>
    <row r="4621" spans="2:21" ht="14.25" customHeight="1" x14ac:dyDescent="0.3">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c r="O4621" s="4" t="str">
        <f>TEXT(Table1[[#This Row],[Invoice Date]],"mmm")</f>
        <v>Aug</v>
      </c>
      <c r="P4621" s="4">
        <f>YEAR(Table1[[#This Row],[Invoice Date]])</f>
        <v>2020</v>
      </c>
      <c r="Q4621" s="4">
        <f>IFERROR(Table1[[#This Row],[Total Sales]]/Table1[[#This Row],[Units Sold]],4)</f>
        <v>41</v>
      </c>
      <c r="R4621" s="4">
        <f>IFERROR(Table1[[#This Row],[Operating Profit]]/Table1[[#This Row],[Units Sold]],0)</f>
        <v>26.650000000000002</v>
      </c>
      <c r="S4621" s="4">
        <f>IFERROR((Table1[[#This Row],[Total Sales]]-Table1[[#This Row],[Operating Profit]])/Table1[[#This Row],[Units Sold]],0)</f>
        <v>14.349999999999998</v>
      </c>
      <c r="T4621" s="4" t="str">
        <f>IF(Table1[[#This Row],[Profit per unit]]&gt;$V$8,"Premium","Mass")</f>
        <v>Mass</v>
      </c>
      <c r="U4621" s="4"/>
    </row>
    <row r="4622" spans="2:21" ht="14.25" customHeight="1" x14ac:dyDescent="0.3">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c r="O4622" s="4" t="str">
        <f>TEXT(Table1[[#This Row],[Invoice Date]],"mmm")</f>
        <v>Aug</v>
      </c>
      <c r="P4622" s="4">
        <f>YEAR(Table1[[#This Row],[Invoice Date]])</f>
        <v>2020</v>
      </c>
      <c r="Q4622" s="4">
        <f>IFERROR(Table1[[#This Row],[Total Sales]]/Table1[[#This Row],[Units Sold]],4)</f>
        <v>41</v>
      </c>
      <c r="R4622" s="4">
        <f>IFERROR(Table1[[#This Row],[Operating Profit]]/Table1[[#This Row],[Units Sold]],0)</f>
        <v>24.6</v>
      </c>
      <c r="S4622" s="4">
        <f>IFERROR((Table1[[#This Row],[Total Sales]]-Table1[[#This Row],[Operating Profit]])/Table1[[#This Row],[Units Sold]],0)</f>
        <v>16.399999999999999</v>
      </c>
      <c r="T4622" s="4" t="str">
        <f>IF(Table1[[#This Row],[Profit per unit]]&gt;$V$8,"Premium","Mass")</f>
        <v>Mass</v>
      </c>
      <c r="U4622" s="4"/>
    </row>
    <row r="4623" spans="2:21" ht="14.25" customHeight="1" x14ac:dyDescent="0.3">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c r="O4623" s="4" t="str">
        <f>TEXT(Table1[[#This Row],[Invoice Date]],"mmm")</f>
        <v>Aug</v>
      </c>
      <c r="P4623" s="4">
        <f>YEAR(Table1[[#This Row],[Invoice Date]])</f>
        <v>2020</v>
      </c>
      <c r="Q4623" s="4">
        <f>IFERROR(Table1[[#This Row],[Total Sales]]/Table1[[#This Row],[Units Sold]],4)</f>
        <v>42</v>
      </c>
      <c r="R4623" s="4">
        <f>IFERROR(Table1[[#This Row],[Operating Profit]]/Table1[[#This Row],[Units Sold]],0)</f>
        <v>20.16</v>
      </c>
      <c r="S4623" s="4">
        <f>IFERROR((Table1[[#This Row],[Total Sales]]-Table1[[#This Row],[Operating Profit]])/Table1[[#This Row],[Units Sold]],0)</f>
        <v>21.84</v>
      </c>
      <c r="T4623" s="4" t="str">
        <f>IF(Table1[[#This Row],[Profit per unit]]&gt;$V$8,"Premium","Mass")</f>
        <v>Mass</v>
      </c>
      <c r="U4623" s="4"/>
    </row>
    <row r="4624" spans="2:21" ht="14.25" customHeight="1" x14ac:dyDescent="0.3">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c r="O4624" s="4" t="str">
        <f>TEXT(Table1[[#This Row],[Invoice Date]],"mmm")</f>
        <v>Aug</v>
      </c>
      <c r="P4624" s="4">
        <f>YEAR(Table1[[#This Row],[Invoice Date]])</f>
        <v>2020</v>
      </c>
      <c r="Q4624" s="4">
        <f>IFERROR(Table1[[#This Row],[Total Sales]]/Table1[[#This Row],[Units Sold]],4)</f>
        <v>32</v>
      </c>
      <c r="R4624" s="4">
        <f>IFERROR(Table1[[#This Row],[Operating Profit]]/Table1[[#This Row],[Units Sold]],0)</f>
        <v>11.199999999999998</v>
      </c>
      <c r="S4624" s="4">
        <f>IFERROR((Table1[[#This Row],[Total Sales]]-Table1[[#This Row],[Operating Profit]])/Table1[[#This Row],[Units Sold]],0)</f>
        <v>20.8</v>
      </c>
      <c r="T4624" s="4" t="str">
        <f>IF(Table1[[#This Row],[Profit per unit]]&gt;$V$8,"Premium","Mass")</f>
        <v>Mass</v>
      </c>
      <c r="U4624" s="4"/>
    </row>
    <row r="4625" spans="2:21" ht="14.25" customHeight="1" x14ac:dyDescent="0.3">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c r="O4625" s="4" t="str">
        <f>TEXT(Table1[[#This Row],[Invoice Date]],"mmm")</f>
        <v>Aug</v>
      </c>
      <c r="P4625" s="4">
        <f>YEAR(Table1[[#This Row],[Invoice Date]])</f>
        <v>2020</v>
      </c>
      <c r="Q4625" s="4">
        <f>IFERROR(Table1[[#This Row],[Total Sales]]/Table1[[#This Row],[Units Sold]],4)</f>
        <v>36</v>
      </c>
      <c r="R4625" s="4">
        <f>IFERROR(Table1[[#This Row],[Operating Profit]]/Table1[[#This Row],[Units Sold]],0)</f>
        <v>14.4</v>
      </c>
      <c r="S4625" s="4">
        <f>IFERROR((Table1[[#This Row],[Total Sales]]-Table1[[#This Row],[Operating Profit]])/Table1[[#This Row],[Units Sold]],0)</f>
        <v>21.6</v>
      </c>
      <c r="T4625" s="4" t="str">
        <f>IF(Table1[[#This Row],[Profit per unit]]&gt;$V$8,"Premium","Mass")</f>
        <v>Mass</v>
      </c>
      <c r="U4625" s="4"/>
    </row>
    <row r="4626" spans="2:21" ht="14.25" customHeight="1" x14ac:dyDescent="0.3">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c r="O4626" s="4" t="str">
        <f>TEXT(Table1[[#This Row],[Invoice Date]],"mmm")</f>
        <v>Aug</v>
      </c>
      <c r="P4626" s="4">
        <f>YEAR(Table1[[#This Row],[Invoice Date]])</f>
        <v>2020</v>
      </c>
      <c r="Q4626" s="4">
        <f>IFERROR(Table1[[#This Row],[Total Sales]]/Table1[[#This Row],[Units Sold]],4)</f>
        <v>53</v>
      </c>
      <c r="R4626" s="4">
        <f>IFERROR(Table1[[#This Row],[Operating Profit]]/Table1[[#This Row],[Units Sold]],0)</f>
        <v>24.38</v>
      </c>
      <c r="S4626" s="4">
        <f>IFERROR((Table1[[#This Row],[Total Sales]]-Table1[[#This Row],[Operating Profit]])/Table1[[#This Row],[Units Sold]],0)</f>
        <v>28.62</v>
      </c>
      <c r="T4626" s="4" t="str">
        <f>IF(Table1[[#This Row],[Profit per unit]]&gt;$V$8,"Premium","Mass")</f>
        <v>Mass</v>
      </c>
      <c r="U4626" s="4"/>
    </row>
    <row r="4627" spans="2:21" ht="14.25" customHeight="1" x14ac:dyDescent="0.3">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c r="O4627" s="4" t="str">
        <f>TEXT(Table1[[#This Row],[Invoice Date]],"mmm")</f>
        <v>Aug</v>
      </c>
      <c r="P4627" s="4">
        <f>YEAR(Table1[[#This Row],[Invoice Date]])</f>
        <v>2020</v>
      </c>
      <c r="Q4627" s="4">
        <f>IFERROR(Table1[[#This Row],[Total Sales]]/Table1[[#This Row],[Units Sold]],4)</f>
        <v>42</v>
      </c>
      <c r="R4627" s="4">
        <f>IFERROR(Table1[[#This Row],[Operating Profit]]/Table1[[#This Row],[Units Sold]],0)</f>
        <v>26.88</v>
      </c>
      <c r="S4627" s="4">
        <f>IFERROR((Table1[[#This Row],[Total Sales]]-Table1[[#This Row],[Operating Profit]])/Table1[[#This Row],[Units Sold]],0)</f>
        <v>15.12</v>
      </c>
      <c r="T4627" s="4" t="str">
        <f>IF(Table1[[#This Row],[Profit per unit]]&gt;$V$8,"Premium","Mass")</f>
        <v>Mass</v>
      </c>
      <c r="U4627" s="4"/>
    </row>
    <row r="4628" spans="2:21" ht="14.25" customHeight="1" x14ac:dyDescent="0.3">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c r="O4628" s="4" t="str">
        <f>TEXT(Table1[[#This Row],[Invoice Date]],"mmm")</f>
        <v>Apr</v>
      </c>
      <c r="P4628" s="4">
        <f>YEAR(Table1[[#This Row],[Invoice Date]])</f>
        <v>2020</v>
      </c>
      <c r="Q4628" s="4">
        <f>IFERROR(Table1[[#This Row],[Total Sales]]/Table1[[#This Row],[Units Sold]],4)</f>
        <v>42</v>
      </c>
      <c r="R4628" s="4">
        <f>IFERROR(Table1[[#This Row],[Operating Profit]]/Table1[[#This Row],[Units Sold]],0)</f>
        <v>24.360000000000003</v>
      </c>
      <c r="S4628" s="4">
        <f>IFERROR((Table1[[#This Row],[Total Sales]]-Table1[[#This Row],[Operating Profit]])/Table1[[#This Row],[Units Sold]],0)</f>
        <v>17.639999999999997</v>
      </c>
      <c r="T4628" s="4" t="str">
        <f>IF(Table1[[#This Row],[Profit per unit]]&gt;$V$8,"Premium","Mass")</f>
        <v>Mass</v>
      </c>
      <c r="U4628" s="4"/>
    </row>
    <row r="4629" spans="2:21" ht="14.25" customHeight="1" x14ac:dyDescent="0.3">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c r="O4629" s="4" t="str">
        <f>TEXT(Table1[[#This Row],[Invoice Date]],"mmm")</f>
        <v>Apr</v>
      </c>
      <c r="P4629" s="4">
        <f>YEAR(Table1[[#This Row],[Invoice Date]])</f>
        <v>2020</v>
      </c>
      <c r="Q4629" s="4">
        <f>IFERROR(Table1[[#This Row],[Total Sales]]/Table1[[#This Row],[Units Sold]],4)</f>
        <v>41</v>
      </c>
      <c r="R4629" s="4">
        <f>IFERROR(Table1[[#This Row],[Operating Profit]]/Table1[[#This Row],[Units Sold]],0)</f>
        <v>20.5</v>
      </c>
      <c r="S4629" s="4">
        <f>IFERROR((Table1[[#This Row],[Total Sales]]-Table1[[#This Row],[Operating Profit]])/Table1[[#This Row],[Units Sold]],0)</f>
        <v>20.5</v>
      </c>
      <c r="T4629" s="4" t="str">
        <f>IF(Table1[[#This Row],[Profit per unit]]&gt;$V$8,"Premium","Mass")</f>
        <v>Mass</v>
      </c>
      <c r="U4629" s="4"/>
    </row>
    <row r="4630" spans="2:21" ht="14.25" customHeight="1" x14ac:dyDescent="0.3">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c r="O4630" s="4" t="str">
        <f>TEXT(Table1[[#This Row],[Invoice Date]],"mmm")</f>
        <v>Apr</v>
      </c>
      <c r="P4630" s="4">
        <f>YEAR(Table1[[#This Row],[Invoice Date]])</f>
        <v>2020</v>
      </c>
      <c r="Q4630" s="4">
        <f>IFERROR(Table1[[#This Row],[Total Sales]]/Table1[[#This Row],[Units Sold]],4)</f>
        <v>32</v>
      </c>
      <c r="R4630" s="4">
        <f>IFERROR(Table1[[#This Row],[Operating Profit]]/Table1[[#This Row],[Units Sold]],0)</f>
        <v>12.8</v>
      </c>
      <c r="S4630" s="4">
        <f>IFERROR((Table1[[#This Row],[Total Sales]]-Table1[[#This Row],[Operating Profit]])/Table1[[#This Row],[Units Sold]],0)</f>
        <v>19.2</v>
      </c>
      <c r="T4630" s="4" t="str">
        <f>IF(Table1[[#This Row],[Profit per unit]]&gt;$V$8,"Premium","Mass")</f>
        <v>Mass</v>
      </c>
      <c r="U4630" s="4"/>
    </row>
    <row r="4631" spans="2:21" ht="14.25" customHeight="1" x14ac:dyDescent="0.3">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c r="O4631" s="4" t="str">
        <f>TEXT(Table1[[#This Row],[Invoice Date]],"mmm")</f>
        <v>Apr</v>
      </c>
      <c r="P4631" s="4">
        <f>YEAR(Table1[[#This Row],[Invoice Date]])</f>
        <v>2020</v>
      </c>
      <c r="Q4631" s="4">
        <f>IFERROR(Table1[[#This Row],[Total Sales]]/Table1[[#This Row],[Units Sold]],4)</f>
        <v>38</v>
      </c>
      <c r="R4631" s="4">
        <f>IFERROR(Table1[[#This Row],[Operating Profit]]/Table1[[#This Row],[Units Sold]],0)</f>
        <v>17.099999999999998</v>
      </c>
      <c r="S4631" s="4">
        <f>IFERROR((Table1[[#This Row],[Total Sales]]-Table1[[#This Row],[Operating Profit]])/Table1[[#This Row],[Units Sold]],0)</f>
        <v>20.900000000000002</v>
      </c>
      <c r="T4631" s="4" t="str">
        <f>IF(Table1[[#This Row],[Profit per unit]]&gt;$V$8,"Premium","Mass")</f>
        <v>Mass</v>
      </c>
      <c r="U4631" s="4"/>
    </row>
    <row r="4632" spans="2:21" ht="14.25" customHeight="1" x14ac:dyDescent="0.3">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c r="O4632" s="4" t="str">
        <f>TEXT(Table1[[#This Row],[Invoice Date]],"mmm")</f>
        <v>Apr</v>
      </c>
      <c r="P4632" s="4">
        <f>YEAR(Table1[[#This Row],[Invoice Date]])</f>
        <v>2020</v>
      </c>
      <c r="Q4632" s="4">
        <f>IFERROR(Table1[[#This Row],[Total Sales]]/Table1[[#This Row],[Units Sold]],4)</f>
        <v>52</v>
      </c>
      <c r="R4632" s="4">
        <f>IFERROR(Table1[[#This Row],[Operating Profit]]/Table1[[#This Row],[Units Sold]],0)</f>
        <v>23.4</v>
      </c>
      <c r="S4632" s="4">
        <f>IFERROR((Table1[[#This Row],[Total Sales]]-Table1[[#This Row],[Operating Profit]])/Table1[[#This Row],[Units Sold]],0)</f>
        <v>28.6</v>
      </c>
      <c r="T4632" s="4" t="str">
        <f>IF(Table1[[#This Row],[Profit per unit]]&gt;$V$8,"Premium","Mass")</f>
        <v>Mass</v>
      </c>
      <c r="U4632" s="4"/>
    </row>
    <row r="4633" spans="2:21" ht="14.25" customHeight="1" x14ac:dyDescent="0.3">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c r="O4633" s="4" t="str">
        <f>TEXT(Table1[[#This Row],[Invoice Date]],"mmm")</f>
        <v>Apr</v>
      </c>
      <c r="P4633" s="4">
        <f>YEAR(Table1[[#This Row],[Invoice Date]])</f>
        <v>2020</v>
      </c>
      <c r="Q4633" s="4">
        <f>IFERROR(Table1[[#This Row],[Total Sales]]/Table1[[#This Row],[Units Sold]],4)</f>
        <v>44</v>
      </c>
      <c r="R4633" s="4">
        <f>IFERROR(Table1[[#This Row],[Operating Profit]]/Table1[[#This Row],[Units Sold]],0)</f>
        <v>26.4</v>
      </c>
      <c r="S4633" s="4">
        <f>IFERROR((Table1[[#This Row],[Total Sales]]-Table1[[#This Row],[Operating Profit]])/Table1[[#This Row],[Units Sold]],0)</f>
        <v>17.600000000000001</v>
      </c>
      <c r="T4633" s="4" t="str">
        <f>IF(Table1[[#This Row],[Profit per unit]]&gt;$V$8,"Premium","Mass")</f>
        <v>Mass</v>
      </c>
      <c r="U4633" s="4"/>
    </row>
    <row r="4634" spans="2:21" ht="14.25" customHeight="1" x14ac:dyDescent="0.3">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c r="O4634" s="4" t="str">
        <f>TEXT(Table1[[#This Row],[Invoice Date]],"mmm")</f>
        <v>Apr</v>
      </c>
      <c r="P4634" s="4">
        <f>YEAR(Table1[[#This Row],[Invoice Date]])</f>
        <v>2020</v>
      </c>
      <c r="Q4634" s="4">
        <f>IFERROR(Table1[[#This Row],[Total Sales]]/Table1[[#This Row],[Units Sold]],4)</f>
        <v>52</v>
      </c>
      <c r="R4634" s="4">
        <f>IFERROR(Table1[[#This Row],[Operating Profit]]/Table1[[#This Row],[Units Sold]],0)</f>
        <v>29.12</v>
      </c>
      <c r="S4634" s="4">
        <f>IFERROR((Table1[[#This Row],[Total Sales]]-Table1[[#This Row],[Operating Profit]])/Table1[[#This Row],[Units Sold]],0)</f>
        <v>22.88</v>
      </c>
      <c r="T4634" s="4" t="str">
        <f>IF(Table1[[#This Row],[Profit per unit]]&gt;$V$8,"Premium","Mass")</f>
        <v>Mass</v>
      </c>
      <c r="U4634" s="4"/>
    </row>
    <row r="4635" spans="2:21" ht="14.25" customHeight="1" x14ac:dyDescent="0.3">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c r="O4635" s="4" t="str">
        <f>TEXT(Table1[[#This Row],[Invoice Date]],"mmm")</f>
        <v>Apr</v>
      </c>
      <c r="P4635" s="4">
        <f>YEAR(Table1[[#This Row],[Invoice Date]])</f>
        <v>2020</v>
      </c>
      <c r="Q4635" s="4">
        <f>IFERROR(Table1[[#This Row],[Total Sales]]/Table1[[#This Row],[Units Sold]],4)</f>
        <v>54</v>
      </c>
      <c r="R4635" s="4">
        <f>IFERROR(Table1[[#This Row],[Operating Profit]]/Table1[[#This Row],[Units Sold]],0)</f>
        <v>27</v>
      </c>
      <c r="S4635" s="4">
        <f>IFERROR((Table1[[#This Row],[Total Sales]]-Table1[[#This Row],[Operating Profit]])/Table1[[#This Row],[Units Sold]],0)</f>
        <v>27</v>
      </c>
      <c r="T4635" s="4" t="str">
        <f>IF(Table1[[#This Row],[Profit per unit]]&gt;$V$8,"Premium","Mass")</f>
        <v>Mass</v>
      </c>
      <c r="U4635" s="4"/>
    </row>
    <row r="4636" spans="2:21" ht="14.25" customHeight="1" x14ac:dyDescent="0.3">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c r="O4636" s="4" t="str">
        <f>TEXT(Table1[[#This Row],[Invoice Date]],"mmm")</f>
        <v>Apr</v>
      </c>
      <c r="P4636" s="4">
        <f>YEAR(Table1[[#This Row],[Invoice Date]])</f>
        <v>2020</v>
      </c>
      <c r="Q4636" s="4">
        <f>IFERROR(Table1[[#This Row],[Total Sales]]/Table1[[#This Row],[Units Sold]],4)</f>
        <v>47</v>
      </c>
      <c r="R4636" s="4">
        <f>IFERROR(Table1[[#This Row],[Operating Profit]]/Table1[[#This Row],[Units Sold]],0)</f>
        <v>17.39</v>
      </c>
      <c r="S4636" s="4">
        <f>IFERROR((Table1[[#This Row],[Total Sales]]-Table1[[#This Row],[Operating Profit]])/Table1[[#This Row],[Units Sold]],0)</f>
        <v>29.610000000000003</v>
      </c>
      <c r="T4636" s="4" t="str">
        <f>IF(Table1[[#This Row],[Profit per unit]]&gt;$V$8,"Premium","Mass")</f>
        <v>Mass</v>
      </c>
      <c r="U4636" s="4"/>
    </row>
    <row r="4637" spans="2:21" ht="14.25" customHeight="1" x14ac:dyDescent="0.3">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c r="O4637" s="4" t="str">
        <f>TEXT(Table1[[#This Row],[Invoice Date]],"mmm")</f>
        <v>Apr</v>
      </c>
      <c r="P4637" s="4">
        <f>YEAR(Table1[[#This Row],[Invoice Date]])</f>
        <v>2020</v>
      </c>
      <c r="Q4637" s="4">
        <f>IFERROR(Table1[[#This Row],[Total Sales]]/Table1[[#This Row],[Units Sold]],4)</f>
        <v>49</v>
      </c>
      <c r="R4637" s="4">
        <f>IFERROR(Table1[[#This Row],[Operating Profit]]/Table1[[#This Row],[Units Sold]],0)</f>
        <v>21.07</v>
      </c>
      <c r="S4637" s="4">
        <f>IFERROR((Table1[[#This Row],[Total Sales]]-Table1[[#This Row],[Operating Profit]])/Table1[[#This Row],[Units Sold]],0)</f>
        <v>27.93</v>
      </c>
      <c r="T4637" s="4" t="str">
        <f>IF(Table1[[#This Row],[Profit per unit]]&gt;$V$8,"Premium","Mass")</f>
        <v>Mass</v>
      </c>
      <c r="U4637" s="4"/>
    </row>
    <row r="4638" spans="2:21" ht="14.25" customHeight="1" x14ac:dyDescent="0.3">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c r="O4638" s="4" t="str">
        <f>TEXT(Table1[[#This Row],[Invoice Date]],"mmm")</f>
        <v>Apr</v>
      </c>
      <c r="P4638" s="4">
        <f>YEAR(Table1[[#This Row],[Invoice Date]])</f>
        <v>2020</v>
      </c>
      <c r="Q4638" s="4">
        <f>IFERROR(Table1[[#This Row],[Total Sales]]/Table1[[#This Row],[Units Sold]],4)</f>
        <v>58</v>
      </c>
      <c r="R4638" s="4">
        <f>IFERROR(Table1[[#This Row],[Operating Profit]]/Table1[[#This Row],[Units Sold]],0)</f>
        <v>27.26</v>
      </c>
      <c r="S4638" s="4">
        <f>IFERROR((Table1[[#This Row],[Total Sales]]-Table1[[#This Row],[Operating Profit]])/Table1[[#This Row],[Units Sold]],0)</f>
        <v>30.74</v>
      </c>
      <c r="T4638" s="4" t="str">
        <f>IF(Table1[[#This Row],[Profit per unit]]&gt;$V$8,"Premium","Mass")</f>
        <v>Mass</v>
      </c>
      <c r="U4638" s="4"/>
    </row>
    <row r="4639" spans="2:21" ht="14.25" customHeight="1" x14ac:dyDescent="0.3">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c r="O4639" s="4" t="str">
        <f>TEXT(Table1[[#This Row],[Invoice Date]],"mmm")</f>
        <v>Apr</v>
      </c>
      <c r="P4639" s="4">
        <f>YEAR(Table1[[#This Row],[Invoice Date]])</f>
        <v>2020</v>
      </c>
      <c r="Q4639" s="4">
        <f>IFERROR(Table1[[#This Row],[Total Sales]]/Table1[[#This Row],[Units Sold]],4)</f>
        <v>64</v>
      </c>
      <c r="R4639" s="4">
        <f>IFERROR(Table1[[#This Row],[Operating Profit]]/Table1[[#This Row],[Units Sold]],0)</f>
        <v>40.96</v>
      </c>
      <c r="S4639" s="4">
        <f>IFERROR((Table1[[#This Row],[Total Sales]]-Table1[[#This Row],[Operating Profit]])/Table1[[#This Row],[Units Sold]],0)</f>
        <v>23.04</v>
      </c>
      <c r="T4639" s="4" t="str">
        <f>IF(Table1[[#This Row],[Profit per unit]]&gt;$V$8,"Premium","Mass")</f>
        <v>Mass</v>
      </c>
      <c r="U4639" s="4"/>
    </row>
    <row r="4640" spans="2:21" ht="14.25" customHeight="1" x14ac:dyDescent="0.3">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c r="O4640" s="4" t="str">
        <f>TEXT(Table1[[#This Row],[Invoice Date]],"mmm")</f>
        <v>Apr</v>
      </c>
      <c r="P4640" s="4">
        <f>YEAR(Table1[[#This Row],[Invoice Date]])</f>
        <v>2020</v>
      </c>
      <c r="Q4640" s="4">
        <f>IFERROR(Table1[[#This Row],[Total Sales]]/Table1[[#This Row],[Units Sold]],4)</f>
        <v>55</v>
      </c>
      <c r="R4640" s="4">
        <f>IFERROR(Table1[[#This Row],[Operating Profit]]/Table1[[#This Row],[Units Sold]],0)</f>
        <v>32.450000000000003</v>
      </c>
      <c r="S4640" s="4">
        <f>IFERROR((Table1[[#This Row],[Total Sales]]-Table1[[#This Row],[Operating Profit]])/Table1[[#This Row],[Units Sold]],0)</f>
        <v>22.549999999999994</v>
      </c>
      <c r="T4640" s="4" t="str">
        <f>IF(Table1[[#This Row],[Profit per unit]]&gt;$V$8,"Premium","Mass")</f>
        <v>Mass</v>
      </c>
      <c r="U4640" s="4"/>
    </row>
    <row r="4641" spans="2:21" ht="14.25" customHeight="1" x14ac:dyDescent="0.3">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c r="O4641" s="4" t="str">
        <f>TEXT(Table1[[#This Row],[Invoice Date]],"mmm")</f>
        <v>Apr</v>
      </c>
      <c r="P4641" s="4">
        <f>YEAR(Table1[[#This Row],[Invoice Date]])</f>
        <v>2020</v>
      </c>
      <c r="Q4641" s="4">
        <f>IFERROR(Table1[[#This Row],[Total Sales]]/Table1[[#This Row],[Units Sold]],4)</f>
        <v>54</v>
      </c>
      <c r="R4641" s="4">
        <f>IFERROR(Table1[[#This Row],[Operating Profit]]/Table1[[#This Row],[Units Sold]],0)</f>
        <v>26.46</v>
      </c>
      <c r="S4641" s="4">
        <f>IFERROR((Table1[[#This Row],[Total Sales]]-Table1[[#This Row],[Operating Profit]])/Table1[[#This Row],[Units Sold]],0)</f>
        <v>27.54</v>
      </c>
      <c r="T4641" s="4" t="str">
        <f>IF(Table1[[#This Row],[Profit per unit]]&gt;$V$8,"Premium","Mass")</f>
        <v>Mass</v>
      </c>
      <c r="U4641" s="4"/>
    </row>
    <row r="4642" spans="2:21" ht="14.25" customHeight="1" x14ac:dyDescent="0.3">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c r="O4642" s="4" t="str">
        <f>TEXT(Table1[[#This Row],[Invoice Date]],"mmm")</f>
        <v>Sep</v>
      </c>
      <c r="P4642" s="4">
        <f>YEAR(Table1[[#This Row],[Invoice Date]])</f>
        <v>2020</v>
      </c>
      <c r="Q4642" s="4">
        <f>IFERROR(Table1[[#This Row],[Total Sales]]/Table1[[#This Row],[Units Sold]],4)</f>
        <v>49</v>
      </c>
      <c r="R4642" s="4">
        <f>IFERROR(Table1[[#This Row],[Operating Profit]]/Table1[[#This Row],[Units Sold]],0)</f>
        <v>17.149999999999999</v>
      </c>
      <c r="S4642" s="4">
        <f>IFERROR((Table1[[#This Row],[Total Sales]]-Table1[[#This Row],[Operating Profit]])/Table1[[#This Row],[Units Sold]],0)</f>
        <v>31.85</v>
      </c>
      <c r="T4642" s="4" t="str">
        <f>IF(Table1[[#This Row],[Profit per unit]]&gt;$V$8,"Premium","Mass")</f>
        <v>Mass</v>
      </c>
      <c r="U4642" s="4"/>
    </row>
    <row r="4643" spans="2:21" ht="14.25" customHeight="1" x14ac:dyDescent="0.3">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c r="O4643" s="4" t="str">
        <f>TEXT(Table1[[#This Row],[Invoice Date]],"mmm")</f>
        <v>Sep</v>
      </c>
      <c r="P4643" s="4">
        <f>YEAR(Table1[[#This Row],[Invoice Date]])</f>
        <v>2020</v>
      </c>
      <c r="Q4643" s="4">
        <f>IFERROR(Table1[[#This Row],[Total Sales]]/Table1[[#This Row],[Units Sold]],4)</f>
        <v>47</v>
      </c>
      <c r="R4643" s="4">
        <f>IFERROR(Table1[[#This Row],[Operating Profit]]/Table1[[#This Row],[Units Sold]],0)</f>
        <v>18.8</v>
      </c>
      <c r="S4643" s="4">
        <f>IFERROR((Table1[[#This Row],[Total Sales]]-Table1[[#This Row],[Operating Profit]])/Table1[[#This Row],[Units Sold]],0)</f>
        <v>28.2</v>
      </c>
      <c r="T4643" s="4" t="str">
        <f>IF(Table1[[#This Row],[Profit per unit]]&gt;$V$8,"Premium","Mass")</f>
        <v>Mass</v>
      </c>
      <c r="U4643" s="4"/>
    </row>
    <row r="4644" spans="2:21" ht="14.25" customHeight="1" x14ac:dyDescent="0.3">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c r="O4644" s="4" t="str">
        <f>TEXT(Table1[[#This Row],[Invoice Date]],"mmm")</f>
        <v>Sep</v>
      </c>
      <c r="P4644" s="4">
        <f>YEAR(Table1[[#This Row],[Invoice Date]])</f>
        <v>2020</v>
      </c>
      <c r="Q4644" s="4">
        <f>IFERROR(Table1[[#This Row],[Total Sales]]/Table1[[#This Row],[Units Sold]],4)</f>
        <v>62</v>
      </c>
      <c r="R4644" s="4">
        <f>IFERROR(Table1[[#This Row],[Operating Profit]]/Table1[[#This Row],[Units Sold]],0)</f>
        <v>30.38</v>
      </c>
      <c r="S4644" s="4">
        <f>IFERROR((Table1[[#This Row],[Total Sales]]-Table1[[#This Row],[Operating Profit]])/Table1[[#This Row],[Units Sold]],0)</f>
        <v>31.62</v>
      </c>
      <c r="T4644" s="4" t="str">
        <f>IF(Table1[[#This Row],[Profit per unit]]&gt;$V$8,"Premium","Mass")</f>
        <v>Mass</v>
      </c>
      <c r="U4644" s="4"/>
    </row>
    <row r="4645" spans="2:21" ht="14.25" customHeight="1" x14ac:dyDescent="0.3">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c r="O4645" s="4" t="str">
        <f>TEXT(Table1[[#This Row],[Invoice Date]],"mmm")</f>
        <v>Sep</v>
      </c>
      <c r="P4645" s="4">
        <f>YEAR(Table1[[#This Row],[Invoice Date]])</f>
        <v>2020</v>
      </c>
      <c r="Q4645" s="4">
        <f>IFERROR(Table1[[#This Row],[Total Sales]]/Table1[[#This Row],[Units Sold]],4)</f>
        <v>63</v>
      </c>
      <c r="R4645" s="4">
        <f>IFERROR(Table1[[#This Row],[Operating Profit]]/Table1[[#This Row],[Units Sold]],0)</f>
        <v>40.950000000000003</v>
      </c>
      <c r="S4645" s="4">
        <f>IFERROR((Table1[[#This Row],[Total Sales]]-Table1[[#This Row],[Operating Profit]])/Table1[[#This Row],[Units Sold]],0)</f>
        <v>22.049999999999997</v>
      </c>
      <c r="T4645" s="4" t="str">
        <f>IF(Table1[[#This Row],[Profit per unit]]&gt;$V$8,"Premium","Mass")</f>
        <v>Mass</v>
      </c>
      <c r="U4645" s="4"/>
    </row>
    <row r="4646" spans="2:21" ht="14.25" customHeight="1" x14ac:dyDescent="0.3">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c r="O4646" s="4" t="str">
        <f>TEXT(Table1[[#This Row],[Invoice Date]],"mmm")</f>
        <v>Sep</v>
      </c>
      <c r="P4646" s="4">
        <f>YEAR(Table1[[#This Row],[Invoice Date]])</f>
        <v>2020</v>
      </c>
      <c r="Q4646" s="4">
        <f>IFERROR(Table1[[#This Row],[Total Sales]]/Table1[[#This Row],[Units Sold]],4)</f>
        <v>60</v>
      </c>
      <c r="R4646" s="4">
        <f>IFERROR(Table1[[#This Row],[Operating Profit]]/Table1[[#This Row],[Units Sold]],0)</f>
        <v>36</v>
      </c>
      <c r="S4646" s="4">
        <f>IFERROR((Table1[[#This Row],[Total Sales]]-Table1[[#This Row],[Operating Profit]])/Table1[[#This Row],[Units Sold]],0)</f>
        <v>24</v>
      </c>
      <c r="T4646" s="4" t="str">
        <f>IF(Table1[[#This Row],[Profit per unit]]&gt;$V$8,"Premium","Mass")</f>
        <v>Mass</v>
      </c>
      <c r="U4646" s="4"/>
    </row>
    <row r="4647" spans="2:21" ht="14.25" customHeight="1" x14ac:dyDescent="0.3">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c r="O4647" s="4" t="str">
        <f>TEXT(Table1[[#This Row],[Invoice Date]],"mmm")</f>
        <v>Sep</v>
      </c>
      <c r="P4647" s="4">
        <f>YEAR(Table1[[#This Row],[Invoice Date]])</f>
        <v>2020</v>
      </c>
      <c r="Q4647" s="4">
        <f>IFERROR(Table1[[#This Row],[Total Sales]]/Table1[[#This Row],[Units Sold]],4)</f>
        <v>57</v>
      </c>
      <c r="R4647" s="4">
        <f>IFERROR(Table1[[#This Row],[Operating Profit]]/Table1[[#This Row],[Units Sold]],0)</f>
        <v>26.219999999999995</v>
      </c>
      <c r="S4647" s="4">
        <f>IFERROR((Table1[[#This Row],[Total Sales]]-Table1[[#This Row],[Operating Profit]])/Table1[[#This Row],[Units Sold]],0)</f>
        <v>30.780000000000005</v>
      </c>
      <c r="T4647" s="4" t="str">
        <f>IF(Table1[[#This Row],[Profit per unit]]&gt;$V$8,"Premium","Mass")</f>
        <v>Mass</v>
      </c>
      <c r="U4647" s="4"/>
    </row>
    <row r="4648" spans="2:21" ht="14.25" customHeight="1" x14ac:dyDescent="0.3">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c r="O4648" s="4" t="str">
        <f>TEXT(Table1[[#This Row],[Invoice Date]],"mmm")</f>
        <v>Sep</v>
      </c>
      <c r="P4648" s="4">
        <f>YEAR(Table1[[#This Row],[Invoice Date]])</f>
        <v>2020</v>
      </c>
      <c r="Q4648" s="4">
        <f>IFERROR(Table1[[#This Row],[Total Sales]]/Table1[[#This Row],[Units Sold]],4)</f>
        <v>50</v>
      </c>
      <c r="R4648" s="4">
        <f>IFERROR(Table1[[#This Row],[Operating Profit]]/Table1[[#This Row],[Units Sold]],0)</f>
        <v>18.5</v>
      </c>
      <c r="S4648" s="4">
        <f>IFERROR((Table1[[#This Row],[Total Sales]]-Table1[[#This Row],[Operating Profit]])/Table1[[#This Row],[Units Sold]],0)</f>
        <v>31.5</v>
      </c>
      <c r="T4648" s="4" t="str">
        <f>IF(Table1[[#This Row],[Profit per unit]]&gt;$V$8,"Premium","Mass")</f>
        <v>Mass</v>
      </c>
      <c r="U4648" s="4"/>
    </row>
    <row r="4649" spans="2:21" ht="14.25" customHeight="1" x14ac:dyDescent="0.3">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c r="O4649" s="4" t="str">
        <f>TEXT(Table1[[#This Row],[Invoice Date]],"mmm")</f>
        <v>Sep</v>
      </c>
      <c r="P4649" s="4">
        <f>YEAR(Table1[[#This Row],[Invoice Date]])</f>
        <v>2020</v>
      </c>
      <c r="Q4649" s="4">
        <f>IFERROR(Table1[[#This Row],[Total Sales]]/Table1[[#This Row],[Units Sold]],4)</f>
        <v>53</v>
      </c>
      <c r="R4649" s="4">
        <f>IFERROR(Table1[[#This Row],[Operating Profit]]/Table1[[#This Row],[Units Sold]],0)</f>
        <v>22.79</v>
      </c>
      <c r="S4649" s="4">
        <f>IFERROR((Table1[[#This Row],[Total Sales]]-Table1[[#This Row],[Operating Profit]])/Table1[[#This Row],[Units Sold]],0)</f>
        <v>30.21</v>
      </c>
      <c r="T4649" s="4" t="str">
        <f>IF(Table1[[#This Row],[Profit per unit]]&gt;$V$8,"Premium","Mass")</f>
        <v>Mass</v>
      </c>
      <c r="U4649" s="4"/>
    </row>
    <row r="4650" spans="2:21" ht="14.25" customHeight="1" x14ac:dyDescent="0.3">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c r="O4650" s="4" t="str">
        <f>TEXT(Table1[[#This Row],[Invoice Date]],"mmm")</f>
        <v>Sep</v>
      </c>
      <c r="P4650" s="4">
        <f>YEAR(Table1[[#This Row],[Invoice Date]])</f>
        <v>2020</v>
      </c>
      <c r="Q4650" s="4">
        <f>IFERROR(Table1[[#This Row],[Total Sales]]/Table1[[#This Row],[Units Sold]],4)</f>
        <v>61</v>
      </c>
      <c r="R4650" s="4">
        <f>IFERROR(Table1[[#This Row],[Operating Profit]]/Table1[[#This Row],[Units Sold]],0)</f>
        <v>29.89</v>
      </c>
      <c r="S4650" s="4">
        <f>IFERROR((Table1[[#This Row],[Total Sales]]-Table1[[#This Row],[Operating Profit]])/Table1[[#This Row],[Units Sold]],0)</f>
        <v>31.11</v>
      </c>
      <c r="T4650" s="4" t="str">
        <f>IF(Table1[[#This Row],[Profit per unit]]&gt;$V$8,"Premium","Mass")</f>
        <v>Mass</v>
      </c>
      <c r="U4650" s="4"/>
    </row>
    <row r="4651" spans="2:21" ht="14.25" customHeight="1" x14ac:dyDescent="0.3">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c r="O4651" s="4" t="str">
        <f>TEXT(Table1[[#This Row],[Invoice Date]],"mmm")</f>
        <v>Sep</v>
      </c>
      <c r="P4651" s="4">
        <f>YEAR(Table1[[#This Row],[Invoice Date]])</f>
        <v>2020</v>
      </c>
      <c r="Q4651" s="4">
        <f>IFERROR(Table1[[#This Row],[Total Sales]]/Table1[[#This Row],[Units Sold]],4)</f>
        <v>67</v>
      </c>
      <c r="R4651" s="4">
        <f>IFERROR(Table1[[#This Row],[Operating Profit]]/Table1[[#This Row],[Units Sold]],0)</f>
        <v>43.550000000000004</v>
      </c>
      <c r="S4651" s="4">
        <f>IFERROR((Table1[[#This Row],[Total Sales]]-Table1[[#This Row],[Operating Profit]])/Table1[[#This Row],[Units Sold]],0)</f>
        <v>23.449999999999996</v>
      </c>
      <c r="T4651" s="4" t="str">
        <f>IF(Table1[[#This Row],[Profit per unit]]&gt;$V$8,"Premium","Mass")</f>
        <v>Mass</v>
      </c>
      <c r="U4651" s="4"/>
    </row>
    <row r="4652" spans="2:21" ht="14.25" customHeight="1" x14ac:dyDescent="0.3">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c r="O4652" s="4" t="str">
        <f>TEXT(Table1[[#This Row],[Invoice Date]],"mmm")</f>
        <v>Sep</v>
      </c>
      <c r="P4652" s="4">
        <f>YEAR(Table1[[#This Row],[Invoice Date]])</f>
        <v>2020</v>
      </c>
      <c r="Q4652" s="4">
        <f>IFERROR(Table1[[#This Row],[Total Sales]]/Table1[[#This Row],[Units Sold]],4)</f>
        <v>60</v>
      </c>
      <c r="R4652" s="4">
        <f>IFERROR(Table1[[#This Row],[Operating Profit]]/Table1[[#This Row],[Units Sold]],0)</f>
        <v>34.200000000000003</v>
      </c>
      <c r="S4652" s="4">
        <f>IFERROR((Table1[[#This Row],[Total Sales]]-Table1[[#This Row],[Operating Profit]])/Table1[[#This Row],[Units Sold]],0)</f>
        <v>25.799999999999997</v>
      </c>
      <c r="T4652" s="4" t="str">
        <f>IF(Table1[[#This Row],[Profit per unit]]&gt;$V$8,"Premium","Mass")</f>
        <v>Mass</v>
      </c>
      <c r="U4652" s="4"/>
    </row>
    <row r="4653" spans="2:21" ht="14.25" customHeight="1" x14ac:dyDescent="0.3">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c r="O4653" s="4" t="str">
        <f>TEXT(Table1[[#This Row],[Invoice Date]],"mmm")</f>
        <v>Sep</v>
      </c>
      <c r="P4653" s="4">
        <f>YEAR(Table1[[#This Row],[Invoice Date]])</f>
        <v>2020</v>
      </c>
      <c r="Q4653" s="4">
        <f>IFERROR(Table1[[#This Row],[Total Sales]]/Table1[[#This Row],[Units Sold]],4)</f>
        <v>55</v>
      </c>
      <c r="R4653" s="4">
        <f>IFERROR(Table1[[#This Row],[Operating Profit]]/Table1[[#This Row],[Units Sold]],0)</f>
        <v>24.749999999999996</v>
      </c>
      <c r="S4653" s="4">
        <f>IFERROR((Table1[[#This Row],[Total Sales]]-Table1[[#This Row],[Operating Profit]])/Table1[[#This Row],[Units Sold]],0)</f>
        <v>30.250000000000004</v>
      </c>
      <c r="T4653" s="4" t="str">
        <f>IF(Table1[[#This Row],[Profit per unit]]&gt;$V$8,"Premium","Mass")</f>
        <v>Mass</v>
      </c>
      <c r="U4653" s="4"/>
    </row>
    <row r="4654" spans="2:21" ht="14.25" customHeight="1" x14ac:dyDescent="0.3">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c r="O4654" s="4" t="str">
        <f>TEXT(Table1[[#This Row],[Invoice Date]],"mmm")</f>
        <v>Sep</v>
      </c>
      <c r="P4654" s="4">
        <f>YEAR(Table1[[#This Row],[Invoice Date]])</f>
        <v>2020</v>
      </c>
      <c r="Q4654" s="4">
        <f>IFERROR(Table1[[#This Row],[Total Sales]]/Table1[[#This Row],[Units Sold]],4)</f>
        <v>53</v>
      </c>
      <c r="R4654" s="4">
        <f>IFERROR(Table1[[#This Row],[Operating Profit]]/Table1[[#This Row],[Units Sold]],0)</f>
        <v>19.61</v>
      </c>
      <c r="S4654" s="4">
        <f>IFERROR((Table1[[#This Row],[Total Sales]]-Table1[[#This Row],[Operating Profit]])/Table1[[#This Row],[Units Sold]],0)</f>
        <v>33.39</v>
      </c>
      <c r="T4654" s="4" t="str">
        <f>IF(Table1[[#This Row],[Profit per unit]]&gt;$V$8,"Premium","Mass")</f>
        <v>Mass</v>
      </c>
      <c r="U4654" s="4"/>
    </row>
    <row r="4655" spans="2:21" ht="14.25" customHeight="1" x14ac:dyDescent="0.3">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c r="O4655" s="4" t="str">
        <f>TEXT(Table1[[#This Row],[Invoice Date]],"mmm")</f>
        <v>Sep</v>
      </c>
      <c r="P4655" s="4">
        <f>YEAR(Table1[[#This Row],[Invoice Date]])</f>
        <v>2020</v>
      </c>
      <c r="Q4655" s="4">
        <f>IFERROR(Table1[[#This Row],[Total Sales]]/Table1[[#This Row],[Units Sold]],4)</f>
        <v>44</v>
      </c>
      <c r="R4655" s="4">
        <f>IFERROR(Table1[[#This Row],[Operating Profit]]/Table1[[#This Row],[Units Sold]],0)</f>
        <v>17.600000000000001</v>
      </c>
      <c r="S4655" s="4">
        <f>IFERROR((Table1[[#This Row],[Total Sales]]-Table1[[#This Row],[Operating Profit]])/Table1[[#This Row],[Units Sold]],0)</f>
        <v>26.4</v>
      </c>
      <c r="T4655" s="4" t="str">
        <f>IF(Table1[[#This Row],[Profit per unit]]&gt;$V$8,"Premium","Mass")</f>
        <v>Mass</v>
      </c>
      <c r="U4655" s="4"/>
    </row>
    <row r="4656" spans="2:21" ht="14.25" customHeight="1" x14ac:dyDescent="0.3">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c r="O4656" s="4" t="str">
        <f>TEXT(Table1[[#This Row],[Invoice Date]],"mmm")</f>
        <v>Sep</v>
      </c>
      <c r="P4656" s="4">
        <f>YEAR(Table1[[#This Row],[Invoice Date]])</f>
        <v>2020</v>
      </c>
      <c r="Q4656" s="4">
        <f>IFERROR(Table1[[#This Row],[Total Sales]]/Table1[[#This Row],[Units Sold]],4)</f>
        <v>52</v>
      </c>
      <c r="R4656" s="4">
        <f>IFERROR(Table1[[#This Row],[Operating Profit]]/Table1[[#This Row],[Units Sold]],0)</f>
        <v>23.399999999999995</v>
      </c>
      <c r="S4656" s="4">
        <f>IFERROR((Table1[[#This Row],[Total Sales]]-Table1[[#This Row],[Operating Profit]])/Table1[[#This Row],[Units Sold]],0)</f>
        <v>28.600000000000005</v>
      </c>
      <c r="T4656" s="4" t="str">
        <f>IF(Table1[[#This Row],[Profit per unit]]&gt;$V$8,"Premium","Mass")</f>
        <v>Mass</v>
      </c>
      <c r="U4656" s="4"/>
    </row>
    <row r="4657" spans="2:21" ht="14.25" customHeight="1" x14ac:dyDescent="0.3">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c r="O4657" s="4" t="str">
        <f>TEXT(Table1[[#This Row],[Invoice Date]],"mmm")</f>
        <v>Sep</v>
      </c>
      <c r="P4657" s="4">
        <f>YEAR(Table1[[#This Row],[Invoice Date]])</f>
        <v>2020</v>
      </c>
      <c r="Q4657" s="4">
        <f>IFERROR(Table1[[#This Row],[Total Sales]]/Table1[[#This Row],[Units Sold]],4)</f>
        <v>56</v>
      </c>
      <c r="R4657" s="4">
        <f>IFERROR(Table1[[#This Row],[Operating Profit]]/Table1[[#This Row],[Units Sold]],0)</f>
        <v>34.159999999999997</v>
      </c>
      <c r="S4657" s="4">
        <f>IFERROR((Table1[[#This Row],[Total Sales]]-Table1[[#This Row],[Operating Profit]])/Table1[[#This Row],[Units Sold]],0)</f>
        <v>21.84</v>
      </c>
      <c r="T4657" s="4" t="str">
        <f>IF(Table1[[#This Row],[Profit per unit]]&gt;$V$8,"Premium","Mass")</f>
        <v>Mass</v>
      </c>
      <c r="U4657" s="4"/>
    </row>
    <row r="4658" spans="2:21" ht="14.25" customHeight="1" x14ac:dyDescent="0.3">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c r="O4658" s="4" t="str">
        <f>TEXT(Table1[[#This Row],[Invoice Date]],"mmm")</f>
        <v>Sep</v>
      </c>
      <c r="P4658" s="4">
        <f>YEAR(Table1[[#This Row],[Invoice Date]])</f>
        <v>2020</v>
      </c>
      <c r="Q4658" s="4">
        <f>IFERROR(Table1[[#This Row],[Total Sales]]/Table1[[#This Row],[Units Sold]],4)</f>
        <v>53</v>
      </c>
      <c r="R4658" s="4">
        <f>IFERROR(Table1[[#This Row],[Operating Profit]]/Table1[[#This Row],[Units Sold]],0)</f>
        <v>29.150000000000002</v>
      </c>
      <c r="S4658" s="4">
        <f>IFERROR((Table1[[#This Row],[Total Sales]]-Table1[[#This Row],[Operating Profit]])/Table1[[#This Row],[Units Sold]],0)</f>
        <v>23.849999999999998</v>
      </c>
      <c r="T4658" s="4" t="str">
        <f>IF(Table1[[#This Row],[Profit per unit]]&gt;$V$8,"Premium","Mass")</f>
        <v>Mass</v>
      </c>
      <c r="U4658" s="4"/>
    </row>
    <row r="4659" spans="2:21" ht="14.25" customHeight="1" x14ac:dyDescent="0.3">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c r="O4659" s="4" t="str">
        <f>TEXT(Table1[[#This Row],[Invoice Date]],"mmm")</f>
        <v>Sep</v>
      </c>
      <c r="P4659" s="4">
        <f>YEAR(Table1[[#This Row],[Invoice Date]])</f>
        <v>2020</v>
      </c>
      <c r="Q4659" s="4">
        <f>IFERROR(Table1[[#This Row],[Total Sales]]/Table1[[#This Row],[Units Sold]],4)</f>
        <v>46</v>
      </c>
      <c r="R4659" s="4">
        <f>IFERROR(Table1[[#This Row],[Operating Profit]]/Table1[[#This Row],[Units Sold]],0)</f>
        <v>20.699999999999996</v>
      </c>
      <c r="S4659" s="4">
        <f>IFERROR((Table1[[#This Row],[Total Sales]]-Table1[[#This Row],[Operating Profit]])/Table1[[#This Row],[Units Sold]],0)</f>
        <v>25.300000000000004</v>
      </c>
      <c r="T4659" s="4" t="str">
        <f>IF(Table1[[#This Row],[Profit per unit]]&gt;$V$8,"Premium","Mass")</f>
        <v>Mass</v>
      </c>
      <c r="U4659" s="4"/>
    </row>
    <row r="4660" spans="2:21" ht="14.25" customHeight="1" x14ac:dyDescent="0.3">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c r="O4660" s="4" t="str">
        <f>TEXT(Table1[[#This Row],[Invoice Date]],"mmm")</f>
        <v>Sep</v>
      </c>
      <c r="P4660" s="4">
        <f>YEAR(Table1[[#This Row],[Invoice Date]])</f>
        <v>2020</v>
      </c>
      <c r="Q4660" s="4">
        <f>IFERROR(Table1[[#This Row],[Total Sales]]/Table1[[#This Row],[Units Sold]],4)</f>
        <v>41</v>
      </c>
      <c r="R4660" s="4">
        <f>IFERROR(Table1[[#This Row],[Operating Profit]]/Table1[[#This Row],[Units Sold]],0)</f>
        <v>15.17</v>
      </c>
      <c r="S4660" s="4">
        <f>IFERROR((Table1[[#This Row],[Total Sales]]-Table1[[#This Row],[Operating Profit]])/Table1[[#This Row],[Units Sold]],0)</f>
        <v>25.83</v>
      </c>
      <c r="T4660" s="4" t="str">
        <f>IF(Table1[[#This Row],[Profit per unit]]&gt;$V$8,"Premium","Mass")</f>
        <v>Mass</v>
      </c>
      <c r="U4660" s="4"/>
    </row>
    <row r="4661" spans="2:21" ht="14.25" customHeight="1" x14ac:dyDescent="0.3">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c r="O4661" s="4" t="str">
        <f>TEXT(Table1[[#This Row],[Invoice Date]],"mmm")</f>
        <v>Sep</v>
      </c>
      <c r="P4661" s="4">
        <f>YEAR(Table1[[#This Row],[Invoice Date]])</f>
        <v>2020</v>
      </c>
      <c r="Q4661" s="4">
        <f>IFERROR(Table1[[#This Row],[Total Sales]]/Table1[[#This Row],[Units Sold]],4)</f>
        <v>42</v>
      </c>
      <c r="R4661" s="4">
        <f>IFERROR(Table1[[#This Row],[Operating Profit]]/Table1[[#This Row],[Units Sold]],0)</f>
        <v>18.059999999999999</v>
      </c>
      <c r="S4661" s="4">
        <f>IFERROR((Table1[[#This Row],[Total Sales]]-Table1[[#This Row],[Operating Profit]])/Table1[[#This Row],[Units Sold]],0)</f>
        <v>23.939999999999998</v>
      </c>
      <c r="T4661" s="4" t="str">
        <f>IF(Table1[[#This Row],[Profit per unit]]&gt;$V$8,"Premium","Mass")</f>
        <v>Mass</v>
      </c>
      <c r="U4661" s="4"/>
    </row>
    <row r="4662" spans="2:21" ht="14.25" customHeight="1" x14ac:dyDescent="0.3">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c r="O4662" s="4" t="str">
        <f>TEXT(Table1[[#This Row],[Invoice Date]],"mmm")</f>
        <v>Sep</v>
      </c>
      <c r="P4662" s="4">
        <f>YEAR(Table1[[#This Row],[Invoice Date]])</f>
        <v>2020</v>
      </c>
      <c r="Q4662" s="4">
        <f>IFERROR(Table1[[#This Row],[Total Sales]]/Table1[[#This Row],[Units Sold]],4)</f>
        <v>50</v>
      </c>
      <c r="R4662" s="4">
        <f>IFERROR(Table1[[#This Row],[Operating Profit]]/Table1[[#This Row],[Units Sold]],0)</f>
        <v>25</v>
      </c>
      <c r="S4662" s="4">
        <f>IFERROR((Table1[[#This Row],[Total Sales]]-Table1[[#This Row],[Operating Profit]])/Table1[[#This Row],[Units Sold]],0)</f>
        <v>25</v>
      </c>
      <c r="T4662" s="4" t="str">
        <f>IF(Table1[[#This Row],[Profit per unit]]&gt;$V$8,"Premium","Mass")</f>
        <v>Mass</v>
      </c>
      <c r="U4662" s="4"/>
    </row>
    <row r="4663" spans="2:21" ht="14.25" customHeight="1" x14ac:dyDescent="0.3">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c r="O4663" s="4" t="str">
        <f>TEXT(Table1[[#This Row],[Invoice Date]],"mmm")</f>
        <v>Sep</v>
      </c>
      <c r="P4663" s="4">
        <f>YEAR(Table1[[#This Row],[Invoice Date]])</f>
        <v>2020</v>
      </c>
      <c r="Q4663" s="4">
        <f>IFERROR(Table1[[#This Row],[Total Sales]]/Table1[[#This Row],[Units Sold]],4)</f>
        <v>55</v>
      </c>
      <c r="R4663" s="4">
        <f>IFERROR(Table1[[#This Row],[Operating Profit]]/Table1[[#This Row],[Units Sold]],0)</f>
        <v>34.65</v>
      </c>
      <c r="S4663" s="4">
        <f>IFERROR((Table1[[#This Row],[Total Sales]]-Table1[[#This Row],[Operating Profit]])/Table1[[#This Row],[Units Sold]],0)</f>
        <v>20.350000000000001</v>
      </c>
      <c r="T4663" s="4" t="str">
        <f>IF(Table1[[#This Row],[Profit per unit]]&gt;$V$8,"Premium","Mass")</f>
        <v>Mass</v>
      </c>
      <c r="U4663" s="4"/>
    </row>
    <row r="4664" spans="2:21" ht="14.25" customHeight="1" x14ac:dyDescent="0.3">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c r="O4664" s="4" t="str">
        <f>TEXT(Table1[[#This Row],[Invoice Date]],"mmm")</f>
        <v>Sep</v>
      </c>
      <c r="P4664" s="4">
        <f>YEAR(Table1[[#This Row],[Invoice Date]])</f>
        <v>2020</v>
      </c>
      <c r="Q4664" s="4">
        <f>IFERROR(Table1[[#This Row],[Total Sales]]/Table1[[#This Row],[Units Sold]],4)</f>
        <v>56</v>
      </c>
      <c r="R4664" s="4">
        <f>IFERROR(Table1[[#This Row],[Operating Profit]]/Table1[[#This Row],[Units Sold]],0)</f>
        <v>33.6</v>
      </c>
      <c r="S4664" s="4">
        <f>IFERROR((Table1[[#This Row],[Total Sales]]-Table1[[#This Row],[Operating Profit]])/Table1[[#This Row],[Units Sold]],0)</f>
        <v>22.4</v>
      </c>
      <c r="T4664" s="4" t="str">
        <f>IF(Table1[[#This Row],[Profit per unit]]&gt;$V$8,"Premium","Mass")</f>
        <v>Mass</v>
      </c>
      <c r="U4664" s="4"/>
    </row>
    <row r="4665" spans="2:21" ht="14.25" customHeight="1" x14ac:dyDescent="0.3">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c r="O4665" s="4" t="str">
        <f>TEXT(Table1[[#This Row],[Invoice Date]],"mmm")</f>
        <v>Sep</v>
      </c>
      <c r="P4665" s="4">
        <f>YEAR(Table1[[#This Row],[Invoice Date]])</f>
        <v>2020</v>
      </c>
      <c r="Q4665" s="4">
        <f>IFERROR(Table1[[#This Row],[Total Sales]]/Table1[[#This Row],[Units Sold]],4)</f>
        <v>47</v>
      </c>
      <c r="R4665" s="4">
        <f>IFERROR(Table1[[#This Row],[Operating Profit]]/Table1[[#This Row],[Units Sold]],0)</f>
        <v>21.15</v>
      </c>
      <c r="S4665" s="4">
        <f>IFERROR((Table1[[#This Row],[Total Sales]]-Table1[[#This Row],[Operating Profit]])/Table1[[#This Row],[Units Sold]],0)</f>
        <v>25.85</v>
      </c>
      <c r="T4665" s="4" t="str">
        <f>IF(Table1[[#This Row],[Profit per unit]]&gt;$V$8,"Premium","Mass")</f>
        <v>Mass</v>
      </c>
      <c r="U4665" s="4"/>
    </row>
    <row r="4666" spans="2:21" ht="14.25" customHeight="1" x14ac:dyDescent="0.3">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c r="O4666" s="4" t="str">
        <f>TEXT(Table1[[#This Row],[Invoice Date]],"mmm")</f>
        <v>Oct</v>
      </c>
      <c r="P4666" s="4">
        <f>YEAR(Table1[[#This Row],[Invoice Date]])</f>
        <v>2020</v>
      </c>
      <c r="Q4666" s="4">
        <f>IFERROR(Table1[[#This Row],[Total Sales]]/Table1[[#This Row],[Units Sold]],4)</f>
        <v>47</v>
      </c>
      <c r="R4666" s="4">
        <f>IFERROR(Table1[[#This Row],[Operating Profit]]/Table1[[#This Row],[Units Sold]],0)</f>
        <v>18.330000000000002</v>
      </c>
      <c r="S4666" s="4">
        <f>IFERROR((Table1[[#This Row],[Total Sales]]-Table1[[#This Row],[Operating Profit]])/Table1[[#This Row],[Units Sold]],0)</f>
        <v>28.67</v>
      </c>
      <c r="T4666" s="4" t="str">
        <f>IF(Table1[[#This Row],[Profit per unit]]&gt;$V$8,"Premium","Mass")</f>
        <v>Mass</v>
      </c>
      <c r="U4666" s="4"/>
    </row>
    <row r="4667" spans="2:21" ht="14.25" customHeight="1" x14ac:dyDescent="0.3">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c r="O4667" s="4" t="str">
        <f>TEXT(Table1[[#This Row],[Invoice Date]],"mmm")</f>
        <v>Oct</v>
      </c>
      <c r="P4667" s="4">
        <f>YEAR(Table1[[#This Row],[Invoice Date]])</f>
        <v>2020</v>
      </c>
      <c r="Q4667" s="4">
        <f>IFERROR(Table1[[#This Row],[Total Sales]]/Table1[[#This Row],[Units Sold]],4)</f>
        <v>45</v>
      </c>
      <c r="R4667" s="4">
        <f>IFERROR(Table1[[#This Row],[Operating Profit]]/Table1[[#This Row],[Units Sold]],0)</f>
        <v>19.8</v>
      </c>
      <c r="S4667" s="4">
        <f>IFERROR((Table1[[#This Row],[Total Sales]]-Table1[[#This Row],[Operating Profit]])/Table1[[#This Row],[Units Sold]],0)</f>
        <v>25.2</v>
      </c>
      <c r="T4667" s="4" t="str">
        <f>IF(Table1[[#This Row],[Profit per unit]]&gt;$V$8,"Premium","Mass")</f>
        <v>Mass</v>
      </c>
      <c r="U4667" s="4"/>
    </row>
    <row r="4668" spans="2:21" ht="14.25" customHeight="1" x14ac:dyDescent="0.3">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c r="O4668" s="4" t="str">
        <f>TEXT(Table1[[#This Row],[Invoice Date]],"mmm")</f>
        <v>Oct</v>
      </c>
      <c r="P4668" s="4">
        <f>YEAR(Table1[[#This Row],[Invoice Date]])</f>
        <v>2020</v>
      </c>
      <c r="Q4668" s="4">
        <f>IFERROR(Table1[[#This Row],[Total Sales]]/Table1[[#This Row],[Units Sold]],4)</f>
        <v>57</v>
      </c>
      <c r="R4668" s="4">
        <f>IFERROR(Table1[[#This Row],[Operating Profit]]/Table1[[#This Row],[Units Sold]],0)</f>
        <v>28.5</v>
      </c>
      <c r="S4668" s="4">
        <f>IFERROR((Table1[[#This Row],[Total Sales]]-Table1[[#This Row],[Operating Profit]])/Table1[[#This Row],[Units Sold]],0)</f>
        <v>28.5</v>
      </c>
      <c r="T4668" s="4" t="str">
        <f>IF(Table1[[#This Row],[Profit per unit]]&gt;$V$8,"Premium","Mass")</f>
        <v>Mass</v>
      </c>
      <c r="U4668" s="4"/>
    </row>
    <row r="4669" spans="2:21" ht="14.25" customHeight="1" x14ac:dyDescent="0.3">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c r="O4669" s="4" t="str">
        <f>TEXT(Table1[[#This Row],[Invoice Date]],"mmm")</f>
        <v>Oct</v>
      </c>
      <c r="P4669" s="4">
        <f>YEAR(Table1[[#This Row],[Invoice Date]])</f>
        <v>2020</v>
      </c>
      <c r="Q4669" s="4">
        <f>IFERROR(Table1[[#This Row],[Total Sales]]/Table1[[#This Row],[Units Sold]],4)</f>
        <v>59</v>
      </c>
      <c r="R4669" s="4">
        <f>IFERROR(Table1[[#This Row],[Operating Profit]]/Table1[[#This Row],[Units Sold]],0)</f>
        <v>38.35</v>
      </c>
      <c r="S4669" s="4">
        <f>IFERROR((Table1[[#This Row],[Total Sales]]-Table1[[#This Row],[Operating Profit]])/Table1[[#This Row],[Units Sold]],0)</f>
        <v>20.649999999999995</v>
      </c>
      <c r="T4669" s="4" t="str">
        <f>IF(Table1[[#This Row],[Profit per unit]]&gt;$V$8,"Premium","Mass")</f>
        <v>Mass</v>
      </c>
      <c r="U4669" s="4"/>
    </row>
    <row r="4670" spans="2:21" ht="14.25" customHeight="1" x14ac:dyDescent="0.3">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c r="O4670" s="4" t="str">
        <f>TEXT(Table1[[#This Row],[Invoice Date]],"mmm")</f>
        <v>Oct</v>
      </c>
      <c r="P4670" s="4">
        <f>YEAR(Table1[[#This Row],[Invoice Date]])</f>
        <v>2020</v>
      </c>
      <c r="Q4670" s="4">
        <f>IFERROR(Table1[[#This Row],[Total Sales]]/Table1[[#This Row],[Units Sold]],4)</f>
        <v>56</v>
      </c>
      <c r="R4670" s="4">
        <f>IFERROR(Table1[[#This Row],[Operating Profit]]/Table1[[#This Row],[Units Sold]],0)</f>
        <v>32.480000000000004</v>
      </c>
      <c r="S4670" s="4">
        <f>IFERROR((Table1[[#This Row],[Total Sales]]-Table1[[#This Row],[Operating Profit]])/Table1[[#This Row],[Units Sold]],0)</f>
        <v>23.519999999999996</v>
      </c>
      <c r="T4670" s="4" t="str">
        <f>IF(Table1[[#This Row],[Profit per unit]]&gt;$V$8,"Premium","Mass")</f>
        <v>Mass</v>
      </c>
      <c r="U4670" s="4"/>
    </row>
    <row r="4671" spans="2:21" ht="14.25" customHeight="1" x14ac:dyDescent="0.3">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c r="O4671" s="4" t="str">
        <f>TEXT(Table1[[#This Row],[Invoice Date]],"mmm")</f>
        <v>Oct</v>
      </c>
      <c r="P4671" s="4">
        <f>YEAR(Table1[[#This Row],[Invoice Date]])</f>
        <v>2020</v>
      </c>
      <c r="Q4671" s="4">
        <f>IFERROR(Table1[[#This Row],[Total Sales]]/Table1[[#This Row],[Units Sold]],4)</f>
        <v>49</v>
      </c>
      <c r="R4671" s="4">
        <f>IFERROR(Table1[[#This Row],[Operating Profit]]/Table1[[#This Row],[Units Sold]],0)</f>
        <v>23.52</v>
      </c>
      <c r="S4671" s="4">
        <f>IFERROR((Table1[[#This Row],[Total Sales]]-Table1[[#This Row],[Operating Profit]])/Table1[[#This Row],[Units Sold]],0)</f>
        <v>25.48</v>
      </c>
      <c r="T4671" s="4" t="str">
        <f>IF(Table1[[#This Row],[Profit per unit]]&gt;$V$8,"Premium","Mass")</f>
        <v>Mass</v>
      </c>
      <c r="U4671" s="4"/>
    </row>
    <row r="4672" spans="2:21" ht="14.25" customHeight="1" x14ac:dyDescent="0.3">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c r="O4672" s="4" t="str">
        <f>TEXT(Table1[[#This Row],[Invoice Date]],"mmm")</f>
        <v>Oct</v>
      </c>
      <c r="P4672" s="4">
        <f>YEAR(Table1[[#This Row],[Invoice Date]])</f>
        <v>2020</v>
      </c>
      <c r="Q4672" s="4">
        <f>IFERROR(Table1[[#This Row],[Total Sales]]/Table1[[#This Row],[Units Sold]],4)</f>
        <v>46</v>
      </c>
      <c r="R4672" s="4">
        <f>IFERROR(Table1[[#This Row],[Operating Profit]]/Table1[[#This Row],[Units Sold]],0)</f>
        <v>17.02</v>
      </c>
      <c r="S4672" s="4">
        <f>IFERROR((Table1[[#This Row],[Total Sales]]-Table1[[#This Row],[Operating Profit]])/Table1[[#This Row],[Units Sold]],0)</f>
        <v>28.98</v>
      </c>
      <c r="T4672" s="4" t="str">
        <f>IF(Table1[[#This Row],[Profit per unit]]&gt;$V$8,"Premium","Mass")</f>
        <v>Mass</v>
      </c>
      <c r="U4672" s="4"/>
    </row>
    <row r="4673" spans="2:21" ht="14.25" customHeight="1" x14ac:dyDescent="0.3">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c r="O4673" s="4" t="str">
        <f>TEXT(Table1[[#This Row],[Invoice Date]],"mmm")</f>
        <v>Oct</v>
      </c>
      <c r="P4673" s="4">
        <f>YEAR(Table1[[#This Row],[Invoice Date]])</f>
        <v>2020</v>
      </c>
      <c r="Q4673" s="4">
        <f>IFERROR(Table1[[#This Row],[Total Sales]]/Table1[[#This Row],[Units Sold]],4)</f>
        <v>49</v>
      </c>
      <c r="R4673" s="4">
        <f>IFERROR(Table1[[#This Row],[Operating Profit]]/Table1[[#This Row],[Units Sold]],0)</f>
        <v>21.56</v>
      </c>
      <c r="S4673" s="4">
        <f>IFERROR((Table1[[#This Row],[Total Sales]]-Table1[[#This Row],[Operating Profit]])/Table1[[#This Row],[Units Sold]],0)</f>
        <v>27.44</v>
      </c>
      <c r="T4673" s="4" t="str">
        <f>IF(Table1[[#This Row],[Profit per unit]]&gt;$V$8,"Premium","Mass")</f>
        <v>Mass</v>
      </c>
      <c r="U4673" s="4"/>
    </row>
    <row r="4674" spans="2:21" ht="14.25" customHeight="1" x14ac:dyDescent="0.3">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c r="O4674" s="4" t="str">
        <f>TEXT(Table1[[#This Row],[Invoice Date]],"mmm")</f>
        <v>Oct</v>
      </c>
      <c r="P4674" s="4">
        <f>YEAR(Table1[[#This Row],[Invoice Date]])</f>
        <v>2020</v>
      </c>
      <c r="Q4674" s="4">
        <f>IFERROR(Table1[[#This Row],[Total Sales]]/Table1[[#This Row],[Units Sold]],4)</f>
        <v>64</v>
      </c>
      <c r="R4674" s="4">
        <f>IFERROR(Table1[[#This Row],[Operating Profit]]/Table1[[#This Row],[Units Sold]],0)</f>
        <v>32</v>
      </c>
      <c r="S4674" s="4">
        <f>IFERROR((Table1[[#This Row],[Total Sales]]-Table1[[#This Row],[Operating Profit]])/Table1[[#This Row],[Units Sold]],0)</f>
        <v>32</v>
      </c>
      <c r="T4674" s="4" t="str">
        <f>IF(Table1[[#This Row],[Profit per unit]]&gt;$V$8,"Premium","Mass")</f>
        <v>Mass</v>
      </c>
      <c r="U4674" s="4"/>
    </row>
    <row r="4675" spans="2:21" ht="14.25" customHeight="1" x14ac:dyDescent="0.3">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c r="O4675" s="4" t="str">
        <f>TEXT(Table1[[#This Row],[Invoice Date]],"mmm")</f>
        <v>Oct</v>
      </c>
      <c r="P4675" s="4">
        <f>YEAR(Table1[[#This Row],[Invoice Date]])</f>
        <v>2020</v>
      </c>
      <c r="Q4675" s="4">
        <f>IFERROR(Table1[[#This Row],[Total Sales]]/Table1[[#This Row],[Units Sold]],4)</f>
        <v>64</v>
      </c>
      <c r="R4675" s="4">
        <f>IFERROR(Table1[[#This Row],[Operating Profit]]/Table1[[#This Row],[Units Sold]],0)</f>
        <v>38.4</v>
      </c>
      <c r="S4675" s="4">
        <f>IFERROR((Table1[[#This Row],[Total Sales]]-Table1[[#This Row],[Operating Profit]])/Table1[[#This Row],[Units Sold]],0)</f>
        <v>25.6</v>
      </c>
      <c r="T4675" s="4" t="str">
        <f>IF(Table1[[#This Row],[Profit per unit]]&gt;$V$8,"Premium","Mass")</f>
        <v>Mass</v>
      </c>
      <c r="U4675" s="4"/>
    </row>
    <row r="4676" spans="2:21" ht="14.25" customHeight="1" x14ac:dyDescent="0.3">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c r="O4676" s="4" t="str">
        <f>TEXT(Table1[[#This Row],[Invoice Date]],"mmm")</f>
        <v>May</v>
      </c>
      <c r="P4676" s="4">
        <f>YEAR(Table1[[#This Row],[Invoice Date]])</f>
        <v>2020</v>
      </c>
      <c r="Q4676" s="4">
        <f>IFERROR(Table1[[#This Row],[Total Sales]]/Table1[[#This Row],[Units Sold]],4)</f>
        <v>63</v>
      </c>
      <c r="R4676" s="4">
        <f>IFERROR(Table1[[#This Row],[Operating Profit]]/Table1[[#This Row],[Units Sold]],0)</f>
        <v>35.28</v>
      </c>
      <c r="S4676" s="4">
        <f>IFERROR((Table1[[#This Row],[Total Sales]]-Table1[[#This Row],[Operating Profit]])/Table1[[#This Row],[Units Sold]],0)</f>
        <v>27.72</v>
      </c>
      <c r="T4676" s="4" t="str">
        <f>IF(Table1[[#This Row],[Profit per unit]]&gt;$V$8,"Premium","Mass")</f>
        <v>Mass</v>
      </c>
      <c r="U4676" s="4"/>
    </row>
    <row r="4677" spans="2:21" ht="14.25" customHeight="1" x14ac:dyDescent="0.3">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c r="O4677" s="4" t="str">
        <f>TEXT(Table1[[#This Row],[Invoice Date]],"mmm")</f>
        <v>May</v>
      </c>
      <c r="P4677" s="4">
        <f>YEAR(Table1[[#This Row],[Invoice Date]])</f>
        <v>2020</v>
      </c>
      <c r="Q4677" s="4">
        <f>IFERROR(Table1[[#This Row],[Total Sales]]/Table1[[#This Row],[Units Sold]],4)</f>
        <v>51</v>
      </c>
      <c r="R4677" s="4">
        <f>IFERROR(Table1[[#This Row],[Operating Profit]]/Table1[[#This Row],[Units Sold]],0)</f>
        <v>23.97</v>
      </c>
      <c r="S4677" s="4">
        <f>IFERROR((Table1[[#This Row],[Total Sales]]-Table1[[#This Row],[Operating Profit]])/Table1[[#This Row],[Units Sold]],0)</f>
        <v>27.03</v>
      </c>
      <c r="T4677" s="4" t="str">
        <f>IF(Table1[[#This Row],[Profit per unit]]&gt;$V$8,"Premium","Mass")</f>
        <v>Mass</v>
      </c>
      <c r="U4677" s="4"/>
    </row>
    <row r="4678" spans="2:21" ht="14.25" customHeight="1" x14ac:dyDescent="0.3">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c r="O4678" s="4" t="str">
        <f>TEXT(Table1[[#This Row],[Invoice Date]],"mmm")</f>
        <v>May</v>
      </c>
      <c r="P4678" s="4">
        <f>YEAR(Table1[[#This Row],[Invoice Date]])</f>
        <v>2020</v>
      </c>
      <c r="Q4678" s="4">
        <f>IFERROR(Table1[[#This Row],[Total Sales]]/Table1[[#This Row],[Units Sold]],4)</f>
        <v>52</v>
      </c>
      <c r="R4678" s="4">
        <f>IFERROR(Table1[[#This Row],[Operating Profit]]/Table1[[#This Row],[Units Sold]],0)</f>
        <v>19.239999999999998</v>
      </c>
      <c r="S4678" s="4">
        <f>IFERROR((Table1[[#This Row],[Total Sales]]-Table1[[#This Row],[Operating Profit]])/Table1[[#This Row],[Units Sold]],0)</f>
        <v>32.760000000000005</v>
      </c>
      <c r="T4678" s="4" t="str">
        <f>IF(Table1[[#This Row],[Profit per unit]]&gt;$V$8,"Premium","Mass")</f>
        <v>Mass</v>
      </c>
      <c r="U4678" s="4"/>
    </row>
    <row r="4679" spans="2:21" ht="14.25" customHeight="1" x14ac:dyDescent="0.3">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c r="O4679" s="4" t="str">
        <f>TEXT(Table1[[#This Row],[Invoice Date]],"mmm")</f>
        <v>May</v>
      </c>
      <c r="P4679" s="4">
        <f>YEAR(Table1[[#This Row],[Invoice Date]])</f>
        <v>2020</v>
      </c>
      <c r="Q4679" s="4">
        <f>IFERROR(Table1[[#This Row],[Total Sales]]/Table1[[#This Row],[Units Sold]],4)</f>
        <v>54</v>
      </c>
      <c r="R4679" s="4">
        <f>IFERROR(Table1[[#This Row],[Operating Profit]]/Table1[[#This Row],[Units Sold]],0)</f>
        <v>23.22</v>
      </c>
      <c r="S4679" s="4">
        <f>IFERROR((Table1[[#This Row],[Total Sales]]-Table1[[#This Row],[Operating Profit]])/Table1[[#This Row],[Units Sold]],0)</f>
        <v>30.78</v>
      </c>
      <c r="T4679" s="4" t="str">
        <f>IF(Table1[[#This Row],[Profit per unit]]&gt;$V$8,"Premium","Mass")</f>
        <v>Mass</v>
      </c>
      <c r="U4679" s="4"/>
    </row>
    <row r="4680" spans="2:21" ht="14.25" customHeight="1" x14ac:dyDescent="0.3">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c r="O4680" s="4" t="str">
        <f>TEXT(Table1[[#This Row],[Invoice Date]],"mmm")</f>
        <v>May</v>
      </c>
      <c r="P4680" s="4">
        <f>YEAR(Table1[[#This Row],[Invoice Date]])</f>
        <v>2020</v>
      </c>
      <c r="Q4680" s="4">
        <f>IFERROR(Table1[[#This Row],[Total Sales]]/Table1[[#This Row],[Units Sold]],4)</f>
        <v>60</v>
      </c>
      <c r="R4680" s="4">
        <f>IFERROR(Table1[[#This Row],[Operating Profit]]/Table1[[#This Row],[Units Sold]],0)</f>
        <v>29.400000000000002</v>
      </c>
      <c r="S4680" s="4">
        <f>IFERROR((Table1[[#This Row],[Total Sales]]-Table1[[#This Row],[Operating Profit]])/Table1[[#This Row],[Units Sold]],0)</f>
        <v>30.599999999999998</v>
      </c>
      <c r="T4680" s="4" t="str">
        <f>IF(Table1[[#This Row],[Profit per unit]]&gt;$V$8,"Premium","Mass")</f>
        <v>Mass</v>
      </c>
      <c r="U4680" s="4"/>
    </row>
    <row r="4681" spans="2:21" ht="14.25" customHeight="1" x14ac:dyDescent="0.3">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c r="O4681" s="4" t="str">
        <f>TEXT(Table1[[#This Row],[Invoice Date]],"mmm")</f>
        <v>May</v>
      </c>
      <c r="P4681" s="4">
        <f>YEAR(Table1[[#This Row],[Invoice Date]])</f>
        <v>2020</v>
      </c>
      <c r="Q4681" s="4">
        <f>IFERROR(Table1[[#This Row],[Total Sales]]/Table1[[#This Row],[Units Sold]],4)</f>
        <v>64</v>
      </c>
      <c r="R4681" s="4">
        <f>IFERROR(Table1[[#This Row],[Operating Profit]]/Table1[[#This Row],[Units Sold]],0)</f>
        <v>40.32</v>
      </c>
      <c r="S4681" s="4">
        <f>IFERROR((Table1[[#This Row],[Total Sales]]-Table1[[#This Row],[Operating Profit]])/Table1[[#This Row],[Units Sold]],0)</f>
        <v>23.68</v>
      </c>
      <c r="T4681" s="4" t="str">
        <f>IF(Table1[[#This Row],[Profit per unit]]&gt;$V$8,"Premium","Mass")</f>
        <v>Mass</v>
      </c>
      <c r="U4681" s="4"/>
    </row>
    <row r="4682" spans="2:21" ht="14.25" customHeight="1" x14ac:dyDescent="0.3">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c r="O4682" s="4" t="str">
        <f>TEXT(Table1[[#This Row],[Invoice Date]],"mmm")</f>
        <v>Oct</v>
      </c>
      <c r="P4682" s="4">
        <f>YEAR(Table1[[#This Row],[Invoice Date]])</f>
        <v>2020</v>
      </c>
      <c r="Q4682" s="4">
        <f>IFERROR(Table1[[#This Row],[Total Sales]]/Table1[[#This Row],[Units Sold]],4)</f>
        <v>33</v>
      </c>
      <c r="R4682" s="4">
        <f>IFERROR(Table1[[#This Row],[Operating Profit]]/Table1[[#This Row],[Units Sold]],0)</f>
        <v>14.850000000000003</v>
      </c>
      <c r="S4682" s="4">
        <f>IFERROR((Table1[[#This Row],[Total Sales]]-Table1[[#This Row],[Operating Profit]])/Table1[[#This Row],[Units Sold]],0)</f>
        <v>18.149999999999999</v>
      </c>
      <c r="T4682" s="4" t="str">
        <f>IF(Table1[[#This Row],[Profit per unit]]&gt;$V$8,"Premium","Mass")</f>
        <v>Mass</v>
      </c>
      <c r="U4682" s="4"/>
    </row>
    <row r="4683" spans="2:21" ht="14.25" customHeight="1" x14ac:dyDescent="0.3">
      <c r="B4683" s="4" t="s">
        <v>14</v>
      </c>
      <c r="C4683" s="4">
        <v>1185732</v>
      </c>
      <c r="D4683" s="5">
        <v>44122</v>
      </c>
      <c r="E4683" s="4" t="s">
        <v>48</v>
      </c>
      <c r="F4683" s="4" t="s">
        <v>49</v>
      </c>
      <c r="G4683" s="4" t="s">
        <v>50</v>
      </c>
      <c r="H4683" s="6" t="s">
        <v>19</v>
      </c>
      <c r="I4683" s="7">
        <v>33</v>
      </c>
      <c r="J4683" s="8">
        <v>65</v>
      </c>
      <c r="K4683" s="9">
        <v>2145</v>
      </c>
      <c r="L4683" s="9">
        <v>858</v>
      </c>
      <c r="M4683" s="10">
        <v>0.4</v>
      </c>
      <c r="N4683" s="4" t="s">
        <v>83</v>
      </c>
      <c r="O4683" s="4" t="str">
        <f>TEXT(Table1[[#This Row],[Invoice Date]],"mmm")</f>
        <v>Oct</v>
      </c>
      <c r="P4683" s="4">
        <f>YEAR(Table1[[#This Row],[Invoice Date]])</f>
        <v>2020</v>
      </c>
      <c r="Q4683" s="4">
        <f>IFERROR(Table1[[#This Row],[Total Sales]]/Table1[[#This Row],[Units Sold]],4)</f>
        <v>33</v>
      </c>
      <c r="R4683" s="4">
        <f>IFERROR(Table1[[#This Row],[Operating Profit]]/Table1[[#This Row],[Units Sold]],0)</f>
        <v>13.2</v>
      </c>
      <c r="S4683" s="4">
        <f>IFERROR((Table1[[#This Row],[Total Sales]]-Table1[[#This Row],[Operating Profit]])/Table1[[#This Row],[Units Sold]],0)</f>
        <v>19.8</v>
      </c>
      <c r="T4683" s="4" t="str">
        <f>IF(Table1[[#This Row],[Profit per unit]]&gt;$V$8,"Premium","Mass")</f>
        <v>Mass</v>
      </c>
      <c r="U4683" s="4"/>
    </row>
    <row r="4684" spans="2:21" ht="14.25" customHeight="1" x14ac:dyDescent="0.3">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c r="O4684" s="4" t="str">
        <f>TEXT(Table1[[#This Row],[Invoice Date]],"mmm")</f>
        <v>Oct</v>
      </c>
      <c r="P4684" s="4">
        <f>YEAR(Table1[[#This Row],[Invoice Date]])</f>
        <v>2020</v>
      </c>
      <c r="Q4684" s="4">
        <f>IFERROR(Table1[[#This Row],[Total Sales]]/Table1[[#This Row],[Units Sold]],4)</f>
        <v>24</v>
      </c>
      <c r="R4684" s="4">
        <f>IFERROR(Table1[[#This Row],[Operating Profit]]/Table1[[#This Row],[Units Sold]],0)</f>
        <v>10.559999999999999</v>
      </c>
      <c r="S4684" s="4">
        <f>IFERROR((Table1[[#This Row],[Total Sales]]-Table1[[#This Row],[Operating Profit]])/Table1[[#This Row],[Units Sold]],0)</f>
        <v>13.440000000000001</v>
      </c>
      <c r="T4684" s="4" t="str">
        <f>IF(Table1[[#This Row],[Profit per unit]]&gt;$V$8,"Premium","Mass")</f>
        <v>Mass</v>
      </c>
      <c r="U4684" s="4"/>
    </row>
    <row r="4685" spans="2:21" ht="14.25" customHeight="1" x14ac:dyDescent="0.3">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c r="O4685" s="4" t="str">
        <f>TEXT(Table1[[#This Row],[Invoice Date]],"mmm")</f>
        <v>Oct</v>
      </c>
      <c r="P4685" s="4">
        <f>YEAR(Table1[[#This Row],[Invoice Date]])</f>
        <v>2020</v>
      </c>
      <c r="Q4685" s="4">
        <f>IFERROR(Table1[[#This Row],[Total Sales]]/Table1[[#This Row],[Units Sold]],4)</f>
        <v>29</v>
      </c>
      <c r="R4685" s="4">
        <f>IFERROR(Table1[[#This Row],[Operating Profit]]/Table1[[#This Row],[Units Sold]],0)</f>
        <v>13.050000000000002</v>
      </c>
      <c r="S4685" s="4">
        <f>IFERROR((Table1[[#This Row],[Total Sales]]-Table1[[#This Row],[Operating Profit]])/Table1[[#This Row],[Units Sold]],0)</f>
        <v>15.949999999999998</v>
      </c>
      <c r="T4685" s="4" t="str">
        <f>IF(Table1[[#This Row],[Profit per unit]]&gt;$V$8,"Premium","Mass")</f>
        <v>Mass</v>
      </c>
      <c r="U4685" s="4"/>
    </row>
    <row r="4686" spans="2:21" ht="14.25" customHeight="1" x14ac:dyDescent="0.3">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c r="O4686" s="4" t="str">
        <f>TEXT(Table1[[#This Row],[Invoice Date]],"mmm")</f>
        <v>Oct</v>
      </c>
      <c r="P4686" s="4">
        <f>YEAR(Table1[[#This Row],[Invoice Date]])</f>
        <v>2020</v>
      </c>
      <c r="Q4686" s="4">
        <f>IFERROR(Table1[[#This Row],[Total Sales]]/Table1[[#This Row],[Units Sold]],4)</f>
        <v>43</v>
      </c>
      <c r="R4686" s="4">
        <f>IFERROR(Table1[[#This Row],[Operating Profit]]/Table1[[#This Row],[Units Sold]],0)</f>
        <v>19.349999999999998</v>
      </c>
      <c r="S4686" s="4">
        <f>IFERROR((Table1[[#This Row],[Total Sales]]-Table1[[#This Row],[Operating Profit]])/Table1[[#This Row],[Units Sold]],0)</f>
        <v>23.650000000000002</v>
      </c>
      <c r="T4686" s="4" t="str">
        <f>IF(Table1[[#This Row],[Profit per unit]]&gt;$V$8,"Premium","Mass")</f>
        <v>Mass</v>
      </c>
      <c r="U4686" s="4"/>
    </row>
    <row r="4687" spans="2:21" ht="14.25" customHeight="1" x14ac:dyDescent="0.3">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c r="O4687" s="4" t="str">
        <f>TEXT(Table1[[#This Row],[Invoice Date]],"mmm")</f>
        <v>Oct</v>
      </c>
      <c r="P4687" s="4">
        <f>YEAR(Table1[[#This Row],[Invoice Date]])</f>
        <v>2020</v>
      </c>
      <c r="Q4687" s="4">
        <f>IFERROR(Table1[[#This Row],[Total Sales]]/Table1[[#This Row],[Units Sold]],4)</f>
        <v>32</v>
      </c>
      <c r="R4687" s="4">
        <f>IFERROR(Table1[[#This Row],[Operating Profit]]/Table1[[#This Row],[Units Sold]],0)</f>
        <v>17.920000000000002</v>
      </c>
      <c r="S4687" s="4">
        <f>IFERROR((Table1[[#This Row],[Total Sales]]-Table1[[#This Row],[Operating Profit]])/Table1[[#This Row],[Units Sold]],0)</f>
        <v>14.079999999999997</v>
      </c>
      <c r="T4687" s="4" t="str">
        <f>IF(Table1[[#This Row],[Profit per unit]]&gt;$V$8,"Premium","Mass")</f>
        <v>Mass</v>
      </c>
      <c r="U4687" s="4"/>
    </row>
    <row r="4688" spans="2:21" ht="14.25" customHeight="1" x14ac:dyDescent="0.3">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c r="O4688" s="4" t="str">
        <f>TEXT(Table1[[#This Row],[Invoice Date]],"mmm")</f>
        <v>Oct</v>
      </c>
      <c r="P4688" s="4">
        <f>YEAR(Table1[[#This Row],[Invoice Date]])</f>
        <v>2020</v>
      </c>
      <c r="Q4688" s="4">
        <f>IFERROR(Table1[[#This Row],[Total Sales]]/Table1[[#This Row],[Units Sold]],4)</f>
        <v>32</v>
      </c>
      <c r="R4688" s="4">
        <f>IFERROR(Table1[[#This Row],[Operating Profit]]/Table1[[#This Row],[Units Sold]],0)</f>
        <v>14.400000000000002</v>
      </c>
      <c r="S4688" s="4">
        <f>IFERROR((Table1[[#This Row],[Total Sales]]-Table1[[#This Row],[Operating Profit]])/Table1[[#This Row],[Units Sold]],0)</f>
        <v>17.600000000000001</v>
      </c>
      <c r="T4688" s="4" t="str">
        <f>IF(Table1[[#This Row],[Profit per unit]]&gt;$V$8,"Premium","Mass")</f>
        <v>Mass</v>
      </c>
      <c r="U4688" s="4"/>
    </row>
    <row r="4689" spans="2:21" ht="14.25" customHeight="1" x14ac:dyDescent="0.3">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c r="O4689" s="4" t="str">
        <f>TEXT(Table1[[#This Row],[Invoice Date]],"mmm")</f>
        <v>Oct</v>
      </c>
      <c r="P4689" s="4">
        <f>YEAR(Table1[[#This Row],[Invoice Date]])</f>
        <v>2020</v>
      </c>
      <c r="Q4689" s="4">
        <f>IFERROR(Table1[[#This Row],[Total Sales]]/Table1[[#This Row],[Units Sold]],4)</f>
        <v>34</v>
      </c>
      <c r="R4689" s="4">
        <f>IFERROR(Table1[[#This Row],[Operating Profit]]/Table1[[#This Row],[Units Sold]],0)</f>
        <v>15.299999999999999</v>
      </c>
      <c r="S4689" s="4">
        <f>IFERROR((Table1[[#This Row],[Total Sales]]-Table1[[#This Row],[Operating Profit]])/Table1[[#This Row],[Units Sold]],0)</f>
        <v>18.7</v>
      </c>
      <c r="T4689" s="4" t="str">
        <f>IF(Table1[[#This Row],[Profit per unit]]&gt;$V$8,"Premium","Mass")</f>
        <v>Mass</v>
      </c>
      <c r="U4689" s="4"/>
    </row>
    <row r="4690" spans="2:21" ht="14.25" customHeight="1" x14ac:dyDescent="0.3">
      <c r="B4690" s="4" t="s">
        <v>14</v>
      </c>
      <c r="C4690" s="4">
        <v>1185732</v>
      </c>
      <c r="D4690" s="5">
        <v>44129</v>
      </c>
      <c r="E4690" s="4" t="s">
        <v>36</v>
      </c>
      <c r="F4690" s="4" t="s">
        <v>51</v>
      </c>
      <c r="G4690" s="4" t="s">
        <v>52</v>
      </c>
      <c r="H4690" s="6" t="s">
        <v>20</v>
      </c>
      <c r="I4690" s="7">
        <v>25</v>
      </c>
      <c r="J4690" s="8">
        <v>56</v>
      </c>
      <c r="K4690" s="9">
        <v>1400</v>
      </c>
      <c r="L4690" s="9">
        <v>588</v>
      </c>
      <c r="M4690" s="10">
        <v>0.42</v>
      </c>
      <c r="N4690" s="4" t="s">
        <v>83</v>
      </c>
      <c r="O4690" s="4" t="str">
        <f>TEXT(Table1[[#This Row],[Invoice Date]],"mmm")</f>
        <v>Oct</v>
      </c>
      <c r="P4690" s="4">
        <f>YEAR(Table1[[#This Row],[Invoice Date]])</f>
        <v>2020</v>
      </c>
      <c r="Q4690" s="4">
        <f>IFERROR(Table1[[#This Row],[Total Sales]]/Table1[[#This Row],[Units Sold]],4)</f>
        <v>25</v>
      </c>
      <c r="R4690" s="4">
        <f>IFERROR(Table1[[#This Row],[Operating Profit]]/Table1[[#This Row],[Units Sold]],0)</f>
        <v>10.5</v>
      </c>
      <c r="S4690" s="4">
        <f>IFERROR((Table1[[#This Row],[Total Sales]]-Table1[[#This Row],[Operating Profit]])/Table1[[#This Row],[Units Sold]],0)</f>
        <v>14.5</v>
      </c>
      <c r="T4690" s="4" t="str">
        <f>IF(Table1[[#This Row],[Profit per unit]]&gt;$V$8,"Premium","Mass")</f>
        <v>Mass</v>
      </c>
      <c r="U4690" s="4"/>
    </row>
    <row r="4691" spans="2:21" ht="14.25" customHeight="1" x14ac:dyDescent="0.3">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c r="O4691" s="4" t="str">
        <f>TEXT(Table1[[#This Row],[Invoice Date]],"mmm")</f>
        <v>Oct</v>
      </c>
      <c r="P4691" s="4">
        <f>YEAR(Table1[[#This Row],[Invoice Date]])</f>
        <v>2020</v>
      </c>
      <c r="Q4691" s="4">
        <f>IFERROR(Table1[[#This Row],[Total Sales]]/Table1[[#This Row],[Units Sold]],4)</f>
        <v>27</v>
      </c>
      <c r="R4691" s="4">
        <f>IFERROR(Table1[[#This Row],[Operating Profit]]/Table1[[#This Row],[Units Sold]],0)</f>
        <v>12.690000000000001</v>
      </c>
      <c r="S4691" s="4">
        <f>IFERROR((Table1[[#This Row],[Total Sales]]-Table1[[#This Row],[Operating Profit]])/Table1[[#This Row],[Units Sold]],0)</f>
        <v>14.309999999999999</v>
      </c>
      <c r="T4691" s="4" t="str">
        <f>IF(Table1[[#This Row],[Profit per unit]]&gt;$V$8,"Premium","Mass")</f>
        <v>Mass</v>
      </c>
      <c r="U4691" s="4"/>
    </row>
    <row r="4692" spans="2:21" ht="14.25" customHeight="1" x14ac:dyDescent="0.3">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c r="O4692" s="4" t="str">
        <f>TEXT(Table1[[#This Row],[Invoice Date]],"mmm")</f>
        <v>Oct</v>
      </c>
      <c r="P4692" s="4">
        <f>YEAR(Table1[[#This Row],[Invoice Date]])</f>
        <v>2020</v>
      </c>
      <c r="Q4692" s="4">
        <f>IFERROR(Table1[[#This Row],[Total Sales]]/Table1[[#This Row],[Units Sold]],4)</f>
        <v>41</v>
      </c>
      <c r="R4692" s="4">
        <f>IFERROR(Table1[[#This Row],[Operating Profit]]/Table1[[#This Row],[Units Sold]],0)</f>
        <v>16.809999999999999</v>
      </c>
      <c r="S4692" s="4">
        <f>IFERROR((Table1[[#This Row],[Total Sales]]-Table1[[#This Row],[Operating Profit]])/Table1[[#This Row],[Units Sold]],0)</f>
        <v>24.19</v>
      </c>
      <c r="T4692" s="4" t="str">
        <f>IF(Table1[[#This Row],[Profit per unit]]&gt;$V$8,"Premium","Mass")</f>
        <v>Mass</v>
      </c>
      <c r="U4692" s="4"/>
    </row>
    <row r="4693" spans="2:21" ht="14.25" customHeight="1" x14ac:dyDescent="0.3">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c r="O4693" s="4" t="str">
        <f>TEXT(Table1[[#This Row],[Invoice Date]],"mmm")</f>
        <v>Oct</v>
      </c>
      <c r="P4693" s="4">
        <f>YEAR(Table1[[#This Row],[Invoice Date]])</f>
        <v>2020</v>
      </c>
      <c r="Q4693" s="4">
        <f>IFERROR(Table1[[#This Row],[Total Sales]]/Table1[[#This Row],[Units Sold]],4)</f>
        <v>34</v>
      </c>
      <c r="R4693" s="4">
        <f>IFERROR(Table1[[#This Row],[Operating Profit]]/Table1[[#This Row],[Units Sold]],0)</f>
        <v>18.7</v>
      </c>
      <c r="S4693" s="4">
        <f>IFERROR((Table1[[#This Row],[Total Sales]]-Table1[[#This Row],[Operating Profit]])/Table1[[#This Row],[Units Sold]],0)</f>
        <v>15.3</v>
      </c>
      <c r="T4693" s="4" t="str">
        <f>IF(Table1[[#This Row],[Profit per unit]]&gt;$V$8,"Premium","Mass")</f>
        <v>Mass</v>
      </c>
      <c r="U4693" s="4"/>
    </row>
    <row r="4694" spans="2:21" ht="14.25" customHeight="1" x14ac:dyDescent="0.3">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c r="O4694" s="4" t="str">
        <f>TEXT(Table1[[#This Row],[Invoice Date]],"mmm")</f>
        <v>Oct</v>
      </c>
      <c r="P4694" s="4">
        <f>YEAR(Table1[[#This Row],[Invoice Date]])</f>
        <v>2020</v>
      </c>
      <c r="Q4694" s="4">
        <f>IFERROR(Table1[[#This Row],[Total Sales]]/Table1[[#This Row],[Units Sold]],4)</f>
        <v>39</v>
      </c>
      <c r="R4694" s="4">
        <f>IFERROR(Table1[[#This Row],[Operating Profit]]/Table1[[#This Row],[Units Sold]],0)</f>
        <v>19.5</v>
      </c>
      <c r="S4694" s="4">
        <f>IFERROR((Table1[[#This Row],[Total Sales]]-Table1[[#This Row],[Operating Profit]])/Table1[[#This Row],[Units Sold]],0)</f>
        <v>19.5</v>
      </c>
      <c r="T4694" s="4" t="str">
        <f>IF(Table1[[#This Row],[Profit per unit]]&gt;$V$8,"Premium","Mass")</f>
        <v>Mass</v>
      </c>
      <c r="U4694" s="4"/>
    </row>
    <row r="4695" spans="2:21" ht="14.25" customHeight="1" x14ac:dyDescent="0.3">
      <c r="B4695" s="4" t="s">
        <v>14</v>
      </c>
      <c r="C4695" s="4">
        <v>1185732</v>
      </c>
      <c r="D4695" s="5">
        <v>44134</v>
      </c>
      <c r="E4695" s="4" t="s">
        <v>36</v>
      </c>
      <c r="F4695" s="4" t="s">
        <v>51</v>
      </c>
      <c r="G4695" s="4" t="s">
        <v>52</v>
      </c>
      <c r="H4695" s="6" t="s">
        <v>19</v>
      </c>
      <c r="I4695" s="7">
        <v>38</v>
      </c>
      <c r="J4695" s="8">
        <v>35</v>
      </c>
      <c r="K4695" s="9">
        <v>1330</v>
      </c>
      <c r="L4695" s="9">
        <v>532</v>
      </c>
      <c r="M4695" s="10">
        <v>0.4</v>
      </c>
      <c r="N4695" s="4" t="s">
        <v>83</v>
      </c>
      <c r="O4695" s="4" t="str">
        <f>TEXT(Table1[[#This Row],[Invoice Date]],"mmm")</f>
        <v>Oct</v>
      </c>
      <c r="P4695" s="4">
        <f>YEAR(Table1[[#This Row],[Invoice Date]])</f>
        <v>2020</v>
      </c>
      <c r="Q4695" s="4">
        <f>IFERROR(Table1[[#This Row],[Total Sales]]/Table1[[#This Row],[Units Sold]],4)</f>
        <v>38</v>
      </c>
      <c r="R4695" s="4">
        <f>IFERROR(Table1[[#This Row],[Operating Profit]]/Table1[[#This Row],[Units Sold]],0)</f>
        <v>15.2</v>
      </c>
      <c r="S4695" s="4">
        <f>IFERROR((Table1[[#This Row],[Total Sales]]-Table1[[#This Row],[Operating Profit]])/Table1[[#This Row],[Units Sold]],0)</f>
        <v>22.8</v>
      </c>
      <c r="T4695" s="4" t="str">
        <f>IF(Table1[[#This Row],[Profit per unit]]&gt;$V$8,"Premium","Mass")</f>
        <v>Mass</v>
      </c>
      <c r="U4695" s="4"/>
    </row>
    <row r="4696" spans="2:21" ht="14.25" customHeight="1" x14ac:dyDescent="0.3">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c r="O4696" s="4" t="str">
        <f>TEXT(Table1[[#This Row],[Invoice Date]],"mmm")</f>
        <v>Oct</v>
      </c>
      <c r="P4696" s="4">
        <f>YEAR(Table1[[#This Row],[Invoice Date]])</f>
        <v>2020</v>
      </c>
      <c r="Q4696" s="4">
        <f>IFERROR(Table1[[#This Row],[Total Sales]]/Table1[[#This Row],[Units Sold]],4)</f>
        <v>29</v>
      </c>
      <c r="R4696" s="4">
        <f>IFERROR(Table1[[#This Row],[Operating Profit]]/Table1[[#This Row],[Units Sold]],0)</f>
        <v>13.049999999999999</v>
      </c>
      <c r="S4696" s="4">
        <f>IFERROR((Table1[[#This Row],[Total Sales]]-Table1[[#This Row],[Operating Profit]])/Table1[[#This Row],[Units Sold]],0)</f>
        <v>15.950000000000001</v>
      </c>
      <c r="T4696" s="4" t="str">
        <f>IF(Table1[[#This Row],[Profit per unit]]&gt;$V$8,"Premium","Mass")</f>
        <v>Mass</v>
      </c>
      <c r="U4696" s="4"/>
    </row>
    <row r="4697" spans="2:21" ht="14.25" customHeight="1" x14ac:dyDescent="0.3">
      <c r="B4697" s="4" t="s">
        <v>14</v>
      </c>
      <c r="C4697" s="4">
        <v>1185732</v>
      </c>
      <c r="D4697" s="5">
        <v>44136</v>
      </c>
      <c r="E4697" s="4" t="s">
        <v>36</v>
      </c>
      <c r="F4697" s="4" t="s">
        <v>51</v>
      </c>
      <c r="G4697" s="4" t="s">
        <v>52</v>
      </c>
      <c r="H4697" s="6" t="s">
        <v>21</v>
      </c>
      <c r="I4697" s="7">
        <v>32</v>
      </c>
      <c r="J4697" s="8">
        <v>7</v>
      </c>
      <c r="K4697" s="9">
        <v>224</v>
      </c>
      <c r="L4697" s="9">
        <v>112</v>
      </c>
      <c r="M4697" s="10">
        <v>0.5</v>
      </c>
      <c r="N4697" s="4" t="s">
        <v>83</v>
      </c>
      <c r="O4697" s="4" t="str">
        <f>TEXT(Table1[[#This Row],[Invoice Date]],"mmm")</f>
        <v>Nov</v>
      </c>
      <c r="P4697" s="4">
        <f>YEAR(Table1[[#This Row],[Invoice Date]])</f>
        <v>2020</v>
      </c>
      <c r="Q4697" s="4">
        <f>IFERROR(Table1[[#This Row],[Total Sales]]/Table1[[#This Row],[Units Sold]],4)</f>
        <v>32</v>
      </c>
      <c r="R4697" s="4">
        <f>IFERROR(Table1[[#This Row],[Operating Profit]]/Table1[[#This Row],[Units Sold]],0)</f>
        <v>16</v>
      </c>
      <c r="S4697" s="4">
        <f>IFERROR((Table1[[#This Row],[Total Sales]]-Table1[[#This Row],[Operating Profit]])/Table1[[#This Row],[Units Sold]],0)</f>
        <v>16</v>
      </c>
      <c r="T4697" s="4" t="str">
        <f>IF(Table1[[#This Row],[Profit per unit]]&gt;$V$8,"Premium","Mass")</f>
        <v>Mass</v>
      </c>
      <c r="U4697" s="4"/>
    </row>
    <row r="4698" spans="2:21" ht="14.25" customHeight="1" x14ac:dyDescent="0.3">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c r="O4698" s="4" t="str">
        <f>TEXT(Table1[[#This Row],[Invoice Date]],"mmm")</f>
        <v>Nov</v>
      </c>
      <c r="P4698" s="4">
        <f>YEAR(Table1[[#This Row],[Invoice Date]])</f>
        <v>2020</v>
      </c>
      <c r="Q4698" s="4">
        <f>IFERROR(Table1[[#This Row],[Total Sales]]/Table1[[#This Row],[Units Sold]],4)</f>
        <v>47</v>
      </c>
      <c r="R4698" s="4">
        <f>IFERROR(Table1[[#This Row],[Operating Profit]]/Table1[[#This Row],[Units Sold]],0)</f>
        <v>19.739999999999998</v>
      </c>
      <c r="S4698" s="4">
        <f>IFERROR((Table1[[#This Row],[Total Sales]]-Table1[[#This Row],[Operating Profit]])/Table1[[#This Row],[Units Sold]],0)</f>
        <v>27.26</v>
      </c>
      <c r="T4698" s="4" t="str">
        <f>IF(Table1[[#This Row],[Profit per unit]]&gt;$V$8,"Premium","Mass")</f>
        <v>Mass</v>
      </c>
      <c r="U4698" s="4"/>
    </row>
    <row r="4699" spans="2:21" ht="14.25" customHeight="1" x14ac:dyDescent="0.3">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c r="O4699" s="4" t="str">
        <f>TEXT(Table1[[#This Row],[Invoice Date]],"mmm")</f>
        <v>Nov</v>
      </c>
      <c r="P4699" s="4">
        <f>YEAR(Table1[[#This Row],[Invoice Date]])</f>
        <v>2020</v>
      </c>
      <c r="Q4699" s="4">
        <f>IFERROR(Table1[[#This Row],[Total Sales]]/Table1[[#This Row],[Units Sold]],4)</f>
        <v>38</v>
      </c>
      <c r="R4699" s="4">
        <f>IFERROR(Table1[[#This Row],[Operating Profit]]/Table1[[#This Row],[Units Sold]],0)</f>
        <v>20.900000000000002</v>
      </c>
      <c r="S4699" s="4">
        <f>IFERROR((Table1[[#This Row],[Total Sales]]-Table1[[#This Row],[Operating Profit]])/Table1[[#This Row],[Units Sold]],0)</f>
        <v>17.099999999999998</v>
      </c>
      <c r="T4699" s="4" t="str">
        <f>IF(Table1[[#This Row],[Profit per unit]]&gt;$V$8,"Premium","Mass")</f>
        <v>Mass</v>
      </c>
      <c r="U4699" s="4"/>
    </row>
    <row r="4700" spans="2:21" ht="14.25" customHeight="1" x14ac:dyDescent="0.3">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c r="O4700" s="4" t="str">
        <f>TEXT(Table1[[#This Row],[Invoice Date]],"mmm")</f>
        <v>Nov</v>
      </c>
      <c r="P4700" s="4">
        <f>YEAR(Table1[[#This Row],[Invoice Date]])</f>
        <v>2020</v>
      </c>
      <c r="Q4700" s="4">
        <f>IFERROR(Table1[[#This Row],[Total Sales]]/Table1[[#This Row],[Units Sold]],4)</f>
        <v>36</v>
      </c>
      <c r="R4700" s="4">
        <f>IFERROR(Table1[[#This Row],[Operating Profit]]/Table1[[#This Row],[Units Sold]],0)</f>
        <v>16.920000000000002</v>
      </c>
      <c r="S4700" s="4">
        <f>IFERROR((Table1[[#This Row],[Total Sales]]-Table1[[#This Row],[Operating Profit]])/Table1[[#This Row],[Units Sold]],0)</f>
        <v>19.079999999999998</v>
      </c>
      <c r="T4700" s="4" t="str">
        <f>IF(Table1[[#This Row],[Profit per unit]]&gt;$V$8,"Premium","Mass")</f>
        <v>Mass</v>
      </c>
      <c r="U4700" s="4"/>
    </row>
    <row r="4701" spans="2:21" ht="14.25" customHeight="1" x14ac:dyDescent="0.3">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c r="O4701" s="4" t="str">
        <f>TEXT(Table1[[#This Row],[Invoice Date]],"mmm")</f>
        <v>Nov</v>
      </c>
      <c r="P4701" s="4">
        <f>YEAR(Table1[[#This Row],[Invoice Date]])</f>
        <v>2020</v>
      </c>
      <c r="Q4701" s="4">
        <f>IFERROR(Table1[[#This Row],[Total Sales]]/Table1[[#This Row],[Units Sold]],4)</f>
        <v>38</v>
      </c>
      <c r="R4701" s="4">
        <f>IFERROR(Table1[[#This Row],[Operating Profit]]/Table1[[#This Row],[Units Sold]],0)</f>
        <v>15.959999999999999</v>
      </c>
      <c r="S4701" s="4">
        <f>IFERROR((Table1[[#This Row],[Total Sales]]-Table1[[#This Row],[Operating Profit]])/Table1[[#This Row],[Units Sold]],0)</f>
        <v>22.04</v>
      </c>
      <c r="T4701" s="4" t="str">
        <f>IF(Table1[[#This Row],[Profit per unit]]&gt;$V$8,"Premium","Mass")</f>
        <v>Mass</v>
      </c>
      <c r="U4701" s="4"/>
    </row>
    <row r="4702" spans="2:21" ht="14.25" customHeight="1" x14ac:dyDescent="0.3">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c r="O4702" s="4" t="str">
        <f>TEXT(Table1[[#This Row],[Invoice Date]],"mmm")</f>
        <v>Nov</v>
      </c>
      <c r="P4702" s="4">
        <f>YEAR(Table1[[#This Row],[Invoice Date]])</f>
        <v>2020</v>
      </c>
      <c r="Q4702" s="4">
        <f>IFERROR(Table1[[#This Row],[Total Sales]]/Table1[[#This Row],[Units Sold]],4)</f>
        <v>29</v>
      </c>
      <c r="R4702" s="4">
        <f>IFERROR(Table1[[#This Row],[Operating Profit]]/Table1[[#This Row],[Units Sold]],0)</f>
        <v>12.76</v>
      </c>
      <c r="S4702" s="4">
        <f>IFERROR((Table1[[#This Row],[Total Sales]]-Table1[[#This Row],[Operating Profit]])/Table1[[#This Row],[Units Sold]],0)</f>
        <v>16.240000000000002</v>
      </c>
      <c r="T4702" s="4" t="str">
        <f>IF(Table1[[#This Row],[Profit per unit]]&gt;$V$8,"Premium","Mass")</f>
        <v>Mass</v>
      </c>
      <c r="U4702" s="4"/>
    </row>
    <row r="4703" spans="2:21" ht="14.25" customHeight="1" x14ac:dyDescent="0.3">
      <c r="B4703" s="4" t="s">
        <v>14</v>
      </c>
      <c r="C4703" s="4">
        <v>1185732</v>
      </c>
      <c r="D4703" s="5">
        <v>44142</v>
      </c>
      <c r="E4703" s="4" t="s">
        <v>36</v>
      </c>
      <c r="F4703" s="4" t="s">
        <v>51</v>
      </c>
      <c r="G4703" s="4" t="s">
        <v>52</v>
      </c>
      <c r="H4703" s="6" t="s">
        <v>21</v>
      </c>
      <c r="I4703" s="7">
        <v>32</v>
      </c>
      <c r="J4703" s="8">
        <v>7</v>
      </c>
      <c r="K4703" s="9">
        <v>224</v>
      </c>
      <c r="L4703" s="9">
        <v>112</v>
      </c>
      <c r="M4703" s="10">
        <v>0.5</v>
      </c>
      <c r="N4703" s="4" t="s">
        <v>83</v>
      </c>
      <c r="O4703" s="4" t="str">
        <f>TEXT(Table1[[#This Row],[Invoice Date]],"mmm")</f>
        <v>Nov</v>
      </c>
      <c r="P4703" s="4">
        <f>YEAR(Table1[[#This Row],[Invoice Date]])</f>
        <v>2020</v>
      </c>
      <c r="Q4703" s="4">
        <f>IFERROR(Table1[[#This Row],[Total Sales]]/Table1[[#This Row],[Units Sold]],4)</f>
        <v>32</v>
      </c>
      <c r="R4703" s="4">
        <f>IFERROR(Table1[[#This Row],[Operating Profit]]/Table1[[#This Row],[Units Sold]],0)</f>
        <v>16</v>
      </c>
      <c r="S4703" s="4">
        <f>IFERROR((Table1[[#This Row],[Total Sales]]-Table1[[#This Row],[Operating Profit]])/Table1[[#This Row],[Units Sold]],0)</f>
        <v>16</v>
      </c>
      <c r="T4703" s="4" t="str">
        <f>IF(Table1[[#This Row],[Profit per unit]]&gt;$V$8,"Premium","Mass")</f>
        <v>Mass</v>
      </c>
      <c r="U4703" s="4"/>
    </row>
    <row r="4704" spans="2:21" ht="14.25" customHeight="1" x14ac:dyDescent="0.3">
      <c r="B4704" s="4" t="s">
        <v>14</v>
      </c>
      <c r="C4704" s="4">
        <v>1185732</v>
      </c>
      <c r="D4704" s="5">
        <v>44143</v>
      </c>
      <c r="E4704" s="4" t="s">
        <v>36</v>
      </c>
      <c r="F4704" s="4" t="s">
        <v>51</v>
      </c>
      <c r="G4704" s="4" t="s">
        <v>52</v>
      </c>
      <c r="H4704" s="6" t="s">
        <v>22</v>
      </c>
      <c r="I4704" s="7">
        <v>47</v>
      </c>
      <c r="J4704" s="8">
        <v>14</v>
      </c>
      <c r="K4704" s="9">
        <v>658</v>
      </c>
      <c r="L4704" s="9">
        <v>263.2</v>
      </c>
      <c r="M4704" s="10">
        <v>0.4</v>
      </c>
      <c r="N4704" s="4" t="s">
        <v>83</v>
      </c>
      <c r="O4704" s="4" t="str">
        <f>TEXT(Table1[[#This Row],[Invoice Date]],"mmm")</f>
        <v>Nov</v>
      </c>
      <c r="P4704" s="4">
        <f>YEAR(Table1[[#This Row],[Invoice Date]])</f>
        <v>2020</v>
      </c>
      <c r="Q4704" s="4">
        <f>IFERROR(Table1[[#This Row],[Total Sales]]/Table1[[#This Row],[Units Sold]],4)</f>
        <v>47</v>
      </c>
      <c r="R4704" s="4">
        <f>IFERROR(Table1[[#This Row],[Operating Profit]]/Table1[[#This Row],[Units Sold]],0)</f>
        <v>18.8</v>
      </c>
      <c r="S4704" s="4">
        <f>IFERROR((Table1[[#This Row],[Total Sales]]-Table1[[#This Row],[Operating Profit]])/Table1[[#This Row],[Units Sold]],0)</f>
        <v>28.2</v>
      </c>
      <c r="T4704" s="4" t="str">
        <f>IF(Table1[[#This Row],[Profit per unit]]&gt;$V$8,"Premium","Mass")</f>
        <v>Mass</v>
      </c>
      <c r="U4704" s="4"/>
    </row>
    <row r="4705" spans="2:21" ht="14.25" customHeight="1" x14ac:dyDescent="0.3">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c r="O4705" s="4" t="str">
        <f>TEXT(Table1[[#This Row],[Invoice Date]],"mmm")</f>
        <v>Nov</v>
      </c>
      <c r="P4705" s="4">
        <f>YEAR(Table1[[#This Row],[Invoice Date]])</f>
        <v>2020</v>
      </c>
      <c r="Q4705" s="4">
        <f>IFERROR(Table1[[#This Row],[Total Sales]]/Table1[[#This Row],[Units Sold]],4)</f>
        <v>36</v>
      </c>
      <c r="R4705" s="4">
        <f>IFERROR(Table1[[#This Row],[Operating Profit]]/Table1[[#This Row],[Units Sold]],0)</f>
        <v>21.599999999999998</v>
      </c>
      <c r="S4705" s="4">
        <f>IFERROR((Table1[[#This Row],[Total Sales]]-Table1[[#This Row],[Operating Profit]])/Table1[[#This Row],[Units Sold]],0)</f>
        <v>14.4</v>
      </c>
      <c r="T4705" s="4" t="str">
        <f>IF(Table1[[#This Row],[Profit per unit]]&gt;$V$8,"Premium","Mass")</f>
        <v>Mass</v>
      </c>
      <c r="U4705" s="4"/>
    </row>
    <row r="4706" spans="2:21" ht="14.25" customHeight="1" x14ac:dyDescent="0.3">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c r="O4706" s="4" t="str">
        <f>TEXT(Table1[[#This Row],[Invoice Date]],"mmm")</f>
        <v>Nov</v>
      </c>
      <c r="P4706" s="4">
        <f>YEAR(Table1[[#This Row],[Invoice Date]])</f>
        <v>2020</v>
      </c>
      <c r="Q4706" s="4">
        <f>IFERROR(Table1[[#This Row],[Total Sales]]/Table1[[#This Row],[Units Sold]],4)</f>
        <v>48</v>
      </c>
      <c r="R4706" s="4">
        <f>IFERROR(Table1[[#This Row],[Operating Profit]]/Table1[[#This Row],[Units Sold]],0)</f>
        <v>22.56</v>
      </c>
      <c r="S4706" s="4">
        <f>IFERROR((Table1[[#This Row],[Total Sales]]-Table1[[#This Row],[Operating Profit]])/Table1[[#This Row],[Units Sold]],0)</f>
        <v>25.44</v>
      </c>
      <c r="T4706" s="4" t="str">
        <f>IF(Table1[[#This Row],[Profit per unit]]&gt;$V$8,"Premium","Mass")</f>
        <v>Mass</v>
      </c>
      <c r="U4706" s="4"/>
    </row>
    <row r="4707" spans="2:21" ht="14.25" customHeight="1" x14ac:dyDescent="0.3">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c r="O4707" s="4" t="str">
        <f>TEXT(Table1[[#This Row],[Invoice Date]],"mmm")</f>
        <v>Nov</v>
      </c>
      <c r="P4707" s="4">
        <f>YEAR(Table1[[#This Row],[Invoice Date]])</f>
        <v>2020</v>
      </c>
      <c r="Q4707" s="4">
        <f>IFERROR(Table1[[#This Row],[Total Sales]]/Table1[[#This Row],[Units Sold]],4)</f>
        <v>44</v>
      </c>
      <c r="R4707" s="4">
        <f>IFERROR(Table1[[#This Row],[Operating Profit]]/Table1[[#This Row],[Units Sold]],0)</f>
        <v>18.04</v>
      </c>
      <c r="S4707" s="4">
        <f>IFERROR((Table1[[#This Row],[Total Sales]]-Table1[[#This Row],[Operating Profit]])/Table1[[#This Row],[Units Sold]],0)</f>
        <v>25.96</v>
      </c>
      <c r="T4707" s="4" t="str">
        <f>IF(Table1[[#This Row],[Profit per unit]]&gt;$V$8,"Premium","Mass")</f>
        <v>Mass</v>
      </c>
      <c r="U4707" s="4"/>
    </row>
    <row r="4708" spans="2:21" ht="14.25" customHeight="1" x14ac:dyDescent="0.3">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c r="O4708" s="4" t="str">
        <f>TEXT(Table1[[#This Row],[Invoice Date]],"mmm")</f>
        <v>Nov</v>
      </c>
      <c r="P4708" s="4">
        <f>YEAR(Table1[[#This Row],[Invoice Date]])</f>
        <v>2020</v>
      </c>
      <c r="Q4708" s="4">
        <f>IFERROR(Table1[[#This Row],[Total Sales]]/Table1[[#This Row],[Units Sold]],4)</f>
        <v>37</v>
      </c>
      <c r="R4708" s="4">
        <f>IFERROR(Table1[[#This Row],[Operating Profit]]/Table1[[#This Row],[Units Sold]],0)</f>
        <v>16.28</v>
      </c>
      <c r="S4708" s="4">
        <f>IFERROR((Table1[[#This Row],[Total Sales]]-Table1[[#This Row],[Operating Profit]])/Table1[[#This Row],[Units Sold]],0)</f>
        <v>20.72</v>
      </c>
      <c r="T4708" s="4" t="str">
        <f>IF(Table1[[#This Row],[Profit per unit]]&gt;$V$8,"Premium","Mass")</f>
        <v>Mass</v>
      </c>
      <c r="U4708" s="4"/>
    </row>
    <row r="4709" spans="2:21" ht="14.25" customHeight="1" x14ac:dyDescent="0.3">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c r="O4709" s="4" t="str">
        <f>TEXT(Table1[[#This Row],[Invoice Date]],"mmm")</f>
        <v>Nov</v>
      </c>
      <c r="P4709" s="4">
        <f>YEAR(Table1[[#This Row],[Invoice Date]])</f>
        <v>2020</v>
      </c>
      <c r="Q4709" s="4">
        <f>IFERROR(Table1[[#This Row],[Total Sales]]/Table1[[#This Row],[Units Sold]],4)</f>
        <v>36</v>
      </c>
      <c r="R4709" s="4">
        <f>IFERROR(Table1[[#This Row],[Operating Profit]]/Table1[[#This Row],[Units Sold]],0)</f>
        <v>17.64</v>
      </c>
      <c r="S4709" s="4">
        <f>IFERROR((Table1[[#This Row],[Total Sales]]-Table1[[#This Row],[Operating Profit]])/Table1[[#This Row],[Units Sold]],0)</f>
        <v>18.36</v>
      </c>
      <c r="T4709" s="4" t="str">
        <f>IF(Table1[[#This Row],[Profit per unit]]&gt;$V$8,"Premium","Mass")</f>
        <v>Mass</v>
      </c>
      <c r="U4709" s="4"/>
    </row>
    <row r="4710" spans="2:21" ht="14.25" customHeight="1" x14ac:dyDescent="0.3">
      <c r="B4710" s="4" t="s">
        <v>14</v>
      </c>
      <c r="C4710" s="4">
        <v>1185732</v>
      </c>
      <c r="D4710" s="5">
        <v>44149</v>
      </c>
      <c r="E4710" s="4" t="s">
        <v>36</v>
      </c>
      <c r="F4710" s="4" t="s">
        <v>51</v>
      </c>
      <c r="G4710" s="4" t="s">
        <v>52</v>
      </c>
      <c r="H4710" s="6" t="s">
        <v>22</v>
      </c>
      <c r="I4710" s="7">
        <v>50</v>
      </c>
      <c r="J4710" s="8">
        <v>20</v>
      </c>
      <c r="K4710" s="9">
        <v>1000</v>
      </c>
      <c r="L4710" s="9">
        <v>410</v>
      </c>
      <c r="M4710" s="10">
        <v>0.41</v>
      </c>
      <c r="N4710" s="4" t="s">
        <v>83</v>
      </c>
      <c r="O4710" s="4" t="str">
        <f>TEXT(Table1[[#This Row],[Invoice Date]],"mmm")</f>
        <v>Nov</v>
      </c>
      <c r="P4710" s="4">
        <f>YEAR(Table1[[#This Row],[Invoice Date]])</f>
        <v>2020</v>
      </c>
      <c r="Q4710" s="4">
        <f>IFERROR(Table1[[#This Row],[Total Sales]]/Table1[[#This Row],[Units Sold]],4)</f>
        <v>50</v>
      </c>
      <c r="R4710" s="4">
        <f>IFERROR(Table1[[#This Row],[Operating Profit]]/Table1[[#This Row],[Units Sold]],0)</f>
        <v>20.5</v>
      </c>
      <c r="S4710" s="4">
        <f>IFERROR((Table1[[#This Row],[Total Sales]]-Table1[[#This Row],[Operating Profit]])/Table1[[#This Row],[Units Sold]],0)</f>
        <v>29.5</v>
      </c>
      <c r="T4710" s="4" t="str">
        <f>IF(Table1[[#This Row],[Profit per unit]]&gt;$V$8,"Premium","Mass")</f>
        <v>Mass</v>
      </c>
      <c r="U4710" s="4"/>
    </row>
    <row r="4711" spans="2:21" ht="14.25" customHeight="1" x14ac:dyDescent="0.3">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c r="O4711" s="4" t="str">
        <f>TEXT(Table1[[#This Row],[Invoice Date]],"mmm")</f>
        <v>Nov</v>
      </c>
      <c r="P4711" s="4">
        <f>YEAR(Table1[[#This Row],[Invoice Date]])</f>
        <v>2020</v>
      </c>
      <c r="Q4711" s="4">
        <f>IFERROR(Table1[[#This Row],[Total Sales]]/Table1[[#This Row],[Units Sold]],4)</f>
        <v>58</v>
      </c>
      <c r="R4711" s="4">
        <f>IFERROR(Table1[[#This Row],[Operating Profit]]/Table1[[#This Row],[Units Sold]],0)</f>
        <v>34.220000000000006</v>
      </c>
      <c r="S4711" s="4">
        <f>IFERROR((Table1[[#This Row],[Total Sales]]-Table1[[#This Row],[Operating Profit]])/Table1[[#This Row],[Units Sold]],0)</f>
        <v>23.779999999999994</v>
      </c>
      <c r="T4711" s="4" t="str">
        <f>IF(Table1[[#This Row],[Profit per unit]]&gt;$V$8,"Premium","Mass")</f>
        <v>Mass</v>
      </c>
      <c r="U4711" s="4"/>
    </row>
    <row r="4712" spans="2:21" ht="14.25" customHeight="1" x14ac:dyDescent="0.3">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c r="O4712" s="4" t="str">
        <f>TEXT(Table1[[#This Row],[Invoice Date]],"mmm")</f>
        <v>Nov</v>
      </c>
      <c r="P4712" s="4">
        <f>YEAR(Table1[[#This Row],[Invoice Date]])</f>
        <v>2020</v>
      </c>
      <c r="Q4712" s="4">
        <f>IFERROR(Table1[[#This Row],[Total Sales]]/Table1[[#This Row],[Units Sold]],4)</f>
        <v>44</v>
      </c>
      <c r="R4712" s="4">
        <f>IFERROR(Table1[[#This Row],[Operating Profit]]/Table1[[#This Row],[Units Sold]],0)</f>
        <v>21.560000000000002</v>
      </c>
      <c r="S4712" s="4">
        <f>IFERROR((Table1[[#This Row],[Total Sales]]-Table1[[#This Row],[Operating Profit]])/Table1[[#This Row],[Units Sold]],0)</f>
        <v>22.439999999999998</v>
      </c>
      <c r="T4712" s="4" t="str">
        <f>IF(Table1[[#This Row],[Profit per unit]]&gt;$V$8,"Premium","Mass")</f>
        <v>Mass</v>
      </c>
      <c r="U4712" s="4"/>
    </row>
    <row r="4713" spans="2:21" ht="14.25" customHeight="1" x14ac:dyDescent="0.3">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c r="O4713" s="4" t="str">
        <f>TEXT(Table1[[#This Row],[Invoice Date]],"mmm")</f>
        <v>Nov</v>
      </c>
      <c r="P4713" s="4">
        <f>YEAR(Table1[[#This Row],[Invoice Date]])</f>
        <v>2020</v>
      </c>
      <c r="Q4713" s="4">
        <f>IFERROR(Table1[[#This Row],[Total Sales]]/Table1[[#This Row],[Units Sold]],4)</f>
        <v>38</v>
      </c>
      <c r="R4713" s="4">
        <f>IFERROR(Table1[[#This Row],[Operating Profit]]/Table1[[#This Row],[Units Sold]],0)</f>
        <v>15.579999999999998</v>
      </c>
      <c r="S4713" s="4">
        <f>IFERROR((Table1[[#This Row],[Total Sales]]-Table1[[#This Row],[Operating Profit]])/Table1[[#This Row],[Units Sold]],0)</f>
        <v>22.419999999999998</v>
      </c>
      <c r="T4713" s="4" t="str">
        <f>IF(Table1[[#This Row],[Profit per unit]]&gt;$V$8,"Premium","Mass")</f>
        <v>Mass</v>
      </c>
      <c r="U4713" s="4"/>
    </row>
    <row r="4714" spans="2:21" ht="14.25" customHeight="1" x14ac:dyDescent="0.3">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c r="O4714" s="4" t="str">
        <f>TEXT(Table1[[#This Row],[Invoice Date]],"mmm")</f>
        <v>Nov</v>
      </c>
      <c r="P4714" s="4">
        <f>YEAR(Table1[[#This Row],[Invoice Date]])</f>
        <v>2020</v>
      </c>
      <c r="Q4714" s="4">
        <f>IFERROR(Table1[[#This Row],[Total Sales]]/Table1[[#This Row],[Units Sold]],4)</f>
        <v>33</v>
      </c>
      <c r="R4714" s="4">
        <f>IFERROR(Table1[[#This Row],[Operating Profit]]/Table1[[#This Row],[Units Sold]],0)</f>
        <v>14.849999999999998</v>
      </c>
      <c r="S4714" s="4">
        <f>IFERROR((Table1[[#This Row],[Total Sales]]-Table1[[#This Row],[Operating Profit]])/Table1[[#This Row],[Units Sold]],0)</f>
        <v>18.150000000000002</v>
      </c>
      <c r="T4714" s="4" t="str">
        <f>IF(Table1[[#This Row],[Profit per unit]]&gt;$V$8,"Premium","Mass")</f>
        <v>Mass</v>
      </c>
      <c r="U4714" s="4"/>
    </row>
    <row r="4715" spans="2:21" ht="14.25" customHeight="1" x14ac:dyDescent="0.3">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c r="O4715" s="4" t="str">
        <f>TEXT(Table1[[#This Row],[Invoice Date]],"mmm")</f>
        <v>Nov</v>
      </c>
      <c r="P4715" s="4">
        <f>YEAR(Table1[[#This Row],[Invoice Date]])</f>
        <v>2020</v>
      </c>
      <c r="Q4715" s="4">
        <f>IFERROR(Table1[[#This Row],[Total Sales]]/Table1[[#This Row],[Units Sold]],4)</f>
        <v>32</v>
      </c>
      <c r="R4715" s="4">
        <f>IFERROR(Table1[[#This Row],[Operating Profit]]/Table1[[#This Row],[Units Sold]],0)</f>
        <v>15.040000000000001</v>
      </c>
      <c r="S4715" s="4">
        <f>IFERROR((Table1[[#This Row],[Total Sales]]-Table1[[#This Row],[Operating Profit]])/Table1[[#This Row],[Units Sold]],0)</f>
        <v>16.959999999999997</v>
      </c>
      <c r="T4715" s="4" t="str">
        <f>IF(Table1[[#This Row],[Profit per unit]]&gt;$V$8,"Premium","Mass")</f>
        <v>Mass</v>
      </c>
      <c r="U4715" s="4"/>
    </row>
    <row r="4716" spans="2:21" ht="14.25" customHeight="1" x14ac:dyDescent="0.3">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c r="O4716" s="4" t="str">
        <f>TEXT(Table1[[#This Row],[Invoice Date]],"mmm")</f>
        <v>Nov</v>
      </c>
      <c r="P4716" s="4">
        <f>YEAR(Table1[[#This Row],[Invoice Date]])</f>
        <v>2020</v>
      </c>
      <c r="Q4716" s="4">
        <f>IFERROR(Table1[[#This Row],[Total Sales]]/Table1[[#This Row],[Units Sold]],4)</f>
        <v>49</v>
      </c>
      <c r="R4716" s="4">
        <f>IFERROR(Table1[[#This Row],[Operating Profit]]/Table1[[#This Row],[Units Sold]],0)</f>
        <v>20.58</v>
      </c>
      <c r="S4716" s="4">
        <f>IFERROR((Table1[[#This Row],[Total Sales]]-Table1[[#This Row],[Operating Profit]])/Table1[[#This Row],[Units Sold]],0)</f>
        <v>28.42</v>
      </c>
      <c r="T4716" s="4" t="str">
        <f>IF(Table1[[#This Row],[Profit per unit]]&gt;$V$8,"Premium","Mass")</f>
        <v>Mass</v>
      </c>
      <c r="U4716" s="4"/>
    </row>
    <row r="4717" spans="2:21" ht="14.25" customHeight="1" x14ac:dyDescent="0.3">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c r="O4717" s="4" t="str">
        <f>TEXT(Table1[[#This Row],[Invoice Date]],"mmm")</f>
        <v>Nov</v>
      </c>
      <c r="P4717" s="4">
        <f>YEAR(Table1[[#This Row],[Invoice Date]])</f>
        <v>2020</v>
      </c>
      <c r="Q4717" s="4">
        <f>IFERROR(Table1[[#This Row],[Total Sales]]/Table1[[#This Row],[Units Sold]],4)</f>
        <v>53</v>
      </c>
      <c r="R4717" s="4">
        <f>IFERROR(Table1[[#This Row],[Operating Profit]]/Table1[[#This Row],[Units Sold]],0)</f>
        <v>29.680000000000003</v>
      </c>
      <c r="S4717" s="4">
        <f>IFERROR((Table1[[#This Row],[Total Sales]]-Table1[[#This Row],[Operating Profit]])/Table1[[#This Row],[Units Sold]],0)</f>
        <v>23.319999999999997</v>
      </c>
      <c r="T4717" s="4" t="str">
        <f>IF(Table1[[#This Row],[Profit per unit]]&gt;$V$8,"Premium","Mass")</f>
        <v>Mass</v>
      </c>
      <c r="U4717" s="4"/>
    </row>
    <row r="4718" spans="2:21" ht="14.25" customHeight="1" x14ac:dyDescent="0.3">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c r="O4718" s="4" t="str">
        <f>TEXT(Table1[[#This Row],[Invoice Date]],"mmm")</f>
        <v>Nov</v>
      </c>
      <c r="P4718" s="4">
        <f>YEAR(Table1[[#This Row],[Invoice Date]])</f>
        <v>2020</v>
      </c>
      <c r="Q4718" s="4">
        <f>IFERROR(Table1[[#This Row],[Total Sales]]/Table1[[#This Row],[Units Sold]],4)</f>
        <v>49</v>
      </c>
      <c r="R4718" s="4">
        <f>IFERROR(Table1[[#This Row],[Operating Profit]]/Table1[[#This Row],[Units Sold]],0)</f>
        <v>23.03</v>
      </c>
      <c r="S4718" s="4">
        <f>IFERROR((Table1[[#This Row],[Total Sales]]-Table1[[#This Row],[Operating Profit]])/Table1[[#This Row],[Units Sold]],0)</f>
        <v>25.97</v>
      </c>
      <c r="T4718" s="4" t="str">
        <f>IF(Table1[[#This Row],[Profit per unit]]&gt;$V$8,"Premium","Mass")</f>
        <v>Mass</v>
      </c>
      <c r="U4718" s="4"/>
    </row>
    <row r="4719" spans="2:21" ht="14.25" customHeight="1" x14ac:dyDescent="0.3">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c r="O4719" s="4" t="str">
        <f>TEXT(Table1[[#This Row],[Invoice Date]],"mmm")</f>
        <v>Nov</v>
      </c>
      <c r="P4719" s="4">
        <f>YEAR(Table1[[#This Row],[Invoice Date]])</f>
        <v>2020</v>
      </c>
      <c r="Q4719" s="4">
        <f>IFERROR(Table1[[#This Row],[Total Sales]]/Table1[[#This Row],[Units Sold]],4)</f>
        <v>42</v>
      </c>
      <c r="R4719" s="4">
        <f>IFERROR(Table1[[#This Row],[Operating Profit]]/Table1[[#This Row],[Units Sold]],0)</f>
        <v>18.899999999999999</v>
      </c>
      <c r="S4719" s="4">
        <f>IFERROR((Table1[[#This Row],[Total Sales]]-Table1[[#This Row],[Operating Profit]])/Table1[[#This Row],[Units Sold]],0)</f>
        <v>23.1</v>
      </c>
      <c r="T4719" s="4" t="str">
        <f>IF(Table1[[#This Row],[Profit per unit]]&gt;$V$8,"Premium","Mass")</f>
        <v>Mass</v>
      </c>
      <c r="U4719" s="4"/>
    </row>
    <row r="4720" spans="2:21" ht="14.25" customHeight="1" x14ac:dyDescent="0.3">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c r="O4720" s="4" t="str">
        <f>TEXT(Table1[[#This Row],[Invoice Date]],"mmm")</f>
        <v>Nov</v>
      </c>
      <c r="P4720" s="4">
        <f>YEAR(Table1[[#This Row],[Invoice Date]])</f>
        <v>2020</v>
      </c>
      <c r="Q4720" s="4">
        <f>IFERROR(Table1[[#This Row],[Total Sales]]/Table1[[#This Row],[Units Sold]],4)</f>
        <v>36</v>
      </c>
      <c r="R4720" s="4">
        <f>IFERROR(Table1[[#This Row],[Operating Profit]]/Table1[[#This Row],[Units Sold]],0)</f>
        <v>15.12</v>
      </c>
      <c r="S4720" s="4">
        <f>IFERROR((Table1[[#This Row],[Total Sales]]-Table1[[#This Row],[Operating Profit]])/Table1[[#This Row],[Units Sold]],0)</f>
        <v>20.880000000000003</v>
      </c>
      <c r="T4720" s="4" t="str">
        <f>IF(Table1[[#This Row],[Profit per unit]]&gt;$V$8,"Premium","Mass")</f>
        <v>Mass</v>
      </c>
      <c r="U4720" s="4"/>
    </row>
    <row r="4721" spans="2:21" ht="14.25" customHeight="1" x14ac:dyDescent="0.3">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c r="O4721" s="4" t="str">
        <f>TEXT(Table1[[#This Row],[Invoice Date]],"mmm")</f>
        <v>Nov</v>
      </c>
      <c r="P4721" s="4">
        <f>YEAR(Table1[[#This Row],[Invoice Date]])</f>
        <v>2020</v>
      </c>
      <c r="Q4721" s="4">
        <f>IFERROR(Table1[[#This Row],[Total Sales]]/Table1[[#This Row],[Units Sold]],4)</f>
        <v>38</v>
      </c>
      <c r="R4721" s="4">
        <f>IFERROR(Table1[[#This Row],[Operating Profit]]/Table1[[#This Row],[Units Sold]],0)</f>
        <v>18.240000000000002</v>
      </c>
      <c r="S4721" s="4">
        <f>IFERROR((Table1[[#This Row],[Total Sales]]-Table1[[#This Row],[Operating Profit]])/Table1[[#This Row],[Units Sold]],0)</f>
        <v>19.759999999999998</v>
      </c>
      <c r="T4721" s="4" t="str">
        <f>IF(Table1[[#This Row],[Profit per unit]]&gt;$V$8,"Premium","Mass")</f>
        <v>Mass</v>
      </c>
      <c r="U4721" s="4"/>
    </row>
    <row r="4722" spans="2:21" ht="14.25" customHeight="1" x14ac:dyDescent="0.3">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c r="O4722" s="4" t="str">
        <f>TEXT(Table1[[#This Row],[Invoice Date]],"mmm")</f>
        <v>Nov</v>
      </c>
      <c r="P4722" s="4">
        <f>YEAR(Table1[[#This Row],[Invoice Date]])</f>
        <v>2020</v>
      </c>
      <c r="Q4722" s="4">
        <f>IFERROR(Table1[[#This Row],[Total Sales]]/Table1[[#This Row],[Units Sold]],4)</f>
        <v>49</v>
      </c>
      <c r="R4722" s="4">
        <f>IFERROR(Table1[[#This Row],[Operating Profit]]/Table1[[#This Row],[Units Sold]],0)</f>
        <v>20.09</v>
      </c>
      <c r="S4722" s="4">
        <f>IFERROR((Table1[[#This Row],[Total Sales]]-Table1[[#This Row],[Operating Profit]])/Table1[[#This Row],[Units Sold]],0)</f>
        <v>28.91</v>
      </c>
      <c r="T4722" s="4" t="str">
        <f>IF(Table1[[#This Row],[Profit per unit]]&gt;$V$8,"Premium","Mass")</f>
        <v>Mass</v>
      </c>
      <c r="U4722" s="4"/>
    </row>
    <row r="4723" spans="2:21" ht="14.25" customHeight="1" x14ac:dyDescent="0.3">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c r="O4723" s="4" t="str">
        <f>TEXT(Table1[[#This Row],[Invoice Date]],"mmm")</f>
        <v>Nov</v>
      </c>
      <c r="P4723" s="4">
        <f>YEAR(Table1[[#This Row],[Invoice Date]])</f>
        <v>2020</v>
      </c>
      <c r="Q4723" s="4">
        <f>IFERROR(Table1[[#This Row],[Total Sales]]/Table1[[#This Row],[Units Sold]],4)</f>
        <v>54</v>
      </c>
      <c r="R4723" s="4">
        <f>IFERROR(Table1[[#This Row],[Operating Profit]]/Table1[[#This Row],[Units Sold]],0)</f>
        <v>29.700000000000003</v>
      </c>
      <c r="S4723" s="4">
        <f>IFERROR((Table1[[#This Row],[Total Sales]]-Table1[[#This Row],[Operating Profit]])/Table1[[#This Row],[Units Sold]],0)</f>
        <v>24.299999999999997</v>
      </c>
      <c r="T4723" s="4" t="str">
        <f>IF(Table1[[#This Row],[Profit per unit]]&gt;$V$8,"Premium","Mass")</f>
        <v>Mass</v>
      </c>
      <c r="U4723" s="4"/>
    </row>
    <row r="4724" spans="2:21" ht="14.25" customHeight="1" x14ac:dyDescent="0.3">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c r="O4724" s="4" t="str">
        <f>TEXT(Table1[[#This Row],[Invoice Date]],"mmm")</f>
        <v>Nov</v>
      </c>
      <c r="P4724" s="4">
        <f>YEAR(Table1[[#This Row],[Invoice Date]])</f>
        <v>2020</v>
      </c>
      <c r="Q4724" s="4">
        <f>IFERROR(Table1[[#This Row],[Total Sales]]/Table1[[#This Row],[Units Sold]],4)</f>
        <v>47</v>
      </c>
      <c r="R4724" s="4">
        <f>IFERROR(Table1[[#This Row],[Operating Profit]]/Table1[[#This Row],[Units Sold]],0)</f>
        <v>22.090000000000003</v>
      </c>
      <c r="S4724" s="4">
        <f>IFERROR((Table1[[#This Row],[Total Sales]]-Table1[[#This Row],[Operating Profit]])/Table1[[#This Row],[Units Sold]],0)</f>
        <v>24.909999999999997</v>
      </c>
      <c r="T4724" s="4" t="str">
        <f>IF(Table1[[#This Row],[Profit per unit]]&gt;$V$8,"Premium","Mass")</f>
        <v>Mass</v>
      </c>
      <c r="U4724" s="4"/>
    </row>
    <row r="4725" spans="2:21" ht="14.25" customHeight="1" x14ac:dyDescent="0.3">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c r="O4725" s="4" t="str">
        <f>TEXT(Table1[[#This Row],[Invoice Date]],"mmm")</f>
        <v>Nov</v>
      </c>
      <c r="P4725" s="4">
        <f>YEAR(Table1[[#This Row],[Invoice Date]])</f>
        <v>2020</v>
      </c>
      <c r="Q4725" s="4">
        <f>IFERROR(Table1[[#This Row],[Total Sales]]/Table1[[#This Row],[Units Sold]],4)</f>
        <v>43</v>
      </c>
      <c r="R4725" s="4">
        <f>IFERROR(Table1[[#This Row],[Operating Profit]]/Table1[[#This Row],[Units Sold]],0)</f>
        <v>17.63</v>
      </c>
      <c r="S4725" s="4">
        <f>IFERROR((Table1[[#This Row],[Total Sales]]-Table1[[#This Row],[Operating Profit]])/Table1[[#This Row],[Units Sold]],0)</f>
        <v>25.37</v>
      </c>
      <c r="T4725" s="4" t="str">
        <f>IF(Table1[[#This Row],[Profit per unit]]&gt;$V$8,"Premium","Mass")</f>
        <v>Mass</v>
      </c>
      <c r="U4725" s="4"/>
    </row>
    <row r="4726" spans="2:21" ht="14.25" customHeight="1" x14ac:dyDescent="0.3">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c r="O4726" s="4" t="str">
        <f>TEXT(Table1[[#This Row],[Invoice Date]],"mmm")</f>
        <v>Nov</v>
      </c>
      <c r="P4726" s="4">
        <f>YEAR(Table1[[#This Row],[Invoice Date]])</f>
        <v>2020</v>
      </c>
      <c r="Q4726" s="4">
        <f>IFERROR(Table1[[#This Row],[Total Sales]]/Table1[[#This Row],[Units Sold]],4)</f>
        <v>37</v>
      </c>
      <c r="R4726" s="4">
        <f>IFERROR(Table1[[#This Row],[Operating Profit]]/Table1[[#This Row],[Units Sold]],0)</f>
        <v>14.8</v>
      </c>
      <c r="S4726" s="4">
        <f>IFERROR((Table1[[#This Row],[Total Sales]]-Table1[[#This Row],[Operating Profit]])/Table1[[#This Row],[Units Sold]],0)</f>
        <v>22.2</v>
      </c>
      <c r="T4726" s="4" t="str">
        <f>IF(Table1[[#This Row],[Profit per unit]]&gt;$V$8,"Premium","Mass")</f>
        <v>Mass</v>
      </c>
      <c r="U4726" s="4"/>
    </row>
    <row r="4727" spans="2:21" ht="14.25" customHeight="1" x14ac:dyDescent="0.3">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c r="O4727" s="4" t="str">
        <f>TEXT(Table1[[#This Row],[Invoice Date]],"mmm")</f>
        <v>Dec</v>
      </c>
      <c r="P4727" s="4">
        <f>YEAR(Table1[[#This Row],[Invoice Date]])</f>
        <v>2020</v>
      </c>
      <c r="Q4727" s="4">
        <f>IFERROR(Table1[[#This Row],[Total Sales]]/Table1[[#This Row],[Units Sold]],4)</f>
        <v>33</v>
      </c>
      <c r="R4727" s="4">
        <f>IFERROR(Table1[[#This Row],[Operating Profit]]/Table1[[#This Row],[Units Sold]],0)</f>
        <v>16.170000000000002</v>
      </c>
      <c r="S4727" s="4">
        <f>IFERROR((Table1[[#This Row],[Total Sales]]-Table1[[#This Row],[Operating Profit]])/Table1[[#This Row],[Units Sold]],0)</f>
        <v>16.829999999999998</v>
      </c>
      <c r="T4727" s="4" t="str">
        <f>IF(Table1[[#This Row],[Profit per unit]]&gt;$V$8,"Premium","Mass")</f>
        <v>Mass</v>
      </c>
      <c r="U4727" s="4"/>
    </row>
    <row r="4728" spans="2:21" ht="14.25" customHeight="1" x14ac:dyDescent="0.3">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c r="O4728" s="4" t="str">
        <f>TEXT(Table1[[#This Row],[Invoice Date]],"mmm")</f>
        <v>Dec</v>
      </c>
      <c r="P4728" s="4">
        <f>YEAR(Table1[[#This Row],[Invoice Date]])</f>
        <v>2020</v>
      </c>
      <c r="Q4728" s="4">
        <f>IFERROR(Table1[[#This Row],[Total Sales]]/Table1[[#This Row],[Units Sold]],4)</f>
        <v>42</v>
      </c>
      <c r="R4728" s="4">
        <f>IFERROR(Table1[[#This Row],[Operating Profit]]/Table1[[#This Row],[Units Sold]],0)</f>
        <v>17.22</v>
      </c>
      <c r="S4728" s="4">
        <f>IFERROR((Table1[[#This Row],[Total Sales]]-Table1[[#This Row],[Operating Profit]])/Table1[[#This Row],[Units Sold]],0)</f>
        <v>24.78</v>
      </c>
      <c r="T4728" s="4" t="str">
        <f>IF(Table1[[#This Row],[Profit per unit]]&gt;$V$8,"Premium","Mass")</f>
        <v>Mass</v>
      </c>
      <c r="U4728" s="4"/>
    </row>
    <row r="4729" spans="2:21" ht="14.25" customHeight="1" x14ac:dyDescent="0.3">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c r="O4729" s="4" t="str">
        <f>TEXT(Table1[[#This Row],[Invoice Date]],"mmm")</f>
        <v>Dec</v>
      </c>
      <c r="P4729" s="4">
        <f>YEAR(Table1[[#This Row],[Invoice Date]])</f>
        <v>2020</v>
      </c>
      <c r="Q4729" s="4">
        <f>IFERROR(Table1[[#This Row],[Total Sales]]/Table1[[#This Row],[Units Sold]],4)</f>
        <v>46</v>
      </c>
      <c r="R4729" s="4">
        <f>IFERROR(Table1[[#This Row],[Operating Profit]]/Table1[[#This Row],[Units Sold]],0)</f>
        <v>26.220000000000002</v>
      </c>
      <c r="S4729" s="4">
        <f>IFERROR((Table1[[#This Row],[Total Sales]]-Table1[[#This Row],[Operating Profit]])/Table1[[#This Row],[Units Sold]],0)</f>
        <v>19.779999999999998</v>
      </c>
      <c r="T4729" s="4" t="str">
        <f>IF(Table1[[#This Row],[Profit per unit]]&gt;$V$8,"Premium","Mass")</f>
        <v>Mass</v>
      </c>
      <c r="U4729" s="4"/>
    </row>
    <row r="4730" spans="2:21" ht="14.25" customHeight="1" x14ac:dyDescent="0.3">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c r="O4730" s="4" t="str">
        <f>TEXT(Table1[[#This Row],[Invoice Date]],"mmm")</f>
        <v>Dec</v>
      </c>
      <c r="P4730" s="4">
        <f>YEAR(Table1[[#This Row],[Invoice Date]])</f>
        <v>2020</v>
      </c>
      <c r="Q4730" s="4">
        <f>IFERROR(Table1[[#This Row],[Total Sales]]/Table1[[#This Row],[Units Sold]],4)</f>
        <v>43</v>
      </c>
      <c r="R4730" s="4">
        <f>IFERROR(Table1[[#This Row],[Operating Profit]]/Table1[[#This Row],[Units Sold]],0)</f>
        <v>20.64</v>
      </c>
      <c r="S4730" s="4">
        <f>IFERROR((Table1[[#This Row],[Total Sales]]-Table1[[#This Row],[Operating Profit]])/Table1[[#This Row],[Units Sold]],0)</f>
        <v>22.36</v>
      </c>
      <c r="T4730" s="4" t="str">
        <f>IF(Table1[[#This Row],[Profit per unit]]&gt;$V$8,"Premium","Mass")</f>
        <v>Mass</v>
      </c>
      <c r="U4730" s="4"/>
    </row>
    <row r="4731" spans="2:21" ht="14.25" customHeight="1" x14ac:dyDescent="0.3">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c r="O4731" s="4" t="str">
        <f>TEXT(Table1[[#This Row],[Invoice Date]],"mmm")</f>
        <v>Dec</v>
      </c>
      <c r="P4731" s="4">
        <f>YEAR(Table1[[#This Row],[Invoice Date]])</f>
        <v>2020</v>
      </c>
      <c r="Q4731" s="4">
        <f>IFERROR(Table1[[#This Row],[Total Sales]]/Table1[[#This Row],[Units Sold]],4)</f>
        <v>37</v>
      </c>
      <c r="R4731" s="4">
        <f>IFERROR(Table1[[#This Row],[Operating Profit]]/Table1[[#This Row],[Units Sold]],0)</f>
        <v>16.649999999999999</v>
      </c>
      <c r="S4731" s="4">
        <f>IFERROR((Table1[[#This Row],[Total Sales]]-Table1[[#This Row],[Operating Profit]])/Table1[[#This Row],[Units Sold]],0)</f>
        <v>20.350000000000001</v>
      </c>
      <c r="T4731" s="4" t="str">
        <f>IF(Table1[[#This Row],[Profit per unit]]&gt;$V$8,"Premium","Mass")</f>
        <v>Mass</v>
      </c>
      <c r="U4731" s="4"/>
    </row>
    <row r="4732" spans="2:21" ht="14.25" customHeight="1" x14ac:dyDescent="0.3">
      <c r="B4732" s="4" t="s">
        <v>14</v>
      </c>
      <c r="C4732" s="4">
        <v>1185732</v>
      </c>
      <c r="D4732" s="5">
        <v>44171</v>
      </c>
      <c r="E4732" s="4" t="s">
        <v>36</v>
      </c>
      <c r="F4732" s="4" t="s">
        <v>51</v>
      </c>
      <c r="G4732" s="4" t="s">
        <v>52</v>
      </c>
      <c r="H4732" s="6" t="s">
        <v>20</v>
      </c>
      <c r="I4732" s="7">
        <v>24</v>
      </c>
      <c r="J4732" s="8">
        <v>41</v>
      </c>
      <c r="K4732" s="9">
        <v>984</v>
      </c>
      <c r="L4732" s="9">
        <v>393.6</v>
      </c>
      <c r="M4732" s="10">
        <v>0.4</v>
      </c>
      <c r="N4732" s="4" t="s">
        <v>83</v>
      </c>
      <c r="O4732" s="4" t="str">
        <f>TEXT(Table1[[#This Row],[Invoice Date]],"mmm")</f>
        <v>Dec</v>
      </c>
      <c r="P4732" s="4">
        <f>YEAR(Table1[[#This Row],[Invoice Date]])</f>
        <v>2020</v>
      </c>
      <c r="Q4732" s="4">
        <f>IFERROR(Table1[[#This Row],[Total Sales]]/Table1[[#This Row],[Units Sold]],4)</f>
        <v>24</v>
      </c>
      <c r="R4732" s="4">
        <f>IFERROR(Table1[[#This Row],[Operating Profit]]/Table1[[#This Row],[Units Sold]],0)</f>
        <v>9.6000000000000014</v>
      </c>
      <c r="S4732" s="4">
        <f>IFERROR((Table1[[#This Row],[Total Sales]]-Table1[[#This Row],[Operating Profit]])/Table1[[#This Row],[Units Sold]],0)</f>
        <v>14.399999999999999</v>
      </c>
      <c r="T4732" s="4" t="str">
        <f>IF(Table1[[#This Row],[Profit per unit]]&gt;$V$8,"Premium","Mass")</f>
        <v>Mass</v>
      </c>
      <c r="U4732" s="4"/>
    </row>
    <row r="4733" spans="2:21" ht="14.25" customHeight="1" x14ac:dyDescent="0.3">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c r="O4733" s="4" t="str">
        <f>TEXT(Table1[[#This Row],[Invoice Date]],"mmm")</f>
        <v>Dec</v>
      </c>
      <c r="P4733" s="4">
        <f>YEAR(Table1[[#This Row],[Invoice Date]])</f>
        <v>2020</v>
      </c>
      <c r="Q4733" s="4">
        <f>IFERROR(Table1[[#This Row],[Total Sales]]/Table1[[#This Row],[Units Sold]],4)</f>
        <v>24</v>
      </c>
      <c r="R4733" s="4">
        <f>IFERROR(Table1[[#This Row],[Operating Profit]]/Table1[[#This Row],[Units Sold]],0)</f>
        <v>11.040000000000001</v>
      </c>
      <c r="S4733" s="4">
        <f>IFERROR((Table1[[#This Row],[Total Sales]]-Table1[[#This Row],[Operating Profit]])/Table1[[#This Row],[Units Sold]],0)</f>
        <v>12.959999999999999</v>
      </c>
      <c r="T4733" s="4" t="str">
        <f>IF(Table1[[#This Row],[Profit per unit]]&gt;$V$8,"Premium","Mass")</f>
        <v>Mass</v>
      </c>
      <c r="U4733" s="4"/>
    </row>
    <row r="4734" spans="2:21" ht="14.25" customHeight="1" x14ac:dyDescent="0.3">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c r="O4734" s="4" t="str">
        <f>TEXT(Table1[[#This Row],[Invoice Date]],"mmm")</f>
        <v>Dec</v>
      </c>
      <c r="P4734" s="4">
        <f>YEAR(Table1[[#This Row],[Invoice Date]])</f>
        <v>2020</v>
      </c>
      <c r="Q4734" s="4">
        <f>IFERROR(Table1[[#This Row],[Total Sales]]/Table1[[#This Row],[Units Sold]],4)</f>
        <v>32</v>
      </c>
      <c r="R4734" s="4">
        <f>IFERROR(Table1[[#This Row],[Operating Profit]]/Table1[[#This Row],[Units Sold]],0)</f>
        <v>14.08</v>
      </c>
      <c r="S4734" s="4">
        <f>IFERROR((Table1[[#This Row],[Total Sales]]-Table1[[#This Row],[Operating Profit]])/Table1[[#This Row],[Units Sold]],0)</f>
        <v>17.919999999999998</v>
      </c>
      <c r="T4734" s="4" t="str">
        <f>IF(Table1[[#This Row],[Profit per unit]]&gt;$V$8,"Premium","Mass")</f>
        <v>Mass</v>
      </c>
      <c r="U4734" s="4"/>
    </row>
    <row r="4735" spans="2:21" ht="14.25" customHeight="1" x14ac:dyDescent="0.3">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c r="O4735" s="4" t="str">
        <f>TEXT(Table1[[#This Row],[Invoice Date]],"mmm")</f>
        <v>Dec</v>
      </c>
      <c r="P4735" s="4">
        <f>YEAR(Table1[[#This Row],[Invoice Date]])</f>
        <v>2020</v>
      </c>
      <c r="Q4735" s="4">
        <f>IFERROR(Table1[[#This Row],[Total Sales]]/Table1[[#This Row],[Units Sold]],4)</f>
        <v>39</v>
      </c>
      <c r="R4735" s="4">
        <f>IFERROR(Table1[[#This Row],[Operating Profit]]/Table1[[#This Row],[Units Sold]],0)</f>
        <v>22.23</v>
      </c>
      <c r="S4735" s="4">
        <f>IFERROR((Table1[[#This Row],[Total Sales]]-Table1[[#This Row],[Operating Profit]])/Table1[[#This Row],[Units Sold]],0)</f>
        <v>16.77</v>
      </c>
      <c r="T4735" s="4" t="str">
        <f>IF(Table1[[#This Row],[Profit per unit]]&gt;$V$8,"Premium","Mass")</f>
        <v>Mass</v>
      </c>
      <c r="U4735" s="4"/>
    </row>
    <row r="4736" spans="2:21" ht="14.25" customHeight="1" x14ac:dyDescent="0.3">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c r="O4736" s="4" t="str">
        <f>TEXT(Table1[[#This Row],[Invoice Date]],"mmm")</f>
        <v>Dec</v>
      </c>
      <c r="P4736" s="4">
        <f>YEAR(Table1[[#This Row],[Invoice Date]])</f>
        <v>2020</v>
      </c>
      <c r="Q4736" s="4">
        <f>IFERROR(Table1[[#This Row],[Total Sales]]/Table1[[#This Row],[Units Sold]],4)</f>
        <v>41</v>
      </c>
      <c r="R4736" s="4">
        <f>IFERROR(Table1[[#This Row],[Operating Profit]]/Table1[[#This Row],[Units Sold]],0)</f>
        <v>19.27</v>
      </c>
      <c r="S4736" s="4">
        <f>IFERROR((Table1[[#This Row],[Total Sales]]-Table1[[#This Row],[Operating Profit]])/Table1[[#This Row],[Units Sold]],0)</f>
        <v>21.73</v>
      </c>
      <c r="T4736" s="4" t="str">
        <f>IF(Table1[[#This Row],[Profit per unit]]&gt;$V$8,"Premium","Mass")</f>
        <v>Mass</v>
      </c>
      <c r="U4736" s="4"/>
    </row>
    <row r="4737" spans="2:21" ht="14.25" customHeight="1" x14ac:dyDescent="0.3">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c r="O4737" s="4" t="str">
        <f>TEXT(Table1[[#This Row],[Invoice Date]],"mmm")</f>
        <v>Dec</v>
      </c>
      <c r="P4737" s="4">
        <f>YEAR(Table1[[#This Row],[Invoice Date]])</f>
        <v>2020</v>
      </c>
      <c r="Q4737" s="4">
        <f>IFERROR(Table1[[#This Row],[Total Sales]]/Table1[[#This Row],[Units Sold]],4)</f>
        <v>34</v>
      </c>
      <c r="R4737" s="4">
        <f>IFERROR(Table1[[#This Row],[Operating Profit]]/Table1[[#This Row],[Units Sold]],0)</f>
        <v>14.620000000000001</v>
      </c>
      <c r="S4737" s="4">
        <f>IFERROR((Table1[[#This Row],[Total Sales]]-Table1[[#This Row],[Operating Profit]])/Table1[[#This Row],[Units Sold]],0)</f>
        <v>19.38</v>
      </c>
      <c r="T4737" s="4" t="str">
        <f>IF(Table1[[#This Row],[Profit per unit]]&gt;$V$8,"Premium","Mass")</f>
        <v>Mass</v>
      </c>
      <c r="U4737" s="4"/>
    </row>
    <row r="4738" spans="2:21" ht="14.25" customHeight="1" x14ac:dyDescent="0.3">
      <c r="B4738" s="4" t="s">
        <v>14</v>
      </c>
      <c r="C4738" s="4">
        <v>1185732</v>
      </c>
      <c r="D4738" s="5">
        <v>44177</v>
      </c>
      <c r="E4738" s="4" t="s">
        <v>36</v>
      </c>
      <c r="F4738" s="4" t="s">
        <v>51</v>
      </c>
      <c r="G4738" s="4" t="s">
        <v>52</v>
      </c>
      <c r="H4738" s="6" t="s">
        <v>20</v>
      </c>
      <c r="I4738" s="7">
        <v>32</v>
      </c>
      <c r="J4738" s="8">
        <v>25</v>
      </c>
      <c r="K4738" s="9">
        <v>800</v>
      </c>
      <c r="L4738" s="9">
        <v>336</v>
      </c>
      <c r="M4738" s="10">
        <v>0.42</v>
      </c>
      <c r="N4738" s="4" t="s">
        <v>83</v>
      </c>
      <c r="O4738" s="4" t="str">
        <f>TEXT(Table1[[#This Row],[Invoice Date]],"mmm")</f>
        <v>Dec</v>
      </c>
      <c r="P4738" s="4">
        <f>YEAR(Table1[[#This Row],[Invoice Date]])</f>
        <v>2020</v>
      </c>
      <c r="Q4738" s="4">
        <f>IFERROR(Table1[[#This Row],[Total Sales]]/Table1[[#This Row],[Units Sold]],4)</f>
        <v>32</v>
      </c>
      <c r="R4738" s="4">
        <f>IFERROR(Table1[[#This Row],[Operating Profit]]/Table1[[#This Row],[Units Sold]],0)</f>
        <v>13.44</v>
      </c>
      <c r="S4738" s="4">
        <f>IFERROR((Table1[[#This Row],[Total Sales]]-Table1[[#This Row],[Operating Profit]])/Table1[[#This Row],[Units Sold]],0)</f>
        <v>18.559999999999999</v>
      </c>
      <c r="T4738" s="4" t="str">
        <f>IF(Table1[[#This Row],[Profit per unit]]&gt;$V$8,"Premium","Mass")</f>
        <v>Mass</v>
      </c>
      <c r="U4738" s="4"/>
    </row>
    <row r="4739" spans="2:21" ht="14.25" customHeight="1" x14ac:dyDescent="0.3">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c r="O4739" s="4" t="str">
        <f>TEXT(Table1[[#This Row],[Invoice Date]],"mmm")</f>
        <v>Dec</v>
      </c>
      <c r="P4739" s="4">
        <f>YEAR(Table1[[#This Row],[Invoice Date]])</f>
        <v>2020</v>
      </c>
      <c r="Q4739" s="4">
        <f>IFERROR(Table1[[#This Row],[Total Sales]]/Table1[[#This Row],[Units Sold]],4)</f>
        <v>32</v>
      </c>
      <c r="R4739" s="4">
        <f>IFERROR(Table1[[#This Row],[Operating Profit]]/Table1[[#This Row],[Units Sold]],0)</f>
        <v>14.72</v>
      </c>
      <c r="S4739" s="4">
        <f>IFERROR((Table1[[#This Row],[Total Sales]]-Table1[[#This Row],[Operating Profit]])/Table1[[#This Row],[Units Sold]],0)</f>
        <v>17.28</v>
      </c>
      <c r="T4739" s="4" t="str">
        <f>IF(Table1[[#This Row],[Profit per unit]]&gt;$V$8,"Premium","Mass")</f>
        <v>Mass</v>
      </c>
      <c r="U4739" s="4"/>
    </row>
    <row r="4740" spans="2:21" ht="14.25" customHeight="1" x14ac:dyDescent="0.3">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c r="O4740" s="4" t="str">
        <f>TEXT(Table1[[#This Row],[Invoice Date]],"mmm")</f>
        <v>Dec</v>
      </c>
      <c r="P4740" s="4">
        <f>YEAR(Table1[[#This Row],[Invoice Date]])</f>
        <v>2020</v>
      </c>
      <c r="Q4740" s="4">
        <f>IFERROR(Table1[[#This Row],[Total Sales]]/Table1[[#This Row],[Units Sold]],4)</f>
        <v>41</v>
      </c>
      <c r="R4740" s="4">
        <f>IFERROR(Table1[[#This Row],[Operating Profit]]/Table1[[#This Row],[Units Sold]],0)</f>
        <v>17.22</v>
      </c>
      <c r="S4740" s="4">
        <f>IFERROR((Table1[[#This Row],[Total Sales]]-Table1[[#This Row],[Operating Profit]])/Table1[[#This Row],[Units Sold]],0)</f>
        <v>23.78</v>
      </c>
      <c r="T4740" s="4" t="str">
        <f>IF(Table1[[#This Row],[Profit per unit]]&gt;$V$8,"Premium","Mass")</f>
        <v>Mass</v>
      </c>
      <c r="U4740" s="4"/>
    </row>
    <row r="4741" spans="2:21" ht="14.25" customHeight="1" x14ac:dyDescent="0.3">
      <c r="B4741" s="4" t="s">
        <v>14</v>
      </c>
      <c r="C4741" s="4">
        <v>1185732</v>
      </c>
      <c r="D4741" s="5">
        <v>44180</v>
      </c>
      <c r="E4741" s="4" t="s">
        <v>36</v>
      </c>
      <c r="F4741" s="4" t="s">
        <v>51</v>
      </c>
      <c r="G4741" s="4" t="s">
        <v>52</v>
      </c>
      <c r="H4741" s="6" t="s">
        <v>23</v>
      </c>
      <c r="I4741" s="7">
        <v>49</v>
      </c>
      <c r="J4741" s="8">
        <v>60</v>
      </c>
      <c r="K4741" s="9">
        <v>2940</v>
      </c>
      <c r="L4741" s="9">
        <v>1764</v>
      </c>
      <c r="M4741" s="10">
        <v>0.6</v>
      </c>
      <c r="N4741" s="4" t="s">
        <v>83</v>
      </c>
      <c r="O4741" s="4" t="str">
        <f>TEXT(Table1[[#This Row],[Invoice Date]],"mmm")</f>
        <v>Dec</v>
      </c>
      <c r="P4741" s="4">
        <f>YEAR(Table1[[#This Row],[Invoice Date]])</f>
        <v>2020</v>
      </c>
      <c r="Q4741" s="4">
        <f>IFERROR(Table1[[#This Row],[Total Sales]]/Table1[[#This Row],[Units Sold]],4)</f>
        <v>49</v>
      </c>
      <c r="R4741" s="4">
        <f>IFERROR(Table1[[#This Row],[Operating Profit]]/Table1[[#This Row],[Units Sold]],0)</f>
        <v>29.4</v>
      </c>
      <c r="S4741" s="4">
        <f>IFERROR((Table1[[#This Row],[Total Sales]]-Table1[[#This Row],[Operating Profit]])/Table1[[#This Row],[Units Sold]],0)</f>
        <v>19.600000000000001</v>
      </c>
      <c r="T4741" s="4" t="str">
        <f>IF(Table1[[#This Row],[Profit per unit]]&gt;$V$8,"Premium","Mass")</f>
        <v>Mass</v>
      </c>
      <c r="U4741" s="4"/>
    </row>
    <row r="4742" spans="2:21" ht="14.25" customHeight="1" x14ac:dyDescent="0.3">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c r="O4742" s="4" t="str">
        <f>TEXT(Table1[[#This Row],[Invoice Date]],"mmm")</f>
        <v>Dec</v>
      </c>
      <c r="P4742" s="4">
        <f>YEAR(Table1[[#This Row],[Invoice Date]])</f>
        <v>2020</v>
      </c>
      <c r="Q4742" s="4">
        <f>IFERROR(Table1[[#This Row],[Total Sales]]/Table1[[#This Row],[Units Sold]],4)</f>
        <v>46</v>
      </c>
      <c r="R4742" s="4">
        <f>IFERROR(Table1[[#This Row],[Operating Profit]]/Table1[[#This Row],[Units Sold]],0)</f>
        <v>21.62</v>
      </c>
      <c r="S4742" s="4">
        <f>IFERROR((Table1[[#This Row],[Total Sales]]-Table1[[#This Row],[Operating Profit]])/Table1[[#This Row],[Units Sold]],0)</f>
        <v>24.38</v>
      </c>
      <c r="T4742" s="4" t="str">
        <f>IF(Table1[[#This Row],[Profit per unit]]&gt;$V$8,"Premium","Mass")</f>
        <v>Mass</v>
      </c>
      <c r="U4742" s="4"/>
    </row>
    <row r="4743" spans="2:21" ht="14.25" customHeight="1" x14ac:dyDescent="0.3">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c r="O4743" s="4" t="str">
        <f>TEXT(Table1[[#This Row],[Invoice Date]],"mmm")</f>
        <v>Dec</v>
      </c>
      <c r="P4743" s="4">
        <f>YEAR(Table1[[#This Row],[Invoice Date]])</f>
        <v>2020</v>
      </c>
      <c r="Q4743" s="4">
        <f>IFERROR(Table1[[#This Row],[Total Sales]]/Table1[[#This Row],[Units Sold]],4)</f>
        <v>38</v>
      </c>
      <c r="R4743" s="4">
        <f>IFERROR(Table1[[#This Row],[Operating Profit]]/Table1[[#This Row],[Units Sold]],0)</f>
        <v>15.200000000000001</v>
      </c>
      <c r="S4743" s="4">
        <f>IFERROR((Table1[[#This Row],[Total Sales]]-Table1[[#This Row],[Operating Profit]])/Table1[[#This Row],[Units Sold]],0)</f>
        <v>22.799999999999997</v>
      </c>
      <c r="T4743" s="4" t="str">
        <f>IF(Table1[[#This Row],[Profit per unit]]&gt;$V$8,"Premium","Mass")</f>
        <v>Mass</v>
      </c>
      <c r="U4743" s="4"/>
    </row>
    <row r="4744" spans="2:21" ht="14.25" customHeight="1" x14ac:dyDescent="0.3">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c r="O4744" s="4" t="str">
        <f>TEXT(Table1[[#This Row],[Invoice Date]],"mmm")</f>
        <v>Dec</v>
      </c>
      <c r="P4744" s="4">
        <f>YEAR(Table1[[#This Row],[Invoice Date]])</f>
        <v>2020</v>
      </c>
      <c r="Q4744" s="4">
        <f>IFERROR(Table1[[#This Row],[Total Sales]]/Table1[[#This Row],[Units Sold]],4)</f>
        <v>36</v>
      </c>
      <c r="R4744" s="4">
        <f>IFERROR(Table1[[#This Row],[Operating Profit]]/Table1[[#This Row],[Units Sold]],0)</f>
        <v>14.4</v>
      </c>
      <c r="S4744" s="4">
        <f>IFERROR((Table1[[#This Row],[Total Sales]]-Table1[[#This Row],[Operating Profit]])/Table1[[#This Row],[Units Sold]],0)</f>
        <v>21.599999999999998</v>
      </c>
      <c r="T4744" s="4" t="str">
        <f>IF(Table1[[#This Row],[Profit per unit]]&gt;$V$8,"Premium","Mass")</f>
        <v>Mass</v>
      </c>
      <c r="U4744" s="4"/>
    </row>
    <row r="4745" spans="2:21" ht="14.25" customHeight="1" x14ac:dyDescent="0.3">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c r="O4745" s="4" t="str">
        <f>TEXT(Table1[[#This Row],[Invoice Date]],"mmm")</f>
        <v>Dec</v>
      </c>
      <c r="P4745" s="4">
        <f>YEAR(Table1[[#This Row],[Invoice Date]])</f>
        <v>2020</v>
      </c>
      <c r="Q4745" s="4">
        <f>IFERROR(Table1[[#This Row],[Total Sales]]/Table1[[#This Row],[Units Sold]],4)</f>
        <v>38</v>
      </c>
      <c r="R4745" s="4">
        <f>IFERROR(Table1[[#This Row],[Operating Profit]]/Table1[[#This Row],[Units Sold]],0)</f>
        <v>18.62</v>
      </c>
      <c r="S4745" s="4">
        <f>IFERROR((Table1[[#This Row],[Total Sales]]-Table1[[#This Row],[Operating Profit]])/Table1[[#This Row],[Units Sold]],0)</f>
        <v>19.38</v>
      </c>
      <c r="T4745" s="4" t="str">
        <f>IF(Table1[[#This Row],[Profit per unit]]&gt;$V$8,"Premium","Mass")</f>
        <v>Mass</v>
      </c>
      <c r="U4745" s="4"/>
    </row>
    <row r="4746" spans="2:21" ht="14.25" customHeight="1" x14ac:dyDescent="0.3">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c r="O4746" s="4" t="str">
        <f>TEXT(Table1[[#This Row],[Invoice Date]],"mmm")</f>
        <v>Dec</v>
      </c>
      <c r="P4746" s="4">
        <f>YEAR(Table1[[#This Row],[Invoice Date]])</f>
        <v>2020</v>
      </c>
      <c r="Q4746" s="4">
        <f>IFERROR(Table1[[#This Row],[Total Sales]]/Table1[[#This Row],[Units Sold]],4)</f>
        <v>52</v>
      </c>
      <c r="R4746" s="4">
        <f>IFERROR(Table1[[#This Row],[Operating Profit]]/Table1[[#This Row],[Units Sold]],0)</f>
        <v>21.84</v>
      </c>
      <c r="S4746" s="4">
        <f>IFERROR((Table1[[#This Row],[Total Sales]]-Table1[[#This Row],[Operating Profit]])/Table1[[#This Row],[Units Sold]],0)</f>
        <v>30.16</v>
      </c>
      <c r="T4746" s="4" t="str">
        <f>IF(Table1[[#This Row],[Profit per unit]]&gt;$V$8,"Premium","Mass")</f>
        <v>Mass</v>
      </c>
      <c r="U4746" s="4"/>
    </row>
    <row r="4747" spans="2:21" ht="14.25" customHeight="1" x14ac:dyDescent="0.3">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c r="O4747" s="4" t="str">
        <f>TEXT(Table1[[#This Row],[Invoice Date]],"mmm")</f>
        <v>Dec</v>
      </c>
      <c r="P4747" s="4">
        <f>YEAR(Table1[[#This Row],[Invoice Date]])</f>
        <v>2020</v>
      </c>
      <c r="Q4747" s="4">
        <f>IFERROR(Table1[[#This Row],[Total Sales]]/Table1[[#This Row],[Units Sold]],4)</f>
        <v>59</v>
      </c>
      <c r="R4747" s="4">
        <f>IFERROR(Table1[[#This Row],[Operating Profit]]/Table1[[#This Row],[Units Sold]],0)</f>
        <v>35.4</v>
      </c>
      <c r="S4747" s="4">
        <f>IFERROR((Table1[[#This Row],[Total Sales]]-Table1[[#This Row],[Operating Profit]])/Table1[[#This Row],[Units Sold]],0)</f>
        <v>23.599999999999998</v>
      </c>
      <c r="T4747" s="4" t="str">
        <f>IF(Table1[[#This Row],[Profit per unit]]&gt;$V$8,"Premium","Mass")</f>
        <v>Mass</v>
      </c>
      <c r="U4747" s="4"/>
    </row>
    <row r="4748" spans="2:21" ht="14.25" customHeight="1" x14ac:dyDescent="0.3">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c r="O4748" s="4" t="str">
        <f>TEXT(Table1[[#This Row],[Invoice Date]],"mmm")</f>
        <v>Dec</v>
      </c>
      <c r="P4748" s="4">
        <f>YEAR(Table1[[#This Row],[Invoice Date]])</f>
        <v>2020</v>
      </c>
      <c r="Q4748" s="4">
        <f>IFERROR(Table1[[#This Row],[Total Sales]]/Table1[[#This Row],[Units Sold]],4)</f>
        <v>50</v>
      </c>
      <c r="R4748" s="4">
        <f>IFERROR(Table1[[#This Row],[Operating Profit]]/Table1[[#This Row],[Units Sold]],0)</f>
        <v>25</v>
      </c>
      <c r="S4748" s="4">
        <f>IFERROR((Table1[[#This Row],[Total Sales]]-Table1[[#This Row],[Operating Profit]])/Table1[[#This Row],[Units Sold]],0)</f>
        <v>25</v>
      </c>
      <c r="T4748" s="4" t="str">
        <f>IF(Table1[[#This Row],[Profit per unit]]&gt;$V$8,"Premium","Mass")</f>
        <v>Mass</v>
      </c>
      <c r="U4748" s="4"/>
    </row>
    <row r="4749" spans="2:21" ht="14.25" customHeight="1" x14ac:dyDescent="0.3">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c r="O4749" s="4" t="str">
        <f>TEXT(Table1[[#This Row],[Invoice Date]],"mmm")</f>
        <v>Dec</v>
      </c>
      <c r="P4749" s="4">
        <f>YEAR(Table1[[#This Row],[Invoice Date]])</f>
        <v>2020</v>
      </c>
      <c r="Q4749" s="4">
        <f>IFERROR(Table1[[#This Row],[Total Sales]]/Table1[[#This Row],[Units Sold]],4)</f>
        <v>42</v>
      </c>
      <c r="R4749" s="4">
        <f>IFERROR(Table1[[#This Row],[Operating Profit]]/Table1[[#This Row],[Units Sold]],0)</f>
        <v>18.899999999999999</v>
      </c>
      <c r="S4749" s="4">
        <f>IFERROR((Table1[[#This Row],[Total Sales]]-Table1[[#This Row],[Operating Profit]])/Table1[[#This Row],[Units Sold]],0)</f>
        <v>23.1</v>
      </c>
      <c r="T4749" s="4" t="str">
        <f>IF(Table1[[#This Row],[Profit per unit]]&gt;$V$8,"Premium","Mass")</f>
        <v>Mass</v>
      </c>
      <c r="U4749" s="4"/>
    </row>
    <row r="4750" spans="2:21" ht="14.25" customHeight="1" x14ac:dyDescent="0.3">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c r="O4750" s="4" t="str">
        <f>TEXT(Table1[[#This Row],[Invoice Date]],"mmm")</f>
        <v>Dec</v>
      </c>
      <c r="P4750" s="4">
        <f>YEAR(Table1[[#This Row],[Invoice Date]])</f>
        <v>2020</v>
      </c>
      <c r="Q4750" s="4">
        <f>IFERROR(Table1[[#This Row],[Total Sales]]/Table1[[#This Row],[Units Sold]],4)</f>
        <v>44</v>
      </c>
      <c r="R4750" s="4">
        <f>IFERROR(Table1[[#This Row],[Operating Profit]]/Table1[[#This Row],[Units Sold]],0)</f>
        <v>18.04</v>
      </c>
      <c r="S4750" s="4">
        <f>IFERROR((Table1[[#This Row],[Total Sales]]-Table1[[#This Row],[Operating Profit]])/Table1[[#This Row],[Units Sold]],0)</f>
        <v>25.960000000000004</v>
      </c>
      <c r="T4750" s="4" t="str">
        <f>IF(Table1[[#This Row],[Profit per unit]]&gt;$V$8,"Premium","Mass")</f>
        <v>Mass</v>
      </c>
      <c r="U4750" s="4"/>
    </row>
    <row r="4751" spans="2:21" ht="14.25" customHeight="1" x14ac:dyDescent="0.3">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c r="O4751" s="4" t="str">
        <f>TEXT(Table1[[#This Row],[Invoice Date]],"mmm")</f>
        <v>Dec</v>
      </c>
      <c r="P4751" s="4">
        <f>YEAR(Table1[[#This Row],[Invoice Date]])</f>
        <v>2020</v>
      </c>
      <c r="Q4751" s="4">
        <f>IFERROR(Table1[[#This Row],[Total Sales]]/Table1[[#This Row],[Units Sold]],4)</f>
        <v>44</v>
      </c>
      <c r="R4751" s="4">
        <f>IFERROR(Table1[[#This Row],[Operating Profit]]/Table1[[#This Row],[Units Sold]],0)</f>
        <v>21.560000000000002</v>
      </c>
      <c r="S4751" s="4">
        <f>IFERROR((Table1[[#This Row],[Total Sales]]-Table1[[#This Row],[Operating Profit]])/Table1[[#This Row],[Units Sold]],0)</f>
        <v>22.439999999999998</v>
      </c>
      <c r="T4751" s="4" t="str">
        <f>IF(Table1[[#This Row],[Profit per unit]]&gt;$V$8,"Premium","Mass")</f>
        <v>Mass</v>
      </c>
      <c r="U4751" s="4"/>
    </row>
    <row r="4752" spans="2:21" ht="14.25" customHeight="1" x14ac:dyDescent="0.3">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c r="O4752" s="4" t="str">
        <f>TEXT(Table1[[#This Row],[Invoice Date]],"mmm")</f>
        <v>Dec</v>
      </c>
      <c r="P4752" s="4">
        <f>YEAR(Table1[[#This Row],[Invoice Date]])</f>
        <v>2020</v>
      </c>
      <c r="Q4752" s="4">
        <f>IFERROR(Table1[[#This Row],[Total Sales]]/Table1[[#This Row],[Units Sold]],4)</f>
        <v>54</v>
      </c>
      <c r="R4752" s="4">
        <f>IFERROR(Table1[[#This Row],[Operating Profit]]/Table1[[#This Row],[Units Sold]],0)</f>
        <v>22.14</v>
      </c>
      <c r="S4752" s="4">
        <f>IFERROR((Table1[[#This Row],[Total Sales]]-Table1[[#This Row],[Operating Profit]])/Table1[[#This Row],[Units Sold]],0)</f>
        <v>31.860000000000003</v>
      </c>
      <c r="T4752" s="4" t="str">
        <f>IF(Table1[[#This Row],[Profit per unit]]&gt;$V$8,"Premium","Mass")</f>
        <v>Mass</v>
      </c>
      <c r="U4752" s="4"/>
    </row>
    <row r="4753" spans="2:21" ht="14.25" customHeight="1" x14ac:dyDescent="0.3">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c r="O4753" s="4" t="str">
        <f>TEXT(Table1[[#This Row],[Invoice Date]],"mmm")</f>
        <v>Dec</v>
      </c>
      <c r="P4753" s="4">
        <f>YEAR(Table1[[#This Row],[Invoice Date]])</f>
        <v>2020</v>
      </c>
      <c r="Q4753" s="4">
        <f>IFERROR(Table1[[#This Row],[Total Sales]]/Table1[[#This Row],[Units Sold]],4)</f>
        <v>54</v>
      </c>
      <c r="R4753" s="4">
        <f>IFERROR(Table1[[#This Row],[Operating Profit]]/Table1[[#This Row],[Units Sold]],0)</f>
        <v>30.780000000000005</v>
      </c>
      <c r="S4753" s="4">
        <f>IFERROR((Table1[[#This Row],[Total Sales]]-Table1[[#This Row],[Operating Profit]])/Table1[[#This Row],[Units Sold]],0)</f>
        <v>23.219999999999995</v>
      </c>
      <c r="T4753" s="4" t="str">
        <f>IF(Table1[[#This Row],[Profit per unit]]&gt;$V$8,"Premium","Mass")</f>
        <v>Mass</v>
      </c>
      <c r="U4753" s="4"/>
    </row>
    <row r="4754" spans="2:21" ht="14.25" customHeight="1" x14ac:dyDescent="0.3">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c r="O4754" s="4" t="str">
        <f>TEXT(Table1[[#This Row],[Invoice Date]],"mmm")</f>
        <v>Dec</v>
      </c>
      <c r="P4754" s="4">
        <f>YEAR(Table1[[#This Row],[Invoice Date]])</f>
        <v>2020</v>
      </c>
      <c r="Q4754" s="4">
        <f>IFERROR(Table1[[#This Row],[Total Sales]]/Table1[[#This Row],[Units Sold]],4)</f>
        <v>32</v>
      </c>
      <c r="R4754" s="4">
        <f>IFERROR(Table1[[#This Row],[Operating Profit]]/Table1[[#This Row],[Units Sold]],0)</f>
        <v>18.560000000000002</v>
      </c>
      <c r="S4754" s="4">
        <f>IFERROR((Table1[[#This Row],[Total Sales]]-Table1[[#This Row],[Operating Profit]])/Table1[[#This Row],[Units Sold]],0)</f>
        <v>13.439999999999998</v>
      </c>
      <c r="T4754" s="4" t="str">
        <f>IF(Table1[[#This Row],[Profit per unit]]&gt;$V$8,"Premium","Mass")</f>
        <v>Mass</v>
      </c>
      <c r="U4754" s="4"/>
    </row>
    <row r="4755" spans="2:21" ht="14.25" customHeight="1" x14ac:dyDescent="0.3">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c r="O4755" s="4" t="str">
        <f>TEXT(Table1[[#This Row],[Invoice Date]],"mmm")</f>
        <v>Dec</v>
      </c>
      <c r="P4755" s="4">
        <f>YEAR(Table1[[#This Row],[Invoice Date]])</f>
        <v>2020</v>
      </c>
      <c r="Q4755" s="4">
        <f>IFERROR(Table1[[#This Row],[Total Sales]]/Table1[[#This Row],[Units Sold]],4)</f>
        <v>43</v>
      </c>
      <c r="R4755" s="4">
        <f>IFERROR(Table1[[#This Row],[Operating Profit]]/Table1[[#This Row],[Units Sold]],0)</f>
        <v>18.059999999999999</v>
      </c>
      <c r="S4755" s="4">
        <f>IFERROR((Table1[[#This Row],[Total Sales]]-Table1[[#This Row],[Operating Profit]])/Table1[[#This Row],[Units Sold]],0)</f>
        <v>24.94</v>
      </c>
      <c r="T4755" s="4" t="str">
        <f>IF(Table1[[#This Row],[Profit per unit]]&gt;$V$8,"Premium","Mass")</f>
        <v>Mass</v>
      </c>
      <c r="U4755" s="4"/>
    </row>
    <row r="4756" spans="2:21" ht="14.25" customHeight="1" x14ac:dyDescent="0.3">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c r="O4756" s="4" t="str">
        <f>TEXT(Table1[[#This Row],[Invoice Date]],"mmm")</f>
        <v>Dec</v>
      </c>
      <c r="P4756" s="4">
        <f>YEAR(Table1[[#This Row],[Invoice Date]])</f>
        <v>2020</v>
      </c>
      <c r="Q4756" s="4">
        <f>IFERROR(Table1[[#This Row],[Total Sales]]/Table1[[#This Row],[Units Sold]],4)</f>
        <v>41</v>
      </c>
      <c r="R4756" s="4">
        <f>IFERROR(Table1[[#This Row],[Operating Profit]]/Table1[[#This Row],[Units Sold]],0)</f>
        <v>24.190000000000005</v>
      </c>
      <c r="S4756" s="4">
        <f>IFERROR((Table1[[#This Row],[Total Sales]]-Table1[[#This Row],[Operating Profit]])/Table1[[#This Row],[Units Sold]],0)</f>
        <v>16.809999999999995</v>
      </c>
      <c r="T4756" s="4" t="str">
        <f>IF(Table1[[#This Row],[Profit per unit]]&gt;$V$8,"Premium","Mass")</f>
        <v>Mass</v>
      </c>
      <c r="U4756" s="4"/>
    </row>
    <row r="4757" spans="2:21" ht="14.25" customHeight="1" x14ac:dyDescent="0.3">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c r="O4757" s="4" t="str">
        <f>TEXT(Table1[[#This Row],[Invoice Date]],"mmm")</f>
        <v>Dec</v>
      </c>
      <c r="P4757" s="4">
        <f>YEAR(Table1[[#This Row],[Invoice Date]])</f>
        <v>2020</v>
      </c>
      <c r="Q4757" s="4">
        <f>IFERROR(Table1[[#This Row],[Total Sales]]/Table1[[#This Row],[Units Sold]],4)</f>
        <v>44</v>
      </c>
      <c r="R4757" s="4">
        <f>IFERROR(Table1[[#This Row],[Operating Profit]]/Table1[[#This Row],[Units Sold]],0)</f>
        <v>22.880000000000003</v>
      </c>
      <c r="S4757" s="4">
        <f>IFERROR((Table1[[#This Row],[Total Sales]]-Table1[[#This Row],[Operating Profit]])/Table1[[#This Row],[Units Sold]],0)</f>
        <v>21.119999999999997</v>
      </c>
      <c r="T4757" s="4" t="str">
        <f>IF(Table1[[#This Row],[Profit per unit]]&gt;$V$8,"Premium","Mass")</f>
        <v>Mass</v>
      </c>
      <c r="U4757" s="4"/>
    </row>
    <row r="4758" spans="2:21" ht="14.25" customHeight="1" x14ac:dyDescent="0.3">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c r="O4758" s="4" t="str">
        <f>TEXT(Table1[[#This Row],[Invoice Date]],"mmm")</f>
        <v>Jan</v>
      </c>
      <c r="P4758" s="4">
        <f>YEAR(Table1[[#This Row],[Invoice Date]])</f>
        <v>2021</v>
      </c>
      <c r="Q4758" s="4">
        <f>IFERROR(Table1[[#This Row],[Total Sales]]/Table1[[#This Row],[Units Sold]],4)</f>
        <v>47</v>
      </c>
      <c r="R4758" s="4">
        <f>IFERROR(Table1[[#This Row],[Operating Profit]]/Table1[[#This Row],[Units Sold]],0)</f>
        <v>35.250000000000007</v>
      </c>
      <c r="S4758" s="4">
        <f>IFERROR((Table1[[#This Row],[Total Sales]]-Table1[[#This Row],[Operating Profit]])/Table1[[#This Row],[Units Sold]],0)</f>
        <v>11.749999999999995</v>
      </c>
      <c r="T4758" s="4" t="str">
        <f>IF(Table1[[#This Row],[Profit per unit]]&gt;$V$8,"Premium","Mass")</f>
        <v>Mass</v>
      </c>
      <c r="U4758" s="4"/>
    </row>
    <row r="4759" spans="2:21" ht="14.25" customHeight="1" x14ac:dyDescent="0.3">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c r="O4759" s="4" t="str">
        <f>TEXT(Table1[[#This Row],[Invoice Date]],"mmm")</f>
        <v>Jan</v>
      </c>
      <c r="P4759" s="4">
        <f>YEAR(Table1[[#This Row],[Invoice Date]])</f>
        <v>2021</v>
      </c>
      <c r="Q4759" s="4">
        <f>IFERROR(Table1[[#This Row],[Total Sales]]/Table1[[#This Row],[Units Sold]],4)</f>
        <v>43</v>
      </c>
      <c r="R4759" s="4">
        <f>IFERROR(Table1[[#This Row],[Operating Profit]]/Table1[[#This Row],[Units Sold]],0)</f>
        <v>16.770000000000003</v>
      </c>
      <c r="S4759" s="4">
        <f>IFERROR((Table1[[#This Row],[Total Sales]]-Table1[[#This Row],[Operating Profit]])/Table1[[#This Row],[Units Sold]],0)</f>
        <v>26.229999999999997</v>
      </c>
      <c r="T4759" s="4" t="str">
        <f>IF(Table1[[#This Row],[Profit per unit]]&gt;$V$8,"Premium","Mass")</f>
        <v>Mass</v>
      </c>
      <c r="U4759" s="4"/>
    </row>
    <row r="4760" spans="2:21" ht="14.25" customHeight="1" x14ac:dyDescent="0.3">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c r="O4760" s="4" t="str">
        <f>TEXT(Table1[[#This Row],[Invoice Date]],"mmm")</f>
        <v>Jan</v>
      </c>
      <c r="P4760" s="4">
        <f>YEAR(Table1[[#This Row],[Invoice Date]])</f>
        <v>2021</v>
      </c>
      <c r="Q4760" s="4">
        <f>IFERROR(Table1[[#This Row],[Total Sales]]/Table1[[#This Row],[Units Sold]],4)</f>
        <v>34</v>
      </c>
      <c r="R4760" s="4">
        <f>IFERROR(Table1[[#This Row],[Operating Profit]]/Table1[[#This Row],[Units Sold]],0)</f>
        <v>19.380000000000003</v>
      </c>
      <c r="S4760" s="4">
        <f>IFERROR((Table1[[#This Row],[Total Sales]]-Table1[[#This Row],[Operating Profit]])/Table1[[#This Row],[Units Sold]],0)</f>
        <v>14.619999999999997</v>
      </c>
      <c r="T4760" s="4" t="str">
        <f>IF(Table1[[#This Row],[Profit per unit]]&gt;$V$8,"Premium","Mass")</f>
        <v>Mass</v>
      </c>
      <c r="U4760" s="4"/>
    </row>
    <row r="4761" spans="2:21" ht="14.25" customHeight="1" x14ac:dyDescent="0.3">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c r="O4761" s="4" t="str">
        <f>TEXT(Table1[[#This Row],[Invoice Date]],"mmm")</f>
        <v>Jan</v>
      </c>
      <c r="P4761" s="4">
        <f>YEAR(Table1[[#This Row],[Invoice Date]])</f>
        <v>2021</v>
      </c>
      <c r="Q4761" s="4">
        <f>IFERROR(Table1[[#This Row],[Total Sales]]/Table1[[#This Row],[Units Sold]],4)</f>
        <v>42</v>
      </c>
      <c r="R4761" s="4">
        <f>IFERROR(Table1[[#This Row],[Operating Profit]]/Table1[[#This Row],[Units Sold]],0)</f>
        <v>18.899999999999999</v>
      </c>
      <c r="S4761" s="4">
        <f>IFERROR((Table1[[#This Row],[Total Sales]]-Table1[[#This Row],[Operating Profit]])/Table1[[#This Row],[Units Sold]],0)</f>
        <v>23.1</v>
      </c>
      <c r="T4761" s="4" t="str">
        <f>IF(Table1[[#This Row],[Profit per unit]]&gt;$V$8,"Premium","Mass")</f>
        <v>Mass</v>
      </c>
      <c r="U4761" s="4"/>
    </row>
    <row r="4762" spans="2:21" ht="14.25" customHeight="1" x14ac:dyDescent="0.3">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c r="O4762" s="4" t="str">
        <f>TEXT(Table1[[#This Row],[Invoice Date]],"mmm")</f>
        <v>Jan</v>
      </c>
      <c r="P4762" s="4">
        <f>YEAR(Table1[[#This Row],[Invoice Date]])</f>
        <v>2021</v>
      </c>
      <c r="Q4762" s="4">
        <f>IFERROR(Table1[[#This Row],[Total Sales]]/Table1[[#This Row],[Units Sold]],4)</f>
        <v>43</v>
      </c>
      <c r="R4762" s="4">
        <f>IFERROR(Table1[[#This Row],[Operating Profit]]/Table1[[#This Row],[Units Sold]],0)</f>
        <v>24.51</v>
      </c>
      <c r="S4762" s="4">
        <f>IFERROR((Table1[[#This Row],[Total Sales]]-Table1[[#This Row],[Operating Profit]])/Table1[[#This Row],[Units Sold]],0)</f>
        <v>18.489999999999998</v>
      </c>
      <c r="T4762" s="4" t="str">
        <f>IF(Table1[[#This Row],[Profit per unit]]&gt;$V$8,"Premium","Mass")</f>
        <v>Mass</v>
      </c>
      <c r="U4762" s="4"/>
    </row>
    <row r="4763" spans="2:21" ht="14.25" customHeight="1" x14ac:dyDescent="0.3">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c r="O4763" s="4" t="str">
        <f>TEXT(Table1[[#This Row],[Invoice Date]],"mmm")</f>
        <v>Jan</v>
      </c>
      <c r="P4763" s="4">
        <f>YEAR(Table1[[#This Row],[Invoice Date]])</f>
        <v>2021</v>
      </c>
      <c r="Q4763" s="4">
        <f>IFERROR(Table1[[#This Row],[Total Sales]]/Table1[[#This Row],[Units Sold]],4)</f>
        <v>44</v>
      </c>
      <c r="R4763" s="4">
        <f>IFERROR(Table1[[#This Row],[Operating Profit]]/Table1[[#This Row],[Units Sold]],0)</f>
        <v>24.2</v>
      </c>
      <c r="S4763" s="4">
        <f>IFERROR((Table1[[#This Row],[Total Sales]]-Table1[[#This Row],[Operating Profit]])/Table1[[#This Row],[Units Sold]],0)</f>
        <v>19.8</v>
      </c>
      <c r="T4763" s="4" t="str">
        <f>IF(Table1[[#This Row],[Profit per unit]]&gt;$V$8,"Premium","Mass")</f>
        <v>Mass</v>
      </c>
      <c r="U4763" s="4"/>
    </row>
    <row r="4764" spans="2:21" ht="14.25" customHeight="1" x14ac:dyDescent="0.3">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c r="O4764" s="4" t="str">
        <f>TEXT(Table1[[#This Row],[Invoice Date]],"mmm")</f>
        <v>Jan</v>
      </c>
      <c r="P4764" s="4">
        <f>YEAR(Table1[[#This Row],[Invoice Date]])</f>
        <v>2021</v>
      </c>
      <c r="Q4764" s="4">
        <f>IFERROR(Table1[[#This Row],[Total Sales]]/Table1[[#This Row],[Units Sold]],4)</f>
        <v>48</v>
      </c>
      <c r="R4764" s="4">
        <f>IFERROR(Table1[[#This Row],[Operating Profit]]/Table1[[#This Row],[Units Sold]],0)</f>
        <v>34.56</v>
      </c>
      <c r="S4764" s="4">
        <f>IFERROR((Table1[[#This Row],[Total Sales]]-Table1[[#This Row],[Operating Profit]])/Table1[[#This Row],[Units Sold]],0)</f>
        <v>13.439999999999996</v>
      </c>
      <c r="T4764" s="4" t="str">
        <f>IF(Table1[[#This Row],[Profit per unit]]&gt;$V$8,"Premium","Mass")</f>
        <v>Mass</v>
      </c>
      <c r="U4764" s="4"/>
    </row>
    <row r="4765" spans="2:21" ht="14.25" customHeight="1" x14ac:dyDescent="0.3">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c r="O4765" s="4" t="str">
        <f>TEXT(Table1[[#This Row],[Invoice Date]],"mmm")</f>
        <v>Jan</v>
      </c>
      <c r="P4765" s="4">
        <f>YEAR(Table1[[#This Row],[Invoice Date]])</f>
        <v>2021</v>
      </c>
      <c r="Q4765" s="4">
        <f>IFERROR(Table1[[#This Row],[Total Sales]]/Table1[[#This Row],[Units Sold]],4)</f>
        <v>43</v>
      </c>
      <c r="R4765" s="4">
        <f>IFERROR(Table1[[#This Row],[Operating Profit]]/Table1[[#This Row],[Units Sold]],0)</f>
        <v>15.91</v>
      </c>
      <c r="S4765" s="4">
        <f>IFERROR((Table1[[#This Row],[Total Sales]]-Table1[[#This Row],[Operating Profit]])/Table1[[#This Row],[Units Sold]],0)</f>
        <v>27.09</v>
      </c>
      <c r="T4765" s="4" t="str">
        <f>IF(Table1[[#This Row],[Profit per unit]]&gt;$V$8,"Premium","Mass")</f>
        <v>Mass</v>
      </c>
      <c r="U4765" s="4"/>
    </row>
    <row r="4766" spans="2:21" ht="14.25" customHeight="1" x14ac:dyDescent="0.3">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c r="O4766" s="4" t="str">
        <f>TEXT(Table1[[#This Row],[Invoice Date]],"mmm")</f>
        <v>Jan</v>
      </c>
      <c r="P4766" s="4">
        <f>YEAR(Table1[[#This Row],[Invoice Date]])</f>
        <v>2021</v>
      </c>
      <c r="Q4766" s="4">
        <f>IFERROR(Table1[[#This Row],[Total Sales]]/Table1[[#This Row],[Units Sold]],4)</f>
        <v>32</v>
      </c>
      <c r="R4766" s="4">
        <f>IFERROR(Table1[[#This Row],[Operating Profit]]/Table1[[#This Row],[Units Sold]],0)</f>
        <v>17.600000000000001</v>
      </c>
      <c r="S4766" s="4">
        <f>IFERROR((Table1[[#This Row],[Total Sales]]-Table1[[#This Row],[Operating Profit]])/Table1[[#This Row],[Units Sold]],0)</f>
        <v>14.399999999999999</v>
      </c>
      <c r="T4766" s="4" t="str">
        <f>IF(Table1[[#This Row],[Profit per unit]]&gt;$V$8,"Premium","Mass")</f>
        <v>Mass</v>
      </c>
      <c r="U4766" s="4"/>
    </row>
    <row r="4767" spans="2:21" ht="14.25" customHeight="1" x14ac:dyDescent="0.3">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c r="O4767" s="4" t="str">
        <f>TEXT(Table1[[#This Row],[Invoice Date]],"mmm")</f>
        <v>Jan</v>
      </c>
      <c r="P4767" s="4">
        <f>YEAR(Table1[[#This Row],[Invoice Date]])</f>
        <v>2021</v>
      </c>
      <c r="Q4767" s="4">
        <f>IFERROR(Table1[[#This Row],[Total Sales]]/Table1[[#This Row],[Units Sold]],4)</f>
        <v>41</v>
      </c>
      <c r="R4767" s="4">
        <f>IFERROR(Table1[[#This Row],[Operating Profit]]/Table1[[#This Row],[Units Sold]],0)</f>
        <v>16.809999999999999</v>
      </c>
      <c r="S4767" s="4">
        <f>IFERROR((Table1[[#This Row],[Total Sales]]-Table1[[#This Row],[Operating Profit]])/Table1[[#This Row],[Units Sold]],0)</f>
        <v>24.190000000000005</v>
      </c>
      <c r="T4767" s="4" t="str">
        <f>IF(Table1[[#This Row],[Profit per unit]]&gt;$V$8,"Premium","Mass")</f>
        <v>Mass</v>
      </c>
      <c r="U4767" s="4"/>
    </row>
    <row r="4768" spans="2:21" ht="14.25" customHeight="1" x14ac:dyDescent="0.3">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c r="O4768" s="4" t="str">
        <f>TEXT(Table1[[#This Row],[Invoice Date]],"mmm")</f>
        <v>Jan</v>
      </c>
      <c r="P4768" s="4">
        <f>YEAR(Table1[[#This Row],[Invoice Date]])</f>
        <v>2021</v>
      </c>
      <c r="Q4768" s="4">
        <f>IFERROR(Table1[[#This Row],[Total Sales]]/Table1[[#This Row],[Units Sold]],4)</f>
        <v>42</v>
      </c>
      <c r="R4768" s="4">
        <f>IFERROR(Table1[[#This Row],[Operating Profit]]/Table1[[#This Row],[Units Sold]],0)</f>
        <v>23.94</v>
      </c>
      <c r="S4768" s="4">
        <f>IFERROR((Table1[[#This Row],[Total Sales]]-Table1[[#This Row],[Operating Profit]])/Table1[[#This Row],[Units Sold]],0)</f>
        <v>18.059999999999999</v>
      </c>
      <c r="T4768" s="4" t="str">
        <f>IF(Table1[[#This Row],[Profit per unit]]&gt;$V$8,"Premium","Mass")</f>
        <v>Mass</v>
      </c>
      <c r="U4768" s="4"/>
    </row>
    <row r="4769" spans="2:21" ht="14.25" customHeight="1" x14ac:dyDescent="0.3">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c r="O4769" s="4" t="str">
        <f>TEXT(Table1[[#This Row],[Invoice Date]],"mmm")</f>
        <v>Jan</v>
      </c>
      <c r="P4769" s="4">
        <f>YEAR(Table1[[#This Row],[Invoice Date]])</f>
        <v>2021</v>
      </c>
      <c r="Q4769" s="4">
        <f>IFERROR(Table1[[#This Row],[Total Sales]]/Table1[[#This Row],[Units Sold]],4)</f>
        <v>44</v>
      </c>
      <c r="R4769" s="4">
        <f>IFERROR(Table1[[#This Row],[Operating Profit]]/Table1[[#This Row],[Units Sold]],0)</f>
        <v>23.32</v>
      </c>
      <c r="S4769" s="4">
        <f>IFERROR((Table1[[#This Row],[Total Sales]]-Table1[[#This Row],[Operating Profit]])/Table1[[#This Row],[Units Sold]],0)</f>
        <v>20.68</v>
      </c>
      <c r="T4769" s="4" t="str">
        <f>IF(Table1[[#This Row],[Profit per unit]]&gt;$V$8,"Premium","Mass")</f>
        <v>Mass</v>
      </c>
      <c r="U4769" s="4"/>
    </row>
    <row r="4770" spans="2:21" ht="14.25" customHeight="1" x14ac:dyDescent="0.3">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c r="O4770" s="4" t="str">
        <f>TEXT(Table1[[#This Row],[Invoice Date]],"mmm")</f>
        <v>Jan</v>
      </c>
      <c r="P4770" s="4">
        <f>YEAR(Table1[[#This Row],[Invoice Date]])</f>
        <v>2021</v>
      </c>
      <c r="Q4770" s="4">
        <f>IFERROR(Table1[[#This Row],[Total Sales]]/Table1[[#This Row],[Units Sold]],4)</f>
        <v>48</v>
      </c>
      <c r="R4770" s="4">
        <f>IFERROR(Table1[[#This Row],[Operating Profit]]/Table1[[#This Row],[Units Sold]],0)</f>
        <v>34.080000000000005</v>
      </c>
      <c r="S4770" s="4">
        <f>IFERROR((Table1[[#This Row],[Total Sales]]-Table1[[#This Row],[Operating Profit]])/Table1[[#This Row],[Units Sold]],0)</f>
        <v>13.919999999999996</v>
      </c>
      <c r="T4770" s="4" t="str">
        <f>IF(Table1[[#This Row],[Profit per unit]]&gt;$V$8,"Premium","Mass")</f>
        <v>Mass</v>
      </c>
      <c r="U4770" s="4"/>
    </row>
    <row r="4771" spans="2:21" ht="14.25" customHeight="1" x14ac:dyDescent="0.3">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c r="O4771" s="4" t="str">
        <f>TEXT(Table1[[#This Row],[Invoice Date]],"mmm")</f>
        <v>Jan</v>
      </c>
      <c r="P4771" s="4">
        <f>YEAR(Table1[[#This Row],[Invoice Date]])</f>
        <v>2021</v>
      </c>
      <c r="Q4771" s="4">
        <f>IFERROR(Table1[[#This Row],[Total Sales]]/Table1[[#This Row],[Units Sold]],4)</f>
        <v>42</v>
      </c>
      <c r="R4771" s="4">
        <f>IFERROR(Table1[[#This Row],[Operating Profit]]/Table1[[#This Row],[Units Sold]],0)</f>
        <v>16.380000000000003</v>
      </c>
      <c r="S4771" s="4">
        <f>IFERROR((Table1[[#This Row],[Total Sales]]-Table1[[#This Row],[Operating Profit]])/Table1[[#This Row],[Units Sold]],0)</f>
        <v>25.619999999999997</v>
      </c>
      <c r="T4771" s="4" t="str">
        <f>IF(Table1[[#This Row],[Profit per unit]]&gt;$V$8,"Premium","Mass")</f>
        <v>Mass</v>
      </c>
      <c r="U4771" s="4"/>
    </row>
    <row r="4772" spans="2:21" ht="14.25" customHeight="1" x14ac:dyDescent="0.3">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c r="O4772" s="4" t="str">
        <f>TEXT(Table1[[#This Row],[Invoice Date]],"mmm")</f>
        <v>Jan</v>
      </c>
      <c r="P4772" s="4">
        <f>YEAR(Table1[[#This Row],[Invoice Date]])</f>
        <v>2021</v>
      </c>
      <c r="Q4772" s="4">
        <f>IFERROR(Table1[[#This Row],[Total Sales]]/Table1[[#This Row],[Units Sold]],4)</f>
        <v>44</v>
      </c>
      <c r="R4772" s="4">
        <f>IFERROR(Table1[[#This Row],[Operating Profit]]/Table1[[#This Row],[Units Sold]],0)</f>
        <v>25.96</v>
      </c>
      <c r="S4772" s="4">
        <f>IFERROR((Table1[[#This Row],[Total Sales]]-Table1[[#This Row],[Operating Profit]])/Table1[[#This Row],[Units Sold]],0)</f>
        <v>18.04</v>
      </c>
      <c r="T4772" s="4" t="str">
        <f>IF(Table1[[#This Row],[Profit per unit]]&gt;$V$8,"Premium","Mass")</f>
        <v>Mass</v>
      </c>
      <c r="U4772" s="4"/>
    </row>
    <row r="4773" spans="2:21" ht="14.25" customHeight="1" x14ac:dyDescent="0.3">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c r="O4773" s="4" t="str">
        <f>TEXT(Table1[[#This Row],[Invoice Date]],"mmm")</f>
        <v>Jan</v>
      </c>
      <c r="P4773" s="4">
        <f>YEAR(Table1[[#This Row],[Invoice Date]])</f>
        <v>2021</v>
      </c>
      <c r="Q4773" s="4">
        <f>IFERROR(Table1[[#This Row],[Total Sales]]/Table1[[#This Row],[Units Sold]],4)</f>
        <v>43</v>
      </c>
      <c r="R4773" s="4">
        <f>IFERROR(Table1[[#This Row],[Operating Profit]]/Table1[[#This Row],[Units Sold]],0)</f>
        <v>19.349999999999998</v>
      </c>
      <c r="S4773" s="4">
        <f>IFERROR((Table1[[#This Row],[Total Sales]]-Table1[[#This Row],[Operating Profit]])/Table1[[#This Row],[Units Sold]],0)</f>
        <v>23.650000000000002</v>
      </c>
      <c r="T4773" s="4" t="str">
        <f>IF(Table1[[#This Row],[Profit per unit]]&gt;$V$8,"Premium","Mass")</f>
        <v>Mass</v>
      </c>
      <c r="U4773" s="4"/>
    </row>
    <row r="4774" spans="2:21" ht="14.25" customHeight="1" x14ac:dyDescent="0.3">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c r="O4774" s="4" t="str">
        <f>TEXT(Table1[[#This Row],[Invoice Date]],"mmm")</f>
        <v>Jan</v>
      </c>
      <c r="P4774" s="4">
        <f>YEAR(Table1[[#This Row],[Invoice Date]])</f>
        <v>2021</v>
      </c>
      <c r="Q4774" s="4">
        <f>IFERROR(Table1[[#This Row],[Total Sales]]/Table1[[#This Row],[Units Sold]],4)</f>
        <v>44</v>
      </c>
      <c r="R4774" s="4">
        <f>IFERROR(Table1[[#This Row],[Operating Profit]]/Table1[[#This Row],[Units Sold]],0)</f>
        <v>26.4</v>
      </c>
      <c r="S4774" s="4">
        <f>IFERROR((Table1[[#This Row],[Total Sales]]-Table1[[#This Row],[Operating Profit]])/Table1[[#This Row],[Units Sold]],0)</f>
        <v>17.600000000000001</v>
      </c>
      <c r="T4774" s="4" t="str">
        <f>IF(Table1[[#This Row],[Profit per unit]]&gt;$V$8,"Premium","Mass")</f>
        <v>Mass</v>
      </c>
      <c r="U4774" s="4"/>
    </row>
    <row r="4775" spans="2:21" ht="14.25" customHeight="1" x14ac:dyDescent="0.3">
      <c r="B4775" s="4" t="s">
        <v>34</v>
      </c>
      <c r="C4775" s="4">
        <v>1189833</v>
      </c>
      <c r="D4775" s="5">
        <v>44214</v>
      </c>
      <c r="E4775" s="4" t="s">
        <v>36</v>
      </c>
      <c r="F4775" s="4" t="s">
        <v>53</v>
      </c>
      <c r="G4775" s="4" t="s">
        <v>54</v>
      </c>
      <c r="H4775" s="6" t="s">
        <v>21</v>
      </c>
      <c r="I4775" s="7">
        <v>36</v>
      </c>
      <c r="J4775" s="8">
        <v>78</v>
      </c>
      <c r="K4775" s="9">
        <v>2808</v>
      </c>
      <c r="L4775" s="9">
        <v>1404</v>
      </c>
      <c r="M4775" s="10">
        <v>0.5</v>
      </c>
      <c r="N4775" s="4" t="s">
        <v>83</v>
      </c>
      <c r="O4775" s="4" t="str">
        <f>TEXT(Table1[[#This Row],[Invoice Date]],"mmm")</f>
        <v>Jan</v>
      </c>
      <c r="P4775" s="4">
        <f>YEAR(Table1[[#This Row],[Invoice Date]])</f>
        <v>2021</v>
      </c>
      <c r="Q4775" s="4">
        <f>IFERROR(Table1[[#This Row],[Total Sales]]/Table1[[#This Row],[Units Sold]],4)</f>
        <v>36</v>
      </c>
      <c r="R4775" s="4">
        <f>IFERROR(Table1[[#This Row],[Operating Profit]]/Table1[[#This Row],[Units Sold]],0)</f>
        <v>18</v>
      </c>
      <c r="S4775" s="4">
        <f>IFERROR((Table1[[#This Row],[Total Sales]]-Table1[[#This Row],[Operating Profit]])/Table1[[#This Row],[Units Sold]],0)</f>
        <v>18</v>
      </c>
      <c r="T4775" s="4" t="str">
        <f>IF(Table1[[#This Row],[Profit per unit]]&gt;$V$8,"Premium","Mass")</f>
        <v>Mass</v>
      </c>
      <c r="U4775" s="4"/>
    </row>
    <row r="4776" spans="2:21" ht="14.25" customHeight="1" x14ac:dyDescent="0.3">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c r="O4776" s="4" t="str">
        <f>TEXT(Table1[[#This Row],[Invoice Date]],"mmm")</f>
        <v>Jan</v>
      </c>
      <c r="P4776" s="4">
        <f>YEAR(Table1[[#This Row],[Invoice Date]])</f>
        <v>2021</v>
      </c>
      <c r="Q4776" s="4">
        <f>IFERROR(Table1[[#This Row],[Total Sales]]/Table1[[#This Row],[Units Sold]],4)</f>
        <v>44</v>
      </c>
      <c r="R4776" s="4">
        <f>IFERROR(Table1[[#This Row],[Operating Profit]]/Table1[[#This Row],[Units Sold]],0)</f>
        <v>32.560000000000009</v>
      </c>
      <c r="S4776" s="4">
        <f>IFERROR((Table1[[#This Row],[Total Sales]]-Table1[[#This Row],[Operating Profit]])/Table1[[#This Row],[Units Sold]],0)</f>
        <v>11.439999999999994</v>
      </c>
      <c r="T4776" s="4" t="str">
        <f>IF(Table1[[#This Row],[Profit per unit]]&gt;$V$8,"Premium","Mass")</f>
        <v>Mass</v>
      </c>
      <c r="U4776" s="4"/>
    </row>
    <row r="4777" spans="2:21" ht="14.25" customHeight="1" x14ac:dyDescent="0.3">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c r="O4777" s="4" t="str">
        <f>TEXT(Table1[[#This Row],[Invoice Date]],"mmm")</f>
        <v>Jan</v>
      </c>
      <c r="P4777" s="4">
        <f>YEAR(Table1[[#This Row],[Invoice Date]])</f>
        <v>2021</v>
      </c>
      <c r="Q4777" s="4">
        <f>IFERROR(Table1[[#This Row],[Total Sales]]/Table1[[#This Row],[Units Sold]],4)</f>
        <v>55</v>
      </c>
      <c r="R4777" s="4">
        <f>IFERROR(Table1[[#This Row],[Operating Profit]]/Table1[[#This Row],[Units Sold]],0)</f>
        <v>21.450000000000003</v>
      </c>
      <c r="S4777" s="4">
        <f>IFERROR((Table1[[#This Row],[Total Sales]]-Table1[[#This Row],[Operating Profit]])/Table1[[#This Row],[Units Sold]],0)</f>
        <v>33.549999999999997</v>
      </c>
      <c r="T4777" s="4" t="str">
        <f>IF(Table1[[#This Row],[Profit per unit]]&gt;$V$8,"Premium","Mass")</f>
        <v>Mass</v>
      </c>
      <c r="U4777" s="4"/>
    </row>
    <row r="4778" spans="2:21" ht="14.25" customHeight="1" x14ac:dyDescent="0.3">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c r="O4778" s="4" t="str">
        <f>TEXT(Table1[[#This Row],[Invoice Date]],"mmm")</f>
        <v>Jan</v>
      </c>
      <c r="P4778" s="4">
        <f>YEAR(Table1[[#This Row],[Invoice Date]])</f>
        <v>2021</v>
      </c>
      <c r="Q4778" s="4">
        <f>IFERROR(Table1[[#This Row],[Total Sales]]/Table1[[#This Row],[Units Sold]],4)</f>
        <v>39</v>
      </c>
      <c r="R4778" s="4">
        <f>IFERROR(Table1[[#This Row],[Operating Profit]]/Table1[[#This Row],[Units Sold]],0)</f>
        <v>22.230000000000004</v>
      </c>
      <c r="S4778" s="4">
        <f>IFERROR((Table1[[#This Row],[Total Sales]]-Table1[[#This Row],[Operating Profit]])/Table1[[#This Row],[Units Sold]],0)</f>
        <v>16.769999999999996</v>
      </c>
      <c r="T4778" s="4" t="str">
        <f>IF(Table1[[#This Row],[Profit per unit]]&gt;$V$8,"Premium","Mass")</f>
        <v>Mass</v>
      </c>
      <c r="U4778" s="4"/>
    </row>
    <row r="4779" spans="2:21" ht="14.25" customHeight="1" x14ac:dyDescent="0.3">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c r="O4779" s="4" t="str">
        <f>TEXT(Table1[[#This Row],[Invoice Date]],"mmm")</f>
        <v>Jan</v>
      </c>
      <c r="P4779" s="4">
        <f>YEAR(Table1[[#This Row],[Invoice Date]])</f>
        <v>2021</v>
      </c>
      <c r="Q4779" s="4">
        <f>IFERROR(Table1[[#This Row],[Total Sales]]/Table1[[#This Row],[Units Sold]],4)</f>
        <v>41</v>
      </c>
      <c r="R4779" s="4">
        <f>IFERROR(Table1[[#This Row],[Operating Profit]]/Table1[[#This Row],[Units Sold]],0)</f>
        <v>18.04</v>
      </c>
      <c r="S4779" s="4">
        <f>IFERROR((Table1[[#This Row],[Total Sales]]-Table1[[#This Row],[Operating Profit]])/Table1[[#This Row],[Units Sold]],0)</f>
        <v>22.96</v>
      </c>
      <c r="T4779" s="4" t="str">
        <f>IF(Table1[[#This Row],[Profit per unit]]&gt;$V$8,"Premium","Mass")</f>
        <v>Mass</v>
      </c>
      <c r="U4779" s="4"/>
    </row>
    <row r="4780" spans="2:21" ht="14.25" customHeight="1" x14ac:dyDescent="0.3">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c r="O4780" s="4" t="str">
        <f>TEXT(Table1[[#This Row],[Invoice Date]],"mmm")</f>
        <v>Jan</v>
      </c>
      <c r="P4780" s="4">
        <f>YEAR(Table1[[#This Row],[Invoice Date]])</f>
        <v>2021</v>
      </c>
      <c r="Q4780" s="4">
        <f>IFERROR(Table1[[#This Row],[Total Sales]]/Table1[[#This Row],[Units Sold]],4)</f>
        <v>44</v>
      </c>
      <c r="R4780" s="4">
        <f>IFERROR(Table1[[#This Row],[Operating Profit]]/Table1[[#This Row],[Units Sold]],0)</f>
        <v>24.200000000000003</v>
      </c>
      <c r="S4780" s="4">
        <f>IFERROR((Table1[[#This Row],[Total Sales]]-Table1[[#This Row],[Operating Profit]])/Table1[[#This Row],[Units Sold]],0)</f>
        <v>19.799999999999997</v>
      </c>
      <c r="T4780" s="4" t="str">
        <f>IF(Table1[[#This Row],[Profit per unit]]&gt;$V$8,"Premium","Mass")</f>
        <v>Mass</v>
      </c>
      <c r="U4780" s="4"/>
    </row>
    <row r="4781" spans="2:21" ht="14.25" customHeight="1" x14ac:dyDescent="0.3">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c r="O4781" s="4" t="str">
        <f>TEXT(Table1[[#This Row],[Invoice Date]],"mmm")</f>
        <v>Jan</v>
      </c>
      <c r="P4781" s="4">
        <f>YEAR(Table1[[#This Row],[Invoice Date]])</f>
        <v>2021</v>
      </c>
      <c r="Q4781" s="4">
        <f>IFERROR(Table1[[#This Row],[Total Sales]]/Table1[[#This Row],[Units Sold]],4)</f>
        <v>38</v>
      </c>
      <c r="R4781" s="4">
        <f>IFERROR(Table1[[#This Row],[Operating Profit]]/Table1[[#This Row],[Units Sold]],0)</f>
        <v>20.14</v>
      </c>
      <c r="S4781" s="4">
        <f>IFERROR((Table1[[#This Row],[Total Sales]]-Table1[[#This Row],[Operating Profit]])/Table1[[#This Row],[Units Sold]],0)</f>
        <v>17.86</v>
      </c>
      <c r="T4781" s="4" t="str">
        <f>IF(Table1[[#This Row],[Profit per unit]]&gt;$V$8,"Premium","Mass")</f>
        <v>Mass</v>
      </c>
      <c r="U4781" s="4"/>
    </row>
    <row r="4782" spans="2:21" ht="14.25" customHeight="1" x14ac:dyDescent="0.3">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c r="O4782" s="4" t="str">
        <f>TEXT(Table1[[#This Row],[Invoice Date]],"mmm")</f>
        <v>Jan</v>
      </c>
      <c r="P4782" s="4">
        <f>YEAR(Table1[[#This Row],[Invoice Date]])</f>
        <v>2021</v>
      </c>
      <c r="Q4782" s="4">
        <f>IFERROR(Table1[[#This Row],[Total Sales]]/Table1[[#This Row],[Units Sold]],4)</f>
        <v>41</v>
      </c>
      <c r="R4782" s="4">
        <f>IFERROR(Table1[[#This Row],[Operating Profit]]/Table1[[#This Row],[Units Sold]],0)</f>
        <v>30.340000000000003</v>
      </c>
      <c r="S4782" s="4">
        <f>IFERROR((Table1[[#This Row],[Total Sales]]-Table1[[#This Row],[Operating Profit]])/Table1[[#This Row],[Units Sold]],0)</f>
        <v>10.659999999999997</v>
      </c>
      <c r="T4782" s="4" t="str">
        <f>IF(Table1[[#This Row],[Profit per unit]]&gt;$V$8,"Premium","Mass")</f>
        <v>Mass</v>
      </c>
      <c r="U4782" s="4"/>
    </row>
    <row r="4783" spans="2:21" ht="14.25" customHeight="1" x14ac:dyDescent="0.3">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c r="O4783" s="4" t="str">
        <f>TEXT(Table1[[#This Row],[Invoice Date]],"mmm")</f>
        <v>Jan</v>
      </c>
      <c r="P4783" s="4">
        <f>YEAR(Table1[[#This Row],[Invoice Date]])</f>
        <v>2021</v>
      </c>
      <c r="Q4783" s="4">
        <f>IFERROR(Table1[[#This Row],[Total Sales]]/Table1[[#This Row],[Units Sold]],4)</f>
        <v>59</v>
      </c>
      <c r="R4783" s="4">
        <f>IFERROR(Table1[[#This Row],[Operating Profit]]/Table1[[#This Row],[Units Sold]],0)</f>
        <v>22.42</v>
      </c>
      <c r="S4783" s="4">
        <f>IFERROR((Table1[[#This Row],[Total Sales]]-Table1[[#This Row],[Operating Profit]])/Table1[[#This Row],[Units Sold]],0)</f>
        <v>36.58</v>
      </c>
      <c r="T4783" s="4" t="str">
        <f>IF(Table1[[#This Row],[Profit per unit]]&gt;$V$8,"Premium","Mass")</f>
        <v>Mass</v>
      </c>
      <c r="U4783" s="4"/>
    </row>
    <row r="4784" spans="2:21" ht="14.25" customHeight="1" x14ac:dyDescent="0.3">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c r="O4784" s="4" t="str">
        <f>TEXT(Table1[[#This Row],[Invoice Date]],"mmm")</f>
        <v>Jan</v>
      </c>
      <c r="P4784" s="4">
        <f>YEAR(Table1[[#This Row],[Invoice Date]])</f>
        <v>2021</v>
      </c>
      <c r="Q4784" s="4">
        <f>IFERROR(Table1[[#This Row],[Total Sales]]/Table1[[#This Row],[Units Sold]],4)</f>
        <v>36</v>
      </c>
      <c r="R4784" s="4">
        <f>IFERROR(Table1[[#This Row],[Operating Profit]]/Table1[[#This Row],[Units Sold]],0)</f>
        <v>21.240000000000002</v>
      </c>
      <c r="S4784" s="4">
        <f>IFERROR((Table1[[#This Row],[Total Sales]]-Table1[[#This Row],[Operating Profit]])/Table1[[#This Row],[Units Sold]],0)</f>
        <v>14.759999999999998</v>
      </c>
      <c r="T4784" s="4" t="str">
        <f>IF(Table1[[#This Row],[Profit per unit]]&gt;$V$8,"Premium","Mass")</f>
        <v>Mass</v>
      </c>
      <c r="U4784" s="4"/>
    </row>
    <row r="4785" spans="2:21" ht="14.25" customHeight="1" x14ac:dyDescent="0.3">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c r="O4785" s="4" t="str">
        <f>TEXT(Table1[[#This Row],[Invoice Date]],"mmm")</f>
        <v>Jan</v>
      </c>
      <c r="P4785" s="4">
        <f>YEAR(Table1[[#This Row],[Invoice Date]])</f>
        <v>2021</v>
      </c>
      <c r="Q4785" s="4">
        <f>IFERROR(Table1[[#This Row],[Total Sales]]/Table1[[#This Row],[Units Sold]],4)</f>
        <v>42</v>
      </c>
      <c r="R4785" s="4">
        <f>IFERROR(Table1[[#This Row],[Operating Profit]]/Table1[[#This Row],[Units Sold]],0)</f>
        <v>17.22</v>
      </c>
      <c r="S4785" s="4">
        <f>IFERROR((Table1[[#This Row],[Total Sales]]-Table1[[#This Row],[Operating Profit]])/Table1[[#This Row],[Units Sold]],0)</f>
        <v>24.78</v>
      </c>
      <c r="T4785" s="4" t="str">
        <f>IF(Table1[[#This Row],[Profit per unit]]&gt;$V$8,"Premium","Mass")</f>
        <v>Mass</v>
      </c>
      <c r="U4785" s="4"/>
    </row>
    <row r="4786" spans="2:21" ht="14.25" customHeight="1" x14ac:dyDescent="0.3">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c r="O4786" s="4" t="str">
        <f>TEXT(Table1[[#This Row],[Invoice Date]],"mmm")</f>
        <v>Jan</v>
      </c>
      <c r="P4786" s="4">
        <f>YEAR(Table1[[#This Row],[Invoice Date]])</f>
        <v>2021</v>
      </c>
      <c r="Q4786" s="4">
        <f>IFERROR(Table1[[#This Row],[Total Sales]]/Table1[[#This Row],[Units Sold]],4)</f>
        <v>44</v>
      </c>
      <c r="R4786" s="4">
        <f>IFERROR(Table1[[#This Row],[Operating Profit]]/Table1[[#This Row],[Units Sold]],0)</f>
        <v>24.200000000000003</v>
      </c>
      <c r="S4786" s="4">
        <f>IFERROR((Table1[[#This Row],[Total Sales]]-Table1[[#This Row],[Operating Profit]])/Table1[[#This Row],[Units Sold]],0)</f>
        <v>19.799999999999997</v>
      </c>
      <c r="T4786" s="4" t="str">
        <f>IF(Table1[[#This Row],[Profit per unit]]&gt;$V$8,"Premium","Mass")</f>
        <v>Mass</v>
      </c>
      <c r="U4786" s="4"/>
    </row>
    <row r="4787" spans="2:21" ht="14.25" customHeight="1" x14ac:dyDescent="0.3">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c r="O4787" s="4" t="str">
        <f>TEXT(Table1[[#This Row],[Invoice Date]],"mmm")</f>
        <v>Jan</v>
      </c>
      <c r="P4787" s="4">
        <f>YEAR(Table1[[#This Row],[Invoice Date]])</f>
        <v>2021</v>
      </c>
      <c r="Q4787" s="4">
        <f>IFERROR(Table1[[#This Row],[Total Sales]]/Table1[[#This Row],[Units Sold]],4)</f>
        <v>38</v>
      </c>
      <c r="R4787" s="4">
        <f>IFERROR(Table1[[#This Row],[Operating Profit]]/Table1[[#This Row],[Units Sold]],0)</f>
        <v>20.14</v>
      </c>
      <c r="S4787" s="4">
        <f>IFERROR((Table1[[#This Row],[Total Sales]]-Table1[[#This Row],[Operating Profit]])/Table1[[#This Row],[Units Sold]],0)</f>
        <v>17.86</v>
      </c>
      <c r="T4787" s="4" t="str">
        <f>IF(Table1[[#This Row],[Profit per unit]]&gt;$V$8,"Premium","Mass")</f>
        <v>Mass</v>
      </c>
      <c r="U4787" s="4"/>
    </row>
    <row r="4788" spans="2:21" ht="14.25" customHeight="1" x14ac:dyDescent="0.3">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c r="O4788" s="4" t="str">
        <f>TEXT(Table1[[#This Row],[Invoice Date]],"mmm")</f>
        <v>Jan</v>
      </c>
      <c r="P4788" s="4">
        <f>YEAR(Table1[[#This Row],[Invoice Date]])</f>
        <v>2021</v>
      </c>
      <c r="Q4788" s="4">
        <f>IFERROR(Table1[[#This Row],[Total Sales]]/Table1[[#This Row],[Units Sold]],4)</f>
        <v>41</v>
      </c>
      <c r="R4788" s="4">
        <f>IFERROR(Table1[[#This Row],[Operating Profit]]/Table1[[#This Row],[Units Sold]],0)</f>
        <v>30.340000000000007</v>
      </c>
      <c r="S4788" s="4">
        <f>IFERROR((Table1[[#This Row],[Total Sales]]-Table1[[#This Row],[Operating Profit]])/Table1[[#This Row],[Units Sold]],0)</f>
        <v>10.659999999999995</v>
      </c>
      <c r="T4788" s="4" t="str">
        <f>IF(Table1[[#This Row],[Profit per unit]]&gt;$V$8,"Premium","Mass")</f>
        <v>Mass</v>
      </c>
      <c r="U4788" s="4"/>
    </row>
    <row r="4789" spans="2:21" ht="14.25" customHeight="1" x14ac:dyDescent="0.3">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c r="O4789" s="4" t="str">
        <f>TEXT(Table1[[#This Row],[Invoice Date]],"mmm")</f>
        <v>Feb</v>
      </c>
      <c r="P4789" s="4">
        <f>YEAR(Table1[[#This Row],[Invoice Date]])</f>
        <v>2021</v>
      </c>
      <c r="Q4789" s="4">
        <f>IFERROR(Table1[[#This Row],[Total Sales]]/Table1[[#This Row],[Units Sold]],4)</f>
        <v>55</v>
      </c>
      <c r="R4789" s="4">
        <f>IFERROR(Table1[[#This Row],[Operating Profit]]/Table1[[#This Row],[Units Sold]],0)</f>
        <v>19.8</v>
      </c>
      <c r="S4789" s="4">
        <f>IFERROR((Table1[[#This Row],[Total Sales]]-Table1[[#This Row],[Operating Profit]])/Table1[[#This Row],[Units Sold]],0)</f>
        <v>35.200000000000003</v>
      </c>
      <c r="T4789" s="4" t="str">
        <f>IF(Table1[[#This Row],[Profit per unit]]&gt;$V$8,"Premium","Mass")</f>
        <v>Mass</v>
      </c>
      <c r="U4789" s="4"/>
    </row>
    <row r="4790" spans="2:21" ht="14.25" customHeight="1" x14ac:dyDescent="0.3">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c r="O4790" s="4" t="str">
        <f>TEXT(Table1[[#This Row],[Invoice Date]],"mmm")</f>
        <v>Feb</v>
      </c>
      <c r="P4790" s="4">
        <f>YEAR(Table1[[#This Row],[Invoice Date]])</f>
        <v>2021</v>
      </c>
      <c r="Q4790" s="4">
        <f>IFERROR(Table1[[#This Row],[Total Sales]]/Table1[[#This Row],[Units Sold]],4)</f>
        <v>37</v>
      </c>
      <c r="R4790" s="4">
        <f>IFERROR(Table1[[#This Row],[Operating Profit]]/Table1[[#This Row],[Units Sold]],0)</f>
        <v>21.830000000000002</v>
      </c>
      <c r="S4790" s="4">
        <f>IFERROR((Table1[[#This Row],[Total Sales]]-Table1[[#This Row],[Operating Profit]])/Table1[[#This Row],[Units Sold]],0)</f>
        <v>15.169999999999996</v>
      </c>
      <c r="T4790" s="4" t="str">
        <f>IF(Table1[[#This Row],[Profit per unit]]&gt;$V$8,"Premium","Mass")</f>
        <v>Mass</v>
      </c>
      <c r="U4790" s="4"/>
    </row>
    <row r="4791" spans="2:21" ht="14.25" customHeight="1" x14ac:dyDescent="0.3">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c r="O4791" s="4" t="str">
        <f>TEXT(Table1[[#This Row],[Invoice Date]],"mmm")</f>
        <v>Feb</v>
      </c>
      <c r="P4791" s="4">
        <f>YEAR(Table1[[#This Row],[Invoice Date]])</f>
        <v>2021</v>
      </c>
      <c r="Q4791" s="4">
        <f>IFERROR(Table1[[#This Row],[Total Sales]]/Table1[[#This Row],[Units Sold]],4)</f>
        <v>41</v>
      </c>
      <c r="R4791" s="4">
        <f>IFERROR(Table1[[#This Row],[Operating Profit]]/Table1[[#This Row],[Units Sold]],0)</f>
        <v>17.63</v>
      </c>
      <c r="S4791" s="4">
        <f>IFERROR((Table1[[#This Row],[Total Sales]]-Table1[[#This Row],[Operating Profit]])/Table1[[#This Row],[Units Sold]],0)</f>
        <v>23.37</v>
      </c>
      <c r="T4791" s="4" t="str">
        <f>IF(Table1[[#This Row],[Profit per unit]]&gt;$V$8,"Premium","Mass")</f>
        <v>Mass</v>
      </c>
      <c r="U4791" s="4"/>
    </row>
    <row r="4792" spans="2:21" ht="14.25" customHeight="1" x14ac:dyDescent="0.3">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c r="O4792" s="4" t="str">
        <f>TEXT(Table1[[#This Row],[Invoice Date]],"mmm")</f>
        <v>Feb</v>
      </c>
      <c r="P4792" s="4">
        <f>YEAR(Table1[[#This Row],[Invoice Date]])</f>
        <v>2021</v>
      </c>
      <c r="Q4792" s="4">
        <f>IFERROR(Table1[[#This Row],[Total Sales]]/Table1[[#This Row],[Units Sold]],4)</f>
        <v>44</v>
      </c>
      <c r="R4792" s="4">
        <f>IFERROR(Table1[[#This Row],[Operating Profit]]/Table1[[#This Row],[Units Sold]],0)</f>
        <v>25.960000000000004</v>
      </c>
      <c r="S4792" s="4">
        <f>IFERROR((Table1[[#This Row],[Total Sales]]-Table1[[#This Row],[Operating Profit]])/Table1[[#This Row],[Units Sold]],0)</f>
        <v>18.039999999999996</v>
      </c>
      <c r="T4792" s="4" t="str">
        <f>IF(Table1[[#This Row],[Profit per unit]]&gt;$V$8,"Premium","Mass")</f>
        <v>Mass</v>
      </c>
      <c r="U4792" s="4"/>
    </row>
    <row r="4793" spans="2:21" ht="14.25" customHeight="1" x14ac:dyDescent="0.3">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c r="O4793" s="4" t="str">
        <f>TEXT(Table1[[#This Row],[Invoice Date]],"mmm")</f>
        <v>Feb</v>
      </c>
      <c r="P4793" s="4">
        <f>YEAR(Table1[[#This Row],[Invoice Date]])</f>
        <v>2021</v>
      </c>
      <c r="Q4793" s="4">
        <f>IFERROR(Table1[[#This Row],[Total Sales]]/Table1[[#This Row],[Units Sold]],4)</f>
        <v>36</v>
      </c>
      <c r="R4793" s="4">
        <f>IFERROR(Table1[[#This Row],[Operating Profit]]/Table1[[#This Row],[Units Sold]],0)</f>
        <v>19.079999999999998</v>
      </c>
      <c r="S4793" s="4">
        <f>IFERROR((Table1[[#This Row],[Total Sales]]-Table1[[#This Row],[Operating Profit]])/Table1[[#This Row],[Units Sold]],0)</f>
        <v>16.920000000000002</v>
      </c>
      <c r="T4793" s="4" t="str">
        <f>IF(Table1[[#This Row],[Profit per unit]]&gt;$V$8,"Premium","Mass")</f>
        <v>Mass</v>
      </c>
      <c r="U4793" s="4"/>
    </row>
    <row r="4794" spans="2:21" ht="14.25" customHeight="1" x14ac:dyDescent="0.3">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c r="O4794" s="4" t="str">
        <f>TEXT(Table1[[#This Row],[Invoice Date]],"mmm")</f>
        <v>Feb</v>
      </c>
      <c r="P4794" s="4">
        <f>YEAR(Table1[[#This Row],[Invoice Date]])</f>
        <v>2021</v>
      </c>
      <c r="Q4794" s="4">
        <f>IFERROR(Table1[[#This Row],[Total Sales]]/Table1[[#This Row],[Units Sold]],4)</f>
        <v>42</v>
      </c>
      <c r="R4794" s="4">
        <f>IFERROR(Table1[[#This Row],[Operating Profit]]/Table1[[#This Row],[Units Sold]],0)</f>
        <v>29.400000000000002</v>
      </c>
      <c r="S4794" s="4">
        <f>IFERROR((Table1[[#This Row],[Total Sales]]-Table1[[#This Row],[Operating Profit]])/Table1[[#This Row],[Units Sold]],0)</f>
        <v>12.599999999999998</v>
      </c>
      <c r="T4794" s="4" t="str">
        <f>IF(Table1[[#This Row],[Profit per unit]]&gt;$V$8,"Premium","Mass")</f>
        <v>Mass</v>
      </c>
      <c r="U4794" s="4"/>
    </row>
    <row r="4795" spans="2:21" ht="14.25" customHeight="1" x14ac:dyDescent="0.3">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c r="O4795" s="4" t="str">
        <f>TEXT(Table1[[#This Row],[Invoice Date]],"mmm")</f>
        <v>Feb</v>
      </c>
      <c r="P4795" s="4">
        <f>YEAR(Table1[[#This Row],[Invoice Date]])</f>
        <v>2021</v>
      </c>
      <c r="Q4795" s="4">
        <f>IFERROR(Table1[[#This Row],[Total Sales]]/Table1[[#This Row],[Units Sold]],4)</f>
        <v>58</v>
      </c>
      <c r="R4795" s="4">
        <f>IFERROR(Table1[[#This Row],[Operating Profit]]/Table1[[#This Row],[Units Sold]],0)</f>
        <v>20.299999999999997</v>
      </c>
      <c r="S4795" s="4">
        <f>IFERROR((Table1[[#This Row],[Total Sales]]-Table1[[#This Row],[Operating Profit]])/Table1[[#This Row],[Units Sold]],0)</f>
        <v>37.700000000000003</v>
      </c>
      <c r="T4795" s="4" t="str">
        <f>IF(Table1[[#This Row],[Profit per unit]]&gt;$V$8,"Premium","Mass")</f>
        <v>Mass</v>
      </c>
      <c r="U4795" s="4"/>
    </row>
    <row r="4796" spans="2:21" ht="14.25" customHeight="1" x14ac:dyDescent="0.3">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c r="O4796" s="4" t="str">
        <f>TEXT(Table1[[#This Row],[Invoice Date]],"mmm")</f>
        <v>Feb</v>
      </c>
      <c r="P4796" s="4">
        <f>YEAR(Table1[[#This Row],[Invoice Date]])</f>
        <v>2021</v>
      </c>
      <c r="Q4796" s="4">
        <f>IFERROR(Table1[[#This Row],[Total Sales]]/Table1[[#This Row],[Units Sold]],4)</f>
        <v>42</v>
      </c>
      <c r="R4796" s="4">
        <f>IFERROR(Table1[[#This Row],[Operating Profit]]/Table1[[#This Row],[Units Sold]],0)</f>
        <v>24.360000000000003</v>
      </c>
      <c r="S4796" s="4">
        <f>IFERROR((Table1[[#This Row],[Total Sales]]-Table1[[#This Row],[Operating Profit]])/Table1[[#This Row],[Units Sold]],0)</f>
        <v>17.639999999999997</v>
      </c>
      <c r="T4796" s="4" t="str">
        <f>IF(Table1[[#This Row],[Profit per unit]]&gt;$V$8,"Premium","Mass")</f>
        <v>Mass</v>
      </c>
      <c r="U4796" s="4"/>
    </row>
    <row r="4797" spans="2:21" ht="14.25" customHeight="1" x14ac:dyDescent="0.3">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c r="O4797" s="4" t="str">
        <f>TEXT(Table1[[#This Row],[Invoice Date]],"mmm")</f>
        <v>Feb</v>
      </c>
      <c r="P4797" s="4">
        <f>YEAR(Table1[[#This Row],[Invoice Date]])</f>
        <v>2021</v>
      </c>
      <c r="Q4797" s="4">
        <f>IFERROR(Table1[[#This Row],[Total Sales]]/Table1[[#This Row],[Units Sold]],4)</f>
        <v>54</v>
      </c>
      <c r="R4797" s="4">
        <f>IFERROR(Table1[[#This Row],[Operating Profit]]/Table1[[#This Row],[Units Sold]],0)</f>
        <v>23.22</v>
      </c>
      <c r="S4797" s="4">
        <f>IFERROR((Table1[[#This Row],[Total Sales]]-Table1[[#This Row],[Operating Profit]])/Table1[[#This Row],[Units Sold]],0)</f>
        <v>30.78</v>
      </c>
      <c r="T4797" s="4" t="str">
        <f>IF(Table1[[#This Row],[Profit per unit]]&gt;$V$8,"Premium","Mass")</f>
        <v>Mass</v>
      </c>
      <c r="U4797" s="4"/>
    </row>
    <row r="4798" spans="2:21" ht="14.25" customHeight="1" x14ac:dyDescent="0.3">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c r="O4798" s="4" t="str">
        <f>TEXT(Table1[[#This Row],[Invoice Date]],"mmm")</f>
        <v>Feb</v>
      </c>
      <c r="P4798" s="4">
        <f>YEAR(Table1[[#This Row],[Invoice Date]])</f>
        <v>2021</v>
      </c>
      <c r="Q4798" s="4">
        <f>IFERROR(Table1[[#This Row],[Total Sales]]/Table1[[#This Row],[Units Sold]],4)</f>
        <v>49</v>
      </c>
      <c r="R4798" s="4">
        <f>IFERROR(Table1[[#This Row],[Operating Profit]]/Table1[[#This Row],[Units Sold]],0)</f>
        <v>28.910000000000004</v>
      </c>
      <c r="S4798" s="4">
        <f>IFERROR((Table1[[#This Row],[Total Sales]]-Table1[[#This Row],[Operating Profit]])/Table1[[#This Row],[Units Sold]],0)</f>
        <v>20.089999999999996</v>
      </c>
      <c r="T4798" s="4" t="str">
        <f>IF(Table1[[#This Row],[Profit per unit]]&gt;$V$8,"Premium","Mass")</f>
        <v>Mass</v>
      </c>
      <c r="U4798" s="4"/>
    </row>
    <row r="4799" spans="2:21" ht="14.25" customHeight="1" x14ac:dyDescent="0.3">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c r="O4799" s="4" t="str">
        <f>TEXT(Table1[[#This Row],[Invoice Date]],"mmm")</f>
        <v>Feb</v>
      </c>
      <c r="P4799" s="4">
        <f>YEAR(Table1[[#This Row],[Invoice Date]])</f>
        <v>2021</v>
      </c>
      <c r="Q4799" s="4">
        <f>IFERROR(Table1[[#This Row],[Total Sales]]/Table1[[#This Row],[Units Sold]],4)</f>
        <v>41</v>
      </c>
      <c r="R4799" s="4">
        <f>IFERROR(Table1[[#This Row],[Operating Profit]]/Table1[[#This Row],[Units Sold]],0)</f>
        <v>22.14</v>
      </c>
      <c r="S4799" s="4">
        <f>IFERROR((Table1[[#This Row],[Total Sales]]-Table1[[#This Row],[Operating Profit]])/Table1[[#This Row],[Units Sold]],0)</f>
        <v>18.86</v>
      </c>
      <c r="T4799" s="4" t="str">
        <f>IF(Table1[[#This Row],[Profit per unit]]&gt;$V$8,"Premium","Mass")</f>
        <v>Mass</v>
      </c>
      <c r="U4799" s="4"/>
    </row>
    <row r="4800" spans="2:21" ht="14.25" customHeight="1" x14ac:dyDescent="0.3">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c r="O4800" s="4" t="str">
        <f>TEXT(Table1[[#This Row],[Invoice Date]],"mmm")</f>
        <v>Feb</v>
      </c>
      <c r="P4800" s="4">
        <f>YEAR(Table1[[#This Row],[Invoice Date]])</f>
        <v>2021</v>
      </c>
      <c r="Q4800" s="4">
        <f>IFERROR(Table1[[#This Row],[Total Sales]]/Table1[[#This Row],[Units Sold]],4)</f>
        <v>52</v>
      </c>
      <c r="R4800" s="4">
        <f>IFERROR(Table1[[#This Row],[Operating Profit]]/Table1[[#This Row],[Units Sold]],0)</f>
        <v>36.400000000000006</v>
      </c>
      <c r="S4800" s="4">
        <f>IFERROR((Table1[[#This Row],[Total Sales]]-Table1[[#This Row],[Operating Profit]])/Table1[[#This Row],[Units Sold]],0)</f>
        <v>15.599999999999994</v>
      </c>
      <c r="T4800" s="4" t="str">
        <f>IF(Table1[[#This Row],[Profit per unit]]&gt;$V$8,"Premium","Mass")</f>
        <v>Mass</v>
      </c>
      <c r="U4800" s="4"/>
    </row>
    <row r="4801" spans="2:21" ht="14.25" customHeight="1" x14ac:dyDescent="0.3">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c r="O4801" s="4" t="str">
        <f>TEXT(Table1[[#This Row],[Invoice Date]],"mmm")</f>
        <v>Feb</v>
      </c>
      <c r="P4801" s="4">
        <f>YEAR(Table1[[#This Row],[Invoice Date]])</f>
        <v>2021</v>
      </c>
      <c r="Q4801" s="4">
        <f>IFERROR(Table1[[#This Row],[Total Sales]]/Table1[[#This Row],[Units Sold]],4)</f>
        <v>56</v>
      </c>
      <c r="R4801" s="4">
        <f>IFERROR(Table1[[#This Row],[Operating Profit]]/Table1[[#This Row],[Units Sold]],0)</f>
        <v>21.28</v>
      </c>
      <c r="S4801" s="4">
        <f>IFERROR((Table1[[#This Row],[Total Sales]]-Table1[[#This Row],[Operating Profit]])/Table1[[#This Row],[Units Sold]],0)</f>
        <v>34.72</v>
      </c>
      <c r="T4801" s="4" t="str">
        <f>IF(Table1[[#This Row],[Profit per unit]]&gt;$V$8,"Premium","Mass")</f>
        <v>Mass</v>
      </c>
      <c r="U4801" s="4"/>
    </row>
    <row r="4802" spans="2:21" ht="14.25" customHeight="1" x14ac:dyDescent="0.3">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c r="O4802" s="4" t="str">
        <f>TEXT(Table1[[#This Row],[Invoice Date]],"mmm")</f>
        <v>Feb</v>
      </c>
      <c r="P4802" s="4">
        <f>YEAR(Table1[[#This Row],[Invoice Date]])</f>
        <v>2021</v>
      </c>
      <c r="Q4802" s="4">
        <f>IFERROR(Table1[[#This Row],[Total Sales]]/Table1[[#This Row],[Units Sold]],4)</f>
        <v>41</v>
      </c>
      <c r="R4802" s="4">
        <f>IFERROR(Table1[[#This Row],[Operating Profit]]/Table1[[#This Row],[Units Sold]],0)</f>
        <v>23.780000000000005</v>
      </c>
      <c r="S4802" s="4">
        <f>IFERROR((Table1[[#This Row],[Total Sales]]-Table1[[#This Row],[Operating Profit]])/Table1[[#This Row],[Units Sold]],0)</f>
        <v>17.219999999999995</v>
      </c>
      <c r="T4802" s="4" t="str">
        <f>IF(Table1[[#This Row],[Profit per unit]]&gt;$V$8,"Premium","Mass")</f>
        <v>Mass</v>
      </c>
      <c r="U4802" s="4"/>
    </row>
    <row r="4803" spans="2:21" ht="14.25" customHeight="1" x14ac:dyDescent="0.3">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c r="O4803" s="4" t="str">
        <f>TEXT(Table1[[#This Row],[Invoice Date]],"mmm")</f>
        <v>Feb</v>
      </c>
      <c r="P4803" s="4">
        <f>YEAR(Table1[[#This Row],[Invoice Date]])</f>
        <v>2021</v>
      </c>
      <c r="Q4803" s="4">
        <f>IFERROR(Table1[[#This Row],[Total Sales]]/Table1[[#This Row],[Units Sold]],4)</f>
        <v>48</v>
      </c>
      <c r="R4803" s="4">
        <f>IFERROR(Table1[[#This Row],[Operating Profit]]/Table1[[#This Row],[Units Sold]],0)</f>
        <v>21.119999999999997</v>
      </c>
      <c r="S4803" s="4">
        <f>IFERROR((Table1[[#This Row],[Total Sales]]-Table1[[#This Row],[Operating Profit]])/Table1[[#This Row],[Units Sold]],0)</f>
        <v>26.880000000000003</v>
      </c>
      <c r="T4803" s="4" t="str">
        <f>IF(Table1[[#This Row],[Profit per unit]]&gt;$V$8,"Premium","Mass")</f>
        <v>Mass</v>
      </c>
      <c r="U4803" s="4"/>
    </row>
    <row r="4804" spans="2:21" ht="14.25" customHeight="1" x14ac:dyDescent="0.3">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c r="O4804" s="4" t="str">
        <f>TEXT(Table1[[#This Row],[Invoice Date]],"mmm")</f>
        <v>Feb</v>
      </c>
      <c r="P4804" s="4">
        <f>YEAR(Table1[[#This Row],[Invoice Date]])</f>
        <v>2021</v>
      </c>
      <c r="Q4804" s="4">
        <f>IFERROR(Table1[[#This Row],[Total Sales]]/Table1[[#This Row],[Units Sold]],4)</f>
        <v>42</v>
      </c>
      <c r="R4804" s="4">
        <f>IFERROR(Table1[[#This Row],[Operating Profit]]/Table1[[#This Row],[Units Sold]],0)</f>
        <v>23.52</v>
      </c>
      <c r="S4804" s="4">
        <f>IFERROR((Table1[[#This Row],[Total Sales]]-Table1[[#This Row],[Operating Profit]])/Table1[[#This Row],[Units Sold]],0)</f>
        <v>18.48</v>
      </c>
      <c r="T4804" s="4" t="str">
        <f>IF(Table1[[#This Row],[Profit per unit]]&gt;$V$8,"Premium","Mass")</f>
        <v>Mass</v>
      </c>
      <c r="U4804" s="4"/>
    </row>
    <row r="4805" spans="2:21" ht="14.25" customHeight="1" x14ac:dyDescent="0.3">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c r="O4805" s="4" t="str">
        <f>TEXT(Table1[[#This Row],[Invoice Date]],"mmm")</f>
        <v>Feb</v>
      </c>
      <c r="P4805" s="4">
        <f>YEAR(Table1[[#This Row],[Invoice Date]])</f>
        <v>2021</v>
      </c>
      <c r="Q4805" s="4">
        <f>IFERROR(Table1[[#This Row],[Total Sales]]/Table1[[#This Row],[Units Sold]],4)</f>
        <v>41</v>
      </c>
      <c r="R4805" s="4">
        <f>IFERROR(Table1[[#This Row],[Operating Profit]]/Table1[[#This Row],[Units Sold]],0)</f>
        <v>22.549999999999997</v>
      </c>
      <c r="S4805" s="4">
        <f>IFERROR((Table1[[#This Row],[Total Sales]]-Table1[[#This Row],[Operating Profit]])/Table1[[#This Row],[Units Sold]],0)</f>
        <v>18.450000000000003</v>
      </c>
      <c r="T4805" s="4" t="str">
        <f>IF(Table1[[#This Row],[Profit per unit]]&gt;$V$8,"Premium","Mass")</f>
        <v>Mass</v>
      </c>
      <c r="U4805" s="4"/>
    </row>
    <row r="4806" spans="2:21" ht="14.25" customHeight="1" x14ac:dyDescent="0.3">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c r="O4806" s="4" t="str">
        <f>TEXT(Table1[[#This Row],[Invoice Date]],"mmm")</f>
        <v>Feb</v>
      </c>
      <c r="P4806" s="4">
        <f>YEAR(Table1[[#This Row],[Invoice Date]])</f>
        <v>2021</v>
      </c>
      <c r="Q4806" s="4">
        <f>IFERROR(Table1[[#This Row],[Total Sales]]/Table1[[#This Row],[Units Sold]],4)</f>
        <v>50</v>
      </c>
      <c r="R4806" s="4">
        <f>IFERROR(Table1[[#This Row],[Operating Profit]]/Table1[[#This Row],[Units Sold]],0)</f>
        <v>36.500000000000007</v>
      </c>
      <c r="S4806" s="4">
        <f>IFERROR((Table1[[#This Row],[Total Sales]]-Table1[[#This Row],[Operating Profit]])/Table1[[#This Row],[Units Sold]],0)</f>
        <v>13.499999999999995</v>
      </c>
      <c r="T4806" s="4" t="str">
        <f>IF(Table1[[#This Row],[Profit per unit]]&gt;$V$8,"Premium","Mass")</f>
        <v>Mass</v>
      </c>
      <c r="U4806" s="4"/>
    </row>
    <row r="4807" spans="2:21" ht="14.25" customHeight="1" x14ac:dyDescent="0.3">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c r="O4807" s="4" t="str">
        <f>TEXT(Table1[[#This Row],[Invoice Date]],"mmm")</f>
        <v>Feb</v>
      </c>
      <c r="P4807" s="4">
        <f>YEAR(Table1[[#This Row],[Invoice Date]])</f>
        <v>2021</v>
      </c>
      <c r="Q4807" s="4">
        <f>IFERROR(Table1[[#This Row],[Total Sales]]/Table1[[#This Row],[Units Sold]],4)</f>
        <v>59</v>
      </c>
      <c r="R4807" s="4">
        <f>IFERROR(Table1[[#This Row],[Operating Profit]]/Table1[[#This Row],[Units Sold]],0)</f>
        <v>23.6</v>
      </c>
      <c r="S4807" s="4">
        <f>IFERROR((Table1[[#This Row],[Total Sales]]-Table1[[#This Row],[Operating Profit]])/Table1[[#This Row],[Units Sold]],0)</f>
        <v>35.399999999999991</v>
      </c>
      <c r="T4807" s="4" t="str">
        <f>IF(Table1[[#This Row],[Profit per unit]]&gt;$V$8,"Premium","Mass")</f>
        <v>Mass</v>
      </c>
      <c r="U4807" s="4"/>
    </row>
    <row r="4808" spans="2:21" ht="14.25" customHeight="1" x14ac:dyDescent="0.3">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c r="O4808" s="4" t="str">
        <f>TEXT(Table1[[#This Row],[Invoice Date]],"mmm")</f>
        <v>Feb</v>
      </c>
      <c r="P4808" s="4">
        <f>YEAR(Table1[[#This Row],[Invoice Date]])</f>
        <v>2021</v>
      </c>
      <c r="Q4808" s="4">
        <f>IFERROR(Table1[[#This Row],[Total Sales]]/Table1[[#This Row],[Units Sold]],4)</f>
        <v>44</v>
      </c>
      <c r="R4808" s="4">
        <f>IFERROR(Table1[[#This Row],[Operating Profit]]/Table1[[#This Row],[Units Sold]],0)</f>
        <v>24.640000000000004</v>
      </c>
      <c r="S4808" s="4">
        <f>IFERROR((Table1[[#This Row],[Total Sales]]-Table1[[#This Row],[Operating Profit]])/Table1[[#This Row],[Units Sold]],0)</f>
        <v>19.359999999999996</v>
      </c>
      <c r="T4808" s="4" t="str">
        <f>IF(Table1[[#This Row],[Profit per unit]]&gt;$V$8,"Premium","Mass")</f>
        <v>Mass</v>
      </c>
      <c r="U4808" s="4"/>
    </row>
    <row r="4809" spans="2:21" ht="14.25" customHeight="1" x14ac:dyDescent="0.3">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c r="O4809" s="4" t="str">
        <f>TEXT(Table1[[#This Row],[Invoice Date]],"mmm")</f>
        <v>Feb</v>
      </c>
      <c r="P4809" s="4">
        <f>YEAR(Table1[[#This Row],[Invoice Date]])</f>
        <v>2021</v>
      </c>
      <c r="Q4809" s="4">
        <f>IFERROR(Table1[[#This Row],[Total Sales]]/Table1[[#This Row],[Units Sold]],4)</f>
        <v>49</v>
      </c>
      <c r="R4809" s="4">
        <f>IFERROR(Table1[[#This Row],[Operating Profit]]/Table1[[#This Row],[Units Sold]],0)</f>
        <v>21.07</v>
      </c>
      <c r="S4809" s="4">
        <f>IFERROR((Table1[[#This Row],[Total Sales]]-Table1[[#This Row],[Operating Profit]])/Table1[[#This Row],[Units Sold]],0)</f>
        <v>27.93</v>
      </c>
      <c r="T4809" s="4" t="str">
        <f>IF(Table1[[#This Row],[Profit per unit]]&gt;$V$8,"Premium","Mass")</f>
        <v>Mass</v>
      </c>
      <c r="U4809" s="4"/>
    </row>
    <row r="4810" spans="2:21" ht="14.25" customHeight="1" x14ac:dyDescent="0.3">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c r="O4810" s="4" t="str">
        <f>TEXT(Table1[[#This Row],[Invoice Date]],"mmm")</f>
        <v>Feb</v>
      </c>
      <c r="P4810" s="4">
        <f>YEAR(Table1[[#This Row],[Invoice Date]])</f>
        <v>2021</v>
      </c>
      <c r="Q4810" s="4">
        <f>IFERROR(Table1[[#This Row],[Total Sales]]/Table1[[#This Row],[Units Sold]],4)</f>
        <v>41</v>
      </c>
      <c r="R4810" s="4">
        <f>IFERROR(Table1[[#This Row],[Operating Profit]]/Table1[[#This Row],[Units Sold]],0)</f>
        <v>23.37</v>
      </c>
      <c r="S4810" s="4">
        <f>IFERROR((Table1[[#This Row],[Total Sales]]-Table1[[#This Row],[Operating Profit]])/Table1[[#This Row],[Units Sold]],0)</f>
        <v>17.63</v>
      </c>
      <c r="T4810" s="4" t="str">
        <f>IF(Table1[[#This Row],[Profit per unit]]&gt;$V$8,"Premium","Mass")</f>
        <v>Mass</v>
      </c>
      <c r="U4810" s="4"/>
    </row>
    <row r="4811" spans="2:21" ht="14.25" customHeight="1" x14ac:dyDescent="0.3">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c r="O4811" s="4" t="str">
        <f>TEXT(Table1[[#This Row],[Invoice Date]],"mmm")</f>
        <v>Feb</v>
      </c>
      <c r="P4811" s="4">
        <f>YEAR(Table1[[#This Row],[Invoice Date]])</f>
        <v>2021</v>
      </c>
      <c r="Q4811" s="4">
        <f>IFERROR(Table1[[#This Row],[Total Sales]]/Table1[[#This Row],[Units Sold]],4)</f>
        <v>44</v>
      </c>
      <c r="R4811" s="4">
        <f>IFERROR(Table1[[#This Row],[Operating Profit]]/Table1[[#This Row],[Units Sold]],0)</f>
        <v>22.880000000000003</v>
      </c>
      <c r="S4811" s="4">
        <f>IFERROR((Table1[[#This Row],[Total Sales]]-Table1[[#This Row],[Operating Profit]])/Table1[[#This Row],[Units Sold]],0)</f>
        <v>21.119999999999997</v>
      </c>
      <c r="T4811" s="4" t="str">
        <f>IF(Table1[[#This Row],[Profit per unit]]&gt;$V$8,"Premium","Mass")</f>
        <v>Mass</v>
      </c>
      <c r="U4811" s="4"/>
    </row>
    <row r="4812" spans="2:21" ht="14.25" customHeight="1" x14ac:dyDescent="0.3">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c r="O4812" s="4" t="str">
        <f>TEXT(Table1[[#This Row],[Invoice Date]],"mmm")</f>
        <v>Feb</v>
      </c>
      <c r="P4812" s="4">
        <f>YEAR(Table1[[#This Row],[Invoice Date]])</f>
        <v>2021</v>
      </c>
      <c r="Q4812" s="4">
        <f>IFERROR(Table1[[#This Row],[Total Sales]]/Table1[[#This Row],[Units Sold]],4)</f>
        <v>54</v>
      </c>
      <c r="R4812" s="4">
        <f>IFERROR(Table1[[#This Row],[Operating Profit]]/Table1[[#This Row],[Units Sold]],0)</f>
        <v>40.500000000000007</v>
      </c>
      <c r="S4812" s="4">
        <f>IFERROR((Table1[[#This Row],[Total Sales]]-Table1[[#This Row],[Operating Profit]])/Table1[[#This Row],[Units Sold]],0)</f>
        <v>13.499999999999995</v>
      </c>
      <c r="T4812" s="4" t="str">
        <f>IF(Table1[[#This Row],[Profit per unit]]&gt;$V$8,"Premium","Mass")</f>
        <v>Mass</v>
      </c>
      <c r="U4812" s="4"/>
    </row>
    <row r="4813" spans="2:21" ht="14.25" customHeight="1" x14ac:dyDescent="0.3">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c r="O4813" s="4" t="str">
        <f>TEXT(Table1[[#This Row],[Invoice Date]],"mmm")</f>
        <v>Feb</v>
      </c>
      <c r="P4813" s="4">
        <f>YEAR(Table1[[#This Row],[Invoice Date]])</f>
        <v>2021</v>
      </c>
      <c r="Q4813" s="4">
        <f>IFERROR(Table1[[#This Row],[Total Sales]]/Table1[[#This Row],[Units Sold]],4)</f>
        <v>58</v>
      </c>
      <c r="R4813" s="4">
        <f>IFERROR(Table1[[#This Row],[Operating Profit]]/Table1[[#This Row],[Units Sold]],0)</f>
        <v>22.62</v>
      </c>
      <c r="S4813" s="4">
        <f>IFERROR((Table1[[#This Row],[Total Sales]]-Table1[[#This Row],[Operating Profit]])/Table1[[#This Row],[Units Sold]],0)</f>
        <v>35.380000000000003</v>
      </c>
      <c r="T4813" s="4" t="str">
        <f>IF(Table1[[#This Row],[Profit per unit]]&gt;$V$8,"Premium","Mass")</f>
        <v>Mass</v>
      </c>
      <c r="U4813" s="4"/>
    </row>
    <row r="4814" spans="2:21" ht="14.25" customHeight="1" x14ac:dyDescent="0.3">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c r="O4814" s="4" t="str">
        <f>TEXT(Table1[[#This Row],[Invoice Date]],"mmm")</f>
        <v>Feb</v>
      </c>
      <c r="P4814" s="4">
        <f>YEAR(Table1[[#This Row],[Invoice Date]])</f>
        <v>2021</v>
      </c>
      <c r="Q4814" s="4">
        <f>IFERROR(Table1[[#This Row],[Total Sales]]/Table1[[#This Row],[Units Sold]],4)</f>
        <v>38</v>
      </c>
      <c r="R4814" s="4">
        <f>IFERROR(Table1[[#This Row],[Operating Profit]]/Table1[[#This Row],[Units Sold]],0)</f>
        <v>22.42</v>
      </c>
      <c r="S4814" s="4">
        <f>IFERROR((Table1[[#This Row],[Total Sales]]-Table1[[#This Row],[Operating Profit]])/Table1[[#This Row],[Units Sold]],0)</f>
        <v>15.579999999999998</v>
      </c>
      <c r="T4814" s="4" t="str">
        <f>IF(Table1[[#This Row],[Profit per unit]]&gt;$V$8,"Premium","Mass")</f>
        <v>Mass</v>
      </c>
      <c r="U4814" s="4"/>
    </row>
    <row r="4815" spans="2:21" ht="14.25" customHeight="1" x14ac:dyDescent="0.3">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c r="O4815" s="4" t="str">
        <f>TEXT(Table1[[#This Row],[Invoice Date]],"mmm")</f>
        <v>Feb</v>
      </c>
      <c r="P4815" s="4">
        <f>YEAR(Table1[[#This Row],[Invoice Date]])</f>
        <v>2021</v>
      </c>
      <c r="Q4815" s="4">
        <f>IFERROR(Table1[[#This Row],[Total Sales]]/Table1[[#This Row],[Units Sold]],4)</f>
        <v>42</v>
      </c>
      <c r="R4815" s="4">
        <f>IFERROR(Table1[[#This Row],[Operating Profit]]/Table1[[#This Row],[Units Sold]],0)</f>
        <v>17.22</v>
      </c>
      <c r="S4815" s="4">
        <f>IFERROR((Table1[[#This Row],[Total Sales]]-Table1[[#This Row],[Operating Profit]])/Table1[[#This Row],[Units Sold]],0)</f>
        <v>24.780000000000005</v>
      </c>
      <c r="T4815" s="4" t="str">
        <f>IF(Table1[[#This Row],[Profit per unit]]&gt;$V$8,"Premium","Mass")</f>
        <v>Mass</v>
      </c>
      <c r="U4815" s="4"/>
    </row>
    <row r="4816" spans="2:21" ht="14.25" customHeight="1" x14ac:dyDescent="0.3">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c r="O4816" s="4" t="str">
        <f>TEXT(Table1[[#This Row],[Invoice Date]],"mmm")</f>
        <v>Feb</v>
      </c>
      <c r="P4816" s="4">
        <f>YEAR(Table1[[#This Row],[Invoice Date]])</f>
        <v>2021</v>
      </c>
      <c r="Q4816" s="4">
        <f>IFERROR(Table1[[#This Row],[Total Sales]]/Table1[[#This Row],[Units Sold]],4)</f>
        <v>37</v>
      </c>
      <c r="R4816" s="4">
        <f>IFERROR(Table1[[#This Row],[Operating Profit]]/Table1[[#This Row],[Units Sold]],0)</f>
        <v>21.09</v>
      </c>
      <c r="S4816" s="4">
        <f>IFERROR((Table1[[#This Row],[Total Sales]]-Table1[[#This Row],[Operating Profit]])/Table1[[#This Row],[Units Sold]],0)</f>
        <v>15.909999999999998</v>
      </c>
      <c r="T4816" s="4" t="str">
        <f>IF(Table1[[#This Row],[Profit per unit]]&gt;$V$8,"Premium","Mass")</f>
        <v>Mass</v>
      </c>
      <c r="U4816" s="4"/>
    </row>
    <row r="4817" spans="2:21" ht="14.25" customHeight="1" x14ac:dyDescent="0.3">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c r="O4817" s="4" t="str">
        <f>TEXT(Table1[[#This Row],[Invoice Date]],"mmm")</f>
        <v>Mar</v>
      </c>
      <c r="P4817" s="4">
        <f>YEAR(Table1[[#This Row],[Invoice Date]])</f>
        <v>2021</v>
      </c>
      <c r="Q4817" s="4">
        <f>IFERROR(Table1[[#This Row],[Total Sales]]/Table1[[#This Row],[Units Sold]],4)</f>
        <v>39</v>
      </c>
      <c r="R4817" s="4">
        <f>IFERROR(Table1[[#This Row],[Operating Profit]]/Table1[[#This Row],[Units Sold]],0)</f>
        <v>21.45</v>
      </c>
      <c r="S4817" s="4">
        <f>IFERROR((Table1[[#This Row],[Total Sales]]-Table1[[#This Row],[Operating Profit]])/Table1[[#This Row],[Units Sold]],0)</f>
        <v>17.55</v>
      </c>
      <c r="T4817" s="4" t="str">
        <f>IF(Table1[[#This Row],[Profit per unit]]&gt;$V$8,"Premium","Mass")</f>
        <v>Mass</v>
      </c>
      <c r="U4817" s="4"/>
    </row>
    <row r="4818" spans="2:21" ht="14.25" customHeight="1" x14ac:dyDescent="0.3">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c r="O4818" s="4" t="str">
        <f>TEXT(Table1[[#This Row],[Invoice Date]],"mmm")</f>
        <v>Mar</v>
      </c>
      <c r="P4818" s="4">
        <f>YEAR(Table1[[#This Row],[Invoice Date]])</f>
        <v>2021</v>
      </c>
      <c r="Q4818" s="4">
        <f>IFERROR(Table1[[#This Row],[Total Sales]]/Table1[[#This Row],[Units Sold]],4)</f>
        <v>51</v>
      </c>
      <c r="R4818" s="4">
        <f>IFERROR(Table1[[#This Row],[Operating Profit]]/Table1[[#This Row],[Units Sold]],0)</f>
        <v>37.740000000000009</v>
      </c>
      <c r="S4818" s="4">
        <f>IFERROR((Table1[[#This Row],[Total Sales]]-Table1[[#This Row],[Operating Profit]])/Table1[[#This Row],[Units Sold]],0)</f>
        <v>13.259999999999993</v>
      </c>
      <c r="T4818" s="4" t="str">
        <f>IF(Table1[[#This Row],[Profit per unit]]&gt;$V$8,"Premium","Mass")</f>
        <v>Mass</v>
      </c>
      <c r="U4818" s="4"/>
    </row>
    <row r="4819" spans="2:21" ht="14.25" customHeight="1" x14ac:dyDescent="0.3">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c r="O4819" s="4" t="str">
        <f>TEXT(Table1[[#This Row],[Invoice Date]],"mmm")</f>
        <v>Mar</v>
      </c>
      <c r="P4819" s="4">
        <f>YEAR(Table1[[#This Row],[Invoice Date]])</f>
        <v>2021</v>
      </c>
      <c r="Q4819" s="4">
        <f>IFERROR(Table1[[#This Row],[Total Sales]]/Table1[[#This Row],[Units Sold]],4)</f>
        <v>56</v>
      </c>
      <c r="R4819" s="4">
        <f>IFERROR(Table1[[#This Row],[Operating Profit]]/Table1[[#This Row],[Units Sold]],0)</f>
        <v>21.28</v>
      </c>
      <c r="S4819" s="4">
        <f>IFERROR((Table1[[#This Row],[Total Sales]]-Table1[[#This Row],[Operating Profit]])/Table1[[#This Row],[Units Sold]],0)</f>
        <v>34.72</v>
      </c>
      <c r="T4819" s="4" t="str">
        <f>IF(Table1[[#This Row],[Profit per unit]]&gt;$V$8,"Premium","Mass")</f>
        <v>Mass</v>
      </c>
      <c r="U4819" s="4"/>
    </row>
    <row r="4820" spans="2:21" ht="14.25" customHeight="1" x14ac:dyDescent="0.3">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c r="O4820" s="4" t="str">
        <f>TEXT(Table1[[#This Row],[Invoice Date]],"mmm")</f>
        <v>Mar</v>
      </c>
      <c r="P4820" s="4">
        <f>YEAR(Table1[[#This Row],[Invoice Date]])</f>
        <v>2021</v>
      </c>
      <c r="Q4820" s="4">
        <f>IFERROR(Table1[[#This Row],[Total Sales]]/Table1[[#This Row],[Units Sold]],4)</f>
        <v>41</v>
      </c>
      <c r="R4820" s="4">
        <f>IFERROR(Table1[[#This Row],[Operating Profit]]/Table1[[#This Row],[Units Sold]],0)</f>
        <v>22.960000000000004</v>
      </c>
      <c r="S4820" s="4">
        <f>IFERROR((Table1[[#This Row],[Total Sales]]-Table1[[#This Row],[Operating Profit]])/Table1[[#This Row],[Units Sold]],0)</f>
        <v>18.039999999999996</v>
      </c>
      <c r="T4820" s="4" t="str">
        <f>IF(Table1[[#This Row],[Profit per unit]]&gt;$V$8,"Premium","Mass")</f>
        <v>Mass</v>
      </c>
      <c r="U4820" s="4"/>
    </row>
    <row r="4821" spans="2:21" ht="14.25" customHeight="1" x14ac:dyDescent="0.3">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c r="O4821" s="4" t="str">
        <f>TEXT(Table1[[#This Row],[Invoice Date]],"mmm")</f>
        <v>Mar</v>
      </c>
      <c r="P4821" s="4">
        <f>YEAR(Table1[[#This Row],[Invoice Date]])</f>
        <v>2021</v>
      </c>
      <c r="Q4821" s="4">
        <f>IFERROR(Table1[[#This Row],[Total Sales]]/Table1[[#This Row],[Units Sold]],4)</f>
        <v>45</v>
      </c>
      <c r="R4821" s="4">
        <f>IFERROR(Table1[[#This Row],[Operating Profit]]/Table1[[#This Row],[Units Sold]],0)</f>
        <v>19.349999999999998</v>
      </c>
      <c r="S4821" s="4">
        <f>IFERROR((Table1[[#This Row],[Total Sales]]-Table1[[#This Row],[Operating Profit]])/Table1[[#This Row],[Units Sold]],0)</f>
        <v>25.650000000000002</v>
      </c>
      <c r="T4821" s="4" t="str">
        <f>IF(Table1[[#This Row],[Profit per unit]]&gt;$V$8,"Premium","Mass")</f>
        <v>Mass</v>
      </c>
      <c r="U4821" s="4"/>
    </row>
    <row r="4822" spans="2:21" ht="14.25" customHeight="1" x14ac:dyDescent="0.3">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c r="O4822" s="4" t="str">
        <f>TEXT(Table1[[#This Row],[Invoice Date]],"mmm")</f>
        <v>Mar</v>
      </c>
      <c r="P4822" s="4">
        <f>YEAR(Table1[[#This Row],[Invoice Date]])</f>
        <v>2021</v>
      </c>
      <c r="Q4822" s="4">
        <f>IFERROR(Table1[[#This Row],[Total Sales]]/Table1[[#This Row],[Units Sold]],4)</f>
        <v>42</v>
      </c>
      <c r="R4822" s="4">
        <f>IFERROR(Table1[[#This Row],[Operating Profit]]/Table1[[#This Row],[Units Sold]],0)</f>
        <v>25.2</v>
      </c>
      <c r="S4822" s="4">
        <f>IFERROR((Table1[[#This Row],[Total Sales]]-Table1[[#This Row],[Operating Profit]])/Table1[[#This Row],[Units Sold]],0)</f>
        <v>16.8</v>
      </c>
      <c r="T4822" s="4" t="str">
        <f>IF(Table1[[#This Row],[Profit per unit]]&gt;$V$8,"Premium","Mass")</f>
        <v>Mass</v>
      </c>
      <c r="U4822" s="4"/>
    </row>
    <row r="4823" spans="2:21" ht="14.25" customHeight="1" x14ac:dyDescent="0.3">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c r="O4823" s="4" t="str">
        <f>TEXT(Table1[[#This Row],[Invoice Date]],"mmm")</f>
        <v>Mar</v>
      </c>
      <c r="P4823" s="4">
        <f>YEAR(Table1[[#This Row],[Invoice Date]])</f>
        <v>2021</v>
      </c>
      <c r="Q4823" s="4">
        <f>IFERROR(Table1[[#This Row],[Total Sales]]/Table1[[#This Row],[Units Sold]],4)</f>
        <v>43</v>
      </c>
      <c r="R4823" s="4">
        <f>IFERROR(Table1[[#This Row],[Operating Profit]]/Table1[[#This Row],[Units Sold]],0)</f>
        <v>21.930000000000003</v>
      </c>
      <c r="S4823" s="4">
        <f>IFERROR((Table1[[#This Row],[Total Sales]]-Table1[[#This Row],[Operating Profit]])/Table1[[#This Row],[Units Sold]],0)</f>
        <v>21.069999999999997</v>
      </c>
      <c r="T4823" s="4" t="str">
        <f>IF(Table1[[#This Row],[Profit per unit]]&gt;$V$8,"Premium","Mass")</f>
        <v>Mass</v>
      </c>
      <c r="U4823" s="4"/>
    </row>
    <row r="4824" spans="2:21" ht="14.25" customHeight="1" x14ac:dyDescent="0.3">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c r="O4824" s="4" t="str">
        <f>TEXT(Table1[[#This Row],[Invoice Date]],"mmm")</f>
        <v>Mar</v>
      </c>
      <c r="P4824" s="4">
        <f>YEAR(Table1[[#This Row],[Invoice Date]])</f>
        <v>2021</v>
      </c>
      <c r="Q4824" s="4">
        <f>IFERROR(Table1[[#This Row],[Total Sales]]/Table1[[#This Row],[Units Sold]],4)</f>
        <v>53</v>
      </c>
      <c r="R4824" s="4">
        <f>IFERROR(Table1[[#This Row],[Operating Profit]]/Table1[[#This Row],[Units Sold]],0)</f>
        <v>38.690000000000005</v>
      </c>
      <c r="S4824" s="4">
        <f>IFERROR((Table1[[#This Row],[Total Sales]]-Table1[[#This Row],[Operating Profit]])/Table1[[#This Row],[Units Sold]],0)</f>
        <v>14.309999999999999</v>
      </c>
      <c r="T4824" s="4" t="str">
        <f>IF(Table1[[#This Row],[Profit per unit]]&gt;$V$8,"Premium","Mass")</f>
        <v>Mass</v>
      </c>
      <c r="U4824" s="4"/>
    </row>
    <row r="4825" spans="2:21" ht="14.25" customHeight="1" x14ac:dyDescent="0.3">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c r="O4825" s="4" t="str">
        <f>TEXT(Table1[[#This Row],[Invoice Date]],"mmm")</f>
        <v>Mar</v>
      </c>
      <c r="P4825" s="4">
        <f>YEAR(Table1[[#This Row],[Invoice Date]])</f>
        <v>2021</v>
      </c>
      <c r="Q4825" s="4">
        <f>IFERROR(Table1[[#This Row],[Total Sales]]/Table1[[#This Row],[Units Sold]],4)</f>
        <v>55</v>
      </c>
      <c r="R4825" s="4">
        <f>IFERROR(Table1[[#This Row],[Operating Profit]]/Table1[[#This Row],[Units Sold]],0)</f>
        <v>22</v>
      </c>
      <c r="S4825" s="4">
        <f>IFERROR((Table1[[#This Row],[Total Sales]]-Table1[[#This Row],[Operating Profit]])/Table1[[#This Row],[Units Sold]],0)</f>
        <v>33</v>
      </c>
      <c r="T4825" s="4" t="str">
        <f>IF(Table1[[#This Row],[Profit per unit]]&gt;$V$8,"Premium","Mass")</f>
        <v>Mass</v>
      </c>
      <c r="U4825" s="4"/>
    </row>
    <row r="4826" spans="2:21" ht="14.25" customHeight="1" x14ac:dyDescent="0.3">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c r="O4826" s="4" t="str">
        <f>TEXT(Table1[[#This Row],[Invoice Date]],"mmm")</f>
        <v>Mar</v>
      </c>
      <c r="P4826" s="4">
        <f>YEAR(Table1[[#This Row],[Invoice Date]])</f>
        <v>2021</v>
      </c>
      <c r="Q4826" s="4">
        <f>IFERROR(Table1[[#This Row],[Total Sales]]/Table1[[#This Row],[Units Sold]],4)</f>
        <v>18</v>
      </c>
      <c r="R4826" s="4">
        <f>IFERROR(Table1[[#This Row],[Operating Profit]]/Table1[[#This Row],[Units Sold]],0)</f>
        <v>9</v>
      </c>
      <c r="S4826" s="4">
        <f>IFERROR((Table1[[#This Row],[Total Sales]]-Table1[[#This Row],[Operating Profit]])/Table1[[#This Row],[Units Sold]],0)</f>
        <v>9</v>
      </c>
      <c r="T4826" s="4" t="str">
        <f>IF(Table1[[#This Row],[Profit per unit]]&gt;$V$8,"Premium","Mass")</f>
        <v>Mass</v>
      </c>
      <c r="U4826" s="4"/>
    </row>
    <row r="4827" spans="2:21" ht="14.25" customHeight="1" x14ac:dyDescent="0.3">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c r="O4827" s="4" t="str">
        <f>TEXT(Table1[[#This Row],[Invoice Date]],"mmm")</f>
        <v>Mar</v>
      </c>
      <c r="P4827" s="4">
        <f>YEAR(Table1[[#This Row],[Invoice Date]])</f>
        <v>2021</v>
      </c>
      <c r="Q4827" s="4">
        <f>IFERROR(Table1[[#This Row],[Total Sales]]/Table1[[#This Row],[Units Sold]],4)</f>
        <v>29</v>
      </c>
      <c r="R4827" s="4">
        <f>IFERROR(Table1[[#This Row],[Operating Profit]]/Table1[[#This Row],[Units Sold]],0)</f>
        <v>13.339999999999998</v>
      </c>
      <c r="S4827" s="4">
        <f>IFERROR((Table1[[#This Row],[Total Sales]]-Table1[[#This Row],[Operating Profit]])/Table1[[#This Row],[Units Sold]],0)</f>
        <v>15.660000000000002</v>
      </c>
      <c r="T4827" s="4" t="str">
        <f>IF(Table1[[#This Row],[Profit per unit]]&gt;$V$8,"Premium","Mass")</f>
        <v>Mass</v>
      </c>
      <c r="U4827" s="4"/>
    </row>
    <row r="4828" spans="2:21" ht="14.25" customHeight="1" x14ac:dyDescent="0.3">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c r="O4828" s="4" t="str">
        <f>TEXT(Table1[[#This Row],[Invoice Date]],"mmm")</f>
        <v>Mar</v>
      </c>
      <c r="P4828" s="4">
        <f>YEAR(Table1[[#This Row],[Invoice Date]])</f>
        <v>2021</v>
      </c>
      <c r="Q4828" s="4">
        <f>IFERROR(Table1[[#This Row],[Total Sales]]/Table1[[#This Row],[Units Sold]],4)</f>
        <v>27</v>
      </c>
      <c r="R4828" s="4">
        <f>IFERROR(Table1[[#This Row],[Operating Profit]]/Table1[[#This Row],[Units Sold]],0)</f>
        <v>12.149999999999999</v>
      </c>
      <c r="S4828" s="4">
        <f>IFERROR((Table1[[#This Row],[Total Sales]]-Table1[[#This Row],[Operating Profit]])/Table1[[#This Row],[Units Sold]],0)</f>
        <v>14.850000000000001</v>
      </c>
      <c r="T4828" s="4" t="str">
        <f>IF(Table1[[#This Row],[Profit per unit]]&gt;$V$8,"Premium","Mass")</f>
        <v>Mass</v>
      </c>
      <c r="U4828" s="4"/>
    </row>
    <row r="4829" spans="2:21" ht="14.25" customHeight="1" x14ac:dyDescent="0.3">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c r="O4829" s="4" t="str">
        <f>TEXT(Table1[[#This Row],[Invoice Date]],"mmm")</f>
        <v>Mar</v>
      </c>
      <c r="P4829" s="4">
        <f>YEAR(Table1[[#This Row],[Invoice Date]])</f>
        <v>2021</v>
      </c>
      <c r="Q4829" s="4">
        <f>IFERROR(Table1[[#This Row],[Total Sales]]/Table1[[#This Row],[Units Sold]],4)</f>
        <v>32</v>
      </c>
      <c r="R4829" s="4">
        <f>IFERROR(Table1[[#This Row],[Operating Profit]]/Table1[[#This Row],[Units Sold]],0)</f>
        <v>18.240000000000002</v>
      </c>
      <c r="S4829" s="4">
        <f>IFERROR((Table1[[#This Row],[Total Sales]]-Table1[[#This Row],[Operating Profit]])/Table1[[#This Row],[Units Sold]],0)</f>
        <v>13.76</v>
      </c>
      <c r="T4829" s="4" t="str">
        <f>IF(Table1[[#This Row],[Profit per unit]]&gt;$V$8,"Premium","Mass")</f>
        <v>Mass</v>
      </c>
      <c r="U4829" s="4"/>
    </row>
    <row r="4830" spans="2:21" ht="14.25" customHeight="1" x14ac:dyDescent="0.3">
      <c r="B4830" s="4" t="s">
        <v>26</v>
      </c>
      <c r="C4830" s="4">
        <v>1197831</v>
      </c>
      <c r="D4830" s="5">
        <v>44269</v>
      </c>
      <c r="E4830" s="4" t="s">
        <v>27</v>
      </c>
      <c r="F4830" s="4" t="s">
        <v>55</v>
      </c>
      <c r="G4830" s="4" t="s">
        <v>56</v>
      </c>
      <c r="H4830" s="6" t="s">
        <v>22</v>
      </c>
      <c r="I4830" s="7">
        <v>39</v>
      </c>
      <c r="J4830" s="8">
        <v>95</v>
      </c>
      <c r="K4830" s="9">
        <v>3705</v>
      </c>
      <c r="L4830" s="9">
        <v>1482</v>
      </c>
      <c r="M4830" s="10">
        <v>0.4</v>
      </c>
      <c r="N4830" s="4" t="s">
        <v>83</v>
      </c>
      <c r="O4830" s="4" t="str">
        <f>TEXT(Table1[[#This Row],[Invoice Date]],"mmm")</f>
        <v>Mar</v>
      </c>
      <c r="P4830" s="4">
        <f>YEAR(Table1[[#This Row],[Invoice Date]])</f>
        <v>2021</v>
      </c>
      <c r="Q4830" s="4">
        <f>IFERROR(Table1[[#This Row],[Total Sales]]/Table1[[#This Row],[Units Sold]],4)</f>
        <v>39</v>
      </c>
      <c r="R4830" s="4">
        <f>IFERROR(Table1[[#This Row],[Operating Profit]]/Table1[[#This Row],[Units Sold]],0)</f>
        <v>15.6</v>
      </c>
      <c r="S4830" s="4">
        <f>IFERROR((Table1[[#This Row],[Total Sales]]-Table1[[#This Row],[Operating Profit]])/Table1[[#This Row],[Units Sold]],0)</f>
        <v>23.4</v>
      </c>
      <c r="T4830" s="4" t="str">
        <f>IF(Table1[[#This Row],[Profit per unit]]&gt;$V$8,"Premium","Mass")</f>
        <v>Mass</v>
      </c>
      <c r="U4830" s="4"/>
    </row>
    <row r="4831" spans="2:21" ht="14.25" customHeight="1" x14ac:dyDescent="0.3">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c r="O4831" s="4" t="str">
        <f>TEXT(Table1[[#This Row],[Invoice Date]],"mmm")</f>
        <v>Mar</v>
      </c>
      <c r="P4831" s="4">
        <f>YEAR(Table1[[#This Row],[Invoice Date]])</f>
        <v>2021</v>
      </c>
      <c r="Q4831" s="4">
        <f>IFERROR(Table1[[#This Row],[Total Sales]]/Table1[[#This Row],[Units Sold]],4)</f>
        <v>33</v>
      </c>
      <c r="R4831" s="4">
        <f>IFERROR(Table1[[#This Row],[Operating Profit]]/Table1[[#This Row],[Units Sold]],0)</f>
        <v>21.45</v>
      </c>
      <c r="S4831" s="4">
        <f>IFERROR((Table1[[#This Row],[Total Sales]]-Table1[[#This Row],[Operating Profit]])/Table1[[#This Row],[Units Sold]],0)</f>
        <v>11.55</v>
      </c>
      <c r="T4831" s="4" t="str">
        <f>IF(Table1[[#This Row],[Profit per unit]]&gt;$V$8,"Premium","Mass")</f>
        <v>Mass</v>
      </c>
      <c r="U4831" s="4"/>
    </row>
    <row r="4832" spans="2:21" ht="14.25" customHeight="1" x14ac:dyDescent="0.3">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c r="O4832" s="4" t="str">
        <f>TEXT(Table1[[#This Row],[Invoice Date]],"mmm")</f>
        <v>Mar</v>
      </c>
      <c r="P4832" s="4">
        <f>YEAR(Table1[[#This Row],[Invoice Date]])</f>
        <v>2021</v>
      </c>
      <c r="Q4832" s="4">
        <f>IFERROR(Table1[[#This Row],[Total Sales]]/Table1[[#This Row],[Units Sold]],4)</f>
        <v>24</v>
      </c>
      <c r="R4832" s="4">
        <f>IFERROR(Table1[[#This Row],[Operating Profit]]/Table1[[#This Row],[Units Sold]],0)</f>
        <v>12</v>
      </c>
      <c r="S4832" s="4">
        <f>IFERROR((Table1[[#This Row],[Total Sales]]-Table1[[#This Row],[Operating Profit]])/Table1[[#This Row],[Units Sold]],0)</f>
        <v>12</v>
      </c>
      <c r="T4832" s="4" t="str">
        <f>IF(Table1[[#This Row],[Profit per unit]]&gt;$V$8,"Premium","Mass")</f>
        <v>Mass</v>
      </c>
      <c r="U4832" s="4"/>
    </row>
    <row r="4833" spans="2:21" ht="14.25" customHeight="1" x14ac:dyDescent="0.3">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c r="O4833" s="4" t="str">
        <f>TEXT(Table1[[#This Row],[Invoice Date]],"mmm")</f>
        <v>Mar</v>
      </c>
      <c r="P4833" s="4">
        <f>YEAR(Table1[[#This Row],[Invoice Date]])</f>
        <v>2021</v>
      </c>
      <c r="Q4833" s="4">
        <f>IFERROR(Table1[[#This Row],[Total Sales]]/Table1[[#This Row],[Units Sold]],4)</f>
        <v>33</v>
      </c>
      <c r="R4833" s="4">
        <f>IFERROR(Table1[[#This Row],[Operating Profit]]/Table1[[#This Row],[Units Sold]],0)</f>
        <v>15.84</v>
      </c>
      <c r="S4833" s="4">
        <f>IFERROR((Table1[[#This Row],[Total Sales]]-Table1[[#This Row],[Operating Profit]])/Table1[[#This Row],[Units Sold]],0)</f>
        <v>17.16</v>
      </c>
      <c r="T4833" s="4" t="str">
        <f>IF(Table1[[#This Row],[Profit per unit]]&gt;$V$8,"Premium","Mass")</f>
        <v>Mass</v>
      </c>
      <c r="U4833" s="4"/>
    </row>
    <row r="4834" spans="2:21" ht="14.25" customHeight="1" x14ac:dyDescent="0.3">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c r="O4834" s="4" t="str">
        <f>TEXT(Table1[[#This Row],[Invoice Date]],"mmm")</f>
        <v>Mar</v>
      </c>
      <c r="P4834" s="4">
        <f>YEAR(Table1[[#This Row],[Invoice Date]])</f>
        <v>2021</v>
      </c>
      <c r="Q4834" s="4">
        <f>IFERROR(Table1[[#This Row],[Total Sales]]/Table1[[#This Row],[Units Sold]],4)</f>
        <v>32</v>
      </c>
      <c r="R4834" s="4">
        <f>IFERROR(Table1[[#This Row],[Operating Profit]]/Table1[[#This Row],[Units Sold]],0)</f>
        <v>15.36</v>
      </c>
      <c r="S4834" s="4">
        <f>IFERROR((Table1[[#This Row],[Total Sales]]-Table1[[#This Row],[Operating Profit]])/Table1[[#This Row],[Units Sold]],0)</f>
        <v>16.64</v>
      </c>
      <c r="T4834" s="4" t="str">
        <f>IF(Table1[[#This Row],[Profit per unit]]&gt;$V$8,"Premium","Mass")</f>
        <v>Mass</v>
      </c>
      <c r="U4834" s="4"/>
    </row>
    <row r="4835" spans="2:21" ht="14.25" customHeight="1" x14ac:dyDescent="0.3">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c r="O4835" s="4" t="str">
        <f>TEXT(Table1[[#This Row],[Invoice Date]],"mmm")</f>
        <v>Mar</v>
      </c>
      <c r="P4835" s="4">
        <f>YEAR(Table1[[#This Row],[Invoice Date]])</f>
        <v>2021</v>
      </c>
      <c r="Q4835" s="4">
        <f>IFERROR(Table1[[#This Row],[Total Sales]]/Table1[[#This Row],[Units Sold]],4)</f>
        <v>33</v>
      </c>
      <c r="R4835" s="4">
        <f>IFERROR(Table1[[#This Row],[Operating Profit]]/Table1[[#This Row],[Units Sold]],0)</f>
        <v>19.8</v>
      </c>
      <c r="S4835" s="4">
        <f>IFERROR((Table1[[#This Row],[Total Sales]]-Table1[[#This Row],[Operating Profit]])/Table1[[#This Row],[Units Sold]],0)</f>
        <v>13.2</v>
      </c>
      <c r="T4835" s="4" t="str">
        <f>IF(Table1[[#This Row],[Profit per unit]]&gt;$V$8,"Premium","Mass")</f>
        <v>Mass</v>
      </c>
      <c r="U4835" s="4"/>
    </row>
    <row r="4836" spans="2:21" ht="14.25" customHeight="1" x14ac:dyDescent="0.3">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c r="O4836" s="4" t="str">
        <f>TEXT(Table1[[#This Row],[Invoice Date]],"mmm")</f>
        <v>Mar</v>
      </c>
      <c r="P4836" s="4">
        <f>YEAR(Table1[[#This Row],[Invoice Date]])</f>
        <v>2021</v>
      </c>
      <c r="Q4836" s="4">
        <f>IFERROR(Table1[[#This Row],[Total Sales]]/Table1[[#This Row],[Units Sold]],4)</f>
        <v>37</v>
      </c>
      <c r="R4836" s="4">
        <f>IFERROR(Table1[[#This Row],[Operating Profit]]/Table1[[#This Row],[Units Sold]],0)</f>
        <v>15.169999999999998</v>
      </c>
      <c r="S4836" s="4">
        <f>IFERROR((Table1[[#This Row],[Total Sales]]-Table1[[#This Row],[Operating Profit]])/Table1[[#This Row],[Units Sold]],0)</f>
        <v>21.830000000000002</v>
      </c>
      <c r="T4836" s="4" t="str">
        <f>IF(Table1[[#This Row],[Profit per unit]]&gt;$V$8,"Premium","Mass")</f>
        <v>Mass</v>
      </c>
      <c r="U4836" s="4"/>
    </row>
    <row r="4837" spans="2:21" ht="14.25" customHeight="1" x14ac:dyDescent="0.3">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c r="O4837" s="4" t="str">
        <f>TEXT(Table1[[#This Row],[Invoice Date]],"mmm")</f>
        <v>Mar</v>
      </c>
      <c r="P4837" s="4">
        <f>YEAR(Table1[[#This Row],[Invoice Date]])</f>
        <v>2021</v>
      </c>
      <c r="Q4837" s="4">
        <f>IFERROR(Table1[[#This Row],[Total Sales]]/Table1[[#This Row],[Units Sold]],4)</f>
        <v>32</v>
      </c>
      <c r="R4837" s="4">
        <f>IFERROR(Table1[[#This Row],[Operating Profit]]/Table1[[#This Row],[Units Sold]],0)</f>
        <v>20.48</v>
      </c>
      <c r="S4837" s="4">
        <f>IFERROR((Table1[[#This Row],[Total Sales]]-Table1[[#This Row],[Operating Profit]])/Table1[[#This Row],[Units Sold]],0)</f>
        <v>11.52</v>
      </c>
      <c r="T4837" s="4" t="str">
        <f>IF(Table1[[#This Row],[Profit per unit]]&gt;$V$8,"Premium","Mass")</f>
        <v>Mass</v>
      </c>
      <c r="U4837" s="4"/>
    </row>
    <row r="4838" spans="2:21" ht="14.25" customHeight="1" x14ac:dyDescent="0.3">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c r="O4838" s="4" t="str">
        <f>TEXT(Table1[[#This Row],[Invoice Date]],"mmm")</f>
        <v>Mar</v>
      </c>
      <c r="P4838" s="4">
        <f>YEAR(Table1[[#This Row],[Invoice Date]])</f>
        <v>2021</v>
      </c>
      <c r="Q4838" s="4">
        <f>IFERROR(Table1[[#This Row],[Total Sales]]/Table1[[#This Row],[Units Sold]],4)</f>
        <v>27</v>
      </c>
      <c r="R4838" s="4">
        <f>IFERROR(Table1[[#This Row],[Operating Profit]]/Table1[[#This Row],[Units Sold]],0)</f>
        <v>13.770000000000001</v>
      </c>
      <c r="S4838" s="4">
        <f>IFERROR((Table1[[#This Row],[Total Sales]]-Table1[[#This Row],[Operating Profit]])/Table1[[#This Row],[Units Sold]],0)</f>
        <v>13.229999999999999</v>
      </c>
      <c r="T4838" s="4" t="str">
        <f>IF(Table1[[#This Row],[Profit per unit]]&gt;$V$8,"Premium","Mass")</f>
        <v>Mass</v>
      </c>
      <c r="U4838" s="4"/>
    </row>
    <row r="4839" spans="2:21" ht="14.25" customHeight="1" x14ac:dyDescent="0.3">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c r="O4839" s="4" t="str">
        <f>TEXT(Table1[[#This Row],[Invoice Date]],"mmm")</f>
        <v>Mar</v>
      </c>
      <c r="P4839" s="4">
        <f>YEAR(Table1[[#This Row],[Invoice Date]])</f>
        <v>2021</v>
      </c>
      <c r="Q4839" s="4">
        <f>IFERROR(Table1[[#This Row],[Total Sales]]/Table1[[#This Row],[Units Sold]],4)</f>
        <v>37</v>
      </c>
      <c r="R4839" s="4">
        <f>IFERROR(Table1[[#This Row],[Operating Profit]]/Table1[[#This Row],[Units Sold]],0)</f>
        <v>19.239999999999998</v>
      </c>
      <c r="S4839" s="4">
        <f>IFERROR((Table1[[#This Row],[Total Sales]]-Table1[[#This Row],[Operating Profit]])/Table1[[#This Row],[Units Sold]],0)</f>
        <v>17.760000000000002</v>
      </c>
      <c r="T4839" s="4" t="str">
        <f>IF(Table1[[#This Row],[Profit per unit]]&gt;$V$8,"Premium","Mass")</f>
        <v>Mass</v>
      </c>
      <c r="U4839" s="4"/>
    </row>
    <row r="4840" spans="2:21" ht="14.25" customHeight="1" x14ac:dyDescent="0.3">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c r="O4840" s="4" t="str">
        <f>TEXT(Table1[[#This Row],[Invoice Date]],"mmm")</f>
        <v>Mar</v>
      </c>
      <c r="P4840" s="4">
        <f>YEAR(Table1[[#This Row],[Invoice Date]])</f>
        <v>2021</v>
      </c>
      <c r="Q4840" s="4">
        <f>IFERROR(Table1[[#This Row],[Total Sales]]/Table1[[#This Row],[Units Sold]],4)</f>
        <v>28</v>
      </c>
      <c r="R4840" s="4">
        <f>IFERROR(Table1[[#This Row],[Operating Profit]]/Table1[[#This Row],[Units Sold]],0)</f>
        <v>15.399999999999997</v>
      </c>
      <c r="S4840" s="4">
        <f>IFERROR((Table1[[#This Row],[Total Sales]]-Table1[[#This Row],[Operating Profit]])/Table1[[#This Row],[Units Sold]],0)</f>
        <v>12.600000000000003</v>
      </c>
      <c r="T4840" s="4" t="str">
        <f>IF(Table1[[#This Row],[Profit per unit]]&gt;$V$8,"Premium","Mass")</f>
        <v>Mass</v>
      </c>
      <c r="U4840" s="4"/>
    </row>
    <row r="4841" spans="2:21" ht="14.25" customHeight="1" x14ac:dyDescent="0.3">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c r="O4841" s="4" t="str">
        <f>TEXT(Table1[[#This Row],[Invoice Date]],"mmm")</f>
        <v>Mar</v>
      </c>
      <c r="P4841" s="4">
        <f>YEAR(Table1[[#This Row],[Invoice Date]])</f>
        <v>2021</v>
      </c>
      <c r="Q4841" s="4">
        <f>IFERROR(Table1[[#This Row],[Total Sales]]/Table1[[#This Row],[Units Sold]],4)</f>
        <v>33</v>
      </c>
      <c r="R4841" s="4">
        <f>IFERROR(Table1[[#This Row],[Operating Profit]]/Table1[[#This Row],[Units Sold]],0)</f>
        <v>21.119999999999997</v>
      </c>
      <c r="S4841" s="4">
        <f>IFERROR((Table1[[#This Row],[Total Sales]]-Table1[[#This Row],[Operating Profit]])/Table1[[#This Row],[Units Sold]],0)</f>
        <v>11.88</v>
      </c>
      <c r="T4841" s="4" t="str">
        <f>IF(Table1[[#This Row],[Profit per unit]]&gt;$V$8,"Premium","Mass")</f>
        <v>Mass</v>
      </c>
      <c r="U4841" s="4"/>
    </row>
    <row r="4842" spans="2:21" ht="14.25" customHeight="1" x14ac:dyDescent="0.3">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c r="O4842" s="4" t="str">
        <f>TEXT(Table1[[#This Row],[Invoice Date]],"mmm")</f>
        <v>Mar</v>
      </c>
      <c r="P4842" s="4">
        <f>YEAR(Table1[[#This Row],[Invoice Date]])</f>
        <v>2021</v>
      </c>
      <c r="Q4842" s="4">
        <f>IFERROR(Table1[[#This Row],[Total Sales]]/Table1[[#This Row],[Units Sold]],4)</f>
        <v>39</v>
      </c>
      <c r="R4842" s="4">
        <f>IFERROR(Table1[[#This Row],[Operating Profit]]/Table1[[#This Row],[Units Sold]],0)</f>
        <v>18.329999999999998</v>
      </c>
      <c r="S4842" s="4">
        <f>IFERROR((Table1[[#This Row],[Total Sales]]-Table1[[#This Row],[Operating Profit]])/Table1[[#This Row],[Units Sold]],0)</f>
        <v>20.67</v>
      </c>
      <c r="T4842" s="4" t="str">
        <f>IF(Table1[[#This Row],[Profit per unit]]&gt;$V$8,"Premium","Mass")</f>
        <v>Mass</v>
      </c>
      <c r="U4842" s="4"/>
    </row>
    <row r="4843" spans="2:21" ht="14.25" customHeight="1" x14ac:dyDescent="0.3">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c r="O4843" s="4" t="str">
        <f>TEXT(Table1[[#This Row],[Invoice Date]],"mmm")</f>
        <v>Mar</v>
      </c>
      <c r="P4843" s="4">
        <f>YEAR(Table1[[#This Row],[Invoice Date]])</f>
        <v>2021</v>
      </c>
      <c r="Q4843" s="4">
        <f>IFERROR(Table1[[#This Row],[Total Sales]]/Table1[[#This Row],[Units Sold]],4)</f>
        <v>33</v>
      </c>
      <c r="R4843" s="4">
        <f>IFERROR(Table1[[#This Row],[Operating Profit]]/Table1[[#This Row],[Units Sold]],0)</f>
        <v>21.779999999999998</v>
      </c>
      <c r="S4843" s="4">
        <f>IFERROR((Table1[[#This Row],[Total Sales]]-Table1[[#This Row],[Operating Profit]])/Table1[[#This Row],[Units Sold]],0)</f>
        <v>11.22</v>
      </c>
      <c r="T4843" s="4" t="str">
        <f>IF(Table1[[#This Row],[Profit per unit]]&gt;$V$8,"Premium","Mass")</f>
        <v>Mass</v>
      </c>
      <c r="U4843" s="4"/>
    </row>
    <row r="4844" spans="2:21" ht="14.25" customHeight="1" x14ac:dyDescent="0.3">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c r="O4844" s="4" t="str">
        <f>TEXT(Table1[[#This Row],[Invoice Date]],"mmm")</f>
        <v>Mar</v>
      </c>
      <c r="P4844" s="4">
        <f>YEAR(Table1[[#This Row],[Invoice Date]])</f>
        <v>2021</v>
      </c>
      <c r="Q4844" s="4">
        <f>IFERROR(Table1[[#This Row],[Total Sales]]/Table1[[#This Row],[Units Sold]],4)</f>
        <v>19</v>
      </c>
      <c r="R4844" s="4">
        <f>IFERROR(Table1[[#This Row],[Operating Profit]]/Table1[[#This Row],[Units Sold]],0)</f>
        <v>9.5</v>
      </c>
      <c r="S4844" s="4">
        <f>IFERROR((Table1[[#This Row],[Total Sales]]-Table1[[#This Row],[Operating Profit]])/Table1[[#This Row],[Units Sold]],0)</f>
        <v>9.5</v>
      </c>
      <c r="T4844" s="4" t="str">
        <f>IF(Table1[[#This Row],[Profit per unit]]&gt;$V$8,"Premium","Mass")</f>
        <v>Mass</v>
      </c>
      <c r="U4844" s="4"/>
    </row>
    <row r="4845" spans="2:21" ht="14.25" customHeight="1" x14ac:dyDescent="0.3">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c r="O4845" s="4" t="str">
        <f>TEXT(Table1[[#This Row],[Invoice Date]],"mmm")</f>
        <v>Mar</v>
      </c>
      <c r="P4845" s="4">
        <f>YEAR(Table1[[#This Row],[Invoice Date]])</f>
        <v>2021</v>
      </c>
      <c r="Q4845" s="4">
        <f>IFERROR(Table1[[#This Row],[Total Sales]]/Table1[[#This Row],[Units Sold]],4)</f>
        <v>24</v>
      </c>
      <c r="R4845" s="4">
        <f>IFERROR(Table1[[#This Row],[Operating Profit]]/Table1[[#This Row],[Units Sold]],0)</f>
        <v>12.240000000000002</v>
      </c>
      <c r="S4845" s="4">
        <f>IFERROR((Table1[[#This Row],[Total Sales]]-Table1[[#This Row],[Operating Profit]])/Table1[[#This Row],[Units Sold]],0)</f>
        <v>11.759999999999998</v>
      </c>
      <c r="T4845" s="4" t="str">
        <f>IF(Table1[[#This Row],[Profit per unit]]&gt;$V$8,"Premium","Mass")</f>
        <v>Mass</v>
      </c>
      <c r="U4845" s="4"/>
    </row>
    <row r="4846" spans="2:21" ht="14.25" customHeight="1" x14ac:dyDescent="0.3">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c r="O4846" s="4" t="str">
        <f>TEXT(Table1[[#This Row],[Invoice Date]],"mmm")</f>
        <v>Mar</v>
      </c>
      <c r="P4846" s="4">
        <f>YEAR(Table1[[#This Row],[Invoice Date]])</f>
        <v>2021</v>
      </c>
      <c r="Q4846" s="4">
        <f>IFERROR(Table1[[#This Row],[Total Sales]]/Table1[[#This Row],[Units Sold]],4)</f>
        <v>19</v>
      </c>
      <c r="R4846" s="4">
        <f>IFERROR(Table1[[#This Row],[Operating Profit]]/Table1[[#This Row],[Units Sold]],0)</f>
        <v>10.449999999999998</v>
      </c>
      <c r="S4846" s="4">
        <f>IFERROR((Table1[[#This Row],[Total Sales]]-Table1[[#This Row],[Operating Profit]])/Table1[[#This Row],[Units Sold]],0)</f>
        <v>8.5500000000000025</v>
      </c>
      <c r="T4846" s="4" t="str">
        <f>IF(Table1[[#This Row],[Profit per unit]]&gt;$V$8,"Premium","Mass")</f>
        <v>Mass</v>
      </c>
      <c r="U4846" s="4"/>
    </row>
    <row r="4847" spans="2:21" ht="14.25" customHeight="1" x14ac:dyDescent="0.3">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c r="O4847" s="4" t="str">
        <f>TEXT(Table1[[#This Row],[Invoice Date]],"mmm")</f>
        <v>Mar</v>
      </c>
      <c r="P4847" s="4">
        <f>YEAR(Table1[[#This Row],[Invoice Date]])</f>
        <v>2021</v>
      </c>
      <c r="Q4847" s="4">
        <f>IFERROR(Table1[[#This Row],[Total Sales]]/Table1[[#This Row],[Units Sold]],4)</f>
        <v>23</v>
      </c>
      <c r="R4847" s="4">
        <f>IFERROR(Table1[[#This Row],[Operating Profit]]/Table1[[#This Row],[Units Sold]],0)</f>
        <v>14.950000000000001</v>
      </c>
      <c r="S4847" s="4">
        <f>IFERROR((Table1[[#This Row],[Total Sales]]-Table1[[#This Row],[Operating Profit]])/Table1[[#This Row],[Units Sold]],0)</f>
        <v>8.0499999999999989</v>
      </c>
      <c r="T4847" s="4" t="str">
        <f>IF(Table1[[#This Row],[Profit per unit]]&gt;$V$8,"Premium","Mass")</f>
        <v>Mass</v>
      </c>
      <c r="U4847" s="4"/>
    </row>
    <row r="4848" spans="2:21" ht="14.25" customHeight="1" x14ac:dyDescent="0.3">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c r="O4848" s="4" t="str">
        <f>TEXT(Table1[[#This Row],[Invoice Date]],"mmm")</f>
        <v>Apr</v>
      </c>
      <c r="P4848" s="4">
        <f>YEAR(Table1[[#This Row],[Invoice Date]])</f>
        <v>2021</v>
      </c>
      <c r="Q4848" s="4">
        <f>IFERROR(Table1[[#This Row],[Total Sales]]/Table1[[#This Row],[Units Sold]],4)</f>
        <v>28</v>
      </c>
      <c r="R4848" s="4">
        <f>IFERROR(Table1[[#This Row],[Operating Profit]]/Table1[[#This Row],[Units Sold]],0)</f>
        <v>12.599999999999998</v>
      </c>
      <c r="S4848" s="4">
        <f>IFERROR((Table1[[#This Row],[Total Sales]]-Table1[[#This Row],[Operating Profit]])/Table1[[#This Row],[Units Sold]],0)</f>
        <v>15.400000000000002</v>
      </c>
      <c r="T4848" s="4" t="str">
        <f>IF(Table1[[#This Row],[Profit per unit]]&gt;$V$8,"Premium","Mass")</f>
        <v>Mass</v>
      </c>
      <c r="U4848" s="4"/>
    </row>
    <row r="4849" spans="2:21" ht="14.25" customHeight="1" x14ac:dyDescent="0.3">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c r="O4849" s="4" t="str">
        <f>TEXT(Table1[[#This Row],[Invoice Date]],"mmm")</f>
        <v>Apr</v>
      </c>
      <c r="P4849" s="4">
        <f>YEAR(Table1[[#This Row],[Invoice Date]])</f>
        <v>2021</v>
      </c>
      <c r="Q4849" s="4">
        <f>IFERROR(Table1[[#This Row],[Total Sales]]/Table1[[#This Row],[Units Sold]],4)</f>
        <v>24</v>
      </c>
      <c r="R4849" s="4">
        <f>IFERROR(Table1[[#This Row],[Operating Profit]]/Table1[[#This Row],[Units Sold]],0)</f>
        <v>16.32</v>
      </c>
      <c r="S4849" s="4">
        <f>IFERROR((Table1[[#This Row],[Total Sales]]-Table1[[#This Row],[Operating Profit]])/Table1[[#This Row],[Units Sold]],0)</f>
        <v>7.68</v>
      </c>
      <c r="T4849" s="4" t="str">
        <f>IF(Table1[[#This Row],[Profit per unit]]&gt;$V$8,"Premium","Mass")</f>
        <v>Mass</v>
      </c>
      <c r="U4849" s="4"/>
    </row>
    <row r="4850" spans="2:21" ht="14.25" customHeight="1" x14ac:dyDescent="0.3">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c r="O4850" s="4" t="str">
        <f>TEXT(Table1[[#This Row],[Invoice Date]],"mmm")</f>
        <v>Apr</v>
      </c>
      <c r="P4850" s="4">
        <f>YEAR(Table1[[#This Row],[Invoice Date]])</f>
        <v>2021</v>
      </c>
      <c r="Q4850" s="4">
        <f>IFERROR(Table1[[#This Row],[Total Sales]]/Table1[[#This Row],[Units Sold]],4)</f>
        <v>14</v>
      </c>
      <c r="R4850" s="4">
        <f>IFERROR(Table1[[#This Row],[Operating Profit]]/Table1[[#This Row],[Units Sold]],0)</f>
        <v>7</v>
      </c>
      <c r="S4850" s="4">
        <f>IFERROR((Table1[[#This Row],[Total Sales]]-Table1[[#This Row],[Operating Profit]])/Table1[[#This Row],[Units Sold]],0)</f>
        <v>7</v>
      </c>
      <c r="T4850" s="4" t="str">
        <f>IF(Table1[[#This Row],[Profit per unit]]&gt;$V$8,"Premium","Mass")</f>
        <v>Mass</v>
      </c>
      <c r="U4850" s="4"/>
    </row>
    <row r="4851" spans="2:21" ht="14.25" customHeight="1" x14ac:dyDescent="0.3">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c r="O4851" s="4" t="str">
        <f>TEXT(Table1[[#This Row],[Invoice Date]],"mmm")</f>
        <v>Apr</v>
      </c>
      <c r="P4851" s="4">
        <f>YEAR(Table1[[#This Row],[Invoice Date]])</f>
        <v>2021</v>
      </c>
      <c r="Q4851" s="4">
        <f>IFERROR(Table1[[#This Row],[Total Sales]]/Table1[[#This Row],[Units Sold]],4)</f>
        <v>23</v>
      </c>
      <c r="R4851" s="4">
        <f>IFERROR(Table1[[#This Row],[Operating Profit]]/Table1[[#This Row],[Units Sold]],0)</f>
        <v>11.5</v>
      </c>
      <c r="S4851" s="4">
        <f>IFERROR((Table1[[#This Row],[Total Sales]]-Table1[[#This Row],[Operating Profit]])/Table1[[#This Row],[Units Sold]],0)</f>
        <v>11.5</v>
      </c>
      <c r="T4851" s="4" t="str">
        <f>IF(Table1[[#This Row],[Profit per unit]]&gt;$V$8,"Premium","Mass")</f>
        <v>Mass</v>
      </c>
      <c r="U4851" s="4"/>
    </row>
    <row r="4852" spans="2:21" ht="14.25" customHeight="1" x14ac:dyDescent="0.3">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c r="O4852" s="4" t="str">
        <f>TEXT(Table1[[#This Row],[Invoice Date]],"mmm")</f>
        <v>Apr</v>
      </c>
      <c r="P4852" s="4">
        <f>YEAR(Table1[[#This Row],[Invoice Date]])</f>
        <v>2021</v>
      </c>
      <c r="Q4852" s="4">
        <f>IFERROR(Table1[[#This Row],[Total Sales]]/Table1[[#This Row],[Units Sold]],4)</f>
        <v>19</v>
      </c>
      <c r="R4852" s="4">
        <f>IFERROR(Table1[[#This Row],[Operating Profit]]/Table1[[#This Row],[Units Sold]],0)</f>
        <v>10.260000000000002</v>
      </c>
      <c r="S4852" s="4">
        <f>IFERROR((Table1[[#This Row],[Total Sales]]-Table1[[#This Row],[Operating Profit]])/Table1[[#This Row],[Units Sold]],0)</f>
        <v>8.7399999999999984</v>
      </c>
      <c r="T4852" s="4" t="str">
        <f>IF(Table1[[#This Row],[Profit per unit]]&gt;$V$8,"Premium","Mass")</f>
        <v>Mass</v>
      </c>
      <c r="U4852" s="4"/>
    </row>
    <row r="4853" spans="2:21" ht="14.25" customHeight="1" x14ac:dyDescent="0.3">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c r="O4853" s="4" t="str">
        <f>TEXT(Table1[[#This Row],[Invoice Date]],"mmm")</f>
        <v>Apr</v>
      </c>
      <c r="P4853" s="4">
        <f>YEAR(Table1[[#This Row],[Invoice Date]])</f>
        <v>2021</v>
      </c>
      <c r="Q4853" s="4">
        <f>IFERROR(Table1[[#This Row],[Total Sales]]/Table1[[#This Row],[Units Sold]],4)</f>
        <v>27</v>
      </c>
      <c r="R4853" s="4">
        <f>IFERROR(Table1[[#This Row],[Operating Profit]]/Table1[[#This Row],[Units Sold]],0)</f>
        <v>16.2</v>
      </c>
      <c r="S4853" s="4">
        <f>IFERROR((Table1[[#This Row],[Total Sales]]-Table1[[#This Row],[Operating Profit]])/Table1[[#This Row],[Units Sold]],0)</f>
        <v>10.799999999999999</v>
      </c>
      <c r="T4853" s="4" t="str">
        <f>IF(Table1[[#This Row],[Profit per unit]]&gt;$V$8,"Premium","Mass")</f>
        <v>Mass</v>
      </c>
      <c r="U4853" s="4"/>
    </row>
    <row r="4854" spans="2:21" ht="14.25" customHeight="1" x14ac:dyDescent="0.3">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c r="O4854" s="4" t="str">
        <f>TEXT(Table1[[#This Row],[Invoice Date]],"mmm")</f>
        <v>Apr</v>
      </c>
      <c r="P4854" s="4">
        <f>YEAR(Table1[[#This Row],[Invoice Date]])</f>
        <v>2021</v>
      </c>
      <c r="Q4854" s="4">
        <f>IFERROR(Table1[[#This Row],[Total Sales]]/Table1[[#This Row],[Units Sold]],4)</f>
        <v>41</v>
      </c>
      <c r="R4854" s="4">
        <f>IFERROR(Table1[[#This Row],[Operating Profit]]/Table1[[#This Row],[Units Sold]],0)</f>
        <v>20.09</v>
      </c>
      <c r="S4854" s="4">
        <f>IFERROR((Table1[[#This Row],[Total Sales]]-Table1[[#This Row],[Operating Profit]])/Table1[[#This Row],[Units Sold]],0)</f>
        <v>20.91</v>
      </c>
      <c r="T4854" s="4" t="str">
        <f>IF(Table1[[#This Row],[Profit per unit]]&gt;$V$8,"Premium","Mass")</f>
        <v>Mass</v>
      </c>
      <c r="U4854" s="4"/>
    </row>
    <row r="4855" spans="2:21" ht="14.25" customHeight="1" x14ac:dyDescent="0.3">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c r="O4855" s="4" t="str">
        <f>TEXT(Table1[[#This Row],[Invoice Date]],"mmm")</f>
        <v>Apr</v>
      </c>
      <c r="P4855" s="4">
        <f>YEAR(Table1[[#This Row],[Invoice Date]])</f>
        <v>2021</v>
      </c>
      <c r="Q4855" s="4">
        <f>IFERROR(Table1[[#This Row],[Total Sales]]/Table1[[#This Row],[Units Sold]],4)</f>
        <v>38</v>
      </c>
      <c r="R4855" s="4">
        <f>IFERROR(Table1[[#This Row],[Operating Profit]]/Table1[[#This Row],[Units Sold]],0)</f>
        <v>25.46</v>
      </c>
      <c r="S4855" s="4">
        <f>IFERROR((Table1[[#This Row],[Total Sales]]-Table1[[#This Row],[Operating Profit]])/Table1[[#This Row],[Units Sold]],0)</f>
        <v>12.54</v>
      </c>
      <c r="T4855" s="4" t="str">
        <f>IF(Table1[[#This Row],[Profit per unit]]&gt;$V$8,"Premium","Mass")</f>
        <v>Mass</v>
      </c>
      <c r="U4855" s="4"/>
    </row>
    <row r="4856" spans="2:21" ht="14.25" customHeight="1" x14ac:dyDescent="0.3">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c r="O4856" s="4" t="str">
        <f>TEXT(Table1[[#This Row],[Invoice Date]],"mmm")</f>
        <v>Apr</v>
      </c>
      <c r="P4856" s="4">
        <f>YEAR(Table1[[#This Row],[Invoice Date]])</f>
        <v>2021</v>
      </c>
      <c r="Q4856" s="4">
        <f>IFERROR(Table1[[#This Row],[Total Sales]]/Table1[[#This Row],[Units Sold]],4)</f>
        <v>36</v>
      </c>
      <c r="R4856" s="4">
        <f>IFERROR(Table1[[#This Row],[Operating Profit]]/Table1[[#This Row],[Units Sold]],0)</f>
        <v>18.36</v>
      </c>
      <c r="S4856" s="4">
        <f>IFERROR((Table1[[#This Row],[Total Sales]]-Table1[[#This Row],[Operating Profit]])/Table1[[#This Row],[Units Sold]],0)</f>
        <v>17.64</v>
      </c>
      <c r="T4856" s="4" t="str">
        <f>IF(Table1[[#This Row],[Profit per unit]]&gt;$V$8,"Premium","Mass")</f>
        <v>Mass</v>
      </c>
      <c r="U4856" s="4"/>
    </row>
    <row r="4857" spans="2:21" ht="14.25" customHeight="1" x14ac:dyDescent="0.3">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c r="O4857" s="4" t="str">
        <f>TEXT(Table1[[#This Row],[Invoice Date]],"mmm")</f>
        <v>Apr</v>
      </c>
      <c r="P4857" s="4">
        <f>YEAR(Table1[[#This Row],[Invoice Date]])</f>
        <v>2021</v>
      </c>
      <c r="Q4857" s="4">
        <f>IFERROR(Table1[[#This Row],[Total Sales]]/Table1[[#This Row],[Units Sold]],4)</f>
        <v>42</v>
      </c>
      <c r="R4857" s="4">
        <f>IFERROR(Table1[[#This Row],[Operating Profit]]/Table1[[#This Row],[Units Sold]],0)</f>
        <v>21.42</v>
      </c>
      <c r="S4857" s="4">
        <f>IFERROR((Table1[[#This Row],[Total Sales]]-Table1[[#This Row],[Operating Profit]])/Table1[[#This Row],[Units Sold]],0)</f>
        <v>20.58</v>
      </c>
      <c r="T4857" s="4" t="str">
        <f>IF(Table1[[#This Row],[Profit per unit]]&gt;$V$8,"Premium","Mass")</f>
        <v>Mass</v>
      </c>
      <c r="U4857" s="4"/>
    </row>
    <row r="4858" spans="2:21" ht="14.25" customHeight="1" x14ac:dyDescent="0.3">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c r="O4858" s="4" t="str">
        <f>TEXT(Table1[[#This Row],[Invoice Date]],"mmm")</f>
        <v>Apr</v>
      </c>
      <c r="P4858" s="4">
        <f>YEAR(Table1[[#This Row],[Invoice Date]])</f>
        <v>2021</v>
      </c>
      <c r="Q4858" s="4">
        <f>IFERROR(Table1[[#This Row],[Total Sales]]/Table1[[#This Row],[Units Sold]],4)</f>
        <v>36</v>
      </c>
      <c r="R4858" s="4">
        <f>IFERROR(Table1[[#This Row],[Operating Profit]]/Table1[[#This Row],[Units Sold]],0)</f>
        <v>18.36</v>
      </c>
      <c r="S4858" s="4">
        <f>IFERROR((Table1[[#This Row],[Total Sales]]-Table1[[#This Row],[Operating Profit]])/Table1[[#This Row],[Units Sold]],0)</f>
        <v>17.64</v>
      </c>
      <c r="T4858" s="4" t="str">
        <f>IF(Table1[[#This Row],[Profit per unit]]&gt;$V$8,"Premium","Mass")</f>
        <v>Mass</v>
      </c>
      <c r="U4858" s="4"/>
    </row>
    <row r="4859" spans="2:21" ht="14.25" customHeight="1" x14ac:dyDescent="0.3">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c r="O4859" s="4" t="str">
        <f>TEXT(Table1[[#This Row],[Invoice Date]],"mmm")</f>
        <v>Apr</v>
      </c>
      <c r="P4859" s="4">
        <f>YEAR(Table1[[#This Row],[Invoice Date]])</f>
        <v>2021</v>
      </c>
      <c r="Q4859" s="4">
        <f>IFERROR(Table1[[#This Row],[Total Sales]]/Table1[[#This Row],[Units Sold]],4)</f>
        <v>36</v>
      </c>
      <c r="R4859" s="4">
        <f>IFERROR(Table1[[#This Row],[Operating Profit]]/Table1[[#This Row],[Units Sold]],0)</f>
        <v>21.96</v>
      </c>
      <c r="S4859" s="4">
        <f>IFERROR((Table1[[#This Row],[Total Sales]]-Table1[[#This Row],[Operating Profit]])/Table1[[#This Row],[Units Sold]],0)</f>
        <v>14.040000000000001</v>
      </c>
      <c r="T4859" s="4" t="str">
        <f>IF(Table1[[#This Row],[Profit per unit]]&gt;$V$8,"Premium","Mass")</f>
        <v>Mass</v>
      </c>
      <c r="U4859" s="4"/>
    </row>
    <row r="4860" spans="2:21" ht="14.25" customHeight="1" x14ac:dyDescent="0.3">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c r="O4860" s="4" t="str">
        <f>TEXT(Table1[[#This Row],[Invoice Date]],"mmm")</f>
        <v>Apr</v>
      </c>
      <c r="P4860" s="4">
        <f>YEAR(Table1[[#This Row],[Invoice Date]])</f>
        <v>2021</v>
      </c>
      <c r="Q4860" s="4">
        <f>IFERROR(Table1[[#This Row],[Total Sales]]/Table1[[#This Row],[Units Sold]],4)</f>
        <v>43</v>
      </c>
      <c r="R4860" s="4">
        <f>IFERROR(Table1[[#This Row],[Operating Profit]]/Table1[[#This Row],[Units Sold]],0)</f>
        <v>20.639999999999997</v>
      </c>
      <c r="S4860" s="4">
        <f>IFERROR((Table1[[#This Row],[Total Sales]]-Table1[[#This Row],[Operating Profit]])/Table1[[#This Row],[Units Sold]],0)</f>
        <v>22.360000000000003</v>
      </c>
      <c r="T4860" s="4" t="str">
        <f>IF(Table1[[#This Row],[Profit per unit]]&gt;$V$8,"Premium","Mass")</f>
        <v>Mass</v>
      </c>
      <c r="U4860" s="4"/>
    </row>
    <row r="4861" spans="2:21" ht="14.25" customHeight="1" x14ac:dyDescent="0.3">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c r="O4861" s="4" t="str">
        <f>TEXT(Table1[[#This Row],[Invoice Date]],"mmm")</f>
        <v>Apr</v>
      </c>
      <c r="P4861" s="4">
        <f>YEAR(Table1[[#This Row],[Invoice Date]])</f>
        <v>2021</v>
      </c>
      <c r="Q4861" s="4">
        <f>IFERROR(Table1[[#This Row],[Total Sales]]/Table1[[#This Row],[Units Sold]],4)</f>
        <v>49</v>
      </c>
      <c r="R4861" s="4">
        <f>IFERROR(Table1[[#This Row],[Operating Profit]]/Table1[[#This Row],[Units Sold]],0)</f>
        <v>31.85</v>
      </c>
      <c r="S4861" s="4">
        <f>IFERROR((Table1[[#This Row],[Total Sales]]-Table1[[#This Row],[Operating Profit]])/Table1[[#This Row],[Units Sold]],0)</f>
        <v>17.149999999999999</v>
      </c>
      <c r="T4861" s="4" t="str">
        <f>IF(Table1[[#This Row],[Profit per unit]]&gt;$V$8,"Premium","Mass")</f>
        <v>Mass</v>
      </c>
      <c r="U4861" s="4"/>
    </row>
    <row r="4862" spans="2:21" ht="14.25" customHeight="1" x14ac:dyDescent="0.3">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c r="O4862" s="4" t="str">
        <f>TEXT(Table1[[#This Row],[Invoice Date]],"mmm")</f>
        <v>Apr</v>
      </c>
      <c r="P4862" s="4">
        <f>YEAR(Table1[[#This Row],[Invoice Date]])</f>
        <v>2021</v>
      </c>
      <c r="Q4862" s="4">
        <f>IFERROR(Table1[[#This Row],[Total Sales]]/Table1[[#This Row],[Units Sold]],4)</f>
        <v>36</v>
      </c>
      <c r="R4862" s="4">
        <f>IFERROR(Table1[[#This Row],[Operating Profit]]/Table1[[#This Row],[Units Sold]],0)</f>
        <v>20.519999999999996</v>
      </c>
      <c r="S4862" s="4">
        <f>IFERROR((Table1[[#This Row],[Total Sales]]-Table1[[#This Row],[Operating Profit]])/Table1[[#This Row],[Units Sold]],0)</f>
        <v>15.480000000000004</v>
      </c>
      <c r="T4862" s="4" t="str">
        <f>IF(Table1[[#This Row],[Profit per unit]]&gt;$V$8,"Premium","Mass")</f>
        <v>Mass</v>
      </c>
      <c r="U4862" s="4"/>
    </row>
    <row r="4863" spans="2:21" ht="14.25" customHeight="1" x14ac:dyDescent="0.3">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c r="O4863" s="4" t="str">
        <f>TEXT(Table1[[#This Row],[Invoice Date]],"mmm")</f>
        <v>Apr</v>
      </c>
      <c r="P4863" s="4">
        <f>YEAR(Table1[[#This Row],[Invoice Date]])</f>
        <v>2021</v>
      </c>
      <c r="Q4863" s="4">
        <f>IFERROR(Table1[[#This Row],[Total Sales]]/Table1[[#This Row],[Units Sold]],4)</f>
        <v>43</v>
      </c>
      <c r="R4863" s="4">
        <f>IFERROR(Table1[[#This Row],[Operating Profit]]/Table1[[#This Row],[Units Sold]],0)</f>
        <v>24.939999999999998</v>
      </c>
      <c r="S4863" s="4">
        <f>IFERROR((Table1[[#This Row],[Total Sales]]-Table1[[#This Row],[Operating Profit]])/Table1[[#This Row],[Units Sold]],0)</f>
        <v>18.060000000000002</v>
      </c>
      <c r="T4863" s="4" t="str">
        <f>IF(Table1[[#This Row],[Profit per unit]]&gt;$V$8,"Premium","Mass")</f>
        <v>Mass</v>
      </c>
      <c r="U4863" s="4"/>
    </row>
    <row r="4864" spans="2:21" ht="14.25" customHeight="1" x14ac:dyDescent="0.3">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c r="O4864" s="4" t="str">
        <f>TEXT(Table1[[#This Row],[Invoice Date]],"mmm")</f>
        <v>Apr</v>
      </c>
      <c r="P4864" s="4">
        <f>YEAR(Table1[[#This Row],[Invoice Date]])</f>
        <v>2021</v>
      </c>
      <c r="Q4864" s="4">
        <f>IFERROR(Table1[[#This Row],[Total Sales]]/Table1[[#This Row],[Units Sold]],4)</f>
        <v>36</v>
      </c>
      <c r="R4864" s="4">
        <f>IFERROR(Table1[[#This Row],[Operating Profit]]/Table1[[#This Row],[Units Sold]],0)</f>
        <v>21.6</v>
      </c>
      <c r="S4864" s="4">
        <f>IFERROR((Table1[[#This Row],[Total Sales]]-Table1[[#This Row],[Operating Profit]])/Table1[[#This Row],[Units Sold]],0)</f>
        <v>14.399999999999999</v>
      </c>
      <c r="T4864" s="4" t="str">
        <f>IF(Table1[[#This Row],[Profit per unit]]&gt;$V$8,"Premium","Mass")</f>
        <v>Mass</v>
      </c>
      <c r="U4864" s="4"/>
    </row>
    <row r="4865" spans="2:21" ht="14.25" customHeight="1" x14ac:dyDescent="0.3">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c r="O4865" s="4" t="str">
        <f>TEXT(Table1[[#This Row],[Invoice Date]],"mmm")</f>
        <v>Apr</v>
      </c>
      <c r="P4865" s="4">
        <f>YEAR(Table1[[#This Row],[Invoice Date]])</f>
        <v>2021</v>
      </c>
      <c r="Q4865" s="4">
        <f>IFERROR(Table1[[#This Row],[Total Sales]]/Table1[[#This Row],[Units Sold]],4)</f>
        <v>37</v>
      </c>
      <c r="R4865" s="4">
        <f>IFERROR(Table1[[#This Row],[Operating Profit]]/Table1[[#This Row],[Units Sold]],0)</f>
        <v>24.05</v>
      </c>
      <c r="S4865" s="4">
        <f>IFERROR((Table1[[#This Row],[Total Sales]]-Table1[[#This Row],[Operating Profit]])/Table1[[#This Row],[Units Sold]],0)</f>
        <v>12.95</v>
      </c>
      <c r="T4865" s="4" t="str">
        <f>IF(Table1[[#This Row],[Profit per unit]]&gt;$V$8,"Premium","Mass")</f>
        <v>Mass</v>
      </c>
      <c r="U4865" s="4"/>
    </row>
    <row r="4866" spans="2:21" ht="14.25" customHeight="1" x14ac:dyDescent="0.3">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c r="O4866" s="4" t="str">
        <f>TEXT(Table1[[#This Row],[Invoice Date]],"mmm")</f>
        <v>Apr</v>
      </c>
      <c r="P4866" s="4">
        <f>YEAR(Table1[[#This Row],[Invoice Date]])</f>
        <v>2021</v>
      </c>
      <c r="Q4866" s="4">
        <f>IFERROR(Table1[[#This Row],[Total Sales]]/Table1[[#This Row],[Units Sold]],4)</f>
        <v>43</v>
      </c>
      <c r="R4866" s="4">
        <f>IFERROR(Table1[[#This Row],[Operating Profit]]/Table1[[#This Row],[Units Sold]],0)</f>
        <v>22.790000000000003</v>
      </c>
      <c r="S4866" s="4">
        <f>IFERROR((Table1[[#This Row],[Total Sales]]-Table1[[#This Row],[Operating Profit]])/Table1[[#This Row],[Units Sold]],0)</f>
        <v>20.209999999999997</v>
      </c>
      <c r="T4866" s="4" t="str">
        <f>IF(Table1[[#This Row],[Profit per unit]]&gt;$V$8,"Premium","Mass")</f>
        <v>Mass</v>
      </c>
      <c r="U4866" s="4"/>
    </row>
    <row r="4867" spans="2:21" ht="14.25" customHeight="1" x14ac:dyDescent="0.3">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c r="O4867" s="4" t="str">
        <f>TEXT(Table1[[#This Row],[Invoice Date]],"mmm")</f>
        <v>Apr</v>
      </c>
      <c r="P4867" s="4">
        <f>YEAR(Table1[[#This Row],[Invoice Date]])</f>
        <v>2021</v>
      </c>
      <c r="Q4867" s="4">
        <f>IFERROR(Table1[[#This Row],[Total Sales]]/Table1[[#This Row],[Units Sold]],4)</f>
        <v>52</v>
      </c>
      <c r="R4867" s="4">
        <f>IFERROR(Table1[[#This Row],[Operating Profit]]/Table1[[#This Row],[Units Sold]],0)</f>
        <v>36.400000000000006</v>
      </c>
      <c r="S4867" s="4">
        <f>IFERROR((Table1[[#This Row],[Total Sales]]-Table1[[#This Row],[Operating Profit]])/Table1[[#This Row],[Units Sold]],0)</f>
        <v>15.599999999999996</v>
      </c>
      <c r="T4867" s="4" t="str">
        <f>IF(Table1[[#This Row],[Profit per unit]]&gt;$V$8,"Premium","Mass")</f>
        <v>Mass</v>
      </c>
      <c r="U4867" s="4"/>
    </row>
    <row r="4868" spans="2:21" ht="14.25" customHeight="1" x14ac:dyDescent="0.3">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c r="O4868" s="4" t="str">
        <f>TEXT(Table1[[#This Row],[Invoice Date]],"mmm")</f>
        <v>Apr</v>
      </c>
      <c r="P4868" s="4">
        <f>YEAR(Table1[[#This Row],[Invoice Date]])</f>
        <v>2021</v>
      </c>
      <c r="Q4868" s="4">
        <f>IFERROR(Table1[[#This Row],[Total Sales]]/Table1[[#This Row],[Units Sold]],4)</f>
        <v>41</v>
      </c>
      <c r="R4868" s="4">
        <f>IFERROR(Table1[[#This Row],[Operating Profit]]/Table1[[#This Row],[Units Sold]],0)</f>
        <v>23.369999999999997</v>
      </c>
      <c r="S4868" s="4">
        <f>IFERROR((Table1[[#This Row],[Total Sales]]-Table1[[#This Row],[Operating Profit]])/Table1[[#This Row],[Units Sold]],0)</f>
        <v>17.630000000000003</v>
      </c>
      <c r="T4868" s="4" t="str">
        <f>IF(Table1[[#This Row],[Profit per unit]]&gt;$V$8,"Premium","Mass")</f>
        <v>Mass</v>
      </c>
      <c r="U4868" s="4"/>
    </row>
    <row r="4869" spans="2:21" ht="14.25" customHeight="1" x14ac:dyDescent="0.3">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c r="O4869" s="4" t="str">
        <f>TEXT(Table1[[#This Row],[Invoice Date]],"mmm")</f>
        <v>Apr</v>
      </c>
      <c r="P4869" s="4">
        <f>YEAR(Table1[[#This Row],[Invoice Date]])</f>
        <v>2021</v>
      </c>
      <c r="Q4869" s="4">
        <f>IFERROR(Table1[[#This Row],[Total Sales]]/Table1[[#This Row],[Units Sold]],4)</f>
        <v>54</v>
      </c>
      <c r="R4869" s="4">
        <f>IFERROR(Table1[[#This Row],[Operating Profit]]/Table1[[#This Row],[Units Sold]],0)</f>
        <v>30.779999999999998</v>
      </c>
      <c r="S4869" s="4">
        <f>IFERROR((Table1[[#This Row],[Total Sales]]-Table1[[#This Row],[Operating Profit]])/Table1[[#This Row],[Units Sold]],0)</f>
        <v>23.220000000000002</v>
      </c>
      <c r="T4869" s="4" t="str">
        <f>IF(Table1[[#This Row],[Profit per unit]]&gt;$V$8,"Premium","Mass")</f>
        <v>Mass</v>
      </c>
      <c r="U4869" s="4"/>
    </row>
    <row r="4870" spans="2:21" ht="14.25" customHeight="1" x14ac:dyDescent="0.3">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c r="O4870" s="4" t="str">
        <f>TEXT(Table1[[#This Row],[Invoice Date]],"mmm")</f>
        <v>Apr</v>
      </c>
      <c r="P4870" s="4">
        <f>YEAR(Table1[[#This Row],[Invoice Date]])</f>
        <v>2021</v>
      </c>
      <c r="Q4870" s="4">
        <f>IFERROR(Table1[[#This Row],[Total Sales]]/Table1[[#This Row],[Units Sold]],4)</f>
        <v>46</v>
      </c>
      <c r="R4870" s="4">
        <f>IFERROR(Table1[[#This Row],[Operating Profit]]/Table1[[#This Row],[Units Sold]],0)</f>
        <v>27.6</v>
      </c>
      <c r="S4870" s="4">
        <f>IFERROR((Table1[[#This Row],[Total Sales]]-Table1[[#This Row],[Operating Profit]])/Table1[[#This Row],[Units Sold]],0)</f>
        <v>18.399999999999999</v>
      </c>
      <c r="T4870" s="4" t="str">
        <f>IF(Table1[[#This Row],[Profit per unit]]&gt;$V$8,"Premium","Mass")</f>
        <v>Mass</v>
      </c>
      <c r="U4870" s="4"/>
    </row>
    <row r="4871" spans="2:21" ht="14.25" customHeight="1" x14ac:dyDescent="0.3">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c r="O4871" s="4" t="str">
        <f>TEXT(Table1[[#This Row],[Invoice Date]],"mmm")</f>
        <v>Apr</v>
      </c>
      <c r="P4871" s="4">
        <f>YEAR(Table1[[#This Row],[Invoice Date]])</f>
        <v>2021</v>
      </c>
      <c r="Q4871" s="4">
        <f>IFERROR(Table1[[#This Row],[Total Sales]]/Table1[[#This Row],[Units Sold]],4)</f>
        <v>42</v>
      </c>
      <c r="R4871" s="4">
        <f>IFERROR(Table1[[#This Row],[Operating Profit]]/Table1[[#This Row],[Units Sold]],0)</f>
        <v>28.98</v>
      </c>
      <c r="S4871" s="4">
        <f>IFERROR((Table1[[#This Row],[Total Sales]]-Table1[[#This Row],[Operating Profit]])/Table1[[#This Row],[Units Sold]],0)</f>
        <v>13.02</v>
      </c>
      <c r="T4871" s="4" t="str">
        <f>IF(Table1[[#This Row],[Profit per unit]]&gt;$V$8,"Premium","Mass")</f>
        <v>Mass</v>
      </c>
      <c r="U4871" s="4"/>
    </row>
    <row r="4872" spans="2:21" ht="14.25" customHeight="1" x14ac:dyDescent="0.3">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c r="O4872" s="4" t="str">
        <f>TEXT(Table1[[#This Row],[Invoice Date]],"mmm")</f>
        <v>Apr</v>
      </c>
      <c r="P4872" s="4">
        <f>YEAR(Table1[[#This Row],[Invoice Date]])</f>
        <v>2021</v>
      </c>
      <c r="Q4872" s="4">
        <f>IFERROR(Table1[[#This Row],[Total Sales]]/Table1[[#This Row],[Units Sold]],4)</f>
        <v>49</v>
      </c>
      <c r="R4872" s="4">
        <f>IFERROR(Table1[[#This Row],[Operating Profit]]/Table1[[#This Row],[Units Sold]],0)</f>
        <v>25.970000000000002</v>
      </c>
      <c r="S4872" s="4">
        <f>IFERROR((Table1[[#This Row],[Total Sales]]-Table1[[#This Row],[Operating Profit]])/Table1[[#This Row],[Units Sold]],0)</f>
        <v>23.029999999999998</v>
      </c>
      <c r="T4872" s="4" t="str">
        <f>IF(Table1[[#This Row],[Profit per unit]]&gt;$V$8,"Premium","Mass")</f>
        <v>Mass</v>
      </c>
      <c r="U4872" s="4"/>
    </row>
    <row r="4873" spans="2:21" ht="14.25" customHeight="1" x14ac:dyDescent="0.3">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c r="O4873" s="4" t="str">
        <f>TEXT(Table1[[#This Row],[Invoice Date]],"mmm")</f>
        <v>Apr</v>
      </c>
      <c r="P4873" s="4">
        <f>YEAR(Table1[[#This Row],[Invoice Date]])</f>
        <v>2021</v>
      </c>
      <c r="Q4873" s="4">
        <f>IFERROR(Table1[[#This Row],[Total Sales]]/Table1[[#This Row],[Units Sold]],4)</f>
        <v>53</v>
      </c>
      <c r="R4873" s="4">
        <f>IFERROR(Table1[[#This Row],[Operating Profit]]/Table1[[#This Row],[Units Sold]],0)</f>
        <v>37.630000000000003</v>
      </c>
      <c r="S4873" s="4">
        <f>IFERROR((Table1[[#This Row],[Total Sales]]-Table1[[#This Row],[Operating Profit]])/Table1[[#This Row],[Units Sold]],0)</f>
        <v>15.369999999999996</v>
      </c>
      <c r="T4873" s="4" t="str">
        <f>IF(Table1[[#This Row],[Profit per unit]]&gt;$V$8,"Premium","Mass")</f>
        <v>Mass</v>
      </c>
      <c r="U4873" s="4"/>
    </row>
    <row r="4874" spans="2:21" ht="14.25" customHeight="1" x14ac:dyDescent="0.3">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c r="O4874" s="4" t="str">
        <f>TEXT(Table1[[#This Row],[Invoice Date]],"mmm")</f>
        <v>Apr</v>
      </c>
      <c r="P4874" s="4">
        <f>YEAR(Table1[[#This Row],[Invoice Date]])</f>
        <v>2021</v>
      </c>
      <c r="Q4874" s="4">
        <f>IFERROR(Table1[[#This Row],[Total Sales]]/Table1[[#This Row],[Units Sold]],4)</f>
        <v>49</v>
      </c>
      <c r="R4874" s="4">
        <f>IFERROR(Table1[[#This Row],[Operating Profit]]/Table1[[#This Row],[Units Sold]],0)</f>
        <v>29.400000000000002</v>
      </c>
      <c r="S4874" s="4">
        <f>IFERROR((Table1[[#This Row],[Total Sales]]-Table1[[#This Row],[Operating Profit]])/Table1[[#This Row],[Units Sold]],0)</f>
        <v>19.599999999999998</v>
      </c>
      <c r="T4874" s="4" t="str">
        <f>IF(Table1[[#This Row],[Profit per unit]]&gt;$V$8,"Premium","Mass")</f>
        <v>Mass</v>
      </c>
      <c r="U4874" s="4"/>
    </row>
    <row r="4875" spans="2:21" ht="14.25" customHeight="1" x14ac:dyDescent="0.3">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c r="O4875" s="4" t="str">
        <f>TEXT(Table1[[#This Row],[Invoice Date]],"mmm")</f>
        <v>Apr</v>
      </c>
      <c r="P4875" s="4">
        <f>YEAR(Table1[[#This Row],[Invoice Date]])</f>
        <v>2021</v>
      </c>
      <c r="Q4875" s="4">
        <f>IFERROR(Table1[[#This Row],[Total Sales]]/Table1[[#This Row],[Units Sold]],4)</f>
        <v>47</v>
      </c>
      <c r="R4875" s="4">
        <f>IFERROR(Table1[[#This Row],[Operating Profit]]/Table1[[#This Row],[Units Sold]],0)</f>
        <v>28.200000000000003</v>
      </c>
      <c r="S4875" s="4">
        <f>IFERROR((Table1[[#This Row],[Total Sales]]-Table1[[#This Row],[Operating Profit]])/Table1[[#This Row],[Units Sold]],0)</f>
        <v>18.799999999999997</v>
      </c>
      <c r="T4875" s="4" t="str">
        <f>IF(Table1[[#This Row],[Profit per unit]]&gt;$V$8,"Premium","Mass")</f>
        <v>Mass</v>
      </c>
      <c r="U4875" s="4"/>
    </row>
    <row r="4876" spans="2:21" ht="14.25" customHeight="1" x14ac:dyDescent="0.3">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c r="O4876" s="4" t="str">
        <f>TEXT(Table1[[#This Row],[Invoice Date]],"mmm")</f>
        <v>Apr</v>
      </c>
      <c r="P4876" s="4">
        <f>YEAR(Table1[[#This Row],[Invoice Date]])</f>
        <v>2021</v>
      </c>
      <c r="Q4876" s="4">
        <f>IFERROR(Table1[[#This Row],[Total Sales]]/Table1[[#This Row],[Units Sold]],4)</f>
        <v>54</v>
      </c>
      <c r="R4876" s="4">
        <f>IFERROR(Table1[[#This Row],[Operating Profit]]/Table1[[#This Row],[Units Sold]],0)</f>
        <v>31.859999999999996</v>
      </c>
      <c r="S4876" s="4">
        <f>IFERROR((Table1[[#This Row],[Total Sales]]-Table1[[#This Row],[Operating Profit]])/Table1[[#This Row],[Units Sold]],0)</f>
        <v>22.140000000000004</v>
      </c>
      <c r="T4876" s="4" t="str">
        <f>IF(Table1[[#This Row],[Profit per unit]]&gt;$V$8,"Premium","Mass")</f>
        <v>Mass</v>
      </c>
      <c r="U4876" s="4"/>
    </row>
    <row r="4877" spans="2:21" ht="14.25" customHeight="1" x14ac:dyDescent="0.3">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c r="O4877" s="4" t="str">
        <f>TEXT(Table1[[#This Row],[Invoice Date]],"mmm")</f>
        <v>Apr</v>
      </c>
      <c r="P4877" s="4">
        <f>YEAR(Table1[[#This Row],[Invoice Date]])</f>
        <v>2021</v>
      </c>
      <c r="Q4877" s="4">
        <f>IFERROR(Table1[[#This Row],[Total Sales]]/Table1[[#This Row],[Units Sold]],4)</f>
        <v>53</v>
      </c>
      <c r="R4877" s="4">
        <f>IFERROR(Table1[[#This Row],[Operating Profit]]/Table1[[#This Row],[Units Sold]],0)</f>
        <v>37.1</v>
      </c>
      <c r="S4877" s="4">
        <f>IFERROR((Table1[[#This Row],[Total Sales]]-Table1[[#This Row],[Operating Profit]])/Table1[[#This Row],[Units Sold]],0)</f>
        <v>15.899999999999995</v>
      </c>
      <c r="T4877" s="4" t="str">
        <f>IF(Table1[[#This Row],[Profit per unit]]&gt;$V$8,"Premium","Mass")</f>
        <v>Mass</v>
      </c>
      <c r="U4877" s="4"/>
    </row>
    <row r="4878" spans="2:21" ht="14.25" customHeight="1" x14ac:dyDescent="0.3">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c r="O4878" s="4" t="str">
        <f>TEXT(Table1[[#This Row],[Invoice Date]],"mmm")</f>
        <v>May</v>
      </c>
      <c r="P4878" s="4">
        <f>YEAR(Table1[[#This Row],[Invoice Date]])</f>
        <v>2021</v>
      </c>
      <c r="Q4878" s="4">
        <f>IFERROR(Table1[[#This Row],[Total Sales]]/Table1[[#This Row],[Units Sold]],4)</f>
        <v>47</v>
      </c>
      <c r="R4878" s="4">
        <f>IFERROR(Table1[[#This Row],[Operating Profit]]/Table1[[#This Row],[Units Sold]],0)</f>
        <v>23.970000000000002</v>
      </c>
      <c r="S4878" s="4">
        <f>IFERROR((Table1[[#This Row],[Total Sales]]-Table1[[#This Row],[Operating Profit]])/Table1[[#This Row],[Units Sold]],0)</f>
        <v>23.029999999999998</v>
      </c>
      <c r="T4878" s="4" t="str">
        <f>IF(Table1[[#This Row],[Profit per unit]]&gt;$V$8,"Premium","Mass")</f>
        <v>Mass</v>
      </c>
      <c r="U4878" s="4"/>
    </row>
    <row r="4879" spans="2:21" ht="14.25" customHeight="1" x14ac:dyDescent="0.3">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c r="O4879" s="4" t="str">
        <f>TEXT(Table1[[#This Row],[Invoice Date]],"mmm")</f>
        <v>May</v>
      </c>
      <c r="P4879" s="4">
        <f>YEAR(Table1[[#This Row],[Invoice Date]])</f>
        <v>2021</v>
      </c>
      <c r="Q4879" s="4">
        <f>IFERROR(Table1[[#This Row],[Total Sales]]/Table1[[#This Row],[Units Sold]],4)</f>
        <v>42</v>
      </c>
      <c r="R4879" s="4">
        <f>IFERROR(Table1[[#This Row],[Operating Profit]]/Table1[[#This Row],[Units Sold]],0)</f>
        <v>31.080000000000005</v>
      </c>
      <c r="S4879" s="4">
        <f>IFERROR((Table1[[#This Row],[Total Sales]]-Table1[[#This Row],[Operating Profit]])/Table1[[#This Row],[Units Sold]],0)</f>
        <v>10.919999999999995</v>
      </c>
      <c r="T4879" s="4" t="str">
        <f>IF(Table1[[#This Row],[Profit per unit]]&gt;$V$8,"Premium","Mass")</f>
        <v>Mass</v>
      </c>
      <c r="U4879" s="4"/>
    </row>
    <row r="4880" spans="2:21" ht="14.25" customHeight="1" x14ac:dyDescent="0.3">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c r="O4880" s="4" t="str">
        <f>TEXT(Table1[[#This Row],[Invoice Date]],"mmm")</f>
        <v>May</v>
      </c>
      <c r="P4880" s="4">
        <f>YEAR(Table1[[#This Row],[Invoice Date]])</f>
        <v>2021</v>
      </c>
      <c r="Q4880" s="4">
        <f>IFERROR(Table1[[#This Row],[Total Sales]]/Table1[[#This Row],[Units Sold]],4)</f>
        <v>33</v>
      </c>
      <c r="R4880" s="4">
        <f>IFERROR(Table1[[#This Row],[Operating Profit]]/Table1[[#This Row],[Units Sold]],0)</f>
        <v>18.809999999999999</v>
      </c>
      <c r="S4880" s="4">
        <f>IFERROR((Table1[[#This Row],[Total Sales]]-Table1[[#This Row],[Operating Profit]])/Table1[[#This Row],[Units Sold]],0)</f>
        <v>14.190000000000001</v>
      </c>
      <c r="T4880" s="4" t="str">
        <f>IF(Table1[[#This Row],[Profit per unit]]&gt;$V$8,"Premium","Mass")</f>
        <v>Mass</v>
      </c>
      <c r="U4880" s="4"/>
    </row>
    <row r="4881" spans="2:21" ht="14.25" customHeight="1" x14ac:dyDescent="0.3">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c r="O4881" s="4" t="str">
        <f>TEXT(Table1[[#This Row],[Invoice Date]],"mmm")</f>
        <v>May</v>
      </c>
      <c r="P4881" s="4">
        <f>YEAR(Table1[[#This Row],[Invoice Date]])</f>
        <v>2021</v>
      </c>
      <c r="Q4881" s="4">
        <f>IFERROR(Table1[[#This Row],[Total Sales]]/Table1[[#This Row],[Units Sold]],4)</f>
        <v>32</v>
      </c>
      <c r="R4881" s="4">
        <f>IFERROR(Table1[[#This Row],[Operating Profit]]/Table1[[#This Row],[Units Sold]],0)</f>
        <v>19.2</v>
      </c>
      <c r="S4881" s="4">
        <f>IFERROR((Table1[[#This Row],[Total Sales]]-Table1[[#This Row],[Operating Profit]])/Table1[[#This Row],[Units Sold]],0)</f>
        <v>12.8</v>
      </c>
      <c r="T4881" s="4" t="str">
        <f>IF(Table1[[#This Row],[Profit per unit]]&gt;$V$8,"Premium","Mass")</f>
        <v>Mass</v>
      </c>
      <c r="U4881" s="4"/>
    </row>
    <row r="4882" spans="2:21" ht="14.25" customHeight="1" x14ac:dyDescent="0.3">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c r="O4882" s="4" t="str">
        <f>TEXT(Table1[[#This Row],[Invoice Date]],"mmm")</f>
        <v>May</v>
      </c>
      <c r="P4882" s="4">
        <f>YEAR(Table1[[#This Row],[Invoice Date]])</f>
        <v>2021</v>
      </c>
      <c r="Q4882" s="4">
        <f>IFERROR(Table1[[#This Row],[Total Sales]]/Table1[[#This Row],[Units Sold]],4)</f>
        <v>36</v>
      </c>
      <c r="R4882" s="4">
        <f>IFERROR(Table1[[#This Row],[Operating Profit]]/Table1[[#This Row],[Units Sold]],0)</f>
        <v>20.88</v>
      </c>
      <c r="S4882" s="4">
        <f>IFERROR((Table1[[#This Row],[Total Sales]]-Table1[[#This Row],[Operating Profit]])/Table1[[#This Row],[Units Sold]],0)</f>
        <v>15.120000000000003</v>
      </c>
      <c r="T4882" s="4" t="str">
        <f>IF(Table1[[#This Row],[Profit per unit]]&gt;$V$8,"Premium","Mass")</f>
        <v>Mass</v>
      </c>
      <c r="U4882" s="4"/>
    </row>
    <row r="4883" spans="2:21" ht="14.25" customHeight="1" x14ac:dyDescent="0.3">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c r="O4883" s="4" t="str">
        <f>TEXT(Table1[[#This Row],[Invoice Date]],"mmm")</f>
        <v>May</v>
      </c>
      <c r="P4883" s="4">
        <f>YEAR(Table1[[#This Row],[Invoice Date]])</f>
        <v>2021</v>
      </c>
      <c r="Q4883" s="4">
        <f>IFERROR(Table1[[#This Row],[Total Sales]]/Table1[[#This Row],[Units Sold]],4)</f>
        <v>38</v>
      </c>
      <c r="R4883" s="4">
        <f>IFERROR(Table1[[#This Row],[Operating Profit]]/Table1[[#This Row],[Units Sold]],0)</f>
        <v>26.6</v>
      </c>
      <c r="S4883" s="4">
        <f>IFERROR((Table1[[#This Row],[Total Sales]]-Table1[[#This Row],[Operating Profit]])/Table1[[#This Row],[Units Sold]],0)</f>
        <v>11.399999999999999</v>
      </c>
      <c r="T4883" s="4" t="str">
        <f>IF(Table1[[#This Row],[Profit per unit]]&gt;$V$8,"Premium","Mass")</f>
        <v>Mass</v>
      </c>
      <c r="U4883" s="4"/>
    </row>
    <row r="4884" spans="2:21" ht="14.25" customHeight="1" x14ac:dyDescent="0.3">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c r="O4884" s="4" t="str">
        <f>TEXT(Table1[[#This Row],[Invoice Date]],"mmm")</f>
        <v>May</v>
      </c>
      <c r="P4884" s="4">
        <f>YEAR(Table1[[#This Row],[Invoice Date]])</f>
        <v>2021</v>
      </c>
      <c r="Q4884" s="4">
        <f>IFERROR(Table1[[#This Row],[Total Sales]]/Table1[[#This Row],[Units Sold]],4)</f>
        <v>32</v>
      </c>
      <c r="R4884" s="4">
        <f>IFERROR(Table1[[#This Row],[Operating Profit]]/Table1[[#This Row],[Units Sold]],0)</f>
        <v>16.32</v>
      </c>
      <c r="S4884" s="4">
        <f>IFERROR((Table1[[#This Row],[Total Sales]]-Table1[[#This Row],[Operating Profit]])/Table1[[#This Row],[Units Sold]],0)</f>
        <v>15.68</v>
      </c>
      <c r="T4884" s="4" t="str">
        <f>IF(Table1[[#This Row],[Profit per unit]]&gt;$V$8,"Premium","Mass")</f>
        <v>Mass</v>
      </c>
      <c r="U4884" s="4"/>
    </row>
    <row r="4885" spans="2:21" ht="14.25" customHeight="1" x14ac:dyDescent="0.3">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c r="O4885" s="4" t="str">
        <f>TEXT(Table1[[#This Row],[Invoice Date]],"mmm")</f>
        <v>May</v>
      </c>
      <c r="P4885" s="4">
        <f>YEAR(Table1[[#This Row],[Invoice Date]])</f>
        <v>2021</v>
      </c>
      <c r="Q4885" s="4">
        <f>IFERROR(Table1[[#This Row],[Total Sales]]/Table1[[#This Row],[Units Sold]],4)</f>
        <v>43</v>
      </c>
      <c r="R4885" s="4">
        <f>IFERROR(Table1[[#This Row],[Operating Profit]]/Table1[[#This Row],[Units Sold]],0)</f>
        <v>30.53</v>
      </c>
      <c r="S4885" s="4">
        <f>IFERROR((Table1[[#This Row],[Total Sales]]-Table1[[#This Row],[Operating Profit]])/Table1[[#This Row],[Units Sold]],0)</f>
        <v>12.469999999999997</v>
      </c>
      <c r="T4885" s="4" t="str">
        <f>IF(Table1[[#This Row],[Profit per unit]]&gt;$V$8,"Premium","Mass")</f>
        <v>Mass</v>
      </c>
      <c r="U4885" s="4"/>
    </row>
    <row r="4886" spans="2:21" ht="14.25" customHeight="1" x14ac:dyDescent="0.3">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c r="O4886" s="4" t="str">
        <f>TEXT(Table1[[#This Row],[Invoice Date]],"mmm")</f>
        <v>May</v>
      </c>
      <c r="P4886" s="4">
        <f>YEAR(Table1[[#This Row],[Invoice Date]])</f>
        <v>2021</v>
      </c>
      <c r="Q4886" s="4">
        <f>IFERROR(Table1[[#This Row],[Total Sales]]/Table1[[#This Row],[Units Sold]],4)</f>
        <v>29</v>
      </c>
      <c r="R4886" s="4">
        <f>IFERROR(Table1[[#This Row],[Operating Profit]]/Table1[[#This Row],[Units Sold]],0)</f>
        <v>16.239999999999998</v>
      </c>
      <c r="S4886" s="4">
        <f>IFERROR((Table1[[#This Row],[Total Sales]]-Table1[[#This Row],[Operating Profit]])/Table1[[#This Row],[Units Sold]],0)</f>
        <v>12.760000000000003</v>
      </c>
      <c r="T4886" s="4" t="str">
        <f>IF(Table1[[#This Row],[Profit per unit]]&gt;$V$8,"Premium","Mass")</f>
        <v>Mass</v>
      </c>
      <c r="U4886" s="4"/>
    </row>
    <row r="4887" spans="2:21" ht="14.25" customHeight="1" x14ac:dyDescent="0.3">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c r="O4887" s="4" t="str">
        <f>TEXT(Table1[[#This Row],[Invoice Date]],"mmm")</f>
        <v>May</v>
      </c>
      <c r="P4887" s="4">
        <f>YEAR(Table1[[#This Row],[Invoice Date]])</f>
        <v>2021</v>
      </c>
      <c r="Q4887" s="4">
        <f>IFERROR(Table1[[#This Row],[Total Sales]]/Table1[[#This Row],[Units Sold]],4)</f>
        <v>29</v>
      </c>
      <c r="R4887" s="4">
        <f>IFERROR(Table1[[#This Row],[Operating Profit]]/Table1[[#This Row],[Units Sold]],0)</f>
        <v>16.239999999999998</v>
      </c>
      <c r="S4887" s="4">
        <f>IFERROR((Table1[[#This Row],[Total Sales]]-Table1[[#This Row],[Operating Profit]])/Table1[[#This Row],[Units Sold]],0)</f>
        <v>12.760000000000002</v>
      </c>
      <c r="T4887" s="4" t="str">
        <f>IF(Table1[[#This Row],[Profit per unit]]&gt;$V$8,"Premium","Mass")</f>
        <v>Mass</v>
      </c>
      <c r="U4887" s="4"/>
    </row>
    <row r="4888" spans="2:21" ht="14.25" customHeight="1" x14ac:dyDescent="0.3">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c r="O4888" s="4" t="str">
        <f>TEXT(Table1[[#This Row],[Invoice Date]],"mmm")</f>
        <v>May</v>
      </c>
      <c r="P4888" s="4">
        <f>YEAR(Table1[[#This Row],[Invoice Date]])</f>
        <v>2021</v>
      </c>
      <c r="Q4888" s="4">
        <f>IFERROR(Table1[[#This Row],[Total Sales]]/Table1[[#This Row],[Units Sold]],4)</f>
        <v>50</v>
      </c>
      <c r="R4888" s="4">
        <f>IFERROR(Table1[[#This Row],[Operating Profit]]/Table1[[#This Row],[Units Sold]],0)</f>
        <v>27.999999999999996</v>
      </c>
      <c r="S4888" s="4">
        <f>IFERROR((Table1[[#This Row],[Total Sales]]-Table1[[#This Row],[Operating Profit]])/Table1[[#This Row],[Units Sold]],0)</f>
        <v>22.000000000000004</v>
      </c>
      <c r="T4888" s="4" t="str">
        <f>IF(Table1[[#This Row],[Profit per unit]]&gt;$V$8,"Premium","Mass")</f>
        <v>Mass</v>
      </c>
      <c r="U4888" s="4"/>
    </row>
    <row r="4889" spans="2:21" ht="14.25" customHeight="1" x14ac:dyDescent="0.3">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c r="O4889" s="4" t="str">
        <f>TEXT(Table1[[#This Row],[Invoice Date]],"mmm")</f>
        <v>May</v>
      </c>
      <c r="P4889" s="4">
        <f>YEAR(Table1[[#This Row],[Invoice Date]])</f>
        <v>2021</v>
      </c>
      <c r="Q4889" s="4">
        <f>IFERROR(Table1[[#This Row],[Total Sales]]/Table1[[#This Row],[Units Sold]],4)</f>
        <v>52</v>
      </c>
      <c r="R4889" s="4">
        <f>IFERROR(Table1[[#This Row],[Operating Profit]]/Table1[[#This Row],[Units Sold]],0)</f>
        <v>35.880000000000003</v>
      </c>
      <c r="S4889" s="4">
        <f>IFERROR((Table1[[#This Row],[Total Sales]]-Table1[[#This Row],[Operating Profit]])/Table1[[#This Row],[Units Sold]],0)</f>
        <v>16.12</v>
      </c>
      <c r="T4889" s="4" t="str">
        <f>IF(Table1[[#This Row],[Profit per unit]]&gt;$V$8,"Premium","Mass")</f>
        <v>Mass</v>
      </c>
      <c r="U4889" s="4"/>
    </row>
    <row r="4890" spans="2:21" ht="14.25" customHeight="1" x14ac:dyDescent="0.3">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c r="O4890" s="4" t="str">
        <f>TEXT(Table1[[#This Row],[Invoice Date]],"mmm")</f>
        <v>May</v>
      </c>
      <c r="P4890" s="4">
        <f>YEAR(Table1[[#This Row],[Invoice Date]])</f>
        <v>2021</v>
      </c>
      <c r="Q4890" s="4">
        <f>IFERROR(Table1[[#This Row],[Total Sales]]/Table1[[#This Row],[Units Sold]],4)</f>
        <v>51</v>
      </c>
      <c r="R4890" s="4">
        <f>IFERROR(Table1[[#This Row],[Operating Profit]]/Table1[[#This Row],[Units Sold]],0)</f>
        <v>27.03</v>
      </c>
      <c r="S4890" s="4">
        <f>IFERROR((Table1[[#This Row],[Total Sales]]-Table1[[#This Row],[Operating Profit]])/Table1[[#This Row],[Units Sold]],0)</f>
        <v>23.97</v>
      </c>
      <c r="T4890" s="4" t="str">
        <f>IF(Table1[[#This Row],[Profit per unit]]&gt;$V$8,"Premium","Mass")</f>
        <v>Mass</v>
      </c>
      <c r="U4890" s="4"/>
    </row>
    <row r="4891" spans="2:21" ht="14.25" customHeight="1" x14ac:dyDescent="0.3">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c r="O4891" s="4" t="str">
        <f>TEXT(Table1[[#This Row],[Invoice Date]],"mmm")</f>
        <v>May</v>
      </c>
      <c r="P4891" s="4">
        <f>YEAR(Table1[[#This Row],[Invoice Date]])</f>
        <v>2021</v>
      </c>
      <c r="Q4891" s="4">
        <f>IFERROR(Table1[[#This Row],[Total Sales]]/Table1[[#This Row],[Units Sold]],4)</f>
        <v>59</v>
      </c>
      <c r="R4891" s="4">
        <f>IFERROR(Table1[[#This Row],[Operating Profit]]/Table1[[#This Row],[Units Sold]],0)</f>
        <v>41.890000000000008</v>
      </c>
      <c r="S4891" s="4">
        <f>IFERROR((Table1[[#This Row],[Total Sales]]-Table1[[#This Row],[Operating Profit]])/Table1[[#This Row],[Units Sold]],0)</f>
        <v>17.109999999999996</v>
      </c>
      <c r="T4891" s="4" t="str">
        <f>IF(Table1[[#This Row],[Profit per unit]]&gt;$V$8,"Premium","Mass")</f>
        <v>Mass</v>
      </c>
      <c r="U4891" s="4"/>
    </row>
    <row r="4892" spans="2:21" ht="14.25" customHeight="1" x14ac:dyDescent="0.3">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c r="O4892" s="4" t="str">
        <f>TEXT(Table1[[#This Row],[Invoice Date]],"mmm")</f>
        <v>May</v>
      </c>
      <c r="P4892" s="4">
        <f>YEAR(Table1[[#This Row],[Invoice Date]])</f>
        <v>2021</v>
      </c>
      <c r="Q4892" s="4">
        <f>IFERROR(Table1[[#This Row],[Total Sales]]/Table1[[#This Row],[Units Sold]],4)</f>
        <v>53</v>
      </c>
      <c r="R4892" s="4">
        <f>IFERROR(Table1[[#This Row],[Operating Profit]]/Table1[[#This Row],[Units Sold]],0)</f>
        <v>30.74</v>
      </c>
      <c r="S4892" s="4">
        <f>IFERROR((Table1[[#This Row],[Total Sales]]-Table1[[#This Row],[Operating Profit]])/Table1[[#This Row],[Units Sold]],0)</f>
        <v>22.26</v>
      </c>
      <c r="T4892" s="4" t="str">
        <f>IF(Table1[[#This Row],[Profit per unit]]&gt;$V$8,"Premium","Mass")</f>
        <v>Mass</v>
      </c>
      <c r="U4892" s="4"/>
    </row>
    <row r="4893" spans="2:21" ht="14.25" customHeight="1" x14ac:dyDescent="0.3">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c r="O4893" s="4" t="str">
        <f>TEXT(Table1[[#This Row],[Invoice Date]],"mmm")</f>
        <v>May</v>
      </c>
      <c r="P4893" s="4">
        <f>YEAR(Table1[[#This Row],[Invoice Date]])</f>
        <v>2021</v>
      </c>
      <c r="Q4893" s="4">
        <f>IFERROR(Table1[[#This Row],[Total Sales]]/Table1[[#This Row],[Units Sold]],4)</f>
        <v>51</v>
      </c>
      <c r="R4893" s="4">
        <f>IFERROR(Table1[[#This Row],[Operating Profit]]/Table1[[#This Row],[Units Sold]],0)</f>
        <v>28.049999999999997</v>
      </c>
      <c r="S4893" s="4">
        <f>IFERROR((Table1[[#This Row],[Total Sales]]-Table1[[#This Row],[Operating Profit]])/Table1[[#This Row],[Units Sold]],0)</f>
        <v>22.950000000000003</v>
      </c>
      <c r="T4893" s="4" t="str">
        <f>IF(Table1[[#This Row],[Profit per unit]]&gt;$V$8,"Premium","Mass")</f>
        <v>Mass</v>
      </c>
      <c r="U4893" s="4"/>
    </row>
    <row r="4894" spans="2:21" ht="14.25" customHeight="1" x14ac:dyDescent="0.3">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c r="O4894" s="4" t="str">
        <f>TEXT(Table1[[#This Row],[Invoice Date]],"mmm")</f>
        <v>May</v>
      </c>
      <c r="P4894" s="4">
        <f>YEAR(Table1[[#This Row],[Invoice Date]])</f>
        <v>2021</v>
      </c>
      <c r="Q4894" s="4">
        <f>IFERROR(Table1[[#This Row],[Total Sales]]/Table1[[#This Row],[Units Sold]],4)</f>
        <v>54</v>
      </c>
      <c r="R4894" s="4">
        <f>IFERROR(Table1[[#This Row],[Operating Profit]]/Table1[[#This Row],[Units Sold]],0)</f>
        <v>29.699999999999996</v>
      </c>
      <c r="S4894" s="4">
        <f>IFERROR((Table1[[#This Row],[Total Sales]]-Table1[[#This Row],[Operating Profit]])/Table1[[#This Row],[Units Sold]],0)</f>
        <v>24.300000000000004</v>
      </c>
      <c r="T4894" s="4" t="str">
        <f>IF(Table1[[#This Row],[Profit per unit]]&gt;$V$8,"Premium","Mass")</f>
        <v>Mass</v>
      </c>
      <c r="U4894" s="4"/>
    </row>
    <row r="4895" spans="2:21" ht="14.25" customHeight="1" x14ac:dyDescent="0.3">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c r="O4895" s="4" t="str">
        <f>TEXT(Table1[[#This Row],[Invoice Date]],"mmm")</f>
        <v>May</v>
      </c>
      <c r="P4895" s="4">
        <f>YEAR(Table1[[#This Row],[Invoice Date]])</f>
        <v>2021</v>
      </c>
      <c r="Q4895" s="4">
        <f>IFERROR(Table1[[#This Row],[Total Sales]]/Table1[[#This Row],[Units Sold]],4)</f>
        <v>54</v>
      </c>
      <c r="R4895" s="4">
        <f>IFERROR(Table1[[#This Row],[Operating Profit]]/Table1[[#This Row],[Units Sold]],0)</f>
        <v>37.260000000000005</v>
      </c>
      <c r="S4895" s="4">
        <f>IFERROR((Table1[[#This Row],[Total Sales]]-Table1[[#This Row],[Operating Profit]])/Table1[[#This Row],[Units Sold]],0)</f>
        <v>16.739999999999995</v>
      </c>
      <c r="T4895" s="4" t="str">
        <f>IF(Table1[[#This Row],[Profit per unit]]&gt;$V$8,"Premium","Mass")</f>
        <v>Mass</v>
      </c>
      <c r="U4895" s="4"/>
    </row>
    <row r="4896" spans="2:21" ht="14.25" customHeight="1" x14ac:dyDescent="0.3">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c r="O4896" s="4" t="str">
        <f>TEXT(Table1[[#This Row],[Invoice Date]],"mmm")</f>
        <v>May</v>
      </c>
      <c r="P4896" s="4">
        <f>YEAR(Table1[[#This Row],[Invoice Date]])</f>
        <v>2021</v>
      </c>
      <c r="Q4896" s="4">
        <f>IFERROR(Table1[[#This Row],[Total Sales]]/Table1[[#This Row],[Units Sold]],4)</f>
        <v>50</v>
      </c>
      <c r="R4896" s="4">
        <f>IFERROR(Table1[[#This Row],[Operating Profit]]/Table1[[#This Row],[Units Sold]],0)</f>
        <v>25</v>
      </c>
      <c r="S4896" s="4">
        <f>IFERROR((Table1[[#This Row],[Total Sales]]-Table1[[#This Row],[Operating Profit]])/Table1[[#This Row],[Units Sold]],0)</f>
        <v>25</v>
      </c>
      <c r="T4896" s="4" t="str">
        <f>IF(Table1[[#This Row],[Profit per unit]]&gt;$V$8,"Premium","Mass")</f>
        <v>Mass</v>
      </c>
      <c r="U4896" s="4"/>
    </row>
    <row r="4897" spans="2:21" ht="14.25" customHeight="1" x14ac:dyDescent="0.3">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c r="O4897" s="4" t="str">
        <f>TEXT(Table1[[#This Row],[Invoice Date]],"mmm")</f>
        <v>May</v>
      </c>
      <c r="P4897" s="4">
        <f>YEAR(Table1[[#This Row],[Invoice Date]])</f>
        <v>2021</v>
      </c>
      <c r="Q4897" s="4">
        <f>IFERROR(Table1[[#This Row],[Total Sales]]/Table1[[#This Row],[Units Sold]],4)</f>
        <v>61</v>
      </c>
      <c r="R4897" s="4">
        <f>IFERROR(Table1[[#This Row],[Operating Profit]]/Table1[[#This Row],[Units Sold]],0)</f>
        <v>45.140000000000008</v>
      </c>
      <c r="S4897" s="4">
        <f>IFERROR((Table1[[#This Row],[Total Sales]]-Table1[[#This Row],[Operating Profit]])/Table1[[#This Row],[Units Sold]],0)</f>
        <v>15.859999999999992</v>
      </c>
      <c r="T4897" s="4" t="str">
        <f>IF(Table1[[#This Row],[Profit per unit]]&gt;$V$8,"Premium","Mass")</f>
        <v>Mass</v>
      </c>
      <c r="U4897" s="4"/>
    </row>
    <row r="4898" spans="2:21" ht="14.25" customHeight="1" x14ac:dyDescent="0.3">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c r="O4898" s="4" t="str">
        <f>TEXT(Table1[[#This Row],[Invoice Date]],"mmm")</f>
        <v>May</v>
      </c>
      <c r="P4898" s="4">
        <f>YEAR(Table1[[#This Row],[Invoice Date]])</f>
        <v>2021</v>
      </c>
      <c r="Q4898" s="4">
        <f>IFERROR(Table1[[#This Row],[Total Sales]]/Table1[[#This Row],[Units Sold]],4)</f>
        <v>32</v>
      </c>
      <c r="R4898" s="4">
        <f>IFERROR(Table1[[#This Row],[Operating Profit]]/Table1[[#This Row],[Units Sold]],0)</f>
        <v>16</v>
      </c>
      <c r="S4898" s="4">
        <f>IFERROR((Table1[[#This Row],[Total Sales]]-Table1[[#This Row],[Operating Profit]])/Table1[[#This Row],[Units Sold]],0)</f>
        <v>16</v>
      </c>
      <c r="T4898" s="4" t="str">
        <f>IF(Table1[[#This Row],[Profit per unit]]&gt;$V$8,"Premium","Mass")</f>
        <v>Mass</v>
      </c>
      <c r="U4898" s="4"/>
    </row>
    <row r="4899" spans="2:21" ht="14.25" customHeight="1" x14ac:dyDescent="0.3">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c r="O4899" s="4" t="str">
        <f>TEXT(Table1[[#This Row],[Invoice Date]],"mmm")</f>
        <v>May</v>
      </c>
      <c r="P4899" s="4">
        <f>YEAR(Table1[[#This Row],[Invoice Date]])</f>
        <v>2021</v>
      </c>
      <c r="Q4899" s="4">
        <f>IFERROR(Table1[[#This Row],[Total Sales]]/Table1[[#This Row],[Units Sold]],4)</f>
        <v>32</v>
      </c>
      <c r="R4899" s="4">
        <f>IFERROR(Table1[[#This Row],[Operating Profit]]/Table1[[#This Row],[Units Sold]],0)</f>
        <v>15.679999999999998</v>
      </c>
      <c r="S4899" s="4">
        <f>IFERROR((Table1[[#This Row],[Total Sales]]-Table1[[#This Row],[Operating Profit]])/Table1[[#This Row],[Units Sold]],0)</f>
        <v>16.32</v>
      </c>
      <c r="T4899" s="4" t="str">
        <f>IF(Table1[[#This Row],[Profit per unit]]&gt;$V$8,"Premium","Mass")</f>
        <v>Mass</v>
      </c>
      <c r="U4899" s="4"/>
    </row>
    <row r="4900" spans="2:21" ht="14.25" customHeight="1" x14ac:dyDescent="0.3">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c r="O4900" s="4" t="str">
        <f>TEXT(Table1[[#This Row],[Invoice Date]],"mmm")</f>
        <v>May</v>
      </c>
      <c r="P4900" s="4">
        <f>YEAR(Table1[[#This Row],[Invoice Date]])</f>
        <v>2021</v>
      </c>
      <c r="Q4900" s="4">
        <f>IFERROR(Table1[[#This Row],[Total Sales]]/Table1[[#This Row],[Units Sold]],4)</f>
        <v>24</v>
      </c>
      <c r="R4900" s="4">
        <f>IFERROR(Table1[[#This Row],[Operating Profit]]/Table1[[#This Row],[Units Sold]],0)</f>
        <v>11.52</v>
      </c>
      <c r="S4900" s="4">
        <f>IFERROR((Table1[[#This Row],[Total Sales]]-Table1[[#This Row],[Operating Profit]])/Table1[[#This Row],[Units Sold]],0)</f>
        <v>12.48</v>
      </c>
      <c r="T4900" s="4" t="str">
        <f>IF(Table1[[#This Row],[Profit per unit]]&gt;$V$8,"Premium","Mass")</f>
        <v>Mass</v>
      </c>
      <c r="U4900" s="4"/>
    </row>
    <row r="4901" spans="2:21" ht="14.25" customHeight="1" x14ac:dyDescent="0.3">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c r="O4901" s="4" t="str">
        <f>TEXT(Table1[[#This Row],[Invoice Date]],"mmm")</f>
        <v>May</v>
      </c>
      <c r="P4901" s="4">
        <f>YEAR(Table1[[#This Row],[Invoice Date]])</f>
        <v>2021</v>
      </c>
      <c r="Q4901" s="4">
        <f>IFERROR(Table1[[#This Row],[Total Sales]]/Table1[[#This Row],[Units Sold]],4)</f>
        <v>27</v>
      </c>
      <c r="R4901" s="4">
        <f>IFERROR(Table1[[#This Row],[Operating Profit]]/Table1[[#This Row],[Units Sold]],0)</f>
        <v>14.309999999999999</v>
      </c>
      <c r="S4901" s="4">
        <f>IFERROR((Table1[[#This Row],[Total Sales]]-Table1[[#This Row],[Operating Profit]])/Table1[[#This Row],[Units Sold]],0)</f>
        <v>12.690000000000001</v>
      </c>
      <c r="T4901" s="4" t="str">
        <f>IF(Table1[[#This Row],[Profit per unit]]&gt;$V$8,"Premium","Mass")</f>
        <v>Mass</v>
      </c>
      <c r="U4901" s="4"/>
    </row>
    <row r="4902" spans="2:21" ht="14.25" customHeight="1" x14ac:dyDescent="0.3">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c r="O4902" s="4" t="str">
        <f>TEXT(Table1[[#This Row],[Invoice Date]],"mmm")</f>
        <v>May</v>
      </c>
      <c r="P4902" s="4">
        <f>YEAR(Table1[[#This Row],[Invoice Date]])</f>
        <v>2021</v>
      </c>
      <c r="Q4902" s="4">
        <f>IFERROR(Table1[[#This Row],[Total Sales]]/Table1[[#This Row],[Units Sold]],4)</f>
        <v>43</v>
      </c>
      <c r="R4902" s="4">
        <f>IFERROR(Table1[[#This Row],[Operating Profit]]/Table1[[#This Row],[Units Sold]],0)</f>
        <v>19.349999999999998</v>
      </c>
      <c r="S4902" s="4">
        <f>IFERROR((Table1[[#This Row],[Total Sales]]-Table1[[#This Row],[Operating Profit]])/Table1[[#This Row],[Units Sold]],0)</f>
        <v>23.650000000000002</v>
      </c>
      <c r="T4902" s="4" t="str">
        <f>IF(Table1[[#This Row],[Profit per unit]]&gt;$V$8,"Premium","Mass")</f>
        <v>Mass</v>
      </c>
      <c r="U4902" s="4"/>
    </row>
    <row r="4903" spans="2:21" ht="14.25" customHeight="1" x14ac:dyDescent="0.3">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c r="O4903" s="4" t="str">
        <f>TEXT(Table1[[#This Row],[Invoice Date]],"mmm")</f>
        <v>May</v>
      </c>
      <c r="P4903" s="4">
        <f>YEAR(Table1[[#This Row],[Invoice Date]])</f>
        <v>2021</v>
      </c>
      <c r="Q4903" s="4">
        <f>IFERROR(Table1[[#This Row],[Total Sales]]/Table1[[#This Row],[Units Sold]],4)</f>
        <v>32</v>
      </c>
      <c r="R4903" s="4">
        <f>IFERROR(Table1[[#This Row],[Operating Profit]]/Table1[[#This Row],[Units Sold]],0)</f>
        <v>19.52</v>
      </c>
      <c r="S4903" s="4">
        <f>IFERROR((Table1[[#This Row],[Total Sales]]-Table1[[#This Row],[Operating Profit]])/Table1[[#This Row],[Units Sold]],0)</f>
        <v>12.480000000000002</v>
      </c>
      <c r="T4903" s="4" t="str">
        <f>IF(Table1[[#This Row],[Profit per unit]]&gt;$V$8,"Premium","Mass")</f>
        <v>Mass</v>
      </c>
      <c r="U4903" s="4"/>
    </row>
    <row r="4904" spans="2:21" ht="14.25" customHeight="1" x14ac:dyDescent="0.3">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c r="O4904" s="4" t="str">
        <f>TEXT(Table1[[#This Row],[Invoice Date]],"mmm")</f>
        <v>May</v>
      </c>
      <c r="P4904" s="4">
        <f>YEAR(Table1[[#This Row],[Invoice Date]])</f>
        <v>2021</v>
      </c>
      <c r="Q4904" s="4">
        <f>IFERROR(Table1[[#This Row],[Total Sales]]/Table1[[#This Row],[Units Sold]],4)</f>
        <v>32</v>
      </c>
      <c r="R4904" s="4">
        <f>IFERROR(Table1[[#This Row],[Operating Profit]]/Table1[[#This Row],[Units Sold]],0)</f>
        <v>17.28</v>
      </c>
      <c r="S4904" s="4">
        <f>IFERROR((Table1[[#This Row],[Total Sales]]-Table1[[#This Row],[Operating Profit]])/Table1[[#This Row],[Units Sold]],0)</f>
        <v>14.719999999999999</v>
      </c>
      <c r="T4904" s="4" t="str">
        <f>IF(Table1[[#This Row],[Profit per unit]]&gt;$V$8,"Premium","Mass")</f>
        <v>Mass</v>
      </c>
      <c r="U4904" s="4"/>
    </row>
    <row r="4905" spans="2:21" ht="14.25" customHeight="1" x14ac:dyDescent="0.3">
      <c r="B4905" s="4" t="s">
        <v>14</v>
      </c>
      <c r="C4905" s="4">
        <v>1185732</v>
      </c>
      <c r="D4905" s="5">
        <v>44344</v>
      </c>
      <c r="E4905" s="4" t="s">
        <v>36</v>
      </c>
      <c r="F4905" s="4" t="s">
        <v>57</v>
      </c>
      <c r="G4905" s="4" t="s">
        <v>58</v>
      </c>
      <c r="H4905" s="6" t="s">
        <v>19</v>
      </c>
      <c r="I4905" s="7">
        <v>33</v>
      </c>
      <c r="J4905" s="8">
        <v>38</v>
      </c>
      <c r="K4905" s="9">
        <v>1254</v>
      </c>
      <c r="L4905" s="9">
        <v>627</v>
      </c>
      <c r="M4905" s="10">
        <v>0.5</v>
      </c>
      <c r="N4905" s="4" t="s">
        <v>83</v>
      </c>
      <c r="O4905" s="4" t="str">
        <f>TEXT(Table1[[#This Row],[Invoice Date]],"mmm")</f>
        <v>May</v>
      </c>
      <c r="P4905" s="4">
        <f>YEAR(Table1[[#This Row],[Invoice Date]])</f>
        <v>2021</v>
      </c>
      <c r="Q4905" s="4">
        <f>IFERROR(Table1[[#This Row],[Total Sales]]/Table1[[#This Row],[Units Sold]],4)</f>
        <v>33</v>
      </c>
      <c r="R4905" s="4">
        <f>IFERROR(Table1[[#This Row],[Operating Profit]]/Table1[[#This Row],[Units Sold]],0)</f>
        <v>16.5</v>
      </c>
      <c r="S4905" s="4">
        <f>IFERROR((Table1[[#This Row],[Total Sales]]-Table1[[#This Row],[Operating Profit]])/Table1[[#This Row],[Units Sold]],0)</f>
        <v>16.5</v>
      </c>
      <c r="T4905" s="4" t="str">
        <f>IF(Table1[[#This Row],[Profit per unit]]&gt;$V$8,"Premium","Mass")</f>
        <v>Mass</v>
      </c>
      <c r="U4905" s="4"/>
    </row>
    <row r="4906" spans="2:21" ht="14.25" customHeight="1" x14ac:dyDescent="0.3">
      <c r="B4906" s="4" t="s">
        <v>14</v>
      </c>
      <c r="C4906" s="4">
        <v>1185732</v>
      </c>
      <c r="D4906" s="5">
        <v>44345</v>
      </c>
      <c r="E4906" s="4" t="s">
        <v>36</v>
      </c>
      <c r="F4906" s="4" t="s">
        <v>57</v>
      </c>
      <c r="G4906" s="4" t="s">
        <v>58</v>
      </c>
      <c r="H4906" s="6" t="s">
        <v>20</v>
      </c>
      <c r="I4906" s="7">
        <v>23</v>
      </c>
      <c r="J4906" s="8">
        <v>47</v>
      </c>
      <c r="K4906" s="9">
        <v>1081</v>
      </c>
      <c r="L4906" s="9">
        <v>540.5</v>
      </c>
      <c r="M4906" s="10">
        <v>0.5</v>
      </c>
      <c r="N4906" s="4" t="s">
        <v>83</v>
      </c>
      <c r="O4906" s="4" t="str">
        <f>TEXT(Table1[[#This Row],[Invoice Date]],"mmm")</f>
        <v>May</v>
      </c>
      <c r="P4906" s="4">
        <f>YEAR(Table1[[#This Row],[Invoice Date]])</f>
        <v>2021</v>
      </c>
      <c r="Q4906" s="4">
        <f>IFERROR(Table1[[#This Row],[Total Sales]]/Table1[[#This Row],[Units Sold]],4)</f>
        <v>23</v>
      </c>
      <c r="R4906" s="4">
        <f>IFERROR(Table1[[#This Row],[Operating Profit]]/Table1[[#This Row],[Units Sold]],0)</f>
        <v>11.5</v>
      </c>
      <c r="S4906" s="4">
        <f>IFERROR((Table1[[#This Row],[Total Sales]]-Table1[[#This Row],[Operating Profit]])/Table1[[#This Row],[Units Sold]],0)</f>
        <v>11.5</v>
      </c>
      <c r="T4906" s="4" t="str">
        <f>IF(Table1[[#This Row],[Profit per unit]]&gt;$V$8,"Premium","Mass")</f>
        <v>Mass</v>
      </c>
      <c r="U4906" s="4"/>
    </row>
    <row r="4907" spans="2:21" ht="14.25" customHeight="1" x14ac:dyDescent="0.3">
      <c r="B4907" s="4" t="s">
        <v>14</v>
      </c>
      <c r="C4907" s="4">
        <v>1185732</v>
      </c>
      <c r="D4907" s="5">
        <v>44346</v>
      </c>
      <c r="E4907" s="4" t="s">
        <v>36</v>
      </c>
      <c r="F4907" s="4" t="s">
        <v>57</v>
      </c>
      <c r="G4907" s="4" t="s">
        <v>58</v>
      </c>
      <c r="H4907" s="6" t="s">
        <v>21</v>
      </c>
      <c r="I4907" s="7">
        <v>29</v>
      </c>
      <c r="J4907" s="8">
        <v>14</v>
      </c>
      <c r="K4907" s="9">
        <v>406</v>
      </c>
      <c r="L4907" s="9">
        <v>203</v>
      </c>
      <c r="M4907" s="10">
        <v>0.5</v>
      </c>
      <c r="N4907" s="4" t="s">
        <v>83</v>
      </c>
      <c r="O4907" s="4" t="str">
        <f>TEXT(Table1[[#This Row],[Invoice Date]],"mmm")</f>
        <v>May</v>
      </c>
      <c r="P4907" s="4">
        <f>YEAR(Table1[[#This Row],[Invoice Date]])</f>
        <v>2021</v>
      </c>
      <c r="Q4907" s="4">
        <f>IFERROR(Table1[[#This Row],[Total Sales]]/Table1[[#This Row],[Units Sold]],4)</f>
        <v>29</v>
      </c>
      <c r="R4907" s="4">
        <f>IFERROR(Table1[[#This Row],[Operating Profit]]/Table1[[#This Row],[Units Sold]],0)</f>
        <v>14.5</v>
      </c>
      <c r="S4907" s="4">
        <f>IFERROR((Table1[[#This Row],[Total Sales]]-Table1[[#This Row],[Operating Profit]])/Table1[[#This Row],[Units Sold]],0)</f>
        <v>14.5</v>
      </c>
      <c r="T4907" s="4" t="str">
        <f>IF(Table1[[#This Row],[Profit per unit]]&gt;$V$8,"Premium","Mass")</f>
        <v>Mass</v>
      </c>
      <c r="U4907" s="4"/>
    </row>
    <row r="4908" spans="2:21" ht="14.25" customHeight="1" x14ac:dyDescent="0.3">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c r="O4908" s="4" t="str">
        <f>TEXT(Table1[[#This Row],[Invoice Date]],"mmm")</f>
        <v>May</v>
      </c>
      <c r="P4908" s="4">
        <f>YEAR(Table1[[#This Row],[Invoice Date]])</f>
        <v>2021</v>
      </c>
      <c r="Q4908" s="4">
        <f>IFERROR(Table1[[#This Row],[Total Sales]]/Table1[[#This Row],[Units Sold]],4)</f>
        <v>41</v>
      </c>
      <c r="R4908" s="4">
        <f>IFERROR(Table1[[#This Row],[Operating Profit]]/Table1[[#This Row],[Units Sold]],0)</f>
        <v>20.09</v>
      </c>
      <c r="S4908" s="4">
        <f>IFERROR((Table1[[#This Row],[Total Sales]]-Table1[[#This Row],[Operating Profit]])/Table1[[#This Row],[Units Sold]],0)</f>
        <v>20.91</v>
      </c>
      <c r="T4908" s="4" t="str">
        <f>IF(Table1[[#This Row],[Profit per unit]]&gt;$V$8,"Premium","Mass")</f>
        <v>Mass</v>
      </c>
      <c r="U4908" s="4"/>
    </row>
    <row r="4909" spans="2:21" ht="14.25" customHeight="1" x14ac:dyDescent="0.3">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c r="O4909" s="4" t="str">
        <f>TEXT(Table1[[#This Row],[Invoice Date]],"mmm")</f>
        <v>Jun</v>
      </c>
      <c r="P4909" s="4">
        <f>YEAR(Table1[[#This Row],[Invoice Date]])</f>
        <v>2021</v>
      </c>
      <c r="Q4909" s="4">
        <f>IFERROR(Table1[[#This Row],[Total Sales]]/Table1[[#This Row],[Units Sold]],4)</f>
        <v>32</v>
      </c>
      <c r="R4909" s="4">
        <f>IFERROR(Table1[[#This Row],[Operating Profit]]/Table1[[#This Row],[Units Sold]],0)</f>
        <v>19.84</v>
      </c>
      <c r="S4909" s="4">
        <f>IFERROR((Table1[[#This Row],[Total Sales]]-Table1[[#This Row],[Operating Profit]])/Table1[[#This Row],[Units Sold]],0)</f>
        <v>12.159999999999998</v>
      </c>
      <c r="T4909" s="4" t="str">
        <f>IF(Table1[[#This Row],[Profit per unit]]&gt;$V$8,"Premium","Mass")</f>
        <v>Mass</v>
      </c>
      <c r="U4909" s="4"/>
    </row>
    <row r="4910" spans="2:21" ht="14.25" customHeight="1" x14ac:dyDescent="0.3">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c r="O4910" s="4" t="str">
        <f>TEXT(Table1[[#This Row],[Invoice Date]],"mmm")</f>
        <v>Jun</v>
      </c>
      <c r="P4910" s="4">
        <f>YEAR(Table1[[#This Row],[Invoice Date]])</f>
        <v>2021</v>
      </c>
      <c r="Q4910" s="4">
        <f>IFERROR(Table1[[#This Row],[Total Sales]]/Table1[[#This Row],[Units Sold]],4)</f>
        <v>38</v>
      </c>
      <c r="R4910" s="4">
        <f>IFERROR(Table1[[#This Row],[Operating Profit]]/Table1[[#This Row],[Units Sold]],0)</f>
        <v>20.52</v>
      </c>
      <c r="S4910" s="4">
        <f>IFERROR((Table1[[#This Row],[Total Sales]]-Table1[[#This Row],[Operating Profit]])/Table1[[#This Row],[Units Sold]],0)</f>
        <v>17.48</v>
      </c>
      <c r="T4910" s="4" t="str">
        <f>IF(Table1[[#This Row],[Profit per unit]]&gt;$V$8,"Premium","Mass")</f>
        <v>Mass</v>
      </c>
      <c r="U4910" s="4"/>
    </row>
    <row r="4911" spans="2:21" ht="14.25" customHeight="1" x14ac:dyDescent="0.3">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c r="O4911" s="4" t="str">
        <f>TEXT(Table1[[#This Row],[Invoice Date]],"mmm")</f>
        <v>Jun</v>
      </c>
      <c r="P4911" s="4">
        <f>YEAR(Table1[[#This Row],[Invoice Date]])</f>
        <v>2021</v>
      </c>
      <c r="Q4911" s="4">
        <f>IFERROR(Table1[[#This Row],[Total Sales]]/Table1[[#This Row],[Units Sold]],4)</f>
        <v>39</v>
      </c>
      <c r="R4911" s="4">
        <f>IFERROR(Table1[[#This Row],[Operating Profit]]/Table1[[#This Row],[Units Sold]],0)</f>
        <v>17.939999999999998</v>
      </c>
      <c r="S4911" s="4">
        <f>IFERROR((Table1[[#This Row],[Total Sales]]-Table1[[#This Row],[Operating Profit]])/Table1[[#This Row],[Units Sold]],0)</f>
        <v>21.060000000000002</v>
      </c>
      <c r="T4911" s="4" t="str">
        <f>IF(Table1[[#This Row],[Profit per unit]]&gt;$V$8,"Premium","Mass")</f>
        <v>Mass</v>
      </c>
      <c r="U4911" s="4"/>
    </row>
    <row r="4912" spans="2:21" ht="14.25" customHeight="1" x14ac:dyDescent="0.3">
      <c r="B4912" s="4" t="s">
        <v>14</v>
      </c>
      <c r="C4912" s="4">
        <v>1185732</v>
      </c>
      <c r="D4912" s="5">
        <v>44351</v>
      </c>
      <c r="E4912" s="4" t="s">
        <v>36</v>
      </c>
      <c r="F4912" s="4" t="s">
        <v>57</v>
      </c>
      <c r="G4912" s="4" t="s">
        <v>58</v>
      </c>
      <c r="H4912" s="6" t="s">
        <v>20</v>
      </c>
      <c r="I4912" s="7">
        <v>29</v>
      </c>
      <c r="J4912" s="8">
        <v>39</v>
      </c>
      <c r="K4912" s="9">
        <v>1131</v>
      </c>
      <c r="L4912" s="9">
        <v>565.5</v>
      </c>
      <c r="M4912" s="10">
        <v>0.5</v>
      </c>
      <c r="N4912" s="4" t="s">
        <v>83</v>
      </c>
      <c r="O4912" s="4" t="str">
        <f>TEXT(Table1[[#This Row],[Invoice Date]],"mmm")</f>
        <v>Jun</v>
      </c>
      <c r="P4912" s="4">
        <f>YEAR(Table1[[#This Row],[Invoice Date]])</f>
        <v>2021</v>
      </c>
      <c r="Q4912" s="4">
        <f>IFERROR(Table1[[#This Row],[Total Sales]]/Table1[[#This Row],[Units Sold]],4)</f>
        <v>29</v>
      </c>
      <c r="R4912" s="4">
        <f>IFERROR(Table1[[#This Row],[Operating Profit]]/Table1[[#This Row],[Units Sold]],0)</f>
        <v>14.5</v>
      </c>
      <c r="S4912" s="4">
        <f>IFERROR((Table1[[#This Row],[Total Sales]]-Table1[[#This Row],[Operating Profit]])/Table1[[#This Row],[Units Sold]],0)</f>
        <v>14.5</v>
      </c>
      <c r="T4912" s="4" t="str">
        <f>IF(Table1[[#This Row],[Profit per unit]]&gt;$V$8,"Premium","Mass")</f>
        <v>Mass</v>
      </c>
      <c r="U4912" s="4"/>
    </row>
    <row r="4913" spans="2:21" ht="14.25" customHeight="1" x14ac:dyDescent="0.3">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c r="O4913" s="4" t="str">
        <f>TEXT(Table1[[#This Row],[Invoice Date]],"mmm")</f>
        <v>Jun</v>
      </c>
      <c r="P4913" s="4">
        <f>YEAR(Table1[[#This Row],[Invoice Date]])</f>
        <v>2021</v>
      </c>
      <c r="Q4913" s="4">
        <f>IFERROR(Table1[[#This Row],[Total Sales]]/Table1[[#This Row],[Units Sold]],4)</f>
        <v>4</v>
      </c>
      <c r="R4913" s="4">
        <f>IFERROR(Table1[[#This Row],[Operating Profit]]/Table1[[#This Row],[Units Sold]],0)</f>
        <v>0</v>
      </c>
      <c r="S4913" s="4">
        <f>IFERROR((Table1[[#This Row],[Total Sales]]-Table1[[#This Row],[Operating Profit]])/Table1[[#This Row],[Units Sold]],0)</f>
        <v>0</v>
      </c>
      <c r="T4913" s="4" t="str">
        <f>IF(Table1[[#This Row],[Profit per unit]]&gt;$V$8,"Premium","Mass")</f>
        <v>Mass</v>
      </c>
      <c r="U4913" s="4"/>
    </row>
    <row r="4914" spans="2:21" ht="14.25" customHeight="1" x14ac:dyDescent="0.3">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c r="O4914" s="4" t="str">
        <f>TEXT(Table1[[#This Row],[Invoice Date]],"mmm")</f>
        <v>Jun</v>
      </c>
      <c r="P4914" s="4">
        <f>YEAR(Table1[[#This Row],[Invoice Date]])</f>
        <v>2021</v>
      </c>
      <c r="Q4914" s="4">
        <f>IFERROR(Table1[[#This Row],[Total Sales]]/Table1[[#This Row],[Units Sold]],4)</f>
        <v>45</v>
      </c>
      <c r="R4914" s="4">
        <f>IFERROR(Table1[[#This Row],[Operating Profit]]/Table1[[#This Row],[Units Sold]],0)</f>
        <v>21.15</v>
      </c>
      <c r="S4914" s="4">
        <f>IFERROR((Table1[[#This Row],[Total Sales]]-Table1[[#This Row],[Operating Profit]])/Table1[[#This Row],[Units Sold]],0)</f>
        <v>23.85</v>
      </c>
      <c r="T4914" s="4" t="str">
        <f>IF(Table1[[#This Row],[Profit per unit]]&gt;$V$8,"Premium","Mass")</f>
        <v>Mass</v>
      </c>
      <c r="U4914" s="4"/>
    </row>
    <row r="4915" spans="2:21" ht="14.25" customHeight="1" x14ac:dyDescent="0.3">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c r="O4915" s="4" t="str">
        <f>TEXT(Table1[[#This Row],[Invoice Date]],"mmm")</f>
        <v>Jun</v>
      </c>
      <c r="P4915" s="4">
        <f>YEAR(Table1[[#This Row],[Invoice Date]])</f>
        <v>2021</v>
      </c>
      <c r="Q4915" s="4">
        <f>IFERROR(Table1[[#This Row],[Total Sales]]/Table1[[#This Row],[Units Sold]],4)</f>
        <v>37</v>
      </c>
      <c r="R4915" s="4">
        <f>IFERROR(Table1[[#This Row],[Operating Profit]]/Table1[[#This Row],[Units Sold]],0)</f>
        <v>22.57</v>
      </c>
      <c r="S4915" s="4">
        <f>IFERROR((Table1[[#This Row],[Total Sales]]-Table1[[#This Row],[Operating Profit]])/Table1[[#This Row],[Units Sold]],0)</f>
        <v>14.430000000000001</v>
      </c>
      <c r="T4915" s="4" t="str">
        <f>IF(Table1[[#This Row],[Profit per unit]]&gt;$V$8,"Premium","Mass")</f>
        <v>Mass</v>
      </c>
      <c r="U4915" s="4"/>
    </row>
    <row r="4916" spans="2:21" ht="14.25" customHeight="1" x14ac:dyDescent="0.3">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c r="O4916" s="4" t="str">
        <f>TEXT(Table1[[#This Row],[Invoice Date]],"mmm")</f>
        <v>Jun</v>
      </c>
      <c r="P4916" s="4">
        <f>YEAR(Table1[[#This Row],[Invoice Date]])</f>
        <v>2021</v>
      </c>
      <c r="Q4916" s="4">
        <f>IFERROR(Table1[[#This Row],[Total Sales]]/Table1[[#This Row],[Units Sold]],4)</f>
        <v>38</v>
      </c>
      <c r="R4916" s="4">
        <f>IFERROR(Table1[[#This Row],[Operating Profit]]/Table1[[#This Row],[Units Sold]],0)</f>
        <v>20.140000000000004</v>
      </c>
      <c r="S4916" s="4">
        <f>IFERROR((Table1[[#This Row],[Total Sales]]-Table1[[#This Row],[Operating Profit]])/Table1[[#This Row],[Units Sold]],0)</f>
        <v>17.859999999999996</v>
      </c>
      <c r="T4916" s="4" t="str">
        <f>IF(Table1[[#This Row],[Profit per unit]]&gt;$V$8,"Premium","Mass")</f>
        <v>Mass</v>
      </c>
      <c r="U4916" s="4"/>
    </row>
    <row r="4917" spans="2:21" ht="14.25" customHeight="1" x14ac:dyDescent="0.3">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c r="O4917" s="4" t="str">
        <f>TEXT(Table1[[#This Row],[Invoice Date]],"mmm")</f>
        <v>Jun</v>
      </c>
      <c r="P4917" s="4">
        <f>YEAR(Table1[[#This Row],[Invoice Date]])</f>
        <v>2021</v>
      </c>
      <c r="Q4917" s="4">
        <f>IFERROR(Table1[[#This Row],[Total Sales]]/Table1[[#This Row],[Units Sold]],4)</f>
        <v>32</v>
      </c>
      <c r="R4917" s="4">
        <f>IFERROR(Table1[[#This Row],[Operating Profit]]/Table1[[#This Row],[Units Sold]],0)</f>
        <v>14.4</v>
      </c>
      <c r="S4917" s="4">
        <f>IFERROR((Table1[[#This Row],[Total Sales]]-Table1[[#This Row],[Operating Profit]])/Table1[[#This Row],[Units Sold]],0)</f>
        <v>17.600000000000001</v>
      </c>
      <c r="T4917" s="4" t="str">
        <f>IF(Table1[[#This Row],[Profit per unit]]&gt;$V$8,"Premium","Mass")</f>
        <v>Mass</v>
      </c>
      <c r="U4917" s="4"/>
    </row>
    <row r="4918" spans="2:21" ht="14.25" customHeight="1" x14ac:dyDescent="0.3">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c r="O4918" s="4" t="str">
        <f>TEXT(Table1[[#This Row],[Invoice Date]],"mmm")</f>
        <v>Jun</v>
      </c>
      <c r="P4918" s="4">
        <f>YEAR(Table1[[#This Row],[Invoice Date]])</f>
        <v>2021</v>
      </c>
      <c r="Q4918" s="4">
        <f>IFERROR(Table1[[#This Row],[Total Sales]]/Table1[[#This Row],[Units Sold]],4)</f>
        <v>23</v>
      </c>
      <c r="R4918" s="4">
        <f>IFERROR(Table1[[#This Row],[Operating Profit]]/Table1[[#This Row],[Units Sold]],0)</f>
        <v>10.349999999999998</v>
      </c>
      <c r="S4918" s="4">
        <f>IFERROR((Table1[[#This Row],[Total Sales]]-Table1[[#This Row],[Operating Profit]])/Table1[[#This Row],[Units Sold]],0)</f>
        <v>12.650000000000002</v>
      </c>
      <c r="T4918" s="4" t="str">
        <f>IF(Table1[[#This Row],[Profit per unit]]&gt;$V$8,"Premium","Mass")</f>
        <v>Mass</v>
      </c>
      <c r="U4918" s="4"/>
    </row>
    <row r="4919" spans="2:21" ht="14.25" customHeight="1" x14ac:dyDescent="0.3">
      <c r="B4919" s="4" t="s">
        <v>14</v>
      </c>
      <c r="C4919" s="4">
        <v>1185732</v>
      </c>
      <c r="D4919" s="5">
        <v>44358</v>
      </c>
      <c r="E4919" s="4" t="s">
        <v>36</v>
      </c>
      <c r="F4919" s="4" t="s">
        <v>57</v>
      </c>
      <c r="G4919" s="4" t="s">
        <v>58</v>
      </c>
      <c r="H4919" s="6" t="s">
        <v>21</v>
      </c>
      <c r="I4919" s="7">
        <v>27</v>
      </c>
      <c r="J4919" s="8">
        <v>0</v>
      </c>
      <c r="K4919" s="9">
        <v>0</v>
      </c>
      <c r="L4919" s="9">
        <v>0</v>
      </c>
      <c r="M4919" s="10">
        <v>0.53</v>
      </c>
      <c r="N4919" s="4" t="s">
        <v>83</v>
      </c>
      <c r="O4919" s="4" t="str">
        <f>TEXT(Table1[[#This Row],[Invoice Date]],"mmm")</f>
        <v>Jun</v>
      </c>
      <c r="P4919" s="4">
        <f>YEAR(Table1[[#This Row],[Invoice Date]])</f>
        <v>2021</v>
      </c>
      <c r="Q4919" s="4">
        <f>IFERROR(Table1[[#This Row],[Total Sales]]/Table1[[#This Row],[Units Sold]],4)</f>
        <v>4</v>
      </c>
      <c r="R4919" s="4">
        <f>IFERROR(Table1[[#This Row],[Operating Profit]]/Table1[[#This Row],[Units Sold]],0)</f>
        <v>0</v>
      </c>
      <c r="S4919" s="4">
        <f>IFERROR((Table1[[#This Row],[Total Sales]]-Table1[[#This Row],[Operating Profit]])/Table1[[#This Row],[Units Sold]],0)</f>
        <v>0</v>
      </c>
      <c r="T4919" s="4" t="str">
        <f>IF(Table1[[#This Row],[Profit per unit]]&gt;$V$8,"Premium","Mass")</f>
        <v>Mass</v>
      </c>
      <c r="U4919" s="4"/>
    </row>
    <row r="4920" spans="2:21" ht="14.25" customHeight="1" x14ac:dyDescent="0.3">
      <c r="B4920" s="4" t="s">
        <v>14</v>
      </c>
      <c r="C4920" s="4">
        <v>1185732</v>
      </c>
      <c r="D4920" s="5">
        <v>44359</v>
      </c>
      <c r="E4920" s="4" t="s">
        <v>36</v>
      </c>
      <c r="F4920" s="4" t="s">
        <v>57</v>
      </c>
      <c r="G4920" s="4" t="s">
        <v>58</v>
      </c>
      <c r="H4920" s="6" t="s">
        <v>22</v>
      </c>
      <c r="I4920" s="7">
        <v>42</v>
      </c>
      <c r="J4920" s="8">
        <v>6</v>
      </c>
      <c r="K4920" s="9">
        <v>252</v>
      </c>
      <c r="L4920" s="9">
        <v>120.96</v>
      </c>
      <c r="M4920" s="10">
        <v>0.48</v>
      </c>
      <c r="N4920" s="4" t="s">
        <v>83</v>
      </c>
      <c r="O4920" s="4" t="str">
        <f>TEXT(Table1[[#This Row],[Invoice Date]],"mmm")</f>
        <v>Jun</v>
      </c>
      <c r="P4920" s="4">
        <f>YEAR(Table1[[#This Row],[Invoice Date]])</f>
        <v>2021</v>
      </c>
      <c r="Q4920" s="4">
        <f>IFERROR(Table1[[#This Row],[Total Sales]]/Table1[[#This Row],[Units Sold]],4)</f>
        <v>42</v>
      </c>
      <c r="R4920" s="4">
        <f>IFERROR(Table1[[#This Row],[Operating Profit]]/Table1[[#This Row],[Units Sold]],0)</f>
        <v>20.16</v>
      </c>
      <c r="S4920" s="4">
        <f>IFERROR((Table1[[#This Row],[Total Sales]]-Table1[[#This Row],[Operating Profit]])/Table1[[#This Row],[Units Sold]],0)</f>
        <v>21.840000000000003</v>
      </c>
      <c r="T4920" s="4" t="str">
        <f>IF(Table1[[#This Row],[Profit per unit]]&gt;$V$8,"Premium","Mass")</f>
        <v>Mass</v>
      </c>
      <c r="U4920" s="4"/>
    </row>
    <row r="4921" spans="2:21" ht="14.25" customHeight="1" x14ac:dyDescent="0.3">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c r="O4921" s="4" t="str">
        <f>TEXT(Table1[[#This Row],[Invoice Date]],"mmm")</f>
        <v>Jun</v>
      </c>
      <c r="P4921" s="4">
        <f>YEAR(Table1[[#This Row],[Invoice Date]])</f>
        <v>2021</v>
      </c>
      <c r="Q4921" s="4">
        <f>IFERROR(Table1[[#This Row],[Total Sales]]/Table1[[#This Row],[Units Sold]],4)</f>
        <v>34</v>
      </c>
      <c r="R4921" s="4">
        <f>IFERROR(Table1[[#This Row],[Operating Profit]]/Table1[[#This Row],[Units Sold]],0)</f>
        <v>21.080000000000002</v>
      </c>
      <c r="S4921" s="4">
        <f>IFERROR((Table1[[#This Row],[Total Sales]]-Table1[[#This Row],[Operating Profit]])/Table1[[#This Row],[Units Sold]],0)</f>
        <v>12.92</v>
      </c>
      <c r="T4921" s="4" t="str">
        <f>IF(Table1[[#This Row],[Profit per unit]]&gt;$V$8,"Premium","Mass")</f>
        <v>Mass</v>
      </c>
      <c r="U4921" s="4"/>
    </row>
    <row r="4922" spans="2:21" ht="14.25" customHeight="1" x14ac:dyDescent="0.3">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c r="O4922" s="4" t="str">
        <f>TEXT(Table1[[#This Row],[Invoice Date]],"mmm")</f>
        <v>Jun</v>
      </c>
      <c r="P4922" s="4">
        <f>YEAR(Table1[[#This Row],[Invoice Date]])</f>
        <v>2021</v>
      </c>
      <c r="Q4922" s="4">
        <f>IFERROR(Table1[[#This Row],[Total Sales]]/Table1[[#This Row],[Units Sold]],4)</f>
        <v>44</v>
      </c>
      <c r="R4922" s="4">
        <f>IFERROR(Table1[[#This Row],[Operating Profit]]/Table1[[#This Row],[Units Sold]],0)</f>
        <v>23.76</v>
      </c>
      <c r="S4922" s="4">
        <f>IFERROR((Table1[[#This Row],[Total Sales]]-Table1[[#This Row],[Operating Profit]])/Table1[[#This Row],[Units Sold]],0)</f>
        <v>20.239999999999998</v>
      </c>
      <c r="T4922" s="4" t="str">
        <f>IF(Table1[[#This Row],[Profit per unit]]&gt;$V$8,"Premium","Mass")</f>
        <v>Mass</v>
      </c>
      <c r="U4922" s="4"/>
    </row>
    <row r="4923" spans="2:21" ht="14.25" customHeight="1" x14ac:dyDescent="0.3">
      <c r="B4923" s="4" t="s">
        <v>14</v>
      </c>
      <c r="C4923" s="4">
        <v>1185732</v>
      </c>
      <c r="D4923" s="5">
        <v>44362</v>
      </c>
      <c r="E4923" s="4" t="s">
        <v>36</v>
      </c>
      <c r="F4923" s="4" t="s">
        <v>57</v>
      </c>
      <c r="G4923" s="4" t="s">
        <v>58</v>
      </c>
      <c r="H4923" s="6" t="s">
        <v>19</v>
      </c>
      <c r="I4923" s="7">
        <v>38</v>
      </c>
      <c r="J4923" s="8">
        <v>33</v>
      </c>
      <c r="K4923" s="9">
        <v>1254</v>
      </c>
      <c r="L4923" s="9">
        <v>627</v>
      </c>
      <c r="M4923" s="10">
        <v>0.5</v>
      </c>
      <c r="N4923" s="4" t="s">
        <v>83</v>
      </c>
      <c r="O4923" s="4" t="str">
        <f>TEXT(Table1[[#This Row],[Invoice Date]],"mmm")</f>
        <v>Jun</v>
      </c>
      <c r="P4923" s="4">
        <f>YEAR(Table1[[#This Row],[Invoice Date]])</f>
        <v>2021</v>
      </c>
      <c r="Q4923" s="4">
        <f>IFERROR(Table1[[#This Row],[Total Sales]]/Table1[[#This Row],[Units Sold]],4)</f>
        <v>38</v>
      </c>
      <c r="R4923" s="4">
        <f>IFERROR(Table1[[#This Row],[Operating Profit]]/Table1[[#This Row],[Units Sold]],0)</f>
        <v>19</v>
      </c>
      <c r="S4923" s="4">
        <f>IFERROR((Table1[[#This Row],[Total Sales]]-Table1[[#This Row],[Operating Profit]])/Table1[[#This Row],[Units Sold]],0)</f>
        <v>19</v>
      </c>
      <c r="T4923" s="4" t="str">
        <f>IF(Table1[[#This Row],[Profit per unit]]&gt;$V$8,"Premium","Mass")</f>
        <v>Mass</v>
      </c>
      <c r="U4923" s="4"/>
    </row>
    <row r="4924" spans="2:21" ht="14.25" customHeight="1" x14ac:dyDescent="0.3">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c r="O4924" s="4" t="str">
        <f>TEXT(Table1[[#This Row],[Invoice Date]],"mmm")</f>
        <v>Jun</v>
      </c>
      <c r="P4924" s="4">
        <f>YEAR(Table1[[#This Row],[Invoice Date]])</f>
        <v>2021</v>
      </c>
      <c r="Q4924" s="4">
        <f>IFERROR(Table1[[#This Row],[Total Sales]]/Table1[[#This Row],[Units Sold]],4)</f>
        <v>32</v>
      </c>
      <c r="R4924" s="4">
        <f>IFERROR(Table1[[#This Row],[Operating Profit]]/Table1[[#This Row],[Units Sold]],0)</f>
        <v>15.359999999999998</v>
      </c>
      <c r="S4924" s="4">
        <f>IFERROR((Table1[[#This Row],[Total Sales]]-Table1[[#This Row],[Operating Profit]])/Table1[[#This Row],[Units Sold]],0)</f>
        <v>16.64</v>
      </c>
      <c r="T4924" s="4" t="str">
        <f>IF(Table1[[#This Row],[Profit per unit]]&gt;$V$8,"Premium","Mass")</f>
        <v>Mass</v>
      </c>
      <c r="U4924" s="4"/>
    </row>
    <row r="4925" spans="2:21" ht="14.25" customHeight="1" x14ac:dyDescent="0.3">
      <c r="B4925" s="4" t="s">
        <v>14</v>
      </c>
      <c r="C4925" s="4">
        <v>1185732</v>
      </c>
      <c r="D4925" s="5">
        <v>44364</v>
      </c>
      <c r="E4925" s="4" t="s">
        <v>36</v>
      </c>
      <c r="F4925" s="4" t="s">
        <v>57</v>
      </c>
      <c r="G4925" s="4" t="s">
        <v>58</v>
      </c>
      <c r="H4925" s="6" t="s">
        <v>21</v>
      </c>
      <c r="I4925" s="7">
        <v>34</v>
      </c>
      <c r="J4925" s="8">
        <v>7</v>
      </c>
      <c r="K4925" s="9">
        <v>238</v>
      </c>
      <c r="L4925" s="9">
        <v>126.14</v>
      </c>
      <c r="M4925" s="10">
        <v>0.53</v>
      </c>
      <c r="N4925" s="4" t="s">
        <v>83</v>
      </c>
      <c r="O4925" s="4" t="str">
        <f>TEXT(Table1[[#This Row],[Invoice Date]],"mmm")</f>
        <v>Jun</v>
      </c>
      <c r="P4925" s="4">
        <f>YEAR(Table1[[#This Row],[Invoice Date]])</f>
        <v>2021</v>
      </c>
      <c r="Q4925" s="4">
        <f>IFERROR(Table1[[#This Row],[Total Sales]]/Table1[[#This Row],[Units Sold]],4)</f>
        <v>34</v>
      </c>
      <c r="R4925" s="4">
        <f>IFERROR(Table1[[#This Row],[Operating Profit]]/Table1[[#This Row],[Units Sold]],0)</f>
        <v>18.02</v>
      </c>
      <c r="S4925" s="4">
        <f>IFERROR((Table1[[#This Row],[Total Sales]]-Table1[[#This Row],[Operating Profit]])/Table1[[#This Row],[Units Sold]],0)</f>
        <v>15.98</v>
      </c>
      <c r="T4925" s="4" t="str">
        <f>IF(Table1[[#This Row],[Profit per unit]]&gt;$V$8,"Premium","Mass")</f>
        <v>Mass</v>
      </c>
      <c r="U4925" s="4"/>
    </row>
    <row r="4926" spans="2:21" ht="14.25" customHeight="1" x14ac:dyDescent="0.3">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c r="O4926" s="4" t="str">
        <f>TEXT(Table1[[#This Row],[Invoice Date]],"mmm")</f>
        <v>Jun</v>
      </c>
      <c r="P4926" s="4">
        <f>YEAR(Table1[[#This Row],[Invoice Date]])</f>
        <v>2021</v>
      </c>
      <c r="Q4926" s="4">
        <f>IFERROR(Table1[[#This Row],[Total Sales]]/Table1[[#This Row],[Units Sold]],4)</f>
        <v>46</v>
      </c>
      <c r="R4926" s="4">
        <f>IFERROR(Table1[[#This Row],[Operating Profit]]/Table1[[#This Row],[Units Sold]],0)</f>
        <v>21.16</v>
      </c>
      <c r="S4926" s="4">
        <f>IFERROR((Table1[[#This Row],[Total Sales]]-Table1[[#This Row],[Operating Profit]])/Table1[[#This Row],[Units Sold]],0)</f>
        <v>24.84</v>
      </c>
      <c r="T4926" s="4" t="str">
        <f>IF(Table1[[#This Row],[Profit per unit]]&gt;$V$8,"Premium","Mass")</f>
        <v>Mass</v>
      </c>
      <c r="U4926" s="4"/>
    </row>
    <row r="4927" spans="2:21" ht="14.25" customHeight="1" x14ac:dyDescent="0.3">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c r="O4927" s="4" t="str">
        <f>TEXT(Table1[[#This Row],[Invoice Date]],"mmm")</f>
        <v>Jun</v>
      </c>
      <c r="P4927" s="4">
        <f>YEAR(Table1[[#This Row],[Invoice Date]])</f>
        <v>2021</v>
      </c>
      <c r="Q4927" s="4">
        <f>IFERROR(Table1[[#This Row],[Total Sales]]/Table1[[#This Row],[Units Sold]],4)</f>
        <v>51</v>
      </c>
      <c r="R4927" s="4">
        <f>IFERROR(Table1[[#This Row],[Operating Profit]]/Table1[[#This Row],[Units Sold]],0)</f>
        <v>31.62</v>
      </c>
      <c r="S4927" s="4">
        <f>IFERROR((Table1[[#This Row],[Total Sales]]-Table1[[#This Row],[Operating Profit]])/Table1[[#This Row],[Units Sold]],0)</f>
        <v>19.38</v>
      </c>
      <c r="T4927" s="4" t="str">
        <f>IF(Table1[[#This Row],[Profit per unit]]&gt;$V$8,"Premium","Mass")</f>
        <v>Mass</v>
      </c>
      <c r="U4927" s="4"/>
    </row>
    <row r="4928" spans="2:21" ht="14.25" customHeight="1" x14ac:dyDescent="0.3">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c r="O4928" s="4" t="str">
        <f>TEXT(Table1[[#This Row],[Invoice Date]],"mmm")</f>
        <v>Jun</v>
      </c>
      <c r="P4928" s="4">
        <f>YEAR(Table1[[#This Row],[Invoice Date]])</f>
        <v>2021</v>
      </c>
      <c r="Q4928" s="4">
        <f>IFERROR(Table1[[#This Row],[Total Sales]]/Table1[[#This Row],[Units Sold]],4)</f>
        <v>36</v>
      </c>
      <c r="R4928" s="4">
        <f>IFERROR(Table1[[#This Row],[Operating Profit]]/Table1[[#This Row],[Units Sold]],0)</f>
        <v>19.079999999999998</v>
      </c>
      <c r="S4928" s="4">
        <f>IFERROR((Table1[[#This Row],[Total Sales]]-Table1[[#This Row],[Operating Profit]])/Table1[[#This Row],[Units Sold]],0)</f>
        <v>16.920000000000002</v>
      </c>
      <c r="T4928" s="4" t="str">
        <f>IF(Table1[[#This Row],[Profit per unit]]&gt;$V$8,"Premium","Mass")</f>
        <v>Mass</v>
      </c>
      <c r="U4928" s="4"/>
    </row>
    <row r="4929" spans="2:21" ht="14.25" customHeight="1" x14ac:dyDescent="0.3">
      <c r="B4929" s="4" t="s">
        <v>14</v>
      </c>
      <c r="C4929" s="4">
        <v>1185732</v>
      </c>
      <c r="D4929" s="5">
        <v>44368</v>
      </c>
      <c r="E4929" s="4" t="s">
        <v>36</v>
      </c>
      <c r="F4929" s="4" t="s">
        <v>57</v>
      </c>
      <c r="G4929" s="4" t="s">
        <v>58</v>
      </c>
      <c r="H4929" s="6" t="s">
        <v>19</v>
      </c>
      <c r="I4929" s="7">
        <v>32</v>
      </c>
      <c r="J4929" s="8">
        <v>45</v>
      </c>
      <c r="K4929" s="9">
        <v>1440</v>
      </c>
      <c r="L4929" s="9">
        <v>720</v>
      </c>
      <c r="M4929" s="10">
        <v>0.5</v>
      </c>
      <c r="N4929" s="4" t="s">
        <v>83</v>
      </c>
      <c r="O4929" s="4" t="str">
        <f>TEXT(Table1[[#This Row],[Invoice Date]],"mmm")</f>
        <v>Jun</v>
      </c>
      <c r="P4929" s="4">
        <f>YEAR(Table1[[#This Row],[Invoice Date]])</f>
        <v>2021</v>
      </c>
      <c r="Q4929" s="4">
        <f>IFERROR(Table1[[#This Row],[Total Sales]]/Table1[[#This Row],[Units Sold]],4)</f>
        <v>32</v>
      </c>
      <c r="R4929" s="4">
        <f>IFERROR(Table1[[#This Row],[Operating Profit]]/Table1[[#This Row],[Units Sold]],0)</f>
        <v>16</v>
      </c>
      <c r="S4929" s="4">
        <f>IFERROR((Table1[[#This Row],[Total Sales]]-Table1[[#This Row],[Operating Profit]])/Table1[[#This Row],[Units Sold]],0)</f>
        <v>16</v>
      </c>
      <c r="T4929" s="4" t="str">
        <f>IF(Table1[[#This Row],[Profit per unit]]&gt;$V$8,"Premium","Mass")</f>
        <v>Mass</v>
      </c>
      <c r="U4929" s="4"/>
    </row>
    <row r="4930" spans="2:21" ht="14.25" customHeight="1" x14ac:dyDescent="0.3">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c r="O4930" s="4" t="str">
        <f>TEXT(Table1[[#This Row],[Invoice Date]],"mmm")</f>
        <v>Jun</v>
      </c>
      <c r="P4930" s="4">
        <f>YEAR(Table1[[#This Row],[Invoice Date]])</f>
        <v>2021</v>
      </c>
      <c r="Q4930" s="4">
        <f>IFERROR(Table1[[#This Row],[Total Sales]]/Table1[[#This Row],[Units Sold]],4)</f>
        <v>27</v>
      </c>
      <c r="R4930" s="4">
        <f>IFERROR(Table1[[#This Row],[Operating Profit]]/Table1[[#This Row],[Units Sold]],0)</f>
        <v>12.15</v>
      </c>
      <c r="S4930" s="4">
        <f>IFERROR((Table1[[#This Row],[Total Sales]]-Table1[[#This Row],[Operating Profit]])/Table1[[#This Row],[Units Sold]],0)</f>
        <v>14.85</v>
      </c>
      <c r="T4930" s="4" t="str">
        <f>IF(Table1[[#This Row],[Profit per unit]]&gt;$V$8,"Premium","Mass")</f>
        <v>Mass</v>
      </c>
      <c r="U4930" s="4"/>
    </row>
    <row r="4931" spans="2:21" ht="14.25" customHeight="1" x14ac:dyDescent="0.3">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c r="O4931" s="4" t="str">
        <f>TEXT(Table1[[#This Row],[Invoice Date]],"mmm")</f>
        <v>Jun</v>
      </c>
      <c r="P4931" s="4">
        <f>YEAR(Table1[[#This Row],[Invoice Date]])</f>
        <v>2021</v>
      </c>
      <c r="Q4931" s="4">
        <f>IFERROR(Table1[[#This Row],[Total Sales]]/Table1[[#This Row],[Units Sold]],4)</f>
        <v>27</v>
      </c>
      <c r="R4931" s="4">
        <f>IFERROR(Table1[[#This Row],[Operating Profit]]/Table1[[#This Row],[Units Sold]],0)</f>
        <v>14.58</v>
      </c>
      <c r="S4931" s="4">
        <f>IFERROR((Table1[[#This Row],[Total Sales]]-Table1[[#This Row],[Operating Profit]])/Table1[[#This Row],[Units Sold]],0)</f>
        <v>12.42</v>
      </c>
      <c r="T4931" s="4" t="str">
        <f>IF(Table1[[#This Row],[Profit per unit]]&gt;$V$8,"Premium","Mass")</f>
        <v>Mass</v>
      </c>
      <c r="U4931" s="4"/>
    </row>
    <row r="4932" spans="2:21" ht="14.25" customHeight="1" x14ac:dyDescent="0.3">
      <c r="B4932" s="4" t="s">
        <v>14</v>
      </c>
      <c r="C4932" s="4">
        <v>1185732</v>
      </c>
      <c r="D4932" s="5">
        <v>44371</v>
      </c>
      <c r="E4932" s="4" t="s">
        <v>36</v>
      </c>
      <c r="F4932" s="4" t="s">
        <v>57</v>
      </c>
      <c r="G4932" s="4" t="s">
        <v>58</v>
      </c>
      <c r="H4932" s="6" t="s">
        <v>22</v>
      </c>
      <c r="I4932" s="7">
        <v>42</v>
      </c>
      <c r="J4932" s="8">
        <v>42</v>
      </c>
      <c r="K4932" s="9">
        <v>1764</v>
      </c>
      <c r="L4932" s="9">
        <v>882</v>
      </c>
      <c r="M4932" s="10">
        <v>0.5</v>
      </c>
      <c r="N4932" s="4" t="s">
        <v>83</v>
      </c>
      <c r="O4932" s="4" t="str">
        <f>TEXT(Table1[[#This Row],[Invoice Date]],"mmm")</f>
        <v>Jun</v>
      </c>
      <c r="P4932" s="4">
        <f>YEAR(Table1[[#This Row],[Invoice Date]])</f>
        <v>2021</v>
      </c>
      <c r="Q4932" s="4">
        <f>IFERROR(Table1[[#This Row],[Total Sales]]/Table1[[#This Row],[Units Sold]],4)</f>
        <v>42</v>
      </c>
      <c r="R4932" s="4">
        <f>IFERROR(Table1[[#This Row],[Operating Profit]]/Table1[[#This Row],[Units Sold]],0)</f>
        <v>21</v>
      </c>
      <c r="S4932" s="4">
        <f>IFERROR((Table1[[#This Row],[Total Sales]]-Table1[[#This Row],[Operating Profit]])/Table1[[#This Row],[Units Sold]],0)</f>
        <v>21</v>
      </c>
      <c r="T4932" s="4" t="str">
        <f>IF(Table1[[#This Row],[Profit per unit]]&gt;$V$8,"Premium","Mass")</f>
        <v>Mass</v>
      </c>
      <c r="U4932" s="4"/>
    </row>
    <row r="4933" spans="2:21" ht="14.25" customHeight="1" x14ac:dyDescent="0.3">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c r="O4933" s="4" t="str">
        <f>TEXT(Table1[[#This Row],[Invoice Date]],"mmm")</f>
        <v>Jun</v>
      </c>
      <c r="P4933" s="4">
        <f>YEAR(Table1[[#This Row],[Invoice Date]])</f>
        <v>2021</v>
      </c>
      <c r="Q4933" s="4">
        <f>IFERROR(Table1[[#This Row],[Total Sales]]/Table1[[#This Row],[Units Sold]],4)</f>
        <v>49</v>
      </c>
      <c r="R4933" s="4">
        <f>IFERROR(Table1[[#This Row],[Operating Profit]]/Table1[[#This Row],[Units Sold]],0)</f>
        <v>30.380000000000003</v>
      </c>
      <c r="S4933" s="4">
        <f>IFERROR((Table1[[#This Row],[Total Sales]]-Table1[[#This Row],[Operating Profit]])/Table1[[#This Row],[Units Sold]],0)</f>
        <v>18.619999999999997</v>
      </c>
      <c r="T4933" s="4" t="str">
        <f>IF(Table1[[#This Row],[Profit per unit]]&gt;$V$8,"Premium","Mass")</f>
        <v>Mass</v>
      </c>
      <c r="U4933" s="4"/>
    </row>
    <row r="4934" spans="2:21" ht="14.25" customHeight="1" x14ac:dyDescent="0.3">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c r="O4934" s="4" t="str">
        <f>TEXT(Table1[[#This Row],[Invoice Date]],"mmm")</f>
        <v>Jun</v>
      </c>
      <c r="P4934" s="4">
        <f>YEAR(Table1[[#This Row],[Invoice Date]])</f>
        <v>2021</v>
      </c>
      <c r="Q4934" s="4">
        <f>IFERROR(Table1[[#This Row],[Total Sales]]/Table1[[#This Row],[Units Sold]],4)</f>
        <v>43</v>
      </c>
      <c r="R4934" s="4">
        <f>IFERROR(Table1[[#This Row],[Operating Profit]]/Table1[[#This Row],[Units Sold]],0)</f>
        <v>21.930000000000003</v>
      </c>
      <c r="S4934" s="4">
        <f>IFERROR((Table1[[#This Row],[Total Sales]]-Table1[[#This Row],[Operating Profit]])/Table1[[#This Row],[Units Sold]],0)</f>
        <v>21.069999999999997</v>
      </c>
      <c r="T4934" s="4" t="str">
        <f>IF(Table1[[#This Row],[Profit per unit]]&gt;$V$8,"Premium","Mass")</f>
        <v>Mass</v>
      </c>
      <c r="U4934" s="4"/>
    </row>
    <row r="4935" spans="2:21" ht="14.25" customHeight="1" x14ac:dyDescent="0.3">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c r="O4935" s="4" t="str">
        <f>TEXT(Table1[[#This Row],[Invoice Date]],"mmm")</f>
        <v>Jun</v>
      </c>
      <c r="P4935" s="4">
        <f>YEAR(Table1[[#This Row],[Invoice Date]])</f>
        <v>2021</v>
      </c>
      <c r="Q4935" s="4">
        <f>IFERROR(Table1[[#This Row],[Total Sales]]/Table1[[#This Row],[Units Sold]],4)</f>
        <v>37</v>
      </c>
      <c r="R4935" s="4">
        <f>IFERROR(Table1[[#This Row],[Operating Profit]]/Table1[[#This Row],[Units Sold]],0)</f>
        <v>16.649999999999999</v>
      </c>
      <c r="S4935" s="4">
        <f>IFERROR((Table1[[#This Row],[Total Sales]]-Table1[[#This Row],[Operating Profit]])/Table1[[#This Row],[Units Sold]],0)</f>
        <v>20.350000000000001</v>
      </c>
      <c r="T4935" s="4" t="str">
        <f>IF(Table1[[#This Row],[Profit per unit]]&gt;$V$8,"Premium","Mass")</f>
        <v>Mass</v>
      </c>
      <c r="U4935" s="4"/>
    </row>
    <row r="4936" spans="2:21" ht="14.25" customHeight="1" x14ac:dyDescent="0.3">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c r="O4936" s="4" t="str">
        <f>TEXT(Table1[[#This Row],[Invoice Date]],"mmm")</f>
        <v>Jun</v>
      </c>
      <c r="P4936" s="4">
        <f>YEAR(Table1[[#This Row],[Invoice Date]])</f>
        <v>2021</v>
      </c>
      <c r="Q4936" s="4">
        <f>IFERROR(Table1[[#This Row],[Total Sales]]/Table1[[#This Row],[Units Sold]],4)</f>
        <v>34</v>
      </c>
      <c r="R4936" s="4">
        <f>IFERROR(Table1[[#This Row],[Operating Profit]]/Table1[[#This Row],[Units Sold]],0)</f>
        <v>15.299999999999997</v>
      </c>
      <c r="S4936" s="4">
        <f>IFERROR((Table1[[#This Row],[Total Sales]]-Table1[[#This Row],[Operating Profit]])/Table1[[#This Row],[Units Sold]],0)</f>
        <v>18.700000000000003</v>
      </c>
      <c r="T4936" s="4" t="str">
        <f>IF(Table1[[#This Row],[Profit per unit]]&gt;$V$8,"Premium","Mass")</f>
        <v>Mass</v>
      </c>
      <c r="U4936" s="4"/>
    </row>
    <row r="4937" spans="2:21" ht="14.25" customHeight="1" x14ac:dyDescent="0.3">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c r="O4937" s="4" t="str">
        <f>TEXT(Table1[[#This Row],[Invoice Date]],"mmm")</f>
        <v>Jun</v>
      </c>
      <c r="P4937" s="4">
        <f>YEAR(Table1[[#This Row],[Invoice Date]])</f>
        <v>2021</v>
      </c>
      <c r="Q4937" s="4">
        <f>IFERROR(Table1[[#This Row],[Total Sales]]/Table1[[#This Row],[Units Sold]],4)</f>
        <v>33</v>
      </c>
      <c r="R4937" s="4">
        <f>IFERROR(Table1[[#This Row],[Operating Profit]]/Table1[[#This Row],[Units Sold]],0)</f>
        <v>17.16</v>
      </c>
      <c r="S4937" s="4">
        <f>IFERROR((Table1[[#This Row],[Total Sales]]-Table1[[#This Row],[Operating Profit]])/Table1[[#This Row],[Units Sold]],0)</f>
        <v>15.84</v>
      </c>
      <c r="T4937" s="4" t="str">
        <f>IF(Table1[[#This Row],[Profit per unit]]&gt;$V$8,"Premium","Mass")</f>
        <v>Mass</v>
      </c>
      <c r="U4937" s="4"/>
    </row>
    <row r="4938" spans="2:21" ht="14.25" customHeight="1" x14ac:dyDescent="0.3">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c r="O4938" s="4" t="str">
        <f>TEXT(Table1[[#This Row],[Invoice Date]],"mmm")</f>
        <v>Jun</v>
      </c>
      <c r="P4938" s="4">
        <f>YEAR(Table1[[#This Row],[Invoice Date]])</f>
        <v>2021</v>
      </c>
      <c r="Q4938" s="4">
        <f>IFERROR(Table1[[#This Row],[Total Sales]]/Table1[[#This Row],[Units Sold]],4)</f>
        <v>41</v>
      </c>
      <c r="R4938" s="4">
        <f>IFERROR(Table1[[#This Row],[Operating Profit]]/Table1[[#This Row],[Units Sold]],0)</f>
        <v>20.09</v>
      </c>
      <c r="S4938" s="4">
        <f>IFERROR((Table1[[#This Row],[Total Sales]]-Table1[[#This Row],[Operating Profit]])/Table1[[#This Row],[Units Sold]],0)</f>
        <v>20.91</v>
      </c>
      <c r="T4938" s="4" t="str">
        <f>IF(Table1[[#This Row],[Profit per unit]]&gt;$V$8,"Premium","Mass")</f>
        <v>Mass</v>
      </c>
      <c r="U4938" s="4"/>
    </row>
    <row r="4939" spans="2:21" ht="14.25" customHeight="1" x14ac:dyDescent="0.3">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c r="O4939" s="4" t="str">
        <f>TEXT(Table1[[#This Row],[Invoice Date]],"mmm")</f>
        <v>Jul</v>
      </c>
      <c r="P4939" s="4">
        <f>YEAR(Table1[[#This Row],[Invoice Date]])</f>
        <v>2021</v>
      </c>
      <c r="Q4939" s="4">
        <f>IFERROR(Table1[[#This Row],[Total Sales]]/Table1[[#This Row],[Units Sold]],4)</f>
        <v>49</v>
      </c>
      <c r="R4939" s="4">
        <f>IFERROR(Table1[[#This Row],[Operating Profit]]/Table1[[#This Row],[Units Sold]],0)</f>
        <v>30.87</v>
      </c>
      <c r="S4939" s="4">
        <f>IFERROR((Table1[[#This Row],[Total Sales]]-Table1[[#This Row],[Operating Profit]])/Table1[[#This Row],[Units Sold]],0)</f>
        <v>18.13</v>
      </c>
      <c r="T4939" s="4" t="str">
        <f>IF(Table1[[#This Row],[Profit per unit]]&gt;$V$8,"Premium","Mass")</f>
        <v>Mass</v>
      </c>
      <c r="U4939" s="4"/>
    </row>
    <row r="4940" spans="2:21" ht="14.25" customHeight="1" x14ac:dyDescent="0.3">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c r="O4940" s="4" t="str">
        <f>TEXT(Table1[[#This Row],[Invoice Date]],"mmm")</f>
        <v>Jul</v>
      </c>
      <c r="P4940" s="4">
        <f>YEAR(Table1[[#This Row],[Invoice Date]])</f>
        <v>2021</v>
      </c>
      <c r="Q4940" s="4">
        <f>IFERROR(Table1[[#This Row],[Total Sales]]/Table1[[#This Row],[Units Sold]],4)</f>
        <v>41</v>
      </c>
      <c r="R4940" s="4">
        <f>IFERROR(Table1[[#This Row],[Operating Profit]]/Table1[[#This Row],[Units Sold]],0)</f>
        <v>21.730000000000004</v>
      </c>
      <c r="S4940" s="4">
        <f>IFERROR((Table1[[#This Row],[Total Sales]]-Table1[[#This Row],[Operating Profit]])/Table1[[#This Row],[Units Sold]],0)</f>
        <v>19.269999999999996</v>
      </c>
      <c r="T4940" s="4" t="str">
        <f>IF(Table1[[#This Row],[Profit per unit]]&gt;$V$8,"Premium","Mass")</f>
        <v>Mass</v>
      </c>
      <c r="U4940" s="4"/>
    </row>
    <row r="4941" spans="2:21" ht="14.25" customHeight="1" x14ac:dyDescent="0.3">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c r="O4941" s="4" t="str">
        <f>TEXT(Table1[[#This Row],[Invoice Date]],"mmm")</f>
        <v>Jul</v>
      </c>
      <c r="P4941" s="4">
        <f>YEAR(Table1[[#This Row],[Invoice Date]])</f>
        <v>2021</v>
      </c>
      <c r="Q4941" s="4">
        <f>IFERROR(Table1[[#This Row],[Total Sales]]/Table1[[#This Row],[Units Sold]],4)</f>
        <v>42</v>
      </c>
      <c r="R4941" s="4">
        <f>IFERROR(Table1[[#This Row],[Operating Profit]]/Table1[[#This Row],[Units Sold]],0)</f>
        <v>20.58</v>
      </c>
      <c r="S4941" s="4">
        <f>IFERROR((Table1[[#This Row],[Total Sales]]-Table1[[#This Row],[Operating Profit]])/Table1[[#This Row],[Units Sold]],0)</f>
        <v>21.42</v>
      </c>
      <c r="T4941" s="4" t="str">
        <f>IF(Table1[[#This Row],[Profit per unit]]&gt;$V$8,"Premium","Mass")</f>
        <v>Mass</v>
      </c>
      <c r="U4941" s="4"/>
    </row>
    <row r="4942" spans="2:21" ht="14.25" customHeight="1" x14ac:dyDescent="0.3">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c r="O4942" s="4" t="str">
        <f>TEXT(Table1[[#This Row],[Invoice Date]],"mmm")</f>
        <v>Jul</v>
      </c>
      <c r="P4942" s="4">
        <f>YEAR(Table1[[#This Row],[Invoice Date]])</f>
        <v>2021</v>
      </c>
      <c r="Q4942" s="4">
        <f>IFERROR(Table1[[#This Row],[Total Sales]]/Table1[[#This Row],[Units Sold]],4)</f>
        <v>36</v>
      </c>
      <c r="R4942" s="4">
        <f>IFERROR(Table1[[#This Row],[Operating Profit]]/Table1[[#This Row],[Units Sold]],0)</f>
        <v>17.279999999999998</v>
      </c>
      <c r="S4942" s="4">
        <f>IFERROR((Table1[[#This Row],[Total Sales]]-Table1[[#This Row],[Operating Profit]])/Table1[[#This Row],[Units Sold]],0)</f>
        <v>18.720000000000002</v>
      </c>
      <c r="T4942" s="4" t="str">
        <f>IF(Table1[[#This Row],[Profit per unit]]&gt;$V$8,"Premium","Mass")</f>
        <v>Mass</v>
      </c>
      <c r="U4942" s="4"/>
    </row>
    <row r="4943" spans="2:21" ht="14.25" customHeight="1" x14ac:dyDescent="0.3">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c r="O4943" s="4" t="str">
        <f>TEXT(Table1[[#This Row],[Invoice Date]],"mmm")</f>
        <v>Jul</v>
      </c>
      <c r="P4943" s="4">
        <f>YEAR(Table1[[#This Row],[Invoice Date]])</f>
        <v>2021</v>
      </c>
      <c r="Q4943" s="4">
        <f>IFERROR(Table1[[#This Row],[Total Sales]]/Table1[[#This Row],[Units Sold]],4)</f>
        <v>29</v>
      </c>
      <c r="R4943" s="4">
        <f>IFERROR(Table1[[#This Row],[Operating Profit]]/Table1[[#This Row],[Units Sold]],0)</f>
        <v>14.79</v>
      </c>
      <c r="S4943" s="4">
        <f>IFERROR((Table1[[#This Row],[Total Sales]]-Table1[[#This Row],[Operating Profit]])/Table1[[#This Row],[Units Sold]],0)</f>
        <v>14.21</v>
      </c>
      <c r="T4943" s="4" t="str">
        <f>IF(Table1[[#This Row],[Profit per unit]]&gt;$V$8,"Premium","Mass")</f>
        <v>Mass</v>
      </c>
      <c r="U4943" s="4"/>
    </row>
    <row r="4944" spans="2:21" ht="14.25" customHeight="1" x14ac:dyDescent="0.3">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c r="O4944" s="4" t="str">
        <f>TEXT(Table1[[#This Row],[Invoice Date]],"mmm")</f>
        <v>Jul</v>
      </c>
      <c r="P4944" s="4">
        <f>YEAR(Table1[[#This Row],[Invoice Date]])</f>
        <v>2021</v>
      </c>
      <c r="Q4944" s="4">
        <f>IFERROR(Table1[[#This Row],[Total Sales]]/Table1[[#This Row],[Units Sold]],4)</f>
        <v>37</v>
      </c>
      <c r="R4944" s="4">
        <f>IFERROR(Table1[[#This Row],[Operating Profit]]/Table1[[#This Row],[Units Sold]],0)</f>
        <v>17.759999999999998</v>
      </c>
      <c r="S4944" s="4">
        <f>IFERROR((Table1[[#This Row],[Total Sales]]-Table1[[#This Row],[Operating Profit]])/Table1[[#This Row],[Units Sold]],0)</f>
        <v>19.240000000000002</v>
      </c>
      <c r="T4944" s="4" t="str">
        <f>IF(Table1[[#This Row],[Profit per unit]]&gt;$V$8,"Premium","Mass")</f>
        <v>Mass</v>
      </c>
      <c r="U4944" s="4"/>
    </row>
    <row r="4945" spans="2:21" ht="14.25" customHeight="1" x14ac:dyDescent="0.3">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c r="O4945" s="4" t="str">
        <f>TEXT(Table1[[#This Row],[Invoice Date]],"mmm")</f>
        <v>Jul</v>
      </c>
      <c r="P4945" s="4">
        <f>YEAR(Table1[[#This Row],[Invoice Date]])</f>
        <v>2021</v>
      </c>
      <c r="Q4945" s="4">
        <f>IFERROR(Table1[[#This Row],[Total Sales]]/Table1[[#This Row],[Units Sold]],4)</f>
        <v>44</v>
      </c>
      <c r="R4945" s="4">
        <f>IFERROR(Table1[[#This Row],[Operating Profit]]/Table1[[#This Row],[Units Sold]],0)</f>
        <v>26.4</v>
      </c>
      <c r="S4945" s="4">
        <f>IFERROR((Table1[[#This Row],[Total Sales]]-Table1[[#This Row],[Operating Profit]])/Table1[[#This Row],[Units Sold]],0)</f>
        <v>17.600000000000001</v>
      </c>
      <c r="T4945" s="4" t="str">
        <f>IF(Table1[[#This Row],[Profit per unit]]&gt;$V$8,"Premium","Mass")</f>
        <v>Mass</v>
      </c>
      <c r="U4945" s="4"/>
    </row>
    <row r="4946" spans="2:21" ht="14.25" customHeight="1" x14ac:dyDescent="0.3">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c r="O4946" s="4" t="str">
        <f>TEXT(Table1[[#This Row],[Invoice Date]],"mmm")</f>
        <v>Jul</v>
      </c>
      <c r="P4946" s="4">
        <f>YEAR(Table1[[#This Row],[Invoice Date]])</f>
        <v>2021</v>
      </c>
      <c r="Q4946" s="4">
        <f>IFERROR(Table1[[#This Row],[Total Sales]]/Table1[[#This Row],[Units Sold]],4)</f>
        <v>38</v>
      </c>
      <c r="R4946" s="4">
        <f>IFERROR(Table1[[#This Row],[Operating Profit]]/Table1[[#This Row],[Units Sold]],0)</f>
        <v>20.520000000000003</v>
      </c>
      <c r="S4946" s="4">
        <f>IFERROR((Table1[[#This Row],[Total Sales]]-Table1[[#This Row],[Operating Profit]])/Table1[[#This Row],[Units Sold]],0)</f>
        <v>17.479999999999997</v>
      </c>
      <c r="T4946" s="4" t="str">
        <f>IF(Table1[[#This Row],[Profit per unit]]&gt;$V$8,"Premium","Mass")</f>
        <v>Mass</v>
      </c>
      <c r="U4946" s="4"/>
    </row>
    <row r="4947" spans="2:21" ht="14.25" customHeight="1" x14ac:dyDescent="0.3">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c r="O4947" s="4" t="str">
        <f>TEXT(Table1[[#This Row],[Invoice Date]],"mmm")</f>
        <v>Jul</v>
      </c>
      <c r="P4947" s="4">
        <f>YEAR(Table1[[#This Row],[Invoice Date]])</f>
        <v>2021</v>
      </c>
      <c r="Q4947" s="4">
        <f>IFERROR(Table1[[#This Row],[Total Sales]]/Table1[[#This Row],[Units Sold]],4)</f>
        <v>33</v>
      </c>
      <c r="R4947" s="4">
        <f>IFERROR(Table1[[#This Row],[Operating Profit]]/Table1[[#This Row],[Units Sold]],0)</f>
        <v>15.179999999999998</v>
      </c>
      <c r="S4947" s="4">
        <f>IFERROR((Table1[[#This Row],[Total Sales]]-Table1[[#This Row],[Operating Profit]])/Table1[[#This Row],[Units Sold]],0)</f>
        <v>17.82</v>
      </c>
      <c r="T4947" s="4" t="str">
        <f>IF(Table1[[#This Row],[Profit per unit]]&gt;$V$8,"Premium","Mass")</f>
        <v>Mass</v>
      </c>
      <c r="U4947" s="4"/>
    </row>
    <row r="4948" spans="2:21" ht="14.25" customHeight="1" x14ac:dyDescent="0.3">
      <c r="B4948" s="4" t="s">
        <v>14</v>
      </c>
      <c r="C4948" s="4">
        <v>1185732</v>
      </c>
      <c r="D4948" s="5">
        <v>44387</v>
      </c>
      <c r="E4948" s="4" t="s">
        <v>36</v>
      </c>
      <c r="F4948" s="4" t="s">
        <v>57</v>
      </c>
      <c r="G4948" s="4" t="s">
        <v>58</v>
      </c>
      <c r="H4948" s="6" t="s">
        <v>20</v>
      </c>
      <c r="I4948" s="7">
        <v>18</v>
      </c>
      <c r="J4948" s="8">
        <v>25</v>
      </c>
      <c r="K4948" s="9">
        <v>450</v>
      </c>
      <c r="L4948" s="9">
        <v>216</v>
      </c>
      <c r="M4948" s="10">
        <v>0.48</v>
      </c>
      <c r="N4948" s="4" t="s">
        <v>83</v>
      </c>
      <c r="O4948" s="4" t="str">
        <f>TEXT(Table1[[#This Row],[Invoice Date]],"mmm")</f>
        <v>Jul</v>
      </c>
      <c r="P4948" s="4">
        <f>YEAR(Table1[[#This Row],[Invoice Date]])</f>
        <v>2021</v>
      </c>
      <c r="Q4948" s="4">
        <f>IFERROR(Table1[[#This Row],[Total Sales]]/Table1[[#This Row],[Units Sold]],4)</f>
        <v>18</v>
      </c>
      <c r="R4948" s="4">
        <f>IFERROR(Table1[[#This Row],[Operating Profit]]/Table1[[#This Row],[Units Sold]],0)</f>
        <v>8.64</v>
      </c>
      <c r="S4948" s="4">
        <f>IFERROR((Table1[[#This Row],[Total Sales]]-Table1[[#This Row],[Operating Profit]])/Table1[[#This Row],[Units Sold]],0)</f>
        <v>9.36</v>
      </c>
      <c r="T4948" s="4" t="str">
        <f>IF(Table1[[#This Row],[Profit per unit]]&gt;$V$8,"Premium","Mass")</f>
        <v>Mass</v>
      </c>
      <c r="U4948" s="4"/>
    </row>
    <row r="4949" spans="2:21" ht="14.25" customHeight="1" x14ac:dyDescent="0.3">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c r="O4949" s="4" t="str">
        <f>TEXT(Table1[[#This Row],[Invoice Date]],"mmm")</f>
        <v>Jul</v>
      </c>
      <c r="P4949" s="4">
        <f>YEAR(Table1[[#This Row],[Invoice Date]])</f>
        <v>2021</v>
      </c>
      <c r="Q4949" s="4">
        <f>IFERROR(Table1[[#This Row],[Total Sales]]/Table1[[#This Row],[Units Sold]],4)</f>
        <v>19</v>
      </c>
      <c r="R4949" s="4">
        <f>IFERROR(Table1[[#This Row],[Operating Profit]]/Table1[[#This Row],[Units Sold]],0)</f>
        <v>9.8800000000000008</v>
      </c>
      <c r="S4949" s="4">
        <f>IFERROR((Table1[[#This Row],[Total Sales]]-Table1[[#This Row],[Operating Profit]])/Table1[[#This Row],[Units Sold]],0)</f>
        <v>9.1199999999999992</v>
      </c>
      <c r="T4949" s="4" t="str">
        <f>IF(Table1[[#This Row],[Profit per unit]]&gt;$V$8,"Premium","Mass")</f>
        <v>Mass</v>
      </c>
      <c r="U4949" s="4"/>
    </row>
    <row r="4950" spans="2:21" ht="14.25" customHeight="1" x14ac:dyDescent="0.3">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c r="O4950" s="4" t="str">
        <f>TEXT(Table1[[#This Row],[Invoice Date]],"mmm")</f>
        <v>Jul</v>
      </c>
      <c r="P4950" s="4">
        <f>YEAR(Table1[[#This Row],[Invoice Date]])</f>
        <v>2021</v>
      </c>
      <c r="Q4950" s="4">
        <f>IFERROR(Table1[[#This Row],[Total Sales]]/Table1[[#This Row],[Units Sold]],4)</f>
        <v>29</v>
      </c>
      <c r="R4950" s="4">
        <f>IFERROR(Table1[[#This Row],[Operating Profit]]/Table1[[#This Row],[Units Sold]],0)</f>
        <v>13.92</v>
      </c>
      <c r="S4950" s="4">
        <f>IFERROR((Table1[[#This Row],[Total Sales]]-Table1[[#This Row],[Operating Profit]])/Table1[[#This Row],[Units Sold]],0)</f>
        <v>15.08</v>
      </c>
      <c r="T4950" s="4" t="str">
        <f>IF(Table1[[#This Row],[Profit per unit]]&gt;$V$8,"Premium","Mass")</f>
        <v>Mass</v>
      </c>
      <c r="U4950" s="4"/>
    </row>
    <row r="4951" spans="2:21" ht="14.25" customHeight="1" x14ac:dyDescent="0.3">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c r="O4951" s="4" t="str">
        <f>TEXT(Table1[[#This Row],[Invoice Date]],"mmm")</f>
        <v>Jul</v>
      </c>
      <c r="P4951" s="4">
        <f>YEAR(Table1[[#This Row],[Invoice Date]])</f>
        <v>2021</v>
      </c>
      <c r="Q4951" s="4">
        <f>IFERROR(Table1[[#This Row],[Total Sales]]/Table1[[#This Row],[Units Sold]],4)</f>
        <v>34</v>
      </c>
      <c r="R4951" s="4">
        <f>IFERROR(Table1[[#This Row],[Operating Profit]]/Table1[[#This Row],[Units Sold]],0)</f>
        <v>21.080000000000002</v>
      </c>
      <c r="S4951" s="4">
        <f>IFERROR((Table1[[#This Row],[Total Sales]]-Table1[[#This Row],[Operating Profit]])/Table1[[#This Row],[Units Sold]],0)</f>
        <v>12.92</v>
      </c>
      <c r="T4951" s="4" t="str">
        <f>IF(Table1[[#This Row],[Profit per unit]]&gt;$V$8,"Premium","Mass")</f>
        <v>Mass</v>
      </c>
      <c r="U4951" s="4"/>
    </row>
    <row r="4952" spans="2:21" ht="14.25" customHeight="1" x14ac:dyDescent="0.3">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c r="O4952" s="4" t="str">
        <f>TEXT(Table1[[#This Row],[Invoice Date]],"mmm")</f>
        <v>Jul</v>
      </c>
      <c r="P4952" s="4">
        <f>YEAR(Table1[[#This Row],[Invoice Date]])</f>
        <v>2021</v>
      </c>
      <c r="Q4952" s="4">
        <f>IFERROR(Table1[[#This Row],[Total Sales]]/Table1[[#This Row],[Units Sold]],4)</f>
        <v>36</v>
      </c>
      <c r="R4952" s="4">
        <f>IFERROR(Table1[[#This Row],[Operating Profit]]/Table1[[#This Row],[Units Sold]],0)</f>
        <v>19.440000000000001</v>
      </c>
      <c r="S4952" s="4">
        <f>IFERROR((Table1[[#This Row],[Total Sales]]-Table1[[#This Row],[Operating Profit]])/Table1[[#This Row],[Units Sold]],0)</f>
        <v>16.559999999999999</v>
      </c>
      <c r="T4952" s="4" t="str">
        <f>IF(Table1[[#This Row],[Profit per unit]]&gt;$V$8,"Premium","Mass")</f>
        <v>Mass</v>
      </c>
      <c r="U4952" s="4"/>
    </row>
    <row r="4953" spans="2:21" ht="14.25" customHeight="1" x14ac:dyDescent="0.3">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c r="O4953" s="4" t="str">
        <f>TEXT(Table1[[#This Row],[Invoice Date]],"mmm")</f>
        <v>Jul</v>
      </c>
      <c r="P4953" s="4">
        <f>YEAR(Table1[[#This Row],[Invoice Date]])</f>
        <v>2021</v>
      </c>
      <c r="Q4953" s="4">
        <f>IFERROR(Table1[[#This Row],[Total Sales]]/Table1[[#This Row],[Units Sold]],4)</f>
        <v>29</v>
      </c>
      <c r="R4953" s="4">
        <f>IFERROR(Table1[[#This Row],[Operating Profit]]/Table1[[#This Row],[Units Sold]],0)</f>
        <v>13.339999999999998</v>
      </c>
      <c r="S4953" s="4">
        <f>IFERROR((Table1[[#This Row],[Total Sales]]-Table1[[#This Row],[Operating Profit]])/Table1[[#This Row],[Units Sold]],0)</f>
        <v>15.660000000000002</v>
      </c>
      <c r="T4953" s="4" t="str">
        <f>IF(Table1[[#This Row],[Profit per unit]]&gt;$V$8,"Premium","Mass")</f>
        <v>Mass</v>
      </c>
      <c r="U4953" s="4"/>
    </row>
    <row r="4954" spans="2:21" ht="14.25" customHeight="1" x14ac:dyDescent="0.3">
      <c r="B4954" s="4" t="s">
        <v>14</v>
      </c>
      <c r="C4954" s="4">
        <v>1185732</v>
      </c>
      <c r="D4954" s="5">
        <v>44393</v>
      </c>
      <c r="E4954" s="4" t="s">
        <v>36</v>
      </c>
      <c r="F4954" s="4" t="s">
        <v>57</v>
      </c>
      <c r="G4954" s="4" t="s">
        <v>58</v>
      </c>
      <c r="H4954" s="6" t="s">
        <v>20</v>
      </c>
      <c r="I4954" s="7">
        <v>29</v>
      </c>
      <c r="J4954" s="8">
        <v>14</v>
      </c>
      <c r="K4954" s="9">
        <v>406</v>
      </c>
      <c r="L4954" s="9">
        <v>203</v>
      </c>
      <c r="M4954" s="10">
        <v>0.5</v>
      </c>
      <c r="N4954" s="4" t="s">
        <v>83</v>
      </c>
      <c r="O4954" s="4" t="str">
        <f>TEXT(Table1[[#This Row],[Invoice Date]],"mmm")</f>
        <v>Jul</v>
      </c>
      <c r="P4954" s="4">
        <f>YEAR(Table1[[#This Row],[Invoice Date]])</f>
        <v>2021</v>
      </c>
      <c r="Q4954" s="4">
        <f>IFERROR(Table1[[#This Row],[Total Sales]]/Table1[[#This Row],[Units Sold]],4)</f>
        <v>29</v>
      </c>
      <c r="R4954" s="4">
        <f>IFERROR(Table1[[#This Row],[Operating Profit]]/Table1[[#This Row],[Units Sold]],0)</f>
        <v>14.5</v>
      </c>
      <c r="S4954" s="4">
        <f>IFERROR((Table1[[#This Row],[Total Sales]]-Table1[[#This Row],[Operating Profit]])/Table1[[#This Row],[Units Sold]],0)</f>
        <v>14.5</v>
      </c>
      <c r="T4954" s="4" t="str">
        <f>IF(Table1[[#This Row],[Profit per unit]]&gt;$V$8,"Premium","Mass")</f>
        <v>Mass</v>
      </c>
      <c r="U4954" s="4"/>
    </row>
    <row r="4955" spans="2:21" ht="14.25" customHeight="1" x14ac:dyDescent="0.3">
      <c r="B4955" s="4" t="s">
        <v>14</v>
      </c>
      <c r="C4955" s="4">
        <v>1185732</v>
      </c>
      <c r="D4955" s="5">
        <v>44394</v>
      </c>
      <c r="E4955" s="4" t="s">
        <v>36</v>
      </c>
      <c r="F4955" s="4" t="s">
        <v>57</v>
      </c>
      <c r="G4955" s="4" t="s">
        <v>58</v>
      </c>
      <c r="H4955" s="6" t="s">
        <v>21</v>
      </c>
      <c r="I4955" s="7">
        <v>29</v>
      </c>
      <c r="J4955" s="8">
        <v>7</v>
      </c>
      <c r="K4955" s="9">
        <v>203</v>
      </c>
      <c r="L4955" s="9">
        <v>107.59</v>
      </c>
      <c r="M4955" s="10">
        <v>0.53</v>
      </c>
      <c r="N4955" s="4" t="s">
        <v>83</v>
      </c>
      <c r="O4955" s="4" t="str">
        <f>TEXT(Table1[[#This Row],[Invoice Date]],"mmm")</f>
        <v>Jul</v>
      </c>
      <c r="P4955" s="4">
        <f>YEAR(Table1[[#This Row],[Invoice Date]])</f>
        <v>2021</v>
      </c>
      <c r="Q4955" s="4">
        <f>IFERROR(Table1[[#This Row],[Total Sales]]/Table1[[#This Row],[Units Sold]],4)</f>
        <v>29</v>
      </c>
      <c r="R4955" s="4">
        <f>IFERROR(Table1[[#This Row],[Operating Profit]]/Table1[[#This Row],[Units Sold]],0)</f>
        <v>15.370000000000001</v>
      </c>
      <c r="S4955" s="4">
        <f>IFERROR((Table1[[#This Row],[Total Sales]]-Table1[[#This Row],[Operating Profit]])/Table1[[#This Row],[Units Sold]],0)</f>
        <v>13.629999999999999</v>
      </c>
      <c r="T4955" s="4" t="str">
        <f>IF(Table1[[#This Row],[Profit per unit]]&gt;$V$8,"Premium","Mass")</f>
        <v>Mass</v>
      </c>
      <c r="U4955" s="4"/>
    </row>
    <row r="4956" spans="2:21" ht="14.25" customHeight="1" x14ac:dyDescent="0.3">
      <c r="B4956" s="4" t="s">
        <v>14</v>
      </c>
      <c r="C4956" s="4">
        <v>1185732</v>
      </c>
      <c r="D4956" s="5">
        <v>44395</v>
      </c>
      <c r="E4956" s="4" t="s">
        <v>36</v>
      </c>
      <c r="F4956" s="4" t="s">
        <v>57</v>
      </c>
      <c r="G4956" s="4" t="s">
        <v>58</v>
      </c>
      <c r="H4956" s="6" t="s">
        <v>22</v>
      </c>
      <c r="I4956" s="7">
        <v>37</v>
      </c>
      <c r="J4956" s="8">
        <v>7</v>
      </c>
      <c r="K4956" s="9">
        <v>259</v>
      </c>
      <c r="L4956" s="9">
        <v>124.32</v>
      </c>
      <c r="M4956" s="10">
        <v>0.48</v>
      </c>
      <c r="N4956" s="4" t="s">
        <v>83</v>
      </c>
      <c r="O4956" s="4" t="str">
        <f>TEXT(Table1[[#This Row],[Invoice Date]],"mmm")</f>
        <v>Jul</v>
      </c>
      <c r="P4956" s="4">
        <f>YEAR(Table1[[#This Row],[Invoice Date]])</f>
        <v>2021</v>
      </c>
      <c r="Q4956" s="4">
        <f>IFERROR(Table1[[#This Row],[Total Sales]]/Table1[[#This Row],[Units Sold]],4)</f>
        <v>37</v>
      </c>
      <c r="R4956" s="4">
        <f>IFERROR(Table1[[#This Row],[Operating Profit]]/Table1[[#This Row],[Units Sold]],0)</f>
        <v>17.759999999999998</v>
      </c>
      <c r="S4956" s="4">
        <f>IFERROR((Table1[[#This Row],[Total Sales]]-Table1[[#This Row],[Operating Profit]])/Table1[[#This Row],[Units Sold]],0)</f>
        <v>19.240000000000002</v>
      </c>
      <c r="T4956" s="4" t="str">
        <f>IF(Table1[[#This Row],[Profit per unit]]&gt;$V$8,"Premium","Mass")</f>
        <v>Mass</v>
      </c>
      <c r="U4956" s="4"/>
    </row>
    <row r="4957" spans="2:21" ht="14.25" customHeight="1" x14ac:dyDescent="0.3">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c r="O4957" s="4" t="str">
        <f>TEXT(Table1[[#This Row],[Invoice Date]],"mmm")</f>
        <v>Jul</v>
      </c>
      <c r="P4957" s="4">
        <f>YEAR(Table1[[#This Row],[Invoice Date]])</f>
        <v>2021</v>
      </c>
      <c r="Q4957" s="4">
        <f>IFERROR(Table1[[#This Row],[Total Sales]]/Table1[[#This Row],[Units Sold]],4)</f>
        <v>44</v>
      </c>
      <c r="R4957" s="4">
        <f>IFERROR(Table1[[#This Row],[Operating Profit]]/Table1[[#This Row],[Units Sold]],0)</f>
        <v>27.72</v>
      </c>
      <c r="S4957" s="4">
        <f>IFERROR((Table1[[#This Row],[Total Sales]]-Table1[[#This Row],[Operating Profit]])/Table1[[#This Row],[Units Sold]],0)</f>
        <v>16.28</v>
      </c>
      <c r="T4957" s="4" t="str">
        <f>IF(Table1[[#This Row],[Profit per unit]]&gt;$V$8,"Premium","Mass")</f>
        <v>Mass</v>
      </c>
      <c r="U4957" s="4"/>
    </row>
    <row r="4958" spans="2:21" ht="14.25" customHeight="1" x14ac:dyDescent="0.3">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c r="O4958" s="4" t="str">
        <f>TEXT(Table1[[#This Row],[Invoice Date]],"mmm")</f>
        <v>Jul</v>
      </c>
      <c r="P4958" s="4">
        <f>YEAR(Table1[[#This Row],[Invoice Date]])</f>
        <v>2021</v>
      </c>
      <c r="Q4958" s="4">
        <f>IFERROR(Table1[[#This Row],[Total Sales]]/Table1[[#This Row],[Units Sold]],4)</f>
        <v>37</v>
      </c>
      <c r="R4958" s="4">
        <f>IFERROR(Table1[[#This Row],[Operating Profit]]/Table1[[#This Row],[Units Sold]],0)</f>
        <v>19.98</v>
      </c>
      <c r="S4958" s="4">
        <f>IFERROR((Table1[[#This Row],[Total Sales]]-Table1[[#This Row],[Operating Profit]])/Table1[[#This Row],[Units Sold]],0)</f>
        <v>17.02</v>
      </c>
      <c r="T4958" s="4" t="str">
        <f>IF(Table1[[#This Row],[Profit per unit]]&gt;$V$8,"Premium","Mass")</f>
        <v>Mass</v>
      </c>
      <c r="U4958" s="4"/>
    </row>
    <row r="4959" spans="2:21" ht="14.25" customHeight="1" x14ac:dyDescent="0.3">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c r="O4959" s="4" t="str">
        <f>TEXT(Table1[[#This Row],[Invoice Date]],"mmm")</f>
        <v>Jul</v>
      </c>
      <c r="P4959" s="4">
        <f>YEAR(Table1[[#This Row],[Invoice Date]])</f>
        <v>2021</v>
      </c>
      <c r="Q4959" s="4">
        <f>IFERROR(Table1[[#This Row],[Total Sales]]/Table1[[#This Row],[Units Sold]],4)</f>
        <v>29</v>
      </c>
      <c r="R4959" s="4">
        <f>IFERROR(Table1[[#This Row],[Operating Profit]]/Table1[[#This Row],[Units Sold]],0)</f>
        <v>13.339999999999998</v>
      </c>
      <c r="S4959" s="4">
        <f>IFERROR((Table1[[#This Row],[Total Sales]]-Table1[[#This Row],[Operating Profit]])/Table1[[#This Row],[Units Sold]],0)</f>
        <v>15.660000000000002</v>
      </c>
      <c r="T4959" s="4" t="str">
        <f>IF(Table1[[#This Row],[Profit per unit]]&gt;$V$8,"Premium","Mass")</f>
        <v>Mass</v>
      </c>
      <c r="U4959" s="4"/>
    </row>
    <row r="4960" spans="2:21" ht="14.25" customHeight="1" x14ac:dyDescent="0.3">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c r="O4960" s="4" t="str">
        <f>TEXT(Table1[[#This Row],[Invoice Date]],"mmm")</f>
        <v>Jul</v>
      </c>
      <c r="P4960" s="4">
        <f>YEAR(Table1[[#This Row],[Invoice Date]])</f>
        <v>2021</v>
      </c>
      <c r="Q4960" s="4">
        <f>IFERROR(Table1[[#This Row],[Total Sales]]/Table1[[#This Row],[Units Sold]],4)</f>
        <v>29</v>
      </c>
      <c r="R4960" s="4">
        <f>IFERROR(Table1[[#This Row],[Operating Profit]]/Table1[[#This Row],[Units Sold]],0)</f>
        <v>13.63</v>
      </c>
      <c r="S4960" s="4">
        <f>IFERROR((Table1[[#This Row],[Total Sales]]-Table1[[#This Row],[Operating Profit]])/Table1[[#This Row],[Units Sold]],0)</f>
        <v>15.37</v>
      </c>
      <c r="T4960" s="4" t="str">
        <f>IF(Table1[[#This Row],[Profit per unit]]&gt;$V$8,"Premium","Mass")</f>
        <v>Mass</v>
      </c>
      <c r="U4960" s="4"/>
    </row>
    <row r="4961" spans="2:21" ht="14.25" customHeight="1" x14ac:dyDescent="0.3">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c r="O4961" s="4" t="str">
        <f>TEXT(Table1[[#This Row],[Invoice Date]],"mmm")</f>
        <v>Jul</v>
      </c>
      <c r="P4961" s="4">
        <f>YEAR(Table1[[#This Row],[Invoice Date]])</f>
        <v>2021</v>
      </c>
      <c r="Q4961" s="4">
        <f>IFERROR(Table1[[#This Row],[Total Sales]]/Table1[[#This Row],[Units Sold]],4)</f>
        <v>27</v>
      </c>
      <c r="R4961" s="4">
        <f>IFERROR(Table1[[#This Row],[Operating Profit]]/Table1[[#This Row],[Units Sold]],0)</f>
        <v>14.850000000000001</v>
      </c>
      <c r="S4961" s="4">
        <f>IFERROR((Table1[[#This Row],[Total Sales]]-Table1[[#This Row],[Operating Profit]])/Table1[[#This Row],[Units Sold]],0)</f>
        <v>12.149999999999999</v>
      </c>
      <c r="T4961" s="4" t="str">
        <f>IF(Table1[[#This Row],[Profit per unit]]&gt;$V$8,"Premium","Mass")</f>
        <v>Mass</v>
      </c>
      <c r="U4961" s="4"/>
    </row>
    <row r="4962" spans="2:21" ht="14.25" customHeight="1" x14ac:dyDescent="0.3">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c r="O4962" s="4" t="str">
        <f>TEXT(Table1[[#This Row],[Invoice Date]],"mmm")</f>
        <v>Jul</v>
      </c>
      <c r="P4962" s="4">
        <f>YEAR(Table1[[#This Row],[Invoice Date]])</f>
        <v>2021</v>
      </c>
      <c r="Q4962" s="4">
        <f>IFERROR(Table1[[#This Row],[Total Sales]]/Table1[[#This Row],[Units Sold]],4)</f>
        <v>48</v>
      </c>
      <c r="R4962" s="4">
        <f>IFERROR(Table1[[#This Row],[Operating Profit]]/Table1[[#This Row],[Units Sold]],0)</f>
        <v>21.599999999999998</v>
      </c>
      <c r="S4962" s="4">
        <f>IFERROR((Table1[[#This Row],[Total Sales]]-Table1[[#This Row],[Operating Profit]])/Table1[[#This Row],[Units Sold]],0)</f>
        <v>26.400000000000002</v>
      </c>
      <c r="T4962" s="4" t="str">
        <f>IF(Table1[[#This Row],[Profit per unit]]&gt;$V$8,"Premium","Mass")</f>
        <v>Mass</v>
      </c>
      <c r="U4962" s="4"/>
    </row>
    <row r="4963" spans="2:21" ht="14.25" customHeight="1" x14ac:dyDescent="0.3">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c r="O4963" s="4" t="str">
        <f>TEXT(Table1[[#This Row],[Invoice Date]],"mmm")</f>
        <v>Jul</v>
      </c>
      <c r="P4963" s="4">
        <f>YEAR(Table1[[#This Row],[Invoice Date]])</f>
        <v>2021</v>
      </c>
      <c r="Q4963" s="4">
        <f>IFERROR(Table1[[#This Row],[Total Sales]]/Table1[[#This Row],[Units Sold]],4)</f>
        <v>53</v>
      </c>
      <c r="R4963" s="4">
        <f>IFERROR(Table1[[#This Row],[Operating Profit]]/Table1[[#This Row],[Units Sold]],0)</f>
        <v>32.86</v>
      </c>
      <c r="S4963" s="4">
        <f>IFERROR((Table1[[#This Row],[Total Sales]]-Table1[[#This Row],[Operating Profit]])/Table1[[#This Row],[Units Sold]],0)</f>
        <v>20.14</v>
      </c>
      <c r="T4963" s="4" t="str">
        <f>IF(Table1[[#This Row],[Profit per unit]]&gt;$V$8,"Premium","Mass")</f>
        <v>Mass</v>
      </c>
      <c r="U4963" s="4"/>
    </row>
    <row r="4964" spans="2:21" ht="14.25" customHeight="1" x14ac:dyDescent="0.3">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c r="O4964" s="4" t="str">
        <f>TEXT(Table1[[#This Row],[Invoice Date]],"mmm")</f>
        <v>Jul</v>
      </c>
      <c r="P4964" s="4">
        <f>YEAR(Table1[[#This Row],[Invoice Date]])</f>
        <v>2021</v>
      </c>
      <c r="Q4964" s="4">
        <f>IFERROR(Table1[[#This Row],[Total Sales]]/Table1[[#This Row],[Units Sold]],4)</f>
        <v>49</v>
      </c>
      <c r="R4964" s="4">
        <f>IFERROR(Table1[[#This Row],[Operating Profit]]/Table1[[#This Row],[Units Sold]],0)</f>
        <v>24.5</v>
      </c>
      <c r="S4964" s="4">
        <f>IFERROR((Table1[[#This Row],[Total Sales]]-Table1[[#This Row],[Operating Profit]])/Table1[[#This Row],[Units Sold]],0)</f>
        <v>24.5</v>
      </c>
      <c r="T4964" s="4" t="str">
        <f>IF(Table1[[#This Row],[Profit per unit]]&gt;$V$8,"Premium","Mass")</f>
        <v>Mass</v>
      </c>
      <c r="U4964" s="4"/>
    </row>
    <row r="4965" spans="2:21" ht="14.25" customHeight="1" x14ac:dyDescent="0.3">
      <c r="B4965" s="4" t="s">
        <v>14</v>
      </c>
      <c r="C4965" s="4">
        <v>1185732</v>
      </c>
      <c r="D4965" s="5">
        <v>44404</v>
      </c>
      <c r="E4965" s="4" t="s">
        <v>36</v>
      </c>
      <c r="F4965" s="4" t="s">
        <v>57</v>
      </c>
      <c r="G4965" s="4" t="s">
        <v>58</v>
      </c>
      <c r="H4965" s="6" t="s">
        <v>19</v>
      </c>
      <c r="I4965" s="7">
        <v>36</v>
      </c>
      <c r="J4965" s="8">
        <v>63</v>
      </c>
      <c r="K4965" s="9">
        <v>2268</v>
      </c>
      <c r="L4965" s="9">
        <v>1134</v>
      </c>
      <c r="M4965" s="10">
        <v>0.5</v>
      </c>
      <c r="N4965" s="4" t="s">
        <v>83</v>
      </c>
      <c r="O4965" s="4" t="str">
        <f>TEXT(Table1[[#This Row],[Invoice Date]],"mmm")</f>
        <v>Jul</v>
      </c>
      <c r="P4965" s="4">
        <f>YEAR(Table1[[#This Row],[Invoice Date]])</f>
        <v>2021</v>
      </c>
      <c r="Q4965" s="4">
        <f>IFERROR(Table1[[#This Row],[Total Sales]]/Table1[[#This Row],[Units Sold]],4)</f>
        <v>36</v>
      </c>
      <c r="R4965" s="4">
        <f>IFERROR(Table1[[#This Row],[Operating Profit]]/Table1[[#This Row],[Units Sold]],0)</f>
        <v>18</v>
      </c>
      <c r="S4965" s="4">
        <f>IFERROR((Table1[[#This Row],[Total Sales]]-Table1[[#This Row],[Operating Profit]])/Table1[[#This Row],[Units Sold]],0)</f>
        <v>18</v>
      </c>
      <c r="T4965" s="4" t="str">
        <f>IF(Table1[[#This Row],[Profit per unit]]&gt;$V$8,"Premium","Mass")</f>
        <v>Mass</v>
      </c>
      <c r="U4965" s="4"/>
    </row>
    <row r="4966" spans="2:21" ht="14.25" customHeight="1" x14ac:dyDescent="0.3">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c r="O4966" s="4" t="str">
        <f>TEXT(Table1[[#This Row],[Invoice Date]],"mmm")</f>
        <v>Jul</v>
      </c>
      <c r="P4966" s="4">
        <f>YEAR(Table1[[#This Row],[Invoice Date]])</f>
        <v>2021</v>
      </c>
      <c r="Q4966" s="4">
        <f>IFERROR(Table1[[#This Row],[Total Sales]]/Table1[[#This Row],[Units Sold]],4)</f>
        <v>39</v>
      </c>
      <c r="R4966" s="4">
        <f>IFERROR(Table1[[#This Row],[Operating Profit]]/Table1[[#This Row],[Units Sold]],0)</f>
        <v>19.11</v>
      </c>
      <c r="S4966" s="4">
        <f>IFERROR((Table1[[#This Row],[Total Sales]]-Table1[[#This Row],[Operating Profit]])/Table1[[#This Row],[Units Sold]],0)</f>
        <v>19.89</v>
      </c>
      <c r="T4966" s="4" t="str">
        <f>IF(Table1[[#This Row],[Profit per unit]]&gt;$V$8,"Premium","Mass")</f>
        <v>Mass</v>
      </c>
      <c r="U4966" s="4"/>
    </row>
    <row r="4967" spans="2:21" ht="14.25" customHeight="1" x14ac:dyDescent="0.3">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c r="O4967" s="4" t="str">
        <f>TEXT(Table1[[#This Row],[Invoice Date]],"mmm")</f>
        <v>Jul</v>
      </c>
      <c r="P4967" s="4">
        <f>YEAR(Table1[[#This Row],[Invoice Date]])</f>
        <v>2021</v>
      </c>
      <c r="Q4967" s="4">
        <f>IFERROR(Table1[[#This Row],[Total Sales]]/Table1[[#This Row],[Units Sold]],4)</f>
        <v>38</v>
      </c>
      <c r="R4967" s="4">
        <f>IFERROR(Table1[[#This Row],[Operating Profit]]/Table1[[#This Row],[Units Sold]],0)</f>
        <v>20.900000000000002</v>
      </c>
      <c r="S4967" s="4">
        <f>IFERROR((Table1[[#This Row],[Total Sales]]-Table1[[#This Row],[Operating Profit]])/Table1[[#This Row],[Units Sold]],0)</f>
        <v>17.099999999999998</v>
      </c>
      <c r="T4967" s="4" t="str">
        <f>IF(Table1[[#This Row],[Profit per unit]]&gt;$V$8,"Premium","Mass")</f>
        <v>Mass</v>
      </c>
      <c r="U4967" s="4"/>
    </row>
    <row r="4968" spans="2:21" ht="14.25" customHeight="1" x14ac:dyDescent="0.3">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c r="O4968" s="4" t="str">
        <f>TEXT(Table1[[#This Row],[Invoice Date]],"mmm")</f>
        <v>Jul</v>
      </c>
      <c r="P4968" s="4">
        <f>YEAR(Table1[[#This Row],[Invoice Date]])</f>
        <v>2021</v>
      </c>
      <c r="Q4968" s="4">
        <f>IFERROR(Table1[[#This Row],[Total Sales]]/Table1[[#This Row],[Units Sold]],4)</f>
        <v>45</v>
      </c>
      <c r="R4968" s="4">
        <f>IFERROR(Table1[[#This Row],[Operating Profit]]/Table1[[#This Row],[Units Sold]],0)</f>
        <v>21.599999999999998</v>
      </c>
      <c r="S4968" s="4">
        <f>IFERROR((Table1[[#This Row],[Total Sales]]-Table1[[#This Row],[Operating Profit]])/Table1[[#This Row],[Units Sold]],0)</f>
        <v>23.400000000000002</v>
      </c>
      <c r="T4968" s="4" t="str">
        <f>IF(Table1[[#This Row],[Profit per unit]]&gt;$V$8,"Premium","Mass")</f>
        <v>Mass</v>
      </c>
      <c r="U4968" s="4"/>
    </row>
    <row r="4969" spans="2:21" ht="14.25" customHeight="1" x14ac:dyDescent="0.3">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c r="O4969" s="4" t="str">
        <f>TEXT(Table1[[#This Row],[Invoice Date]],"mmm")</f>
        <v>Jul</v>
      </c>
      <c r="P4969" s="4">
        <f>YEAR(Table1[[#This Row],[Invoice Date]])</f>
        <v>2021</v>
      </c>
      <c r="Q4969" s="4">
        <f>IFERROR(Table1[[#This Row],[Total Sales]]/Table1[[#This Row],[Units Sold]],4)</f>
        <v>54</v>
      </c>
      <c r="R4969" s="4">
        <f>IFERROR(Table1[[#This Row],[Operating Profit]]/Table1[[#This Row],[Units Sold]],0)</f>
        <v>33.479999999999997</v>
      </c>
      <c r="S4969" s="4">
        <f>IFERROR((Table1[[#This Row],[Total Sales]]-Table1[[#This Row],[Operating Profit]])/Table1[[#This Row],[Units Sold]],0)</f>
        <v>20.520000000000003</v>
      </c>
      <c r="T4969" s="4" t="str">
        <f>IF(Table1[[#This Row],[Profit per unit]]&gt;$V$8,"Premium","Mass")</f>
        <v>Mass</v>
      </c>
      <c r="U4969" s="4"/>
    </row>
    <row r="4970" spans="2:21" ht="14.25" customHeight="1" x14ac:dyDescent="0.3">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c r="O4970" s="4" t="str">
        <f>TEXT(Table1[[#This Row],[Invoice Date]],"mmm")</f>
        <v>Aug</v>
      </c>
      <c r="P4970" s="4">
        <f>YEAR(Table1[[#This Row],[Invoice Date]])</f>
        <v>2021</v>
      </c>
      <c r="Q4970" s="4">
        <f>IFERROR(Table1[[#This Row],[Total Sales]]/Table1[[#This Row],[Units Sold]],4)</f>
        <v>19</v>
      </c>
      <c r="R4970" s="4">
        <f>IFERROR(Table1[[#This Row],[Operating Profit]]/Table1[[#This Row],[Units Sold]],0)</f>
        <v>10.07</v>
      </c>
      <c r="S4970" s="4">
        <f>IFERROR((Table1[[#This Row],[Total Sales]]-Table1[[#This Row],[Operating Profit]])/Table1[[#This Row],[Units Sold]],0)</f>
        <v>8.93</v>
      </c>
      <c r="T4970" s="4" t="str">
        <f>IF(Table1[[#This Row],[Profit per unit]]&gt;$V$8,"Premium","Mass")</f>
        <v>Mass</v>
      </c>
      <c r="U4970" s="4"/>
    </row>
    <row r="4971" spans="2:21" ht="14.25" customHeight="1" x14ac:dyDescent="0.3">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c r="O4971" s="4" t="str">
        <f>TEXT(Table1[[#This Row],[Invoice Date]],"mmm")</f>
        <v>Aug</v>
      </c>
      <c r="P4971" s="4">
        <f>YEAR(Table1[[#This Row],[Invoice Date]])</f>
        <v>2021</v>
      </c>
      <c r="Q4971" s="4">
        <f>IFERROR(Table1[[#This Row],[Total Sales]]/Table1[[#This Row],[Units Sold]],4)</f>
        <v>29</v>
      </c>
      <c r="R4971" s="4">
        <f>IFERROR(Table1[[#This Row],[Operating Profit]]/Table1[[#This Row],[Units Sold]],0)</f>
        <v>15.66</v>
      </c>
      <c r="S4971" s="4">
        <f>IFERROR((Table1[[#This Row],[Total Sales]]-Table1[[#This Row],[Operating Profit]])/Table1[[#This Row],[Units Sold]],0)</f>
        <v>13.34</v>
      </c>
      <c r="T4971" s="4" t="str">
        <f>IF(Table1[[#This Row],[Profit per unit]]&gt;$V$8,"Premium","Mass")</f>
        <v>Mass</v>
      </c>
      <c r="U4971" s="4"/>
    </row>
    <row r="4972" spans="2:21" ht="14.25" customHeight="1" x14ac:dyDescent="0.3">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c r="O4972" s="4" t="str">
        <f>TEXT(Table1[[#This Row],[Invoice Date]],"mmm")</f>
        <v>Aug</v>
      </c>
      <c r="P4972" s="4">
        <f>YEAR(Table1[[#This Row],[Invoice Date]])</f>
        <v>2021</v>
      </c>
      <c r="Q4972" s="4">
        <f>IFERROR(Table1[[#This Row],[Total Sales]]/Table1[[#This Row],[Units Sold]],4)</f>
        <v>28</v>
      </c>
      <c r="R4972" s="4">
        <f>IFERROR(Table1[[#This Row],[Operating Profit]]/Table1[[#This Row],[Units Sold]],0)</f>
        <v>15.399999999999999</v>
      </c>
      <c r="S4972" s="4">
        <f>IFERROR((Table1[[#This Row],[Total Sales]]-Table1[[#This Row],[Operating Profit]])/Table1[[#This Row],[Units Sold]],0)</f>
        <v>12.600000000000001</v>
      </c>
      <c r="T4972" s="4" t="str">
        <f>IF(Table1[[#This Row],[Profit per unit]]&gt;$V$8,"Premium","Mass")</f>
        <v>Mass</v>
      </c>
      <c r="U4972" s="4"/>
    </row>
    <row r="4973" spans="2:21" ht="14.25" customHeight="1" x14ac:dyDescent="0.3">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c r="O4973" s="4" t="str">
        <f>TEXT(Table1[[#This Row],[Invoice Date]],"mmm")</f>
        <v>Aug</v>
      </c>
      <c r="P4973" s="4">
        <f>YEAR(Table1[[#This Row],[Invoice Date]])</f>
        <v>2021</v>
      </c>
      <c r="Q4973" s="4">
        <f>IFERROR(Table1[[#This Row],[Total Sales]]/Table1[[#This Row],[Units Sold]],4)</f>
        <v>33</v>
      </c>
      <c r="R4973" s="4">
        <f>IFERROR(Table1[[#This Row],[Operating Profit]]/Table1[[#This Row],[Units Sold]],0)</f>
        <v>21.12</v>
      </c>
      <c r="S4973" s="4">
        <f>IFERROR((Table1[[#This Row],[Total Sales]]-Table1[[#This Row],[Operating Profit]])/Table1[[#This Row],[Units Sold]],0)</f>
        <v>11.88</v>
      </c>
      <c r="T4973" s="4" t="str">
        <f>IF(Table1[[#This Row],[Profit per unit]]&gt;$V$8,"Premium","Mass")</f>
        <v>Mass</v>
      </c>
      <c r="U4973" s="4"/>
    </row>
    <row r="4974" spans="2:21" ht="14.25" customHeight="1" x14ac:dyDescent="0.3">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c r="O4974" s="4" t="str">
        <f>TEXT(Table1[[#This Row],[Invoice Date]],"mmm")</f>
        <v>Aug</v>
      </c>
      <c r="P4974" s="4">
        <f>YEAR(Table1[[#This Row],[Invoice Date]])</f>
        <v>2021</v>
      </c>
      <c r="Q4974" s="4">
        <f>IFERROR(Table1[[#This Row],[Total Sales]]/Table1[[#This Row],[Units Sold]],4)</f>
        <v>37</v>
      </c>
      <c r="R4974" s="4">
        <f>IFERROR(Table1[[#This Row],[Operating Profit]]/Table1[[#This Row],[Units Sold]],0)</f>
        <v>17.759999999999998</v>
      </c>
      <c r="S4974" s="4">
        <f>IFERROR((Table1[[#This Row],[Total Sales]]-Table1[[#This Row],[Operating Profit]])/Table1[[#This Row],[Units Sold]],0)</f>
        <v>19.240000000000002</v>
      </c>
      <c r="T4974" s="4" t="str">
        <f>IF(Table1[[#This Row],[Profit per unit]]&gt;$V$8,"Premium","Mass")</f>
        <v>Mass</v>
      </c>
      <c r="U4974" s="4"/>
    </row>
    <row r="4975" spans="2:21" ht="14.25" customHeight="1" x14ac:dyDescent="0.3">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c r="O4975" s="4" t="str">
        <f>TEXT(Table1[[#This Row],[Invoice Date]],"mmm")</f>
        <v>Aug</v>
      </c>
      <c r="P4975" s="4">
        <f>YEAR(Table1[[#This Row],[Invoice Date]])</f>
        <v>2021</v>
      </c>
      <c r="Q4975" s="4">
        <f>IFERROR(Table1[[#This Row],[Total Sales]]/Table1[[#This Row],[Units Sold]],4)</f>
        <v>32</v>
      </c>
      <c r="R4975" s="4">
        <f>IFERROR(Table1[[#This Row],[Operating Profit]]/Table1[[#This Row],[Units Sold]],0)</f>
        <v>22.400000000000002</v>
      </c>
      <c r="S4975" s="4">
        <f>IFERROR((Table1[[#This Row],[Total Sales]]-Table1[[#This Row],[Operating Profit]])/Table1[[#This Row],[Units Sold]],0)</f>
        <v>9.5999999999999979</v>
      </c>
      <c r="T4975" s="4" t="str">
        <f>IF(Table1[[#This Row],[Profit per unit]]&gt;$V$8,"Premium","Mass")</f>
        <v>Mass</v>
      </c>
      <c r="U4975" s="4"/>
    </row>
    <row r="4976" spans="2:21" ht="14.25" customHeight="1" x14ac:dyDescent="0.3">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c r="O4976" s="4" t="str">
        <f>TEXT(Table1[[#This Row],[Invoice Date]],"mmm")</f>
        <v>Aug</v>
      </c>
      <c r="P4976" s="4">
        <f>YEAR(Table1[[#This Row],[Invoice Date]])</f>
        <v>2021</v>
      </c>
      <c r="Q4976" s="4">
        <f>IFERROR(Table1[[#This Row],[Total Sales]]/Table1[[#This Row],[Units Sold]],4)</f>
        <v>24</v>
      </c>
      <c r="R4976" s="4">
        <f>IFERROR(Table1[[#This Row],[Operating Profit]]/Table1[[#This Row],[Units Sold]],0)</f>
        <v>12.96</v>
      </c>
      <c r="S4976" s="4">
        <f>IFERROR((Table1[[#This Row],[Total Sales]]-Table1[[#This Row],[Operating Profit]])/Table1[[#This Row],[Units Sold]],0)</f>
        <v>11.04</v>
      </c>
      <c r="T4976" s="4" t="str">
        <f>IF(Table1[[#This Row],[Profit per unit]]&gt;$V$8,"Premium","Mass")</f>
        <v>Mass</v>
      </c>
      <c r="U4976" s="4"/>
    </row>
    <row r="4977" spans="2:21" ht="14.25" customHeight="1" x14ac:dyDescent="0.3">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c r="O4977" s="4" t="str">
        <f>TEXT(Table1[[#This Row],[Invoice Date]],"mmm")</f>
        <v>Aug</v>
      </c>
      <c r="P4977" s="4">
        <f>YEAR(Table1[[#This Row],[Invoice Date]])</f>
        <v>2021</v>
      </c>
      <c r="Q4977" s="4">
        <f>IFERROR(Table1[[#This Row],[Total Sales]]/Table1[[#This Row],[Units Sold]],4)</f>
        <v>33</v>
      </c>
      <c r="R4977" s="4">
        <f>IFERROR(Table1[[#This Row],[Operating Profit]]/Table1[[#This Row],[Units Sold]],0)</f>
        <v>17.82</v>
      </c>
      <c r="S4977" s="4">
        <f>IFERROR((Table1[[#This Row],[Total Sales]]-Table1[[#This Row],[Operating Profit]])/Table1[[#This Row],[Units Sold]],0)</f>
        <v>15.179999999999998</v>
      </c>
      <c r="T4977" s="4" t="str">
        <f>IF(Table1[[#This Row],[Profit per unit]]&gt;$V$8,"Premium","Mass")</f>
        <v>Mass</v>
      </c>
      <c r="U4977" s="4"/>
    </row>
    <row r="4978" spans="2:21" ht="14.25" customHeight="1" x14ac:dyDescent="0.3">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c r="O4978" s="4" t="str">
        <f>TEXT(Table1[[#This Row],[Invoice Date]],"mmm")</f>
        <v>Aug</v>
      </c>
      <c r="P4978" s="4">
        <f>YEAR(Table1[[#This Row],[Invoice Date]])</f>
        <v>2021</v>
      </c>
      <c r="Q4978" s="4">
        <f>IFERROR(Table1[[#This Row],[Total Sales]]/Table1[[#This Row],[Units Sold]],4)</f>
        <v>32</v>
      </c>
      <c r="R4978" s="4">
        <f>IFERROR(Table1[[#This Row],[Operating Profit]]/Table1[[#This Row],[Units Sold]],0)</f>
        <v>16.64</v>
      </c>
      <c r="S4978" s="4">
        <f>IFERROR((Table1[[#This Row],[Total Sales]]-Table1[[#This Row],[Operating Profit]])/Table1[[#This Row],[Units Sold]],0)</f>
        <v>15.36</v>
      </c>
      <c r="T4978" s="4" t="str">
        <f>IF(Table1[[#This Row],[Profit per unit]]&gt;$V$8,"Premium","Mass")</f>
        <v>Mass</v>
      </c>
      <c r="U4978" s="4"/>
    </row>
    <row r="4979" spans="2:21" ht="14.25" customHeight="1" x14ac:dyDescent="0.3">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c r="O4979" s="4" t="str">
        <f>TEXT(Table1[[#This Row],[Invoice Date]],"mmm")</f>
        <v>Aug</v>
      </c>
      <c r="P4979" s="4">
        <f>YEAR(Table1[[#This Row],[Invoice Date]])</f>
        <v>2021</v>
      </c>
      <c r="Q4979" s="4">
        <f>IFERROR(Table1[[#This Row],[Total Sales]]/Table1[[#This Row],[Units Sold]],4)</f>
        <v>32</v>
      </c>
      <c r="R4979" s="4">
        <f>IFERROR(Table1[[#This Row],[Operating Profit]]/Table1[[#This Row],[Units Sold]],0)</f>
        <v>19.84</v>
      </c>
      <c r="S4979" s="4">
        <f>IFERROR((Table1[[#This Row],[Total Sales]]-Table1[[#This Row],[Operating Profit]])/Table1[[#This Row],[Units Sold]],0)</f>
        <v>12.16</v>
      </c>
      <c r="T4979" s="4" t="str">
        <f>IF(Table1[[#This Row],[Profit per unit]]&gt;$V$8,"Premium","Mass")</f>
        <v>Mass</v>
      </c>
      <c r="U4979" s="4"/>
    </row>
    <row r="4980" spans="2:21" ht="14.25" customHeight="1" x14ac:dyDescent="0.3">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c r="O4980" s="4" t="str">
        <f>TEXT(Table1[[#This Row],[Invoice Date]],"mmm")</f>
        <v>Aug</v>
      </c>
      <c r="P4980" s="4">
        <f>YEAR(Table1[[#This Row],[Invoice Date]])</f>
        <v>2021</v>
      </c>
      <c r="Q4980" s="4">
        <f>IFERROR(Table1[[#This Row],[Total Sales]]/Table1[[#This Row],[Units Sold]],4)</f>
        <v>38</v>
      </c>
      <c r="R4980" s="4">
        <f>IFERROR(Table1[[#This Row],[Operating Profit]]/Table1[[#This Row],[Units Sold]],0)</f>
        <v>18.239999999999998</v>
      </c>
      <c r="S4980" s="4">
        <f>IFERROR((Table1[[#This Row],[Total Sales]]-Table1[[#This Row],[Operating Profit]])/Table1[[#This Row],[Units Sold]],0)</f>
        <v>19.760000000000002</v>
      </c>
      <c r="T4980" s="4" t="str">
        <f>IF(Table1[[#This Row],[Profit per unit]]&gt;$V$8,"Premium","Mass")</f>
        <v>Mass</v>
      </c>
      <c r="U4980" s="4"/>
    </row>
    <row r="4981" spans="2:21" ht="14.25" customHeight="1" x14ac:dyDescent="0.3">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c r="O4981" s="4" t="str">
        <f>TEXT(Table1[[#This Row],[Invoice Date]],"mmm")</f>
        <v>Aug</v>
      </c>
      <c r="P4981" s="4">
        <f>YEAR(Table1[[#This Row],[Invoice Date]])</f>
        <v>2021</v>
      </c>
      <c r="Q4981" s="4">
        <f>IFERROR(Table1[[#This Row],[Total Sales]]/Table1[[#This Row],[Units Sold]],4)</f>
        <v>33</v>
      </c>
      <c r="R4981" s="4">
        <f>IFERROR(Table1[[#This Row],[Operating Profit]]/Table1[[#This Row],[Units Sold]],0)</f>
        <v>22.11</v>
      </c>
      <c r="S4981" s="4">
        <f>IFERROR((Table1[[#This Row],[Total Sales]]-Table1[[#This Row],[Operating Profit]])/Table1[[#This Row],[Units Sold]],0)</f>
        <v>10.889999999999999</v>
      </c>
      <c r="T4981" s="4" t="str">
        <f>IF(Table1[[#This Row],[Profit per unit]]&gt;$V$8,"Premium","Mass")</f>
        <v>Mass</v>
      </c>
      <c r="U4981" s="4"/>
    </row>
    <row r="4982" spans="2:21" ht="14.25" customHeight="1" x14ac:dyDescent="0.3">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c r="O4982" s="4" t="str">
        <f>TEXT(Table1[[#This Row],[Invoice Date]],"mmm")</f>
        <v>Aug</v>
      </c>
      <c r="P4982" s="4">
        <f>YEAR(Table1[[#This Row],[Invoice Date]])</f>
        <v>2021</v>
      </c>
      <c r="Q4982" s="4">
        <f>IFERROR(Table1[[#This Row],[Total Sales]]/Table1[[#This Row],[Units Sold]],4)</f>
        <v>28</v>
      </c>
      <c r="R4982" s="4">
        <f>IFERROR(Table1[[#This Row],[Operating Profit]]/Table1[[#This Row],[Units Sold]],0)</f>
        <v>15.399999999999999</v>
      </c>
      <c r="S4982" s="4">
        <f>IFERROR((Table1[[#This Row],[Total Sales]]-Table1[[#This Row],[Operating Profit]])/Table1[[#This Row],[Units Sold]],0)</f>
        <v>12.600000000000001</v>
      </c>
      <c r="T4982" s="4" t="str">
        <f>IF(Table1[[#This Row],[Profit per unit]]&gt;$V$8,"Premium","Mass")</f>
        <v>Mass</v>
      </c>
      <c r="U4982" s="4"/>
    </row>
    <row r="4983" spans="2:21" ht="14.25" customHeight="1" x14ac:dyDescent="0.3">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c r="O4983" s="4" t="str">
        <f>TEXT(Table1[[#This Row],[Invoice Date]],"mmm")</f>
        <v>Aug</v>
      </c>
      <c r="P4983" s="4">
        <f>YEAR(Table1[[#This Row],[Invoice Date]])</f>
        <v>2021</v>
      </c>
      <c r="Q4983" s="4">
        <f>IFERROR(Table1[[#This Row],[Total Sales]]/Table1[[#This Row],[Units Sold]],4)</f>
        <v>36</v>
      </c>
      <c r="R4983" s="4">
        <f>IFERROR(Table1[[#This Row],[Operating Profit]]/Table1[[#This Row],[Units Sold]],0)</f>
        <v>19.799999999999997</v>
      </c>
      <c r="S4983" s="4">
        <f>IFERROR((Table1[[#This Row],[Total Sales]]-Table1[[#This Row],[Operating Profit]])/Table1[[#This Row],[Units Sold]],0)</f>
        <v>16.200000000000003</v>
      </c>
      <c r="T4983" s="4" t="str">
        <f>IF(Table1[[#This Row],[Profit per unit]]&gt;$V$8,"Premium","Mass")</f>
        <v>Mass</v>
      </c>
      <c r="U4983" s="4"/>
    </row>
    <row r="4984" spans="2:21" ht="14.25" customHeight="1" x14ac:dyDescent="0.3">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c r="O4984" s="4" t="str">
        <f>TEXT(Table1[[#This Row],[Invoice Date]],"mmm")</f>
        <v>Aug</v>
      </c>
      <c r="P4984" s="4">
        <f>YEAR(Table1[[#This Row],[Invoice Date]])</f>
        <v>2021</v>
      </c>
      <c r="Q4984" s="4">
        <f>IFERROR(Table1[[#This Row],[Total Sales]]/Table1[[#This Row],[Units Sold]],4)</f>
        <v>27</v>
      </c>
      <c r="R4984" s="4">
        <f>IFERROR(Table1[[#This Row],[Operating Profit]]/Table1[[#This Row],[Units Sold]],0)</f>
        <v>15.659999999999998</v>
      </c>
      <c r="S4984" s="4">
        <f>IFERROR((Table1[[#This Row],[Total Sales]]-Table1[[#This Row],[Operating Profit]])/Table1[[#This Row],[Units Sold]],0)</f>
        <v>11.340000000000002</v>
      </c>
      <c r="T4984" s="4" t="str">
        <f>IF(Table1[[#This Row],[Profit per unit]]&gt;$V$8,"Premium","Mass")</f>
        <v>Mass</v>
      </c>
      <c r="U4984" s="4"/>
    </row>
    <row r="4985" spans="2:21" ht="14.25" customHeight="1" x14ac:dyDescent="0.3">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c r="O4985" s="4" t="str">
        <f>TEXT(Table1[[#This Row],[Invoice Date]],"mmm")</f>
        <v>Aug</v>
      </c>
      <c r="P4985" s="4">
        <f>YEAR(Table1[[#This Row],[Invoice Date]])</f>
        <v>2021</v>
      </c>
      <c r="Q4985" s="4">
        <f>IFERROR(Table1[[#This Row],[Total Sales]]/Table1[[#This Row],[Units Sold]],4)</f>
        <v>33</v>
      </c>
      <c r="R4985" s="4">
        <f>IFERROR(Table1[[#This Row],[Operating Profit]]/Table1[[#This Row],[Units Sold]],0)</f>
        <v>22.44</v>
      </c>
      <c r="S4985" s="4">
        <f>IFERROR((Table1[[#This Row],[Total Sales]]-Table1[[#This Row],[Operating Profit]])/Table1[[#This Row],[Units Sold]],0)</f>
        <v>10.559999999999997</v>
      </c>
      <c r="T4985" s="4" t="str">
        <f>IF(Table1[[#This Row],[Profit per unit]]&gt;$V$8,"Premium","Mass")</f>
        <v>Mass</v>
      </c>
      <c r="U4985" s="4"/>
    </row>
    <row r="4986" spans="2:21" ht="14.25" customHeight="1" x14ac:dyDescent="0.3">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c r="O4986" s="4" t="str">
        <f>TEXT(Table1[[#This Row],[Invoice Date]],"mmm")</f>
        <v>Aug</v>
      </c>
      <c r="P4986" s="4">
        <f>YEAR(Table1[[#This Row],[Invoice Date]])</f>
        <v>2021</v>
      </c>
      <c r="Q4986" s="4">
        <f>IFERROR(Table1[[#This Row],[Total Sales]]/Table1[[#This Row],[Units Sold]],4)</f>
        <v>37</v>
      </c>
      <c r="R4986" s="4">
        <f>IFERROR(Table1[[#This Row],[Operating Profit]]/Table1[[#This Row],[Units Sold]],0)</f>
        <v>18.5</v>
      </c>
      <c r="S4986" s="4">
        <f>IFERROR((Table1[[#This Row],[Total Sales]]-Table1[[#This Row],[Operating Profit]])/Table1[[#This Row],[Units Sold]],0)</f>
        <v>18.5</v>
      </c>
      <c r="T4986" s="4" t="str">
        <f>IF(Table1[[#This Row],[Profit per unit]]&gt;$V$8,"Premium","Mass")</f>
        <v>Mass</v>
      </c>
      <c r="U4986" s="4"/>
    </row>
    <row r="4987" spans="2:21" ht="14.25" customHeight="1" x14ac:dyDescent="0.3">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c r="O4987" s="4" t="str">
        <f>TEXT(Table1[[#This Row],[Invoice Date]],"mmm")</f>
        <v>Aug</v>
      </c>
      <c r="P4987" s="4">
        <f>YEAR(Table1[[#This Row],[Invoice Date]])</f>
        <v>2021</v>
      </c>
      <c r="Q4987" s="4">
        <f>IFERROR(Table1[[#This Row],[Total Sales]]/Table1[[#This Row],[Units Sold]],4)</f>
        <v>34</v>
      </c>
      <c r="R4987" s="4">
        <f>IFERROR(Table1[[#This Row],[Operating Profit]]/Table1[[#This Row],[Units Sold]],0)</f>
        <v>25.500000000000004</v>
      </c>
      <c r="S4987" s="4">
        <f>IFERROR((Table1[[#This Row],[Total Sales]]-Table1[[#This Row],[Operating Profit]])/Table1[[#This Row],[Units Sold]],0)</f>
        <v>8.4999999999999964</v>
      </c>
      <c r="T4987" s="4" t="str">
        <f>IF(Table1[[#This Row],[Profit per unit]]&gt;$V$8,"Premium","Mass")</f>
        <v>Mass</v>
      </c>
      <c r="U4987" s="4"/>
    </row>
    <row r="4988" spans="2:21" ht="14.25" customHeight="1" x14ac:dyDescent="0.3">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c r="O4988" s="4" t="str">
        <f>TEXT(Table1[[#This Row],[Invoice Date]],"mmm")</f>
        <v>Aug</v>
      </c>
      <c r="P4988" s="4">
        <f>YEAR(Table1[[#This Row],[Invoice Date]])</f>
        <v>2021</v>
      </c>
      <c r="Q4988" s="4">
        <f>IFERROR(Table1[[#This Row],[Total Sales]]/Table1[[#This Row],[Units Sold]],4)</f>
        <v>19</v>
      </c>
      <c r="R4988" s="4">
        <f>IFERROR(Table1[[#This Row],[Operating Profit]]/Table1[[#This Row],[Units Sold]],0)</f>
        <v>11.019999999999998</v>
      </c>
      <c r="S4988" s="4">
        <f>IFERROR((Table1[[#This Row],[Total Sales]]-Table1[[#This Row],[Operating Profit]])/Table1[[#This Row],[Units Sold]],0)</f>
        <v>7.9800000000000022</v>
      </c>
      <c r="T4988" s="4" t="str">
        <f>IF(Table1[[#This Row],[Profit per unit]]&gt;$V$8,"Premium","Mass")</f>
        <v>Mass</v>
      </c>
      <c r="U4988" s="4"/>
    </row>
    <row r="4989" spans="2:21" ht="14.25" customHeight="1" x14ac:dyDescent="0.3">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c r="O4989" s="4" t="str">
        <f>TEXT(Table1[[#This Row],[Invoice Date]],"mmm")</f>
        <v>Aug</v>
      </c>
      <c r="P4989" s="4">
        <f>YEAR(Table1[[#This Row],[Invoice Date]])</f>
        <v>2021</v>
      </c>
      <c r="Q4989" s="4">
        <f>IFERROR(Table1[[#This Row],[Total Sales]]/Table1[[#This Row],[Units Sold]],4)</f>
        <v>19</v>
      </c>
      <c r="R4989" s="4">
        <f>IFERROR(Table1[[#This Row],[Operating Profit]]/Table1[[#This Row],[Units Sold]],0)</f>
        <v>11.019999999999998</v>
      </c>
      <c r="S4989" s="4">
        <f>IFERROR((Table1[[#This Row],[Total Sales]]-Table1[[#This Row],[Operating Profit]])/Table1[[#This Row],[Units Sold]],0)</f>
        <v>7.9800000000000013</v>
      </c>
      <c r="T4989" s="4" t="str">
        <f>IF(Table1[[#This Row],[Profit per unit]]&gt;$V$8,"Premium","Mass")</f>
        <v>Mass</v>
      </c>
      <c r="U4989" s="4"/>
    </row>
    <row r="4990" spans="2:21" ht="14.25" customHeight="1" x14ac:dyDescent="0.3">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c r="O4990" s="4" t="str">
        <f>TEXT(Table1[[#This Row],[Invoice Date]],"mmm")</f>
        <v>Aug</v>
      </c>
      <c r="P4990" s="4">
        <f>YEAR(Table1[[#This Row],[Invoice Date]])</f>
        <v>2021</v>
      </c>
      <c r="Q4990" s="4">
        <f>IFERROR(Table1[[#This Row],[Total Sales]]/Table1[[#This Row],[Units Sold]],4)</f>
        <v>14</v>
      </c>
      <c r="R4990" s="4">
        <f>IFERROR(Table1[[#This Row],[Operating Profit]]/Table1[[#This Row],[Units Sold]],0)</f>
        <v>8.26</v>
      </c>
      <c r="S4990" s="4">
        <f>IFERROR((Table1[[#This Row],[Total Sales]]-Table1[[#This Row],[Operating Profit]])/Table1[[#This Row],[Units Sold]],0)</f>
        <v>5.74</v>
      </c>
      <c r="T4990" s="4" t="str">
        <f>IF(Table1[[#This Row],[Profit per unit]]&gt;$V$8,"Premium","Mass")</f>
        <v>Mass</v>
      </c>
      <c r="U4990" s="4"/>
    </row>
    <row r="4991" spans="2:21" ht="14.25" customHeight="1" x14ac:dyDescent="0.3">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c r="O4991" s="4" t="str">
        <f>TEXT(Table1[[#This Row],[Invoice Date]],"mmm")</f>
        <v>Aug</v>
      </c>
      <c r="P4991" s="4">
        <f>YEAR(Table1[[#This Row],[Invoice Date]])</f>
        <v>2021</v>
      </c>
      <c r="Q4991" s="4">
        <f>IFERROR(Table1[[#This Row],[Total Sales]]/Table1[[#This Row],[Units Sold]],4)</f>
        <v>18</v>
      </c>
      <c r="R4991" s="4">
        <f>IFERROR(Table1[[#This Row],[Operating Profit]]/Table1[[#This Row],[Units Sold]],0)</f>
        <v>11.88</v>
      </c>
      <c r="S4991" s="4">
        <f>IFERROR((Table1[[#This Row],[Total Sales]]-Table1[[#This Row],[Operating Profit]])/Table1[[#This Row],[Units Sold]],0)</f>
        <v>6.1199999999999992</v>
      </c>
      <c r="T4991" s="4" t="str">
        <f>IF(Table1[[#This Row],[Profit per unit]]&gt;$V$8,"Premium","Mass")</f>
        <v>Mass</v>
      </c>
      <c r="U4991" s="4"/>
    </row>
    <row r="4992" spans="2:21" ht="14.25" customHeight="1" x14ac:dyDescent="0.3">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c r="O4992" s="4" t="str">
        <f>TEXT(Table1[[#This Row],[Invoice Date]],"mmm")</f>
        <v>Aug</v>
      </c>
      <c r="P4992" s="4">
        <f>YEAR(Table1[[#This Row],[Invoice Date]])</f>
        <v>2021</v>
      </c>
      <c r="Q4992" s="4">
        <f>IFERROR(Table1[[#This Row],[Total Sales]]/Table1[[#This Row],[Units Sold]],4)</f>
        <v>23</v>
      </c>
      <c r="R4992" s="4">
        <f>IFERROR(Table1[[#This Row],[Operating Profit]]/Table1[[#This Row],[Units Sold]],0)</f>
        <v>12.190000000000001</v>
      </c>
      <c r="S4992" s="4">
        <f>IFERROR((Table1[[#This Row],[Total Sales]]-Table1[[#This Row],[Operating Profit]])/Table1[[#This Row],[Units Sold]],0)</f>
        <v>10.809999999999999</v>
      </c>
      <c r="T4992" s="4" t="str">
        <f>IF(Table1[[#This Row],[Profit per unit]]&gt;$V$8,"Premium","Mass")</f>
        <v>Mass</v>
      </c>
      <c r="U4992" s="4"/>
    </row>
    <row r="4993" spans="2:21" ht="14.25" customHeight="1" x14ac:dyDescent="0.3">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c r="O4993" s="4" t="str">
        <f>TEXT(Table1[[#This Row],[Invoice Date]],"mmm")</f>
        <v>Aug</v>
      </c>
      <c r="P4993" s="4">
        <f>YEAR(Table1[[#This Row],[Invoice Date]])</f>
        <v>2021</v>
      </c>
      <c r="Q4993" s="4">
        <f>IFERROR(Table1[[#This Row],[Total Sales]]/Table1[[#This Row],[Units Sold]],4)</f>
        <v>20</v>
      </c>
      <c r="R4993" s="4">
        <f>IFERROR(Table1[[#This Row],[Operating Profit]]/Table1[[#This Row],[Units Sold]],0)</f>
        <v>15.000000000000004</v>
      </c>
      <c r="S4993" s="4">
        <f>IFERROR((Table1[[#This Row],[Total Sales]]-Table1[[#This Row],[Operating Profit]])/Table1[[#This Row],[Units Sold]],0)</f>
        <v>4.9999999999999973</v>
      </c>
      <c r="T4993" s="4" t="str">
        <f>IF(Table1[[#This Row],[Profit per unit]]&gt;$V$8,"Premium","Mass")</f>
        <v>Mass</v>
      </c>
      <c r="U4993" s="4"/>
    </row>
    <row r="4994" spans="2:21" ht="14.25" customHeight="1" x14ac:dyDescent="0.3">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c r="O4994" s="4" t="str">
        <f>TEXT(Table1[[#This Row],[Invoice Date]],"mmm")</f>
        <v>Aug</v>
      </c>
      <c r="P4994" s="4">
        <f>YEAR(Table1[[#This Row],[Invoice Date]])</f>
        <v>2021</v>
      </c>
      <c r="Q4994" s="4">
        <f>IFERROR(Table1[[#This Row],[Total Sales]]/Table1[[#This Row],[Units Sold]],4)</f>
        <v>9</v>
      </c>
      <c r="R4994" s="4">
        <f>IFERROR(Table1[[#This Row],[Operating Profit]]/Table1[[#This Row],[Units Sold]],0)</f>
        <v>5.31</v>
      </c>
      <c r="S4994" s="4">
        <f>IFERROR((Table1[[#This Row],[Total Sales]]-Table1[[#This Row],[Operating Profit]])/Table1[[#This Row],[Units Sold]],0)</f>
        <v>3.6900000000000008</v>
      </c>
      <c r="T4994" s="4" t="str">
        <f>IF(Table1[[#This Row],[Profit per unit]]&gt;$V$8,"Premium","Mass")</f>
        <v>Mass</v>
      </c>
      <c r="U4994" s="4"/>
    </row>
    <row r="4995" spans="2:21" ht="14.25" customHeight="1" x14ac:dyDescent="0.3">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c r="O4995" s="4" t="str">
        <f>TEXT(Table1[[#This Row],[Invoice Date]],"mmm")</f>
        <v>Aug</v>
      </c>
      <c r="P4995" s="4">
        <f>YEAR(Table1[[#This Row],[Invoice Date]])</f>
        <v>2021</v>
      </c>
      <c r="Q4995" s="4">
        <f>IFERROR(Table1[[#This Row],[Total Sales]]/Table1[[#This Row],[Units Sold]],4)</f>
        <v>19</v>
      </c>
      <c r="R4995" s="4">
        <f>IFERROR(Table1[[#This Row],[Operating Profit]]/Table1[[#This Row],[Units Sold]],0)</f>
        <v>11.21</v>
      </c>
      <c r="S4995" s="4">
        <f>IFERROR((Table1[[#This Row],[Total Sales]]-Table1[[#This Row],[Operating Profit]])/Table1[[#This Row],[Units Sold]],0)</f>
        <v>7.79</v>
      </c>
      <c r="T4995" s="4" t="str">
        <f>IF(Table1[[#This Row],[Profit per unit]]&gt;$V$8,"Premium","Mass")</f>
        <v>Mass</v>
      </c>
      <c r="U4995" s="4"/>
    </row>
    <row r="4996" spans="2:21" ht="14.25" customHeight="1" x14ac:dyDescent="0.3">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c r="O4996" s="4" t="str">
        <f>TEXT(Table1[[#This Row],[Invoice Date]],"mmm")</f>
        <v>Aug</v>
      </c>
      <c r="P4996" s="4">
        <f>YEAR(Table1[[#This Row],[Invoice Date]])</f>
        <v>2021</v>
      </c>
      <c r="Q4996" s="4">
        <f>IFERROR(Table1[[#This Row],[Total Sales]]/Table1[[#This Row],[Units Sold]],4)</f>
        <v>15</v>
      </c>
      <c r="R4996" s="4">
        <f>IFERROR(Table1[[#This Row],[Operating Profit]]/Table1[[#This Row],[Units Sold]],0)</f>
        <v>8.3999999999999986</v>
      </c>
      <c r="S4996" s="4">
        <f>IFERROR((Table1[[#This Row],[Total Sales]]-Table1[[#This Row],[Operating Profit]])/Table1[[#This Row],[Units Sold]],0)</f>
        <v>6.6000000000000014</v>
      </c>
      <c r="T4996" s="4" t="str">
        <f>IF(Table1[[#This Row],[Profit per unit]]&gt;$V$8,"Premium","Mass")</f>
        <v>Mass</v>
      </c>
      <c r="U4996" s="4"/>
    </row>
    <row r="4997" spans="2:21" ht="14.25" customHeight="1" x14ac:dyDescent="0.3">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c r="O4997" s="4" t="str">
        <f>TEXT(Table1[[#This Row],[Invoice Date]],"mmm")</f>
        <v>Aug</v>
      </c>
      <c r="P4997" s="4">
        <f>YEAR(Table1[[#This Row],[Invoice Date]])</f>
        <v>2021</v>
      </c>
      <c r="Q4997" s="4">
        <f>IFERROR(Table1[[#This Row],[Total Sales]]/Table1[[#This Row],[Units Sold]],4)</f>
        <v>34</v>
      </c>
      <c r="R4997" s="4">
        <f>IFERROR(Table1[[#This Row],[Operating Profit]]/Table1[[#This Row],[Units Sold]],0)</f>
        <v>23.12</v>
      </c>
      <c r="S4997" s="4">
        <f>IFERROR((Table1[[#This Row],[Total Sales]]-Table1[[#This Row],[Operating Profit]])/Table1[[#This Row],[Units Sold]],0)</f>
        <v>10.879999999999997</v>
      </c>
      <c r="T4997" s="4" t="str">
        <f>IF(Table1[[#This Row],[Profit per unit]]&gt;$V$8,"Premium","Mass")</f>
        <v>Mass</v>
      </c>
      <c r="U4997" s="4"/>
    </row>
    <row r="4998" spans="2:21" ht="14.25" customHeight="1" x14ac:dyDescent="0.3">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c r="O4998" s="4" t="str">
        <f>TEXT(Table1[[#This Row],[Invoice Date]],"mmm")</f>
        <v>Aug</v>
      </c>
      <c r="P4998" s="4">
        <f>YEAR(Table1[[#This Row],[Invoice Date]])</f>
        <v>2021</v>
      </c>
      <c r="Q4998" s="4">
        <f>IFERROR(Table1[[#This Row],[Total Sales]]/Table1[[#This Row],[Units Sold]],4)</f>
        <v>49</v>
      </c>
      <c r="R4998" s="4">
        <f>IFERROR(Table1[[#This Row],[Operating Profit]]/Table1[[#This Row],[Units Sold]],0)</f>
        <v>26.46</v>
      </c>
      <c r="S4998" s="4">
        <f>IFERROR((Table1[[#This Row],[Total Sales]]-Table1[[#This Row],[Operating Profit]])/Table1[[#This Row],[Units Sold]],0)</f>
        <v>22.54</v>
      </c>
      <c r="T4998" s="4" t="str">
        <f>IF(Table1[[#This Row],[Profit per unit]]&gt;$V$8,"Premium","Mass")</f>
        <v>Mass</v>
      </c>
      <c r="U4998" s="4"/>
    </row>
    <row r="4999" spans="2:21" ht="14.25" customHeight="1" x14ac:dyDescent="0.3">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c r="O4999" s="4" t="str">
        <f>TEXT(Table1[[#This Row],[Invoice Date]],"mmm")</f>
        <v>Aug</v>
      </c>
      <c r="P4999" s="4">
        <f>YEAR(Table1[[#This Row],[Invoice Date]])</f>
        <v>2021</v>
      </c>
      <c r="Q4999" s="4">
        <f>IFERROR(Table1[[#This Row],[Total Sales]]/Table1[[#This Row],[Units Sold]],4)</f>
        <v>43</v>
      </c>
      <c r="R4999" s="4">
        <f>IFERROR(Table1[[#This Row],[Operating Profit]]/Table1[[#This Row],[Units Sold]],0)</f>
        <v>30.960000000000004</v>
      </c>
      <c r="S4999" s="4">
        <f>IFERROR((Table1[[#This Row],[Total Sales]]-Table1[[#This Row],[Operating Profit]])/Table1[[#This Row],[Units Sold]],0)</f>
        <v>12.039999999999996</v>
      </c>
      <c r="T4999" s="4" t="str">
        <f>IF(Table1[[#This Row],[Profit per unit]]&gt;$V$8,"Premium","Mass")</f>
        <v>Mass</v>
      </c>
      <c r="U4999" s="4"/>
    </row>
    <row r="5000" spans="2:21" ht="14.25" customHeight="1" x14ac:dyDescent="0.3">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c r="O5000" s="4" t="str">
        <f>TEXT(Table1[[#This Row],[Invoice Date]],"mmm")</f>
        <v>Aug</v>
      </c>
      <c r="P5000" s="4">
        <f>YEAR(Table1[[#This Row],[Invoice Date]])</f>
        <v>2021</v>
      </c>
      <c r="Q5000" s="4">
        <f>IFERROR(Table1[[#This Row],[Total Sales]]/Table1[[#This Row],[Units Sold]],4)</f>
        <v>43</v>
      </c>
      <c r="R5000" s="4">
        <f>IFERROR(Table1[[#This Row],[Operating Profit]]/Table1[[#This Row],[Units Sold]],0)</f>
        <v>23.65</v>
      </c>
      <c r="S5000" s="4">
        <f>IFERROR((Table1[[#This Row],[Total Sales]]-Table1[[#This Row],[Operating Profit]])/Table1[[#This Row],[Units Sold]],0)</f>
        <v>19.350000000000001</v>
      </c>
      <c r="T5000" s="4" t="str">
        <f>IF(Table1[[#This Row],[Profit per unit]]&gt;$V$8,"Premium","Mass")</f>
        <v>Mass</v>
      </c>
      <c r="U5000" s="4"/>
    </row>
    <row r="5001" spans="2:21" ht="14.25" customHeight="1" x14ac:dyDescent="0.3">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c r="O5001" s="4" t="str">
        <f>TEXT(Table1[[#This Row],[Invoice Date]],"mmm")</f>
        <v>Sep</v>
      </c>
      <c r="P5001" s="4">
        <f>YEAR(Table1[[#This Row],[Invoice Date]])</f>
        <v>2021</v>
      </c>
      <c r="Q5001" s="4">
        <f>IFERROR(Table1[[#This Row],[Total Sales]]/Table1[[#This Row],[Units Sold]],4)</f>
        <v>49</v>
      </c>
      <c r="R5001" s="4">
        <f>IFERROR(Table1[[#This Row],[Operating Profit]]/Table1[[#This Row],[Units Sold]],0)</f>
        <v>27.439999999999998</v>
      </c>
      <c r="S5001" s="4">
        <f>IFERROR((Table1[[#This Row],[Total Sales]]-Table1[[#This Row],[Operating Profit]])/Table1[[#This Row],[Units Sold]],0)</f>
        <v>21.560000000000002</v>
      </c>
      <c r="T5001" s="4" t="str">
        <f>IF(Table1[[#This Row],[Profit per unit]]&gt;$V$8,"Premium","Mass")</f>
        <v>Mass</v>
      </c>
      <c r="U5001" s="4"/>
    </row>
    <row r="5002" spans="2:21" ht="14.25" customHeight="1" x14ac:dyDescent="0.3">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c r="O5002" s="4" t="str">
        <f>TEXT(Table1[[#This Row],[Invoice Date]],"mmm")</f>
        <v>Sep</v>
      </c>
      <c r="P5002" s="4">
        <f>YEAR(Table1[[#This Row],[Invoice Date]])</f>
        <v>2021</v>
      </c>
      <c r="Q5002" s="4">
        <f>IFERROR(Table1[[#This Row],[Total Sales]]/Table1[[#This Row],[Units Sold]],4)</f>
        <v>44</v>
      </c>
      <c r="R5002" s="4">
        <f>IFERROR(Table1[[#This Row],[Operating Profit]]/Table1[[#This Row],[Units Sold]],0)</f>
        <v>25.959999999999997</v>
      </c>
      <c r="S5002" s="4">
        <f>IFERROR((Table1[[#This Row],[Total Sales]]-Table1[[#This Row],[Operating Profit]])/Table1[[#This Row],[Units Sold]],0)</f>
        <v>18.040000000000003</v>
      </c>
      <c r="T5002" s="4" t="str">
        <f>IF(Table1[[#This Row],[Profit per unit]]&gt;$V$8,"Premium","Mass")</f>
        <v>Mass</v>
      </c>
      <c r="U5002" s="4"/>
    </row>
    <row r="5003" spans="2:21" ht="14.25" customHeight="1" x14ac:dyDescent="0.3">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c r="O5003" s="4" t="str">
        <f>TEXT(Table1[[#This Row],[Invoice Date]],"mmm")</f>
        <v>Sep</v>
      </c>
      <c r="P5003" s="4">
        <f>YEAR(Table1[[#This Row],[Invoice Date]])</f>
        <v>2021</v>
      </c>
      <c r="Q5003" s="4">
        <f>IFERROR(Table1[[#This Row],[Total Sales]]/Table1[[#This Row],[Units Sold]],4)</f>
        <v>41</v>
      </c>
      <c r="R5003" s="4">
        <f>IFERROR(Table1[[#This Row],[Operating Profit]]/Table1[[#This Row],[Units Sold]],0)</f>
        <v>28.290000000000003</v>
      </c>
      <c r="S5003" s="4">
        <f>IFERROR((Table1[[#This Row],[Total Sales]]-Table1[[#This Row],[Operating Profit]])/Table1[[#This Row],[Units Sold]],0)</f>
        <v>12.709999999999996</v>
      </c>
      <c r="T5003" s="4" t="str">
        <f>IF(Table1[[#This Row],[Profit per unit]]&gt;$V$8,"Premium","Mass")</f>
        <v>Mass</v>
      </c>
      <c r="U5003" s="4"/>
    </row>
    <row r="5004" spans="2:21" ht="14.25" customHeight="1" x14ac:dyDescent="0.3">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c r="O5004" s="4" t="str">
        <f>TEXT(Table1[[#This Row],[Invoice Date]],"mmm")</f>
        <v>Sep</v>
      </c>
      <c r="P5004" s="4">
        <f>YEAR(Table1[[#This Row],[Invoice Date]])</f>
        <v>2021</v>
      </c>
      <c r="Q5004" s="4">
        <f>IFERROR(Table1[[#This Row],[Total Sales]]/Table1[[#This Row],[Units Sold]],4)</f>
        <v>49</v>
      </c>
      <c r="R5004" s="4">
        <f>IFERROR(Table1[[#This Row],[Operating Profit]]/Table1[[#This Row],[Units Sold]],0)</f>
        <v>26.949999999999996</v>
      </c>
      <c r="S5004" s="4">
        <f>IFERROR((Table1[[#This Row],[Total Sales]]-Table1[[#This Row],[Operating Profit]])/Table1[[#This Row],[Units Sold]],0)</f>
        <v>22.050000000000004</v>
      </c>
      <c r="T5004" s="4" t="str">
        <f>IF(Table1[[#This Row],[Profit per unit]]&gt;$V$8,"Premium","Mass")</f>
        <v>Mass</v>
      </c>
      <c r="U5004" s="4"/>
    </row>
    <row r="5005" spans="2:21" ht="14.25" customHeight="1" x14ac:dyDescent="0.3">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c r="O5005" s="4" t="str">
        <f>TEXT(Table1[[#This Row],[Invoice Date]],"mmm")</f>
        <v>Sep</v>
      </c>
      <c r="P5005" s="4">
        <f>YEAR(Table1[[#This Row],[Invoice Date]])</f>
        <v>2021</v>
      </c>
      <c r="Q5005" s="4">
        <f>IFERROR(Table1[[#This Row],[Total Sales]]/Table1[[#This Row],[Units Sold]],4)</f>
        <v>50</v>
      </c>
      <c r="R5005" s="4">
        <f>IFERROR(Table1[[#This Row],[Operating Profit]]/Table1[[#This Row],[Units Sold]],0)</f>
        <v>36.000000000000007</v>
      </c>
      <c r="S5005" s="4">
        <f>IFERROR((Table1[[#This Row],[Total Sales]]-Table1[[#This Row],[Operating Profit]])/Table1[[#This Row],[Units Sold]],0)</f>
        <v>13.999999999999993</v>
      </c>
      <c r="T5005" s="4" t="str">
        <f>IF(Table1[[#This Row],[Profit per unit]]&gt;$V$8,"Premium","Mass")</f>
        <v>Mass</v>
      </c>
      <c r="U5005" s="4"/>
    </row>
    <row r="5006" spans="2:21" ht="14.25" customHeight="1" x14ac:dyDescent="0.3">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c r="O5006" s="4" t="str">
        <f>TEXT(Table1[[#This Row],[Invoice Date]],"mmm")</f>
        <v>Sep</v>
      </c>
      <c r="P5006" s="4">
        <f>YEAR(Table1[[#This Row],[Invoice Date]])</f>
        <v>2021</v>
      </c>
      <c r="Q5006" s="4">
        <f>IFERROR(Table1[[#This Row],[Total Sales]]/Table1[[#This Row],[Units Sold]],4)</f>
        <v>44</v>
      </c>
      <c r="R5006" s="4">
        <f>IFERROR(Table1[[#This Row],[Operating Profit]]/Table1[[#This Row],[Units Sold]],0)</f>
        <v>28.159999999999997</v>
      </c>
      <c r="S5006" s="4">
        <f>IFERROR((Table1[[#This Row],[Total Sales]]-Table1[[#This Row],[Operating Profit]])/Table1[[#This Row],[Units Sold]],0)</f>
        <v>15.840000000000003</v>
      </c>
      <c r="T5006" s="4" t="str">
        <f>IF(Table1[[#This Row],[Profit per unit]]&gt;$V$8,"Premium","Mass")</f>
        <v>Mass</v>
      </c>
      <c r="U5006" s="4"/>
    </row>
    <row r="5007" spans="2:21" ht="14.25" customHeight="1" x14ac:dyDescent="0.3">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c r="O5007" s="4" t="str">
        <f>TEXT(Table1[[#This Row],[Invoice Date]],"mmm")</f>
        <v>Sep</v>
      </c>
      <c r="P5007" s="4">
        <f>YEAR(Table1[[#This Row],[Invoice Date]])</f>
        <v>2021</v>
      </c>
      <c r="Q5007" s="4">
        <f>IFERROR(Table1[[#This Row],[Total Sales]]/Table1[[#This Row],[Units Sold]],4)</f>
        <v>49</v>
      </c>
      <c r="R5007" s="4">
        <f>IFERROR(Table1[[#This Row],[Operating Profit]]/Table1[[#This Row],[Units Sold]],0)</f>
        <v>31.359999999999992</v>
      </c>
      <c r="S5007" s="4">
        <f>IFERROR((Table1[[#This Row],[Total Sales]]-Table1[[#This Row],[Operating Profit]])/Table1[[#This Row],[Units Sold]],0)</f>
        <v>17.640000000000008</v>
      </c>
      <c r="T5007" s="4" t="str">
        <f>IF(Table1[[#This Row],[Profit per unit]]&gt;$V$8,"Premium","Mass")</f>
        <v>Mass</v>
      </c>
      <c r="U5007" s="4"/>
    </row>
    <row r="5008" spans="2:21" ht="14.25" customHeight="1" x14ac:dyDescent="0.3">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c r="O5008" s="4" t="str">
        <f>TEXT(Table1[[#This Row],[Invoice Date]],"mmm")</f>
        <v>Sep</v>
      </c>
      <c r="P5008" s="4">
        <f>YEAR(Table1[[#This Row],[Invoice Date]])</f>
        <v>2021</v>
      </c>
      <c r="Q5008" s="4">
        <f>IFERROR(Table1[[#This Row],[Total Sales]]/Table1[[#This Row],[Units Sold]],4)</f>
        <v>41</v>
      </c>
      <c r="R5008" s="4">
        <f>IFERROR(Table1[[#This Row],[Operating Profit]]/Table1[[#This Row],[Units Sold]],0)</f>
        <v>25.829999999999995</v>
      </c>
      <c r="S5008" s="4">
        <f>IFERROR((Table1[[#This Row],[Total Sales]]-Table1[[#This Row],[Operating Profit]])/Table1[[#This Row],[Units Sold]],0)</f>
        <v>15.170000000000005</v>
      </c>
      <c r="T5008" s="4" t="str">
        <f>IF(Table1[[#This Row],[Profit per unit]]&gt;$V$8,"Premium","Mass")</f>
        <v>Mass</v>
      </c>
      <c r="U5008" s="4"/>
    </row>
    <row r="5009" spans="2:21" ht="14.25" customHeight="1" x14ac:dyDescent="0.3">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c r="O5009" s="4" t="str">
        <f>TEXT(Table1[[#This Row],[Invoice Date]],"mmm")</f>
        <v>Sep</v>
      </c>
      <c r="P5009" s="4">
        <f>YEAR(Table1[[#This Row],[Invoice Date]])</f>
        <v>2021</v>
      </c>
      <c r="Q5009" s="4">
        <f>IFERROR(Table1[[#This Row],[Total Sales]]/Table1[[#This Row],[Units Sold]],4)</f>
        <v>44</v>
      </c>
      <c r="R5009" s="4">
        <f>IFERROR(Table1[[#This Row],[Operating Profit]]/Table1[[#This Row],[Units Sold]],0)</f>
        <v>32.560000000000009</v>
      </c>
      <c r="S5009" s="4">
        <f>IFERROR((Table1[[#This Row],[Total Sales]]-Table1[[#This Row],[Operating Profit]])/Table1[[#This Row],[Units Sold]],0)</f>
        <v>11.439999999999994</v>
      </c>
      <c r="T5009" s="4" t="str">
        <f>IF(Table1[[#This Row],[Profit per unit]]&gt;$V$8,"Premium","Mass")</f>
        <v>Mass</v>
      </c>
      <c r="U5009" s="4"/>
    </row>
    <row r="5010" spans="2:21" ht="14.25" customHeight="1" x14ac:dyDescent="0.3">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c r="O5010" s="4" t="str">
        <f>TEXT(Table1[[#This Row],[Invoice Date]],"mmm")</f>
        <v>Sep</v>
      </c>
      <c r="P5010" s="4">
        <f>YEAR(Table1[[#This Row],[Invoice Date]])</f>
        <v>2021</v>
      </c>
      <c r="Q5010" s="4">
        <f>IFERROR(Table1[[#This Row],[Total Sales]]/Table1[[#This Row],[Units Sold]],4)</f>
        <v>45</v>
      </c>
      <c r="R5010" s="4">
        <f>IFERROR(Table1[[#This Row],[Operating Profit]]/Table1[[#This Row],[Units Sold]],0)</f>
        <v>26.099999999999998</v>
      </c>
      <c r="S5010" s="4">
        <f>IFERROR((Table1[[#This Row],[Total Sales]]-Table1[[#This Row],[Operating Profit]])/Table1[[#This Row],[Units Sold]],0)</f>
        <v>18.900000000000002</v>
      </c>
      <c r="T5010" s="4" t="str">
        <f>IF(Table1[[#This Row],[Profit per unit]]&gt;$V$8,"Premium","Mass")</f>
        <v>Mass</v>
      </c>
      <c r="U5010" s="4"/>
    </row>
    <row r="5011" spans="2:21" ht="14.25" customHeight="1" x14ac:dyDescent="0.3">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c r="O5011" s="4" t="str">
        <f>TEXT(Table1[[#This Row],[Invoice Date]],"mmm")</f>
        <v>Sep</v>
      </c>
      <c r="P5011" s="4">
        <f>YEAR(Table1[[#This Row],[Invoice Date]])</f>
        <v>2021</v>
      </c>
      <c r="Q5011" s="4">
        <f>IFERROR(Table1[[#This Row],[Total Sales]]/Table1[[#This Row],[Units Sold]],4)</f>
        <v>56</v>
      </c>
      <c r="R5011" s="4">
        <f>IFERROR(Table1[[#This Row],[Operating Profit]]/Table1[[#This Row],[Units Sold]],0)</f>
        <v>44.800000000000004</v>
      </c>
      <c r="S5011" s="4">
        <f>IFERROR((Table1[[#This Row],[Total Sales]]-Table1[[#This Row],[Operating Profit]])/Table1[[#This Row],[Units Sold]],0)</f>
        <v>11.199999999999992</v>
      </c>
      <c r="T5011" s="4" t="str">
        <f>IF(Table1[[#This Row],[Profit per unit]]&gt;$V$8,"Premium","Mass")</f>
        <v>Mass</v>
      </c>
      <c r="U5011" s="4"/>
    </row>
    <row r="5012" spans="2:21" ht="14.25" customHeight="1" x14ac:dyDescent="0.3">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c r="O5012" s="4" t="str">
        <f>TEXT(Table1[[#This Row],[Invoice Date]],"mmm")</f>
        <v>Sep</v>
      </c>
      <c r="P5012" s="4">
        <f>YEAR(Table1[[#This Row],[Invoice Date]])</f>
        <v>2021</v>
      </c>
      <c r="Q5012" s="4">
        <f>IFERROR(Table1[[#This Row],[Total Sales]]/Table1[[#This Row],[Units Sold]],4)</f>
        <v>38</v>
      </c>
      <c r="R5012" s="4">
        <f>IFERROR(Table1[[#This Row],[Operating Profit]]/Table1[[#This Row],[Units Sold]],0)</f>
        <v>23.18</v>
      </c>
      <c r="S5012" s="4">
        <f>IFERROR((Table1[[#This Row],[Total Sales]]-Table1[[#This Row],[Operating Profit]])/Table1[[#This Row],[Units Sold]],0)</f>
        <v>14.82</v>
      </c>
      <c r="T5012" s="4" t="str">
        <f>IF(Table1[[#This Row],[Profit per unit]]&gt;$V$8,"Premium","Mass")</f>
        <v>Mass</v>
      </c>
      <c r="U5012" s="4"/>
    </row>
    <row r="5013" spans="2:21" ht="14.25" customHeight="1" x14ac:dyDescent="0.3">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c r="O5013" s="4" t="str">
        <f>TEXT(Table1[[#This Row],[Invoice Date]],"mmm")</f>
        <v>Sep</v>
      </c>
      <c r="P5013" s="4">
        <f>YEAR(Table1[[#This Row],[Invoice Date]])</f>
        <v>2021</v>
      </c>
      <c r="Q5013" s="4">
        <f>IFERROR(Table1[[#This Row],[Total Sales]]/Table1[[#This Row],[Units Sold]],4)</f>
        <v>52</v>
      </c>
      <c r="R5013" s="4">
        <f>IFERROR(Table1[[#This Row],[Operating Profit]]/Table1[[#This Row],[Units Sold]],0)</f>
        <v>33.799999999999997</v>
      </c>
      <c r="S5013" s="4">
        <f>IFERROR((Table1[[#This Row],[Total Sales]]-Table1[[#This Row],[Operating Profit]])/Table1[[#This Row],[Units Sold]],0)</f>
        <v>18.200000000000003</v>
      </c>
      <c r="T5013" s="4" t="str">
        <f>IF(Table1[[#This Row],[Profit per unit]]&gt;$V$8,"Premium","Mass")</f>
        <v>Mass</v>
      </c>
      <c r="U5013" s="4"/>
    </row>
    <row r="5014" spans="2:21" ht="14.25" customHeight="1" x14ac:dyDescent="0.3">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c r="O5014" s="4" t="str">
        <f>TEXT(Table1[[#This Row],[Invoice Date]],"mmm")</f>
        <v>Sep</v>
      </c>
      <c r="P5014" s="4">
        <f>YEAR(Table1[[#This Row],[Invoice Date]])</f>
        <v>2021</v>
      </c>
      <c r="Q5014" s="4">
        <f>IFERROR(Table1[[#This Row],[Total Sales]]/Table1[[#This Row],[Units Sold]],4)</f>
        <v>51</v>
      </c>
      <c r="R5014" s="4">
        <f>IFERROR(Table1[[#This Row],[Operating Profit]]/Table1[[#This Row],[Units Sold]],0)</f>
        <v>30.599999999999998</v>
      </c>
      <c r="S5014" s="4">
        <f>IFERROR((Table1[[#This Row],[Total Sales]]-Table1[[#This Row],[Operating Profit]])/Table1[[#This Row],[Units Sold]],0)</f>
        <v>20.400000000000002</v>
      </c>
      <c r="T5014" s="4" t="str">
        <f>IF(Table1[[#This Row],[Profit per unit]]&gt;$V$8,"Premium","Mass")</f>
        <v>Mass</v>
      </c>
      <c r="U5014" s="4"/>
    </row>
    <row r="5015" spans="2:21" ht="14.25" customHeight="1" x14ac:dyDescent="0.3">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c r="O5015" s="4" t="str">
        <f>TEXT(Table1[[#This Row],[Invoice Date]],"mmm")</f>
        <v>Sep</v>
      </c>
      <c r="P5015" s="4">
        <f>YEAR(Table1[[#This Row],[Invoice Date]])</f>
        <v>2021</v>
      </c>
      <c r="Q5015" s="4">
        <f>IFERROR(Table1[[#This Row],[Total Sales]]/Table1[[#This Row],[Units Sold]],4)</f>
        <v>46</v>
      </c>
      <c r="R5015" s="4">
        <f>IFERROR(Table1[[#This Row],[Operating Profit]]/Table1[[#This Row],[Units Sold]],0)</f>
        <v>32.660000000000004</v>
      </c>
      <c r="S5015" s="4">
        <f>IFERROR((Table1[[#This Row],[Total Sales]]-Table1[[#This Row],[Operating Profit]])/Table1[[#This Row],[Units Sold]],0)</f>
        <v>13.339999999999996</v>
      </c>
      <c r="T5015" s="4" t="str">
        <f>IF(Table1[[#This Row],[Profit per unit]]&gt;$V$8,"Premium","Mass")</f>
        <v>Mass</v>
      </c>
      <c r="U5015" s="4"/>
    </row>
    <row r="5016" spans="2:21" ht="14.25" customHeight="1" x14ac:dyDescent="0.3">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c r="O5016" s="4" t="str">
        <f>TEXT(Table1[[#This Row],[Invoice Date]],"mmm")</f>
        <v>Sep</v>
      </c>
      <c r="P5016" s="4">
        <f>YEAR(Table1[[#This Row],[Invoice Date]])</f>
        <v>2021</v>
      </c>
      <c r="Q5016" s="4">
        <f>IFERROR(Table1[[#This Row],[Total Sales]]/Table1[[#This Row],[Units Sold]],4)</f>
        <v>50</v>
      </c>
      <c r="R5016" s="4">
        <f>IFERROR(Table1[[#This Row],[Operating Profit]]/Table1[[#This Row],[Units Sold]],0)</f>
        <v>29.5</v>
      </c>
      <c r="S5016" s="4">
        <f>IFERROR((Table1[[#This Row],[Total Sales]]-Table1[[#This Row],[Operating Profit]])/Table1[[#This Row],[Units Sold]],0)</f>
        <v>20.5</v>
      </c>
      <c r="T5016" s="4" t="str">
        <f>IF(Table1[[#This Row],[Profit per unit]]&gt;$V$8,"Premium","Mass")</f>
        <v>Mass</v>
      </c>
      <c r="U5016" s="4"/>
    </row>
    <row r="5017" spans="2:21" ht="14.25" customHeight="1" x14ac:dyDescent="0.3">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c r="O5017" s="4" t="str">
        <f>TEXT(Table1[[#This Row],[Invoice Date]],"mmm")</f>
        <v>Sep</v>
      </c>
      <c r="P5017" s="4">
        <f>YEAR(Table1[[#This Row],[Invoice Date]])</f>
        <v>2021</v>
      </c>
      <c r="Q5017" s="4">
        <f>IFERROR(Table1[[#This Row],[Total Sales]]/Table1[[#This Row],[Units Sold]],4)</f>
        <v>59</v>
      </c>
      <c r="R5017" s="4">
        <f>IFERROR(Table1[[#This Row],[Operating Profit]]/Table1[[#This Row],[Units Sold]],0)</f>
        <v>45.430000000000014</v>
      </c>
      <c r="S5017" s="4">
        <f>IFERROR((Table1[[#This Row],[Total Sales]]-Table1[[#This Row],[Operating Profit]])/Table1[[#This Row],[Units Sold]],0)</f>
        <v>13.56999999999999</v>
      </c>
      <c r="T5017" s="4" t="str">
        <f>IF(Table1[[#This Row],[Profit per unit]]&gt;$V$8,"Premium","Mass")</f>
        <v>Mass</v>
      </c>
      <c r="U5017" s="4"/>
    </row>
    <row r="5018" spans="2:21" ht="14.25" customHeight="1" x14ac:dyDescent="0.3">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c r="O5018" s="4" t="str">
        <f>TEXT(Table1[[#This Row],[Invoice Date]],"mmm")</f>
        <v>Sep</v>
      </c>
      <c r="P5018" s="4">
        <f>YEAR(Table1[[#This Row],[Invoice Date]])</f>
        <v>2021</v>
      </c>
      <c r="Q5018" s="4">
        <f>IFERROR(Table1[[#This Row],[Total Sales]]/Table1[[#This Row],[Units Sold]],4)</f>
        <v>51</v>
      </c>
      <c r="R5018" s="4">
        <f>IFERROR(Table1[[#This Row],[Operating Profit]]/Table1[[#This Row],[Units Sold]],0)</f>
        <v>30.6</v>
      </c>
      <c r="S5018" s="4">
        <f>IFERROR((Table1[[#This Row],[Total Sales]]-Table1[[#This Row],[Operating Profit]])/Table1[[#This Row],[Units Sold]],0)</f>
        <v>20.399999999999999</v>
      </c>
      <c r="T5018" s="4" t="str">
        <f>IF(Table1[[#This Row],[Profit per unit]]&gt;$V$8,"Premium","Mass")</f>
        <v>Mass</v>
      </c>
      <c r="U5018" s="4"/>
    </row>
    <row r="5019" spans="2:21" ht="14.25" customHeight="1" x14ac:dyDescent="0.3">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c r="O5019" s="4" t="str">
        <f>TEXT(Table1[[#This Row],[Invoice Date]],"mmm")</f>
        <v>Sep</v>
      </c>
      <c r="P5019" s="4">
        <f>YEAR(Table1[[#This Row],[Invoice Date]])</f>
        <v>2021</v>
      </c>
      <c r="Q5019" s="4">
        <f>IFERROR(Table1[[#This Row],[Total Sales]]/Table1[[#This Row],[Units Sold]],4)</f>
        <v>50</v>
      </c>
      <c r="R5019" s="4">
        <f>IFERROR(Table1[[#This Row],[Operating Profit]]/Table1[[#This Row],[Units Sold]],0)</f>
        <v>31.499999999999993</v>
      </c>
      <c r="S5019" s="4">
        <f>IFERROR((Table1[[#This Row],[Total Sales]]-Table1[[#This Row],[Operating Profit]])/Table1[[#This Row],[Units Sold]],0)</f>
        <v>18.500000000000007</v>
      </c>
      <c r="T5019" s="4" t="str">
        <f>IF(Table1[[#This Row],[Profit per unit]]&gt;$V$8,"Premium","Mass")</f>
        <v>Mass</v>
      </c>
      <c r="U5019" s="4"/>
    </row>
    <row r="5020" spans="2:21" ht="14.25" customHeight="1" x14ac:dyDescent="0.3">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c r="O5020" s="4" t="str">
        <f>TEXT(Table1[[#This Row],[Invoice Date]],"mmm")</f>
        <v>Sep</v>
      </c>
      <c r="P5020" s="4">
        <f>YEAR(Table1[[#This Row],[Invoice Date]])</f>
        <v>2021</v>
      </c>
      <c r="Q5020" s="4">
        <f>IFERROR(Table1[[#This Row],[Total Sales]]/Table1[[#This Row],[Units Sold]],4)</f>
        <v>59</v>
      </c>
      <c r="R5020" s="4">
        <f>IFERROR(Table1[[#This Row],[Operating Profit]]/Table1[[#This Row],[Units Sold]],0)</f>
        <v>37.169999999999995</v>
      </c>
      <c r="S5020" s="4">
        <f>IFERROR((Table1[[#This Row],[Total Sales]]-Table1[[#This Row],[Operating Profit]])/Table1[[#This Row],[Units Sold]],0)</f>
        <v>21.830000000000005</v>
      </c>
      <c r="T5020" s="4" t="str">
        <f>IF(Table1[[#This Row],[Profit per unit]]&gt;$V$8,"Premium","Mass")</f>
        <v>Mass</v>
      </c>
      <c r="U5020" s="4"/>
    </row>
    <row r="5021" spans="2:21" ht="14.25" customHeight="1" x14ac:dyDescent="0.3">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c r="O5021" s="4" t="str">
        <f>TEXT(Table1[[#This Row],[Invoice Date]],"mmm")</f>
        <v>Sep</v>
      </c>
      <c r="P5021" s="4">
        <f>YEAR(Table1[[#This Row],[Invoice Date]])</f>
        <v>2021</v>
      </c>
      <c r="Q5021" s="4">
        <f>IFERROR(Table1[[#This Row],[Total Sales]]/Table1[[#This Row],[Units Sold]],4)</f>
        <v>58</v>
      </c>
      <c r="R5021" s="4">
        <f>IFERROR(Table1[[#This Row],[Operating Profit]]/Table1[[#This Row],[Units Sold]],0)</f>
        <v>41.180000000000007</v>
      </c>
      <c r="S5021" s="4">
        <f>IFERROR((Table1[[#This Row],[Total Sales]]-Table1[[#This Row],[Operating Profit]])/Table1[[#This Row],[Units Sold]],0)</f>
        <v>16.819999999999997</v>
      </c>
      <c r="T5021" s="4" t="str">
        <f>IF(Table1[[#This Row],[Profit per unit]]&gt;$V$8,"Premium","Mass")</f>
        <v>Mass</v>
      </c>
      <c r="U5021" s="4"/>
    </row>
    <row r="5022" spans="2:21" ht="14.25" customHeight="1" x14ac:dyDescent="0.3">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c r="O5022" s="4" t="str">
        <f>TEXT(Table1[[#This Row],[Invoice Date]],"mmm")</f>
        <v>Sep</v>
      </c>
      <c r="P5022" s="4">
        <f>YEAR(Table1[[#This Row],[Invoice Date]])</f>
        <v>2021</v>
      </c>
      <c r="Q5022" s="4">
        <f>IFERROR(Table1[[#This Row],[Total Sales]]/Table1[[#This Row],[Units Sold]],4)</f>
        <v>41</v>
      </c>
      <c r="R5022" s="4">
        <f>IFERROR(Table1[[#This Row],[Operating Profit]]/Table1[[#This Row],[Units Sold]],0)</f>
        <v>23.37</v>
      </c>
      <c r="S5022" s="4">
        <f>IFERROR((Table1[[#This Row],[Total Sales]]-Table1[[#This Row],[Operating Profit]])/Table1[[#This Row],[Units Sold]],0)</f>
        <v>17.63</v>
      </c>
      <c r="T5022" s="4" t="str">
        <f>IF(Table1[[#This Row],[Profit per unit]]&gt;$V$8,"Premium","Mass")</f>
        <v>Mass</v>
      </c>
      <c r="U5022" s="4"/>
    </row>
    <row r="5023" spans="2:21" ht="14.25" customHeight="1" x14ac:dyDescent="0.3">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c r="O5023" s="4" t="str">
        <f>TEXT(Table1[[#This Row],[Invoice Date]],"mmm")</f>
        <v>Sep</v>
      </c>
      <c r="P5023" s="4">
        <f>YEAR(Table1[[#This Row],[Invoice Date]])</f>
        <v>2021</v>
      </c>
      <c r="Q5023" s="4">
        <f>IFERROR(Table1[[#This Row],[Total Sales]]/Table1[[#This Row],[Units Sold]],4)</f>
        <v>37</v>
      </c>
      <c r="R5023" s="4">
        <f>IFERROR(Table1[[#This Row],[Operating Profit]]/Table1[[#This Row],[Units Sold]],0)</f>
        <v>28.490000000000006</v>
      </c>
      <c r="S5023" s="4">
        <f>IFERROR((Table1[[#This Row],[Total Sales]]-Table1[[#This Row],[Operating Profit]])/Table1[[#This Row],[Units Sold]],0)</f>
        <v>8.5099999999999945</v>
      </c>
      <c r="T5023" s="4" t="str">
        <f>IF(Table1[[#This Row],[Profit per unit]]&gt;$V$8,"Premium","Mass")</f>
        <v>Mass</v>
      </c>
      <c r="U5023" s="4"/>
    </row>
    <row r="5024" spans="2:21" ht="14.25" customHeight="1" x14ac:dyDescent="0.3">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c r="O5024" s="4" t="str">
        <f>TEXT(Table1[[#This Row],[Invoice Date]],"mmm")</f>
        <v>Sep</v>
      </c>
      <c r="P5024" s="4">
        <f>YEAR(Table1[[#This Row],[Invoice Date]])</f>
        <v>2021</v>
      </c>
      <c r="Q5024" s="4">
        <f>IFERROR(Table1[[#This Row],[Total Sales]]/Table1[[#This Row],[Units Sold]],4)</f>
        <v>29</v>
      </c>
      <c r="R5024" s="4">
        <f>IFERROR(Table1[[#This Row],[Operating Profit]]/Table1[[#This Row],[Units Sold]],0)</f>
        <v>17.400000000000002</v>
      </c>
      <c r="S5024" s="4">
        <f>IFERROR((Table1[[#This Row],[Total Sales]]-Table1[[#This Row],[Operating Profit]])/Table1[[#This Row],[Units Sold]],0)</f>
        <v>11.6</v>
      </c>
      <c r="T5024" s="4" t="str">
        <f>IF(Table1[[#This Row],[Profit per unit]]&gt;$V$8,"Premium","Mass")</f>
        <v>Mass</v>
      </c>
      <c r="U5024" s="4"/>
    </row>
    <row r="5025" spans="2:21" ht="14.25" customHeight="1" x14ac:dyDescent="0.3">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c r="O5025" s="4" t="str">
        <f>TEXT(Table1[[#This Row],[Invoice Date]],"mmm")</f>
        <v>Sep</v>
      </c>
      <c r="P5025" s="4">
        <f>YEAR(Table1[[#This Row],[Invoice Date]])</f>
        <v>2021</v>
      </c>
      <c r="Q5025" s="4">
        <f>IFERROR(Table1[[#This Row],[Total Sales]]/Table1[[#This Row],[Units Sold]],4)</f>
        <v>29</v>
      </c>
      <c r="R5025" s="4">
        <f>IFERROR(Table1[[#This Row],[Operating Profit]]/Table1[[#This Row],[Units Sold]],0)</f>
        <v>18.269999999999996</v>
      </c>
      <c r="S5025" s="4">
        <f>IFERROR((Table1[[#This Row],[Total Sales]]-Table1[[#This Row],[Operating Profit]])/Table1[[#This Row],[Units Sold]],0)</f>
        <v>10.730000000000004</v>
      </c>
      <c r="T5025" s="4" t="str">
        <f>IF(Table1[[#This Row],[Profit per unit]]&gt;$V$8,"Premium","Mass")</f>
        <v>Mass</v>
      </c>
      <c r="U5025" s="4"/>
    </row>
    <row r="5026" spans="2:21" ht="14.25" customHeight="1" x14ac:dyDescent="0.3">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c r="O5026" s="4" t="str">
        <f>TEXT(Table1[[#This Row],[Invoice Date]],"mmm")</f>
        <v>Sep</v>
      </c>
      <c r="P5026" s="4">
        <f>YEAR(Table1[[#This Row],[Invoice Date]])</f>
        <v>2021</v>
      </c>
      <c r="Q5026" s="4">
        <f>IFERROR(Table1[[#This Row],[Total Sales]]/Table1[[#This Row],[Units Sold]],4)</f>
        <v>32</v>
      </c>
      <c r="R5026" s="4">
        <f>IFERROR(Table1[[#This Row],[Operating Profit]]/Table1[[#This Row],[Units Sold]],0)</f>
        <v>19.2</v>
      </c>
      <c r="S5026" s="4">
        <f>IFERROR((Table1[[#This Row],[Total Sales]]-Table1[[#This Row],[Operating Profit]])/Table1[[#This Row],[Units Sold]],0)</f>
        <v>12.800000000000002</v>
      </c>
      <c r="T5026" s="4" t="str">
        <f>IF(Table1[[#This Row],[Profit per unit]]&gt;$V$8,"Premium","Mass")</f>
        <v>Mass</v>
      </c>
      <c r="U5026" s="4"/>
    </row>
    <row r="5027" spans="2:21" ht="14.25" customHeight="1" x14ac:dyDescent="0.3">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c r="O5027" s="4" t="str">
        <f>TEXT(Table1[[#This Row],[Invoice Date]],"mmm")</f>
        <v>Sep</v>
      </c>
      <c r="P5027" s="4">
        <f>YEAR(Table1[[#This Row],[Invoice Date]])</f>
        <v>2021</v>
      </c>
      <c r="Q5027" s="4">
        <f>IFERROR(Table1[[#This Row],[Total Sales]]/Table1[[#This Row],[Units Sold]],4)</f>
        <v>32</v>
      </c>
      <c r="R5027" s="4">
        <f>IFERROR(Table1[[#This Row],[Operating Profit]]/Table1[[#This Row],[Units Sold]],0)</f>
        <v>23.360000000000003</v>
      </c>
      <c r="S5027" s="4">
        <f>IFERROR((Table1[[#This Row],[Total Sales]]-Table1[[#This Row],[Operating Profit]])/Table1[[#This Row],[Units Sold]],0)</f>
        <v>8.639999999999997</v>
      </c>
      <c r="T5027" s="4" t="str">
        <f>IF(Table1[[#This Row],[Profit per unit]]&gt;$V$8,"Premium","Mass")</f>
        <v>Mass</v>
      </c>
      <c r="U5027" s="4"/>
    </row>
    <row r="5028" spans="2:21" ht="14.25" customHeight="1" x14ac:dyDescent="0.3">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c r="O5028" s="4" t="str">
        <f>TEXT(Table1[[#This Row],[Invoice Date]],"mmm")</f>
        <v>Sep</v>
      </c>
      <c r="P5028" s="4">
        <f>YEAR(Table1[[#This Row],[Invoice Date]])</f>
        <v>2021</v>
      </c>
      <c r="Q5028" s="4">
        <f>IFERROR(Table1[[#This Row],[Total Sales]]/Table1[[#This Row],[Units Sold]],4)</f>
        <v>29</v>
      </c>
      <c r="R5028" s="4">
        <f>IFERROR(Table1[[#This Row],[Operating Profit]]/Table1[[#This Row],[Units Sold]],0)</f>
        <v>17.400000000000002</v>
      </c>
      <c r="S5028" s="4">
        <f>IFERROR((Table1[[#This Row],[Total Sales]]-Table1[[#This Row],[Operating Profit]])/Table1[[#This Row],[Units Sold]],0)</f>
        <v>11.6</v>
      </c>
      <c r="T5028" s="4" t="str">
        <f>IF(Table1[[#This Row],[Profit per unit]]&gt;$V$8,"Premium","Mass")</f>
        <v>Mass</v>
      </c>
      <c r="U5028" s="4"/>
    </row>
    <row r="5029" spans="2:21" ht="14.25" customHeight="1" x14ac:dyDescent="0.3">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c r="O5029" s="4" t="str">
        <f>TEXT(Table1[[#This Row],[Invoice Date]],"mmm")</f>
        <v>Sep</v>
      </c>
      <c r="P5029" s="4">
        <f>YEAR(Table1[[#This Row],[Invoice Date]])</f>
        <v>2021</v>
      </c>
      <c r="Q5029" s="4">
        <f>IFERROR(Table1[[#This Row],[Total Sales]]/Table1[[#This Row],[Units Sold]],4)</f>
        <v>36</v>
      </c>
      <c r="R5029" s="4">
        <f>IFERROR(Table1[[#This Row],[Operating Profit]]/Table1[[#This Row],[Units Sold]],0)</f>
        <v>27.000000000000004</v>
      </c>
      <c r="S5029" s="4">
        <f>IFERROR((Table1[[#This Row],[Total Sales]]-Table1[[#This Row],[Operating Profit]])/Table1[[#This Row],[Units Sold]],0)</f>
        <v>8.9999999999999964</v>
      </c>
      <c r="T5029" s="4" t="str">
        <f>IF(Table1[[#This Row],[Profit per unit]]&gt;$V$8,"Premium","Mass")</f>
        <v>Mass</v>
      </c>
      <c r="U5029" s="4"/>
    </row>
    <row r="5030" spans="2:21" ht="14.25" customHeight="1" x14ac:dyDescent="0.3">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c r="O5030" s="4" t="str">
        <f>TEXT(Table1[[#This Row],[Invoice Date]],"mmm")</f>
        <v>Sep</v>
      </c>
      <c r="P5030" s="4">
        <f>YEAR(Table1[[#This Row],[Invoice Date]])</f>
        <v>2021</v>
      </c>
      <c r="Q5030" s="4">
        <f>IFERROR(Table1[[#This Row],[Total Sales]]/Table1[[#This Row],[Units Sold]],4)</f>
        <v>18</v>
      </c>
      <c r="R5030" s="4">
        <f>IFERROR(Table1[[#This Row],[Operating Profit]]/Table1[[#This Row],[Units Sold]],0)</f>
        <v>11.519999999999998</v>
      </c>
      <c r="S5030" s="4">
        <f>IFERROR((Table1[[#This Row],[Total Sales]]-Table1[[#This Row],[Operating Profit]])/Table1[[#This Row],[Units Sold]],0)</f>
        <v>6.4800000000000022</v>
      </c>
      <c r="T5030" s="4" t="str">
        <f>IF(Table1[[#This Row],[Profit per unit]]&gt;$V$8,"Premium","Mass")</f>
        <v>Mass</v>
      </c>
      <c r="U5030" s="4"/>
    </row>
    <row r="5031" spans="2:21" ht="14.25" customHeight="1" x14ac:dyDescent="0.3">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c r="O5031" s="4" t="str">
        <f>TEXT(Table1[[#This Row],[Invoice Date]],"mmm")</f>
        <v>Oct</v>
      </c>
      <c r="P5031" s="4">
        <f>YEAR(Table1[[#This Row],[Invoice Date]])</f>
        <v>2021</v>
      </c>
      <c r="Q5031" s="4">
        <f>IFERROR(Table1[[#This Row],[Total Sales]]/Table1[[#This Row],[Units Sold]],4)</f>
        <v>19</v>
      </c>
      <c r="R5031" s="4">
        <f>IFERROR(Table1[[#This Row],[Operating Profit]]/Table1[[#This Row],[Units Sold]],0)</f>
        <v>11.59</v>
      </c>
      <c r="S5031" s="4">
        <f>IFERROR((Table1[[#This Row],[Total Sales]]-Table1[[#This Row],[Operating Profit]])/Table1[[#This Row],[Units Sold]],0)</f>
        <v>7.41</v>
      </c>
      <c r="T5031" s="4" t="str">
        <f>IF(Table1[[#This Row],[Profit per unit]]&gt;$V$8,"Premium","Mass")</f>
        <v>Mass</v>
      </c>
      <c r="U5031" s="4"/>
    </row>
    <row r="5032" spans="2:21" ht="14.25" customHeight="1" x14ac:dyDescent="0.3">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c r="O5032" s="4" t="str">
        <f>TEXT(Table1[[#This Row],[Invoice Date]],"mmm")</f>
        <v>Oct</v>
      </c>
      <c r="P5032" s="4">
        <f>YEAR(Table1[[#This Row],[Invoice Date]])</f>
        <v>2021</v>
      </c>
      <c r="Q5032" s="4">
        <f>IFERROR(Table1[[#This Row],[Total Sales]]/Table1[[#This Row],[Units Sold]],4)</f>
        <v>43</v>
      </c>
      <c r="R5032" s="4">
        <f>IFERROR(Table1[[#This Row],[Operating Profit]]/Table1[[#This Row],[Units Sold]],0)</f>
        <v>27.519999999999996</v>
      </c>
      <c r="S5032" s="4">
        <f>IFERROR((Table1[[#This Row],[Total Sales]]-Table1[[#This Row],[Operating Profit]])/Table1[[#This Row],[Units Sold]],0)</f>
        <v>15.480000000000006</v>
      </c>
      <c r="T5032" s="4" t="str">
        <f>IF(Table1[[#This Row],[Profit per unit]]&gt;$V$8,"Premium","Mass")</f>
        <v>Mass</v>
      </c>
      <c r="U5032" s="4"/>
    </row>
    <row r="5033" spans="2:21" ht="14.25" customHeight="1" x14ac:dyDescent="0.3">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c r="O5033" s="4" t="str">
        <f>TEXT(Table1[[#This Row],[Invoice Date]],"mmm")</f>
        <v>Oct</v>
      </c>
      <c r="P5033" s="4">
        <f>YEAR(Table1[[#This Row],[Invoice Date]])</f>
        <v>2021</v>
      </c>
      <c r="Q5033" s="4">
        <f>IFERROR(Table1[[#This Row],[Total Sales]]/Table1[[#This Row],[Units Sold]],4)</f>
        <v>44</v>
      </c>
      <c r="R5033" s="4">
        <f>IFERROR(Table1[[#This Row],[Operating Profit]]/Table1[[#This Row],[Units Sold]],0)</f>
        <v>32.120000000000005</v>
      </c>
      <c r="S5033" s="4">
        <f>IFERROR((Table1[[#This Row],[Total Sales]]-Table1[[#This Row],[Operating Profit]])/Table1[[#This Row],[Units Sold]],0)</f>
        <v>11.879999999999997</v>
      </c>
      <c r="T5033" s="4" t="str">
        <f>IF(Table1[[#This Row],[Profit per unit]]&gt;$V$8,"Premium","Mass")</f>
        <v>Mass</v>
      </c>
      <c r="U5033" s="4"/>
    </row>
    <row r="5034" spans="2:21" ht="14.25" customHeight="1" x14ac:dyDescent="0.3">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c r="O5034" s="4" t="str">
        <f>TEXT(Table1[[#This Row],[Invoice Date]],"mmm")</f>
        <v>Oct</v>
      </c>
      <c r="P5034" s="4">
        <f>YEAR(Table1[[#This Row],[Invoice Date]])</f>
        <v>2021</v>
      </c>
      <c r="Q5034" s="4">
        <f>IFERROR(Table1[[#This Row],[Total Sales]]/Table1[[#This Row],[Units Sold]],4)</f>
        <v>48</v>
      </c>
      <c r="R5034" s="4">
        <f>IFERROR(Table1[[#This Row],[Operating Profit]]/Table1[[#This Row],[Units Sold]],0)</f>
        <v>28.32</v>
      </c>
      <c r="S5034" s="4">
        <f>IFERROR((Table1[[#This Row],[Total Sales]]-Table1[[#This Row],[Operating Profit]])/Table1[[#This Row],[Units Sold]],0)</f>
        <v>19.68</v>
      </c>
      <c r="T5034" s="4" t="str">
        <f>IF(Table1[[#This Row],[Profit per unit]]&gt;$V$8,"Premium","Mass")</f>
        <v>Mass</v>
      </c>
      <c r="U5034" s="4"/>
    </row>
    <row r="5035" spans="2:21" ht="14.25" customHeight="1" x14ac:dyDescent="0.3">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c r="O5035" s="4" t="str">
        <f>TEXT(Table1[[#This Row],[Invoice Date]],"mmm")</f>
        <v>Oct</v>
      </c>
      <c r="P5035" s="4">
        <f>YEAR(Table1[[#This Row],[Invoice Date]])</f>
        <v>2021</v>
      </c>
      <c r="Q5035" s="4">
        <f>IFERROR(Table1[[#This Row],[Total Sales]]/Table1[[#This Row],[Units Sold]],4)</f>
        <v>56</v>
      </c>
      <c r="R5035" s="4">
        <f>IFERROR(Table1[[#This Row],[Operating Profit]]/Table1[[#This Row],[Units Sold]],0)</f>
        <v>44.24</v>
      </c>
      <c r="S5035" s="4">
        <f>IFERROR((Table1[[#This Row],[Total Sales]]-Table1[[#This Row],[Operating Profit]])/Table1[[#This Row],[Units Sold]],0)</f>
        <v>11.759999999999996</v>
      </c>
      <c r="T5035" s="4" t="str">
        <f>IF(Table1[[#This Row],[Profit per unit]]&gt;$V$8,"Premium","Mass")</f>
        <v>Mass</v>
      </c>
      <c r="U5035" s="4"/>
    </row>
    <row r="5036" spans="2:21" ht="14.25" customHeight="1" x14ac:dyDescent="0.3">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c r="O5036" s="4" t="str">
        <f>TEXT(Table1[[#This Row],[Invoice Date]],"mmm")</f>
        <v>Oct</v>
      </c>
      <c r="P5036" s="4">
        <f>YEAR(Table1[[#This Row],[Invoice Date]])</f>
        <v>2021</v>
      </c>
      <c r="Q5036" s="4">
        <f>IFERROR(Table1[[#This Row],[Total Sales]]/Table1[[#This Row],[Units Sold]],4)</f>
        <v>56</v>
      </c>
      <c r="R5036" s="4">
        <f>IFERROR(Table1[[#This Row],[Operating Profit]]/Table1[[#This Row],[Units Sold]],0)</f>
        <v>35.279999999999994</v>
      </c>
      <c r="S5036" s="4">
        <f>IFERROR((Table1[[#This Row],[Total Sales]]-Table1[[#This Row],[Operating Profit]])/Table1[[#This Row],[Units Sold]],0)</f>
        <v>20.72000000000001</v>
      </c>
      <c r="T5036" s="4" t="str">
        <f>IF(Table1[[#This Row],[Profit per unit]]&gt;$V$8,"Premium","Mass")</f>
        <v>Mass</v>
      </c>
      <c r="U5036" s="4"/>
    </row>
    <row r="5037" spans="2:21" ht="14.25" customHeight="1" x14ac:dyDescent="0.3">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c r="O5037" s="4" t="str">
        <f>TEXT(Table1[[#This Row],[Invoice Date]],"mmm")</f>
        <v>Oct</v>
      </c>
      <c r="P5037" s="4">
        <f>YEAR(Table1[[#This Row],[Invoice Date]])</f>
        <v>2021</v>
      </c>
      <c r="Q5037" s="4">
        <f>IFERROR(Table1[[#This Row],[Total Sales]]/Table1[[#This Row],[Units Sold]],4)</f>
        <v>58</v>
      </c>
      <c r="R5037" s="4">
        <f>IFERROR(Table1[[#This Row],[Operating Profit]]/Table1[[#This Row],[Units Sold]],0)</f>
        <v>37.11999999999999</v>
      </c>
      <c r="S5037" s="4">
        <f>IFERROR((Table1[[#This Row],[Total Sales]]-Table1[[#This Row],[Operating Profit]])/Table1[[#This Row],[Units Sold]],0)</f>
        <v>20.88000000000001</v>
      </c>
      <c r="T5037" s="4" t="str">
        <f>IF(Table1[[#This Row],[Profit per unit]]&gt;$V$8,"Premium","Mass")</f>
        <v>Mass</v>
      </c>
      <c r="U5037" s="4"/>
    </row>
    <row r="5038" spans="2:21" ht="14.25" customHeight="1" x14ac:dyDescent="0.3">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c r="O5038" s="4" t="str">
        <f>TEXT(Table1[[#This Row],[Invoice Date]],"mmm")</f>
        <v>Oct</v>
      </c>
      <c r="P5038" s="4">
        <f>YEAR(Table1[[#This Row],[Invoice Date]])</f>
        <v>2021</v>
      </c>
      <c r="Q5038" s="4">
        <f>IFERROR(Table1[[#This Row],[Total Sales]]/Table1[[#This Row],[Units Sold]],4)</f>
        <v>64</v>
      </c>
      <c r="R5038" s="4">
        <f>IFERROR(Table1[[#This Row],[Operating Profit]]/Table1[[#This Row],[Units Sold]],0)</f>
        <v>39.679999999999993</v>
      </c>
      <c r="S5038" s="4">
        <f>IFERROR((Table1[[#This Row],[Total Sales]]-Table1[[#This Row],[Operating Profit]])/Table1[[#This Row],[Units Sold]],0)</f>
        <v>24.320000000000004</v>
      </c>
      <c r="T5038" s="4" t="str">
        <f>IF(Table1[[#This Row],[Profit per unit]]&gt;$V$8,"Premium","Mass")</f>
        <v>Mass</v>
      </c>
      <c r="U5038" s="4"/>
    </row>
    <row r="5039" spans="2:21" ht="14.25" customHeight="1" x14ac:dyDescent="0.3">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c r="O5039" s="4" t="str">
        <f>TEXT(Table1[[#This Row],[Invoice Date]],"mmm")</f>
        <v>Oct</v>
      </c>
      <c r="P5039" s="4">
        <f>YEAR(Table1[[#This Row],[Invoice Date]])</f>
        <v>2021</v>
      </c>
      <c r="Q5039" s="4">
        <f>IFERROR(Table1[[#This Row],[Total Sales]]/Table1[[#This Row],[Units Sold]],4)</f>
        <v>63</v>
      </c>
      <c r="R5039" s="4">
        <f>IFERROR(Table1[[#This Row],[Operating Profit]]/Table1[[#This Row],[Units Sold]],0)</f>
        <v>47.250000000000007</v>
      </c>
      <c r="S5039" s="4">
        <f>IFERROR((Table1[[#This Row],[Total Sales]]-Table1[[#This Row],[Operating Profit]])/Table1[[#This Row],[Units Sold]],0)</f>
        <v>15.749999999999993</v>
      </c>
      <c r="T5039" s="4" t="str">
        <f>IF(Table1[[#This Row],[Profit per unit]]&gt;$V$8,"Premium","Mass")</f>
        <v>Mass</v>
      </c>
      <c r="U5039" s="4"/>
    </row>
    <row r="5040" spans="2:21" ht="14.25" customHeight="1" x14ac:dyDescent="0.3">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c r="O5040" s="4" t="str">
        <f>TEXT(Table1[[#This Row],[Invoice Date]],"mmm")</f>
        <v>Oct</v>
      </c>
      <c r="P5040" s="4">
        <f>YEAR(Table1[[#This Row],[Invoice Date]])</f>
        <v>2021</v>
      </c>
      <c r="Q5040" s="4">
        <f>IFERROR(Table1[[#This Row],[Total Sales]]/Table1[[#This Row],[Units Sold]],4)</f>
        <v>58</v>
      </c>
      <c r="R5040" s="4">
        <f>IFERROR(Table1[[#This Row],[Operating Profit]]/Table1[[#This Row],[Units Sold]],0)</f>
        <v>32.479999999999997</v>
      </c>
      <c r="S5040" s="4">
        <f>IFERROR((Table1[[#This Row],[Total Sales]]-Table1[[#This Row],[Operating Profit]])/Table1[[#This Row],[Units Sold]],0)</f>
        <v>25.520000000000003</v>
      </c>
      <c r="T5040" s="4" t="str">
        <f>IF(Table1[[#This Row],[Profit per unit]]&gt;$V$8,"Premium","Mass")</f>
        <v>Mass</v>
      </c>
      <c r="U5040" s="4"/>
    </row>
    <row r="5041" spans="2:21" ht="14.25" customHeight="1" x14ac:dyDescent="0.3">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c r="O5041" s="4" t="str">
        <f>TEXT(Table1[[#This Row],[Invoice Date]],"mmm")</f>
        <v>Oct</v>
      </c>
      <c r="P5041" s="4">
        <f>YEAR(Table1[[#This Row],[Invoice Date]])</f>
        <v>2021</v>
      </c>
      <c r="Q5041" s="4">
        <f>IFERROR(Table1[[#This Row],[Total Sales]]/Table1[[#This Row],[Units Sold]],4)</f>
        <v>68</v>
      </c>
      <c r="R5041" s="4">
        <f>IFERROR(Table1[[#This Row],[Operating Profit]]/Table1[[#This Row],[Units Sold]],0)</f>
        <v>54.400000000000013</v>
      </c>
      <c r="S5041" s="4">
        <f>IFERROR((Table1[[#This Row],[Total Sales]]-Table1[[#This Row],[Operating Profit]])/Table1[[#This Row],[Units Sold]],0)</f>
        <v>13.599999999999987</v>
      </c>
      <c r="T5041" s="4" t="str">
        <f>IF(Table1[[#This Row],[Profit per unit]]&gt;$V$8,"Premium","Mass")</f>
        <v>Mass</v>
      </c>
      <c r="U5041" s="4"/>
    </row>
    <row r="5042" spans="2:21" ht="14.25" customHeight="1" x14ac:dyDescent="0.3">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c r="O5042" s="4" t="str">
        <f>TEXT(Table1[[#This Row],[Invoice Date]],"mmm")</f>
        <v>Oct</v>
      </c>
      <c r="P5042" s="4">
        <f>YEAR(Table1[[#This Row],[Invoice Date]])</f>
        <v>2021</v>
      </c>
      <c r="Q5042" s="4">
        <f>IFERROR(Table1[[#This Row],[Total Sales]]/Table1[[#This Row],[Units Sold]],4)</f>
        <v>38</v>
      </c>
      <c r="R5042" s="4">
        <f>IFERROR(Table1[[#This Row],[Operating Profit]]/Table1[[#This Row],[Units Sold]],0)</f>
        <v>19</v>
      </c>
      <c r="S5042" s="4">
        <f>IFERROR((Table1[[#This Row],[Total Sales]]-Table1[[#This Row],[Operating Profit]])/Table1[[#This Row],[Units Sold]],0)</f>
        <v>19</v>
      </c>
      <c r="T5042" s="4" t="str">
        <f>IF(Table1[[#This Row],[Profit per unit]]&gt;$V$8,"Premium","Mass")</f>
        <v>Mass</v>
      </c>
      <c r="U5042" s="4"/>
    </row>
    <row r="5043" spans="2:21" ht="14.25" customHeight="1" x14ac:dyDescent="0.3">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c r="O5043" s="4" t="str">
        <f>TEXT(Table1[[#This Row],[Invoice Date]],"mmm")</f>
        <v>Oct</v>
      </c>
      <c r="P5043" s="4">
        <f>YEAR(Table1[[#This Row],[Invoice Date]])</f>
        <v>2021</v>
      </c>
      <c r="Q5043" s="4">
        <f>IFERROR(Table1[[#This Row],[Total Sales]]/Table1[[#This Row],[Units Sold]],4)</f>
        <v>38</v>
      </c>
      <c r="R5043" s="4">
        <f>IFERROR(Table1[[#This Row],[Operating Profit]]/Table1[[#This Row],[Units Sold]],0)</f>
        <v>17.48</v>
      </c>
      <c r="S5043" s="4">
        <f>IFERROR((Table1[[#This Row],[Total Sales]]-Table1[[#This Row],[Operating Profit]])/Table1[[#This Row],[Units Sold]],0)</f>
        <v>20.52</v>
      </c>
      <c r="T5043" s="4" t="str">
        <f>IF(Table1[[#This Row],[Profit per unit]]&gt;$V$8,"Premium","Mass")</f>
        <v>Mass</v>
      </c>
      <c r="U5043" s="4"/>
    </row>
    <row r="5044" spans="2:21" ht="14.25" customHeight="1" x14ac:dyDescent="0.3">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c r="O5044" s="4" t="str">
        <f>TEXT(Table1[[#This Row],[Invoice Date]],"mmm")</f>
        <v>Oct</v>
      </c>
      <c r="P5044" s="4">
        <f>YEAR(Table1[[#This Row],[Invoice Date]])</f>
        <v>2021</v>
      </c>
      <c r="Q5044" s="4">
        <f>IFERROR(Table1[[#This Row],[Total Sales]]/Table1[[#This Row],[Units Sold]],4)</f>
        <v>28</v>
      </c>
      <c r="R5044" s="4">
        <f>IFERROR(Table1[[#This Row],[Operating Profit]]/Table1[[#This Row],[Units Sold]],0)</f>
        <v>14.56</v>
      </c>
      <c r="S5044" s="4">
        <f>IFERROR((Table1[[#This Row],[Total Sales]]-Table1[[#This Row],[Operating Profit]])/Table1[[#This Row],[Units Sold]],0)</f>
        <v>13.44</v>
      </c>
      <c r="T5044" s="4" t="str">
        <f>IF(Table1[[#This Row],[Profit per unit]]&gt;$V$8,"Premium","Mass")</f>
        <v>Mass</v>
      </c>
      <c r="U5044" s="4"/>
    </row>
    <row r="5045" spans="2:21" ht="14.25" customHeight="1" x14ac:dyDescent="0.3">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c r="O5045" s="4" t="str">
        <f>TEXT(Table1[[#This Row],[Invoice Date]],"mmm")</f>
        <v>Oct</v>
      </c>
      <c r="P5045" s="4">
        <f>YEAR(Table1[[#This Row],[Invoice Date]])</f>
        <v>2021</v>
      </c>
      <c r="Q5045" s="4">
        <f>IFERROR(Table1[[#This Row],[Total Sales]]/Table1[[#This Row],[Units Sold]],4)</f>
        <v>34</v>
      </c>
      <c r="R5045" s="4">
        <f>IFERROR(Table1[[#This Row],[Operating Profit]]/Table1[[#This Row],[Units Sold]],0)</f>
        <v>13.94</v>
      </c>
      <c r="S5045" s="4">
        <f>IFERROR((Table1[[#This Row],[Total Sales]]-Table1[[#This Row],[Operating Profit]])/Table1[[#This Row],[Units Sold]],0)</f>
        <v>20.060000000000002</v>
      </c>
      <c r="T5045" s="4" t="str">
        <f>IF(Table1[[#This Row],[Profit per unit]]&gt;$V$8,"Premium","Mass")</f>
        <v>Mass</v>
      </c>
      <c r="U5045" s="4"/>
    </row>
    <row r="5046" spans="2:21" ht="14.25" customHeight="1" x14ac:dyDescent="0.3">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c r="O5046" s="4" t="str">
        <f>TEXT(Table1[[#This Row],[Invoice Date]],"mmm")</f>
        <v>Oct</v>
      </c>
      <c r="P5046" s="4">
        <f>YEAR(Table1[[#This Row],[Invoice Date]])</f>
        <v>2021</v>
      </c>
      <c r="Q5046" s="4">
        <f>IFERROR(Table1[[#This Row],[Total Sales]]/Table1[[#This Row],[Units Sold]],4)</f>
        <v>47</v>
      </c>
      <c r="R5046" s="4">
        <f>IFERROR(Table1[[#This Row],[Operating Profit]]/Table1[[#This Row],[Units Sold]],0)</f>
        <v>18.330000000000002</v>
      </c>
      <c r="S5046" s="4">
        <f>IFERROR((Table1[[#This Row],[Total Sales]]-Table1[[#This Row],[Operating Profit]])/Table1[[#This Row],[Units Sold]],0)</f>
        <v>28.669999999999998</v>
      </c>
      <c r="T5046" s="4" t="str">
        <f>IF(Table1[[#This Row],[Profit per unit]]&gt;$V$8,"Premium","Mass")</f>
        <v>Mass</v>
      </c>
      <c r="U5046" s="4"/>
    </row>
    <row r="5047" spans="2:21" ht="14.25" customHeight="1" x14ac:dyDescent="0.3">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c r="O5047" s="4" t="str">
        <f>TEXT(Table1[[#This Row],[Invoice Date]],"mmm")</f>
        <v>Oct</v>
      </c>
      <c r="P5047" s="4">
        <f>YEAR(Table1[[#This Row],[Invoice Date]])</f>
        <v>2021</v>
      </c>
      <c r="Q5047" s="4">
        <f>IFERROR(Table1[[#This Row],[Total Sales]]/Table1[[#This Row],[Units Sold]],4)</f>
        <v>38</v>
      </c>
      <c r="R5047" s="4">
        <f>IFERROR(Table1[[#This Row],[Operating Profit]]/Table1[[#This Row],[Units Sold]],0)</f>
        <v>19.760000000000002</v>
      </c>
      <c r="S5047" s="4">
        <f>IFERROR((Table1[[#This Row],[Total Sales]]-Table1[[#This Row],[Operating Profit]])/Table1[[#This Row],[Units Sold]],0)</f>
        <v>18.239999999999998</v>
      </c>
      <c r="T5047" s="4" t="str">
        <f>IF(Table1[[#This Row],[Profit per unit]]&gt;$V$8,"Premium","Mass")</f>
        <v>Mass</v>
      </c>
      <c r="U5047" s="4"/>
    </row>
    <row r="5048" spans="2:21" ht="14.25" customHeight="1" x14ac:dyDescent="0.3">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c r="O5048" s="4" t="str">
        <f>TEXT(Table1[[#This Row],[Invoice Date]],"mmm")</f>
        <v>Oct</v>
      </c>
      <c r="P5048" s="4">
        <f>YEAR(Table1[[#This Row],[Invoice Date]])</f>
        <v>2021</v>
      </c>
      <c r="Q5048" s="4">
        <f>IFERROR(Table1[[#This Row],[Total Sales]]/Table1[[#This Row],[Units Sold]],4)</f>
        <v>38</v>
      </c>
      <c r="R5048" s="4">
        <f>IFERROR(Table1[[#This Row],[Operating Profit]]/Table1[[#This Row],[Units Sold]],0)</f>
        <v>18.619999999999997</v>
      </c>
      <c r="S5048" s="4">
        <f>IFERROR((Table1[[#This Row],[Total Sales]]-Table1[[#This Row],[Operating Profit]])/Table1[[#This Row],[Units Sold]],0)</f>
        <v>19.380000000000003</v>
      </c>
      <c r="T5048" s="4" t="str">
        <f>IF(Table1[[#This Row],[Profit per unit]]&gt;$V$8,"Premium","Mass")</f>
        <v>Mass</v>
      </c>
      <c r="U5048" s="4"/>
    </row>
    <row r="5049" spans="2:21" ht="14.25" customHeight="1" x14ac:dyDescent="0.3">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c r="O5049" s="4" t="str">
        <f>TEXT(Table1[[#This Row],[Invoice Date]],"mmm")</f>
        <v>Oct</v>
      </c>
      <c r="P5049" s="4">
        <f>YEAR(Table1[[#This Row],[Invoice Date]])</f>
        <v>2021</v>
      </c>
      <c r="Q5049" s="4">
        <f>IFERROR(Table1[[#This Row],[Total Sales]]/Table1[[#This Row],[Units Sold]],4)</f>
        <v>38</v>
      </c>
      <c r="R5049" s="4">
        <f>IFERROR(Table1[[#This Row],[Operating Profit]]/Table1[[#This Row],[Units Sold]],0)</f>
        <v>17.86</v>
      </c>
      <c r="S5049" s="4">
        <f>IFERROR((Table1[[#This Row],[Total Sales]]-Table1[[#This Row],[Operating Profit]])/Table1[[#This Row],[Units Sold]],0)</f>
        <v>20.14</v>
      </c>
      <c r="T5049" s="4" t="str">
        <f>IF(Table1[[#This Row],[Profit per unit]]&gt;$V$8,"Premium","Mass")</f>
        <v>Mass</v>
      </c>
      <c r="U5049" s="4"/>
    </row>
    <row r="5050" spans="2:21" ht="14.25" customHeight="1" x14ac:dyDescent="0.3">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c r="O5050" s="4" t="str">
        <f>TEXT(Table1[[#This Row],[Invoice Date]],"mmm")</f>
        <v>Oct</v>
      </c>
      <c r="P5050" s="4">
        <f>YEAR(Table1[[#This Row],[Invoice Date]])</f>
        <v>2021</v>
      </c>
      <c r="Q5050" s="4">
        <f>IFERROR(Table1[[#This Row],[Total Sales]]/Table1[[#This Row],[Units Sold]],4)</f>
        <v>29</v>
      </c>
      <c r="R5050" s="4">
        <f>IFERROR(Table1[[#This Row],[Operating Profit]]/Table1[[#This Row],[Units Sold]],0)</f>
        <v>15.370000000000001</v>
      </c>
      <c r="S5050" s="4">
        <f>IFERROR((Table1[[#This Row],[Total Sales]]-Table1[[#This Row],[Operating Profit]])/Table1[[#This Row],[Units Sold]],0)</f>
        <v>13.629999999999999</v>
      </c>
      <c r="T5050" s="4" t="str">
        <f>IF(Table1[[#This Row],[Profit per unit]]&gt;$V$8,"Premium","Mass")</f>
        <v>Mass</v>
      </c>
      <c r="U5050" s="4"/>
    </row>
    <row r="5051" spans="2:21" ht="14.25" customHeight="1" x14ac:dyDescent="0.3">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c r="O5051" s="4" t="str">
        <f>TEXT(Table1[[#This Row],[Invoice Date]],"mmm")</f>
        <v>Oct</v>
      </c>
      <c r="P5051" s="4">
        <f>YEAR(Table1[[#This Row],[Invoice Date]])</f>
        <v>2021</v>
      </c>
      <c r="Q5051" s="4">
        <f>IFERROR(Table1[[#This Row],[Total Sales]]/Table1[[#This Row],[Units Sold]],4)</f>
        <v>34</v>
      </c>
      <c r="R5051" s="4">
        <f>IFERROR(Table1[[#This Row],[Operating Profit]]/Table1[[#This Row],[Units Sold]],0)</f>
        <v>14.28</v>
      </c>
      <c r="S5051" s="4">
        <f>IFERROR((Table1[[#This Row],[Total Sales]]-Table1[[#This Row],[Operating Profit]])/Table1[[#This Row],[Units Sold]],0)</f>
        <v>19.72</v>
      </c>
      <c r="T5051" s="4" t="str">
        <f>IF(Table1[[#This Row],[Profit per unit]]&gt;$V$8,"Premium","Mass")</f>
        <v>Mass</v>
      </c>
      <c r="U5051" s="4"/>
    </row>
    <row r="5052" spans="2:21" ht="14.25" customHeight="1" x14ac:dyDescent="0.3">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c r="O5052" s="4" t="str">
        <f>TEXT(Table1[[#This Row],[Invoice Date]],"mmm")</f>
        <v>Oct</v>
      </c>
      <c r="P5052" s="4">
        <f>YEAR(Table1[[#This Row],[Invoice Date]])</f>
        <v>2021</v>
      </c>
      <c r="Q5052" s="4">
        <f>IFERROR(Table1[[#This Row],[Total Sales]]/Table1[[#This Row],[Units Sold]],4)</f>
        <v>46</v>
      </c>
      <c r="R5052" s="4">
        <f>IFERROR(Table1[[#This Row],[Operating Profit]]/Table1[[#This Row],[Units Sold]],0)</f>
        <v>17.940000000000001</v>
      </c>
      <c r="S5052" s="4">
        <f>IFERROR((Table1[[#This Row],[Total Sales]]-Table1[[#This Row],[Operating Profit]])/Table1[[#This Row],[Units Sold]],0)</f>
        <v>28.059999999999995</v>
      </c>
      <c r="T5052" s="4" t="str">
        <f>IF(Table1[[#This Row],[Profit per unit]]&gt;$V$8,"Premium","Mass")</f>
        <v>Mass</v>
      </c>
      <c r="U5052" s="4"/>
    </row>
    <row r="5053" spans="2:21" ht="14.25" customHeight="1" x14ac:dyDescent="0.3">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c r="O5053" s="4" t="str">
        <f>TEXT(Table1[[#This Row],[Invoice Date]],"mmm")</f>
        <v>Oct</v>
      </c>
      <c r="P5053" s="4">
        <f>YEAR(Table1[[#This Row],[Invoice Date]])</f>
        <v>2021</v>
      </c>
      <c r="Q5053" s="4">
        <f>IFERROR(Table1[[#This Row],[Total Sales]]/Table1[[#This Row],[Units Sold]],4)</f>
        <v>37</v>
      </c>
      <c r="R5053" s="4">
        <f>IFERROR(Table1[[#This Row],[Operating Profit]]/Table1[[#This Row],[Units Sold]],0)</f>
        <v>18.869999999999997</v>
      </c>
      <c r="S5053" s="4">
        <f>IFERROR((Table1[[#This Row],[Total Sales]]-Table1[[#This Row],[Operating Profit]])/Table1[[#This Row],[Units Sold]],0)</f>
        <v>18.130000000000003</v>
      </c>
      <c r="T5053" s="4" t="str">
        <f>IF(Table1[[#This Row],[Profit per unit]]&gt;$V$8,"Premium","Mass")</f>
        <v>Mass</v>
      </c>
      <c r="U5053" s="4"/>
    </row>
    <row r="5054" spans="2:21" ht="14.25" customHeight="1" x14ac:dyDescent="0.3">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c r="O5054" s="4" t="str">
        <f>TEXT(Table1[[#This Row],[Invoice Date]],"mmm")</f>
        <v>Oct</v>
      </c>
      <c r="P5054" s="4">
        <f>YEAR(Table1[[#This Row],[Invoice Date]])</f>
        <v>2021</v>
      </c>
      <c r="Q5054" s="4">
        <f>IFERROR(Table1[[#This Row],[Total Sales]]/Table1[[#This Row],[Units Sold]],4)</f>
        <v>39</v>
      </c>
      <c r="R5054" s="4">
        <f>IFERROR(Table1[[#This Row],[Operating Profit]]/Table1[[#This Row],[Units Sold]],0)</f>
        <v>19.11</v>
      </c>
      <c r="S5054" s="4">
        <f>IFERROR((Table1[[#This Row],[Total Sales]]-Table1[[#This Row],[Operating Profit]])/Table1[[#This Row],[Units Sold]],0)</f>
        <v>19.89</v>
      </c>
      <c r="T5054" s="4" t="str">
        <f>IF(Table1[[#This Row],[Profit per unit]]&gt;$V$8,"Premium","Mass")</f>
        <v>Mass</v>
      </c>
      <c r="U5054" s="4"/>
    </row>
    <row r="5055" spans="2:21" ht="14.25" customHeight="1" x14ac:dyDescent="0.3">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c r="O5055" s="4" t="str">
        <f>TEXT(Table1[[#This Row],[Invoice Date]],"mmm")</f>
        <v>Oct</v>
      </c>
      <c r="P5055" s="4">
        <f>YEAR(Table1[[#This Row],[Invoice Date]])</f>
        <v>2021</v>
      </c>
      <c r="Q5055" s="4">
        <f>IFERROR(Table1[[#This Row],[Total Sales]]/Table1[[#This Row],[Units Sold]],4)</f>
        <v>39</v>
      </c>
      <c r="R5055" s="4">
        <f>IFERROR(Table1[[#This Row],[Operating Profit]]/Table1[[#This Row],[Units Sold]],0)</f>
        <v>19.11</v>
      </c>
      <c r="S5055" s="4">
        <f>IFERROR((Table1[[#This Row],[Total Sales]]-Table1[[#This Row],[Operating Profit]])/Table1[[#This Row],[Units Sold]],0)</f>
        <v>19.89</v>
      </c>
      <c r="T5055" s="4" t="str">
        <f>IF(Table1[[#This Row],[Profit per unit]]&gt;$V$8,"Premium","Mass")</f>
        <v>Mass</v>
      </c>
      <c r="U5055" s="4"/>
    </row>
    <row r="5056" spans="2:21" ht="14.25" customHeight="1" x14ac:dyDescent="0.3">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c r="O5056" s="4" t="str">
        <f>TEXT(Table1[[#This Row],[Invoice Date]],"mmm")</f>
        <v>Oct</v>
      </c>
      <c r="P5056" s="4">
        <f>YEAR(Table1[[#This Row],[Invoice Date]])</f>
        <v>2021</v>
      </c>
      <c r="Q5056" s="4">
        <f>IFERROR(Table1[[#This Row],[Total Sales]]/Table1[[#This Row],[Units Sold]],4)</f>
        <v>27</v>
      </c>
      <c r="R5056" s="4">
        <f>IFERROR(Table1[[#This Row],[Operating Profit]]/Table1[[#This Row],[Units Sold]],0)</f>
        <v>14.849999999999998</v>
      </c>
      <c r="S5056" s="4">
        <f>IFERROR((Table1[[#This Row],[Total Sales]]-Table1[[#This Row],[Operating Profit]])/Table1[[#This Row],[Units Sold]],0)</f>
        <v>12.150000000000002</v>
      </c>
      <c r="T5056" s="4" t="str">
        <f>IF(Table1[[#This Row],[Profit per unit]]&gt;$V$8,"Premium","Mass")</f>
        <v>Mass</v>
      </c>
      <c r="U5056" s="4"/>
    </row>
    <row r="5057" spans="2:21" ht="14.25" customHeight="1" x14ac:dyDescent="0.3">
      <c r="B5057" s="4" t="s">
        <v>61</v>
      </c>
      <c r="C5057" s="4">
        <v>1185732</v>
      </c>
      <c r="D5057" s="5">
        <v>44496</v>
      </c>
      <c r="E5057" s="4" t="s">
        <v>15</v>
      </c>
      <c r="F5057" s="4" t="s">
        <v>62</v>
      </c>
      <c r="G5057" s="4" t="s">
        <v>63</v>
      </c>
      <c r="H5057" s="6" t="s">
        <v>21</v>
      </c>
      <c r="I5057" s="7">
        <v>32</v>
      </c>
      <c r="J5057" s="8">
        <v>13</v>
      </c>
      <c r="K5057" s="9">
        <v>416</v>
      </c>
      <c r="L5057" s="9">
        <v>166.4</v>
      </c>
      <c r="M5057" s="10">
        <v>0.4</v>
      </c>
      <c r="N5057" s="4" t="s">
        <v>83</v>
      </c>
      <c r="O5057" s="4" t="str">
        <f>TEXT(Table1[[#This Row],[Invoice Date]],"mmm")</f>
        <v>Oct</v>
      </c>
      <c r="P5057" s="4">
        <f>YEAR(Table1[[#This Row],[Invoice Date]])</f>
        <v>2021</v>
      </c>
      <c r="Q5057" s="4">
        <f>IFERROR(Table1[[#This Row],[Total Sales]]/Table1[[#This Row],[Units Sold]],4)</f>
        <v>32</v>
      </c>
      <c r="R5057" s="4">
        <f>IFERROR(Table1[[#This Row],[Operating Profit]]/Table1[[#This Row],[Units Sold]],0)</f>
        <v>12.8</v>
      </c>
      <c r="S5057" s="4">
        <f>IFERROR((Table1[[#This Row],[Total Sales]]-Table1[[#This Row],[Operating Profit]])/Table1[[#This Row],[Units Sold]],0)</f>
        <v>19.2</v>
      </c>
      <c r="T5057" s="4" t="str">
        <f>IF(Table1[[#This Row],[Profit per unit]]&gt;$V$8,"Premium","Mass")</f>
        <v>Mass</v>
      </c>
      <c r="U5057" s="4"/>
    </row>
    <row r="5058" spans="2:21" ht="14.25" customHeight="1" x14ac:dyDescent="0.3">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c r="O5058" s="4" t="str">
        <f>TEXT(Table1[[#This Row],[Invoice Date]],"mmm")</f>
        <v>Oct</v>
      </c>
      <c r="P5058" s="4">
        <f>YEAR(Table1[[#This Row],[Invoice Date]])</f>
        <v>2021</v>
      </c>
      <c r="Q5058" s="4">
        <f>IFERROR(Table1[[#This Row],[Total Sales]]/Table1[[#This Row],[Units Sold]],4)</f>
        <v>49</v>
      </c>
      <c r="R5058" s="4">
        <f>IFERROR(Table1[[#This Row],[Operating Profit]]/Table1[[#This Row],[Units Sold]],0)</f>
        <v>17.64</v>
      </c>
      <c r="S5058" s="4">
        <f>IFERROR((Table1[[#This Row],[Total Sales]]-Table1[[#This Row],[Operating Profit]])/Table1[[#This Row],[Units Sold]],0)</f>
        <v>31.360000000000003</v>
      </c>
      <c r="T5058" s="4" t="str">
        <f>IF(Table1[[#This Row],[Profit per unit]]&gt;$V$8,"Premium","Mass")</f>
        <v>Mass</v>
      </c>
      <c r="U5058" s="4"/>
    </row>
    <row r="5059" spans="2:21" ht="14.25" customHeight="1" x14ac:dyDescent="0.3">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c r="O5059" s="4" t="str">
        <f>TEXT(Table1[[#This Row],[Invoice Date]],"mmm")</f>
        <v>Oct</v>
      </c>
      <c r="P5059" s="4">
        <f>YEAR(Table1[[#This Row],[Invoice Date]])</f>
        <v>2021</v>
      </c>
      <c r="Q5059" s="4">
        <f>IFERROR(Table1[[#This Row],[Total Sales]]/Table1[[#This Row],[Units Sold]],4)</f>
        <v>36</v>
      </c>
      <c r="R5059" s="4">
        <f>IFERROR(Table1[[#This Row],[Operating Profit]]/Table1[[#This Row],[Units Sold]],0)</f>
        <v>19.8</v>
      </c>
      <c r="S5059" s="4">
        <f>IFERROR((Table1[[#This Row],[Total Sales]]-Table1[[#This Row],[Operating Profit]])/Table1[[#This Row],[Units Sold]],0)</f>
        <v>16.2</v>
      </c>
      <c r="T5059" s="4" t="str">
        <f>IF(Table1[[#This Row],[Profit per unit]]&gt;$V$8,"Premium","Mass")</f>
        <v>Mass</v>
      </c>
      <c r="U5059" s="4"/>
    </row>
    <row r="5060" spans="2:21" ht="14.25" customHeight="1" x14ac:dyDescent="0.3">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c r="O5060" s="4" t="str">
        <f>TEXT(Table1[[#This Row],[Invoice Date]],"mmm")</f>
        <v>Oct</v>
      </c>
      <c r="P5060" s="4">
        <f>YEAR(Table1[[#This Row],[Invoice Date]])</f>
        <v>2021</v>
      </c>
      <c r="Q5060" s="4">
        <f>IFERROR(Table1[[#This Row],[Total Sales]]/Table1[[#This Row],[Units Sold]],4)</f>
        <v>37</v>
      </c>
      <c r="R5060" s="4">
        <f>IFERROR(Table1[[#This Row],[Operating Profit]]/Table1[[#This Row],[Units Sold]],0)</f>
        <v>17.759999999999998</v>
      </c>
      <c r="S5060" s="4">
        <f>IFERROR((Table1[[#This Row],[Total Sales]]-Table1[[#This Row],[Operating Profit]])/Table1[[#This Row],[Units Sold]],0)</f>
        <v>19.240000000000002</v>
      </c>
      <c r="T5060" s="4" t="str">
        <f>IF(Table1[[#This Row],[Profit per unit]]&gt;$V$8,"Premium","Mass")</f>
        <v>Mass</v>
      </c>
      <c r="U5060" s="4"/>
    </row>
    <row r="5061" spans="2:21" ht="14.25" customHeight="1" x14ac:dyDescent="0.3">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c r="O5061" s="4" t="str">
        <f>TEXT(Table1[[#This Row],[Invoice Date]],"mmm")</f>
        <v>Oct</v>
      </c>
      <c r="P5061" s="4">
        <f>YEAR(Table1[[#This Row],[Invoice Date]])</f>
        <v>2021</v>
      </c>
      <c r="Q5061" s="4">
        <f>IFERROR(Table1[[#This Row],[Total Sales]]/Table1[[#This Row],[Units Sold]],4)</f>
        <v>37</v>
      </c>
      <c r="R5061" s="4">
        <f>IFERROR(Table1[[#This Row],[Operating Profit]]/Table1[[#This Row],[Units Sold]],0)</f>
        <v>17.39</v>
      </c>
      <c r="S5061" s="4">
        <f>IFERROR((Table1[[#This Row],[Total Sales]]-Table1[[#This Row],[Operating Profit]])/Table1[[#This Row],[Units Sold]],0)</f>
        <v>19.61</v>
      </c>
      <c r="T5061" s="4" t="str">
        <f>IF(Table1[[#This Row],[Profit per unit]]&gt;$V$8,"Premium","Mass")</f>
        <v>Mass</v>
      </c>
      <c r="U5061" s="4"/>
    </row>
    <row r="5062" spans="2:21" ht="14.25" customHeight="1" x14ac:dyDescent="0.3">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c r="O5062" s="4" t="str">
        <f>TEXT(Table1[[#This Row],[Invoice Date]],"mmm")</f>
        <v>Nov</v>
      </c>
      <c r="P5062" s="4">
        <f>YEAR(Table1[[#This Row],[Invoice Date]])</f>
        <v>2021</v>
      </c>
      <c r="Q5062" s="4">
        <f>IFERROR(Table1[[#This Row],[Total Sales]]/Table1[[#This Row],[Units Sold]],4)</f>
        <v>27</v>
      </c>
      <c r="R5062" s="4">
        <f>IFERROR(Table1[[#This Row],[Operating Profit]]/Table1[[#This Row],[Units Sold]],0)</f>
        <v>14.580000000000002</v>
      </c>
      <c r="S5062" s="4">
        <f>IFERROR((Table1[[#This Row],[Total Sales]]-Table1[[#This Row],[Operating Profit]])/Table1[[#This Row],[Units Sold]],0)</f>
        <v>12.419999999999998</v>
      </c>
      <c r="T5062" s="4" t="str">
        <f>IF(Table1[[#This Row],[Profit per unit]]&gt;$V$8,"Premium","Mass")</f>
        <v>Mass</v>
      </c>
      <c r="U5062" s="4"/>
    </row>
    <row r="5063" spans="2:21" ht="14.25" customHeight="1" x14ac:dyDescent="0.3">
      <c r="B5063" s="4" t="s">
        <v>61</v>
      </c>
      <c r="C5063" s="4">
        <v>1185732</v>
      </c>
      <c r="D5063" s="5">
        <v>44502</v>
      </c>
      <c r="E5063" s="4" t="s">
        <v>15</v>
      </c>
      <c r="F5063" s="4" t="s">
        <v>62</v>
      </c>
      <c r="G5063" s="4" t="s">
        <v>63</v>
      </c>
      <c r="H5063" s="6" t="s">
        <v>21</v>
      </c>
      <c r="I5063" s="7">
        <v>33</v>
      </c>
      <c r="J5063" s="8">
        <v>21</v>
      </c>
      <c r="K5063" s="9">
        <v>693</v>
      </c>
      <c r="L5063" s="9">
        <v>277.2</v>
      </c>
      <c r="M5063" s="10">
        <v>0.4</v>
      </c>
      <c r="N5063" s="4" t="s">
        <v>83</v>
      </c>
      <c r="O5063" s="4" t="str">
        <f>TEXT(Table1[[#This Row],[Invoice Date]],"mmm")</f>
        <v>Nov</v>
      </c>
      <c r="P5063" s="4">
        <f>YEAR(Table1[[#This Row],[Invoice Date]])</f>
        <v>2021</v>
      </c>
      <c r="Q5063" s="4">
        <f>IFERROR(Table1[[#This Row],[Total Sales]]/Table1[[#This Row],[Units Sold]],4)</f>
        <v>33</v>
      </c>
      <c r="R5063" s="4">
        <f>IFERROR(Table1[[#This Row],[Operating Profit]]/Table1[[#This Row],[Units Sold]],0)</f>
        <v>13.2</v>
      </c>
      <c r="S5063" s="4">
        <f>IFERROR((Table1[[#This Row],[Total Sales]]-Table1[[#This Row],[Operating Profit]])/Table1[[#This Row],[Units Sold]],0)</f>
        <v>19.8</v>
      </c>
      <c r="T5063" s="4" t="str">
        <f>IF(Table1[[#This Row],[Profit per unit]]&gt;$V$8,"Premium","Mass")</f>
        <v>Mass</v>
      </c>
      <c r="U5063" s="4"/>
    </row>
    <row r="5064" spans="2:21" ht="14.25" customHeight="1" x14ac:dyDescent="0.3">
      <c r="B5064" s="4" t="s">
        <v>61</v>
      </c>
      <c r="C5064" s="4">
        <v>1185732</v>
      </c>
      <c r="D5064" s="5">
        <v>44503</v>
      </c>
      <c r="E5064" s="4" t="s">
        <v>15</v>
      </c>
      <c r="F5064" s="4" t="s">
        <v>62</v>
      </c>
      <c r="G5064" s="4" t="s">
        <v>63</v>
      </c>
      <c r="H5064" s="6" t="s">
        <v>22</v>
      </c>
      <c r="I5064" s="7">
        <v>47</v>
      </c>
      <c r="J5064" s="8">
        <v>20</v>
      </c>
      <c r="K5064" s="9">
        <v>940</v>
      </c>
      <c r="L5064" s="9">
        <v>357.2</v>
      </c>
      <c r="M5064" s="10">
        <v>0.38</v>
      </c>
      <c r="N5064" s="4" t="s">
        <v>83</v>
      </c>
      <c r="O5064" s="4" t="str">
        <f>TEXT(Table1[[#This Row],[Invoice Date]],"mmm")</f>
        <v>Nov</v>
      </c>
      <c r="P5064" s="4">
        <f>YEAR(Table1[[#This Row],[Invoice Date]])</f>
        <v>2021</v>
      </c>
      <c r="Q5064" s="4">
        <f>IFERROR(Table1[[#This Row],[Total Sales]]/Table1[[#This Row],[Units Sold]],4)</f>
        <v>47</v>
      </c>
      <c r="R5064" s="4">
        <f>IFERROR(Table1[[#This Row],[Operating Profit]]/Table1[[#This Row],[Units Sold]],0)</f>
        <v>17.86</v>
      </c>
      <c r="S5064" s="4">
        <f>IFERROR((Table1[[#This Row],[Total Sales]]-Table1[[#This Row],[Operating Profit]])/Table1[[#This Row],[Units Sold]],0)</f>
        <v>29.139999999999997</v>
      </c>
      <c r="T5064" s="4" t="str">
        <f>IF(Table1[[#This Row],[Profit per unit]]&gt;$V$8,"Premium","Mass")</f>
        <v>Mass</v>
      </c>
      <c r="U5064" s="4"/>
    </row>
    <row r="5065" spans="2:21" ht="14.25" customHeight="1" x14ac:dyDescent="0.3">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c r="O5065" s="4" t="str">
        <f>TEXT(Table1[[#This Row],[Invoice Date]],"mmm")</f>
        <v>Nov</v>
      </c>
      <c r="P5065" s="4">
        <f>YEAR(Table1[[#This Row],[Invoice Date]])</f>
        <v>2021</v>
      </c>
      <c r="Q5065" s="4">
        <f>IFERROR(Table1[[#This Row],[Total Sales]]/Table1[[#This Row],[Units Sold]],4)</f>
        <v>39</v>
      </c>
      <c r="R5065" s="4">
        <f>IFERROR(Table1[[#This Row],[Operating Profit]]/Table1[[#This Row],[Units Sold]],0)</f>
        <v>19.89</v>
      </c>
      <c r="S5065" s="4">
        <f>IFERROR((Table1[[#This Row],[Total Sales]]-Table1[[#This Row],[Operating Profit]])/Table1[[#This Row],[Units Sold]],0)</f>
        <v>19.11</v>
      </c>
      <c r="T5065" s="4" t="str">
        <f>IF(Table1[[#This Row],[Profit per unit]]&gt;$V$8,"Premium","Mass")</f>
        <v>Mass</v>
      </c>
      <c r="U5065" s="4"/>
    </row>
    <row r="5066" spans="2:21" ht="14.25" customHeight="1" x14ac:dyDescent="0.3">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c r="O5066" s="4" t="str">
        <f>TEXT(Table1[[#This Row],[Invoice Date]],"mmm")</f>
        <v>Nov</v>
      </c>
      <c r="P5066" s="4">
        <f>YEAR(Table1[[#This Row],[Invoice Date]])</f>
        <v>2021</v>
      </c>
      <c r="Q5066" s="4">
        <f>IFERROR(Table1[[#This Row],[Total Sales]]/Table1[[#This Row],[Units Sold]],4)</f>
        <v>52</v>
      </c>
      <c r="R5066" s="4">
        <f>IFERROR(Table1[[#This Row],[Operating Profit]]/Table1[[#This Row],[Units Sold]],0)</f>
        <v>23.399999999999995</v>
      </c>
      <c r="S5066" s="4">
        <f>IFERROR((Table1[[#This Row],[Total Sales]]-Table1[[#This Row],[Operating Profit]])/Table1[[#This Row],[Units Sold]],0)</f>
        <v>28.600000000000005</v>
      </c>
      <c r="T5066" s="4" t="str">
        <f>IF(Table1[[#This Row],[Profit per unit]]&gt;$V$8,"Premium","Mass")</f>
        <v>Mass</v>
      </c>
      <c r="U5066" s="4"/>
    </row>
    <row r="5067" spans="2:21" ht="14.25" customHeight="1" x14ac:dyDescent="0.3">
      <c r="B5067" s="4" t="s">
        <v>61</v>
      </c>
      <c r="C5067" s="4">
        <v>1185732</v>
      </c>
      <c r="D5067" s="5">
        <v>44506</v>
      </c>
      <c r="E5067" s="4" t="s">
        <v>15</v>
      </c>
      <c r="F5067" s="4" t="s">
        <v>62</v>
      </c>
      <c r="G5067" s="4" t="s">
        <v>63</v>
      </c>
      <c r="H5067" s="6" t="s">
        <v>19</v>
      </c>
      <c r="I5067" s="7">
        <v>48</v>
      </c>
      <c r="J5067" s="8">
        <v>60</v>
      </c>
      <c r="K5067" s="9">
        <v>2880</v>
      </c>
      <c r="L5067" s="9">
        <v>1440</v>
      </c>
      <c r="M5067" s="10">
        <v>0.5</v>
      </c>
      <c r="N5067" s="4" t="s">
        <v>83</v>
      </c>
      <c r="O5067" s="4" t="str">
        <f>TEXT(Table1[[#This Row],[Invoice Date]],"mmm")</f>
        <v>Nov</v>
      </c>
      <c r="P5067" s="4">
        <f>YEAR(Table1[[#This Row],[Invoice Date]])</f>
        <v>2021</v>
      </c>
      <c r="Q5067" s="4">
        <f>IFERROR(Table1[[#This Row],[Total Sales]]/Table1[[#This Row],[Units Sold]],4)</f>
        <v>48</v>
      </c>
      <c r="R5067" s="4">
        <f>IFERROR(Table1[[#This Row],[Operating Profit]]/Table1[[#This Row],[Units Sold]],0)</f>
        <v>24</v>
      </c>
      <c r="S5067" s="4">
        <f>IFERROR((Table1[[#This Row],[Total Sales]]-Table1[[#This Row],[Operating Profit]])/Table1[[#This Row],[Units Sold]],0)</f>
        <v>24</v>
      </c>
      <c r="T5067" s="4" t="str">
        <f>IF(Table1[[#This Row],[Profit per unit]]&gt;$V$8,"Premium","Mass")</f>
        <v>Mass</v>
      </c>
      <c r="U5067" s="4"/>
    </row>
    <row r="5068" spans="2:21" ht="14.25" customHeight="1" x14ac:dyDescent="0.3">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c r="O5068" s="4" t="str">
        <f>TEXT(Table1[[#This Row],[Invoice Date]],"mmm")</f>
        <v>Nov</v>
      </c>
      <c r="P5068" s="4">
        <f>YEAR(Table1[[#This Row],[Invoice Date]])</f>
        <v>2021</v>
      </c>
      <c r="Q5068" s="4">
        <f>IFERROR(Table1[[#This Row],[Total Sales]]/Table1[[#This Row],[Units Sold]],4)</f>
        <v>42</v>
      </c>
      <c r="R5068" s="4">
        <f>IFERROR(Table1[[#This Row],[Operating Profit]]/Table1[[#This Row],[Units Sold]],0)</f>
        <v>22.68</v>
      </c>
      <c r="S5068" s="4">
        <f>IFERROR((Table1[[#This Row],[Total Sales]]-Table1[[#This Row],[Operating Profit]])/Table1[[#This Row],[Units Sold]],0)</f>
        <v>19.32</v>
      </c>
      <c r="T5068" s="4" t="str">
        <f>IF(Table1[[#This Row],[Profit per unit]]&gt;$V$8,"Premium","Mass")</f>
        <v>Mass</v>
      </c>
      <c r="U5068" s="4"/>
    </row>
    <row r="5069" spans="2:21" ht="14.25" customHeight="1" x14ac:dyDescent="0.3">
      <c r="B5069" s="4" t="s">
        <v>61</v>
      </c>
      <c r="C5069" s="4">
        <v>1185732</v>
      </c>
      <c r="D5069" s="5">
        <v>44508</v>
      </c>
      <c r="E5069" s="4" t="s">
        <v>15</v>
      </c>
      <c r="F5069" s="4" t="s">
        <v>62</v>
      </c>
      <c r="G5069" s="4" t="s">
        <v>63</v>
      </c>
      <c r="H5069" s="6" t="s">
        <v>21</v>
      </c>
      <c r="I5069" s="7">
        <v>41</v>
      </c>
      <c r="J5069" s="8">
        <v>34</v>
      </c>
      <c r="K5069" s="9">
        <v>1394</v>
      </c>
      <c r="L5069" s="9">
        <v>557.6</v>
      </c>
      <c r="M5069" s="10">
        <v>0.4</v>
      </c>
      <c r="N5069" s="4" t="s">
        <v>83</v>
      </c>
      <c r="O5069" s="4" t="str">
        <f>TEXT(Table1[[#This Row],[Invoice Date]],"mmm")</f>
        <v>Nov</v>
      </c>
      <c r="P5069" s="4">
        <f>YEAR(Table1[[#This Row],[Invoice Date]])</f>
        <v>2021</v>
      </c>
      <c r="Q5069" s="4">
        <f>IFERROR(Table1[[#This Row],[Total Sales]]/Table1[[#This Row],[Units Sold]],4)</f>
        <v>41</v>
      </c>
      <c r="R5069" s="4">
        <f>IFERROR(Table1[[#This Row],[Operating Profit]]/Table1[[#This Row],[Units Sold]],0)</f>
        <v>16.400000000000002</v>
      </c>
      <c r="S5069" s="4">
        <f>IFERROR((Table1[[#This Row],[Total Sales]]-Table1[[#This Row],[Operating Profit]])/Table1[[#This Row],[Units Sold]],0)</f>
        <v>24.599999999999998</v>
      </c>
      <c r="T5069" s="4" t="str">
        <f>IF(Table1[[#This Row],[Profit per unit]]&gt;$V$8,"Premium","Mass")</f>
        <v>Mass</v>
      </c>
      <c r="U5069" s="4"/>
    </row>
    <row r="5070" spans="2:21" ht="14.25" customHeight="1" x14ac:dyDescent="0.3">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c r="O5070" s="4" t="str">
        <f>TEXT(Table1[[#This Row],[Invoice Date]],"mmm")</f>
        <v>Nov</v>
      </c>
      <c r="P5070" s="4">
        <f>YEAR(Table1[[#This Row],[Invoice Date]])</f>
        <v>2021</v>
      </c>
      <c r="Q5070" s="4">
        <f>IFERROR(Table1[[#This Row],[Total Sales]]/Table1[[#This Row],[Units Sold]],4)</f>
        <v>51</v>
      </c>
      <c r="R5070" s="4">
        <f>IFERROR(Table1[[#This Row],[Operating Profit]]/Table1[[#This Row],[Units Sold]],0)</f>
        <v>18.869999999999997</v>
      </c>
      <c r="S5070" s="4">
        <f>IFERROR((Table1[[#This Row],[Total Sales]]-Table1[[#This Row],[Operating Profit]])/Table1[[#This Row],[Units Sold]],0)</f>
        <v>32.130000000000003</v>
      </c>
      <c r="T5070" s="4" t="str">
        <f>IF(Table1[[#This Row],[Profit per unit]]&gt;$V$8,"Premium","Mass")</f>
        <v>Mass</v>
      </c>
      <c r="U5070" s="4"/>
    </row>
    <row r="5071" spans="2:21" ht="14.25" customHeight="1" x14ac:dyDescent="0.3">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c r="O5071" s="4" t="str">
        <f>TEXT(Table1[[#This Row],[Invoice Date]],"mmm")</f>
        <v>Nov</v>
      </c>
      <c r="P5071" s="4">
        <f>YEAR(Table1[[#This Row],[Invoice Date]])</f>
        <v>2021</v>
      </c>
      <c r="Q5071" s="4">
        <f>IFERROR(Table1[[#This Row],[Total Sales]]/Table1[[#This Row],[Units Sold]],4)</f>
        <v>56</v>
      </c>
      <c r="R5071" s="4">
        <f>IFERROR(Table1[[#This Row],[Operating Profit]]/Table1[[#This Row],[Units Sold]],0)</f>
        <v>29.68</v>
      </c>
      <c r="S5071" s="4">
        <f>IFERROR((Table1[[#This Row],[Total Sales]]-Table1[[#This Row],[Operating Profit]])/Table1[[#This Row],[Units Sold]],0)</f>
        <v>26.32</v>
      </c>
      <c r="T5071" s="4" t="str">
        <f>IF(Table1[[#This Row],[Profit per unit]]&gt;$V$8,"Premium","Mass")</f>
        <v>Mass</v>
      </c>
      <c r="U5071" s="4"/>
    </row>
    <row r="5072" spans="2:21" ht="14.25" customHeight="1" x14ac:dyDescent="0.3">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c r="O5072" s="4" t="str">
        <f>TEXT(Table1[[#This Row],[Invoice Date]],"mmm")</f>
        <v>Nov</v>
      </c>
      <c r="P5072" s="4">
        <f>YEAR(Table1[[#This Row],[Invoice Date]])</f>
        <v>2021</v>
      </c>
      <c r="Q5072" s="4">
        <f>IFERROR(Table1[[#This Row],[Total Sales]]/Table1[[#This Row],[Units Sold]],4)</f>
        <v>54</v>
      </c>
      <c r="R5072" s="4">
        <f>IFERROR(Table1[[#This Row],[Operating Profit]]/Table1[[#This Row],[Units Sold]],0)</f>
        <v>25.38</v>
      </c>
      <c r="S5072" s="4">
        <f>IFERROR((Table1[[#This Row],[Total Sales]]-Table1[[#This Row],[Operating Profit]])/Table1[[#This Row],[Units Sold]],0)</f>
        <v>28.62</v>
      </c>
      <c r="T5072" s="4" t="str">
        <f>IF(Table1[[#This Row],[Profit per unit]]&gt;$V$8,"Premium","Mass")</f>
        <v>Mass</v>
      </c>
      <c r="U5072" s="4"/>
    </row>
    <row r="5073" spans="2:21" ht="14.25" customHeight="1" x14ac:dyDescent="0.3">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c r="O5073" s="4" t="str">
        <f>TEXT(Table1[[#This Row],[Invoice Date]],"mmm")</f>
        <v>Nov</v>
      </c>
      <c r="P5073" s="4">
        <f>YEAR(Table1[[#This Row],[Invoice Date]])</f>
        <v>2021</v>
      </c>
      <c r="Q5073" s="4">
        <f>IFERROR(Table1[[#This Row],[Total Sales]]/Table1[[#This Row],[Units Sold]],4)</f>
        <v>48</v>
      </c>
      <c r="R5073" s="4">
        <f>IFERROR(Table1[[#This Row],[Operating Profit]]/Table1[[#This Row],[Units Sold]],0)</f>
        <v>23.52</v>
      </c>
      <c r="S5073" s="4">
        <f>IFERROR((Table1[[#This Row],[Total Sales]]-Table1[[#This Row],[Operating Profit]])/Table1[[#This Row],[Units Sold]],0)</f>
        <v>24.48</v>
      </c>
      <c r="T5073" s="4" t="str">
        <f>IF(Table1[[#This Row],[Profit per unit]]&gt;$V$8,"Premium","Mass")</f>
        <v>Mass</v>
      </c>
      <c r="U5073" s="4"/>
    </row>
    <row r="5074" spans="2:21" ht="14.25" customHeight="1" x14ac:dyDescent="0.3">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c r="O5074" s="4" t="str">
        <f>TEXT(Table1[[#This Row],[Invoice Date]],"mmm")</f>
        <v>Nov</v>
      </c>
      <c r="P5074" s="4">
        <f>YEAR(Table1[[#This Row],[Invoice Date]])</f>
        <v>2021</v>
      </c>
      <c r="Q5074" s="4">
        <f>IFERROR(Table1[[#This Row],[Total Sales]]/Table1[[#This Row],[Units Sold]],4)</f>
        <v>42</v>
      </c>
      <c r="R5074" s="4">
        <f>IFERROR(Table1[[#This Row],[Operating Profit]]/Table1[[#This Row],[Units Sold]],0)</f>
        <v>21.42</v>
      </c>
      <c r="S5074" s="4">
        <f>IFERROR((Table1[[#This Row],[Total Sales]]-Table1[[#This Row],[Operating Profit]])/Table1[[#This Row],[Units Sold]],0)</f>
        <v>20.58</v>
      </c>
      <c r="T5074" s="4" t="str">
        <f>IF(Table1[[#This Row],[Profit per unit]]&gt;$V$8,"Premium","Mass")</f>
        <v>Mass</v>
      </c>
      <c r="U5074" s="4"/>
    </row>
    <row r="5075" spans="2:21" ht="14.25" customHeight="1" x14ac:dyDescent="0.3">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c r="O5075" s="4" t="str">
        <f>TEXT(Table1[[#This Row],[Invoice Date]],"mmm")</f>
        <v>Nov</v>
      </c>
      <c r="P5075" s="4">
        <f>YEAR(Table1[[#This Row],[Invoice Date]])</f>
        <v>2021</v>
      </c>
      <c r="Q5075" s="4">
        <f>IFERROR(Table1[[#This Row],[Total Sales]]/Table1[[#This Row],[Units Sold]],4)</f>
        <v>41</v>
      </c>
      <c r="R5075" s="4">
        <f>IFERROR(Table1[[#This Row],[Operating Profit]]/Table1[[#This Row],[Units Sold]],0)</f>
        <v>17.22</v>
      </c>
      <c r="S5075" s="4">
        <f>IFERROR((Table1[[#This Row],[Total Sales]]-Table1[[#This Row],[Operating Profit]])/Table1[[#This Row],[Units Sold]],0)</f>
        <v>23.780000000000005</v>
      </c>
      <c r="T5075" s="4" t="str">
        <f>IF(Table1[[#This Row],[Profit per unit]]&gt;$V$8,"Premium","Mass")</f>
        <v>Mass</v>
      </c>
      <c r="U5075" s="4"/>
    </row>
    <row r="5076" spans="2:21" ht="14.25" customHeight="1" x14ac:dyDescent="0.3">
      <c r="B5076" s="4" t="s">
        <v>61</v>
      </c>
      <c r="C5076" s="4">
        <v>1185732</v>
      </c>
      <c r="D5076" s="5">
        <v>44515</v>
      </c>
      <c r="E5076" s="4" t="s">
        <v>15</v>
      </c>
      <c r="F5076" s="4" t="s">
        <v>62</v>
      </c>
      <c r="G5076" s="4" t="s">
        <v>63</v>
      </c>
      <c r="H5076" s="6" t="s">
        <v>22</v>
      </c>
      <c r="I5076" s="7">
        <v>50</v>
      </c>
      <c r="J5076" s="8">
        <v>53</v>
      </c>
      <c r="K5076" s="9">
        <v>2650</v>
      </c>
      <c r="L5076" s="9">
        <v>954</v>
      </c>
      <c r="M5076" s="10">
        <v>0.36</v>
      </c>
      <c r="N5076" s="4" t="s">
        <v>83</v>
      </c>
      <c r="O5076" s="4" t="str">
        <f>TEXT(Table1[[#This Row],[Invoice Date]],"mmm")</f>
        <v>Nov</v>
      </c>
      <c r="P5076" s="4">
        <f>YEAR(Table1[[#This Row],[Invoice Date]])</f>
        <v>2021</v>
      </c>
      <c r="Q5076" s="4">
        <f>IFERROR(Table1[[#This Row],[Total Sales]]/Table1[[#This Row],[Units Sold]],4)</f>
        <v>50</v>
      </c>
      <c r="R5076" s="4">
        <f>IFERROR(Table1[[#This Row],[Operating Profit]]/Table1[[#This Row],[Units Sold]],0)</f>
        <v>18</v>
      </c>
      <c r="S5076" s="4">
        <f>IFERROR((Table1[[#This Row],[Total Sales]]-Table1[[#This Row],[Operating Profit]])/Table1[[#This Row],[Units Sold]],0)</f>
        <v>32</v>
      </c>
      <c r="T5076" s="4" t="str">
        <f>IF(Table1[[#This Row],[Profit per unit]]&gt;$V$8,"Premium","Mass")</f>
        <v>Mass</v>
      </c>
      <c r="U5076" s="4"/>
    </row>
    <row r="5077" spans="2:21" ht="14.25" customHeight="1" x14ac:dyDescent="0.3">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c r="O5077" s="4" t="str">
        <f>TEXT(Table1[[#This Row],[Invoice Date]],"mmm")</f>
        <v>Nov</v>
      </c>
      <c r="P5077" s="4">
        <f>YEAR(Table1[[#This Row],[Invoice Date]])</f>
        <v>2021</v>
      </c>
      <c r="Q5077" s="4">
        <f>IFERROR(Table1[[#This Row],[Total Sales]]/Table1[[#This Row],[Units Sold]],4)</f>
        <v>56</v>
      </c>
      <c r="R5077" s="4">
        <f>IFERROR(Table1[[#This Row],[Operating Profit]]/Table1[[#This Row],[Units Sold]],0)</f>
        <v>28.56</v>
      </c>
      <c r="S5077" s="4">
        <f>IFERROR((Table1[[#This Row],[Total Sales]]-Table1[[#This Row],[Operating Profit]])/Table1[[#This Row],[Units Sold]],0)</f>
        <v>27.44</v>
      </c>
      <c r="T5077" s="4" t="str">
        <f>IF(Table1[[#This Row],[Profit per unit]]&gt;$V$8,"Premium","Mass")</f>
        <v>Mass</v>
      </c>
      <c r="U5077" s="4"/>
    </row>
    <row r="5078" spans="2:21" ht="14.25" customHeight="1" x14ac:dyDescent="0.3">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c r="O5078" s="4" t="str">
        <f>TEXT(Table1[[#This Row],[Invoice Date]],"mmm")</f>
        <v>Nov</v>
      </c>
      <c r="P5078" s="4">
        <f>YEAR(Table1[[#This Row],[Invoice Date]])</f>
        <v>2021</v>
      </c>
      <c r="Q5078" s="4">
        <f>IFERROR(Table1[[#This Row],[Total Sales]]/Table1[[#This Row],[Units Sold]],4)</f>
        <v>51</v>
      </c>
      <c r="R5078" s="4">
        <f>IFERROR(Table1[[#This Row],[Operating Profit]]/Table1[[#This Row],[Units Sold]],0)</f>
        <v>24.99</v>
      </c>
      <c r="S5078" s="4">
        <f>IFERROR((Table1[[#This Row],[Total Sales]]-Table1[[#This Row],[Operating Profit]])/Table1[[#This Row],[Units Sold]],0)</f>
        <v>26.01</v>
      </c>
      <c r="T5078" s="4" t="str">
        <f>IF(Table1[[#This Row],[Profit per unit]]&gt;$V$8,"Premium","Mass")</f>
        <v>Mass</v>
      </c>
      <c r="U5078" s="4"/>
    </row>
    <row r="5079" spans="2:21" ht="14.25" customHeight="1" x14ac:dyDescent="0.3">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c r="O5079" s="4" t="str">
        <f>TEXT(Table1[[#This Row],[Invoice Date]],"mmm")</f>
        <v>Nov</v>
      </c>
      <c r="P5079" s="4">
        <f>YEAR(Table1[[#This Row],[Invoice Date]])</f>
        <v>2021</v>
      </c>
      <c r="Q5079" s="4">
        <f>IFERROR(Table1[[#This Row],[Total Sales]]/Table1[[#This Row],[Units Sold]],4)</f>
        <v>46</v>
      </c>
      <c r="R5079" s="4">
        <f>IFERROR(Table1[[#This Row],[Operating Profit]]/Table1[[#This Row],[Units Sold]],0)</f>
        <v>22.080000000000002</v>
      </c>
      <c r="S5079" s="4">
        <f>IFERROR((Table1[[#This Row],[Total Sales]]-Table1[[#This Row],[Operating Profit]])/Table1[[#This Row],[Units Sold]],0)</f>
        <v>23.919999999999998</v>
      </c>
      <c r="T5079" s="4" t="str">
        <f>IF(Table1[[#This Row],[Profit per unit]]&gt;$V$8,"Premium","Mass")</f>
        <v>Mass</v>
      </c>
      <c r="U5079" s="4"/>
    </row>
    <row r="5080" spans="2:21" ht="14.25" customHeight="1" x14ac:dyDescent="0.3">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c r="O5080" s="4" t="str">
        <f>TEXT(Table1[[#This Row],[Invoice Date]],"mmm")</f>
        <v>Nov</v>
      </c>
      <c r="P5080" s="4">
        <f>YEAR(Table1[[#This Row],[Invoice Date]])</f>
        <v>2021</v>
      </c>
      <c r="Q5080" s="4">
        <f>IFERROR(Table1[[#This Row],[Total Sales]]/Table1[[#This Row],[Units Sold]],4)</f>
        <v>43</v>
      </c>
      <c r="R5080" s="4">
        <f>IFERROR(Table1[[#This Row],[Operating Profit]]/Table1[[#This Row],[Units Sold]],0)</f>
        <v>23.65</v>
      </c>
      <c r="S5080" s="4">
        <f>IFERROR((Table1[[#This Row],[Total Sales]]-Table1[[#This Row],[Operating Profit]])/Table1[[#This Row],[Units Sold]],0)</f>
        <v>19.350000000000001</v>
      </c>
      <c r="T5080" s="4" t="str">
        <f>IF(Table1[[#This Row],[Profit per unit]]&gt;$V$8,"Premium","Mass")</f>
        <v>Mass</v>
      </c>
      <c r="U5080" s="4"/>
    </row>
    <row r="5081" spans="2:21" ht="14.25" customHeight="1" x14ac:dyDescent="0.3">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c r="O5081" s="4" t="str">
        <f>TEXT(Table1[[#This Row],[Invoice Date]],"mmm")</f>
        <v>Nov</v>
      </c>
      <c r="P5081" s="4">
        <f>YEAR(Table1[[#This Row],[Invoice Date]])</f>
        <v>2021</v>
      </c>
      <c r="Q5081" s="4">
        <f>IFERROR(Table1[[#This Row],[Total Sales]]/Table1[[#This Row],[Units Sold]],4)</f>
        <v>43</v>
      </c>
      <c r="R5081" s="4">
        <f>IFERROR(Table1[[#This Row],[Operating Profit]]/Table1[[#This Row],[Units Sold]],0)</f>
        <v>17.63</v>
      </c>
      <c r="S5081" s="4">
        <f>IFERROR((Table1[[#This Row],[Total Sales]]-Table1[[#This Row],[Operating Profit]])/Table1[[#This Row],[Units Sold]],0)</f>
        <v>25.370000000000005</v>
      </c>
      <c r="T5081" s="4" t="str">
        <f>IF(Table1[[#This Row],[Profit per unit]]&gt;$V$8,"Premium","Mass")</f>
        <v>Mass</v>
      </c>
      <c r="U5081" s="4"/>
    </row>
    <row r="5082" spans="2:21" ht="14.25" customHeight="1" x14ac:dyDescent="0.3">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c r="O5082" s="4" t="str">
        <f>TEXT(Table1[[#This Row],[Invoice Date]],"mmm")</f>
        <v>Nov</v>
      </c>
      <c r="P5082" s="4">
        <f>YEAR(Table1[[#This Row],[Invoice Date]])</f>
        <v>2021</v>
      </c>
      <c r="Q5082" s="4">
        <f>IFERROR(Table1[[#This Row],[Total Sales]]/Table1[[#This Row],[Units Sold]],4)</f>
        <v>53</v>
      </c>
      <c r="R5082" s="4">
        <f>IFERROR(Table1[[#This Row],[Operating Profit]]/Table1[[#This Row],[Units Sold]],0)</f>
        <v>20.14</v>
      </c>
      <c r="S5082" s="4">
        <f>IFERROR((Table1[[#This Row],[Total Sales]]-Table1[[#This Row],[Operating Profit]])/Table1[[#This Row],[Units Sold]],0)</f>
        <v>32.86</v>
      </c>
      <c r="T5082" s="4" t="str">
        <f>IF(Table1[[#This Row],[Profit per unit]]&gt;$V$8,"Premium","Mass")</f>
        <v>Mass</v>
      </c>
      <c r="U5082" s="4"/>
    </row>
    <row r="5083" spans="2:21" ht="14.25" customHeight="1" x14ac:dyDescent="0.3">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c r="O5083" s="4" t="str">
        <f>TEXT(Table1[[#This Row],[Invoice Date]],"mmm")</f>
        <v>Dec</v>
      </c>
      <c r="P5083" s="4">
        <f>YEAR(Table1[[#This Row],[Invoice Date]])</f>
        <v>2021</v>
      </c>
      <c r="Q5083" s="4">
        <f>IFERROR(Table1[[#This Row],[Total Sales]]/Table1[[#This Row],[Units Sold]],4)</f>
        <v>58</v>
      </c>
      <c r="R5083" s="4">
        <f>IFERROR(Table1[[#This Row],[Operating Profit]]/Table1[[#This Row],[Units Sold]],0)</f>
        <v>31.320000000000004</v>
      </c>
      <c r="S5083" s="4">
        <f>IFERROR((Table1[[#This Row],[Total Sales]]-Table1[[#This Row],[Operating Profit]])/Table1[[#This Row],[Units Sold]],0)</f>
        <v>26.679999999999996</v>
      </c>
      <c r="T5083" s="4" t="str">
        <f>IF(Table1[[#This Row],[Profit per unit]]&gt;$V$8,"Premium","Mass")</f>
        <v>Mass</v>
      </c>
      <c r="U5083" s="4"/>
    </row>
    <row r="5084" spans="2:21" ht="14.25" customHeight="1" x14ac:dyDescent="0.3">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c r="O5084" s="4" t="str">
        <f>TEXT(Table1[[#This Row],[Invoice Date]],"mmm")</f>
        <v>Dec</v>
      </c>
      <c r="P5084" s="4">
        <f>YEAR(Table1[[#This Row],[Invoice Date]])</f>
        <v>2021</v>
      </c>
      <c r="Q5084" s="4">
        <f>IFERROR(Table1[[#This Row],[Total Sales]]/Table1[[#This Row],[Units Sold]],4)</f>
        <v>50</v>
      </c>
      <c r="R5084" s="4">
        <f>IFERROR(Table1[[#This Row],[Operating Profit]]/Table1[[#This Row],[Units Sold]],0)</f>
        <v>22.999999999999996</v>
      </c>
      <c r="S5084" s="4">
        <f>IFERROR((Table1[[#This Row],[Total Sales]]-Table1[[#This Row],[Operating Profit]])/Table1[[#This Row],[Units Sold]],0)</f>
        <v>27.000000000000004</v>
      </c>
      <c r="T5084" s="4" t="str">
        <f>IF(Table1[[#This Row],[Profit per unit]]&gt;$V$8,"Premium","Mass")</f>
        <v>Mass</v>
      </c>
      <c r="U5084" s="4"/>
    </row>
    <row r="5085" spans="2:21" ht="14.25" customHeight="1" x14ac:dyDescent="0.3">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c r="O5085" s="4" t="str">
        <f>TEXT(Table1[[#This Row],[Invoice Date]],"mmm")</f>
        <v>Dec</v>
      </c>
      <c r="P5085" s="4">
        <f>YEAR(Table1[[#This Row],[Invoice Date]])</f>
        <v>2021</v>
      </c>
      <c r="Q5085" s="4">
        <f>IFERROR(Table1[[#This Row],[Total Sales]]/Table1[[#This Row],[Units Sold]],4)</f>
        <v>49</v>
      </c>
      <c r="R5085" s="4">
        <f>IFERROR(Table1[[#This Row],[Operating Profit]]/Table1[[#This Row],[Units Sold]],0)</f>
        <v>23.029999999999998</v>
      </c>
      <c r="S5085" s="4">
        <f>IFERROR((Table1[[#This Row],[Total Sales]]-Table1[[#This Row],[Operating Profit]])/Table1[[#This Row],[Units Sold]],0)</f>
        <v>25.970000000000002</v>
      </c>
      <c r="T5085" s="4" t="str">
        <f>IF(Table1[[#This Row],[Profit per unit]]&gt;$V$8,"Premium","Mass")</f>
        <v>Mass</v>
      </c>
      <c r="U5085" s="4"/>
    </row>
    <row r="5086" spans="2:21" ht="14.25" customHeight="1" x14ac:dyDescent="0.3">
      <c r="B5086" s="4" t="s">
        <v>61</v>
      </c>
      <c r="C5086" s="4">
        <v>1185732</v>
      </c>
      <c r="D5086" s="5">
        <v>44553</v>
      </c>
      <c r="E5086" s="4" t="s">
        <v>15</v>
      </c>
      <c r="F5086" s="4" t="s">
        <v>62</v>
      </c>
      <c r="G5086" s="4" t="s">
        <v>63</v>
      </c>
      <c r="H5086" s="6" t="s">
        <v>20</v>
      </c>
      <c r="I5086" s="7">
        <v>41</v>
      </c>
      <c r="J5086" s="8">
        <v>68</v>
      </c>
      <c r="K5086" s="9">
        <v>2788</v>
      </c>
      <c r="L5086" s="9">
        <v>1394</v>
      </c>
      <c r="M5086" s="10">
        <v>0.5</v>
      </c>
      <c r="N5086" s="4" t="s">
        <v>83</v>
      </c>
      <c r="O5086" s="4" t="str">
        <f>TEXT(Table1[[#This Row],[Invoice Date]],"mmm")</f>
        <v>Dec</v>
      </c>
      <c r="P5086" s="4">
        <f>YEAR(Table1[[#This Row],[Invoice Date]])</f>
        <v>2021</v>
      </c>
      <c r="Q5086" s="4">
        <f>IFERROR(Table1[[#This Row],[Total Sales]]/Table1[[#This Row],[Units Sold]],4)</f>
        <v>41</v>
      </c>
      <c r="R5086" s="4">
        <f>IFERROR(Table1[[#This Row],[Operating Profit]]/Table1[[#This Row],[Units Sold]],0)</f>
        <v>20.5</v>
      </c>
      <c r="S5086" s="4">
        <f>IFERROR((Table1[[#This Row],[Total Sales]]-Table1[[#This Row],[Operating Profit]])/Table1[[#This Row],[Units Sold]],0)</f>
        <v>20.5</v>
      </c>
      <c r="T5086" s="4" t="str">
        <f>IF(Table1[[#This Row],[Profit per unit]]&gt;$V$8,"Premium","Mass")</f>
        <v>Mass</v>
      </c>
      <c r="U5086" s="4"/>
    </row>
    <row r="5087" spans="2:21" ht="14.25" customHeight="1" x14ac:dyDescent="0.3">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c r="O5087" s="4" t="str">
        <f>TEXT(Table1[[#This Row],[Invoice Date]],"mmm")</f>
        <v>Dec</v>
      </c>
      <c r="P5087" s="4">
        <f>YEAR(Table1[[#This Row],[Invoice Date]])</f>
        <v>2021</v>
      </c>
      <c r="Q5087" s="4">
        <f>IFERROR(Table1[[#This Row],[Total Sales]]/Table1[[#This Row],[Units Sold]],4)</f>
        <v>41</v>
      </c>
      <c r="R5087" s="4">
        <f>IFERROR(Table1[[#This Row],[Operating Profit]]/Table1[[#This Row],[Units Sold]],0)</f>
        <v>16.809999999999999</v>
      </c>
      <c r="S5087" s="4">
        <f>IFERROR((Table1[[#This Row],[Total Sales]]-Table1[[#This Row],[Operating Profit]])/Table1[[#This Row],[Units Sold]],0)</f>
        <v>24.19</v>
      </c>
      <c r="T5087" s="4" t="str">
        <f>IF(Table1[[#This Row],[Profit per unit]]&gt;$V$8,"Premium","Mass")</f>
        <v>Mass</v>
      </c>
      <c r="U5087" s="4"/>
    </row>
    <row r="5088" spans="2:21" ht="14.25" customHeight="1" x14ac:dyDescent="0.3">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c r="O5088" s="4" t="str">
        <f>TEXT(Table1[[#This Row],[Invoice Date]],"mmm")</f>
        <v>Dec</v>
      </c>
      <c r="P5088" s="4">
        <f>YEAR(Table1[[#This Row],[Invoice Date]])</f>
        <v>2021</v>
      </c>
      <c r="Q5088" s="4">
        <f>IFERROR(Table1[[#This Row],[Total Sales]]/Table1[[#This Row],[Units Sold]],4)</f>
        <v>54</v>
      </c>
      <c r="R5088" s="4">
        <f>IFERROR(Table1[[#This Row],[Operating Profit]]/Table1[[#This Row],[Units Sold]],0)</f>
        <v>19.98</v>
      </c>
      <c r="S5088" s="4">
        <f>IFERROR((Table1[[#This Row],[Total Sales]]-Table1[[#This Row],[Operating Profit]])/Table1[[#This Row],[Units Sold]],0)</f>
        <v>34.020000000000003</v>
      </c>
      <c r="T5088" s="4" t="str">
        <f>IF(Table1[[#This Row],[Profit per unit]]&gt;$V$8,"Premium","Mass")</f>
        <v>Mass</v>
      </c>
      <c r="U5088" s="4"/>
    </row>
    <row r="5089" spans="2:21" ht="14.25" customHeight="1" x14ac:dyDescent="0.3">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c r="O5089" s="4" t="str">
        <f>TEXT(Table1[[#This Row],[Invoice Date]],"mmm")</f>
        <v>Dec</v>
      </c>
      <c r="P5089" s="4">
        <f>YEAR(Table1[[#This Row],[Invoice Date]])</f>
        <v>2021</v>
      </c>
      <c r="Q5089" s="4">
        <f>IFERROR(Table1[[#This Row],[Total Sales]]/Table1[[#This Row],[Units Sold]],4)</f>
        <v>54</v>
      </c>
      <c r="R5089" s="4">
        <f>IFERROR(Table1[[#This Row],[Operating Profit]]/Table1[[#This Row],[Units Sold]],0)</f>
        <v>29.160000000000004</v>
      </c>
      <c r="S5089" s="4">
        <f>IFERROR((Table1[[#This Row],[Total Sales]]-Table1[[#This Row],[Operating Profit]])/Table1[[#This Row],[Units Sold]],0)</f>
        <v>24.839999999999996</v>
      </c>
      <c r="T5089" s="4" t="str">
        <f>IF(Table1[[#This Row],[Profit per unit]]&gt;$V$8,"Premium","Mass")</f>
        <v>Mass</v>
      </c>
      <c r="U5089" s="4"/>
    </row>
    <row r="5090" spans="2:21" ht="14.25" customHeight="1" x14ac:dyDescent="0.3">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c r="O5090" s="4" t="str">
        <f>TEXT(Table1[[#This Row],[Invoice Date]],"mmm")</f>
        <v>Dec</v>
      </c>
      <c r="P5090" s="4">
        <f>YEAR(Table1[[#This Row],[Invoice Date]])</f>
        <v>2021</v>
      </c>
      <c r="Q5090" s="4">
        <f>IFERROR(Table1[[#This Row],[Total Sales]]/Table1[[#This Row],[Units Sold]],4)</f>
        <v>53</v>
      </c>
      <c r="R5090" s="4">
        <f>IFERROR(Table1[[#This Row],[Operating Profit]]/Table1[[#This Row],[Units Sold]],0)</f>
        <v>25.439999999999998</v>
      </c>
      <c r="S5090" s="4">
        <f>IFERROR((Table1[[#This Row],[Total Sales]]-Table1[[#This Row],[Operating Profit]])/Table1[[#This Row],[Units Sold]],0)</f>
        <v>27.560000000000002</v>
      </c>
      <c r="T5090" s="4" t="str">
        <f>IF(Table1[[#This Row],[Profit per unit]]&gt;$V$8,"Premium","Mass")</f>
        <v>Mass</v>
      </c>
      <c r="U5090" s="4"/>
    </row>
    <row r="5091" spans="2:21" ht="14.25" customHeight="1" x14ac:dyDescent="0.3">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c r="O5091" s="4" t="str">
        <f>TEXT(Table1[[#This Row],[Invoice Date]],"mmm")</f>
        <v>Dec</v>
      </c>
      <c r="P5091" s="4">
        <f>YEAR(Table1[[#This Row],[Invoice Date]])</f>
        <v>2021</v>
      </c>
      <c r="Q5091" s="4">
        <f>IFERROR(Table1[[#This Row],[Total Sales]]/Table1[[#This Row],[Units Sold]],4)</f>
        <v>46</v>
      </c>
      <c r="R5091" s="4">
        <f>IFERROR(Table1[[#This Row],[Operating Profit]]/Table1[[#This Row],[Units Sold]],0)</f>
        <v>21.619999999999997</v>
      </c>
      <c r="S5091" s="4">
        <f>IFERROR((Table1[[#This Row],[Total Sales]]-Table1[[#This Row],[Operating Profit]])/Table1[[#This Row],[Units Sold]],0)</f>
        <v>24.380000000000003</v>
      </c>
      <c r="T5091" s="4" t="str">
        <f>IF(Table1[[#This Row],[Profit per unit]]&gt;$V$8,"Premium","Mass")</f>
        <v>Mass</v>
      </c>
      <c r="U5091" s="4"/>
    </row>
    <row r="5092" spans="2:21" ht="14.25" customHeight="1" x14ac:dyDescent="0.3">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c r="O5092" s="4" t="str">
        <f>TEXT(Table1[[#This Row],[Invoice Date]],"mmm")</f>
        <v>Dec</v>
      </c>
      <c r="P5092" s="4">
        <f>YEAR(Table1[[#This Row],[Invoice Date]])</f>
        <v>2021</v>
      </c>
      <c r="Q5092" s="4">
        <f>IFERROR(Table1[[#This Row],[Total Sales]]/Table1[[#This Row],[Units Sold]],4)</f>
        <v>41</v>
      </c>
      <c r="R5092" s="4">
        <f>IFERROR(Table1[[#This Row],[Operating Profit]]/Table1[[#This Row],[Units Sold]],0)</f>
        <v>22.549999999999997</v>
      </c>
      <c r="S5092" s="4">
        <f>IFERROR((Table1[[#This Row],[Total Sales]]-Table1[[#This Row],[Operating Profit]])/Table1[[#This Row],[Units Sold]],0)</f>
        <v>18.450000000000003</v>
      </c>
      <c r="T5092" s="4" t="str">
        <f>IF(Table1[[#This Row],[Profit per unit]]&gt;$V$8,"Premium","Mass")</f>
        <v>Mass</v>
      </c>
      <c r="U5092" s="4"/>
    </row>
    <row r="5093" spans="2:21" ht="14.25" customHeight="1" x14ac:dyDescent="0.3">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c r="O5093" s="4" t="str">
        <f>TEXT(Table1[[#This Row],[Invoice Date]],"mmm")</f>
        <v>Dec</v>
      </c>
      <c r="P5093" s="4">
        <f>YEAR(Table1[[#This Row],[Invoice Date]])</f>
        <v>2021</v>
      </c>
      <c r="Q5093" s="4">
        <f>IFERROR(Table1[[#This Row],[Total Sales]]/Table1[[#This Row],[Units Sold]],4)</f>
        <v>42</v>
      </c>
      <c r="R5093" s="4">
        <f>IFERROR(Table1[[#This Row],[Operating Profit]]/Table1[[#This Row],[Units Sold]],0)</f>
        <v>18.899999999999999</v>
      </c>
      <c r="S5093" s="4">
        <f>IFERROR((Table1[[#This Row],[Total Sales]]-Table1[[#This Row],[Operating Profit]])/Table1[[#This Row],[Units Sold]],0)</f>
        <v>23.1</v>
      </c>
      <c r="T5093" s="4" t="str">
        <f>IF(Table1[[#This Row],[Profit per unit]]&gt;$V$8,"Premium","Mass")</f>
        <v>Mass</v>
      </c>
      <c r="U5093" s="4"/>
    </row>
    <row r="5094" spans="2:21" ht="14.25" customHeight="1" x14ac:dyDescent="0.3">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c r="O5094" s="4" t="str">
        <f>TEXT(Table1[[#This Row],[Invoice Date]],"mmm")</f>
        <v>Dec</v>
      </c>
      <c r="P5094" s="4">
        <f>YEAR(Table1[[#This Row],[Invoice Date]])</f>
        <v>2021</v>
      </c>
      <c r="Q5094" s="4">
        <f>IFERROR(Table1[[#This Row],[Total Sales]]/Table1[[#This Row],[Units Sold]],4)</f>
        <v>52</v>
      </c>
      <c r="R5094" s="4">
        <f>IFERROR(Table1[[#This Row],[Operating Profit]]/Table1[[#This Row],[Units Sold]],0)</f>
        <v>19.239999999999998</v>
      </c>
      <c r="S5094" s="4">
        <f>IFERROR((Table1[[#This Row],[Total Sales]]-Table1[[#This Row],[Operating Profit]])/Table1[[#This Row],[Units Sold]],0)</f>
        <v>32.760000000000005</v>
      </c>
      <c r="T5094" s="4" t="str">
        <f>IF(Table1[[#This Row],[Profit per unit]]&gt;$V$8,"Premium","Mass")</f>
        <v>Mass</v>
      </c>
      <c r="U5094" s="4"/>
    </row>
    <row r="5095" spans="2:21" ht="14.25" customHeight="1" x14ac:dyDescent="0.3">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c r="O5095" s="4" t="str">
        <f>TEXT(Table1[[#This Row],[Invoice Date]],"mmm")</f>
        <v>Sep</v>
      </c>
      <c r="P5095" s="4">
        <f>YEAR(Table1[[#This Row],[Invoice Date]])</f>
        <v>2021</v>
      </c>
      <c r="Q5095" s="4">
        <f>IFERROR(Table1[[#This Row],[Total Sales]]/Table1[[#This Row],[Units Sold]],4)</f>
        <v>57</v>
      </c>
      <c r="R5095" s="4">
        <f>IFERROR(Table1[[#This Row],[Operating Profit]]/Table1[[#This Row],[Units Sold]],0)</f>
        <v>29.64</v>
      </c>
      <c r="S5095" s="4">
        <f>IFERROR((Table1[[#This Row],[Total Sales]]-Table1[[#This Row],[Operating Profit]])/Table1[[#This Row],[Units Sold]],0)</f>
        <v>27.36</v>
      </c>
      <c r="T5095" s="4" t="str">
        <f>IF(Table1[[#This Row],[Profit per unit]]&gt;$V$8,"Premium","Mass")</f>
        <v>Mass</v>
      </c>
      <c r="U5095" s="4"/>
    </row>
    <row r="5096" spans="2:21" ht="14.25" customHeight="1" x14ac:dyDescent="0.3">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c r="O5096" s="4" t="str">
        <f>TEXT(Table1[[#This Row],[Invoice Date]],"mmm")</f>
        <v>Oct</v>
      </c>
      <c r="P5096" s="4">
        <f>YEAR(Table1[[#This Row],[Invoice Date]])</f>
        <v>2021</v>
      </c>
      <c r="Q5096" s="4">
        <f>IFERROR(Table1[[#This Row],[Total Sales]]/Table1[[#This Row],[Units Sold]],4)</f>
        <v>55</v>
      </c>
      <c r="R5096" s="4">
        <f>IFERROR(Table1[[#This Row],[Operating Profit]]/Table1[[#This Row],[Units Sold]],0)</f>
        <v>27.5</v>
      </c>
      <c r="S5096" s="4">
        <f>IFERROR((Table1[[#This Row],[Total Sales]]-Table1[[#This Row],[Operating Profit]])/Table1[[#This Row],[Units Sold]],0)</f>
        <v>27.5</v>
      </c>
      <c r="T5096" s="4" t="str">
        <f>IF(Table1[[#This Row],[Profit per unit]]&gt;$V$8,"Premium","Mass")</f>
        <v>Mass</v>
      </c>
      <c r="U5096" s="4"/>
    </row>
    <row r="5097" spans="2:21" ht="14.25" customHeight="1" x14ac:dyDescent="0.3">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c r="O5097" s="4" t="str">
        <f>TEXT(Table1[[#This Row],[Invoice Date]],"mmm")</f>
        <v>Oct</v>
      </c>
      <c r="P5097" s="4">
        <f>YEAR(Table1[[#This Row],[Invoice Date]])</f>
        <v>2021</v>
      </c>
      <c r="Q5097" s="4">
        <f>IFERROR(Table1[[#This Row],[Total Sales]]/Table1[[#This Row],[Units Sold]],4)</f>
        <v>54</v>
      </c>
      <c r="R5097" s="4">
        <f>IFERROR(Table1[[#This Row],[Operating Profit]]/Table1[[#This Row],[Units Sold]],0)</f>
        <v>26.459999999999997</v>
      </c>
      <c r="S5097" s="4">
        <f>IFERROR((Table1[[#This Row],[Total Sales]]-Table1[[#This Row],[Operating Profit]])/Table1[[#This Row],[Units Sold]],0)</f>
        <v>27.540000000000003</v>
      </c>
      <c r="T5097" s="4" t="str">
        <f>IF(Table1[[#This Row],[Profit per unit]]&gt;$V$8,"Premium","Mass")</f>
        <v>Mass</v>
      </c>
      <c r="U5097" s="4"/>
    </row>
    <row r="5098" spans="2:21" ht="14.25" customHeight="1" x14ac:dyDescent="0.3">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c r="O5098" s="4" t="str">
        <f>TEXT(Table1[[#This Row],[Invoice Date]],"mmm")</f>
        <v>Oct</v>
      </c>
      <c r="P5098" s="4">
        <f>YEAR(Table1[[#This Row],[Invoice Date]])</f>
        <v>2021</v>
      </c>
      <c r="Q5098" s="4">
        <f>IFERROR(Table1[[#This Row],[Total Sales]]/Table1[[#This Row],[Units Sold]],4)</f>
        <v>52</v>
      </c>
      <c r="R5098" s="4">
        <f>IFERROR(Table1[[#This Row],[Operating Profit]]/Table1[[#This Row],[Units Sold]],0)</f>
        <v>28.599999999999998</v>
      </c>
      <c r="S5098" s="4">
        <f>IFERROR((Table1[[#This Row],[Total Sales]]-Table1[[#This Row],[Operating Profit]])/Table1[[#This Row],[Units Sold]],0)</f>
        <v>23.400000000000002</v>
      </c>
      <c r="T5098" s="4" t="str">
        <f>IF(Table1[[#This Row],[Profit per unit]]&gt;$V$8,"Premium","Mass")</f>
        <v>Mass</v>
      </c>
      <c r="U5098" s="4"/>
    </row>
    <row r="5099" spans="2:21" ht="14.25" customHeight="1" x14ac:dyDescent="0.3">
      <c r="B5099" s="4" t="s">
        <v>61</v>
      </c>
      <c r="C5099" s="4">
        <v>1185732</v>
      </c>
      <c r="D5099" s="5">
        <v>44488</v>
      </c>
      <c r="E5099" s="4" t="s">
        <v>15</v>
      </c>
      <c r="F5099" s="4" t="s">
        <v>62</v>
      </c>
      <c r="G5099" s="4" t="s">
        <v>63</v>
      </c>
      <c r="H5099" s="6" t="s">
        <v>21</v>
      </c>
      <c r="I5099" s="7">
        <v>50</v>
      </c>
      <c r="J5099" s="8">
        <v>26</v>
      </c>
      <c r="K5099" s="9">
        <v>1300</v>
      </c>
      <c r="L5099" s="9">
        <v>520</v>
      </c>
      <c r="M5099" s="10">
        <v>0.4</v>
      </c>
      <c r="N5099" s="4" t="s">
        <v>83</v>
      </c>
      <c r="O5099" s="4" t="str">
        <f>TEXT(Table1[[#This Row],[Invoice Date]],"mmm")</f>
        <v>Oct</v>
      </c>
      <c r="P5099" s="4">
        <f>YEAR(Table1[[#This Row],[Invoice Date]])</f>
        <v>2021</v>
      </c>
      <c r="Q5099" s="4">
        <f>IFERROR(Table1[[#This Row],[Total Sales]]/Table1[[#This Row],[Units Sold]],4)</f>
        <v>50</v>
      </c>
      <c r="R5099" s="4">
        <f>IFERROR(Table1[[#This Row],[Operating Profit]]/Table1[[#This Row],[Units Sold]],0)</f>
        <v>20</v>
      </c>
      <c r="S5099" s="4">
        <f>IFERROR((Table1[[#This Row],[Total Sales]]-Table1[[#This Row],[Operating Profit]])/Table1[[#This Row],[Units Sold]],0)</f>
        <v>30</v>
      </c>
      <c r="T5099" s="4" t="str">
        <f>IF(Table1[[#This Row],[Profit per unit]]&gt;$V$8,"Premium","Mass")</f>
        <v>Mass</v>
      </c>
      <c r="U5099" s="4"/>
    </row>
    <row r="5100" spans="2:21" ht="14.25" customHeight="1" x14ac:dyDescent="0.3">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c r="O5100" s="4" t="str">
        <f>TEXT(Table1[[#This Row],[Invoice Date]],"mmm")</f>
        <v>Oct</v>
      </c>
      <c r="P5100" s="4">
        <f>YEAR(Table1[[#This Row],[Invoice Date]])</f>
        <v>2021</v>
      </c>
      <c r="Q5100" s="4">
        <f>IFERROR(Table1[[#This Row],[Total Sales]]/Table1[[#This Row],[Units Sold]],4)</f>
        <v>61</v>
      </c>
      <c r="R5100" s="4">
        <f>IFERROR(Table1[[#This Row],[Operating Profit]]/Table1[[#This Row],[Units Sold]],0)</f>
        <v>23.18</v>
      </c>
      <c r="S5100" s="4">
        <f>IFERROR((Table1[[#This Row],[Total Sales]]-Table1[[#This Row],[Operating Profit]])/Table1[[#This Row],[Units Sold]],0)</f>
        <v>37.82</v>
      </c>
      <c r="T5100" s="4" t="str">
        <f>IF(Table1[[#This Row],[Profit per unit]]&gt;$V$8,"Premium","Mass")</f>
        <v>Mass</v>
      </c>
      <c r="U5100" s="4"/>
    </row>
    <row r="5101" spans="2:21" ht="14.25" customHeight="1" x14ac:dyDescent="0.3">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c r="O5101" s="4" t="str">
        <f>TEXT(Table1[[#This Row],[Invoice Date]],"mmm")</f>
        <v>Oct</v>
      </c>
      <c r="P5101" s="4">
        <f>YEAR(Table1[[#This Row],[Invoice Date]])</f>
        <v>2021</v>
      </c>
      <c r="Q5101" s="4">
        <f>IFERROR(Table1[[#This Row],[Total Sales]]/Table1[[#This Row],[Units Sold]],4)</f>
        <v>68</v>
      </c>
      <c r="R5101" s="4">
        <f>IFERROR(Table1[[#This Row],[Operating Profit]]/Table1[[#This Row],[Units Sold]],0)</f>
        <v>36.04</v>
      </c>
      <c r="S5101" s="4">
        <f>IFERROR((Table1[[#This Row],[Total Sales]]-Table1[[#This Row],[Operating Profit]])/Table1[[#This Row],[Units Sold]],0)</f>
        <v>31.96</v>
      </c>
      <c r="T5101" s="4" t="str">
        <f>IF(Table1[[#This Row],[Profit per unit]]&gt;$V$8,"Premium","Mass")</f>
        <v>Mass</v>
      </c>
      <c r="U5101" s="4"/>
    </row>
    <row r="5102" spans="2:21" ht="14.25" customHeight="1" x14ac:dyDescent="0.3">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c r="O5102" s="4" t="str">
        <f>TEXT(Table1[[#This Row],[Invoice Date]],"mmm")</f>
        <v>Nov</v>
      </c>
      <c r="P5102" s="4">
        <f>YEAR(Table1[[#This Row],[Invoice Date]])</f>
        <v>2021</v>
      </c>
      <c r="Q5102" s="4">
        <f>IFERROR(Table1[[#This Row],[Total Sales]]/Table1[[#This Row],[Units Sold]],4)</f>
        <v>62</v>
      </c>
      <c r="R5102" s="4">
        <f>IFERROR(Table1[[#This Row],[Operating Profit]]/Table1[[#This Row],[Units Sold]],0)</f>
        <v>30.38</v>
      </c>
      <c r="S5102" s="4">
        <f>IFERROR((Table1[[#This Row],[Total Sales]]-Table1[[#This Row],[Operating Profit]])/Table1[[#This Row],[Units Sold]],0)</f>
        <v>31.62</v>
      </c>
      <c r="T5102" s="4" t="str">
        <f>IF(Table1[[#This Row],[Profit per unit]]&gt;$V$8,"Premium","Mass")</f>
        <v>Mass</v>
      </c>
      <c r="U5102" s="4"/>
    </row>
    <row r="5103" spans="2:21" ht="14.25" customHeight="1" x14ac:dyDescent="0.3">
      <c r="B5103" s="4" t="s">
        <v>61</v>
      </c>
      <c r="C5103" s="4">
        <v>1185732</v>
      </c>
      <c r="D5103" s="5">
        <v>44518</v>
      </c>
      <c r="E5103" s="4" t="s">
        <v>15</v>
      </c>
      <c r="F5103" s="4" t="s">
        <v>62</v>
      </c>
      <c r="G5103" s="4" t="s">
        <v>63</v>
      </c>
      <c r="H5103" s="6" t="s">
        <v>19</v>
      </c>
      <c r="I5103" s="7">
        <v>52</v>
      </c>
      <c r="J5103" s="8">
        <v>52</v>
      </c>
      <c r="K5103" s="9">
        <v>2704</v>
      </c>
      <c r="L5103" s="9">
        <v>1352</v>
      </c>
      <c r="M5103" s="10">
        <v>0.5</v>
      </c>
      <c r="N5103" s="4" t="s">
        <v>83</v>
      </c>
      <c r="O5103" s="4" t="str">
        <f>TEXT(Table1[[#This Row],[Invoice Date]],"mmm")</f>
        <v>Nov</v>
      </c>
      <c r="P5103" s="4">
        <f>YEAR(Table1[[#This Row],[Invoice Date]])</f>
        <v>2021</v>
      </c>
      <c r="Q5103" s="4">
        <f>IFERROR(Table1[[#This Row],[Total Sales]]/Table1[[#This Row],[Units Sold]],4)</f>
        <v>52</v>
      </c>
      <c r="R5103" s="4">
        <f>IFERROR(Table1[[#This Row],[Operating Profit]]/Table1[[#This Row],[Units Sold]],0)</f>
        <v>26</v>
      </c>
      <c r="S5103" s="4">
        <f>IFERROR((Table1[[#This Row],[Total Sales]]-Table1[[#This Row],[Operating Profit]])/Table1[[#This Row],[Units Sold]],0)</f>
        <v>26</v>
      </c>
      <c r="T5103" s="4" t="str">
        <f>IF(Table1[[#This Row],[Profit per unit]]&gt;$V$8,"Premium","Mass")</f>
        <v>Mass</v>
      </c>
      <c r="U5103" s="4"/>
    </row>
    <row r="5104" spans="2:21" ht="14.25" customHeight="1" x14ac:dyDescent="0.3">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c r="O5104" s="4" t="str">
        <f>TEXT(Table1[[#This Row],[Invoice Date]],"mmm")</f>
        <v>Nov</v>
      </c>
      <c r="P5104" s="4">
        <f>YEAR(Table1[[#This Row],[Invoice Date]])</f>
        <v>2021</v>
      </c>
      <c r="Q5104" s="4">
        <f>IFERROR(Table1[[#This Row],[Total Sales]]/Table1[[#This Row],[Units Sold]],4)</f>
        <v>52</v>
      </c>
      <c r="R5104" s="4">
        <f>IFERROR(Table1[[#This Row],[Operating Profit]]/Table1[[#This Row],[Units Sold]],0)</f>
        <v>27.04</v>
      </c>
      <c r="S5104" s="4">
        <f>IFERROR((Table1[[#This Row],[Total Sales]]-Table1[[#This Row],[Operating Profit]])/Table1[[#This Row],[Units Sold]],0)</f>
        <v>24.96</v>
      </c>
      <c r="T5104" s="4" t="str">
        <f>IF(Table1[[#This Row],[Profit per unit]]&gt;$V$8,"Premium","Mass")</f>
        <v>Mass</v>
      </c>
      <c r="U5104" s="4"/>
    </row>
    <row r="5105" spans="2:21" ht="14.25" customHeight="1" x14ac:dyDescent="0.3">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c r="O5105" s="4" t="str">
        <f>TEXT(Table1[[#This Row],[Invoice Date]],"mmm")</f>
        <v>Nov</v>
      </c>
      <c r="P5105" s="4">
        <f>YEAR(Table1[[#This Row],[Invoice Date]])</f>
        <v>2021</v>
      </c>
      <c r="Q5105" s="4">
        <f>IFERROR(Table1[[#This Row],[Total Sales]]/Table1[[#This Row],[Units Sold]],4)</f>
        <v>54</v>
      </c>
      <c r="R5105" s="4">
        <f>IFERROR(Table1[[#This Row],[Operating Profit]]/Table1[[#This Row],[Units Sold]],0)</f>
        <v>23.22</v>
      </c>
      <c r="S5105" s="4">
        <f>IFERROR((Table1[[#This Row],[Total Sales]]-Table1[[#This Row],[Operating Profit]])/Table1[[#This Row],[Units Sold]],0)</f>
        <v>30.78</v>
      </c>
      <c r="T5105" s="4" t="str">
        <f>IF(Table1[[#This Row],[Profit per unit]]&gt;$V$8,"Premium","Mass")</f>
        <v>Mass</v>
      </c>
      <c r="U5105" s="4"/>
    </row>
    <row r="5106" spans="2:21" ht="14.25" customHeight="1" x14ac:dyDescent="0.3">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c r="O5106" s="4" t="str">
        <f>TEXT(Table1[[#This Row],[Invoice Date]],"mmm")</f>
        <v>Nov</v>
      </c>
      <c r="P5106" s="4">
        <f>YEAR(Table1[[#This Row],[Invoice Date]])</f>
        <v>2021</v>
      </c>
      <c r="Q5106" s="4">
        <f>IFERROR(Table1[[#This Row],[Total Sales]]/Table1[[#This Row],[Units Sold]],4)</f>
        <v>60</v>
      </c>
      <c r="R5106" s="4">
        <f>IFERROR(Table1[[#This Row],[Operating Profit]]/Table1[[#This Row],[Units Sold]],0)</f>
        <v>21.6</v>
      </c>
      <c r="S5106" s="4">
        <f>IFERROR((Table1[[#This Row],[Total Sales]]-Table1[[#This Row],[Operating Profit]])/Table1[[#This Row],[Units Sold]],0)</f>
        <v>38.400000000000006</v>
      </c>
      <c r="T5106" s="4" t="str">
        <f>IF(Table1[[#This Row],[Profit per unit]]&gt;$V$8,"Premium","Mass")</f>
        <v>Mass</v>
      </c>
      <c r="U5106" s="4"/>
    </row>
    <row r="5107" spans="2:21" ht="14.25" customHeight="1" x14ac:dyDescent="0.3">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c r="O5107" s="4" t="str">
        <f>TEXT(Table1[[#This Row],[Invoice Date]],"mmm")</f>
        <v>Nov</v>
      </c>
      <c r="P5107" s="4">
        <f>YEAR(Table1[[#This Row],[Invoice Date]])</f>
        <v>2021</v>
      </c>
      <c r="Q5107" s="4">
        <f>IFERROR(Table1[[#This Row],[Total Sales]]/Table1[[#This Row],[Units Sold]],4)</f>
        <v>67</v>
      </c>
      <c r="R5107" s="4">
        <f>IFERROR(Table1[[#This Row],[Operating Profit]]/Table1[[#This Row],[Units Sold]],0)</f>
        <v>36.18</v>
      </c>
      <c r="S5107" s="4">
        <f>IFERROR((Table1[[#This Row],[Total Sales]]-Table1[[#This Row],[Operating Profit]])/Table1[[#This Row],[Units Sold]],0)</f>
        <v>30.819999999999997</v>
      </c>
      <c r="T5107" s="4" t="str">
        <f>IF(Table1[[#This Row],[Profit per unit]]&gt;$V$8,"Premium","Mass")</f>
        <v>Mass</v>
      </c>
      <c r="U5107" s="4"/>
    </row>
    <row r="5108" spans="2:21" ht="14.25" customHeight="1" x14ac:dyDescent="0.3">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c r="O5108" s="4" t="str">
        <f>TEXT(Table1[[#This Row],[Invoice Date]],"mmm")</f>
        <v>Dec</v>
      </c>
      <c r="P5108" s="4">
        <f>YEAR(Table1[[#This Row],[Invoice Date]])</f>
        <v>2021</v>
      </c>
      <c r="Q5108" s="4">
        <f>IFERROR(Table1[[#This Row],[Total Sales]]/Table1[[#This Row],[Units Sold]],4)</f>
        <v>62</v>
      </c>
      <c r="R5108" s="4">
        <f>IFERROR(Table1[[#This Row],[Operating Profit]]/Table1[[#This Row],[Units Sold]],0)</f>
        <v>29.76</v>
      </c>
      <c r="S5108" s="4">
        <f>IFERROR((Table1[[#This Row],[Total Sales]]-Table1[[#This Row],[Operating Profit]])/Table1[[#This Row],[Units Sold]],0)</f>
        <v>32.24</v>
      </c>
      <c r="T5108" s="4" t="str">
        <f>IF(Table1[[#This Row],[Profit per unit]]&gt;$V$8,"Premium","Mass")</f>
        <v>Mass</v>
      </c>
      <c r="U5108" s="4"/>
    </row>
    <row r="5109" spans="2:21" ht="14.25" customHeight="1" x14ac:dyDescent="0.3">
      <c r="B5109" s="4" t="s">
        <v>61</v>
      </c>
      <c r="C5109" s="4">
        <v>1185732</v>
      </c>
      <c r="D5109" s="5">
        <v>44547</v>
      </c>
      <c r="E5109" s="4" t="s">
        <v>15</v>
      </c>
      <c r="F5109" s="4" t="s">
        <v>62</v>
      </c>
      <c r="G5109" s="4" t="s">
        <v>63</v>
      </c>
      <c r="H5109" s="6" t="s">
        <v>19</v>
      </c>
      <c r="I5109" s="7">
        <v>53</v>
      </c>
      <c r="J5109" s="8">
        <v>74</v>
      </c>
      <c r="K5109" s="9">
        <v>3922</v>
      </c>
      <c r="L5109" s="9">
        <v>1961</v>
      </c>
      <c r="M5109" s="10">
        <v>0.5</v>
      </c>
      <c r="N5109" s="4" t="s">
        <v>83</v>
      </c>
      <c r="O5109" s="4" t="str">
        <f>TEXT(Table1[[#This Row],[Invoice Date]],"mmm")</f>
        <v>Dec</v>
      </c>
      <c r="P5109" s="4">
        <f>YEAR(Table1[[#This Row],[Invoice Date]])</f>
        <v>2021</v>
      </c>
      <c r="Q5109" s="4">
        <f>IFERROR(Table1[[#This Row],[Total Sales]]/Table1[[#This Row],[Units Sold]],4)</f>
        <v>53</v>
      </c>
      <c r="R5109" s="4">
        <f>IFERROR(Table1[[#This Row],[Operating Profit]]/Table1[[#This Row],[Units Sold]],0)</f>
        <v>26.5</v>
      </c>
      <c r="S5109" s="4">
        <f>IFERROR((Table1[[#This Row],[Total Sales]]-Table1[[#This Row],[Operating Profit]])/Table1[[#This Row],[Units Sold]],0)</f>
        <v>26.5</v>
      </c>
      <c r="T5109" s="4" t="str">
        <f>IF(Table1[[#This Row],[Profit per unit]]&gt;$V$8,"Premium","Mass")</f>
        <v>Mass</v>
      </c>
      <c r="U5109" s="4"/>
    </row>
    <row r="5110" spans="2:21" ht="14.25" customHeight="1" x14ac:dyDescent="0.3">
      <c r="B5110" s="4" t="s">
        <v>61</v>
      </c>
      <c r="C5110" s="4">
        <v>1185732</v>
      </c>
      <c r="D5110" s="5">
        <v>44547</v>
      </c>
      <c r="E5110" s="4" t="s">
        <v>15</v>
      </c>
      <c r="F5110" s="4" t="s">
        <v>62</v>
      </c>
      <c r="G5110" s="4" t="s">
        <v>63</v>
      </c>
      <c r="H5110" s="6" t="s">
        <v>20</v>
      </c>
      <c r="I5110" s="7">
        <v>52</v>
      </c>
      <c r="J5110" s="8">
        <v>68</v>
      </c>
      <c r="K5110" s="9">
        <v>3536</v>
      </c>
      <c r="L5110" s="9">
        <v>1768</v>
      </c>
      <c r="M5110" s="10">
        <v>0.5</v>
      </c>
      <c r="N5110" s="4" t="s">
        <v>83</v>
      </c>
      <c r="O5110" s="4" t="str">
        <f>TEXT(Table1[[#This Row],[Invoice Date]],"mmm")</f>
        <v>Dec</v>
      </c>
      <c r="P5110" s="4">
        <f>YEAR(Table1[[#This Row],[Invoice Date]])</f>
        <v>2021</v>
      </c>
      <c r="Q5110" s="4">
        <f>IFERROR(Table1[[#This Row],[Total Sales]]/Table1[[#This Row],[Units Sold]],4)</f>
        <v>52</v>
      </c>
      <c r="R5110" s="4">
        <f>IFERROR(Table1[[#This Row],[Operating Profit]]/Table1[[#This Row],[Units Sold]],0)</f>
        <v>26</v>
      </c>
      <c r="S5110" s="4">
        <f>IFERROR((Table1[[#This Row],[Total Sales]]-Table1[[#This Row],[Operating Profit]])/Table1[[#This Row],[Units Sold]],0)</f>
        <v>26</v>
      </c>
      <c r="T5110" s="4" t="str">
        <f>IF(Table1[[#This Row],[Profit per unit]]&gt;$V$8,"Premium","Mass")</f>
        <v>Mass</v>
      </c>
      <c r="U5110" s="4"/>
    </row>
    <row r="5111" spans="2:21" ht="14.25" customHeight="1" x14ac:dyDescent="0.3">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c r="O5111" s="4" t="str">
        <f>TEXT(Table1[[#This Row],[Invoice Date]],"mmm")</f>
        <v>Dec</v>
      </c>
      <c r="P5111" s="4">
        <f>YEAR(Table1[[#This Row],[Invoice Date]])</f>
        <v>2021</v>
      </c>
      <c r="Q5111" s="4">
        <f>IFERROR(Table1[[#This Row],[Total Sales]]/Table1[[#This Row],[Units Sold]],4)</f>
        <v>52</v>
      </c>
      <c r="R5111" s="4">
        <f>IFERROR(Table1[[#This Row],[Operating Profit]]/Table1[[#This Row],[Units Sold]],0)</f>
        <v>22.36</v>
      </c>
      <c r="S5111" s="4">
        <f>IFERROR((Table1[[#This Row],[Total Sales]]-Table1[[#This Row],[Operating Profit]])/Table1[[#This Row],[Units Sold]],0)</f>
        <v>29.64</v>
      </c>
      <c r="T5111" s="4" t="str">
        <f>IF(Table1[[#This Row],[Profit per unit]]&gt;$V$8,"Premium","Mass")</f>
        <v>Mass</v>
      </c>
      <c r="U5111" s="4"/>
    </row>
    <row r="5112" spans="2:21" ht="14.25" customHeight="1" x14ac:dyDescent="0.3">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c r="O5112" s="4" t="str">
        <f>TEXT(Table1[[#This Row],[Invoice Date]],"mmm")</f>
        <v>Dec</v>
      </c>
      <c r="P5112" s="4">
        <f>YEAR(Table1[[#This Row],[Invoice Date]])</f>
        <v>2021</v>
      </c>
      <c r="Q5112" s="4">
        <f>IFERROR(Table1[[#This Row],[Total Sales]]/Table1[[#This Row],[Units Sold]],4)</f>
        <v>60</v>
      </c>
      <c r="R5112" s="4">
        <f>IFERROR(Table1[[#This Row],[Operating Profit]]/Table1[[#This Row],[Units Sold]],0)</f>
        <v>21.599999999999998</v>
      </c>
      <c r="S5112" s="4">
        <f>IFERROR((Table1[[#This Row],[Total Sales]]-Table1[[#This Row],[Operating Profit]])/Table1[[#This Row],[Units Sold]],0)</f>
        <v>38.400000000000006</v>
      </c>
      <c r="T5112" s="4" t="str">
        <f>IF(Table1[[#This Row],[Profit per unit]]&gt;$V$8,"Premium","Mass")</f>
        <v>Mass</v>
      </c>
      <c r="U5112" s="4"/>
    </row>
    <row r="5113" spans="2:21" ht="14.25" customHeight="1" x14ac:dyDescent="0.3">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c r="O5113" s="4" t="str">
        <f>TEXT(Table1[[#This Row],[Invoice Date]],"mmm")</f>
        <v>Dec</v>
      </c>
      <c r="P5113" s="4">
        <f>YEAR(Table1[[#This Row],[Invoice Date]])</f>
        <v>2021</v>
      </c>
      <c r="Q5113" s="4">
        <f>IFERROR(Table1[[#This Row],[Total Sales]]/Table1[[#This Row],[Units Sold]],4)</f>
        <v>69</v>
      </c>
      <c r="R5113" s="4">
        <f>IFERROR(Table1[[#This Row],[Operating Profit]]/Table1[[#This Row],[Units Sold]],0)</f>
        <v>36.57</v>
      </c>
      <c r="S5113" s="4">
        <f>IFERROR((Table1[[#This Row],[Total Sales]]-Table1[[#This Row],[Operating Profit]])/Table1[[#This Row],[Units Sold]],0)</f>
        <v>32.43</v>
      </c>
      <c r="T5113" s="4" t="str">
        <f>IF(Table1[[#This Row],[Profit per unit]]&gt;$V$8,"Premium","Mass")</f>
        <v>Mass</v>
      </c>
      <c r="U5113" s="4"/>
    </row>
    <row r="5114" spans="2:21" ht="14.25" customHeight="1" x14ac:dyDescent="0.3">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c r="O5114" s="4" t="str">
        <f>TEXT(Table1[[#This Row],[Invoice Date]],"mmm")</f>
        <v>Jan</v>
      </c>
      <c r="P5114" s="4">
        <f>YEAR(Table1[[#This Row],[Invoice Date]])</f>
        <v>2021</v>
      </c>
      <c r="Q5114" s="4">
        <f>IFERROR(Table1[[#This Row],[Total Sales]]/Table1[[#This Row],[Units Sold]],4)</f>
        <v>33</v>
      </c>
      <c r="R5114" s="4">
        <f>IFERROR(Table1[[#This Row],[Operating Profit]]/Table1[[#This Row],[Units Sold]],0)</f>
        <v>11.549999999999999</v>
      </c>
      <c r="S5114" s="4">
        <f>IFERROR((Table1[[#This Row],[Total Sales]]-Table1[[#This Row],[Operating Profit]])/Table1[[#This Row],[Units Sold]],0)</f>
        <v>21.450000000000003</v>
      </c>
      <c r="T5114" s="4" t="str">
        <f>IF(Table1[[#This Row],[Profit per unit]]&gt;$V$8,"Premium","Mass")</f>
        <v>Mass</v>
      </c>
      <c r="U5114" s="4"/>
    </row>
    <row r="5115" spans="2:21" ht="14.25" customHeight="1" x14ac:dyDescent="0.3">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c r="O5115" s="4" t="str">
        <f>TEXT(Table1[[#This Row],[Invoice Date]],"mmm")</f>
        <v>Jan</v>
      </c>
      <c r="P5115" s="4">
        <f>YEAR(Table1[[#This Row],[Invoice Date]])</f>
        <v>2021</v>
      </c>
      <c r="Q5115" s="4">
        <f>IFERROR(Table1[[#This Row],[Total Sales]]/Table1[[#This Row],[Units Sold]],4)</f>
        <v>41</v>
      </c>
      <c r="R5115" s="4">
        <f>IFERROR(Table1[[#This Row],[Operating Profit]]/Table1[[#This Row],[Units Sold]],0)</f>
        <v>13.53</v>
      </c>
      <c r="S5115" s="4">
        <f>IFERROR((Table1[[#This Row],[Total Sales]]-Table1[[#This Row],[Operating Profit]])/Table1[[#This Row],[Units Sold]],0)</f>
        <v>27.47</v>
      </c>
      <c r="T5115" s="4" t="str">
        <f>IF(Table1[[#This Row],[Profit per unit]]&gt;$V$8,"Premium","Mass")</f>
        <v>Mass</v>
      </c>
      <c r="U5115" s="4"/>
    </row>
    <row r="5116" spans="2:21" ht="14.25" customHeight="1" x14ac:dyDescent="0.3">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c r="O5116" s="4" t="str">
        <f>TEXT(Table1[[#This Row],[Invoice Date]],"mmm")</f>
        <v>Jan</v>
      </c>
      <c r="P5116" s="4">
        <f>YEAR(Table1[[#This Row],[Invoice Date]])</f>
        <v>2021</v>
      </c>
      <c r="Q5116" s="4">
        <f>IFERROR(Table1[[#This Row],[Total Sales]]/Table1[[#This Row],[Units Sold]],4)</f>
        <v>43</v>
      </c>
      <c r="R5116" s="4">
        <f>IFERROR(Table1[[#This Row],[Operating Profit]]/Table1[[#This Row],[Units Sold]],0)</f>
        <v>17.2</v>
      </c>
      <c r="S5116" s="4">
        <f>IFERROR((Table1[[#This Row],[Total Sales]]-Table1[[#This Row],[Operating Profit]])/Table1[[#This Row],[Units Sold]],0)</f>
        <v>25.8</v>
      </c>
      <c r="T5116" s="4" t="str">
        <f>IF(Table1[[#This Row],[Profit per unit]]&gt;$V$8,"Premium","Mass")</f>
        <v>Mass</v>
      </c>
      <c r="U5116" s="4"/>
    </row>
    <row r="5117" spans="2:21" ht="14.25" customHeight="1" x14ac:dyDescent="0.3">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c r="O5117" s="4" t="str">
        <f>TEXT(Table1[[#This Row],[Invoice Date]],"mmm")</f>
        <v>Jan</v>
      </c>
      <c r="P5117" s="4">
        <f>YEAR(Table1[[#This Row],[Invoice Date]])</f>
        <v>2021</v>
      </c>
      <c r="Q5117" s="4">
        <f>IFERROR(Table1[[#This Row],[Total Sales]]/Table1[[#This Row],[Units Sold]],4)</f>
        <v>43</v>
      </c>
      <c r="R5117" s="4">
        <f>IFERROR(Table1[[#This Row],[Operating Profit]]/Table1[[#This Row],[Units Sold]],0)</f>
        <v>16.77</v>
      </c>
      <c r="S5117" s="4">
        <f>IFERROR((Table1[[#This Row],[Total Sales]]-Table1[[#This Row],[Operating Profit]])/Table1[[#This Row],[Units Sold]],0)</f>
        <v>26.23</v>
      </c>
      <c r="T5117" s="4" t="str">
        <f>IF(Table1[[#This Row],[Profit per unit]]&gt;$V$8,"Premium","Mass")</f>
        <v>Mass</v>
      </c>
      <c r="U5117" s="4"/>
    </row>
    <row r="5118" spans="2:21" ht="14.25" customHeight="1" x14ac:dyDescent="0.3">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c r="O5118" s="4" t="str">
        <f>TEXT(Table1[[#This Row],[Invoice Date]],"mmm")</f>
        <v>Jan</v>
      </c>
      <c r="P5118" s="4">
        <f>YEAR(Table1[[#This Row],[Invoice Date]])</f>
        <v>2021</v>
      </c>
      <c r="Q5118" s="4">
        <f>IFERROR(Table1[[#This Row],[Total Sales]]/Table1[[#This Row],[Units Sold]],4)</f>
        <v>52</v>
      </c>
      <c r="R5118" s="4">
        <f>IFERROR(Table1[[#This Row],[Operating Profit]]/Table1[[#This Row],[Units Sold]],0)</f>
        <v>21.32</v>
      </c>
      <c r="S5118" s="4">
        <f>IFERROR((Table1[[#This Row],[Total Sales]]-Table1[[#This Row],[Operating Profit]])/Table1[[#This Row],[Units Sold]],0)</f>
        <v>30.68</v>
      </c>
      <c r="T5118" s="4" t="str">
        <f>IF(Table1[[#This Row],[Profit per unit]]&gt;$V$8,"Premium","Mass")</f>
        <v>Mass</v>
      </c>
      <c r="U5118" s="4"/>
    </row>
    <row r="5119" spans="2:21" ht="14.25" customHeight="1" x14ac:dyDescent="0.3">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c r="O5119" s="4" t="str">
        <f>TEXT(Table1[[#This Row],[Invoice Date]],"mmm")</f>
        <v>Feb</v>
      </c>
      <c r="P5119" s="4">
        <f>YEAR(Table1[[#This Row],[Invoice Date]])</f>
        <v>2021</v>
      </c>
      <c r="Q5119" s="4">
        <f>IFERROR(Table1[[#This Row],[Total Sales]]/Table1[[#This Row],[Units Sold]],4)</f>
        <v>51</v>
      </c>
      <c r="R5119" s="4">
        <f>IFERROR(Table1[[#This Row],[Operating Profit]]/Table1[[#This Row],[Units Sold]],0)</f>
        <v>23.970000000000002</v>
      </c>
      <c r="S5119" s="4">
        <f>IFERROR((Table1[[#This Row],[Total Sales]]-Table1[[#This Row],[Operating Profit]])/Table1[[#This Row],[Units Sold]],0)</f>
        <v>27.029999999999998</v>
      </c>
      <c r="T5119" s="4" t="str">
        <f>IF(Table1[[#This Row],[Profit per unit]]&gt;$V$8,"Premium","Mass")</f>
        <v>Mass</v>
      </c>
      <c r="U5119" s="4"/>
    </row>
    <row r="5120" spans="2:21" ht="14.25" customHeight="1" x14ac:dyDescent="0.3">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c r="O5120" s="4" t="str">
        <f>TEXT(Table1[[#This Row],[Invoice Date]],"mmm")</f>
        <v>Feb</v>
      </c>
      <c r="P5120" s="4">
        <f>YEAR(Table1[[#This Row],[Invoice Date]])</f>
        <v>2021</v>
      </c>
      <c r="Q5120" s="4">
        <f>IFERROR(Table1[[#This Row],[Total Sales]]/Table1[[#This Row],[Units Sold]],4)</f>
        <v>53</v>
      </c>
      <c r="R5120" s="4">
        <f>IFERROR(Table1[[#This Row],[Operating Profit]]/Table1[[#This Row],[Units Sold]],0)</f>
        <v>25.44</v>
      </c>
      <c r="S5120" s="4">
        <f>IFERROR((Table1[[#This Row],[Total Sales]]-Table1[[#This Row],[Operating Profit]])/Table1[[#This Row],[Units Sold]],0)</f>
        <v>27.56</v>
      </c>
      <c r="T5120" s="4" t="str">
        <f>IF(Table1[[#This Row],[Profit per unit]]&gt;$V$8,"Premium","Mass")</f>
        <v>Mass</v>
      </c>
      <c r="U5120" s="4"/>
    </row>
    <row r="5121" spans="2:21" ht="14.25" customHeight="1" x14ac:dyDescent="0.3">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c r="O5121" s="4" t="str">
        <f>TEXT(Table1[[#This Row],[Invoice Date]],"mmm")</f>
        <v>Feb</v>
      </c>
      <c r="P5121" s="4">
        <f>YEAR(Table1[[#This Row],[Invoice Date]])</f>
        <v>2021</v>
      </c>
      <c r="Q5121" s="4">
        <f>IFERROR(Table1[[#This Row],[Total Sales]]/Table1[[#This Row],[Units Sold]],4)</f>
        <v>43</v>
      </c>
      <c r="R5121" s="4">
        <f>IFERROR(Table1[[#This Row],[Operating Profit]]/Table1[[#This Row],[Units Sold]],0)</f>
        <v>15.909999999999998</v>
      </c>
      <c r="S5121" s="4">
        <f>IFERROR((Table1[[#This Row],[Total Sales]]-Table1[[#This Row],[Operating Profit]])/Table1[[#This Row],[Units Sold]],0)</f>
        <v>27.090000000000003</v>
      </c>
      <c r="T5121" s="4" t="str">
        <f>IF(Table1[[#This Row],[Profit per unit]]&gt;$V$8,"Premium","Mass")</f>
        <v>Mass</v>
      </c>
      <c r="U5121" s="4"/>
    </row>
    <row r="5122" spans="2:21" ht="14.25" customHeight="1" x14ac:dyDescent="0.3">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c r="O5122" s="4" t="str">
        <f>TEXT(Table1[[#This Row],[Invoice Date]],"mmm")</f>
        <v>Feb</v>
      </c>
      <c r="P5122" s="4">
        <f>YEAR(Table1[[#This Row],[Invoice Date]])</f>
        <v>2021</v>
      </c>
      <c r="Q5122" s="4">
        <f>IFERROR(Table1[[#This Row],[Total Sales]]/Table1[[#This Row],[Units Sold]],4)</f>
        <v>49</v>
      </c>
      <c r="R5122" s="4">
        <f>IFERROR(Table1[[#This Row],[Operating Profit]]/Table1[[#This Row],[Units Sold]],0)</f>
        <v>19.110000000000003</v>
      </c>
      <c r="S5122" s="4">
        <f>IFERROR((Table1[[#This Row],[Total Sales]]-Table1[[#This Row],[Operating Profit]])/Table1[[#This Row],[Units Sold]],0)</f>
        <v>29.89</v>
      </c>
      <c r="T5122" s="4" t="str">
        <f>IF(Table1[[#This Row],[Profit per unit]]&gt;$V$8,"Premium","Mass")</f>
        <v>Mass</v>
      </c>
      <c r="U5122" s="4"/>
    </row>
    <row r="5123" spans="2:21" ht="14.25" customHeight="1" x14ac:dyDescent="0.3">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c r="O5123" s="4" t="str">
        <f>TEXT(Table1[[#This Row],[Invoice Date]],"mmm")</f>
        <v>Feb</v>
      </c>
      <c r="P5123" s="4">
        <f>YEAR(Table1[[#This Row],[Invoice Date]])</f>
        <v>2021</v>
      </c>
      <c r="Q5123" s="4">
        <f>IFERROR(Table1[[#This Row],[Total Sales]]/Table1[[#This Row],[Units Sold]],4)</f>
        <v>60</v>
      </c>
      <c r="R5123" s="4">
        <f>IFERROR(Table1[[#This Row],[Operating Profit]]/Table1[[#This Row],[Units Sold]],0)</f>
        <v>22.8</v>
      </c>
      <c r="S5123" s="4">
        <f>IFERROR((Table1[[#This Row],[Total Sales]]-Table1[[#This Row],[Operating Profit]])/Table1[[#This Row],[Units Sold]],0)</f>
        <v>37.200000000000003</v>
      </c>
      <c r="T5123" s="4" t="str">
        <f>IF(Table1[[#This Row],[Profit per unit]]&gt;$V$8,"Premium","Mass")</f>
        <v>Mass</v>
      </c>
      <c r="U5123" s="4"/>
    </row>
    <row r="5124" spans="2:21" ht="14.25" customHeight="1" x14ac:dyDescent="0.3">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c r="O5124" s="4" t="str">
        <f>TEXT(Table1[[#This Row],[Invoice Date]],"mmm")</f>
        <v>Feb</v>
      </c>
      <c r="P5124" s="4">
        <f>YEAR(Table1[[#This Row],[Invoice Date]])</f>
        <v>2021</v>
      </c>
      <c r="Q5124" s="4">
        <f>IFERROR(Table1[[#This Row],[Total Sales]]/Table1[[#This Row],[Units Sold]],4)</f>
        <v>52</v>
      </c>
      <c r="R5124" s="4">
        <f>IFERROR(Table1[[#This Row],[Operating Profit]]/Table1[[#This Row],[Units Sold]],0)</f>
        <v>22.880000000000003</v>
      </c>
      <c r="S5124" s="4">
        <f>IFERROR((Table1[[#This Row],[Total Sales]]-Table1[[#This Row],[Operating Profit]])/Table1[[#This Row],[Units Sold]],0)</f>
        <v>29.119999999999997</v>
      </c>
      <c r="T5124" s="4" t="str">
        <f>IF(Table1[[#This Row],[Profit per unit]]&gt;$V$8,"Premium","Mass")</f>
        <v>Mass</v>
      </c>
      <c r="U5124" s="4"/>
    </row>
    <row r="5125" spans="2:21" ht="14.25" customHeight="1" x14ac:dyDescent="0.3">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c r="O5125" s="4" t="str">
        <f>TEXT(Table1[[#This Row],[Invoice Date]],"mmm")</f>
        <v>Mar</v>
      </c>
      <c r="P5125" s="4">
        <f>YEAR(Table1[[#This Row],[Invoice Date]])</f>
        <v>2021</v>
      </c>
      <c r="Q5125" s="4">
        <f>IFERROR(Table1[[#This Row],[Total Sales]]/Table1[[#This Row],[Units Sold]],4)</f>
        <v>53</v>
      </c>
      <c r="R5125" s="4">
        <f>IFERROR(Table1[[#This Row],[Operating Profit]]/Table1[[#This Row],[Units Sold]],0)</f>
        <v>25.970000000000002</v>
      </c>
      <c r="S5125" s="4">
        <f>IFERROR((Table1[[#This Row],[Total Sales]]-Table1[[#This Row],[Operating Profit]])/Table1[[#This Row],[Units Sold]],0)</f>
        <v>27.03</v>
      </c>
      <c r="T5125" s="4" t="str">
        <f>IF(Table1[[#This Row],[Profit per unit]]&gt;$V$8,"Premium","Mass")</f>
        <v>Mass</v>
      </c>
      <c r="U5125" s="4"/>
    </row>
    <row r="5126" spans="2:21" ht="14.25" customHeight="1" x14ac:dyDescent="0.3">
      <c r="B5126" s="4" t="s">
        <v>61</v>
      </c>
      <c r="C5126" s="4">
        <v>1185732</v>
      </c>
      <c r="D5126" s="5">
        <v>44275</v>
      </c>
      <c r="E5126" s="4" t="s">
        <v>31</v>
      </c>
      <c r="F5126" s="4" t="s">
        <v>64</v>
      </c>
      <c r="G5126" s="4" t="s">
        <v>65</v>
      </c>
      <c r="H5126" s="6" t="s">
        <v>19</v>
      </c>
      <c r="I5126" s="7">
        <v>52</v>
      </c>
      <c r="J5126" s="8">
        <v>65</v>
      </c>
      <c r="K5126" s="9">
        <v>3380</v>
      </c>
      <c r="L5126" s="9">
        <v>1690</v>
      </c>
      <c r="M5126" s="10">
        <v>0.5</v>
      </c>
      <c r="N5126" s="4" t="s">
        <v>83</v>
      </c>
      <c r="O5126" s="4" t="str">
        <f>TEXT(Table1[[#This Row],[Invoice Date]],"mmm")</f>
        <v>Mar</v>
      </c>
      <c r="P5126" s="4">
        <f>YEAR(Table1[[#This Row],[Invoice Date]])</f>
        <v>2021</v>
      </c>
      <c r="Q5126" s="4">
        <f>IFERROR(Table1[[#This Row],[Total Sales]]/Table1[[#This Row],[Units Sold]],4)</f>
        <v>52</v>
      </c>
      <c r="R5126" s="4">
        <f>IFERROR(Table1[[#This Row],[Operating Profit]]/Table1[[#This Row],[Units Sold]],0)</f>
        <v>26</v>
      </c>
      <c r="S5126" s="4">
        <f>IFERROR((Table1[[#This Row],[Total Sales]]-Table1[[#This Row],[Operating Profit]])/Table1[[#This Row],[Units Sold]],0)</f>
        <v>26</v>
      </c>
      <c r="T5126" s="4" t="str">
        <f>IF(Table1[[#This Row],[Profit per unit]]&gt;$V$8,"Premium","Mass")</f>
        <v>Mass</v>
      </c>
      <c r="U5126" s="4"/>
    </row>
    <row r="5127" spans="2:21" ht="14.25" customHeight="1" x14ac:dyDescent="0.3">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c r="O5127" s="4" t="str">
        <f>TEXT(Table1[[#This Row],[Invoice Date]],"mmm")</f>
        <v>Mar</v>
      </c>
      <c r="P5127" s="4">
        <f>YEAR(Table1[[#This Row],[Invoice Date]])</f>
        <v>2021</v>
      </c>
      <c r="Q5127" s="4">
        <f>IFERROR(Table1[[#This Row],[Total Sales]]/Table1[[#This Row],[Units Sold]],4)</f>
        <v>41</v>
      </c>
      <c r="R5127" s="4">
        <f>IFERROR(Table1[[#This Row],[Operating Profit]]/Table1[[#This Row],[Units Sold]],0)</f>
        <v>15.17</v>
      </c>
      <c r="S5127" s="4">
        <f>IFERROR((Table1[[#This Row],[Total Sales]]-Table1[[#This Row],[Operating Profit]])/Table1[[#This Row],[Units Sold]],0)</f>
        <v>25.83</v>
      </c>
      <c r="T5127" s="4" t="str">
        <f>IF(Table1[[#This Row],[Profit per unit]]&gt;$V$8,"Premium","Mass")</f>
        <v>Mass</v>
      </c>
      <c r="U5127" s="4"/>
    </row>
    <row r="5128" spans="2:21" ht="14.25" customHeight="1" x14ac:dyDescent="0.3">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c r="O5128" s="4" t="str">
        <f>TEXT(Table1[[#This Row],[Invoice Date]],"mmm")</f>
        <v>Mar</v>
      </c>
      <c r="P5128" s="4">
        <f>YEAR(Table1[[#This Row],[Invoice Date]])</f>
        <v>2021</v>
      </c>
      <c r="Q5128" s="4">
        <f>IFERROR(Table1[[#This Row],[Total Sales]]/Table1[[#This Row],[Units Sold]],4)</f>
        <v>49</v>
      </c>
      <c r="R5128" s="4">
        <f>IFERROR(Table1[[#This Row],[Operating Profit]]/Table1[[#This Row],[Units Sold]],0)</f>
        <v>18.62</v>
      </c>
      <c r="S5128" s="4">
        <f>IFERROR((Table1[[#This Row],[Total Sales]]-Table1[[#This Row],[Operating Profit]])/Table1[[#This Row],[Units Sold]],0)</f>
        <v>30.379999999999995</v>
      </c>
      <c r="T5128" s="4" t="str">
        <f>IF(Table1[[#This Row],[Profit per unit]]&gt;$V$8,"Premium","Mass")</f>
        <v>Mass</v>
      </c>
      <c r="U5128" s="4"/>
    </row>
    <row r="5129" spans="2:21" ht="14.25" customHeight="1" x14ac:dyDescent="0.3">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c r="O5129" s="4" t="str">
        <f>TEXT(Table1[[#This Row],[Invoice Date]],"mmm")</f>
        <v>Mar</v>
      </c>
      <c r="P5129" s="4">
        <f>YEAR(Table1[[#This Row],[Invoice Date]])</f>
        <v>2021</v>
      </c>
      <c r="Q5129" s="4">
        <f>IFERROR(Table1[[#This Row],[Total Sales]]/Table1[[#This Row],[Units Sold]],4)</f>
        <v>64</v>
      </c>
      <c r="R5129" s="4">
        <f>IFERROR(Table1[[#This Row],[Operating Profit]]/Table1[[#This Row],[Units Sold]],0)</f>
        <v>24.96</v>
      </c>
      <c r="S5129" s="4">
        <f>IFERROR((Table1[[#This Row],[Total Sales]]-Table1[[#This Row],[Operating Profit]])/Table1[[#This Row],[Units Sold]],0)</f>
        <v>39.04</v>
      </c>
      <c r="T5129" s="4" t="str">
        <f>IF(Table1[[#This Row],[Profit per unit]]&gt;$V$8,"Premium","Mass")</f>
        <v>Mass</v>
      </c>
      <c r="U5129" s="4"/>
    </row>
    <row r="5130" spans="2:21" ht="14.25" customHeight="1" x14ac:dyDescent="0.3">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c r="O5130" s="4" t="str">
        <f>TEXT(Table1[[#This Row],[Invoice Date]],"mmm")</f>
        <v>Mar</v>
      </c>
      <c r="P5130" s="4">
        <f>YEAR(Table1[[#This Row],[Invoice Date]])</f>
        <v>2021</v>
      </c>
      <c r="Q5130" s="4">
        <f>IFERROR(Table1[[#This Row],[Total Sales]]/Table1[[#This Row],[Units Sold]],4)</f>
        <v>53</v>
      </c>
      <c r="R5130" s="4">
        <f>IFERROR(Table1[[#This Row],[Operating Profit]]/Table1[[#This Row],[Units Sold]],0)</f>
        <v>21.200000000000003</v>
      </c>
      <c r="S5130" s="4">
        <f>IFERROR((Table1[[#This Row],[Total Sales]]-Table1[[#This Row],[Operating Profit]])/Table1[[#This Row],[Units Sold]],0)</f>
        <v>31.799999999999997</v>
      </c>
      <c r="T5130" s="4" t="str">
        <f>IF(Table1[[#This Row],[Profit per unit]]&gt;$V$8,"Premium","Mass")</f>
        <v>Mass</v>
      </c>
      <c r="U5130" s="4"/>
    </row>
    <row r="5131" spans="2:21" ht="14.25" customHeight="1" x14ac:dyDescent="0.3">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c r="O5131" s="4" t="str">
        <f>TEXT(Table1[[#This Row],[Invoice Date]],"mmm")</f>
        <v>Apr</v>
      </c>
      <c r="P5131" s="4">
        <f>YEAR(Table1[[#This Row],[Invoice Date]])</f>
        <v>2021</v>
      </c>
      <c r="Q5131" s="4">
        <f>IFERROR(Table1[[#This Row],[Total Sales]]/Table1[[#This Row],[Units Sold]],4)</f>
        <v>54</v>
      </c>
      <c r="R5131" s="4">
        <f>IFERROR(Table1[[#This Row],[Operating Profit]]/Table1[[#This Row],[Units Sold]],0)</f>
        <v>24.84</v>
      </c>
      <c r="S5131" s="4">
        <f>IFERROR((Table1[[#This Row],[Total Sales]]-Table1[[#This Row],[Operating Profit]])/Table1[[#This Row],[Units Sold]],0)</f>
        <v>29.16</v>
      </c>
      <c r="T5131" s="4" t="str">
        <f>IF(Table1[[#This Row],[Profit per unit]]&gt;$V$8,"Premium","Mass")</f>
        <v>Mass</v>
      </c>
      <c r="U5131" s="4"/>
    </row>
    <row r="5132" spans="2:21" ht="14.25" customHeight="1" x14ac:dyDescent="0.3">
      <c r="B5132" s="4" t="s">
        <v>61</v>
      </c>
      <c r="C5132" s="4">
        <v>1185732</v>
      </c>
      <c r="D5132" s="5">
        <v>44307</v>
      </c>
      <c r="E5132" s="4" t="s">
        <v>31</v>
      </c>
      <c r="F5132" s="4" t="s">
        <v>64</v>
      </c>
      <c r="G5132" s="4" t="s">
        <v>65</v>
      </c>
      <c r="H5132" s="6" t="s">
        <v>19</v>
      </c>
      <c r="I5132" s="7">
        <v>50</v>
      </c>
      <c r="J5132" s="8">
        <v>61</v>
      </c>
      <c r="K5132" s="9">
        <v>3050</v>
      </c>
      <c r="L5132" s="9">
        <v>1525</v>
      </c>
      <c r="M5132" s="10">
        <v>0.5</v>
      </c>
      <c r="N5132" s="4" t="s">
        <v>83</v>
      </c>
      <c r="O5132" s="4" t="str">
        <f>TEXT(Table1[[#This Row],[Invoice Date]],"mmm")</f>
        <v>Apr</v>
      </c>
      <c r="P5132" s="4">
        <f>YEAR(Table1[[#This Row],[Invoice Date]])</f>
        <v>2021</v>
      </c>
      <c r="Q5132" s="4">
        <f>IFERROR(Table1[[#This Row],[Total Sales]]/Table1[[#This Row],[Units Sold]],4)</f>
        <v>50</v>
      </c>
      <c r="R5132" s="4">
        <f>IFERROR(Table1[[#This Row],[Operating Profit]]/Table1[[#This Row],[Units Sold]],0)</f>
        <v>25</v>
      </c>
      <c r="S5132" s="4">
        <f>IFERROR((Table1[[#This Row],[Total Sales]]-Table1[[#This Row],[Operating Profit]])/Table1[[#This Row],[Units Sold]],0)</f>
        <v>25</v>
      </c>
      <c r="T5132" s="4" t="str">
        <f>IF(Table1[[#This Row],[Profit per unit]]&gt;$V$8,"Premium","Mass")</f>
        <v>Mass</v>
      </c>
      <c r="U5132" s="4"/>
    </row>
    <row r="5133" spans="2:21" ht="14.25" customHeight="1" x14ac:dyDescent="0.3">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c r="O5133" s="4" t="str">
        <f>TEXT(Table1[[#This Row],[Invoice Date]],"mmm")</f>
        <v>Apr</v>
      </c>
      <c r="P5133" s="4">
        <f>YEAR(Table1[[#This Row],[Invoice Date]])</f>
        <v>2021</v>
      </c>
      <c r="Q5133" s="4">
        <f>IFERROR(Table1[[#This Row],[Total Sales]]/Table1[[#This Row],[Units Sold]],4)</f>
        <v>44</v>
      </c>
      <c r="R5133" s="4">
        <f>IFERROR(Table1[[#This Row],[Operating Profit]]/Table1[[#This Row],[Units Sold]],0)</f>
        <v>17.600000000000001</v>
      </c>
      <c r="S5133" s="4">
        <f>IFERROR((Table1[[#This Row],[Total Sales]]-Table1[[#This Row],[Operating Profit]])/Table1[[#This Row],[Units Sold]],0)</f>
        <v>26.4</v>
      </c>
      <c r="T5133" s="4" t="str">
        <f>IF(Table1[[#This Row],[Profit per unit]]&gt;$V$8,"Premium","Mass")</f>
        <v>Mass</v>
      </c>
      <c r="U5133" s="4"/>
    </row>
    <row r="5134" spans="2:21" ht="14.25" customHeight="1" x14ac:dyDescent="0.3">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c r="O5134" s="4" t="str">
        <f>TEXT(Table1[[#This Row],[Invoice Date]],"mmm")</f>
        <v>Apr</v>
      </c>
      <c r="P5134" s="4">
        <f>YEAR(Table1[[#This Row],[Invoice Date]])</f>
        <v>2021</v>
      </c>
      <c r="Q5134" s="4">
        <f>IFERROR(Table1[[#This Row],[Total Sales]]/Table1[[#This Row],[Units Sold]],4)</f>
        <v>47</v>
      </c>
      <c r="R5134" s="4">
        <f>IFERROR(Table1[[#This Row],[Operating Profit]]/Table1[[#This Row],[Units Sold]],0)</f>
        <v>17.39</v>
      </c>
      <c r="S5134" s="4">
        <f>IFERROR((Table1[[#This Row],[Total Sales]]-Table1[[#This Row],[Operating Profit]])/Table1[[#This Row],[Units Sold]],0)</f>
        <v>29.610000000000003</v>
      </c>
      <c r="T5134" s="4" t="str">
        <f>IF(Table1[[#This Row],[Profit per unit]]&gt;$V$8,"Premium","Mass")</f>
        <v>Mass</v>
      </c>
      <c r="U5134" s="4"/>
    </row>
    <row r="5135" spans="2:21" ht="14.25" customHeight="1" x14ac:dyDescent="0.3">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c r="O5135" s="4" t="str">
        <f>TEXT(Table1[[#This Row],[Invoice Date]],"mmm")</f>
        <v>Apr</v>
      </c>
      <c r="P5135" s="4">
        <f>YEAR(Table1[[#This Row],[Invoice Date]])</f>
        <v>2021</v>
      </c>
      <c r="Q5135" s="4">
        <f>IFERROR(Table1[[#This Row],[Total Sales]]/Table1[[#This Row],[Units Sold]],4)</f>
        <v>56</v>
      </c>
      <c r="R5135" s="4">
        <f>IFERROR(Table1[[#This Row],[Operating Profit]]/Table1[[#This Row],[Units Sold]],0)</f>
        <v>20.72</v>
      </c>
      <c r="S5135" s="4">
        <f>IFERROR((Table1[[#This Row],[Total Sales]]-Table1[[#This Row],[Operating Profit]])/Table1[[#This Row],[Units Sold]],0)</f>
        <v>35.28</v>
      </c>
      <c r="T5135" s="4" t="str">
        <f>IF(Table1[[#This Row],[Profit per unit]]&gt;$V$8,"Premium","Mass")</f>
        <v>Mass</v>
      </c>
      <c r="U5135" s="4"/>
    </row>
    <row r="5136" spans="2:21" ht="14.25" customHeight="1" x14ac:dyDescent="0.3">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c r="O5136" s="4" t="str">
        <f>TEXT(Table1[[#This Row],[Invoice Date]],"mmm")</f>
        <v>Apr</v>
      </c>
      <c r="P5136" s="4">
        <f>YEAR(Table1[[#This Row],[Invoice Date]])</f>
        <v>2021</v>
      </c>
      <c r="Q5136" s="4">
        <f>IFERROR(Table1[[#This Row],[Total Sales]]/Table1[[#This Row],[Units Sold]],4)</f>
        <v>49</v>
      </c>
      <c r="R5136" s="4">
        <f>IFERROR(Table1[[#This Row],[Operating Profit]]/Table1[[#This Row],[Units Sold]],0)</f>
        <v>21.56</v>
      </c>
      <c r="S5136" s="4">
        <f>IFERROR((Table1[[#This Row],[Total Sales]]-Table1[[#This Row],[Operating Profit]])/Table1[[#This Row],[Units Sold]],0)</f>
        <v>27.44</v>
      </c>
      <c r="T5136" s="4" t="str">
        <f>IF(Table1[[#This Row],[Profit per unit]]&gt;$V$8,"Premium","Mass")</f>
        <v>Mass</v>
      </c>
      <c r="U5136" s="4"/>
    </row>
    <row r="5137" spans="2:21" ht="14.25" customHeight="1" x14ac:dyDescent="0.3">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c r="O5137" s="4" t="str">
        <f>TEXT(Table1[[#This Row],[Invoice Date]],"mmm")</f>
        <v>May</v>
      </c>
      <c r="P5137" s="4">
        <f>YEAR(Table1[[#This Row],[Invoice Date]])</f>
        <v>2021</v>
      </c>
      <c r="Q5137" s="4">
        <f>IFERROR(Table1[[#This Row],[Total Sales]]/Table1[[#This Row],[Units Sold]],4)</f>
        <v>59</v>
      </c>
      <c r="R5137" s="4">
        <f>IFERROR(Table1[[#This Row],[Operating Profit]]/Table1[[#This Row],[Units Sold]],0)</f>
        <v>29.5</v>
      </c>
      <c r="S5137" s="4">
        <f>IFERROR((Table1[[#This Row],[Total Sales]]-Table1[[#This Row],[Operating Profit]])/Table1[[#This Row],[Units Sold]],0)</f>
        <v>29.5</v>
      </c>
      <c r="T5137" s="4" t="str">
        <f>IF(Table1[[#This Row],[Profit per unit]]&gt;$V$8,"Premium","Mass")</f>
        <v>Mass</v>
      </c>
      <c r="U5137" s="4"/>
    </row>
    <row r="5138" spans="2:21" ht="14.25" customHeight="1" x14ac:dyDescent="0.3">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c r="O5138" s="4" t="str">
        <f>TEXT(Table1[[#This Row],[Invoice Date]],"mmm")</f>
        <v>May</v>
      </c>
      <c r="P5138" s="4">
        <f>YEAR(Table1[[#This Row],[Invoice Date]])</f>
        <v>2021</v>
      </c>
      <c r="Q5138" s="4">
        <f>IFERROR(Table1[[#This Row],[Total Sales]]/Table1[[#This Row],[Units Sold]],4)</f>
        <v>56</v>
      </c>
      <c r="R5138" s="4">
        <f>IFERROR(Table1[[#This Row],[Operating Profit]]/Table1[[#This Row],[Units Sold]],0)</f>
        <v>25.200000000000003</v>
      </c>
      <c r="S5138" s="4">
        <f>IFERROR((Table1[[#This Row],[Total Sales]]-Table1[[#This Row],[Operating Profit]])/Table1[[#This Row],[Units Sold]],0)</f>
        <v>30.799999999999994</v>
      </c>
      <c r="T5138" s="4" t="str">
        <f>IF(Table1[[#This Row],[Profit per unit]]&gt;$V$8,"Premium","Mass")</f>
        <v>Mass</v>
      </c>
      <c r="U5138" s="4"/>
    </row>
    <row r="5139" spans="2:21" ht="14.25" customHeight="1" x14ac:dyDescent="0.3">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c r="O5139" s="4" t="str">
        <f>TEXT(Table1[[#This Row],[Invoice Date]],"mmm")</f>
        <v>May</v>
      </c>
      <c r="P5139" s="4">
        <f>YEAR(Table1[[#This Row],[Invoice Date]])</f>
        <v>2021</v>
      </c>
      <c r="Q5139" s="4">
        <f>IFERROR(Table1[[#This Row],[Total Sales]]/Table1[[#This Row],[Units Sold]],4)</f>
        <v>53</v>
      </c>
      <c r="R5139" s="4">
        <f>IFERROR(Table1[[#This Row],[Operating Profit]]/Table1[[#This Row],[Units Sold]],0)</f>
        <v>21.200000000000003</v>
      </c>
      <c r="S5139" s="4">
        <f>IFERROR((Table1[[#This Row],[Total Sales]]-Table1[[#This Row],[Operating Profit]])/Table1[[#This Row],[Units Sold]],0)</f>
        <v>31.799999999999997</v>
      </c>
      <c r="T5139" s="4" t="str">
        <f>IF(Table1[[#This Row],[Profit per unit]]&gt;$V$8,"Premium","Mass")</f>
        <v>Mass</v>
      </c>
      <c r="U5139" s="4"/>
    </row>
    <row r="5140" spans="2:21" ht="14.25" customHeight="1" x14ac:dyDescent="0.3">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c r="O5140" s="4" t="str">
        <f>TEXT(Table1[[#This Row],[Invoice Date]],"mmm")</f>
        <v>May</v>
      </c>
      <c r="P5140" s="4">
        <f>YEAR(Table1[[#This Row],[Invoice Date]])</f>
        <v>2021</v>
      </c>
      <c r="Q5140" s="4">
        <f>IFERROR(Table1[[#This Row],[Total Sales]]/Table1[[#This Row],[Units Sold]],4)</f>
        <v>51</v>
      </c>
      <c r="R5140" s="4">
        <f>IFERROR(Table1[[#This Row],[Operating Profit]]/Table1[[#This Row],[Units Sold]],0)</f>
        <v>19.380000000000003</v>
      </c>
      <c r="S5140" s="4">
        <f>IFERROR((Table1[[#This Row],[Total Sales]]-Table1[[#This Row],[Operating Profit]])/Table1[[#This Row],[Units Sold]],0)</f>
        <v>31.619999999999997</v>
      </c>
      <c r="T5140" s="4" t="str">
        <f>IF(Table1[[#This Row],[Profit per unit]]&gt;$V$8,"Premium","Mass")</f>
        <v>Mass</v>
      </c>
      <c r="U5140" s="4"/>
    </row>
    <row r="5141" spans="2:21" ht="14.25" customHeight="1" x14ac:dyDescent="0.3">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c r="O5141" s="4" t="str">
        <f>TEXT(Table1[[#This Row],[Invoice Date]],"mmm")</f>
        <v>May</v>
      </c>
      <c r="P5141" s="4">
        <f>YEAR(Table1[[#This Row],[Invoice Date]])</f>
        <v>2021</v>
      </c>
      <c r="Q5141" s="4">
        <f>IFERROR(Table1[[#This Row],[Total Sales]]/Table1[[#This Row],[Units Sold]],4)</f>
        <v>62</v>
      </c>
      <c r="R5141" s="4">
        <f>IFERROR(Table1[[#This Row],[Operating Profit]]/Table1[[#This Row],[Units Sold]],0)</f>
        <v>23.560000000000002</v>
      </c>
      <c r="S5141" s="4">
        <f>IFERROR((Table1[[#This Row],[Total Sales]]-Table1[[#This Row],[Operating Profit]])/Table1[[#This Row],[Units Sold]],0)</f>
        <v>38.44</v>
      </c>
      <c r="T5141" s="4" t="str">
        <f>IF(Table1[[#This Row],[Profit per unit]]&gt;$V$8,"Premium","Mass")</f>
        <v>Mass</v>
      </c>
      <c r="U5141" s="4"/>
    </row>
    <row r="5142" spans="2:21" ht="14.25" customHeight="1" x14ac:dyDescent="0.3">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c r="O5142" s="4" t="str">
        <f>TEXT(Table1[[#This Row],[Invoice Date]],"mmm")</f>
        <v>May</v>
      </c>
      <c r="P5142" s="4">
        <f>YEAR(Table1[[#This Row],[Invoice Date]])</f>
        <v>2021</v>
      </c>
      <c r="Q5142" s="4">
        <f>IFERROR(Table1[[#This Row],[Total Sales]]/Table1[[#This Row],[Units Sold]],4)</f>
        <v>67</v>
      </c>
      <c r="R5142" s="4">
        <f>IFERROR(Table1[[#This Row],[Operating Profit]]/Table1[[#This Row],[Units Sold]],0)</f>
        <v>27.47</v>
      </c>
      <c r="S5142" s="4">
        <f>IFERROR((Table1[[#This Row],[Total Sales]]-Table1[[#This Row],[Operating Profit]])/Table1[[#This Row],[Units Sold]],0)</f>
        <v>39.53</v>
      </c>
      <c r="T5142" s="4" t="str">
        <f>IF(Table1[[#This Row],[Profit per unit]]&gt;$V$8,"Premium","Mass")</f>
        <v>Mass</v>
      </c>
      <c r="U5142" s="4"/>
    </row>
    <row r="5143" spans="2:21" ht="14.25" customHeight="1" x14ac:dyDescent="0.3">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c r="O5143" s="4" t="str">
        <f>TEXT(Table1[[#This Row],[Invoice Date]],"mmm")</f>
        <v>Jun</v>
      </c>
      <c r="P5143" s="4">
        <f>YEAR(Table1[[#This Row],[Invoice Date]])</f>
        <v>2021</v>
      </c>
      <c r="Q5143" s="4">
        <f>IFERROR(Table1[[#This Row],[Total Sales]]/Table1[[#This Row],[Units Sold]],4)</f>
        <v>59</v>
      </c>
      <c r="R5143" s="4">
        <f>IFERROR(Table1[[#This Row],[Operating Profit]]/Table1[[#This Row],[Units Sold]],0)</f>
        <v>27.14</v>
      </c>
      <c r="S5143" s="4">
        <f>IFERROR((Table1[[#This Row],[Total Sales]]-Table1[[#This Row],[Operating Profit]])/Table1[[#This Row],[Units Sold]],0)</f>
        <v>31.86</v>
      </c>
      <c r="T5143" s="4" t="str">
        <f>IF(Table1[[#This Row],[Profit per unit]]&gt;$V$8,"Premium","Mass")</f>
        <v>Mass</v>
      </c>
      <c r="U5143" s="4"/>
    </row>
    <row r="5144" spans="2:21" ht="14.25" customHeight="1" x14ac:dyDescent="0.3">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c r="O5144" s="4" t="str">
        <f>TEXT(Table1[[#This Row],[Invoice Date]],"mmm")</f>
        <v>Jun</v>
      </c>
      <c r="P5144" s="4">
        <f>YEAR(Table1[[#This Row],[Invoice Date]])</f>
        <v>2021</v>
      </c>
      <c r="Q5144" s="4">
        <f>IFERROR(Table1[[#This Row],[Total Sales]]/Table1[[#This Row],[Units Sold]],4)</f>
        <v>55</v>
      </c>
      <c r="R5144" s="4">
        <f>IFERROR(Table1[[#This Row],[Operating Profit]]/Table1[[#This Row],[Units Sold]],0)</f>
        <v>27.5</v>
      </c>
      <c r="S5144" s="4">
        <f>IFERROR((Table1[[#This Row],[Total Sales]]-Table1[[#This Row],[Operating Profit]])/Table1[[#This Row],[Units Sold]],0)</f>
        <v>27.5</v>
      </c>
      <c r="T5144" s="4" t="str">
        <f>IF(Table1[[#This Row],[Profit per unit]]&gt;$V$8,"Premium","Mass")</f>
        <v>Mass</v>
      </c>
      <c r="U5144" s="4"/>
    </row>
    <row r="5145" spans="2:21" ht="14.25" customHeight="1" x14ac:dyDescent="0.3">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c r="O5145" s="4" t="str">
        <f>TEXT(Table1[[#This Row],[Invoice Date]],"mmm")</f>
        <v>Jun</v>
      </c>
      <c r="P5145" s="4">
        <f>YEAR(Table1[[#This Row],[Invoice Date]])</f>
        <v>2021</v>
      </c>
      <c r="Q5145" s="4">
        <f>IFERROR(Table1[[#This Row],[Total Sales]]/Table1[[#This Row],[Units Sold]],4)</f>
        <v>53</v>
      </c>
      <c r="R5145" s="4">
        <f>IFERROR(Table1[[#This Row],[Operating Profit]]/Table1[[#This Row],[Units Sold]],0)</f>
        <v>19.080000000000002</v>
      </c>
      <c r="S5145" s="4">
        <f>IFERROR((Table1[[#This Row],[Total Sales]]-Table1[[#This Row],[Operating Profit]])/Table1[[#This Row],[Units Sold]],0)</f>
        <v>33.92</v>
      </c>
      <c r="T5145" s="4" t="str">
        <f>IF(Table1[[#This Row],[Profit per unit]]&gt;$V$8,"Premium","Mass")</f>
        <v>Mass</v>
      </c>
      <c r="U5145" s="4"/>
    </row>
    <row r="5146" spans="2:21" ht="14.25" customHeight="1" x14ac:dyDescent="0.3">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c r="O5146" s="4" t="str">
        <f>TEXT(Table1[[#This Row],[Invoice Date]],"mmm")</f>
        <v>Jun</v>
      </c>
      <c r="P5146" s="4">
        <f>YEAR(Table1[[#This Row],[Invoice Date]])</f>
        <v>2021</v>
      </c>
      <c r="Q5146" s="4">
        <f>IFERROR(Table1[[#This Row],[Total Sales]]/Table1[[#This Row],[Units Sold]],4)</f>
        <v>53</v>
      </c>
      <c r="R5146" s="4">
        <f>IFERROR(Table1[[#This Row],[Operating Profit]]/Table1[[#This Row],[Units Sold]],0)</f>
        <v>19.080000000000002</v>
      </c>
      <c r="S5146" s="4">
        <f>IFERROR((Table1[[#This Row],[Total Sales]]-Table1[[#This Row],[Operating Profit]])/Table1[[#This Row],[Units Sold]],0)</f>
        <v>33.92</v>
      </c>
      <c r="T5146" s="4" t="str">
        <f>IF(Table1[[#This Row],[Profit per unit]]&gt;$V$8,"Premium","Mass")</f>
        <v>Mass</v>
      </c>
      <c r="U5146" s="4"/>
    </row>
    <row r="5147" spans="2:21" ht="14.25" customHeight="1" x14ac:dyDescent="0.3">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c r="O5147" s="4" t="str">
        <f>TEXT(Table1[[#This Row],[Invoice Date]],"mmm")</f>
        <v>Jun</v>
      </c>
      <c r="P5147" s="4">
        <f>YEAR(Table1[[#This Row],[Invoice Date]])</f>
        <v>2021</v>
      </c>
      <c r="Q5147" s="4">
        <f>IFERROR(Table1[[#This Row],[Total Sales]]/Table1[[#This Row],[Units Sold]],4)</f>
        <v>60</v>
      </c>
      <c r="R5147" s="4">
        <f>IFERROR(Table1[[#This Row],[Operating Profit]]/Table1[[#This Row],[Units Sold]],0)</f>
        <v>21.599999999999998</v>
      </c>
      <c r="S5147" s="4">
        <f>IFERROR((Table1[[#This Row],[Total Sales]]-Table1[[#This Row],[Operating Profit]])/Table1[[#This Row],[Units Sold]],0)</f>
        <v>38.400000000000006</v>
      </c>
      <c r="T5147" s="4" t="str">
        <f>IF(Table1[[#This Row],[Profit per unit]]&gt;$V$8,"Premium","Mass")</f>
        <v>Mass</v>
      </c>
      <c r="U5147" s="4"/>
    </row>
    <row r="5148" spans="2:21" ht="14.25" customHeight="1" x14ac:dyDescent="0.3">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c r="O5148" s="4" t="str">
        <f>TEXT(Table1[[#This Row],[Invoice Date]],"mmm")</f>
        <v>Jun</v>
      </c>
      <c r="P5148" s="4">
        <f>YEAR(Table1[[#This Row],[Invoice Date]])</f>
        <v>2021</v>
      </c>
      <c r="Q5148" s="4">
        <f>IFERROR(Table1[[#This Row],[Total Sales]]/Table1[[#This Row],[Units Sold]],4)</f>
        <v>67</v>
      </c>
      <c r="R5148" s="4">
        <f>IFERROR(Table1[[#This Row],[Operating Profit]]/Table1[[#This Row],[Units Sold]],0)</f>
        <v>28.14</v>
      </c>
      <c r="S5148" s="4">
        <f>IFERROR((Table1[[#This Row],[Total Sales]]-Table1[[#This Row],[Operating Profit]])/Table1[[#This Row],[Units Sold]],0)</f>
        <v>38.860000000000007</v>
      </c>
      <c r="T5148" s="4" t="str">
        <f>IF(Table1[[#This Row],[Profit per unit]]&gt;$V$8,"Premium","Mass")</f>
        <v>Mass</v>
      </c>
      <c r="U5148" s="4"/>
    </row>
    <row r="5149" spans="2:21" ht="14.25" customHeight="1" x14ac:dyDescent="0.3">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c r="O5149" s="4" t="str">
        <f>TEXT(Table1[[#This Row],[Invoice Date]],"mmm")</f>
        <v>Jul</v>
      </c>
      <c r="P5149" s="4">
        <f>YEAR(Table1[[#This Row],[Invoice Date]])</f>
        <v>2021</v>
      </c>
      <c r="Q5149" s="4">
        <f>IFERROR(Table1[[#This Row],[Total Sales]]/Table1[[#This Row],[Units Sold]],4)</f>
        <v>63</v>
      </c>
      <c r="R5149" s="4">
        <f>IFERROR(Table1[[#This Row],[Operating Profit]]/Table1[[#This Row],[Units Sold]],0)</f>
        <v>28.980000000000004</v>
      </c>
      <c r="S5149" s="4">
        <f>IFERROR((Table1[[#This Row],[Total Sales]]-Table1[[#This Row],[Operating Profit]])/Table1[[#This Row],[Units Sold]],0)</f>
        <v>34.019999999999996</v>
      </c>
      <c r="T5149" s="4" t="str">
        <f>IF(Table1[[#This Row],[Profit per unit]]&gt;$V$8,"Premium","Mass")</f>
        <v>Mass</v>
      </c>
      <c r="U5149" s="4"/>
    </row>
    <row r="5150" spans="2:21" ht="14.25" customHeight="1" x14ac:dyDescent="0.3">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c r="O5150" s="4" t="str">
        <f>TEXT(Table1[[#This Row],[Invoice Date]],"mmm")</f>
        <v>Jul</v>
      </c>
      <c r="P5150" s="4">
        <f>YEAR(Table1[[#This Row],[Invoice Date]])</f>
        <v>2021</v>
      </c>
      <c r="Q5150" s="4">
        <f>IFERROR(Table1[[#This Row],[Total Sales]]/Table1[[#This Row],[Units Sold]],4)</f>
        <v>59</v>
      </c>
      <c r="R5150" s="4">
        <f>IFERROR(Table1[[#This Row],[Operating Profit]]/Table1[[#This Row],[Units Sold]],0)</f>
        <v>27.73</v>
      </c>
      <c r="S5150" s="4">
        <f>IFERROR((Table1[[#This Row],[Total Sales]]-Table1[[#This Row],[Operating Profit]])/Table1[[#This Row],[Units Sold]],0)</f>
        <v>31.27</v>
      </c>
      <c r="T5150" s="4" t="str">
        <f>IF(Table1[[#This Row],[Profit per unit]]&gt;$V$8,"Premium","Mass")</f>
        <v>Mass</v>
      </c>
      <c r="U5150" s="4"/>
    </row>
    <row r="5151" spans="2:21" ht="14.25" customHeight="1" x14ac:dyDescent="0.3">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c r="O5151" s="4" t="str">
        <f>TEXT(Table1[[#This Row],[Invoice Date]],"mmm")</f>
        <v>Jul</v>
      </c>
      <c r="P5151" s="4">
        <f>YEAR(Table1[[#This Row],[Invoice Date]])</f>
        <v>2021</v>
      </c>
      <c r="Q5151" s="4">
        <f>IFERROR(Table1[[#This Row],[Total Sales]]/Table1[[#This Row],[Units Sold]],4)</f>
        <v>53</v>
      </c>
      <c r="R5151" s="4">
        <f>IFERROR(Table1[[#This Row],[Operating Profit]]/Table1[[#This Row],[Units Sold]],0)</f>
        <v>19.079999999999998</v>
      </c>
      <c r="S5151" s="4">
        <f>IFERROR((Table1[[#This Row],[Total Sales]]-Table1[[#This Row],[Operating Profit]])/Table1[[#This Row],[Units Sold]],0)</f>
        <v>33.92</v>
      </c>
      <c r="T5151" s="4" t="str">
        <f>IF(Table1[[#This Row],[Profit per unit]]&gt;$V$8,"Premium","Mass")</f>
        <v>Mass</v>
      </c>
      <c r="U5151" s="4"/>
    </row>
    <row r="5152" spans="2:21" ht="14.25" customHeight="1" x14ac:dyDescent="0.3">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c r="O5152" s="4" t="str">
        <f>TEXT(Table1[[#This Row],[Invoice Date]],"mmm")</f>
        <v>Jul</v>
      </c>
      <c r="P5152" s="4">
        <f>YEAR(Table1[[#This Row],[Invoice Date]])</f>
        <v>2021</v>
      </c>
      <c r="Q5152" s="4">
        <f>IFERROR(Table1[[#This Row],[Total Sales]]/Table1[[#This Row],[Units Sold]],4)</f>
        <v>51</v>
      </c>
      <c r="R5152" s="4">
        <f>IFERROR(Table1[[#This Row],[Operating Profit]]/Table1[[#This Row],[Units Sold]],0)</f>
        <v>19.38</v>
      </c>
      <c r="S5152" s="4">
        <f>IFERROR((Table1[[#This Row],[Total Sales]]-Table1[[#This Row],[Operating Profit]])/Table1[[#This Row],[Units Sold]],0)</f>
        <v>31.62</v>
      </c>
      <c r="T5152" s="4" t="str">
        <f>IF(Table1[[#This Row],[Profit per unit]]&gt;$V$8,"Premium","Mass")</f>
        <v>Mass</v>
      </c>
      <c r="U5152" s="4"/>
    </row>
    <row r="5153" spans="2:21" ht="14.25" customHeight="1" x14ac:dyDescent="0.3">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c r="O5153" s="4" t="str">
        <f>TEXT(Table1[[#This Row],[Invoice Date]],"mmm")</f>
        <v>Jul</v>
      </c>
      <c r="P5153" s="4">
        <f>YEAR(Table1[[#This Row],[Invoice Date]])</f>
        <v>2021</v>
      </c>
      <c r="Q5153" s="4">
        <f>IFERROR(Table1[[#This Row],[Total Sales]]/Table1[[#This Row],[Units Sold]],4)</f>
        <v>61</v>
      </c>
      <c r="R5153" s="4">
        <f>IFERROR(Table1[[#This Row],[Operating Profit]]/Table1[[#This Row],[Units Sold]],0)</f>
        <v>23.79</v>
      </c>
      <c r="S5153" s="4">
        <f>IFERROR((Table1[[#This Row],[Total Sales]]-Table1[[#This Row],[Operating Profit]])/Table1[[#This Row],[Units Sold]],0)</f>
        <v>37.21</v>
      </c>
      <c r="T5153" s="4" t="str">
        <f>IF(Table1[[#This Row],[Profit per unit]]&gt;$V$8,"Premium","Mass")</f>
        <v>Mass</v>
      </c>
      <c r="U5153" s="4"/>
    </row>
    <row r="5154" spans="2:21" ht="14.25" customHeight="1" x14ac:dyDescent="0.3">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c r="O5154" s="4" t="str">
        <f>TEXT(Table1[[#This Row],[Invoice Date]],"mmm")</f>
        <v>Jul</v>
      </c>
      <c r="P5154" s="4">
        <f>YEAR(Table1[[#This Row],[Invoice Date]])</f>
        <v>2021</v>
      </c>
      <c r="Q5154" s="4">
        <f>IFERROR(Table1[[#This Row],[Total Sales]]/Table1[[#This Row],[Units Sold]],4)</f>
        <v>67</v>
      </c>
      <c r="R5154" s="4">
        <f>IFERROR(Table1[[#This Row],[Operating Profit]]/Table1[[#This Row],[Units Sold]],0)</f>
        <v>30.149999999999995</v>
      </c>
      <c r="S5154" s="4">
        <f>IFERROR((Table1[[#This Row],[Total Sales]]-Table1[[#This Row],[Operating Profit]])/Table1[[#This Row],[Units Sold]],0)</f>
        <v>36.85</v>
      </c>
      <c r="T5154" s="4" t="str">
        <f>IF(Table1[[#This Row],[Profit per unit]]&gt;$V$8,"Premium","Mass")</f>
        <v>Mass</v>
      </c>
      <c r="U5154" s="4"/>
    </row>
    <row r="5155" spans="2:21" ht="14.25" customHeight="1" x14ac:dyDescent="0.3">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c r="O5155" s="4" t="str">
        <f>TEXT(Table1[[#This Row],[Invoice Date]],"mmm")</f>
        <v>Aug</v>
      </c>
      <c r="P5155" s="4">
        <f>YEAR(Table1[[#This Row],[Invoice Date]])</f>
        <v>2021</v>
      </c>
      <c r="Q5155" s="4">
        <f>IFERROR(Table1[[#This Row],[Total Sales]]/Table1[[#This Row],[Units Sold]],4)</f>
        <v>59</v>
      </c>
      <c r="R5155" s="4">
        <f>IFERROR(Table1[[#This Row],[Operating Profit]]/Table1[[#This Row],[Units Sold]],0)</f>
        <v>26.550000000000004</v>
      </c>
      <c r="S5155" s="4">
        <f>IFERROR((Table1[[#This Row],[Total Sales]]-Table1[[#This Row],[Operating Profit]])/Table1[[#This Row],[Units Sold]],0)</f>
        <v>32.449999999999996</v>
      </c>
      <c r="T5155" s="4" t="str">
        <f>IF(Table1[[#This Row],[Profit per unit]]&gt;$V$8,"Premium","Mass")</f>
        <v>Mass</v>
      </c>
      <c r="U5155" s="4"/>
    </row>
    <row r="5156" spans="2:21" ht="14.25" customHeight="1" x14ac:dyDescent="0.3">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c r="O5156" s="4" t="str">
        <f>TEXT(Table1[[#This Row],[Invoice Date]],"mmm")</f>
        <v>Aug</v>
      </c>
      <c r="P5156" s="4">
        <f>YEAR(Table1[[#This Row],[Invoice Date]])</f>
        <v>2021</v>
      </c>
      <c r="Q5156" s="4">
        <f>IFERROR(Table1[[#This Row],[Total Sales]]/Table1[[#This Row],[Units Sold]],4)</f>
        <v>56</v>
      </c>
      <c r="R5156" s="4">
        <f>IFERROR(Table1[[#This Row],[Operating Profit]]/Table1[[#This Row],[Units Sold]],0)</f>
        <v>25.200000000000003</v>
      </c>
      <c r="S5156" s="4">
        <f>IFERROR((Table1[[#This Row],[Total Sales]]-Table1[[#This Row],[Operating Profit]])/Table1[[#This Row],[Units Sold]],0)</f>
        <v>30.799999999999997</v>
      </c>
      <c r="T5156" s="4" t="str">
        <f>IF(Table1[[#This Row],[Profit per unit]]&gt;$V$8,"Premium","Mass")</f>
        <v>Mass</v>
      </c>
      <c r="U5156" s="4"/>
    </row>
    <row r="5157" spans="2:21" ht="14.25" customHeight="1" x14ac:dyDescent="0.3">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c r="O5157" s="4" t="str">
        <f>TEXT(Table1[[#This Row],[Invoice Date]],"mmm")</f>
        <v>Aug</v>
      </c>
      <c r="P5157" s="4">
        <f>YEAR(Table1[[#This Row],[Invoice Date]])</f>
        <v>2021</v>
      </c>
      <c r="Q5157" s="4">
        <f>IFERROR(Table1[[#This Row],[Total Sales]]/Table1[[#This Row],[Units Sold]],4)</f>
        <v>54</v>
      </c>
      <c r="R5157" s="4">
        <f>IFERROR(Table1[[#This Row],[Operating Profit]]/Table1[[#This Row],[Units Sold]],0)</f>
        <v>19.439999999999998</v>
      </c>
      <c r="S5157" s="4">
        <f>IFERROR((Table1[[#This Row],[Total Sales]]-Table1[[#This Row],[Operating Profit]])/Table1[[#This Row],[Units Sold]],0)</f>
        <v>34.56</v>
      </c>
      <c r="T5157" s="4" t="str">
        <f>IF(Table1[[#This Row],[Profit per unit]]&gt;$V$8,"Premium","Mass")</f>
        <v>Mass</v>
      </c>
      <c r="U5157" s="4"/>
    </row>
    <row r="5158" spans="2:21" ht="14.25" customHeight="1" x14ac:dyDescent="0.3">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c r="O5158" s="4" t="str">
        <f>TEXT(Table1[[#This Row],[Invoice Date]],"mmm")</f>
        <v>Aug</v>
      </c>
      <c r="P5158" s="4">
        <f>YEAR(Table1[[#This Row],[Invoice Date]])</f>
        <v>2021</v>
      </c>
      <c r="Q5158" s="4">
        <f>IFERROR(Table1[[#This Row],[Total Sales]]/Table1[[#This Row],[Units Sold]],4)</f>
        <v>53</v>
      </c>
      <c r="R5158" s="4">
        <f>IFERROR(Table1[[#This Row],[Operating Profit]]/Table1[[#This Row],[Units Sold]],0)</f>
        <v>21.200000000000003</v>
      </c>
      <c r="S5158" s="4">
        <f>IFERROR((Table1[[#This Row],[Total Sales]]-Table1[[#This Row],[Operating Profit]])/Table1[[#This Row],[Units Sold]],0)</f>
        <v>31.799999999999994</v>
      </c>
      <c r="T5158" s="4" t="str">
        <f>IF(Table1[[#This Row],[Profit per unit]]&gt;$V$8,"Premium","Mass")</f>
        <v>Mass</v>
      </c>
      <c r="U5158" s="4"/>
    </row>
    <row r="5159" spans="2:21" ht="14.25" customHeight="1" x14ac:dyDescent="0.3">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c r="O5159" s="4" t="str">
        <f>TEXT(Table1[[#This Row],[Invoice Date]],"mmm")</f>
        <v>Aug</v>
      </c>
      <c r="P5159" s="4">
        <f>YEAR(Table1[[#This Row],[Invoice Date]])</f>
        <v>2021</v>
      </c>
      <c r="Q5159" s="4">
        <f>IFERROR(Table1[[#This Row],[Total Sales]]/Table1[[#This Row],[Units Sold]],4)</f>
        <v>62</v>
      </c>
      <c r="R5159" s="4">
        <f>IFERROR(Table1[[#This Row],[Operating Profit]]/Table1[[#This Row],[Units Sold]],0)</f>
        <v>23.560000000000002</v>
      </c>
      <c r="S5159" s="4">
        <f>IFERROR((Table1[[#This Row],[Total Sales]]-Table1[[#This Row],[Operating Profit]])/Table1[[#This Row],[Units Sold]],0)</f>
        <v>38.44</v>
      </c>
      <c r="T5159" s="4" t="str">
        <f>IF(Table1[[#This Row],[Profit per unit]]&gt;$V$8,"Premium","Mass")</f>
        <v>Mass</v>
      </c>
      <c r="U5159" s="4"/>
    </row>
    <row r="5160" spans="2:21" ht="14.25" customHeight="1" x14ac:dyDescent="0.3">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c r="O5160" s="4" t="str">
        <f>TEXT(Table1[[#This Row],[Invoice Date]],"mmm")</f>
        <v>Aug</v>
      </c>
      <c r="P5160" s="4">
        <f>YEAR(Table1[[#This Row],[Invoice Date]])</f>
        <v>2021</v>
      </c>
      <c r="Q5160" s="4">
        <f>IFERROR(Table1[[#This Row],[Total Sales]]/Table1[[#This Row],[Units Sold]],4)</f>
        <v>67</v>
      </c>
      <c r="R5160" s="4">
        <f>IFERROR(Table1[[#This Row],[Operating Profit]]/Table1[[#This Row],[Units Sold]],0)</f>
        <v>28.14</v>
      </c>
      <c r="S5160" s="4">
        <f>IFERROR((Table1[[#This Row],[Total Sales]]-Table1[[#This Row],[Operating Profit]])/Table1[[#This Row],[Units Sold]],0)</f>
        <v>38.86</v>
      </c>
      <c r="T5160" s="4" t="str">
        <f>IF(Table1[[#This Row],[Profit per unit]]&gt;$V$8,"Premium","Mass")</f>
        <v>Mass</v>
      </c>
      <c r="U5160" s="4"/>
    </row>
    <row r="5161" spans="2:21" ht="14.25" customHeight="1" x14ac:dyDescent="0.3">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c r="O5161" s="4" t="str">
        <f>TEXT(Table1[[#This Row],[Invoice Date]],"mmm")</f>
        <v>Sep</v>
      </c>
      <c r="P5161" s="4">
        <f>YEAR(Table1[[#This Row],[Invoice Date]])</f>
        <v>2021</v>
      </c>
      <c r="Q5161" s="4">
        <f>IFERROR(Table1[[#This Row],[Total Sales]]/Table1[[#This Row],[Units Sold]],4)</f>
        <v>64</v>
      </c>
      <c r="R5161" s="4">
        <f>IFERROR(Table1[[#This Row],[Operating Profit]]/Table1[[#This Row],[Units Sold]],0)</f>
        <v>30.720000000000002</v>
      </c>
      <c r="S5161" s="4">
        <f>IFERROR((Table1[[#This Row],[Total Sales]]-Table1[[#This Row],[Operating Profit]])/Table1[[#This Row],[Units Sold]],0)</f>
        <v>33.28</v>
      </c>
      <c r="T5161" s="4" t="str">
        <f>IF(Table1[[#This Row],[Profit per unit]]&gt;$V$8,"Premium","Mass")</f>
        <v>Mass</v>
      </c>
      <c r="U5161" s="4"/>
    </row>
    <row r="5162" spans="2:21" ht="14.25" customHeight="1" x14ac:dyDescent="0.3">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c r="O5162" s="4" t="str">
        <f>TEXT(Table1[[#This Row],[Invoice Date]],"mmm")</f>
        <v>Sep</v>
      </c>
      <c r="P5162" s="4">
        <f>YEAR(Table1[[#This Row],[Invoice Date]])</f>
        <v>2021</v>
      </c>
      <c r="Q5162" s="4">
        <f>IFERROR(Table1[[#This Row],[Total Sales]]/Table1[[#This Row],[Units Sold]],4)</f>
        <v>55</v>
      </c>
      <c r="R5162" s="4">
        <f>IFERROR(Table1[[#This Row],[Operating Profit]]/Table1[[#This Row],[Units Sold]],0)</f>
        <v>26.400000000000002</v>
      </c>
      <c r="S5162" s="4">
        <f>IFERROR((Table1[[#This Row],[Total Sales]]-Table1[[#This Row],[Operating Profit]])/Table1[[#This Row],[Units Sold]],0)</f>
        <v>28.599999999999998</v>
      </c>
      <c r="T5162" s="4" t="str">
        <f>IF(Table1[[#This Row],[Profit per unit]]&gt;$V$8,"Premium","Mass")</f>
        <v>Mass</v>
      </c>
      <c r="U5162" s="4"/>
    </row>
    <row r="5163" spans="2:21" ht="14.25" customHeight="1" x14ac:dyDescent="0.3">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c r="O5163" s="4" t="str">
        <f>TEXT(Table1[[#This Row],[Invoice Date]],"mmm")</f>
        <v>Sep</v>
      </c>
      <c r="P5163" s="4">
        <f>YEAR(Table1[[#This Row],[Invoice Date]])</f>
        <v>2021</v>
      </c>
      <c r="Q5163" s="4">
        <f>IFERROR(Table1[[#This Row],[Total Sales]]/Table1[[#This Row],[Units Sold]],4)</f>
        <v>50</v>
      </c>
      <c r="R5163" s="4">
        <f>IFERROR(Table1[[#This Row],[Operating Profit]]/Table1[[#This Row],[Units Sold]],0)</f>
        <v>19</v>
      </c>
      <c r="S5163" s="4">
        <f>IFERROR((Table1[[#This Row],[Total Sales]]-Table1[[#This Row],[Operating Profit]])/Table1[[#This Row],[Units Sold]],0)</f>
        <v>31</v>
      </c>
      <c r="T5163" s="4" t="str">
        <f>IF(Table1[[#This Row],[Profit per unit]]&gt;$V$8,"Premium","Mass")</f>
        <v>Mass</v>
      </c>
      <c r="U5163" s="4"/>
    </row>
    <row r="5164" spans="2:21" ht="14.25" customHeight="1" x14ac:dyDescent="0.3">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c r="O5164" s="4" t="str">
        <f>TEXT(Table1[[#This Row],[Invoice Date]],"mmm")</f>
        <v>Sep</v>
      </c>
      <c r="P5164" s="4">
        <f>YEAR(Table1[[#This Row],[Invoice Date]])</f>
        <v>2021</v>
      </c>
      <c r="Q5164" s="4">
        <f>IFERROR(Table1[[#This Row],[Total Sales]]/Table1[[#This Row],[Units Sold]],4)</f>
        <v>50</v>
      </c>
      <c r="R5164" s="4">
        <f>IFERROR(Table1[[#This Row],[Operating Profit]]/Table1[[#This Row],[Units Sold]],0)</f>
        <v>19.5</v>
      </c>
      <c r="S5164" s="4">
        <f>IFERROR((Table1[[#This Row],[Total Sales]]-Table1[[#This Row],[Operating Profit]])/Table1[[#This Row],[Units Sold]],0)</f>
        <v>30.5</v>
      </c>
      <c r="T5164" s="4" t="str">
        <f>IF(Table1[[#This Row],[Profit per unit]]&gt;$V$8,"Premium","Mass")</f>
        <v>Mass</v>
      </c>
      <c r="U5164" s="4"/>
    </row>
    <row r="5165" spans="2:21" ht="14.25" customHeight="1" x14ac:dyDescent="0.3">
      <c r="B5165" s="4" t="s">
        <v>61</v>
      </c>
      <c r="C5165" s="4">
        <v>1185732</v>
      </c>
      <c r="D5165" s="5">
        <v>44459</v>
      </c>
      <c r="E5165" s="4" t="s">
        <v>31</v>
      </c>
      <c r="F5165" s="4" t="s">
        <v>64</v>
      </c>
      <c r="G5165" s="4" t="s">
        <v>65</v>
      </c>
      <c r="H5165" s="6" t="s">
        <v>22</v>
      </c>
      <c r="I5165" s="7">
        <v>62</v>
      </c>
      <c r="J5165" s="8">
        <v>60</v>
      </c>
      <c r="K5165" s="9">
        <v>3720</v>
      </c>
      <c r="L5165" s="9">
        <v>1488</v>
      </c>
      <c r="M5165" s="10">
        <v>0.4</v>
      </c>
      <c r="N5165" s="4" t="s">
        <v>83</v>
      </c>
      <c r="O5165" s="4" t="str">
        <f>TEXT(Table1[[#This Row],[Invoice Date]],"mmm")</f>
        <v>Sep</v>
      </c>
      <c r="P5165" s="4">
        <f>YEAR(Table1[[#This Row],[Invoice Date]])</f>
        <v>2021</v>
      </c>
      <c r="Q5165" s="4">
        <f>IFERROR(Table1[[#This Row],[Total Sales]]/Table1[[#This Row],[Units Sold]],4)</f>
        <v>62</v>
      </c>
      <c r="R5165" s="4">
        <f>IFERROR(Table1[[#This Row],[Operating Profit]]/Table1[[#This Row],[Units Sold]],0)</f>
        <v>24.8</v>
      </c>
      <c r="S5165" s="4">
        <f>IFERROR((Table1[[#This Row],[Total Sales]]-Table1[[#This Row],[Operating Profit]])/Table1[[#This Row],[Units Sold]],0)</f>
        <v>37.200000000000003</v>
      </c>
      <c r="T5165" s="4" t="str">
        <f>IF(Table1[[#This Row],[Profit per unit]]&gt;$V$8,"Premium","Mass")</f>
        <v>Mass</v>
      </c>
      <c r="U5165" s="4"/>
    </row>
    <row r="5166" spans="2:21" ht="14.25" customHeight="1" x14ac:dyDescent="0.3">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c r="O5166" s="4" t="str">
        <f>TEXT(Table1[[#This Row],[Invoice Date]],"mmm")</f>
        <v>Sep</v>
      </c>
      <c r="P5166" s="4">
        <f>YEAR(Table1[[#This Row],[Invoice Date]])</f>
        <v>2021</v>
      </c>
      <c r="Q5166" s="4">
        <f>IFERROR(Table1[[#This Row],[Total Sales]]/Table1[[#This Row],[Units Sold]],4)</f>
        <v>64</v>
      </c>
      <c r="R5166" s="4">
        <f>IFERROR(Table1[[#This Row],[Operating Profit]]/Table1[[#This Row],[Units Sold]],0)</f>
        <v>26.24</v>
      </c>
      <c r="S5166" s="4">
        <f>IFERROR((Table1[[#This Row],[Total Sales]]-Table1[[#This Row],[Operating Profit]])/Table1[[#This Row],[Units Sold]],0)</f>
        <v>37.760000000000005</v>
      </c>
      <c r="T5166" s="4" t="str">
        <f>IF(Table1[[#This Row],[Profit per unit]]&gt;$V$8,"Premium","Mass")</f>
        <v>Mass</v>
      </c>
      <c r="U5166" s="4"/>
    </row>
    <row r="5167" spans="2:21" ht="14.25" customHeight="1" x14ac:dyDescent="0.3">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c r="O5167" s="4" t="str">
        <f>TEXT(Table1[[#This Row],[Invoice Date]],"mmm")</f>
        <v>Oct</v>
      </c>
      <c r="P5167" s="4">
        <f>YEAR(Table1[[#This Row],[Invoice Date]])</f>
        <v>2021</v>
      </c>
      <c r="Q5167" s="4">
        <f>IFERROR(Table1[[#This Row],[Total Sales]]/Table1[[#This Row],[Units Sold]],4)</f>
        <v>68</v>
      </c>
      <c r="R5167" s="4">
        <f>IFERROR(Table1[[#This Row],[Operating Profit]]/Table1[[#This Row],[Units Sold]],0)</f>
        <v>31.96</v>
      </c>
      <c r="S5167" s="4">
        <f>IFERROR((Table1[[#This Row],[Total Sales]]-Table1[[#This Row],[Operating Profit]])/Table1[[#This Row],[Units Sold]],0)</f>
        <v>36.04</v>
      </c>
      <c r="T5167" s="4" t="str">
        <f>IF(Table1[[#This Row],[Profit per unit]]&gt;$V$8,"Premium","Mass")</f>
        <v>Mass</v>
      </c>
      <c r="U5167" s="4"/>
    </row>
    <row r="5168" spans="2:21" ht="14.25" customHeight="1" x14ac:dyDescent="0.3">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c r="O5168" s="4" t="str">
        <f>TEXT(Table1[[#This Row],[Invoice Date]],"mmm")</f>
        <v>Oct</v>
      </c>
      <c r="P5168" s="4">
        <f>YEAR(Table1[[#This Row],[Invoice Date]])</f>
        <v>2021</v>
      </c>
      <c r="Q5168" s="4">
        <f>IFERROR(Table1[[#This Row],[Total Sales]]/Table1[[#This Row],[Units Sold]],4)</f>
        <v>60</v>
      </c>
      <c r="R5168" s="4">
        <f>IFERROR(Table1[[#This Row],[Operating Profit]]/Table1[[#This Row],[Units Sold]],0)</f>
        <v>28.800000000000004</v>
      </c>
      <c r="S5168" s="4">
        <f>IFERROR((Table1[[#This Row],[Total Sales]]-Table1[[#This Row],[Operating Profit]])/Table1[[#This Row],[Units Sold]],0)</f>
        <v>31.199999999999996</v>
      </c>
      <c r="T5168" s="4" t="str">
        <f>IF(Table1[[#This Row],[Profit per unit]]&gt;$V$8,"Premium","Mass")</f>
        <v>Mass</v>
      </c>
      <c r="U5168" s="4"/>
    </row>
    <row r="5169" spans="2:21" ht="14.25" customHeight="1" x14ac:dyDescent="0.3">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c r="O5169" s="4" t="str">
        <f>TEXT(Table1[[#This Row],[Invoice Date]],"mmm")</f>
        <v>Oct</v>
      </c>
      <c r="P5169" s="4">
        <f>YEAR(Table1[[#This Row],[Invoice Date]])</f>
        <v>2021</v>
      </c>
      <c r="Q5169" s="4">
        <f>IFERROR(Table1[[#This Row],[Total Sales]]/Table1[[#This Row],[Units Sold]],4)</f>
        <v>59</v>
      </c>
      <c r="R5169" s="4">
        <f>IFERROR(Table1[[#This Row],[Operating Profit]]/Table1[[#This Row],[Units Sold]],0)</f>
        <v>23.6</v>
      </c>
      <c r="S5169" s="4">
        <f>IFERROR((Table1[[#This Row],[Total Sales]]-Table1[[#This Row],[Operating Profit]])/Table1[[#This Row],[Units Sold]],0)</f>
        <v>35.4</v>
      </c>
      <c r="T5169" s="4" t="str">
        <f>IF(Table1[[#This Row],[Profit per unit]]&gt;$V$8,"Premium","Mass")</f>
        <v>Mass</v>
      </c>
      <c r="U5169" s="4"/>
    </row>
    <row r="5170" spans="2:21" ht="14.25" customHeight="1" x14ac:dyDescent="0.3">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c r="O5170" s="4" t="str">
        <f>TEXT(Table1[[#This Row],[Invoice Date]],"mmm")</f>
        <v>Oct</v>
      </c>
      <c r="P5170" s="4">
        <f>YEAR(Table1[[#This Row],[Invoice Date]])</f>
        <v>2021</v>
      </c>
      <c r="Q5170" s="4">
        <f>IFERROR(Table1[[#This Row],[Total Sales]]/Table1[[#This Row],[Units Sold]],4)</f>
        <v>59</v>
      </c>
      <c r="R5170" s="4">
        <f>IFERROR(Table1[[#This Row],[Operating Profit]]/Table1[[#This Row],[Units Sold]],0)</f>
        <v>21.24</v>
      </c>
      <c r="S5170" s="4">
        <f>IFERROR((Table1[[#This Row],[Total Sales]]-Table1[[#This Row],[Operating Profit]])/Table1[[#This Row],[Units Sold]],0)</f>
        <v>37.760000000000005</v>
      </c>
      <c r="T5170" s="4" t="str">
        <f>IF(Table1[[#This Row],[Profit per unit]]&gt;$V$8,"Premium","Mass")</f>
        <v>Mass</v>
      </c>
      <c r="U5170" s="4"/>
    </row>
    <row r="5171" spans="2:21" ht="14.25" customHeight="1" x14ac:dyDescent="0.3">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c r="O5171" s="4" t="str">
        <f>TEXT(Table1[[#This Row],[Invoice Date]],"mmm")</f>
        <v>Oct</v>
      </c>
      <c r="P5171" s="4">
        <f>YEAR(Table1[[#This Row],[Invoice Date]])</f>
        <v>2021</v>
      </c>
      <c r="Q5171" s="4">
        <f>IFERROR(Table1[[#This Row],[Total Sales]]/Table1[[#This Row],[Units Sold]],4)</f>
        <v>71</v>
      </c>
      <c r="R5171" s="4">
        <f>IFERROR(Table1[[#This Row],[Operating Profit]]/Table1[[#This Row],[Units Sold]],0)</f>
        <v>24.849999999999998</v>
      </c>
      <c r="S5171" s="4">
        <f>IFERROR((Table1[[#This Row],[Total Sales]]-Table1[[#This Row],[Operating Profit]])/Table1[[#This Row],[Units Sold]],0)</f>
        <v>46.150000000000006</v>
      </c>
      <c r="T5171" s="4" t="str">
        <f>IF(Table1[[#This Row],[Profit per unit]]&gt;$V$8,"Premium","Mass")</f>
        <v>Mass</v>
      </c>
      <c r="U5171" s="4"/>
    </row>
    <row r="5172" spans="2:21" ht="14.25" customHeight="1" x14ac:dyDescent="0.3">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c r="O5172" s="4" t="str">
        <f>TEXT(Table1[[#This Row],[Invoice Date]],"mmm")</f>
        <v>Oct</v>
      </c>
      <c r="P5172" s="4">
        <f>YEAR(Table1[[#This Row],[Invoice Date]])</f>
        <v>2021</v>
      </c>
      <c r="Q5172" s="4">
        <f>IFERROR(Table1[[#This Row],[Total Sales]]/Table1[[#This Row],[Units Sold]],4)</f>
        <v>73</v>
      </c>
      <c r="R5172" s="4">
        <f>IFERROR(Table1[[#This Row],[Operating Profit]]/Table1[[#This Row],[Units Sold]],0)</f>
        <v>29.2</v>
      </c>
      <c r="S5172" s="4">
        <f>IFERROR((Table1[[#This Row],[Total Sales]]-Table1[[#This Row],[Operating Profit]])/Table1[[#This Row],[Units Sold]],0)</f>
        <v>43.800000000000004</v>
      </c>
      <c r="T5172" s="4" t="str">
        <f>IF(Table1[[#This Row],[Profit per unit]]&gt;$V$8,"Premium","Mass")</f>
        <v>Mass</v>
      </c>
      <c r="U5172" s="4"/>
    </row>
    <row r="5173" spans="2:21" ht="14.25" customHeight="1" x14ac:dyDescent="0.3">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c r="O5173" s="4" t="str">
        <f>TEXT(Table1[[#This Row],[Invoice Date]],"mmm")</f>
        <v>Nov</v>
      </c>
      <c r="P5173" s="4">
        <f>YEAR(Table1[[#This Row],[Invoice Date]])</f>
        <v>2021</v>
      </c>
      <c r="Q5173" s="4">
        <f>IFERROR(Table1[[#This Row],[Total Sales]]/Table1[[#This Row],[Units Sold]],4)</f>
        <v>68</v>
      </c>
      <c r="R5173" s="4">
        <f>IFERROR(Table1[[#This Row],[Operating Profit]]/Table1[[#This Row],[Units Sold]],0)</f>
        <v>32.64</v>
      </c>
      <c r="S5173" s="4">
        <f>IFERROR((Table1[[#This Row],[Total Sales]]-Table1[[#This Row],[Operating Profit]])/Table1[[#This Row],[Units Sold]],0)</f>
        <v>35.36</v>
      </c>
      <c r="T5173" s="4" t="str">
        <f>IF(Table1[[#This Row],[Profit per unit]]&gt;$V$8,"Premium","Mass")</f>
        <v>Mass</v>
      </c>
      <c r="U5173" s="4"/>
    </row>
    <row r="5174" spans="2:21" ht="14.25" customHeight="1" x14ac:dyDescent="0.3">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c r="O5174" s="4" t="str">
        <f>TEXT(Table1[[#This Row],[Invoice Date]],"mmm")</f>
        <v>Nov</v>
      </c>
      <c r="P5174" s="4">
        <f>YEAR(Table1[[#This Row],[Invoice Date]])</f>
        <v>2021</v>
      </c>
      <c r="Q5174" s="4">
        <f>IFERROR(Table1[[#This Row],[Total Sales]]/Table1[[#This Row],[Units Sold]],4)</f>
        <v>59</v>
      </c>
      <c r="R5174" s="4">
        <f>IFERROR(Table1[[#This Row],[Operating Profit]]/Table1[[#This Row],[Units Sold]],0)</f>
        <v>27.14</v>
      </c>
      <c r="S5174" s="4">
        <f>IFERROR((Table1[[#This Row],[Total Sales]]-Table1[[#This Row],[Operating Profit]])/Table1[[#This Row],[Units Sold]],0)</f>
        <v>31.86</v>
      </c>
      <c r="T5174" s="4" t="str">
        <f>IF(Table1[[#This Row],[Profit per unit]]&gt;$V$8,"Premium","Mass")</f>
        <v>Mass</v>
      </c>
      <c r="U5174" s="4"/>
    </row>
    <row r="5175" spans="2:21" ht="14.25" customHeight="1" x14ac:dyDescent="0.3">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c r="O5175" s="4" t="str">
        <f>TEXT(Table1[[#This Row],[Invoice Date]],"mmm")</f>
        <v>Nov</v>
      </c>
      <c r="P5175" s="4">
        <f>YEAR(Table1[[#This Row],[Invoice Date]])</f>
        <v>2021</v>
      </c>
      <c r="Q5175" s="4">
        <f>IFERROR(Table1[[#This Row],[Total Sales]]/Table1[[#This Row],[Units Sold]],4)</f>
        <v>59</v>
      </c>
      <c r="R5175" s="4">
        <f>IFERROR(Table1[[#This Row],[Operating Profit]]/Table1[[#This Row],[Units Sold]],0)</f>
        <v>23.01</v>
      </c>
      <c r="S5175" s="4">
        <f>IFERROR((Table1[[#This Row],[Total Sales]]-Table1[[#This Row],[Operating Profit]])/Table1[[#This Row],[Units Sold]],0)</f>
        <v>35.989999999999995</v>
      </c>
      <c r="T5175" s="4" t="str">
        <f>IF(Table1[[#This Row],[Profit per unit]]&gt;$V$8,"Premium","Mass")</f>
        <v>Mass</v>
      </c>
      <c r="U5175" s="4"/>
    </row>
    <row r="5176" spans="2:21" ht="14.25" customHeight="1" x14ac:dyDescent="0.3">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c r="O5176" s="4" t="str">
        <f>TEXT(Table1[[#This Row],[Invoice Date]],"mmm")</f>
        <v>Nov</v>
      </c>
      <c r="P5176" s="4">
        <f>YEAR(Table1[[#This Row],[Invoice Date]])</f>
        <v>2021</v>
      </c>
      <c r="Q5176" s="4">
        <f>IFERROR(Table1[[#This Row],[Total Sales]]/Table1[[#This Row],[Units Sold]],4)</f>
        <v>62</v>
      </c>
      <c r="R5176" s="4">
        <f>IFERROR(Table1[[#This Row],[Operating Profit]]/Table1[[#This Row],[Units Sold]],0)</f>
        <v>23.560000000000002</v>
      </c>
      <c r="S5176" s="4">
        <f>IFERROR((Table1[[#This Row],[Total Sales]]-Table1[[#This Row],[Operating Profit]])/Table1[[#This Row],[Units Sold]],0)</f>
        <v>38.44</v>
      </c>
      <c r="T5176" s="4" t="str">
        <f>IF(Table1[[#This Row],[Profit per unit]]&gt;$V$8,"Premium","Mass")</f>
        <v>Mass</v>
      </c>
      <c r="U5176" s="4"/>
    </row>
    <row r="5177" spans="2:21" ht="14.25" customHeight="1" x14ac:dyDescent="0.3">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c r="O5177" s="4" t="str">
        <f>TEXT(Table1[[#This Row],[Invoice Date]],"mmm")</f>
        <v>Nov</v>
      </c>
      <c r="P5177" s="4">
        <f>YEAR(Table1[[#This Row],[Invoice Date]])</f>
        <v>2021</v>
      </c>
      <c r="Q5177" s="4">
        <f>IFERROR(Table1[[#This Row],[Total Sales]]/Table1[[#This Row],[Units Sold]],4)</f>
        <v>69</v>
      </c>
      <c r="R5177" s="4">
        <f>IFERROR(Table1[[#This Row],[Operating Profit]]/Table1[[#This Row],[Units Sold]],0)</f>
        <v>24.15</v>
      </c>
      <c r="S5177" s="4">
        <f>IFERROR((Table1[[#This Row],[Total Sales]]-Table1[[#This Row],[Operating Profit]])/Table1[[#This Row],[Units Sold]],0)</f>
        <v>44.85</v>
      </c>
      <c r="T5177" s="4" t="str">
        <f>IF(Table1[[#This Row],[Profit per unit]]&gt;$V$8,"Premium","Mass")</f>
        <v>Mass</v>
      </c>
      <c r="U5177" s="4"/>
    </row>
    <row r="5178" spans="2:21" ht="14.25" customHeight="1" x14ac:dyDescent="0.3">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c r="O5178" s="4" t="str">
        <f>TEXT(Table1[[#This Row],[Invoice Date]],"mmm")</f>
        <v>Nov</v>
      </c>
      <c r="P5178" s="4">
        <f>YEAR(Table1[[#This Row],[Invoice Date]])</f>
        <v>2021</v>
      </c>
      <c r="Q5178" s="4">
        <f>IFERROR(Table1[[#This Row],[Total Sales]]/Table1[[#This Row],[Units Sold]],4)</f>
        <v>74</v>
      </c>
      <c r="R5178" s="4">
        <f>IFERROR(Table1[[#This Row],[Operating Profit]]/Table1[[#This Row],[Units Sold]],0)</f>
        <v>31.08</v>
      </c>
      <c r="S5178" s="4">
        <f>IFERROR((Table1[[#This Row],[Total Sales]]-Table1[[#This Row],[Operating Profit]])/Table1[[#This Row],[Units Sold]],0)</f>
        <v>42.92</v>
      </c>
      <c r="T5178" s="4" t="str">
        <f>IF(Table1[[#This Row],[Profit per unit]]&gt;$V$8,"Premium","Mass")</f>
        <v>Mass</v>
      </c>
      <c r="U5178" s="4"/>
    </row>
    <row r="5179" spans="2:21" ht="14.25" customHeight="1" x14ac:dyDescent="0.3">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c r="O5179" s="4" t="str">
        <f>TEXT(Table1[[#This Row],[Invoice Date]],"mmm")</f>
        <v>Dec</v>
      </c>
      <c r="P5179" s="4">
        <f>YEAR(Table1[[#This Row],[Invoice Date]])</f>
        <v>2021</v>
      </c>
      <c r="Q5179" s="4">
        <f>IFERROR(Table1[[#This Row],[Total Sales]]/Table1[[#This Row],[Units Sold]],4)</f>
        <v>69</v>
      </c>
      <c r="R5179" s="4">
        <f>IFERROR(Table1[[#This Row],[Operating Profit]]/Table1[[#This Row],[Units Sold]],0)</f>
        <v>32.430000000000007</v>
      </c>
      <c r="S5179" s="4">
        <f>IFERROR((Table1[[#This Row],[Total Sales]]-Table1[[#This Row],[Operating Profit]])/Table1[[#This Row],[Units Sold]],0)</f>
        <v>36.569999999999993</v>
      </c>
      <c r="T5179" s="4" t="str">
        <f>IF(Table1[[#This Row],[Profit per unit]]&gt;$V$8,"Premium","Mass")</f>
        <v>Mass</v>
      </c>
      <c r="U5179" s="4"/>
    </row>
    <row r="5180" spans="2:21" ht="14.25" customHeight="1" x14ac:dyDescent="0.3">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c r="O5180" s="4" t="str">
        <f>TEXT(Table1[[#This Row],[Invoice Date]],"mmm")</f>
        <v>Dec</v>
      </c>
      <c r="P5180" s="4">
        <f>YEAR(Table1[[#This Row],[Invoice Date]])</f>
        <v>2021</v>
      </c>
      <c r="Q5180" s="4">
        <f>IFERROR(Table1[[#This Row],[Total Sales]]/Table1[[#This Row],[Units Sold]],4)</f>
        <v>60</v>
      </c>
      <c r="R5180" s="4">
        <f>IFERROR(Table1[[#This Row],[Operating Profit]]/Table1[[#This Row],[Units Sold]],0)</f>
        <v>28.2</v>
      </c>
      <c r="S5180" s="4">
        <f>IFERROR((Table1[[#This Row],[Total Sales]]-Table1[[#This Row],[Operating Profit]])/Table1[[#This Row],[Units Sold]],0)</f>
        <v>31.8</v>
      </c>
      <c r="T5180" s="4" t="str">
        <f>IF(Table1[[#This Row],[Profit per unit]]&gt;$V$8,"Premium","Mass")</f>
        <v>Mass</v>
      </c>
      <c r="U5180" s="4"/>
    </row>
    <row r="5181" spans="2:21" ht="14.25" customHeight="1" x14ac:dyDescent="0.3">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c r="O5181" s="4" t="str">
        <f>TEXT(Table1[[#This Row],[Invoice Date]],"mmm")</f>
        <v>Jan</v>
      </c>
      <c r="P5181" s="4">
        <f>YEAR(Table1[[#This Row],[Invoice Date]])</f>
        <v>2021</v>
      </c>
      <c r="Q5181" s="4">
        <f>IFERROR(Table1[[#This Row],[Total Sales]]/Table1[[#This Row],[Units Sold]],4)</f>
        <v>33</v>
      </c>
      <c r="R5181" s="4">
        <f>IFERROR(Table1[[#This Row],[Operating Profit]]/Table1[[#This Row],[Units Sold]],0)</f>
        <v>12.540000000000001</v>
      </c>
      <c r="S5181" s="4">
        <f>IFERROR((Table1[[#This Row],[Total Sales]]-Table1[[#This Row],[Operating Profit]])/Table1[[#This Row],[Units Sold]],0)</f>
        <v>20.459999999999997</v>
      </c>
      <c r="T5181" s="4" t="str">
        <f>IF(Table1[[#This Row],[Profit per unit]]&gt;$V$8,"Premium","Mass")</f>
        <v>Mass</v>
      </c>
      <c r="U5181" s="4"/>
    </row>
    <row r="5182" spans="2:21" ht="14.25" customHeight="1" x14ac:dyDescent="0.3">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c r="O5182" s="4" t="str">
        <f>TEXT(Table1[[#This Row],[Invoice Date]],"mmm")</f>
        <v>Jan</v>
      </c>
      <c r="P5182" s="4">
        <f>YEAR(Table1[[#This Row],[Invoice Date]])</f>
        <v>2021</v>
      </c>
      <c r="Q5182" s="4">
        <f>IFERROR(Table1[[#This Row],[Total Sales]]/Table1[[#This Row],[Units Sold]],4)</f>
        <v>43</v>
      </c>
      <c r="R5182" s="4">
        <f>IFERROR(Table1[[#This Row],[Operating Profit]]/Table1[[#This Row],[Units Sold]],0)</f>
        <v>14.19</v>
      </c>
      <c r="S5182" s="4">
        <f>IFERROR((Table1[[#This Row],[Total Sales]]-Table1[[#This Row],[Operating Profit]])/Table1[[#This Row],[Units Sold]],0)</f>
        <v>28.81</v>
      </c>
      <c r="T5182" s="4" t="str">
        <f>IF(Table1[[#This Row],[Profit per unit]]&gt;$V$8,"Premium","Mass")</f>
        <v>Mass</v>
      </c>
      <c r="U5182" s="4"/>
    </row>
    <row r="5183" spans="2:21" ht="14.25" customHeight="1" x14ac:dyDescent="0.3">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c r="O5183" s="4" t="str">
        <f>TEXT(Table1[[#This Row],[Invoice Date]],"mmm")</f>
        <v>Jan</v>
      </c>
      <c r="P5183" s="4">
        <f>YEAR(Table1[[#This Row],[Invoice Date]])</f>
        <v>2021</v>
      </c>
      <c r="Q5183" s="4">
        <f>IFERROR(Table1[[#This Row],[Total Sales]]/Table1[[#This Row],[Units Sold]],4)</f>
        <v>41</v>
      </c>
      <c r="R5183" s="4">
        <f>IFERROR(Table1[[#This Row],[Operating Profit]]/Table1[[#This Row],[Units Sold]],0)</f>
        <v>14.76</v>
      </c>
      <c r="S5183" s="4">
        <f>IFERROR((Table1[[#This Row],[Total Sales]]-Table1[[#This Row],[Operating Profit]])/Table1[[#This Row],[Units Sold]],0)</f>
        <v>26.24</v>
      </c>
      <c r="T5183" s="4" t="str">
        <f>IF(Table1[[#This Row],[Profit per unit]]&gt;$V$8,"Premium","Mass")</f>
        <v>Mass</v>
      </c>
      <c r="U5183" s="4"/>
    </row>
    <row r="5184" spans="2:21" ht="14.25" customHeight="1" x14ac:dyDescent="0.3">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c r="O5184" s="4" t="str">
        <f>TEXT(Table1[[#This Row],[Invoice Date]],"mmm")</f>
        <v>Jan</v>
      </c>
      <c r="P5184" s="4">
        <f>YEAR(Table1[[#This Row],[Invoice Date]])</f>
        <v>2021</v>
      </c>
      <c r="Q5184" s="4">
        <f>IFERROR(Table1[[#This Row],[Total Sales]]/Table1[[#This Row],[Units Sold]],4)</f>
        <v>43</v>
      </c>
      <c r="R5184" s="4">
        <f>IFERROR(Table1[[#This Row],[Operating Profit]]/Table1[[#This Row],[Units Sold]],0)</f>
        <v>15.049999999999999</v>
      </c>
      <c r="S5184" s="4">
        <f>IFERROR((Table1[[#This Row],[Total Sales]]-Table1[[#This Row],[Operating Profit]])/Table1[[#This Row],[Units Sold]],0)</f>
        <v>27.95</v>
      </c>
      <c r="T5184" s="4" t="str">
        <f>IF(Table1[[#This Row],[Profit per unit]]&gt;$V$8,"Premium","Mass")</f>
        <v>Mass</v>
      </c>
      <c r="U5184" s="4"/>
    </row>
    <row r="5185" spans="2:21" ht="14.25" customHeight="1" x14ac:dyDescent="0.3">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c r="O5185" s="4" t="str">
        <f>TEXT(Table1[[#This Row],[Invoice Date]],"mmm")</f>
        <v>Jan</v>
      </c>
      <c r="P5185" s="4">
        <f>YEAR(Table1[[#This Row],[Invoice Date]])</f>
        <v>2021</v>
      </c>
      <c r="Q5185" s="4">
        <f>IFERROR(Table1[[#This Row],[Total Sales]]/Table1[[#This Row],[Units Sold]],4)</f>
        <v>46</v>
      </c>
      <c r="R5185" s="4">
        <f>IFERROR(Table1[[#This Row],[Operating Profit]]/Table1[[#This Row],[Units Sold]],0)</f>
        <v>13.799999999999999</v>
      </c>
      <c r="S5185" s="4">
        <f>IFERROR((Table1[[#This Row],[Total Sales]]-Table1[[#This Row],[Operating Profit]])/Table1[[#This Row],[Units Sold]],0)</f>
        <v>32.200000000000003</v>
      </c>
      <c r="T5185" s="4" t="str">
        <f>IF(Table1[[#This Row],[Profit per unit]]&gt;$V$8,"Premium","Mass")</f>
        <v>Mass</v>
      </c>
      <c r="U5185" s="4"/>
    </row>
    <row r="5186" spans="2:21" ht="14.25" customHeight="1" x14ac:dyDescent="0.3">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c r="O5186" s="4" t="str">
        <f>TEXT(Table1[[#This Row],[Invoice Date]],"mmm")</f>
        <v>Jan</v>
      </c>
      <c r="P5186" s="4">
        <f>YEAR(Table1[[#This Row],[Invoice Date]])</f>
        <v>2021</v>
      </c>
      <c r="Q5186" s="4">
        <f>IFERROR(Table1[[#This Row],[Total Sales]]/Table1[[#This Row],[Units Sold]],4)</f>
        <v>42</v>
      </c>
      <c r="R5186" s="4">
        <f>IFERROR(Table1[[#This Row],[Operating Profit]]/Table1[[#This Row],[Units Sold]],0)</f>
        <v>22.680000000000003</v>
      </c>
      <c r="S5186" s="4">
        <f>IFERROR((Table1[[#This Row],[Total Sales]]-Table1[[#This Row],[Operating Profit]])/Table1[[#This Row],[Units Sold]],0)</f>
        <v>19.319999999999997</v>
      </c>
      <c r="T5186" s="4" t="str">
        <f>IF(Table1[[#This Row],[Profit per unit]]&gt;$V$8,"Premium","Mass")</f>
        <v>Mass</v>
      </c>
      <c r="U5186" s="4"/>
    </row>
    <row r="5187" spans="2:21" ht="14.25" customHeight="1" x14ac:dyDescent="0.3">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c r="O5187" s="4" t="str">
        <f>TEXT(Table1[[#This Row],[Invoice Date]],"mmm")</f>
        <v>Feb</v>
      </c>
      <c r="P5187" s="4">
        <f>YEAR(Table1[[#This Row],[Invoice Date]])</f>
        <v>2021</v>
      </c>
      <c r="Q5187" s="4">
        <f>IFERROR(Table1[[#This Row],[Total Sales]]/Table1[[#This Row],[Units Sold]],4)</f>
        <v>33</v>
      </c>
      <c r="R5187" s="4">
        <f>IFERROR(Table1[[#This Row],[Operating Profit]]/Table1[[#This Row],[Units Sold]],0)</f>
        <v>11.879999999999999</v>
      </c>
      <c r="S5187" s="4">
        <f>IFERROR((Table1[[#This Row],[Total Sales]]-Table1[[#This Row],[Operating Profit]])/Table1[[#This Row],[Units Sold]],0)</f>
        <v>21.119999999999997</v>
      </c>
      <c r="T5187" s="4" t="str">
        <f>IF(Table1[[#This Row],[Profit per unit]]&gt;$V$8,"Premium","Mass")</f>
        <v>Mass</v>
      </c>
      <c r="U5187" s="4"/>
    </row>
    <row r="5188" spans="2:21" ht="14.25" customHeight="1" x14ac:dyDescent="0.3">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c r="O5188" s="4" t="str">
        <f>TEXT(Table1[[#This Row],[Invoice Date]],"mmm")</f>
        <v>Feb</v>
      </c>
      <c r="P5188" s="4">
        <f>YEAR(Table1[[#This Row],[Invoice Date]])</f>
        <v>2021</v>
      </c>
      <c r="Q5188" s="4">
        <f>IFERROR(Table1[[#This Row],[Total Sales]]/Table1[[#This Row],[Units Sold]],4)</f>
        <v>42</v>
      </c>
      <c r="R5188" s="4">
        <f>IFERROR(Table1[[#This Row],[Operating Profit]]/Table1[[#This Row],[Units Sold]],0)</f>
        <v>13.440000000000001</v>
      </c>
      <c r="S5188" s="4">
        <f>IFERROR((Table1[[#This Row],[Total Sales]]-Table1[[#This Row],[Operating Profit]])/Table1[[#This Row],[Units Sold]],0)</f>
        <v>28.560000000000002</v>
      </c>
      <c r="T5188" s="4" t="str">
        <f>IF(Table1[[#This Row],[Profit per unit]]&gt;$V$8,"Premium","Mass")</f>
        <v>Mass</v>
      </c>
      <c r="U5188" s="4"/>
    </row>
    <row r="5189" spans="2:21" ht="14.25" customHeight="1" x14ac:dyDescent="0.3">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c r="O5189" s="4" t="str">
        <f>TEXT(Table1[[#This Row],[Invoice Date]],"mmm")</f>
        <v>Feb</v>
      </c>
      <c r="P5189" s="4">
        <f>YEAR(Table1[[#This Row],[Invoice Date]])</f>
        <v>2021</v>
      </c>
      <c r="Q5189" s="4">
        <f>IFERROR(Table1[[#This Row],[Total Sales]]/Table1[[#This Row],[Units Sold]],4)</f>
        <v>44</v>
      </c>
      <c r="R5189" s="4">
        <f>IFERROR(Table1[[#This Row],[Operating Profit]]/Table1[[#This Row],[Units Sold]],0)</f>
        <v>15.84</v>
      </c>
      <c r="S5189" s="4">
        <f>IFERROR((Table1[[#This Row],[Total Sales]]-Table1[[#This Row],[Operating Profit]])/Table1[[#This Row],[Units Sold]],0)</f>
        <v>28.16</v>
      </c>
      <c r="T5189" s="4" t="str">
        <f>IF(Table1[[#This Row],[Profit per unit]]&gt;$V$8,"Premium","Mass")</f>
        <v>Mass</v>
      </c>
      <c r="U5189" s="4"/>
    </row>
    <row r="5190" spans="2:21" ht="14.25" customHeight="1" x14ac:dyDescent="0.3">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c r="O5190" s="4" t="str">
        <f>TEXT(Table1[[#This Row],[Invoice Date]],"mmm")</f>
        <v>Feb</v>
      </c>
      <c r="P5190" s="4">
        <f>YEAR(Table1[[#This Row],[Invoice Date]])</f>
        <v>2021</v>
      </c>
      <c r="Q5190" s="4">
        <f>IFERROR(Table1[[#This Row],[Total Sales]]/Table1[[#This Row],[Units Sold]],4)</f>
        <v>41</v>
      </c>
      <c r="R5190" s="4">
        <f>IFERROR(Table1[[#This Row],[Operating Profit]]/Table1[[#This Row],[Units Sold]],0)</f>
        <v>15.99</v>
      </c>
      <c r="S5190" s="4">
        <f>IFERROR((Table1[[#This Row],[Total Sales]]-Table1[[#This Row],[Operating Profit]])/Table1[[#This Row],[Units Sold]],0)</f>
        <v>25.009999999999998</v>
      </c>
      <c r="T5190" s="4" t="str">
        <f>IF(Table1[[#This Row],[Profit per unit]]&gt;$V$8,"Premium","Mass")</f>
        <v>Mass</v>
      </c>
      <c r="U5190" s="4"/>
    </row>
    <row r="5191" spans="2:21" ht="14.25" customHeight="1" x14ac:dyDescent="0.3">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c r="O5191" s="4" t="str">
        <f>TEXT(Table1[[#This Row],[Invoice Date]],"mmm")</f>
        <v>Feb</v>
      </c>
      <c r="P5191" s="4">
        <f>YEAR(Table1[[#This Row],[Invoice Date]])</f>
        <v>2021</v>
      </c>
      <c r="Q5191" s="4">
        <f>IFERROR(Table1[[#This Row],[Total Sales]]/Table1[[#This Row],[Units Sold]],4)</f>
        <v>47</v>
      </c>
      <c r="R5191" s="4">
        <f>IFERROR(Table1[[#This Row],[Operating Profit]]/Table1[[#This Row],[Units Sold]],0)</f>
        <v>14.1</v>
      </c>
      <c r="S5191" s="4">
        <f>IFERROR((Table1[[#This Row],[Total Sales]]-Table1[[#This Row],[Operating Profit]])/Table1[[#This Row],[Units Sold]],0)</f>
        <v>32.9</v>
      </c>
      <c r="T5191" s="4" t="str">
        <f>IF(Table1[[#This Row],[Profit per unit]]&gt;$V$8,"Premium","Mass")</f>
        <v>Mass</v>
      </c>
      <c r="U5191" s="4"/>
    </row>
    <row r="5192" spans="2:21" ht="14.25" customHeight="1" x14ac:dyDescent="0.3">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c r="O5192" s="4" t="str">
        <f>TEXT(Table1[[#This Row],[Invoice Date]],"mmm")</f>
        <v>Feb</v>
      </c>
      <c r="P5192" s="4">
        <f>YEAR(Table1[[#This Row],[Invoice Date]])</f>
        <v>2021</v>
      </c>
      <c r="Q5192" s="4">
        <f>IFERROR(Table1[[#This Row],[Total Sales]]/Table1[[#This Row],[Units Sold]],4)</f>
        <v>44</v>
      </c>
      <c r="R5192" s="4">
        <f>IFERROR(Table1[[#This Row],[Operating Profit]]/Table1[[#This Row],[Units Sold]],0)</f>
        <v>24.2</v>
      </c>
      <c r="S5192" s="4">
        <f>IFERROR((Table1[[#This Row],[Total Sales]]-Table1[[#This Row],[Operating Profit]])/Table1[[#This Row],[Units Sold]],0)</f>
        <v>19.8</v>
      </c>
      <c r="T5192" s="4" t="str">
        <f>IF(Table1[[#This Row],[Profit per unit]]&gt;$V$8,"Premium","Mass")</f>
        <v>Mass</v>
      </c>
      <c r="U5192" s="4"/>
    </row>
    <row r="5193" spans="2:21" ht="14.25" customHeight="1" x14ac:dyDescent="0.3">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c r="O5193" s="4" t="str">
        <f>TEXT(Table1[[#This Row],[Invoice Date]],"mmm")</f>
        <v>Mar</v>
      </c>
      <c r="P5193" s="4">
        <f>YEAR(Table1[[#This Row],[Invoice Date]])</f>
        <v>2021</v>
      </c>
      <c r="Q5193" s="4">
        <f>IFERROR(Table1[[#This Row],[Total Sales]]/Table1[[#This Row],[Units Sold]],4)</f>
        <v>44</v>
      </c>
      <c r="R5193" s="4">
        <f>IFERROR(Table1[[#This Row],[Operating Profit]]/Table1[[#This Row],[Units Sold]],0)</f>
        <v>17.600000000000001</v>
      </c>
      <c r="S5193" s="4">
        <f>IFERROR((Table1[[#This Row],[Total Sales]]-Table1[[#This Row],[Operating Profit]])/Table1[[#This Row],[Units Sold]],0)</f>
        <v>26.4</v>
      </c>
      <c r="T5193" s="4" t="str">
        <f>IF(Table1[[#This Row],[Profit per unit]]&gt;$V$8,"Premium","Mass")</f>
        <v>Mass</v>
      </c>
      <c r="U5193" s="4"/>
    </row>
    <row r="5194" spans="2:21" ht="14.25" customHeight="1" x14ac:dyDescent="0.3">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c r="O5194" s="4" t="str">
        <f>TEXT(Table1[[#This Row],[Invoice Date]],"mmm")</f>
        <v>Mar</v>
      </c>
      <c r="P5194" s="4">
        <f>YEAR(Table1[[#This Row],[Invoice Date]])</f>
        <v>2021</v>
      </c>
      <c r="Q5194" s="4">
        <f>IFERROR(Table1[[#This Row],[Total Sales]]/Table1[[#This Row],[Units Sold]],4)</f>
        <v>54</v>
      </c>
      <c r="R5194" s="4">
        <f>IFERROR(Table1[[#This Row],[Operating Profit]]/Table1[[#This Row],[Units Sold]],0)</f>
        <v>16.739999999999998</v>
      </c>
      <c r="S5194" s="4">
        <f>IFERROR((Table1[[#This Row],[Total Sales]]-Table1[[#This Row],[Operating Profit]])/Table1[[#This Row],[Units Sold]],0)</f>
        <v>37.26</v>
      </c>
      <c r="T5194" s="4" t="str">
        <f>IF(Table1[[#This Row],[Profit per unit]]&gt;$V$8,"Premium","Mass")</f>
        <v>Mass</v>
      </c>
      <c r="U5194" s="4"/>
    </row>
    <row r="5195" spans="2:21" ht="14.25" customHeight="1" x14ac:dyDescent="0.3">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c r="O5195" s="4" t="str">
        <f>TEXT(Table1[[#This Row],[Invoice Date]],"mmm")</f>
        <v>Mar</v>
      </c>
      <c r="P5195" s="4">
        <f>YEAR(Table1[[#This Row],[Invoice Date]])</f>
        <v>2021</v>
      </c>
      <c r="Q5195" s="4">
        <f>IFERROR(Table1[[#This Row],[Total Sales]]/Table1[[#This Row],[Units Sold]],4)</f>
        <v>57</v>
      </c>
      <c r="R5195" s="4">
        <f>IFERROR(Table1[[#This Row],[Operating Profit]]/Table1[[#This Row],[Units Sold]],0)</f>
        <v>22.23</v>
      </c>
      <c r="S5195" s="4">
        <f>IFERROR((Table1[[#This Row],[Total Sales]]-Table1[[#This Row],[Operating Profit]])/Table1[[#This Row],[Units Sold]],0)</f>
        <v>34.770000000000003</v>
      </c>
      <c r="T5195" s="4" t="str">
        <f>IF(Table1[[#This Row],[Profit per unit]]&gt;$V$8,"Premium","Mass")</f>
        <v>Mass</v>
      </c>
      <c r="U5195" s="4"/>
    </row>
    <row r="5196" spans="2:21" ht="14.25" customHeight="1" x14ac:dyDescent="0.3">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c r="O5196" s="4" t="str">
        <f>TEXT(Table1[[#This Row],[Invoice Date]],"mmm")</f>
        <v>Mar</v>
      </c>
      <c r="P5196" s="4">
        <f>YEAR(Table1[[#This Row],[Invoice Date]])</f>
        <v>2021</v>
      </c>
      <c r="Q5196" s="4">
        <f>IFERROR(Table1[[#This Row],[Total Sales]]/Table1[[#This Row],[Units Sold]],4)</f>
        <v>52</v>
      </c>
      <c r="R5196" s="4">
        <f>IFERROR(Table1[[#This Row],[Operating Profit]]/Table1[[#This Row],[Units Sold]],0)</f>
        <v>18.720000000000002</v>
      </c>
      <c r="S5196" s="4">
        <f>IFERROR((Table1[[#This Row],[Total Sales]]-Table1[[#This Row],[Operating Profit]])/Table1[[#This Row],[Units Sold]],0)</f>
        <v>33.279999999999994</v>
      </c>
      <c r="T5196" s="4" t="str">
        <f>IF(Table1[[#This Row],[Profit per unit]]&gt;$V$8,"Premium","Mass")</f>
        <v>Mass</v>
      </c>
      <c r="U5196" s="4"/>
    </row>
    <row r="5197" spans="2:21" ht="14.25" customHeight="1" x14ac:dyDescent="0.3">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c r="O5197" s="4" t="str">
        <f>TEXT(Table1[[#This Row],[Invoice Date]],"mmm")</f>
        <v>Mar</v>
      </c>
      <c r="P5197" s="4">
        <f>YEAR(Table1[[#This Row],[Invoice Date]])</f>
        <v>2021</v>
      </c>
      <c r="Q5197" s="4">
        <f>IFERROR(Table1[[#This Row],[Total Sales]]/Table1[[#This Row],[Units Sold]],4)</f>
        <v>55</v>
      </c>
      <c r="R5197" s="4">
        <f>IFERROR(Table1[[#This Row],[Operating Profit]]/Table1[[#This Row],[Units Sold]],0)</f>
        <v>14.300000000000002</v>
      </c>
      <c r="S5197" s="4">
        <f>IFERROR((Table1[[#This Row],[Total Sales]]-Table1[[#This Row],[Operating Profit]])/Table1[[#This Row],[Units Sold]],0)</f>
        <v>40.699999999999996</v>
      </c>
      <c r="T5197" s="4" t="str">
        <f>IF(Table1[[#This Row],[Profit per unit]]&gt;$V$8,"Premium","Mass")</f>
        <v>Mass</v>
      </c>
      <c r="U5197" s="4"/>
    </row>
    <row r="5198" spans="2:21" ht="14.25" customHeight="1" x14ac:dyDescent="0.3">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c r="O5198" s="4" t="str">
        <f>TEXT(Table1[[#This Row],[Invoice Date]],"mmm")</f>
        <v>Mar</v>
      </c>
      <c r="P5198" s="4">
        <f>YEAR(Table1[[#This Row],[Invoice Date]])</f>
        <v>2021</v>
      </c>
      <c r="Q5198" s="4">
        <f>IFERROR(Table1[[#This Row],[Total Sales]]/Table1[[#This Row],[Units Sold]],4)</f>
        <v>50</v>
      </c>
      <c r="R5198" s="4">
        <f>IFERROR(Table1[[#This Row],[Operating Profit]]/Table1[[#This Row],[Units Sold]],0)</f>
        <v>27.5</v>
      </c>
      <c r="S5198" s="4">
        <f>IFERROR((Table1[[#This Row],[Total Sales]]-Table1[[#This Row],[Operating Profit]])/Table1[[#This Row],[Units Sold]],0)</f>
        <v>22.5</v>
      </c>
      <c r="T5198" s="4" t="str">
        <f>IF(Table1[[#This Row],[Profit per unit]]&gt;$V$8,"Premium","Mass")</f>
        <v>Mass</v>
      </c>
      <c r="U5198" s="4"/>
    </row>
    <row r="5199" spans="2:21" ht="14.25" customHeight="1" x14ac:dyDescent="0.3">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c r="O5199" s="4" t="str">
        <f>TEXT(Table1[[#This Row],[Invoice Date]],"mmm")</f>
        <v>Apr</v>
      </c>
      <c r="P5199" s="4">
        <f>YEAR(Table1[[#This Row],[Invoice Date]])</f>
        <v>2021</v>
      </c>
      <c r="Q5199" s="4">
        <f>IFERROR(Table1[[#This Row],[Total Sales]]/Table1[[#This Row],[Units Sold]],4)</f>
        <v>59</v>
      </c>
      <c r="R5199" s="4">
        <f>IFERROR(Table1[[#This Row],[Operating Profit]]/Table1[[#This Row],[Units Sold]],0)</f>
        <v>21.24</v>
      </c>
      <c r="S5199" s="4">
        <f>IFERROR((Table1[[#This Row],[Total Sales]]-Table1[[#This Row],[Operating Profit]])/Table1[[#This Row],[Units Sold]],0)</f>
        <v>37.76</v>
      </c>
      <c r="T5199" s="4" t="str">
        <f>IF(Table1[[#This Row],[Profit per unit]]&gt;$V$8,"Premium","Mass")</f>
        <v>Mass</v>
      </c>
      <c r="U5199" s="4"/>
    </row>
    <row r="5200" spans="2:21" ht="14.25" customHeight="1" x14ac:dyDescent="0.3">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c r="O5200" s="4" t="str">
        <f>TEXT(Table1[[#This Row],[Invoice Date]],"mmm")</f>
        <v>Apr</v>
      </c>
      <c r="P5200" s="4">
        <f>YEAR(Table1[[#This Row],[Invoice Date]])</f>
        <v>2021</v>
      </c>
      <c r="Q5200" s="4">
        <f>IFERROR(Table1[[#This Row],[Total Sales]]/Table1[[#This Row],[Units Sold]],4)</f>
        <v>61</v>
      </c>
      <c r="R5200" s="4">
        <f>IFERROR(Table1[[#This Row],[Operating Profit]]/Table1[[#This Row],[Units Sold]],0)</f>
        <v>21.349999999999998</v>
      </c>
      <c r="S5200" s="4">
        <f>IFERROR((Table1[[#This Row],[Total Sales]]-Table1[[#This Row],[Operating Profit]])/Table1[[#This Row],[Units Sold]],0)</f>
        <v>39.65</v>
      </c>
      <c r="T5200" s="4" t="str">
        <f>IF(Table1[[#This Row],[Profit per unit]]&gt;$V$8,"Premium","Mass")</f>
        <v>Mass</v>
      </c>
      <c r="U5200" s="4"/>
    </row>
    <row r="5201" spans="2:21" ht="14.25" customHeight="1" x14ac:dyDescent="0.3">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c r="O5201" s="4" t="str">
        <f>TEXT(Table1[[#This Row],[Invoice Date]],"mmm")</f>
        <v>Apr</v>
      </c>
      <c r="P5201" s="4">
        <f>YEAR(Table1[[#This Row],[Invoice Date]])</f>
        <v>2021</v>
      </c>
      <c r="Q5201" s="4">
        <f>IFERROR(Table1[[#This Row],[Total Sales]]/Table1[[#This Row],[Units Sold]],4)</f>
        <v>60</v>
      </c>
      <c r="R5201" s="4">
        <f>IFERROR(Table1[[#This Row],[Operating Profit]]/Table1[[#This Row],[Units Sold]],0)</f>
        <v>22.8</v>
      </c>
      <c r="S5201" s="4">
        <f>IFERROR((Table1[[#This Row],[Total Sales]]-Table1[[#This Row],[Operating Profit]])/Table1[[#This Row],[Units Sold]],0)</f>
        <v>37.199999999999996</v>
      </c>
      <c r="T5201" s="4" t="str">
        <f>IF(Table1[[#This Row],[Profit per unit]]&gt;$V$8,"Premium","Mass")</f>
        <v>Mass</v>
      </c>
      <c r="U5201" s="4"/>
    </row>
    <row r="5202" spans="2:21" ht="14.25" customHeight="1" x14ac:dyDescent="0.3">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c r="O5202" s="4" t="str">
        <f>TEXT(Table1[[#This Row],[Invoice Date]],"mmm")</f>
        <v>Apr</v>
      </c>
      <c r="P5202" s="4">
        <f>YEAR(Table1[[#This Row],[Invoice Date]])</f>
        <v>2021</v>
      </c>
      <c r="Q5202" s="4">
        <f>IFERROR(Table1[[#This Row],[Total Sales]]/Table1[[#This Row],[Units Sold]],4)</f>
        <v>48</v>
      </c>
      <c r="R5202" s="4">
        <f>IFERROR(Table1[[#This Row],[Operating Profit]]/Table1[[#This Row],[Units Sold]],0)</f>
        <v>16.799999999999997</v>
      </c>
      <c r="S5202" s="4">
        <f>IFERROR((Table1[[#This Row],[Total Sales]]-Table1[[#This Row],[Operating Profit]])/Table1[[#This Row],[Units Sold]],0)</f>
        <v>31.200000000000006</v>
      </c>
      <c r="T5202" s="4" t="str">
        <f>IF(Table1[[#This Row],[Profit per unit]]&gt;$V$8,"Premium","Mass")</f>
        <v>Mass</v>
      </c>
      <c r="U5202" s="4"/>
    </row>
    <row r="5203" spans="2:21" ht="14.25" customHeight="1" x14ac:dyDescent="0.3">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c r="O5203" s="4" t="str">
        <f>TEXT(Table1[[#This Row],[Invoice Date]],"mmm")</f>
        <v>Apr</v>
      </c>
      <c r="P5203" s="4">
        <f>YEAR(Table1[[#This Row],[Invoice Date]])</f>
        <v>2021</v>
      </c>
      <c r="Q5203" s="4">
        <f>IFERROR(Table1[[#This Row],[Total Sales]]/Table1[[#This Row],[Units Sold]],4)</f>
        <v>52</v>
      </c>
      <c r="R5203" s="4">
        <f>IFERROR(Table1[[#This Row],[Operating Profit]]/Table1[[#This Row],[Units Sold]],0)</f>
        <v>14.040000000000001</v>
      </c>
      <c r="S5203" s="4">
        <f>IFERROR((Table1[[#This Row],[Total Sales]]-Table1[[#This Row],[Operating Profit]])/Table1[[#This Row],[Units Sold]],0)</f>
        <v>37.96</v>
      </c>
      <c r="T5203" s="4" t="str">
        <f>IF(Table1[[#This Row],[Profit per unit]]&gt;$V$8,"Premium","Mass")</f>
        <v>Mass</v>
      </c>
      <c r="U5203" s="4"/>
    </row>
    <row r="5204" spans="2:21" ht="14.25" customHeight="1" x14ac:dyDescent="0.3">
      <c r="B5204" s="4" t="s">
        <v>14</v>
      </c>
      <c r="C5204" s="4">
        <v>1128299</v>
      </c>
      <c r="D5204" s="5">
        <v>44296</v>
      </c>
      <c r="E5204" s="4" t="s">
        <v>31</v>
      </c>
      <c r="F5204" s="4" t="s">
        <v>66</v>
      </c>
      <c r="G5204" s="4" t="s">
        <v>67</v>
      </c>
      <c r="H5204" s="6" t="s">
        <v>23</v>
      </c>
      <c r="I5204" s="7">
        <v>66</v>
      </c>
      <c r="J5204" s="8">
        <v>94</v>
      </c>
      <c r="K5204" s="9">
        <v>6204</v>
      </c>
      <c r="L5204" s="9">
        <v>3102</v>
      </c>
      <c r="M5204" s="10">
        <v>0.5</v>
      </c>
      <c r="N5204" s="4" t="s">
        <v>83</v>
      </c>
      <c r="O5204" s="4" t="str">
        <f>TEXT(Table1[[#This Row],[Invoice Date]],"mmm")</f>
        <v>Apr</v>
      </c>
      <c r="P5204" s="4">
        <f>YEAR(Table1[[#This Row],[Invoice Date]])</f>
        <v>2021</v>
      </c>
      <c r="Q5204" s="4">
        <f>IFERROR(Table1[[#This Row],[Total Sales]]/Table1[[#This Row],[Units Sold]],4)</f>
        <v>66</v>
      </c>
      <c r="R5204" s="4">
        <f>IFERROR(Table1[[#This Row],[Operating Profit]]/Table1[[#This Row],[Units Sold]],0)</f>
        <v>33</v>
      </c>
      <c r="S5204" s="4">
        <f>IFERROR((Table1[[#This Row],[Total Sales]]-Table1[[#This Row],[Operating Profit]])/Table1[[#This Row],[Units Sold]],0)</f>
        <v>33</v>
      </c>
      <c r="T5204" s="4" t="str">
        <f>IF(Table1[[#This Row],[Profit per unit]]&gt;$V$8,"Premium","Mass")</f>
        <v>Mass</v>
      </c>
      <c r="U5204" s="4"/>
    </row>
    <row r="5205" spans="2:21" ht="14.25" customHeight="1" x14ac:dyDescent="0.3">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c r="O5205" s="4" t="str">
        <f>TEXT(Table1[[#This Row],[Invoice Date]],"mmm")</f>
        <v>May</v>
      </c>
      <c r="P5205" s="4">
        <f>YEAR(Table1[[#This Row],[Invoice Date]])</f>
        <v>2021</v>
      </c>
      <c r="Q5205" s="4">
        <f>IFERROR(Table1[[#This Row],[Total Sales]]/Table1[[#This Row],[Units Sold]],4)</f>
        <v>51</v>
      </c>
      <c r="R5205" s="4">
        <f>IFERROR(Table1[[#This Row],[Operating Profit]]/Table1[[#This Row],[Units Sold]],0)</f>
        <v>18.87</v>
      </c>
      <c r="S5205" s="4">
        <f>IFERROR((Table1[[#This Row],[Total Sales]]-Table1[[#This Row],[Operating Profit]])/Table1[[#This Row],[Units Sold]],0)</f>
        <v>32.130000000000003</v>
      </c>
      <c r="T5205" s="4" t="str">
        <f>IF(Table1[[#This Row],[Profit per unit]]&gt;$V$8,"Premium","Mass")</f>
        <v>Mass</v>
      </c>
      <c r="U5205" s="4"/>
    </row>
    <row r="5206" spans="2:21" ht="14.25" customHeight="1" x14ac:dyDescent="0.3">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c r="O5206" s="4" t="str">
        <f>TEXT(Table1[[#This Row],[Invoice Date]],"mmm")</f>
        <v>May</v>
      </c>
      <c r="P5206" s="4">
        <f>YEAR(Table1[[#This Row],[Invoice Date]])</f>
        <v>2021</v>
      </c>
      <c r="Q5206" s="4">
        <f>IFERROR(Table1[[#This Row],[Total Sales]]/Table1[[#This Row],[Units Sold]],4)</f>
        <v>58</v>
      </c>
      <c r="R5206" s="4">
        <f>IFERROR(Table1[[#This Row],[Operating Profit]]/Table1[[#This Row],[Units Sold]],0)</f>
        <v>19.14</v>
      </c>
      <c r="S5206" s="4">
        <f>IFERROR((Table1[[#This Row],[Total Sales]]-Table1[[#This Row],[Operating Profit]])/Table1[[#This Row],[Units Sold]],0)</f>
        <v>38.86</v>
      </c>
      <c r="T5206" s="4" t="str">
        <f>IF(Table1[[#This Row],[Profit per unit]]&gt;$V$8,"Premium","Mass")</f>
        <v>Mass</v>
      </c>
      <c r="U5206" s="4"/>
    </row>
    <row r="5207" spans="2:21" ht="14.25" customHeight="1" x14ac:dyDescent="0.3">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c r="O5207" s="4" t="str">
        <f>TEXT(Table1[[#This Row],[Invoice Date]],"mmm")</f>
        <v>May</v>
      </c>
      <c r="P5207" s="4">
        <f>YEAR(Table1[[#This Row],[Invoice Date]])</f>
        <v>2021</v>
      </c>
      <c r="Q5207" s="4">
        <f>IFERROR(Table1[[#This Row],[Total Sales]]/Table1[[#This Row],[Units Sold]],4)</f>
        <v>56</v>
      </c>
      <c r="R5207" s="4">
        <f>IFERROR(Table1[[#This Row],[Operating Profit]]/Table1[[#This Row],[Units Sold]],0)</f>
        <v>22.400000000000002</v>
      </c>
      <c r="S5207" s="4">
        <f>IFERROR((Table1[[#This Row],[Total Sales]]-Table1[[#This Row],[Operating Profit]])/Table1[[#This Row],[Units Sold]],0)</f>
        <v>33.599999999999994</v>
      </c>
      <c r="T5207" s="4" t="str">
        <f>IF(Table1[[#This Row],[Profit per unit]]&gt;$V$8,"Premium","Mass")</f>
        <v>Mass</v>
      </c>
      <c r="U5207" s="4"/>
    </row>
    <row r="5208" spans="2:21" ht="14.25" customHeight="1" x14ac:dyDescent="0.3">
      <c r="B5208" s="4" t="s">
        <v>14</v>
      </c>
      <c r="C5208" s="4">
        <v>1128299</v>
      </c>
      <c r="D5208" s="5">
        <v>44327</v>
      </c>
      <c r="E5208" s="4" t="s">
        <v>31</v>
      </c>
      <c r="F5208" s="4" t="s">
        <v>66</v>
      </c>
      <c r="G5208" s="4" t="s">
        <v>67</v>
      </c>
      <c r="H5208" s="6" t="s">
        <v>21</v>
      </c>
      <c r="I5208" s="7">
        <v>52</v>
      </c>
      <c r="J5208" s="8">
        <v>80</v>
      </c>
      <c r="K5208" s="9">
        <v>4160</v>
      </c>
      <c r="L5208" s="9">
        <v>1664</v>
      </c>
      <c r="M5208" s="10">
        <v>0.4</v>
      </c>
      <c r="N5208" s="4" t="s">
        <v>83</v>
      </c>
      <c r="O5208" s="4" t="str">
        <f>TEXT(Table1[[#This Row],[Invoice Date]],"mmm")</f>
        <v>May</v>
      </c>
      <c r="P5208" s="4">
        <f>YEAR(Table1[[#This Row],[Invoice Date]])</f>
        <v>2021</v>
      </c>
      <c r="Q5208" s="4">
        <f>IFERROR(Table1[[#This Row],[Total Sales]]/Table1[[#This Row],[Units Sold]],4)</f>
        <v>52</v>
      </c>
      <c r="R5208" s="4">
        <f>IFERROR(Table1[[#This Row],[Operating Profit]]/Table1[[#This Row],[Units Sold]],0)</f>
        <v>20.8</v>
      </c>
      <c r="S5208" s="4">
        <f>IFERROR((Table1[[#This Row],[Total Sales]]-Table1[[#This Row],[Operating Profit]])/Table1[[#This Row],[Units Sold]],0)</f>
        <v>31.2</v>
      </c>
      <c r="T5208" s="4" t="str">
        <f>IF(Table1[[#This Row],[Profit per unit]]&gt;$V$8,"Premium","Mass")</f>
        <v>Mass</v>
      </c>
      <c r="U5208" s="4"/>
    </row>
    <row r="5209" spans="2:21" ht="14.25" customHeight="1" x14ac:dyDescent="0.3">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c r="O5209" s="4" t="str">
        <f>TEXT(Table1[[#This Row],[Invoice Date]],"mmm")</f>
        <v>May</v>
      </c>
      <c r="P5209" s="4">
        <f>YEAR(Table1[[#This Row],[Invoice Date]])</f>
        <v>2021</v>
      </c>
      <c r="Q5209" s="4">
        <f>IFERROR(Table1[[#This Row],[Total Sales]]/Table1[[#This Row],[Units Sold]],4)</f>
        <v>55</v>
      </c>
      <c r="R5209" s="4">
        <f>IFERROR(Table1[[#This Row],[Operating Profit]]/Table1[[#This Row],[Units Sold]],0)</f>
        <v>15.400000000000002</v>
      </c>
      <c r="S5209" s="4">
        <f>IFERROR((Table1[[#This Row],[Total Sales]]-Table1[[#This Row],[Operating Profit]])/Table1[[#This Row],[Units Sold]],0)</f>
        <v>39.6</v>
      </c>
      <c r="T5209" s="4" t="str">
        <f>IF(Table1[[#This Row],[Profit per unit]]&gt;$V$8,"Premium","Mass")</f>
        <v>Mass</v>
      </c>
      <c r="U5209" s="4"/>
    </row>
    <row r="5210" spans="2:21" ht="14.25" customHeight="1" x14ac:dyDescent="0.3">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c r="O5210" s="4" t="str">
        <f>TEXT(Table1[[#This Row],[Invoice Date]],"mmm")</f>
        <v>May</v>
      </c>
      <c r="P5210" s="4">
        <f>YEAR(Table1[[#This Row],[Invoice Date]])</f>
        <v>2021</v>
      </c>
      <c r="Q5210" s="4">
        <f>IFERROR(Table1[[#This Row],[Total Sales]]/Table1[[#This Row],[Units Sold]],4)</f>
        <v>69</v>
      </c>
      <c r="R5210" s="4">
        <f>IFERROR(Table1[[#This Row],[Operating Profit]]/Table1[[#This Row],[Units Sold]],0)</f>
        <v>37.950000000000003</v>
      </c>
      <c r="S5210" s="4">
        <f>IFERROR((Table1[[#This Row],[Total Sales]]-Table1[[#This Row],[Operating Profit]])/Table1[[#This Row],[Units Sold]],0)</f>
        <v>31.049999999999997</v>
      </c>
      <c r="T5210" s="4" t="str">
        <f>IF(Table1[[#This Row],[Profit per unit]]&gt;$V$8,"Premium","Mass")</f>
        <v>Mass</v>
      </c>
      <c r="U5210" s="4"/>
    </row>
    <row r="5211" spans="2:21" ht="14.25" customHeight="1" x14ac:dyDescent="0.3">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c r="O5211" s="4" t="str">
        <f>TEXT(Table1[[#This Row],[Invoice Date]],"mmm")</f>
        <v>Jun</v>
      </c>
      <c r="P5211" s="4">
        <f>YEAR(Table1[[#This Row],[Invoice Date]])</f>
        <v>2021</v>
      </c>
      <c r="Q5211" s="4">
        <f>IFERROR(Table1[[#This Row],[Total Sales]]/Table1[[#This Row],[Units Sold]],4)</f>
        <v>67</v>
      </c>
      <c r="R5211" s="4">
        <f>IFERROR(Table1[[#This Row],[Operating Profit]]/Table1[[#This Row],[Units Sold]],0)</f>
        <v>26.8</v>
      </c>
      <c r="S5211" s="4">
        <f>IFERROR((Table1[[#This Row],[Total Sales]]-Table1[[#This Row],[Operating Profit]])/Table1[[#This Row],[Units Sold]],0)</f>
        <v>40.200000000000003</v>
      </c>
      <c r="T5211" s="4" t="str">
        <f>IF(Table1[[#This Row],[Profit per unit]]&gt;$V$8,"Premium","Mass")</f>
        <v>Mass</v>
      </c>
      <c r="U5211" s="4"/>
    </row>
    <row r="5212" spans="2:21" ht="14.25" customHeight="1" x14ac:dyDescent="0.3">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c r="O5212" s="4" t="str">
        <f>TEXT(Table1[[#This Row],[Invoice Date]],"mmm")</f>
        <v>Jun</v>
      </c>
      <c r="P5212" s="4">
        <f>YEAR(Table1[[#This Row],[Invoice Date]])</f>
        <v>2021</v>
      </c>
      <c r="Q5212" s="4">
        <f>IFERROR(Table1[[#This Row],[Total Sales]]/Table1[[#This Row],[Units Sold]],4)</f>
        <v>72</v>
      </c>
      <c r="R5212" s="4">
        <f>IFERROR(Table1[[#This Row],[Operating Profit]]/Table1[[#This Row],[Units Sold]],0)</f>
        <v>22.32</v>
      </c>
      <c r="S5212" s="4">
        <f>IFERROR((Table1[[#This Row],[Total Sales]]-Table1[[#This Row],[Operating Profit]])/Table1[[#This Row],[Units Sold]],0)</f>
        <v>49.68</v>
      </c>
      <c r="T5212" s="4" t="str">
        <f>IF(Table1[[#This Row],[Profit per unit]]&gt;$V$8,"Premium","Mass")</f>
        <v>Mass</v>
      </c>
      <c r="U5212" s="4"/>
    </row>
    <row r="5213" spans="2:21" ht="14.25" customHeight="1" x14ac:dyDescent="0.3">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c r="O5213" s="4" t="str">
        <f>TEXT(Table1[[#This Row],[Invoice Date]],"mmm")</f>
        <v>Jun</v>
      </c>
      <c r="P5213" s="4">
        <f>YEAR(Table1[[#This Row],[Invoice Date]])</f>
        <v>2021</v>
      </c>
      <c r="Q5213" s="4">
        <f>IFERROR(Table1[[#This Row],[Total Sales]]/Table1[[#This Row],[Units Sold]],4)</f>
        <v>71</v>
      </c>
      <c r="R5213" s="4">
        <f>IFERROR(Table1[[#This Row],[Operating Profit]]/Table1[[#This Row],[Units Sold]],0)</f>
        <v>25.560000000000002</v>
      </c>
      <c r="S5213" s="4">
        <f>IFERROR((Table1[[#This Row],[Total Sales]]-Table1[[#This Row],[Operating Profit]])/Table1[[#This Row],[Units Sold]],0)</f>
        <v>45.44</v>
      </c>
      <c r="T5213" s="4" t="str">
        <f>IF(Table1[[#This Row],[Profit per unit]]&gt;$V$8,"Premium","Mass")</f>
        <v>Mass</v>
      </c>
      <c r="U5213" s="4"/>
    </row>
    <row r="5214" spans="2:21" ht="14.25" customHeight="1" x14ac:dyDescent="0.3">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c r="O5214" s="4" t="str">
        <f>TEXT(Table1[[#This Row],[Invoice Date]],"mmm")</f>
        <v>Jun</v>
      </c>
      <c r="P5214" s="4">
        <f>YEAR(Table1[[#This Row],[Invoice Date]])</f>
        <v>2021</v>
      </c>
      <c r="Q5214" s="4">
        <f>IFERROR(Table1[[#This Row],[Total Sales]]/Table1[[#This Row],[Units Sold]],4)</f>
        <v>74</v>
      </c>
      <c r="R5214" s="4">
        <f>IFERROR(Table1[[#This Row],[Operating Profit]]/Table1[[#This Row],[Units Sold]],0)</f>
        <v>28.12</v>
      </c>
      <c r="S5214" s="4">
        <f>IFERROR((Table1[[#This Row],[Total Sales]]-Table1[[#This Row],[Operating Profit]])/Table1[[#This Row],[Units Sold]],0)</f>
        <v>45.88</v>
      </c>
      <c r="T5214" s="4" t="str">
        <f>IF(Table1[[#This Row],[Profit per unit]]&gt;$V$8,"Premium","Mass")</f>
        <v>Mass</v>
      </c>
      <c r="U5214" s="4"/>
    </row>
    <row r="5215" spans="2:21" ht="14.25" customHeight="1" x14ac:dyDescent="0.3">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c r="O5215" s="4" t="str">
        <f>TEXT(Table1[[#This Row],[Invoice Date]],"mmm")</f>
        <v>Jun</v>
      </c>
      <c r="P5215" s="4">
        <f>YEAR(Table1[[#This Row],[Invoice Date]])</f>
        <v>2021</v>
      </c>
      <c r="Q5215" s="4">
        <f>IFERROR(Table1[[#This Row],[Total Sales]]/Table1[[#This Row],[Units Sold]],4)</f>
        <v>83</v>
      </c>
      <c r="R5215" s="4">
        <f>IFERROR(Table1[[#This Row],[Operating Profit]]/Table1[[#This Row],[Units Sold]],0)</f>
        <v>24.9</v>
      </c>
      <c r="S5215" s="4">
        <f>IFERROR((Table1[[#This Row],[Total Sales]]-Table1[[#This Row],[Operating Profit]])/Table1[[#This Row],[Units Sold]],0)</f>
        <v>58.1</v>
      </c>
      <c r="T5215" s="4" t="str">
        <f>IF(Table1[[#This Row],[Profit per unit]]&gt;$V$8,"Premium","Mass")</f>
        <v>Mass</v>
      </c>
      <c r="U5215" s="4"/>
    </row>
    <row r="5216" spans="2:21" ht="14.25" customHeight="1" x14ac:dyDescent="0.3">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c r="O5216" s="4" t="str">
        <f>TEXT(Table1[[#This Row],[Invoice Date]],"mmm")</f>
        <v>Jun</v>
      </c>
      <c r="P5216" s="4">
        <f>YEAR(Table1[[#This Row],[Invoice Date]])</f>
        <v>2021</v>
      </c>
      <c r="Q5216" s="4">
        <f>IFERROR(Table1[[#This Row],[Total Sales]]/Table1[[#This Row],[Units Sold]],4)</f>
        <v>97</v>
      </c>
      <c r="R5216" s="4">
        <f>IFERROR(Table1[[#This Row],[Operating Profit]]/Table1[[#This Row],[Units Sold]],0)</f>
        <v>50.440000000000005</v>
      </c>
      <c r="S5216" s="4">
        <f>IFERROR((Table1[[#This Row],[Total Sales]]-Table1[[#This Row],[Operating Profit]])/Table1[[#This Row],[Units Sold]],0)</f>
        <v>46.559999999999995</v>
      </c>
      <c r="T5216" s="4" t="str">
        <f>IF(Table1[[#This Row],[Profit per unit]]&gt;$V$8,"Premium","Mass")</f>
        <v>Mass</v>
      </c>
      <c r="U5216" s="4"/>
    </row>
    <row r="5217" spans="2:21" ht="14.25" customHeight="1" x14ac:dyDescent="0.3">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c r="O5217" s="4" t="str">
        <f>TEXT(Table1[[#This Row],[Invoice Date]],"mmm")</f>
        <v>Jul</v>
      </c>
      <c r="P5217" s="4">
        <f>YEAR(Table1[[#This Row],[Invoice Date]])</f>
        <v>2021</v>
      </c>
      <c r="Q5217" s="4">
        <f>IFERROR(Table1[[#This Row],[Total Sales]]/Table1[[#This Row],[Units Sold]],4)</f>
        <v>74</v>
      </c>
      <c r="R5217" s="4">
        <f>IFERROR(Table1[[#This Row],[Operating Profit]]/Table1[[#This Row],[Units Sold]],0)</f>
        <v>27.38</v>
      </c>
      <c r="S5217" s="4">
        <f>IFERROR((Table1[[#This Row],[Total Sales]]-Table1[[#This Row],[Operating Profit]])/Table1[[#This Row],[Units Sold]],0)</f>
        <v>46.62</v>
      </c>
      <c r="T5217" s="4" t="str">
        <f>IF(Table1[[#This Row],[Profit per unit]]&gt;$V$8,"Premium","Mass")</f>
        <v>Mass</v>
      </c>
      <c r="U5217" s="4"/>
    </row>
    <row r="5218" spans="2:21" ht="14.25" customHeight="1" x14ac:dyDescent="0.3">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c r="O5218" s="4" t="str">
        <f>TEXT(Table1[[#This Row],[Invoice Date]],"mmm")</f>
        <v>Jul</v>
      </c>
      <c r="P5218" s="4">
        <f>YEAR(Table1[[#This Row],[Invoice Date]])</f>
        <v>2021</v>
      </c>
      <c r="Q5218" s="4">
        <f>IFERROR(Table1[[#This Row],[Total Sales]]/Table1[[#This Row],[Units Sold]],4)</f>
        <v>81</v>
      </c>
      <c r="R5218" s="4">
        <f>IFERROR(Table1[[#This Row],[Operating Profit]]/Table1[[#This Row],[Units Sold]],0)</f>
        <v>27.540000000000003</v>
      </c>
      <c r="S5218" s="4">
        <f>IFERROR((Table1[[#This Row],[Total Sales]]-Table1[[#This Row],[Operating Profit]])/Table1[[#This Row],[Units Sold]],0)</f>
        <v>53.459999999999994</v>
      </c>
      <c r="T5218" s="4" t="str">
        <f>IF(Table1[[#This Row],[Profit per unit]]&gt;$V$8,"Premium","Mass")</f>
        <v>Mass</v>
      </c>
      <c r="U5218" s="4"/>
    </row>
    <row r="5219" spans="2:21" ht="14.25" customHeight="1" x14ac:dyDescent="0.3">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c r="O5219" s="4" t="str">
        <f>TEXT(Table1[[#This Row],[Invoice Date]],"mmm")</f>
        <v>Jul</v>
      </c>
      <c r="P5219" s="4">
        <f>YEAR(Table1[[#This Row],[Invoice Date]])</f>
        <v>2021</v>
      </c>
      <c r="Q5219" s="4">
        <f>IFERROR(Table1[[#This Row],[Total Sales]]/Table1[[#This Row],[Units Sold]],4)</f>
        <v>79</v>
      </c>
      <c r="R5219" s="4">
        <f>IFERROR(Table1[[#This Row],[Operating Profit]]/Table1[[#This Row],[Units Sold]],0)</f>
        <v>28.44</v>
      </c>
      <c r="S5219" s="4">
        <f>IFERROR((Table1[[#This Row],[Total Sales]]-Table1[[#This Row],[Operating Profit]])/Table1[[#This Row],[Units Sold]],0)</f>
        <v>50.56</v>
      </c>
      <c r="T5219" s="4" t="str">
        <f>IF(Table1[[#This Row],[Profit per unit]]&gt;$V$8,"Premium","Mass")</f>
        <v>Mass</v>
      </c>
      <c r="U5219" s="4"/>
    </row>
    <row r="5220" spans="2:21" ht="14.25" customHeight="1" x14ac:dyDescent="0.3">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c r="O5220" s="4" t="str">
        <f>TEXT(Table1[[#This Row],[Invoice Date]],"mmm")</f>
        <v>Jul</v>
      </c>
      <c r="P5220" s="4">
        <f>YEAR(Table1[[#This Row],[Invoice Date]])</f>
        <v>2021</v>
      </c>
      <c r="Q5220" s="4">
        <f>IFERROR(Table1[[#This Row],[Total Sales]]/Table1[[#This Row],[Units Sold]],4)</f>
        <v>73</v>
      </c>
      <c r="R5220" s="4">
        <f>IFERROR(Table1[[#This Row],[Operating Profit]]/Table1[[#This Row],[Units Sold]],0)</f>
        <v>29.2</v>
      </c>
      <c r="S5220" s="4">
        <f>IFERROR((Table1[[#This Row],[Total Sales]]-Table1[[#This Row],[Operating Profit]])/Table1[[#This Row],[Units Sold]],0)</f>
        <v>43.8</v>
      </c>
      <c r="T5220" s="4" t="str">
        <f>IF(Table1[[#This Row],[Profit per unit]]&gt;$V$8,"Premium","Mass")</f>
        <v>Mass</v>
      </c>
      <c r="U5220" s="4"/>
    </row>
    <row r="5221" spans="2:21" ht="14.25" customHeight="1" x14ac:dyDescent="0.3">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c r="O5221" s="4" t="str">
        <f>TEXT(Table1[[#This Row],[Invoice Date]],"mmm")</f>
        <v>Jul</v>
      </c>
      <c r="P5221" s="4">
        <f>YEAR(Table1[[#This Row],[Invoice Date]])</f>
        <v>2021</v>
      </c>
      <c r="Q5221" s="4">
        <f>IFERROR(Table1[[#This Row],[Total Sales]]/Table1[[#This Row],[Units Sold]],4)</f>
        <v>80</v>
      </c>
      <c r="R5221" s="4">
        <f>IFERROR(Table1[[#This Row],[Operating Profit]]/Table1[[#This Row],[Units Sold]],0)</f>
        <v>24</v>
      </c>
      <c r="S5221" s="4">
        <f>IFERROR((Table1[[#This Row],[Total Sales]]-Table1[[#This Row],[Operating Profit]])/Table1[[#This Row],[Units Sold]],0)</f>
        <v>56</v>
      </c>
      <c r="T5221" s="4" t="str">
        <f>IF(Table1[[#This Row],[Profit per unit]]&gt;$V$8,"Premium","Mass")</f>
        <v>Mass</v>
      </c>
      <c r="U5221" s="4"/>
    </row>
    <row r="5222" spans="2:21" ht="14.25" customHeight="1" x14ac:dyDescent="0.3">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c r="O5222" s="4" t="str">
        <f>TEXT(Table1[[#This Row],[Invoice Date]],"mmm")</f>
        <v>Jul</v>
      </c>
      <c r="P5222" s="4">
        <f>YEAR(Table1[[#This Row],[Invoice Date]])</f>
        <v>2021</v>
      </c>
      <c r="Q5222" s="4">
        <f>IFERROR(Table1[[#This Row],[Total Sales]]/Table1[[#This Row],[Units Sold]],4)</f>
        <v>96</v>
      </c>
      <c r="R5222" s="4">
        <f>IFERROR(Table1[[#This Row],[Operating Profit]]/Table1[[#This Row],[Units Sold]],0)</f>
        <v>49.92</v>
      </c>
      <c r="S5222" s="4">
        <f>IFERROR((Table1[[#This Row],[Total Sales]]-Table1[[#This Row],[Operating Profit]])/Table1[[#This Row],[Units Sold]],0)</f>
        <v>46.08</v>
      </c>
      <c r="T5222" s="4" t="str">
        <f>IF(Table1[[#This Row],[Profit per unit]]&gt;$V$8,"Premium","Mass")</f>
        <v>Mass</v>
      </c>
      <c r="U5222" s="4"/>
    </row>
    <row r="5223" spans="2:21" ht="14.25" customHeight="1" x14ac:dyDescent="0.3">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c r="O5223" s="4" t="str">
        <f>TEXT(Table1[[#This Row],[Invoice Date]],"mmm")</f>
        <v>Aug</v>
      </c>
      <c r="P5223" s="4">
        <f>YEAR(Table1[[#This Row],[Invoice Date]])</f>
        <v>2021</v>
      </c>
      <c r="Q5223" s="4">
        <f>IFERROR(Table1[[#This Row],[Total Sales]]/Table1[[#This Row],[Units Sold]],4)</f>
        <v>79</v>
      </c>
      <c r="R5223" s="4">
        <f>IFERROR(Table1[[#This Row],[Operating Profit]]/Table1[[#This Row],[Units Sold]],0)</f>
        <v>29.23</v>
      </c>
      <c r="S5223" s="4">
        <f>IFERROR((Table1[[#This Row],[Total Sales]]-Table1[[#This Row],[Operating Profit]])/Table1[[#This Row],[Units Sold]],0)</f>
        <v>49.77</v>
      </c>
      <c r="T5223" s="4" t="str">
        <f>IF(Table1[[#This Row],[Profit per unit]]&gt;$V$8,"Premium","Mass")</f>
        <v>Mass</v>
      </c>
      <c r="U5223" s="4"/>
    </row>
    <row r="5224" spans="2:21" ht="14.25" customHeight="1" x14ac:dyDescent="0.3">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c r="O5224" s="4" t="str">
        <f>TEXT(Table1[[#This Row],[Invoice Date]],"mmm")</f>
        <v>Aug</v>
      </c>
      <c r="P5224" s="4">
        <f>YEAR(Table1[[#This Row],[Invoice Date]])</f>
        <v>2021</v>
      </c>
      <c r="Q5224" s="4">
        <f>IFERROR(Table1[[#This Row],[Total Sales]]/Table1[[#This Row],[Units Sold]],4)</f>
        <v>71</v>
      </c>
      <c r="R5224" s="4">
        <f>IFERROR(Table1[[#This Row],[Operating Profit]]/Table1[[#This Row],[Units Sold]],0)</f>
        <v>24.14</v>
      </c>
      <c r="S5224" s="4">
        <f>IFERROR((Table1[[#This Row],[Total Sales]]-Table1[[#This Row],[Operating Profit]])/Table1[[#This Row],[Units Sold]],0)</f>
        <v>46.86</v>
      </c>
      <c r="T5224" s="4" t="str">
        <f>IF(Table1[[#This Row],[Profit per unit]]&gt;$V$8,"Premium","Mass")</f>
        <v>Mass</v>
      </c>
      <c r="U5224" s="4"/>
    </row>
    <row r="5225" spans="2:21" ht="14.25" customHeight="1" x14ac:dyDescent="0.3">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c r="O5225" s="4" t="str">
        <f>TEXT(Table1[[#This Row],[Invoice Date]],"mmm")</f>
        <v>Aug</v>
      </c>
      <c r="P5225" s="4">
        <f>YEAR(Table1[[#This Row],[Invoice Date]])</f>
        <v>2021</v>
      </c>
      <c r="Q5225" s="4">
        <f>IFERROR(Table1[[#This Row],[Total Sales]]/Table1[[#This Row],[Units Sold]],4)</f>
        <v>64</v>
      </c>
      <c r="R5225" s="4">
        <f>IFERROR(Table1[[#This Row],[Operating Profit]]/Table1[[#This Row],[Units Sold]],0)</f>
        <v>24.96</v>
      </c>
      <c r="S5225" s="4">
        <f>IFERROR((Table1[[#This Row],[Total Sales]]-Table1[[#This Row],[Operating Profit]])/Table1[[#This Row],[Units Sold]],0)</f>
        <v>39.04</v>
      </c>
      <c r="T5225" s="4" t="str">
        <f>IF(Table1[[#This Row],[Profit per unit]]&gt;$V$8,"Premium","Mass")</f>
        <v>Mass</v>
      </c>
      <c r="U5225" s="4"/>
    </row>
    <row r="5226" spans="2:21" ht="14.25" customHeight="1" x14ac:dyDescent="0.3">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c r="O5226" s="4" t="str">
        <f>TEXT(Table1[[#This Row],[Invoice Date]],"mmm")</f>
        <v>Aug</v>
      </c>
      <c r="P5226" s="4">
        <f>YEAR(Table1[[#This Row],[Invoice Date]])</f>
        <v>2021</v>
      </c>
      <c r="Q5226" s="4">
        <f>IFERROR(Table1[[#This Row],[Total Sales]]/Table1[[#This Row],[Units Sold]],4)</f>
        <v>67</v>
      </c>
      <c r="R5226" s="4">
        <f>IFERROR(Table1[[#This Row],[Operating Profit]]/Table1[[#This Row],[Units Sold]],0)</f>
        <v>25.46</v>
      </c>
      <c r="S5226" s="4">
        <f>IFERROR((Table1[[#This Row],[Total Sales]]-Table1[[#This Row],[Operating Profit]])/Table1[[#This Row],[Units Sold]],0)</f>
        <v>41.54</v>
      </c>
      <c r="T5226" s="4" t="str">
        <f>IF(Table1[[#This Row],[Profit per unit]]&gt;$V$8,"Premium","Mass")</f>
        <v>Mass</v>
      </c>
      <c r="U5226" s="4"/>
    </row>
    <row r="5227" spans="2:21" ht="14.25" customHeight="1" x14ac:dyDescent="0.3">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c r="O5227" s="4" t="str">
        <f>TEXT(Table1[[#This Row],[Invoice Date]],"mmm")</f>
        <v>Aug</v>
      </c>
      <c r="P5227" s="4">
        <f>YEAR(Table1[[#This Row],[Invoice Date]])</f>
        <v>2021</v>
      </c>
      <c r="Q5227" s="4">
        <f>IFERROR(Table1[[#This Row],[Total Sales]]/Table1[[#This Row],[Units Sold]],4)</f>
        <v>69</v>
      </c>
      <c r="R5227" s="4">
        <f>IFERROR(Table1[[#This Row],[Operating Profit]]/Table1[[#This Row],[Units Sold]],0)</f>
        <v>18.630000000000003</v>
      </c>
      <c r="S5227" s="4">
        <f>IFERROR((Table1[[#This Row],[Total Sales]]-Table1[[#This Row],[Operating Profit]])/Table1[[#This Row],[Units Sold]],0)</f>
        <v>50.37</v>
      </c>
      <c r="T5227" s="4" t="str">
        <f>IF(Table1[[#This Row],[Profit per unit]]&gt;$V$8,"Premium","Mass")</f>
        <v>Mass</v>
      </c>
      <c r="U5227" s="4"/>
    </row>
    <row r="5228" spans="2:21" ht="14.25" customHeight="1" x14ac:dyDescent="0.3">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c r="O5228" s="4" t="str">
        <f>TEXT(Table1[[#This Row],[Invoice Date]],"mmm")</f>
        <v>Aug</v>
      </c>
      <c r="P5228" s="4">
        <f>YEAR(Table1[[#This Row],[Invoice Date]])</f>
        <v>2021</v>
      </c>
      <c r="Q5228" s="4">
        <f>IFERROR(Table1[[#This Row],[Total Sales]]/Table1[[#This Row],[Units Sold]],4)</f>
        <v>72</v>
      </c>
      <c r="R5228" s="4">
        <f>IFERROR(Table1[[#This Row],[Operating Profit]]/Table1[[#This Row],[Units Sold]],0)</f>
        <v>38.160000000000004</v>
      </c>
      <c r="S5228" s="4">
        <f>IFERROR((Table1[[#This Row],[Total Sales]]-Table1[[#This Row],[Operating Profit]])/Table1[[#This Row],[Units Sold]],0)</f>
        <v>33.839999999999996</v>
      </c>
      <c r="T5228" s="4" t="str">
        <f>IF(Table1[[#This Row],[Profit per unit]]&gt;$V$8,"Premium","Mass")</f>
        <v>Mass</v>
      </c>
      <c r="U5228" s="4"/>
    </row>
    <row r="5229" spans="2:21" ht="14.25" customHeight="1" x14ac:dyDescent="0.3">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c r="O5229" s="4" t="str">
        <f>TEXT(Table1[[#This Row],[Invoice Date]],"mmm")</f>
        <v>Sep</v>
      </c>
      <c r="P5229" s="4">
        <f>YEAR(Table1[[#This Row],[Invoice Date]])</f>
        <v>2021</v>
      </c>
      <c r="Q5229" s="4">
        <f>IFERROR(Table1[[#This Row],[Total Sales]]/Table1[[#This Row],[Units Sold]],4)</f>
        <v>62</v>
      </c>
      <c r="R5229" s="4">
        <f>IFERROR(Table1[[#This Row],[Operating Profit]]/Table1[[#This Row],[Units Sold]],0)</f>
        <v>22.32</v>
      </c>
      <c r="S5229" s="4">
        <f>IFERROR((Table1[[#This Row],[Total Sales]]-Table1[[#This Row],[Operating Profit]])/Table1[[#This Row],[Units Sold]],0)</f>
        <v>39.68</v>
      </c>
      <c r="T5229" s="4" t="str">
        <f>IF(Table1[[#This Row],[Profit per unit]]&gt;$V$8,"Premium","Mass")</f>
        <v>Mass</v>
      </c>
      <c r="U5229" s="4"/>
    </row>
    <row r="5230" spans="2:21" ht="14.25" customHeight="1" x14ac:dyDescent="0.3">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c r="O5230" s="4" t="str">
        <f>TEXT(Table1[[#This Row],[Invoice Date]],"mmm")</f>
        <v>Sep</v>
      </c>
      <c r="P5230" s="4">
        <f>YEAR(Table1[[#This Row],[Invoice Date]])</f>
        <v>2021</v>
      </c>
      <c r="Q5230" s="4">
        <f>IFERROR(Table1[[#This Row],[Total Sales]]/Table1[[#This Row],[Units Sold]],4)</f>
        <v>69</v>
      </c>
      <c r="R5230" s="4">
        <f>IFERROR(Table1[[#This Row],[Operating Profit]]/Table1[[#This Row],[Units Sold]],0)</f>
        <v>22.77</v>
      </c>
      <c r="S5230" s="4">
        <f>IFERROR((Table1[[#This Row],[Total Sales]]-Table1[[#This Row],[Operating Profit]])/Table1[[#This Row],[Units Sold]],0)</f>
        <v>46.230000000000004</v>
      </c>
      <c r="T5230" s="4" t="str">
        <f>IF(Table1[[#This Row],[Profit per unit]]&gt;$V$8,"Premium","Mass")</f>
        <v>Mass</v>
      </c>
      <c r="U5230" s="4"/>
    </row>
    <row r="5231" spans="2:21" ht="14.25" customHeight="1" x14ac:dyDescent="0.3">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c r="O5231" s="4" t="str">
        <f>TEXT(Table1[[#This Row],[Invoice Date]],"mmm")</f>
        <v>Sep</v>
      </c>
      <c r="P5231" s="4">
        <f>YEAR(Table1[[#This Row],[Invoice Date]])</f>
        <v>2021</v>
      </c>
      <c r="Q5231" s="4">
        <f>IFERROR(Table1[[#This Row],[Total Sales]]/Table1[[#This Row],[Units Sold]],4)</f>
        <v>64</v>
      </c>
      <c r="R5231" s="4">
        <f>IFERROR(Table1[[#This Row],[Operating Profit]]/Table1[[#This Row],[Units Sold]],0)</f>
        <v>24.96</v>
      </c>
      <c r="S5231" s="4">
        <f>IFERROR((Table1[[#This Row],[Total Sales]]-Table1[[#This Row],[Operating Profit]])/Table1[[#This Row],[Units Sold]],0)</f>
        <v>39.04</v>
      </c>
      <c r="T5231" s="4" t="str">
        <f>IF(Table1[[#This Row],[Profit per unit]]&gt;$V$8,"Premium","Mass")</f>
        <v>Mass</v>
      </c>
      <c r="U5231" s="4"/>
    </row>
    <row r="5232" spans="2:21" ht="14.25" customHeight="1" x14ac:dyDescent="0.3">
      <c r="B5232" s="4" t="s">
        <v>25</v>
      </c>
      <c r="C5232" s="4">
        <v>1128299</v>
      </c>
      <c r="D5232" s="5">
        <v>44450</v>
      </c>
      <c r="E5232" s="4" t="s">
        <v>31</v>
      </c>
      <c r="F5232" s="4" t="s">
        <v>66</v>
      </c>
      <c r="G5232" s="4" t="s">
        <v>67</v>
      </c>
      <c r="H5232" s="6" t="s">
        <v>21</v>
      </c>
      <c r="I5232" s="7">
        <v>62</v>
      </c>
      <c r="J5232" s="8">
        <v>85</v>
      </c>
      <c r="K5232" s="9">
        <v>5270</v>
      </c>
      <c r="L5232" s="9">
        <v>2108</v>
      </c>
      <c r="M5232" s="10">
        <v>0.4</v>
      </c>
      <c r="N5232" s="4" t="s">
        <v>83</v>
      </c>
      <c r="O5232" s="4" t="str">
        <f>TEXT(Table1[[#This Row],[Invoice Date]],"mmm")</f>
        <v>Sep</v>
      </c>
      <c r="P5232" s="4">
        <f>YEAR(Table1[[#This Row],[Invoice Date]])</f>
        <v>2021</v>
      </c>
      <c r="Q5232" s="4">
        <f>IFERROR(Table1[[#This Row],[Total Sales]]/Table1[[#This Row],[Units Sold]],4)</f>
        <v>62</v>
      </c>
      <c r="R5232" s="4">
        <f>IFERROR(Table1[[#This Row],[Operating Profit]]/Table1[[#This Row],[Units Sold]],0)</f>
        <v>24.8</v>
      </c>
      <c r="S5232" s="4">
        <f>IFERROR((Table1[[#This Row],[Total Sales]]-Table1[[#This Row],[Operating Profit]])/Table1[[#This Row],[Units Sold]],0)</f>
        <v>37.200000000000003</v>
      </c>
      <c r="T5232" s="4" t="str">
        <f>IF(Table1[[#This Row],[Profit per unit]]&gt;$V$8,"Premium","Mass")</f>
        <v>Mass</v>
      </c>
      <c r="U5232" s="4"/>
    </row>
    <row r="5233" spans="2:21" ht="14.25" customHeight="1" x14ac:dyDescent="0.3">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c r="O5233" s="4" t="str">
        <f>TEXT(Table1[[#This Row],[Invoice Date]],"mmm")</f>
        <v>Sep</v>
      </c>
      <c r="P5233" s="4">
        <f>YEAR(Table1[[#This Row],[Invoice Date]])</f>
        <v>2021</v>
      </c>
      <c r="Q5233" s="4">
        <f>IFERROR(Table1[[#This Row],[Total Sales]]/Table1[[#This Row],[Units Sold]],4)</f>
        <v>71</v>
      </c>
      <c r="R5233" s="4">
        <f>IFERROR(Table1[[#This Row],[Operating Profit]]/Table1[[#This Row],[Units Sold]],0)</f>
        <v>21.3</v>
      </c>
      <c r="S5233" s="4">
        <f>IFERROR((Table1[[#This Row],[Total Sales]]-Table1[[#This Row],[Operating Profit]])/Table1[[#This Row],[Units Sold]],0)</f>
        <v>49.699999999999996</v>
      </c>
      <c r="T5233" s="4" t="str">
        <f>IF(Table1[[#This Row],[Profit per unit]]&gt;$V$8,"Premium","Mass")</f>
        <v>Mass</v>
      </c>
      <c r="U5233" s="4"/>
    </row>
    <row r="5234" spans="2:21" ht="14.25" customHeight="1" x14ac:dyDescent="0.3">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c r="O5234" s="4" t="str">
        <f>TEXT(Table1[[#This Row],[Invoice Date]],"mmm")</f>
        <v>Sep</v>
      </c>
      <c r="P5234" s="4">
        <f>YEAR(Table1[[#This Row],[Invoice Date]])</f>
        <v>2021</v>
      </c>
      <c r="Q5234" s="4">
        <f>IFERROR(Table1[[#This Row],[Total Sales]]/Table1[[#This Row],[Units Sold]],4)</f>
        <v>56</v>
      </c>
      <c r="R5234" s="4">
        <f>IFERROR(Table1[[#This Row],[Operating Profit]]/Table1[[#This Row],[Units Sold]],0)</f>
        <v>29.68</v>
      </c>
      <c r="S5234" s="4">
        <f>IFERROR((Table1[[#This Row],[Total Sales]]-Table1[[#This Row],[Operating Profit]])/Table1[[#This Row],[Units Sold]],0)</f>
        <v>26.32</v>
      </c>
      <c r="T5234" s="4" t="str">
        <f>IF(Table1[[#This Row],[Profit per unit]]&gt;$V$8,"Premium","Mass")</f>
        <v>Mass</v>
      </c>
      <c r="U5234" s="4"/>
    </row>
    <row r="5235" spans="2:21" ht="14.25" customHeight="1" x14ac:dyDescent="0.3">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c r="O5235" s="4" t="str">
        <f>TEXT(Table1[[#This Row],[Invoice Date]],"mmm")</f>
        <v>Oct</v>
      </c>
      <c r="P5235" s="4">
        <f>YEAR(Table1[[#This Row],[Invoice Date]])</f>
        <v>2021</v>
      </c>
      <c r="Q5235" s="4">
        <f>IFERROR(Table1[[#This Row],[Total Sales]]/Table1[[#This Row],[Units Sold]],4)</f>
        <v>52</v>
      </c>
      <c r="R5235" s="4">
        <f>IFERROR(Table1[[#This Row],[Operating Profit]]/Table1[[#This Row],[Units Sold]],0)</f>
        <v>20.8</v>
      </c>
      <c r="S5235" s="4">
        <f>IFERROR((Table1[[#This Row],[Total Sales]]-Table1[[#This Row],[Operating Profit]])/Table1[[#This Row],[Units Sold]],0)</f>
        <v>31.2</v>
      </c>
      <c r="T5235" s="4" t="str">
        <f>IF(Table1[[#This Row],[Profit per unit]]&gt;$V$8,"Premium","Mass")</f>
        <v>Mass</v>
      </c>
      <c r="U5235" s="4"/>
    </row>
    <row r="5236" spans="2:21" ht="14.25" customHeight="1" x14ac:dyDescent="0.3">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c r="O5236" s="4" t="str">
        <f>TEXT(Table1[[#This Row],[Invoice Date]],"mmm")</f>
        <v>Oct</v>
      </c>
      <c r="P5236" s="4">
        <f>YEAR(Table1[[#This Row],[Invoice Date]])</f>
        <v>2021</v>
      </c>
      <c r="Q5236" s="4">
        <f>IFERROR(Table1[[#This Row],[Total Sales]]/Table1[[#This Row],[Units Sold]],4)</f>
        <v>61</v>
      </c>
      <c r="R5236" s="4">
        <f>IFERROR(Table1[[#This Row],[Operating Profit]]/Table1[[#This Row],[Units Sold]],0)</f>
        <v>18.300000000000004</v>
      </c>
      <c r="S5236" s="4">
        <f>IFERROR((Table1[[#This Row],[Total Sales]]-Table1[[#This Row],[Operating Profit]])/Table1[[#This Row],[Units Sold]],0)</f>
        <v>42.699999999999996</v>
      </c>
      <c r="T5236" s="4" t="str">
        <f>IF(Table1[[#This Row],[Profit per unit]]&gt;$V$8,"Premium","Mass")</f>
        <v>Mass</v>
      </c>
      <c r="U5236" s="4"/>
    </row>
    <row r="5237" spans="2:21" ht="14.25" customHeight="1" x14ac:dyDescent="0.3">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c r="O5237" s="4" t="str">
        <f>TEXT(Table1[[#This Row],[Invoice Date]],"mmm")</f>
        <v>Oct</v>
      </c>
      <c r="P5237" s="4">
        <f>YEAR(Table1[[#This Row],[Invoice Date]])</f>
        <v>2021</v>
      </c>
      <c r="Q5237" s="4">
        <f>IFERROR(Table1[[#This Row],[Total Sales]]/Table1[[#This Row],[Units Sold]],4)</f>
        <v>56</v>
      </c>
      <c r="R5237" s="4">
        <f>IFERROR(Table1[[#This Row],[Operating Profit]]/Table1[[#This Row],[Units Sold]],0)</f>
        <v>19.599999999999998</v>
      </c>
      <c r="S5237" s="4">
        <f>IFERROR((Table1[[#This Row],[Total Sales]]-Table1[[#This Row],[Operating Profit]])/Table1[[#This Row],[Units Sold]],0)</f>
        <v>36.4</v>
      </c>
      <c r="T5237" s="4" t="str">
        <f>IF(Table1[[#This Row],[Profit per unit]]&gt;$V$8,"Premium","Mass")</f>
        <v>Mass</v>
      </c>
      <c r="U5237" s="4"/>
    </row>
    <row r="5238" spans="2:21" ht="14.25" customHeight="1" x14ac:dyDescent="0.3">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c r="O5238" s="4" t="str">
        <f>TEXT(Table1[[#This Row],[Invoice Date]],"mmm")</f>
        <v>Oct</v>
      </c>
      <c r="P5238" s="4">
        <f>YEAR(Table1[[#This Row],[Invoice Date]])</f>
        <v>2021</v>
      </c>
      <c r="Q5238" s="4">
        <f>IFERROR(Table1[[#This Row],[Total Sales]]/Table1[[#This Row],[Units Sold]],4)</f>
        <v>50</v>
      </c>
      <c r="R5238" s="4">
        <f>IFERROR(Table1[[#This Row],[Operating Profit]]/Table1[[#This Row],[Units Sold]],0)</f>
        <v>18.5</v>
      </c>
      <c r="S5238" s="4">
        <f>IFERROR((Table1[[#This Row],[Total Sales]]-Table1[[#This Row],[Operating Profit]])/Table1[[#This Row],[Units Sold]],0)</f>
        <v>31.5</v>
      </c>
      <c r="T5238" s="4" t="str">
        <f>IF(Table1[[#This Row],[Profit per unit]]&gt;$V$8,"Premium","Mass")</f>
        <v>Mass</v>
      </c>
      <c r="U5238" s="4"/>
    </row>
    <row r="5239" spans="2:21" ht="14.25" customHeight="1" x14ac:dyDescent="0.3">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c r="O5239" s="4" t="str">
        <f>TEXT(Table1[[#This Row],[Invoice Date]],"mmm")</f>
        <v>Oct</v>
      </c>
      <c r="P5239" s="4">
        <f>YEAR(Table1[[#This Row],[Invoice Date]])</f>
        <v>2021</v>
      </c>
      <c r="Q5239" s="4">
        <f>IFERROR(Table1[[#This Row],[Total Sales]]/Table1[[#This Row],[Units Sold]],4)</f>
        <v>63</v>
      </c>
      <c r="R5239" s="4">
        <f>IFERROR(Table1[[#This Row],[Operating Profit]]/Table1[[#This Row],[Units Sold]],0)</f>
        <v>17.640000000000004</v>
      </c>
      <c r="S5239" s="4">
        <f>IFERROR((Table1[[#This Row],[Total Sales]]-Table1[[#This Row],[Operating Profit]])/Table1[[#This Row],[Units Sold]],0)</f>
        <v>45.36</v>
      </c>
      <c r="T5239" s="4" t="str">
        <f>IF(Table1[[#This Row],[Profit per unit]]&gt;$V$8,"Premium","Mass")</f>
        <v>Mass</v>
      </c>
      <c r="U5239" s="4"/>
    </row>
    <row r="5240" spans="2:21" ht="14.25" customHeight="1" x14ac:dyDescent="0.3">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c r="O5240" s="4" t="str">
        <f>TEXT(Table1[[#This Row],[Invoice Date]],"mmm")</f>
        <v>Oct</v>
      </c>
      <c r="P5240" s="4">
        <f>YEAR(Table1[[#This Row],[Invoice Date]])</f>
        <v>2021</v>
      </c>
      <c r="Q5240" s="4">
        <f>IFERROR(Table1[[#This Row],[Total Sales]]/Table1[[#This Row],[Units Sold]],4)</f>
        <v>64</v>
      </c>
      <c r="R5240" s="4">
        <f>IFERROR(Table1[[#This Row],[Operating Profit]]/Table1[[#This Row],[Units Sold]],0)</f>
        <v>32.64</v>
      </c>
      <c r="S5240" s="4">
        <f>IFERROR((Table1[[#This Row],[Total Sales]]-Table1[[#This Row],[Operating Profit]])/Table1[[#This Row],[Units Sold]],0)</f>
        <v>31.36</v>
      </c>
      <c r="T5240" s="4" t="str">
        <f>IF(Table1[[#This Row],[Profit per unit]]&gt;$V$8,"Premium","Mass")</f>
        <v>Mass</v>
      </c>
      <c r="U5240" s="4"/>
    </row>
    <row r="5241" spans="2:21" ht="14.25" customHeight="1" x14ac:dyDescent="0.3">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c r="O5241" s="4" t="str">
        <f>TEXT(Table1[[#This Row],[Invoice Date]],"mmm")</f>
        <v>Nov</v>
      </c>
      <c r="P5241" s="4">
        <f>YEAR(Table1[[#This Row],[Invoice Date]])</f>
        <v>2021</v>
      </c>
      <c r="Q5241" s="4">
        <f>IFERROR(Table1[[#This Row],[Total Sales]]/Table1[[#This Row],[Units Sold]],4)</f>
        <v>51</v>
      </c>
      <c r="R5241" s="4">
        <f>IFERROR(Table1[[#This Row],[Operating Profit]]/Table1[[#This Row],[Units Sold]],0)</f>
        <v>18.87</v>
      </c>
      <c r="S5241" s="4">
        <f>IFERROR((Table1[[#This Row],[Total Sales]]-Table1[[#This Row],[Operating Profit]])/Table1[[#This Row],[Units Sold]],0)</f>
        <v>32.130000000000003</v>
      </c>
      <c r="T5241" s="4" t="str">
        <f>IF(Table1[[#This Row],[Profit per unit]]&gt;$V$8,"Premium","Mass")</f>
        <v>Mass</v>
      </c>
      <c r="U5241" s="4"/>
    </row>
    <row r="5242" spans="2:21" ht="14.25" customHeight="1" x14ac:dyDescent="0.3">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c r="O5242" s="4" t="str">
        <f>TEXT(Table1[[#This Row],[Invoice Date]],"mmm")</f>
        <v>Nov</v>
      </c>
      <c r="P5242" s="4">
        <f>YEAR(Table1[[#This Row],[Invoice Date]])</f>
        <v>2021</v>
      </c>
      <c r="Q5242" s="4">
        <f>IFERROR(Table1[[#This Row],[Total Sales]]/Table1[[#This Row],[Units Sold]],4)</f>
        <v>56</v>
      </c>
      <c r="R5242" s="4">
        <f>IFERROR(Table1[[#This Row],[Operating Profit]]/Table1[[#This Row],[Units Sold]],0)</f>
        <v>17.919999999999998</v>
      </c>
      <c r="S5242" s="4">
        <f>IFERROR((Table1[[#This Row],[Total Sales]]-Table1[[#This Row],[Operating Profit]])/Table1[[#This Row],[Units Sold]],0)</f>
        <v>38.080000000000005</v>
      </c>
      <c r="T5242" s="4" t="str">
        <f>IF(Table1[[#This Row],[Profit per unit]]&gt;$V$8,"Premium","Mass")</f>
        <v>Mass</v>
      </c>
      <c r="U5242" s="4"/>
    </row>
    <row r="5243" spans="2:21" ht="14.25" customHeight="1" x14ac:dyDescent="0.3">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c r="O5243" s="4" t="str">
        <f>TEXT(Table1[[#This Row],[Invoice Date]],"mmm")</f>
        <v>Nov</v>
      </c>
      <c r="P5243" s="4">
        <f>YEAR(Table1[[#This Row],[Invoice Date]])</f>
        <v>2021</v>
      </c>
      <c r="Q5243" s="4">
        <f>IFERROR(Table1[[#This Row],[Total Sales]]/Table1[[#This Row],[Units Sold]],4)</f>
        <v>50</v>
      </c>
      <c r="R5243" s="4">
        <f>IFERROR(Table1[[#This Row],[Operating Profit]]/Table1[[#This Row],[Units Sold]],0)</f>
        <v>20</v>
      </c>
      <c r="S5243" s="4">
        <f>IFERROR((Table1[[#This Row],[Total Sales]]-Table1[[#This Row],[Operating Profit]])/Table1[[#This Row],[Units Sold]],0)</f>
        <v>30</v>
      </c>
      <c r="T5243" s="4" t="str">
        <f>IF(Table1[[#This Row],[Profit per unit]]&gt;$V$8,"Premium","Mass")</f>
        <v>Mass</v>
      </c>
      <c r="U5243" s="4"/>
    </row>
    <row r="5244" spans="2:21" ht="14.25" customHeight="1" x14ac:dyDescent="0.3">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c r="O5244" s="4" t="str">
        <f>TEXT(Table1[[#This Row],[Invoice Date]],"mmm")</f>
        <v>Nov</v>
      </c>
      <c r="P5244" s="4">
        <f>YEAR(Table1[[#This Row],[Invoice Date]])</f>
        <v>2021</v>
      </c>
      <c r="Q5244" s="4">
        <f>IFERROR(Table1[[#This Row],[Total Sales]]/Table1[[#This Row],[Units Sold]],4)</f>
        <v>60</v>
      </c>
      <c r="R5244" s="4">
        <f>IFERROR(Table1[[#This Row],[Operating Profit]]/Table1[[#This Row],[Units Sold]],0)</f>
        <v>23.4</v>
      </c>
      <c r="S5244" s="4">
        <f>IFERROR((Table1[[#This Row],[Total Sales]]-Table1[[#This Row],[Operating Profit]])/Table1[[#This Row],[Units Sold]],0)</f>
        <v>36.6</v>
      </c>
      <c r="T5244" s="4" t="str">
        <f>IF(Table1[[#This Row],[Profit per unit]]&gt;$V$8,"Premium","Mass")</f>
        <v>Mass</v>
      </c>
      <c r="U5244" s="4"/>
    </row>
    <row r="5245" spans="2:21" ht="14.25" customHeight="1" x14ac:dyDescent="0.3">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c r="O5245" s="4" t="str">
        <f>TEXT(Table1[[#This Row],[Invoice Date]],"mmm")</f>
        <v>Nov</v>
      </c>
      <c r="P5245" s="4">
        <f>YEAR(Table1[[#This Row],[Invoice Date]])</f>
        <v>2021</v>
      </c>
      <c r="Q5245" s="4">
        <f>IFERROR(Table1[[#This Row],[Total Sales]]/Table1[[#This Row],[Units Sold]],4)</f>
        <v>83</v>
      </c>
      <c r="R5245" s="4">
        <f>IFERROR(Table1[[#This Row],[Operating Profit]]/Table1[[#This Row],[Units Sold]],0)</f>
        <v>24.9</v>
      </c>
      <c r="S5245" s="4">
        <f>IFERROR((Table1[[#This Row],[Total Sales]]-Table1[[#This Row],[Operating Profit]])/Table1[[#This Row],[Units Sold]],0)</f>
        <v>58.1</v>
      </c>
      <c r="T5245" s="4" t="str">
        <f>IF(Table1[[#This Row],[Profit per unit]]&gt;$V$8,"Premium","Mass")</f>
        <v>Mass</v>
      </c>
      <c r="U5245" s="4"/>
    </row>
    <row r="5246" spans="2:21" ht="14.25" customHeight="1" x14ac:dyDescent="0.3">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c r="O5246" s="4" t="str">
        <f>TEXT(Table1[[#This Row],[Invoice Date]],"mmm")</f>
        <v>Nov</v>
      </c>
      <c r="P5246" s="4">
        <f>YEAR(Table1[[#This Row],[Invoice Date]])</f>
        <v>2021</v>
      </c>
      <c r="Q5246" s="4">
        <f>IFERROR(Table1[[#This Row],[Total Sales]]/Table1[[#This Row],[Units Sold]],4)</f>
        <v>82</v>
      </c>
      <c r="R5246" s="4">
        <f>IFERROR(Table1[[#This Row],[Operating Profit]]/Table1[[#This Row],[Units Sold]],0)</f>
        <v>42.64</v>
      </c>
      <c r="S5246" s="4">
        <f>IFERROR((Table1[[#This Row],[Total Sales]]-Table1[[#This Row],[Operating Profit]])/Table1[[#This Row],[Units Sold]],0)</f>
        <v>39.36</v>
      </c>
      <c r="T5246" s="4" t="str">
        <f>IF(Table1[[#This Row],[Profit per unit]]&gt;$V$8,"Premium","Mass")</f>
        <v>Mass</v>
      </c>
      <c r="U5246" s="4"/>
    </row>
    <row r="5247" spans="2:21" ht="14.25" customHeight="1" x14ac:dyDescent="0.3">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c r="O5247" s="4" t="str">
        <f>TEXT(Table1[[#This Row],[Invoice Date]],"mmm")</f>
        <v>Dec</v>
      </c>
      <c r="P5247" s="4">
        <f>YEAR(Table1[[#This Row],[Invoice Date]])</f>
        <v>2021</v>
      </c>
      <c r="Q5247" s="4">
        <f>IFERROR(Table1[[#This Row],[Total Sales]]/Table1[[#This Row],[Units Sold]],4)</f>
        <v>68</v>
      </c>
      <c r="R5247" s="4">
        <f>IFERROR(Table1[[#This Row],[Operating Profit]]/Table1[[#This Row],[Units Sold]],0)</f>
        <v>27.2</v>
      </c>
      <c r="S5247" s="4">
        <f>IFERROR((Table1[[#This Row],[Total Sales]]-Table1[[#This Row],[Operating Profit]])/Table1[[#This Row],[Units Sold]],0)</f>
        <v>40.799999999999997</v>
      </c>
      <c r="T5247" s="4" t="str">
        <f>IF(Table1[[#This Row],[Profit per unit]]&gt;$V$8,"Premium","Mass")</f>
        <v>Mass</v>
      </c>
      <c r="U5247" s="4"/>
    </row>
    <row r="5248" spans="2:21" ht="14.25" customHeight="1" x14ac:dyDescent="0.3">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c r="O5248" s="4" t="str">
        <f>TEXT(Table1[[#This Row],[Invoice Date]],"mmm")</f>
        <v>Dec</v>
      </c>
      <c r="P5248" s="4">
        <f>YEAR(Table1[[#This Row],[Invoice Date]])</f>
        <v>2021</v>
      </c>
      <c r="Q5248" s="4">
        <f>IFERROR(Table1[[#This Row],[Total Sales]]/Table1[[#This Row],[Units Sold]],4)</f>
        <v>77</v>
      </c>
      <c r="R5248" s="4">
        <f>IFERROR(Table1[[#This Row],[Operating Profit]]/Table1[[#This Row],[Units Sold]],0)</f>
        <v>23.100000000000005</v>
      </c>
      <c r="S5248" s="4">
        <f>IFERROR((Table1[[#This Row],[Total Sales]]-Table1[[#This Row],[Operating Profit]])/Table1[[#This Row],[Units Sold]],0)</f>
        <v>53.9</v>
      </c>
      <c r="T5248" s="4" t="str">
        <f>IF(Table1[[#This Row],[Profit per unit]]&gt;$V$8,"Premium","Mass")</f>
        <v>Mass</v>
      </c>
      <c r="U5248" s="4"/>
    </row>
    <row r="5249" spans="2:21" ht="14.25" customHeight="1" x14ac:dyDescent="0.3">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c r="O5249" s="4" t="str">
        <f>TEXT(Table1[[#This Row],[Invoice Date]],"mmm")</f>
        <v>Dec</v>
      </c>
      <c r="P5249" s="4">
        <f>YEAR(Table1[[#This Row],[Invoice Date]])</f>
        <v>2021</v>
      </c>
      <c r="Q5249" s="4">
        <f>IFERROR(Table1[[#This Row],[Total Sales]]/Table1[[#This Row],[Units Sold]],4)</f>
        <v>74</v>
      </c>
      <c r="R5249" s="4">
        <f>IFERROR(Table1[[#This Row],[Operating Profit]]/Table1[[#This Row],[Units Sold]],0)</f>
        <v>25.9</v>
      </c>
      <c r="S5249" s="4">
        <f>IFERROR((Table1[[#This Row],[Total Sales]]-Table1[[#This Row],[Operating Profit]])/Table1[[#This Row],[Units Sold]],0)</f>
        <v>48.1</v>
      </c>
      <c r="T5249" s="4" t="str">
        <f>IF(Table1[[#This Row],[Profit per unit]]&gt;$V$8,"Premium","Mass")</f>
        <v>Mass</v>
      </c>
      <c r="U5249" s="4"/>
    </row>
    <row r="5250" spans="2:21" ht="14.25" customHeight="1" x14ac:dyDescent="0.3">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c r="O5250" s="4" t="str">
        <f>TEXT(Table1[[#This Row],[Invoice Date]],"mmm")</f>
        <v>Dec</v>
      </c>
      <c r="P5250" s="4">
        <f>YEAR(Table1[[#This Row],[Invoice Date]])</f>
        <v>2021</v>
      </c>
      <c r="Q5250" s="4">
        <f>IFERROR(Table1[[#This Row],[Total Sales]]/Table1[[#This Row],[Units Sold]],4)</f>
        <v>73</v>
      </c>
      <c r="R5250" s="4">
        <f>IFERROR(Table1[[#This Row],[Operating Profit]]/Table1[[#This Row],[Units Sold]],0)</f>
        <v>25.549999999999997</v>
      </c>
      <c r="S5250" s="4">
        <f>IFERROR((Table1[[#This Row],[Total Sales]]-Table1[[#This Row],[Operating Profit]])/Table1[[#This Row],[Units Sold]],0)</f>
        <v>47.45</v>
      </c>
      <c r="T5250" s="4" t="str">
        <f>IF(Table1[[#This Row],[Profit per unit]]&gt;$V$8,"Premium","Mass")</f>
        <v>Mass</v>
      </c>
      <c r="U5250" s="4"/>
    </row>
    <row r="5251" spans="2:21" ht="14.25" customHeight="1" x14ac:dyDescent="0.3">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c r="O5251" s="4" t="str">
        <f>TEXT(Table1[[#This Row],[Invoice Date]],"mmm")</f>
        <v>Dec</v>
      </c>
      <c r="P5251" s="4">
        <f>YEAR(Table1[[#This Row],[Invoice Date]])</f>
        <v>2021</v>
      </c>
      <c r="Q5251" s="4">
        <f>IFERROR(Table1[[#This Row],[Total Sales]]/Table1[[#This Row],[Units Sold]],4)</f>
        <v>84</v>
      </c>
      <c r="R5251" s="4">
        <f>IFERROR(Table1[[#This Row],[Operating Profit]]/Table1[[#This Row],[Units Sold]],0)</f>
        <v>21.84</v>
      </c>
      <c r="S5251" s="4">
        <f>IFERROR((Table1[[#This Row],[Total Sales]]-Table1[[#This Row],[Operating Profit]])/Table1[[#This Row],[Units Sold]],0)</f>
        <v>62.16</v>
      </c>
      <c r="T5251" s="4" t="str">
        <f>IF(Table1[[#This Row],[Profit per unit]]&gt;$V$8,"Premium","Mass")</f>
        <v>Mass</v>
      </c>
      <c r="U5251" s="4"/>
    </row>
    <row r="5252" spans="2:21" ht="14.25" customHeight="1" x14ac:dyDescent="0.3">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c r="O5252" s="4" t="str">
        <f>TEXT(Table1[[#This Row],[Invoice Date]],"mmm")</f>
        <v>Dec</v>
      </c>
      <c r="P5252" s="4">
        <f>YEAR(Table1[[#This Row],[Invoice Date]])</f>
        <v>2021</v>
      </c>
      <c r="Q5252" s="4">
        <f>IFERROR(Table1[[#This Row],[Total Sales]]/Table1[[#This Row],[Units Sold]],4)</f>
        <v>89</v>
      </c>
      <c r="R5252" s="4">
        <f>IFERROR(Table1[[#This Row],[Operating Profit]]/Table1[[#This Row],[Units Sold]],0)</f>
        <v>44.5</v>
      </c>
      <c r="S5252" s="4">
        <f>IFERROR((Table1[[#This Row],[Total Sales]]-Table1[[#This Row],[Operating Profit]])/Table1[[#This Row],[Units Sold]],0)</f>
        <v>44.5</v>
      </c>
      <c r="T5252" s="4" t="str">
        <f>IF(Table1[[#This Row],[Profit per unit]]&gt;$V$8,"Premium","Mass")</f>
        <v>Mass</v>
      </c>
      <c r="U5252" s="4"/>
    </row>
    <row r="5253" spans="2:21" ht="14.25" customHeight="1" x14ac:dyDescent="0.3">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c r="O5253" s="4" t="str">
        <f>TEXT(Table1[[#This Row],[Invoice Date]],"mmm")</f>
        <v>Jan</v>
      </c>
      <c r="P5253" s="4">
        <f>YEAR(Table1[[#This Row],[Invoice Date]])</f>
        <v>2021</v>
      </c>
      <c r="Q5253" s="4">
        <f>IFERROR(Table1[[#This Row],[Total Sales]]/Table1[[#This Row],[Units Sold]],4)</f>
        <v>38</v>
      </c>
      <c r="R5253" s="4">
        <f>IFERROR(Table1[[#This Row],[Operating Profit]]/Table1[[#This Row],[Units Sold]],0)</f>
        <v>16.34</v>
      </c>
      <c r="S5253" s="4">
        <f>IFERROR((Table1[[#This Row],[Total Sales]]-Table1[[#This Row],[Operating Profit]])/Table1[[#This Row],[Units Sold]],0)</f>
        <v>21.66</v>
      </c>
      <c r="T5253" s="4" t="str">
        <f>IF(Table1[[#This Row],[Profit per unit]]&gt;$V$8,"Premium","Mass")</f>
        <v>Mass</v>
      </c>
      <c r="U5253" s="4"/>
    </row>
    <row r="5254" spans="2:21" ht="14.25" customHeight="1" x14ac:dyDescent="0.3">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c r="O5254" s="4" t="str">
        <f>TEXT(Table1[[#This Row],[Invoice Date]],"mmm")</f>
        <v>Jan</v>
      </c>
      <c r="P5254" s="4">
        <f>YEAR(Table1[[#This Row],[Invoice Date]])</f>
        <v>2021</v>
      </c>
      <c r="Q5254" s="4">
        <f>IFERROR(Table1[[#This Row],[Total Sales]]/Table1[[#This Row],[Units Sold]],4)</f>
        <v>48</v>
      </c>
      <c r="R5254" s="4">
        <f>IFERROR(Table1[[#This Row],[Operating Profit]]/Table1[[#This Row],[Units Sold]],0)</f>
        <v>16.8</v>
      </c>
      <c r="S5254" s="4">
        <f>IFERROR((Table1[[#This Row],[Total Sales]]-Table1[[#This Row],[Operating Profit]])/Table1[[#This Row],[Units Sold]],0)</f>
        <v>31.2</v>
      </c>
      <c r="T5254" s="4" t="str">
        <f>IF(Table1[[#This Row],[Profit per unit]]&gt;$V$8,"Premium","Mass")</f>
        <v>Mass</v>
      </c>
      <c r="U5254" s="4"/>
    </row>
    <row r="5255" spans="2:21" ht="14.25" customHeight="1" x14ac:dyDescent="0.3">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c r="O5255" s="4" t="str">
        <f>TEXT(Table1[[#This Row],[Invoice Date]],"mmm")</f>
        <v>Jan</v>
      </c>
      <c r="P5255" s="4">
        <f>YEAR(Table1[[#This Row],[Invoice Date]])</f>
        <v>2021</v>
      </c>
      <c r="Q5255" s="4">
        <f>IFERROR(Table1[[#This Row],[Total Sales]]/Table1[[#This Row],[Units Sold]],4)</f>
        <v>45</v>
      </c>
      <c r="R5255" s="4">
        <f>IFERROR(Table1[[#This Row],[Operating Profit]]/Table1[[#This Row],[Units Sold]],0)</f>
        <v>18.45</v>
      </c>
      <c r="S5255" s="4">
        <f>IFERROR((Table1[[#This Row],[Total Sales]]-Table1[[#This Row],[Operating Profit]])/Table1[[#This Row],[Units Sold]],0)</f>
        <v>26.55</v>
      </c>
      <c r="T5255" s="4" t="str">
        <f>IF(Table1[[#This Row],[Profit per unit]]&gt;$V$8,"Premium","Mass")</f>
        <v>Mass</v>
      </c>
      <c r="U5255" s="4"/>
    </row>
    <row r="5256" spans="2:21" ht="14.25" customHeight="1" x14ac:dyDescent="0.3">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c r="O5256" s="4" t="str">
        <f>TEXT(Table1[[#This Row],[Invoice Date]],"mmm")</f>
        <v>Jan</v>
      </c>
      <c r="P5256" s="4">
        <f>YEAR(Table1[[#This Row],[Invoice Date]])</f>
        <v>2021</v>
      </c>
      <c r="Q5256" s="4">
        <f>IFERROR(Table1[[#This Row],[Total Sales]]/Table1[[#This Row],[Units Sold]],4)</f>
        <v>47</v>
      </c>
      <c r="R5256" s="4">
        <f>IFERROR(Table1[[#This Row],[Operating Profit]]/Table1[[#This Row],[Units Sold]],0)</f>
        <v>21.149999999999995</v>
      </c>
      <c r="S5256" s="4">
        <f>IFERROR((Table1[[#This Row],[Total Sales]]-Table1[[#This Row],[Operating Profit]])/Table1[[#This Row],[Units Sold]],0)</f>
        <v>25.850000000000005</v>
      </c>
      <c r="T5256" s="4" t="str">
        <f>IF(Table1[[#This Row],[Profit per unit]]&gt;$V$8,"Premium","Mass")</f>
        <v>Mass</v>
      </c>
      <c r="U5256" s="4"/>
    </row>
    <row r="5257" spans="2:21" ht="14.25" customHeight="1" x14ac:dyDescent="0.3">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c r="O5257" s="4" t="str">
        <f>TEXT(Table1[[#This Row],[Invoice Date]],"mmm")</f>
        <v>Jan</v>
      </c>
      <c r="P5257" s="4">
        <f>YEAR(Table1[[#This Row],[Invoice Date]])</f>
        <v>2021</v>
      </c>
      <c r="Q5257" s="4">
        <f>IFERROR(Table1[[#This Row],[Total Sales]]/Table1[[#This Row],[Units Sold]],4)</f>
        <v>54</v>
      </c>
      <c r="R5257" s="4">
        <f>IFERROR(Table1[[#This Row],[Operating Profit]]/Table1[[#This Row],[Units Sold]],0)</f>
        <v>16.200000000000003</v>
      </c>
      <c r="S5257" s="4">
        <f>IFERROR((Table1[[#This Row],[Total Sales]]-Table1[[#This Row],[Operating Profit]])/Table1[[#This Row],[Units Sold]],0)</f>
        <v>37.799999999999997</v>
      </c>
      <c r="T5257" s="4" t="str">
        <f>IF(Table1[[#This Row],[Profit per unit]]&gt;$V$8,"Premium","Mass")</f>
        <v>Mass</v>
      </c>
      <c r="U5257" s="4"/>
    </row>
    <row r="5258" spans="2:21" ht="14.25" customHeight="1" x14ac:dyDescent="0.3">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c r="O5258" s="4" t="str">
        <f>TEXT(Table1[[#This Row],[Invoice Date]],"mmm")</f>
        <v>Jan</v>
      </c>
      <c r="P5258" s="4">
        <f>YEAR(Table1[[#This Row],[Invoice Date]])</f>
        <v>2021</v>
      </c>
      <c r="Q5258" s="4">
        <f>IFERROR(Table1[[#This Row],[Total Sales]]/Table1[[#This Row],[Units Sold]],4)</f>
        <v>49</v>
      </c>
      <c r="R5258" s="4">
        <f>IFERROR(Table1[[#This Row],[Operating Profit]]/Table1[[#This Row],[Units Sold]],0)</f>
        <v>28.910000000000004</v>
      </c>
      <c r="S5258" s="4">
        <f>IFERROR((Table1[[#This Row],[Total Sales]]-Table1[[#This Row],[Operating Profit]])/Table1[[#This Row],[Units Sold]],0)</f>
        <v>20.089999999999996</v>
      </c>
      <c r="T5258" s="4" t="str">
        <f>IF(Table1[[#This Row],[Profit per unit]]&gt;$V$8,"Premium","Mass")</f>
        <v>Mass</v>
      </c>
      <c r="U5258" s="4"/>
    </row>
    <row r="5259" spans="2:21" ht="14.25" customHeight="1" x14ac:dyDescent="0.3">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c r="O5259" s="4" t="str">
        <f>TEXT(Table1[[#This Row],[Invoice Date]],"mmm")</f>
        <v>Feb</v>
      </c>
      <c r="P5259" s="4">
        <f>YEAR(Table1[[#This Row],[Invoice Date]])</f>
        <v>2021</v>
      </c>
      <c r="Q5259" s="4">
        <f>IFERROR(Table1[[#This Row],[Total Sales]]/Table1[[#This Row],[Units Sold]],4)</f>
        <v>36</v>
      </c>
      <c r="R5259" s="4">
        <f>IFERROR(Table1[[#This Row],[Operating Profit]]/Table1[[#This Row],[Units Sold]],0)</f>
        <v>15.120000000000001</v>
      </c>
      <c r="S5259" s="4">
        <f>IFERROR((Table1[[#This Row],[Total Sales]]-Table1[[#This Row],[Operating Profit]])/Table1[[#This Row],[Units Sold]],0)</f>
        <v>20.88</v>
      </c>
      <c r="T5259" s="4" t="str">
        <f>IF(Table1[[#This Row],[Profit per unit]]&gt;$V$8,"Premium","Mass")</f>
        <v>Mass</v>
      </c>
      <c r="U5259" s="4"/>
    </row>
    <row r="5260" spans="2:21" ht="14.25" customHeight="1" x14ac:dyDescent="0.3">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c r="O5260" s="4" t="str">
        <f>TEXT(Table1[[#This Row],[Invoice Date]],"mmm")</f>
        <v>Feb</v>
      </c>
      <c r="P5260" s="4">
        <f>YEAR(Table1[[#This Row],[Invoice Date]])</f>
        <v>2021</v>
      </c>
      <c r="Q5260" s="4">
        <f>IFERROR(Table1[[#This Row],[Total Sales]]/Table1[[#This Row],[Units Sold]],4)</f>
        <v>49</v>
      </c>
      <c r="R5260" s="4">
        <f>IFERROR(Table1[[#This Row],[Operating Profit]]/Table1[[#This Row],[Units Sold]],0)</f>
        <v>17.149999999999999</v>
      </c>
      <c r="S5260" s="4">
        <f>IFERROR((Table1[[#This Row],[Total Sales]]-Table1[[#This Row],[Operating Profit]])/Table1[[#This Row],[Units Sold]],0)</f>
        <v>31.850000000000005</v>
      </c>
      <c r="T5260" s="4" t="str">
        <f>IF(Table1[[#This Row],[Profit per unit]]&gt;$V$8,"Premium","Mass")</f>
        <v>Mass</v>
      </c>
      <c r="U5260" s="4"/>
    </row>
    <row r="5261" spans="2:21" ht="14.25" customHeight="1" x14ac:dyDescent="0.3">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c r="O5261" s="4" t="str">
        <f>TEXT(Table1[[#This Row],[Invoice Date]],"mmm")</f>
        <v>Feb</v>
      </c>
      <c r="P5261" s="4">
        <f>YEAR(Table1[[#This Row],[Invoice Date]])</f>
        <v>2021</v>
      </c>
      <c r="Q5261" s="4">
        <f>IFERROR(Table1[[#This Row],[Total Sales]]/Table1[[#This Row],[Units Sold]],4)</f>
        <v>49</v>
      </c>
      <c r="R5261" s="4">
        <f>IFERROR(Table1[[#This Row],[Operating Profit]]/Table1[[#This Row],[Units Sold]],0)</f>
        <v>19.599999999999998</v>
      </c>
      <c r="S5261" s="4">
        <f>IFERROR((Table1[[#This Row],[Total Sales]]-Table1[[#This Row],[Operating Profit]])/Table1[[#This Row],[Units Sold]],0)</f>
        <v>29.400000000000002</v>
      </c>
      <c r="T5261" s="4" t="str">
        <f>IF(Table1[[#This Row],[Profit per unit]]&gt;$V$8,"Premium","Mass")</f>
        <v>Mass</v>
      </c>
      <c r="U5261" s="4"/>
    </row>
    <row r="5262" spans="2:21" ht="14.25" customHeight="1" x14ac:dyDescent="0.3">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c r="O5262" s="4" t="str">
        <f>TEXT(Table1[[#This Row],[Invoice Date]],"mmm")</f>
        <v>Feb</v>
      </c>
      <c r="P5262" s="4">
        <f>YEAR(Table1[[#This Row],[Invoice Date]])</f>
        <v>2021</v>
      </c>
      <c r="Q5262" s="4">
        <f>IFERROR(Table1[[#This Row],[Total Sales]]/Table1[[#This Row],[Units Sold]],4)</f>
        <v>45</v>
      </c>
      <c r="R5262" s="4">
        <f>IFERROR(Table1[[#This Row],[Operating Profit]]/Table1[[#This Row],[Units Sold]],0)</f>
        <v>19.8</v>
      </c>
      <c r="S5262" s="4">
        <f>IFERROR((Table1[[#This Row],[Total Sales]]-Table1[[#This Row],[Operating Profit]])/Table1[[#This Row],[Units Sold]],0)</f>
        <v>25.2</v>
      </c>
      <c r="T5262" s="4" t="str">
        <f>IF(Table1[[#This Row],[Profit per unit]]&gt;$V$8,"Premium","Mass")</f>
        <v>Mass</v>
      </c>
      <c r="U5262" s="4"/>
    </row>
    <row r="5263" spans="2:21" ht="14.25" customHeight="1" x14ac:dyDescent="0.3">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c r="O5263" s="4" t="str">
        <f>TEXT(Table1[[#This Row],[Invoice Date]],"mmm")</f>
        <v>Feb</v>
      </c>
      <c r="P5263" s="4">
        <f>YEAR(Table1[[#This Row],[Invoice Date]])</f>
        <v>2021</v>
      </c>
      <c r="Q5263" s="4">
        <f>IFERROR(Table1[[#This Row],[Total Sales]]/Table1[[#This Row],[Units Sold]],4)</f>
        <v>52</v>
      </c>
      <c r="R5263" s="4">
        <f>IFERROR(Table1[[#This Row],[Operating Profit]]/Table1[[#This Row],[Units Sold]],0)</f>
        <v>16.64</v>
      </c>
      <c r="S5263" s="4">
        <f>IFERROR((Table1[[#This Row],[Total Sales]]-Table1[[#This Row],[Operating Profit]])/Table1[[#This Row],[Units Sold]],0)</f>
        <v>35.36</v>
      </c>
      <c r="T5263" s="4" t="str">
        <f>IF(Table1[[#This Row],[Profit per unit]]&gt;$V$8,"Premium","Mass")</f>
        <v>Mass</v>
      </c>
      <c r="U5263" s="4"/>
    </row>
    <row r="5264" spans="2:21" ht="14.25" customHeight="1" x14ac:dyDescent="0.3">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c r="O5264" s="4" t="str">
        <f>TEXT(Table1[[#This Row],[Invoice Date]],"mmm")</f>
        <v>Feb</v>
      </c>
      <c r="P5264" s="4">
        <f>YEAR(Table1[[#This Row],[Invoice Date]])</f>
        <v>2021</v>
      </c>
      <c r="Q5264" s="4">
        <f>IFERROR(Table1[[#This Row],[Total Sales]]/Table1[[#This Row],[Units Sold]],4)</f>
        <v>47</v>
      </c>
      <c r="R5264" s="4">
        <f>IFERROR(Table1[[#This Row],[Operating Profit]]/Table1[[#This Row],[Units Sold]],0)</f>
        <v>27.260000000000005</v>
      </c>
      <c r="S5264" s="4">
        <f>IFERROR((Table1[[#This Row],[Total Sales]]-Table1[[#This Row],[Operating Profit]])/Table1[[#This Row],[Units Sold]],0)</f>
        <v>19.739999999999995</v>
      </c>
      <c r="T5264" s="4" t="str">
        <f>IF(Table1[[#This Row],[Profit per unit]]&gt;$V$8,"Premium","Mass")</f>
        <v>Mass</v>
      </c>
      <c r="U5264" s="4"/>
    </row>
    <row r="5265" spans="2:21" ht="14.25" customHeight="1" x14ac:dyDescent="0.3">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c r="O5265" s="4" t="str">
        <f>TEXT(Table1[[#This Row],[Invoice Date]],"mmm")</f>
        <v>Mar</v>
      </c>
      <c r="P5265" s="4">
        <f>YEAR(Table1[[#This Row],[Invoice Date]])</f>
        <v>2021</v>
      </c>
      <c r="Q5265" s="4">
        <f>IFERROR(Table1[[#This Row],[Total Sales]]/Table1[[#This Row],[Units Sold]],4)</f>
        <v>46</v>
      </c>
      <c r="R5265" s="4">
        <f>IFERROR(Table1[[#This Row],[Operating Profit]]/Table1[[#This Row],[Units Sold]],0)</f>
        <v>18.86</v>
      </c>
      <c r="S5265" s="4">
        <f>IFERROR((Table1[[#This Row],[Total Sales]]-Table1[[#This Row],[Operating Profit]])/Table1[[#This Row],[Units Sold]],0)</f>
        <v>27.139999999999997</v>
      </c>
      <c r="T5265" s="4" t="str">
        <f>IF(Table1[[#This Row],[Profit per unit]]&gt;$V$8,"Premium","Mass")</f>
        <v>Mass</v>
      </c>
      <c r="U5265" s="4"/>
    </row>
    <row r="5266" spans="2:21" ht="14.25" customHeight="1" x14ac:dyDescent="0.3">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c r="O5266" s="4" t="str">
        <f>TEXT(Table1[[#This Row],[Invoice Date]],"mmm")</f>
        <v>Mar</v>
      </c>
      <c r="P5266" s="4">
        <f>YEAR(Table1[[#This Row],[Invoice Date]])</f>
        <v>2021</v>
      </c>
      <c r="Q5266" s="4">
        <f>IFERROR(Table1[[#This Row],[Total Sales]]/Table1[[#This Row],[Units Sold]],4)</f>
        <v>58</v>
      </c>
      <c r="R5266" s="4">
        <f>IFERROR(Table1[[#This Row],[Operating Profit]]/Table1[[#This Row],[Units Sold]],0)</f>
        <v>22.04</v>
      </c>
      <c r="S5266" s="4">
        <f>IFERROR((Table1[[#This Row],[Total Sales]]-Table1[[#This Row],[Operating Profit]])/Table1[[#This Row],[Units Sold]],0)</f>
        <v>35.96</v>
      </c>
      <c r="T5266" s="4" t="str">
        <f>IF(Table1[[#This Row],[Profit per unit]]&gt;$V$8,"Premium","Mass")</f>
        <v>Mass</v>
      </c>
      <c r="U5266" s="4"/>
    </row>
    <row r="5267" spans="2:21" ht="14.25" customHeight="1" x14ac:dyDescent="0.3">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c r="O5267" s="4" t="str">
        <f>TEXT(Table1[[#This Row],[Invoice Date]],"mmm")</f>
        <v>Mar</v>
      </c>
      <c r="P5267" s="4">
        <f>YEAR(Table1[[#This Row],[Invoice Date]])</f>
        <v>2021</v>
      </c>
      <c r="Q5267" s="4">
        <f>IFERROR(Table1[[#This Row],[Total Sales]]/Table1[[#This Row],[Units Sold]],4)</f>
        <v>59</v>
      </c>
      <c r="R5267" s="4">
        <f>IFERROR(Table1[[#This Row],[Operating Profit]]/Table1[[#This Row],[Units Sold]],0)</f>
        <v>25.37</v>
      </c>
      <c r="S5267" s="4">
        <f>IFERROR((Table1[[#This Row],[Total Sales]]-Table1[[#This Row],[Operating Profit]])/Table1[[#This Row],[Units Sold]],0)</f>
        <v>33.629999999999995</v>
      </c>
      <c r="T5267" s="4" t="str">
        <f>IF(Table1[[#This Row],[Profit per unit]]&gt;$V$8,"Premium","Mass")</f>
        <v>Mass</v>
      </c>
      <c r="U5267" s="4"/>
    </row>
    <row r="5268" spans="2:21" ht="14.25" customHeight="1" x14ac:dyDescent="0.3">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c r="O5268" s="4" t="str">
        <f>TEXT(Table1[[#This Row],[Invoice Date]],"mmm")</f>
        <v>Mar</v>
      </c>
      <c r="P5268" s="4">
        <f>YEAR(Table1[[#This Row],[Invoice Date]])</f>
        <v>2021</v>
      </c>
      <c r="Q5268" s="4">
        <f>IFERROR(Table1[[#This Row],[Total Sales]]/Table1[[#This Row],[Units Sold]],4)</f>
        <v>58</v>
      </c>
      <c r="R5268" s="4">
        <f>IFERROR(Table1[[#This Row],[Operating Profit]]/Table1[[#This Row],[Units Sold]],0)</f>
        <v>24.359999999999996</v>
      </c>
      <c r="S5268" s="4">
        <f>IFERROR((Table1[[#This Row],[Total Sales]]-Table1[[#This Row],[Operating Profit]])/Table1[[#This Row],[Units Sold]],0)</f>
        <v>33.64</v>
      </c>
      <c r="T5268" s="4" t="str">
        <f>IF(Table1[[#This Row],[Profit per unit]]&gt;$V$8,"Premium","Mass")</f>
        <v>Mass</v>
      </c>
      <c r="U5268" s="4"/>
    </row>
    <row r="5269" spans="2:21" ht="14.25" customHeight="1" x14ac:dyDescent="0.3">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c r="O5269" s="4" t="str">
        <f>TEXT(Table1[[#This Row],[Invoice Date]],"mmm")</f>
        <v>Mar</v>
      </c>
      <c r="P5269" s="4">
        <f>YEAR(Table1[[#This Row],[Invoice Date]])</f>
        <v>2021</v>
      </c>
      <c r="Q5269" s="4">
        <f>IFERROR(Table1[[#This Row],[Total Sales]]/Table1[[#This Row],[Units Sold]],4)</f>
        <v>61</v>
      </c>
      <c r="R5269" s="4">
        <f>IFERROR(Table1[[#This Row],[Operating Profit]]/Table1[[#This Row],[Units Sold]],0)</f>
        <v>20.13</v>
      </c>
      <c r="S5269" s="4">
        <f>IFERROR((Table1[[#This Row],[Total Sales]]-Table1[[#This Row],[Operating Profit]])/Table1[[#This Row],[Units Sold]],0)</f>
        <v>40.869999999999997</v>
      </c>
      <c r="T5269" s="4" t="str">
        <f>IF(Table1[[#This Row],[Profit per unit]]&gt;$V$8,"Premium","Mass")</f>
        <v>Mass</v>
      </c>
      <c r="U5269" s="4"/>
    </row>
    <row r="5270" spans="2:21" ht="14.25" customHeight="1" x14ac:dyDescent="0.3">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c r="O5270" s="4" t="str">
        <f>TEXT(Table1[[#This Row],[Invoice Date]],"mmm")</f>
        <v>Mar</v>
      </c>
      <c r="P5270" s="4">
        <f>YEAR(Table1[[#This Row],[Invoice Date]])</f>
        <v>2021</v>
      </c>
      <c r="Q5270" s="4">
        <f>IFERROR(Table1[[#This Row],[Total Sales]]/Table1[[#This Row],[Units Sold]],4)</f>
        <v>54</v>
      </c>
      <c r="R5270" s="4">
        <f>IFERROR(Table1[[#This Row],[Operating Profit]]/Table1[[#This Row],[Units Sold]],0)</f>
        <v>32.4</v>
      </c>
      <c r="S5270" s="4">
        <f>IFERROR((Table1[[#This Row],[Total Sales]]-Table1[[#This Row],[Operating Profit]])/Table1[[#This Row],[Units Sold]],0)</f>
        <v>21.599999999999998</v>
      </c>
      <c r="T5270" s="4" t="str">
        <f>IF(Table1[[#This Row],[Profit per unit]]&gt;$V$8,"Premium","Mass")</f>
        <v>Mass</v>
      </c>
      <c r="U5270" s="4"/>
    </row>
    <row r="5271" spans="2:21" ht="14.25" customHeight="1" x14ac:dyDescent="0.3">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c r="O5271" s="4" t="str">
        <f>TEXT(Table1[[#This Row],[Invoice Date]],"mmm")</f>
        <v>Apr</v>
      </c>
      <c r="P5271" s="4">
        <f>YEAR(Table1[[#This Row],[Invoice Date]])</f>
        <v>2021</v>
      </c>
      <c r="Q5271" s="4">
        <f>IFERROR(Table1[[#This Row],[Total Sales]]/Table1[[#This Row],[Units Sold]],4)</f>
        <v>62</v>
      </c>
      <c r="R5271" s="4">
        <f>IFERROR(Table1[[#This Row],[Operating Profit]]/Table1[[#This Row],[Units Sold]],0)</f>
        <v>26.04</v>
      </c>
      <c r="S5271" s="4">
        <f>IFERROR((Table1[[#This Row],[Total Sales]]-Table1[[#This Row],[Operating Profit]])/Table1[[#This Row],[Units Sold]],0)</f>
        <v>35.959999999999994</v>
      </c>
      <c r="T5271" s="4" t="str">
        <f>IF(Table1[[#This Row],[Profit per unit]]&gt;$V$8,"Premium","Mass")</f>
        <v>Mass</v>
      </c>
      <c r="U5271" s="4"/>
    </row>
    <row r="5272" spans="2:21" ht="14.25" customHeight="1" x14ac:dyDescent="0.3">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c r="O5272" s="4" t="str">
        <f>TEXT(Table1[[#This Row],[Invoice Date]],"mmm")</f>
        <v>Apr</v>
      </c>
      <c r="P5272" s="4">
        <f>YEAR(Table1[[#This Row],[Invoice Date]])</f>
        <v>2021</v>
      </c>
      <c r="Q5272" s="4">
        <f>IFERROR(Table1[[#This Row],[Total Sales]]/Table1[[#This Row],[Units Sold]],4)</f>
        <v>66</v>
      </c>
      <c r="R5272" s="4">
        <f>IFERROR(Table1[[#This Row],[Operating Profit]]/Table1[[#This Row],[Units Sold]],0)</f>
        <v>23.099999999999998</v>
      </c>
      <c r="S5272" s="4">
        <f>IFERROR((Table1[[#This Row],[Total Sales]]-Table1[[#This Row],[Operating Profit]])/Table1[[#This Row],[Units Sold]],0)</f>
        <v>42.900000000000006</v>
      </c>
      <c r="T5272" s="4" t="str">
        <f>IF(Table1[[#This Row],[Profit per unit]]&gt;$V$8,"Premium","Mass")</f>
        <v>Mass</v>
      </c>
      <c r="U5272" s="4"/>
    </row>
    <row r="5273" spans="2:21" ht="14.25" customHeight="1" x14ac:dyDescent="0.3">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c r="O5273" s="4" t="str">
        <f>TEXT(Table1[[#This Row],[Invoice Date]],"mmm")</f>
        <v>Apr</v>
      </c>
      <c r="P5273" s="4">
        <f>YEAR(Table1[[#This Row],[Invoice Date]])</f>
        <v>2021</v>
      </c>
      <c r="Q5273" s="4">
        <f>IFERROR(Table1[[#This Row],[Total Sales]]/Table1[[#This Row],[Units Sold]],4)</f>
        <v>66</v>
      </c>
      <c r="R5273" s="4">
        <f>IFERROR(Table1[[#This Row],[Operating Profit]]/Table1[[#This Row],[Units Sold]],0)</f>
        <v>27.06</v>
      </c>
      <c r="S5273" s="4">
        <f>IFERROR((Table1[[#This Row],[Total Sales]]-Table1[[#This Row],[Operating Profit]])/Table1[[#This Row],[Units Sold]],0)</f>
        <v>38.940000000000005</v>
      </c>
      <c r="T5273" s="4" t="str">
        <f>IF(Table1[[#This Row],[Profit per unit]]&gt;$V$8,"Premium","Mass")</f>
        <v>Mass</v>
      </c>
      <c r="U5273" s="4"/>
    </row>
    <row r="5274" spans="2:21" ht="14.25" customHeight="1" x14ac:dyDescent="0.3">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c r="O5274" s="4" t="str">
        <f>TEXT(Table1[[#This Row],[Invoice Date]],"mmm")</f>
        <v>Apr</v>
      </c>
      <c r="P5274" s="4">
        <f>YEAR(Table1[[#This Row],[Invoice Date]])</f>
        <v>2021</v>
      </c>
      <c r="Q5274" s="4">
        <f>IFERROR(Table1[[#This Row],[Total Sales]]/Table1[[#This Row],[Units Sold]],4)</f>
        <v>52</v>
      </c>
      <c r="R5274" s="4">
        <f>IFERROR(Table1[[#This Row],[Operating Profit]]/Table1[[#This Row],[Units Sold]],0)</f>
        <v>23.4</v>
      </c>
      <c r="S5274" s="4">
        <f>IFERROR((Table1[[#This Row],[Total Sales]]-Table1[[#This Row],[Operating Profit]])/Table1[[#This Row],[Units Sold]],0)</f>
        <v>28.6</v>
      </c>
      <c r="T5274" s="4" t="str">
        <f>IF(Table1[[#This Row],[Profit per unit]]&gt;$V$8,"Premium","Mass")</f>
        <v>Mass</v>
      </c>
      <c r="U5274" s="4"/>
    </row>
    <row r="5275" spans="2:21" ht="14.25" customHeight="1" x14ac:dyDescent="0.3">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c r="O5275" s="4" t="str">
        <f>TEXT(Table1[[#This Row],[Invoice Date]],"mmm")</f>
        <v>Apr</v>
      </c>
      <c r="P5275" s="4">
        <f>YEAR(Table1[[#This Row],[Invoice Date]])</f>
        <v>2021</v>
      </c>
      <c r="Q5275" s="4">
        <f>IFERROR(Table1[[#This Row],[Total Sales]]/Table1[[#This Row],[Units Sold]],4)</f>
        <v>59</v>
      </c>
      <c r="R5275" s="4">
        <f>IFERROR(Table1[[#This Row],[Operating Profit]]/Table1[[#This Row],[Units Sold]],0)</f>
        <v>20.65</v>
      </c>
      <c r="S5275" s="4">
        <f>IFERROR((Table1[[#This Row],[Total Sales]]-Table1[[#This Row],[Operating Profit]])/Table1[[#This Row],[Units Sold]],0)</f>
        <v>38.35</v>
      </c>
      <c r="T5275" s="4" t="str">
        <f>IF(Table1[[#This Row],[Profit per unit]]&gt;$V$8,"Premium","Mass")</f>
        <v>Mass</v>
      </c>
      <c r="U5275" s="4"/>
    </row>
    <row r="5276" spans="2:21" ht="14.25" customHeight="1" x14ac:dyDescent="0.3">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c r="O5276" s="4" t="str">
        <f>TEXT(Table1[[#This Row],[Invoice Date]],"mmm")</f>
        <v>Apr</v>
      </c>
      <c r="P5276" s="4">
        <f>YEAR(Table1[[#This Row],[Invoice Date]])</f>
        <v>2021</v>
      </c>
      <c r="Q5276" s="4">
        <f>IFERROR(Table1[[#This Row],[Total Sales]]/Table1[[#This Row],[Units Sold]],4)</f>
        <v>72</v>
      </c>
      <c r="R5276" s="4">
        <f>IFERROR(Table1[[#This Row],[Operating Profit]]/Table1[[#This Row],[Units Sold]],0)</f>
        <v>43.2</v>
      </c>
      <c r="S5276" s="4">
        <f>IFERROR((Table1[[#This Row],[Total Sales]]-Table1[[#This Row],[Operating Profit]])/Table1[[#This Row],[Units Sold]],0)</f>
        <v>28.799999999999997</v>
      </c>
      <c r="T5276" s="4" t="str">
        <f>IF(Table1[[#This Row],[Profit per unit]]&gt;$V$8,"Premium","Mass")</f>
        <v>Mass</v>
      </c>
      <c r="U5276" s="4"/>
    </row>
    <row r="5277" spans="2:21" ht="14.25" customHeight="1" x14ac:dyDescent="0.3">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c r="O5277" s="4" t="str">
        <f>TEXT(Table1[[#This Row],[Invoice Date]],"mmm")</f>
        <v>May</v>
      </c>
      <c r="P5277" s="4">
        <f>YEAR(Table1[[#This Row],[Invoice Date]])</f>
        <v>2021</v>
      </c>
      <c r="Q5277" s="4">
        <f>IFERROR(Table1[[#This Row],[Total Sales]]/Table1[[#This Row],[Units Sold]],4)</f>
        <v>58</v>
      </c>
      <c r="R5277" s="4">
        <f>IFERROR(Table1[[#This Row],[Operating Profit]]/Table1[[#This Row],[Units Sold]],0)</f>
        <v>24.939999999999998</v>
      </c>
      <c r="S5277" s="4">
        <f>IFERROR((Table1[[#This Row],[Total Sales]]-Table1[[#This Row],[Operating Profit]])/Table1[[#This Row],[Units Sold]],0)</f>
        <v>33.06</v>
      </c>
      <c r="T5277" s="4" t="str">
        <f>IF(Table1[[#This Row],[Profit per unit]]&gt;$V$8,"Premium","Mass")</f>
        <v>Mass</v>
      </c>
      <c r="U5277" s="4"/>
    </row>
    <row r="5278" spans="2:21" ht="14.25" customHeight="1" x14ac:dyDescent="0.3">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c r="O5278" s="4" t="str">
        <f>TEXT(Table1[[#This Row],[Invoice Date]],"mmm")</f>
        <v>May</v>
      </c>
      <c r="P5278" s="4">
        <f>YEAR(Table1[[#This Row],[Invoice Date]])</f>
        <v>2021</v>
      </c>
      <c r="Q5278" s="4">
        <f>IFERROR(Table1[[#This Row],[Total Sales]]/Table1[[#This Row],[Units Sold]],4)</f>
        <v>60</v>
      </c>
      <c r="R5278" s="4">
        <f>IFERROR(Table1[[#This Row],[Operating Profit]]/Table1[[#This Row],[Units Sold]],0)</f>
        <v>24</v>
      </c>
      <c r="S5278" s="4">
        <f>IFERROR((Table1[[#This Row],[Total Sales]]-Table1[[#This Row],[Operating Profit]])/Table1[[#This Row],[Units Sold]],0)</f>
        <v>36</v>
      </c>
      <c r="T5278" s="4" t="str">
        <f>IF(Table1[[#This Row],[Profit per unit]]&gt;$V$8,"Premium","Mass")</f>
        <v>Mass</v>
      </c>
      <c r="U5278" s="4"/>
    </row>
    <row r="5279" spans="2:21" ht="14.25" customHeight="1" x14ac:dyDescent="0.3">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c r="O5279" s="4" t="str">
        <f>TEXT(Table1[[#This Row],[Invoice Date]],"mmm")</f>
        <v>May</v>
      </c>
      <c r="P5279" s="4">
        <f>YEAR(Table1[[#This Row],[Invoice Date]])</f>
        <v>2021</v>
      </c>
      <c r="Q5279" s="4">
        <f>IFERROR(Table1[[#This Row],[Total Sales]]/Table1[[#This Row],[Units Sold]],4)</f>
        <v>59</v>
      </c>
      <c r="R5279" s="4">
        <f>IFERROR(Table1[[#This Row],[Operating Profit]]/Table1[[#This Row],[Units Sold]],0)</f>
        <v>26.549999999999997</v>
      </c>
      <c r="S5279" s="4">
        <f>IFERROR((Table1[[#This Row],[Total Sales]]-Table1[[#This Row],[Operating Profit]])/Table1[[#This Row],[Units Sold]],0)</f>
        <v>32.450000000000003</v>
      </c>
      <c r="T5279" s="4" t="str">
        <f>IF(Table1[[#This Row],[Profit per unit]]&gt;$V$8,"Premium","Mass")</f>
        <v>Mass</v>
      </c>
      <c r="U5279" s="4"/>
    </row>
    <row r="5280" spans="2:21" ht="14.25" customHeight="1" x14ac:dyDescent="0.3">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c r="O5280" s="4" t="str">
        <f>TEXT(Table1[[#This Row],[Invoice Date]],"mmm")</f>
        <v>May</v>
      </c>
      <c r="P5280" s="4">
        <f>YEAR(Table1[[#This Row],[Invoice Date]])</f>
        <v>2021</v>
      </c>
      <c r="Q5280" s="4">
        <f>IFERROR(Table1[[#This Row],[Total Sales]]/Table1[[#This Row],[Units Sold]],4)</f>
        <v>59</v>
      </c>
      <c r="R5280" s="4">
        <f>IFERROR(Table1[[#This Row],[Operating Profit]]/Table1[[#This Row],[Units Sold]],0)</f>
        <v>25.37</v>
      </c>
      <c r="S5280" s="4">
        <f>IFERROR((Table1[[#This Row],[Total Sales]]-Table1[[#This Row],[Operating Profit]])/Table1[[#This Row],[Units Sold]],0)</f>
        <v>33.630000000000003</v>
      </c>
      <c r="T5280" s="4" t="str">
        <f>IF(Table1[[#This Row],[Profit per unit]]&gt;$V$8,"Premium","Mass")</f>
        <v>Mass</v>
      </c>
      <c r="U5280" s="4"/>
    </row>
    <row r="5281" spans="2:21" ht="14.25" customHeight="1" x14ac:dyDescent="0.3">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c r="O5281" s="4" t="str">
        <f>TEXT(Table1[[#This Row],[Invoice Date]],"mmm")</f>
        <v>May</v>
      </c>
      <c r="P5281" s="4">
        <f>YEAR(Table1[[#This Row],[Invoice Date]])</f>
        <v>2021</v>
      </c>
      <c r="Q5281" s="4">
        <f>IFERROR(Table1[[#This Row],[Total Sales]]/Table1[[#This Row],[Units Sold]],4)</f>
        <v>52</v>
      </c>
      <c r="R5281" s="4">
        <f>IFERROR(Table1[[#This Row],[Operating Profit]]/Table1[[#This Row],[Units Sold]],0)</f>
        <v>16.64</v>
      </c>
      <c r="S5281" s="4">
        <f>IFERROR((Table1[[#This Row],[Total Sales]]-Table1[[#This Row],[Operating Profit]])/Table1[[#This Row],[Units Sold]],0)</f>
        <v>35.36</v>
      </c>
      <c r="T5281" s="4" t="str">
        <f>IF(Table1[[#This Row],[Profit per unit]]&gt;$V$8,"Premium","Mass")</f>
        <v>Mass</v>
      </c>
      <c r="U5281" s="4"/>
    </row>
    <row r="5282" spans="2:21" ht="14.25" customHeight="1" x14ac:dyDescent="0.3">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c r="O5282" s="4" t="str">
        <f>TEXT(Table1[[#This Row],[Invoice Date]],"mmm")</f>
        <v>May</v>
      </c>
      <c r="P5282" s="4">
        <f>YEAR(Table1[[#This Row],[Invoice Date]])</f>
        <v>2021</v>
      </c>
      <c r="Q5282" s="4">
        <f>IFERROR(Table1[[#This Row],[Total Sales]]/Table1[[#This Row],[Units Sold]],4)</f>
        <v>67</v>
      </c>
      <c r="R5282" s="4">
        <f>IFERROR(Table1[[#This Row],[Operating Profit]]/Table1[[#This Row],[Units Sold]],0)</f>
        <v>38.860000000000007</v>
      </c>
      <c r="S5282" s="4">
        <f>IFERROR((Table1[[#This Row],[Total Sales]]-Table1[[#This Row],[Operating Profit]])/Table1[[#This Row],[Units Sold]],0)</f>
        <v>28.139999999999997</v>
      </c>
      <c r="T5282" s="4" t="str">
        <f>IF(Table1[[#This Row],[Profit per unit]]&gt;$V$8,"Premium","Mass")</f>
        <v>Mass</v>
      </c>
      <c r="U5282" s="4"/>
    </row>
    <row r="5283" spans="2:21" ht="14.25" customHeight="1" x14ac:dyDescent="0.3">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c r="O5283" s="4" t="str">
        <f>TEXT(Table1[[#This Row],[Invoice Date]],"mmm")</f>
        <v>Jun</v>
      </c>
      <c r="P5283" s="4">
        <f>YEAR(Table1[[#This Row],[Invoice Date]])</f>
        <v>2021</v>
      </c>
      <c r="Q5283" s="4">
        <f>IFERROR(Table1[[#This Row],[Total Sales]]/Table1[[#This Row],[Units Sold]],4)</f>
        <v>61</v>
      </c>
      <c r="R5283" s="4">
        <f>IFERROR(Table1[[#This Row],[Operating Profit]]/Table1[[#This Row],[Units Sold]],0)</f>
        <v>27.45</v>
      </c>
      <c r="S5283" s="4">
        <f>IFERROR((Table1[[#This Row],[Total Sales]]-Table1[[#This Row],[Operating Profit]])/Table1[[#This Row],[Units Sold]],0)</f>
        <v>33.550000000000004</v>
      </c>
      <c r="T5283" s="4" t="str">
        <f>IF(Table1[[#This Row],[Profit per unit]]&gt;$V$8,"Premium","Mass")</f>
        <v>Mass</v>
      </c>
      <c r="U5283" s="4"/>
    </row>
    <row r="5284" spans="2:21" ht="14.25" customHeight="1" x14ac:dyDescent="0.3">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c r="O5284" s="4" t="str">
        <f>TEXT(Table1[[#This Row],[Invoice Date]],"mmm")</f>
        <v>Jun</v>
      </c>
      <c r="P5284" s="4">
        <f>YEAR(Table1[[#This Row],[Invoice Date]])</f>
        <v>2021</v>
      </c>
      <c r="Q5284" s="4">
        <f>IFERROR(Table1[[#This Row],[Total Sales]]/Table1[[#This Row],[Units Sold]],4)</f>
        <v>64</v>
      </c>
      <c r="R5284" s="4">
        <f>IFERROR(Table1[[#This Row],[Operating Profit]]/Table1[[#This Row],[Units Sold]],0)</f>
        <v>22.4</v>
      </c>
      <c r="S5284" s="4">
        <f>IFERROR((Table1[[#This Row],[Total Sales]]-Table1[[#This Row],[Operating Profit]])/Table1[[#This Row],[Units Sold]],0)</f>
        <v>41.599999999999994</v>
      </c>
      <c r="T5284" s="4" t="str">
        <f>IF(Table1[[#This Row],[Profit per unit]]&gt;$V$8,"Premium","Mass")</f>
        <v>Mass</v>
      </c>
      <c r="U5284" s="4"/>
    </row>
    <row r="5285" spans="2:21" ht="14.25" customHeight="1" x14ac:dyDescent="0.3">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c r="O5285" s="4" t="str">
        <f>TEXT(Table1[[#This Row],[Invoice Date]],"mmm")</f>
        <v>Jun</v>
      </c>
      <c r="P5285" s="4">
        <f>YEAR(Table1[[#This Row],[Invoice Date]])</f>
        <v>2021</v>
      </c>
      <c r="Q5285" s="4">
        <f>IFERROR(Table1[[#This Row],[Total Sales]]/Table1[[#This Row],[Units Sold]],4)</f>
        <v>80</v>
      </c>
      <c r="R5285" s="4">
        <f>IFERROR(Table1[[#This Row],[Operating Profit]]/Table1[[#This Row],[Units Sold]],0)</f>
        <v>34.4</v>
      </c>
      <c r="S5285" s="4">
        <f>IFERROR((Table1[[#This Row],[Total Sales]]-Table1[[#This Row],[Operating Profit]])/Table1[[#This Row],[Units Sold]],0)</f>
        <v>45.6</v>
      </c>
      <c r="T5285" s="4" t="str">
        <f>IF(Table1[[#This Row],[Profit per unit]]&gt;$V$8,"Premium","Mass")</f>
        <v>Mass</v>
      </c>
      <c r="U5285" s="4"/>
    </row>
    <row r="5286" spans="2:21" ht="14.25" customHeight="1" x14ac:dyDescent="0.3">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c r="O5286" s="4" t="str">
        <f>TEXT(Table1[[#This Row],[Invoice Date]],"mmm")</f>
        <v>Jun</v>
      </c>
      <c r="P5286" s="4">
        <f>YEAR(Table1[[#This Row],[Invoice Date]])</f>
        <v>2021</v>
      </c>
      <c r="Q5286" s="4">
        <f>IFERROR(Table1[[#This Row],[Total Sales]]/Table1[[#This Row],[Units Sold]],4)</f>
        <v>77</v>
      </c>
      <c r="R5286" s="4">
        <f>IFERROR(Table1[[#This Row],[Operating Profit]]/Table1[[#This Row],[Units Sold]],0)</f>
        <v>32.339999999999996</v>
      </c>
      <c r="S5286" s="4">
        <f>IFERROR((Table1[[#This Row],[Total Sales]]-Table1[[#This Row],[Operating Profit]])/Table1[[#This Row],[Units Sold]],0)</f>
        <v>44.660000000000004</v>
      </c>
      <c r="T5286" s="4" t="str">
        <f>IF(Table1[[#This Row],[Profit per unit]]&gt;$V$8,"Premium","Mass")</f>
        <v>Mass</v>
      </c>
      <c r="U5286" s="4"/>
    </row>
    <row r="5287" spans="2:21" ht="14.25" customHeight="1" x14ac:dyDescent="0.3">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c r="O5287" s="4" t="str">
        <f>TEXT(Table1[[#This Row],[Invoice Date]],"mmm")</f>
        <v>Jun</v>
      </c>
      <c r="P5287" s="4">
        <f>YEAR(Table1[[#This Row],[Invoice Date]])</f>
        <v>2021</v>
      </c>
      <c r="Q5287" s="4">
        <f>IFERROR(Table1[[#This Row],[Total Sales]]/Table1[[#This Row],[Units Sold]],4)</f>
        <v>89</v>
      </c>
      <c r="R5287" s="4">
        <f>IFERROR(Table1[[#This Row],[Operating Profit]]/Table1[[#This Row],[Units Sold]],0)</f>
        <v>28.48</v>
      </c>
      <c r="S5287" s="4">
        <f>IFERROR((Table1[[#This Row],[Total Sales]]-Table1[[#This Row],[Operating Profit]])/Table1[[#This Row],[Units Sold]],0)</f>
        <v>60.52</v>
      </c>
      <c r="T5287" s="4" t="str">
        <f>IF(Table1[[#This Row],[Profit per unit]]&gt;$V$8,"Premium","Mass")</f>
        <v>Mass</v>
      </c>
      <c r="U5287" s="4"/>
    </row>
    <row r="5288" spans="2:21" ht="14.25" customHeight="1" x14ac:dyDescent="0.3">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c r="O5288" s="4" t="str">
        <f>TEXT(Table1[[#This Row],[Invoice Date]],"mmm")</f>
        <v>Jun</v>
      </c>
      <c r="P5288" s="4">
        <f>YEAR(Table1[[#This Row],[Invoice Date]])</f>
        <v>2021</v>
      </c>
      <c r="Q5288" s="4">
        <f>IFERROR(Table1[[#This Row],[Total Sales]]/Table1[[#This Row],[Units Sold]],4)</f>
        <v>103</v>
      </c>
      <c r="R5288" s="4">
        <f>IFERROR(Table1[[#This Row],[Operating Profit]]/Table1[[#This Row],[Units Sold]],0)</f>
        <v>57.680000000000007</v>
      </c>
      <c r="S5288" s="4">
        <f>IFERROR((Table1[[#This Row],[Total Sales]]-Table1[[#This Row],[Operating Profit]])/Table1[[#This Row],[Units Sold]],0)</f>
        <v>45.319999999999993</v>
      </c>
      <c r="T5288" s="4" t="str">
        <f>IF(Table1[[#This Row],[Profit per unit]]&gt;$V$8,"Premium","Mass")</f>
        <v>Premium</v>
      </c>
      <c r="U5288" s="4"/>
    </row>
    <row r="5289" spans="2:21" ht="14.25" customHeight="1" x14ac:dyDescent="0.3">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c r="O5289" s="4" t="str">
        <f>TEXT(Table1[[#This Row],[Invoice Date]],"mmm")</f>
        <v>Jul</v>
      </c>
      <c r="P5289" s="4">
        <f>YEAR(Table1[[#This Row],[Invoice Date]])</f>
        <v>2021</v>
      </c>
      <c r="Q5289" s="4">
        <f>IFERROR(Table1[[#This Row],[Total Sales]]/Table1[[#This Row],[Units Sold]],4)</f>
        <v>83</v>
      </c>
      <c r="R5289" s="4">
        <f>IFERROR(Table1[[#This Row],[Operating Profit]]/Table1[[#This Row],[Units Sold]],0)</f>
        <v>36.519999999999996</v>
      </c>
      <c r="S5289" s="4">
        <f>IFERROR((Table1[[#This Row],[Total Sales]]-Table1[[#This Row],[Operating Profit]])/Table1[[#This Row],[Units Sold]],0)</f>
        <v>46.480000000000004</v>
      </c>
      <c r="T5289" s="4" t="str">
        <f>IF(Table1[[#This Row],[Profit per unit]]&gt;$V$8,"Premium","Mass")</f>
        <v>Mass</v>
      </c>
      <c r="U5289" s="4"/>
    </row>
    <row r="5290" spans="2:21" ht="14.25" customHeight="1" x14ac:dyDescent="0.3">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c r="O5290" s="4" t="str">
        <f>TEXT(Table1[[#This Row],[Invoice Date]],"mmm")</f>
        <v>Jul</v>
      </c>
      <c r="P5290" s="4">
        <f>YEAR(Table1[[#This Row],[Invoice Date]])</f>
        <v>2021</v>
      </c>
      <c r="Q5290" s="4">
        <f>IFERROR(Table1[[#This Row],[Total Sales]]/Table1[[#This Row],[Units Sold]],4)</f>
        <v>88</v>
      </c>
      <c r="R5290" s="4">
        <f>IFERROR(Table1[[#This Row],[Operating Profit]]/Table1[[#This Row],[Units Sold]],0)</f>
        <v>35.200000000000003</v>
      </c>
      <c r="S5290" s="4">
        <f>IFERROR((Table1[[#This Row],[Total Sales]]-Table1[[#This Row],[Operating Profit]])/Table1[[#This Row],[Units Sold]],0)</f>
        <v>52.8</v>
      </c>
      <c r="T5290" s="4" t="str">
        <f>IF(Table1[[#This Row],[Profit per unit]]&gt;$V$8,"Premium","Mass")</f>
        <v>Mass</v>
      </c>
      <c r="U5290" s="4"/>
    </row>
    <row r="5291" spans="2:21" ht="14.25" customHeight="1" x14ac:dyDescent="0.3">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c r="O5291" s="4" t="str">
        <f>TEXT(Table1[[#This Row],[Invoice Date]],"mmm")</f>
        <v>Jul</v>
      </c>
      <c r="P5291" s="4">
        <f>YEAR(Table1[[#This Row],[Invoice Date]])</f>
        <v>2021</v>
      </c>
      <c r="Q5291" s="4">
        <f>IFERROR(Table1[[#This Row],[Total Sales]]/Table1[[#This Row],[Units Sold]],4)</f>
        <v>86</v>
      </c>
      <c r="R5291" s="4">
        <f>IFERROR(Table1[[#This Row],[Operating Profit]]/Table1[[#This Row],[Units Sold]],0)</f>
        <v>37.840000000000003</v>
      </c>
      <c r="S5291" s="4">
        <f>IFERROR((Table1[[#This Row],[Total Sales]]-Table1[[#This Row],[Operating Profit]])/Table1[[#This Row],[Units Sold]],0)</f>
        <v>48.16</v>
      </c>
      <c r="T5291" s="4" t="str">
        <f>IF(Table1[[#This Row],[Profit per unit]]&gt;$V$8,"Premium","Mass")</f>
        <v>Mass</v>
      </c>
      <c r="U5291" s="4"/>
    </row>
    <row r="5292" spans="2:21" ht="14.25" customHeight="1" x14ac:dyDescent="0.3">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c r="O5292" s="4" t="str">
        <f>TEXT(Table1[[#This Row],[Invoice Date]],"mmm")</f>
        <v>Jul</v>
      </c>
      <c r="P5292" s="4">
        <f>YEAR(Table1[[#This Row],[Invoice Date]])</f>
        <v>2021</v>
      </c>
      <c r="Q5292" s="4">
        <f>IFERROR(Table1[[#This Row],[Total Sales]]/Table1[[#This Row],[Units Sold]],4)</f>
        <v>82</v>
      </c>
      <c r="R5292" s="4">
        <f>IFERROR(Table1[[#This Row],[Operating Profit]]/Table1[[#This Row],[Units Sold]],0)</f>
        <v>35.26</v>
      </c>
      <c r="S5292" s="4">
        <f>IFERROR((Table1[[#This Row],[Total Sales]]-Table1[[#This Row],[Operating Profit]])/Table1[[#This Row],[Units Sold]],0)</f>
        <v>46.74</v>
      </c>
      <c r="T5292" s="4" t="str">
        <f>IF(Table1[[#This Row],[Profit per unit]]&gt;$V$8,"Premium","Mass")</f>
        <v>Mass</v>
      </c>
      <c r="U5292" s="4"/>
    </row>
    <row r="5293" spans="2:21" ht="14.25" customHeight="1" x14ac:dyDescent="0.3">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c r="O5293" s="4" t="str">
        <f>TEXT(Table1[[#This Row],[Invoice Date]],"mmm")</f>
        <v>Jul</v>
      </c>
      <c r="P5293" s="4">
        <f>YEAR(Table1[[#This Row],[Invoice Date]])</f>
        <v>2021</v>
      </c>
      <c r="Q5293" s="4">
        <f>IFERROR(Table1[[#This Row],[Total Sales]]/Table1[[#This Row],[Units Sold]],4)</f>
        <v>89</v>
      </c>
      <c r="R5293" s="4">
        <f>IFERROR(Table1[[#This Row],[Operating Profit]]/Table1[[#This Row],[Units Sold]],0)</f>
        <v>28.48</v>
      </c>
      <c r="S5293" s="4">
        <f>IFERROR((Table1[[#This Row],[Total Sales]]-Table1[[#This Row],[Operating Profit]])/Table1[[#This Row],[Units Sold]],0)</f>
        <v>60.519999999999996</v>
      </c>
      <c r="T5293" s="4" t="str">
        <f>IF(Table1[[#This Row],[Profit per unit]]&gt;$V$8,"Premium","Mass")</f>
        <v>Mass</v>
      </c>
      <c r="U5293" s="4"/>
    </row>
    <row r="5294" spans="2:21" ht="14.25" customHeight="1" x14ac:dyDescent="0.3">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c r="O5294" s="4" t="str">
        <f>TEXT(Table1[[#This Row],[Invoice Date]],"mmm")</f>
        <v>Jul</v>
      </c>
      <c r="P5294" s="4">
        <f>YEAR(Table1[[#This Row],[Invoice Date]])</f>
        <v>2021</v>
      </c>
      <c r="Q5294" s="4">
        <f>IFERROR(Table1[[#This Row],[Total Sales]]/Table1[[#This Row],[Units Sold]],4)</f>
        <v>101</v>
      </c>
      <c r="R5294" s="4">
        <f>IFERROR(Table1[[#This Row],[Operating Profit]]/Table1[[#This Row],[Units Sold]],0)</f>
        <v>57.570000000000007</v>
      </c>
      <c r="S5294" s="4">
        <f>IFERROR((Table1[[#This Row],[Total Sales]]-Table1[[#This Row],[Operating Profit]])/Table1[[#This Row],[Units Sold]],0)</f>
        <v>43.429999999999993</v>
      </c>
      <c r="T5294" s="4" t="str">
        <f>IF(Table1[[#This Row],[Profit per unit]]&gt;$V$8,"Premium","Mass")</f>
        <v>Premium</v>
      </c>
      <c r="U5294" s="4"/>
    </row>
    <row r="5295" spans="2:21" ht="14.25" customHeight="1" x14ac:dyDescent="0.3">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c r="O5295" s="4" t="str">
        <f>TEXT(Table1[[#This Row],[Invoice Date]],"mmm")</f>
        <v>Aug</v>
      </c>
      <c r="P5295" s="4">
        <f>YEAR(Table1[[#This Row],[Invoice Date]])</f>
        <v>2021</v>
      </c>
      <c r="Q5295" s="4">
        <f>IFERROR(Table1[[#This Row],[Total Sales]]/Table1[[#This Row],[Units Sold]],4)</f>
        <v>87</v>
      </c>
      <c r="R5295" s="4">
        <f>IFERROR(Table1[[#This Row],[Operating Profit]]/Table1[[#This Row],[Units Sold]],0)</f>
        <v>35.669999999999995</v>
      </c>
      <c r="S5295" s="4">
        <f>IFERROR((Table1[[#This Row],[Total Sales]]-Table1[[#This Row],[Operating Profit]])/Table1[[#This Row],[Units Sold]],0)</f>
        <v>51.330000000000005</v>
      </c>
      <c r="T5295" s="4" t="str">
        <f>IF(Table1[[#This Row],[Profit per unit]]&gt;$V$8,"Premium","Mass")</f>
        <v>Mass</v>
      </c>
      <c r="U5295" s="4"/>
    </row>
    <row r="5296" spans="2:21" ht="14.25" customHeight="1" x14ac:dyDescent="0.3">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c r="O5296" s="4" t="str">
        <f>TEXT(Table1[[#This Row],[Invoice Date]],"mmm")</f>
        <v>Aug</v>
      </c>
      <c r="P5296" s="4">
        <f>YEAR(Table1[[#This Row],[Invoice Date]])</f>
        <v>2021</v>
      </c>
      <c r="Q5296" s="4">
        <f>IFERROR(Table1[[#This Row],[Total Sales]]/Table1[[#This Row],[Units Sold]],4)</f>
        <v>77</v>
      </c>
      <c r="R5296" s="4">
        <f>IFERROR(Table1[[#This Row],[Operating Profit]]/Table1[[#This Row],[Units Sold]],0)</f>
        <v>26.95</v>
      </c>
      <c r="S5296" s="4">
        <f>IFERROR((Table1[[#This Row],[Total Sales]]-Table1[[#This Row],[Operating Profit]])/Table1[[#This Row],[Units Sold]],0)</f>
        <v>50.05</v>
      </c>
      <c r="T5296" s="4" t="str">
        <f>IF(Table1[[#This Row],[Profit per unit]]&gt;$V$8,"Premium","Mass")</f>
        <v>Mass</v>
      </c>
      <c r="U5296" s="4"/>
    </row>
    <row r="5297" spans="2:21" ht="14.25" customHeight="1" x14ac:dyDescent="0.3">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c r="O5297" s="4" t="str">
        <f>TEXT(Table1[[#This Row],[Invoice Date]],"mmm")</f>
        <v>Aug</v>
      </c>
      <c r="P5297" s="4">
        <f>YEAR(Table1[[#This Row],[Invoice Date]])</f>
        <v>2021</v>
      </c>
      <c r="Q5297" s="4">
        <f>IFERROR(Table1[[#This Row],[Total Sales]]/Table1[[#This Row],[Units Sold]],4)</f>
        <v>78</v>
      </c>
      <c r="R5297" s="4">
        <f>IFERROR(Table1[[#This Row],[Operating Profit]]/Table1[[#This Row],[Units Sold]],0)</f>
        <v>33.54</v>
      </c>
      <c r="S5297" s="4">
        <f>IFERROR((Table1[[#This Row],[Total Sales]]-Table1[[#This Row],[Operating Profit]])/Table1[[#This Row],[Units Sold]],0)</f>
        <v>44.46</v>
      </c>
      <c r="T5297" s="4" t="str">
        <f>IF(Table1[[#This Row],[Profit per unit]]&gt;$V$8,"Premium","Mass")</f>
        <v>Mass</v>
      </c>
      <c r="U5297" s="4"/>
    </row>
    <row r="5298" spans="2:21" ht="14.25" customHeight="1" x14ac:dyDescent="0.3">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c r="O5298" s="4" t="str">
        <f>TEXT(Table1[[#This Row],[Invoice Date]],"mmm")</f>
        <v>Aug</v>
      </c>
      <c r="P5298" s="4">
        <f>YEAR(Table1[[#This Row],[Invoice Date]])</f>
        <v>2021</v>
      </c>
      <c r="Q5298" s="4">
        <f>IFERROR(Table1[[#This Row],[Total Sales]]/Table1[[#This Row],[Units Sold]],4)</f>
        <v>77</v>
      </c>
      <c r="R5298" s="4">
        <f>IFERROR(Table1[[#This Row],[Operating Profit]]/Table1[[#This Row],[Units Sold]],0)</f>
        <v>32.339999999999996</v>
      </c>
      <c r="S5298" s="4">
        <f>IFERROR((Table1[[#This Row],[Total Sales]]-Table1[[#This Row],[Operating Profit]])/Table1[[#This Row],[Units Sold]],0)</f>
        <v>44.660000000000004</v>
      </c>
      <c r="T5298" s="4" t="str">
        <f>IF(Table1[[#This Row],[Profit per unit]]&gt;$V$8,"Premium","Mass")</f>
        <v>Mass</v>
      </c>
      <c r="U5298" s="4"/>
    </row>
    <row r="5299" spans="2:21" ht="14.25" customHeight="1" x14ac:dyDescent="0.3">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c r="O5299" s="4" t="str">
        <f>TEXT(Table1[[#This Row],[Invoice Date]],"mmm")</f>
        <v>Aug</v>
      </c>
      <c r="P5299" s="4">
        <f>YEAR(Table1[[#This Row],[Invoice Date]])</f>
        <v>2021</v>
      </c>
      <c r="Q5299" s="4">
        <f>IFERROR(Table1[[#This Row],[Total Sales]]/Table1[[#This Row],[Units Sold]],4)</f>
        <v>74</v>
      </c>
      <c r="R5299" s="4">
        <f>IFERROR(Table1[[#This Row],[Operating Profit]]/Table1[[#This Row],[Units Sold]],0)</f>
        <v>22.94</v>
      </c>
      <c r="S5299" s="4">
        <f>IFERROR((Table1[[#This Row],[Total Sales]]-Table1[[#This Row],[Operating Profit]])/Table1[[#This Row],[Units Sold]],0)</f>
        <v>51.06</v>
      </c>
      <c r="T5299" s="4" t="str">
        <f>IF(Table1[[#This Row],[Profit per unit]]&gt;$V$8,"Premium","Mass")</f>
        <v>Mass</v>
      </c>
      <c r="U5299" s="4"/>
    </row>
    <row r="5300" spans="2:21" ht="14.25" customHeight="1" x14ac:dyDescent="0.3">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c r="O5300" s="4" t="str">
        <f>TEXT(Table1[[#This Row],[Invoice Date]],"mmm")</f>
        <v>Aug</v>
      </c>
      <c r="P5300" s="4">
        <f>YEAR(Table1[[#This Row],[Invoice Date]])</f>
        <v>2021</v>
      </c>
      <c r="Q5300" s="4">
        <f>IFERROR(Table1[[#This Row],[Total Sales]]/Table1[[#This Row],[Units Sold]],4)</f>
        <v>81</v>
      </c>
      <c r="R5300" s="4">
        <f>IFERROR(Table1[[#This Row],[Operating Profit]]/Table1[[#This Row],[Units Sold]],0)</f>
        <v>46.980000000000011</v>
      </c>
      <c r="S5300" s="4">
        <f>IFERROR((Table1[[#This Row],[Total Sales]]-Table1[[#This Row],[Operating Profit]])/Table1[[#This Row],[Units Sold]],0)</f>
        <v>34.019999999999989</v>
      </c>
      <c r="T5300" s="4" t="str">
        <f>IF(Table1[[#This Row],[Profit per unit]]&gt;$V$8,"Premium","Mass")</f>
        <v>Mass</v>
      </c>
      <c r="U5300" s="4"/>
    </row>
    <row r="5301" spans="2:21" ht="14.25" customHeight="1" x14ac:dyDescent="0.3">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c r="O5301" s="4" t="str">
        <f>TEXT(Table1[[#This Row],[Invoice Date]],"mmm")</f>
        <v>Sep</v>
      </c>
      <c r="P5301" s="4">
        <f>YEAR(Table1[[#This Row],[Invoice Date]])</f>
        <v>2021</v>
      </c>
      <c r="Q5301" s="4">
        <f>IFERROR(Table1[[#This Row],[Total Sales]]/Table1[[#This Row],[Units Sold]],4)</f>
        <v>58</v>
      </c>
      <c r="R5301" s="4">
        <f>IFERROR(Table1[[#This Row],[Operating Profit]]/Table1[[#This Row],[Units Sold]],0)</f>
        <v>23.2</v>
      </c>
      <c r="S5301" s="4">
        <f>IFERROR((Table1[[#This Row],[Total Sales]]-Table1[[#This Row],[Operating Profit]])/Table1[[#This Row],[Units Sold]],0)</f>
        <v>34.799999999999997</v>
      </c>
      <c r="T5301" s="4" t="str">
        <f>IF(Table1[[#This Row],[Profit per unit]]&gt;$V$8,"Premium","Mass")</f>
        <v>Mass</v>
      </c>
      <c r="U5301" s="4"/>
    </row>
    <row r="5302" spans="2:21" ht="14.25" customHeight="1" x14ac:dyDescent="0.3">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c r="O5302" s="4" t="str">
        <f>TEXT(Table1[[#This Row],[Invoice Date]],"mmm")</f>
        <v>Sep</v>
      </c>
      <c r="P5302" s="4">
        <f>YEAR(Table1[[#This Row],[Invoice Date]])</f>
        <v>2021</v>
      </c>
      <c r="Q5302" s="4">
        <f>IFERROR(Table1[[#This Row],[Total Sales]]/Table1[[#This Row],[Units Sold]],4)</f>
        <v>60</v>
      </c>
      <c r="R5302" s="4">
        <f>IFERROR(Table1[[#This Row],[Operating Profit]]/Table1[[#This Row],[Units Sold]],0)</f>
        <v>22.2</v>
      </c>
      <c r="S5302" s="4">
        <f>IFERROR((Table1[[#This Row],[Total Sales]]-Table1[[#This Row],[Operating Profit]])/Table1[[#This Row],[Units Sold]],0)</f>
        <v>37.799999999999997</v>
      </c>
      <c r="T5302" s="4" t="str">
        <f>IF(Table1[[#This Row],[Profit per unit]]&gt;$V$8,"Premium","Mass")</f>
        <v>Mass</v>
      </c>
      <c r="U5302" s="4"/>
    </row>
    <row r="5303" spans="2:21" ht="14.25" customHeight="1" x14ac:dyDescent="0.3">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c r="O5303" s="4" t="str">
        <f>TEXT(Table1[[#This Row],[Invoice Date]],"mmm")</f>
        <v>Sep</v>
      </c>
      <c r="P5303" s="4">
        <f>YEAR(Table1[[#This Row],[Invoice Date]])</f>
        <v>2021</v>
      </c>
      <c r="Q5303" s="4">
        <f>IFERROR(Table1[[#This Row],[Total Sales]]/Table1[[#This Row],[Units Sold]],4)</f>
        <v>54</v>
      </c>
      <c r="R5303" s="4">
        <f>IFERROR(Table1[[#This Row],[Operating Profit]]/Table1[[#This Row],[Units Sold]],0)</f>
        <v>24.299999999999997</v>
      </c>
      <c r="S5303" s="4">
        <f>IFERROR((Table1[[#This Row],[Total Sales]]-Table1[[#This Row],[Operating Profit]])/Table1[[#This Row],[Units Sold]],0)</f>
        <v>29.7</v>
      </c>
      <c r="T5303" s="4" t="str">
        <f>IF(Table1[[#This Row],[Profit per unit]]&gt;$V$8,"Premium","Mass")</f>
        <v>Mass</v>
      </c>
      <c r="U5303" s="4"/>
    </row>
    <row r="5304" spans="2:21" ht="14.25" customHeight="1" x14ac:dyDescent="0.3">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c r="O5304" s="4" t="str">
        <f>TEXT(Table1[[#This Row],[Invoice Date]],"mmm")</f>
        <v>Sep</v>
      </c>
      <c r="P5304" s="4">
        <f>YEAR(Table1[[#This Row],[Invoice Date]])</f>
        <v>2021</v>
      </c>
      <c r="Q5304" s="4">
        <f>IFERROR(Table1[[#This Row],[Total Sales]]/Table1[[#This Row],[Units Sold]],4)</f>
        <v>54</v>
      </c>
      <c r="R5304" s="4">
        <f>IFERROR(Table1[[#This Row],[Operating Profit]]/Table1[[#This Row],[Units Sold]],0)</f>
        <v>23.76</v>
      </c>
      <c r="S5304" s="4">
        <f>IFERROR((Table1[[#This Row],[Total Sales]]-Table1[[#This Row],[Operating Profit]])/Table1[[#This Row],[Units Sold]],0)</f>
        <v>30.24</v>
      </c>
      <c r="T5304" s="4" t="str">
        <f>IF(Table1[[#This Row],[Profit per unit]]&gt;$V$8,"Premium","Mass")</f>
        <v>Mass</v>
      </c>
      <c r="U5304" s="4"/>
    </row>
    <row r="5305" spans="2:21" ht="14.25" customHeight="1" x14ac:dyDescent="0.3">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c r="O5305" s="4" t="str">
        <f>TEXT(Table1[[#This Row],[Invoice Date]],"mmm")</f>
        <v>Sep</v>
      </c>
      <c r="P5305" s="4">
        <f>YEAR(Table1[[#This Row],[Invoice Date]])</f>
        <v>2021</v>
      </c>
      <c r="Q5305" s="4">
        <f>IFERROR(Table1[[#This Row],[Total Sales]]/Table1[[#This Row],[Units Sold]],4)</f>
        <v>64</v>
      </c>
      <c r="R5305" s="4">
        <f>IFERROR(Table1[[#This Row],[Operating Profit]]/Table1[[#This Row],[Units Sold]],0)</f>
        <v>19.84</v>
      </c>
      <c r="S5305" s="4">
        <f>IFERROR((Table1[[#This Row],[Total Sales]]-Table1[[#This Row],[Operating Profit]])/Table1[[#This Row],[Units Sold]],0)</f>
        <v>44.160000000000004</v>
      </c>
      <c r="T5305" s="4" t="str">
        <f>IF(Table1[[#This Row],[Profit per unit]]&gt;$V$8,"Premium","Mass")</f>
        <v>Mass</v>
      </c>
      <c r="U5305" s="4"/>
    </row>
    <row r="5306" spans="2:21" ht="14.25" customHeight="1" x14ac:dyDescent="0.3">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c r="O5306" s="4" t="str">
        <f>TEXT(Table1[[#This Row],[Invoice Date]],"mmm")</f>
        <v>Sep</v>
      </c>
      <c r="P5306" s="4">
        <f>YEAR(Table1[[#This Row],[Invoice Date]])</f>
        <v>2021</v>
      </c>
      <c r="Q5306" s="4">
        <f>IFERROR(Table1[[#This Row],[Total Sales]]/Table1[[#This Row],[Units Sold]],4)</f>
        <v>51</v>
      </c>
      <c r="R5306" s="4">
        <f>IFERROR(Table1[[#This Row],[Operating Profit]]/Table1[[#This Row],[Units Sold]],0)</f>
        <v>28.05</v>
      </c>
      <c r="S5306" s="4">
        <f>IFERROR((Table1[[#This Row],[Total Sales]]-Table1[[#This Row],[Operating Profit]])/Table1[[#This Row],[Units Sold]],0)</f>
        <v>22.95</v>
      </c>
      <c r="T5306" s="4" t="str">
        <f>IF(Table1[[#This Row],[Profit per unit]]&gt;$V$8,"Premium","Mass")</f>
        <v>Mass</v>
      </c>
      <c r="U5306" s="4"/>
    </row>
    <row r="5307" spans="2:21" ht="14.25" customHeight="1" x14ac:dyDescent="0.3">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c r="O5307" s="4" t="str">
        <f>TEXT(Table1[[#This Row],[Invoice Date]],"mmm")</f>
        <v>Oct</v>
      </c>
      <c r="P5307" s="4">
        <f>YEAR(Table1[[#This Row],[Invoice Date]])</f>
        <v>2021</v>
      </c>
      <c r="Q5307" s="4">
        <f>IFERROR(Table1[[#This Row],[Total Sales]]/Table1[[#This Row],[Units Sold]],4)</f>
        <v>47</v>
      </c>
      <c r="R5307" s="4">
        <f>IFERROR(Table1[[#This Row],[Operating Profit]]/Table1[[#This Row],[Units Sold]],0)</f>
        <v>20.68</v>
      </c>
      <c r="S5307" s="4">
        <f>IFERROR((Table1[[#This Row],[Total Sales]]-Table1[[#This Row],[Operating Profit]])/Table1[[#This Row],[Units Sold]],0)</f>
        <v>26.32</v>
      </c>
      <c r="T5307" s="4" t="str">
        <f>IF(Table1[[#This Row],[Profit per unit]]&gt;$V$8,"Premium","Mass")</f>
        <v>Mass</v>
      </c>
      <c r="U5307" s="4"/>
    </row>
    <row r="5308" spans="2:21" ht="14.25" customHeight="1" x14ac:dyDescent="0.3">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c r="O5308" s="4" t="str">
        <f>TEXT(Table1[[#This Row],[Invoice Date]],"mmm")</f>
        <v>Oct</v>
      </c>
      <c r="P5308" s="4">
        <f>YEAR(Table1[[#This Row],[Invoice Date]])</f>
        <v>2021</v>
      </c>
      <c r="Q5308" s="4">
        <f>IFERROR(Table1[[#This Row],[Total Sales]]/Table1[[#This Row],[Units Sold]],4)</f>
        <v>59</v>
      </c>
      <c r="R5308" s="4">
        <f>IFERROR(Table1[[#This Row],[Operating Profit]]/Table1[[#This Row],[Units Sold]],0)</f>
        <v>22.42</v>
      </c>
      <c r="S5308" s="4">
        <f>IFERROR((Table1[[#This Row],[Total Sales]]-Table1[[#This Row],[Operating Profit]])/Table1[[#This Row],[Units Sold]],0)</f>
        <v>36.580000000000005</v>
      </c>
      <c r="T5308" s="4" t="str">
        <f>IF(Table1[[#This Row],[Profit per unit]]&gt;$V$8,"Premium","Mass")</f>
        <v>Mass</v>
      </c>
      <c r="U5308" s="4"/>
    </row>
    <row r="5309" spans="2:21" ht="14.25" customHeight="1" x14ac:dyDescent="0.3">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c r="O5309" s="4" t="str">
        <f>TEXT(Table1[[#This Row],[Invoice Date]],"mmm")</f>
        <v>Oct</v>
      </c>
      <c r="P5309" s="4">
        <f>YEAR(Table1[[#This Row],[Invoice Date]])</f>
        <v>2021</v>
      </c>
      <c r="Q5309" s="4">
        <f>IFERROR(Table1[[#This Row],[Total Sales]]/Table1[[#This Row],[Units Sold]],4)</f>
        <v>55</v>
      </c>
      <c r="R5309" s="4">
        <f>IFERROR(Table1[[#This Row],[Operating Profit]]/Table1[[#This Row],[Units Sold]],0)</f>
        <v>22.55</v>
      </c>
      <c r="S5309" s="4">
        <f>IFERROR((Table1[[#This Row],[Total Sales]]-Table1[[#This Row],[Operating Profit]])/Table1[[#This Row],[Units Sold]],0)</f>
        <v>32.450000000000003</v>
      </c>
      <c r="T5309" s="4" t="str">
        <f>IF(Table1[[#This Row],[Profit per unit]]&gt;$V$8,"Premium","Mass")</f>
        <v>Mass</v>
      </c>
      <c r="U5309" s="4"/>
    </row>
    <row r="5310" spans="2:21" ht="14.25" customHeight="1" x14ac:dyDescent="0.3">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c r="O5310" s="4" t="str">
        <f>TEXT(Table1[[#This Row],[Invoice Date]],"mmm")</f>
        <v>Oct</v>
      </c>
      <c r="P5310" s="4">
        <f>YEAR(Table1[[#This Row],[Invoice Date]])</f>
        <v>2021</v>
      </c>
      <c r="Q5310" s="4">
        <f>IFERROR(Table1[[#This Row],[Total Sales]]/Table1[[#This Row],[Units Sold]],4)</f>
        <v>51</v>
      </c>
      <c r="R5310" s="4">
        <f>IFERROR(Table1[[#This Row],[Operating Profit]]/Table1[[#This Row],[Units Sold]],0)</f>
        <v>20.91</v>
      </c>
      <c r="S5310" s="4">
        <f>IFERROR((Table1[[#This Row],[Total Sales]]-Table1[[#This Row],[Operating Profit]])/Table1[[#This Row],[Units Sold]],0)</f>
        <v>30.09</v>
      </c>
      <c r="T5310" s="4" t="str">
        <f>IF(Table1[[#This Row],[Profit per unit]]&gt;$V$8,"Premium","Mass")</f>
        <v>Mass</v>
      </c>
      <c r="U5310" s="4"/>
    </row>
    <row r="5311" spans="2:21" ht="14.25" customHeight="1" x14ac:dyDescent="0.3">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c r="O5311" s="4" t="str">
        <f>TEXT(Table1[[#This Row],[Invoice Date]],"mmm")</f>
        <v>Oct</v>
      </c>
      <c r="P5311" s="4">
        <f>YEAR(Table1[[#This Row],[Invoice Date]])</f>
        <v>2021</v>
      </c>
      <c r="Q5311" s="4">
        <f>IFERROR(Table1[[#This Row],[Total Sales]]/Table1[[#This Row],[Units Sold]],4)</f>
        <v>59</v>
      </c>
      <c r="R5311" s="4">
        <f>IFERROR(Table1[[#This Row],[Operating Profit]]/Table1[[#This Row],[Units Sold]],0)</f>
        <v>18.29</v>
      </c>
      <c r="S5311" s="4">
        <f>IFERROR((Table1[[#This Row],[Total Sales]]-Table1[[#This Row],[Operating Profit]])/Table1[[#This Row],[Units Sold]],0)</f>
        <v>40.71</v>
      </c>
      <c r="T5311" s="4" t="str">
        <f>IF(Table1[[#This Row],[Profit per unit]]&gt;$V$8,"Premium","Mass")</f>
        <v>Mass</v>
      </c>
      <c r="U5311" s="4"/>
    </row>
    <row r="5312" spans="2:21" ht="14.25" customHeight="1" x14ac:dyDescent="0.3">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c r="O5312" s="4" t="str">
        <f>TEXT(Table1[[#This Row],[Invoice Date]],"mmm")</f>
        <v>Oct</v>
      </c>
      <c r="P5312" s="4">
        <f>YEAR(Table1[[#This Row],[Invoice Date]])</f>
        <v>2021</v>
      </c>
      <c r="Q5312" s="4">
        <f>IFERROR(Table1[[#This Row],[Total Sales]]/Table1[[#This Row],[Units Sold]],4)</f>
        <v>65</v>
      </c>
      <c r="R5312" s="4">
        <f>IFERROR(Table1[[#This Row],[Operating Profit]]/Table1[[#This Row],[Units Sold]],0)</f>
        <v>37.700000000000003</v>
      </c>
      <c r="S5312" s="4">
        <f>IFERROR((Table1[[#This Row],[Total Sales]]-Table1[[#This Row],[Operating Profit]])/Table1[[#This Row],[Units Sold]],0)</f>
        <v>27.299999999999994</v>
      </c>
      <c r="T5312" s="4" t="str">
        <f>IF(Table1[[#This Row],[Profit per unit]]&gt;$V$8,"Premium","Mass")</f>
        <v>Mass</v>
      </c>
      <c r="U5312" s="4"/>
    </row>
    <row r="5313" spans="2:21" ht="14.25" customHeight="1" x14ac:dyDescent="0.3">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c r="O5313" s="4" t="str">
        <f>TEXT(Table1[[#This Row],[Invoice Date]],"mmm")</f>
        <v>Nov</v>
      </c>
      <c r="P5313" s="4">
        <f>YEAR(Table1[[#This Row],[Invoice Date]])</f>
        <v>2021</v>
      </c>
      <c r="Q5313" s="4">
        <f>IFERROR(Table1[[#This Row],[Total Sales]]/Table1[[#This Row],[Units Sold]],4)</f>
        <v>52</v>
      </c>
      <c r="R5313" s="4">
        <f>IFERROR(Table1[[#This Row],[Operating Profit]]/Table1[[#This Row],[Units Sold]],0)</f>
        <v>20.8</v>
      </c>
      <c r="S5313" s="4">
        <f>IFERROR((Table1[[#This Row],[Total Sales]]-Table1[[#This Row],[Operating Profit]])/Table1[[#This Row],[Units Sold]],0)</f>
        <v>31.199999999999996</v>
      </c>
      <c r="T5313" s="4" t="str">
        <f>IF(Table1[[#This Row],[Profit per unit]]&gt;$V$8,"Premium","Mass")</f>
        <v>Mass</v>
      </c>
      <c r="U5313" s="4"/>
    </row>
    <row r="5314" spans="2:21" ht="14.25" customHeight="1" x14ac:dyDescent="0.3">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c r="O5314" s="4" t="str">
        <f>TEXT(Table1[[#This Row],[Invoice Date]],"mmm")</f>
        <v>Nov</v>
      </c>
      <c r="P5314" s="4">
        <f>YEAR(Table1[[#This Row],[Invoice Date]])</f>
        <v>2021</v>
      </c>
      <c r="Q5314" s="4">
        <f>IFERROR(Table1[[#This Row],[Total Sales]]/Table1[[#This Row],[Units Sold]],4)</f>
        <v>54</v>
      </c>
      <c r="R5314" s="4">
        <f>IFERROR(Table1[[#This Row],[Operating Profit]]/Table1[[#This Row],[Units Sold]],0)</f>
        <v>20.52</v>
      </c>
      <c r="S5314" s="4">
        <f>IFERROR((Table1[[#This Row],[Total Sales]]-Table1[[#This Row],[Operating Profit]])/Table1[[#This Row],[Units Sold]],0)</f>
        <v>33.479999999999997</v>
      </c>
      <c r="T5314" s="4" t="str">
        <f>IF(Table1[[#This Row],[Profit per unit]]&gt;$V$8,"Premium","Mass")</f>
        <v>Mass</v>
      </c>
      <c r="U5314" s="4"/>
    </row>
    <row r="5315" spans="2:21" ht="14.25" customHeight="1" x14ac:dyDescent="0.3">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c r="O5315" s="4" t="str">
        <f>TEXT(Table1[[#This Row],[Invoice Date]],"mmm")</f>
        <v>Nov</v>
      </c>
      <c r="P5315" s="4">
        <f>YEAR(Table1[[#This Row],[Invoice Date]])</f>
        <v>2021</v>
      </c>
      <c r="Q5315" s="4">
        <f>IFERROR(Table1[[#This Row],[Total Sales]]/Table1[[#This Row],[Units Sold]],4)</f>
        <v>53</v>
      </c>
      <c r="R5315" s="4">
        <f>IFERROR(Table1[[#This Row],[Operating Profit]]/Table1[[#This Row],[Units Sold]],0)</f>
        <v>21.73</v>
      </c>
      <c r="S5315" s="4">
        <f>IFERROR((Table1[[#This Row],[Total Sales]]-Table1[[#This Row],[Operating Profit]])/Table1[[#This Row],[Units Sold]],0)</f>
        <v>31.270000000000003</v>
      </c>
      <c r="T5315" s="4" t="str">
        <f>IF(Table1[[#This Row],[Profit per unit]]&gt;$V$8,"Premium","Mass")</f>
        <v>Mass</v>
      </c>
      <c r="U5315" s="4"/>
    </row>
    <row r="5316" spans="2:21" ht="14.25" customHeight="1" x14ac:dyDescent="0.3">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c r="O5316" s="4" t="str">
        <f>TEXT(Table1[[#This Row],[Invoice Date]],"mmm")</f>
        <v>Nov</v>
      </c>
      <c r="P5316" s="4">
        <f>YEAR(Table1[[#This Row],[Invoice Date]])</f>
        <v>2021</v>
      </c>
      <c r="Q5316" s="4">
        <f>IFERROR(Table1[[#This Row],[Total Sales]]/Table1[[#This Row],[Units Sold]],4)</f>
        <v>64</v>
      </c>
      <c r="R5316" s="4">
        <f>IFERROR(Table1[[#This Row],[Operating Profit]]/Table1[[#This Row],[Units Sold]],0)</f>
        <v>27.52</v>
      </c>
      <c r="S5316" s="4">
        <f>IFERROR((Table1[[#This Row],[Total Sales]]-Table1[[#This Row],[Operating Profit]])/Table1[[#This Row],[Units Sold]],0)</f>
        <v>36.479999999999997</v>
      </c>
      <c r="T5316" s="4" t="str">
        <f>IF(Table1[[#This Row],[Profit per unit]]&gt;$V$8,"Premium","Mass")</f>
        <v>Mass</v>
      </c>
      <c r="U5316" s="4"/>
    </row>
    <row r="5317" spans="2:21" ht="14.25" customHeight="1" x14ac:dyDescent="0.3">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c r="O5317" s="4" t="str">
        <f>TEXT(Table1[[#This Row],[Invoice Date]],"mmm")</f>
        <v>Nov</v>
      </c>
      <c r="P5317" s="4">
        <f>YEAR(Table1[[#This Row],[Invoice Date]])</f>
        <v>2021</v>
      </c>
      <c r="Q5317" s="4">
        <f>IFERROR(Table1[[#This Row],[Total Sales]]/Table1[[#This Row],[Units Sold]],4)</f>
        <v>77</v>
      </c>
      <c r="R5317" s="4">
        <f>IFERROR(Table1[[#This Row],[Operating Profit]]/Table1[[#This Row],[Units Sold]],0)</f>
        <v>23.100000000000005</v>
      </c>
      <c r="S5317" s="4">
        <f>IFERROR((Table1[[#This Row],[Total Sales]]-Table1[[#This Row],[Operating Profit]])/Table1[[#This Row],[Units Sold]],0)</f>
        <v>53.9</v>
      </c>
      <c r="T5317" s="4" t="str">
        <f>IF(Table1[[#This Row],[Profit per unit]]&gt;$V$8,"Premium","Mass")</f>
        <v>Mass</v>
      </c>
      <c r="U5317" s="4"/>
    </row>
    <row r="5318" spans="2:21" ht="14.25" customHeight="1" x14ac:dyDescent="0.3">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c r="O5318" s="4" t="str">
        <f>TEXT(Table1[[#This Row],[Invoice Date]],"mmm")</f>
        <v>Nov</v>
      </c>
      <c r="P5318" s="4">
        <f>YEAR(Table1[[#This Row],[Invoice Date]])</f>
        <v>2021</v>
      </c>
      <c r="Q5318" s="4">
        <f>IFERROR(Table1[[#This Row],[Total Sales]]/Table1[[#This Row],[Units Sold]],4)</f>
        <v>86</v>
      </c>
      <c r="R5318" s="4">
        <f>IFERROR(Table1[[#This Row],[Operating Profit]]/Table1[[#This Row],[Units Sold]],0)</f>
        <v>50.740000000000009</v>
      </c>
      <c r="S5318" s="4">
        <f>IFERROR((Table1[[#This Row],[Total Sales]]-Table1[[#This Row],[Operating Profit]])/Table1[[#This Row],[Units Sold]],0)</f>
        <v>35.259999999999991</v>
      </c>
      <c r="T5318" s="4" t="str">
        <f>IF(Table1[[#This Row],[Profit per unit]]&gt;$V$8,"Premium","Mass")</f>
        <v>Mass</v>
      </c>
      <c r="U5318" s="4"/>
    </row>
    <row r="5319" spans="2:21" ht="14.25" customHeight="1" x14ac:dyDescent="0.3">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c r="O5319" s="4" t="str">
        <f>TEXT(Table1[[#This Row],[Invoice Date]],"mmm")</f>
        <v>Dec</v>
      </c>
      <c r="P5319" s="4">
        <f>YEAR(Table1[[#This Row],[Invoice Date]])</f>
        <v>2021</v>
      </c>
      <c r="Q5319" s="4">
        <f>IFERROR(Table1[[#This Row],[Total Sales]]/Table1[[#This Row],[Units Sold]],4)</f>
        <v>72</v>
      </c>
      <c r="R5319" s="4">
        <f>IFERROR(Table1[[#This Row],[Operating Profit]]/Table1[[#This Row],[Units Sold]],0)</f>
        <v>28.8</v>
      </c>
      <c r="S5319" s="4">
        <f>IFERROR((Table1[[#This Row],[Total Sales]]-Table1[[#This Row],[Operating Profit]])/Table1[[#This Row],[Units Sold]],0)</f>
        <v>43.2</v>
      </c>
      <c r="T5319" s="4" t="str">
        <f>IF(Table1[[#This Row],[Profit per unit]]&gt;$V$8,"Premium","Mass")</f>
        <v>Mass</v>
      </c>
      <c r="U5319" s="4"/>
    </row>
    <row r="5320" spans="2:21" ht="14.25" customHeight="1" x14ac:dyDescent="0.3">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c r="O5320" s="4" t="str">
        <f>TEXT(Table1[[#This Row],[Invoice Date]],"mmm")</f>
        <v>Dec</v>
      </c>
      <c r="P5320" s="4">
        <f>YEAR(Table1[[#This Row],[Invoice Date]])</f>
        <v>2021</v>
      </c>
      <c r="Q5320" s="4">
        <f>IFERROR(Table1[[#This Row],[Total Sales]]/Table1[[#This Row],[Units Sold]],4)</f>
        <v>82</v>
      </c>
      <c r="R5320" s="4">
        <f>IFERROR(Table1[[#This Row],[Operating Profit]]/Table1[[#This Row],[Units Sold]],0)</f>
        <v>28.7</v>
      </c>
      <c r="S5320" s="4">
        <f>IFERROR((Table1[[#This Row],[Total Sales]]-Table1[[#This Row],[Operating Profit]])/Table1[[#This Row],[Units Sold]],0)</f>
        <v>53.3</v>
      </c>
      <c r="T5320" s="4" t="str">
        <f>IF(Table1[[#This Row],[Profit per unit]]&gt;$V$8,"Premium","Mass")</f>
        <v>Mass</v>
      </c>
      <c r="U5320" s="4"/>
    </row>
    <row r="5321" spans="2:21" ht="14.25" customHeight="1" x14ac:dyDescent="0.3">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c r="O5321" s="4" t="str">
        <f>TEXT(Table1[[#This Row],[Invoice Date]],"mmm")</f>
        <v>Dec</v>
      </c>
      <c r="P5321" s="4">
        <f>YEAR(Table1[[#This Row],[Invoice Date]])</f>
        <v>2021</v>
      </c>
      <c r="Q5321" s="4">
        <f>IFERROR(Table1[[#This Row],[Total Sales]]/Table1[[#This Row],[Units Sold]],4)</f>
        <v>75</v>
      </c>
      <c r="R5321" s="4">
        <f>IFERROR(Table1[[#This Row],[Operating Profit]]/Table1[[#This Row],[Units Sold]],0)</f>
        <v>30</v>
      </c>
      <c r="S5321" s="4">
        <f>IFERROR((Table1[[#This Row],[Total Sales]]-Table1[[#This Row],[Operating Profit]])/Table1[[#This Row],[Units Sold]],0)</f>
        <v>45</v>
      </c>
      <c r="T5321" s="4" t="str">
        <f>IF(Table1[[#This Row],[Profit per unit]]&gt;$V$8,"Premium","Mass")</f>
        <v>Mass</v>
      </c>
      <c r="U5321" s="4"/>
    </row>
    <row r="5322" spans="2:21" ht="14.25" customHeight="1" x14ac:dyDescent="0.3">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c r="O5322" s="4" t="str">
        <f>TEXT(Table1[[#This Row],[Invoice Date]],"mmm")</f>
        <v>Dec</v>
      </c>
      <c r="P5322" s="4">
        <f>YEAR(Table1[[#This Row],[Invoice Date]])</f>
        <v>2021</v>
      </c>
      <c r="Q5322" s="4">
        <f>IFERROR(Table1[[#This Row],[Total Sales]]/Table1[[#This Row],[Units Sold]],4)</f>
        <v>78</v>
      </c>
      <c r="R5322" s="4">
        <f>IFERROR(Table1[[#This Row],[Operating Profit]]/Table1[[#This Row],[Units Sold]],0)</f>
        <v>31.979999999999997</v>
      </c>
      <c r="S5322" s="4">
        <f>IFERROR((Table1[[#This Row],[Total Sales]]-Table1[[#This Row],[Operating Profit]])/Table1[[#This Row],[Units Sold]],0)</f>
        <v>46.02</v>
      </c>
      <c r="T5322" s="4" t="str">
        <f>IF(Table1[[#This Row],[Profit per unit]]&gt;$V$8,"Premium","Mass")</f>
        <v>Mass</v>
      </c>
      <c r="U5322" s="4"/>
    </row>
    <row r="5323" spans="2:21" ht="14.25" customHeight="1" x14ac:dyDescent="0.3">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c r="O5323" s="4" t="str">
        <f>TEXT(Table1[[#This Row],[Invoice Date]],"mmm")</f>
        <v>Dec</v>
      </c>
      <c r="P5323" s="4">
        <f>YEAR(Table1[[#This Row],[Invoice Date]])</f>
        <v>2021</v>
      </c>
      <c r="Q5323" s="4">
        <f>IFERROR(Table1[[#This Row],[Total Sales]]/Table1[[#This Row],[Units Sold]],4)</f>
        <v>86</v>
      </c>
      <c r="R5323" s="4">
        <f>IFERROR(Table1[[#This Row],[Operating Profit]]/Table1[[#This Row],[Units Sold]],0)</f>
        <v>30.099999999999998</v>
      </c>
      <c r="S5323" s="4">
        <f>IFERROR((Table1[[#This Row],[Total Sales]]-Table1[[#This Row],[Operating Profit]])/Table1[[#This Row],[Units Sold]],0)</f>
        <v>55.9</v>
      </c>
      <c r="T5323" s="4" t="str">
        <f>IF(Table1[[#This Row],[Profit per unit]]&gt;$V$8,"Premium","Mass")</f>
        <v>Mass</v>
      </c>
      <c r="U5323" s="4"/>
    </row>
    <row r="5324" spans="2:21" ht="14.25" customHeight="1" x14ac:dyDescent="0.3">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c r="O5324" s="4" t="str">
        <f>TEXT(Table1[[#This Row],[Invoice Date]],"mmm")</f>
        <v>Dec</v>
      </c>
      <c r="P5324" s="4">
        <f>YEAR(Table1[[#This Row],[Invoice Date]])</f>
        <v>2021</v>
      </c>
      <c r="Q5324" s="4">
        <f>IFERROR(Table1[[#This Row],[Total Sales]]/Table1[[#This Row],[Units Sold]],4)</f>
        <v>87</v>
      </c>
      <c r="R5324" s="4">
        <f>IFERROR(Table1[[#This Row],[Operating Profit]]/Table1[[#This Row],[Units Sold]],0)</f>
        <v>47.85</v>
      </c>
      <c r="S5324" s="4">
        <f>IFERROR((Table1[[#This Row],[Total Sales]]-Table1[[#This Row],[Operating Profit]])/Table1[[#This Row],[Units Sold]],0)</f>
        <v>39.15</v>
      </c>
      <c r="T5324" s="4" t="str">
        <f>IF(Table1[[#This Row],[Profit per unit]]&gt;$V$8,"Premium","Mass")</f>
        <v>Mass</v>
      </c>
      <c r="U5324" s="4"/>
    </row>
    <row r="5325" spans="2:21" ht="14.25" customHeight="1" x14ac:dyDescent="0.3">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c r="O5325" s="4" t="str">
        <f>TEXT(Table1[[#This Row],[Invoice Date]],"mmm")</f>
        <v>Jan</v>
      </c>
      <c r="P5325" s="4">
        <f>YEAR(Table1[[#This Row],[Invoice Date]])</f>
        <v>2021</v>
      </c>
      <c r="Q5325" s="4">
        <f>IFERROR(Table1[[#This Row],[Total Sales]]/Table1[[#This Row],[Units Sold]],4)</f>
        <v>41</v>
      </c>
      <c r="R5325" s="4">
        <f>IFERROR(Table1[[#This Row],[Operating Profit]]/Table1[[#This Row],[Units Sold]],0)</f>
        <v>22.550000000000004</v>
      </c>
      <c r="S5325" s="4">
        <f>IFERROR((Table1[[#This Row],[Total Sales]]-Table1[[#This Row],[Operating Profit]])/Table1[[#This Row],[Units Sold]],0)</f>
        <v>18.449999999999996</v>
      </c>
      <c r="T5325" s="4" t="str">
        <f>IF(Table1[[#This Row],[Profit per unit]]&gt;$V$8,"Premium","Mass")</f>
        <v>Mass</v>
      </c>
      <c r="U5325" s="4"/>
    </row>
    <row r="5326" spans="2:21" ht="14.25" customHeight="1" x14ac:dyDescent="0.3">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c r="O5326" s="4" t="str">
        <f>TEXT(Table1[[#This Row],[Invoice Date]],"mmm")</f>
        <v>Jan</v>
      </c>
      <c r="P5326" s="4">
        <f>YEAR(Table1[[#This Row],[Invoice Date]])</f>
        <v>2021</v>
      </c>
      <c r="Q5326" s="4">
        <f>IFERROR(Table1[[#This Row],[Total Sales]]/Table1[[#This Row],[Units Sold]],4)</f>
        <v>44</v>
      </c>
      <c r="R5326" s="4">
        <f>IFERROR(Table1[[#This Row],[Operating Profit]]/Table1[[#This Row],[Units Sold]],0)</f>
        <v>20.68</v>
      </c>
      <c r="S5326" s="4">
        <f>IFERROR((Table1[[#This Row],[Total Sales]]-Table1[[#This Row],[Operating Profit]])/Table1[[#This Row],[Units Sold]],0)</f>
        <v>23.319999999999997</v>
      </c>
      <c r="T5326" s="4" t="str">
        <f>IF(Table1[[#This Row],[Profit per unit]]&gt;$V$8,"Premium","Mass")</f>
        <v>Mass</v>
      </c>
      <c r="U5326" s="4"/>
    </row>
    <row r="5327" spans="2:21" ht="14.25" customHeight="1" x14ac:dyDescent="0.3">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c r="O5327" s="4" t="str">
        <f>TEXT(Table1[[#This Row],[Invoice Date]],"mmm")</f>
        <v>Jan</v>
      </c>
      <c r="P5327" s="4">
        <f>YEAR(Table1[[#This Row],[Invoice Date]])</f>
        <v>2021</v>
      </c>
      <c r="Q5327" s="4">
        <f>IFERROR(Table1[[#This Row],[Total Sales]]/Table1[[#This Row],[Units Sold]],4)</f>
        <v>32</v>
      </c>
      <c r="R5327" s="4">
        <f>IFERROR(Table1[[#This Row],[Operating Profit]]/Table1[[#This Row],[Units Sold]],0)</f>
        <v>12.16</v>
      </c>
      <c r="S5327" s="4">
        <f>IFERROR((Table1[[#This Row],[Total Sales]]-Table1[[#This Row],[Operating Profit]])/Table1[[#This Row],[Units Sold]],0)</f>
        <v>19.84</v>
      </c>
      <c r="T5327" s="4" t="str">
        <f>IF(Table1[[#This Row],[Profit per unit]]&gt;$V$8,"Premium","Mass")</f>
        <v>Mass</v>
      </c>
      <c r="U5327" s="4"/>
    </row>
    <row r="5328" spans="2:21" ht="14.25" customHeight="1" x14ac:dyDescent="0.3">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c r="O5328" s="4" t="str">
        <f>TEXT(Table1[[#This Row],[Invoice Date]],"mmm")</f>
        <v>Jan</v>
      </c>
      <c r="P5328" s="4">
        <f>YEAR(Table1[[#This Row],[Invoice Date]])</f>
        <v>2021</v>
      </c>
      <c r="Q5328" s="4">
        <f>IFERROR(Table1[[#This Row],[Total Sales]]/Table1[[#This Row],[Units Sold]],4)</f>
        <v>37</v>
      </c>
      <c r="R5328" s="4">
        <f>IFERROR(Table1[[#This Row],[Operating Profit]]/Table1[[#This Row],[Units Sold]],0)</f>
        <v>15.17</v>
      </c>
      <c r="S5328" s="4">
        <f>IFERROR((Table1[[#This Row],[Total Sales]]-Table1[[#This Row],[Operating Profit]])/Table1[[#This Row],[Units Sold]],0)</f>
        <v>21.83</v>
      </c>
      <c r="T5328" s="4" t="str">
        <f>IF(Table1[[#This Row],[Profit per unit]]&gt;$V$8,"Premium","Mass")</f>
        <v>Mass</v>
      </c>
      <c r="U5328" s="4"/>
    </row>
    <row r="5329" spans="2:21" ht="14.25" customHeight="1" x14ac:dyDescent="0.3">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c r="O5329" s="4" t="str">
        <f>TEXT(Table1[[#This Row],[Invoice Date]],"mmm")</f>
        <v>Jan</v>
      </c>
      <c r="P5329" s="4">
        <f>YEAR(Table1[[#This Row],[Invoice Date]])</f>
        <v>2021</v>
      </c>
      <c r="Q5329" s="4">
        <f>IFERROR(Table1[[#This Row],[Total Sales]]/Table1[[#This Row],[Units Sold]],4)</f>
        <v>51</v>
      </c>
      <c r="R5329" s="4">
        <f>IFERROR(Table1[[#This Row],[Operating Profit]]/Table1[[#This Row],[Units Sold]],0)</f>
        <v>22.949999999999996</v>
      </c>
      <c r="S5329" s="4">
        <f>IFERROR((Table1[[#This Row],[Total Sales]]-Table1[[#This Row],[Operating Profit]])/Table1[[#This Row],[Units Sold]],0)</f>
        <v>28.05</v>
      </c>
      <c r="T5329" s="4" t="str">
        <f>IF(Table1[[#This Row],[Profit per unit]]&gt;$V$8,"Premium","Mass")</f>
        <v>Mass</v>
      </c>
      <c r="U5329" s="4"/>
    </row>
    <row r="5330" spans="2:21" ht="14.25" customHeight="1" x14ac:dyDescent="0.3">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c r="O5330" s="4" t="str">
        <f>TEXT(Table1[[#This Row],[Invoice Date]],"mmm")</f>
        <v>Jan</v>
      </c>
      <c r="P5330" s="4">
        <f>YEAR(Table1[[#This Row],[Invoice Date]])</f>
        <v>2021</v>
      </c>
      <c r="Q5330" s="4">
        <f>IFERROR(Table1[[#This Row],[Total Sales]]/Table1[[#This Row],[Units Sold]],4)</f>
        <v>44</v>
      </c>
      <c r="R5330" s="4">
        <f>IFERROR(Table1[[#This Row],[Operating Profit]]/Table1[[#This Row],[Units Sold]],0)</f>
        <v>28.6</v>
      </c>
      <c r="S5330" s="4">
        <f>IFERROR((Table1[[#This Row],[Total Sales]]-Table1[[#This Row],[Operating Profit]])/Table1[[#This Row],[Units Sold]],0)</f>
        <v>15.399999999999999</v>
      </c>
      <c r="T5330" s="4" t="str">
        <f>IF(Table1[[#This Row],[Profit per unit]]&gt;$V$8,"Premium","Mass")</f>
        <v>Mass</v>
      </c>
      <c r="U5330" s="4"/>
    </row>
    <row r="5331" spans="2:21" ht="14.25" customHeight="1" x14ac:dyDescent="0.3">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c r="O5331" s="4" t="str">
        <f>TEXT(Table1[[#This Row],[Invoice Date]],"mmm")</f>
        <v>Feb</v>
      </c>
      <c r="P5331" s="4">
        <f>YEAR(Table1[[#This Row],[Invoice Date]])</f>
        <v>2021</v>
      </c>
      <c r="Q5331" s="4">
        <f>IFERROR(Table1[[#This Row],[Total Sales]]/Table1[[#This Row],[Units Sold]],4)</f>
        <v>44</v>
      </c>
      <c r="R5331" s="4">
        <f>IFERROR(Table1[[#This Row],[Operating Profit]]/Table1[[#This Row],[Units Sold]],0)</f>
        <v>24.2</v>
      </c>
      <c r="S5331" s="4">
        <f>IFERROR((Table1[[#This Row],[Total Sales]]-Table1[[#This Row],[Operating Profit]])/Table1[[#This Row],[Units Sold]],0)</f>
        <v>19.8</v>
      </c>
      <c r="T5331" s="4" t="str">
        <f>IF(Table1[[#This Row],[Profit per unit]]&gt;$V$8,"Premium","Mass")</f>
        <v>Mass</v>
      </c>
      <c r="U5331" s="4"/>
    </row>
    <row r="5332" spans="2:21" ht="14.25" customHeight="1" x14ac:dyDescent="0.3">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c r="O5332" s="4" t="str">
        <f>TEXT(Table1[[#This Row],[Invoice Date]],"mmm")</f>
        <v>Feb</v>
      </c>
      <c r="P5332" s="4">
        <f>YEAR(Table1[[#This Row],[Invoice Date]])</f>
        <v>2021</v>
      </c>
      <c r="Q5332" s="4">
        <f>IFERROR(Table1[[#This Row],[Total Sales]]/Table1[[#This Row],[Units Sold]],4)</f>
        <v>42</v>
      </c>
      <c r="R5332" s="4">
        <f>IFERROR(Table1[[#This Row],[Operating Profit]]/Table1[[#This Row],[Units Sold]],0)</f>
        <v>20.58</v>
      </c>
      <c r="S5332" s="4">
        <f>IFERROR((Table1[[#This Row],[Total Sales]]-Table1[[#This Row],[Operating Profit]])/Table1[[#This Row],[Units Sold]],0)</f>
        <v>21.42</v>
      </c>
      <c r="T5332" s="4" t="str">
        <f>IF(Table1[[#This Row],[Profit per unit]]&gt;$V$8,"Premium","Mass")</f>
        <v>Mass</v>
      </c>
      <c r="U5332" s="4"/>
    </row>
    <row r="5333" spans="2:21" ht="14.25" customHeight="1" x14ac:dyDescent="0.3">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c r="O5333" s="4" t="str">
        <f>TEXT(Table1[[#This Row],[Invoice Date]],"mmm")</f>
        <v>Feb</v>
      </c>
      <c r="P5333" s="4">
        <f>YEAR(Table1[[#This Row],[Invoice Date]])</f>
        <v>2021</v>
      </c>
      <c r="Q5333" s="4">
        <f>IFERROR(Table1[[#This Row],[Total Sales]]/Table1[[#This Row],[Units Sold]],4)</f>
        <v>33</v>
      </c>
      <c r="R5333" s="4">
        <f>IFERROR(Table1[[#This Row],[Operating Profit]]/Table1[[#This Row],[Units Sold]],0)</f>
        <v>12.209999999999999</v>
      </c>
      <c r="S5333" s="4">
        <f>IFERROR((Table1[[#This Row],[Total Sales]]-Table1[[#This Row],[Operating Profit]])/Table1[[#This Row],[Units Sold]],0)</f>
        <v>20.79</v>
      </c>
      <c r="T5333" s="4" t="str">
        <f>IF(Table1[[#This Row],[Profit per unit]]&gt;$V$8,"Premium","Mass")</f>
        <v>Mass</v>
      </c>
      <c r="U5333" s="4"/>
    </row>
    <row r="5334" spans="2:21" ht="14.25" customHeight="1" x14ac:dyDescent="0.3">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c r="O5334" s="4" t="str">
        <f>TEXT(Table1[[#This Row],[Invoice Date]],"mmm")</f>
        <v>Feb</v>
      </c>
      <c r="P5334" s="4">
        <f>YEAR(Table1[[#This Row],[Invoice Date]])</f>
        <v>2021</v>
      </c>
      <c r="Q5334" s="4">
        <f>IFERROR(Table1[[#This Row],[Total Sales]]/Table1[[#This Row],[Units Sold]],4)</f>
        <v>37</v>
      </c>
      <c r="R5334" s="4">
        <f>IFERROR(Table1[[#This Row],[Operating Profit]]/Table1[[#This Row],[Units Sold]],0)</f>
        <v>15.539999999999997</v>
      </c>
      <c r="S5334" s="4">
        <f>IFERROR((Table1[[#This Row],[Total Sales]]-Table1[[#This Row],[Operating Profit]])/Table1[[#This Row],[Units Sold]],0)</f>
        <v>21.46</v>
      </c>
      <c r="T5334" s="4" t="str">
        <f>IF(Table1[[#This Row],[Profit per unit]]&gt;$V$8,"Premium","Mass")</f>
        <v>Mass</v>
      </c>
      <c r="U5334" s="4"/>
    </row>
    <row r="5335" spans="2:21" ht="14.25" customHeight="1" x14ac:dyDescent="0.3">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c r="O5335" s="4" t="str">
        <f>TEXT(Table1[[#This Row],[Invoice Date]],"mmm")</f>
        <v>Feb</v>
      </c>
      <c r="P5335" s="4">
        <f>YEAR(Table1[[#This Row],[Invoice Date]])</f>
        <v>2021</v>
      </c>
      <c r="Q5335" s="4">
        <f>IFERROR(Table1[[#This Row],[Total Sales]]/Table1[[#This Row],[Units Sold]],4)</f>
        <v>50</v>
      </c>
      <c r="R5335" s="4">
        <f>IFERROR(Table1[[#This Row],[Operating Profit]]/Table1[[#This Row],[Units Sold]],0)</f>
        <v>22.999999999999996</v>
      </c>
      <c r="S5335" s="4">
        <f>IFERROR((Table1[[#This Row],[Total Sales]]-Table1[[#This Row],[Operating Profit]])/Table1[[#This Row],[Units Sold]],0)</f>
        <v>27</v>
      </c>
      <c r="T5335" s="4" t="str">
        <f>IF(Table1[[#This Row],[Profit per unit]]&gt;$V$8,"Premium","Mass")</f>
        <v>Mass</v>
      </c>
      <c r="U5335" s="4"/>
    </row>
    <row r="5336" spans="2:21" ht="14.25" customHeight="1" x14ac:dyDescent="0.3">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c r="O5336" s="4" t="str">
        <f>TEXT(Table1[[#This Row],[Invoice Date]],"mmm")</f>
        <v>Feb</v>
      </c>
      <c r="P5336" s="4">
        <f>YEAR(Table1[[#This Row],[Invoice Date]])</f>
        <v>2021</v>
      </c>
      <c r="Q5336" s="4">
        <f>IFERROR(Table1[[#This Row],[Total Sales]]/Table1[[#This Row],[Units Sold]],4)</f>
        <v>42</v>
      </c>
      <c r="R5336" s="4">
        <f>IFERROR(Table1[[#This Row],[Operating Profit]]/Table1[[#This Row],[Units Sold]],0)</f>
        <v>26.88</v>
      </c>
      <c r="S5336" s="4">
        <f>IFERROR((Table1[[#This Row],[Total Sales]]-Table1[[#This Row],[Operating Profit]])/Table1[[#This Row],[Units Sold]],0)</f>
        <v>15.120000000000001</v>
      </c>
      <c r="T5336" s="4" t="str">
        <f>IF(Table1[[#This Row],[Profit per unit]]&gt;$V$8,"Premium","Mass")</f>
        <v>Mass</v>
      </c>
      <c r="U5336" s="4"/>
    </row>
    <row r="5337" spans="2:21" ht="14.25" customHeight="1" x14ac:dyDescent="0.3">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c r="O5337" s="4" t="str">
        <f>TEXT(Table1[[#This Row],[Invoice Date]],"mmm")</f>
        <v>Mar</v>
      </c>
      <c r="P5337" s="4">
        <f>YEAR(Table1[[#This Row],[Invoice Date]])</f>
        <v>2021</v>
      </c>
      <c r="Q5337" s="4">
        <f>IFERROR(Table1[[#This Row],[Total Sales]]/Table1[[#This Row],[Units Sold]],4)</f>
        <v>44</v>
      </c>
      <c r="R5337" s="4">
        <f>IFERROR(Table1[[#This Row],[Operating Profit]]/Table1[[#This Row],[Units Sold]],0)</f>
        <v>25.960000000000004</v>
      </c>
      <c r="S5337" s="4">
        <f>IFERROR((Table1[[#This Row],[Total Sales]]-Table1[[#This Row],[Operating Profit]])/Table1[[#This Row],[Units Sold]],0)</f>
        <v>18.039999999999996</v>
      </c>
      <c r="T5337" s="4" t="str">
        <f>IF(Table1[[#This Row],[Profit per unit]]&gt;$V$8,"Premium","Mass")</f>
        <v>Mass</v>
      </c>
      <c r="U5337" s="4"/>
    </row>
    <row r="5338" spans="2:21" ht="14.25" customHeight="1" x14ac:dyDescent="0.3">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c r="O5338" s="4" t="str">
        <f>TEXT(Table1[[#This Row],[Invoice Date]],"mmm")</f>
        <v>Mar</v>
      </c>
      <c r="P5338" s="4">
        <f>YEAR(Table1[[#This Row],[Invoice Date]])</f>
        <v>2021</v>
      </c>
      <c r="Q5338" s="4">
        <f>IFERROR(Table1[[#This Row],[Total Sales]]/Table1[[#This Row],[Units Sold]],4)</f>
        <v>44</v>
      </c>
      <c r="R5338" s="4">
        <f>IFERROR(Table1[[#This Row],[Operating Profit]]/Table1[[#This Row],[Units Sold]],0)</f>
        <v>20.239999999999998</v>
      </c>
      <c r="S5338" s="4">
        <f>IFERROR((Table1[[#This Row],[Total Sales]]-Table1[[#This Row],[Operating Profit]])/Table1[[#This Row],[Units Sold]],0)</f>
        <v>23.76</v>
      </c>
      <c r="T5338" s="4" t="str">
        <f>IF(Table1[[#This Row],[Profit per unit]]&gt;$V$8,"Premium","Mass")</f>
        <v>Mass</v>
      </c>
      <c r="U5338" s="4"/>
    </row>
    <row r="5339" spans="2:21" ht="14.25" customHeight="1" x14ac:dyDescent="0.3">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c r="O5339" s="4" t="str">
        <f>TEXT(Table1[[#This Row],[Invoice Date]],"mmm")</f>
        <v>Mar</v>
      </c>
      <c r="P5339" s="4">
        <f>YEAR(Table1[[#This Row],[Invoice Date]])</f>
        <v>2021</v>
      </c>
      <c r="Q5339" s="4">
        <f>IFERROR(Table1[[#This Row],[Total Sales]]/Table1[[#This Row],[Units Sold]],4)</f>
        <v>33</v>
      </c>
      <c r="R5339" s="4">
        <f>IFERROR(Table1[[#This Row],[Operating Profit]]/Table1[[#This Row],[Units Sold]],0)</f>
        <v>11.879999999999999</v>
      </c>
      <c r="S5339" s="4">
        <f>IFERROR((Table1[[#This Row],[Total Sales]]-Table1[[#This Row],[Operating Profit]])/Table1[[#This Row],[Units Sold]],0)</f>
        <v>21.12</v>
      </c>
      <c r="T5339" s="4" t="str">
        <f>IF(Table1[[#This Row],[Profit per unit]]&gt;$V$8,"Premium","Mass")</f>
        <v>Mass</v>
      </c>
      <c r="U5339" s="4"/>
    </row>
    <row r="5340" spans="2:21" ht="14.25" customHeight="1" x14ac:dyDescent="0.3">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c r="O5340" s="4" t="str">
        <f>TEXT(Table1[[#This Row],[Invoice Date]],"mmm")</f>
        <v>Mar</v>
      </c>
      <c r="P5340" s="4">
        <f>YEAR(Table1[[#This Row],[Invoice Date]])</f>
        <v>2021</v>
      </c>
      <c r="Q5340" s="4">
        <f>IFERROR(Table1[[#This Row],[Total Sales]]/Table1[[#This Row],[Units Sold]],4)</f>
        <v>39</v>
      </c>
      <c r="R5340" s="4">
        <f>IFERROR(Table1[[#This Row],[Operating Profit]]/Table1[[#This Row],[Units Sold]],0)</f>
        <v>15.989999999999998</v>
      </c>
      <c r="S5340" s="4">
        <f>IFERROR((Table1[[#This Row],[Total Sales]]-Table1[[#This Row],[Operating Profit]])/Table1[[#This Row],[Units Sold]],0)</f>
        <v>23.010000000000005</v>
      </c>
      <c r="T5340" s="4" t="str">
        <f>IF(Table1[[#This Row],[Profit per unit]]&gt;$V$8,"Premium","Mass")</f>
        <v>Mass</v>
      </c>
      <c r="U5340" s="4"/>
    </row>
    <row r="5341" spans="2:21" ht="14.25" customHeight="1" x14ac:dyDescent="0.3">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c r="O5341" s="4" t="str">
        <f>TEXT(Table1[[#This Row],[Invoice Date]],"mmm")</f>
        <v>Mar</v>
      </c>
      <c r="P5341" s="4">
        <f>YEAR(Table1[[#This Row],[Invoice Date]])</f>
        <v>2021</v>
      </c>
      <c r="Q5341" s="4">
        <f>IFERROR(Table1[[#This Row],[Total Sales]]/Table1[[#This Row],[Units Sold]],4)</f>
        <v>51</v>
      </c>
      <c r="R5341" s="4">
        <f>IFERROR(Table1[[#This Row],[Operating Profit]]/Table1[[#This Row],[Units Sold]],0)</f>
        <v>24.990000000000002</v>
      </c>
      <c r="S5341" s="4">
        <f>IFERROR((Table1[[#This Row],[Total Sales]]-Table1[[#This Row],[Operating Profit]])/Table1[[#This Row],[Units Sold]],0)</f>
        <v>26.009999999999998</v>
      </c>
      <c r="T5341" s="4" t="str">
        <f>IF(Table1[[#This Row],[Profit per unit]]&gt;$V$8,"Premium","Mass")</f>
        <v>Mass</v>
      </c>
      <c r="U5341" s="4"/>
    </row>
    <row r="5342" spans="2:21" ht="14.25" customHeight="1" x14ac:dyDescent="0.3">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c r="O5342" s="4" t="str">
        <f>TEXT(Table1[[#This Row],[Invoice Date]],"mmm")</f>
        <v>Mar</v>
      </c>
      <c r="P5342" s="4">
        <f>YEAR(Table1[[#This Row],[Invoice Date]])</f>
        <v>2021</v>
      </c>
      <c r="Q5342" s="4">
        <f>IFERROR(Table1[[#This Row],[Total Sales]]/Table1[[#This Row],[Units Sold]],4)</f>
        <v>43</v>
      </c>
      <c r="R5342" s="4">
        <f>IFERROR(Table1[[#This Row],[Operating Profit]]/Table1[[#This Row],[Units Sold]],0)</f>
        <v>25.8</v>
      </c>
      <c r="S5342" s="4">
        <f>IFERROR((Table1[[#This Row],[Total Sales]]-Table1[[#This Row],[Operating Profit]])/Table1[[#This Row],[Units Sold]],0)</f>
        <v>17.2</v>
      </c>
      <c r="T5342" s="4" t="str">
        <f>IF(Table1[[#This Row],[Profit per unit]]&gt;$V$8,"Premium","Mass")</f>
        <v>Mass</v>
      </c>
      <c r="U5342" s="4"/>
    </row>
    <row r="5343" spans="2:21" ht="14.25" customHeight="1" x14ac:dyDescent="0.3">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c r="O5343" s="4" t="str">
        <f>TEXT(Table1[[#This Row],[Invoice Date]],"mmm")</f>
        <v>Apr</v>
      </c>
      <c r="P5343" s="4">
        <f>YEAR(Table1[[#This Row],[Invoice Date]])</f>
        <v>2021</v>
      </c>
      <c r="Q5343" s="4">
        <f>IFERROR(Table1[[#This Row],[Total Sales]]/Table1[[#This Row],[Units Sold]],4)</f>
        <v>42</v>
      </c>
      <c r="R5343" s="4">
        <f>IFERROR(Table1[[#This Row],[Operating Profit]]/Table1[[#This Row],[Units Sold]],0)</f>
        <v>23.520000000000003</v>
      </c>
      <c r="S5343" s="4">
        <f>IFERROR((Table1[[#This Row],[Total Sales]]-Table1[[#This Row],[Operating Profit]])/Table1[[#This Row],[Units Sold]],0)</f>
        <v>18.479999999999997</v>
      </c>
      <c r="T5343" s="4" t="str">
        <f>IF(Table1[[#This Row],[Profit per unit]]&gt;$V$8,"Premium","Mass")</f>
        <v>Mass</v>
      </c>
      <c r="U5343" s="4"/>
    </row>
    <row r="5344" spans="2:21" ht="14.25" customHeight="1" x14ac:dyDescent="0.3">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c r="O5344" s="4" t="str">
        <f>TEXT(Table1[[#This Row],[Invoice Date]],"mmm")</f>
        <v>Apr</v>
      </c>
      <c r="P5344" s="4">
        <f>YEAR(Table1[[#This Row],[Invoice Date]])</f>
        <v>2021</v>
      </c>
      <c r="Q5344" s="4">
        <f>IFERROR(Table1[[#This Row],[Total Sales]]/Table1[[#This Row],[Units Sold]],4)</f>
        <v>43</v>
      </c>
      <c r="R5344" s="4">
        <f>IFERROR(Table1[[#This Row],[Operating Profit]]/Table1[[#This Row],[Units Sold]],0)</f>
        <v>19.349999999999998</v>
      </c>
      <c r="S5344" s="4">
        <f>IFERROR((Table1[[#This Row],[Total Sales]]-Table1[[#This Row],[Operating Profit]])/Table1[[#This Row],[Units Sold]],0)</f>
        <v>23.650000000000002</v>
      </c>
      <c r="T5344" s="4" t="str">
        <f>IF(Table1[[#This Row],[Profit per unit]]&gt;$V$8,"Premium","Mass")</f>
        <v>Mass</v>
      </c>
      <c r="U5344" s="4"/>
    </row>
    <row r="5345" spans="2:21" ht="14.25" customHeight="1" x14ac:dyDescent="0.3">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c r="O5345" s="4" t="str">
        <f>TEXT(Table1[[#This Row],[Invoice Date]],"mmm")</f>
        <v>Apr</v>
      </c>
      <c r="P5345" s="4">
        <f>YEAR(Table1[[#This Row],[Invoice Date]])</f>
        <v>2021</v>
      </c>
      <c r="Q5345" s="4">
        <f>IFERROR(Table1[[#This Row],[Total Sales]]/Table1[[#This Row],[Units Sold]],4)</f>
        <v>34</v>
      </c>
      <c r="R5345" s="4">
        <f>IFERROR(Table1[[#This Row],[Operating Profit]]/Table1[[#This Row],[Units Sold]],0)</f>
        <v>12.24</v>
      </c>
      <c r="S5345" s="4">
        <f>IFERROR((Table1[[#This Row],[Total Sales]]-Table1[[#This Row],[Operating Profit]])/Table1[[#This Row],[Units Sold]],0)</f>
        <v>21.76</v>
      </c>
      <c r="T5345" s="4" t="str">
        <f>IF(Table1[[#This Row],[Profit per unit]]&gt;$V$8,"Premium","Mass")</f>
        <v>Mass</v>
      </c>
      <c r="U5345" s="4"/>
    </row>
    <row r="5346" spans="2:21" ht="14.25" customHeight="1" x14ac:dyDescent="0.3">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c r="O5346" s="4" t="str">
        <f>TEXT(Table1[[#This Row],[Invoice Date]],"mmm")</f>
        <v>Apr</v>
      </c>
      <c r="P5346" s="4">
        <f>YEAR(Table1[[#This Row],[Invoice Date]])</f>
        <v>2021</v>
      </c>
      <c r="Q5346" s="4">
        <f>IFERROR(Table1[[#This Row],[Total Sales]]/Table1[[#This Row],[Units Sold]],4)</f>
        <v>37</v>
      </c>
      <c r="R5346" s="4">
        <f>IFERROR(Table1[[#This Row],[Operating Profit]]/Table1[[#This Row],[Units Sold]],0)</f>
        <v>15.169999999999998</v>
      </c>
      <c r="S5346" s="4">
        <f>IFERROR((Table1[[#This Row],[Total Sales]]-Table1[[#This Row],[Operating Profit]])/Table1[[#This Row],[Units Sold]],0)</f>
        <v>21.830000000000002</v>
      </c>
      <c r="T5346" s="4" t="str">
        <f>IF(Table1[[#This Row],[Profit per unit]]&gt;$V$8,"Premium","Mass")</f>
        <v>Mass</v>
      </c>
      <c r="U5346" s="4"/>
    </row>
    <row r="5347" spans="2:21" ht="14.25" customHeight="1" x14ac:dyDescent="0.3">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c r="O5347" s="4" t="str">
        <f>TEXT(Table1[[#This Row],[Invoice Date]],"mmm")</f>
        <v>Apr</v>
      </c>
      <c r="P5347" s="4">
        <f>YEAR(Table1[[#This Row],[Invoice Date]])</f>
        <v>2021</v>
      </c>
      <c r="Q5347" s="4">
        <f>IFERROR(Table1[[#This Row],[Total Sales]]/Table1[[#This Row],[Units Sold]],4)</f>
        <v>50</v>
      </c>
      <c r="R5347" s="4">
        <f>IFERROR(Table1[[#This Row],[Operating Profit]]/Table1[[#This Row],[Units Sold]],0)</f>
        <v>23.5</v>
      </c>
      <c r="S5347" s="4">
        <f>IFERROR((Table1[[#This Row],[Total Sales]]-Table1[[#This Row],[Operating Profit]])/Table1[[#This Row],[Units Sold]],0)</f>
        <v>26.5</v>
      </c>
      <c r="T5347" s="4" t="str">
        <f>IF(Table1[[#This Row],[Profit per unit]]&gt;$V$8,"Premium","Mass")</f>
        <v>Mass</v>
      </c>
      <c r="U5347" s="4"/>
    </row>
    <row r="5348" spans="2:21" ht="14.25" customHeight="1" x14ac:dyDescent="0.3">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c r="O5348" s="4" t="str">
        <f>TEXT(Table1[[#This Row],[Invoice Date]],"mmm")</f>
        <v>Apr</v>
      </c>
      <c r="P5348" s="4">
        <f>YEAR(Table1[[#This Row],[Invoice Date]])</f>
        <v>2021</v>
      </c>
      <c r="Q5348" s="4">
        <f>IFERROR(Table1[[#This Row],[Total Sales]]/Table1[[#This Row],[Units Sold]],4)</f>
        <v>41</v>
      </c>
      <c r="R5348" s="4">
        <f>IFERROR(Table1[[#This Row],[Operating Profit]]/Table1[[#This Row],[Units Sold]],0)</f>
        <v>26.650000000000002</v>
      </c>
      <c r="S5348" s="4">
        <f>IFERROR((Table1[[#This Row],[Total Sales]]-Table1[[#This Row],[Operating Profit]])/Table1[[#This Row],[Units Sold]],0)</f>
        <v>14.349999999999996</v>
      </c>
      <c r="T5348" s="4" t="str">
        <f>IF(Table1[[#This Row],[Profit per unit]]&gt;$V$8,"Premium","Mass")</f>
        <v>Mass</v>
      </c>
      <c r="U5348" s="4"/>
    </row>
    <row r="5349" spans="2:21" ht="14.25" customHeight="1" x14ac:dyDescent="0.3">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c r="O5349" s="4" t="str">
        <f>TEXT(Table1[[#This Row],[Invoice Date]],"mmm")</f>
        <v>May</v>
      </c>
      <c r="P5349" s="4">
        <f>YEAR(Table1[[#This Row],[Invoice Date]])</f>
        <v>2021</v>
      </c>
      <c r="Q5349" s="4">
        <f>IFERROR(Table1[[#This Row],[Total Sales]]/Table1[[#This Row],[Units Sold]],4)</f>
        <v>50</v>
      </c>
      <c r="R5349" s="4">
        <f>IFERROR(Table1[[#This Row],[Operating Profit]]/Table1[[#This Row],[Units Sold]],0)</f>
        <v>30</v>
      </c>
      <c r="S5349" s="4">
        <f>IFERROR((Table1[[#This Row],[Total Sales]]-Table1[[#This Row],[Operating Profit]])/Table1[[#This Row],[Units Sold]],0)</f>
        <v>20</v>
      </c>
      <c r="T5349" s="4" t="str">
        <f>IF(Table1[[#This Row],[Profit per unit]]&gt;$V$8,"Premium","Mass")</f>
        <v>Mass</v>
      </c>
      <c r="U5349" s="4"/>
    </row>
    <row r="5350" spans="2:21" ht="14.25" customHeight="1" x14ac:dyDescent="0.3">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c r="O5350" s="4" t="str">
        <f>TEXT(Table1[[#This Row],[Invoice Date]],"mmm")</f>
        <v>May</v>
      </c>
      <c r="P5350" s="4">
        <f>YEAR(Table1[[#This Row],[Invoice Date]])</f>
        <v>2021</v>
      </c>
      <c r="Q5350" s="4">
        <f>IFERROR(Table1[[#This Row],[Total Sales]]/Table1[[#This Row],[Units Sold]],4)</f>
        <v>53</v>
      </c>
      <c r="R5350" s="4">
        <f>IFERROR(Table1[[#This Row],[Operating Profit]]/Table1[[#This Row],[Units Sold]],0)</f>
        <v>24.91</v>
      </c>
      <c r="S5350" s="4">
        <f>IFERROR((Table1[[#This Row],[Total Sales]]-Table1[[#This Row],[Operating Profit]])/Table1[[#This Row],[Units Sold]],0)</f>
        <v>28.09</v>
      </c>
      <c r="T5350" s="4" t="str">
        <f>IF(Table1[[#This Row],[Profit per unit]]&gt;$V$8,"Premium","Mass")</f>
        <v>Mass</v>
      </c>
      <c r="U5350" s="4"/>
    </row>
    <row r="5351" spans="2:21" ht="14.25" customHeight="1" x14ac:dyDescent="0.3">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c r="O5351" s="4" t="str">
        <f>TEXT(Table1[[#This Row],[Invoice Date]],"mmm")</f>
        <v>May</v>
      </c>
      <c r="P5351" s="4">
        <f>YEAR(Table1[[#This Row],[Invoice Date]])</f>
        <v>2021</v>
      </c>
      <c r="Q5351" s="4">
        <f>IFERROR(Table1[[#This Row],[Total Sales]]/Table1[[#This Row],[Units Sold]],4)</f>
        <v>49</v>
      </c>
      <c r="R5351" s="4">
        <f>IFERROR(Table1[[#This Row],[Operating Profit]]/Table1[[#This Row],[Units Sold]],0)</f>
        <v>17.64</v>
      </c>
      <c r="S5351" s="4">
        <f>IFERROR((Table1[[#This Row],[Total Sales]]-Table1[[#This Row],[Operating Profit]])/Table1[[#This Row],[Units Sold]],0)</f>
        <v>31.360000000000003</v>
      </c>
      <c r="T5351" s="4" t="str">
        <f>IF(Table1[[#This Row],[Profit per unit]]&gt;$V$8,"Premium","Mass")</f>
        <v>Mass</v>
      </c>
      <c r="U5351" s="4"/>
    </row>
    <row r="5352" spans="2:21" ht="14.25" customHeight="1" x14ac:dyDescent="0.3">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c r="O5352" s="4" t="str">
        <f>TEXT(Table1[[#This Row],[Invoice Date]],"mmm")</f>
        <v>May</v>
      </c>
      <c r="P5352" s="4">
        <f>YEAR(Table1[[#This Row],[Invoice Date]])</f>
        <v>2021</v>
      </c>
      <c r="Q5352" s="4">
        <f>IFERROR(Table1[[#This Row],[Total Sales]]/Table1[[#This Row],[Units Sold]],4)</f>
        <v>47</v>
      </c>
      <c r="R5352" s="4">
        <f>IFERROR(Table1[[#This Row],[Operating Profit]]/Table1[[#This Row],[Units Sold]],0)</f>
        <v>18.8</v>
      </c>
      <c r="S5352" s="4">
        <f>IFERROR((Table1[[#This Row],[Total Sales]]-Table1[[#This Row],[Operating Profit]])/Table1[[#This Row],[Units Sold]],0)</f>
        <v>28.2</v>
      </c>
      <c r="T5352" s="4" t="str">
        <f>IF(Table1[[#This Row],[Profit per unit]]&gt;$V$8,"Premium","Mass")</f>
        <v>Mass</v>
      </c>
      <c r="U5352" s="4"/>
    </row>
    <row r="5353" spans="2:21" ht="14.25" customHeight="1" x14ac:dyDescent="0.3">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c r="O5353" s="4" t="str">
        <f>TEXT(Table1[[#This Row],[Invoice Date]],"mmm")</f>
        <v>May</v>
      </c>
      <c r="P5353" s="4">
        <f>YEAR(Table1[[#This Row],[Invoice Date]])</f>
        <v>2021</v>
      </c>
      <c r="Q5353" s="4">
        <f>IFERROR(Table1[[#This Row],[Total Sales]]/Table1[[#This Row],[Units Sold]],4)</f>
        <v>56</v>
      </c>
      <c r="R5353" s="4">
        <f>IFERROR(Table1[[#This Row],[Operating Profit]]/Table1[[#This Row],[Units Sold]],0)</f>
        <v>27.439999999999998</v>
      </c>
      <c r="S5353" s="4">
        <f>IFERROR((Table1[[#This Row],[Total Sales]]-Table1[[#This Row],[Operating Profit]])/Table1[[#This Row],[Units Sold]],0)</f>
        <v>28.560000000000002</v>
      </c>
      <c r="T5353" s="4" t="str">
        <f>IF(Table1[[#This Row],[Profit per unit]]&gt;$V$8,"Premium","Mass")</f>
        <v>Mass</v>
      </c>
      <c r="U5353" s="4"/>
    </row>
    <row r="5354" spans="2:21" ht="14.25" customHeight="1" x14ac:dyDescent="0.3">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c r="O5354" s="4" t="str">
        <f>TEXT(Table1[[#This Row],[Invoice Date]],"mmm")</f>
        <v>May</v>
      </c>
      <c r="P5354" s="4">
        <f>YEAR(Table1[[#This Row],[Invoice Date]])</f>
        <v>2021</v>
      </c>
      <c r="Q5354" s="4">
        <f>IFERROR(Table1[[#This Row],[Total Sales]]/Table1[[#This Row],[Units Sold]],4)</f>
        <v>59</v>
      </c>
      <c r="R5354" s="4">
        <f>IFERROR(Table1[[#This Row],[Operating Profit]]/Table1[[#This Row],[Units Sold]],0)</f>
        <v>37.17</v>
      </c>
      <c r="S5354" s="4">
        <f>IFERROR((Table1[[#This Row],[Total Sales]]-Table1[[#This Row],[Operating Profit]])/Table1[[#This Row],[Units Sold]],0)</f>
        <v>21.83</v>
      </c>
      <c r="T5354" s="4" t="str">
        <f>IF(Table1[[#This Row],[Profit per unit]]&gt;$V$8,"Premium","Mass")</f>
        <v>Mass</v>
      </c>
      <c r="U5354" s="4"/>
    </row>
    <row r="5355" spans="2:21" ht="14.25" customHeight="1" x14ac:dyDescent="0.3">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c r="O5355" s="4" t="str">
        <f>TEXT(Table1[[#This Row],[Invoice Date]],"mmm")</f>
        <v>Jun</v>
      </c>
      <c r="P5355" s="4">
        <f>YEAR(Table1[[#This Row],[Invoice Date]])</f>
        <v>2021</v>
      </c>
      <c r="Q5355" s="4">
        <f>IFERROR(Table1[[#This Row],[Total Sales]]/Table1[[#This Row],[Units Sold]],4)</f>
        <v>59</v>
      </c>
      <c r="R5355" s="4">
        <f>IFERROR(Table1[[#This Row],[Operating Profit]]/Table1[[#This Row],[Units Sold]],0)</f>
        <v>33.04</v>
      </c>
      <c r="S5355" s="4">
        <f>IFERROR((Table1[[#This Row],[Total Sales]]-Table1[[#This Row],[Operating Profit]])/Table1[[#This Row],[Units Sold]],0)</f>
        <v>25.959999999999997</v>
      </c>
      <c r="T5355" s="4" t="str">
        <f>IF(Table1[[#This Row],[Profit per unit]]&gt;$V$8,"Premium","Mass")</f>
        <v>Mass</v>
      </c>
      <c r="U5355" s="4"/>
    </row>
    <row r="5356" spans="2:21" ht="14.25" customHeight="1" x14ac:dyDescent="0.3">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c r="O5356" s="4" t="str">
        <f>TEXT(Table1[[#This Row],[Invoice Date]],"mmm")</f>
        <v>Jun</v>
      </c>
      <c r="P5356" s="4">
        <f>YEAR(Table1[[#This Row],[Invoice Date]])</f>
        <v>2021</v>
      </c>
      <c r="Q5356" s="4">
        <f>IFERROR(Table1[[#This Row],[Total Sales]]/Table1[[#This Row],[Units Sold]],4)</f>
        <v>54</v>
      </c>
      <c r="R5356" s="4">
        <f>IFERROR(Table1[[#This Row],[Operating Profit]]/Table1[[#This Row],[Units Sold]],0)</f>
        <v>25.92</v>
      </c>
      <c r="S5356" s="4">
        <f>IFERROR((Table1[[#This Row],[Total Sales]]-Table1[[#This Row],[Operating Profit]])/Table1[[#This Row],[Units Sold]],0)</f>
        <v>28.08</v>
      </c>
      <c r="T5356" s="4" t="str">
        <f>IF(Table1[[#This Row],[Profit per unit]]&gt;$V$8,"Premium","Mass")</f>
        <v>Mass</v>
      </c>
      <c r="U5356" s="4"/>
    </row>
    <row r="5357" spans="2:21" ht="14.25" customHeight="1" x14ac:dyDescent="0.3">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c r="O5357" s="4" t="str">
        <f>TEXT(Table1[[#This Row],[Invoice Date]],"mmm")</f>
        <v>Jun</v>
      </c>
      <c r="P5357" s="4">
        <f>YEAR(Table1[[#This Row],[Invoice Date]])</f>
        <v>2021</v>
      </c>
      <c r="Q5357" s="4">
        <f>IFERROR(Table1[[#This Row],[Total Sales]]/Table1[[#This Row],[Units Sold]],4)</f>
        <v>48</v>
      </c>
      <c r="R5357" s="4">
        <f>IFERROR(Table1[[#This Row],[Operating Profit]]/Table1[[#This Row],[Units Sold]],0)</f>
        <v>18.239999999999998</v>
      </c>
      <c r="S5357" s="4">
        <f>IFERROR((Table1[[#This Row],[Total Sales]]-Table1[[#This Row],[Operating Profit]])/Table1[[#This Row],[Units Sold]],0)</f>
        <v>29.76</v>
      </c>
      <c r="T5357" s="4" t="str">
        <f>IF(Table1[[#This Row],[Profit per unit]]&gt;$V$8,"Premium","Mass")</f>
        <v>Mass</v>
      </c>
      <c r="U5357" s="4"/>
    </row>
    <row r="5358" spans="2:21" ht="14.25" customHeight="1" x14ac:dyDescent="0.3">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c r="O5358" s="4" t="str">
        <f>TEXT(Table1[[#This Row],[Invoice Date]],"mmm")</f>
        <v>Jun</v>
      </c>
      <c r="P5358" s="4">
        <f>YEAR(Table1[[#This Row],[Invoice Date]])</f>
        <v>2021</v>
      </c>
      <c r="Q5358" s="4">
        <f>IFERROR(Table1[[#This Row],[Total Sales]]/Table1[[#This Row],[Units Sold]],4)</f>
        <v>49</v>
      </c>
      <c r="R5358" s="4">
        <f>IFERROR(Table1[[#This Row],[Operating Profit]]/Table1[[#This Row],[Units Sold]],0)</f>
        <v>20.09</v>
      </c>
      <c r="S5358" s="4">
        <f>IFERROR((Table1[[#This Row],[Total Sales]]-Table1[[#This Row],[Operating Profit]])/Table1[[#This Row],[Units Sold]],0)</f>
        <v>28.91</v>
      </c>
      <c r="T5358" s="4" t="str">
        <f>IF(Table1[[#This Row],[Profit per unit]]&gt;$V$8,"Premium","Mass")</f>
        <v>Mass</v>
      </c>
      <c r="U5358" s="4"/>
    </row>
    <row r="5359" spans="2:21" ht="14.25" customHeight="1" x14ac:dyDescent="0.3">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c r="O5359" s="4" t="str">
        <f>TEXT(Table1[[#This Row],[Invoice Date]],"mmm")</f>
        <v>Jun</v>
      </c>
      <c r="P5359" s="4">
        <f>YEAR(Table1[[#This Row],[Invoice Date]])</f>
        <v>2021</v>
      </c>
      <c r="Q5359" s="4">
        <f>IFERROR(Table1[[#This Row],[Total Sales]]/Table1[[#This Row],[Units Sold]],4)</f>
        <v>62</v>
      </c>
      <c r="R5359" s="4">
        <f>IFERROR(Table1[[#This Row],[Operating Profit]]/Table1[[#This Row],[Units Sold]],0)</f>
        <v>30.38</v>
      </c>
      <c r="S5359" s="4">
        <f>IFERROR((Table1[[#This Row],[Total Sales]]-Table1[[#This Row],[Operating Profit]])/Table1[[#This Row],[Units Sold]],0)</f>
        <v>31.62</v>
      </c>
      <c r="T5359" s="4" t="str">
        <f>IF(Table1[[#This Row],[Profit per unit]]&gt;$V$8,"Premium","Mass")</f>
        <v>Mass</v>
      </c>
      <c r="U5359" s="4"/>
    </row>
    <row r="5360" spans="2:21" ht="14.25" customHeight="1" x14ac:dyDescent="0.3">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c r="O5360" s="4" t="str">
        <f>TEXT(Table1[[#This Row],[Invoice Date]],"mmm")</f>
        <v>Jun</v>
      </c>
      <c r="P5360" s="4">
        <f>YEAR(Table1[[#This Row],[Invoice Date]])</f>
        <v>2021</v>
      </c>
      <c r="Q5360" s="4">
        <f>IFERROR(Table1[[#This Row],[Total Sales]]/Table1[[#This Row],[Units Sold]],4)</f>
        <v>69</v>
      </c>
      <c r="R5360" s="4">
        <f>IFERROR(Table1[[#This Row],[Operating Profit]]/Table1[[#This Row],[Units Sold]],0)</f>
        <v>42.78</v>
      </c>
      <c r="S5360" s="4">
        <f>IFERROR((Table1[[#This Row],[Total Sales]]-Table1[[#This Row],[Operating Profit]])/Table1[[#This Row],[Units Sold]],0)</f>
        <v>26.22</v>
      </c>
      <c r="T5360" s="4" t="str">
        <f>IF(Table1[[#This Row],[Profit per unit]]&gt;$V$8,"Premium","Mass")</f>
        <v>Mass</v>
      </c>
      <c r="U5360" s="4"/>
    </row>
    <row r="5361" spans="2:21" ht="14.25" customHeight="1" x14ac:dyDescent="0.3">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c r="O5361" s="4" t="str">
        <f>TEXT(Table1[[#This Row],[Invoice Date]],"mmm")</f>
        <v>Jul</v>
      </c>
      <c r="P5361" s="4">
        <f>YEAR(Table1[[#This Row],[Invoice Date]])</f>
        <v>2021</v>
      </c>
      <c r="Q5361" s="4">
        <f>IFERROR(Table1[[#This Row],[Total Sales]]/Table1[[#This Row],[Units Sold]],4)</f>
        <v>59</v>
      </c>
      <c r="R5361" s="4">
        <f>IFERROR(Table1[[#This Row],[Operating Profit]]/Table1[[#This Row],[Units Sold]],0)</f>
        <v>32.450000000000003</v>
      </c>
      <c r="S5361" s="4">
        <f>IFERROR((Table1[[#This Row],[Total Sales]]-Table1[[#This Row],[Operating Profit]])/Table1[[#This Row],[Units Sold]],0)</f>
        <v>26.549999999999997</v>
      </c>
      <c r="T5361" s="4" t="str">
        <f>IF(Table1[[#This Row],[Profit per unit]]&gt;$V$8,"Premium","Mass")</f>
        <v>Mass</v>
      </c>
      <c r="U5361" s="4"/>
    </row>
    <row r="5362" spans="2:21" ht="14.25" customHeight="1" x14ac:dyDescent="0.3">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c r="O5362" s="4" t="str">
        <f>TEXT(Table1[[#This Row],[Invoice Date]],"mmm")</f>
        <v>Jul</v>
      </c>
      <c r="P5362" s="4">
        <f>YEAR(Table1[[#This Row],[Invoice Date]])</f>
        <v>2021</v>
      </c>
      <c r="Q5362" s="4">
        <f>IFERROR(Table1[[#This Row],[Total Sales]]/Table1[[#This Row],[Units Sold]],4)</f>
        <v>56</v>
      </c>
      <c r="R5362" s="4">
        <f>IFERROR(Table1[[#This Row],[Operating Profit]]/Table1[[#This Row],[Units Sold]],0)</f>
        <v>25.2</v>
      </c>
      <c r="S5362" s="4">
        <f>IFERROR((Table1[[#This Row],[Total Sales]]-Table1[[#This Row],[Operating Profit]])/Table1[[#This Row],[Units Sold]],0)</f>
        <v>30.8</v>
      </c>
      <c r="T5362" s="4" t="str">
        <f>IF(Table1[[#This Row],[Profit per unit]]&gt;$V$8,"Premium","Mass")</f>
        <v>Mass</v>
      </c>
      <c r="U5362" s="4"/>
    </row>
    <row r="5363" spans="2:21" ht="14.25" customHeight="1" x14ac:dyDescent="0.3">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c r="O5363" s="4" t="str">
        <f>TEXT(Table1[[#This Row],[Invoice Date]],"mmm")</f>
        <v>Jul</v>
      </c>
      <c r="P5363" s="4">
        <f>YEAR(Table1[[#This Row],[Invoice Date]])</f>
        <v>2021</v>
      </c>
      <c r="Q5363" s="4">
        <f>IFERROR(Table1[[#This Row],[Total Sales]]/Table1[[#This Row],[Units Sold]],4)</f>
        <v>51</v>
      </c>
      <c r="R5363" s="4">
        <f>IFERROR(Table1[[#This Row],[Operating Profit]]/Table1[[#This Row],[Units Sold]],0)</f>
        <v>17.849999999999998</v>
      </c>
      <c r="S5363" s="4">
        <f>IFERROR((Table1[[#This Row],[Total Sales]]-Table1[[#This Row],[Operating Profit]])/Table1[[#This Row],[Units Sold]],0)</f>
        <v>33.150000000000006</v>
      </c>
      <c r="T5363" s="4" t="str">
        <f>IF(Table1[[#This Row],[Profit per unit]]&gt;$V$8,"Premium","Mass")</f>
        <v>Mass</v>
      </c>
      <c r="U5363" s="4"/>
    </row>
    <row r="5364" spans="2:21" ht="14.25" customHeight="1" x14ac:dyDescent="0.3">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c r="O5364" s="4" t="str">
        <f>TEXT(Table1[[#This Row],[Invoice Date]],"mmm")</f>
        <v>Jul</v>
      </c>
      <c r="P5364" s="4">
        <f>YEAR(Table1[[#This Row],[Invoice Date]])</f>
        <v>2021</v>
      </c>
      <c r="Q5364" s="4">
        <f>IFERROR(Table1[[#This Row],[Total Sales]]/Table1[[#This Row],[Units Sold]],4)</f>
        <v>53</v>
      </c>
      <c r="R5364" s="4">
        <f>IFERROR(Table1[[#This Row],[Operating Profit]]/Table1[[#This Row],[Units Sold]],0)</f>
        <v>22.79</v>
      </c>
      <c r="S5364" s="4">
        <f>IFERROR((Table1[[#This Row],[Total Sales]]-Table1[[#This Row],[Operating Profit]])/Table1[[#This Row],[Units Sold]],0)</f>
        <v>30.21</v>
      </c>
      <c r="T5364" s="4" t="str">
        <f>IF(Table1[[#This Row],[Profit per unit]]&gt;$V$8,"Premium","Mass")</f>
        <v>Mass</v>
      </c>
      <c r="U5364" s="4"/>
    </row>
    <row r="5365" spans="2:21" ht="14.25" customHeight="1" x14ac:dyDescent="0.3">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c r="O5365" s="4" t="str">
        <f>TEXT(Table1[[#This Row],[Invoice Date]],"mmm")</f>
        <v>Jul</v>
      </c>
      <c r="P5365" s="4">
        <f>YEAR(Table1[[#This Row],[Invoice Date]])</f>
        <v>2021</v>
      </c>
      <c r="Q5365" s="4">
        <f>IFERROR(Table1[[#This Row],[Total Sales]]/Table1[[#This Row],[Units Sold]],4)</f>
        <v>62</v>
      </c>
      <c r="R5365" s="4">
        <f>IFERROR(Table1[[#This Row],[Operating Profit]]/Table1[[#This Row],[Units Sold]],0)</f>
        <v>28.52</v>
      </c>
      <c r="S5365" s="4">
        <f>IFERROR((Table1[[#This Row],[Total Sales]]-Table1[[#This Row],[Operating Profit]])/Table1[[#This Row],[Units Sold]],0)</f>
        <v>33.480000000000004</v>
      </c>
      <c r="T5365" s="4" t="str">
        <f>IF(Table1[[#This Row],[Profit per unit]]&gt;$V$8,"Premium","Mass")</f>
        <v>Mass</v>
      </c>
      <c r="U5365" s="4"/>
    </row>
    <row r="5366" spans="2:21" ht="14.25" customHeight="1" x14ac:dyDescent="0.3">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c r="O5366" s="4" t="str">
        <f>TEXT(Table1[[#This Row],[Invoice Date]],"mmm")</f>
        <v>Jul</v>
      </c>
      <c r="P5366" s="4">
        <f>YEAR(Table1[[#This Row],[Invoice Date]])</f>
        <v>2021</v>
      </c>
      <c r="Q5366" s="4">
        <f>IFERROR(Table1[[#This Row],[Total Sales]]/Table1[[#This Row],[Units Sold]],4)</f>
        <v>66</v>
      </c>
      <c r="R5366" s="4">
        <f>IFERROR(Table1[[#This Row],[Operating Profit]]/Table1[[#This Row],[Units Sold]],0)</f>
        <v>42.9</v>
      </c>
      <c r="S5366" s="4">
        <f>IFERROR((Table1[[#This Row],[Total Sales]]-Table1[[#This Row],[Operating Profit]])/Table1[[#This Row],[Units Sold]],0)</f>
        <v>23.099999999999998</v>
      </c>
      <c r="T5366" s="4" t="str">
        <f>IF(Table1[[#This Row],[Profit per unit]]&gt;$V$8,"Premium","Mass")</f>
        <v>Mass</v>
      </c>
      <c r="U5366" s="4"/>
    </row>
    <row r="5367" spans="2:21" ht="14.25" customHeight="1" x14ac:dyDescent="0.3">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c r="O5367" s="4" t="str">
        <f>TEXT(Table1[[#This Row],[Invoice Date]],"mmm")</f>
        <v>Aug</v>
      </c>
      <c r="P5367" s="4">
        <f>YEAR(Table1[[#This Row],[Invoice Date]])</f>
        <v>2021</v>
      </c>
      <c r="Q5367" s="4">
        <f>IFERROR(Table1[[#This Row],[Total Sales]]/Table1[[#This Row],[Units Sold]],4)</f>
        <v>62</v>
      </c>
      <c r="R5367" s="4">
        <f>IFERROR(Table1[[#This Row],[Operating Profit]]/Table1[[#This Row],[Units Sold]],0)</f>
        <v>34.72</v>
      </c>
      <c r="S5367" s="4">
        <f>IFERROR((Table1[[#This Row],[Total Sales]]-Table1[[#This Row],[Operating Profit]])/Table1[[#This Row],[Units Sold]],0)</f>
        <v>27.28</v>
      </c>
      <c r="T5367" s="4" t="str">
        <f>IF(Table1[[#This Row],[Profit per unit]]&gt;$V$8,"Premium","Mass")</f>
        <v>Mass</v>
      </c>
      <c r="U5367" s="4"/>
    </row>
    <row r="5368" spans="2:21" ht="14.25" customHeight="1" x14ac:dyDescent="0.3">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c r="O5368" s="4" t="str">
        <f>TEXT(Table1[[#This Row],[Invoice Date]],"mmm")</f>
        <v>Aug</v>
      </c>
      <c r="P5368" s="4">
        <f>YEAR(Table1[[#This Row],[Invoice Date]])</f>
        <v>2021</v>
      </c>
      <c r="Q5368" s="4">
        <f>IFERROR(Table1[[#This Row],[Total Sales]]/Table1[[#This Row],[Units Sold]],4)</f>
        <v>55</v>
      </c>
      <c r="R5368" s="4">
        <f>IFERROR(Table1[[#This Row],[Operating Profit]]/Table1[[#This Row],[Units Sold]],0)</f>
        <v>24.749999999999996</v>
      </c>
      <c r="S5368" s="4">
        <f>IFERROR((Table1[[#This Row],[Total Sales]]-Table1[[#This Row],[Operating Profit]])/Table1[[#This Row],[Units Sold]],0)</f>
        <v>30.250000000000004</v>
      </c>
      <c r="T5368" s="4" t="str">
        <f>IF(Table1[[#This Row],[Profit per unit]]&gt;$V$8,"Premium","Mass")</f>
        <v>Mass</v>
      </c>
      <c r="U5368" s="4"/>
    </row>
    <row r="5369" spans="2:21" ht="14.25" customHeight="1" x14ac:dyDescent="0.3">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c r="O5369" s="4" t="str">
        <f>TEXT(Table1[[#This Row],[Invoice Date]],"mmm")</f>
        <v>Aug</v>
      </c>
      <c r="P5369" s="4">
        <f>YEAR(Table1[[#This Row],[Invoice Date]])</f>
        <v>2021</v>
      </c>
      <c r="Q5369" s="4">
        <f>IFERROR(Table1[[#This Row],[Total Sales]]/Table1[[#This Row],[Units Sold]],4)</f>
        <v>51</v>
      </c>
      <c r="R5369" s="4">
        <f>IFERROR(Table1[[#This Row],[Operating Profit]]/Table1[[#This Row],[Units Sold]],0)</f>
        <v>18.36</v>
      </c>
      <c r="S5369" s="4">
        <f>IFERROR((Table1[[#This Row],[Total Sales]]-Table1[[#This Row],[Operating Profit]])/Table1[[#This Row],[Units Sold]],0)</f>
        <v>32.64</v>
      </c>
      <c r="T5369" s="4" t="str">
        <f>IF(Table1[[#This Row],[Profit per unit]]&gt;$V$8,"Premium","Mass")</f>
        <v>Mass</v>
      </c>
      <c r="U5369" s="4"/>
    </row>
    <row r="5370" spans="2:21" ht="14.25" customHeight="1" x14ac:dyDescent="0.3">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c r="O5370" s="4" t="str">
        <f>TEXT(Table1[[#This Row],[Invoice Date]],"mmm")</f>
        <v>Aug</v>
      </c>
      <c r="P5370" s="4">
        <f>YEAR(Table1[[#This Row],[Invoice Date]])</f>
        <v>2021</v>
      </c>
      <c r="Q5370" s="4">
        <f>IFERROR(Table1[[#This Row],[Total Sales]]/Table1[[#This Row],[Units Sold]],4)</f>
        <v>41</v>
      </c>
      <c r="R5370" s="4">
        <f>IFERROR(Table1[[#This Row],[Operating Profit]]/Table1[[#This Row],[Units Sold]],0)</f>
        <v>16.399999999999999</v>
      </c>
      <c r="S5370" s="4">
        <f>IFERROR((Table1[[#This Row],[Total Sales]]-Table1[[#This Row],[Operating Profit]])/Table1[[#This Row],[Units Sold]],0)</f>
        <v>24.6</v>
      </c>
      <c r="T5370" s="4" t="str">
        <f>IF(Table1[[#This Row],[Profit per unit]]&gt;$V$8,"Premium","Mass")</f>
        <v>Mass</v>
      </c>
      <c r="U5370" s="4"/>
    </row>
    <row r="5371" spans="2:21" ht="14.25" customHeight="1" x14ac:dyDescent="0.3">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c r="O5371" s="4" t="str">
        <f>TEXT(Table1[[#This Row],[Invoice Date]],"mmm")</f>
        <v>Aug</v>
      </c>
      <c r="P5371" s="4">
        <f>YEAR(Table1[[#This Row],[Invoice Date]])</f>
        <v>2021</v>
      </c>
      <c r="Q5371" s="4">
        <f>IFERROR(Table1[[#This Row],[Total Sales]]/Table1[[#This Row],[Units Sold]],4)</f>
        <v>52</v>
      </c>
      <c r="R5371" s="4">
        <f>IFERROR(Table1[[#This Row],[Operating Profit]]/Table1[[#This Row],[Units Sold]],0)</f>
        <v>24.96</v>
      </c>
      <c r="S5371" s="4">
        <f>IFERROR((Table1[[#This Row],[Total Sales]]-Table1[[#This Row],[Operating Profit]])/Table1[[#This Row],[Units Sold]],0)</f>
        <v>27.04</v>
      </c>
      <c r="T5371" s="4" t="str">
        <f>IF(Table1[[#This Row],[Profit per unit]]&gt;$V$8,"Premium","Mass")</f>
        <v>Mass</v>
      </c>
      <c r="U5371" s="4"/>
    </row>
    <row r="5372" spans="2:21" ht="14.25" customHeight="1" x14ac:dyDescent="0.3">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c r="O5372" s="4" t="str">
        <f>TEXT(Table1[[#This Row],[Invoice Date]],"mmm")</f>
        <v>Aug</v>
      </c>
      <c r="P5372" s="4">
        <f>YEAR(Table1[[#This Row],[Invoice Date]])</f>
        <v>2021</v>
      </c>
      <c r="Q5372" s="4">
        <f>IFERROR(Table1[[#This Row],[Total Sales]]/Table1[[#This Row],[Units Sold]],4)</f>
        <v>55</v>
      </c>
      <c r="R5372" s="4">
        <f>IFERROR(Table1[[#This Row],[Operating Profit]]/Table1[[#This Row],[Units Sold]],0)</f>
        <v>33</v>
      </c>
      <c r="S5372" s="4">
        <f>IFERROR((Table1[[#This Row],[Total Sales]]-Table1[[#This Row],[Operating Profit]])/Table1[[#This Row],[Units Sold]],0)</f>
        <v>22</v>
      </c>
      <c r="T5372" s="4" t="str">
        <f>IF(Table1[[#This Row],[Profit per unit]]&gt;$V$8,"Premium","Mass")</f>
        <v>Mass</v>
      </c>
      <c r="U5372" s="4"/>
    </row>
    <row r="5373" spans="2:21" ht="14.25" customHeight="1" x14ac:dyDescent="0.3">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c r="O5373" s="4" t="str">
        <f>TEXT(Table1[[#This Row],[Invoice Date]],"mmm")</f>
        <v>Sep</v>
      </c>
      <c r="P5373" s="4">
        <f>YEAR(Table1[[#This Row],[Invoice Date]])</f>
        <v>2021</v>
      </c>
      <c r="Q5373" s="4">
        <f>IFERROR(Table1[[#This Row],[Total Sales]]/Table1[[#This Row],[Units Sold]],4)</f>
        <v>50</v>
      </c>
      <c r="R5373" s="4">
        <f>IFERROR(Table1[[#This Row],[Operating Profit]]/Table1[[#This Row],[Units Sold]],0)</f>
        <v>29.500000000000004</v>
      </c>
      <c r="S5373" s="4">
        <f>IFERROR((Table1[[#This Row],[Total Sales]]-Table1[[#This Row],[Operating Profit]])/Table1[[#This Row],[Units Sold]],0)</f>
        <v>20.499999999999996</v>
      </c>
      <c r="T5373" s="4" t="str">
        <f>IF(Table1[[#This Row],[Profit per unit]]&gt;$V$8,"Premium","Mass")</f>
        <v>Mass</v>
      </c>
      <c r="U5373" s="4"/>
    </row>
    <row r="5374" spans="2:21" ht="14.25" customHeight="1" x14ac:dyDescent="0.3">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c r="O5374" s="4" t="str">
        <f>TEXT(Table1[[#This Row],[Invoice Date]],"mmm")</f>
        <v>Sep</v>
      </c>
      <c r="P5374" s="4">
        <f>YEAR(Table1[[#This Row],[Invoice Date]])</f>
        <v>2021</v>
      </c>
      <c r="Q5374" s="4">
        <f>IFERROR(Table1[[#This Row],[Total Sales]]/Table1[[#This Row],[Units Sold]],4)</f>
        <v>48</v>
      </c>
      <c r="R5374" s="4">
        <f>IFERROR(Table1[[#This Row],[Operating Profit]]/Table1[[#This Row],[Units Sold]],0)</f>
        <v>21.599999999999998</v>
      </c>
      <c r="S5374" s="4">
        <f>IFERROR((Table1[[#This Row],[Total Sales]]-Table1[[#This Row],[Operating Profit]])/Table1[[#This Row],[Units Sold]],0)</f>
        <v>26.400000000000006</v>
      </c>
      <c r="T5374" s="4" t="str">
        <f>IF(Table1[[#This Row],[Profit per unit]]&gt;$V$8,"Premium","Mass")</f>
        <v>Mass</v>
      </c>
      <c r="U5374" s="4"/>
    </row>
    <row r="5375" spans="2:21" ht="14.25" customHeight="1" x14ac:dyDescent="0.3">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c r="O5375" s="4" t="str">
        <f>TEXT(Table1[[#This Row],[Invoice Date]],"mmm")</f>
        <v>Sep</v>
      </c>
      <c r="P5375" s="4">
        <f>YEAR(Table1[[#This Row],[Invoice Date]])</f>
        <v>2021</v>
      </c>
      <c r="Q5375" s="4">
        <f>IFERROR(Table1[[#This Row],[Total Sales]]/Table1[[#This Row],[Units Sold]],4)</f>
        <v>41</v>
      </c>
      <c r="R5375" s="4">
        <f>IFERROR(Table1[[#This Row],[Operating Profit]]/Table1[[#This Row],[Units Sold]],0)</f>
        <v>14.35</v>
      </c>
      <c r="S5375" s="4">
        <f>IFERROR((Table1[[#This Row],[Total Sales]]-Table1[[#This Row],[Operating Profit]])/Table1[[#This Row],[Units Sold]],0)</f>
        <v>26.65</v>
      </c>
      <c r="T5375" s="4" t="str">
        <f>IF(Table1[[#This Row],[Profit per unit]]&gt;$V$8,"Premium","Mass")</f>
        <v>Mass</v>
      </c>
      <c r="U5375" s="4"/>
    </row>
    <row r="5376" spans="2:21" ht="14.25" customHeight="1" x14ac:dyDescent="0.3">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c r="O5376" s="4" t="str">
        <f>TEXT(Table1[[#This Row],[Invoice Date]],"mmm")</f>
        <v>Sep</v>
      </c>
      <c r="P5376" s="4">
        <f>YEAR(Table1[[#This Row],[Invoice Date]])</f>
        <v>2021</v>
      </c>
      <c r="Q5376" s="4">
        <f>IFERROR(Table1[[#This Row],[Total Sales]]/Table1[[#This Row],[Units Sold]],4)</f>
        <v>44</v>
      </c>
      <c r="R5376" s="4">
        <f>IFERROR(Table1[[#This Row],[Operating Profit]]/Table1[[#This Row],[Units Sold]],0)</f>
        <v>18.04</v>
      </c>
      <c r="S5376" s="4">
        <f>IFERROR((Table1[[#This Row],[Total Sales]]-Table1[[#This Row],[Operating Profit]])/Table1[[#This Row],[Units Sold]],0)</f>
        <v>25.96</v>
      </c>
      <c r="T5376" s="4" t="str">
        <f>IF(Table1[[#This Row],[Profit per unit]]&gt;$V$8,"Premium","Mass")</f>
        <v>Mass</v>
      </c>
      <c r="U5376" s="4"/>
    </row>
    <row r="5377" spans="2:21" ht="14.25" customHeight="1" x14ac:dyDescent="0.3">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c r="O5377" s="4" t="str">
        <f>TEXT(Table1[[#This Row],[Invoice Date]],"mmm")</f>
        <v>Sep</v>
      </c>
      <c r="P5377" s="4">
        <f>YEAR(Table1[[#This Row],[Invoice Date]])</f>
        <v>2021</v>
      </c>
      <c r="Q5377" s="4">
        <f>IFERROR(Table1[[#This Row],[Total Sales]]/Table1[[#This Row],[Units Sold]],4)</f>
        <v>51</v>
      </c>
      <c r="R5377" s="4">
        <f>IFERROR(Table1[[#This Row],[Operating Profit]]/Table1[[#This Row],[Units Sold]],0)</f>
        <v>24.479999999999997</v>
      </c>
      <c r="S5377" s="4">
        <f>IFERROR((Table1[[#This Row],[Total Sales]]-Table1[[#This Row],[Operating Profit]])/Table1[[#This Row],[Units Sold]],0)</f>
        <v>26.520000000000003</v>
      </c>
      <c r="T5377" s="4" t="str">
        <f>IF(Table1[[#This Row],[Profit per unit]]&gt;$V$8,"Premium","Mass")</f>
        <v>Mass</v>
      </c>
      <c r="U5377" s="4"/>
    </row>
    <row r="5378" spans="2:21" ht="14.25" customHeight="1" x14ac:dyDescent="0.3">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c r="O5378" s="4" t="str">
        <f>TEXT(Table1[[#This Row],[Invoice Date]],"mmm")</f>
        <v>Sep</v>
      </c>
      <c r="P5378" s="4">
        <f>YEAR(Table1[[#This Row],[Invoice Date]])</f>
        <v>2021</v>
      </c>
      <c r="Q5378" s="4">
        <f>IFERROR(Table1[[#This Row],[Total Sales]]/Table1[[#This Row],[Units Sold]],4)</f>
        <v>59</v>
      </c>
      <c r="R5378" s="4">
        <f>IFERROR(Table1[[#This Row],[Operating Profit]]/Table1[[#This Row],[Units Sold]],0)</f>
        <v>35.4</v>
      </c>
      <c r="S5378" s="4">
        <f>IFERROR((Table1[[#This Row],[Total Sales]]-Table1[[#This Row],[Operating Profit]])/Table1[[#This Row],[Units Sold]],0)</f>
        <v>23.6</v>
      </c>
      <c r="T5378" s="4" t="str">
        <f>IF(Table1[[#This Row],[Profit per unit]]&gt;$V$8,"Premium","Mass")</f>
        <v>Mass</v>
      </c>
      <c r="U5378" s="4"/>
    </row>
    <row r="5379" spans="2:21" ht="14.25" customHeight="1" x14ac:dyDescent="0.3">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c r="O5379" s="4" t="str">
        <f>TEXT(Table1[[#This Row],[Invoice Date]],"mmm")</f>
        <v>Oct</v>
      </c>
      <c r="P5379" s="4">
        <f>YEAR(Table1[[#This Row],[Invoice Date]])</f>
        <v>2021</v>
      </c>
      <c r="Q5379" s="4">
        <f>IFERROR(Table1[[#This Row],[Total Sales]]/Table1[[#This Row],[Units Sold]],4)</f>
        <v>57</v>
      </c>
      <c r="R5379" s="4">
        <f>IFERROR(Table1[[#This Row],[Operating Profit]]/Table1[[#This Row],[Units Sold]],0)</f>
        <v>32.49</v>
      </c>
      <c r="S5379" s="4">
        <f>IFERROR((Table1[[#This Row],[Total Sales]]-Table1[[#This Row],[Operating Profit]])/Table1[[#This Row],[Units Sold]],0)</f>
        <v>24.509999999999994</v>
      </c>
      <c r="T5379" s="4" t="str">
        <f>IF(Table1[[#This Row],[Profit per unit]]&gt;$V$8,"Premium","Mass")</f>
        <v>Mass</v>
      </c>
      <c r="U5379" s="4"/>
    </row>
    <row r="5380" spans="2:21" ht="14.25" customHeight="1" x14ac:dyDescent="0.3">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c r="O5380" s="4" t="str">
        <f>TEXT(Table1[[#This Row],[Invoice Date]],"mmm")</f>
        <v>Oct</v>
      </c>
      <c r="P5380" s="4">
        <f>YEAR(Table1[[#This Row],[Invoice Date]])</f>
        <v>2021</v>
      </c>
      <c r="Q5380" s="4">
        <f>IFERROR(Table1[[#This Row],[Total Sales]]/Table1[[#This Row],[Units Sold]],4)</f>
        <v>46</v>
      </c>
      <c r="R5380" s="4">
        <f>IFERROR(Table1[[#This Row],[Operating Profit]]/Table1[[#This Row],[Units Sold]],0)</f>
        <v>21.159999999999997</v>
      </c>
      <c r="S5380" s="4">
        <f>IFERROR((Table1[[#This Row],[Total Sales]]-Table1[[#This Row],[Operating Profit]])/Table1[[#This Row],[Units Sold]],0)</f>
        <v>24.840000000000003</v>
      </c>
      <c r="T5380" s="4" t="str">
        <f>IF(Table1[[#This Row],[Profit per unit]]&gt;$V$8,"Premium","Mass")</f>
        <v>Mass</v>
      </c>
      <c r="U5380" s="4"/>
    </row>
    <row r="5381" spans="2:21" ht="14.25" customHeight="1" x14ac:dyDescent="0.3">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c r="O5381" s="4" t="str">
        <f>TEXT(Table1[[#This Row],[Invoice Date]],"mmm")</f>
        <v>Oct</v>
      </c>
      <c r="P5381" s="4">
        <f>YEAR(Table1[[#This Row],[Invoice Date]])</f>
        <v>2021</v>
      </c>
      <c r="Q5381" s="4">
        <f>IFERROR(Table1[[#This Row],[Total Sales]]/Table1[[#This Row],[Units Sold]],4)</f>
        <v>46</v>
      </c>
      <c r="R5381" s="4">
        <f>IFERROR(Table1[[#This Row],[Operating Profit]]/Table1[[#This Row],[Units Sold]],0)</f>
        <v>18.400000000000002</v>
      </c>
      <c r="S5381" s="4">
        <f>IFERROR((Table1[[#This Row],[Total Sales]]-Table1[[#This Row],[Operating Profit]])/Table1[[#This Row],[Units Sold]],0)</f>
        <v>27.599999999999998</v>
      </c>
      <c r="T5381" s="4" t="str">
        <f>IF(Table1[[#This Row],[Profit per unit]]&gt;$V$8,"Premium","Mass")</f>
        <v>Mass</v>
      </c>
      <c r="U5381" s="4"/>
    </row>
    <row r="5382" spans="2:21" ht="14.25" customHeight="1" x14ac:dyDescent="0.3">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c r="O5382" s="4" t="str">
        <f>TEXT(Table1[[#This Row],[Invoice Date]],"mmm")</f>
        <v>Oct</v>
      </c>
      <c r="P5382" s="4">
        <f>YEAR(Table1[[#This Row],[Invoice Date]])</f>
        <v>2021</v>
      </c>
      <c r="Q5382" s="4">
        <f>IFERROR(Table1[[#This Row],[Total Sales]]/Table1[[#This Row],[Units Sold]],4)</f>
        <v>45</v>
      </c>
      <c r="R5382" s="4">
        <f>IFERROR(Table1[[#This Row],[Operating Profit]]/Table1[[#This Row],[Units Sold]],0)</f>
        <v>18.45</v>
      </c>
      <c r="S5382" s="4">
        <f>IFERROR((Table1[[#This Row],[Total Sales]]-Table1[[#This Row],[Operating Profit]])/Table1[[#This Row],[Units Sold]],0)</f>
        <v>26.55</v>
      </c>
      <c r="T5382" s="4" t="str">
        <f>IF(Table1[[#This Row],[Profit per unit]]&gt;$V$8,"Premium","Mass")</f>
        <v>Mass</v>
      </c>
      <c r="U5382" s="4"/>
    </row>
    <row r="5383" spans="2:21" ht="14.25" customHeight="1" x14ac:dyDescent="0.3">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c r="O5383" s="4" t="str">
        <f>TEXT(Table1[[#This Row],[Invoice Date]],"mmm")</f>
        <v>Oct</v>
      </c>
      <c r="P5383" s="4">
        <f>YEAR(Table1[[#This Row],[Invoice Date]])</f>
        <v>2021</v>
      </c>
      <c r="Q5383" s="4">
        <f>IFERROR(Table1[[#This Row],[Total Sales]]/Table1[[#This Row],[Units Sold]],4)</f>
        <v>59</v>
      </c>
      <c r="R5383" s="4">
        <f>IFERROR(Table1[[#This Row],[Operating Profit]]/Table1[[#This Row],[Units Sold]],0)</f>
        <v>27.73</v>
      </c>
      <c r="S5383" s="4">
        <f>IFERROR((Table1[[#This Row],[Total Sales]]-Table1[[#This Row],[Operating Profit]])/Table1[[#This Row],[Units Sold]],0)</f>
        <v>31.27</v>
      </c>
      <c r="T5383" s="4" t="str">
        <f>IF(Table1[[#This Row],[Profit per unit]]&gt;$V$8,"Premium","Mass")</f>
        <v>Mass</v>
      </c>
      <c r="U5383" s="4"/>
    </row>
    <row r="5384" spans="2:21" ht="14.25" customHeight="1" x14ac:dyDescent="0.3">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c r="O5384" s="4" t="str">
        <f>TEXT(Table1[[#This Row],[Invoice Date]],"mmm")</f>
        <v>Oct</v>
      </c>
      <c r="P5384" s="4">
        <f>YEAR(Table1[[#This Row],[Invoice Date]])</f>
        <v>2021</v>
      </c>
      <c r="Q5384" s="4">
        <f>IFERROR(Table1[[#This Row],[Total Sales]]/Table1[[#This Row],[Units Sold]],4)</f>
        <v>64</v>
      </c>
      <c r="R5384" s="4">
        <f>IFERROR(Table1[[#This Row],[Operating Profit]]/Table1[[#This Row],[Units Sold]],0)</f>
        <v>39.68</v>
      </c>
      <c r="S5384" s="4">
        <f>IFERROR((Table1[[#This Row],[Total Sales]]-Table1[[#This Row],[Operating Profit]])/Table1[[#This Row],[Units Sold]],0)</f>
        <v>24.32</v>
      </c>
      <c r="T5384" s="4" t="str">
        <f>IF(Table1[[#This Row],[Profit per unit]]&gt;$V$8,"Premium","Mass")</f>
        <v>Mass</v>
      </c>
      <c r="U5384" s="4"/>
    </row>
    <row r="5385" spans="2:21" ht="14.25" customHeight="1" x14ac:dyDescent="0.3">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c r="O5385" s="4" t="str">
        <f>TEXT(Table1[[#This Row],[Invoice Date]],"mmm")</f>
        <v>Nov</v>
      </c>
      <c r="P5385" s="4">
        <f>YEAR(Table1[[#This Row],[Invoice Date]])</f>
        <v>2021</v>
      </c>
      <c r="Q5385" s="4">
        <f>IFERROR(Table1[[#This Row],[Total Sales]]/Table1[[#This Row],[Units Sold]],4)</f>
        <v>56</v>
      </c>
      <c r="R5385" s="4">
        <f>IFERROR(Table1[[#This Row],[Operating Profit]]/Table1[[#This Row],[Units Sold]],0)</f>
        <v>30.8</v>
      </c>
      <c r="S5385" s="4">
        <f>IFERROR((Table1[[#This Row],[Total Sales]]-Table1[[#This Row],[Operating Profit]])/Table1[[#This Row],[Units Sold]],0)</f>
        <v>25.2</v>
      </c>
      <c r="T5385" s="4" t="str">
        <f>IF(Table1[[#This Row],[Profit per unit]]&gt;$V$8,"Premium","Mass")</f>
        <v>Mass</v>
      </c>
      <c r="U5385" s="4"/>
    </row>
    <row r="5386" spans="2:21" ht="14.25" customHeight="1" x14ac:dyDescent="0.3">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c r="O5386" s="4" t="str">
        <f>TEXT(Table1[[#This Row],[Invoice Date]],"mmm")</f>
        <v>Nov</v>
      </c>
      <c r="P5386" s="4">
        <f>YEAR(Table1[[#This Row],[Invoice Date]])</f>
        <v>2021</v>
      </c>
      <c r="Q5386" s="4">
        <f>IFERROR(Table1[[#This Row],[Total Sales]]/Table1[[#This Row],[Units Sold]],4)</f>
        <v>49</v>
      </c>
      <c r="R5386" s="4">
        <f>IFERROR(Table1[[#This Row],[Operating Profit]]/Table1[[#This Row],[Units Sold]],0)</f>
        <v>24.009999999999998</v>
      </c>
      <c r="S5386" s="4">
        <f>IFERROR((Table1[[#This Row],[Total Sales]]-Table1[[#This Row],[Operating Profit]])/Table1[[#This Row],[Units Sold]],0)</f>
        <v>24.990000000000002</v>
      </c>
      <c r="T5386" s="4" t="str">
        <f>IF(Table1[[#This Row],[Profit per unit]]&gt;$V$8,"Premium","Mass")</f>
        <v>Mass</v>
      </c>
      <c r="U5386" s="4"/>
    </row>
    <row r="5387" spans="2:21" ht="14.25" customHeight="1" x14ac:dyDescent="0.3">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c r="O5387" s="4" t="str">
        <f>TEXT(Table1[[#This Row],[Invoice Date]],"mmm")</f>
        <v>Nov</v>
      </c>
      <c r="P5387" s="4">
        <f>YEAR(Table1[[#This Row],[Invoice Date]])</f>
        <v>2021</v>
      </c>
      <c r="Q5387" s="4">
        <f>IFERROR(Table1[[#This Row],[Total Sales]]/Table1[[#This Row],[Units Sold]],4)</f>
        <v>45</v>
      </c>
      <c r="R5387" s="4">
        <f>IFERROR(Table1[[#This Row],[Operating Profit]]/Table1[[#This Row],[Units Sold]],0)</f>
        <v>16.2</v>
      </c>
      <c r="S5387" s="4">
        <f>IFERROR((Table1[[#This Row],[Total Sales]]-Table1[[#This Row],[Operating Profit]])/Table1[[#This Row],[Units Sold]],0)</f>
        <v>28.8</v>
      </c>
      <c r="T5387" s="4" t="str">
        <f>IF(Table1[[#This Row],[Profit per unit]]&gt;$V$8,"Premium","Mass")</f>
        <v>Mass</v>
      </c>
      <c r="U5387" s="4"/>
    </row>
    <row r="5388" spans="2:21" ht="14.25" customHeight="1" x14ac:dyDescent="0.3">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c r="O5388" s="4" t="str">
        <f>TEXT(Table1[[#This Row],[Invoice Date]],"mmm")</f>
        <v>Nov</v>
      </c>
      <c r="P5388" s="4">
        <f>YEAR(Table1[[#This Row],[Invoice Date]])</f>
        <v>2021</v>
      </c>
      <c r="Q5388" s="4">
        <f>IFERROR(Table1[[#This Row],[Total Sales]]/Table1[[#This Row],[Units Sold]],4)</f>
        <v>47</v>
      </c>
      <c r="R5388" s="4">
        <f>IFERROR(Table1[[#This Row],[Operating Profit]]/Table1[[#This Row],[Units Sold]],0)</f>
        <v>18.8</v>
      </c>
      <c r="S5388" s="4">
        <f>IFERROR((Table1[[#This Row],[Total Sales]]-Table1[[#This Row],[Operating Profit]])/Table1[[#This Row],[Units Sold]],0)</f>
        <v>28.2</v>
      </c>
      <c r="T5388" s="4" t="str">
        <f>IF(Table1[[#This Row],[Profit per unit]]&gt;$V$8,"Premium","Mass")</f>
        <v>Mass</v>
      </c>
      <c r="U5388" s="4"/>
    </row>
    <row r="5389" spans="2:21" ht="14.25" customHeight="1" x14ac:dyDescent="0.3">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c r="O5389" s="4" t="str">
        <f>TEXT(Table1[[#This Row],[Invoice Date]],"mmm")</f>
        <v>Nov</v>
      </c>
      <c r="P5389" s="4">
        <f>YEAR(Table1[[#This Row],[Invoice Date]])</f>
        <v>2021</v>
      </c>
      <c r="Q5389" s="4">
        <f>IFERROR(Table1[[#This Row],[Total Sales]]/Table1[[#This Row],[Units Sold]],4)</f>
        <v>62</v>
      </c>
      <c r="R5389" s="4">
        <f>IFERROR(Table1[[#This Row],[Operating Profit]]/Table1[[#This Row],[Units Sold]],0)</f>
        <v>27.899999999999995</v>
      </c>
      <c r="S5389" s="4">
        <f>IFERROR((Table1[[#This Row],[Total Sales]]-Table1[[#This Row],[Operating Profit]])/Table1[[#This Row],[Units Sold]],0)</f>
        <v>34.1</v>
      </c>
      <c r="T5389" s="4" t="str">
        <f>IF(Table1[[#This Row],[Profit per unit]]&gt;$V$8,"Premium","Mass")</f>
        <v>Mass</v>
      </c>
      <c r="U5389" s="4"/>
    </row>
    <row r="5390" spans="2:21" ht="14.25" customHeight="1" x14ac:dyDescent="0.3">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c r="O5390" s="4" t="str">
        <f>TEXT(Table1[[#This Row],[Invoice Date]],"mmm")</f>
        <v>Nov</v>
      </c>
      <c r="P5390" s="4">
        <f>YEAR(Table1[[#This Row],[Invoice Date]])</f>
        <v>2021</v>
      </c>
      <c r="Q5390" s="4">
        <f>IFERROR(Table1[[#This Row],[Total Sales]]/Table1[[#This Row],[Units Sold]],4)</f>
        <v>68</v>
      </c>
      <c r="R5390" s="4">
        <f>IFERROR(Table1[[#This Row],[Operating Profit]]/Table1[[#This Row],[Units Sold]],0)</f>
        <v>43.52</v>
      </c>
      <c r="S5390" s="4">
        <f>IFERROR((Table1[[#This Row],[Total Sales]]-Table1[[#This Row],[Operating Profit]])/Table1[[#This Row],[Units Sold]],0)</f>
        <v>24.479999999999997</v>
      </c>
      <c r="T5390" s="4" t="str">
        <f>IF(Table1[[#This Row],[Profit per unit]]&gt;$V$8,"Premium","Mass")</f>
        <v>Mass</v>
      </c>
      <c r="U5390" s="4"/>
    </row>
    <row r="5391" spans="2:21" ht="14.25" customHeight="1" x14ac:dyDescent="0.3">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c r="O5391" s="4" t="str">
        <f>TEXT(Table1[[#This Row],[Invoice Date]],"mmm")</f>
        <v>Dec</v>
      </c>
      <c r="P5391" s="4">
        <f>YEAR(Table1[[#This Row],[Invoice Date]])</f>
        <v>2021</v>
      </c>
      <c r="Q5391" s="4">
        <f>IFERROR(Table1[[#This Row],[Total Sales]]/Table1[[#This Row],[Units Sold]],4)</f>
        <v>59</v>
      </c>
      <c r="R5391" s="4">
        <f>IFERROR(Table1[[#This Row],[Operating Profit]]/Table1[[#This Row],[Units Sold]],0)</f>
        <v>34.220000000000006</v>
      </c>
      <c r="S5391" s="4">
        <f>IFERROR((Table1[[#This Row],[Total Sales]]-Table1[[#This Row],[Operating Profit]])/Table1[[#This Row],[Units Sold]],0)</f>
        <v>24.779999999999994</v>
      </c>
      <c r="T5391" s="4" t="str">
        <f>IF(Table1[[#This Row],[Profit per unit]]&gt;$V$8,"Premium","Mass")</f>
        <v>Mass</v>
      </c>
      <c r="U5391" s="4"/>
    </row>
    <row r="5392" spans="2:21" ht="14.25" customHeight="1" x14ac:dyDescent="0.3">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c r="O5392" s="4" t="str">
        <f>TEXT(Table1[[#This Row],[Invoice Date]],"mmm")</f>
        <v>Dec</v>
      </c>
      <c r="P5392" s="4">
        <f>YEAR(Table1[[#This Row],[Invoice Date]])</f>
        <v>2021</v>
      </c>
      <c r="Q5392" s="4">
        <f>IFERROR(Table1[[#This Row],[Total Sales]]/Table1[[#This Row],[Units Sold]],4)</f>
        <v>51</v>
      </c>
      <c r="R5392" s="4">
        <f>IFERROR(Table1[[#This Row],[Operating Profit]]/Table1[[#This Row],[Units Sold]],0)</f>
        <v>25.5</v>
      </c>
      <c r="S5392" s="4">
        <f>IFERROR((Table1[[#This Row],[Total Sales]]-Table1[[#This Row],[Operating Profit]])/Table1[[#This Row],[Units Sold]],0)</f>
        <v>25.5</v>
      </c>
      <c r="T5392" s="4" t="str">
        <f>IF(Table1[[#This Row],[Profit per unit]]&gt;$V$8,"Premium","Mass")</f>
        <v>Mass</v>
      </c>
      <c r="U5392" s="4"/>
    </row>
    <row r="5393" spans="2:21" ht="14.25" customHeight="1" x14ac:dyDescent="0.3">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c r="O5393" s="4" t="str">
        <f>TEXT(Table1[[#This Row],[Invoice Date]],"mmm")</f>
        <v>Dec</v>
      </c>
      <c r="P5393" s="4">
        <f>YEAR(Table1[[#This Row],[Invoice Date]])</f>
        <v>2021</v>
      </c>
      <c r="Q5393" s="4">
        <f>IFERROR(Table1[[#This Row],[Total Sales]]/Table1[[#This Row],[Units Sold]],4)</f>
        <v>52</v>
      </c>
      <c r="R5393" s="4">
        <f>IFERROR(Table1[[#This Row],[Operating Profit]]/Table1[[#This Row],[Units Sold]],0)</f>
        <v>20.28</v>
      </c>
      <c r="S5393" s="4">
        <f>IFERROR((Table1[[#This Row],[Total Sales]]-Table1[[#This Row],[Operating Profit]])/Table1[[#This Row],[Units Sold]],0)</f>
        <v>31.72</v>
      </c>
      <c r="T5393" s="4" t="str">
        <f>IF(Table1[[#This Row],[Profit per unit]]&gt;$V$8,"Premium","Mass")</f>
        <v>Mass</v>
      </c>
      <c r="U5393" s="4"/>
    </row>
    <row r="5394" spans="2:21" ht="14.25" customHeight="1" x14ac:dyDescent="0.3">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c r="O5394" s="4" t="str">
        <f>TEXT(Table1[[#This Row],[Invoice Date]],"mmm")</f>
        <v>Dec</v>
      </c>
      <c r="P5394" s="4">
        <f>YEAR(Table1[[#This Row],[Invoice Date]])</f>
        <v>2021</v>
      </c>
      <c r="Q5394" s="4">
        <f>IFERROR(Table1[[#This Row],[Total Sales]]/Table1[[#This Row],[Units Sold]],4)</f>
        <v>54</v>
      </c>
      <c r="R5394" s="4">
        <f>IFERROR(Table1[[#This Row],[Operating Profit]]/Table1[[#This Row],[Units Sold]],0)</f>
        <v>22.14</v>
      </c>
      <c r="S5394" s="4">
        <f>IFERROR((Table1[[#This Row],[Total Sales]]-Table1[[#This Row],[Operating Profit]])/Table1[[#This Row],[Units Sold]],0)</f>
        <v>31.86</v>
      </c>
      <c r="T5394" s="4" t="str">
        <f>IF(Table1[[#This Row],[Profit per unit]]&gt;$V$8,"Premium","Mass")</f>
        <v>Mass</v>
      </c>
      <c r="U5394" s="4"/>
    </row>
    <row r="5395" spans="2:21" ht="14.25" customHeight="1" x14ac:dyDescent="0.3">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c r="O5395" s="4" t="str">
        <f>TEXT(Table1[[#This Row],[Invoice Date]],"mmm")</f>
        <v>Dec</v>
      </c>
      <c r="P5395" s="4">
        <f>YEAR(Table1[[#This Row],[Invoice Date]])</f>
        <v>2021</v>
      </c>
      <c r="Q5395" s="4">
        <f>IFERROR(Table1[[#This Row],[Total Sales]]/Table1[[#This Row],[Units Sold]],4)</f>
        <v>60</v>
      </c>
      <c r="R5395" s="4">
        <f>IFERROR(Table1[[#This Row],[Operating Profit]]/Table1[[#This Row],[Units Sold]],0)</f>
        <v>27.6</v>
      </c>
      <c r="S5395" s="4">
        <f>IFERROR((Table1[[#This Row],[Total Sales]]-Table1[[#This Row],[Operating Profit]])/Table1[[#This Row],[Units Sold]],0)</f>
        <v>32.4</v>
      </c>
      <c r="T5395" s="4" t="str">
        <f>IF(Table1[[#This Row],[Profit per unit]]&gt;$V$8,"Premium","Mass")</f>
        <v>Mass</v>
      </c>
      <c r="U5395" s="4"/>
    </row>
    <row r="5396" spans="2:21" ht="14.25" customHeight="1" x14ac:dyDescent="0.3">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c r="O5396" s="4" t="str">
        <f>TEXT(Table1[[#This Row],[Invoice Date]],"mmm")</f>
        <v>Dec</v>
      </c>
      <c r="P5396" s="4">
        <f>YEAR(Table1[[#This Row],[Invoice Date]])</f>
        <v>2021</v>
      </c>
      <c r="Q5396" s="4">
        <f>IFERROR(Table1[[#This Row],[Total Sales]]/Table1[[#This Row],[Units Sold]],4)</f>
        <v>69</v>
      </c>
      <c r="R5396" s="4">
        <f>IFERROR(Table1[[#This Row],[Operating Profit]]/Table1[[#This Row],[Units Sold]],0)</f>
        <v>44.16</v>
      </c>
      <c r="S5396" s="4">
        <f>IFERROR((Table1[[#This Row],[Total Sales]]-Table1[[#This Row],[Operating Profit]])/Table1[[#This Row],[Units Sold]],0)</f>
        <v>24.84</v>
      </c>
      <c r="T5396" s="4" t="str">
        <f>IF(Table1[[#This Row],[Profit per unit]]&gt;$V$8,"Premium","Mass")</f>
        <v>Mass</v>
      </c>
      <c r="U5396" s="4"/>
    </row>
    <row r="5397" spans="2:21" ht="14.25" customHeight="1" x14ac:dyDescent="0.3">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c r="O5397" s="4" t="str">
        <f>TEXT(Table1[[#This Row],[Invoice Date]],"mmm")</f>
        <v>Jan</v>
      </c>
      <c r="P5397" s="4">
        <f>YEAR(Table1[[#This Row],[Invoice Date]])</f>
        <v>2021</v>
      </c>
      <c r="Q5397" s="4">
        <f>IFERROR(Table1[[#This Row],[Total Sales]]/Table1[[#This Row],[Units Sold]],4)</f>
        <v>39</v>
      </c>
      <c r="R5397" s="4">
        <f>IFERROR(Table1[[#This Row],[Operating Profit]]/Table1[[#This Row],[Units Sold]],0)</f>
        <v>24.57</v>
      </c>
      <c r="S5397" s="4">
        <f>IFERROR((Table1[[#This Row],[Total Sales]]-Table1[[#This Row],[Operating Profit]])/Table1[[#This Row],[Units Sold]],0)</f>
        <v>14.43</v>
      </c>
      <c r="T5397" s="4" t="str">
        <f>IF(Table1[[#This Row],[Profit per unit]]&gt;$V$8,"Premium","Mass")</f>
        <v>Mass</v>
      </c>
      <c r="U5397" s="4"/>
    </row>
    <row r="5398" spans="2:21" ht="14.25" customHeight="1" x14ac:dyDescent="0.3">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c r="O5398" s="4" t="str">
        <f>TEXT(Table1[[#This Row],[Invoice Date]],"mmm")</f>
        <v>Jan</v>
      </c>
      <c r="P5398" s="4">
        <f>YEAR(Table1[[#This Row],[Invoice Date]])</f>
        <v>2021</v>
      </c>
      <c r="Q5398" s="4">
        <f>IFERROR(Table1[[#This Row],[Total Sales]]/Table1[[#This Row],[Units Sold]],4)</f>
        <v>39</v>
      </c>
      <c r="R5398" s="4">
        <f>IFERROR(Table1[[#This Row],[Operating Profit]]/Table1[[#This Row],[Units Sold]],0)</f>
        <v>17.549999999999997</v>
      </c>
      <c r="S5398" s="4">
        <f>IFERROR((Table1[[#This Row],[Total Sales]]-Table1[[#This Row],[Operating Profit]])/Table1[[#This Row],[Units Sold]],0)</f>
        <v>21.450000000000003</v>
      </c>
      <c r="T5398" s="4" t="str">
        <f>IF(Table1[[#This Row],[Profit per unit]]&gt;$V$8,"Premium","Mass")</f>
        <v>Mass</v>
      </c>
      <c r="U5398" s="4"/>
    </row>
    <row r="5399" spans="2:21" ht="14.25" customHeight="1" x14ac:dyDescent="0.3">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c r="O5399" s="4" t="str">
        <f>TEXT(Table1[[#This Row],[Invoice Date]],"mmm")</f>
        <v>Jan</v>
      </c>
      <c r="P5399" s="4">
        <f>YEAR(Table1[[#This Row],[Invoice Date]])</f>
        <v>2021</v>
      </c>
      <c r="Q5399" s="4">
        <f>IFERROR(Table1[[#This Row],[Total Sales]]/Table1[[#This Row],[Units Sold]],4)</f>
        <v>29</v>
      </c>
      <c r="R5399" s="4">
        <f>IFERROR(Table1[[#This Row],[Operating Profit]]/Table1[[#This Row],[Units Sold]],0)</f>
        <v>13.92</v>
      </c>
      <c r="S5399" s="4">
        <f>IFERROR((Table1[[#This Row],[Total Sales]]-Table1[[#This Row],[Operating Profit]])/Table1[[#This Row],[Units Sold]],0)</f>
        <v>15.08</v>
      </c>
      <c r="T5399" s="4" t="str">
        <f>IF(Table1[[#This Row],[Profit per unit]]&gt;$V$8,"Premium","Mass")</f>
        <v>Mass</v>
      </c>
      <c r="U5399" s="4"/>
    </row>
    <row r="5400" spans="2:21" ht="14.25" customHeight="1" x14ac:dyDescent="0.3">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c r="O5400" s="4" t="str">
        <f>TEXT(Table1[[#This Row],[Invoice Date]],"mmm")</f>
        <v>Jan</v>
      </c>
      <c r="P5400" s="4">
        <f>YEAR(Table1[[#This Row],[Invoice Date]])</f>
        <v>2021</v>
      </c>
      <c r="Q5400" s="4">
        <f>IFERROR(Table1[[#This Row],[Total Sales]]/Table1[[#This Row],[Units Sold]],4)</f>
        <v>34</v>
      </c>
      <c r="R5400" s="4">
        <f>IFERROR(Table1[[#This Row],[Operating Profit]]/Table1[[#This Row],[Units Sold]],0)</f>
        <v>15.979999999999997</v>
      </c>
      <c r="S5400" s="4">
        <f>IFERROR((Table1[[#This Row],[Total Sales]]-Table1[[#This Row],[Operating Profit]])/Table1[[#This Row],[Units Sold]],0)</f>
        <v>18.020000000000003</v>
      </c>
      <c r="T5400" s="4" t="str">
        <f>IF(Table1[[#This Row],[Profit per unit]]&gt;$V$8,"Premium","Mass")</f>
        <v>Mass</v>
      </c>
      <c r="U5400" s="4"/>
    </row>
    <row r="5401" spans="2:21" ht="14.25" customHeight="1" x14ac:dyDescent="0.3">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c r="O5401" s="4" t="str">
        <f>TEXT(Table1[[#This Row],[Invoice Date]],"mmm")</f>
        <v>Jan</v>
      </c>
      <c r="P5401" s="4">
        <f>YEAR(Table1[[#This Row],[Invoice Date]])</f>
        <v>2021</v>
      </c>
      <c r="Q5401" s="4">
        <f>IFERROR(Table1[[#This Row],[Total Sales]]/Table1[[#This Row],[Units Sold]],4)</f>
        <v>49</v>
      </c>
      <c r="R5401" s="4">
        <f>IFERROR(Table1[[#This Row],[Operating Profit]]/Table1[[#This Row],[Units Sold]],0)</f>
        <v>22.049999999999997</v>
      </c>
      <c r="S5401" s="4">
        <f>IFERROR((Table1[[#This Row],[Total Sales]]-Table1[[#This Row],[Operating Profit]])/Table1[[#This Row],[Units Sold]],0)</f>
        <v>26.950000000000003</v>
      </c>
      <c r="T5401" s="4" t="str">
        <f>IF(Table1[[#This Row],[Profit per unit]]&gt;$V$8,"Premium","Mass")</f>
        <v>Mass</v>
      </c>
      <c r="U5401" s="4"/>
    </row>
    <row r="5402" spans="2:21" ht="14.25" customHeight="1" x14ac:dyDescent="0.3">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c r="O5402" s="4" t="str">
        <f>TEXT(Table1[[#This Row],[Invoice Date]],"mmm")</f>
        <v>Jan</v>
      </c>
      <c r="P5402" s="4">
        <f>YEAR(Table1[[#This Row],[Invoice Date]])</f>
        <v>2021</v>
      </c>
      <c r="Q5402" s="4">
        <f>IFERROR(Table1[[#This Row],[Total Sales]]/Table1[[#This Row],[Units Sold]],4)</f>
        <v>38</v>
      </c>
      <c r="R5402" s="4">
        <f>IFERROR(Table1[[#This Row],[Operating Profit]]/Table1[[#This Row],[Units Sold]],0)</f>
        <v>15.200000000000001</v>
      </c>
      <c r="S5402" s="4">
        <f>IFERROR((Table1[[#This Row],[Total Sales]]-Table1[[#This Row],[Operating Profit]])/Table1[[#This Row],[Units Sold]],0)</f>
        <v>22.799999999999997</v>
      </c>
      <c r="T5402" s="4" t="str">
        <f>IF(Table1[[#This Row],[Profit per unit]]&gt;$V$8,"Premium","Mass")</f>
        <v>Mass</v>
      </c>
      <c r="U5402" s="4"/>
    </row>
    <row r="5403" spans="2:21" ht="14.25" customHeight="1" x14ac:dyDescent="0.3">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c r="O5403" s="4" t="str">
        <f>TEXT(Table1[[#This Row],[Invoice Date]],"mmm")</f>
        <v>Feb</v>
      </c>
      <c r="P5403" s="4">
        <f>YEAR(Table1[[#This Row],[Invoice Date]])</f>
        <v>2021</v>
      </c>
      <c r="Q5403" s="4">
        <f>IFERROR(Table1[[#This Row],[Total Sales]]/Table1[[#This Row],[Units Sold]],4)</f>
        <v>37</v>
      </c>
      <c r="R5403" s="4">
        <f>IFERROR(Table1[[#This Row],[Operating Profit]]/Table1[[#This Row],[Units Sold]],0)</f>
        <v>22.57</v>
      </c>
      <c r="S5403" s="4">
        <f>IFERROR((Table1[[#This Row],[Total Sales]]-Table1[[#This Row],[Operating Profit]])/Table1[[#This Row],[Units Sold]],0)</f>
        <v>14.430000000000001</v>
      </c>
      <c r="T5403" s="4" t="str">
        <f>IF(Table1[[#This Row],[Profit per unit]]&gt;$V$8,"Premium","Mass")</f>
        <v>Mass</v>
      </c>
      <c r="U5403" s="4"/>
    </row>
    <row r="5404" spans="2:21" ht="14.25" customHeight="1" x14ac:dyDescent="0.3">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c r="O5404" s="4" t="str">
        <f>TEXT(Table1[[#This Row],[Invoice Date]],"mmm")</f>
        <v>Feb</v>
      </c>
      <c r="P5404" s="4">
        <f>YEAR(Table1[[#This Row],[Invoice Date]])</f>
        <v>2021</v>
      </c>
      <c r="Q5404" s="4">
        <f>IFERROR(Table1[[#This Row],[Total Sales]]/Table1[[#This Row],[Units Sold]],4)</f>
        <v>37</v>
      </c>
      <c r="R5404" s="4">
        <f>IFERROR(Table1[[#This Row],[Operating Profit]]/Table1[[#This Row],[Units Sold]],0)</f>
        <v>15.17</v>
      </c>
      <c r="S5404" s="4">
        <f>IFERROR((Table1[[#This Row],[Total Sales]]-Table1[[#This Row],[Operating Profit]])/Table1[[#This Row],[Units Sold]],0)</f>
        <v>21.83</v>
      </c>
      <c r="T5404" s="4" t="str">
        <f>IF(Table1[[#This Row],[Profit per unit]]&gt;$V$8,"Premium","Mass")</f>
        <v>Mass</v>
      </c>
      <c r="U5404" s="4"/>
    </row>
    <row r="5405" spans="2:21" ht="14.25" customHeight="1" x14ac:dyDescent="0.3">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c r="O5405" s="4" t="str">
        <f>TEXT(Table1[[#This Row],[Invoice Date]],"mmm")</f>
        <v>Feb</v>
      </c>
      <c r="P5405" s="4">
        <f>YEAR(Table1[[#This Row],[Invoice Date]])</f>
        <v>2021</v>
      </c>
      <c r="Q5405" s="4">
        <f>IFERROR(Table1[[#This Row],[Total Sales]]/Table1[[#This Row],[Units Sold]],4)</f>
        <v>29</v>
      </c>
      <c r="R5405" s="4">
        <f>IFERROR(Table1[[#This Row],[Operating Profit]]/Table1[[#This Row],[Units Sold]],0)</f>
        <v>14.209999999999999</v>
      </c>
      <c r="S5405" s="4">
        <f>IFERROR((Table1[[#This Row],[Total Sales]]-Table1[[#This Row],[Operating Profit]])/Table1[[#This Row],[Units Sold]],0)</f>
        <v>14.790000000000001</v>
      </c>
      <c r="T5405" s="4" t="str">
        <f>IF(Table1[[#This Row],[Profit per unit]]&gt;$V$8,"Premium","Mass")</f>
        <v>Mass</v>
      </c>
      <c r="U5405" s="4"/>
    </row>
    <row r="5406" spans="2:21" ht="14.25" customHeight="1" x14ac:dyDescent="0.3">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c r="O5406" s="4" t="str">
        <f>TEXT(Table1[[#This Row],[Invoice Date]],"mmm")</f>
        <v>Feb</v>
      </c>
      <c r="P5406" s="4">
        <f>YEAR(Table1[[#This Row],[Invoice Date]])</f>
        <v>2021</v>
      </c>
      <c r="Q5406" s="4">
        <f>IFERROR(Table1[[#This Row],[Total Sales]]/Table1[[#This Row],[Units Sold]],4)</f>
        <v>32</v>
      </c>
      <c r="R5406" s="4">
        <f>IFERROR(Table1[[#This Row],[Operating Profit]]/Table1[[#This Row],[Units Sold]],0)</f>
        <v>15.36</v>
      </c>
      <c r="S5406" s="4">
        <f>IFERROR((Table1[[#This Row],[Total Sales]]-Table1[[#This Row],[Operating Profit]])/Table1[[#This Row],[Units Sold]],0)</f>
        <v>16.64</v>
      </c>
      <c r="T5406" s="4" t="str">
        <f>IF(Table1[[#This Row],[Profit per unit]]&gt;$V$8,"Premium","Mass")</f>
        <v>Mass</v>
      </c>
      <c r="U5406" s="4"/>
    </row>
    <row r="5407" spans="2:21" ht="14.25" customHeight="1" x14ac:dyDescent="0.3">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c r="O5407" s="4" t="str">
        <f>TEXT(Table1[[#This Row],[Invoice Date]],"mmm")</f>
        <v>Feb</v>
      </c>
      <c r="P5407" s="4">
        <f>YEAR(Table1[[#This Row],[Invoice Date]])</f>
        <v>2021</v>
      </c>
      <c r="Q5407" s="4">
        <f>IFERROR(Table1[[#This Row],[Total Sales]]/Table1[[#This Row],[Units Sold]],4)</f>
        <v>47</v>
      </c>
      <c r="R5407" s="4">
        <f>IFERROR(Table1[[#This Row],[Operating Profit]]/Table1[[#This Row],[Units Sold]],0)</f>
        <v>19.269999999999996</v>
      </c>
      <c r="S5407" s="4">
        <f>IFERROR((Table1[[#This Row],[Total Sales]]-Table1[[#This Row],[Operating Profit]])/Table1[[#This Row],[Units Sold]],0)</f>
        <v>27.730000000000004</v>
      </c>
      <c r="T5407" s="4" t="str">
        <f>IF(Table1[[#This Row],[Profit per unit]]&gt;$V$8,"Premium","Mass")</f>
        <v>Mass</v>
      </c>
      <c r="U5407" s="4"/>
    </row>
    <row r="5408" spans="2:21" ht="14.25" customHeight="1" x14ac:dyDescent="0.3">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c r="O5408" s="4" t="str">
        <f>TEXT(Table1[[#This Row],[Invoice Date]],"mmm")</f>
        <v>Feb</v>
      </c>
      <c r="P5408" s="4">
        <f>YEAR(Table1[[#This Row],[Invoice Date]])</f>
        <v>2021</v>
      </c>
      <c r="Q5408" s="4">
        <f>IFERROR(Table1[[#This Row],[Total Sales]]/Table1[[#This Row],[Units Sold]],4)</f>
        <v>38</v>
      </c>
      <c r="R5408" s="4">
        <f>IFERROR(Table1[[#This Row],[Operating Profit]]/Table1[[#This Row],[Units Sold]],0)</f>
        <v>14.820000000000002</v>
      </c>
      <c r="S5408" s="4">
        <f>IFERROR((Table1[[#This Row],[Total Sales]]-Table1[[#This Row],[Operating Profit]])/Table1[[#This Row],[Units Sold]],0)</f>
        <v>23.18</v>
      </c>
      <c r="T5408" s="4" t="str">
        <f>IF(Table1[[#This Row],[Profit per unit]]&gt;$V$8,"Premium","Mass")</f>
        <v>Mass</v>
      </c>
      <c r="U5408" s="4"/>
    </row>
    <row r="5409" spans="2:21" ht="14.25" customHeight="1" x14ac:dyDescent="0.3">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c r="O5409" s="4" t="str">
        <f>TEXT(Table1[[#This Row],[Invoice Date]],"mmm")</f>
        <v>Mar</v>
      </c>
      <c r="P5409" s="4">
        <f>YEAR(Table1[[#This Row],[Invoice Date]])</f>
        <v>2021</v>
      </c>
      <c r="Q5409" s="4">
        <f>IFERROR(Table1[[#This Row],[Total Sales]]/Table1[[#This Row],[Units Sold]],4)</f>
        <v>38</v>
      </c>
      <c r="R5409" s="4">
        <f>IFERROR(Table1[[#This Row],[Operating Profit]]/Table1[[#This Row],[Units Sold]],0)</f>
        <v>22.8</v>
      </c>
      <c r="S5409" s="4">
        <f>IFERROR((Table1[[#This Row],[Total Sales]]-Table1[[#This Row],[Operating Profit]])/Table1[[#This Row],[Units Sold]],0)</f>
        <v>15.2</v>
      </c>
      <c r="T5409" s="4" t="str">
        <f>IF(Table1[[#This Row],[Profit per unit]]&gt;$V$8,"Premium","Mass")</f>
        <v>Mass</v>
      </c>
      <c r="U5409" s="4"/>
    </row>
    <row r="5410" spans="2:21" ht="14.25" customHeight="1" x14ac:dyDescent="0.3">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c r="O5410" s="4" t="str">
        <f>TEXT(Table1[[#This Row],[Invoice Date]],"mmm")</f>
        <v>Mar</v>
      </c>
      <c r="P5410" s="4">
        <f>YEAR(Table1[[#This Row],[Invoice Date]])</f>
        <v>2021</v>
      </c>
      <c r="Q5410" s="4">
        <f>IFERROR(Table1[[#This Row],[Total Sales]]/Table1[[#This Row],[Units Sold]],4)</f>
        <v>37</v>
      </c>
      <c r="R5410" s="4">
        <f>IFERROR(Table1[[#This Row],[Operating Profit]]/Table1[[#This Row],[Units Sold]],0)</f>
        <v>16.279999999999998</v>
      </c>
      <c r="S5410" s="4">
        <f>IFERROR((Table1[[#This Row],[Total Sales]]-Table1[[#This Row],[Operating Profit]])/Table1[[#This Row],[Units Sold]],0)</f>
        <v>20.720000000000002</v>
      </c>
      <c r="T5410" s="4" t="str">
        <f>IF(Table1[[#This Row],[Profit per unit]]&gt;$V$8,"Premium","Mass")</f>
        <v>Mass</v>
      </c>
      <c r="U5410" s="4"/>
    </row>
    <row r="5411" spans="2:21" ht="14.25" customHeight="1" x14ac:dyDescent="0.3">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c r="O5411" s="4" t="str">
        <f>TEXT(Table1[[#This Row],[Invoice Date]],"mmm")</f>
        <v>Mar</v>
      </c>
      <c r="P5411" s="4">
        <f>YEAR(Table1[[#This Row],[Invoice Date]])</f>
        <v>2021</v>
      </c>
      <c r="Q5411" s="4">
        <f>IFERROR(Table1[[#This Row],[Total Sales]]/Table1[[#This Row],[Units Sold]],4)</f>
        <v>27</v>
      </c>
      <c r="R5411" s="4">
        <f>IFERROR(Table1[[#This Row],[Operating Profit]]/Table1[[#This Row],[Units Sold]],0)</f>
        <v>12.149999999999999</v>
      </c>
      <c r="S5411" s="4">
        <f>IFERROR((Table1[[#This Row],[Total Sales]]-Table1[[#This Row],[Operating Profit]])/Table1[[#This Row],[Units Sold]],0)</f>
        <v>14.850000000000001</v>
      </c>
      <c r="T5411" s="4" t="str">
        <f>IF(Table1[[#This Row],[Profit per unit]]&gt;$V$8,"Premium","Mass")</f>
        <v>Mass</v>
      </c>
      <c r="U5411" s="4"/>
    </row>
    <row r="5412" spans="2:21" ht="14.25" customHeight="1" x14ac:dyDescent="0.3">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c r="O5412" s="4" t="str">
        <f>TEXT(Table1[[#This Row],[Invoice Date]],"mmm")</f>
        <v>Mar</v>
      </c>
      <c r="P5412" s="4">
        <f>YEAR(Table1[[#This Row],[Invoice Date]])</f>
        <v>2021</v>
      </c>
      <c r="Q5412" s="4">
        <f>IFERROR(Table1[[#This Row],[Total Sales]]/Table1[[#This Row],[Units Sold]],4)</f>
        <v>33</v>
      </c>
      <c r="R5412" s="4">
        <f>IFERROR(Table1[[#This Row],[Operating Profit]]/Table1[[#This Row],[Units Sold]],0)</f>
        <v>15.51</v>
      </c>
      <c r="S5412" s="4">
        <f>IFERROR((Table1[[#This Row],[Total Sales]]-Table1[[#This Row],[Operating Profit]])/Table1[[#This Row],[Units Sold]],0)</f>
        <v>17.490000000000002</v>
      </c>
      <c r="T5412" s="4" t="str">
        <f>IF(Table1[[#This Row],[Profit per unit]]&gt;$V$8,"Premium","Mass")</f>
        <v>Mass</v>
      </c>
      <c r="U5412" s="4"/>
    </row>
    <row r="5413" spans="2:21" ht="14.25" customHeight="1" x14ac:dyDescent="0.3">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c r="O5413" s="4" t="str">
        <f>TEXT(Table1[[#This Row],[Invoice Date]],"mmm")</f>
        <v>Mar</v>
      </c>
      <c r="P5413" s="4">
        <f>YEAR(Table1[[#This Row],[Invoice Date]])</f>
        <v>2021</v>
      </c>
      <c r="Q5413" s="4">
        <f>IFERROR(Table1[[#This Row],[Total Sales]]/Table1[[#This Row],[Units Sold]],4)</f>
        <v>47</v>
      </c>
      <c r="R5413" s="4">
        <f>IFERROR(Table1[[#This Row],[Operating Profit]]/Table1[[#This Row],[Units Sold]],0)</f>
        <v>21.15</v>
      </c>
      <c r="S5413" s="4">
        <f>IFERROR((Table1[[#This Row],[Total Sales]]-Table1[[#This Row],[Operating Profit]])/Table1[[#This Row],[Units Sold]],0)</f>
        <v>25.85</v>
      </c>
      <c r="T5413" s="4" t="str">
        <f>IF(Table1[[#This Row],[Profit per unit]]&gt;$V$8,"Premium","Mass")</f>
        <v>Mass</v>
      </c>
      <c r="U5413" s="4"/>
    </row>
    <row r="5414" spans="2:21" ht="14.25" customHeight="1" x14ac:dyDescent="0.3">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c r="O5414" s="4" t="str">
        <f>TEXT(Table1[[#This Row],[Invoice Date]],"mmm")</f>
        <v>Mar</v>
      </c>
      <c r="P5414" s="4">
        <f>YEAR(Table1[[#This Row],[Invoice Date]])</f>
        <v>2021</v>
      </c>
      <c r="Q5414" s="4">
        <f>IFERROR(Table1[[#This Row],[Total Sales]]/Table1[[#This Row],[Units Sold]],4)</f>
        <v>37</v>
      </c>
      <c r="R5414" s="4">
        <f>IFERROR(Table1[[#This Row],[Operating Profit]]/Table1[[#This Row],[Units Sold]],0)</f>
        <v>13.69</v>
      </c>
      <c r="S5414" s="4">
        <f>IFERROR((Table1[[#This Row],[Total Sales]]-Table1[[#This Row],[Operating Profit]])/Table1[[#This Row],[Units Sold]],0)</f>
        <v>23.310000000000002</v>
      </c>
      <c r="T5414" s="4" t="str">
        <f>IF(Table1[[#This Row],[Profit per unit]]&gt;$V$8,"Premium","Mass")</f>
        <v>Mass</v>
      </c>
      <c r="U5414" s="4"/>
    </row>
    <row r="5415" spans="2:21" ht="14.25" customHeight="1" x14ac:dyDescent="0.3">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c r="O5415" s="4" t="str">
        <f>TEXT(Table1[[#This Row],[Invoice Date]],"mmm")</f>
        <v>Apr</v>
      </c>
      <c r="P5415" s="4">
        <f>YEAR(Table1[[#This Row],[Invoice Date]])</f>
        <v>2021</v>
      </c>
      <c r="Q5415" s="4">
        <f>IFERROR(Table1[[#This Row],[Total Sales]]/Table1[[#This Row],[Units Sold]],4)</f>
        <v>39</v>
      </c>
      <c r="R5415" s="4">
        <f>IFERROR(Table1[[#This Row],[Operating Profit]]/Table1[[#This Row],[Units Sold]],0)</f>
        <v>24.18</v>
      </c>
      <c r="S5415" s="4">
        <f>IFERROR((Table1[[#This Row],[Total Sales]]-Table1[[#This Row],[Operating Profit]])/Table1[[#This Row],[Units Sold]],0)</f>
        <v>14.820000000000002</v>
      </c>
      <c r="T5415" s="4" t="str">
        <f>IF(Table1[[#This Row],[Profit per unit]]&gt;$V$8,"Premium","Mass")</f>
        <v>Mass</v>
      </c>
      <c r="U5415" s="4"/>
    </row>
    <row r="5416" spans="2:21" ht="14.25" customHeight="1" x14ac:dyDescent="0.3">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c r="O5416" s="4" t="str">
        <f>TEXT(Table1[[#This Row],[Invoice Date]],"mmm")</f>
        <v>Apr</v>
      </c>
      <c r="P5416" s="4">
        <f>YEAR(Table1[[#This Row],[Invoice Date]])</f>
        <v>2021</v>
      </c>
      <c r="Q5416" s="4">
        <f>IFERROR(Table1[[#This Row],[Total Sales]]/Table1[[#This Row],[Units Sold]],4)</f>
        <v>39</v>
      </c>
      <c r="R5416" s="4">
        <f>IFERROR(Table1[[#This Row],[Operating Profit]]/Table1[[#This Row],[Units Sold]],0)</f>
        <v>17.549999999999997</v>
      </c>
      <c r="S5416" s="4">
        <f>IFERROR((Table1[[#This Row],[Total Sales]]-Table1[[#This Row],[Operating Profit]])/Table1[[#This Row],[Units Sold]],0)</f>
        <v>21.450000000000003</v>
      </c>
      <c r="T5416" s="4" t="str">
        <f>IF(Table1[[#This Row],[Profit per unit]]&gt;$V$8,"Premium","Mass")</f>
        <v>Mass</v>
      </c>
      <c r="U5416" s="4"/>
    </row>
    <row r="5417" spans="2:21" ht="14.25" customHeight="1" x14ac:dyDescent="0.3">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c r="O5417" s="4" t="str">
        <f>TEXT(Table1[[#This Row],[Invoice Date]],"mmm")</f>
        <v>Apr</v>
      </c>
      <c r="P5417" s="4">
        <f>YEAR(Table1[[#This Row],[Invoice Date]])</f>
        <v>2021</v>
      </c>
      <c r="Q5417" s="4">
        <f>IFERROR(Table1[[#This Row],[Total Sales]]/Table1[[#This Row],[Units Sold]],4)</f>
        <v>28</v>
      </c>
      <c r="R5417" s="4">
        <f>IFERROR(Table1[[#This Row],[Operating Profit]]/Table1[[#This Row],[Units Sold]],0)</f>
        <v>12.879999999999999</v>
      </c>
      <c r="S5417" s="4">
        <f>IFERROR((Table1[[#This Row],[Total Sales]]-Table1[[#This Row],[Operating Profit]])/Table1[[#This Row],[Units Sold]],0)</f>
        <v>15.120000000000001</v>
      </c>
      <c r="T5417" s="4" t="str">
        <f>IF(Table1[[#This Row],[Profit per unit]]&gt;$V$8,"Premium","Mass")</f>
        <v>Mass</v>
      </c>
      <c r="U5417" s="4"/>
    </row>
    <row r="5418" spans="2:21" ht="14.25" customHeight="1" x14ac:dyDescent="0.3">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c r="O5418" s="4" t="str">
        <f>TEXT(Table1[[#This Row],[Invoice Date]],"mmm")</f>
        <v>Apr</v>
      </c>
      <c r="P5418" s="4">
        <f>YEAR(Table1[[#This Row],[Invoice Date]])</f>
        <v>2021</v>
      </c>
      <c r="Q5418" s="4">
        <f>IFERROR(Table1[[#This Row],[Total Sales]]/Table1[[#This Row],[Units Sold]],4)</f>
        <v>33</v>
      </c>
      <c r="R5418" s="4">
        <f>IFERROR(Table1[[#This Row],[Operating Profit]]/Table1[[#This Row],[Units Sold]],0)</f>
        <v>15.509999999999998</v>
      </c>
      <c r="S5418" s="4">
        <f>IFERROR((Table1[[#This Row],[Total Sales]]-Table1[[#This Row],[Operating Profit]])/Table1[[#This Row],[Units Sold]],0)</f>
        <v>17.490000000000002</v>
      </c>
      <c r="T5418" s="4" t="str">
        <f>IF(Table1[[#This Row],[Profit per unit]]&gt;$V$8,"Premium","Mass")</f>
        <v>Mass</v>
      </c>
      <c r="U5418" s="4"/>
    </row>
    <row r="5419" spans="2:21" ht="14.25" customHeight="1" x14ac:dyDescent="0.3">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c r="O5419" s="4" t="str">
        <f>TEXT(Table1[[#This Row],[Invoice Date]],"mmm")</f>
        <v>Apr</v>
      </c>
      <c r="P5419" s="4">
        <f>YEAR(Table1[[#This Row],[Invoice Date]])</f>
        <v>2021</v>
      </c>
      <c r="Q5419" s="4">
        <f>IFERROR(Table1[[#This Row],[Total Sales]]/Table1[[#This Row],[Units Sold]],4)</f>
        <v>47</v>
      </c>
      <c r="R5419" s="4">
        <f>IFERROR(Table1[[#This Row],[Operating Profit]]/Table1[[#This Row],[Units Sold]],0)</f>
        <v>19.740000000000002</v>
      </c>
      <c r="S5419" s="4">
        <f>IFERROR((Table1[[#This Row],[Total Sales]]-Table1[[#This Row],[Operating Profit]])/Table1[[#This Row],[Units Sold]],0)</f>
        <v>27.259999999999998</v>
      </c>
      <c r="T5419" s="4" t="str">
        <f>IF(Table1[[#This Row],[Profit per unit]]&gt;$V$8,"Premium","Mass")</f>
        <v>Mass</v>
      </c>
      <c r="U5419" s="4"/>
    </row>
    <row r="5420" spans="2:21" ht="14.25" customHeight="1" x14ac:dyDescent="0.3">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c r="O5420" s="4" t="str">
        <f>TEXT(Table1[[#This Row],[Invoice Date]],"mmm")</f>
        <v>Apr</v>
      </c>
      <c r="P5420" s="4">
        <f>YEAR(Table1[[#This Row],[Invoice Date]])</f>
        <v>2021</v>
      </c>
      <c r="Q5420" s="4">
        <f>IFERROR(Table1[[#This Row],[Total Sales]]/Table1[[#This Row],[Units Sold]],4)</f>
        <v>36</v>
      </c>
      <c r="R5420" s="4">
        <f>IFERROR(Table1[[#This Row],[Operating Profit]]/Table1[[#This Row],[Units Sold]],0)</f>
        <v>12.6</v>
      </c>
      <c r="S5420" s="4">
        <f>IFERROR((Table1[[#This Row],[Total Sales]]-Table1[[#This Row],[Operating Profit]])/Table1[[#This Row],[Units Sold]],0)</f>
        <v>23.400000000000002</v>
      </c>
      <c r="T5420" s="4" t="str">
        <f>IF(Table1[[#This Row],[Profit per unit]]&gt;$V$8,"Premium","Mass")</f>
        <v>Mass</v>
      </c>
      <c r="U5420" s="4"/>
    </row>
    <row r="5421" spans="2:21" ht="14.25" customHeight="1" x14ac:dyDescent="0.3">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c r="O5421" s="4" t="str">
        <f>TEXT(Table1[[#This Row],[Invoice Date]],"mmm")</f>
        <v>May</v>
      </c>
      <c r="P5421" s="4">
        <f>YEAR(Table1[[#This Row],[Invoice Date]])</f>
        <v>2021</v>
      </c>
      <c r="Q5421" s="4">
        <f>IFERROR(Table1[[#This Row],[Total Sales]]/Table1[[#This Row],[Units Sold]],4)</f>
        <v>45</v>
      </c>
      <c r="R5421" s="4">
        <f>IFERROR(Table1[[#This Row],[Operating Profit]]/Table1[[#This Row],[Units Sold]],0)</f>
        <v>29.25</v>
      </c>
      <c r="S5421" s="4">
        <f>IFERROR((Table1[[#This Row],[Total Sales]]-Table1[[#This Row],[Operating Profit]])/Table1[[#This Row],[Units Sold]],0)</f>
        <v>15.75</v>
      </c>
      <c r="T5421" s="4" t="str">
        <f>IF(Table1[[#This Row],[Profit per unit]]&gt;$V$8,"Premium","Mass")</f>
        <v>Mass</v>
      </c>
      <c r="U5421" s="4"/>
    </row>
    <row r="5422" spans="2:21" ht="14.25" customHeight="1" x14ac:dyDescent="0.3">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c r="O5422" s="4" t="str">
        <f>TEXT(Table1[[#This Row],[Invoice Date]],"mmm")</f>
        <v>May</v>
      </c>
      <c r="P5422" s="4">
        <f>YEAR(Table1[[#This Row],[Invoice Date]])</f>
        <v>2021</v>
      </c>
      <c r="Q5422" s="4">
        <f>IFERROR(Table1[[#This Row],[Total Sales]]/Table1[[#This Row],[Units Sold]],4)</f>
        <v>41</v>
      </c>
      <c r="R5422" s="4">
        <f>IFERROR(Table1[[#This Row],[Operating Profit]]/Table1[[#This Row],[Units Sold]],0)</f>
        <v>16.400000000000002</v>
      </c>
      <c r="S5422" s="4">
        <f>IFERROR((Table1[[#This Row],[Total Sales]]-Table1[[#This Row],[Operating Profit]])/Table1[[#This Row],[Units Sold]],0)</f>
        <v>24.599999999999998</v>
      </c>
      <c r="T5422" s="4" t="str">
        <f>IF(Table1[[#This Row],[Profit per unit]]&gt;$V$8,"Premium","Mass")</f>
        <v>Mass</v>
      </c>
      <c r="U5422" s="4"/>
    </row>
    <row r="5423" spans="2:21" ht="14.25" customHeight="1" x14ac:dyDescent="0.3">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c r="O5423" s="4" t="str">
        <f>TEXT(Table1[[#This Row],[Invoice Date]],"mmm")</f>
        <v>May</v>
      </c>
      <c r="P5423" s="4">
        <f>YEAR(Table1[[#This Row],[Invoice Date]])</f>
        <v>2021</v>
      </c>
      <c r="Q5423" s="4">
        <f>IFERROR(Table1[[#This Row],[Total Sales]]/Table1[[#This Row],[Units Sold]],4)</f>
        <v>39</v>
      </c>
      <c r="R5423" s="4">
        <f>IFERROR(Table1[[#This Row],[Operating Profit]]/Table1[[#This Row],[Units Sold]],0)</f>
        <v>19.11</v>
      </c>
      <c r="S5423" s="4">
        <f>IFERROR((Table1[[#This Row],[Total Sales]]-Table1[[#This Row],[Operating Profit]])/Table1[[#This Row],[Units Sold]],0)</f>
        <v>19.89</v>
      </c>
      <c r="T5423" s="4" t="str">
        <f>IF(Table1[[#This Row],[Profit per unit]]&gt;$V$8,"Premium","Mass")</f>
        <v>Mass</v>
      </c>
      <c r="U5423" s="4"/>
    </row>
    <row r="5424" spans="2:21" ht="14.25" customHeight="1" x14ac:dyDescent="0.3">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c r="O5424" s="4" t="str">
        <f>TEXT(Table1[[#This Row],[Invoice Date]],"mmm")</f>
        <v>May</v>
      </c>
      <c r="P5424" s="4">
        <f>YEAR(Table1[[#This Row],[Invoice Date]])</f>
        <v>2021</v>
      </c>
      <c r="Q5424" s="4">
        <f>IFERROR(Table1[[#This Row],[Total Sales]]/Table1[[#This Row],[Units Sold]],4)</f>
        <v>39</v>
      </c>
      <c r="R5424" s="4">
        <f>IFERROR(Table1[[#This Row],[Operating Profit]]/Table1[[#This Row],[Units Sold]],0)</f>
        <v>19.5</v>
      </c>
      <c r="S5424" s="4">
        <f>IFERROR((Table1[[#This Row],[Total Sales]]-Table1[[#This Row],[Operating Profit]])/Table1[[#This Row],[Units Sold]],0)</f>
        <v>19.5</v>
      </c>
      <c r="T5424" s="4" t="str">
        <f>IF(Table1[[#This Row],[Profit per unit]]&gt;$V$8,"Premium","Mass")</f>
        <v>Mass</v>
      </c>
      <c r="U5424" s="4"/>
    </row>
    <row r="5425" spans="2:21" ht="14.25" customHeight="1" x14ac:dyDescent="0.3">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c r="O5425" s="4" t="str">
        <f>TEXT(Table1[[#This Row],[Invoice Date]],"mmm")</f>
        <v>May</v>
      </c>
      <c r="P5425" s="4">
        <f>YEAR(Table1[[#This Row],[Invoice Date]])</f>
        <v>2021</v>
      </c>
      <c r="Q5425" s="4">
        <f>IFERROR(Table1[[#This Row],[Total Sales]]/Table1[[#This Row],[Units Sold]],4)</f>
        <v>45</v>
      </c>
      <c r="R5425" s="4">
        <f>IFERROR(Table1[[#This Row],[Operating Profit]]/Table1[[#This Row],[Units Sold]],0)</f>
        <v>18.899999999999999</v>
      </c>
      <c r="S5425" s="4">
        <f>IFERROR((Table1[[#This Row],[Total Sales]]-Table1[[#This Row],[Operating Profit]])/Table1[[#This Row],[Units Sold]],0)</f>
        <v>26.1</v>
      </c>
      <c r="T5425" s="4" t="str">
        <f>IF(Table1[[#This Row],[Profit per unit]]&gt;$V$8,"Premium","Mass")</f>
        <v>Mass</v>
      </c>
      <c r="U5425" s="4"/>
    </row>
    <row r="5426" spans="2:21" ht="14.25" customHeight="1" x14ac:dyDescent="0.3">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c r="O5426" s="4" t="str">
        <f>TEXT(Table1[[#This Row],[Invoice Date]],"mmm")</f>
        <v>May</v>
      </c>
      <c r="P5426" s="4">
        <f>YEAR(Table1[[#This Row],[Invoice Date]])</f>
        <v>2021</v>
      </c>
      <c r="Q5426" s="4">
        <f>IFERROR(Table1[[#This Row],[Total Sales]]/Table1[[#This Row],[Units Sold]],4)</f>
        <v>52</v>
      </c>
      <c r="R5426" s="4">
        <f>IFERROR(Table1[[#This Row],[Operating Profit]]/Table1[[#This Row],[Units Sold]],0)</f>
        <v>20.8</v>
      </c>
      <c r="S5426" s="4">
        <f>IFERROR((Table1[[#This Row],[Total Sales]]-Table1[[#This Row],[Operating Profit]])/Table1[[#This Row],[Units Sold]],0)</f>
        <v>31.2</v>
      </c>
      <c r="T5426" s="4" t="str">
        <f>IF(Table1[[#This Row],[Profit per unit]]&gt;$V$8,"Premium","Mass")</f>
        <v>Mass</v>
      </c>
      <c r="U5426" s="4"/>
    </row>
    <row r="5427" spans="2:21" ht="14.25" customHeight="1" x14ac:dyDescent="0.3">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c r="O5427" s="4" t="str">
        <f>TEXT(Table1[[#This Row],[Invoice Date]],"mmm")</f>
        <v>Jun</v>
      </c>
      <c r="P5427" s="4">
        <f>YEAR(Table1[[#This Row],[Invoice Date]])</f>
        <v>2021</v>
      </c>
      <c r="Q5427" s="4">
        <f>IFERROR(Table1[[#This Row],[Total Sales]]/Table1[[#This Row],[Units Sold]],4)</f>
        <v>46</v>
      </c>
      <c r="R5427" s="4">
        <f>IFERROR(Table1[[#This Row],[Operating Profit]]/Table1[[#This Row],[Units Sold]],0)</f>
        <v>28.98</v>
      </c>
      <c r="S5427" s="4">
        <f>IFERROR((Table1[[#This Row],[Total Sales]]-Table1[[#This Row],[Operating Profit]])/Table1[[#This Row],[Units Sold]],0)</f>
        <v>17.02</v>
      </c>
      <c r="T5427" s="4" t="str">
        <f>IF(Table1[[#This Row],[Profit per unit]]&gt;$V$8,"Premium","Mass")</f>
        <v>Mass</v>
      </c>
      <c r="U5427" s="4"/>
    </row>
    <row r="5428" spans="2:21" ht="14.25" customHeight="1" x14ac:dyDescent="0.3">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c r="O5428" s="4" t="str">
        <f>TEXT(Table1[[#This Row],[Invoice Date]],"mmm")</f>
        <v>Jun</v>
      </c>
      <c r="P5428" s="4">
        <f>YEAR(Table1[[#This Row],[Invoice Date]])</f>
        <v>2021</v>
      </c>
      <c r="Q5428" s="4">
        <f>IFERROR(Table1[[#This Row],[Total Sales]]/Table1[[#This Row],[Units Sold]],4)</f>
        <v>42</v>
      </c>
      <c r="R5428" s="4">
        <f>IFERROR(Table1[[#This Row],[Operating Profit]]/Table1[[#This Row],[Units Sold]],0)</f>
        <v>17.22</v>
      </c>
      <c r="S5428" s="4">
        <f>IFERROR((Table1[[#This Row],[Total Sales]]-Table1[[#This Row],[Operating Profit]])/Table1[[#This Row],[Units Sold]],0)</f>
        <v>24.78</v>
      </c>
      <c r="T5428" s="4" t="str">
        <f>IF(Table1[[#This Row],[Profit per unit]]&gt;$V$8,"Premium","Mass")</f>
        <v>Mass</v>
      </c>
      <c r="U5428" s="4"/>
    </row>
    <row r="5429" spans="2:21" ht="14.25" customHeight="1" x14ac:dyDescent="0.3">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c r="O5429" s="4" t="str">
        <f>TEXT(Table1[[#This Row],[Invoice Date]],"mmm")</f>
        <v>Jun</v>
      </c>
      <c r="P5429" s="4">
        <f>YEAR(Table1[[#This Row],[Invoice Date]])</f>
        <v>2021</v>
      </c>
      <c r="Q5429" s="4">
        <f>IFERROR(Table1[[#This Row],[Total Sales]]/Table1[[#This Row],[Units Sold]],4)</f>
        <v>38</v>
      </c>
      <c r="R5429" s="4">
        <f>IFERROR(Table1[[#This Row],[Operating Profit]]/Table1[[#This Row],[Units Sold]],0)</f>
        <v>17.099999999999998</v>
      </c>
      <c r="S5429" s="4">
        <f>IFERROR((Table1[[#This Row],[Total Sales]]-Table1[[#This Row],[Operating Profit]])/Table1[[#This Row],[Units Sold]],0)</f>
        <v>20.900000000000002</v>
      </c>
      <c r="T5429" s="4" t="str">
        <f>IF(Table1[[#This Row],[Profit per unit]]&gt;$V$8,"Premium","Mass")</f>
        <v>Mass</v>
      </c>
      <c r="U5429" s="4"/>
    </row>
    <row r="5430" spans="2:21" ht="14.25" customHeight="1" x14ac:dyDescent="0.3">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c r="O5430" s="4" t="str">
        <f>TEXT(Table1[[#This Row],[Invoice Date]],"mmm")</f>
        <v>Jun</v>
      </c>
      <c r="P5430" s="4">
        <f>YEAR(Table1[[#This Row],[Invoice Date]])</f>
        <v>2021</v>
      </c>
      <c r="Q5430" s="4">
        <f>IFERROR(Table1[[#This Row],[Total Sales]]/Table1[[#This Row],[Units Sold]],4)</f>
        <v>38</v>
      </c>
      <c r="R5430" s="4">
        <f>IFERROR(Table1[[#This Row],[Operating Profit]]/Table1[[#This Row],[Units Sold]],0)</f>
        <v>17.859999999999996</v>
      </c>
      <c r="S5430" s="4">
        <f>IFERROR((Table1[[#This Row],[Total Sales]]-Table1[[#This Row],[Operating Profit]])/Table1[[#This Row],[Units Sold]],0)</f>
        <v>20.140000000000004</v>
      </c>
      <c r="T5430" s="4" t="str">
        <f>IF(Table1[[#This Row],[Profit per unit]]&gt;$V$8,"Premium","Mass")</f>
        <v>Mass</v>
      </c>
      <c r="U5430" s="4"/>
    </row>
    <row r="5431" spans="2:21" ht="14.25" customHeight="1" x14ac:dyDescent="0.3">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c r="O5431" s="4" t="str">
        <f>TEXT(Table1[[#This Row],[Invoice Date]],"mmm")</f>
        <v>Jun</v>
      </c>
      <c r="P5431" s="4">
        <f>YEAR(Table1[[#This Row],[Invoice Date]])</f>
        <v>2021</v>
      </c>
      <c r="Q5431" s="4">
        <f>IFERROR(Table1[[#This Row],[Total Sales]]/Table1[[#This Row],[Units Sold]],4)</f>
        <v>49</v>
      </c>
      <c r="R5431" s="4">
        <f>IFERROR(Table1[[#This Row],[Operating Profit]]/Table1[[#This Row],[Units Sold]],0)</f>
        <v>21.56</v>
      </c>
      <c r="S5431" s="4">
        <f>IFERROR((Table1[[#This Row],[Total Sales]]-Table1[[#This Row],[Operating Profit]])/Table1[[#This Row],[Units Sold]],0)</f>
        <v>27.44</v>
      </c>
      <c r="T5431" s="4" t="str">
        <f>IF(Table1[[#This Row],[Profit per unit]]&gt;$V$8,"Premium","Mass")</f>
        <v>Mass</v>
      </c>
      <c r="U5431" s="4"/>
    </row>
    <row r="5432" spans="2:21" ht="14.25" customHeight="1" x14ac:dyDescent="0.3">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c r="O5432" s="4" t="str">
        <f>TEXT(Table1[[#This Row],[Invoice Date]],"mmm")</f>
        <v>Jun</v>
      </c>
      <c r="P5432" s="4">
        <f>YEAR(Table1[[#This Row],[Invoice Date]])</f>
        <v>2021</v>
      </c>
      <c r="Q5432" s="4">
        <f>IFERROR(Table1[[#This Row],[Total Sales]]/Table1[[#This Row],[Units Sold]],4)</f>
        <v>50</v>
      </c>
      <c r="R5432" s="4">
        <f>IFERROR(Table1[[#This Row],[Operating Profit]]/Table1[[#This Row],[Units Sold]],0)</f>
        <v>18.5</v>
      </c>
      <c r="S5432" s="4">
        <f>IFERROR((Table1[[#This Row],[Total Sales]]-Table1[[#This Row],[Operating Profit]])/Table1[[#This Row],[Units Sold]],0)</f>
        <v>31.5</v>
      </c>
      <c r="T5432" s="4" t="str">
        <f>IF(Table1[[#This Row],[Profit per unit]]&gt;$V$8,"Premium","Mass")</f>
        <v>Mass</v>
      </c>
      <c r="U5432" s="4"/>
    </row>
    <row r="5433" spans="2:21" ht="14.25" customHeight="1" x14ac:dyDescent="0.3">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c r="O5433" s="4" t="str">
        <f>TEXT(Table1[[#This Row],[Invoice Date]],"mmm")</f>
        <v>Jul</v>
      </c>
      <c r="P5433" s="4">
        <f>YEAR(Table1[[#This Row],[Invoice Date]])</f>
        <v>2021</v>
      </c>
      <c r="Q5433" s="4">
        <f>IFERROR(Table1[[#This Row],[Total Sales]]/Table1[[#This Row],[Units Sold]],4)</f>
        <v>48</v>
      </c>
      <c r="R5433" s="4">
        <f>IFERROR(Table1[[#This Row],[Operating Profit]]/Table1[[#This Row],[Units Sold]],0)</f>
        <v>30.72</v>
      </c>
      <c r="S5433" s="4">
        <f>IFERROR((Table1[[#This Row],[Total Sales]]-Table1[[#This Row],[Operating Profit]])/Table1[[#This Row],[Units Sold]],0)</f>
        <v>17.28</v>
      </c>
      <c r="T5433" s="4" t="str">
        <f>IF(Table1[[#This Row],[Profit per unit]]&gt;$V$8,"Premium","Mass")</f>
        <v>Mass</v>
      </c>
      <c r="U5433" s="4"/>
    </row>
    <row r="5434" spans="2:21" ht="14.25" customHeight="1" x14ac:dyDescent="0.3">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c r="O5434" s="4" t="str">
        <f>TEXT(Table1[[#This Row],[Invoice Date]],"mmm")</f>
        <v>Jul</v>
      </c>
      <c r="P5434" s="4">
        <f>YEAR(Table1[[#This Row],[Invoice Date]])</f>
        <v>2021</v>
      </c>
      <c r="Q5434" s="4">
        <f>IFERROR(Table1[[#This Row],[Total Sales]]/Table1[[#This Row],[Units Sold]],4)</f>
        <v>44</v>
      </c>
      <c r="R5434" s="4">
        <f>IFERROR(Table1[[#This Row],[Operating Profit]]/Table1[[#This Row],[Units Sold]],0)</f>
        <v>18.920000000000002</v>
      </c>
      <c r="S5434" s="4">
        <f>IFERROR((Table1[[#This Row],[Total Sales]]-Table1[[#This Row],[Operating Profit]])/Table1[[#This Row],[Units Sold]],0)</f>
        <v>25.08</v>
      </c>
      <c r="T5434" s="4" t="str">
        <f>IF(Table1[[#This Row],[Profit per unit]]&gt;$V$8,"Premium","Mass")</f>
        <v>Mass</v>
      </c>
      <c r="U5434" s="4"/>
    </row>
    <row r="5435" spans="2:21" ht="14.25" customHeight="1" x14ac:dyDescent="0.3">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c r="O5435" s="4" t="str">
        <f>TEXT(Table1[[#This Row],[Invoice Date]],"mmm")</f>
        <v>Jul</v>
      </c>
      <c r="P5435" s="4">
        <f>YEAR(Table1[[#This Row],[Invoice Date]])</f>
        <v>2021</v>
      </c>
      <c r="Q5435" s="4">
        <f>IFERROR(Table1[[#This Row],[Total Sales]]/Table1[[#This Row],[Units Sold]],4)</f>
        <v>38</v>
      </c>
      <c r="R5435" s="4">
        <f>IFERROR(Table1[[#This Row],[Operating Profit]]/Table1[[#This Row],[Units Sold]],0)</f>
        <v>18.239999999999998</v>
      </c>
      <c r="S5435" s="4">
        <f>IFERROR((Table1[[#This Row],[Total Sales]]-Table1[[#This Row],[Operating Profit]])/Table1[[#This Row],[Units Sold]],0)</f>
        <v>19.760000000000002</v>
      </c>
      <c r="T5435" s="4" t="str">
        <f>IF(Table1[[#This Row],[Profit per unit]]&gt;$V$8,"Premium","Mass")</f>
        <v>Mass</v>
      </c>
      <c r="U5435" s="4"/>
    </row>
    <row r="5436" spans="2:21" ht="14.25" customHeight="1" x14ac:dyDescent="0.3">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c r="O5436" s="4" t="str">
        <f>TEXT(Table1[[#This Row],[Invoice Date]],"mmm")</f>
        <v>Jul</v>
      </c>
      <c r="P5436" s="4">
        <f>YEAR(Table1[[#This Row],[Invoice Date]])</f>
        <v>2021</v>
      </c>
      <c r="Q5436" s="4">
        <f>IFERROR(Table1[[#This Row],[Total Sales]]/Table1[[#This Row],[Units Sold]],4)</f>
        <v>39</v>
      </c>
      <c r="R5436" s="4">
        <f>IFERROR(Table1[[#This Row],[Operating Profit]]/Table1[[#This Row],[Units Sold]],0)</f>
        <v>18.329999999999998</v>
      </c>
      <c r="S5436" s="4">
        <f>IFERROR((Table1[[#This Row],[Total Sales]]-Table1[[#This Row],[Operating Profit]])/Table1[[#This Row],[Units Sold]],0)</f>
        <v>20.67</v>
      </c>
      <c r="T5436" s="4" t="str">
        <f>IF(Table1[[#This Row],[Profit per unit]]&gt;$V$8,"Premium","Mass")</f>
        <v>Mass</v>
      </c>
      <c r="U5436" s="4"/>
    </row>
    <row r="5437" spans="2:21" ht="14.25" customHeight="1" x14ac:dyDescent="0.3">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c r="O5437" s="4" t="str">
        <f>TEXT(Table1[[#This Row],[Invoice Date]],"mmm")</f>
        <v>Jul</v>
      </c>
      <c r="P5437" s="4">
        <f>YEAR(Table1[[#This Row],[Invoice Date]])</f>
        <v>2021</v>
      </c>
      <c r="Q5437" s="4">
        <f>IFERROR(Table1[[#This Row],[Total Sales]]/Table1[[#This Row],[Units Sold]],4)</f>
        <v>48</v>
      </c>
      <c r="R5437" s="4">
        <f>IFERROR(Table1[[#This Row],[Operating Profit]]/Table1[[#This Row],[Units Sold]],0)</f>
        <v>20.16</v>
      </c>
      <c r="S5437" s="4">
        <f>IFERROR((Table1[[#This Row],[Total Sales]]-Table1[[#This Row],[Operating Profit]])/Table1[[#This Row],[Units Sold]],0)</f>
        <v>27.84</v>
      </c>
      <c r="T5437" s="4" t="str">
        <f>IF(Table1[[#This Row],[Profit per unit]]&gt;$V$8,"Premium","Mass")</f>
        <v>Mass</v>
      </c>
      <c r="U5437" s="4"/>
    </row>
    <row r="5438" spans="2:21" ht="14.25" customHeight="1" x14ac:dyDescent="0.3">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c r="O5438" s="4" t="str">
        <f>TEXT(Table1[[#This Row],[Invoice Date]],"mmm")</f>
        <v>Jul</v>
      </c>
      <c r="P5438" s="4">
        <f>YEAR(Table1[[#This Row],[Invoice Date]])</f>
        <v>2021</v>
      </c>
      <c r="Q5438" s="4">
        <f>IFERROR(Table1[[#This Row],[Total Sales]]/Table1[[#This Row],[Units Sold]],4)</f>
        <v>51</v>
      </c>
      <c r="R5438" s="4">
        <f>IFERROR(Table1[[#This Row],[Operating Profit]]/Table1[[#This Row],[Units Sold]],0)</f>
        <v>18.36</v>
      </c>
      <c r="S5438" s="4">
        <f>IFERROR((Table1[[#This Row],[Total Sales]]-Table1[[#This Row],[Operating Profit]])/Table1[[#This Row],[Units Sold]],0)</f>
        <v>32.64</v>
      </c>
      <c r="T5438" s="4" t="str">
        <f>IF(Table1[[#This Row],[Profit per unit]]&gt;$V$8,"Premium","Mass")</f>
        <v>Mass</v>
      </c>
      <c r="U5438" s="4"/>
    </row>
    <row r="5439" spans="2:21" ht="14.25" customHeight="1" x14ac:dyDescent="0.3">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c r="O5439" s="4" t="str">
        <f>TEXT(Table1[[#This Row],[Invoice Date]],"mmm")</f>
        <v>Aug</v>
      </c>
      <c r="P5439" s="4">
        <f>YEAR(Table1[[#This Row],[Invoice Date]])</f>
        <v>2021</v>
      </c>
      <c r="Q5439" s="4">
        <f>IFERROR(Table1[[#This Row],[Total Sales]]/Table1[[#This Row],[Units Sold]],4)</f>
        <v>47</v>
      </c>
      <c r="R5439" s="4">
        <f>IFERROR(Table1[[#This Row],[Operating Profit]]/Table1[[#This Row],[Units Sold]],0)</f>
        <v>30.080000000000002</v>
      </c>
      <c r="S5439" s="4">
        <f>IFERROR((Table1[[#This Row],[Total Sales]]-Table1[[#This Row],[Operating Profit]])/Table1[[#This Row],[Units Sold]],0)</f>
        <v>16.919999999999998</v>
      </c>
      <c r="T5439" s="4" t="str">
        <f>IF(Table1[[#This Row],[Profit per unit]]&gt;$V$8,"Premium","Mass")</f>
        <v>Mass</v>
      </c>
      <c r="U5439" s="4"/>
    </row>
    <row r="5440" spans="2:21" ht="14.25" customHeight="1" x14ac:dyDescent="0.3">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c r="O5440" s="4" t="str">
        <f>TEXT(Table1[[#This Row],[Invoice Date]],"mmm")</f>
        <v>Aug</v>
      </c>
      <c r="P5440" s="4">
        <f>YEAR(Table1[[#This Row],[Invoice Date]])</f>
        <v>2021</v>
      </c>
      <c r="Q5440" s="4">
        <f>IFERROR(Table1[[#This Row],[Total Sales]]/Table1[[#This Row],[Units Sold]],4)</f>
        <v>43</v>
      </c>
      <c r="R5440" s="4">
        <f>IFERROR(Table1[[#This Row],[Operating Profit]]/Table1[[#This Row],[Units Sold]],0)</f>
        <v>17.63</v>
      </c>
      <c r="S5440" s="4">
        <f>IFERROR((Table1[[#This Row],[Total Sales]]-Table1[[#This Row],[Operating Profit]])/Table1[[#This Row],[Units Sold]],0)</f>
        <v>25.369999999999997</v>
      </c>
      <c r="T5440" s="4" t="str">
        <f>IF(Table1[[#This Row],[Profit per unit]]&gt;$V$8,"Premium","Mass")</f>
        <v>Mass</v>
      </c>
      <c r="U5440" s="4"/>
    </row>
    <row r="5441" spans="2:21" ht="14.25" customHeight="1" x14ac:dyDescent="0.3">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c r="O5441" s="4" t="str">
        <f>TEXT(Table1[[#This Row],[Invoice Date]],"mmm")</f>
        <v>Aug</v>
      </c>
      <c r="P5441" s="4">
        <f>YEAR(Table1[[#This Row],[Invoice Date]])</f>
        <v>2021</v>
      </c>
      <c r="Q5441" s="4">
        <f>IFERROR(Table1[[#This Row],[Total Sales]]/Table1[[#This Row],[Units Sold]],4)</f>
        <v>38</v>
      </c>
      <c r="R5441" s="4">
        <f>IFERROR(Table1[[#This Row],[Operating Profit]]/Table1[[#This Row],[Units Sold]],0)</f>
        <v>17.099999999999998</v>
      </c>
      <c r="S5441" s="4">
        <f>IFERROR((Table1[[#This Row],[Total Sales]]-Table1[[#This Row],[Operating Profit]])/Table1[[#This Row],[Units Sold]],0)</f>
        <v>20.900000000000002</v>
      </c>
      <c r="T5441" s="4" t="str">
        <f>IF(Table1[[#This Row],[Profit per unit]]&gt;$V$8,"Premium","Mass")</f>
        <v>Mass</v>
      </c>
      <c r="U5441" s="4"/>
    </row>
    <row r="5442" spans="2:21" ht="14.25" customHeight="1" x14ac:dyDescent="0.3">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c r="O5442" s="4" t="str">
        <f>TEXT(Table1[[#This Row],[Invoice Date]],"mmm")</f>
        <v>Aug</v>
      </c>
      <c r="P5442" s="4">
        <f>YEAR(Table1[[#This Row],[Invoice Date]])</f>
        <v>2021</v>
      </c>
      <c r="Q5442" s="4">
        <f>IFERROR(Table1[[#This Row],[Total Sales]]/Table1[[#This Row],[Units Sold]],4)</f>
        <v>38</v>
      </c>
      <c r="R5442" s="4">
        <f>IFERROR(Table1[[#This Row],[Operating Profit]]/Table1[[#This Row],[Units Sold]],0)</f>
        <v>18.619999999999997</v>
      </c>
      <c r="S5442" s="4">
        <f>IFERROR((Table1[[#This Row],[Total Sales]]-Table1[[#This Row],[Operating Profit]])/Table1[[#This Row],[Units Sold]],0)</f>
        <v>19.380000000000003</v>
      </c>
      <c r="T5442" s="4" t="str">
        <f>IF(Table1[[#This Row],[Profit per unit]]&gt;$V$8,"Premium","Mass")</f>
        <v>Mass</v>
      </c>
      <c r="U5442" s="4"/>
    </row>
    <row r="5443" spans="2:21" ht="14.25" customHeight="1" x14ac:dyDescent="0.3">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c r="O5443" s="4" t="str">
        <f>TEXT(Table1[[#This Row],[Invoice Date]],"mmm")</f>
        <v>Aug</v>
      </c>
      <c r="P5443" s="4">
        <f>YEAR(Table1[[#This Row],[Invoice Date]])</f>
        <v>2021</v>
      </c>
      <c r="Q5443" s="4">
        <f>IFERROR(Table1[[#This Row],[Total Sales]]/Table1[[#This Row],[Units Sold]],4)</f>
        <v>47</v>
      </c>
      <c r="R5443" s="4">
        <f>IFERROR(Table1[[#This Row],[Operating Profit]]/Table1[[#This Row],[Units Sold]],0)</f>
        <v>19.27</v>
      </c>
      <c r="S5443" s="4">
        <f>IFERROR((Table1[[#This Row],[Total Sales]]-Table1[[#This Row],[Operating Profit]])/Table1[[#This Row],[Units Sold]],0)</f>
        <v>27.73</v>
      </c>
      <c r="T5443" s="4" t="str">
        <f>IF(Table1[[#This Row],[Profit per unit]]&gt;$V$8,"Premium","Mass")</f>
        <v>Mass</v>
      </c>
      <c r="U5443" s="4"/>
    </row>
    <row r="5444" spans="2:21" ht="14.25" customHeight="1" x14ac:dyDescent="0.3">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c r="O5444" s="4" t="str">
        <f>TEXT(Table1[[#This Row],[Invoice Date]],"mmm")</f>
        <v>Aug</v>
      </c>
      <c r="P5444" s="4">
        <f>YEAR(Table1[[#This Row],[Invoice Date]])</f>
        <v>2021</v>
      </c>
      <c r="Q5444" s="4">
        <f>IFERROR(Table1[[#This Row],[Total Sales]]/Table1[[#This Row],[Units Sold]],4)</f>
        <v>52</v>
      </c>
      <c r="R5444" s="4">
        <f>IFERROR(Table1[[#This Row],[Operating Profit]]/Table1[[#This Row],[Units Sold]],0)</f>
        <v>20.8</v>
      </c>
      <c r="S5444" s="4">
        <f>IFERROR((Table1[[#This Row],[Total Sales]]-Table1[[#This Row],[Operating Profit]])/Table1[[#This Row],[Units Sold]],0)</f>
        <v>31.2</v>
      </c>
      <c r="T5444" s="4" t="str">
        <f>IF(Table1[[#This Row],[Profit per unit]]&gt;$V$8,"Premium","Mass")</f>
        <v>Mass</v>
      </c>
      <c r="U5444" s="4"/>
    </row>
    <row r="5445" spans="2:21" ht="14.25" customHeight="1" x14ac:dyDescent="0.3">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c r="O5445" s="4" t="str">
        <f>TEXT(Table1[[#This Row],[Invoice Date]],"mmm")</f>
        <v>Sep</v>
      </c>
      <c r="P5445" s="4">
        <f>YEAR(Table1[[#This Row],[Invoice Date]])</f>
        <v>2021</v>
      </c>
      <c r="Q5445" s="4">
        <f>IFERROR(Table1[[#This Row],[Total Sales]]/Table1[[#This Row],[Units Sold]],4)</f>
        <v>48</v>
      </c>
      <c r="R5445" s="4">
        <f>IFERROR(Table1[[#This Row],[Operating Profit]]/Table1[[#This Row],[Units Sold]],0)</f>
        <v>30.720000000000002</v>
      </c>
      <c r="S5445" s="4">
        <f>IFERROR((Table1[[#This Row],[Total Sales]]-Table1[[#This Row],[Operating Profit]])/Table1[[#This Row],[Units Sold]],0)</f>
        <v>17.279999999999998</v>
      </c>
      <c r="T5445" s="4" t="str">
        <f>IF(Table1[[#This Row],[Profit per unit]]&gt;$V$8,"Premium","Mass")</f>
        <v>Mass</v>
      </c>
      <c r="U5445" s="4"/>
    </row>
    <row r="5446" spans="2:21" ht="14.25" customHeight="1" x14ac:dyDescent="0.3">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c r="O5446" s="4" t="str">
        <f>TEXT(Table1[[#This Row],[Invoice Date]],"mmm")</f>
        <v>Sep</v>
      </c>
      <c r="P5446" s="4">
        <f>YEAR(Table1[[#This Row],[Invoice Date]])</f>
        <v>2021</v>
      </c>
      <c r="Q5446" s="4">
        <f>IFERROR(Table1[[#This Row],[Total Sales]]/Table1[[#This Row],[Units Sold]],4)</f>
        <v>44</v>
      </c>
      <c r="R5446" s="4">
        <f>IFERROR(Table1[[#This Row],[Operating Profit]]/Table1[[#This Row],[Units Sold]],0)</f>
        <v>18.920000000000002</v>
      </c>
      <c r="S5446" s="4">
        <f>IFERROR((Table1[[#This Row],[Total Sales]]-Table1[[#This Row],[Operating Profit]])/Table1[[#This Row],[Units Sold]],0)</f>
        <v>25.08</v>
      </c>
      <c r="T5446" s="4" t="str">
        <f>IF(Table1[[#This Row],[Profit per unit]]&gt;$V$8,"Premium","Mass")</f>
        <v>Mass</v>
      </c>
      <c r="U5446" s="4"/>
    </row>
    <row r="5447" spans="2:21" ht="14.25" customHeight="1" x14ac:dyDescent="0.3">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c r="O5447" s="4" t="str">
        <f>TEXT(Table1[[#This Row],[Invoice Date]],"mmm")</f>
        <v>Sep</v>
      </c>
      <c r="P5447" s="4">
        <f>YEAR(Table1[[#This Row],[Invoice Date]])</f>
        <v>2021</v>
      </c>
      <c r="Q5447" s="4">
        <f>IFERROR(Table1[[#This Row],[Total Sales]]/Table1[[#This Row],[Units Sold]],4)</f>
        <v>38</v>
      </c>
      <c r="R5447" s="4">
        <f>IFERROR(Table1[[#This Row],[Operating Profit]]/Table1[[#This Row],[Units Sold]],0)</f>
        <v>17.479999999999997</v>
      </c>
      <c r="S5447" s="4">
        <f>IFERROR((Table1[[#This Row],[Total Sales]]-Table1[[#This Row],[Operating Profit]])/Table1[[#This Row],[Units Sold]],0)</f>
        <v>20.520000000000003</v>
      </c>
      <c r="T5447" s="4" t="str">
        <f>IF(Table1[[#This Row],[Profit per unit]]&gt;$V$8,"Premium","Mass")</f>
        <v>Mass</v>
      </c>
      <c r="U5447" s="4"/>
    </row>
    <row r="5448" spans="2:21" ht="14.25" customHeight="1" x14ac:dyDescent="0.3">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c r="O5448" s="4" t="str">
        <f>TEXT(Table1[[#This Row],[Invoice Date]],"mmm")</f>
        <v>Sep</v>
      </c>
      <c r="P5448" s="4">
        <f>YEAR(Table1[[#This Row],[Invoice Date]])</f>
        <v>2021</v>
      </c>
      <c r="Q5448" s="4">
        <f>IFERROR(Table1[[#This Row],[Total Sales]]/Table1[[#This Row],[Units Sold]],4)</f>
        <v>38</v>
      </c>
      <c r="R5448" s="4">
        <f>IFERROR(Table1[[#This Row],[Operating Profit]]/Table1[[#This Row],[Units Sold]],0)</f>
        <v>18.619999999999997</v>
      </c>
      <c r="S5448" s="4">
        <f>IFERROR((Table1[[#This Row],[Total Sales]]-Table1[[#This Row],[Operating Profit]])/Table1[[#This Row],[Units Sold]],0)</f>
        <v>19.380000000000003</v>
      </c>
      <c r="T5448" s="4" t="str">
        <f>IF(Table1[[#This Row],[Profit per unit]]&gt;$V$8,"Premium","Mass")</f>
        <v>Mass</v>
      </c>
      <c r="U5448" s="4"/>
    </row>
    <row r="5449" spans="2:21" ht="14.25" customHeight="1" x14ac:dyDescent="0.3">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c r="O5449" s="4" t="str">
        <f>TEXT(Table1[[#This Row],[Invoice Date]],"mmm")</f>
        <v>Sep</v>
      </c>
      <c r="P5449" s="4">
        <f>YEAR(Table1[[#This Row],[Invoice Date]])</f>
        <v>2021</v>
      </c>
      <c r="Q5449" s="4">
        <f>IFERROR(Table1[[#This Row],[Total Sales]]/Table1[[#This Row],[Units Sold]],4)</f>
        <v>48</v>
      </c>
      <c r="R5449" s="4">
        <f>IFERROR(Table1[[#This Row],[Operating Profit]]/Table1[[#This Row],[Units Sold]],0)</f>
        <v>20.64</v>
      </c>
      <c r="S5449" s="4">
        <f>IFERROR((Table1[[#This Row],[Total Sales]]-Table1[[#This Row],[Operating Profit]])/Table1[[#This Row],[Units Sold]],0)</f>
        <v>27.36</v>
      </c>
      <c r="T5449" s="4" t="str">
        <f>IF(Table1[[#This Row],[Profit per unit]]&gt;$V$8,"Premium","Mass")</f>
        <v>Mass</v>
      </c>
      <c r="U5449" s="4"/>
    </row>
    <row r="5450" spans="2:21" ht="14.25" customHeight="1" x14ac:dyDescent="0.3">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c r="O5450" s="4" t="str">
        <f>TEXT(Table1[[#This Row],[Invoice Date]],"mmm")</f>
        <v>Sep</v>
      </c>
      <c r="P5450" s="4">
        <f>YEAR(Table1[[#This Row],[Invoice Date]])</f>
        <v>2021</v>
      </c>
      <c r="Q5450" s="4">
        <f>IFERROR(Table1[[#This Row],[Total Sales]]/Table1[[#This Row],[Units Sold]],4)</f>
        <v>52</v>
      </c>
      <c r="R5450" s="4">
        <f>IFERROR(Table1[[#This Row],[Operating Profit]]/Table1[[#This Row],[Units Sold]],0)</f>
        <v>20.8</v>
      </c>
      <c r="S5450" s="4">
        <f>IFERROR((Table1[[#This Row],[Total Sales]]-Table1[[#This Row],[Operating Profit]])/Table1[[#This Row],[Units Sold]],0)</f>
        <v>31.199999999999996</v>
      </c>
      <c r="T5450" s="4" t="str">
        <f>IF(Table1[[#This Row],[Profit per unit]]&gt;$V$8,"Premium","Mass")</f>
        <v>Mass</v>
      </c>
      <c r="U5450" s="4"/>
    </row>
    <row r="5451" spans="2:21" ht="14.25" customHeight="1" x14ac:dyDescent="0.3">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c r="O5451" s="4" t="str">
        <f>TEXT(Table1[[#This Row],[Invoice Date]],"mmm")</f>
        <v>Oct</v>
      </c>
      <c r="P5451" s="4">
        <f>YEAR(Table1[[#This Row],[Invoice Date]])</f>
        <v>2021</v>
      </c>
      <c r="Q5451" s="4">
        <f>IFERROR(Table1[[#This Row],[Total Sales]]/Table1[[#This Row],[Units Sold]],4)</f>
        <v>50</v>
      </c>
      <c r="R5451" s="4">
        <f>IFERROR(Table1[[#This Row],[Operating Profit]]/Table1[[#This Row],[Units Sold]],0)</f>
        <v>32</v>
      </c>
      <c r="S5451" s="4">
        <f>IFERROR((Table1[[#This Row],[Total Sales]]-Table1[[#This Row],[Operating Profit]])/Table1[[#This Row],[Units Sold]],0)</f>
        <v>18</v>
      </c>
      <c r="T5451" s="4" t="str">
        <f>IF(Table1[[#This Row],[Profit per unit]]&gt;$V$8,"Premium","Mass")</f>
        <v>Mass</v>
      </c>
      <c r="U5451" s="4"/>
    </row>
    <row r="5452" spans="2:21" ht="14.25" customHeight="1" x14ac:dyDescent="0.3">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c r="O5452" s="4" t="str">
        <f>TEXT(Table1[[#This Row],[Invoice Date]],"mmm")</f>
        <v>Oct</v>
      </c>
      <c r="P5452" s="4">
        <f>YEAR(Table1[[#This Row],[Invoice Date]])</f>
        <v>2021</v>
      </c>
      <c r="Q5452" s="4">
        <f>IFERROR(Table1[[#This Row],[Total Sales]]/Table1[[#This Row],[Units Sold]],4)</f>
        <v>44</v>
      </c>
      <c r="R5452" s="4">
        <f>IFERROR(Table1[[#This Row],[Operating Profit]]/Table1[[#This Row],[Units Sold]],0)</f>
        <v>17.600000000000001</v>
      </c>
      <c r="S5452" s="4">
        <f>IFERROR((Table1[[#This Row],[Total Sales]]-Table1[[#This Row],[Operating Profit]])/Table1[[#This Row],[Units Sold]],0)</f>
        <v>26.400000000000002</v>
      </c>
      <c r="T5452" s="4" t="str">
        <f>IF(Table1[[#This Row],[Profit per unit]]&gt;$V$8,"Premium","Mass")</f>
        <v>Mass</v>
      </c>
      <c r="U5452" s="4"/>
    </row>
    <row r="5453" spans="2:21" ht="14.25" customHeight="1" x14ac:dyDescent="0.3">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c r="O5453" s="4" t="str">
        <f>TEXT(Table1[[#This Row],[Invoice Date]],"mmm")</f>
        <v>Oct</v>
      </c>
      <c r="P5453" s="4">
        <f>YEAR(Table1[[#This Row],[Invoice Date]])</f>
        <v>2021</v>
      </c>
      <c r="Q5453" s="4">
        <f>IFERROR(Table1[[#This Row],[Total Sales]]/Table1[[#This Row],[Units Sold]],4)</f>
        <v>42</v>
      </c>
      <c r="R5453" s="4">
        <f>IFERROR(Table1[[#This Row],[Operating Profit]]/Table1[[#This Row],[Units Sold]],0)</f>
        <v>19.32</v>
      </c>
      <c r="S5453" s="4">
        <f>IFERROR((Table1[[#This Row],[Total Sales]]-Table1[[#This Row],[Operating Profit]])/Table1[[#This Row],[Units Sold]],0)</f>
        <v>22.68</v>
      </c>
      <c r="T5453" s="4" t="str">
        <f>IF(Table1[[#This Row],[Profit per unit]]&gt;$V$8,"Premium","Mass")</f>
        <v>Mass</v>
      </c>
      <c r="U5453" s="4"/>
    </row>
    <row r="5454" spans="2:21" ht="14.25" customHeight="1" x14ac:dyDescent="0.3">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c r="O5454" s="4" t="str">
        <f>TEXT(Table1[[#This Row],[Invoice Date]],"mmm")</f>
        <v>Oct</v>
      </c>
      <c r="P5454" s="4">
        <f>YEAR(Table1[[#This Row],[Invoice Date]])</f>
        <v>2021</v>
      </c>
      <c r="Q5454" s="4">
        <f>IFERROR(Table1[[#This Row],[Total Sales]]/Table1[[#This Row],[Units Sold]],4)</f>
        <v>41</v>
      </c>
      <c r="R5454" s="4">
        <f>IFERROR(Table1[[#This Row],[Operating Profit]]/Table1[[#This Row],[Units Sold]],0)</f>
        <v>18.859999999999996</v>
      </c>
      <c r="S5454" s="4">
        <f>IFERROR((Table1[[#This Row],[Total Sales]]-Table1[[#This Row],[Operating Profit]])/Table1[[#This Row],[Units Sold]],0)</f>
        <v>22.140000000000004</v>
      </c>
      <c r="T5454" s="4" t="str">
        <f>IF(Table1[[#This Row],[Profit per unit]]&gt;$V$8,"Premium","Mass")</f>
        <v>Mass</v>
      </c>
      <c r="U5454" s="4"/>
    </row>
    <row r="5455" spans="2:21" ht="14.25" customHeight="1" x14ac:dyDescent="0.3">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c r="O5455" s="4" t="str">
        <f>TEXT(Table1[[#This Row],[Invoice Date]],"mmm")</f>
        <v>Oct</v>
      </c>
      <c r="P5455" s="4">
        <f>YEAR(Table1[[#This Row],[Invoice Date]])</f>
        <v>2021</v>
      </c>
      <c r="Q5455" s="4">
        <f>IFERROR(Table1[[#This Row],[Total Sales]]/Table1[[#This Row],[Units Sold]],4)</f>
        <v>54</v>
      </c>
      <c r="R5455" s="4">
        <f>IFERROR(Table1[[#This Row],[Operating Profit]]/Table1[[#This Row],[Units Sold]],0)</f>
        <v>23.76</v>
      </c>
      <c r="S5455" s="4">
        <f>IFERROR((Table1[[#This Row],[Total Sales]]-Table1[[#This Row],[Operating Profit]])/Table1[[#This Row],[Units Sold]],0)</f>
        <v>30.24</v>
      </c>
      <c r="T5455" s="4" t="str">
        <f>IF(Table1[[#This Row],[Profit per unit]]&gt;$V$8,"Premium","Mass")</f>
        <v>Mass</v>
      </c>
      <c r="U5455" s="4"/>
    </row>
    <row r="5456" spans="2:21" ht="14.25" customHeight="1" x14ac:dyDescent="0.3">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c r="O5456" s="4" t="str">
        <f>TEXT(Table1[[#This Row],[Invoice Date]],"mmm")</f>
        <v>Oct</v>
      </c>
      <c r="P5456" s="4">
        <f>YEAR(Table1[[#This Row],[Invoice Date]])</f>
        <v>2021</v>
      </c>
      <c r="Q5456" s="4">
        <f>IFERROR(Table1[[#This Row],[Total Sales]]/Table1[[#This Row],[Units Sold]],4)</f>
        <v>55</v>
      </c>
      <c r="R5456" s="4">
        <f>IFERROR(Table1[[#This Row],[Operating Profit]]/Table1[[#This Row],[Units Sold]],0)</f>
        <v>20.350000000000001</v>
      </c>
      <c r="S5456" s="4">
        <f>IFERROR((Table1[[#This Row],[Total Sales]]-Table1[[#This Row],[Operating Profit]])/Table1[[#This Row],[Units Sold]],0)</f>
        <v>34.65</v>
      </c>
      <c r="T5456" s="4" t="str">
        <f>IF(Table1[[#This Row],[Profit per unit]]&gt;$V$8,"Premium","Mass")</f>
        <v>Mass</v>
      </c>
      <c r="U5456" s="4"/>
    </row>
    <row r="5457" spans="2:21" ht="14.25" customHeight="1" x14ac:dyDescent="0.3">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c r="O5457" s="4" t="str">
        <f>TEXT(Table1[[#This Row],[Invoice Date]],"mmm")</f>
        <v>Nov</v>
      </c>
      <c r="P5457" s="4">
        <f>YEAR(Table1[[#This Row],[Invoice Date]])</f>
        <v>2021</v>
      </c>
      <c r="Q5457" s="4">
        <f>IFERROR(Table1[[#This Row],[Total Sales]]/Table1[[#This Row],[Units Sold]],4)</f>
        <v>53</v>
      </c>
      <c r="R5457" s="4">
        <f>IFERROR(Table1[[#This Row],[Operating Profit]]/Table1[[#This Row],[Units Sold]],0)</f>
        <v>32.33</v>
      </c>
      <c r="S5457" s="4">
        <f>IFERROR((Table1[[#This Row],[Total Sales]]-Table1[[#This Row],[Operating Profit]])/Table1[[#This Row],[Units Sold]],0)</f>
        <v>20.67</v>
      </c>
      <c r="T5457" s="4" t="str">
        <f>IF(Table1[[#This Row],[Profit per unit]]&gt;$V$8,"Premium","Mass")</f>
        <v>Mass</v>
      </c>
      <c r="U5457" s="4"/>
    </row>
    <row r="5458" spans="2:21" ht="14.25" customHeight="1" x14ac:dyDescent="0.3">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c r="O5458" s="4" t="str">
        <f>TEXT(Table1[[#This Row],[Invoice Date]],"mmm")</f>
        <v>Nov</v>
      </c>
      <c r="P5458" s="4">
        <f>YEAR(Table1[[#This Row],[Invoice Date]])</f>
        <v>2021</v>
      </c>
      <c r="Q5458" s="4">
        <f>IFERROR(Table1[[#This Row],[Total Sales]]/Table1[[#This Row],[Units Sold]],4)</f>
        <v>42</v>
      </c>
      <c r="R5458" s="4">
        <f>IFERROR(Table1[[#This Row],[Operating Profit]]/Table1[[#This Row],[Units Sold]],0)</f>
        <v>18.059999999999999</v>
      </c>
      <c r="S5458" s="4">
        <f>IFERROR((Table1[[#This Row],[Total Sales]]-Table1[[#This Row],[Operating Profit]])/Table1[[#This Row],[Units Sold]],0)</f>
        <v>23.94</v>
      </c>
      <c r="T5458" s="4" t="str">
        <f>IF(Table1[[#This Row],[Profit per unit]]&gt;$V$8,"Premium","Mass")</f>
        <v>Mass</v>
      </c>
      <c r="U5458" s="4"/>
    </row>
    <row r="5459" spans="2:21" ht="14.25" customHeight="1" x14ac:dyDescent="0.3">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c r="O5459" s="4" t="str">
        <f>TEXT(Table1[[#This Row],[Invoice Date]],"mmm")</f>
        <v>Nov</v>
      </c>
      <c r="P5459" s="4">
        <f>YEAR(Table1[[#This Row],[Invoice Date]])</f>
        <v>2021</v>
      </c>
      <c r="Q5459" s="4">
        <f>IFERROR(Table1[[#This Row],[Total Sales]]/Table1[[#This Row],[Units Sold]],4)</f>
        <v>42</v>
      </c>
      <c r="R5459" s="4">
        <f>IFERROR(Table1[[#This Row],[Operating Profit]]/Table1[[#This Row],[Units Sold]],0)</f>
        <v>21</v>
      </c>
      <c r="S5459" s="4">
        <f>IFERROR((Table1[[#This Row],[Total Sales]]-Table1[[#This Row],[Operating Profit]])/Table1[[#This Row],[Units Sold]],0)</f>
        <v>21</v>
      </c>
      <c r="T5459" s="4" t="str">
        <f>IF(Table1[[#This Row],[Profit per unit]]&gt;$V$8,"Premium","Mass")</f>
        <v>Mass</v>
      </c>
      <c r="U5459" s="4"/>
    </row>
    <row r="5460" spans="2:21" ht="14.25" customHeight="1" x14ac:dyDescent="0.3">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c r="O5460" s="4" t="str">
        <f>TEXT(Table1[[#This Row],[Invoice Date]],"mmm")</f>
        <v>Nov</v>
      </c>
      <c r="P5460" s="4">
        <f>YEAR(Table1[[#This Row],[Invoice Date]])</f>
        <v>2021</v>
      </c>
      <c r="Q5460" s="4">
        <f>IFERROR(Table1[[#This Row],[Total Sales]]/Table1[[#This Row],[Units Sold]],4)</f>
        <v>42</v>
      </c>
      <c r="R5460" s="4">
        <f>IFERROR(Table1[[#This Row],[Operating Profit]]/Table1[[#This Row],[Units Sold]],0)</f>
        <v>20.58</v>
      </c>
      <c r="S5460" s="4">
        <f>IFERROR((Table1[[#This Row],[Total Sales]]-Table1[[#This Row],[Operating Profit]])/Table1[[#This Row],[Units Sold]],0)</f>
        <v>21.42</v>
      </c>
      <c r="T5460" s="4" t="str">
        <f>IF(Table1[[#This Row],[Profit per unit]]&gt;$V$8,"Premium","Mass")</f>
        <v>Mass</v>
      </c>
      <c r="U5460" s="4"/>
    </row>
    <row r="5461" spans="2:21" ht="14.25" customHeight="1" x14ac:dyDescent="0.3">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c r="O5461" s="4" t="str">
        <f>TEXT(Table1[[#This Row],[Invoice Date]],"mmm")</f>
        <v>Nov</v>
      </c>
      <c r="P5461" s="4">
        <f>YEAR(Table1[[#This Row],[Invoice Date]])</f>
        <v>2021</v>
      </c>
      <c r="Q5461" s="4">
        <f>IFERROR(Table1[[#This Row],[Total Sales]]/Table1[[#This Row],[Units Sold]],4)</f>
        <v>51</v>
      </c>
      <c r="R5461" s="4">
        <f>IFERROR(Table1[[#This Row],[Operating Profit]]/Table1[[#This Row],[Units Sold]],0)</f>
        <v>20.909999999999997</v>
      </c>
      <c r="S5461" s="4">
        <f>IFERROR((Table1[[#This Row],[Total Sales]]-Table1[[#This Row],[Operating Profit]])/Table1[[#This Row],[Units Sold]],0)</f>
        <v>30.090000000000007</v>
      </c>
      <c r="T5461" s="4" t="str">
        <f>IF(Table1[[#This Row],[Profit per unit]]&gt;$V$8,"Premium","Mass")</f>
        <v>Mass</v>
      </c>
      <c r="U5461" s="4"/>
    </row>
    <row r="5462" spans="2:21" ht="14.25" customHeight="1" x14ac:dyDescent="0.3">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c r="O5462" s="4" t="str">
        <f>TEXT(Table1[[#This Row],[Invoice Date]],"mmm")</f>
        <v>Nov</v>
      </c>
      <c r="P5462" s="4">
        <f>YEAR(Table1[[#This Row],[Invoice Date]])</f>
        <v>2021</v>
      </c>
      <c r="Q5462" s="4">
        <f>IFERROR(Table1[[#This Row],[Total Sales]]/Table1[[#This Row],[Units Sold]],4)</f>
        <v>55</v>
      </c>
      <c r="R5462" s="4">
        <f>IFERROR(Table1[[#This Row],[Operating Profit]]/Table1[[#This Row],[Units Sold]],0)</f>
        <v>21.450000000000003</v>
      </c>
      <c r="S5462" s="4">
        <f>IFERROR((Table1[[#This Row],[Total Sales]]-Table1[[#This Row],[Operating Profit]])/Table1[[#This Row],[Units Sold]],0)</f>
        <v>33.549999999999997</v>
      </c>
      <c r="T5462" s="4" t="str">
        <f>IF(Table1[[#This Row],[Profit per unit]]&gt;$V$8,"Premium","Mass")</f>
        <v>Mass</v>
      </c>
      <c r="U5462" s="4"/>
    </row>
    <row r="5463" spans="2:21" ht="14.25" customHeight="1" x14ac:dyDescent="0.3">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c r="O5463" s="4" t="str">
        <f>TEXT(Table1[[#This Row],[Invoice Date]],"mmm")</f>
        <v>Dec</v>
      </c>
      <c r="P5463" s="4">
        <f>YEAR(Table1[[#This Row],[Invoice Date]])</f>
        <v>2021</v>
      </c>
      <c r="Q5463" s="4">
        <f>IFERROR(Table1[[#This Row],[Total Sales]]/Table1[[#This Row],[Units Sold]],4)</f>
        <v>52</v>
      </c>
      <c r="R5463" s="4">
        <f>IFERROR(Table1[[#This Row],[Operating Profit]]/Table1[[#This Row],[Units Sold]],0)</f>
        <v>31.72</v>
      </c>
      <c r="S5463" s="4">
        <f>IFERROR((Table1[[#This Row],[Total Sales]]-Table1[[#This Row],[Operating Profit]])/Table1[[#This Row],[Units Sold]],0)</f>
        <v>20.28</v>
      </c>
      <c r="T5463" s="4" t="str">
        <f>IF(Table1[[#This Row],[Profit per unit]]&gt;$V$8,"Premium","Mass")</f>
        <v>Mass</v>
      </c>
      <c r="U5463" s="4"/>
    </row>
    <row r="5464" spans="2:21" ht="14.25" customHeight="1" x14ac:dyDescent="0.3">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c r="O5464" s="4" t="str">
        <f>TEXT(Table1[[#This Row],[Invoice Date]],"mmm")</f>
        <v>Dec</v>
      </c>
      <c r="P5464" s="4">
        <f>YEAR(Table1[[#This Row],[Invoice Date]])</f>
        <v>2021</v>
      </c>
      <c r="Q5464" s="4">
        <f>IFERROR(Table1[[#This Row],[Total Sales]]/Table1[[#This Row],[Units Sold]],4)</f>
        <v>44</v>
      </c>
      <c r="R5464" s="4">
        <f>IFERROR(Table1[[#This Row],[Operating Profit]]/Table1[[#This Row],[Units Sold]],0)</f>
        <v>18.04</v>
      </c>
      <c r="S5464" s="4">
        <f>IFERROR((Table1[[#This Row],[Total Sales]]-Table1[[#This Row],[Operating Profit]])/Table1[[#This Row],[Units Sold]],0)</f>
        <v>25.960000000000004</v>
      </c>
      <c r="T5464" s="4" t="str">
        <f>IF(Table1[[#This Row],[Profit per unit]]&gt;$V$8,"Premium","Mass")</f>
        <v>Mass</v>
      </c>
      <c r="U5464" s="4"/>
    </row>
    <row r="5465" spans="2:21" ht="14.25" customHeight="1" x14ac:dyDescent="0.3">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c r="O5465" s="4" t="str">
        <f>TEXT(Table1[[#This Row],[Invoice Date]],"mmm")</f>
        <v>Dec</v>
      </c>
      <c r="P5465" s="4">
        <f>YEAR(Table1[[#This Row],[Invoice Date]])</f>
        <v>2021</v>
      </c>
      <c r="Q5465" s="4">
        <f>IFERROR(Table1[[#This Row],[Total Sales]]/Table1[[#This Row],[Units Sold]],4)</f>
        <v>44</v>
      </c>
      <c r="R5465" s="4">
        <f>IFERROR(Table1[[#This Row],[Operating Profit]]/Table1[[#This Row],[Units Sold]],0)</f>
        <v>20.239999999999998</v>
      </c>
      <c r="S5465" s="4">
        <f>IFERROR((Table1[[#This Row],[Total Sales]]-Table1[[#This Row],[Operating Profit]])/Table1[[#This Row],[Units Sold]],0)</f>
        <v>23.76</v>
      </c>
      <c r="T5465" s="4" t="str">
        <f>IF(Table1[[#This Row],[Profit per unit]]&gt;$V$8,"Premium","Mass")</f>
        <v>Mass</v>
      </c>
      <c r="U5465" s="4"/>
    </row>
    <row r="5466" spans="2:21" ht="14.25" customHeight="1" x14ac:dyDescent="0.3">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c r="O5466" s="4" t="str">
        <f>TEXT(Table1[[#This Row],[Invoice Date]],"mmm")</f>
        <v>Dec</v>
      </c>
      <c r="P5466" s="4">
        <f>YEAR(Table1[[#This Row],[Invoice Date]])</f>
        <v>2021</v>
      </c>
      <c r="Q5466" s="4">
        <f>IFERROR(Table1[[#This Row],[Total Sales]]/Table1[[#This Row],[Units Sold]],4)</f>
        <v>44</v>
      </c>
      <c r="R5466" s="4">
        <f>IFERROR(Table1[[#This Row],[Operating Profit]]/Table1[[#This Row],[Units Sold]],0)</f>
        <v>21.56</v>
      </c>
      <c r="S5466" s="4">
        <f>IFERROR((Table1[[#This Row],[Total Sales]]-Table1[[#This Row],[Operating Profit]])/Table1[[#This Row],[Units Sold]],0)</f>
        <v>22.44</v>
      </c>
      <c r="T5466" s="4" t="str">
        <f>IF(Table1[[#This Row],[Profit per unit]]&gt;$V$8,"Premium","Mass")</f>
        <v>Mass</v>
      </c>
      <c r="U5466" s="4"/>
    </row>
    <row r="5467" spans="2:21" ht="14.25" customHeight="1" x14ac:dyDescent="0.3">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c r="O5467" s="4" t="str">
        <f>TEXT(Table1[[#This Row],[Invoice Date]],"mmm")</f>
        <v>Dec</v>
      </c>
      <c r="P5467" s="4">
        <f>YEAR(Table1[[#This Row],[Invoice Date]])</f>
        <v>2021</v>
      </c>
      <c r="Q5467" s="4">
        <f>IFERROR(Table1[[#This Row],[Total Sales]]/Table1[[#This Row],[Units Sold]],4)</f>
        <v>54</v>
      </c>
      <c r="R5467" s="4">
        <f>IFERROR(Table1[[#This Row],[Operating Profit]]/Table1[[#This Row],[Units Sold]],0)</f>
        <v>24.299999999999997</v>
      </c>
      <c r="S5467" s="4">
        <f>IFERROR((Table1[[#This Row],[Total Sales]]-Table1[[#This Row],[Operating Profit]])/Table1[[#This Row],[Units Sold]],0)</f>
        <v>29.7</v>
      </c>
      <c r="T5467" s="4" t="str">
        <f>IF(Table1[[#This Row],[Profit per unit]]&gt;$V$8,"Premium","Mass")</f>
        <v>Mass</v>
      </c>
      <c r="U5467" s="4"/>
    </row>
    <row r="5468" spans="2:21" ht="14.25" customHeight="1" x14ac:dyDescent="0.3">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c r="O5468" s="4" t="str">
        <f>TEXT(Table1[[#This Row],[Invoice Date]],"mmm")</f>
        <v>Dec</v>
      </c>
      <c r="P5468" s="4">
        <f>YEAR(Table1[[#This Row],[Invoice Date]])</f>
        <v>2021</v>
      </c>
      <c r="Q5468" s="4">
        <f>IFERROR(Table1[[#This Row],[Total Sales]]/Table1[[#This Row],[Units Sold]],4)</f>
        <v>56</v>
      </c>
      <c r="R5468" s="4">
        <f>IFERROR(Table1[[#This Row],[Operating Profit]]/Table1[[#This Row],[Units Sold]],0)</f>
        <v>20.159999999999997</v>
      </c>
      <c r="S5468" s="4">
        <f>IFERROR((Table1[[#This Row],[Total Sales]]-Table1[[#This Row],[Operating Profit]])/Table1[[#This Row],[Units Sold]],0)</f>
        <v>35.839999999999996</v>
      </c>
      <c r="T5468" s="4" t="str">
        <f>IF(Table1[[#This Row],[Profit per unit]]&gt;$V$8,"Premium","Mass")</f>
        <v>Mass</v>
      </c>
      <c r="U5468" s="4"/>
    </row>
    <row r="5469" spans="2:21" ht="14.25" customHeight="1" x14ac:dyDescent="0.3">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c r="O5469" s="4" t="str">
        <f>TEXT(Table1[[#This Row],[Invoice Date]],"mmm")</f>
        <v>Jan</v>
      </c>
      <c r="P5469" s="4">
        <f>YEAR(Table1[[#This Row],[Invoice Date]])</f>
        <v>2021</v>
      </c>
      <c r="Q5469" s="4">
        <f>IFERROR(Table1[[#This Row],[Total Sales]]/Table1[[#This Row],[Units Sold]],4)</f>
        <v>29</v>
      </c>
      <c r="R5469" s="4">
        <f>IFERROR(Table1[[#This Row],[Operating Profit]]/Table1[[#This Row],[Units Sold]],0)</f>
        <v>13.339999999999998</v>
      </c>
      <c r="S5469" s="4">
        <f>IFERROR((Table1[[#This Row],[Total Sales]]-Table1[[#This Row],[Operating Profit]])/Table1[[#This Row],[Units Sold]],0)</f>
        <v>15.660000000000002</v>
      </c>
      <c r="T5469" s="4" t="str">
        <f>IF(Table1[[#This Row],[Profit per unit]]&gt;$V$8,"Premium","Mass")</f>
        <v>Mass</v>
      </c>
      <c r="U5469" s="4"/>
    </row>
    <row r="5470" spans="2:21" ht="14.25" customHeight="1" x14ac:dyDescent="0.3">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c r="O5470" s="4" t="str">
        <f>TEXT(Table1[[#This Row],[Invoice Date]],"mmm")</f>
        <v>Jan</v>
      </c>
      <c r="P5470" s="4">
        <f>YEAR(Table1[[#This Row],[Invoice Date]])</f>
        <v>2021</v>
      </c>
      <c r="Q5470" s="4">
        <f>IFERROR(Table1[[#This Row],[Total Sales]]/Table1[[#This Row],[Units Sold]],4)</f>
        <v>36</v>
      </c>
      <c r="R5470" s="4">
        <f>IFERROR(Table1[[#This Row],[Operating Profit]]/Table1[[#This Row],[Units Sold]],0)</f>
        <v>16.559999999999999</v>
      </c>
      <c r="S5470" s="4">
        <f>IFERROR((Table1[[#This Row],[Total Sales]]-Table1[[#This Row],[Operating Profit]])/Table1[[#This Row],[Units Sold]],0)</f>
        <v>19.440000000000001</v>
      </c>
      <c r="T5470" s="4" t="str">
        <f>IF(Table1[[#This Row],[Profit per unit]]&gt;$V$8,"Premium","Mass")</f>
        <v>Mass</v>
      </c>
      <c r="U5470" s="4"/>
    </row>
    <row r="5471" spans="2:21" ht="14.25" customHeight="1" x14ac:dyDescent="0.3">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c r="O5471" s="4" t="str">
        <f>TEXT(Table1[[#This Row],[Invoice Date]],"mmm")</f>
        <v>Jan</v>
      </c>
      <c r="P5471" s="4">
        <f>YEAR(Table1[[#This Row],[Invoice Date]])</f>
        <v>2021</v>
      </c>
      <c r="Q5471" s="4">
        <f>IFERROR(Table1[[#This Row],[Total Sales]]/Table1[[#This Row],[Units Sold]],4)</f>
        <v>39</v>
      </c>
      <c r="R5471" s="4">
        <f>IFERROR(Table1[[#This Row],[Operating Profit]]/Table1[[#This Row],[Units Sold]],0)</f>
        <v>17.55</v>
      </c>
      <c r="S5471" s="4">
        <f>IFERROR((Table1[[#This Row],[Total Sales]]-Table1[[#This Row],[Operating Profit]])/Table1[[#This Row],[Units Sold]],0)</f>
        <v>21.45</v>
      </c>
      <c r="T5471" s="4" t="str">
        <f>IF(Table1[[#This Row],[Profit per unit]]&gt;$V$8,"Premium","Mass")</f>
        <v>Mass</v>
      </c>
      <c r="U5471" s="4"/>
    </row>
    <row r="5472" spans="2:21" ht="14.25" customHeight="1" x14ac:dyDescent="0.3">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c r="O5472" s="4" t="str">
        <f>TEXT(Table1[[#This Row],[Invoice Date]],"mmm")</f>
        <v>Jan</v>
      </c>
      <c r="P5472" s="4">
        <f>YEAR(Table1[[#This Row],[Invoice Date]])</f>
        <v>2021</v>
      </c>
      <c r="Q5472" s="4">
        <f>IFERROR(Table1[[#This Row],[Total Sales]]/Table1[[#This Row],[Units Sold]],4)</f>
        <v>38</v>
      </c>
      <c r="R5472" s="4">
        <f>IFERROR(Table1[[#This Row],[Operating Profit]]/Table1[[#This Row],[Units Sold]],0)</f>
        <v>17.86</v>
      </c>
      <c r="S5472" s="4">
        <f>IFERROR((Table1[[#This Row],[Total Sales]]-Table1[[#This Row],[Operating Profit]])/Table1[[#This Row],[Units Sold]],0)</f>
        <v>20.14</v>
      </c>
      <c r="T5472" s="4" t="str">
        <f>IF(Table1[[#This Row],[Profit per unit]]&gt;$V$8,"Premium","Mass")</f>
        <v>Mass</v>
      </c>
      <c r="U5472" s="4"/>
    </row>
    <row r="5473" spans="2:21" ht="14.25" customHeight="1" x14ac:dyDescent="0.3">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c r="O5473" s="4" t="str">
        <f>TEXT(Table1[[#This Row],[Invoice Date]],"mmm")</f>
        <v>Jan</v>
      </c>
      <c r="P5473" s="4">
        <f>YEAR(Table1[[#This Row],[Invoice Date]])</f>
        <v>2021</v>
      </c>
      <c r="Q5473" s="4">
        <f>IFERROR(Table1[[#This Row],[Total Sales]]/Table1[[#This Row],[Units Sold]],4)</f>
        <v>42</v>
      </c>
      <c r="R5473" s="4">
        <f>IFERROR(Table1[[#This Row],[Operating Profit]]/Table1[[#This Row],[Units Sold]],0)</f>
        <v>21.419999999999998</v>
      </c>
      <c r="S5473" s="4">
        <f>IFERROR((Table1[[#This Row],[Total Sales]]-Table1[[#This Row],[Operating Profit]])/Table1[[#This Row],[Units Sold]],0)</f>
        <v>20.580000000000002</v>
      </c>
      <c r="T5473" s="4" t="str">
        <f>IF(Table1[[#This Row],[Profit per unit]]&gt;$V$8,"Premium","Mass")</f>
        <v>Mass</v>
      </c>
      <c r="U5473" s="4"/>
    </row>
    <row r="5474" spans="2:21" ht="14.25" customHeight="1" x14ac:dyDescent="0.3">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c r="O5474" s="4" t="str">
        <f>TEXT(Table1[[#This Row],[Invoice Date]],"mmm")</f>
        <v>Jan</v>
      </c>
      <c r="P5474" s="4">
        <f>YEAR(Table1[[#This Row],[Invoice Date]])</f>
        <v>2021</v>
      </c>
      <c r="Q5474" s="4">
        <f>IFERROR(Table1[[#This Row],[Total Sales]]/Table1[[#This Row],[Units Sold]],4)</f>
        <v>38</v>
      </c>
      <c r="R5474" s="4">
        <f>IFERROR(Table1[[#This Row],[Operating Profit]]/Table1[[#This Row],[Units Sold]],0)</f>
        <v>17.099999999999998</v>
      </c>
      <c r="S5474" s="4">
        <f>IFERROR((Table1[[#This Row],[Total Sales]]-Table1[[#This Row],[Operating Profit]])/Table1[[#This Row],[Units Sold]],0)</f>
        <v>20.900000000000002</v>
      </c>
      <c r="T5474" s="4" t="str">
        <f>IF(Table1[[#This Row],[Profit per unit]]&gt;$V$8,"Premium","Mass")</f>
        <v>Mass</v>
      </c>
      <c r="U5474" s="4"/>
    </row>
    <row r="5475" spans="2:21" ht="14.25" customHeight="1" x14ac:dyDescent="0.3">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c r="O5475" s="4" t="str">
        <f>TEXT(Table1[[#This Row],[Invoice Date]],"mmm")</f>
        <v>Feb</v>
      </c>
      <c r="P5475" s="4">
        <f>YEAR(Table1[[#This Row],[Invoice Date]])</f>
        <v>2021</v>
      </c>
      <c r="Q5475" s="4">
        <f>IFERROR(Table1[[#This Row],[Total Sales]]/Table1[[#This Row],[Units Sold]],4)</f>
        <v>27</v>
      </c>
      <c r="R5475" s="4">
        <f>IFERROR(Table1[[#This Row],[Operating Profit]]/Table1[[#This Row],[Units Sold]],0)</f>
        <v>12.419999999999998</v>
      </c>
      <c r="S5475" s="4">
        <f>IFERROR((Table1[[#This Row],[Total Sales]]-Table1[[#This Row],[Operating Profit]])/Table1[[#This Row],[Units Sold]],0)</f>
        <v>14.580000000000002</v>
      </c>
      <c r="T5475" s="4" t="str">
        <f>IF(Table1[[#This Row],[Profit per unit]]&gt;$V$8,"Premium","Mass")</f>
        <v>Mass</v>
      </c>
      <c r="U5475" s="4"/>
    </row>
    <row r="5476" spans="2:21" ht="14.25" customHeight="1" x14ac:dyDescent="0.3">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c r="O5476" s="4" t="str">
        <f>TEXT(Table1[[#This Row],[Invoice Date]],"mmm")</f>
        <v>Feb</v>
      </c>
      <c r="P5476" s="4">
        <f>YEAR(Table1[[#This Row],[Invoice Date]])</f>
        <v>2021</v>
      </c>
      <c r="Q5476" s="4">
        <f>IFERROR(Table1[[#This Row],[Total Sales]]/Table1[[#This Row],[Units Sold]],4)</f>
        <v>36</v>
      </c>
      <c r="R5476" s="4">
        <f>IFERROR(Table1[[#This Row],[Operating Profit]]/Table1[[#This Row],[Units Sold]],0)</f>
        <v>16.2</v>
      </c>
      <c r="S5476" s="4">
        <f>IFERROR((Table1[[#This Row],[Total Sales]]-Table1[[#This Row],[Operating Profit]])/Table1[[#This Row],[Units Sold]],0)</f>
        <v>19.8</v>
      </c>
      <c r="T5476" s="4" t="str">
        <f>IF(Table1[[#This Row],[Profit per unit]]&gt;$V$8,"Premium","Mass")</f>
        <v>Mass</v>
      </c>
      <c r="U5476" s="4"/>
    </row>
    <row r="5477" spans="2:21" ht="14.25" customHeight="1" x14ac:dyDescent="0.3">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c r="O5477" s="4" t="str">
        <f>TEXT(Table1[[#This Row],[Invoice Date]],"mmm")</f>
        <v>Feb</v>
      </c>
      <c r="P5477" s="4">
        <f>YEAR(Table1[[#This Row],[Invoice Date]])</f>
        <v>2021</v>
      </c>
      <c r="Q5477" s="4">
        <f>IFERROR(Table1[[#This Row],[Total Sales]]/Table1[[#This Row],[Units Sold]],4)</f>
        <v>39</v>
      </c>
      <c r="R5477" s="4">
        <f>IFERROR(Table1[[#This Row],[Operating Profit]]/Table1[[#This Row],[Units Sold]],0)</f>
        <v>17.549999999999997</v>
      </c>
      <c r="S5477" s="4">
        <f>IFERROR((Table1[[#This Row],[Total Sales]]-Table1[[#This Row],[Operating Profit]])/Table1[[#This Row],[Units Sold]],0)</f>
        <v>21.450000000000003</v>
      </c>
      <c r="T5477" s="4" t="str">
        <f>IF(Table1[[#This Row],[Profit per unit]]&gt;$V$8,"Premium","Mass")</f>
        <v>Mass</v>
      </c>
      <c r="U5477" s="4"/>
    </row>
    <row r="5478" spans="2:21" ht="14.25" customHeight="1" x14ac:dyDescent="0.3">
      <c r="B5478" s="4" t="s">
        <v>14</v>
      </c>
      <c r="C5478" s="4">
        <v>1128299</v>
      </c>
      <c r="D5478" s="5">
        <v>44251</v>
      </c>
      <c r="E5478" s="4" t="s">
        <v>48</v>
      </c>
      <c r="F5478" s="4" t="s">
        <v>72</v>
      </c>
      <c r="G5478" s="4" t="s">
        <v>73</v>
      </c>
      <c r="H5478" s="6" t="s">
        <v>21</v>
      </c>
      <c r="I5478" s="7">
        <v>38</v>
      </c>
      <c r="J5478" s="8">
        <v>58</v>
      </c>
      <c r="K5478" s="9">
        <v>2204</v>
      </c>
      <c r="L5478" s="9">
        <v>1102</v>
      </c>
      <c r="M5478" s="10">
        <v>0.5</v>
      </c>
      <c r="N5478" s="4" t="s">
        <v>83</v>
      </c>
      <c r="O5478" s="4" t="str">
        <f>TEXT(Table1[[#This Row],[Invoice Date]],"mmm")</f>
        <v>Feb</v>
      </c>
      <c r="P5478" s="4">
        <f>YEAR(Table1[[#This Row],[Invoice Date]])</f>
        <v>2021</v>
      </c>
      <c r="Q5478" s="4">
        <f>IFERROR(Table1[[#This Row],[Total Sales]]/Table1[[#This Row],[Units Sold]],4)</f>
        <v>38</v>
      </c>
      <c r="R5478" s="4">
        <f>IFERROR(Table1[[#This Row],[Operating Profit]]/Table1[[#This Row],[Units Sold]],0)</f>
        <v>19</v>
      </c>
      <c r="S5478" s="4">
        <f>IFERROR((Table1[[#This Row],[Total Sales]]-Table1[[#This Row],[Operating Profit]])/Table1[[#This Row],[Units Sold]],0)</f>
        <v>19</v>
      </c>
      <c r="T5478" s="4" t="str">
        <f>IF(Table1[[#This Row],[Profit per unit]]&gt;$V$8,"Premium","Mass")</f>
        <v>Mass</v>
      </c>
      <c r="U5478" s="4"/>
    </row>
    <row r="5479" spans="2:21" ht="14.25" customHeight="1" x14ac:dyDescent="0.3">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c r="O5479" s="4" t="str">
        <f>TEXT(Table1[[#This Row],[Invoice Date]],"mmm")</f>
        <v>Feb</v>
      </c>
      <c r="P5479" s="4">
        <f>YEAR(Table1[[#This Row],[Invoice Date]])</f>
        <v>2021</v>
      </c>
      <c r="Q5479" s="4">
        <f>IFERROR(Table1[[#This Row],[Total Sales]]/Table1[[#This Row],[Units Sold]],4)</f>
        <v>42</v>
      </c>
      <c r="R5479" s="4">
        <f>IFERROR(Table1[[#This Row],[Operating Profit]]/Table1[[#This Row],[Units Sold]],0)</f>
        <v>23.1</v>
      </c>
      <c r="S5479" s="4">
        <f>IFERROR((Table1[[#This Row],[Total Sales]]-Table1[[#This Row],[Operating Profit]])/Table1[[#This Row],[Units Sold]],0)</f>
        <v>18.899999999999999</v>
      </c>
      <c r="T5479" s="4" t="str">
        <f>IF(Table1[[#This Row],[Profit per unit]]&gt;$V$8,"Premium","Mass")</f>
        <v>Mass</v>
      </c>
      <c r="U5479" s="4"/>
    </row>
    <row r="5480" spans="2:21" ht="14.25" customHeight="1" x14ac:dyDescent="0.3">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c r="O5480" s="4" t="str">
        <f>TEXT(Table1[[#This Row],[Invoice Date]],"mmm")</f>
        <v>Feb</v>
      </c>
      <c r="P5480" s="4">
        <f>YEAR(Table1[[#This Row],[Invoice Date]])</f>
        <v>2021</v>
      </c>
      <c r="Q5480" s="4">
        <f>IFERROR(Table1[[#This Row],[Total Sales]]/Table1[[#This Row],[Units Sold]],4)</f>
        <v>38</v>
      </c>
      <c r="R5480" s="4">
        <f>IFERROR(Table1[[#This Row],[Operating Profit]]/Table1[[#This Row],[Units Sold]],0)</f>
        <v>16.34</v>
      </c>
      <c r="S5480" s="4">
        <f>IFERROR((Table1[[#This Row],[Total Sales]]-Table1[[#This Row],[Operating Profit]])/Table1[[#This Row],[Units Sold]],0)</f>
        <v>21.66</v>
      </c>
      <c r="T5480" s="4" t="str">
        <f>IF(Table1[[#This Row],[Profit per unit]]&gt;$V$8,"Premium","Mass")</f>
        <v>Mass</v>
      </c>
      <c r="U5480" s="4"/>
    </row>
    <row r="5481" spans="2:21" ht="14.25" customHeight="1" x14ac:dyDescent="0.3">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c r="O5481" s="4" t="str">
        <f>TEXT(Table1[[#This Row],[Invoice Date]],"mmm")</f>
        <v>Mar</v>
      </c>
      <c r="P5481" s="4">
        <f>YEAR(Table1[[#This Row],[Invoice Date]])</f>
        <v>2021</v>
      </c>
      <c r="Q5481" s="4">
        <f>IFERROR(Table1[[#This Row],[Total Sales]]/Table1[[#This Row],[Units Sold]],4)</f>
        <v>38</v>
      </c>
      <c r="R5481" s="4">
        <f>IFERROR(Table1[[#This Row],[Operating Profit]]/Table1[[#This Row],[Units Sold]],0)</f>
        <v>17.86</v>
      </c>
      <c r="S5481" s="4">
        <f>IFERROR((Table1[[#This Row],[Total Sales]]-Table1[[#This Row],[Operating Profit]])/Table1[[#This Row],[Units Sold]],0)</f>
        <v>20.14</v>
      </c>
      <c r="T5481" s="4" t="str">
        <f>IF(Table1[[#This Row],[Profit per unit]]&gt;$V$8,"Premium","Mass")</f>
        <v>Mass</v>
      </c>
      <c r="U5481" s="4"/>
    </row>
    <row r="5482" spans="2:21" ht="14.25" customHeight="1" x14ac:dyDescent="0.3">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c r="O5482" s="4" t="str">
        <f>TEXT(Table1[[#This Row],[Invoice Date]],"mmm")</f>
        <v>Mar</v>
      </c>
      <c r="P5482" s="4">
        <f>YEAR(Table1[[#This Row],[Invoice Date]])</f>
        <v>2021</v>
      </c>
      <c r="Q5482" s="4">
        <f>IFERROR(Table1[[#This Row],[Total Sales]]/Table1[[#This Row],[Units Sold]],4)</f>
        <v>45</v>
      </c>
      <c r="R5482" s="4">
        <f>IFERROR(Table1[[#This Row],[Operating Profit]]/Table1[[#This Row],[Units Sold]],0)</f>
        <v>21.15</v>
      </c>
      <c r="S5482" s="4">
        <f>IFERROR((Table1[[#This Row],[Total Sales]]-Table1[[#This Row],[Operating Profit]])/Table1[[#This Row],[Units Sold]],0)</f>
        <v>23.85</v>
      </c>
      <c r="T5482" s="4" t="str">
        <f>IF(Table1[[#This Row],[Profit per unit]]&gt;$V$8,"Premium","Mass")</f>
        <v>Mass</v>
      </c>
      <c r="U5482" s="4"/>
    </row>
    <row r="5483" spans="2:21" ht="14.25" customHeight="1" x14ac:dyDescent="0.3">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c r="O5483" s="4" t="str">
        <f>TEXT(Table1[[#This Row],[Invoice Date]],"mmm")</f>
        <v>Mar</v>
      </c>
      <c r="P5483" s="4">
        <f>YEAR(Table1[[#This Row],[Invoice Date]])</f>
        <v>2021</v>
      </c>
      <c r="Q5483" s="4">
        <f>IFERROR(Table1[[#This Row],[Total Sales]]/Table1[[#This Row],[Units Sold]],4)</f>
        <v>52</v>
      </c>
      <c r="R5483" s="4">
        <f>IFERROR(Table1[[#This Row],[Operating Profit]]/Table1[[#This Row],[Units Sold]],0)</f>
        <v>24.96</v>
      </c>
      <c r="S5483" s="4">
        <f>IFERROR((Table1[[#This Row],[Total Sales]]-Table1[[#This Row],[Operating Profit]])/Table1[[#This Row],[Units Sold]],0)</f>
        <v>27.04</v>
      </c>
      <c r="T5483" s="4" t="str">
        <f>IF(Table1[[#This Row],[Profit per unit]]&gt;$V$8,"Premium","Mass")</f>
        <v>Mass</v>
      </c>
      <c r="U5483" s="4"/>
    </row>
    <row r="5484" spans="2:21" ht="14.25" customHeight="1" x14ac:dyDescent="0.3">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c r="O5484" s="4" t="str">
        <f>TEXT(Table1[[#This Row],[Invoice Date]],"mmm")</f>
        <v>Mar</v>
      </c>
      <c r="P5484" s="4">
        <f>YEAR(Table1[[#This Row],[Invoice Date]])</f>
        <v>2021</v>
      </c>
      <c r="Q5484" s="4">
        <f>IFERROR(Table1[[#This Row],[Total Sales]]/Table1[[#This Row],[Units Sold]],4)</f>
        <v>48</v>
      </c>
      <c r="R5484" s="4">
        <f>IFERROR(Table1[[#This Row],[Operating Profit]]/Table1[[#This Row],[Units Sold]],0)</f>
        <v>22.08</v>
      </c>
      <c r="S5484" s="4">
        <f>IFERROR((Table1[[#This Row],[Total Sales]]-Table1[[#This Row],[Operating Profit]])/Table1[[#This Row],[Units Sold]],0)</f>
        <v>25.92</v>
      </c>
      <c r="T5484" s="4" t="str">
        <f>IF(Table1[[#This Row],[Profit per unit]]&gt;$V$8,"Premium","Mass")</f>
        <v>Mass</v>
      </c>
      <c r="U5484" s="4"/>
    </row>
    <row r="5485" spans="2:21" ht="14.25" customHeight="1" x14ac:dyDescent="0.3">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c r="O5485" s="4" t="str">
        <f>TEXT(Table1[[#This Row],[Invoice Date]],"mmm")</f>
        <v>Mar</v>
      </c>
      <c r="P5485" s="4">
        <f>YEAR(Table1[[#This Row],[Invoice Date]])</f>
        <v>2021</v>
      </c>
      <c r="Q5485" s="4">
        <f>IFERROR(Table1[[#This Row],[Total Sales]]/Table1[[#This Row],[Units Sold]],4)</f>
        <v>51</v>
      </c>
      <c r="R5485" s="4">
        <f>IFERROR(Table1[[#This Row],[Operating Profit]]/Table1[[#This Row],[Units Sold]],0)</f>
        <v>26.52</v>
      </c>
      <c r="S5485" s="4">
        <f>IFERROR((Table1[[#This Row],[Total Sales]]-Table1[[#This Row],[Operating Profit]])/Table1[[#This Row],[Units Sold]],0)</f>
        <v>24.48</v>
      </c>
      <c r="T5485" s="4" t="str">
        <f>IF(Table1[[#This Row],[Profit per unit]]&gt;$V$8,"Premium","Mass")</f>
        <v>Mass</v>
      </c>
      <c r="U5485" s="4"/>
    </row>
    <row r="5486" spans="2:21" ht="14.25" customHeight="1" x14ac:dyDescent="0.3">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c r="O5486" s="4" t="str">
        <f>TEXT(Table1[[#This Row],[Invoice Date]],"mmm")</f>
        <v>Mar</v>
      </c>
      <c r="P5486" s="4">
        <f>YEAR(Table1[[#This Row],[Invoice Date]])</f>
        <v>2021</v>
      </c>
      <c r="Q5486" s="4">
        <f>IFERROR(Table1[[#This Row],[Total Sales]]/Table1[[#This Row],[Units Sold]],4)</f>
        <v>49</v>
      </c>
      <c r="R5486" s="4">
        <f>IFERROR(Table1[[#This Row],[Operating Profit]]/Table1[[#This Row],[Units Sold]],0)</f>
        <v>20.580000000000002</v>
      </c>
      <c r="S5486" s="4">
        <f>IFERROR((Table1[[#This Row],[Total Sales]]-Table1[[#This Row],[Operating Profit]])/Table1[[#This Row],[Units Sold]],0)</f>
        <v>28.42</v>
      </c>
      <c r="T5486" s="4" t="str">
        <f>IF(Table1[[#This Row],[Profit per unit]]&gt;$V$8,"Premium","Mass")</f>
        <v>Mass</v>
      </c>
      <c r="U5486" s="4"/>
    </row>
    <row r="5487" spans="2:21" ht="14.25" customHeight="1" x14ac:dyDescent="0.3">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c r="O5487" s="4" t="str">
        <f>TEXT(Table1[[#This Row],[Invoice Date]],"mmm")</f>
        <v>Apr</v>
      </c>
      <c r="P5487" s="4">
        <f>YEAR(Table1[[#This Row],[Invoice Date]])</f>
        <v>2021</v>
      </c>
      <c r="Q5487" s="4">
        <f>IFERROR(Table1[[#This Row],[Total Sales]]/Table1[[#This Row],[Units Sold]],4)</f>
        <v>52</v>
      </c>
      <c r="R5487" s="4">
        <f>IFERROR(Table1[[#This Row],[Operating Profit]]/Table1[[#This Row],[Units Sold]],0)</f>
        <v>24.96</v>
      </c>
      <c r="S5487" s="4">
        <f>IFERROR((Table1[[#This Row],[Total Sales]]-Table1[[#This Row],[Operating Profit]])/Table1[[#This Row],[Units Sold]],0)</f>
        <v>27.04</v>
      </c>
      <c r="T5487" s="4" t="str">
        <f>IF(Table1[[#This Row],[Profit per unit]]&gt;$V$8,"Premium","Mass")</f>
        <v>Mass</v>
      </c>
      <c r="U5487" s="4"/>
    </row>
    <row r="5488" spans="2:21" ht="14.25" customHeight="1" x14ac:dyDescent="0.3">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c r="O5488" s="4" t="str">
        <f>TEXT(Table1[[#This Row],[Invoice Date]],"mmm")</f>
        <v>Apr</v>
      </c>
      <c r="P5488" s="4">
        <f>YEAR(Table1[[#This Row],[Invoice Date]])</f>
        <v>2021</v>
      </c>
      <c r="Q5488" s="4">
        <f>IFERROR(Table1[[#This Row],[Total Sales]]/Table1[[#This Row],[Units Sold]],4)</f>
        <v>59</v>
      </c>
      <c r="R5488" s="4">
        <f>IFERROR(Table1[[#This Row],[Operating Profit]]/Table1[[#This Row],[Units Sold]],0)</f>
        <v>28.32</v>
      </c>
      <c r="S5488" s="4">
        <f>IFERROR((Table1[[#This Row],[Total Sales]]-Table1[[#This Row],[Operating Profit]])/Table1[[#This Row],[Units Sold]],0)</f>
        <v>30.68</v>
      </c>
      <c r="T5488" s="4" t="str">
        <f>IF(Table1[[#This Row],[Profit per unit]]&gt;$V$8,"Premium","Mass")</f>
        <v>Mass</v>
      </c>
      <c r="U5488" s="4"/>
    </row>
    <row r="5489" spans="2:21" ht="14.25" customHeight="1" x14ac:dyDescent="0.3">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c r="O5489" s="4" t="str">
        <f>TEXT(Table1[[#This Row],[Invoice Date]],"mmm")</f>
        <v>Apr</v>
      </c>
      <c r="P5489" s="4">
        <f>YEAR(Table1[[#This Row],[Invoice Date]])</f>
        <v>2021</v>
      </c>
      <c r="Q5489" s="4">
        <f>IFERROR(Table1[[#This Row],[Total Sales]]/Table1[[#This Row],[Units Sold]],4)</f>
        <v>57</v>
      </c>
      <c r="R5489" s="4">
        <f>IFERROR(Table1[[#This Row],[Operating Profit]]/Table1[[#This Row],[Units Sold]],0)</f>
        <v>27.930000000000003</v>
      </c>
      <c r="S5489" s="4">
        <f>IFERROR((Table1[[#This Row],[Total Sales]]-Table1[[#This Row],[Operating Profit]])/Table1[[#This Row],[Units Sold]],0)</f>
        <v>29.069999999999997</v>
      </c>
      <c r="T5489" s="4" t="str">
        <f>IF(Table1[[#This Row],[Profit per unit]]&gt;$V$8,"Premium","Mass")</f>
        <v>Mass</v>
      </c>
      <c r="U5489" s="4"/>
    </row>
    <row r="5490" spans="2:21" ht="14.25" customHeight="1" x14ac:dyDescent="0.3">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c r="O5490" s="4" t="str">
        <f>TEXT(Table1[[#This Row],[Invoice Date]],"mmm")</f>
        <v>Apr</v>
      </c>
      <c r="P5490" s="4">
        <f>YEAR(Table1[[#This Row],[Invoice Date]])</f>
        <v>2021</v>
      </c>
      <c r="Q5490" s="4">
        <f>IFERROR(Table1[[#This Row],[Total Sales]]/Table1[[#This Row],[Units Sold]],4)</f>
        <v>42</v>
      </c>
      <c r="R5490" s="4">
        <f>IFERROR(Table1[[#This Row],[Operating Profit]]/Table1[[#This Row],[Units Sold]],0)</f>
        <v>19.739999999999998</v>
      </c>
      <c r="S5490" s="4">
        <f>IFERROR((Table1[[#This Row],[Total Sales]]-Table1[[#This Row],[Operating Profit]])/Table1[[#This Row],[Units Sold]],0)</f>
        <v>22.26</v>
      </c>
      <c r="T5490" s="4" t="str">
        <f>IF(Table1[[#This Row],[Profit per unit]]&gt;$V$8,"Premium","Mass")</f>
        <v>Mass</v>
      </c>
      <c r="U5490" s="4"/>
    </row>
    <row r="5491" spans="2:21" ht="14.25" customHeight="1" x14ac:dyDescent="0.3">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c r="O5491" s="4" t="str">
        <f>TEXT(Table1[[#This Row],[Invoice Date]],"mmm")</f>
        <v>Apr</v>
      </c>
      <c r="P5491" s="4">
        <f>YEAR(Table1[[#This Row],[Invoice Date]])</f>
        <v>2021</v>
      </c>
      <c r="Q5491" s="4">
        <f>IFERROR(Table1[[#This Row],[Total Sales]]/Table1[[#This Row],[Units Sold]],4)</f>
        <v>49</v>
      </c>
      <c r="R5491" s="4">
        <f>IFERROR(Table1[[#This Row],[Operating Profit]]/Table1[[#This Row],[Units Sold]],0)</f>
        <v>24.99</v>
      </c>
      <c r="S5491" s="4">
        <f>IFERROR((Table1[[#This Row],[Total Sales]]-Table1[[#This Row],[Operating Profit]])/Table1[[#This Row],[Units Sold]],0)</f>
        <v>24.01</v>
      </c>
      <c r="T5491" s="4" t="str">
        <f>IF(Table1[[#This Row],[Profit per unit]]&gt;$V$8,"Premium","Mass")</f>
        <v>Mass</v>
      </c>
      <c r="U5491" s="4"/>
    </row>
    <row r="5492" spans="2:21" ht="14.25" customHeight="1" x14ac:dyDescent="0.3">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c r="O5492" s="4" t="str">
        <f>TEXT(Table1[[#This Row],[Invoice Date]],"mmm")</f>
        <v>Apr</v>
      </c>
      <c r="P5492" s="4">
        <f>YEAR(Table1[[#This Row],[Invoice Date]])</f>
        <v>2021</v>
      </c>
      <c r="Q5492" s="4">
        <f>IFERROR(Table1[[#This Row],[Total Sales]]/Table1[[#This Row],[Units Sold]],4)</f>
        <v>64</v>
      </c>
      <c r="R5492" s="4">
        <f>IFERROR(Table1[[#This Row],[Operating Profit]]/Table1[[#This Row],[Units Sold]],0)</f>
        <v>28.16</v>
      </c>
      <c r="S5492" s="4">
        <f>IFERROR((Table1[[#This Row],[Total Sales]]-Table1[[#This Row],[Operating Profit]])/Table1[[#This Row],[Units Sold]],0)</f>
        <v>35.839999999999996</v>
      </c>
      <c r="T5492" s="4" t="str">
        <f>IF(Table1[[#This Row],[Profit per unit]]&gt;$V$8,"Premium","Mass")</f>
        <v>Mass</v>
      </c>
      <c r="U5492" s="4"/>
    </row>
    <row r="5493" spans="2:21" ht="14.25" customHeight="1" x14ac:dyDescent="0.3">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c r="O5493" s="4" t="str">
        <f>TEXT(Table1[[#This Row],[Invoice Date]],"mmm")</f>
        <v>May</v>
      </c>
      <c r="P5493" s="4">
        <f>YEAR(Table1[[#This Row],[Invoice Date]])</f>
        <v>2021</v>
      </c>
      <c r="Q5493" s="4">
        <f>IFERROR(Table1[[#This Row],[Total Sales]]/Table1[[#This Row],[Units Sold]],4)</f>
        <v>46</v>
      </c>
      <c r="R5493" s="4">
        <f>IFERROR(Table1[[#This Row],[Operating Profit]]/Table1[[#This Row],[Units Sold]],0)</f>
        <v>21.16</v>
      </c>
      <c r="S5493" s="4">
        <f>IFERROR((Table1[[#This Row],[Total Sales]]-Table1[[#This Row],[Operating Profit]])/Table1[[#This Row],[Units Sold]],0)</f>
        <v>24.84</v>
      </c>
      <c r="T5493" s="4" t="str">
        <f>IF(Table1[[#This Row],[Profit per unit]]&gt;$V$8,"Premium","Mass")</f>
        <v>Mass</v>
      </c>
      <c r="U5493" s="4"/>
    </row>
    <row r="5494" spans="2:21" ht="14.25" customHeight="1" x14ac:dyDescent="0.3">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c r="O5494" s="4" t="str">
        <f>TEXT(Table1[[#This Row],[Invoice Date]],"mmm")</f>
        <v>May</v>
      </c>
      <c r="P5494" s="4">
        <f>YEAR(Table1[[#This Row],[Invoice Date]])</f>
        <v>2021</v>
      </c>
      <c r="Q5494" s="4">
        <f>IFERROR(Table1[[#This Row],[Total Sales]]/Table1[[#This Row],[Units Sold]],4)</f>
        <v>51</v>
      </c>
      <c r="R5494" s="4">
        <f>IFERROR(Table1[[#This Row],[Operating Profit]]/Table1[[#This Row],[Units Sold]],0)</f>
        <v>22.95</v>
      </c>
      <c r="S5494" s="4">
        <f>IFERROR((Table1[[#This Row],[Total Sales]]-Table1[[#This Row],[Operating Profit]])/Table1[[#This Row],[Units Sold]],0)</f>
        <v>28.05</v>
      </c>
      <c r="T5494" s="4" t="str">
        <f>IF(Table1[[#This Row],[Profit per unit]]&gt;$V$8,"Premium","Mass")</f>
        <v>Mass</v>
      </c>
      <c r="U5494" s="4"/>
    </row>
    <row r="5495" spans="2:21" ht="14.25" customHeight="1" x14ac:dyDescent="0.3">
      <c r="B5495" s="4" t="s">
        <v>14</v>
      </c>
      <c r="C5495" s="4">
        <v>1128299</v>
      </c>
      <c r="D5495" s="5">
        <v>44341</v>
      </c>
      <c r="E5495" s="4" t="s">
        <v>48</v>
      </c>
      <c r="F5495" s="4" t="s">
        <v>72</v>
      </c>
      <c r="G5495" s="4" t="s">
        <v>73</v>
      </c>
      <c r="H5495" s="6" t="s">
        <v>20</v>
      </c>
      <c r="I5495" s="7">
        <v>50</v>
      </c>
      <c r="J5495" s="8">
        <v>88</v>
      </c>
      <c r="K5495" s="9">
        <v>4400</v>
      </c>
      <c r="L5495" s="9">
        <v>2200</v>
      </c>
      <c r="M5495" s="10">
        <v>0.5</v>
      </c>
      <c r="N5495" s="4" t="s">
        <v>83</v>
      </c>
      <c r="O5495" s="4" t="str">
        <f>TEXT(Table1[[#This Row],[Invoice Date]],"mmm")</f>
        <v>May</v>
      </c>
      <c r="P5495" s="4">
        <f>YEAR(Table1[[#This Row],[Invoice Date]])</f>
        <v>2021</v>
      </c>
      <c r="Q5495" s="4">
        <f>IFERROR(Table1[[#This Row],[Total Sales]]/Table1[[#This Row],[Units Sold]],4)</f>
        <v>50</v>
      </c>
      <c r="R5495" s="4">
        <f>IFERROR(Table1[[#This Row],[Operating Profit]]/Table1[[#This Row],[Units Sold]],0)</f>
        <v>25</v>
      </c>
      <c r="S5495" s="4">
        <f>IFERROR((Table1[[#This Row],[Total Sales]]-Table1[[#This Row],[Operating Profit]])/Table1[[#This Row],[Units Sold]],0)</f>
        <v>25</v>
      </c>
      <c r="T5495" s="4" t="str">
        <f>IF(Table1[[#This Row],[Profit per unit]]&gt;$V$8,"Premium","Mass")</f>
        <v>Mass</v>
      </c>
      <c r="U5495" s="4"/>
    </row>
    <row r="5496" spans="2:21" ht="14.25" customHeight="1" x14ac:dyDescent="0.3">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c r="O5496" s="4" t="str">
        <f>TEXT(Table1[[#This Row],[Invoice Date]],"mmm")</f>
        <v>May</v>
      </c>
      <c r="P5496" s="4">
        <f>YEAR(Table1[[#This Row],[Invoice Date]])</f>
        <v>2021</v>
      </c>
      <c r="Q5496" s="4">
        <f>IFERROR(Table1[[#This Row],[Total Sales]]/Table1[[#This Row],[Units Sold]],4)</f>
        <v>47</v>
      </c>
      <c r="R5496" s="4">
        <f>IFERROR(Table1[[#This Row],[Operating Profit]]/Table1[[#This Row],[Units Sold]],0)</f>
        <v>23.5</v>
      </c>
      <c r="S5496" s="4">
        <f>IFERROR((Table1[[#This Row],[Total Sales]]-Table1[[#This Row],[Operating Profit]])/Table1[[#This Row],[Units Sold]],0)</f>
        <v>23.5</v>
      </c>
      <c r="T5496" s="4" t="str">
        <f>IF(Table1[[#This Row],[Profit per unit]]&gt;$V$8,"Premium","Mass")</f>
        <v>Mass</v>
      </c>
      <c r="U5496" s="4"/>
    </row>
    <row r="5497" spans="2:21" ht="14.25" customHeight="1" x14ac:dyDescent="0.3">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c r="O5497" s="4" t="str">
        <f>TEXT(Table1[[#This Row],[Invoice Date]],"mmm")</f>
        <v>May</v>
      </c>
      <c r="P5497" s="4">
        <f>YEAR(Table1[[#This Row],[Invoice Date]])</f>
        <v>2021</v>
      </c>
      <c r="Q5497" s="4">
        <f>IFERROR(Table1[[#This Row],[Total Sales]]/Table1[[#This Row],[Units Sold]],4)</f>
        <v>44</v>
      </c>
      <c r="R5497" s="4">
        <f>IFERROR(Table1[[#This Row],[Operating Profit]]/Table1[[#This Row],[Units Sold]],0)</f>
        <v>23.76</v>
      </c>
      <c r="S5497" s="4">
        <f>IFERROR((Table1[[#This Row],[Total Sales]]-Table1[[#This Row],[Operating Profit]])/Table1[[#This Row],[Units Sold]],0)</f>
        <v>20.239999999999998</v>
      </c>
      <c r="T5497" s="4" t="str">
        <f>IF(Table1[[#This Row],[Profit per unit]]&gt;$V$8,"Premium","Mass")</f>
        <v>Mass</v>
      </c>
      <c r="U5497" s="4"/>
    </row>
    <row r="5498" spans="2:21" ht="14.25" customHeight="1" x14ac:dyDescent="0.3">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c r="O5498" s="4" t="str">
        <f>TEXT(Table1[[#This Row],[Invoice Date]],"mmm")</f>
        <v>May</v>
      </c>
      <c r="P5498" s="4">
        <f>YEAR(Table1[[#This Row],[Invoice Date]])</f>
        <v>2021</v>
      </c>
      <c r="Q5498" s="4">
        <f>IFERROR(Table1[[#This Row],[Total Sales]]/Table1[[#This Row],[Units Sold]],4)</f>
        <v>56</v>
      </c>
      <c r="R5498" s="4">
        <f>IFERROR(Table1[[#This Row],[Operating Profit]]/Table1[[#This Row],[Units Sold]],0)</f>
        <v>24.08</v>
      </c>
      <c r="S5498" s="4">
        <f>IFERROR((Table1[[#This Row],[Total Sales]]-Table1[[#This Row],[Operating Profit]])/Table1[[#This Row],[Units Sold]],0)</f>
        <v>31.92</v>
      </c>
      <c r="T5498" s="4" t="str">
        <f>IF(Table1[[#This Row],[Profit per unit]]&gt;$V$8,"Premium","Mass")</f>
        <v>Mass</v>
      </c>
      <c r="U5498" s="4"/>
    </row>
    <row r="5499" spans="2:21" ht="14.25" customHeight="1" x14ac:dyDescent="0.3">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c r="O5499" s="4" t="str">
        <f>TEXT(Table1[[#This Row],[Invoice Date]],"mmm")</f>
        <v>Jun</v>
      </c>
      <c r="P5499" s="4">
        <f>YEAR(Table1[[#This Row],[Invoice Date]])</f>
        <v>2021</v>
      </c>
      <c r="Q5499" s="4">
        <f>IFERROR(Table1[[#This Row],[Total Sales]]/Table1[[#This Row],[Units Sold]],4)</f>
        <v>53</v>
      </c>
      <c r="R5499" s="4">
        <f>IFERROR(Table1[[#This Row],[Operating Profit]]/Table1[[#This Row],[Units Sold]],0)</f>
        <v>24.91</v>
      </c>
      <c r="S5499" s="4">
        <f>IFERROR((Table1[[#This Row],[Total Sales]]-Table1[[#This Row],[Operating Profit]])/Table1[[#This Row],[Units Sold]],0)</f>
        <v>28.09</v>
      </c>
      <c r="T5499" s="4" t="str">
        <f>IF(Table1[[#This Row],[Profit per unit]]&gt;$V$8,"Premium","Mass")</f>
        <v>Mass</v>
      </c>
      <c r="U5499" s="4"/>
    </row>
    <row r="5500" spans="2:21" ht="14.25" customHeight="1" x14ac:dyDescent="0.3">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c r="O5500" s="4" t="str">
        <f>TEXT(Table1[[#This Row],[Invoice Date]],"mmm")</f>
        <v>Jun</v>
      </c>
      <c r="P5500" s="4">
        <f>YEAR(Table1[[#This Row],[Invoice Date]])</f>
        <v>2021</v>
      </c>
      <c r="Q5500" s="4">
        <f>IFERROR(Table1[[#This Row],[Total Sales]]/Table1[[#This Row],[Units Sold]],4)</f>
        <v>62</v>
      </c>
      <c r="R5500" s="4">
        <f>IFERROR(Table1[[#This Row],[Operating Profit]]/Table1[[#This Row],[Units Sold]],0)</f>
        <v>28.519999999999996</v>
      </c>
      <c r="S5500" s="4">
        <f>IFERROR((Table1[[#This Row],[Total Sales]]-Table1[[#This Row],[Operating Profit]])/Table1[[#This Row],[Units Sold]],0)</f>
        <v>33.480000000000004</v>
      </c>
      <c r="T5500" s="4" t="str">
        <f>IF(Table1[[#This Row],[Profit per unit]]&gt;$V$8,"Premium","Mass")</f>
        <v>Mass</v>
      </c>
      <c r="U5500" s="4"/>
    </row>
    <row r="5501" spans="2:21" ht="14.25" customHeight="1" x14ac:dyDescent="0.3">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c r="O5501" s="4" t="str">
        <f>TEXT(Table1[[#This Row],[Invoice Date]],"mmm")</f>
        <v>Jun</v>
      </c>
      <c r="P5501" s="4">
        <f>YEAR(Table1[[#This Row],[Invoice Date]])</f>
        <v>2021</v>
      </c>
      <c r="Q5501" s="4">
        <f>IFERROR(Table1[[#This Row],[Total Sales]]/Table1[[#This Row],[Units Sold]],4)</f>
        <v>73</v>
      </c>
      <c r="R5501" s="4">
        <f>IFERROR(Table1[[#This Row],[Operating Profit]]/Table1[[#This Row],[Units Sold]],0)</f>
        <v>35.04</v>
      </c>
      <c r="S5501" s="4">
        <f>IFERROR((Table1[[#This Row],[Total Sales]]-Table1[[#This Row],[Operating Profit]])/Table1[[#This Row],[Units Sold]],0)</f>
        <v>37.96</v>
      </c>
      <c r="T5501" s="4" t="str">
        <f>IF(Table1[[#This Row],[Profit per unit]]&gt;$V$8,"Premium","Mass")</f>
        <v>Mass</v>
      </c>
      <c r="U5501" s="4"/>
    </row>
    <row r="5502" spans="2:21" ht="14.25" customHeight="1" x14ac:dyDescent="0.3">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c r="O5502" s="4" t="str">
        <f>TEXT(Table1[[#This Row],[Invoice Date]],"mmm")</f>
        <v>Jun</v>
      </c>
      <c r="P5502" s="4">
        <f>YEAR(Table1[[#This Row],[Invoice Date]])</f>
        <v>2021</v>
      </c>
      <c r="Q5502" s="4">
        <f>IFERROR(Table1[[#This Row],[Total Sales]]/Table1[[#This Row],[Units Sold]],4)</f>
        <v>72</v>
      </c>
      <c r="R5502" s="4">
        <f>IFERROR(Table1[[#This Row],[Operating Profit]]/Table1[[#This Row],[Units Sold]],0)</f>
        <v>35.28</v>
      </c>
      <c r="S5502" s="4">
        <f>IFERROR((Table1[[#This Row],[Total Sales]]-Table1[[#This Row],[Operating Profit]])/Table1[[#This Row],[Units Sold]],0)</f>
        <v>36.72</v>
      </c>
      <c r="T5502" s="4" t="str">
        <f>IF(Table1[[#This Row],[Profit per unit]]&gt;$V$8,"Premium","Mass")</f>
        <v>Mass</v>
      </c>
      <c r="U5502" s="4"/>
    </row>
    <row r="5503" spans="2:21" ht="14.25" customHeight="1" x14ac:dyDescent="0.3">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c r="O5503" s="4" t="str">
        <f>TEXT(Table1[[#This Row],[Invoice Date]],"mmm")</f>
        <v>Jun</v>
      </c>
      <c r="P5503" s="4">
        <f>YEAR(Table1[[#This Row],[Invoice Date]])</f>
        <v>2021</v>
      </c>
      <c r="Q5503" s="4">
        <f>IFERROR(Table1[[#This Row],[Total Sales]]/Table1[[#This Row],[Units Sold]],4)</f>
        <v>81</v>
      </c>
      <c r="R5503" s="4">
        <f>IFERROR(Table1[[#This Row],[Operating Profit]]/Table1[[#This Row],[Units Sold]],0)</f>
        <v>41.309999999999995</v>
      </c>
      <c r="S5503" s="4">
        <f>IFERROR((Table1[[#This Row],[Total Sales]]-Table1[[#This Row],[Operating Profit]])/Table1[[#This Row],[Units Sold]],0)</f>
        <v>39.690000000000005</v>
      </c>
      <c r="T5503" s="4" t="str">
        <f>IF(Table1[[#This Row],[Profit per unit]]&gt;$V$8,"Premium","Mass")</f>
        <v>Mass</v>
      </c>
      <c r="U5503" s="4"/>
    </row>
    <row r="5504" spans="2:21" ht="14.25" customHeight="1" x14ac:dyDescent="0.3">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c r="O5504" s="4" t="str">
        <f>TEXT(Table1[[#This Row],[Invoice Date]],"mmm")</f>
        <v>Jun</v>
      </c>
      <c r="P5504" s="4">
        <f>YEAR(Table1[[#This Row],[Invoice Date]])</f>
        <v>2021</v>
      </c>
      <c r="Q5504" s="4">
        <f>IFERROR(Table1[[#This Row],[Total Sales]]/Table1[[#This Row],[Units Sold]],4)</f>
        <v>96</v>
      </c>
      <c r="R5504" s="4">
        <f>IFERROR(Table1[[#This Row],[Operating Profit]]/Table1[[#This Row],[Units Sold]],0)</f>
        <v>38.4</v>
      </c>
      <c r="S5504" s="4">
        <f>IFERROR((Table1[[#This Row],[Total Sales]]-Table1[[#This Row],[Operating Profit]])/Table1[[#This Row],[Units Sold]],0)</f>
        <v>57.6</v>
      </c>
      <c r="T5504" s="4" t="str">
        <f>IF(Table1[[#This Row],[Profit per unit]]&gt;$V$8,"Premium","Mass")</f>
        <v>Mass</v>
      </c>
      <c r="U5504" s="4"/>
    </row>
    <row r="5505" spans="2:21" ht="14.25" customHeight="1" x14ac:dyDescent="0.3">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c r="O5505" s="4" t="str">
        <f>TEXT(Table1[[#This Row],[Invoice Date]],"mmm")</f>
        <v>Jul</v>
      </c>
      <c r="P5505" s="4">
        <f>YEAR(Table1[[#This Row],[Invoice Date]])</f>
        <v>2021</v>
      </c>
      <c r="Q5505" s="4">
        <f>IFERROR(Table1[[#This Row],[Total Sales]]/Table1[[#This Row],[Units Sold]],4)</f>
        <v>79</v>
      </c>
      <c r="R5505" s="4">
        <f>IFERROR(Table1[[#This Row],[Operating Profit]]/Table1[[#This Row],[Units Sold]],0)</f>
        <v>39.5</v>
      </c>
      <c r="S5505" s="4">
        <f>IFERROR((Table1[[#This Row],[Total Sales]]-Table1[[#This Row],[Operating Profit]])/Table1[[#This Row],[Units Sold]],0)</f>
        <v>39.5</v>
      </c>
      <c r="T5505" s="4" t="str">
        <f>IF(Table1[[#This Row],[Profit per unit]]&gt;$V$8,"Premium","Mass")</f>
        <v>Mass</v>
      </c>
      <c r="U5505" s="4"/>
    </row>
    <row r="5506" spans="2:21" ht="14.25" customHeight="1" x14ac:dyDescent="0.3">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c r="O5506" s="4" t="str">
        <f>TEXT(Table1[[#This Row],[Invoice Date]],"mmm")</f>
        <v>Jul</v>
      </c>
      <c r="P5506" s="4">
        <f>YEAR(Table1[[#This Row],[Invoice Date]])</f>
        <v>2021</v>
      </c>
      <c r="Q5506" s="4">
        <f>IFERROR(Table1[[#This Row],[Total Sales]]/Table1[[#This Row],[Units Sold]],4)</f>
        <v>81</v>
      </c>
      <c r="R5506" s="4">
        <f>IFERROR(Table1[[#This Row],[Operating Profit]]/Table1[[#This Row],[Units Sold]],0)</f>
        <v>40.5</v>
      </c>
      <c r="S5506" s="4">
        <f>IFERROR((Table1[[#This Row],[Total Sales]]-Table1[[#This Row],[Operating Profit]])/Table1[[#This Row],[Units Sold]],0)</f>
        <v>40.5</v>
      </c>
      <c r="T5506" s="4" t="str">
        <f>IF(Table1[[#This Row],[Profit per unit]]&gt;$V$8,"Premium","Mass")</f>
        <v>Mass</v>
      </c>
      <c r="U5506" s="4"/>
    </row>
    <row r="5507" spans="2:21" ht="14.25" customHeight="1" x14ac:dyDescent="0.3">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c r="O5507" s="4" t="str">
        <f>TEXT(Table1[[#This Row],[Invoice Date]],"mmm")</f>
        <v>Jul</v>
      </c>
      <c r="P5507" s="4">
        <f>YEAR(Table1[[#This Row],[Invoice Date]])</f>
        <v>2021</v>
      </c>
      <c r="Q5507" s="4">
        <f>IFERROR(Table1[[#This Row],[Total Sales]]/Table1[[#This Row],[Units Sold]],4)</f>
        <v>86</v>
      </c>
      <c r="R5507" s="4">
        <f>IFERROR(Table1[[#This Row],[Operating Profit]]/Table1[[#This Row],[Units Sold]],0)</f>
        <v>38.699999999999996</v>
      </c>
      <c r="S5507" s="4">
        <f>IFERROR((Table1[[#This Row],[Total Sales]]-Table1[[#This Row],[Operating Profit]])/Table1[[#This Row],[Units Sold]],0)</f>
        <v>47.300000000000004</v>
      </c>
      <c r="T5507" s="4" t="str">
        <f>IF(Table1[[#This Row],[Profit per unit]]&gt;$V$8,"Premium","Mass")</f>
        <v>Mass</v>
      </c>
      <c r="U5507" s="4"/>
    </row>
    <row r="5508" spans="2:21" ht="14.25" customHeight="1" x14ac:dyDescent="0.3">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c r="O5508" s="4" t="str">
        <f>TEXT(Table1[[#This Row],[Invoice Date]],"mmm")</f>
        <v>Jul</v>
      </c>
      <c r="P5508" s="4">
        <f>YEAR(Table1[[#This Row],[Invoice Date]])</f>
        <v>2021</v>
      </c>
      <c r="Q5508" s="4">
        <f>IFERROR(Table1[[#This Row],[Total Sales]]/Table1[[#This Row],[Units Sold]],4)</f>
        <v>82</v>
      </c>
      <c r="R5508" s="4">
        <f>IFERROR(Table1[[#This Row],[Operating Profit]]/Table1[[#This Row],[Units Sold]],0)</f>
        <v>37.72</v>
      </c>
      <c r="S5508" s="4">
        <f>IFERROR((Table1[[#This Row],[Total Sales]]-Table1[[#This Row],[Operating Profit]])/Table1[[#This Row],[Units Sold]],0)</f>
        <v>44.28</v>
      </c>
      <c r="T5508" s="4" t="str">
        <f>IF(Table1[[#This Row],[Profit per unit]]&gt;$V$8,"Premium","Mass")</f>
        <v>Mass</v>
      </c>
      <c r="U5508" s="4"/>
    </row>
    <row r="5509" spans="2:21" ht="14.25" customHeight="1" x14ac:dyDescent="0.3">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c r="O5509" s="4" t="str">
        <f>TEXT(Table1[[#This Row],[Invoice Date]],"mmm")</f>
        <v>Jul</v>
      </c>
      <c r="P5509" s="4">
        <f>YEAR(Table1[[#This Row],[Invoice Date]])</f>
        <v>2021</v>
      </c>
      <c r="Q5509" s="4">
        <f>IFERROR(Table1[[#This Row],[Total Sales]]/Table1[[#This Row],[Units Sold]],4)</f>
        <v>85</v>
      </c>
      <c r="R5509" s="4">
        <f>IFERROR(Table1[[#This Row],[Operating Profit]]/Table1[[#This Row],[Units Sold]],0)</f>
        <v>46.750000000000007</v>
      </c>
      <c r="S5509" s="4">
        <f>IFERROR((Table1[[#This Row],[Total Sales]]-Table1[[#This Row],[Operating Profit]])/Table1[[#This Row],[Units Sold]],0)</f>
        <v>38.249999999999993</v>
      </c>
      <c r="T5509" s="4" t="str">
        <f>IF(Table1[[#This Row],[Profit per unit]]&gt;$V$8,"Premium","Mass")</f>
        <v>Mass</v>
      </c>
      <c r="U5509" s="4"/>
    </row>
    <row r="5510" spans="2:21" ht="14.25" customHeight="1" x14ac:dyDescent="0.3">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c r="O5510" s="4" t="str">
        <f>TEXT(Table1[[#This Row],[Invoice Date]],"mmm")</f>
        <v>Jul</v>
      </c>
      <c r="P5510" s="4">
        <f>YEAR(Table1[[#This Row],[Invoice Date]])</f>
        <v>2021</v>
      </c>
      <c r="Q5510" s="4">
        <f>IFERROR(Table1[[#This Row],[Total Sales]]/Table1[[#This Row],[Units Sold]],4)</f>
        <v>96</v>
      </c>
      <c r="R5510" s="4">
        <f>IFERROR(Table1[[#This Row],[Operating Profit]]/Table1[[#This Row],[Units Sold]],0)</f>
        <v>38.4</v>
      </c>
      <c r="S5510" s="4">
        <f>IFERROR((Table1[[#This Row],[Total Sales]]-Table1[[#This Row],[Operating Profit]])/Table1[[#This Row],[Units Sold]],0)</f>
        <v>57.6</v>
      </c>
      <c r="T5510" s="4" t="str">
        <f>IF(Table1[[#This Row],[Profit per unit]]&gt;$V$8,"Premium","Mass")</f>
        <v>Mass</v>
      </c>
      <c r="U5510" s="4"/>
    </row>
    <row r="5511" spans="2:21" ht="14.25" customHeight="1" x14ac:dyDescent="0.3">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c r="O5511" s="4" t="str">
        <f>TEXT(Table1[[#This Row],[Invoice Date]],"mmm")</f>
        <v>Aug</v>
      </c>
      <c r="P5511" s="4">
        <f>YEAR(Table1[[#This Row],[Invoice Date]])</f>
        <v>2021</v>
      </c>
      <c r="Q5511" s="4">
        <f>IFERROR(Table1[[#This Row],[Total Sales]]/Table1[[#This Row],[Units Sold]],4)</f>
        <v>83</v>
      </c>
      <c r="R5511" s="4">
        <f>IFERROR(Table1[[#This Row],[Operating Profit]]/Table1[[#This Row],[Units Sold]],0)</f>
        <v>37.35</v>
      </c>
      <c r="S5511" s="4">
        <f>IFERROR((Table1[[#This Row],[Total Sales]]-Table1[[#This Row],[Operating Profit]])/Table1[[#This Row],[Units Sold]],0)</f>
        <v>45.65</v>
      </c>
      <c r="T5511" s="4" t="str">
        <f>IF(Table1[[#This Row],[Profit per unit]]&gt;$V$8,"Premium","Mass")</f>
        <v>Mass</v>
      </c>
      <c r="U5511" s="4"/>
    </row>
    <row r="5512" spans="2:21" ht="14.25" customHeight="1" x14ac:dyDescent="0.3">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c r="O5512" s="4" t="str">
        <f>TEXT(Table1[[#This Row],[Invoice Date]],"mmm")</f>
        <v>Aug</v>
      </c>
      <c r="P5512" s="4">
        <f>YEAR(Table1[[#This Row],[Invoice Date]])</f>
        <v>2021</v>
      </c>
      <c r="Q5512" s="4">
        <f>IFERROR(Table1[[#This Row],[Total Sales]]/Table1[[#This Row],[Units Sold]],4)</f>
        <v>76</v>
      </c>
      <c r="R5512" s="4">
        <f>IFERROR(Table1[[#This Row],[Operating Profit]]/Table1[[#This Row],[Units Sold]],0)</f>
        <v>36.479999999999997</v>
      </c>
      <c r="S5512" s="4">
        <f>IFERROR((Table1[[#This Row],[Total Sales]]-Table1[[#This Row],[Operating Profit]])/Table1[[#This Row],[Units Sold]],0)</f>
        <v>39.520000000000003</v>
      </c>
      <c r="T5512" s="4" t="str">
        <f>IF(Table1[[#This Row],[Profit per unit]]&gt;$V$8,"Premium","Mass")</f>
        <v>Mass</v>
      </c>
      <c r="U5512" s="4"/>
    </row>
    <row r="5513" spans="2:21" ht="14.25" customHeight="1" x14ac:dyDescent="0.3">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c r="O5513" s="4" t="str">
        <f>TEXT(Table1[[#This Row],[Invoice Date]],"mmm")</f>
        <v>Aug</v>
      </c>
      <c r="P5513" s="4">
        <f>YEAR(Table1[[#This Row],[Invoice Date]])</f>
        <v>2021</v>
      </c>
      <c r="Q5513" s="4">
        <f>IFERROR(Table1[[#This Row],[Total Sales]]/Table1[[#This Row],[Units Sold]],4)</f>
        <v>69</v>
      </c>
      <c r="R5513" s="4">
        <f>IFERROR(Table1[[#This Row],[Operating Profit]]/Table1[[#This Row],[Units Sold]],0)</f>
        <v>33.119999999999997</v>
      </c>
      <c r="S5513" s="4">
        <f>IFERROR((Table1[[#This Row],[Total Sales]]-Table1[[#This Row],[Operating Profit]])/Table1[[#This Row],[Units Sold]],0)</f>
        <v>35.880000000000003</v>
      </c>
      <c r="T5513" s="4" t="str">
        <f>IF(Table1[[#This Row],[Profit per unit]]&gt;$V$8,"Premium","Mass")</f>
        <v>Mass</v>
      </c>
      <c r="U5513" s="4"/>
    </row>
    <row r="5514" spans="2:21" ht="14.25" customHeight="1" x14ac:dyDescent="0.3">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c r="O5514" s="4" t="str">
        <f>TEXT(Table1[[#This Row],[Invoice Date]],"mmm")</f>
        <v>Aug</v>
      </c>
      <c r="P5514" s="4">
        <f>YEAR(Table1[[#This Row],[Invoice Date]])</f>
        <v>2021</v>
      </c>
      <c r="Q5514" s="4">
        <f>IFERROR(Table1[[#This Row],[Total Sales]]/Table1[[#This Row],[Units Sold]],4)</f>
        <v>66</v>
      </c>
      <c r="R5514" s="4">
        <f>IFERROR(Table1[[#This Row],[Operating Profit]]/Table1[[#This Row],[Units Sold]],0)</f>
        <v>32.339999999999996</v>
      </c>
      <c r="S5514" s="4">
        <f>IFERROR((Table1[[#This Row],[Total Sales]]-Table1[[#This Row],[Operating Profit]])/Table1[[#This Row],[Units Sold]],0)</f>
        <v>33.660000000000004</v>
      </c>
      <c r="T5514" s="4" t="str">
        <f>IF(Table1[[#This Row],[Profit per unit]]&gt;$V$8,"Premium","Mass")</f>
        <v>Mass</v>
      </c>
      <c r="U5514" s="4"/>
    </row>
    <row r="5515" spans="2:21" ht="14.25" customHeight="1" x14ac:dyDescent="0.3">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c r="O5515" s="4" t="str">
        <f>TEXT(Table1[[#This Row],[Invoice Date]],"mmm")</f>
        <v>Aug</v>
      </c>
      <c r="P5515" s="4">
        <f>YEAR(Table1[[#This Row],[Invoice Date]])</f>
        <v>2021</v>
      </c>
      <c r="Q5515" s="4">
        <f>IFERROR(Table1[[#This Row],[Total Sales]]/Table1[[#This Row],[Units Sold]],4)</f>
        <v>64</v>
      </c>
      <c r="R5515" s="4">
        <f>IFERROR(Table1[[#This Row],[Operating Profit]]/Table1[[#This Row],[Units Sold]],0)</f>
        <v>32.64</v>
      </c>
      <c r="S5515" s="4">
        <f>IFERROR((Table1[[#This Row],[Total Sales]]-Table1[[#This Row],[Operating Profit]])/Table1[[#This Row],[Units Sold]],0)</f>
        <v>31.36</v>
      </c>
      <c r="T5515" s="4" t="str">
        <f>IF(Table1[[#This Row],[Profit per unit]]&gt;$V$8,"Premium","Mass")</f>
        <v>Mass</v>
      </c>
      <c r="U5515" s="4"/>
    </row>
    <row r="5516" spans="2:21" ht="14.25" customHeight="1" x14ac:dyDescent="0.3">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c r="O5516" s="4" t="str">
        <f>TEXT(Table1[[#This Row],[Invoice Date]],"mmm")</f>
        <v>Aug</v>
      </c>
      <c r="P5516" s="4">
        <f>YEAR(Table1[[#This Row],[Invoice Date]])</f>
        <v>2021</v>
      </c>
      <c r="Q5516" s="4">
        <f>IFERROR(Table1[[#This Row],[Total Sales]]/Table1[[#This Row],[Units Sold]],4)</f>
        <v>73</v>
      </c>
      <c r="R5516" s="4">
        <f>IFERROR(Table1[[#This Row],[Operating Profit]]/Table1[[#This Row],[Units Sold]],0)</f>
        <v>30.66</v>
      </c>
      <c r="S5516" s="4">
        <f>IFERROR((Table1[[#This Row],[Total Sales]]-Table1[[#This Row],[Operating Profit]])/Table1[[#This Row],[Units Sold]],0)</f>
        <v>42.34</v>
      </c>
      <c r="T5516" s="4" t="str">
        <f>IF(Table1[[#This Row],[Profit per unit]]&gt;$V$8,"Premium","Mass")</f>
        <v>Mass</v>
      </c>
      <c r="U5516" s="4"/>
    </row>
    <row r="5517" spans="2:21" ht="14.25" customHeight="1" x14ac:dyDescent="0.3">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c r="O5517" s="4" t="str">
        <f>TEXT(Table1[[#This Row],[Invoice Date]],"mmm")</f>
        <v>Sep</v>
      </c>
      <c r="P5517" s="4">
        <f>YEAR(Table1[[#This Row],[Invoice Date]])</f>
        <v>2021</v>
      </c>
      <c r="Q5517" s="4">
        <f>IFERROR(Table1[[#This Row],[Total Sales]]/Table1[[#This Row],[Units Sold]],4)</f>
        <v>46</v>
      </c>
      <c r="R5517" s="4">
        <f>IFERROR(Table1[[#This Row],[Operating Profit]]/Table1[[#This Row],[Units Sold]],0)</f>
        <v>23</v>
      </c>
      <c r="S5517" s="4">
        <f>IFERROR((Table1[[#This Row],[Total Sales]]-Table1[[#This Row],[Operating Profit]])/Table1[[#This Row],[Units Sold]],0)</f>
        <v>23</v>
      </c>
      <c r="T5517" s="4" t="str">
        <f>IF(Table1[[#This Row],[Profit per unit]]&gt;$V$8,"Premium","Mass")</f>
        <v>Mass</v>
      </c>
      <c r="U5517" s="4"/>
    </row>
    <row r="5518" spans="2:21" ht="14.25" customHeight="1" x14ac:dyDescent="0.3">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c r="O5518" s="4" t="str">
        <f>TEXT(Table1[[#This Row],[Invoice Date]],"mmm")</f>
        <v>Sep</v>
      </c>
      <c r="P5518" s="4">
        <f>YEAR(Table1[[#This Row],[Invoice Date]])</f>
        <v>2021</v>
      </c>
      <c r="Q5518" s="4">
        <f>IFERROR(Table1[[#This Row],[Total Sales]]/Table1[[#This Row],[Units Sold]],4)</f>
        <v>52</v>
      </c>
      <c r="R5518" s="4">
        <f>IFERROR(Table1[[#This Row],[Operating Profit]]/Table1[[#This Row],[Units Sold]],0)</f>
        <v>23.919999999999995</v>
      </c>
      <c r="S5518" s="4">
        <f>IFERROR((Table1[[#This Row],[Total Sales]]-Table1[[#This Row],[Operating Profit]])/Table1[[#This Row],[Units Sold]],0)</f>
        <v>28.080000000000005</v>
      </c>
      <c r="T5518" s="4" t="str">
        <f>IF(Table1[[#This Row],[Profit per unit]]&gt;$V$8,"Premium","Mass")</f>
        <v>Mass</v>
      </c>
      <c r="U5518" s="4"/>
    </row>
    <row r="5519" spans="2:21" ht="14.25" customHeight="1" x14ac:dyDescent="0.3">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c r="O5519" s="4" t="str">
        <f>TEXT(Table1[[#This Row],[Invoice Date]],"mmm")</f>
        <v>Sep</v>
      </c>
      <c r="P5519" s="4">
        <f>YEAR(Table1[[#This Row],[Invoice Date]])</f>
        <v>2021</v>
      </c>
      <c r="Q5519" s="4">
        <f>IFERROR(Table1[[#This Row],[Total Sales]]/Table1[[#This Row],[Units Sold]],4)</f>
        <v>47</v>
      </c>
      <c r="R5519" s="4">
        <f>IFERROR(Table1[[#This Row],[Operating Profit]]/Table1[[#This Row],[Units Sold]],0)</f>
        <v>22.09</v>
      </c>
      <c r="S5519" s="4">
        <f>IFERROR((Table1[[#This Row],[Total Sales]]-Table1[[#This Row],[Operating Profit]])/Table1[[#This Row],[Units Sold]],0)</f>
        <v>24.91</v>
      </c>
      <c r="T5519" s="4" t="str">
        <f>IF(Table1[[#This Row],[Profit per unit]]&gt;$V$8,"Premium","Mass")</f>
        <v>Mass</v>
      </c>
      <c r="U5519" s="4"/>
    </row>
    <row r="5520" spans="2:21" ht="14.25" customHeight="1" x14ac:dyDescent="0.3">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c r="O5520" s="4" t="str">
        <f>TEXT(Table1[[#This Row],[Invoice Date]],"mmm")</f>
        <v>Sep</v>
      </c>
      <c r="P5520" s="4">
        <f>YEAR(Table1[[#This Row],[Invoice Date]])</f>
        <v>2021</v>
      </c>
      <c r="Q5520" s="4">
        <f>IFERROR(Table1[[#This Row],[Total Sales]]/Table1[[#This Row],[Units Sold]],4)</f>
        <v>45</v>
      </c>
      <c r="R5520" s="4">
        <f>IFERROR(Table1[[#This Row],[Operating Profit]]/Table1[[#This Row],[Units Sold]],0)</f>
        <v>22.05</v>
      </c>
      <c r="S5520" s="4">
        <f>IFERROR((Table1[[#This Row],[Total Sales]]-Table1[[#This Row],[Operating Profit]])/Table1[[#This Row],[Units Sold]],0)</f>
        <v>22.95</v>
      </c>
      <c r="T5520" s="4" t="str">
        <f>IF(Table1[[#This Row],[Profit per unit]]&gt;$V$8,"Premium","Mass")</f>
        <v>Mass</v>
      </c>
      <c r="U5520" s="4"/>
    </row>
    <row r="5521" spans="2:21" ht="14.25" customHeight="1" x14ac:dyDescent="0.3">
      <c r="B5521" s="4" t="s">
        <v>14</v>
      </c>
      <c r="C5521" s="4">
        <v>1128299</v>
      </c>
      <c r="D5521" s="5">
        <v>44464</v>
      </c>
      <c r="E5521" s="4" t="s">
        <v>48</v>
      </c>
      <c r="F5521" s="4" t="s">
        <v>72</v>
      </c>
      <c r="G5521" s="4" t="s">
        <v>73</v>
      </c>
      <c r="H5521" s="6" t="s">
        <v>22</v>
      </c>
      <c r="I5521" s="7">
        <v>58</v>
      </c>
      <c r="J5521" s="8">
        <v>56</v>
      </c>
      <c r="K5521" s="9">
        <v>3248</v>
      </c>
      <c r="L5521" s="9">
        <v>1624</v>
      </c>
      <c r="M5521" s="10">
        <v>0.5</v>
      </c>
      <c r="N5521" s="4" t="s">
        <v>83</v>
      </c>
      <c r="O5521" s="4" t="str">
        <f>TEXT(Table1[[#This Row],[Invoice Date]],"mmm")</f>
        <v>Sep</v>
      </c>
      <c r="P5521" s="4">
        <f>YEAR(Table1[[#This Row],[Invoice Date]])</f>
        <v>2021</v>
      </c>
      <c r="Q5521" s="4">
        <f>IFERROR(Table1[[#This Row],[Total Sales]]/Table1[[#This Row],[Units Sold]],4)</f>
        <v>58</v>
      </c>
      <c r="R5521" s="4">
        <f>IFERROR(Table1[[#This Row],[Operating Profit]]/Table1[[#This Row],[Units Sold]],0)</f>
        <v>29</v>
      </c>
      <c r="S5521" s="4">
        <f>IFERROR((Table1[[#This Row],[Total Sales]]-Table1[[#This Row],[Operating Profit]])/Table1[[#This Row],[Units Sold]],0)</f>
        <v>29</v>
      </c>
      <c r="T5521" s="4" t="str">
        <f>IF(Table1[[#This Row],[Profit per unit]]&gt;$V$8,"Premium","Mass")</f>
        <v>Mass</v>
      </c>
      <c r="U5521" s="4"/>
    </row>
    <row r="5522" spans="2:21" ht="14.25" customHeight="1" x14ac:dyDescent="0.3">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c r="O5522" s="4" t="str">
        <f>TEXT(Table1[[#This Row],[Invoice Date]],"mmm")</f>
        <v>Sep</v>
      </c>
      <c r="P5522" s="4">
        <f>YEAR(Table1[[#This Row],[Invoice Date]])</f>
        <v>2021</v>
      </c>
      <c r="Q5522" s="4">
        <f>IFERROR(Table1[[#This Row],[Total Sales]]/Table1[[#This Row],[Units Sold]],4)</f>
        <v>42</v>
      </c>
      <c r="R5522" s="4">
        <f>IFERROR(Table1[[#This Row],[Operating Profit]]/Table1[[#This Row],[Units Sold]],0)</f>
        <v>18.060000000000002</v>
      </c>
      <c r="S5522" s="4">
        <f>IFERROR((Table1[[#This Row],[Total Sales]]-Table1[[#This Row],[Operating Profit]])/Table1[[#This Row],[Units Sold]],0)</f>
        <v>23.939999999999998</v>
      </c>
      <c r="T5522" s="4" t="str">
        <f>IF(Table1[[#This Row],[Profit per unit]]&gt;$V$8,"Premium","Mass")</f>
        <v>Mass</v>
      </c>
      <c r="U5522" s="4"/>
    </row>
    <row r="5523" spans="2:21" ht="14.25" customHeight="1" x14ac:dyDescent="0.3">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c r="O5523" s="4" t="str">
        <f>TEXT(Table1[[#This Row],[Invoice Date]],"mmm")</f>
        <v>Oct</v>
      </c>
      <c r="P5523" s="4">
        <f>YEAR(Table1[[#This Row],[Invoice Date]])</f>
        <v>2021</v>
      </c>
      <c r="Q5523" s="4">
        <f>IFERROR(Table1[[#This Row],[Total Sales]]/Table1[[#This Row],[Units Sold]],4)</f>
        <v>38</v>
      </c>
      <c r="R5523" s="4">
        <f>IFERROR(Table1[[#This Row],[Operating Profit]]/Table1[[#This Row],[Units Sold]],0)</f>
        <v>17.099999999999998</v>
      </c>
      <c r="S5523" s="4">
        <f>IFERROR((Table1[[#This Row],[Total Sales]]-Table1[[#This Row],[Operating Profit]])/Table1[[#This Row],[Units Sold]],0)</f>
        <v>20.900000000000002</v>
      </c>
      <c r="T5523" s="4" t="str">
        <f>IF(Table1[[#This Row],[Profit per unit]]&gt;$V$8,"Premium","Mass")</f>
        <v>Mass</v>
      </c>
      <c r="U5523" s="4"/>
    </row>
    <row r="5524" spans="2:21" ht="14.25" customHeight="1" x14ac:dyDescent="0.3">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c r="O5524" s="4" t="str">
        <f>TEXT(Table1[[#This Row],[Invoice Date]],"mmm")</f>
        <v>Oct</v>
      </c>
      <c r="P5524" s="4">
        <f>YEAR(Table1[[#This Row],[Invoice Date]])</f>
        <v>2021</v>
      </c>
      <c r="Q5524" s="4">
        <f>IFERROR(Table1[[#This Row],[Total Sales]]/Table1[[#This Row],[Units Sold]],4)</f>
        <v>51</v>
      </c>
      <c r="R5524" s="4">
        <f>IFERROR(Table1[[#This Row],[Operating Profit]]/Table1[[#This Row],[Units Sold]],0)</f>
        <v>24.99</v>
      </c>
      <c r="S5524" s="4">
        <f>IFERROR((Table1[[#This Row],[Total Sales]]-Table1[[#This Row],[Operating Profit]])/Table1[[#This Row],[Units Sold]],0)</f>
        <v>26.01</v>
      </c>
      <c r="T5524" s="4" t="str">
        <f>IF(Table1[[#This Row],[Profit per unit]]&gt;$V$8,"Premium","Mass")</f>
        <v>Mass</v>
      </c>
      <c r="U5524" s="4"/>
    </row>
    <row r="5525" spans="2:21" ht="14.25" customHeight="1" x14ac:dyDescent="0.3">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c r="O5525" s="4" t="str">
        <f>TEXT(Table1[[#This Row],[Invoice Date]],"mmm")</f>
        <v>Oct</v>
      </c>
      <c r="P5525" s="4">
        <f>YEAR(Table1[[#This Row],[Invoice Date]])</f>
        <v>2021</v>
      </c>
      <c r="Q5525" s="4">
        <f>IFERROR(Table1[[#This Row],[Total Sales]]/Table1[[#This Row],[Units Sold]],4)</f>
        <v>46</v>
      </c>
      <c r="R5525" s="4">
        <f>IFERROR(Table1[[#This Row],[Operating Profit]]/Table1[[#This Row],[Units Sold]],0)</f>
        <v>21.159999999999997</v>
      </c>
      <c r="S5525" s="4">
        <f>IFERROR((Table1[[#This Row],[Total Sales]]-Table1[[#This Row],[Operating Profit]])/Table1[[#This Row],[Units Sold]],0)</f>
        <v>24.840000000000003</v>
      </c>
      <c r="T5525" s="4" t="str">
        <f>IF(Table1[[#This Row],[Profit per unit]]&gt;$V$8,"Premium","Mass")</f>
        <v>Mass</v>
      </c>
      <c r="U5525" s="4"/>
    </row>
    <row r="5526" spans="2:21" ht="14.25" customHeight="1" x14ac:dyDescent="0.3">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c r="O5526" s="4" t="str">
        <f>TEXT(Table1[[#This Row],[Invoice Date]],"mmm")</f>
        <v>Oct</v>
      </c>
      <c r="P5526" s="4">
        <f>YEAR(Table1[[#This Row],[Invoice Date]])</f>
        <v>2021</v>
      </c>
      <c r="Q5526" s="4">
        <f>IFERROR(Table1[[#This Row],[Total Sales]]/Table1[[#This Row],[Units Sold]],4)</f>
        <v>41</v>
      </c>
      <c r="R5526" s="4">
        <f>IFERROR(Table1[[#This Row],[Operating Profit]]/Table1[[#This Row],[Units Sold]],0)</f>
        <v>20.09</v>
      </c>
      <c r="S5526" s="4">
        <f>IFERROR((Table1[[#This Row],[Total Sales]]-Table1[[#This Row],[Operating Profit]])/Table1[[#This Row],[Units Sold]],0)</f>
        <v>20.910000000000004</v>
      </c>
      <c r="T5526" s="4" t="str">
        <f>IF(Table1[[#This Row],[Profit per unit]]&gt;$V$8,"Premium","Mass")</f>
        <v>Mass</v>
      </c>
      <c r="U5526" s="4"/>
    </row>
    <row r="5527" spans="2:21" ht="14.25" customHeight="1" x14ac:dyDescent="0.3">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c r="O5527" s="4" t="str">
        <f>TEXT(Table1[[#This Row],[Invoice Date]],"mmm")</f>
        <v>Oct</v>
      </c>
      <c r="P5527" s="4">
        <f>YEAR(Table1[[#This Row],[Invoice Date]])</f>
        <v>2021</v>
      </c>
      <c r="Q5527" s="4">
        <f>IFERROR(Table1[[#This Row],[Total Sales]]/Table1[[#This Row],[Units Sold]],4)</f>
        <v>53</v>
      </c>
      <c r="R5527" s="4">
        <f>IFERROR(Table1[[#This Row],[Operating Profit]]/Table1[[#This Row],[Units Sold]],0)</f>
        <v>28.62</v>
      </c>
      <c r="S5527" s="4">
        <f>IFERROR((Table1[[#This Row],[Total Sales]]-Table1[[#This Row],[Operating Profit]])/Table1[[#This Row],[Units Sold]],0)</f>
        <v>24.38</v>
      </c>
      <c r="T5527" s="4" t="str">
        <f>IF(Table1[[#This Row],[Profit per unit]]&gt;$V$8,"Premium","Mass")</f>
        <v>Mass</v>
      </c>
      <c r="U5527" s="4"/>
    </row>
    <row r="5528" spans="2:21" ht="14.25" customHeight="1" x14ac:dyDescent="0.3">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c r="O5528" s="4" t="str">
        <f>TEXT(Table1[[#This Row],[Invoice Date]],"mmm")</f>
        <v>Oct</v>
      </c>
      <c r="P5528" s="4">
        <f>YEAR(Table1[[#This Row],[Invoice Date]])</f>
        <v>2021</v>
      </c>
      <c r="Q5528" s="4">
        <f>IFERROR(Table1[[#This Row],[Total Sales]]/Table1[[#This Row],[Units Sold]],4)</f>
        <v>59</v>
      </c>
      <c r="R5528" s="4">
        <f>IFERROR(Table1[[#This Row],[Operating Profit]]/Table1[[#This Row],[Units Sold]],0)</f>
        <v>25.96</v>
      </c>
      <c r="S5528" s="4">
        <f>IFERROR((Table1[[#This Row],[Total Sales]]-Table1[[#This Row],[Operating Profit]])/Table1[[#This Row],[Units Sold]],0)</f>
        <v>33.04</v>
      </c>
      <c r="T5528" s="4" t="str">
        <f>IF(Table1[[#This Row],[Profit per unit]]&gt;$V$8,"Premium","Mass")</f>
        <v>Mass</v>
      </c>
      <c r="U5528" s="4"/>
    </row>
    <row r="5529" spans="2:21" ht="14.25" customHeight="1" x14ac:dyDescent="0.3">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c r="O5529" s="4" t="str">
        <f>TEXT(Table1[[#This Row],[Invoice Date]],"mmm")</f>
        <v>Nov</v>
      </c>
      <c r="P5529" s="4">
        <f>YEAR(Table1[[#This Row],[Invoice Date]])</f>
        <v>2021</v>
      </c>
      <c r="Q5529" s="4">
        <f>IFERROR(Table1[[#This Row],[Total Sales]]/Table1[[#This Row],[Units Sold]],4)</f>
        <v>42</v>
      </c>
      <c r="R5529" s="4">
        <f>IFERROR(Table1[[#This Row],[Operating Profit]]/Table1[[#This Row],[Units Sold]],0)</f>
        <v>19.739999999999998</v>
      </c>
      <c r="S5529" s="4">
        <f>IFERROR((Table1[[#This Row],[Total Sales]]-Table1[[#This Row],[Operating Profit]])/Table1[[#This Row],[Units Sold]],0)</f>
        <v>22.26</v>
      </c>
      <c r="T5529" s="4" t="str">
        <f>IF(Table1[[#This Row],[Profit per unit]]&gt;$V$8,"Premium","Mass")</f>
        <v>Mass</v>
      </c>
      <c r="U5529" s="4"/>
    </row>
    <row r="5530" spans="2:21" ht="14.25" customHeight="1" x14ac:dyDescent="0.3">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c r="O5530" s="4" t="str">
        <f>TEXT(Table1[[#This Row],[Invoice Date]],"mmm")</f>
        <v>Nov</v>
      </c>
      <c r="P5530" s="4">
        <f>YEAR(Table1[[#This Row],[Invoice Date]])</f>
        <v>2021</v>
      </c>
      <c r="Q5530" s="4">
        <f>IFERROR(Table1[[#This Row],[Total Sales]]/Table1[[#This Row],[Units Sold]],4)</f>
        <v>47</v>
      </c>
      <c r="R5530" s="4">
        <f>IFERROR(Table1[[#This Row],[Operating Profit]]/Table1[[#This Row],[Units Sold]],0)</f>
        <v>23.029999999999998</v>
      </c>
      <c r="S5530" s="4">
        <f>IFERROR((Table1[[#This Row],[Total Sales]]-Table1[[#This Row],[Operating Profit]])/Table1[[#This Row],[Units Sold]],0)</f>
        <v>23.970000000000002</v>
      </c>
      <c r="T5530" s="4" t="str">
        <f>IF(Table1[[#This Row],[Profit per unit]]&gt;$V$8,"Premium","Mass")</f>
        <v>Mass</v>
      </c>
      <c r="U5530" s="4"/>
    </row>
    <row r="5531" spans="2:21" ht="14.25" customHeight="1" x14ac:dyDescent="0.3">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c r="O5531" s="4" t="str">
        <f>TEXT(Table1[[#This Row],[Invoice Date]],"mmm")</f>
        <v>Nov</v>
      </c>
      <c r="P5531" s="4">
        <f>YEAR(Table1[[#This Row],[Invoice Date]])</f>
        <v>2021</v>
      </c>
      <c r="Q5531" s="4">
        <f>IFERROR(Table1[[#This Row],[Total Sales]]/Table1[[#This Row],[Units Sold]],4)</f>
        <v>43</v>
      </c>
      <c r="R5531" s="4">
        <f>IFERROR(Table1[[#This Row],[Operating Profit]]/Table1[[#This Row],[Units Sold]],0)</f>
        <v>20.639999999999997</v>
      </c>
      <c r="S5531" s="4">
        <f>IFERROR((Table1[[#This Row],[Total Sales]]-Table1[[#This Row],[Operating Profit]])/Table1[[#This Row],[Units Sold]],0)</f>
        <v>22.360000000000003</v>
      </c>
      <c r="T5531" s="4" t="str">
        <f>IF(Table1[[#This Row],[Profit per unit]]&gt;$V$8,"Premium","Mass")</f>
        <v>Mass</v>
      </c>
      <c r="U5531" s="4"/>
    </row>
    <row r="5532" spans="2:21" ht="14.25" customHeight="1" x14ac:dyDescent="0.3">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c r="O5532" s="4" t="str">
        <f>TEXT(Table1[[#This Row],[Invoice Date]],"mmm")</f>
        <v>Nov</v>
      </c>
      <c r="P5532" s="4">
        <f>YEAR(Table1[[#This Row],[Invoice Date]])</f>
        <v>2021</v>
      </c>
      <c r="Q5532" s="4">
        <f>IFERROR(Table1[[#This Row],[Total Sales]]/Table1[[#This Row],[Units Sold]],4)</f>
        <v>52</v>
      </c>
      <c r="R5532" s="4">
        <f>IFERROR(Table1[[#This Row],[Operating Profit]]/Table1[[#This Row],[Units Sold]],0)</f>
        <v>24.96</v>
      </c>
      <c r="S5532" s="4">
        <f>IFERROR((Table1[[#This Row],[Total Sales]]-Table1[[#This Row],[Operating Profit]])/Table1[[#This Row],[Units Sold]],0)</f>
        <v>27.04</v>
      </c>
      <c r="T5532" s="4" t="str">
        <f>IF(Table1[[#This Row],[Profit per unit]]&gt;$V$8,"Premium","Mass")</f>
        <v>Mass</v>
      </c>
      <c r="U5532" s="4"/>
    </row>
    <row r="5533" spans="2:21" ht="14.25" customHeight="1" x14ac:dyDescent="0.3">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c r="O5533" s="4" t="str">
        <f>TEXT(Table1[[#This Row],[Invoice Date]],"mmm")</f>
        <v>Nov</v>
      </c>
      <c r="P5533" s="4">
        <f>YEAR(Table1[[#This Row],[Invoice Date]])</f>
        <v>2021</v>
      </c>
      <c r="Q5533" s="4">
        <f>IFERROR(Table1[[#This Row],[Total Sales]]/Table1[[#This Row],[Units Sold]],4)</f>
        <v>73</v>
      </c>
      <c r="R5533" s="4">
        <f>IFERROR(Table1[[#This Row],[Operating Profit]]/Table1[[#This Row],[Units Sold]],0)</f>
        <v>40.150000000000006</v>
      </c>
      <c r="S5533" s="4">
        <f>IFERROR((Table1[[#This Row],[Total Sales]]-Table1[[#This Row],[Operating Profit]])/Table1[[#This Row],[Units Sold]],0)</f>
        <v>32.849999999999994</v>
      </c>
      <c r="T5533" s="4" t="str">
        <f>IF(Table1[[#This Row],[Profit per unit]]&gt;$V$8,"Premium","Mass")</f>
        <v>Mass</v>
      </c>
      <c r="U5533" s="4"/>
    </row>
    <row r="5534" spans="2:21" ht="14.25" customHeight="1" x14ac:dyDescent="0.3">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c r="O5534" s="4" t="str">
        <f>TEXT(Table1[[#This Row],[Invoice Date]],"mmm")</f>
        <v>Nov</v>
      </c>
      <c r="P5534" s="4">
        <f>YEAR(Table1[[#This Row],[Invoice Date]])</f>
        <v>2021</v>
      </c>
      <c r="Q5534" s="4">
        <f>IFERROR(Table1[[#This Row],[Total Sales]]/Table1[[#This Row],[Units Sold]],4)</f>
        <v>74</v>
      </c>
      <c r="R5534" s="4">
        <f>IFERROR(Table1[[#This Row],[Operating Profit]]/Table1[[#This Row],[Units Sold]],0)</f>
        <v>29.600000000000005</v>
      </c>
      <c r="S5534" s="4">
        <f>IFERROR((Table1[[#This Row],[Total Sales]]-Table1[[#This Row],[Operating Profit]])/Table1[[#This Row],[Units Sold]],0)</f>
        <v>44.4</v>
      </c>
      <c r="T5534" s="4" t="str">
        <f>IF(Table1[[#This Row],[Profit per unit]]&gt;$V$8,"Premium","Mass")</f>
        <v>Mass</v>
      </c>
      <c r="U5534" s="4"/>
    </row>
    <row r="5535" spans="2:21" ht="14.25" customHeight="1" x14ac:dyDescent="0.3">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c r="O5535" s="4" t="str">
        <f>TEXT(Table1[[#This Row],[Invoice Date]],"mmm")</f>
        <v>Dec</v>
      </c>
      <c r="P5535" s="4">
        <f>YEAR(Table1[[#This Row],[Invoice Date]])</f>
        <v>2021</v>
      </c>
      <c r="Q5535" s="4">
        <f>IFERROR(Table1[[#This Row],[Total Sales]]/Table1[[#This Row],[Units Sold]],4)</f>
        <v>60</v>
      </c>
      <c r="R5535" s="4">
        <f>IFERROR(Table1[[#This Row],[Operating Profit]]/Table1[[#This Row],[Units Sold]],0)</f>
        <v>28.2</v>
      </c>
      <c r="S5535" s="4">
        <f>IFERROR((Table1[[#This Row],[Total Sales]]-Table1[[#This Row],[Operating Profit]])/Table1[[#This Row],[Units Sold]],0)</f>
        <v>31.8</v>
      </c>
      <c r="T5535" s="4" t="str">
        <f>IF(Table1[[#This Row],[Profit per unit]]&gt;$V$8,"Premium","Mass")</f>
        <v>Mass</v>
      </c>
      <c r="U5535" s="4"/>
    </row>
    <row r="5536" spans="2:21" ht="14.25" customHeight="1" x14ac:dyDescent="0.3">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c r="O5536" s="4" t="str">
        <f>TEXT(Table1[[#This Row],[Invoice Date]],"mmm")</f>
        <v>Dec</v>
      </c>
      <c r="P5536" s="4">
        <f>YEAR(Table1[[#This Row],[Invoice Date]])</f>
        <v>2021</v>
      </c>
      <c r="Q5536" s="4">
        <f>IFERROR(Table1[[#This Row],[Total Sales]]/Table1[[#This Row],[Units Sold]],4)</f>
        <v>74</v>
      </c>
      <c r="R5536" s="4">
        <f>IFERROR(Table1[[#This Row],[Operating Profit]]/Table1[[#This Row],[Units Sold]],0)</f>
        <v>33.299999999999997</v>
      </c>
      <c r="S5536" s="4">
        <f>IFERROR((Table1[[#This Row],[Total Sales]]-Table1[[#This Row],[Operating Profit]])/Table1[[#This Row],[Units Sold]],0)</f>
        <v>40.700000000000003</v>
      </c>
      <c r="T5536" s="4" t="str">
        <f>IF(Table1[[#This Row],[Profit per unit]]&gt;$V$8,"Premium","Mass")</f>
        <v>Mass</v>
      </c>
      <c r="U5536" s="4"/>
    </row>
    <row r="5537" spans="2:21" ht="14.25" customHeight="1" x14ac:dyDescent="0.3">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c r="O5537" s="4" t="str">
        <f>TEXT(Table1[[#This Row],[Invoice Date]],"mmm")</f>
        <v>Dec</v>
      </c>
      <c r="P5537" s="4">
        <f>YEAR(Table1[[#This Row],[Invoice Date]])</f>
        <v>2021</v>
      </c>
      <c r="Q5537" s="4">
        <f>IFERROR(Table1[[#This Row],[Total Sales]]/Table1[[#This Row],[Units Sold]],4)</f>
        <v>64</v>
      </c>
      <c r="R5537" s="4">
        <f>IFERROR(Table1[[#This Row],[Operating Profit]]/Table1[[#This Row],[Units Sold]],0)</f>
        <v>30.720000000000002</v>
      </c>
      <c r="S5537" s="4">
        <f>IFERROR((Table1[[#This Row],[Total Sales]]-Table1[[#This Row],[Operating Profit]])/Table1[[#This Row],[Units Sold]],0)</f>
        <v>33.28</v>
      </c>
      <c r="T5537" s="4" t="str">
        <f>IF(Table1[[#This Row],[Profit per unit]]&gt;$V$8,"Premium","Mass")</f>
        <v>Mass</v>
      </c>
      <c r="U5537" s="4"/>
    </row>
    <row r="5538" spans="2:21" ht="14.25" customHeight="1" x14ac:dyDescent="0.3">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c r="O5538" s="4" t="str">
        <f>TEXT(Table1[[#This Row],[Invoice Date]],"mmm")</f>
        <v>Dec</v>
      </c>
      <c r="P5538" s="4">
        <f>YEAR(Table1[[#This Row],[Invoice Date]])</f>
        <v>2021</v>
      </c>
      <c r="Q5538" s="4">
        <f>IFERROR(Table1[[#This Row],[Total Sales]]/Table1[[#This Row],[Units Sold]],4)</f>
        <v>67</v>
      </c>
      <c r="R5538" s="4">
        <f>IFERROR(Table1[[#This Row],[Operating Profit]]/Table1[[#This Row],[Units Sold]],0)</f>
        <v>33.5</v>
      </c>
      <c r="S5538" s="4">
        <f>IFERROR((Table1[[#This Row],[Total Sales]]-Table1[[#This Row],[Operating Profit]])/Table1[[#This Row],[Units Sold]],0)</f>
        <v>33.5</v>
      </c>
      <c r="T5538" s="4" t="str">
        <f>IF(Table1[[#This Row],[Profit per unit]]&gt;$V$8,"Premium","Mass")</f>
        <v>Mass</v>
      </c>
      <c r="U5538" s="4"/>
    </row>
    <row r="5539" spans="2:21" ht="14.25" customHeight="1" x14ac:dyDescent="0.3">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c r="O5539" s="4" t="str">
        <f>TEXT(Table1[[#This Row],[Invoice Date]],"mmm")</f>
        <v>Dec</v>
      </c>
      <c r="P5539" s="4">
        <f>YEAR(Table1[[#This Row],[Invoice Date]])</f>
        <v>2021</v>
      </c>
      <c r="Q5539" s="4">
        <f>IFERROR(Table1[[#This Row],[Total Sales]]/Table1[[#This Row],[Units Sold]],4)</f>
        <v>72</v>
      </c>
      <c r="R5539" s="4">
        <f>IFERROR(Table1[[#This Row],[Operating Profit]]/Table1[[#This Row],[Units Sold]],0)</f>
        <v>36.72</v>
      </c>
      <c r="S5539" s="4">
        <f>IFERROR((Table1[[#This Row],[Total Sales]]-Table1[[#This Row],[Operating Profit]])/Table1[[#This Row],[Units Sold]],0)</f>
        <v>35.28</v>
      </c>
      <c r="T5539" s="4" t="str">
        <f>IF(Table1[[#This Row],[Profit per unit]]&gt;$V$8,"Premium","Mass")</f>
        <v>Mass</v>
      </c>
      <c r="U5539" s="4"/>
    </row>
    <row r="5540" spans="2:21" ht="14.25" customHeight="1" x14ac:dyDescent="0.3">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c r="O5540" s="4" t="str">
        <f>TEXT(Table1[[#This Row],[Invoice Date]],"mmm")</f>
        <v>Dec</v>
      </c>
      <c r="P5540" s="4">
        <f>YEAR(Table1[[#This Row],[Invoice Date]])</f>
        <v>2021</v>
      </c>
      <c r="Q5540" s="4">
        <f>IFERROR(Table1[[#This Row],[Total Sales]]/Table1[[#This Row],[Units Sold]],4)</f>
        <v>82</v>
      </c>
      <c r="R5540" s="4">
        <f>IFERROR(Table1[[#This Row],[Operating Profit]]/Table1[[#This Row],[Units Sold]],0)</f>
        <v>35.26</v>
      </c>
      <c r="S5540" s="4">
        <f>IFERROR((Table1[[#This Row],[Total Sales]]-Table1[[#This Row],[Operating Profit]])/Table1[[#This Row],[Units Sold]],0)</f>
        <v>46.74</v>
      </c>
      <c r="T5540" s="4" t="str">
        <f>IF(Table1[[#This Row],[Profit per unit]]&gt;$V$8,"Premium","Mass")</f>
        <v>Mass</v>
      </c>
      <c r="U5540" s="4"/>
    </row>
    <row r="5541" spans="2:21" ht="14.25" customHeight="1" x14ac:dyDescent="0.3">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c r="O5541" s="4" t="str">
        <f>TEXT(Table1[[#This Row],[Invoice Date]],"mmm")</f>
        <v>Jan</v>
      </c>
      <c r="P5541" s="4">
        <f>YEAR(Table1[[#This Row],[Invoice Date]])</f>
        <v>2021</v>
      </c>
      <c r="Q5541" s="4">
        <f>IFERROR(Table1[[#This Row],[Total Sales]]/Table1[[#This Row],[Units Sold]],4)</f>
        <v>34</v>
      </c>
      <c r="R5541" s="4">
        <f>IFERROR(Table1[[#This Row],[Operating Profit]]/Table1[[#This Row],[Units Sold]],0)</f>
        <v>20.740000000000002</v>
      </c>
      <c r="S5541" s="4">
        <f>IFERROR((Table1[[#This Row],[Total Sales]]-Table1[[#This Row],[Operating Profit]])/Table1[[#This Row],[Units Sold]],0)</f>
        <v>13.259999999999998</v>
      </c>
      <c r="T5541" s="4" t="str">
        <f>IF(Table1[[#This Row],[Profit per unit]]&gt;$V$8,"Premium","Mass")</f>
        <v>Mass</v>
      </c>
      <c r="U5541" s="4"/>
    </row>
    <row r="5542" spans="2:21" ht="14.25" customHeight="1" x14ac:dyDescent="0.3">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c r="O5542" s="4" t="str">
        <f>TEXT(Table1[[#This Row],[Invoice Date]],"mmm")</f>
        <v>Jan</v>
      </c>
      <c r="P5542" s="4">
        <f>YEAR(Table1[[#This Row],[Invoice Date]])</f>
        <v>2021</v>
      </c>
      <c r="Q5542" s="4">
        <f>IFERROR(Table1[[#This Row],[Total Sales]]/Table1[[#This Row],[Units Sold]],4)</f>
        <v>34</v>
      </c>
      <c r="R5542" s="4">
        <f>IFERROR(Table1[[#This Row],[Operating Profit]]/Table1[[#This Row],[Units Sold]],0)</f>
        <v>17.34</v>
      </c>
      <c r="S5542" s="4">
        <f>IFERROR((Table1[[#This Row],[Total Sales]]-Table1[[#This Row],[Operating Profit]])/Table1[[#This Row],[Units Sold]],0)</f>
        <v>16.66</v>
      </c>
      <c r="T5542" s="4" t="str">
        <f>IF(Table1[[#This Row],[Profit per unit]]&gt;$V$8,"Premium","Mass")</f>
        <v>Mass</v>
      </c>
      <c r="U5542" s="4"/>
    </row>
    <row r="5543" spans="2:21" ht="14.25" customHeight="1" x14ac:dyDescent="0.3">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c r="O5543" s="4" t="str">
        <f>TEXT(Table1[[#This Row],[Invoice Date]],"mmm")</f>
        <v>Jan</v>
      </c>
      <c r="P5543" s="4">
        <f>YEAR(Table1[[#This Row],[Invoice Date]])</f>
        <v>2021</v>
      </c>
      <c r="Q5543" s="4">
        <f>IFERROR(Table1[[#This Row],[Total Sales]]/Table1[[#This Row],[Units Sold]],4)</f>
        <v>23</v>
      </c>
      <c r="R5543" s="4">
        <f>IFERROR(Table1[[#This Row],[Operating Profit]]/Table1[[#This Row],[Units Sold]],0)</f>
        <v>9.2000000000000011</v>
      </c>
      <c r="S5543" s="4">
        <f>IFERROR((Table1[[#This Row],[Total Sales]]-Table1[[#This Row],[Operating Profit]])/Table1[[#This Row],[Units Sold]],0)</f>
        <v>13.799999999999999</v>
      </c>
      <c r="T5543" s="4" t="str">
        <f>IF(Table1[[#This Row],[Profit per unit]]&gt;$V$8,"Premium","Mass")</f>
        <v>Mass</v>
      </c>
      <c r="U5543" s="4"/>
    </row>
    <row r="5544" spans="2:21" ht="14.25" customHeight="1" x14ac:dyDescent="0.3">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c r="O5544" s="4" t="str">
        <f>TEXT(Table1[[#This Row],[Invoice Date]],"mmm")</f>
        <v>Jan</v>
      </c>
      <c r="P5544" s="4">
        <f>YEAR(Table1[[#This Row],[Invoice Date]])</f>
        <v>2021</v>
      </c>
      <c r="Q5544" s="4">
        <f>IFERROR(Table1[[#This Row],[Total Sales]]/Table1[[#This Row],[Units Sold]],4)</f>
        <v>29</v>
      </c>
      <c r="R5544" s="4">
        <f>IFERROR(Table1[[#This Row],[Operating Profit]]/Table1[[#This Row],[Units Sold]],0)</f>
        <v>14.5</v>
      </c>
      <c r="S5544" s="4">
        <f>IFERROR((Table1[[#This Row],[Total Sales]]-Table1[[#This Row],[Operating Profit]])/Table1[[#This Row],[Units Sold]],0)</f>
        <v>14.5</v>
      </c>
      <c r="T5544" s="4" t="str">
        <f>IF(Table1[[#This Row],[Profit per unit]]&gt;$V$8,"Premium","Mass")</f>
        <v>Mass</v>
      </c>
      <c r="U5544" s="4"/>
    </row>
    <row r="5545" spans="2:21" ht="14.25" customHeight="1" x14ac:dyDescent="0.3">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c r="O5545" s="4" t="str">
        <f>TEXT(Table1[[#This Row],[Invoice Date]],"mmm")</f>
        <v>Jan</v>
      </c>
      <c r="P5545" s="4">
        <f>YEAR(Table1[[#This Row],[Invoice Date]])</f>
        <v>2021</v>
      </c>
      <c r="Q5545" s="4">
        <f>IFERROR(Table1[[#This Row],[Total Sales]]/Table1[[#This Row],[Units Sold]],4)</f>
        <v>43</v>
      </c>
      <c r="R5545" s="4">
        <f>IFERROR(Table1[[#This Row],[Operating Profit]]/Table1[[#This Row],[Units Sold]],0)</f>
        <v>22.36</v>
      </c>
      <c r="S5545" s="4">
        <f>IFERROR((Table1[[#This Row],[Total Sales]]-Table1[[#This Row],[Operating Profit]])/Table1[[#This Row],[Units Sold]],0)</f>
        <v>20.64</v>
      </c>
      <c r="T5545" s="4" t="str">
        <f>IF(Table1[[#This Row],[Profit per unit]]&gt;$V$8,"Premium","Mass")</f>
        <v>Mass</v>
      </c>
      <c r="U5545" s="4"/>
    </row>
    <row r="5546" spans="2:21" ht="14.25" customHeight="1" x14ac:dyDescent="0.3">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c r="O5546" s="4" t="str">
        <f>TEXT(Table1[[#This Row],[Invoice Date]],"mmm")</f>
        <v>Jan</v>
      </c>
      <c r="P5546" s="4">
        <f>YEAR(Table1[[#This Row],[Invoice Date]])</f>
        <v>2021</v>
      </c>
      <c r="Q5546" s="4">
        <f>IFERROR(Table1[[#This Row],[Total Sales]]/Table1[[#This Row],[Units Sold]],4)</f>
        <v>33</v>
      </c>
      <c r="R5546" s="4">
        <f>IFERROR(Table1[[#This Row],[Operating Profit]]/Table1[[#This Row],[Units Sold]],0)</f>
        <v>22.44</v>
      </c>
      <c r="S5546" s="4">
        <f>IFERROR((Table1[[#This Row],[Total Sales]]-Table1[[#This Row],[Operating Profit]])/Table1[[#This Row],[Units Sold]],0)</f>
        <v>10.559999999999999</v>
      </c>
      <c r="T5546" s="4" t="str">
        <f>IF(Table1[[#This Row],[Profit per unit]]&gt;$V$8,"Premium","Mass")</f>
        <v>Mass</v>
      </c>
      <c r="U5546" s="4"/>
    </row>
    <row r="5547" spans="2:21" ht="14.25" customHeight="1" x14ac:dyDescent="0.3">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c r="O5547" s="4" t="str">
        <f>TEXT(Table1[[#This Row],[Invoice Date]],"mmm")</f>
        <v>Feb</v>
      </c>
      <c r="P5547" s="4">
        <f>YEAR(Table1[[#This Row],[Invoice Date]])</f>
        <v>2021</v>
      </c>
      <c r="Q5547" s="4">
        <f>IFERROR(Table1[[#This Row],[Total Sales]]/Table1[[#This Row],[Units Sold]],4)</f>
        <v>34</v>
      </c>
      <c r="R5547" s="4">
        <f>IFERROR(Table1[[#This Row],[Operating Profit]]/Table1[[#This Row],[Units Sold]],0)</f>
        <v>21.42</v>
      </c>
      <c r="S5547" s="4">
        <f>IFERROR((Table1[[#This Row],[Total Sales]]-Table1[[#This Row],[Operating Profit]])/Table1[[#This Row],[Units Sold]],0)</f>
        <v>12.58</v>
      </c>
      <c r="T5547" s="4" t="str">
        <f>IF(Table1[[#This Row],[Profit per unit]]&gt;$V$8,"Premium","Mass")</f>
        <v>Mass</v>
      </c>
      <c r="U5547" s="4"/>
    </row>
    <row r="5548" spans="2:21" ht="14.25" customHeight="1" x14ac:dyDescent="0.3">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c r="O5548" s="4" t="str">
        <f>TEXT(Table1[[#This Row],[Invoice Date]],"mmm")</f>
        <v>Feb</v>
      </c>
      <c r="P5548" s="4">
        <f>YEAR(Table1[[#This Row],[Invoice Date]])</f>
        <v>2021</v>
      </c>
      <c r="Q5548" s="4">
        <f>IFERROR(Table1[[#This Row],[Total Sales]]/Table1[[#This Row],[Units Sold]],4)</f>
        <v>33</v>
      </c>
      <c r="R5548" s="4">
        <f>IFERROR(Table1[[#This Row],[Operating Profit]]/Table1[[#This Row],[Units Sold]],0)</f>
        <v>17.16</v>
      </c>
      <c r="S5548" s="4">
        <f>IFERROR((Table1[[#This Row],[Total Sales]]-Table1[[#This Row],[Operating Profit]])/Table1[[#This Row],[Units Sold]],0)</f>
        <v>15.84</v>
      </c>
      <c r="T5548" s="4" t="str">
        <f>IF(Table1[[#This Row],[Profit per unit]]&gt;$V$8,"Premium","Mass")</f>
        <v>Mass</v>
      </c>
      <c r="U5548" s="4"/>
    </row>
    <row r="5549" spans="2:21" ht="14.25" customHeight="1" x14ac:dyDescent="0.3">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c r="O5549" s="4" t="str">
        <f>TEXT(Table1[[#This Row],[Invoice Date]],"mmm")</f>
        <v>Feb</v>
      </c>
      <c r="P5549" s="4">
        <f>YEAR(Table1[[#This Row],[Invoice Date]])</f>
        <v>2021</v>
      </c>
      <c r="Q5549" s="4">
        <f>IFERROR(Table1[[#This Row],[Total Sales]]/Table1[[#This Row],[Units Sold]],4)</f>
        <v>23</v>
      </c>
      <c r="R5549" s="4">
        <f>IFERROR(Table1[[#This Row],[Operating Profit]]/Table1[[#This Row],[Units Sold]],0)</f>
        <v>9.89</v>
      </c>
      <c r="S5549" s="4">
        <f>IFERROR((Table1[[#This Row],[Total Sales]]-Table1[[#This Row],[Operating Profit]])/Table1[[#This Row],[Units Sold]],0)</f>
        <v>13.11</v>
      </c>
      <c r="T5549" s="4" t="str">
        <f>IF(Table1[[#This Row],[Profit per unit]]&gt;$V$8,"Premium","Mass")</f>
        <v>Mass</v>
      </c>
      <c r="U5549" s="4"/>
    </row>
    <row r="5550" spans="2:21" ht="14.25" customHeight="1" x14ac:dyDescent="0.3">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c r="O5550" s="4" t="str">
        <f>TEXT(Table1[[#This Row],[Invoice Date]],"mmm")</f>
        <v>Feb</v>
      </c>
      <c r="P5550" s="4">
        <f>YEAR(Table1[[#This Row],[Invoice Date]])</f>
        <v>2021</v>
      </c>
      <c r="Q5550" s="4">
        <f>IFERROR(Table1[[#This Row],[Total Sales]]/Table1[[#This Row],[Units Sold]],4)</f>
        <v>28</v>
      </c>
      <c r="R5550" s="4">
        <f>IFERROR(Table1[[#This Row],[Operating Profit]]/Table1[[#This Row],[Units Sold]],0)</f>
        <v>13.72</v>
      </c>
      <c r="S5550" s="4">
        <f>IFERROR((Table1[[#This Row],[Total Sales]]-Table1[[#This Row],[Operating Profit]])/Table1[[#This Row],[Units Sold]],0)</f>
        <v>14.28</v>
      </c>
      <c r="T5550" s="4" t="str">
        <f>IF(Table1[[#This Row],[Profit per unit]]&gt;$V$8,"Premium","Mass")</f>
        <v>Mass</v>
      </c>
      <c r="U5550" s="4"/>
    </row>
    <row r="5551" spans="2:21" ht="14.25" customHeight="1" x14ac:dyDescent="0.3">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c r="O5551" s="4" t="str">
        <f>TEXT(Table1[[#This Row],[Invoice Date]],"mmm")</f>
        <v>Feb</v>
      </c>
      <c r="P5551" s="4">
        <f>YEAR(Table1[[#This Row],[Invoice Date]])</f>
        <v>2021</v>
      </c>
      <c r="Q5551" s="4">
        <f>IFERROR(Table1[[#This Row],[Total Sales]]/Table1[[#This Row],[Units Sold]],4)</f>
        <v>41</v>
      </c>
      <c r="R5551" s="4">
        <f>IFERROR(Table1[[#This Row],[Operating Profit]]/Table1[[#This Row],[Units Sold]],0)</f>
        <v>22.549999999999997</v>
      </c>
      <c r="S5551" s="4">
        <f>IFERROR((Table1[[#This Row],[Total Sales]]-Table1[[#This Row],[Operating Profit]])/Table1[[#This Row],[Units Sold]],0)</f>
        <v>18.450000000000003</v>
      </c>
      <c r="T5551" s="4" t="str">
        <f>IF(Table1[[#This Row],[Profit per unit]]&gt;$V$8,"Premium","Mass")</f>
        <v>Mass</v>
      </c>
      <c r="U5551" s="4"/>
    </row>
    <row r="5552" spans="2:21" ht="14.25" customHeight="1" x14ac:dyDescent="0.3">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c r="O5552" s="4" t="str">
        <f>TEXT(Table1[[#This Row],[Invoice Date]],"mmm")</f>
        <v>Feb</v>
      </c>
      <c r="P5552" s="4">
        <f>YEAR(Table1[[#This Row],[Invoice Date]])</f>
        <v>2021</v>
      </c>
      <c r="Q5552" s="4">
        <f>IFERROR(Table1[[#This Row],[Total Sales]]/Table1[[#This Row],[Units Sold]],4)</f>
        <v>33</v>
      </c>
      <c r="R5552" s="4">
        <f>IFERROR(Table1[[#This Row],[Operating Profit]]/Table1[[#This Row],[Units Sold]],0)</f>
        <v>22.110000000000003</v>
      </c>
      <c r="S5552" s="4">
        <f>IFERROR((Table1[[#This Row],[Total Sales]]-Table1[[#This Row],[Operating Profit]])/Table1[[#This Row],[Units Sold]],0)</f>
        <v>10.889999999999997</v>
      </c>
      <c r="T5552" s="4" t="str">
        <f>IF(Table1[[#This Row],[Profit per unit]]&gt;$V$8,"Premium","Mass")</f>
        <v>Mass</v>
      </c>
      <c r="U5552" s="4"/>
    </row>
    <row r="5553" spans="2:21" ht="14.25" customHeight="1" x14ac:dyDescent="0.3">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c r="O5553" s="4" t="str">
        <f>TEXT(Table1[[#This Row],[Invoice Date]],"mmm")</f>
        <v>Mar</v>
      </c>
      <c r="P5553" s="4">
        <f>YEAR(Table1[[#This Row],[Invoice Date]])</f>
        <v>2021</v>
      </c>
      <c r="Q5553" s="4">
        <f>IFERROR(Table1[[#This Row],[Total Sales]]/Table1[[#This Row],[Units Sold]],4)</f>
        <v>34</v>
      </c>
      <c r="R5553" s="4">
        <f>IFERROR(Table1[[#This Row],[Operating Profit]]/Table1[[#This Row],[Units Sold]],0)</f>
        <v>20.740000000000002</v>
      </c>
      <c r="S5553" s="4">
        <f>IFERROR((Table1[[#This Row],[Total Sales]]-Table1[[#This Row],[Operating Profit]])/Table1[[#This Row],[Units Sold]],0)</f>
        <v>13.26</v>
      </c>
      <c r="T5553" s="4" t="str">
        <f>IF(Table1[[#This Row],[Profit per unit]]&gt;$V$8,"Premium","Mass")</f>
        <v>Mass</v>
      </c>
      <c r="U5553" s="4"/>
    </row>
    <row r="5554" spans="2:21" ht="14.25" customHeight="1" x14ac:dyDescent="0.3">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c r="O5554" s="4" t="str">
        <f>TEXT(Table1[[#This Row],[Invoice Date]],"mmm")</f>
        <v>Mar</v>
      </c>
      <c r="P5554" s="4">
        <f>YEAR(Table1[[#This Row],[Invoice Date]])</f>
        <v>2021</v>
      </c>
      <c r="Q5554" s="4">
        <f>IFERROR(Table1[[#This Row],[Total Sales]]/Table1[[#This Row],[Units Sold]],4)</f>
        <v>32</v>
      </c>
      <c r="R5554" s="4">
        <f>IFERROR(Table1[[#This Row],[Operating Profit]]/Table1[[#This Row],[Units Sold]],0)</f>
        <v>17.28</v>
      </c>
      <c r="S5554" s="4">
        <f>IFERROR((Table1[[#This Row],[Total Sales]]-Table1[[#This Row],[Operating Profit]])/Table1[[#This Row],[Units Sold]],0)</f>
        <v>14.719999999999999</v>
      </c>
      <c r="T5554" s="4" t="str">
        <f>IF(Table1[[#This Row],[Profit per unit]]&gt;$V$8,"Premium","Mass")</f>
        <v>Mass</v>
      </c>
      <c r="U5554" s="4"/>
    </row>
    <row r="5555" spans="2:21" ht="14.25" customHeight="1" x14ac:dyDescent="0.3">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c r="O5555" s="4" t="str">
        <f>TEXT(Table1[[#This Row],[Invoice Date]],"mmm")</f>
        <v>Mar</v>
      </c>
      <c r="P5555" s="4">
        <f>YEAR(Table1[[#This Row],[Invoice Date]])</f>
        <v>2021</v>
      </c>
      <c r="Q5555" s="4">
        <f>IFERROR(Table1[[#This Row],[Total Sales]]/Table1[[#This Row],[Units Sold]],4)</f>
        <v>25</v>
      </c>
      <c r="R5555" s="4">
        <f>IFERROR(Table1[[#This Row],[Operating Profit]]/Table1[[#This Row],[Units Sold]],0)</f>
        <v>10</v>
      </c>
      <c r="S5555" s="4">
        <f>IFERROR((Table1[[#This Row],[Total Sales]]-Table1[[#This Row],[Operating Profit]])/Table1[[#This Row],[Units Sold]],0)</f>
        <v>15</v>
      </c>
      <c r="T5555" s="4" t="str">
        <f>IF(Table1[[#This Row],[Profit per unit]]&gt;$V$8,"Premium","Mass")</f>
        <v>Mass</v>
      </c>
      <c r="U5555" s="4"/>
    </row>
    <row r="5556" spans="2:21" ht="14.25" customHeight="1" x14ac:dyDescent="0.3">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c r="O5556" s="4" t="str">
        <f>TEXT(Table1[[#This Row],[Invoice Date]],"mmm")</f>
        <v>Mar</v>
      </c>
      <c r="P5556" s="4">
        <f>YEAR(Table1[[#This Row],[Invoice Date]])</f>
        <v>2021</v>
      </c>
      <c r="Q5556" s="4">
        <f>IFERROR(Table1[[#This Row],[Total Sales]]/Table1[[#This Row],[Units Sold]],4)</f>
        <v>29</v>
      </c>
      <c r="R5556" s="4">
        <f>IFERROR(Table1[[#This Row],[Operating Profit]]/Table1[[#This Row],[Units Sold]],0)</f>
        <v>13.92</v>
      </c>
      <c r="S5556" s="4">
        <f>IFERROR((Table1[[#This Row],[Total Sales]]-Table1[[#This Row],[Operating Profit]])/Table1[[#This Row],[Units Sold]],0)</f>
        <v>15.08</v>
      </c>
      <c r="T5556" s="4" t="str">
        <f>IF(Table1[[#This Row],[Profit per unit]]&gt;$V$8,"Premium","Mass")</f>
        <v>Mass</v>
      </c>
      <c r="U5556" s="4"/>
    </row>
    <row r="5557" spans="2:21" ht="14.25" customHeight="1" x14ac:dyDescent="0.3">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c r="O5557" s="4" t="str">
        <f>TEXT(Table1[[#This Row],[Invoice Date]],"mmm")</f>
        <v>Mar</v>
      </c>
      <c r="P5557" s="4">
        <f>YEAR(Table1[[#This Row],[Invoice Date]])</f>
        <v>2021</v>
      </c>
      <c r="Q5557" s="4">
        <f>IFERROR(Table1[[#This Row],[Total Sales]]/Table1[[#This Row],[Units Sold]],4)</f>
        <v>43</v>
      </c>
      <c r="R5557" s="4">
        <f>IFERROR(Table1[[#This Row],[Operating Profit]]/Table1[[#This Row],[Units Sold]],0)</f>
        <v>22.360000000000003</v>
      </c>
      <c r="S5557" s="4">
        <f>IFERROR((Table1[[#This Row],[Total Sales]]-Table1[[#This Row],[Operating Profit]])/Table1[[#This Row],[Units Sold]],0)</f>
        <v>20.639999999999997</v>
      </c>
      <c r="T5557" s="4" t="str">
        <f>IF(Table1[[#This Row],[Profit per unit]]&gt;$V$8,"Premium","Mass")</f>
        <v>Mass</v>
      </c>
      <c r="U5557" s="4"/>
    </row>
    <row r="5558" spans="2:21" ht="14.25" customHeight="1" x14ac:dyDescent="0.3">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c r="O5558" s="4" t="str">
        <f>TEXT(Table1[[#This Row],[Invoice Date]],"mmm")</f>
        <v>Mar</v>
      </c>
      <c r="P5558" s="4">
        <f>YEAR(Table1[[#This Row],[Invoice Date]])</f>
        <v>2021</v>
      </c>
      <c r="Q5558" s="4">
        <f>IFERROR(Table1[[#This Row],[Total Sales]]/Table1[[#This Row],[Units Sold]],4)</f>
        <v>33</v>
      </c>
      <c r="R5558" s="4">
        <f>IFERROR(Table1[[#This Row],[Operating Profit]]/Table1[[#This Row],[Units Sold]],0)</f>
        <v>22.77</v>
      </c>
      <c r="S5558" s="4">
        <f>IFERROR((Table1[[#This Row],[Total Sales]]-Table1[[#This Row],[Operating Profit]])/Table1[[#This Row],[Units Sold]],0)</f>
        <v>10.229999999999999</v>
      </c>
      <c r="T5558" s="4" t="str">
        <f>IF(Table1[[#This Row],[Profit per unit]]&gt;$V$8,"Premium","Mass")</f>
        <v>Mass</v>
      </c>
      <c r="U5558" s="4"/>
    </row>
    <row r="5559" spans="2:21" ht="14.25" customHeight="1" x14ac:dyDescent="0.3">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c r="O5559" s="4" t="str">
        <f>TEXT(Table1[[#This Row],[Invoice Date]],"mmm")</f>
        <v>Apr</v>
      </c>
      <c r="P5559" s="4">
        <f>YEAR(Table1[[#This Row],[Invoice Date]])</f>
        <v>2021</v>
      </c>
      <c r="Q5559" s="4">
        <f>IFERROR(Table1[[#This Row],[Total Sales]]/Table1[[#This Row],[Units Sold]],4)</f>
        <v>32</v>
      </c>
      <c r="R5559" s="4">
        <f>IFERROR(Table1[[#This Row],[Operating Profit]]/Table1[[#This Row],[Units Sold]],0)</f>
        <v>19.2</v>
      </c>
      <c r="S5559" s="4">
        <f>IFERROR((Table1[[#This Row],[Total Sales]]-Table1[[#This Row],[Operating Profit]])/Table1[[#This Row],[Units Sold]],0)</f>
        <v>12.8</v>
      </c>
      <c r="T5559" s="4" t="str">
        <f>IF(Table1[[#This Row],[Profit per unit]]&gt;$V$8,"Premium","Mass")</f>
        <v>Mass</v>
      </c>
      <c r="U5559" s="4"/>
    </row>
    <row r="5560" spans="2:21" ht="14.25" customHeight="1" x14ac:dyDescent="0.3">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c r="O5560" s="4" t="str">
        <f>TEXT(Table1[[#This Row],[Invoice Date]],"mmm")</f>
        <v>Apr</v>
      </c>
      <c r="P5560" s="4">
        <f>YEAR(Table1[[#This Row],[Invoice Date]])</f>
        <v>2021</v>
      </c>
      <c r="Q5560" s="4">
        <f>IFERROR(Table1[[#This Row],[Total Sales]]/Table1[[#This Row],[Units Sold]],4)</f>
        <v>38</v>
      </c>
      <c r="R5560" s="4">
        <f>IFERROR(Table1[[#This Row],[Operating Profit]]/Table1[[#This Row],[Units Sold]],0)</f>
        <v>20.14</v>
      </c>
      <c r="S5560" s="4">
        <f>IFERROR((Table1[[#This Row],[Total Sales]]-Table1[[#This Row],[Operating Profit]])/Table1[[#This Row],[Units Sold]],0)</f>
        <v>17.86</v>
      </c>
      <c r="T5560" s="4" t="str">
        <f>IF(Table1[[#This Row],[Profit per unit]]&gt;$V$8,"Premium","Mass")</f>
        <v>Mass</v>
      </c>
      <c r="U5560" s="4"/>
    </row>
    <row r="5561" spans="2:21" ht="14.25" customHeight="1" x14ac:dyDescent="0.3">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c r="O5561" s="4" t="str">
        <f>TEXT(Table1[[#This Row],[Invoice Date]],"mmm")</f>
        <v>Apr</v>
      </c>
      <c r="P5561" s="4">
        <f>YEAR(Table1[[#This Row],[Invoice Date]])</f>
        <v>2021</v>
      </c>
      <c r="Q5561" s="4">
        <f>IFERROR(Table1[[#This Row],[Total Sales]]/Table1[[#This Row],[Units Sold]],4)</f>
        <v>27</v>
      </c>
      <c r="R5561" s="4">
        <f>IFERROR(Table1[[#This Row],[Operating Profit]]/Table1[[#This Row],[Units Sold]],0)</f>
        <v>11.34</v>
      </c>
      <c r="S5561" s="4">
        <f>IFERROR((Table1[[#This Row],[Total Sales]]-Table1[[#This Row],[Operating Profit]])/Table1[[#This Row],[Units Sold]],0)</f>
        <v>15.660000000000002</v>
      </c>
      <c r="T5561" s="4" t="str">
        <f>IF(Table1[[#This Row],[Profit per unit]]&gt;$V$8,"Premium","Mass")</f>
        <v>Mass</v>
      </c>
      <c r="U5561" s="4"/>
    </row>
    <row r="5562" spans="2:21" ht="14.25" customHeight="1" x14ac:dyDescent="0.3">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c r="O5562" s="4" t="str">
        <f>TEXT(Table1[[#This Row],[Invoice Date]],"mmm")</f>
        <v>Apr</v>
      </c>
      <c r="P5562" s="4">
        <f>YEAR(Table1[[#This Row],[Invoice Date]])</f>
        <v>2021</v>
      </c>
      <c r="Q5562" s="4">
        <f>IFERROR(Table1[[#This Row],[Total Sales]]/Table1[[#This Row],[Units Sold]],4)</f>
        <v>32</v>
      </c>
      <c r="R5562" s="4">
        <f>IFERROR(Table1[[#This Row],[Operating Profit]]/Table1[[#This Row],[Units Sold]],0)</f>
        <v>14.719999999999999</v>
      </c>
      <c r="S5562" s="4">
        <f>IFERROR((Table1[[#This Row],[Total Sales]]-Table1[[#This Row],[Operating Profit]])/Table1[[#This Row],[Units Sold]],0)</f>
        <v>17.28</v>
      </c>
      <c r="T5562" s="4" t="str">
        <f>IF(Table1[[#This Row],[Profit per unit]]&gt;$V$8,"Premium","Mass")</f>
        <v>Mass</v>
      </c>
      <c r="U5562" s="4"/>
    </row>
    <row r="5563" spans="2:21" ht="14.25" customHeight="1" x14ac:dyDescent="0.3">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c r="O5563" s="4" t="str">
        <f>TEXT(Table1[[#This Row],[Invoice Date]],"mmm")</f>
        <v>Apr</v>
      </c>
      <c r="P5563" s="4">
        <f>YEAR(Table1[[#This Row],[Invoice Date]])</f>
        <v>2021</v>
      </c>
      <c r="Q5563" s="4">
        <f>IFERROR(Table1[[#This Row],[Total Sales]]/Table1[[#This Row],[Units Sold]],4)</f>
        <v>45</v>
      </c>
      <c r="R5563" s="4">
        <f>IFERROR(Table1[[#This Row],[Operating Profit]]/Table1[[#This Row],[Units Sold]],0)</f>
        <v>22.5</v>
      </c>
      <c r="S5563" s="4">
        <f>IFERROR((Table1[[#This Row],[Total Sales]]-Table1[[#This Row],[Operating Profit]])/Table1[[#This Row],[Units Sold]],0)</f>
        <v>22.5</v>
      </c>
      <c r="T5563" s="4" t="str">
        <f>IF(Table1[[#This Row],[Profit per unit]]&gt;$V$8,"Premium","Mass")</f>
        <v>Mass</v>
      </c>
      <c r="U5563" s="4"/>
    </row>
    <row r="5564" spans="2:21" ht="14.25" customHeight="1" x14ac:dyDescent="0.3">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c r="O5564" s="4" t="str">
        <f>TEXT(Table1[[#This Row],[Invoice Date]],"mmm")</f>
        <v>Apr</v>
      </c>
      <c r="P5564" s="4">
        <f>YEAR(Table1[[#This Row],[Invoice Date]])</f>
        <v>2021</v>
      </c>
      <c r="Q5564" s="4">
        <f>IFERROR(Table1[[#This Row],[Total Sales]]/Table1[[#This Row],[Units Sold]],4)</f>
        <v>37</v>
      </c>
      <c r="R5564" s="4">
        <f>IFERROR(Table1[[#This Row],[Operating Profit]]/Table1[[#This Row],[Units Sold]],0)</f>
        <v>25.53</v>
      </c>
      <c r="S5564" s="4">
        <f>IFERROR((Table1[[#This Row],[Total Sales]]-Table1[[#This Row],[Operating Profit]])/Table1[[#This Row],[Units Sold]],0)</f>
        <v>11.469999999999997</v>
      </c>
      <c r="T5564" s="4" t="str">
        <f>IF(Table1[[#This Row],[Profit per unit]]&gt;$V$8,"Premium","Mass")</f>
        <v>Mass</v>
      </c>
      <c r="U5564" s="4"/>
    </row>
    <row r="5565" spans="2:21" ht="14.25" customHeight="1" x14ac:dyDescent="0.3">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c r="O5565" s="4" t="str">
        <f>TEXT(Table1[[#This Row],[Invoice Date]],"mmm")</f>
        <v>May</v>
      </c>
      <c r="P5565" s="4">
        <f>YEAR(Table1[[#This Row],[Invoice Date]])</f>
        <v>2021</v>
      </c>
      <c r="Q5565" s="4">
        <f>IFERROR(Table1[[#This Row],[Total Sales]]/Table1[[#This Row],[Units Sold]],4)</f>
        <v>48</v>
      </c>
      <c r="R5565" s="4">
        <f>IFERROR(Table1[[#This Row],[Operating Profit]]/Table1[[#This Row],[Units Sold]],0)</f>
        <v>29.28</v>
      </c>
      <c r="S5565" s="4">
        <f>IFERROR((Table1[[#This Row],[Total Sales]]-Table1[[#This Row],[Operating Profit]])/Table1[[#This Row],[Units Sold]],0)</f>
        <v>18.72</v>
      </c>
      <c r="T5565" s="4" t="str">
        <f>IF(Table1[[#This Row],[Profit per unit]]&gt;$V$8,"Premium","Mass")</f>
        <v>Mass</v>
      </c>
      <c r="U5565" s="4"/>
    </row>
    <row r="5566" spans="2:21" ht="14.25" customHeight="1" x14ac:dyDescent="0.3">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c r="O5566" s="4" t="str">
        <f>TEXT(Table1[[#This Row],[Invoice Date]],"mmm")</f>
        <v>May</v>
      </c>
      <c r="P5566" s="4">
        <f>YEAR(Table1[[#This Row],[Invoice Date]])</f>
        <v>2021</v>
      </c>
      <c r="Q5566" s="4">
        <f>IFERROR(Table1[[#This Row],[Total Sales]]/Table1[[#This Row],[Units Sold]],4)</f>
        <v>47</v>
      </c>
      <c r="R5566" s="4">
        <f>IFERROR(Table1[[#This Row],[Operating Profit]]/Table1[[#This Row],[Units Sold]],0)</f>
        <v>25.849999999999998</v>
      </c>
      <c r="S5566" s="4">
        <f>IFERROR((Table1[[#This Row],[Total Sales]]-Table1[[#This Row],[Operating Profit]])/Table1[[#This Row],[Units Sold]],0)</f>
        <v>21.150000000000002</v>
      </c>
      <c r="T5566" s="4" t="str">
        <f>IF(Table1[[#This Row],[Profit per unit]]&gt;$V$8,"Premium","Mass")</f>
        <v>Mass</v>
      </c>
      <c r="U5566" s="4"/>
    </row>
    <row r="5567" spans="2:21" ht="14.25" customHeight="1" x14ac:dyDescent="0.3">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c r="O5567" s="4" t="str">
        <f>TEXT(Table1[[#This Row],[Invoice Date]],"mmm")</f>
        <v>May</v>
      </c>
      <c r="P5567" s="4">
        <f>YEAR(Table1[[#This Row],[Invoice Date]])</f>
        <v>2021</v>
      </c>
      <c r="Q5567" s="4">
        <f>IFERROR(Table1[[#This Row],[Total Sales]]/Table1[[#This Row],[Units Sold]],4)</f>
        <v>44</v>
      </c>
      <c r="R5567" s="4">
        <f>IFERROR(Table1[[#This Row],[Operating Profit]]/Table1[[#This Row],[Units Sold]],0)</f>
        <v>17.600000000000001</v>
      </c>
      <c r="S5567" s="4">
        <f>IFERROR((Table1[[#This Row],[Total Sales]]-Table1[[#This Row],[Operating Profit]])/Table1[[#This Row],[Units Sold]],0)</f>
        <v>26.4</v>
      </c>
      <c r="T5567" s="4" t="str">
        <f>IF(Table1[[#This Row],[Profit per unit]]&gt;$V$8,"Premium","Mass")</f>
        <v>Mass</v>
      </c>
      <c r="U5567" s="4"/>
    </row>
    <row r="5568" spans="2:21" ht="14.25" customHeight="1" x14ac:dyDescent="0.3">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c r="O5568" s="4" t="str">
        <f>TEXT(Table1[[#This Row],[Invoice Date]],"mmm")</f>
        <v>May</v>
      </c>
      <c r="P5568" s="4">
        <f>YEAR(Table1[[#This Row],[Invoice Date]])</f>
        <v>2021</v>
      </c>
      <c r="Q5568" s="4">
        <f>IFERROR(Table1[[#This Row],[Total Sales]]/Table1[[#This Row],[Units Sold]],4)</f>
        <v>42</v>
      </c>
      <c r="R5568" s="4">
        <f>IFERROR(Table1[[#This Row],[Operating Profit]]/Table1[[#This Row],[Units Sold]],0)</f>
        <v>21</v>
      </c>
      <c r="S5568" s="4">
        <f>IFERROR((Table1[[#This Row],[Total Sales]]-Table1[[#This Row],[Operating Profit]])/Table1[[#This Row],[Units Sold]],0)</f>
        <v>21</v>
      </c>
      <c r="T5568" s="4" t="str">
        <f>IF(Table1[[#This Row],[Profit per unit]]&gt;$V$8,"Premium","Mass")</f>
        <v>Mass</v>
      </c>
      <c r="U5568" s="4"/>
    </row>
    <row r="5569" spans="2:21" ht="14.25" customHeight="1" x14ac:dyDescent="0.3">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c r="O5569" s="4" t="str">
        <f>TEXT(Table1[[#This Row],[Invoice Date]],"mmm")</f>
        <v>May</v>
      </c>
      <c r="P5569" s="4">
        <f>YEAR(Table1[[#This Row],[Invoice Date]])</f>
        <v>2021</v>
      </c>
      <c r="Q5569" s="4">
        <f>IFERROR(Table1[[#This Row],[Total Sales]]/Table1[[#This Row],[Units Sold]],4)</f>
        <v>52</v>
      </c>
      <c r="R5569" s="4">
        <f>IFERROR(Table1[[#This Row],[Operating Profit]]/Table1[[#This Row],[Units Sold]],0)</f>
        <v>27.56</v>
      </c>
      <c r="S5569" s="4">
        <f>IFERROR((Table1[[#This Row],[Total Sales]]-Table1[[#This Row],[Operating Profit]])/Table1[[#This Row],[Units Sold]],0)</f>
        <v>24.44</v>
      </c>
      <c r="T5569" s="4" t="str">
        <f>IF(Table1[[#This Row],[Profit per unit]]&gt;$V$8,"Premium","Mass")</f>
        <v>Mass</v>
      </c>
      <c r="U5569" s="4"/>
    </row>
    <row r="5570" spans="2:21" ht="14.25" customHeight="1" x14ac:dyDescent="0.3">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c r="O5570" s="4" t="str">
        <f>TEXT(Table1[[#This Row],[Invoice Date]],"mmm")</f>
        <v>May</v>
      </c>
      <c r="P5570" s="4">
        <f>YEAR(Table1[[#This Row],[Invoice Date]])</f>
        <v>2021</v>
      </c>
      <c r="Q5570" s="4">
        <f>IFERROR(Table1[[#This Row],[Total Sales]]/Table1[[#This Row],[Units Sold]],4)</f>
        <v>55</v>
      </c>
      <c r="R5570" s="4">
        <f>IFERROR(Table1[[#This Row],[Operating Profit]]/Table1[[#This Row],[Units Sold]],0)</f>
        <v>38.500000000000007</v>
      </c>
      <c r="S5570" s="4">
        <f>IFERROR((Table1[[#This Row],[Total Sales]]-Table1[[#This Row],[Operating Profit]])/Table1[[#This Row],[Units Sold]],0)</f>
        <v>16.499999999999993</v>
      </c>
      <c r="T5570" s="4" t="str">
        <f>IF(Table1[[#This Row],[Profit per unit]]&gt;$V$8,"Premium","Mass")</f>
        <v>Mass</v>
      </c>
      <c r="U5570" s="4"/>
    </row>
    <row r="5571" spans="2:21" ht="14.25" customHeight="1" x14ac:dyDescent="0.3">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c r="O5571" s="4" t="str">
        <f>TEXT(Table1[[#This Row],[Invoice Date]],"mmm")</f>
        <v>Jun</v>
      </c>
      <c r="P5571" s="4">
        <f>YEAR(Table1[[#This Row],[Invoice Date]])</f>
        <v>2021</v>
      </c>
      <c r="Q5571" s="4">
        <f>IFERROR(Table1[[#This Row],[Total Sales]]/Table1[[#This Row],[Units Sold]],4)</f>
        <v>52</v>
      </c>
      <c r="R5571" s="4">
        <f>IFERROR(Table1[[#This Row],[Operating Profit]]/Table1[[#This Row],[Units Sold]],0)</f>
        <v>32.239999999999995</v>
      </c>
      <c r="S5571" s="4">
        <f>IFERROR((Table1[[#This Row],[Total Sales]]-Table1[[#This Row],[Operating Profit]])/Table1[[#This Row],[Units Sold]],0)</f>
        <v>19.760000000000002</v>
      </c>
      <c r="T5571" s="4" t="str">
        <f>IF(Table1[[#This Row],[Profit per unit]]&gt;$V$8,"Premium","Mass")</f>
        <v>Mass</v>
      </c>
      <c r="U5571" s="4"/>
    </row>
    <row r="5572" spans="2:21" ht="14.25" customHeight="1" x14ac:dyDescent="0.3">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c r="O5572" s="4" t="str">
        <f>TEXT(Table1[[#This Row],[Invoice Date]],"mmm")</f>
        <v>Jun</v>
      </c>
      <c r="P5572" s="4">
        <f>YEAR(Table1[[#This Row],[Invoice Date]])</f>
        <v>2021</v>
      </c>
      <c r="Q5572" s="4">
        <f>IFERROR(Table1[[#This Row],[Total Sales]]/Table1[[#This Row],[Units Sold]],4)</f>
        <v>46</v>
      </c>
      <c r="R5572" s="4">
        <f>IFERROR(Table1[[#This Row],[Operating Profit]]/Table1[[#This Row],[Units Sold]],0)</f>
        <v>24.840000000000003</v>
      </c>
      <c r="S5572" s="4">
        <f>IFERROR((Table1[[#This Row],[Total Sales]]-Table1[[#This Row],[Operating Profit]])/Table1[[#This Row],[Units Sold]],0)</f>
        <v>21.159999999999997</v>
      </c>
      <c r="T5572" s="4" t="str">
        <f>IF(Table1[[#This Row],[Profit per unit]]&gt;$V$8,"Premium","Mass")</f>
        <v>Mass</v>
      </c>
      <c r="U5572" s="4"/>
    </row>
    <row r="5573" spans="2:21" ht="14.25" customHeight="1" x14ac:dyDescent="0.3">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c r="O5573" s="4" t="str">
        <f>TEXT(Table1[[#This Row],[Invoice Date]],"mmm")</f>
        <v>Jun</v>
      </c>
      <c r="P5573" s="4">
        <f>YEAR(Table1[[#This Row],[Invoice Date]])</f>
        <v>2021</v>
      </c>
      <c r="Q5573" s="4">
        <f>IFERROR(Table1[[#This Row],[Total Sales]]/Table1[[#This Row],[Units Sold]],4)</f>
        <v>41</v>
      </c>
      <c r="R5573" s="4">
        <f>IFERROR(Table1[[#This Row],[Operating Profit]]/Table1[[#This Row],[Units Sold]],0)</f>
        <v>18.04</v>
      </c>
      <c r="S5573" s="4">
        <f>IFERROR((Table1[[#This Row],[Total Sales]]-Table1[[#This Row],[Operating Profit]])/Table1[[#This Row],[Units Sold]],0)</f>
        <v>22.96</v>
      </c>
      <c r="T5573" s="4" t="str">
        <f>IF(Table1[[#This Row],[Profit per unit]]&gt;$V$8,"Premium","Mass")</f>
        <v>Mass</v>
      </c>
      <c r="U5573" s="4"/>
    </row>
    <row r="5574" spans="2:21" ht="14.25" customHeight="1" x14ac:dyDescent="0.3">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c r="O5574" s="4" t="str">
        <f>TEXT(Table1[[#This Row],[Invoice Date]],"mmm")</f>
        <v>Jun</v>
      </c>
      <c r="P5574" s="4">
        <f>YEAR(Table1[[#This Row],[Invoice Date]])</f>
        <v>2021</v>
      </c>
      <c r="Q5574" s="4">
        <f>IFERROR(Table1[[#This Row],[Total Sales]]/Table1[[#This Row],[Units Sold]],4)</f>
        <v>43</v>
      </c>
      <c r="R5574" s="4">
        <f>IFERROR(Table1[[#This Row],[Operating Profit]]/Table1[[#This Row],[Units Sold]],0)</f>
        <v>20.64</v>
      </c>
      <c r="S5574" s="4">
        <f>IFERROR((Table1[[#This Row],[Total Sales]]-Table1[[#This Row],[Operating Profit]])/Table1[[#This Row],[Units Sold]],0)</f>
        <v>22.36</v>
      </c>
      <c r="T5574" s="4" t="str">
        <f>IF(Table1[[#This Row],[Profit per unit]]&gt;$V$8,"Premium","Mass")</f>
        <v>Mass</v>
      </c>
      <c r="U5574" s="4"/>
    </row>
    <row r="5575" spans="2:21" ht="14.25" customHeight="1" x14ac:dyDescent="0.3">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c r="O5575" s="4" t="str">
        <f>TEXT(Table1[[#This Row],[Invoice Date]],"mmm")</f>
        <v>Jun</v>
      </c>
      <c r="P5575" s="4">
        <f>YEAR(Table1[[#This Row],[Invoice Date]])</f>
        <v>2021</v>
      </c>
      <c r="Q5575" s="4">
        <f>IFERROR(Table1[[#This Row],[Total Sales]]/Table1[[#This Row],[Units Sold]],4)</f>
        <v>57</v>
      </c>
      <c r="R5575" s="4">
        <f>IFERROR(Table1[[#This Row],[Operating Profit]]/Table1[[#This Row],[Units Sold]],0)</f>
        <v>31.349999999999998</v>
      </c>
      <c r="S5575" s="4">
        <f>IFERROR((Table1[[#This Row],[Total Sales]]-Table1[[#This Row],[Operating Profit]])/Table1[[#This Row],[Units Sold]],0)</f>
        <v>25.650000000000002</v>
      </c>
      <c r="T5575" s="4" t="str">
        <f>IF(Table1[[#This Row],[Profit per unit]]&gt;$V$8,"Premium","Mass")</f>
        <v>Mass</v>
      </c>
      <c r="U5575" s="4"/>
    </row>
    <row r="5576" spans="2:21" ht="14.25" customHeight="1" x14ac:dyDescent="0.3">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c r="O5576" s="4" t="str">
        <f>TEXT(Table1[[#This Row],[Invoice Date]],"mmm")</f>
        <v>Jun</v>
      </c>
      <c r="P5576" s="4">
        <f>YEAR(Table1[[#This Row],[Invoice Date]])</f>
        <v>2021</v>
      </c>
      <c r="Q5576" s="4">
        <f>IFERROR(Table1[[#This Row],[Total Sales]]/Table1[[#This Row],[Units Sold]],4)</f>
        <v>60</v>
      </c>
      <c r="R5576" s="4">
        <f>IFERROR(Table1[[#This Row],[Operating Profit]]/Table1[[#This Row],[Units Sold]],0)</f>
        <v>39</v>
      </c>
      <c r="S5576" s="4">
        <f>IFERROR((Table1[[#This Row],[Total Sales]]-Table1[[#This Row],[Operating Profit]])/Table1[[#This Row],[Units Sold]],0)</f>
        <v>21</v>
      </c>
      <c r="T5576" s="4" t="str">
        <f>IF(Table1[[#This Row],[Profit per unit]]&gt;$V$8,"Premium","Mass")</f>
        <v>Mass</v>
      </c>
      <c r="U5576" s="4"/>
    </row>
    <row r="5577" spans="2:21" ht="14.25" customHeight="1" x14ac:dyDescent="0.3">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c r="O5577" s="4" t="str">
        <f>TEXT(Table1[[#This Row],[Invoice Date]],"mmm")</f>
        <v>Jul</v>
      </c>
      <c r="P5577" s="4">
        <f>YEAR(Table1[[#This Row],[Invoice Date]])</f>
        <v>2021</v>
      </c>
      <c r="Q5577" s="4">
        <f>IFERROR(Table1[[#This Row],[Total Sales]]/Table1[[#This Row],[Units Sold]],4)</f>
        <v>57</v>
      </c>
      <c r="R5577" s="4">
        <f>IFERROR(Table1[[#This Row],[Operating Profit]]/Table1[[#This Row],[Units Sold]],0)</f>
        <v>34.200000000000003</v>
      </c>
      <c r="S5577" s="4">
        <f>IFERROR((Table1[[#This Row],[Total Sales]]-Table1[[#This Row],[Operating Profit]])/Table1[[#This Row],[Units Sold]],0)</f>
        <v>22.8</v>
      </c>
      <c r="T5577" s="4" t="str">
        <f>IF(Table1[[#This Row],[Profit per unit]]&gt;$V$8,"Premium","Mass")</f>
        <v>Mass</v>
      </c>
      <c r="U5577" s="4"/>
    </row>
    <row r="5578" spans="2:21" ht="14.25" customHeight="1" x14ac:dyDescent="0.3">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c r="O5578" s="4" t="str">
        <f>TEXT(Table1[[#This Row],[Invoice Date]],"mmm")</f>
        <v>Jul</v>
      </c>
      <c r="P5578" s="4">
        <f>YEAR(Table1[[#This Row],[Invoice Date]])</f>
        <v>2021</v>
      </c>
      <c r="Q5578" s="4">
        <f>IFERROR(Table1[[#This Row],[Total Sales]]/Table1[[#This Row],[Units Sold]],4)</f>
        <v>53</v>
      </c>
      <c r="R5578" s="4">
        <f>IFERROR(Table1[[#This Row],[Operating Profit]]/Table1[[#This Row],[Units Sold]],0)</f>
        <v>27.03</v>
      </c>
      <c r="S5578" s="4">
        <f>IFERROR((Table1[[#This Row],[Total Sales]]-Table1[[#This Row],[Operating Profit]])/Table1[[#This Row],[Units Sold]],0)</f>
        <v>25.97</v>
      </c>
      <c r="T5578" s="4" t="str">
        <f>IF(Table1[[#This Row],[Profit per unit]]&gt;$V$8,"Premium","Mass")</f>
        <v>Mass</v>
      </c>
      <c r="U5578" s="4"/>
    </row>
    <row r="5579" spans="2:21" ht="14.25" customHeight="1" x14ac:dyDescent="0.3">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c r="O5579" s="4" t="str">
        <f>TEXT(Table1[[#This Row],[Invoice Date]],"mmm")</f>
        <v>Jul</v>
      </c>
      <c r="P5579" s="4">
        <f>YEAR(Table1[[#This Row],[Invoice Date]])</f>
        <v>2021</v>
      </c>
      <c r="Q5579" s="4">
        <f>IFERROR(Table1[[#This Row],[Total Sales]]/Table1[[#This Row],[Units Sold]],4)</f>
        <v>46</v>
      </c>
      <c r="R5579" s="4">
        <f>IFERROR(Table1[[#This Row],[Operating Profit]]/Table1[[#This Row],[Units Sold]],0)</f>
        <v>20.699999999999996</v>
      </c>
      <c r="S5579" s="4">
        <f>IFERROR((Table1[[#This Row],[Total Sales]]-Table1[[#This Row],[Operating Profit]])/Table1[[#This Row],[Units Sold]],0)</f>
        <v>25.300000000000004</v>
      </c>
      <c r="T5579" s="4" t="str">
        <f>IF(Table1[[#This Row],[Profit per unit]]&gt;$V$8,"Premium","Mass")</f>
        <v>Mass</v>
      </c>
      <c r="U5579" s="4"/>
    </row>
    <row r="5580" spans="2:21" ht="14.25" customHeight="1" x14ac:dyDescent="0.3">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c r="O5580" s="4" t="str">
        <f>TEXT(Table1[[#This Row],[Invoice Date]],"mmm")</f>
        <v>Jul</v>
      </c>
      <c r="P5580" s="4">
        <f>YEAR(Table1[[#This Row],[Invoice Date]])</f>
        <v>2021</v>
      </c>
      <c r="Q5580" s="4">
        <f>IFERROR(Table1[[#This Row],[Total Sales]]/Table1[[#This Row],[Units Sold]],4)</f>
        <v>47</v>
      </c>
      <c r="R5580" s="4">
        <f>IFERROR(Table1[[#This Row],[Operating Profit]]/Table1[[#This Row],[Units Sold]],0)</f>
        <v>21.15</v>
      </c>
      <c r="S5580" s="4">
        <f>IFERROR((Table1[[#This Row],[Total Sales]]-Table1[[#This Row],[Operating Profit]])/Table1[[#This Row],[Units Sold]],0)</f>
        <v>25.85</v>
      </c>
      <c r="T5580" s="4" t="str">
        <f>IF(Table1[[#This Row],[Profit per unit]]&gt;$V$8,"Premium","Mass")</f>
        <v>Mass</v>
      </c>
      <c r="U5580" s="4"/>
    </row>
    <row r="5581" spans="2:21" ht="14.25" customHeight="1" x14ac:dyDescent="0.3">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c r="O5581" s="4" t="str">
        <f>TEXT(Table1[[#This Row],[Invoice Date]],"mmm")</f>
        <v>Jul</v>
      </c>
      <c r="P5581" s="4">
        <f>YEAR(Table1[[#This Row],[Invoice Date]])</f>
        <v>2021</v>
      </c>
      <c r="Q5581" s="4">
        <f>IFERROR(Table1[[#This Row],[Total Sales]]/Table1[[#This Row],[Units Sold]],4)</f>
        <v>54</v>
      </c>
      <c r="R5581" s="4">
        <f>IFERROR(Table1[[#This Row],[Operating Profit]]/Table1[[#This Row],[Units Sold]],0)</f>
        <v>27.540000000000003</v>
      </c>
      <c r="S5581" s="4">
        <f>IFERROR((Table1[[#This Row],[Total Sales]]-Table1[[#This Row],[Operating Profit]])/Table1[[#This Row],[Units Sold]],0)</f>
        <v>26.459999999999997</v>
      </c>
      <c r="T5581" s="4" t="str">
        <f>IF(Table1[[#This Row],[Profit per unit]]&gt;$V$8,"Premium","Mass")</f>
        <v>Mass</v>
      </c>
      <c r="U5581" s="4"/>
    </row>
    <row r="5582" spans="2:21" ht="14.25" customHeight="1" x14ac:dyDescent="0.3">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c r="O5582" s="4" t="str">
        <f>TEXT(Table1[[#This Row],[Invoice Date]],"mmm")</f>
        <v>Jul</v>
      </c>
      <c r="P5582" s="4">
        <f>YEAR(Table1[[#This Row],[Invoice Date]])</f>
        <v>2021</v>
      </c>
      <c r="Q5582" s="4">
        <f>IFERROR(Table1[[#This Row],[Total Sales]]/Table1[[#This Row],[Units Sold]],4)</f>
        <v>62</v>
      </c>
      <c r="R5582" s="4">
        <f>IFERROR(Table1[[#This Row],[Operating Profit]]/Table1[[#This Row],[Units Sold]],0)</f>
        <v>42.780000000000008</v>
      </c>
      <c r="S5582" s="4">
        <f>IFERROR((Table1[[#This Row],[Total Sales]]-Table1[[#This Row],[Operating Profit]])/Table1[[#This Row],[Units Sold]],0)</f>
        <v>19.219999999999995</v>
      </c>
      <c r="T5582" s="4" t="str">
        <f>IF(Table1[[#This Row],[Profit per unit]]&gt;$V$8,"Premium","Mass")</f>
        <v>Mass</v>
      </c>
      <c r="U5582" s="4"/>
    </row>
    <row r="5583" spans="2:21" ht="14.25" customHeight="1" x14ac:dyDescent="0.3">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c r="O5583" s="4" t="str">
        <f>TEXT(Table1[[#This Row],[Invoice Date]],"mmm")</f>
        <v>Aug</v>
      </c>
      <c r="P5583" s="4">
        <f>YEAR(Table1[[#This Row],[Invoice Date]])</f>
        <v>2021</v>
      </c>
      <c r="Q5583" s="4">
        <f>IFERROR(Table1[[#This Row],[Total Sales]]/Table1[[#This Row],[Units Sold]],4)</f>
        <v>55</v>
      </c>
      <c r="R5583" s="4">
        <f>IFERROR(Table1[[#This Row],[Operating Profit]]/Table1[[#This Row],[Units Sold]],0)</f>
        <v>35.200000000000003</v>
      </c>
      <c r="S5583" s="4">
        <f>IFERROR((Table1[[#This Row],[Total Sales]]-Table1[[#This Row],[Operating Profit]])/Table1[[#This Row],[Units Sold]],0)</f>
        <v>19.799999999999997</v>
      </c>
      <c r="T5583" s="4" t="str">
        <f>IF(Table1[[#This Row],[Profit per unit]]&gt;$V$8,"Premium","Mass")</f>
        <v>Mass</v>
      </c>
      <c r="U5583" s="4"/>
    </row>
    <row r="5584" spans="2:21" ht="14.25" customHeight="1" x14ac:dyDescent="0.3">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c r="O5584" s="4" t="str">
        <f>TEXT(Table1[[#This Row],[Invoice Date]],"mmm")</f>
        <v>Aug</v>
      </c>
      <c r="P5584" s="4">
        <f>YEAR(Table1[[#This Row],[Invoice Date]])</f>
        <v>2021</v>
      </c>
      <c r="Q5584" s="4">
        <f>IFERROR(Table1[[#This Row],[Total Sales]]/Table1[[#This Row],[Units Sold]],4)</f>
        <v>50</v>
      </c>
      <c r="R5584" s="4">
        <f>IFERROR(Table1[[#This Row],[Operating Profit]]/Table1[[#This Row],[Units Sold]],0)</f>
        <v>25</v>
      </c>
      <c r="S5584" s="4">
        <f>IFERROR((Table1[[#This Row],[Total Sales]]-Table1[[#This Row],[Operating Profit]])/Table1[[#This Row],[Units Sold]],0)</f>
        <v>25</v>
      </c>
      <c r="T5584" s="4" t="str">
        <f>IF(Table1[[#This Row],[Profit per unit]]&gt;$V$8,"Premium","Mass")</f>
        <v>Mass</v>
      </c>
      <c r="U5584" s="4"/>
    </row>
    <row r="5585" spans="2:21" ht="14.25" customHeight="1" x14ac:dyDescent="0.3">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c r="O5585" s="4" t="str">
        <f>TEXT(Table1[[#This Row],[Invoice Date]],"mmm")</f>
        <v>Aug</v>
      </c>
      <c r="P5585" s="4">
        <f>YEAR(Table1[[#This Row],[Invoice Date]])</f>
        <v>2021</v>
      </c>
      <c r="Q5585" s="4">
        <f>IFERROR(Table1[[#This Row],[Total Sales]]/Table1[[#This Row],[Units Sold]],4)</f>
        <v>42</v>
      </c>
      <c r="R5585" s="4">
        <f>IFERROR(Table1[[#This Row],[Operating Profit]]/Table1[[#This Row],[Units Sold]],0)</f>
        <v>17.64</v>
      </c>
      <c r="S5585" s="4">
        <f>IFERROR((Table1[[#This Row],[Total Sales]]-Table1[[#This Row],[Operating Profit]])/Table1[[#This Row],[Units Sold]],0)</f>
        <v>24.36</v>
      </c>
      <c r="T5585" s="4" t="str">
        <f>IF(Table1[[#This Row],[Profit per unit]]&gt;$V$8,"Premium","Mass")</f>
        <v>Mass</v>
      </c>
      <c r="U5585" s="4"/>
    </row>
    <row r="5586" spans="2:21" ht="14.25" customHeight="1" x14ac:dyDescent="0.3">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c r="O5586" s="4" t="str">
        <f>TEXT(Table1[[#This Row],[Invoice Date]],"mmm")</f>
        <v>Aug</v>
      </c>
      <c r="P5586" s="4">
        <f>YEAR(Table1[[#This Row],[Invoice Date]])</f>
        <v>2021</v>
      </c>
      <c r="Q5586" s="4">
        <f>IFERROR(Table1[[#This Row],[Total Sales]]/Table1[[#This Row],[Units Sold]],4)</f>
        <v>34</v>
      </c>
      <c r="R5586" s="4">
        <f>IFERROR(Table1[[#This Row],[Operating Profit]]/Table1[[#This Row],[Units Sold]],0)</f>
        <v>15.299999999999999</v>
      </c>
      <c r="S5586" s="4">
        <f>IFERROR((Table1[[#This Row],[Total Sales]]-Table1[[#This Row],[Operating Profit]])/Table1[[#This Row],[Units Sold]],0)</f>
        <v>18.7</v>
      </c>
      <c r="T5586" s="4" t="str">
        <f>IF(Table1[[#This Row],[Profit per unit]]&gt;$V$8,"Premium","Mass")</f>
        <v>Mass</v>
      </c>
      <c r="U5586" s="4"/>
    </row>
    <row r="5587" spans="2:21" ht="14.25" customHeight="1" x14ac:dyDescent="0.3">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c r="O5587" s="4" t="str">
        <f>TEXT(Table1[[#This Row],[Invoice Date]],"mmm")</f>
        <v>Aug</v>
      </c>
      <c r="P5587" s="4">
        <f>YEAR(Table1[[#This Row],[Invoice Date]])</f>
        <v>2021</v>
      </c>
      <c r="Q5587" s="4">
        <f>IFERROR(Table1[[#This Row],[Total Sales]]/Table1[[#This Row],[Units Sold]],4)</f>
        <v>42</v>
      </c>
      <c r="R5587" s="4">
        <f>IFERROR(Table1[[#This Row],[Operating Profit]]/Table1[[#This Row],[Units Sold]],0)</f>
        <v>22.26</v>
      </c>
      <c r="S5587" s="4">
        <f>IFERROR((Table1[[#This Row],[Total Sales]]-Table1[[#This Row],[Operating Profit]])/Table1[[#This Row],[Units Sold]],0)</f>
        <v>19.739999999999998</v>
      </c>
      <c r="T5587" s="4" t="str">
        <f>IF(Table1[[#This Row],[Profit per unit]]&gt;$V$8,"Premium","Mass")</f>
        <v>Mass</v>
      </c>
      <c r="U5587" s="4"/>
    </row>
    <row r="5588" spans="2:21" ht="14.25" customHeight="1" x14ac:dyDescent="0.3">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c r="O5588" s="4" t="str">
        <f>TEXT(Table1[[#This Row],[Invoice Date]],"mmm")</f>
        <v>Aug</v>
      </c>
      <c r="P5588" s="4">
        <f>YEAR(Table1[[#This Row],[Invoice Date]])</f>
        <v>2021</v>
      </c>
      <c r="Q5588" s="4">
        <f>IFERROR(Table1[[#This Row],[Total Sales]]/Table1[[#This Row],[Units Sold]],4)</f>
        <v>45</v>
      </c>
      <c r="R5588" s="4">
        <f>IFERROR(Table1[[#This Row],[Operating Profit]]/Table1[[#This Row],[Units Sold]],0)</f>
        <v>30.6</v>
      </c>
      <c r="S5588" s="4">
        <f>IFERROR((Table1[[#This Row],[Total Sales]]-Table1[[#This Row],[Operating Profit]])/Table1[[#This Row],[Units Sold]],0)</f>
        <v>14.399999999999999</v>
      </c>
      <c r="T5588" s="4" t="str">
        <f>IF(Table1[[#This Row],[Profit per unit]]&gt;$V$8,"Premium","Mass")</f>
        <v>Mass</v>
      </c>
      <c r="U5588" s="4"/>
    </row>
    <row r="5589" spans="2:21" ht="14.25" customHeight="1" x14ac:dyDescent="0.3">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c r="O5589" s="4" t="str">
        <f>TEXT(Table1[[#This Row],[Invoice Date]],"mmm")</f>
        <v>Sep</v>
      </c>
      <c r="P5589" s="4">
        <f>YEAR(Table1[[#This Row],[Invoice Date]])</f>
        <v>2021</v>
      </c>
      <c r="Q5589" s="4">
        <f>IFERROR(Table1[[#This Row],[Total Sales]]/Table1[[#This Row],[Units Sold]],4)</f>
        <v>42</v>
      </c>
      <c r="R5589" s="4">
        <f>IFERROR(Table1[[#This Row],[Operating Profit]]/Table1[[#This Row],[Units Sold]],0)</f>
        <v>26.46</v>
      </c>
      <c r="S5589" s="4">
        <f>IFERROR((Table1[[#This Row],[Total Sales]]-Table1[[#This Row],[Operating Profit]])/Table1[[#This Row],[Units Sold]],0)</f>
        <v>15.54</v>
      </c>
      <c r="T5589" s="4" t="str">
        <f>IF(Table1[[#This Row],[Profit per unit]]&gt;$V$8,"Premium","Mass")</f>
        <v>Mass</v>
      </c>
      <c r="U5589" s="4"/>
    </row>
    <row r="5590" spans="2:21" ht="14.25" customHeight="1" x14ac:dyDescent="0.3">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c r="O5590" s="4" t="str">
        <f>TEXT(Table1[[#This Row],[Invoice Date]],"mmm")</f>
        <v>Sep</v>
      </c>
      <c r="P5590" s="4">
        <f>YEAR(Table1[[#This Row],[Invoice Date]])</f>
        <v>2021</v>
      </c>
      <c r="Q5590" s="4">
        <f>IFERROR(Table1[[#This Row],[Total Sales]]/Table1[[#This Row],[Units Sold]],4)</f>
        <v>37</v>
      </c>
      <c r="R5590" s="4">
        <f>IFERROR(Table1[[#This Row],[Operating Profit]]/Table1[[#This Row],[Units Sold]],0)</f>
        <v>18.87</v>
      </c>
      <c r="S5590" s="4">
        <f>IFERROR((Table1[[#This Row],[Total Sales]]-Table1[[#This Row],[Operating Profit]])/Table1[[#This Row],[Units Sold]],0)</f>
        <v>18.13</v>
      </c>
      <c r="T5590" s="4" t="str">
        <f>IF(Table1[[#This Row],[Profit per unit]]&gt;$V$8,"Premium","Mass")</f>
        <v>Mass</v>
      </c>
      <c r="U5590" s="4"/>
    </row>
    <row r="5591" spans="2:21" ht="14.25" customHeight="1" x14ac:dyDescent="0.3">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c r="O5591" s="4" t="str">
        <f>TEXT(Table1[[#This Row],[Invoice Date]],"mmm")</f>
        <v>Sep</v>
      </c>
      <c r="P5591" s="4">
        <f>YEAR(Table1[[#This Row],[Invoice Date]])</f>
        <v>2021</v>
      </c>
      <c r="Q5591" s="4">
        <f>IFERROR(Table1[[#This Row],[Total Sales]]/Table1[[#This Row],[Units Sold]],4)</f>
        <v>34</v>
      </c>
      <c r="R5591" s="4">
        <f>IFERROR(Table1[[#This Row],[Operating Profit]]/Table1[[#This Row],[Units Sold]],0)</f>
        <v>14.28</v>
      </c>
      <c r="S5591" s="4">
        <f>IFERROR((Table1[[#This Row],[Total Sales]]-Table1[[#This Row],[Operating Profit]])/Table1[[#This Row],[Units Sold]],0)</f>
        <v>19.72</v>
      </c>
      <c r="T5591" s="4" t="str">
        <f>IF(Table1[[#This Row],[Profit per unit]]&gt;$V$8,"Premium","Mass")</f>
        <v>Mass</v>
      </c>
      <c r="U5591" s="4"/>
    </row>
    <row r="5592" spans="2:21" ht="14.25" customHeight="1" x14ac:dyDescent="0.3">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c r="O5592" s="4" t="str">
        <f>TEXT(Table1[[#This Row],[Invoice Date]],"mmm")</f>
        <v>Sep</v>
      </c>
      <c r="P5592" s="4">
        <f>YEAR(Table1[[#This Row],[Invoice Date]])</f>
        <v>2021</v>
      </c>
      <c r="Q5592" s="4">
        <f>IFERROR(Table1[[#This Row],[Total Sales]]/Table1[[#This Row],[Units Sold]],4)</f>
        <v>34</v>
      </c>
      <c r="R5592" s="4">
        <f>IFERROR(Table1[[#This Row],[Operating Profit]]/Table1[[#This Row],[Units Sold]],0)</f>
        <v>15.299999999999999</v>
      </c>
      <c r="S5592" s="4">
        <f>IFERROR((Table1[[#This Row],[Total Sales]]-Table1[[#This Row],[Operating Profit]])/Table1[[#This Row],[Units Sold]],0)</f>
        <v>18.700000000000003</v>
      </c>
      <c r="T5592" s="4" t="str">
        <f>IF(Table1[[#This Row],[Profit per unit]]&gt;$V$8,"Premium","Mass")</f>
        <v>Mass</v>
      </c>
      <c r="U5592" s="4"/>
    </row>
    <row r="5593" spans="2:21" ht="14.25" customHeight="1" x14ac:dyDescent="0.3">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c r="O5593" s="4" t="str">
        <f>TEXT(Table1[[#This Row],[Invoice Date]],"mmm")</f>
        <v>Sep</v>
      </c>
      <c r="P5593" s="4">
        <f>YEAR(Table1[[#This Row],[Invoice Date]])</f>
        <v>2021</v>
      </c>
      <c r="Q5593" s="4">
        <f>IFERROR(Table1[[#This Row],[Total Sales]]/Table1[[#This Row],[Units Sold]],4)</f>
        <v>41</v>
      </c>
      <c r="R5593" s="4">
        <f>IFERROR(Table1[[#This Row],[Operating Profit]]/Table1[[#This Row],[Units Sold]],0)</f>
        <v>20.5</v>
      </c>
      <c r="S5593" s="4">
        <f>IFERROR((Table1[[#This Row],[Total Sales]]-Table1[[#This Row],[Operating Profit]])/Table1[[#This Row],[Units Sold]],0)</f>
        <v>20.5</v>
      </c>
      <c r="T5593" s="4" t="str">
        <f>IF(Table1[[#This Row],[Profit per unit]]&gt;$V$8,"Premium","Mass")</f>
        <v>Mass</v>
      </c>
      <c r="U5593" s="4"/>
    </row>
    <row r="5594" spans="2:21" ht="14.25" customHeight="1" x14ac:dyDescent="0.3">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c r="O5594" s="4" t="str">
        <f>TEXT(Table1[[#This Row],[Invoice Date]],"mmm")</f>
        <v>Sep</v>
      </c>
      <c r="P5594" s="4">
        <f>YEAR(Table1[[#This Row],[Invoice Date]])</f>
        <v>2021</v>
      </c>
      <c r="Q5594" s="4">
        <f>IFERROR(Table1[[#This Row],[Total Sales]]/Table1[[#This Row],[Units Sold]],4)</f>
        <v>48</v>
      </c>
      <c r="R5594" s="4">
        <f>IFERROR(Table1[[#This Row],[Operating Profit]]/Table1[[#This Row],[Units Sold]],0)</f>
        <v>31.200000000000003</v>
      </c>
      <c r="S5594" s="4">
        <f>IFERROR((Table1[[#This Row],[Total Sales]]-Table1[[#This Row],[Operating Profit]])/Table1[[#This Row],[Units Sold]],0)</f>
        <v>16.799999999999997</v>
      </c>
      <c r="T5594" s="4" t="str">
        <f>IF(Table1[[#This Row],[Profit per unit]]&gt;$V$8,"Premium","Mass")</f>
        <v>Mass</v>
      </c>
      <c r="U5594" s="4"/>
    </row>
    <row r="5595" spans="2:21" ht="14.25" customHeight="1" x14ac:dyDescent="0.3">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c r="O5595" s="4" t="str">
        <f>TEXT(Table1[[#This Row],[Invoice Date]],"mmm")</f>
        <v>Oct</v>
      </c>
      <c r="P5595" s="4">
        <f>YEAR(Table1[[#This Row],[Invoice Date]])</f>
        <v>2021</v>
      </c>
      <c r="Q5595" s="4">
        <f>IFERROR(Table1[[#This Row],[Total Sales]]/Table1[[#This Row],[Units Sold]],4)</f>
        <v>49</v>
      </c>
      <c r="R5595" s="4">
        <f>IFERROR(Table1[[#This Row],[Operating Profit]]/Table1[[#This Row],[Units Sold]],0)</f>
        <v>29.89</v>
      </c>
      <c r="S5595" s="4">
        <f>IFERROR((Table1[[#This Row],[Total Sales]]-Table1[[#This Row],[Operating Profit]])/Table1[[#This Row],[Units Sold]],0)</f>
        <v>19.11</v>
      </c>
      <c r="T5595" s="4" t="str">
        <f>IF(Table1[[#This Row],[Profit per unit]]&gt;$V$8,"Premium","Mass")</f>
        <v>Mass</v>
      </c>
      <c r="U5595" s="4"/>
    </row>
    <row r="5596" spans="2:21" ht="14.25" customHeight="1" x14ac:dyDescent="0.3">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c r="O5596" s="4" t="str">
        <f>TEXT(Table1[[#This Row],[Invoice Date]],"mmm")</f>
        <v>Oct</v>
      </c>
      <c r="P5596" s="4">
        <f>YEAR(Table1[[#This Row],[Invoice Date]])</f>
        <v>2021</v>
      </c>
      <c r="Q5596" s="4">
        <f>IFERROR(Table1[[#This Row],[Total Sales]]/Table1[[#This Row],[Units Sold]],4)</f>
        <v>37</v>
      </c>
      <c r="R5596" s="4">
        <f>IFERROR(Table1[[#This Row],[Operating Profit]]/Table1[[#This Row],[Units Sold]],0)</f>
        <v>18.87</v>
      </c>
      <c r="S5596" s="4">
        <f>IFERROR((Table1[[#This Row],[Total Sales]]-Table1[[#This Row],[Operating Profit]])/Table1[[#This Row],[Units Sold]],0)</f>
        <v>18.13</v>
      </c>
      <c r="T5596" s="4" t="str">
        <f>IF(Table1[[#This Row],[Profit per unit]]&gt;$V$8,"Premium","Mass")</f>
        <v>Mass</v>
      </c>
      <c r="U5596" s="4"/>
    </row>
    <row r="5597" spans="2:21" ht="14.25" customHeight="1" x14ac:dyDescent="0.3">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c r="O5597" s="4" t="str">
        <f>TEXT(Table1[[#This Row],[Invoice Date]],"mmm")</f>
        <v>Oct</v>
      </c>
      <c r="P5597" s="4">
        <f>YEAR(Table1[[#This Row],[Invoice Date]])</f>
        <v>2021</v>
      </c>
      <c r="Q5597" s="4">
        <f>IFERROR(Table1[[#This Row],[Total Sales]]/Table1[[#This Row],[Units Sold]],4)</f>
        <v>37</v>
      </c>
      <c r="R5597" s="4">
        <f>IFERROR(Table1[[#This Row],[Operating Profit]]/Table1[[#This Row],[Units Sold]],0)</f>
        <v>16.649999999999999</v>
      </c>
      <c r="S5597" s="4">
        <f>IFERROR((Table1[[#This Row],[Total Sales]]-Table1[[#This Row],[Operating Profit]])/Table1[[#This Row],[Units Sold]],0)</f>
        <v>20.350000000000001</v>
      </c>
      <c r="T5597" s="4" t="str">
        <f>IF(Table1[[#This Row],[Profit per unit]]&gt;$V$8,"Premium","Mass")</f>
        <v>Mass</v>
      </c>
      <c r="U5597" s="4"/>
    </row>
    <row r="5598" spans="2:21" ht="14.25" customHeight="1" x14ac:dyDescent="0.3">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c r="O5598" s="4" t="str">
        <f>TEXT(Table1[[#This Row],[Invoice Date]],"mmm")</f>
        <v>Oct</v>
      </c>
      <c r="P5598" s="4">
        <f>YEAR(Table1[[#This Row],[Invoice Date]])</f>
        <v>2021</v>
      </c>
      <c r="Q5598" s="4">
        <f>IFERROR(Table1[[#This Row],[Total Sales]]/Table1[[#This Row],[Units Sold]],4)</f>
        <v>38</v>
      </c>
      <c r="R5598" s="4">
        <f>IFERROR(Table1[[#This Row],[Operating Profit]]/Table1[[#This Row],[Units Sold]],0)</f>
        <v>19</v>
      </c>
      <c r="S5598" s="4">
        <f>IFERROR((Table1[[#This Row],[Total Sales]]-Table1[[#This Row],[Operating Profit]])/Table1[[#This Row],[Units Sold]],0)</f>
        <v>19</v>
      </c>
      <c r="T5598" s="4" t="str">
        <f>IF(Table1[[#This Row],[Profit per unit]]&gt;$V$8,"Premium","Mass")</f>
        <v>Mass</v>
      </c>
      <c r="U5598" s="4"/>
    </row>
    <row r="5599" spans="2:21" ht="14.25" customHeight="1" x14ac:dyDescent="0.3">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c r="O5599" s="4" t="str">
        <f>TEXT(Table1[[#This Row],[Invoice Date]],"mmm")</f>
        <v>Oct</v>
      </c>
      <c r="P5599" s="4">
        <f>YEAR(Table1[[#This Row],[Invoice Date]])</f>
        <v>2021</v>
      </c>
      <c r="Q5599" s="4">
        <f>IFERROR(Table1[[#This Row],[Total Sales]]/Table1[[#This Row],[Units Sold]],4)</f>
        <v>48</v>
      </c>
      <c r="R5599" s="4">
        <f>IFERROR(Table1[[#This Row],[Operating Profit]]/Table1[[#This Row],[Units Sold]],0)</f>
        <v>26.4</v>
      </c>
      <c r="S5599" s="4">
        <f>IFERROR((Table1[[#This Row],[Total Sales]]-Table1[[#This Row],[Operating Profit]])/Table1[[#This Row],[Units Sold]],0)</f>
        <v>21.6</v>
      </c>
      <c r="T5599" s="4" t="str">
        <f>IF(Table1[[#This Row],[Profit per unit]]&gt;$V$8,"Premium","Mass")</f>
        <v>Mass</v>
      </c>
      <c r="U5599" s="4"/>
    </row>
    <row r="5600" spans="2:21" ht="14.25" customHeight="1" x14ac:dyDescent="0.3">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c r="O5600" s="4" t="str">
        <f>TEXT(Table1[[#This Row],[Invoice Date]],"mmm")</f>
        <v>Oct</v>
      </c>
      <c r="P5600" s="4">
        <f>YEAR(Table1[[#This Row],[Invoice Date]])</f>
        <v>2021</v>
      </c>
      <c r="Q5600" s="4">
        <f>IFERROR(Table1[[#This Row],[Total Sales]]/Table1[[#This Row],[Units Sold]],4)</f>
        <v>52</v>
      </c>
      <c r="R5600" s="4">
        <f>IFERROR(Table1[[#This Row],[Operating Profit]]/Table1[[#This Row],[Units Sold]],0)</f>
        <v>36.4</v>
      </c>
      <c r="S5600" s="4">
        <f>IFERROR((Table1[[#This Row],[Total Sales]]-Table1[[#This Row],[Operating Profit]])/Table1[[#This Row],[Units Sold]],0)</f>
        <v>15.599999999999998</v>
      </c>
      <c r="T5600" s="4" t="str">
        <f>IF(Table1[[#This Row],[Profit per unit]]&gt;$V$8,"Premium","Mass")</f>
        <v>Mass</v>
      </c>
      <c r="U5600" s="4"/>
    </row>
    <row r="5601" spans="2:21" ht="14.25" customHeight="1" x14ac:dyDescent="0.3">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c r="O5601" s="4" t="str">
        <f>TEXT(Table1[[#This Row],[Invoice Date]],"mmm")</f>
        <v>Nov</v>
      </c>
      <c r="P5601" s="4">
        <f>YEAR(Table1[[#This Row],[Invoice Date]])</f>
        <v>2021</v>
      </c>
      <c r="Q5601" s="4">
        <f>IFERROR(Table1[[#This Row],[Total Sales]]/Table1[[#This Row],[Units Sold]],4)</f>
        <v>49</v>
      </c>
      <c r="R5601" s="4">
        <f>IFERROR(Table1[[#This Row],[Operating Profit]]/Table1[[#This Row],[Units Sold]],0)</f>
        <v>30.87</v>
      </c>
      <c r="S5601" s="4">
        <f>IFERROR((Table1[[#This Row],[Total Sales]]-Table1[[#This Row],[Operating Profit]])/Table1[[#This Row],[Units Sold]],0)</f>
        <v>18.13</v>
      </c>
      <c r="T5601" s="4" t="str">
        <f>IF(Table1[[#This Row],[Profit per unit]]&gt;$V$8,"Premium","Mass")</f>
        <v>Mass</v>
      </c>
      <c r="U5601" s="4"/>
    </row>
    <row r="5602" spans="2:21" ht="14.25" customHeight="1" x14ac:dyDescent="0.3">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c r="O5602" s="4" t="str">
        <f>TEXT(Table1[[#This Row],[Invoice Date]],"mmm")</f>
        <v>Nov</v>
      </c>
      <c r="P5602" s="4">
        <f>YEAR(Table1[[#This Row],[Invoice Date]])</f>
        <v>2021</v>
      </c>
      <c r="Q5602" s="4">
        <f>IFERROR(Table1[[#This Row],[Total Sales]]/Table1[[#This Row],[Units Sold]],4)</f>
        <v>42</v>
      </c>
      <c r="R5602" s="4">
        <f>IFERROR(Table1[[#This Row],[Operating Profit]]/Table1[[#This Row],[Units Sold]],0)</f>
        <v>23.099999999999998</v>
      </c>
      <c r="S5602" s="4">
        <f>IFERROR((Table1[[#This Row],[Total Sales]]-Table1[[#This Row],[Operating Profit]])/Table1[[#This Row],[Units Sold]],0)</f>
        <v>18.900000000000002</v>
      </c>
      <c r="T5602" s="4" t="str">
        <f>IF(Table1[[#This Row],[Profit per unit]]&gt;$V$8,"Premium","Mass")</f>
        <v>Mass</v>
      </c>
      <c r="U5602" s="4"/>
    </row>
    <row r="5603" spans="2:21" ht="14.25" customHeight="1" x14ac:dyDescent="0.3">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c r="O5603" s="4" t="str">
        <f>TEXT(Table1[[#This Row],[Invoice Date]],"mmm")</f>
        <v>Nov</v>
      </c>
      <c r="P5603" s="4">
        <f>YEAR(Table1[[#This Row],[Invoice Date]])</f>
        <v>2021</v>
      </c>
      <c r="Q5603" s="4">
        <f>IFERROR(Table1[[#This Row],[Total Sales]]/Table1[[#This Row],[Units Sold]],4)</f>
        <v>43</v>
      </c>
      <c r="R5603" s="4">
        <f>IFERROR(Table1[[#This Row],[Operating Profit]]/Table1[[#This Row],[Units Sold]],0)</f>
        <v>19.349999999999998</v>
      </c>
      <c r="S5603" s="4">
        <f>IFERROR((Table1[[#This Row],[Total Sales]]-Table1[[#This Row],[Operating Profit]])/Table1[[#This Row],[Units Sold]],0)</f>
        <v>23.650000000000002</v>
      </c>
      <c r="T5603" s="4" t="str">
        <f>IF(Table1[[#This Row],[Profit per unit]]&gt;$V$8,"Premium","Mass")</f>
        <v>Mass</v>
      </c>
      <c r="U5603" s="4"/>
    </row>
    <row r="5604" spans="2:21" ht="14.25" customHeight="1" x14ac:dyDescent="0.3">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c r="O5604" s="4" t="str">
        <f>TEXT(Table1[[#This Row],[Invoice Date]],"mmm")</f>
        <v>Nov</v>
      </c>
      <c r="P5604" s="4">
        <f>YEAR(Table1[[#This Row],[Invoice Date]])</f>
        <v>2021</v>
      </c>
      <c r="Q5604" s="4">
        <f>IFERROR(Table1[[#This Row],[Total Sales]]/Table1[[#This Row],[Units Sold]],4)</f>
        <v>41</v>
      </c>
      <c r="R5604" s="4">
        <f>IFERROR(Table1[[#This Row],[Operating Profit]]/Table1[[#This Row],[Units Sold]],0)</f>
        <v>20.09</v>
      </c>
      <c r="S5604" s="4">
        <f>IFERROR((Table1[[#This Row],[Total Sales]]-Table1[[#This Row],[Operating Profit]])/Table1[[#This Row],[Units Sold]],0)</f>
        <v>20.91</v>
      </c>
      <c r="T5604" s="4" t="str">
        <f>IF(Table1[[#This Row],[Profit per unit]]&gt;$V$8,"Premium","Mass")</f>
        <v>Mass</v>
      </c>
      <c r="U5604" s="4"/>
    </row>
    <row r="5605" spans="2:21" ht="14.25" customHeight="1" x14ac:dyDescent="0.3">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c r="O5605" s="4" t="str">
        <f>TEXT(Table1[[#This Row],[Invoice Date]],"mmm")</f>
        <v>Nov</v>
      </c>
      <c r="P5605" s="4">
        <f>YEAR(Table1[[#This Row],[Invoice Date]])</f>
        <v>2021</v>
      </c>
      <c r="Q5605" s="4">
        <f>IFERROR(Table1[[#This Row],[Total Sales]]/Table1[[#This Row],[Units Sold]],4)</f>
        <v>59</v>
      </c>
      <c r="R5605" s="4">
        <f>IFERROR(Table1[[#This Row],[Operating Profit]]/Table1[[#This Row],[Units Sold]],0)</f>
        <v>32.449999999999996</v>
      </c>
      <c r="S5605" s="4">
        <f>IFERROR((Table1[[#This Row],[Total Sales]]-Table1[[#This Row],[Operating Profit]])/Table1[[#This Row],[Units Sold]],0)</f>
        <v>26.550000000000004</v>
      </c>
      <c r="T5605" s="4" t="str">
        <f>IF(Table1[[#This Row],[Profit per unit]]&gt;$V$8,"Premium","Mass")</f>
        <v>Mass</v>
      </c>
      <c r="U5605" s="4"/>
    </row>
    <row r="5606" spans="2:21" ht="14.25" customHeight="1" x14ac:dyDescent="0.3">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c r="O5606" s="4" t="str">
        <f>TEXT(Table1[[#This Row],[Invoice Date]],"mmm")</f>
        <v>Nov</v>
      </c>
      <c r="P5606" s="4">
        <f>YEAR(Table1[[#This Row],[Invoice Date]])</f>
        <v>2021</v>
      </c>
      <c r="Q5606" s="4">
        <f>IFERROR(Table1[[#This Row],[Total Sales]]/Table1[[#This Row],[Units Sold]],4)</f>
        <v>59</v>
      </c>
      <c r="R5606" s="4">
        <f>IFERROR(Table1[[#This Row],[Operating Profit]]/Table1[[#This Row],[Units Sold]],0)</f>
        <v>40.71</v>
      </c>
      <c r="S5606" s="4">
        <f>IFERROR((Table1[[#This Row],[Total Sales]]-Table1[[#This Row],[Operating Profit]])/Table1[[#This Row],[Units Sold]],0)</f>
        <v>18.289999999999996</v>
      </c>
      <c r="T5606" s="4" t="str">
        <f>IF(Table1[[#This Row],[Profit per unit]]&gt;$V$8,"Premium","Mass")</f>
        <v>Mass</v>
      </c>
      <c r="U5606" s="4"/>
    </row>
    <row r="5607" spans="2:21" ht="14.25" customHeight="1" x14ac:dyDescent="0.3">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c r="O5607" s="4" t="str">
        <f>TEXT(Table1[[#This Row],[Invoice Date]],"mmm")</f>
        <v>Dec</v>
      </c>
      <c r="P5607" s="4">
        <f>YEAR(Table1[[#This Row],[Invoice Date]])</f>
        <v>2021</v>
      </c>
      <c r="Q5607" s="4">
        <f>IFERROR(Table1[[#This Row],[Total Sales]]/Table1[[#This Row],[Units Sold]],4)</f>
        <v>55</v>
      </c>
      <c r="R5607" s="4">
        <f>IFERROR(Table1[[#This Row],[Operating Profit]]/Table1[[#This Row],[Units Sold]],0)</f>
        <v>33.549999999999997</v>
      </c>
      <c r="S5607" s="4">
        <f>IFERROR((Table1[[#This Row],[Total Sales]]-Table1[[#This Row],[Operating Profit]])/Table1[[#This Row],[Units Sold]],0)</f>
        <v>21.45</v>
      </c>
      <c r="T5607" s="4" t="str">
        <f>IF(Table1[[#This Row],[Profit per unit]]&gt;$V$8,"Premium","Mass")</f>
        <v>Mass</v>
      </c>
      <c r="U5607" s="4"/>
    </row>
    <row r="5608" spans="2:21" ht="14.25" customHeight="1" x14ac:dyDescent="0.3">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c r="O5608" s="4" t="str">
        <f>TEXT(Table1[[#This Row],[Invoice Date]],"mmm")</f>
        <v>Dec</v>
      </c>
      <c r="P5608" s="4">
        <f>YEAR(Table1[[#This Row],[Invoice Date]])</f>
        <v>2021</v>
      </c>
      <c r="Q5608" s="4">
        <f>IFERROR(Table1[[#This Row],[Total Sales]]/Table1[[#This Row],[Units Sold]],4)</f>
        <v>46</v>
      </c>
      <c r="R5608" s="4">
        <f>IFERROR(Table1[[#This Row],[Operating Profit]]/Table1[[#This Row],[Units Sold]],0)</f>
        <v>24.38</v>
      </c>
      <c r="S5608" s="4">
        <f>IFERROR((Table1[[#This Row],[Total Sales]]-Table1[[#This Row],[Operating Profit]])/Table1[[#This Row],[Units Sold]],0)</f>
        <v>21.62</v>
      </c>
      <c r="T5608" s="4" t="str">
        <f>IF(Table1[[#This Row],[Profit per unit]]&gt;$V$8,"Premium","Mass")</f>
        <v>Mass</v>
      </c>
      <c r="U5608" s="4"/>
    </row>
    <row r="5609" spans="2:21" ht="14.25" customHeight="1" x14ac:dyDescent="0.3">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c r="O5609" s="4" t="str">
        <f>TEXT(Table1[[#This Row],[Invoice Date]],"mmm")</f>
        <v>Dec</v>
      </c>
      <c r="P5609" s="4">
        <f>YEAR(Table1[[#This Row],[Invoice Date]])</f>
        <v>2021</v>
      </c>
      <c r="Q5609" s="4">
        <f>IFERROR(Table1[[#This Row],[Total Sales]]/Table1[[#This Row],[Units Sold]],4)</f>
        <v>48</v>
      </c>
      <c r="R5609" s="4">
        <f>IFERROR(Table1[[#This Row],[Operating Profit]]/Table1[[#This Row],[Units Sold]],0)</f>
        <v>21.599999999999998</v>
      </c>
      <c r="S5609" s="4">
        <f>IFERROR((Table1[[#This Row],[Total Sales]]-Table1[[#This Row],[Operating Profit]])/Table1[[#This Row],[Units Sold]],0)</f>
        <v>26.400000000000006</v>
      </c>
      <c r="T5609" s="4" t="str">
        <f>IF(Table1[[#This Row],[Profit per unit]]&gt;$V$8,"Premium","Mass")</f>
        <v>Mass</v>
      </c>
      <c r="U5609" s="4"/>
    </row>
    <row r="5610" spans="2:21" ht="14.25" customHeight="1" x14ac:dyDescent="0.3">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c r="O5610" s="4" t="str">
        <f>TEXT(Table1[[#This Row],[Invoice Date]],"mmm")</f>
        <v>Dec</v>
      </c>
      <c r="P5610" s="4">
        <f>YEAR(Table1[[#This Row],[Invoice Date]])</f>
        <v>2021</v>
      </c>
      <c r="Q5610" s="4">
        <f>IFERROR(Table1[[#This Row],[Total Sales]]/Table1[[#This Row],[Units Sold]],4)</f>
        <v>48</v>
      </c>
      <c r="R5610" s="4">
        <f>IFERROR(Table1[[#This Row],[Operating Profit]]/Table1[[#This Row],[Units Sold]],0)</f>
        <v>23.04</v>
      </c>
      <c r="S5610" s="4">
        <f>IFERROR((Table1[[#This Row],[Total Sales]]-Table1[[#This Row],[Operating Profit]])/Table1[[#This Row],[Units Sold]],0)</f>
        <v>24.96</v>
      </c>
      <c r="T5610" s="4" t="str">
        <f>IF(Table1[[#This Row],[Profit per unit]]&gt;$V$8,"Premium","Mass")</f>
        <v>Mass</v>
      </c>
      <c r="U5610" s="4"/>
    </row>
    <row r="5611" spans="2:21" ht="14.25" customHeight="1" x14ac:dyDescent="0.3">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c r="O5611" s="4" t="str">
        <f>TEXT(Table1[[#This Row],[Invoice Date]],"mmm")</f>
        <v>Dec</v>
      </c>
      <c r="P5611" s="4">
        <f>YEAR(Table1[[#This Row],[Invoice Date]])</f>
        <v>2021</v>
      </c>
      <c r="Q5611" s="4">
        <f>IFERROR(Table1[[#This Row],[Total Sales]]/Table1[[#This Row],[Units Sold]],4)</f>
        <v>55</v>
      </c>
      <c r="R5611" s="4">
        <f>IFERROR(Table1[[#This Row],[Operating Profit]]/Table1[[#This Row],[Units Sold]],0)</f>
        <v>28.6</v>
      </c>
      <c r="S5611" s="4">
        <f>IFERROR((Table1[[#This Row],[Total Sales]]-Table1[[#This Row],[Operating Profit]])/Table1[[#This Row],[Units Sold]],0)</f>
        <v>26.4</v>
      </c>
      <c r="T5611" s="4" t="str">
        <f>IF(Table1[[#This Row],[Profit per unit]]&gt;$V$8,"Premium","Mass")</f>
        <v>Mass</v>
      </c>
      <c r="U5611" s="4"/>
    </row>
    <row r="5612" spans="2:21" ht="14.25" customHeight="1" x14ac:dyDescent="0.3">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c r="O5612" s="4" t="str">
        <f>TEXT(Table1[[#This Row],[Invoice Date]],"mmm")</f>
        <v>Dec</v>
      </c>
      <c r="P5612" s="4">
        <f>YEAR(Table1[[#This Row],[Invoice Date]])</f>
        <v>2021</v>
      </c>
      <c r="Q5612" s="4">
        <f>IFERROR(Table1[[#This Row],[Total Sales]]/Table1[[#This Row],[Units Sold]],4)</f>
        <v>59</v>
      </c>
      <c r="R5612" s="4">
        <f>IFERROR(Table1[[#This Row],[Operating Profit]]/Table1[[#This Row],[Units Sold]],0)</f>
        <v>38.35</v>
      </c>
      <c r="S5612" s="4">
        <f>IFERROR((Table1[[#This Row],[Total Sales]]-Table1[[#This Row],[Operating Profit]])/Table1[[#This Row],[Units Sold]],0)</f>
        <v>20.65</v>
      </c>
      <c r="T5612" s="4" t="str">
        <f>IF(Table1[[#This Row],[Profit per unit]]&gt;$V$8,"Premium","Mass")</f>
        <v>Mass</v>
      </c>
      <c r="U5612" s="4"/>
    </row>
    <row r="5613" spans="2:21" ht="14.25" customHeight="1" x14ac:dyDescent="0.3">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c r="O5613" s="4" t="str">
        <f>TEXT(Table1[[#This Row],[Invoice Date]],"mmm")</f>
        <v>Jan</v>
      </c>
      <c r="P5613" s="4">
        <f>YEAR(Table1[[#This Row],[Invoice Date]])</f>
        <v>2021</v>
      </c>
      <c r="Q5613" s="4">
        <f>IFERROR(Table1[[#This Row],[Total Sales]]/Table1[[#This Row],[Units Sold]],4)</f>
        <v>27</v>
      </c>
      <c r="R5613" s="4">
        <f>IFERROR(Table1[[#This Row],[Operating Profit]]/Table1[[#This Row],[Units Sold]],0)</f>
        <v>13.5</v>
      </c>
      <c r="S5613" s="4">
        <f>IFERROR((Table1[[#This Row],[Total Sales]]-Table1[[#This Row],[Operating Profit]])/Table1[[#This Row],[Units Sold]],0)</f>
        <v>13.5</v>
      </c>
      <c r="T5613" s="4" t="str">
        <f>IF(Table1[[#This Row],[Profit per unit]]&gt;$V$8,"Premium","Mass")</f>
        <v>Mass</v>
      </c>
      <c r="U5613" s="4"/>
    </row>
    <row r="5614" spans="2:21" ht="14.25" customHeight="1" x14ac:dyDescent="0.3">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c r="O5614" s="4" t="str">
        <f>TEXT(Table1[[#This Row],[Invoice Date]],"mmm")</f>
        <v>Jan</v>
      </c>
      <c r="P5614" s="4">
        <f>YEAR(Table1[[#This Row],[Invoice Date]])</f>
        <v>2021</v>
      </c>
      <c r="Q5614" s="4">
        <f>IFERROR(Table1[[#This Row],[Total Sales]]/Table1[[#This Row],[Units Sold]],4)</f>
        <v>29</v>
      </c>
      <c r="R5614" s="4">
        <f>IFERROR(Table1[[#This Row],[Operating Profit]]/Table1[[#This Row],[Units Sold]],0)</f>
        <v>13.63</v>
      </c>
      <c r="S5614" s="4">
        <f>IFERROR((Table1[[#This Row],[Total Sales]]-Table1[[#This Row],[Operating Profit]])/Table1[[#This Row],[Units Sold]],0)</f>
        <v>15.37</v>
      </c>
      <c r="T5614" s="4" t="str">
        <f>IF(Table1[[#This Row],[Profit per unit]]&gt;$V$8,"Premium","Mass")</f>
        <v>Mass</v>
      </c>
      <c r="U5614" s="4"/>
    </row>
    <row r="5615" spans="2:21" ht="14.25" customHeight="1" x14ac:dyDescent="0.3">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c r="O5615" s="4" t="str">
        <f>TEXT(Table1[[#This Row],[Invoice Date]],"mmm")</f>
        <v>Jan</v>
      </c>
      <c r="P5615" s="4">
        <f>YEAR(Table1[[#This Row],[Invoice Date]])</f>
        <v>2021</v>
      </c>
      <c r="Q5615" s="4">
        <f>IFERROR(Table1[[#This Row],[Total Sales]]/Table1[[#This Row],[Units Sold]],4)</f>
        <v>19</v>
      </c>
      <c r="R5615" s="4">
        <f>IFERROR(Table1[[#This Row],[Operating Profit]]/Table1[[#This Row],[Units Sold]],0)</f>
        <v>8.5499999999999989</v>
      </c>
      <c r="S5615" s="4">
        <f>IFERROR((Table1[[#This Row],[Total Sales]]-Table1[[#This Row],[Operating Profit]])/Table1[[#This Row],[Units Sold]],0)</f>
        <v>10.450000000000001</v>
      </c>
      <c r="T5615" s="4" t="str">
        <f>IF(Table1[[#This Row],[Profit per unit]]&gt;$V$8,"Premium","Mass")</f>
        <v>Mass</v>
      </c>
      <c r="U5615" s="4"/>
    </row>
    <row r="5616" spans="2:21" ht="14.25" customHeight="1" x14ac:dyDescent="0.3">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c r="O5616" s="4" t="str">
        <f>TEXT(Table1[[#This Row],[Invoice Date]],"mmm")</f>
        <v>Jan</v>
      </c>
      <c r="P5616" s="4">
        <f>YEAR(Table1[[#This Row],[Invoice Date]])</f>
        <v>2021</v>
      </c>
      <c r="Q5616" s="4">
        <f>IFERROR(Table1[[#This Row],[Total Sales]]/Table1[[#This Row],[Units Sold]],4)</f>
        <v>24</v>
      </c>
      <c r="R5616" s="4">
        <f>IFERROR(Table1[[#This Row],[Operating Profit]]/Table1[[#This Row],[Units Sold]],0)</f>
        <v>12.48</v>
      </c>
      <c r="S5616" s="4">
        <f>IFERROR((Table1[[#This Row],[Total Sales]]-Table1[[#This Row],[Operating Profit]])/Table1[[#This Row],[Units Sold]],0)</f>
        <v>11.52</v>
      </c>
      <c r="T5616" s="4" t="str">
        <f>IF(Table1[[#This Row],[Profit per unit]]&gt;$V$8,"Premium","Mass")</f>
        <v>Mass</v>
      </c>
      <c r="U5616" s="4"/>
    </row>
    <row r="5617" spans="2:21" ht="14.25" customHeight="1" x14ac:dyDescent="0.3">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c r="O5617" s="4" t="str">
        <f>TEXT(Table1[[#This Row],[Invoice Date]],"mmm")</f>
        <v>Jan</v>
      </c>
      <c r="P5617" s="4">
        <f>YEAR(Table1[[#This Row],[Invoice Date]])</f>
        <v>2021</v>
      </c>
      <c r="Q5617" s="4">
        <f>IFERROR(Table1[[#This Row],[Total Sales]]/Table1[[#This Row],[Units Sold]],4)</f>
        <v>39</v>
      </c>
      <c r="R5617" s="4">
        <f>IFERROR(Table1[[#This Row],[Operating Profit]]/Table1[[#This Row],[Units Sold]],0)</f>
        <v>19.11</v>
      </c>
      <c r="S5617" s="4">
        <f>IFERROR((Table1[[#This Row],[Total Sales]]-Table1[[#This Row],[Operating Profit]])/Table1[[#This Row],[Units Sold]],0)</f>
        <v>19.89</v>
      </c>
      <c r="T5617" s="4" t="str">
        <f>IF(Table1[[#This Row],[Profit per unit]]&gt;$V$8,"Premium","Mass")</f>
        <v>Mass</v>
      </c>
      <c r="U5617" s="4"/>
    </row>
    <row r="5618" spans="2:21" ht="14.25" customHeight="1" x14ac:dyDescent="0.3">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c r="O5618" s="4" t="str">
        <f>TEXT(Table1[[#This Row],[Invoice Date]],"mmm")</f>
        <v>Jan</v>
      </c>
      <c r="P5618" s="4">
        <f>YEAR(Table1[[#This Row],[Invoice Date]])</f>
        <v>2021</v>
      </c>
      <c r="Q5618" s="4">
        <f>IFERROR(Table1[[#This Row],[Total Sales]]/Table1[[#This Row],[Units Sold]],4)</f>
        <v>29</v>
      </c>
      <c r="R5618" s="4">
        <f>IFERROR(Table1[[#This Row],[Operating Profit]]/Table1[[#This Row],[Units Sold]],0)</f>
        <v>18.27</v>
      </c>
      <c r="S5618" s="4">
        <f>IFERROR((Table1[[#This Row],[Total Sales]]-Table1[[#This Row],[Operating Profit]])/Table1[[#This Row],[Units Sold]],0)</f>
        <v>10.73</v>
      </c>
      <c r="T5618" s="4" t="str">
        <f>IF(Table1[[#This Row],[Profit per unit]]&gt;$V$8,"Premium","Mass")</f>
        <v>Mass</v>
      </c>
      <c r="U5618" s="4"/>
    </row>
    <row r="5619" spans="2:21" ht="14.25" customHeight="1" x14ac:dyDescent="0.3">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c r="O5619" s="4" t="str">
        <f>TEXT(Table1[[#This Row],[Invoice Date]],"mmm")</f>
        <v>Feb</v>
      </c>
      <c r="P5619" s="4">
        <f>YEAR(Table1[[#This Row],[Invoice Date]])</f>
        <v>2021</v>
      </c>
      <c r="Q5619" s="4">
        <f>IFERROR(Table1[[#This Row],[Total Sales]]/Table1[[#This Row],[Units Sold]],4)</f>
        <v>29</v>
      </c>
      <c r="R5619" s="4">
        <f>IFERROR(Table1[[#This Row],[Operating Profit]]/Table1[[#This Row],[Units Sold]],0)</f>
        <v>15.370000000000001</v>
      </c>
      <c r="S5619" s="4">
        <f>IFERROR((Table1[[#This Row],[Total Sales]]-Table1[[#This Row],[Operating Profit]])/Table1[[#This Row],[Units Sold]],0)</f>
        <v>13.629999999999999</v>
      </c>
      <c r="T5619" s="4" t="str">
        <f>IF(Table1[[#This Row],[Profit per unit]]&gt;$V$8,"Premium","Mass")</f>
        <v>Mass</v>
      </c>
      <c r="U5619" s="4"/>
    </row>
    <row r="5620" spans="2:21" ht="14.25" customHeight="1" x14ac:dyDescent="0.3">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c r="O5620" s="4" t="str">
        <f>TEXT(Table1[[#This Row],[Invoice Date]],"mmm")</f>
        <v>Feb</v>
      </c>
      <c r="P5620" s="4">
        <f>YEAR(Table1[[#This Row],[Invoice Date]])</f>
        <v>2021</v>
      </c>
      <c r="Q5620" s="4">
        <f>IFERROR(Table1[[#This Row],[Total Sales]]/Table1[[#This Row],[Units Sold]],4)</f>
        <v>28</v>
      </c>
      <c r="R5620" s="4">
        <f>IFERROR(Table1[[#This Row],[Operating Profit]]/Table1[[#This Row],[Units Sold]],0)</f>
        <v>13.72</v>
      </c>
      <c r="S5620" s="4">
        <f>IFERROR((Table1[[#This Row],[Total Sales]]-Table1[[#This Row],[Operating Profit]])/Table1[[#This Row],[Units Sold]],0)</f>
        <v>14.28</v>
      </c>
      <c r="T5620" s="4" t="str">
        <f>IF(Table1[[#This Row],[Profit per unit]]&gt;$V$8,"Premium","Mass")</f>
        <v>Mass</v>
      </c>
      <c r="U5620" s="4"/>
    </row>
    <row r="5621" spans="2:21" ht="14.25" customHeight="1" x14ac:dyDescent="0.3">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c r="O5621" s="4" t="str">
        <f>TEXT(Table1[[#This Row],[Invoice Date]],"mmm")</f>
        <v>Feb</v>
      </c>
      <c r="P5621" s="4">
        <f>YEAR(Table1[[#This Row],[Invoice Date]])</f>
        <v>2021</v>
      </c>
      <c r="Q5621" s="4">
        <f>IFERROR(Table1[[#This Row],[Total Sales]]/Table1[[#This Row],[Units Sold]],4)</f>
        <v>19</v>
      </c>
      <c r="R5621" s="4">
        <f>IFERROR(Table1[[#This Row],[Operating Profit]]/Table1[[#This Row],[Units Sold]],0)</f>
        <v>8.5499999999999989</v>
      </c>
      <c r="S5621" s="4">
        <f>IFERROR((Table1[[#This Row],[Total Sales]]-Table1[[#This Row],[Operating Profit]])/Table1[[#This Row],[Units Sold]],0)</f>
        <v>10.450000000000001</v>
      </c>
      <c r="T5621" s="4" t="str">
        <f>IF(Table1[[#This Row],[Profit per unit]]&gt;$V$8,"Premium","Mass")</f>
        <v>Mass</v>
      </c>
      <c r="U5621" s="4"/>
    </row>
    <row r="5622" spans="2:21" ht="14.25" customHeight="1" x14ac:dyDescent="0.3">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c r="O5622" s="4" t="str">
        <f>TEXT(Table1[[#This Row],[Invoice Date]],"mmm")</f>
        <v>Feb</v>
      </c>
      <c r="P5622" s="4">
        <f>YEAR(Table1[[#This Row],[Invoice Date]])</f>
        <v>2021</v>
      </c>
      <c r="Q5622" s="4">
        <f>IFERROR(Table1[[#This Row],[Total Sales]]/Table1[[#This Row],[Units Sold]],4)</f>
        <v>24</v>
      </c>
      <c r="R5622" s="4">
        <f>IFERROR(Table1[[#This Row],[Operating Profit]]/Table1[[#This Row],[Units Sold]],0)</f>
        <v>12.48</v>
      </c>
      <c r="S5622" s="4">
        <f>IFERROR((Table1[[#This Row],[Total Sales]]-Table1[[#This Row],[Operating Profit]])/Table1[[#This Row],[Units Sold]],0)</f>
        <v>11.52</v>
      </c>
      <c r="T5622" s="4" t="str">
        <f>IF(Table1[[#This Row],[Profit per unit]]&gt;$V$8,"Premium","Mass")</f>
        <v>Mass</v>
      </c>
      <c r="U5622" s="4"/>
    </row>
    <row r="5623" spans="2:21" ht="14.25" customHeight="1" x14ac:dyDescent="0.3">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c r="O5623" s="4" t="str">
        <f>TEXT(Table1[[#This Row],[Invoice Date]],"mmm")</f>
        <v>Feb</v>
      </c>
      <c r="P5623" s="4">
        <f>YEAR(Table1[[#This Row],[Invoice Date]])</f>
        <v>2021</v>
      </c>
      <c r="Q5623" s="4">
        <f>IFERROR(Table1[[#This Row],[Total Sales]]/Table1[[#This Row],[Units Sold]],4)</f>
        <v>38</v>
      </c>
      <c r="R5623" s="4">
        <f>IFERROR(Table1[[#This Row],[Operating Profit]]/Table1[[#This Row],[Units Sold]],0)</f>
        <v>17.099999999999998</v>
      </c>
      <c r="S5623" s="4">
        <f>IFERROR((Table1[[#This Row],[Total Sales]]-Table1[[#This Row],[Operating Profit]])/Table1[[#This Row],[Units Sold]],0)</f>
        <v>20.900000000000002</v>
      </c>
      <c r="T5623" s="4" t="str">
        <f>IF(Table1[[#This Row],[Profit per unit]]&gt;$V$8,"Premium","Mass")</f>
        <v>Mass</v>
      </c>
      <c r="U5623" s="4"/>
    </row>
    <row r="5624" spans="2:21" ht="14.25" customHeight="1" x14ac:dyDescent="0.3">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c r="O5624" s="4" t="str">
        <f>TEXT(Table1[[#This Row],[Invoice Date]],"mmm")</f>
        <v>Feb</v>
      </c>
      <c r="P5624" s="4">
        <f>YEAR(Table1[[#This Row],[Invoice Date]])</f>
        <v>2021</v>
      </c>
      <c r="Q5624" s="4">
        <f>IFERROR(Table1[[#This Row],[Total Sales]]/Table1[[#This Row],[Units Sold]],4)</f>
        <v>28</v>
      </c>
      <c r="R5624" s="4">
        <f>IFERROR(Table1[[#This Row],[Operating Profit]]/Table1[[#This Row],[Units Sold]],0)</f>
        <v>17.64</v>
      </c>
      <c r="S5624" s="4">
        <f>IFERROR((Table1[[#This Row],[Total Sales]]-Table1[[#This Row],[Operating Profit]])/Table1[[#This Row],[Units Sold]],0)</f>
        <v>10.359999999999998</v>
      </c>
      <c r="T5624" s="4" t="str">
        <f>IF(Table1[[#This Row],[Profit per unit]]&gt;$V$8,"Premium","Mass")</f>
        <v>Mass</v>
      </c>
      <c r="U5624" s="4"/>
    </row>
    <row r="5625" spans="2:21" ht="14.25" customHeight="1" x14ac:dyDescent="0.3">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c r="O5625" s="4" t="str">
        <f>TEXT(Table1[[#This Row],[Invoice Date]],"mmm")</f>
        <v>Mar</v>
      </c>
      <c r="P5625" s="4">
        <f>YEAR(Table1[[#This Row],[Invoice Date]])</f>
        <v>2021</v>
      </c>
      <c r="Q5625" s="4">
        <f>IFERROR(Table1[[#This Row],[Total Sales]]/Table1[[#This Row],[Units Sold]],4)</f>
        <v>34</v>
      </c>
      <c r="R5625" s="4">
        <f>IFERROR(Table1[[#This Row],[Operating Profit]]/Table1[[#This Row],[Units Sold]],0)</f>
        <v>17.34</v>
      </c>
      <c r="S5625" s="4">
        <f>IFERROR((Table1[[#This Row],[Total Sales]]-Table1[[#This Row],[Operating Profit]])/Table1[[#This Row],[Units Sold]],0)</f>
        <v>16.66</v>
      </c>
      <c r="T5625" s="4" t="str">
        <f>IF(Table1[[#This Row],[Profit per unit]]&gt;$V$8,"Premium","Mass")</f>
        <v>Mass</v>
      </c>
      <c r="U5625" s="4"/>
    </row>
    <row r="5626" spans="2:21" ht="14.25" customHeight="1" x14ac:dyDescent="0.3">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c r="O5626" s="4" t="str">
        <f>TEXT(Table1[[#This Row],[Invoice Date]],"mmm")</f>
        <v>Mar</v>
      </c>
      <c r="P5626" s="4">
        <f>YEAR(Table1[[#This Row],[Invoice Date]])</f>
        <v>2021</v>
      </c>
      <c r="Q5626" s="4">
        <f>IFERROR(Table1[[#This Row],[Total Sales]]/Table1[[#This Row],[Units Sold]],4)</f>
        <v>34</v>
      </c>
      <c r="R5626" s="4">
        <f>IFERROR(Table1[[#This Row],[Operating Profit]]/Table1[[#This Row],[Units Sold]],0)</f>
        <v>15.299999999999999</v>
      </c>
      <c r="S5626" s="4">
        <f>IFERROR((Table1[[#This Row],[Total Sales]]-Table1[[#This Row],[Operating Profit]])/Table1[[#This Row],[Units Sold]],0)</f>
        <v>18.7</v>
      </c>
      <c r="T5626" s="4" t="str">
        <f>IF(Table1[[#This Row],[Profit per unit]]&gt;$V$8,"Premium","Mass")</f>
        <v>Mass</v>
      </c>
      <c r="U5626" s="4"/>
    </row>
    <row r="5627" spans="2:21" ht="14.25" customHeight="1" x14ac:dyDescent="0.3">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c r="O5627" s="4" t="str">
        <f>TEXT(Table1[[#This Row],[Invoice Date]],"mmm")</f>
        <v>Mar</v>
      </c>
      <c r="P5627" s="4">
        <f>YEAR(Table1[[#This Row],[Invoice Date]])</f>
        <v>2021</v>
      </c>
      <c r="Q5627" s="4">
        <f>IFERROR(Table1[[#This Row],[Total Sales]]/Table1[[#This Row],[Units Sold]],4)</f>
        <v>23</v>
      </c>
      <c r="R5627" s="4">
        <f>IFERROR(Table1[[#This Row],[Operating Profit]]/Table1[[#This Row],[Units Sold]],0)</f>
        <v>10.579999999999998</v>
      </c>
      <c r="S5627" s="4">
        <f>IFERROR((Table1[[#This Row],[Total Sales]]-Table1[[#This Row],[Operating Profit]])/Table1[[#This Row],[Units Sold]],0)</f>
        <v>12.420000000000002</v>
      </c>
      <c r="T5627" s="4" t="str">
        <f>IF(Table1[[#This Row],[Profit per unit]]&gt;$V$8,"Premium","Mass")</f>
        <v>Mass</v>
      </c>
      <c r="U5627" s="4"/>
    </row>
    <row r="5628" spans="2:21" ht="14.25" customHeight="1" x14ac:dyDescent="0.3">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c r="O5628" s="4" t="str">
        <f>TEXT(Table1[[#This Row],[Invoice Date]],"mmm")</f>
        <v>Mar</v>
      </c>
      <c r="P5628" s="4">
        <f>YEAR(Table1[[#This Row],[Invoice Date]])</f>
        <v>2021</v>
      </c>
      <c r="Q5628" s="4">
        <f>IFERROR(Table1[[#This Row],[Total Sales]]/Table1[[#This Row],[Units Sold]],4)</f>
        <v>28</v>
      </c>
      <c r="R5628" s="4">
        <f>IFERROR(Table1[[#This Row],[Operating Profit]]/Table1[[#This Row],[Units Sold]],0)</f>
        <v>14.28</v>
      </c>
      <c r="S5628" s="4">
        <f>IFERROR((Table1[[#This Row],[Total Sales]]-Table1[[#This Row],[Operating Profit]])/Table1[[#This Row],[Units Sold]],0)</f>
        <v>13.72</v>
      </c>
      <c r="T5628" s="4" t="str">
        <f>IF(Table1[[#This Row],[Profit per unit]]&gt;$V$8,"Premium","Mass")</f>
        <v>Mass</v>
      </c>
      <c r="U5628" s="4"/>
    </row>
    <row r="5629" spans="2:21" ht="14.25" customHeight="1" x14ac:dyDescent="0.3">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c r="O5629" s="4" t="str">
        <f>TEXT(Table1[[#This Row],[Invoice Date]],"mmm")</f>
        <v>Mar</v>
      </c>
      <c r="P5629" s="4">
        <f>YEAR(Table1[[#This Row],[Invoice Date]])</f>
        <v>2021</v>
      </c>
      <c r="Q5629" s="4">
        <f>IFERROR(Table1[[#This Row],[Total Sales]]/Table1[[#This Row],[Units Sold]],4)</f>
        <v>41</v>
      </c>
      <c r="R5629" s="4">
        <f>IFERROR(Table1[[#This Row],[Operating Profit]]/Table1[[#This Row],[Units Sold]],0)</f>
        <v>20.09</v>
      </c>
      <c r="S5629" s="4">
        <f>IFERROR((Table1[[#This Row],[Total Sales]]-Table1[[#This Row],[Operating Profit]])/Table1[[#This Row],[Units Sold]],0)</f>
        <v>20.91</v>
      </c>
      <c r="T5629" s="4" t="str">
        <f>IF(Table1[[#This Row],[Profit per unit]]&gt;$V$8,"Premium","Mass")</f>
        <v>Mass</v>
      </c>
      <c r="U5629" s="4"/>
    </row>
    <row r="5630" spans="2:21" ht="14.25" customHeight="1" x14ac:dyDescent="0.3">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c r="O5630" s="4" t="str">
        <f>TEXT(Table1[[#This Row],[Invoice Date]],"mmm")</f>
        <v>Mar</v>
      </c>
      <c r="P5630" s="4">
        <f>YEAR(Table1[[#This Row],[Invoice Date]])</f>
        <v>2021</v>
      </c>
      <c r="Q5630" s="4">
        <f>IFERROR(Table1[[#This Row],[Total Sales]]/Table1[[#This Row],[Units Sold]],4)</f>
        <v>34</v>
      </c>
      <c r="R5630" s="4">
        <f>IFERROR(Table1[[#This Row],[Operating Profit]]/Table1[[#This Row],[Units Sold]],0)</f>
        <v>22.1</v>
      </c>
      <c r="S5630" s="4">
        <f>IFERROR((Table1[[#This Row],[Total Sales]]-Table1[[#This Row],[Operating Profit]])/Table1[[#This Row],[Units Sold]],0)</f>
        <v>11.899999999999997</v>
      </c>
      <c r="T5630" s="4" t="str">
        <f>IF(Table1[[#This Row],[Profit per unit]]&gt;$V$8,"Premium","Mass")</f>
        <v>Mass</v>
      </c>
      <c r="U5630" s="4"/>
    </row>
    <row r="5631" spans="2:21" ht="14.25" customHeight="1" x14ac:dyDescent="0.3">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c r="O5631" s="4" t="str">
        <f>TEXT(Table1[[#This Row],[Invoice Date]],"mmm")</f>
        <v>Apr</v>
      </c>
      <c r="P5631" s="4">
        <f>YEAR(Table1[[#This Row],[Invoice Date]])</f>
        <v>2021</v>
      </c>
      <c r="Q5631" s="4">
        <f>IFERROR(Table1[[#This Row],[Total Sales]]/Table1[[#This Row],[Units Sold]],4)</f>
        <v>33</v>
      </c>
      <c r="R5631" s="4">
        <f>IFERROR(Table1[[#This Row],[Operating Profit]]/Table1[[#This Row],[Units Sold]],0)</f>
        <v>17.16</v>
      </c>
      <c r="S5631" s="4">
        <f>IFERROR((Table1[[#This Row],[Total Sales]]-Table1[[#This Row],[Operating Profit]])/Table1[[#This Row],[Units Sold]],0)</f>
        <v>15.84</v>
      </c>
      <c r="T5631" s="4" t="str">
        <f>IF(Table1[[#This Row],[Profit per unit]]&gt;$V$8,"Premium","Mass")</f>
        <v>Mass</v>
      </c>
      <c r="U5631" s="4"/>
    </row>
    <row r="5632" spans="2:21" ht="14.25" customHeight="1" x14ac:dyDescent="0.3">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c r="O5632" s="4" t="str">
        <f>TEXT(Table1[[#This Row],[Invoice Date]],"mmm")</f>
        <v>Apr</v>
      </c>
      <c r="P5632" s="4">
        <f>YEAR(Table1[[#This Row],[Invoice Date]])</f>
        <v>2021</v>
      </c>
      <c r="Q5632" s="4">
        <f>IFERROR(Table1[[#This Row],[Total Sales]]/Table1[[#This Row],[Units Sold]],4)</f>
        <v>27</v>
      </c>
      <c r="R5632" s="4">
        <f>IFERROR(Table1[[#This Row],[Operating Profit]]/Table1[[#This Row],[Units Sold]],0)</f>
        <v>13.229999999999999</v>
      </c>
      <c r="S5632" s="4">
        <f>IFERROR((Table1[[#This Row],[Total Sales]]-Table1[[#This Row],[Operating Profit]])/Table1[[#This Row],[Units Sold]],0)</f>
        <v>13.770000000000001</v>
      </c>
      <c r="T5632" s="4" t="str">
        <f>IF(Table1[[#This Row],[Profit per unit]]&gt;$V$8,"Premium","Mass")</f>
        <v>Mass</v>
      </c>
      <c r="U5632" s="4"/>
    </row>
    <row r="5633" spans="2:21" ht="14.25" customHeight="1" x14ac:dyDescent="0.3">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c r="O5633" s="4" t="str">
        <f>TEXT(Table1[[#This Row],[Invoice Date]],"mmm")</f>
        <v>Apr</v>
      </c>
      <c r="P5633" s="4">
        <f>YEAR(Table1[[#This Row],[Invoice Date]])</f>
        <v>2021</v>
      </c>
      <c r="Q5633" s="4">
        <f>IFERROR(Table1[[#This Row],[Total Sales]]/Table1[[#This Row],[Units Sold]],4)</f>
        <v>18</v>
      </c>
      <c r="R5633" s="4">
        <f>IFERROR(Table1[[#This Row],[Operating Profit]]/Table1[[#This Row],[Units Sold]],0)</f>
        <v>8.8199999999999985</v>
      </c>
      <c r="S5633" s="4">
        <f>IFERROR((Table1[[#This Row],[Total Sales]]-Table1[[#This Row],[Operating Profit]])/Table1[[#This Row],[Units Sold]],0)</f>
        <v>9.1800000000000015</v>
      </c>
      <c r="T5633" s="4" t="str">
        <f>IF(Table1[[#This Row],[Profit per unit]]&gt;$V$8,"Premium","Mass")</f>
        <v>Mass</v>
      </c>
      <c r="U5633" s="4"/>
    </row>
    <row r="5634" spans="2:21" ht="14.25" customHeight="1" x14ac:dyDescent="0.3">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c r="O5634" s="4" t="str">
        <f>TEXT(Table1[[#This Row],[Invoice Date]],"mmm")</f>
        <v>Apr</v>
      </c>
      <c r="P5634" s="4">
        <f>YEAR(Table1[[#This Row],[Invoice Date]])</f>
        <v>2021</v>
      </c>
      <c r="Q5634" s="4">
        <f>IFERROR(Table1[[#This Row],[Total Sales]]/Table1[[#This Row],[Units Sold]],4)</f>
        <v>23</v>
      </c>
      <c r="R5634" s="4">
        <f>IFERROR(Table1[[#This Row],[Operating Profit]]/Table1[[#This Row],[Units Sold]],0)</f>
        <v>11.96</v>
      </c>
      <c r="S5634" s="4">
        <f>IFERROR((Table1[[#This Row],[Total Sales]]-Table1[[#This Row],[Operating Profit]])/Table1[[#This Row],[Units Sold]],0)</f>
        <v>11.04</v>
      </c>
      <c r="T5634" s="4" t="str">
        <f>IF(Table1[[#This Row],[Profit per unit]]&gt;$V$8,"Premium","Mass")</f>
        <v>Mass</v>
      </c>
      <c r="U5634" s="4"/>
    </row>
    <row r="5635" spans="2:21" ht="14.25" customHeight="1" x14ac:dyDescent="0.3">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c r="O5635" s="4" t="str">
        <f>TEXT(Table1[[#This Row],[Invoice Date]],"mmm")</f>
        <v>Apr</v>
      </c>
      <c r="P5635" s="4">
        <f>YEAR(Table1[[#This Row],[Invoice Date]])</f>
        <v>2021</v>
      </c>
      <c r="Q5635" s="4">
        <f>IFERROR(Table1[[#This Row],[Total Sales]]/Table1[[#This Row],[Units Sold]],4)</f>
        <v>36</v>
      </c>
      <c r="R5635" s="4">
        <f>IFERROR(Table1[[#This Row],[Operating Profit]]/Table1[[#This Row],[Units Sold]],0)</f>
        <v>16.2</v>
      </c>
      <c r="S5635" s="4">
        <f>IFERROR((Table1[[#This Row],[Total Sales]]-Table1[[#This Row],[Operating Profit]])/Table1[[#This Row],[Units Sold]],0)</f>
        <v>19.8</v>
      </c>
      <c r="T5635" s="4" t="str">
        <f>IF(Table1[[#This Row],[Profit per unit]]&gt;$V$8,"Premium","Mass")</f>
        <v>Mass</v>
      </c>
      <c r="U5635" s="4"/>
    </row>
    <row r="5636" spans="2:21" ht="14.25" customHeight="1" x14ac:dyDescent="0.3">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c r="O5636" s="4" t="str">
        <f>TEXT(Table1[[#This Row],[Invoice Date]],"mmm")</f>
        <v>Apr</v>
      </c>
      <c r="P5636" s="4">
        <f>YEAR(Table1[[#This Row],[Invoice Date]])</f>
        <v>2021</v>
      </c>
      <c r="Q5636" s="4">
        <f>IFERROR(Table1[[#This Row],[Total Sales]]/Table1[[#This Row],[Units Sold]],4)</f>
        <v>28</v>
      </c>
      <c r="R5636" s="4">
        <f>IFERROR(Table1[[#This Row],[Operating Profit]]/Table1[[#This Row],[Units Sold]],0)</f>
        <v>17.079999999999998</v>
      </c>
      <c r="S5636" s="4">
        <f>IFERROR((Table1[[#This Row],[Total Sales]]-Table1[[#This Row],[Operating Profit]])/Table1[[#This Row],[Units Sold]],0)</f>
        <v>10.920000000000002</v>
      </c>
      <c r="T5636" s="4" t="str">
        <f>IF(Table1[[#This Row],[Profit per unit]]&gt;$V$8,"Premium","Mass")</f>
        <v>Mass</v>
      </c>
      <c r="U5636" s="4"/>
    </row>
    <row r="5637" spans="2:21" ht="14.25" customHeight="1" x14ac:dyDescent="0.3">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c r="O5637" s="4" t="str">
        <f>TEXT(Table1[[#This Row],[Invoice Date]],"mmm")</f>
        <v>May</v>
      </c>
      <c r="P5637" s="4">
        <f>YEAR(Table1[[#This Row],[Invoice Date]])</f>
        <v>2021</v>
      </c>
      <c r="Q5637" s="4">
        <f>IFERROR(Table1[[#This Row],[Total Sales]]/Table1[[#This Row],[Units Sold]],4)</f>
        <v>39</v>
      </c>
      <c r="R5637" s="4">
        <f>IFERROR(Table1[[#This Row],[Operating Profit]]/Table1[[#This Row],[Units Sold]],0)</f>
        <v>19.89</v>
      </c>
      <c r="S5637" s="4">
        <f>IFERROR((Table1[[#This Row],[Total Sales]]-Table1[[#This Row],[Operating Profit]])/Table1[[#This Row],[Units Sold]],0)</f>
        <v>19.11</v>
      </c>
      <c r="T5637" s="4" t="str">
        <f>IF(Table1[[#This Row],[Profit per unit]]&gt;$V$8,"Premium","Mass")</f>
        <v>Mass</v>
      </c>
      <c r="U5637" s="4"/>
    </row>
    <row r="5638" spans="2:21" ht="14.25" customHeight="1" x14ac:dyDescent="0.3">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c r="O5638" s="4" t="str">
        <f>TEXT(Table1[[#This Row],[Invoice Date]],"mmm")</f>
        <v>May</v>
      </c>
      <c r="P5638" s="4">
        <f>YEAR(Table1[[#This Row],[Invoice Date]])</f>
        <v>2021</v>
      </c>
      <c r="Q5638" s="4">
        <f>IFERROR(Table1[[#This Row],[Total Sales]]/Table1[[#This Row],[Units Sold]],4)</f>
        <v>34</v>
      </c>
      <c r="R5638" s="4">
        <f>IFERROR(Table1[[#This Row],[Operating Profit]]/Table1[[#This Row],[Units Sold]],0)</f>
        <v>15.98</v>
      </c>
      <c r="S5638" s="4">
        <f>IFERROR((Table1[[#This Row],[Total Sales]]-Table1[[#This Row],[Operating Profit]])/Table1[[#This Row],[Units Sold]],0)</f>
        <v>18.02</v>
      </c>
      <c r="T5638" s="4" t="str">
        <f>IF(Table1[[#This Row],[Profit per unit]]&gt;$V$8,"Premium","Mass")</f>
        <v>Mass</v>
      </c>
      <c r="U5638" s="4"/>
    </row>
    <row r="5639" spans="2:21" ht="14.25" customHeight="1" x14ac:dyDescent="0.3">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c r="O5639" s="4" t="str">
        <f>TEXT(Table1[[#This Row],[Invoice Date]],"mmm")</f>
        <v>May</v>
      </c>
      <c r="P5639" s="4">
        <f>YEAR(Table1[[#This Row],[Invoice Date]])</f>
        <v>2021</v>
      </c>
      <c r="Q5639" s="4">
        <f>IFERROR(Table1[[#This Row],[Total Sales]]/Table1[[#This Row],[Units Sold]],4)</f>
        <v>29</v>
      </c>
      <c r="R5639" s="4">
        <f>IFERROR(Table1[[#This Row],[Operating Profit]]/Table1[[#This Row],[Units Sold]],0)</f>
        <v>13.34</v>
      </c>
      <c r="S5639" s="4">
        <f>IFERROR((Table1[[#This Row],[Total Sales]]-Table1[[#This Row],[Operating Profit]])/Table1[[#This Row],[Units Sold]],0)</f>
        <v>15.66</v>
      </c>
      <c r="T5639" s="4" t="str">
        <f>IF(Table1[[#This Row],[Profit per unit]]&gt;$V$8,"Premium","Mass")</f>
        <v>Mass</v>
      </c>
      <c r="U5639" s="4"/>
    </row>
    <row r="5640" spans="2:21" ht="14.25" customHeight="1" x14ac:dyDescent="0.3">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c r="O5640" s="4" t="str">
        <f>TEXT(Table1[[#This Row],[Invoice Date]],"mmm")</f>
        <v>May</v>
      </c>
      <c r="P5640" s="4">
        <f>YEAR(Table1[[#This Row],[Invoice Date]])</f>
        <v>2021</v>
      </c>
      <c r="Q5640" s="4">
        <f>IFERROR(Table1[[#This Row],[Total Sales]]/Table1[[#This Row],[Units Sold]],4)</f>
        <v>29</v>
      </c>
      <c r="R5640" s="4">
        <f>IFERROR(Table1[[#This Row],[Operating Profit]]/Table1[[#This Row],[Units Sold]],0)</f>
        <v>15.95</v>
      </c>
      <c r="S5640" s="4">
        <f>IFERROR((Table1[[#This Row],[Total Sales]]-Table1[[#This Row],[Operating Profit]])/Table1[[#This Row],[Units Sold]],0)</f>
        <v>13.05</v>
      </c>
      <c r="T5640" s="4" t="str">
        <f>IF(Table1[[#This Row],[Profit per unit]]&gt;$V$8,"Premium","Mass")</f>
        <v>Mass</v>
      </c>
      <c r="U5640" s="4"/>
    </row>
    <row r="5641" spans="2:21" ht="14.25" customHeight="1" x14ac:dyDescent="0.3">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c r="O5641" s="4" t="str">
        <f>TEXT(Table1[[#This Row],[Invoice Date]],"mmm")</f>
        <v>May</v>
      </c>
      <c r="P5641" s="4">
        <f>YEAR(Table1[[#This Row],[Invoice Date]])</f>
        <v>2021</v>
      </c>
      <c r="Q5641" s="4">
        <f>IFERROR(Table1[[#This Row],[Total Sales]]/Table1[[#This Row],[Units Sold]],4)</f>
        <v>44</v>
      </c>
      <c r="R5641" s="4">
        <f>IFERROR(Table1[[#This Row],[Operating Profit]]/Table1[[#This Row],[Units Sold]],0)</f>
        <v>21.119999999999997</v>
      </c>
      <c r="S5641" s="4">
        <f>IFERROR((Table1[[#This Row],[Total Sales]]-Table1[[#This Row],[Operating Profit]])/Table1[[#This Row],[Units Sold]],0)</f>
        <v>22.880000000000003</v>
      </c>
      <c r="T5641" s="4" t="str">
        <f>IF(Table1[[#This Row],[Profit per unit]]&gt;$V$8,"Premium","Mass")</f>
        <v>Mass</v>
      </c>
      <c r="U5641" s="4"/>
    </row>
    <row r="5642" spans="2:21" ht="14.25" customHeight="1" x14ac:dyDescent="0.3">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c r="O5642" s="4" t="str">
        <f>TEXT(Table1[[#This Row],[Invoice Date]],"mmm")</f>
        <v>May</v>
      </c>
      <c r="P5642" s="4">
        <f>YEAR(Table1[[#This Row],[Invoice Date]])</f>
        <v>2021</v>
      </c>
      <c r="Q5642" s="4">
        <f>IFERROR(Table1[[#This Row],[Total Sales]]/Table1[[#This Row],[Units Sold]],4)</f>
        <v>45</v>
      </c>
      <c r="R5642" s="4">
        <f>IFERROR(Table1[[#This Row],[Operating Profit]]/Table1[[#This Row],[Units Sold]],0)</f>
        <v>27</v>
      </c>
      <c r="S5642" s="4">
        <f>IFERROR((Table1[[#This Row],[Total Sales]]-Table1[[#This Row],[Operating Profit]])/Table1[[#This Row],[Units Sold]],0)</f>
        <v>18</v>
      </c>
      <c r="T5642" s="4" t="str">
        <f>IF(Table1[[#This Row],[Profit per unit]]&gt;$V$8,"Premium","Mass")</f>
        <v>Mass</v>
      </c>
      <c r="U5642" s="4"/>
    </row>
    <row r="5643" spans="2:21" ht="14.25" customHeight="1" x14ac:dyDescent="0.3">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c r="O5643" s="4" t="str">
        <f>TEXT(Table1[[#This Row],[Invoice Date]],"mmm")</f>
        <v>Jun</v>
      </c>
      <c r="P5643" s="4">
        <f>YEAR(Table1[[#This Row],[Invoice Date]])</f>
        <v>2021</v>
      </c>
      <c r="Q5643" s="4">
        <f>IFERROR(Table1[[#This Row],[Total Sales]]/Table1[[#This Row],[Units Sold]],4)</f>
        <v>32</v>
      </c>
      <c r="R5643" s="4">
        <f>IFERROR(Table1[[#This Row],[Operating Profit]]/Table1[[#This Row],[Units Sold]],0)</f>
        <v>17.28</v>
      </c>
      <c r="S5643" s="4">
        <f>IFERROR((Table1[[#This Row],[Total Sales]]-Table1[[#This Row],[Operating Profit]])/Table1[[#This Row],[Units Sold]],0)</f>
        <v>14.72</v>
      </c>
      <c r="T5643" s="4" t="str">
        <f>IF(Table1[[#This Row],[Profit per unit]]&gt;$V$8,"Premium","Mass")</f>
        <v>Mass</v>
      </c>
      <c r="U5643" s="4"/>
    </row>
    <row r="5644" spans="2:21" ht="14.25" customHeight="1" x14ac:dyDescent="0.3">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c r="O5644" s="4" t="str">
        <f>TEXT(Table1[[#This Row],[Invoice Date]],"mmm")</f>
        <v>Jun</v>
      </c>
      <c r="P5644" s="4">
        <f>YEAR(Table1[[#This Row],[Invoice Date]])</f>
        <v>2021</v>
      </c>
      <c r="Q5644" s="4">
        <f>IFERROR(Table1[[#This Row],[Total Sales]]/Table1[[#This Row],[Units Sold]],4)</f>
        <v>27</v>
      </c>
      <c r="R5644" s="4">
        <f>IFERROR(Table1[[#This Row],[Operating Profit]]/Table1[[#This Row],[Units Sold]],0)</f>
        <v>12.419999999999998</v>
      </c>
      <c r="S5644" s="4">
        <f>IFERROR((Table1[[#This Row],[Total Sales]]-Table1[[#This Row],[Operating Profit]])/Table1[[#This Row],[Units Sold]],0)</f>
        <v>14.580000000000002</v>
      </c>
      <c r="T5644" s="4" t="str">
        <f>IF(Table1[[#This Row],[Profit per unit]]&gt;$V$8,"Premium","Mass")</f>
        <v>Mass</v>
      </c>
      <c r="U5644" s="4"/>
    </row>
    <row r="5645" spans="2:21" ht="14.25" customHeight="1" x14ac:dyDescent="0.3">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c r="O5645" s="4" t="str">
        <f>TEXT(Table1[[#This Row],[Invoice Date]],"mmm")</f>
        <v>Jun</v>
      </c>
      <c r="P5645" s="4">
        <f>YEAR(Table1[[#This Row],[Invoice Date]])</f>
        <v>2021</v>
      </c>
      <c r="Q5645" s="4">
        <f>IFERROR(Table1[[#This Row],[Total Sales]]/Table1[[#This Row],[Units Sold]],4)</f>
        <v>23</v>
      </c>
      <c r="R5645" s="4">
        <f>IFERROR(Table1[[#This Row],[Operating Profit]]/Table1[[#This Row],[Units Sold]],0)</f>
        <v>11.27</v>
      </c>
      <c r="S5645" s="4">
        <f>IFERROR((Table1[[#This Row],[Total Sales]]-Table1[[#This Row],[Operating Profit]])/Table1[[#This Row],[Units Sold]],0)</f>
        <v>11.73</v>
      </c>
      <c r="T5645" s="4" t="str">
        <f>IF(Table1[[#This Row],[Profit per unit]]&gt;$V$8,"Premium","Mass")</f>
        <v>Mass</v>
      </c>
      <c r="U5645" s="4"/>
    </row>
    <row r="5646" spans="2:21" ht="14.25" customHeight="1" x14ac:dyDescent="0.3">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c r="O5646" s="4" t="str">
        <f>TEXT(Table1[[#This Row],[Invoice Date]],"mmm")</f>
        <v>Jun</v>
      </c>
      <c r="P5646" s="4">
        <f>YEAR(Table1[[#This Row],[Invoice Date]])</f>
        <v>2021</v>
      </c>
      <c r="Q5646" s="4">
        <f>IFERROR(Table1[[#This Row],[Total Sales]]/Table1[[#This Row],[Units Sold]],4)</f>
        <v>23</v>
      </c>
      <c r="R5646" s="4">
        <f>IFERROR(Table1[[#This Row],[Operating Profit]]/Table1[[#This Row],[Units Sold]],0)</f>
        <v>11.5</v>
      </c>
      <c r="S5646" s="4">
        <f>IFERROR((Table1[[#This Row],[Total Sales]]-Table1[[#This Row],[Operating Profit]])/Table1[[#This Row],[Units Sold]],0)</f>
        <v>11.5</v>
      </c>
      <c r="T5646" s="4" t="str">
        <f>IF(Table1[[#This Row],[Profit per unit]]&gt;$V$8,"Premium","Mass")</f>
        <v>Mass</v>
      </c>
      <c r="U5646" s="4"/>
    </row>
    <row r="5647" spans="2:21" ht="14.25" customHeight="1" x14ac:dyDescent="0.3">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c r="O5647" s="4" t="str">
        <f>TEXT(Table1[[#This Row],[Invoice Date]],"mmm")</f>
        <v>Jun</v>
      </c>
      <c r="P5647" s="4">
        <f>YEAR(Table1[[#This Row],[Invoice Date]])</f>
        <v>2021</v>
      </c>
      <c r="Q5647" s="4">
        <f>IFERROR(Table1[[#This Row],[Total Sales]]/Table1[[#This Row],[Units Sold]],4)</f>
        <v>38</v>
      </c>
      <c r="R5647" s="4">
        <f>IFERROR(Table1[[#This Row],[Operating Profit]]/Table1[[#This Row],[Units Sold]],0)</f>
        <v>17.099999999999998</v>
      </c>
      <c r="S5647" s="4">
        <f>IFERROR((Table1[[#This Row],[Total Sales]]-Table1[[#This Row],[Operating Profit]])/Table1[[#This Row],[Units Sold]],0)</f>
        <v>20.900000000000002</v>
      </c>
      <c r="T5647" s="4" t="str">
        <f>IF(Table1[[#This Row],[Profit per unit]]&gt;$V$8,"Premium","Mass")</f>
        <v>Mass</v>
      </c>
      <c r="U5647" s="4"/>
    </row>
    <row r="5648" spans="2:21" ht="14.25" customHeight="1" x14ac:dyDescent="0.3">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c r="O5648" s="4" t="str">
        <f>TEXT(Table1[[#This Row],[Invoice Date]],"mmm")</f>
        <v>Jun</v>
      </c>
      <c r="P5648" s="4">
        <f>YEAR(Table1[[#This Row],[Invoice Date]])</f>
        <v>2021</v>
      </c>
      <c r="Q5648" s="4">
        <f>IFERROR(Table1[[#This Row],[Total Sales]]/Table1[[#This Row],[Units Sold]],4)</f>
        <v>42</v>
      </c>
      <c r="R5648" s="4">
        <f>IFERROR(Table1[[#This Row],[Operating Profit]]/Table1[[#This Row],[Units Sold]],0)</f>
        <v>27.3</v>
      </c>
      <c r="S5648" s="4">
        <f>IFERROR((Table1[[#This Row],[Total Sales]]-Table1[[#This Row],[Operating Profit]])/Table1[[#This Row],[Units Sold]],0)</f>
        <v>14.700000000000001</v>
      </c>
      <c r="T5648" s="4" t="str">
        <f>IF(Table1[[#This Row],[Profit per unit]]&gt;$V$8,"Premium","Mass")</f>
        <v>Mass</v>
      </c>
      <c r="U5648" s="4"/>
    </row>
    <row r="5649" spans="2:21" ht="14.25" customHeight="1" x14ac:dyDescent="0.3">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c r="O5649" s="4" t="str">
        <f>TEXT(Table1[[#This Row],[Invoice Date]],"mmm")</f>
        <v>Jul</v>
      </c>
      <c r="P5649" s="4">
        <f>YEAR(Table1[[#This Row],[Invoice Date]])</f>
        <v>2021</v>
      </c>
      <c r="Q5649" s="4">
        <f>IFERROR(Table1[[#This Row],[Total Sales]]/Table1[[#This Row],[Units Sold]],4)</f>
        <v>36</v>
      </c>
      <c r="R5649" s="4">
        <f>IFERROR(Table1[[#This Row],[Operating Profit]]/Table1[[#This Row],[Units Sold]],0)</f>
        <v>19.800000000000004</v>
      </c>
      <c r="S5649" s="4">
        <f>IFERROR((Table1[[#This Row],[Total Sales]]-Table1[[#This Row],[Operating Profit]])/Table1[[#This Row],[Units Sold]],0)</f>
        <v>16.199999999999996</v>
      </c>
      <c r="T5649" s="4" t="str">
        <f>IF(Table1[[#This Row],[Profit per unit]]&gt;$V$8,"Premium","Mass")</f>
        <v>Mass</v>
      </c>
      <c r="U5649" s="4"/>
    </row>
    <row r="5650" spans="2:21" ht="14.25" customHeight="1" x14ac:dyDescent="0.3">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c r="O5650" s="4" t="str">
        <f>TEXT(Table1[[#This Row],[Invoice Date]],"mmm")</f>
        <v>Jul</v>
      </c>
      <c r="P5650" s="4">
        <f>YEAR(Table1[[#This Row],[Invoice Date]])</f>
        <v>2021</v>
      </c>
      <c r="Q5650" s="4">
        <f>IFERROR(Table1[[#This Row],[Total Sales]]/Table1[[#This Row],[Units Sold]],4)</f>
        <v>33</v>
      </c>
      <c r="R5650" s="4">
        <f>IFERROR(Table1[[#This Row],[Operating Profit]]/Table1[[#This Row],[Units Sold]],0)</f>
        <v>15.51</v>
      </c>
      <c r="S5650" s="4">
        <f>IFERROR((Table1[[#This Row],[Total Sales]]-Table1[[#This Row],[Operating Profit]])/Table1[[#This Row],[Units Sold]],0)</f>
        <v>17.489999999999998</v>
      </c>
      <c r="T5650" s="4" t="str">
        <f>IF(Table1[[#This Row],[Profit per unit]]&gt;$V$8,"Premium","Mass")</f>
        <v>Mass</v>
      </c>
      <c r="U5650" s="4"/>
    </row>
    <row r="5651" spans="2:21" ht="14.25" customHeight="1" x14ac:dyDescent="0.3">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c r="O5651" s="4" t="str">
        <f>TEXT(Table1[[#This Row],[Invoice Date]],"mmm")</f>
        <v>Jul</v>
      </c>
      <c r="P5651" s="4">
        <f>YEAR(Table1[[#This Row],[Invoice Date]])</f>
        <v>2021</v>
      </c>
      <c r="Q5651" s="4">
        <f>IFERROR(Table1[[#This Row],[Total Sales]]/Table1[[#This Row],[Units Sold]],4)</f>
        <v>29</v>
      </c>
      <c r="R5651" s="4">
        <f>IFERROR(Table1[[#This Row],[Operating Profit]]/Table1[[#This Row],[Units Sold]],0)</f>
        <v>13.34</v>
      </c>
      <c r="S5651" s="4">
        <f>IFERROR((Table1[[#This Row],[Total Sales]]-Table1[[#This Row],[Operating Profit]])/Table1[[#This Row],[Units Sold]],0)</f>
        <v>15.66</v>
      </c>
      <c r="T5651" s="4" t="str">
        <f>IF(Table1[[#This Row],[Profit per unit]]&gt;$V$8,"Premium","Mass")</f>
        <v>Mass</v>
      </c>
      <c r="U5651" s="4"/>
    </row>
    <row r="5652" spans="2:21" ht="14.25" customHeight="1" x14ac:dyDescent="0.3">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c r="O5652" s="4" t="str">
        <f>TEXT(Table1[[#This Row],[Invoice Date]],"mmm")</f>
        <v>Jul</v>
      </c>
      <c r="P5652" s="4">
        <f>YEAR(Table1[[#This Row],[Invoice Date]])</f>
        <v>2021</v>
      </c>
      <c r="Q5652" s="4">
        <f>IFERROR(Table1[[#This Row],[Total Sales]]/Table1[[#This Row],[Units Sold]],4)</f>
        <v>29</v>
      </c>
      <c r="R5652" s="4">
        <f>IFERROR(Table1[[#This Row],[Operating Profit]]/Table1[[#This Row],[Units Sold]],0)</f>
        <v>15.370000000000001</v>
      </c>
      <c r="S5652" s="4">
        <f>IFERROR((Table1[[#This Row],[Total Sales]]-Table1[[#This Row],[Operating Profit]])/Table1[[#This Row],[Units Sold]],0)</f>
        <v>13.629999999999999</v>
      </c>
      <c r="T5652" s="4" t="str">
        <f>IF(Table1[[#This Row],[Profit per unit]]&gt;$V$8,"Premium","Mass")</f>
        <v>Mass</v>
      </c>
      <c r="U5652" s="4"/>
    </row>
    <row r="5653" spans="2:21" ht="14.25" customHeight="1" x14ac:dyDescent="0.3">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c r="O5653" s="4" t="str">
        <f>TEXT(Table1[[#This Row],[Invoice Date]],"mmm")</f>
        <v>Jul</v>
      </c>
      <c r="P5653" s="4">
        <f>YEAR(Table1[[#This Row],[Invoice Date]])</f>
        <v>2021</v>
      </c>
      <c r="Q5653" s="4">
        <f>IFERROR(Table1[[#This Row],[Total Sales]]/Table1[[#This Row],[Units Sold]],4)</f>
        <v>37</v>
      </c>
      <c r="R5653" s="4">
        <f>IFERROR(Table1[[#This Row],[Operating Profit]]/Table1[[#This Row],[Units Sold]],0)</f>
        <v>18.13</v>
      </c>
      <c r="S5653" s="4">
        <f>IFERROR((Table1[[#This Row],[Total Sales]]-Table1[[#This Row],[Operating Profit]])/Table1[[#This Row],[Units Sold]],0)</f>
        <v>18.87</v>
      </c>
      <c r="T5653" s="4" t="str">
        <f>IF(Table1[[#This Row],[Profit per unit]]&gt;$V$8,"Premium","Mass")</f>
        <v>Mass</v>
      </c>
      <c r="U5653" s="4"/>
    </row>
    <row r="5654" spans="2:21" ht="14.25" customHeight="1" x14ac:dyDescent="0.3">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c r="O5654" s="4" t="str">
        <f>TEXT(Table1[[#This Row],[Invoice Date]],"mmm")</f>
        <v>Jul</v>
      </c>
      <c r="P5654" s="4">
        <f>YEAR(Table1[[#This Row],[Invoice Date]])</f>
        <v>2021</v>
      </c>
      <c r="Q5654" s="4">
        <f>IFERROR(Table1[[#This Row],[Total Sales]]/Table1[[#This Row],[Units Sold]],4)</f>
        <v>41</v>
      </c>
      <c r="R5654" s="4">
        <f>IFERROR(Table1[[#This Row],[Operating Profit]]/Table1[[#This Row],[Units Sold]],0)</f>
        <v>25.009999999999998</v>
      </c>
      <c r="S5654" s="4">
        <f>IFERROR((Table1[[#This Row],[Total Sales]]-Table1[[#This Row],[Operating Profit]])/Table1[[#This Row],[Units Sold]],0)</f>
        <v>15.99</v>
      </c>
      <c r="T5654" s="4" t="str">
        <f>IF(Table1[[#This Row],[Profit per unit]]&gt;$V$8,"Premium","Mass")</f>
        <v>Mass</v>
      </c>
      <c r="U5654" s="4"/>
    </row>
    <row r="5655" spans="2:21" ht="14.25" customHeight="1" x14ac:dyDescent="0.3">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c r="O5655" s="4" t="str">
        <f>TEXT(Table1[[#This Row],[Invoice Date]],"mmm")</f>
        <v>Aug</v>
      </c>
      <c r="P5655" s="4">
        <f>YEAR(Table1[[#This Row],[Invoice Date]])</f>
        <v>2021</v>
      </c>
      <c r="Q5655" s="4">
        <f>IFERROR(Table1[[#This Row],[Total Sales]]/Table1[[#This Row],[Units Sold]],4)</f>
        <v>38</v>
      </c>
      <c r="R5655" s="4">
        <f>IFERROR(Table1[[#This Row],[Operating Profit]]/Table1[[#This Row],[Units Sold]],0)</f>
        <v>19</v>
      </c>
      <c r="S5655" s="4">
        <f>IFERROR((Table1[[#This Row],[Total Sales]]-Table1[[#This Row],[Operating Profit]])/Table1[[#This Row],[Units Sold]],0)</f>
        <v>19</v>
      </c>
      <c r="T5655" s="4" t="str">
        <f>IF(Table1[[#This Row],[Profit per unit]]&gt;$V$8,"Premium","Mass")</f>
        <v>Mass</v>
      </c>
      <c r="U5655" s="4"/>
    </row>
    <row r="5656" spans="2:21" ht="14.25" customHeight="1" x14ac:dyDescent="0.3">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c r="O5656" s="4" t="str">
        <f>TEXT(Table1[[#This Row],[Invoice Date]],"mmm")</f>
        <v>Aug</v>
      </c>
      <c r="P5656" s="4">
        <f>YEAR(Table1[[#This Row],[Invoice Date]])</f>
        <v>2021</v>
      </c>
      <c r="Q5656" s="4">
        <f>IFERROR(Table1[[#This Row],[Total Sales]]/Table1[[#This Row],[Units Sold]],4)</f>
        <v>38</v>
      </c>
      <c r="R5656" s="4">
        <f>IFERROR(Table1[[#This Row],[Operating Profit]]/Table1[[#This Row],[Units Sold]],0)</f>
        <v>17.48</v>
      </c>
      <c r="S5656" s="4">
        <f>IFERROR((Table1[[#This Row],[Total Sales]]-Table1[[#This Row],[Operating Profit]])/Table1[[#This Row],[Units Sold]],0)</f>
        <v>20.52</v>
      </c>
      <c r="T5656" s="4" t="str">
        <f>IF(Table1[[#This Row],[Profit per unit]]&gt;$V$8,"Premium","Mass")</f>
        <v>Mass</v>
      </c>
      <c r="U5656" s="4"/>
    </row>
    <row r="5657" spans="2:21" ht="14.25" customHeight="1" x14ac:dyDescent="0.3">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c r="O5657" s="4" t="str">
        <f>TEXT(Table1[[#This Row],[Invoice Date]],"mmm")</f>
        <v>Aug</v>
      </c>
      <c r="P5657" s="4">
        <f>YEAR(Table1[[#This Row],[Invoice Date]])</f>
        <v>2021</v>
      </c>
      <c r="Q5657" s="4">
        <f>IFERROR(Table1[[#This Row],[Total Sales]]/Table1[[#This Row],[Units Sold]],4)</f>
        <v>32</v>
      </c>
      <c r="R5657" s="4">
        <f>IFERROR(Table1[[#This Row],[Operating Profit]]/Table1[[#This Row],[Units Sold]],0)</f>
        <v>14.719999999999999</v>
      </c>
      <c r="S5657" s="4">
        <f>IFERROR((Table1[[#This Row],[Total Sales]]-Table1[[#This Row],[Operating Profit]])/Table1[[#This Row],[Units Sold]],0)</f>
        <v>17.280000000000005</v>
      </c>
      <c r="T5657" s="4" t="str">
        <f>IF(Table1[[#This Row],[Profit per unit]]&gt;$V$8,"Premium","Mass")</f>
        <v>Mass</v>
      </c>
      <c r="U5657" s="4"/>
    </row>
    <row r="5658" spans="2:21" ht="14.25" customHeight="1" x14ac:dyDescent="0.3">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c r="O5658" s="4" t="str">
        <f>TEXT(Table1[[#This Row],[Invoice Date]],"mmm")</f>
        <v>Aug</v>
      </c>
      <c r="P5658" s="4">
        <f>YEAR(Table1[[#This Row],[Invoice Date]])</f>
        <v>2021</v>
      </c>
      <c r="Q5658" s="4">
        <f>IFERROR(Table1[[#This Row],[Total Sales]]/Table1[[#This Row],[Units Sold]],4)</f>
        <v>24</v>
      </c>
      <c r="R5658" s="4">
        <f>IFERROR(Table1[[#This Row],[Operating Profit]]/Table1[[#This Row],[Units Sold]],0)</f>
        <v>13.200000000000001</v>
      </c>
      <c r="S5658" s="4">
        <f>IFERROR((Table1[[#This Row],[Total Sales]]-Table1[[#This Row],[Operating Profit]])/Table1[[#This Row],[Units Sold]],0)</f>
        <v>10.799999999999999</v>
      </c>
      <c r="T5658" s="4" t="str">
        <f>IF(Table1[[#This Row],[Profit per unit]]&gt;$V$8,"Premium","Mass")</f>
        <v>Mass</v>
      </c>
      <c r="U5658" s="4"/>
    </row>
    <row r="5659" spans="2:21" ht="14.25" customHeight="1" x14ac:dyDescent="0.3">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c r="O5659" s="4" t="str">
        <f>TEXT(Table1[[#This Row],[Invoice Date]],"mmm")</f>
        <v>Aug</v>
      </c>
      <c r="P5659" s="4">
        <f>YEAR(Table1[[#This Row],[Invoice Date]])</f>
        <v>2021</v>
      </c>
      <c r="Q5659" s="4">
        <f>IFERROR(Table1[[#This Row],[Total Sales]]/Table1[[#This Row],[Units Sold]],4)</f>
        <v>34</v>
      </c>
      <c r="R5659" s="4">
        <f>IFERROR(Table1[[#This Row],[Operating Profit]]/Table1[[#This Row],[Units Sold]],0)</f>
        <v>15.979999999999999</v>
      </c>
      <c r="S5659" s="4">
        <f>IFERROR((Table1[[#This Row],[Total Sales]]-Table1[[#This Row],[Operating Profit]])/Table1[[#This Row],[Units Sold]],0)</f>
        <v>18.020000000000003</v>
      </c>
      <c r="T5659" s="4" t="str">
        <f>IF(Table1[[#This Row],[Profit per unit]]&gt;$V$8,"Premium","Mass")</f>
        <v>Mass</v>
      </c>
      <c r="U5659" s="4"/>
    </row>
    <row r="5660" spans="2:21" ht="14.25" customHeight="1" x14ac:dyDescent="0.3">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c r="O5660" s="4" t="str">
        <f>TEXT(Table1[[#This Row],[Invoice Date]],"mmm")</f>
        <v>Aug</v>
      </c>
      <c r="P5660" s="4">
        <f>YEAR(Table1[[#This Row],[Invoice Date]])</f>
        <v>2021</v>
      </c>
      <c r="Q5660" s="4">
        <f>IFERROR(Table1[[#This Row],[Total Sales]]/Table1[[#This Row],[Units Sold]],4)</f>
        <v>36</v>
      </c>
      <c r="R5660" s="4">
        <f>IFERROR(Table1[[#This Row],[Operating Profit]]/Table1[[#This Row],[Units Sold]],0)</f>
        <v>23.400000000000002</v>
      </c>
      <c r="S5660" s="4">
        <f>IFERROR((Table1[[#This Row],[Total Sales]]-Table1[[#This Row],[Operating Profit]])/Table1[[#This Row],[Units Sold]],0)</f>
        <v>12.599999999999998</v>
      </c>
      <c r="T5660" s="4" t="str">
        <f>IF(Table1[[#This Row],[Profit per unit]]&gt;$V$8,"Premium","Mass")</f>
        <v>Mass</v>
      </c>
      <c r="U5660" s="4"/>
    </row>
    <row r="5661" spans="2:21" ht="14.25" customHeight="1" x14ac:dyDescent="0.3">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c r="O5661" s="4" t="str">
        <f>TEXT(Table1[[#This Row],[Invoice Date]],"mmm")</f>
        <v>Sep</v>
      </c>
      <c r="P5661" s="4">
        <f>YEAR(Table1[[#This Row],[Invoice Date]])</f>
        <v>2021</v>
      </c>
      <c r="Q5661" s="4">
        <f>IFERROR(Table1[[#This Row],[Total Sales]]/Table1[[#This Row],[Units Sold]],4)</f>
        <v>32</v>
      </c>
      <c r="R5661" s="4">
        <f>IFERROR(Table1[[#This Row],[Operating Profit]]/Table1[[#This Row],[Units Sold]],0)</f>
        <v>16</v>
      </c>
      <c r="S5661" s="4">
        <f>IFERROR((Table1[[#This Row],[Total Sales]]-Table1[[#This Row],[Operating Profit]])/Table1[[#This Row],[Units Sold]],0)</f>
        <v>16</v>
      </c>
      <c r="T5661" s="4" t="str">
        <f>IF(Table1[[#This Row],[Profit per unit]]&gt;$V$8,"Premium","Mass")</f>
        <v>Mass</v>
      </c>
      <c r="U5661" s="4"/>
    </row>
    <row r="5662" spans="2:21" ht="14.25" customHeight="1" x14ac:dyDescent="0.3">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c r="O5662" s="4" t="str">
        <f>TEXT(Table1[[#This Row],[Invoice Date]],"mmm")</f>
        <v>Sep</v>
      </c>
      <c r="P5662" s="4">
        <f>YEAR(Table1[[#This Row],[Invoice Date]])</f>
        <v>2021</v>
      </c>
      <c r="Q5662" s="4">
        <f>IFERROR(Table1[[#This Row],[Total Sales]]/Table1[[#This Row],[Units Sold]],4)</f>
        <v>28</v>
      </c>
      <c r="R5662" s="4">
        <f>IFERROR(Table1[[#This Row],[Operating Profit]]/Table1[[#This Row],[Units Sold]],0)</f>
        <v>13.16</v>
      </c>
      <c r="S5662" s="4">
        <f>IFERROR((Table1[[#This Row],[Total Sales]]-Table1[[#This Row],[Operating Profit]])/Table1[[#This Row],[Units Sold]],0)</f>
        <v>14.84</v>
      </c>
      <c r="T5662" s="4" t="str">
        <f>IF(Table1[[#This Row],[Profit per unit]]&gt;$V$8,"Premium","Mass")</f>
        <v>Mass</v>
      </c>
      <c r="U5662" s="4"/>
    </row>
    <row r="5663" spans="2:21" ht="14.25" customHeight="1" x14ac:dyDescent="0.3">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c r="O5663" s="4" t="str">
        <f>TEXT(Table1[[#This Row],[Invoice Date]],"mmm")</f>
        <v>Sep</v>
      </c>
      <c r="P5663" s="4">
        <f>YEAR(Table1[[#This Row],[Invoice Date]])</f>
        <v>2021</v>
      </c>
      <c r="Q5663" s="4">
        <f>IFERROR(Table1[[#This Row],[Total Sales]]/Table1[[#This Row],[Units Sold]],4)</f>
        <v>14</v>
      </c>
      <c r="R5663" s="4">
        <f>IFERROR(Table1[[#This Row],[Operating Profit]]/Table1[[#This Row],[Units Sold]],0)</f>
        <v>6.86</v>
      </c>
      <c r="S5663" s="4">
        <f>IFERROR((Table1[[#This Row],[Total Sales]]-Table1[[#This Row],[Operating Profit]])/Table1[[#This Row],[Units Sold]],0)</f>
        <v>7.14</v>
      </c>
      <c r="T5663" s="4" t="str">
        <f>IF(Table1[[#This Row],[Profit per unit]]&gt;$V$8,"Premium","Mass")</f>
        <v>Mass</v>
      </c>
      <c r="U5663" s="4"/>
    </row>
    <row r="5664" spans="2:21" ht="14.25" customHeight="1" x14ac:dyDescent="0.3">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c r="O5664" s="4" t="str">
        <f>TEXT(Table1[[#This Row],[Invoice Date]],"mmm")</f>
        <v>Sep</v>
      </c>
      <c r="P5664" s="4">
        <f>YEAR(Table1[[#This Row],[Invoice Date]])</f>
        <v>2021</v>
      </c>
      <c r="Q5664" s="4">
        <f>IFERROR(Table1[[#This Row],[Total Sales]]/Table1[[#This Row],[Units Sold]],4)</f>
        <v>14</v>
      </c>
      <c r="R5664" s="4">
        <f>IFERROR(Table1[[#This Row],[Operating Profit]]/Table1[[#This Row],[Units Sold]],0)</f>
        <v>7.42</v>
      </c>
      <c r="S5664" s="4">
        <f>IFERROR((Table1[[#This Row],[Total Sales]]-Table1[[#This Row],[Operating Profit]])/Table1[[#This Row],[Units Sold]],0)</f>
        <v>6.58</v>
      </c>
      <c r="T5664" s="4" t="str">
        <f>IF(Table1[[#This Row],[Profit per unit]]&gt;$V$8,"Premium","Mass")</f>
        <v>Mass</v>
      </c>
      <c r="U5664" s="4"/>
    </row>
    <row r="5665" spans="2:21" ht="14.25" customHeight="1" x14ac:dyDescent="0.3">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c r="O5665" s="4" t="str">
        <f>TEXT(Table1[[#This Row],[Invoice Date]],"mmm")</f>
        <v>Sep</v>
      </c>
      <c r="P5665" s="4">
        <f>YEAR(Table1[[#This Row],[Invoice Date]])</f>
        <v>2021</v>
      </c>
      <c r="Q5665" s="4">
        <f>IFERROR(Table1[[#This Row],[Total Sales]]/Table1[[#This Row],[Units Sold]],4)</f>
        <v>23</v>
      </c>
      <c r="R5665" s="4">
        <f>IFERROR(Table1[[#This Row],[Operating Profit]]/Table1[[#This Row],[Units Sold]],0)</f>
        <v>10.81</v>
      </c>
      <c r="S5665" s="4">
        <f>IFERROR((Table1[[#This Row],[Total Sales]]-Table1[[#This Row],[Operating Profit]])/Table1[[#This Row],[Units Sold]],0)</f>
        <v>12.19</v>
      </c>
      <c r="T5665" s="4" t="str">
        <f>IF(Table1[[#This Row],[Profit per unit]]&gt;$V$8,"Premium","Mass")</f>
        <v>Mass</v>
      </c>
      <c r="U5665" s="4"/>
    </row>
    <row r="5666" spans="2:21" ht="14.25" customHeight="1" x14ac:dyDescent="0.3">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c r="O5666" s="4" t="str">
        <f>TEXT(Table1[[#This Row],[Invoice Date]],"mmm")</f>
        <v>Sep</v>
      </c>
      <c r="P5666" s="4">
        <f>YEAR(Table1[[#This Row],[Invoice Date]])</f>
        <v>2021</v>
      </c>
      <c r="Q5666" s="4">
        <f>IFERROR(Table1[[#This Row],[Total Sales]]/Table1[[#This Row],[Units Sold]],4)</f>
        <v>28</v>
      </c>
      <c r="R5666" s="4">
        <f>IFERROR(Table1[[#This Row],[Operating Profit]]/Table1[[#This Row],[Units Sold]],0)</f>
        <v>17.920000000000002</v>
      </c>
      <c r="S5666" s="4">
        <f>IFERROR((Table1[[#This Row],[Total Sales]]-Table1[[#This Row],[Operating Profit]])/Table1[[#This Row],[Units Sold]],0)</f>
        <v>10.079999999999998</v>
      </c>
      <c r="T5666" s="4" t="str">
        <f>IF(Table1[[#This Row],[Profit per unit]]&gt;$V$8,"Premium","Mass")</f>
        <v>Mass</v>
      </c>
      <c r="U5666" s="4"/>
    </row>
    <row r="5667" spans="2:21" ht="14.25" customHeight="1" x14ac:dyDescent="0.3">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c r="O5667" s="4" t="str">
        <f>TEXT(Table1[[#This Row],[Invoice Date]],"mmm")</f>
        <v>Oct</v>
      </c>
      <c r="P5667" s="4">
        <f>YEAR(Table1[[#This Row],[Invoice Date]])</f>
        <v>2021</v>
      </c>
      <c r="Q5667" s="4">
        <f>IFERROR(Table1[[#This Row],[Total Sales]]/Table1[[#This Row],[Units Sold]],4)</f>
        <v>34</v>
      </c>
      <c r="R5667" s="4">
        <f>IFERROR(Table1[[#This Row],[Operating Profit]]/Table1[[#This Row],[Units Sold]],0)</f>
        <v>17.34</v>
      </c>
      <c r="S5667" s="4">
        <f>IFERROR((Table1[[#This Row],[Total Sales]]-Table1[[#This Row],[Operating Profit]])/Table1[[#This Row],[Units Sold]],0)</f>
        <v>16.66</v>
      </c>
      <c r="T5667" s="4" t="str">
        <f>IF(Table1[[#This Row],[Profit per unit]]&gt;$V$8,"Premium","Mass")</f>
        <v>Mass</v>
      </c>
      <c r="U5667" s="4"/>
    </row>
    <row r="5668" spans="2:21" ht="14.25" customHeight="1" x14ac:dyDescent="0.3">
      <c r="B5668" s="4" t="s">
        <v>14</v>
      </c>
      <c r="C5668" s="4">
        <v>1185732</v>
      </c>
      <c r="D5668" s="5">
        <v>44487</v>
      </c>
      <c r="E5668" s="4" t="s">
        <v>36</v>
      </c>
      <c r="F5668" s="4" t="s">
        <v>76</v>
      </c>
      <c r="G5668" s="4" t="s">
        <v>77</v>
      </c>
      <c r="H5668" s="6" t="s">
        <v>19</v>
      </c>
      <c r="I5668" s="7">
        <v>24</v>
      </c>
      <c r="J5668" s="8">
        <v>91</v>
      </c>
      <c r="K5668" s="9">
        <v>2184</v>
      </c>
      <c r="L5668" s="9">
        <v>1092</v>
      </c>
      <c r="M5668" s="10">
        <v>0.5</v>
      </c>
      <c r="N5668" s="4" t="s">
        <v>83</v>
      </c>
      <c r="O5668" s="4" t="str">
        <f>TEXT(Table1[[#This Row],[Invoice Date]],"mmm")</f>
        <v>Oct</v>
      </c>
      <c r="P5668" s="4">
        <f>YEAR(Table1[[#This Row],[Invoice Date]])</f>
        <v>2021</v>
      </c>
      <c r="Q5668" s="4">
        <f>IFERROR(Table1[[#This Row],[Total Sales]]/Table1[[#This Row],[Units Sold]],4)</f>
        <v>24</v>
      </c>
      <c r="R5668" s="4">
        <f>IFERROR(Table1[[#This Row],[Operating Profit]]/Table1[[#This Row],[Units Sold]],0)</f>
        <v>12</v>
      </c>
      <c r="S5668" s="4">
        <f>IFERROR((Table1[[#This Row],[Total Sales]]-Table1[[#This Row],[Operating Profit]])/Table1[[#This Row],[Units Sold]],0)</f>
        <v>12</v>
      </c>
      <c r="T5668" s="4" t="str">
        <f>IF(Table1[[#This Row],[Profit per unit]]&gt;$V$8,"Premium","Mass")</f>
        <v>Mass</v>
      </c>
      <c r="U5668" s="4"/>
    </row>
    <row r="5669" spans="2:21" ht="14.25" customHeight="1" x14ac:dyDescent="0.3">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c r="O5669" s="4" t="str">
        <f>TEXT(Table1[[#This Row],[Invoice Date]],"mmm")</f>
        <v>Oct</v>
      </c>
      <c r="P5669" s="4">
        <f>YEAR(Table1[[#This Row],[Invoice Date]])</f>
        <v>2021</v>
      </c>
      <c r="Q5669" s="4">
        <f>IFERROR(Table1[[#This Row],[Total Sales]]/Table1[[#This Row],[Units Sold]],4)</f>
        <v>23</v>
      </c>
      <c r="R5669" s="4">
        <f>IFERROR(Table1[[#This Row],[Operating Profit]]/Table1[[#This Row],[Units Sold]],0)</f>
        <v>11.04</v>
      </c>
      <c r="S5669" s="4">
        <f>IFERROR((Table1[[#This Row],[Total Sales]]-Table1[[#This Row],[Operating Profit]])/Table1[[#This Row],[Units Sold]],0)</f>
        <v>11.96</v>
      </c>
      <c r="T5669" s="4" t="str">
        <f>IF(Table1[[#This Row],[Profit per unit]]&gt;$V$8,"Premium","Mass")</f>
        <v>Mass</v>
      </c>
      <c r="U5669" s="4"/>
    </row>
    <row r="5670" spans="2:21" ht="14.25" customHeight="1" x14ac:dyDescent="0.3">
      <c r="B5670" s="4" t="s">
        <v>14</v>
      </c>
      <c r="C5670" s="4">
        <v>1185732</v>
      </c>
      <c r="D5670" s="5">
        <v>44487</v>
      </c>
      <c r="E5670" s="4" t="s">
        <v>36</v>
      </c>
      <c r="F5670" s="4" t="s">
        <v>76</v>
      </c>
      <c r="G5670" s="4" t="s">
        <v>77</v>
      </c>
      <c r="H5670" s="6" t="s">
        <v>21</v>
      </c>
      <c r="I5670" s="7">
        <v>23</v>
      </c>
      <c r="J5670" s="8">
        <v>59</v>
      </c>
      <c r="K5670" s="9">
        <v>1357</v>
      </c>
      <c r="L5670" s="9">
        <v>678.5</v>
      </c>
      <c r="M5670" s="10">
        <v>0.5</v>
      </c>
      <c r="N5670" s="4" t="s">
        <v>83</v>
      </c>
      <c r="O5670" s="4" t="str">
        <f>TEXT(Table1[[#This Row],[Invoice Date]],"mmm")</f>
        <v>Oct</v>
      </c>
      <c r="P5670" s="4">
        <f>YEAR(Table1[[#This Row],[Invoice Date]])</f>
        <v>2021</v>
      </c>
      <c r="Q5670" s="4">
        <f>IFERROR(Table1[[#This Row],[Total Sales]]/Table1[[#This Row],[Units Sold]],4)</f>
        <v>23</v>
      </c>
      <c r="R5670" s="4">
        <f>IFERROR(Table1[[#This Row],[Operating Profit]]/Table1[[#This Row],[Units Sold]],0)</f>
        <v>11.5</v>
      </c>
      <c r="S5670" s="4">
        <f>IFERROR((Table1[[#This Row],[Total Sales]]-Table1[[#This Row],[Operating Profit]])/Table1[[#This Row],[Units Sold]],0)</f>
        <v>11.5</v>
      </c>
      <c r="T5670" s="4" t="str">
        <f>IF(Table1[[#This Row],[Profit per unit]]&gt;$V$8,"Premium","Mass")</f>
        <v>Mass</v>
      </c>
      <c r="U5670" s="4"/>
    </row>
    <row r="5671" spans="2:21" ht="14.25" customHeight="1" x14ac:dyDescent="0.3">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c r="O5671" s="4" t="str">
        <f>TEXT(Table1[[#This Row],[Invoice Date]],"mmm")</f>
        <v>Oct</v>
      </c>
      <c r="P5671" s="4">
        <f>YEAR(Table1[[#This Row],[Invoice Date]])</f>
        <v>2021</v>
      </c>
      <c r="Q5671" s="4">
        <f>IFERROR(Table1[[#This Row],[Total Sales]]/Table1[[#This Row],[Units Sold]],4)</f>
        <v>32</v>
      </c>
      <c r="R5671" s="4">
        <f>IFERROR(Table1[[#This Row],[Operating Profit]]/Table1[[#This Row],[Units Sold]],0)</f>
        <v>15.04</v>
      </c>
      <c r="S5671" s="4">
        <f>IFERROR((Table1[[#This Row],[Total Sales]]-Table1[[#This Row],[Operating Profit]])/Table1[[#This Row],[Units Sold]],0)</f>
        <v>16.960000000000004</v>
      </c>
      <c r="T5671" s="4" t="str">
        <f>IF(Table1[[#This Row],[Profit per unit]]&gt;$V$8,"Premium","Mass")</f>
        <v>Mass</v>
      </c>
      <c r="U5671" s="4"/>
    </row>
    <row r="5672" spans="2:21" ht="14.25" customHeight="1" x14ac:dyDescent="0.3">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c r="O5672" s="4" t="str">
        <f>TEXT(Table1[[#This Row],[Invoice Date]],"mmm")</f>
        <v>Oct</v>
      </c>
      <c r="P5672" s="4">
        <f>YEAR(Table1[[#This Row],[Invoice Date]])</f>
        <v>2021</v>
      </c>
      <c r="Q5672" s="4">
        <f>IFERROR(Table1[[#This Row],[Total Sales]]/Table1[[#This Row],[Units Sold]],4)</f>
        <v>38</v>
      </c>
      <c r="R5672" s="4">
        <f>IFERROR(Table1[[#This Row],[Operating Profit]]/Table1[[#This Row],[Units Sold]],0)</f>
        <v>24.319999999999997</v>
      </c>
      <c r="S5672" s="4">
        <f>IFERROR((Table1[[#This Row],[Total Sales]]-Table1[[#This Row],[Operating Profit]])/Table1[[#This Row],[Units Sold]],0)</f>
        <v>13.680000000000001</v>
      </c>
      <c r="T5672" s="4" t="str">
        <f>IF(Table1[[#This Row],[Profit per unit]]&gt;$V$8,"Premium","Mass")</f>
        <v>Mass</v>
      </c>
      <c r="U5672" s="4"/>
    </row>
    <row r="5673" spans="2:21" ht="14.25" customHeight="1" x14ac:dyDescent="0.3">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c r="O5673" s="4" t="str">
        <f>TEXT(Table1[[#This Row],[Invoice Date]],"mmm")</f>
        <v>Nov</v>
      </c>
      <c r="P5673" s="4">
        <f>YEAR(Table1[[#This Row],[Invoice Date]])</f>
        <v>2021</v>
      </c>
      <c r="Q5673" s="4">
        <f>IFERROR(Table1[[#This Row],[Total Sales]]/Table1[[#This Row],[Units Sold]],4)</f>
        <v>34</v>
      </c>
      <c r="R5673" s="4">
        <f>IFERROR(Table1[[#This Row],[Operating Profit]]/Table1[[#This Row],[Units Sold]],0)</f>
        <v>17.34</v>
      </c>
      <c r="S5673" s="4">
        <f>IFERROR((Table1[[#This Row],[Total Sales]]-Table1[[#This Row],[Operating Profit]])/Table1[[#This Row],[Units Sold]],0)</f>
        <v>16.66</v>
      </c>
      <c r="T5673" s="4" t="str">
        <f>IF(Table1[[#This Row],[Profit per unit]]&gt;$V$8,"Premium","Mass")</f>
        <v>Mass</v>
      </c>
      <c r="U5673" s="4"/>
    </row>
    <row r="5674" spans="2:21" ht="14.25" customHeight="1" x14ac:dyDescent="0.3">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c r="O5674" s="4" t="str">
        <f>TEXT(Table1[[#This Row],[Invoice Date]],"mmm")</f>
        <v>Nov</v>
      </c>
      <c r="P5674" s="4">
        <f>YEAR(Table1[[#This Row],[Invoice Date]])</f>
        <v>2021</v>
      </c>
      <c r="Q5674" s="4">
        <f>IFERROR(Table1[[#This Row],[Total Sales]]/Table1[[#This Row],[Units Sold]],4)</f>
        <v>23</v>
      </c>
      <c r="R5674" s="4">
        <f>IFERROR(Table1[[#This Row],[Operating Profit]]/Table1[[#This Row],[Units Sold]],0)</f>
        <v>10.35</v>
      </c>
      <c r="S5674" s="4">
        <f>IFERROR((Table1[[#This Row],[Total Sales]]-Table1[[#This Row],[Operating Profit]])/Table1[[#This Row],[Units Sold]],0)</f>
        <v>12.65</v>
      </c>
      <c r="T5674" s="4" t="str">
        <f>IF(Table1[[#This Row],[Profit per unit]]&gt;$V$8,"Premium","Mass")</f>
        <v>Mass</v>
      </c>
      <c r="U5674" s="4"/>
    </row>
    <row r="5675" spans="2:21" ht="14.25" customHeight="1" x14ac:dyDescent="0.3">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c r="O5675" s="4" t="str">
        <f>TEXT(Table1[[#This Row],[Invoice Date]],"mmm")</f>
        <v>Nov</v>
      </c>
      <c r="P5675" s="4">
        <f>YEAR(Table1[[#This Row],[Invoice Date]])</f>
        <v>2021</v>
      </c>
      <c r="Q5675" s="4">
        <f>IFERROR(Table1[[#This Row],[Total Sales]]/Table1[[#This Row],[Units Sold]],4)</f>
        <v>23</v>
      </c>
      <c r="R5675" s="4">
        <f>IFERROR(Table1[[#This Row],[Operating Profit]]/Table1[[#This Row],[Units Sold]],0)</f>
        <v>11.27</v>
      </c>
      <c r="S5675" s="4">
        <f>IFERROR((Table1[[#This Row],[Total Sales]]-Table1[[#This Row],[Operating Profit]])/Table1[[#This Row],[Units Sold]],0)</f>
        <v>11.73</v>
      </c>
      <c r="T5675" s="4" t="str">
        <f>IF(Table1[[#This Row],[Profit per unit]]&gt;$V$8,"Premium","Mass")</f>
        <v>Mass</v>
      </c>
      <c r="U5675" s="4"/>
    </row>
    <row r="5676" spans="2:21" ht="14.25" customHeight="1" x14ac:dyDescent="0.3">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c r="O5676" s="4" t="str">
        <f>TEXT(Table1[[#This Row],[Invoice Date]],"mmm")</f>
        <v>Nov</v>
      </c>
      <c r="P5676" s="4">
        <f>YEAR(Table1[[#This Row],[Invoice Date]])</f>
        <v>2021</v>
      </c>
      <c r="Q5676" s="4">
        <f>IFERROR(Table1[[#This Row],[Total Sales]]/Table1[[#This Row],[Units Sold]],4)</f>
        <v>23</v>
      </c>
      <c r="R5676" s="4">
        <f>IFERROR(Table1[[#This Row],[Operating Profit]]/Table1[[#This Row],[Units Sold]],0)</f>
        <v>11.96</v>
      </c>
      <c r="S5676" s="4">
        <f>IFERROR((Table1[[#This Row],[Total Sales]]-Table1[[#This Row],[Operating Profit]])/Table1[[#This Row],[Units Sold]],0)</f>
        <v>11.04</v>
      </c>
      <c r="T5676" s="4" t="str">
        <f>IF(Table1[[#This Row],[Profit per unit]]&gt;$V$8,"Premium","Mass")</f>
        <v>Mass</v>
      </c>
      <c r="U5676" s="4"/>
    </row>
    <row r="5677" spans="2:21" ht="14.25" customHeight="1" x14ac:dyDescent="0.3">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c r="O5677" s="4" t="str">
        <f>TEXT(Table1[[#This Row],[Invoice Date]],"mmm")</f>
        <v>Nov</v>
      </c>
      <c r="P5677" s="4">
        <f>YEAR(Table1[[#This Row],[Invoice Date]])</f>
        <v>2021</v>
      </c>
      <c r="Q5677" s="4">
        <f>IFERROR(Table1[[#This Row],[Total Sales]]/Table1[[#This Row],[Units Sold]],4)</f>
        <v>43</v>
      </c>
      <c r="R5677" s="4">
        <f>IFERROR(Table1[[#This Row],[Operating Profit]]/Table1[[#This Row],[Units Sold]],0)</f>
        <v>20.64</v>
      </c>
      <c r="S5677" s="4">
        <f>IFERROR((Table1[[#This Row],[Total Sales]]-Table1[[#This Row],[Operating Profit]])/Table1[[#This Row],[Units Sold]],0)</f>
        <v>22.36</v>
      </c>
      <c r="T5677" s="4" t="str">
        <f>IF(Table1[[#This Row],[Profit per unit]]&gt;$V$8,"Premium","Mass")</f>
        <v>Mass</v>
      </c>
      <c r="U5677" s="4"/>
    </row>
    <row r="5678" spans="2:21" ht="14.25" customHeight="1" x14ac:dyDescent="0.3">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c r="O5678" s="4" t="str">
        <f>TEXT(Table1[[#This Row],[Invoice Date]],"mmm")</f>
        <v>Nov</v>
      </c>
      <c r="P5678" s="4">
        <f>YEAR(Table1[[#This Row],[Invoice Date]])</f>
        <v>2021</v>
      </c>
      <c r="Q5678" s="4">
        <f>IFERROR(Table1[[#This Row],[Total Sales]]/Table1[[#This Row],[Units Sold]],4)</f>
        <v>48</v>
      </c>
      <c r="R5678" s="4">
        <f>IFERROR(Table1[[#This Row],[Operating Profit]]/Table1[[#This Row],[Units Sold]],0)</f>
        <v>30.240000000000002</v>
      </c>
      <c r="S5678" s="4">
        <f>IFERROR((Table1[[#This Row],[Total Sales]]-Table1[[#This Row],[Operating Profit]])/Table1[[#This Row],[Units Sold]],0)</f>
        <v>17.759999999999998</v>
      </c>
      <c r="T5678" s="4" t="str">
        <f>IF(Table1[[#This Row],[Profit per unit]]&gt;$V$8,"Premium","Mass")</f>
        <v>Mass</v>
      </c>
      <c r="U5678" s="4"/>
    </row>
    <row r="5679" spans="2:21" ht="14.25" customHeight="1" x14ac:dyDescent="0.3">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c r="O5679" s="4" t="str">
        <f>TEXT(Table1[[#This Row],[Invoice Date]],"mmm")</f>
        <v>Dec</v>
      </c>
      <c r="P5679" s="4">
        <f>YEAR(Table1[[#This Row],[Invoice Date]])</f>
        <v>2021</v>
      </c>
      <c r="Q5679" s="4">
        <f>IFERROR(Table1[[#This Row],[Total Sales]]/Table1[[#This Row],[Units Sold]],4)</f>
        <v>41</v>
      </c>
      <c r="R5679" s="4">
        <f>IFERROR(Table1[[#This Row],[Operating Profit]]/Table1[[#This Row],[Units Sold]],0)</f>
        <v>21.32</v>
      </c>
      <c r="S5679" s="4">
        <f>IFERROR((Table1[[#This Row],[Total Sales]]-Table1[[#This Row],[Operating Profit]])/Table1[[#This Row],[Units Sold]],0)</f>
        <v>19.68</v>
      </c>
      <c r="T5679" s="4" t="str">
        <f>IF(Table1[[#This Row],[Profit per unit]]&gt;$V$8,"Premium","Mass")</f>
        <v>Mass</v>
      </c>
      <c r="U5679" s="4"/>
    </row>
    <row r="5680" spans="2:21" ht="14.25" customHeight="1" x14ac:dyDescent="0.3">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c r="O5680" s="4" t="str">
        <f>TEXT(Table1[[#This Row],[Invoice Date]],"mmm")</f>
        <v>Dec</v>
      </c>
      <c r="P5680" s="4">
        <f>YEAR(Table1[[#This Row],[Invoice Date]])</f>
        <v>2021</v>
      </c>
      <c r="Q5680" s="4">
        <f>IFERROR(Table1[[#This Row],[Total Sales]]/Table1[[#This Row],[Units Sold]],4)</f>
        <v>32</v>
      </c>
      <c r="R5680" s="4">
        <f>IFERROR(Table1[[#This Row],[Operating Profit]]/Table1[[#This Row],[Units Sold]],0)</f>
        <v>15.36</v>
      </c>
      <c r="S5680" s="4">
        <f>IFERROR((Table1[[#This Row],[Total Sales]]-Table1[[#This Row],[Operating Profit]])/Table1[[#This Row],[Units Sold]],0)</f>
        <v>16.64</v>
      </c>
      <c r="T5680" s="4" t="str">
        <f>IF(Table1[[#This Row],[Profit per unit]]&gt;$V$8,"Premium","Mass")</f>
        <v>Mass</v>
      </c>
      <c r="U5680" s="4"/>
    </row>
    <row r="5681" spans="2:21" ht="14.25" customHeight="1" x14ac:dyDescent="0.3">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c r="O5681" s="4" t="str">
        <f>TEXT(Table1[[#This Row],[Invoice Date]],"mmm")</f>
        <v>Dec</v>
      </c>
      <c r="P5681" s="4">
        <f>YEAR(Table1[[#This Row],[Invoice Date]])</f>
        <v>2021</v>
      </c>
      <c r="Q5681" s="4">
        <f>IFERROR(Table1[[#This Row],[Total Sales]]/Table1[[#This Row],[Units Sold]],4)</f>
        <v>32</v>
      </c>
      <c r="R5681" s="4">
        <f>IFERROR(Table1[[#This Row],[Operating Profit]]/Table1[[#This Row],[Units Sold]],0)</f>
        <v>15.04</v>
      </c>
      <c r="S5681" s="4">
        <f>IFERROR((Table1[[#This Row],[Total Sales]]-Table1[[#This Row],[Operating Profit]])/Table1[[#This Row],[Units Sold]],0)</f>
        <v>16.96</v>
      </c>
      <c r="T5681" s="4" t="str">
        <f>IF(Table1[[#This Row],[Profit per unit]]&gt;$V$8,"Premium","Mass")</f>
        <v>Mass</v>
      </c>
      <c r="U5681" s="4"/>
    </row>
    <row r="5682" spans="2:21" ht="14.25" customHeight="1" x14ac:dyDescent="0.3">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c r="O5682" s="4" t="str">
        <f>TEXT(Table1[[#This Row],[Invoice Date]],"mmm")</f>
        <v>Dec</v>
      </c>
      <c r="P5682" s="4">
        <f>YEAR(Table1[[#This Row],[Invoice Date]])</f>
        <v>2021</v>
      </c>
      <c r="Q5682" s="4">
        <f>IFERROR(Table1[[#This Row],[Total Sales]]/Table1[[#This Row],[Units Sold]],4)</f>
        <v>34</v>
      </c>
      <c r="R5682" s="4">
        <f>IFERROR(Table1[[#This Row],[Operating Profit]]/Table1[[#This Row],[Units Sold]],0)</f>
        <v>17.680000000000003</v>
      </c>
      <c r="S5682" s="4">
        <f>IFERROR((Table1[[#This Row],[Total Sales]]-Table1[[#This Row],[Operating Profit]])/Table1[[#This Row],[Units Sold]],0)</f>
        <v>16.319999999999997</v>
      </c>
      <c r="T5682" s="4" t="str">
        <f>IF(Table1[[#This Row],[Profit per unit]]&gt;$V$8,"Premium","Mass")</f>
        <v>Mass</v>
      </c>
      <c r="U5682" s="4"/>
    </row>
    <row r="5683" spans="2:21" ht="14.25" customHeight="1" x14ac:dyDescent="0.3">
      <c r="B5683" s="4" t="s">
        <v>30</v>
      </c>
      <c r="C5683" s="4">
        <v>1185732</v>
      </c>
      <c r="D5683" s="5">
        <v>44547</v>
      </c>
      <c r="E5683" s="4" t="s">
        <v>36</v>
      </c>
      <c r="F5683" s="4" t="s">
        <v>76</v>
      </c>
      <c r="G5683" s="4" t="s">
        <v>77</v>
      </c>
      <c r="H5683" s="6" t="s">
        <v>22</v>
      </c>
      <c r="I5683" s="7">
        <v>42</v>
      </c>
      <c r="J5683" s="8">
        <v>88</v>
      </c>
      <c r="K5683" s="9">
        <v>3696</v>
      </c>
      <c r="L5683" s="9">
        <v>1848</v>
      </c>
      <c r="M5683" s="10">
        <v>0.5</v>
      </c>
      <c r="N5683" s="4" t="s">
        <v>83</v>
      </c>
      <c r="O5683" s="4" t="str">
        <f>TEXT(Table1[[#This Row],[Invoice Date]],"mmm")</f>
        <v>Dec</v>
      </c>
      <c r="P5683" s="4">
        <f>YEAR(Table1[[#This Row],[Invoice Date]])</f>
        <v>2021</v>
      </c>
      <c r="Q5683" s="4">
        <f>IFERROR(Table1[[#This Row],[Total Sales]]/Table1[[#This Row],[Units Sold]],4)</f>
        <v>42</v>
      </c>
      <c r="R5683" s="4">
        <f>IFERROR(Table1[[#This Row],[Operating Profit]]/Table1[[#This Row],[Units Sold]],0)</f>
        <v>21</v>
      </c>
      <c r="S5683" s="4">
        <f>IFERROR((Table1[[#This Row],[Total Sales]]-Table1[[#This Row],[Operating Profit]])/Table1[[#This Row],[Units Sold]],0)</f>
        <v>21</v>
      </c>
      <c r="T5683" s="4" t="str">
        <f>IF(Table1[[#This Row],[Profit per unit]]&gt;$V$8,"Premium","Mass")</f>
        <v>Mass</v>
      </c>
      <c r="U5683" s="4"/>
    </row>
    <row r="5684" spans="2:21" ht="14.25" customHeight="1" x14ac:dyDescent="0.3">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c r="O5684" s="4" t="str">
        <f>TEXT(Table1[[#This Row],[Invoice Date]],"mmm")</f>
        <v>Dec</v>
      </c>
      <c r="P5684" s="4">
        <f>YEAR(Table1[[#This Row],[Invoice Date]])</f>
        <v>2021</v>
      </c>
      <c r="Q5684" s="4">
        <f>IFERROR(Table1[[#This Row],[Total Sales]]/Table1[[#This Row],[Units Sold]],4)</f>
        <v>47</v>
      </c>
      <c r="R5684" s="4">
        <f>IFERROR(Table1[[#This Row],[Operating Profit]]/Table1[[#This Row],[Units Sold]],0)</f>
        <v>28.67</v>
      </c>
      <c r="S5684" s="4">
        <f>IFERROR((Table1[[#This Row],[Total Sales]]-Table1[[#This Row],[Operating Profit]])/Table1[[#This Row],[Units Sold]],0)</f>
        <v>18.329999999999998</v>
      </c>
      <c r="T5684" s="4" t="str">
        <f>IF(Table1[[#This Row],[Profit per unit]]&gt;$V$8,"Premium","Mass")</f>
        <v>Mass</v>
      </c>
      <c r="U5684" s="4"/>
    </row>
    <row r="5685" spans="2:21" ht="14.25" customHeight="1" x14ac:dyDescent="0.3">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c r="O5685" s="4" t="str">
        <f>TEXT(Table1[[#This Row],[Invoice Date]],"mmm")</f>
        <v>Jan</v>
      </c>
      <c r="P5685" s="4">
        <f>YEAR(Table1[[#This Row],[Invoice Date]])</f>
        <v>2021</v>
      </c>
      <c r="Q5685" s="4">
        <f>IFERROR(Table1[[#This Row],[Total Sales]]/Table1[[#This Row],[Units Sold]],4)</f>
        <v>23</v>
      </c>
      <c r="R5685" s="4">
        <f>IFERROR(Table1[[#This Row],[Operating Profit]]/Table1[[#This Row],[Units Sold]],0)</f>
        <v>12.65</v>
      </c>
      <c r="S5685" s="4">
        <f>IFERROR((Table1[[#This Row],[Total Sales]]-Table1[[#This Row],[Operating Profit]])/Table1[[#This Row],[Units Sold]],0)</f>
        <v>10.35</v>
      </c>
      <c r="T5685" s="4" t="str">
        <f>IF(Table1[[#This Row],[Profit per unit]]&gt;$V$8,"Premium","Mass")</f>
        <v>Mass</v>
      </c>
      <c r="U5685" s="4"/>
    </row>
    <row r="5686" spans="2:21" ht="14.25" customHeight="1" x14ac:dyDescent="0.3">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c r="O5686" s="4" t="str">
        <f>TEXT(Table1[[#This Row],[Invoice Date]],"mmm")</f>
        <v>Jan</v>
      </c>
      <c r="P5686" s="4">
        <f>YEAR(Table1[[#This Row],[Invoice Date]])</f>
        <v>2021</v>
      </c>
      <c r="Q5686" s="4">
        <f>IFERROR(Table1[[#This Row],[Total Sales]]/Table1[[#This Row],[Units Sold]],4)</f>
        <v>23</v>
      </c>
      <c r="R5686" s="4">
        <f>IFERROR(Table1[[#This Row],[Operating Profit]]/Table1[[#This Row],[Units Sold]],0)</f>
        <v>10.81</v>
      </c>
      <c r="S5686" s="4">
        <f>IFERROR((Table1[[#This Row],[Total Sales]]-Table1[[#This Row],[Operating Profit]])/Table1[[#This Row],[Units Sold]],0)</f>
        <v>12.19</v>
      </c>
      <c r="T5686" s="4" t="str">
        <f>IF(Table1[[#This Row],[Profit per unit]]&gt;$V$8,"Premium","Mass")</f>
        <v>Mass</v>
      </c>
      <c r="U5686" s="4"/>
    </row>
    <row r="5687" spans="2:21" ht="14.25" customHeight="1" x14ac:dyDescent="0.3">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c r="O5687" s="4" t="str">
        <f>TEXT(Table1[[#This Row],[Invoice Date]],"mmm")</f>
        <v>Jan</v>
      </c>
      <c r="P5687" s="4">
        <f>YEAR(Table1[[#This Row],[Invoice Date]])</f>
        <v>2021</v>
      </c>
      <c r="Q5687" s="4">
        <f>IFERROR(Table1[[#This Row],[Total Sales]]/Table1[[#This Row],[Units Sold]],4)</f>
        <v>14</v>
      </c>
      <c r="R5687" s="4">
        <f>IFERROR(Table1[[#This Row],[Operating Profit]]/Table1[[#This Row],[Units Sold]],0)</f>
        <v>6.5799999999999992</v>
      </c>
      <c r="S5687" s="4">
        <f>IFERROR((Table1[[#This Row],[Total Sales]]-Table1[[#This Row],[Operating Profit]])/Table1[[#This Row],[Units Sold]],0)</f>
        <v>7.42</v>
      </c>
      <c r="T5687" s="4" t="str">
        <f>IF(Table1[[#This Row],[Profit per unit]]&gt;$V$8,"Premium","Mass")</f>
        <v>Mass</v>
      </c>
      <c r="U5687" s="4"/>
    </row>
    <row r="5688" spans="2:21" ht="14.25" customHeight="1" x14ac:dyDescent="0.3">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c r="O5688" s="4" t="str">
        <f>TEXT(Table1[[#This Row],[Invoice Date]],"mmm")</f>
        <v>Jan</v>
      </c>
      <c r="P5688" s="4">
        <f>YEAR(Table1[[#This Row],[Invoice Date]])</f>
        <v>2021</v>
      </c>
      <c r="Q5688" s="4">
        <f>IFERROR(Table1[[#This Row],[Total Sales]]/Table1[[#This Row],[Units Sold]],4)</f>
        <v>18</v>
      </c>
      <c r="R5688" s="4">
        <f>IFERROR(Table1[[#This Row],[Operating Profit]]/Table1[[#This Row],[Units Sold]],0)</f>
        <v>9.3600000000000012</v>
      </c>
      <c r="S5688" s="4">
        <f>IFERROR((Table1[[#This Row],[Total Sales]]-Table1[[#This Row],[Operating Profit]])/Table1[[#This Row],[Units Sold]],0)</f>
        <v>8.6399999999999988</v>
      </c>
      <c r="T5688" s="4" t="str">
        <f>IF(Table1[[#This Row],[Profit per unit]]&gt;$V$8,"Premium","Mass")</f>
        <v>Mass</v>
      </c>
      <c r="U5688" s="4"/>
    </row>
    <row r="5689" spans="2:21" ht="14.25" customHeight="1" x14ac:dyDescent="0.3">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c r="O5689" s="4" t="str">
        <f>TEXT(Table1[[#This Row],[Invoice Date]],"mmm")</f>
        <v>Jan</v>
      </c>
      <c r="P5689" s="4">
        <f>YEAR(Table1[[#This Row],[Invoice Date]])</f>
        <v>2021</v>
      </c>
      <c r="Q5689" s="4">
        <f>IFERROR(Table1[[#This Row],[Total Sales]]/Table1[[#This Row],[Units Sold]],4)</f>
        <v>33</v>
      </c>
      <c r="R5689" s="4">
        <f>IFERROR(Table1[[#This Row],[Operating Profit]]/Table1[[#This Row],[Units Sold]],0)</f>
        <v>15.51</v>
      </c>
      <c r="S5689" s="4">
        <f>IFERROR((Table1[[#This Row],[Total Sales]]-Table1[[#This Row],[Operating Profit]])/Table1[[#This Row],[Units Sold]],0)</f>
        <v>17.489999999999998</v>
      </c>
      <c r="T5689" s="4" t="str">
        <f>IF(Table1[[#This Row],[Profit per unit]]&gt;$V$8,"Premium","Mass")</f>
        <v>Mass</v>
      </c>
      <c r="U5689" s="4"/>
    </row>
    <row r="5690" spans="2:21" ht="14.25" customHeight="1" x14ac:dyDescent="0.3">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c r="O5690" s="4" t="str">
        <f>TEXT(Table1[[#This Row],[Invoice Date]],"mmm")</f>
        <v>Jan</v>
      </c>
      <c r="P5690" s="4">
        <f>YEAR(Table1[[#This Row],[Invoice Date]])</f>
        <v>2021</v>
      </c>
      <c r="Q5690" s="4">
        <f>IFERROR(Table1[[#This Row],[Total Sales]]/Table1[[#This Row],[Units Sold]],4)</f>
        <v>24</v>
      </c>
      <c r="R5690" s="4">
        <f>IFERROR(Table1[[#This Row],[Operating Profit]]/Table1[[#This Row],[Units Sold]],0)</f>
        <v>15.36</v>
      </c>
      <c r="S5690" s="4">
        <f>IFERROR((Table1[[#This Row],[Total Sales]]-Table1[[#This Row],[Operating Profit]])/Table1[[#This Row],[Units Sold]],0)</f>
        <v>8.64</v>
      </c>
      <c r="T5690" s="4" t="str">
        <f>IF(Table1[[#This Row],[Profit per unit]]&gt;$V$8,"Premium","Mass")</f>
        <v>Mass</v>
      </c>
      <c r="U5690" s="4"/>
    </row>
    <row r="5691" spans="2:21" ht="14.25" customHeight="1" x14ac:dyDescent="0.3">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c r="O5691" s="4" t="str">
        <f>TEXT(Table1[[#This Row],[Invoice Date]],"mmm")</f>
        <v>Feb</v>
      </c>
      <c r="P5691" s="4">
        <f>YEAR(Table1[[#This Row],[Invoice Date]])</f>
        <v>2021</v>
      </c>
      <c r="Q5691" s="4">
        <f>IFERROR(Table1[[#This Row],[Total Sales]]/Table1[[#This Row],[Units Sold]],4)</f>
        <v>25</v>
      </c>
      <c r="R5691" s="4">
        <f>IFERROR(Table1[[#This Row],[Operating Profit]]/Table1[[#This Row],[Units Sold]],0)</f>
        <v>13.25</v>
      </c>
      <c r="S5691" s="4">
        <f>IFERROR((Table1[[#This Row],[Total Sales]]-Table1[[#This Row],[Operating Profit]])/Table1[[#This Row],[Units Sold]],0)</f>
        <v>11.75</v>
      </c>
      <c r="T5691" s="4" t="str">
        <f>IF(Table1[[#This Row],[Profit per unit]]&gt;$V$8,"Premium","Mass")</f>
        <v>Mass</v>
      </c>
      <c r="U5691" s="4"/>
    </row>
    <row r="5692" spans="2:21" ht="14.25" customHeight="1" x14ac:dyDescent="0.3">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c r="O5692" s="4" t="str">
        <f>TEXT(Table1[[#This Row],[Invoice Date]],"mmm")</f>
        <v>Feb</v>
      </c>
      <c r="P5692" s="4">
        <f>YEAR(Table1[[#This Row],[Invoice Date]])</f>
        <v>2021</v>
      </c>
      <c r="Q5692" s="4">
        <f>IFERROR(Table1[[#This Row],[Total Sales]]/Table1[[#This Row],[Units Sold]],4)</f>
        <v>24</v>
      </c>
      <c r="R5692" s="4">
        <f>IFERROR(Table1[[#This Row],[Operating Profit]]/Table1[[#This Row],[Units Sold]],0)</f>
        <v>11.28</v>
      </c>
      <c r="S5692" s="4">
        <f>IFERROR((Table1[[#This Row],[Total Sales]]-Table1[[#This Row],[Operating Profit]])/Table1[[#This Row],[Units Sold]],0)</f>
        <v>12.72</v>
      </c>
      <c r="T5692" s="4" t="str">
        <f>IF(Table1[[#This Row],[Profit per unit]]&gt;$V$8,"Premium","Mass")</f>
        <v>Mass</v>
      </c>
      <c r="U5692" s="4"/>
    </row>
    <row r="5693" spans="2:21" ht="14.25" customHeight="1" x14ac:dyDescent="0.3">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c r="O5693" s="4" t="str">
        <f>TEXT(Table1[[#This Row],[Invoice Date]],"mmm")</f>
        <v>Feb</v>
      </c>
      <c r="P5693" s="4">
        <f>YEAR(Table1[[#This Row],[Invoice Date]])</f>
        <v>2021</v>
      </c>
      <c r="Q5693" s="4">
        <f>IFERROR(Table1[[#This Row],[Total Sales]]/Table1[[#This Row],[Units Sold]],4)</f>
        <v>14</v>
      </c>
      <c r="R5693" s="4">
        <f>IFERROR(Table1[[#This Row],[Operating Profit]]/Table1[[#This Row],[Units Sold]],0)</f>
        <v>6.2999999999999989</v>
      </c>
      <c r="S5693" s="4">
        <f>IFERROR((Table1[[#This Row],[Total Sales]]-Table1[[#This Row],[Operating Profit]])/Table1[[#This Row],[Units Sold]],0)</f>
        <v>7.7000000000000011</v>
      </c>
      <c r="T5693" s="4" t="str">
        <f>IF(Table1[[#This Row],[Profit per unit]]&gt;$V$8,"Premium","Mass")</f>
        <v>Mass</v>
      </c>
      <c r="U5693" s="4"/>
    </row>
    <row r="5694" spans="2:21" ht="14.25" customHeight="1" x14ac:dyDescent="0.3">
      <c r="B5694" s="4" t="s">
        <v>30</v>
      </c>
      <c r="C5694" s="4">
        <v>1185732</v>
      </c>
      <c r="D5694" s="5">
        <v>44238</v>
      </c>
      <c r="E5694" s="4" t="s">
        <v>31</v>
      </c>
      <c r="F5694" s="4" t="s">
        <v>78</v>
      </c>
      <c r="G5694" s="4" t="s">
        <v>79</v>
      </c>
      <c r="H5694" s="6" t="s">
        <v>21</v>
      </c>
      <c r="I5694" s="7">
        <v>19</v>
      </c>
      <c r="J5694" s="8">
        <v>87</v>
      </c>
      <c r="K5694" s="9">
        <v>1653</v>
      </c>
      <c r="L5694" s="9">
        <v>826.5</v>
      </c>
      <c r="M5694" s="10">
        <v>0.5</v>
      </c>
      <c r="N5694" s="4" t="s">
        <v>83</v>
      </c>
      <c r="O5694" s="4" t="str">
        <f>TEXT(Table1[[#This Row],[Invoice Date]],"mmm")</f>
        <v>Feb</v>
      </c>
      <c r="P5694" s="4">
        <f>YEAR(Table1[[#This Row],[Invoice Date]])</f>
        <v>2021</v>
      </c>
      <c r="Q5694" s="4">
        <f>IFERROR(Table1[[#This Row],[Total Sales]]/Table1[[#This Row],[Units Sold]],4)</f>
        <v>19</v>
      </c>
      <c r="R5694" s="4">
        <f>IFERROR(Table1[[#This Row],[Operating Profit]]/Table1[[#This Row],[Units Sold]],0)</f>
        <v>9.5</v>
      </c>
      <c r="S5694" s="4">
        <f>IFERROR((Table1[[#This Row],[Total Sales]]-Table1[[#This Row],[Operating Profit]])/Table1[[#This Row],[Units Sold]],0)</f>
        <v>9.5</v>
      </c>
      <c r="T5694" s="4" t="str">
        <f>IF(Table1[[#This Row],[Profit per unit]]&gt;$V$8,"Premium","Mass")</f>
        <v>Mass</v>
      </c>
      <c r="U5694" s="4"/>
    </row>
    <row r="5695" spans="2:21" ht="14.25" customHeight="1" x14ac:dyDescent="0.3">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c r="O5695" s="4" t="str">
        <f>TEXT(Table1[[#This Row],[Invoice Date]],"mmm")</f>
        <v>Feb</v>
      </c>
      <c r="P5695" s="4">
        <f>YEAR(Table1[[#This Row],[Invoice Date]])</f>
        <v>2021</v>
      </c>
      <c r="Q5695" s="4">
        <f>IFERROR(Table1[[#This Row],[Total Sales]]/Table1[[#This Row],[Units Sold]],4)</f>
        <v>32</v>
      </c>
      <c r="R5695" s="4">
        <f>IFERROR(Table1[[#This Row],[Operating Profit]]/Table1[[#This Row],[Units Sold]],0)</f>
        <v>14.399999999999999</v>
      </c>
      <c r="S5695" s="4">
        <f>IFERROR((Table1[[#This Row],[Total Sales]]-Table1[[#This Row],[Operating Profit]])/Table1[[#This Row],[Units Sold]],0)</f>
        <v>17.600000000000001</v>
      </c>
      <c r="T5695" s="4" t="str">
        <f>IF(Table1[[#This Row],[Profit per unit]]&gt;$V$8,"Premium","Mass")</f>
        <v>Mass</v>
      </c>
      <c r="U5695" s="4"/>
    </row>
    <row r="5696" spans="2:21" ht="14.25" customHeight="1" x14ac:dyDescent="0.3">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c r="O5696" s="4" t="str">
        <f>TEXT(Table1[[#This Row],[Invoice Date]],"mmm")</f>
        <v>Feb</v>
      </c>
      <c r="P5696" s="4">
        <f>YEAR(Table1[[#This Row],[Invoice Date]])</f>
        <v>2021</v>
      </c>
      <c r="Q5696" s="4">
        <f>IFERROR(Table1[[#This Row],[Total Sales]]/Table1[[#This Row],[Units Sold]],4)</f>
        <v>24</v>
      </c>
      <c r="R5696" s="4">
        <f>IFERROR(Table1[[#This Row],[Operating Profit]]/Table1[[#This Row],[Units Sold]],0)</f>
        <v>14.879999999999999</v>
      </c>
      <c r="S5696" s="4">
        <f>IFERROR((Table1[[#This Row],[Total Sales]]-Table1[[#This Row],[Operating Profit]])/Table1[[#This Row],[Units Sold]],0)</f>
        <v>9.120000000000001</v>
      </c>
      <c r="T5696" s="4" t="str">
        <f>IF(Table1[[#This Row],[Profit per unit]]&gt;$V$8,"Premium","Mass")</f>
        <v>Mass</v>
      </c>
      <c r="U5696" s="4"/>
    </row>
    <row r="5697" spans="2:21" ht="14.25" customHeight="1" x14ac:dyDescent="0.3">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c r="O5697" s="4" t="str">
        <f>TEXT(Table1[[#This Row],[Invoice Date]],"mmm")</f>
        <v>Mar</v>
      </c>
      <c r="P5697" s="4">
        <f>YEAR(Table1[[#This Row],[Invoice Date]])</f>
        <v>2021</v>
      </c>
      <c r="Q5697" s="4">
        <f>IFERROR(Table1[[#This Row],[Total Sales]]/Table1[[#This Row],[Units Sold]],4)</f>
        <v>29</v>
      </c>
      <c r="R5697" s="4">
        <f>IFERROR(Table1[[#This Row],[Operating Profit]]/Table1[[#This Row],[Units Sold]],0)</f>
        <v>15.08</v>
      </c>
      <c r="S5697" s="4">
        <f>IFERROR((Table1[[#This Row],[Total Sales]]-Table1[[#This Row],[Operating Profit]])/Table1[[#This Row],[Units Sold]],0)</f>
        <v>13.92</v>
      </c>
      <c r="T5697" s="4" t="str">
        <f>IF(Table1[[#This Row],[Profit per unit]]&gt;$V$8,"Premium","Mass")</f>
        <v>Mass</v>
      </c>
      <c r="U5697" s="4"/>
    </row>
    <row r="5698" spans="2:21" ht="14.25" customHeight="1" x14ac:dyDescent="0.3">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c r="O5698" s="4" t="str">
        <f>TEXT(Table1[[#This Row],[Invoice Date]],"mmm")</f>
        <v>Mar</v>
      </c>
      <c r="P5698" s="4">
        <f>YEAR(Table1[[#This Row],[Invoice Date]])</f>
        <v>2021</v>
      </c>
      <c r="Q5698" s="4">
        <f>IFERROR(Table1[[#This Row],[Total Sales]]/Table1[[#This Row],[Units Sold]],4)</f>
        <v>28</v>
      </c>
      <c r="R5698" s="4">
        <f>IFERROR(Table1[[#This Row],[Operating Profit]]/Table1[[#This Row],[Units Sold]],0)</f>
        <v>14</v>
      </c>
      <c r="S5698" s="4">
        <f>IFERROR((Table1[[#This Row],[Total Sales]]-Table1[[#This Row],[Operating Profit]])/Table1[[#This Row],[Units Sold]],0)</f>
        <v>14</v>
      </c>
      <c r="T5698" s="4" t="str">
        <f>IF(Table1[[#This Row],[Profit per unit]]&gt;$V$8,"Premium","Mass")</f>
        <v>Mass</v>
      </c>
      <c r="U5698" s="4"/>
    </row>
    <row r="5699" spans="2:21" ht="14.25" customHeight="1" x14ac:dyDescent="0.3">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c r="O5699" s="4" t="str">
        <f>TEXT(Table1[[#This Row],[Invoice Date]],"mmm")</f>
        <v>Mar</v>
      </c>
      <c r="P5699" s="4">
        <f>YEAR(Table1[[#This Row],[Invoice Date]])</f>
        <v>2021</v>
      </c>
      <c r="Q5699" s="4">
        <f>IFERROR(Table1[[#This Row],[Total Sales]]/Table1[[#This Row],[Units Sold]],4)</f>
        <v>18</v>
      </c>
      <c r="R5699" s="4">
        <f>IFERROR(Table1[[#This Row],[Operating Profit]]/Table1[[#This Row],[Units Sold]],0)</f>
        <v>9</v>
      </c>
      <c r="S5699" s="4">
        <f>IFERROR((Table1[[#This Row],[Total Sales]]-Table1[[#This Row],[Operating Profit]])/Table1[[#This Row],[Units Sold]],0)</f>
        <v>9</v>
      </c>
      <c r="T5699" s="4" t="str">
        <f>IF(Table1[[#This Row],[Profit per unit]]&gt;$V$8,"Premium","Mass")</f>
        <v>Mass</v>
      </c>
      <c r="U5699" s="4"/>
    </row>
    <row r="5700" spans="2:21" ht="14.25" customHeight="1" x14ac:dyDescent="0.3">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c r="O5700" s="4" t="str">
        <f>TEXT(Table1[[#This Row],[Invoice Date]],"mmm")</f>
        <v>Mar</v>
      </c>
      <c r="P5700" s="4">
        <f>YEAR(Table1[[#This Row],[Invoice Date]])</f>
        <v>2021</v>
      </c>
      <c r="Q5700" s="4">
        <f>IFERROR(Table1[[#This Row],[Total Sales]]/Table1[[#This Row],[Units Sold]],4)</f>
        <v>23</v>
      </c>
      <c r="R5700" s="4">
        <f>IFERROR(Table1[[#This Row],[Operating Profit]]/Table1[[#This Row],[Units Sold]],0)</f>
        <v>12.19</v>
      </c>
      <c r="S5700" s="4">
        <f>IFERROR((Table1[[#This Row],[Total Sales]]-Table1[[#This Row],[Operating Profit]])/Table1[[#This Row],[Units Sold]],0)</f>
        <v>10.81</v>
      </c>
      <c r="T5700" s="4" t="str">
        <f>IF(Table1[[#This Row],[Profit per unit]]&gt;$V$8,"Premium","Mass")</f>
        <v>Mass</v>
      </c>
      <c r="U5700" s="4"/>
    </row>
    <row r="5701" spans="2:21" ht="14.25" customHeight="1" x14ac:dyDescent="0.3">
      <c r="B5701" s="4" t="s">
        <v>30</v>
      </c>
      <c r="C5701" s="4">
        <v>1185732</v>
      </c>
      <c r="D5701" s="5">
        <v>44265</v>
      </c>
      <c r="E5701" s="4" t="s">
        <v>31</v>
      </c>
      <c r="F5701" s="4" t="s">
        <v>78</v>
      </c>
      <c r="G5701" s="4" t="s">
        <v>79</v>
      </c>
      <c r="H5701" s="6" t="s">
        <v>22</v>
      </c>
      <c r="I5701" s="7">
        <v>38</v>
      </c>
      <c r="J5701" s="8">
        <v>75</v>
      </c>
      <c r="K5701" s="9">
        <v>2850</v>
      </c>
      <c r="L5701" s="9">
        <v>1425</v>
      </c>
      <c r="M5701" s="10">
        <v>0.5</v>
      </c>
      <c r="N5701" s="4" t="s">
        <v>83</v>
      </c>
      <c r="O5701" s="4" t="str">
        <f>TEXT(Table1[[#This Row],[Invoice Date]],"mmm")</f>
        <v>Mar</v>
      </c>
      <c r="P5701" s="4">
        <f>YEAR(Table1[[#This Row],[Invoice Date]])</f>
        <v>2021</v>
      </c>
      <c r="Q5701" s="4">
        <f>IFERROR(Table1[[#This Row],[Total Sales]]/Table1[[#This Row],[Units Sold]],4)</f>
        <v>38</v>
      </c>
      <c r="R5701" s="4">
        <f>IFERROR(Table1[[#This Row],[Operating Profit]]/Table1[[#This Row],[Units Sold]],0)</f>
        <v>19</v>
      </c>
      <c r="S5701" s="4">
        <f>IFERROR((Table1[[#This Row],[Total Sales]]-Table1[[#This Row],[Operating Profit]])/Table1[[#This Row],[Units Sold]],0)</f>
        <v>19</v>
      </c>
      <c r="T5701" s="4" t="str">
        <f>IF(Table1[[#This Row],[Profit per unit]]&gt;$V$8,"Premium","Mass")</f>
        <v>Mass</v>
      </c>
      <c r="U5701" s="4"/>
    </row>
    <row r="5702" spans="2:21" ht="14.25" customHeight="1" x14ac:dyDescent="0.3">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c r="O5702" s="4" t="str">
        <f>TEXT(Table1[[#This Row],[Invoice Date]],"mmm")</f>
        <v>Mar</v>
      </c>
      <c r="P5702" s="4">
        <f>YEAR(Table1[[#This Row],[Invoice Date]])</f>
        <v>2021</v>
      </c>
      <c r="Q5702" s="4">
        <f>IFERROR(Table1[[#This Row],[Total Sales]]/Table1[[#This Row],[Units Sold]],4)</f>
        <v>29</v>
      </c>
      <c r="R5702" s="4">
        <f>IFERROR(Table1[[#This Row],[Operating Profit]]/Table1[[#This Row],[Units Sold]],0)</f>
        <v>18.559999999999999</v>
      </c>
      <c r="S5702" s="4">
        <f>IFERROR((Table1[[#This Row],[Total Sales]]-Table1[[#This Row],[Operating Profit]])/Table1[[#This Row],[Units Sold]],0)</f>
        <v>10.44</v>
      </c>
      <c r="T5702" s="4" t="str">
        <f>IF(Table1[[#This Row],[Profit per unit]]&gt;$V$8,"Premium","Mass")</f>
        <v>Mass</v>
      </c>
      <c r="U5702" s="4"/>
    </row>
    <row r="5703" spans="2:21" ht="14.25" customHeight="1" x14ac:dyDescent="0.3">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c r="O5703" s="4" t="str">
        <f>TEXT(Table1[[#This Row],[Invoice Date]],"mmm")</f>
        <v>Apr</v>
      </c>
      <c r="P5703" s="4">
        <f>YEAR(Table1[[#This Row],[Invoice Date]])</f>
        <v>2021</v>
      </c>
      <c r="Q5703" s="4">
        <f>IFERROR(Table1[[#This Row],[Total Sales]]/Table1[[#This Row],[Units Sold]],4)</f>
        <v>27</v>
      </c>
      <c r="R5703" s="4">
        <f>IFERROR(Table1[[#This Row],[Operating Profit]]/Table1[[#This Row],[Units Sold]],0)</f>
        <v>13.5</v>
      </c>
      <c r="S5703" s="4">
        <f>IFERROR((Table1[[#This Row],[Total Sales]]-Table1[[#This Row],[Operating Profit]])/Table1[[#This Row],[Units Sold]],0)</f>
        <v>13.5</v>
      </c>
      <c r="T5703" s="4" t="str">
        <f>IF(Table1[[#This Row],[Profit per unit]]&gt;$V$8,"Premium","Mass")</f>
        <v>Mass</v>
      </c>
      <c r="U5703" s="4"/>
    </row>
    <row r="5704" spans="2:21" ht="14.25" customHeight="1" x14ac:dyDescent="0.3">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c r="O5704" s="4" t="str">
        <f>TEXT(Table1[[#This Row],[Invoice Date]],"mmm")</f>
        <v>Apr</v>
      </c>
      <c r="P5704" s="4">
        <f>YEAR(Table1[[#This Row],[Invoice Date]])</f>
        <v>2021</v>
      </c>
      <c r="Q5704" s="4">
        <f>IFERROR(Table1[[#This Row],[Total Sales]]/Table1[[#This Row],[Units Sold]],4)</f>
        <v>25</v>
      </c>
      <c r="R5704" s="4">
        <f>IFERROR(Table1[[#This Row],[Operating Profit]]/Table1[[#This Row],[Units Sold]],0)</f>
        <v>11.25</v>
      </c>
      <c r="S5704" s="4">
        <f>IFERROR((Table1[[#This Row],[Total Sales]]-Table1[[#This Row],[Operating Profit]])/Table1[[#This Row],[Units Sold]],0)</f>
        <v>13.75</v>
      </c>
      <c r="T5704" s="4" t="str">
        <f>IF(Table1[[#This Row],[Profit per unit]]&gt;$V$8,"Premium","Mass")</f>
        <v>Mass</v>
      </c>
      <c r="U5704" s="4"/>
    </row>
    <row r="5705" spans="2:21" ht="14.25" customHeight="1" x14ac:dyDescent="0.3">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c r="O5705" s="4" t="str">
        <f>TEXT(Table1[[#This Row],[Invoice Date]],"mmm")</f>
        <v>Apr</v>
      </c>
      <c r="P5705" s="4">
        <f>YEAR(Table1[[#This Row],[Invoice Date]])</f>
        <v>2021</v>
      </c>
      <c r="Q5705" s="4">
        <f>IFERROR(Table1[[#This Row],[Total Sales]]/Table1[[#This Row],[Units Sold]],4)</f>
        <v>14</v>
      </c>
      <c r="R5705" s="4">
        <f>IFERROR(Table1[[#This Row],[Operating Profit]]/Table1[[#This Row],[Units Sold]],0)</f>
        <v>6.44</v>
      </c>
      <c r="S5705" s="4">
        <f>IFERROR((Table1[[#This Row],[Total Sales]]-Table1[[#This Row],[Operating Profit]])/Table1[[#This Row],[Units Sold]],0)</f>
        <v>7.56</v>
      </c>
      <c r="T5705" s="4" t="str">
        <f>IF(Table1[[#This Row],[Profit per unit]]&gt;$V$8,"Premium","Mass")</f>
        <v>Mass</v>
      </c>
      <c r="U5705" s="4"/>
    </row>
    <row r="5706" spans="2:21" ht="14.25" customHeight="1" x14ac:dyDescent="0.3">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c r="O5706" s="4" t="str">
        <f>TEXT(Table1[[#This Row],[Invoice Date]],"mmm")</f>
        <v>Apr</v>
      </c>
      <c r="P5706" s="4">
        <f>YEAR(Table1[[#This Row],[Invoice Date]])</f>
        <v>2021</v>
      </c>
      <c r="Q5706" s="4">
        <f>IFERROR(Table1[[#This Row],[Total Sales]]/Table1[[#This Row],[Units Sold]],4)</f>
        <v>18</v>
      </c>
      <c r="R5706" s="4">
        <f>IFERROR(Table1[[#This Row],[Operating Profit]]/Table1[[#This Row],[Units Sold]],0)</f>
        <v>9.5400000000000009</v>
      </c>
      <c r="S5706" s="4">
        <f>IFERROR((Table1[[#This Row],[Total Sales]]-Table1[[#This Row],[Operating Profit]])/Table1[[#This Row],[Units Sold]],0)</f>
        <v>8.4599999999999991</v>
      </c>
      <c r="T5706" s="4" t="str">
        <f>IF(Table1[[#This Row],[Profit per unit]]&gt;$V$8,"Premium","Mass")</f>
        <v>Mass</v>
      </c>
      <c r="U5706" s="4"/>
    </row>
    <row r="5707" spans="2:21" ht="14.25" customHeight="1" x14ac:dyDescent="0.3">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c r="O5707" s="4" t="str">
        <f>TEXT(Table1[[#This Row],[Invoice Date]],"mmm")</f>
        <v>Apr</v>
      </c>
      <c r="P5707" s="4">
        <f>YEAR(Table1[[#This Row],[Invoice Date]])</f>
        <v>2021</v>
      </c>
      <c r="Q5707" s="4">
        <f>IFERROR(Table1[[#This Row],[Total Sales]]/Table1[[#This Row],[Units Sold]],4)</f>
        <v>33</v>
      </c>
      <c r="R5707" s="4">
        <f>IFERROR(Table1[[#This Row],[Operating Profit]]/Table1[[#This Row],[Units Sold]],0)</f>
        <v>15.18</v>
      </c>
      <c r="S5707" s="4">
        <f>IFERROR((Table1[[#This Row],[Total Sales]]-Table1[[#This Row],[Operating Profit]])/Table1[[#This Row],[Units Sold]],0)</f>
        <v>17.82</v>
      </c>
      <c r="T5707" s="4" t="str">
        <f>IF(Table1[[#This Row],[Profit per unit]]&gt;$V$8,"Premium","Mass")</f>
        <v>Mass</v>
      </c>
      <c r="U5707" s="4"/>
    </row>
    <row r="5708" spans="2:21" ht="14.25" customHeight="1" x14ac:dyDescent="0.3">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c r="O5708" s="4" t="str">
        <f>TEXT(Table1[[#This Row],[Invoice Date]],"mmm")</f>
        <v>Apr</v>
      </c>
      <c r="P5708" s="4">
        <f>YEAR(Table1[[#This Row],[Invoice Date]])</f>
        <v>2021</v>
      </c>
      <c r="Q5708" s="4">
        <f>IFERROR(Table1[[#This Row],[Total Sales]]/Table1[[#This Row],[Units Sold]],4)</f>
        <v>24</v>
      </c>
      <c r="R5708" s="4">
        <f>IFERROR(Table1[[#This Row],[Operating Profit]]/Table1[[#This Row],[Units Sold]],0)</f>
        <v>14.4</v>
      </c>
      <c r="S5708" s="4">
        <f>IFERROR((Table1[[#This Row],[Total Sales]]-Table1[[#This Row],[Operating Profit]])/Table1[[#This Row],[Units Sold]],0)</f>
        <v>9.6</v>
      </c>
      <c r="T5708" s="4" t="str">
        <f>IF(Table1[[#This Row],[Profit per unit]]&gt;$V$8,"Premium","Mass")</f>
        <v>Mass</v>
      </c>
      <c r="U5708" s="4"/>
    </row>
    <row r="5709" spans="2:21" ht="14.25" customHeight="1" x14ac:dyDescent="0.3">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c r="O5709" s="4" t="str">
        <f>TEXT(Table1[[#This Row],[Invoice Date]],"mmm")</f>
        <v>May</v>
      </c>
      <c r="P5709" s="4">
        <f>YEAR(Table1[[#This Row],[Invoice Date]])</f>
        <v>2021</v>
      </c>
      <c r="Q5709" s="4">
        <f>IFERROR(Table1[[#This Row],[Total Sales]]/Table1[[#This Row],[Units Sold]],4)</f>
        <v>32</v>
      </c>
      <c r="R5709" s="4">
        <f>IFERROR(Table1[[#This Row],[Operating Profit]]/Table1[[#This Row],[Units Sold]],0)</f>
        <v>16.32</v>
      </c>
      <c r="S5709" s="4">
        <f>IFERROR((Table1[[#This Row],[Total Sales]]-Table1[[#This Row],[Operating Profit]])/Table1[[#This Row],[Units Sold]],0)</f>
        <v>15.680000000000001</v>
      </c>
      <c r="T5709" s="4" t="str">
        <f>IF(Table1[[#This Row],[Profit per unit]]&gt;$V$8,"Premium","Mass")</f>
        <v>Mass</v>
      </c>
      <c r="U5709" s="4"/>
    </row>
    <row r="5710" spans="2:21" ht="14.25" customHeight="1" x14ac:dyDescent="0.3">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c r="O5710" s="4" t="str">
        <f>TEXT(Table1[[#This Row],[Invoice Date]],"mmm")</f>
        <v>May</v>
      </c>
      <c r="P5710" s="4">
        <f>YEAR(Table1[[#This Row],[Invoice Date]])</f>
        <v>2021</v>
      </c>
      <c r="Q5710" s="4">
        <f>IFERROR(Table1[[#This Row],[Total Sales]]/Table1[[#This Row],[Units Sold]],4)</f>
        <v>29</v>
      </c>
      <c r="R5710" s="4">
        <f>IFERROR(Table1[[#This Row],[Operating Profit]]/Table1[[#This Row],[Units Sold]],0)</f>
        <v>14.21</v>
      </c>
      <c r="S5710" s="4">
        <f>IFERROR((Table1[[#This Row],[Total Sales]]-Table1[[#This Row],[Operating Profit]])/Table1[[#This Row],[Units Sold]],0)</f>
        <v>14.79</v>
      </c>
      <c r="T5710" s="4" t="str">
        <f>IF(Table1[[#This Row],[Profit per unit]]&gt;$V$8,"Premium","Mass")</f>
        <v>Mass</v>
      </c>
      <c r="U5710" s="4"/>
    </row>
    <row r="5711" spans="2:21" ht="14.25" customHeight="1" x14ac:dyDescent="0.3">
      <c r="B5711" s="4" t="s">
        <v>30</v>
      </c>
      <c r="C5711" s="4">
        <v>1185732</v>
      </c>
      <c r="D5711" s="5">
        <v>44328</v>
      </c>
      <c r="E5711" s="4" t="s">
        <v>31</v>
      </c>
      <c r="F5711" s="4" t="s">
        <v>78</v>
      </c>
      <c r="G5711" s="4" t="s">
        <v>79</v>
      </c>
      <c r="H5711" s="6" t="s">
        <v>20</v>
      </c>
      <c r="I5711" s="7">
        <v>25</v>
      </c>
      <c r="J5711" s="8">
        <v>98</v>
      </c>
      <c r="K5711" s="9">
        <v>2450</v>
      </c>
      <c r="L5711" s="9">
        <v>1225</v>
      </c>
      <c r="M5711" s="10">
        <v>0.5</v>
      </c>
      <c r="N5711" s="4" t="s">
        <v>83</v>
      </c>
      <c r="O5711" s="4" t="str">
        <f>TEXT(Table1[[#This Row],[Invoice Date]],"mmm")</f>
        <v>May</v>
      </c>
      <c r="P5711" s="4">
        <f>YEAR(Table1[[#This Row],[Invoice Date]])</f>
        <v>2021</v>
      </c>
      <c r="Q5711" s="4">
        <f>IFERROR(Table1[[#This Row],[Total Sales]]/Table1[[#This Row],[Units Sold]],4)</f>
        <v>25</v>
      </c>
      <c r="R5711" s="4">
        <f>IFERROR(Table1[[#This Row],[Operating Profit]]/Table1[[#This Row],[Units Sold]],0)</f>
        <v>12.5</v>
      </c>
      <c r="S5711" s="4">
        <f>IFERROR((Table1[[#This Row],[Total Sales]]-Table1[[#This Row],[Operating Profit]])/Table1[[#This Row],[Units Sold]],0)</f>
        <v>12.5</v>
      </c>
      <c r="T5711" s="4" t="str">
        <f>IF(Table1[[#This Row],[Profit per unit]]&gt;$V$8,"Premium","Mass")</f>
        <v>Mass</v>
      </c>
      <c r="U5711" s="4"/>
    </row>
    <row r="5712" spans="2:21" ht="14.25" customHeight="1" x14ac:dyDescent="0.3">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c r="O5712" s="4" t="str">
        <f>TEXT(Table1[[#This Row],[Invoice Date]],"mmm")</f>
        <v>May</v>
      </c>
      <c r="P5712" s="4">
        <f>YEAR(Table1[[#This Row],[Invoice Date]])</f>
        <v>2021</v>
      </c>
      <c r="Q5712" s="4">
        <f>IFERROR(Table1[[#This Row],[Total Sales]]/Table1[[#This Row],[Units Sold]],4)</f>
        <v>23</v>
      </c>
      <c r="R5712" s="4">
        <f>IFERROR(Table1[[#This Row],[Operating Profit]]/Table1[[#This Row],[Units Sold]],0)</f>
        <v>12.65</v>
      </c>
      <c r="S5712" s="4">
        <f>IFERROR((Table1[[#This Row],[Total Sales]]-Table1[[#This Row],[Operating Profit]])/Table1[[#This Row],[Units Sold]],0)</f>
        <v>10.35</v>
      </c>
      <c r="T5712" s="4" t="str">
        <f>IF(Table1[[#This Row],[Profit per unit]]&gt;$V$8,"Premium","Mass")</f>
        <v>Mass</v>
      </c>
      <c r="U5712" s="4"/>
    </row>
    <row r="5713" spans="2:21" ht="14.25" customHeight="1" x14ac:dyDescent="0.3">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c r="O5713" s="4" t="str">
        <f>TEXT(Table1[[#This Row],[Invoice Date]],"mmm")</f>
        <v>May</v>
      </c>
      <c r="P5713" s="4">
        <f>YEAR(Table1[[#This Row],[Invoice Date]])</f>
        <v>2021</v>
      </c>
      <c r="Q5713" s="4">
        <f>IFERROR(Table1[[#This Row],[Total Sales]]/Table1[[#This Row],[Units Sold]],4)</f>
        <v>39</v>
      </c>
      <c r="R5713" s="4">
        <f>IFERROR(Table1[[#This Row],[Operating Profit]]/Table1[[#This Row],[Units Sold]],0)</f>
        <v>19.5</v>
      </c>
      <c r="S5713" s="4">
        <f>IFERROR((Table1[[#This Row],[Total Sales]]-Table1[[#This Row],[Operating Profit]])/Table1[[#This Row],[Units Sold]],0)</f>
        <v>19.5</v>
      </c>
      <c r="T5713" s="4" t="str">
        <f>IF(Table1[[#This Row],[Profit per unit]]&gt;$V$8,"Premium","Mass")</f>
        <v>Mass</v>
      </c>
      <c r="U5713" s="4"/>
    </row>
    <row r="5714" spans="2:21" ht="14.25" customHeight="1" x14ac:dyDescent="0.3">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c r="O5714" s="4" t="str">
        <f>TEXT(Table1[[#This Row],[Invoice Date]],"mmm")</f>
        <v>May</v>
      </c>
      <c r="P5714" s="4">
        <f>YEAR(Table1[[#This Row],[Invoice Date]])</f>
        <v>2021</v>
      </c>
      <c r="Q5714" s="4">
        <f>IFERROR(Table1[[#This Row],[Total Sales]]/Table1[[#This Row],[Units Sold]],4)</f>
        <v>44</v>
      </c>
      <c r="R5714" s="4">
        <f>IFERROR(Table1[[#This Row],[Operating Profit]]/Table1[[#This Row],[Units Sold]],0)</f>
        <v>28.6</v>
      </c>
      <c r="S5714" s="4">
        <f>IFERROR((Table1[[#This Row],[Total Sales]]-Table1[[#This Row],[Operating Profit]])/Table1[[#This Row],[Units Sold]],0)</f>
        <v>15.4</v>
      </c>
      <c r="T5714" s="4" t="str">
        <f>IF(Table1[[#This Row],[Profit per unit]]&gt;$V$8,"Premium","Mass")</f>
        <v>Mass</v>
      </c>
      <c r="U5714" s="4"/>
    </row>
    <row r="5715" spans="2:21" ht="14.25" customHeight="1" x14ac:dyDescent="0.3">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c r="O5715" s="4" t="str">
        <f>TEXT(Table1[[#This Row],[Invoice Date]],"mmm")</f>
        <v>Jun</v>
      </c>
      <c r="P5715" s="4">
        <f>YEAR(Table1[[#This Row],[Invoice Date]])</f>
        <v>2021</v>
      </c>
      <c r="Q5715" s="4">
        <f>IFERROR(Table1[[#This Row],[Total Sales]]/Table1[[#This Row],[Units Sold]],4)</f>
        <v>28</v>
      </c>
      <c r="R5715" s="4">
        <f>IFERROR(Table1[[#This Row],[Operating Profit]]/Table1[[#This Row],[Units Sold]],0)</f>
        <v>14.28</v>
      </c>
      <c r="S5715" s="4">
        <f>IFERROR((Table1[[#This Row],[Total Sales]]-Table1[[#This Row],[Operating Profit]])/Table1[[#This Row],[Units Sold]],0)</f>
        <v>13.72</v>
      </c>
      <c r="T5715" s="4" t="str">
        <f>IF(Table1[[#This Row],[Profit per unit]]&gt;$V$8,"Premium","Mass")</f>
        <v>Mass</v>
      </c>
      <c r="U5715" s="4"/>
    </row>
    <row r="5716" spans="2:21" ht="14.25" customHeight="1" x14ac:dyDescent="0.3">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c r="O5716" s="4" t="str">
        <f>TEXT(Table1[[#This Row],[Invoice Date]],"mmm")</f>
        <v>Jun</v>
      </c>
      <c r="P5716" s="4">
        <f>YEAR(Table1[[#This Row],[Invoice Date]])</f>
        <v>2021</v>
      </c>
      <c r="Q5716" s="4">
        <f>IFERROR(Table1[[#This Row],[Total Sales]]/Table1[[#This Row],[Units Sold]],4)</f>
        <v>24</v>
      </c>
      <c r="R5716" s="4">
        <f>IFERROR(Table1[[#This Row],[Operating Profit]]/Table1[[#This Row],[Units Sold]],0)</f>
        <v>11.76</v>
      </c>
      <c r="S5716" s="4">
        <f>IFERROR((Table1[[#This Row],[Total Sales]]-Table1[[#This Row],[Operating Profit]])/Table1[[#This Row],[Units Sold]],0)</f>
        <v>12.24</v>
      </c>
      <c r="T5716" s="4" t="str">
        <f>IF(Table1[[#This Row],[Profit per unit]]&gt;$V$8,"Premium","Mass")</f>
        <v>Mass</v>
      </c>
      <c r="U5716" s="4"/>
    </row>
    <row r="5717" spans="2:21" ht="14.25" customHeight="1" x14ac:dyDescent="0.3">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c r="O5717" s="4" t="str">
        <f>TEXT(Table1[[#This Row],[Invoice Date]],"mmm")</f>
        <v>Jun</v>
      </c>
      <c r="P5717" s="4">
        <f>YEAR(Table1[[#This Row],[Invoice Date]])</f>
        <v>2021</v>
      </c>
      <c r="Q5717" s="4">
        <f>IFERROR(Table1[[#This Row],[Total Sales]]/Table1[[#This Row],[Units Sold]],4)</f>
        <v>19</v>
      </c>
      <c r="R5717" s="4">
        <f>IFERROR(Table1[[#This Row],[Operating Profit]]/Table1[[#This Row],[Units Sold]],0)</f>
        <v>9.31</v>
      </c>
      <c r="S5717" s="4">
        <f>IFERROR((Table1[[#This Row],[Total Sales]]-Table1[[#This Row],[Operating Profit]])/Table1[[#This Row],[Units Sold]],0)</f>
        <v>9.69</v>
      </c>
      <c r="T5717" s="4" t="str">
        <f>IF(Table1[[#This Row],[Profit per unit]]&gt;$V$8,"Premium","Mass")</f>
        <v>Mass</v>
      </c>
      <c r="U5717" s="4"/>
    </row>
    <row r="5718" spans="2:21" ht="14.25" customHeight="1" x14ac:dyDescent="0.3">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c r="O5718" s="4" t="str">
        <f>TEXT(Table1[[#This Row],[Invoice Date]],"mmm")</f>
        <v>Jun</v>
      </c>
      <c r="P5718" s="4">
        <f>YEAR(Table1[[#This Row],[Invoice Date]])</f>
        <v>2021</v>
      </c>
      <c r="Q5718" s="4">
        <f>IFERROR(Table1[[#This Row],[Total Sales]]/Table1[[#This Row],[Units Sold]],4)</f>
        <v>19</v>
      </c>
      <c r="R5718" s="4">
        <f>IFERROR(Table1[[#This Row],[Operating Profit]]/Table1[[#This Row],[Units Sold]],0)</f>
        <v>9.69</v>
      </c>
      <c r="S5718" s="4">
        <f>IFERROR((Table1[[#This Row],[Total Sales]]-Table1[[#This Row],[Operating Profit]])/Table1[[#This Row],[Units Sold]],0)</f>
        <v>9.31</v>
      </c>
      <c r="T5718" s="4" t="str">
        <f>IF(Table1[[#This Row],[Profit per unit]]&gt;$V$8,"Premium","Mass")</f>
        <v>Mass</v>
      </c>
      <c r="U5718" s="4"/>
    </row>
    <row r="5719" spans="2:21" ht="14.25" customHeight="1" x14ac:dyDescent="0.3">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c r="O5719" s="4" t="str">
        <f>TEXT(Table1[[#This Row],[Invoice Date]],"mmm")</f>
        <v>Jun</v>
      </c>
      <c r="P5719" s="4">
        <f>YEAR(Table1[[#This Row],[Invoice Date]])</f>
        <v>2021</v>
      </c>
      <c r="Q5719" s="4">
        <f>IFERROR(Table1[[#This Row],[Total Sales]]/Table1[[#This Row],[Units Sold]],4)</f>
        <v>34</v>
      </c>
      <c r="R5719" s="4">
        <f>IFERROR(Table1[[#This Row],[Operating Profit]]/Table1[[#This Row],[Units Sold]],0)</f>
        <v>15.299999999999999</v>
      </c>
      <c r="S5719" s="4">
        <f>IFERROR((Table1[[#This Row],[Total Sales]]-Table1[[#This Row],[Operating Profit]])/Table1[[#This Row],[Units Sold]],0)</f>
        <v>18.700000000000003</v>
      </c>
      <c r="T5719" s="4" t="str">
        <f>IF(Table1[[#This Row],[Profit per unit]]&gt;$V$8,"Premium","Mass")</f>
        <v>Mass</v>
      </c>
      <c r="U5719" s="4"/>
    </row>
    <row r="5720" spans="2:21" ht="14.25" customHeight="1" x14ac:dyDescent="0.3">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c r="O5720" s="4" t="str">
        <f>TEXT(Table1[[#This Row],[Invoice Date]],"mmm")</f>
        <v>Jun</v>
      </c>
      <c r="P5720" s="4">
        <f>YEAR(Table1[[#This Row],[Invoice Date]])</f>
        <v>2021</v>
      </c>
      <c r="Q5720" s="4">
        <f>IFERROR(Table1[[#This Row],[Total Sales]]/Table1[[#This Row],[Units Sold]],4)</f>
        <v>38</v>
      </c>
      <c r="R5720" s="4">
        <f>IFERROR(Table1[[#This Row],[Operating Profit]]/Table1[[#This Row],[Units Sold]],0)</f>
        <v>22.8</v>
      </c>
      <c r="S5720" s="4">
        <f>IFERROR((Table1[[#This Row],[Total Sales]]-Table1[[#This Row],[Operating Profit]])/Table1[[#This Row],[Units Sold]],0)</f>
        <v>15.2</v>
      </c>
      <c r="T5720" s="4" t="str">
        <f>IF(Table1[[#This Row],[Profit per unit]]&gt;$V$8,"Premium","Mass")</f>
        <v>Mass</v>
      </c>
      <c r="U5720" s="4"/>
    </row>
    <row r="5721" spans="2:21" ht="14.25" customHeight="1" x14ac:dyDescent="0.3">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c r="O5721" s="4" t="str">
        <f>TEXT(Table1[[#This Row],[Invoice Date]],"mmm")</f>
        <v>Jul</v>
      </c>
      <c r="P5721" s="4">
        <f>YEAR(Table1[[#This Row],[Invoice Date]])</f>
        <v>2021</v>
      </c>
      <c r="Q5721" s="4">
        <f>IFERROR(Table1[[#This Row],[Total Sales]]/Table1[[#This Row],[Units Sold]],4)</f>
        <v>34</v>
      </c>
      <c r="R5721" s="4">
        <f>IFERROR(Table1[[#This Row],[Operating Profit]]/Table1[[#This Row],[Units Sold]],0)</f>
        <v>17.68</v>
      </c>
      <c r="S5721" s="4">
        <f>IFERROR((Table1[[#This Row],[Total Sales]]-Table1[[#This Row],[Operating Profit]])/Table1[[#This Row],[Units Sold]],0)</f>
        <v>16.32</v>
      </c>
      <c r="T5721" s="4" t="str">
        <f>IF(Table1[[#This Row],[Profit per unit]]&gt;$V$8,"Premium","Mass")</f>
        <v>Mass</v>
      </c>
      <c r="U5721" s="4"/>
    </row>
    <row r="5722" spans="2:21" ht="14.25" customHeight="1" x14ac:dyDescent="0.3">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c r="O5722" s="4" t="str">
        <f>TEXT(Table1[[#This Row],[Invoice Date]],"mmm")</f>
        <v>Jul</v>
      </c>
      <c r="P5722" s="4">
        <f>YEAR(Table1[[#This Row],[Invoice Date]])</f>
        <v>2021</v>
      </c>
      <c r="Q5722" s="4">
        <f>IFERROR(Table1[[#This Row],[Total Sales]]/Table1[[#This Row],[Units Sold]],4)</f>
        <v>29</v>
      </c>
      <c r="R5722" s="4">
        <f>IFERROR(Table1[[#This Row],[Operating Profit]]/Table1[[#This Row],[Units Sold]],0)</f>
        <v>13.919999999999998</v>
      </c>
      <c r="S5722" s="4">
        <f>IFERROR((Table1[[#This Row],[Total Sales]]-Table1[[#This Row],[Operating Profit]])/Table1[[#This Row],[Units Sold]],0)</f>
        <v>15.080000000000002</v>
      </c>
      <c r="T5722" s="4" t="str">
        <f>IF(Table1[[#This Row],[Profit per unit]]&gt;$V$8,"Premium","Mass")</f>
        <v>Mass</v>
      </c>
      <c r="U5722" s="4"/>
    </row>
    <row r="5723" spans="2:21" ht="14.25" customHeight="1" x14ac:dyDescent="0.3">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c r="O5723" s="4" t="str">
        <f>TEXT(Table1[[#This Row],[Invoice Date]],"mmm")</f>
        <v>Jul</v>
      </c>
      <c r="P5723" s="4">
        <f>YEAR(Table1[[#This Row],[Invoice Date]])</f>
        <v>2021</v>
      </c>
      <c r="Q5723" s="4">
        <f>IFERROR(Table1[[#This Row],[Total Sales]]/Table1[[#This Row],[Units Sold]],4)</f>
        <v>24</v>
      </c>
      <c r="R5723" s="4">
        <f>IFERROR(Table1[[#This Row],[Operating Profit]]/Table1[[#This Row],[Units Sold]],0)</f>
        <v>11.52</v>
      </c>
      <c r="S5723" s="4">
        <f>IFERROR((Table1[[#This Row],[Total Sales]]-Table1[[#This Row],[Operating Profit]])/Table1[[#This Row],[Units Sold]],0)</f>
        <v>12.48</v>
      </c>
      <c r="T5723" s="4" t="str">
        <f>IF(Table1[[#This Row],[Profit per unit]]&gt;$V$8,"Premium","Mass")</f>
        <v>Mass</v>
      </c>
      <c r="U5723" s="4"/>
    </row>
    <row r="5724" spans="2:21" ht="14.25" customHeight="1" x14ac:dyDescent="0.3">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c r="O5724" s="4" t="str">
        <f>TEXT(Table1[[#This Row],[Invoice Date]],"mmm")</f>
        <v>Jul</v>
      </c>
      <c r="P5724" s="4">
        <f>YEAR(Table1[[#This Row],[Invoice Date]])</f>
        <v>2021</v>
      </c>
      <c r="Q5724" s="4">
        <f>IFERROR(Table1[[#This Row],[Total Sales]]/Table1[[#This Row],[Units Sold]],4)</f>
        <v>23</v>
      </c>
      <c r="R5724" s="4">
        <f>IFERROR(Table1[[#This Row],[Operating Profit]]/Table1[[#This Row],[Units Sold]],0)</f>
        <v>11.5</v>
      </c>
      <c r="S5724" s="4">
        <f>IFERROR((Table1[[#This Row],[Total Sales]]-Table1[[#This Row],[Operating Profit]])/Table1[[#This Row],[Units Sold]],0)</f>
        <v>11.5</v>
      </c>
      <c r="T5724" s="4" t="str">
        <f>IF(Table1[[#This Row],[Profit per unit]]&gt;$V$8,"Premium","Mass")</f>
        <v>Mass</v>
      </c>
      <c r="U5724" s="4"/>
    </row>
    <row r="5725" spans="2:21" ht="14.25" customHeight="1" x14ac:dyDescent="0.3">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c r="O5725" s="4" t="str">
        <f>TEXT(Table1[[#This Row],[Invoice Date]],"mmm")</f>
        <v>Jul</v>
      </c>
      <c r="P5725" s="4">
        <f>YEAR(Table1[[#This Row],[Invoice Date]])</f>
        <v>2021</v>
      </c>
      <c r="Q5725" s="4">
        <f>IFERROR(Table1[[#This Row],[Total Sales]]/Table1[[#This Row],[Units Sold]],4)</f>
        <v>32</v>
      </c>
      <c r="R5725" s="4">
        <f>IFERROR(Table1[[#This Row],[Operating Profit]]/Table1[[#This Row],[Units Sold]],0)</f>
        <v>14.719999999999999</v>
      </c>
      <c r="S5725" s="4">
        <f>IFERROR((Table1[[#This Row],[Total Sales]]-Table1[[#This Row],[Operating Profit]])/Table1[[#This Row],[Units Sold]],0)</f>
        <v>17.28</v>
      </c>
      <c r="T5725" s="4" t="str">
        <f>IF(Table1[[#This Row],[Profit per unit]]&gt;$V$8,"Premium","Mass")</f>
        <v>Mass</v>
      </c>
      <c r="U5725" s="4"/>
    </row>
    <row r="5726" spans="2:21" ht="14.25" customHeight="1" x14ac:dyDescent="0.3">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c r="O5726" s="4" t="str">
        <f>TEXT(Table1[[#This Row],[Invoice Date]],"mmm")</f>
        <v>Jul</v>
      </c>
      <c r="P5726" s="4">
        <f>YEAR(Table1[[#This Row],[Invoice Date]])</f>
        <v>2021</v>
      </c>
      <c r="Q5726" s="4">
        <f>IFERROR(Table1[[#This Row],[Total Sales]]/Table1[[#This Row],[Units Sold]],4)</f>
        <v>38</v>
      </c>
      <c r="R5726" s="4">
        <f>IFERROR(Table1[[#This Row],[Operating Profit]]/Table1[[#This Row],[Units Sold]],0)</f>
        <v>24.7</v>
      </c>
      <c r="S5726" s="4">
        <f>IFERROR((Table1[[#This Row],[Total Sales]]-Table1[[#This Row],[Operating Profit]])/Table1[[#This Row],[Units Sold]],0)</f>
        <v>13.3</v>
      </c>
      <c r="T5726" s="4" t="str">
        <f>IF(Table1[[#This Row],[Profit per unit]]&gt;$V$8,"Premium","Mass")</f>
        <v>Mass</v>
      </c>
      <c r="U5726" s="4"/>
    </row>
    <row r="5727" spans="2:21" ht="14.25" customHeight="1" x14ac:dyDescent="0.3">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c r="O5727" s="4" t="str">
        <f>TEXT(Table1[[#This Row],[Invoice Date]],"mmm")</f>
        <v>Aug</v>
      </c>
      <c r="P5727" s="4">
        <f>YEAR(Table1[[#This Row],[Invoice Date]])</f>
        <v>2021</v>
      </c>
      <c r="Q5727" s="4">
        <f>IFERROR(Table1[[#This Row],[Total Sales]]/Table1[[#This Row],[Units Sold]],4)</f>
        <v>33</v>
      </c>
      <c r="R5727" s="4">
        <f>IFERROR(Table1[[#This Row],[Operating Profit]]/Table1[[#This Row],[Units Sold]],0)</f>
        <v>16.5</v>
      </c>
      <c r="S5727" s="4">
        <f>IFERROR((Table1[[#This Row],[Total Sales]]-Table1[[#This Row],[Operating Profit]])/Table1[[#This Row],[Units Sold]],0)</f>
        <v>16.5</v>
      </c>
      <c r="T5727" s="4" t="str">
        <f>IF(Table1[[#This Row],[Profit per unit]]&gt;$V$8,"Premium","Mass")</f>
        <v>Mass</v>
      </c>
      <c r="U5727" s="4"/>
    </row>
    <row r="5728" spans="2:21" ht="14.25" customHeight="1" x14ac:dyDescent="0.3">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c r="O5728" s="4" t="str">
        <f>TEXT(Table1[[#This Row],[Invoice Date]],"mmm")</f>
        <v>Aug</v>
      </c>
      <c r="P5728" s="4">
        <f>YEAR(Table1[[#This Row],[Invoice Date]])</f>
        <v>2021</v>
      </c>
      <c r="Q5728" s="4">
        <f>IFERROR(Table1[[#This Row],[Total Sales]]/Table1[[#This Row],[Units Sold]],4)</f>
        <v>34</v>
      </c>
      <c r="R5728" s="4">
        <f>IFERROR(Table1[[#This Row],[Operating Profit]]/Table1[[#This Row],[Units Sold]],0)</f>
        <v>15.979999999999997</v>
      </c>
      <c r="S5728" s="4">
        <f>IFERROR((Table1[[#This Row],[Total Sales]]-Table1[[#This Row],[Operating Profit]])/Table1[[#This Row],[Units Sold]],0)</f>
        <v>18.020000000000003</v>
      </c>
      <c r="T5728" s="4" t="str">
        <f>IF(Table1[[#This Row],[Profit per unit]]&gt;$V$8,"Premium","Mass")</f>
        <v>Mass</v>
      </c>
      <c r="U5728" s="4"/>
    </row>
    <row r="5729" spans="2:21" ht="14.25" customHeight="1" x14ac:dyDescent="0.3">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c r="O5729" s="4" t="str">
        <f>TEXT(Table1[[#This Row],[Invoice Date]],"mmm")</f>
        <v>Aug</v>
      </c>
      <c r="P5729" s="4">
        <f>YEAR(Table1[[#This Row],[Invoice Date]])</f>
        <v>2021</v>
      </c>
      <c r="Q5729" s="4">
        <f>IFERROR(Table1[[#This Row],[Total Sales]]/Table1[[#This Row],[Units Sold]],4)</f>
        <v>29</v>
      </c>
      <c r="R5729" s="4">
        <f>IFERROR(Table1[[#This Row],[Operating Profit]]/Table1[[#This Row],[Units Sold]],0)</f>
        <v>14.21</v>
      </c>
      <c r="S5729" s="4">
        <f>IFERROR((Table1[[#This Row],[Total Sales]]-Table1[[#This Row],[Operating Profit]])/Table1[[#This Row],[Units Sold]],0)</f>
        <v>14.79</v>
      </c>
      <c r="T5729" s="4" t="str">
        <f>IF(Table1[[#This Row],[Profit per unit]]&gt;$V$8,"Premium","Mass")</f>
        <v>Mass</v>
      </c>
      <c r="U5729" s="4"/>
    </row>
    <row r="5730" spans="2:21" ht="14.25" customHeight="1" x14ac:dyDescent="0.3">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c r="O5730" s="4" t="str">
        <f>TEXT(Table1[[#This Row],[Invoice Date]],"mmm")</f>
        <v>Aug</v>
      </c>
      <c r="P5730" s="4">
        <f>YEAR(Table1[[#This Row],[Invoice Date]])</f>
        <v>2021</v>
      </c>
      <c r="Q5730" s="4">
        <f>IFERROR(Table1[[#This Row],[Total Sales]]/Table1[[#This Row],[Units Sold]],4)</f>
        <v>19</v>
      </c>
      <c r="R5730" s="4">
        <f>IFERROR(Table1[[#This Row],[Operating Profit]]/Table1[[#This Row],[Units Sold]],0)</f>
        <v>10.07</v>
      </c>
      <c r="S5730" s="4">
        <f>IFERROR((Table1[[#This Row],[Total Sales]]-Table1[[#This Row],[Operating Profit]])/Table1[[#This Row],[Units Sold]],0)</f>
        <v>8.93</v>
      </c>
      <c r="T5730" s="4" t="str">
        <f>IF(Table1[[#This Row],[Profit per unit]]&gt;$V$8,"Premium","Mass")</f>
        <v>Mass</v>
      </c>
      <c r="U5730" s="4"/>
    </row>
    <row r="5731" spans="2:21" ht="14.25" customHeight="1" x14ac:dyDescent="0.3">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c r="O5731" s="4" t="str">
        <f>TEXT(Table1[[#This Row],[Invoice Date]],"mmm")</f>
        <v>Aug</v>
      </c>
      <c r="P5731" s="4">
        <f>YEAR(Table1[[#This Row],[Invoice Date]])</f>
        <v>2021</v>
      </c>
      <c r="Q5731" s="4">
        <f>IFERROR(Table1[[#This Row],[Total Sales]]/Table1[[#This Row],[Units Sold]],4)</f>
        <v>29</v>
      </c>
      <c r="R5731" s="4">
        <f>IFERROR(Table1[[#This Row],[Operating Profit]]/Table1[[#This Row],[Units Sold]],0)</f>
        <v>13.339999999999998</v>
      </c>
      <c r="S5731" s="4">
        <f>IFERROR((Table1[[#This Row],[Total Sales]]-Table1[[#This Row],[Operating Profit]])/Table1[[#This Row],[Units Sold]],0)</f>
        <v>15.660000000000002</v>
      </c>
      <c r="T5731" s="4" t="str">
        <f>IF(Table1[[#This Row],[Profit per unit]]&gt;$V$8,"Premium","Mass")</f>
        <v>Mass</v>
      </c>
      <c r="U5731" s="4"/>
    </row>
    <row r="5732" spans="2:21" ht="14.25" customHeight="1" x14ac:dyDescent="0.3">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c r="O5732" s="4" t="str">
        <f>TEXT(Table1[[#This Row],[Invoice Date]],"mmm")</f>
        <v>Aug</v>
      </c>
      <c r="P5732" s="4">
        <f>YEAR(Table1[[#This Row],[Invoice Date]])</f>
        <v>2021</v>
      </c>
      <c r="Q5732" s="4">
        <f>IFERROR(Table1[[#This Row],[Total Sales]]/Table1[[#This Row],[Units Sold]],4)</f>
        <v>32</v>
      </c>
      <c r="R5732" s="4">
        <f>IFERROR(Table1[[#This Row],[Operating Profit]]/Table1[[#This Row],[Units Sold]],0)</f>
        <v>19.2</v>
      </c>
      <c r="S5732" s="4">
        <f>IFERROR((Table1[[#This Row],[Total Sales]]-Table1[[#This Row],[Operating Profit]])/Table1[[#This Row],[Units Sold]],0)</f>
        <v>12.799999999999999</v>
      </c>
      <c r="T5732" s="4" t="str">
        <f>IF(Table1[[#This Row],[Profit per unit]]&gt;$V$8,"Premium","Mass")</f>
        <v>Mass</v>
      </c>
      <c r="U5732" s="4"/>
    </row>
    <row r="5733" spans="2:21" ht="14.25" customHeight="1" x14ac:dyDescent="0.3">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c r="O5733" s="4" t="str">
        <f>TEXT(Table1[[#This Row],[Invoice Date]],"mmm")</f>
        <v>Sep</v>
      </c>
      <c r="P5733" s="4">
        <f>YEAR(Table1[[#This Row],[Invoice Date]])</f>
        <v>2021</v>
      </c>
      <c r="Q5733" s="4">
        <f>IFERROR(Table1[[#This Row],[Total Sales]]/Table1[[#This Row],[Units Sold]],4)</f>
        <v>29</v>
      </c>
      <c r="R5733" s="4">
        <f>IFERROR(Table1[[#This Row],[Operating Profit]]/Table1[[#This Row],[Units Sold]],0)</f>
        <v>15.08</v>
      </c>
      <c r="S5733" s="4">
        <f>IFERROR((Table1[[#This Row],[Total Sales]]-Table1[[#This Row],[Operating Profit]])/Table1[[#This Row],[Units Sold]],0)</f>
        <v>13.92</v>
      </c>
      <c r="T5733" s="4" t="str">
        <f>IF(Table1[[#This Row],[Profit per unit]]&gt;$V$8,"Premium","Mass")</f>
        <v>Mass</v>
      </c>
      <c r="U5733" s="4"/>
    </row>
    <row r="5734" spans="2:21" ht="14.25" customHeight="1" x14ac:dyDescent="0.3">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c r="O5734" s="4" t="str">
        <f>TEXT(Table1[[#This Row],[Invoice Date]],"mmm")</f>
        <v>Sep</v>
      </c>
      <c r="P5734" s="4">
        <f>YEAR(Table1[[#This Row],[Invoice Date]])</f>
        <v>2021</v>
      </c>
      <c r="Q5734" s="4">
        <f>IFERROR(Table1[[#This Row],[Total Sales]]/Table1[[#This Row],[Units Sold]],4)</f>
        <v>23</v>
      </c>
      <c r="R5734" s="4">
        <f>IFERROR(Table1[[#This Row],[Operating Profit]]/Table1[[#This Row],[Units Sold]],0)</f>
        <v>10.349999999999998</v>
      </c>
      <c r="S5734" s="4">
        <f>IFERROR((Table1[[#This Row],[Total Sales]]-Table1[[#This Row],[Operating Profit]])/Table1[[#This Row],[Units Sold]],0)</f>
        <v>12.650000000000002</v>
      </c>
      <c r="T5734" s="4" t="str">
        <f>IF(Table1[[#This Row],[Profit per unit]]&gt;$V$8,"Premium","Mass")</f>
        <v>Mass</v>
      </c>
      <c r="U5734" s="4"/>
    </row>
    <row r="5735" spans="2:21" ht="14.25" customHeight="1" x14ac:dyDescent="0.3">
      <c r="B5735" s="4" t="s">
        <v>30</v>
      </c>
      <c r="C5735" s="4">
        <v>1185732</v>
      </c>
      <c r="D5735" s="5">
        <v>44451</v>
      </c>
      <c r="E5735" s="4" t="s">
        <v>31</v>
      </c>
      <c r="F5735" s="4" t="s">
        <v>78</v>
      </c>
      <c r="G5735" s="4" t="s">
        <v>79</v>
      </c>
      <c r="H5735" s="6" t="s">
        <v>20</v>
      </c>
      <c r="I5735" s="7">
        <v>9</v>
      </c>
      <c r="J5735" s="8">
        <v>91</v>
      </c>
      <c r="K5735" s="9">
        <v>819</v>
      </c>
      <c r="L5735" s="9">
        <v>409.5</v>
      </c>
      <c r="M5735" s="10">
        <v>0.5</v>
      </c>
      <c r="N5735" s="4" t="s">
        <v>83</v>
      </c>
      <c r="O5735" s="4" t="str">
        <f>TEXT(Table1[[#This Row],[Invoice Date]],"mmm")</f>
        <v>Sep</v>
      </c>
      <c r="P5735" s="4">
        <f>YEAR(Table1[[#This Row],[Invoice Date]])</f>
        <v>2021</v>
      </c>
      <c r="Q5735" s="4">
        <f>IFERROR(Table1[[#This Row],[Total Sales]]/Table1[[#This Row],[Units Sold]],4)</f>
        <v>9</v>
      </c>
      <c r="R5735" s="4">
        <f>IFERROR(Table1[[#This Row],[Operating Profit]]/Table1[[#This Row],[Units Sold]],0)</f>
        <v>4.5</v>
      </c>
      <c r="S5735" s="4">
        <f>IFERROR((Table1[[#This Row],[Total Sales]]-Table1[[#This Row],[Operating Profit]])/Table1[[#This Row],[Units Sold]],0)</f>
        <v>4.5</v>
      </c>
      <c r="T5735" s="4" t="str">
        <f>IF(Table1[[#This Row],[Profit per unit]]&gt;$V$8,"Premium","Mass")</f>
        <v>Mass</v>
      </c>
      <c r="U5735" s="4"/>
    </row>
    <row r="5736" spans="2:21" ht="14.25" customHeight="1" x14ac:dyDescent="0.3">
      <c r="B5736" s="4" t="s">
        <v>30</v>
      </c>
      <c r="C5736" s="4">
        <v>1185732</v>
      </c>
      <c r="D5736" s="5">
        <v>44451</v>
      </c>
      <c r="E5736" s="4" t="s">
        <v>31</v>
      </c>
      <c r="F5736" s="4" t="s">
        <v>78</v>
      </c>
      <c r="G5736" s="4" t="s">
        <v>79</v>
      </c>
      <c r="H5736" s="6" t="s">
        <v>21</v>
      </c>
      <c r="I5736" s="7">
        <v>10</v>
      </c>
      <c r="J5736" s="8">
        <v>88</v>
      </c>
      <c r="K5736" s="9">
        <v>880</v>
      </c>
      <c r="L5736" s="9">
        <v>448.8</v>
      </c>
      <c r="M5736" s="10">
        <v>0.51</v>
      </c>
      <c r="N5736" s="4" t="s">
        <v>83</v>
      </c>
      <c r="O5736" s="4" t="str">
        <f>TEXT(Table1[[#This Row],[Invoice Date]],"mmm")</f>
        <v>Sep</v>
      </c>
      <c r="P5736" s="4">
        <f>YEAR(Table1[[#This Row],[Invoice Date]])</f>
        <v>2021</v>
      </c>
      <c r="Q5736" s="4">
        <f>IFERROR(Table1[[#This Row],[Total Sales]]/Table1[[#This Row],[Units Sold]],4)</f>
        <v>10</v>
      </c>
      <c r="R5736" s="4">
        <f>IFERROR(Table1[[#This Row],[Operating Profit]]/Table1[[#This Row],[Units Sold]],0)</f>
        <v>5.1000000000000005</v>
      </c>
      <c r="S5736" s="4">
        <f>IFERROR((Table1[[#This Row],[Total Sales]]-Table1[[#This Row],[Operating Profit]])/Table1[[#This Row],[Units Sold]],0)</f>
        <v>4.8999999999999995</v>
      </c>
      <c r="T5736" s="4" t="str">
        <f>IF(Table1[[#This Row],[Profit per unit]]&gt;$V$8,"Premium","Mass")</f>
        <v>Mass</v>
      </c>
      <c r="U5736" s="4"/>
    </row>
    <row r="5737" spans="2:21" ht="14.25" customHeight="1" x14ac:dyDescent="0.3">
      <c r="B5737" s="4" t="s">
        <v>30</v>
      </c>
      <c r="C5737" s="4">
        <v>1185732</v>
      </c>
      <c r="D5737" s="5">
        <v>44451</v>
      </c>
      <c r="E5737" s="4" t="s">
        <v>31</v>
      </c>
      <c r="F5737" s="4" t="s">
        <v>78</v>
      </c>
      <c r="G5737" s="4" t="s">
        <v>79</v>
      </c>
      <c r="H5737" s="6" t="s">
        <v>22</v>
      </c>
      <c r="I5737" s="7">
        <v>19</v>
      </c>
      <c r="J5737" s="8">
        <v>88</v>
      </c>
      <c r="K5737" s="9">
        <v>1672</v>
      </c>
      <c r="L5737" s="9">
        <v>836</v>
      </c>
      <c r="M5737" s="10">
        <v>0.5</v>
      </c>
      <c r="N5737" s="4" t="s">
        <v>83</v>
      </c>
      <c r="O5737" s="4" t="str">
        <f>TEXT(Table1[[#This Row],[Invoice Date]],"mmm")</f>
        <v>Sep</v>
      </c>
      <c r="P5737" s="4">
        <f>YEAR(Table1[[#This Row],[Invoice Date]])</f>
        <v>2021</v>
      </c>
      <c r="Q5737" s="4">
        <f>IFERROR(Table1[[#This Row],[Total Sales]]/Table1[[#This Row],[Units Sold]],4)</f>
        <v>19</v>
      </c>
      <c r="R5737" s="4">
        <f>IFERROR(Table1[[#This Row],[Operating Profit]]/Table1[[#This Row],[Units Sold]],0)</f>
        <v>9.5</v>
      </c>
      <c r="S5737" s="4">
        <f>IFERROR((Table1[[#This Row],[Total Sales]]-Table1[[#This Row],[Operating Profit]])/Table1[[#This Row],[Units Sold]],0)</f>
        <v>9.5</v>
      </c>
      <c r="T5737" s="4" t="str">
        <f>IF(Table1[[#This Row],[Profit per unit]]&gt;$V$8,"Premium","Mass")</f>
        <v>Mass</v>
      </c>
      <c r="U5737" s="4"/>
    </row>
    <row r="5738" spans="2:21" ht="14.25" customHeight="1" x14ac:dyDescent="0.3">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c r="O5738" s="4" t="str">
        <f>TEXT(Table1[[#This Row],[Invoice Date]],"mmm")</f>
        <v>Sep</v>
      </c>
      <c r="P5738" s="4">
        <f>YEAR(Table1[[#This Row],[Invoice Date]])</f>
        <v>2021</v>
      </c>
      <c r="Q5738" s="4">
        <f>IFERROR(Table1[[#This Row],[Total Sales]]/Table1[[#This Row],[Units Sold]],4)</f>
        <v>24</v>
      </c>
      <c r="R5738" s="4">
        <f>IFERROR(Table1[[#This Row],[Operating Profit]]/Table1[[#This Row],[Units Sold]],0)</f>
        <v>15.360000000000001</v>
      </c>
      <c r="S5738" s="4">
        <f>IFERROR((Table1[[#This Row],[Total Sales]]-Table1[[#This Row],[Operating Profit]])/Table1[[#This Row],[Units Sold]],0)</f>
        <v>8.6399999999999988</v>
      </c>
      <c r="T5738" s="4" t="str">
        <f>IF(Table1[[#This Row],[Profit per unit]]&gt;$V$8,"Premium","Mass")</f>
        <v>Mass</v>
      </c>
      <c r="U5738" s="4"/>
    </row>
    <row r="5739" spans="2:21" ht="14.25" customHeight="1" x14ac:dyDescent="0.3">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c r="O5739" s="4" t="str">
        <f>TEXT(Table1[[#This Row],[Invoice Date]],"mmm")</f>
        <v>Oct</v>
      </c>
      <c r="P5739" s="4">
        <f>YEAR(Table1[[#This Row],[Invoice Date]])</f>
        <v>2021</v>
      </c>
      <c r="Q5739" s="4">
        <f>IFERROR(Table1[[#This Row],[Total Sales]]/Table1[[#This Row],[Units Sold]],4)</f>
        <v>28</v>
      </c>
      <c r="R5739" s="4">
        <f>IFERROR(Table1[[#This Row],[Operating Profit]]/Table1[[#This Row],[Units Sold]],0)</f>
        <v>14.280000000000001</v>
      </c>
      <c r="S5739" s="4">
        <f>IFERROR((Table1[[#This Row],[Total Sales]]-Table1[[#This Row],[Operating Profit]])/Table1[[#This Row],[Units Sold]],0)</f>
        <v>13.719999999999999</v>
      </c>
      <c r="T5739" s="4" t="str">
        <f>IF(Table1[[#This Row],[Profit per unit]]&gt;$V$8,"Premium","Mass")</f>
        <v>Mass</v>
      </c>
      <c r="U5739" s="4"/>
    </row>
    <row r="5740" spans="2:21" ht="14.25" customHeight="1" x14ac:dyDescent="0.3">
      <c r="B5740" s="4" t="s">
        <v>30</v>
      </c>
      <c r="C5740" s="4">
        <v>1185732</v>
      </c>
      <c r="D5740" s="5">
        <v>44480</v>
      </c>
      <c r="E5740" s="4" t="s">
        <v>31</v>
      </c>
      <c r="F5740" s="4" t="s">
        <v>78</v>
      </c>
      <c r="G5740" s="4" t="s">
        <v>79</v>
      </c>
      <c r="H5740" s="6" t="s">
        <v>19</v>
      </c>
      <c r="I5740" s="7">
        <v>19</v>
      </c>
      <c r="J5740" s="8">
        <v>100</v>
      </c>
      <c r="K5740" s="9">
        <v>1900</v>
      </c>
      <c r="L5740" s="9">
        <v>950</v>
      </c>
      <c r="M5740" s="10">
        <v>0.5</v>
      </c>
      <c r="N5740" s="4" t="s">
        <v>83</v>
      </c>
      <c r="O5740" s="4" t="str">
        <f>TEXT(Table1[[#This Row],[Invoice Date]],"mmm")</f>
        <v>Oct</v>
      </c>
      <c r="P5740" s="4">
        <f>YEAR(Table1[[#This Row],[Invoice Date]])</f>
        <v>2021</v>
      </c>
      <c r="Q5740" s="4">
        <f>IFERROR(Table1[[#This Row],[Total Sales]]/Table1[[#This Row],[Units Sold]],4)</f>
        <v>19</v>
      </c>
      <c r="R5740" s="4">
        <f>IFERROR(Table1[[#This Row],[Operating Profit]]/Table1[[#This Row],[Units Sold]],0)</f>
        <v>9.5</v>
      </c>
      <c r="S5740" s="4">
        <f>IFERROR((Table1[[#This Row],[Total Sales]]-Table1[[#This Row],[Operating Profit]])/Table1[[#This Row],[Units Sold]],0)</f>
        <v>9.5</v>
      </c>
      <c r="T5740" s="4" t="str">
        <f>IF(Table1[[#This Row],[Profit per unit]]&gt;$V$8,"Premium","Mass")</f>
        <v>Mass</v>
      </c>
      <c r="U5740" s="4"/>
    </row>
    <row r="5741" spans="2:21" ht="14.25" customHeight="1" x14ac:dyDescent="0.3">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c r="O5741" s="4" t="str">
        <f>TEXT(Table1[[#This Row],[Invoice Date]],"mmm")</f>
        <v>Oct</v>
      </c>
      <c r="P5741" s="4">
        <f>YEAR(Table1[[#This Row],[Invoice Date]])</f>
        <v>2021</v>
      </c>
      <c r="Q5741" s="4">
        <f>IFERROR(Table1[[#This Row],[Total Sales]]/Table1[[#This Row],[Units Sold]],4)</f>
        <v>19</v>
      </c>
      <c r="R5741" s="4">
        <f>IFERROR(Table1[[#This Row],[Operating Profit]]/Table1[[#This Row],[Units Sold]],0)</f>
        <v>9.31</v>
      </c>
      <c r="S5741" s="4">
        <f>IFERROR((Table1[[#This Row],[Total Sales]]-Table1[[#This Row],[Operating Profit]])/Table1[[#This Row],[Units Sold]],0)</f>
        <v>9.69</v>
      </c>
      <c r="T5741" s="4" t="str">
        <f>IF(Table1[[#This Row],[Profit per unit]]&gt;$V$8,"Premium","Mass")</f>
        <v>Mass</v>
      </c>
      <c r="U5741" s="4"/>
    </row>
    <row r="5742" spans="2:21" ht="14.25" customHeight="1" x14ac:dyDescent="0.3">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c r="O5742" s="4" t="str">
        <f>TEXT(Table1[[#This Row],[Invoice Date]],"mmm")</f>
        <v>Oct</v>
      </c>
      <c r="P5742" s="4">
        <f>YEAR(Table1[[#This Row],[Invoice Date]])</f>
        <v>2021</v>
      </c>
      <c r="Q5742" s="4">
        <f>IFERROR(Table1[[#This Row],[Total Sales]]/Table1[[#This Row],[Units Sold]],4)</f>
        <v>19</v>
      </c>
      <c r="R5742" s="4">
        <f>IFERROR(Table1[[#This Row],[Operating Profit]]/Table1[[#This Row],[Units Sold]],0)</f>
        <v>10.450000000000001</v>
      </c>
      <c r="S5742" s="4">
        <f>IFERROR((Table1[[#This Row],[Total Sales]]-Table1[[#This Row],[Operating Profit]])/Table1[[#This Row],[Units Sold]],0)</f>
        <v>8.5499999999999989</v>
      </c>
      <c r="T5742" s="4" t="str">
        <f>IF(Table1[[#This Row],[Profit per unit]]&gt;$V$8,"Premium","Mass")</f>
        <v>Mass</v>
      </c>
      <c r="U5742" s="4"/>
    </row>
    <row r="5743" spans="2:21" ht="14.25" customHeight="1" x14ac:dyDescent="0.3">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c r="O5743" s="4" t="str">
        <f>TEXT(Table1[[#This Row],[Invoice Date]],"mmm")</f>
        <v>Oct</v>
      </c>
      <c r="P5743" s="4">
        <f>YEAR(Table1[[#This Row],[Invoice Date]])</f>
        <v>2021</v>
      </c>
      <c r="Q5743" s="4">
        <f>IFERROR(Table1[[#This Row],[Total Sales]]/Table1[[#This Row],[Units Sold]],4)</f>
        <v>29</v>
      </c>
      <c r="R5743" s="4">
        <f>IFERROR(Table1[[#This Row],[Operating Profit]]/Table1[[#This Row],[Units Sold]],0)</f>
        <v>14.5</v>
      </c>
      <c r="S5743" s="4">
        <f>IFERROR((Table1[[#This Row],[Total Sales]]-Table1[[#This Row],[Operating Profit]])/Table1[[#This Row],[Units Sold]],0)</f>
        <v>14.5</v>
      </c>
      <c r="T5743" s="4" t="str">
        <f>IF(Table1[[#This Row],[Profit per unit]]&gt;$V$8,"Premium","Mass")</f>
        <v>Mass</v>
      </c>
      <c r="U5743" s="4"/>
    </row>
    <row r="5744" spans="2:21" ht="14.25" customHeight="1" x14ac:dyDescent="0.3">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c r="O5744" s="4" t="str">
        <f>TEXT(Table1[[#This Row],[Invoice Date]],"mmm")</f>
        <v>Oct</v>
      </c>
      <c r="P5744" s="4">
        <f>YEAR(Table1[[#This Row],[Invoice Date]])</f>
        <v>2021</v>
      </c>
      <c r="Q5744" s="4">
        <f>IFERROR(Table1[[#This Row],[Total Sales]]/Table1[[#This Row],[Units Sold]],4)</f>
        <v>32</v>
      </c>
      <c r="R5744" s="4">
        <f>IFERROR(Table1[[#This Row],[Operating Profit]]/Table1[[#This Row],[Units Sold]],0)</f>
        <v>19.84</v>
      </c>
      <c r="S5744" s="4">
        <f>IFERROR((Table1[[#This Row],[Total Sales]]-Table1[[#This Row],[Operating Profit]])/Table1[[#This Row],[Units Sold]],0)</f>
        <v>12.159999999999998</v>
      </c>
      <c r="T5744" s="4" t="str">
        <f>IF(Table1[[#This Row],[Profit per unit]]&gt;$V$8,"Premium","Mass")</f>
        <v>Mass</v>
      </c>
      <c r="U5744" s="4"/>
    </row>
    <row r="5745" spans="2:21" ht="14.25" customHeight="1" x14ac:dyDescent="0.3">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c r="O5745" s="4" t="str">
        <f>TEXT(Table1[[#This Row],[Invoice Date]],"mmm")</f>
        <v>Nov</v>
      </c>
      <c r="P5745" s="4">
        <f>YEAR(Table1[[#This Row],[Invoice Date]])</f>
        <v>2021</v>
      </c>
      <c r="Q5745" s="4">
        <f>IFERROR(Table1[[#This Row],[Total Sales]]/Table1[[#This Row],[Units Sold]],4)</f>
        <v>29</v>
      </c>
      <c r="R5745" s="4">
        <f>IFERROR(Table1[[#This Row],[Operating Profit]]/Table1[[#This Row],[Units Sold]],0)</f>
        <v>14.5</v>
      </c>
      <c r="S5745" s="4">
        <f>IFERROR((Table1[[#This Row],[Total Sales]]-Table1[[#This Row],[Operating Profit]])/Table1[[#This Row],[Units Sold]],0)</f>
        <v>14.5</v>
      </c>
      <c r="T5745" s="4" t="str">
        <f>IF(Table1[[#This Row],[Profit per unit]]&gt;$V$8,"Premium","Mass")</f>
        <v>Mass</v>
      </c>
      <c r="U5745" s="4"/>
    </row>
    <row r="5746" spans="2:21" ht="14.25" customHeight="1" x14ac:dyDescent="0.3">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c r="O5746" s="4" t="str">
        <f>TEXT(Table1[[#This Row],[Invoice Date]],"mmm")</f>
        <v>Nov</v>
      </c>
      <c r="P5746" s="4">
        <f>YEAR(Table1[[#This Row],[Invoice Date]])</f>
        <v>2021</v>
      </c>
      <c r="Q5746" s="4">
        <f>IFERROR(Table1[[#This Row],[Total Sales]]/Table1[[#This Row],[Units Sold]],4)</f>
        <v>20</v>
      </c>
      <c r="R5746" s="4">
        <f>IFERROR(Table1[[#This Row],[Operating Profit]]/Table1[[#This Row],[Units Sold]],0)</f>
        <v>9.1999999999999993</v>
      </c>
      <c r="S5746" s="4">
        <f>IFERROR((Table1[[#This Row],[Total Sales]]-Table1[[#This Row],[Operating Profit]])/Table1[[#This Row],[Units Sold]],0)</f>
        <v>10.8</v>
      </c>
      <c r="T5746" s="4" t="str">
        <f>IF(Table1[[#This Row],[Profit per unit]]&gt;$V$8,"Premium","Mass")</f>
        <v>Mass</v>
      </c>
      <c r="U5746" s="4"/>
    </row>
    <row r="5747" spans="2:21" ht="14.25" customHeight="1" x14ac:dyDescent="0.3">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c r="O5747" s="4" t="str">
        <f>TEXT(Table1[[#This Row],[Invoice Date]],"mmm")</f>
        <v>Nov</v>
      </c>
      <c r="P5747" s="4">
        <f>YEAR(Table1[[#This Row],[Invoice Date]])</f>
        <v>2021</v>
      </c>
      <c r="Q5747" s="4">
        <f>IFERROR(Table1[[#This Row],[Total Sales]]/Table1[[#This Row],[Units Sold]],4)</f>
        <v>19</v>
      </c>
      <c r="R5747" s="4">
        <f>IFERROR(Table1[[#This Row],[Operating Profit]]/Table1[[#This Row],[Units Sold]],0)</f>
        <v>9.1199999999999992</v>
      </c>
      <c r="S5747" s="4">
        <f>IFERROR((Table1[[#This Row],[Total Sales]]-Table1[[#This Row],[Operating Profit]])/Table1[[#This Row],[Units Sold]],0)</f>
        <v>9.8800000000000008</v>
      </c>
      <c r="T5747" s="4" t="str">
        <f>IF(Table1[[#This Row],[Profit per unit]]&gt;$V$8,"Premium","Mass")</f>
        <v>Mass</v>
      </c>
      <c r="U5747" s="4"/>
    </row>
    <row r="5748" spans="2:21" ht="14.25" customHeight="1" x14ac:dyDescent="0.3">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c r="O5748" s="4" t="str">
        <f>TEXT(Table1[[#This Row],[Invoice Date]],"mmm")</f>
        <v>Nov</v>
      </c>
      <c r="P5748" s="4">
        <f>YEAR(Table1[[#This Row],[Invoice Date]])</f>
        <v>2021</v>
      </c>
      <c r="Q5748" s="4">
        <f>IFERROR(Table1[[#This Row],[Total Sales]]/Table1[[#This Row],[Units Sold]],4)</f>
        <v>19</v>
      </c>
      <c r="R5748" s="4">
        <f>IFERROR(Table1[[#This Row],[Operating Profit]]/Table1[[#This Row],[Units Sold]],0)</f>
        <v>9.69</v>
      </c>
      <c r="S5748" s="4">
        <f>IFERROR((Table1[[#This Row],[Total Sales]]-Table1[[#This Row],[Operating Profit]])/Table1[[#This Row],[Units Sold]],0)</f>
        <v>9.31</v>
      </c>
      <c r="T5748" s="4" t="str">
        <f>IF(Table1[[#This Row],[Profit per unit]]&gt;$V$8,"Premium","Mass")</f>
        <v>Mass</v>
      </c>
      <c r="U5748" s="4"/>
    </row>
    <row r="5749" spans="2:21" ht="14.25" customHeight="1" x14ac:dyDescent="0.3">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c r="O5749" s="4" t="str">
        <f>TEXT(Table1[[#This Row],[Invoice Date]],"mmm")</f>
        <v>Nov</v>
      </c>
      <c r="P5749" s="4">
        <f>YEAR(Table1[[#This Row],[Invoice Date]])</f>
        <v>2021</v>
      </c>
      <c r="Q5749" s="4">
        <f>IFERROR(Table1[[#This Row],[Total Sales]]/Table1[[#This Row],[Units Sold]],4)</f>
        <v>39</v>
      </c>
      <c r="R5749" s="4">
        <f>IFERROR(Table1[[#This Row],[Operating Profit]]/Table1[[#This Row],[Units Sold]],0)</f>
        <v>19.11</v>
      </c>
      <c r="S5749" s="4">
        <f>IFERROR((Table1[[#This Row],[Total Sales]]-Table1[[#This Row],[Operating Profit]])/Table1[[#This Row],[Units Sold]],0)</f>
        <v>19.89</v>
      </c>
      <c r="T5749" s="4" t="str">
        <f>IF(Table1[[#This Row],[Profit per unit]]&gt;$V$8,"Premium","Mass")</f>
        <v>Mass</v>
      </c>
      <c r="U5749" s="4"/>
    </row>
    <row r="5750" spans="2:21" ht="14.25" customHeight="1" x14ac:dyDescent="0.3">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c r="O5750" s="4" t="str">
        <f>TEXT(Table1[[#This Row],[Invoice Date]],"mmm")</f>
        <v>Nov</v>
      </c>
      <c r="P5750" s="4">
        <f>YEAR(Table1[[#This Row],[Invoice Date]])</f>
        <v>2021</v>
      </c>
      <c r="Q5750" s="4">
        <f>IFERROR(Table1[[#This Row],[Total Sales]]/Table1[[#This Row],[Units Sold]],4)</f>
        <v>43</v>
      </c>
      <c r="R5750" s="4">
        <f>IFERROR(Table1[[#This Row],[Operating Profit]]/Table1[[#This Row],[Units Sold]],0)</f>
        <v>27.95</v>
      </c>
      <c r="S5750" s="4">
        <f>IFERROR((Table1[[#This Row],[Total Sales]]-Table1[[#This Row],[Operating Profit]])/Table1[[#This Row],[Units Sold]],0)</f>
        <v>15.05</v>
      </c>
      <c r="T5750" s="4" t="str">
        <f>IF(Table1[[#This Row],[Profit per unit]]&gt;$V$8,"Premium","Mass")</f>
        <v>Mass</v>
      </c>
      <c r="U5750" s="4"/>
    </row>
    <row r="5751" spans="2:21" ht="14.25" customHeight="1" x14ac:dyDescent="0.3">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c r="O5751" s="4" t="str">
        <f>TEXT(Table1[[#This Row],[Invoice Date]],"mmm")</f>
        <v>Dec</v>
      </c>
      <c r="P5751" s="4">
        <f>YEAR(Table1[[#This Row],[Invoice Date]])</f>
        <v>2021</v>
      </c>
      <c r="Q5751" s="4">
        <f>IFERROR(Table1[[#This Row],[Total Sales]]/Table1[[#This Row],[Units Sold]],4)</f>
        <v>39</v>
      </c>
      <c r="R5751" s="4">
        <f>IFERROR(Table1[[#This Row],[Operating Profit]]/Table1[[#This Row],[Units Sold]],0)</f>
        <v>21.450000000000003</v>
      </c>
      <c r="S5751" s="4">
        <f>IFERROR((Table1[[#This Row],[Total Sales]]-Table1[[#This Row],[Operating Profit]])/Table1[[#This Row],[Units Sold]],0)</f>
        <v>17.549999999999997</v>
      </c>
      <c r="T5751" s="4" t="str">
        <f>IF(Table1[[#This Row],[Profit per unit]]&gt;$V$8,"Premium","Mass")</f>
        <v>Mass</v>
      </c>
      <c r="U5751" s="4"/>
    </row>
    <row r="5752" spans="2:21" ht="14.25" customHeight="1" x14ac:dyDescent="0.3">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c r="O5752" s="4" t="str">
        <f>TEXT(Table1[[#This Row],[Invoice Date]],"mmm")</f>
        <v>Dec</v>
      </c>
      <c r="P5752" s="4">
        <f>YEAR(Table1[[#This Row],[Invoice Date]])</f>
        <v>2021</v>
      </c>
      <c r="Q5752" s="4">
        <f>IFERROR(Table1[[#This Row],[Total Sales]]/Table1[[#This Row],[Units Sold]],4)</f>
        <v>28</v>
      </c>
      <c r="R5752" s="4">
        <f>IFERROR(Table1[[#This Row],[Operating Profit]]/Table1[[#This Row],[Units Sold]],0)</f>
        <v>13.719999999999999</v>
      </c>
      <c r="S5752" s="4">
        <f>IFERROR((Table1[[#This Row],[Total Sales]]-Table1[[#This Row],[Operating Profit]])/Table1[[#This Row],[Units Sold]],0)</f>
        <v>14.280000000000003</v>
      </c>
      <c r="T5752" s="4" t="str">
        <f>IF(Table1[[#This Row],[Profit per unit]]&gt;$V$8,"Premium","Mass")</f>
        <v>Mass</v>
      </c>
      <c r="U5752" s="4"/>
    </row>
    <row r="5753" spans="2:21" ht="14.25" customHeight="1" x14ac:dyDescent="0.3">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c r="O5753" s="4" t="str">
        <f>TEXT(Table1[[#This Row],[Invoice Date]],"mmm")</f>
        <v>Dec</v>
      </c>
      <c r="P5753" s="4">
        <f>YEAR(Table1[[#This Row],[Invoice Date]])</f>
        <v>2021</v>
      </c>
      <c r="Q5753" s="4">
        <f>IFERROR(Table1[[#This Row],[Total Sales]]/Table1[[#This Row],[Units Sold]],4)</f>
        <v>29</v>
      </c>
      <c r="R5753" s="4">
        <f>IFERROR(Table1[[#This Row],[Operating Profit]]/Table1[[#This Row],[Units Sold]],0)</f>
        <v>13.629999999999999</v>
      </c>
      <c r="S5753" s="4">
        <f>IFERROR((Table1[[#This Row],[Total Sales]]-Table1[[#This Row],[Operating Profit]])/Table1[[#This Row],[Units Sold]],0)</f>
        <v>15.370000000000001</v>
      </c>
      <c r="T5753" s="4" t="str">
        <f>IF(Table1[[#This Row],[Profit per unit]]&gt;$V$8,"Premium","Mass")</f>
        <v>Mass</v>
      </c>
      <c r="U5753" s="4"/>
    </row>
    <row r="5754" spans="2:21" ht="14.25" customHeight="1" x14ac:dyDescent="0.3">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c r="O5754" s="4" t="str">
        <f>TEXT(Table1[[#This Row],[Invoice Date]],"mmm")</f>
        <v>Dec</v>
      </c>
      <c r="P5754" s="4">
        <f>YEAR(Table1[[#This Row],[Invoice Date]])</f>
        <v>2021</v>
      </c>
      <c r="Q5754" s="4">
        <f>IFERROR(Table1[[#This Row],[Total Sales]]/Table1[[#This Row],[Units Sold]],4)</f>
        <v>27</v>
      </c>
      <c r="R5754" s="4">
        <f>IFERROR(Table1[[#This Row],[Operating Profit]]/Table1[[#This Row],[Units Sold]],0)</f>
        <v>13.77</v>
      </c>
      <c r="S5754" s="4">
        <f>IFERROR((Table1[[#This Row],[Total Sales]]-Table1[[#This Row],[Operating Profit]])/Table1[[#This Row],[Units Sold]],0)</f>
        <v>13.23</v>
      </c>
      <c r="T5754" s="4" t="str">
        <f>IF(Table1[[#This Row],[Profit per unit]]&gt;$V$8,"Premium","Mass")</f>
        <v>Mass</v>
      </c>
      <c r="U5754" s="4"/>
    </row>
    <row r="5755" spans="2:21" ht="14.25" customHeight="1" x14ac:dyDescent="0.3">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c r="O5755" s="4" t="str">
        <f>TEXT(Table1[[#This Row],[Invoice Date]],"mmm")</f>
        <v>Dec</v>
      </c>
      <c r="P5755" s="4">
        <f>YEAR(Table1[[#This Row],[Invoice Date]])</f>
        <v>2021</v>
      </c>
      <c r="Q5755" s="4">
        <f>IFERROR(Table1[[#This Row],[Total Sales]]/Table1[[#This Row],[Units Sold]],4)</f>
        <v>38</v>
      </c>
      <c r="R5755" s="4">
        <f>IFERROR(Table1[[#This Row],[Operating Profit]]/Table1[[#This Row],[Units Sold]],0)</f>
        <v>19</v>
      </c>
      <c r="S5755" s="4">
        <f>IFERROR((Table1[[#This Row],[Total Sales]]-Table1[[#This Row],[Operating Profit]])/Table1[[#This Row],[Units Sold]],0)</f>
        <v>19</v>
      </c>
      <c r="T5755" s="4" t="str">
        <f>IF(Table1[[#This Row],[Profit per unit]]&gt;$V$8,"Premium","Mass")</f>
        <v>Mass</v>
      </c>
      <c r="U5755" s="4"/>
    </row>
    <row r="5756" spans="2:21" ht="14.25" customHeight="1" x14ac:dyDescent="0.3">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c r="O5756" s="4" t="str">
        <f>TEXT(Table1[[#This Row],[Invoice Date]],"mmm")</f>
        <v>Dec</v>
      </c>
      <c r="P5756" s="4">
        <f>YEAR(Table1[[#This Row],[Invoice Date]])</f>
        <v>2021</v>
      </c>
      <c r="Q5756" s="4">
        <f>IFERROR(Table1[[#This Row],[Total Sales]]/Table1[[#This Row],[Units Sold]],4)</f>
        <v>42</v>
      </c>
      <c r="R5756" s="4">
        <f>IFERROR(Table1[[#This Row],[Operating Profit]]/Table1[[#This Row],[Units Sold]],0)</f>
        <v>25.62</v>
      </c>
      <c r="S5756" s="4">
        <f>IFERROR((Table1[[#This Row],[Total Sales]]-Table1[[#This Row],[Operating Profit]])/Table1[[#This Row],[Units Sold]],0)</f>
        <v>16.38</v>
      </c>
      <c r="T5756" s="4" t="str">
        <f>IF(Table1[[#This Row],[Profit per unit]]&gt;$V$8,"Premium","Mass")</f>
        <v>Mass</v>
      </c>
      <c r="U5756" s="4"/>
    </row>
    <row r="5757" spans="2:21" ht="14.25" customHeight="1" x14ac:dyDescent="0.3">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c r="O5757" s="4" t="str">
        <f>TEXT(Table1[[#This Row],[Invoice Date]],"mmm")</f>
        <v>Jan</v>
      </c>
      <c r="P5757" s="4">
        <f>YEAR(Table1[[#This Row],[Invoice Date]])</f>
        <v>2021</v>
      </c>
      <c r="Q5757" s="4">
        <f>IFERROR(Table1[[#This Row],[Total Sales]]/Table1[[#This Row],[Units Sold]],4)</f>
        <v>27</v>
      </c>
      <c r="R5757" s="4">
        <f>IFERROR(Table1[[#This Row],[Operating Profit]]/Table1[[#This Row],[Units Sold]],0)</f>
        <v>12.959999999999999</v>
      </c>
      <c r="S5757" s="4">
        <f>IFERROR((Table1[[#This Row],[Total Sales]]-Table1[[#This Row],[Operating Profit]])/Table1[[#This Row],[Units Sold]],0)</f>
        <v>14.040000000000001</v>
      </c>
      <c r="T5757" s="4" t="str">
        <f>IF(Table1[[#This Row],[Profit per unit]]&gt;$V$8,"Premium","Mass")</f>
        <v>Mass</v>
      </c>
      <c r="U5757" s="4"/>
    </row>
    <row r="5758" spans="2:21" ht="14.25" customHeight="1" x14ac:dyDescent="0.3">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c r="O5758" s="4" t="str">
        <f>TEXT(Table1[[#This Row],[Invoice Date]],"mmm")</f>
        <v>Jan</v>
      </c>
      <c r="P5758" s="4">
        <f>YEAR(Table1[[#This Row],[Invoice Date]])</f>
        <v>2021</v>
      </c>
      <c r="Q5758" s="4">
        <f>IFERROR(Table1[[#This Row],[Total Sales]]/Table1[[#This Row],[Units Sold]],4)</f>
        <v>39</v>
      </c>
      <c r="R5758" s="4">
        <f>IFERROR(Table1[[#This Row],[Operating Profit]]/Table1[[#This Row],[Units Sold]],0)</f>
        <v>19.11</v>
      </c>
      <c r="S5758" s="4">
        <f>IFERROR((Table1[[#This Row],[Total Sales]]-Table1[[#This Row],[Operating Profit]])/Table1[[#This Row],[Units Sold]],0)</f>
        <v>19.889999999999997</v>
      </c>
      <c r="T5758" s="4" t="str">
        <f>IF(Table1[[#This Row],[Profit per unit]]&gt;$V$8,"Premium","Mass")</f>
        <v>Mass</v>
      </c>
      <c r="U5758" s="4"/>
    </row>
    <row r="5759" spans="2:21" ht="14.25" customHeight="1" x14ac:dyDescent="0.3">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c r="O5759" s="4" t="str">
        <f>TEXT(Table1[[#This Row],[Invoice Date]],"mmm")</f>
        <v>Jan</v>
      </c>
      <c r="P5759" s="4">
        <f>YEAR(Table1[[#This Row],[Invoice Date]])</f>
        <v>2021</v>
      </c>
      <c r="Q5759" s="4">
        <f>IFERROR(Table1[[#This Row],[Total Sales]]/Table1[[#This Row],[Units Sold]],4)</f>
        <v>39</v>
      </c>
      <c r="R5759" s="4">
        <f>IFERROR(Table1[[#This Row],[Operating Profit]]/Table1[[#This Row],[Units Sold]],0)</f>
        <v>18.72</v>
      </c>
      <c r="S5759" s="4">
        <f>IFERROR((Table1[[#This Row],[Total Sales]]-Table1[[#This Row],[Operating Profit]])/Table1[[#This Row],[Units Sold]],0)</f>
        <v>20.28</v>
      </c>
      <c r="T5759" s="4" t="str">
        <f>IF(Table1[[#This Row],[Profit per unit]]&gt;$V$8,"Premium","Mass")</f>
        <v>Mass</v>
      </c>
      <c r="U5759" s="4"/>
    </row>
    <row r="5760" spans="2:21" ht="14.25" customHeight="1" x14ac:dyDescent="0.3">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c r="O5760" s="4" t="str">
        <f>TEXT(Table1[[#This Row],[Invoice Date]],"mmm")</f>
        <v>Jan</v>
      </c>
      <c r="P5760" s="4">
        <f>YEAR(Table1[[#This Row],[Invoice Date]])</f>
        <v>2021</v>
      </c>
      <c r="Q5760" s="4">
        <f>IFERROR(Table1[[#This Row],[Total Sales]]/Table1[[#This Row],[Units Sold]],4)</f>
        <v>39</v>
      </c>
      <c r="R5760" s="4">
        <f>IFERROR(Table1[[#This Row],[Operating Profit]]/Table1[[#This Row],[Units Sold]],0)</f>
        <v>17.940000000000001</v>
      </c>
      <c r="S5760" s="4">
        <f>IFERROR((Table1[[#This Row],[Total Sales]]-Table1[[#This Row],[Operating Profit]])/Table1[[#This Row],[Units Sold]],0)</f>
        <v>21.06</v>
      </c>
      <c r="T5760" s="4" t="str">
        <f>IF(Table1[[#This Row],[Profit per unit]]&gt;$V$8,"Premium","Mass")</f>
        <v>Mass</v>
      </c>
      <c r="U5760" s="4"/>
    </row>
    <row r="5761" spans="2:21" ht="14.25" customHeight="1" x14ac:dyDescent="0.3">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c r="O5761" s="4" t="str">
        <f>TEXT(Table1[[#This Row],[Invoice Date]],"mmm")</f>
        <v>Jan</v>
      </c>
      <c r="P5761" s="4">
        <f>YEAR(Table1[[#This Row],[Invoice Date]])</f>
        <v>2021</v>
      </c>
      <c r="Q5761" s="4">
        <f>IFERROR(Table1[[#This Row],[Total Sales]]/Table1[[#This Row],[Units Sold]],4)</f>
        <v>42</v>
      </c>
      <c r="R5761" s="4">
        <f>IFERROR(Table1[[#This Row],[Operating Profit]]/Table1[[#This Row],[Units Sold]],0)</f>
        <v>23.1</v>
      </c>
      <c r="S5761" s="4">
        <f>IFERROR((Table1[[#This Row],[Total Sales]]-Table1[[#This Row],[Operating Profit]])/Table1[[#This Row],[Units Sold]],0)</f>
        <v>18.899999999999999</v>
      </c>
      <c r="T5761" s="4" t="str">
        <f>IF(Table1[[#This Row],[Profit per unit]]&gt;$V$8,"Premium","Mass")</f>
        <v>Mass</v>
      </c>
      <c r="U5761" s="4"/>
    </row>
    <row r="5762" spans="2:21" ht="14.25" customHeight="1" x14ac:dyDescent="0.3">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c r="O5762" s="4" t="str">
        <f>TEXT(Table1[[#This Row],[Invoice Date]],"mmm")</f>
        <v>Jan</v>
      </c>
      <c r="P5762" s="4">
        <f>YEAR(Table1[[#This Row],[Invoice Date]])</f>
        <v>2021</v>
      </c>
      <c r="Q5762" s="4">
        <f>IFERROR(Table1[[#This Row],[Total Sales]]/Table1[[#This Row],[Units Sold]],4)</f>
        <v>39</v>
      </c>
      <c r="R5762" s="4">
        <f>IFERROR(Table1[[#This Row],[Operating Profit]]/Table1[[#This Row],[Units Sold]],0)</f>
        <v>16.77</v>
      </c>
      <c r="S5762" s="4">
        <f>IFERROR((Table1[[#This Row],[Total Sales]]-Table1[[#This Row],[Operating Profit]])/Table1[[#This Row],[Units Sold]],0)</f>
        <v>22.23</v>
      </c>
      <c r="T5762" s="4" t="str">
        <f>IF(Table1[[#This Row],[Profit per unit]]&gt;$V$8,"Premium","Mass")</f>
        <v>Mass</v>
      </c>
      <c r="U5762" s="4"/>
    </row>
    <row r="5763" spans="2:21" ht="14.25" customHeight="1" x14ac:dyDescent="0.3">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c r="O5763" s="4" t="str">
        <f>TEXT(Table1[[#This Row],[Invoice Date]],"mmm")</f>
        <v>Feb</v>
      </c>
      <c r="P5763" s="4">
        <f>YEAR(Table1[[#This Row],[Invoice Date]])</f>
        <v>2021</v>
      </c>
      <c r="Q5763" s="4">
        <f>IFERROR(Table1[[#This Row],[Total Sales]]/Table1[[#This Row],[Units Sold]],4)</f>
        <v>29</v>
      </c>
      <c r="R5763" s="4">
        <f>IFERROR(Table1[[#This Row],[Operating Profit]]/Table1[[#This Row],[Units Sold]],0)</f>
        <v>13.049999999999999</v>
      </c>
      <c r="S5763" s="4">
        <f>IFERROR((Table1[[#This Row],[Total Sales]]-Table1[[#This Row],[Operating Profit]])/Table1[[#This Row],[Units Sold]],0)</f>
        <v>15.950000000000001</v>
      </c>
      <c r="T5763" s="4" t="str">
        <f>IF(Table1[[#This Row],[Profit per unit]]&gt;$V$8,"Premium","Mass")</f>
        <v>Mass</v>
      </c>
      <c r="U5763" s="4"/>
    </row>
    <row r="5764" spans="2:21" ht="14.25" customHeight="1" x14ac:dyDescent="0.3">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c r="O5764" s="4" t="str">
        <f>TEXT(Table1[[#This Row],[Invoice Date]],"mmm")</f>
        <v>Feb</v>
      </c>
      <c r="P5764" s="4">
        <f>YEAR(Table1[[#This Row],[Invoice Date]])</f>
        <v>2021</v>
      </c>
      <c r="Q5764" s="4">
        <f>IFERROR(Table1[[#This Row],[Total Sales]]/Table1[[#This Row],[Units Sold]],4)</f>
        <v>39</v>
      </c>
      <c r="R5764" s="4">
        <f>IFERROR(Table1[[#This Row],[Operating Profit]]/Table1[[#This Row],[Units Sold]],0)</f>
        <v>18.72</v>
      </c>
      <c r="S5764" s="4">
        <f>IFERROR((Table1[[#This Row],[Total Sales]]-Table1[[#This Row],[Operating Profit]])/Table1[[#This Row],[Units Sold]],0)</f>
        <v>20.28</v>
      </c>
      <c r="T5764" s="4" t="str">
        <f>IF(Table1[[#This Row],[Profit per unit]]&gt;$V$8,"Premium","Mass")</f>
        <v>Mass</v>
      </c>
      <c r="U5764" s="4"/>
    </row>
    <row r="5765" spans="2:21" ht="14.25" customHeight="1" x14ac:dyDescent="0.3">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c r="O5765" s="4" t="str">
        <f>TEXT(Table1[[#This Row],[Invoice Date]],"mmm")</f>
        <v>Feb</v>
      </c>
      <c r="P5765" s="4">
        <f>YEAR(Table1[[#This Row],[Invoice Date]])</f>
        <v>2021</v>
      </c>
      <c r="Q5765" s="4">
        <f>IFERROR(Table1[[#This Row],[Total Sales]]/Table1[[#This Row],[Units Sold]],4)</f>
        <v>36</v>
      </c>
      <c r="R5765" s="4">
        <f>IFERROR(Table1[[#This Row],[Operating Profit]]/Table1[[#This Row],[Units Sold]],0)</f>
        <v>16.2</v>
      </c>
      <c r="S5765" s="4">
        <f>IFERROR((Table1[[#This Row],[Total Sales]]-Table1[[#This Row],[Operating Profit]])/Table1[[#This Row],[Units Sold]],0)</f>
        <v>19.8</v>
      </c>
      <c r="T5765" s="4" t="str">
        <f>IF(Table1[[#This Row],[Profit per unit]]&gt;$V$8,"Premium","Mass")</f>
        <v>Mass</v>
      </c>
      <c r="U5765" s="4"/>
    </row>
    <row r="5766" spans="2:21" ht="14.25" customHeight="1" x14ac:dyDescent="0.3">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c r="O5766" s="4" t="str">
        <f>TEXT(Table1[[#This Row],[Invoice Date]],"mmm")</f>
        <v>Feb</v>
      </c>
      <c r="P5766" s="4">
        <f>YEAR(Table1[[#This Row],[Invoice Date]])</f>
        <v>2021</v>
      </c>
      <c r="Q5766" s="4">
        <f>IFERROR(Table1[[#This Row],[Total Sales]]/Table1[[#This Row],[Units Sold]],4)</f>
        <v>39</v>
      </c>
      <c r="R5766" s="4">
        <f>IFERROR(Table1[[#This Row],[Operating Profit]]/Table1[[#This Row],[Units Sold]],0)</f>
        <v>18.72</v>
      </c>
      <c r="S5766" s="4">
        <f>IFERROR((Table1[[#This Row],[Total Sales]]-Table1[[#This Row],[Operating Profit]])/Table1[[#This Row],[Units Sold]],0)</f>
        <v>20.28</v>
      </c>
      <c r="T5766" s="4" t="str">
        <f>IF(Table1[[#This Row],[Profit per unit]]&gt;$V$8,"Premium","Mass")</f>
        <v>Mass</v>
      </c>
      <c r="U5766" s="4"/>
    </row>
    <row r="5767" spans="2:21" ht="14.25" customHeight="1" x14ac:dyDescent="0.3">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c r="O5767" s="4" t="str">
        <f>TEXT(Table1[[#This Row],[Invoice Date]],"mmm")</f>
        <v>Feb</v>
      </c>
      <c r="P5767" s="4">
        <f>YEAR(Table1[[#This Row],[Invoice Date]])</f>
        <v>2021</v>
      </c>
      <c r="Q5767" s="4">
        <f>IFERROR(Table1[[#This Row],[Total Sales]]/Table1[[#This Row],[Units Sold]],4)</f>
        <v>42</v>
      </c>
      <c r="R5767" s="4">
        <f>IFERROR(Table1[[#This Row],[Operating Profit]]/Table1[[#This Row],[Units Sold]],0)</f>
        <v>21.840000000000003</v>
      </c>
      <c r="S5767" s="4">
        <f>IFERROR((Table1[[#This Row],[Total Sales]]-Table1[[#This Row],[Operating Profit]])/Table1[[#This Row],[Units Sold]],0)</f>
        <v>20.159999999999997</v>
      </c>
      <c r="T5767" s="4" t="str">
        <f>IF(Table1[[#This Row],[Profit per unit]]&gt;$V$8,"Premium","Mass")</f>
        <v>Mass</v>
      </c>
      <c r="U5767" s="4"/>
    </row>
    <row r="5768" spans="2:21" ht="14.25" customHeight="1" x14ac:dyDescent="0.3">
      <c r="B5768" s="4" t="s">
        <v>30</v>
      </c>
      <c r="C5768" s="4">
        <v>1128299</v>
      </c>
      <c r="D5768" s="5">
        <v>44251</v>
      </c>
      <c r="E5768" s="4" t="s">
        <v>31</v>
      </c>
      <c r="F5768" s="4" t="s">
        <v>80</v>
      </c>
      <c r="G5768" s="4" t="s">
        <v>63</v>
      </c>
      <c r="H5768" s="6" t="s">
        <v>23</v>
      </c>
      <c r="I5768" s="7">
        <v>37</v>
      </c>
      <c r="J5768" s="8">
        <v>85</v>
      </c>
      <c r="K5768" s="9">
        <v>3145</v>
      </c>
      <c r="L5768" s="9">
        <v>1258</v>
      </c>
      <c r="M5768" s="10">
        <v>0.4</v>
      </c>
      <c r="N5768" s="4" t="s">
        <v>83</v>
      </c>
      <c r="O5768" s="4" t="str">
        <f>TEXT(Table1[[#This Row],[Invoice Date]],"mmm")</f>
        <v>Feb</v>
      </c>
      <c r="P5768" s="4">
        <f>YEAR(Table1[[#This Row],[Invoice Date]])</f>
        <v>2021</v>
      </c>
      <c r="Q5768" s="4">
        <f>IFERROR(Table1[[#This Row],[Total Sales]]/Table1[[#This Row],[Units Sold]],4)</f>
        <v>37</v>
      </c>
      <c r="R5768" s="4">
        <f>IFERROR(Table1[[#This Row],[Operating Profit]]/Table1[[#This Row],[Units Sold]],0)</f>
        <v>14.8</v>
      </c>
      <c r="S5768" s="4">
        <f>IFERROR((Table1[[#This Row],[Total Sales]]-Table1[[#This Row],[Operating Profit]])/Table1[[#This Row],[Units Sold]],0)</f>
        <v>22.2</v>
      </c>
      <c r="T5768" s="4" t="str">
        <f>IF(Table1[[#This Row],[Profit per unit]]&gt;$V$8,"Premium","Mass")</f>
        <v>Mass</v>
      </c>
      <c r="U5768" s="4"/>
    </row>
    <row r="5769" spans="2:21" ht="14.25" customHeight="1" x14ac:dyDescent="0.3">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c r="O5769" s="4" t="str">
        <f>TEXT(Table1[[#This Row],[Invoice Date]],"mmm")</f>
        <v>Mar</v>
      </c>
      <c r="P5769" s="4">
        <f>YEAR(Table1[[#This Row],[Invoice Date]])</f>
        <v>2021</v>
      </c>
      <c r="Q5769" s="4">
        <f>IFERROR(Table1[[#This Row],[Total Sales]]/Table1[[#This Row],[Units Sold]],4)</f>
        <v>38</v>
      </c>
      <c r="R5769" s="4">
        <f>IFERROR(Table1[[#This Row],[Operating Profit]]/Table1[[#This Row],[Units Sold]],0)</f>
        <v>18.62</v>
      </c>
      <c r="S5769" s="4">
        <f>IFERROR((Table1[[#This Row],[Total Sales]]-Table1[[#This Row],[Operating Profit]])/Table1[[#This Row],[Units Sold]],0)</f>
        <v>19.38</v>
      </c>
      <c r="T5769" s="4" t="str">
        <f>IF(Table1[[#This Row],[Profit per unit]]&gt;$V$8,"Premium","Mass")</f>
        <v>Mass</v>
      </c>
      <c r="U5769" s="4"/>
    </row>
    <row r="5770" spans="2:21" ht="14.25" customHeight="1" x14ac:dyDescent="0.3">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c r="O5770" s="4" t="str">
        <f>TEXT(Table1[[#This Row],[Invoice Date]],"mmm")</f>
        <v>Mar</v>
      </c>
      <c r="P5770" s="4">
        <f>YEAR(Table1[[#This Row],[Invoice Date]])</f>
        <v>2021</v>
      </c>
      <c r="Q5770" s="4">
        <f>IFERROR(Table1[[#This Row],[Total Sales]]/Table1[[#This Row],[Units Sold]],4)</f>
        <v>45</v>
      </c>
      <c r="R5770" s="4">
        <f>IFERROR(Table1[[#This Row],[Operating Profit]]/Table1[[#This Row],[Units Sold]],0)</f>
        <v>21.6</v>
      </c>
      <c r="S5770" s="4">
        <f>IFERROR((Table1[[#This Row],[Total Sales]]-Table1[[#This Row],[Operating Profit]])/Table1[[#This Row],[Units Sold]],0)</f>
        <v>23.4</v>
      </c>
      <c r="T5770" s="4" t="str">
        <f>IF(Table1[[#This Row],[Profit per unit]]&gt;$V$8,"Premium","Mass")</f>
        <v>Mass</v>
      </c>
      <c r="U5770" s="4"/>
    </row>
    <row r="5771" spans="2:21" ht="14.25" customHeight="1" x14ac:dyDescent="0.3">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c r="O5771" s="4" t="str">
        <f>TEXT(Table1[[#This Row],[Invoice Date]],"mmm")</f>
        <v>Mar</v>
      </c>
      <c r="P5771" s="4">
        <f>YEAR(Table1[[#This Row],[Invoice Date]])</f>
        <v>2021</v>
      </c>
      <c r="Q5771" s="4">
        <f>IFERROR(Table1[[#This Row],[Total Sales]]/Table1[[#This Row],[Units Sold]],4)</f>
        <v>54</v>
      </c>
      <c r="R5771" s="4">
        <f>IFERROR(Table1[[#This Row],[Operating Profit]]/Table1[[#This Row],[Units Sold]],0)</f>
        <v>24.299999999999997</v>
      </c>
      <c r="S5771" s="4">
        <f>IFERROR((Table1[[#This Row],[Total Sales]]-Table1[[#This Row],[Operating Profit]])/Table1[[#This Row],[Units Sold]],0)</f>
        <v>29.700000000000003</v>
      </c>
      <c r="T5771" s="4" t="str">
        <f>IF(Table1[[#This Row],[Profit per unit]]&gt;$V$8,"Premium","Mass")</f>
        <v>Mass</v>
      </c>
      <c r="U5771" s="4"/>
    </row>
    <row r="5772" spans="2:21" ht="14.25" customHeight="1" x14ac:dyDescent="0.3">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c r="O5772" s="4" t="str">
        <f>TEXT(Table1[[#This Row],[Invoice Date]],"mmm")</f>
        <v>Mar</v>
      </c>
      <c r="P5772" s="4">
        <f>YEAR(Table1[[#This Row],[Invoice Date]])</f>
        <v>2021</v>
      </c>
      <c r="Q5772" s="4">
        <f>IFERROR(Table1[[#This Row],[Total Sales]]/Table1[[#This Row],[Units Sold]],4)</f>
        <v>49</v>
      </c>
      <c r="R5772" s="4">
        <f>IFERROR(Table1[[#This Row],[Operating Profit]]/Table1[[#This Row],[Units Sold]],0)</f>
        <v>23.52</v>
      </c>
      <c r="S5772" s="4">
        <f>IFERROR((Table1[[#This Row],[Total Sales]]-Table1[[#This Row],[Operating Profit]])/Table1[[#This Row],[Units Sold]],0)</f>
        <v>25.48</v>
      </c>
      <c r="T5772" s="4" t="str">
        <f>IF(Table1[[#This Row],[Profit per unit]]&gt;$V$8,"Premium","Mass")</f>
        <v>Mass</v>
      </c>
      <c r="U5772" s="4"/>
    </row>
    <row r="5773" spans="2:21" ht="14.25" customHeight="1" x14ac:dyDescent="0.3">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c r="O5773" s="4" t="str">
        <f>TEXT(Table1[[#This Row],[Invoice Date]],"mmm")</f>
        <v>Mar</v>
      </c>
      <c r="P5773" s="4">
        <f>YEAR(Table1[[#This Row],[Invoice Date]])</f>
        <v>2021</v>
      </c>
      <c r="Q5773" s="4">
        <f>IFERROR(Table1[[#This Row],[Total Sales]]/Table1[[#This Row],[Units Sold]],4)</f>
        <v>54</v>
      </c>
      <c r="R5773" s="4">
        <f>IFERROR(Table1[[#This Row],[Operating Profit]]/Table1[[#This Row],[Units Sold]],0)</f>
        <v>28.62</v>
      </c>
      <c r="S5773" s="4">
        <f>IFERROR((Table1[[#This Row],[Total Sales]]-Table1[[#This Row],[Operating Profit]])/Table1[[#This Row],[Units Sold]],0)</f>
        <v>25.38</v>
      </c>
      <c r="T5773" s="4" t="str">
        <f>IF(Table1[[#This Row],[Profit per unit]]&gt;$V$8,"Premium","Mass")</f>
        <v>Mass</v>
      </c>
      <c r="U5773" s="4"/>
    </row>
    <row r="5774" spans="2:21" ht="14.25" customHeight="1" x14ac:dyDescent="0.3">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c r="O5774" s="4" t="str">
        <f>TEXT(Table1[[#This Row],[Invoice Date]],"mmm")</f>
        <v>Mar</v>
      </c>
      <c r="P5774" s="4">
        <f>YEAR(Table1[[#This Row],[Invoice Date]])</f>
        <v>2021</v>
      </c>
      <c r="Q5774" s="4">
        <f>IFERROR(Table1[[#This Row],[Total Sales]]/Table1[[#This Row],[Units Sold]],4)</f>
        <v>49</v>
      </c>
      <c r="R5774" s="4">
        <f>IFERROR(Table1[[#This Row],[Operating Profit]]/Table1[[#This Row],[Units Sold]],0)</f>
        <v>20.580000000000002</v>
      </c>
      <c r="S5774" s="4">
        <f>IFERROR((Table1[[#This Row],[Total Sales]]-Table1[[#This Row],[Operating Profit]])/Table1[[#This Row],[Units Sold]],0)</f>
        <v>28.419999999999998</v>
      </c>
      <c r="T5774" s="4" t="str">
        <f>IF(Table1[[#This Row],[Profit per unit]]&gt;$V$8,"Premium","Mass")</f>
        <v>Mass</v>
      </c>
      <c r="U5774" s="4"/>
    </row>
    <row r="5775" spans="2:21" ht="14.25" customHeight="1" x14ac:dyDescent="0.3">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c r="O5775" s="4" t="str">
        <f>TEXT(Table1[[#This Row],[Invoice Date]],"mmm")</f>
        <v>Apr</v>
      </c>
      <c r="P5775" s="4">
        <f>YEAR(Table1[[#This Row],[Invoice Date]])</f>
        <v>2021</v>
      </c>
      <c r="Q5775" s="4">
        <f>IFERROR(Table1[[#This Row],[Total Sales]]/Table1[[#This Row],[Units Sold]],4)</f>
        <v>51</v>
      </c>
      <c r="R5775" s="4">
        <f>IFERROR(Table1[[#This Row],[Operating Profit]]/Table1[[#This Row],[Units Sold]],0)</f>
        <v>23.46</v>
      </c>
      <c r="S5775" s="4">
        <f>IFERROR((Table1[[#This Row],[Total Sales]]-Table1[[#This Row],[Operating Profit]])/Table1[[#This Row],[Units Sold]],0)</f>
        <v>27.54</v>
      </c>
      <c r="T5775" s="4" t="str">
        <f>IF(Table1[[#This Row],[Profit per unit]]&gt;$V$8,"Premium","Mass")</f>
        <v>Mass</v>
      </c>
      <c r="U5775" s="4"/>
    </row>
    <row r="5776" spans="2:21" ht="14.25" customHeight="1" x14ac:dyDescent="0.3">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c r="O5776" s="4" t="str">
        <f>TEXT(Table1[[#This Row],[Invoice Date]],"mmm")</f>
        <v>Apr</v>
      </c>
      <c r="P5776" s="4">
        <f>YEAR(Table1[[#This Row],[Invoice Date]])</f>
        <v>2021</v>
      </c>
      <c r="Q5776" s="4">
        <f>IFERROR(Table1[[#This Row],[Total Sales]]/Table1[[#This Row],[Units Sold]],4)</f>
        <v>54</v>
      </c>
      <c r="R5776" s="4">
        <f>IFERROR(Table1[[#This Row],[Operating Profit]]/Table1[[#This Row],[Units Sold]],0)</f>
        <v>26.459999999999997</v>
      </c>
      <c r="S5776" s="4">
        <f>IFERROR((Table1[[#This Row],[Total Sales]]-Table1[[#This Row],[Operating Profit]])/Table1[[#This Row],[Units Sold]],0)</f>
        <v>27.540000000000003</v>
      </c>
      <c r="T5776" s="4" t="str">
        <f>IF(Table1[[#This Row],[Profit per unit]]&gt;$V$8,"Premium","Mass")</f>
        <v>Mass</v>
      </c>
      <c r="U5776" s="4"/>
    </row>
    <row r="5777" spans="2:21" ht="14.25" customHeight="1" x14ac:dyDescent="0.3">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c r="O5777" s="4" t="str">
        <f>TEXT(Table1[[#This Row],[Invoice Date]],"mmm")</f>
        <v>Apr</v>
      </c>
      <c r="P5777" s="4">
        <f>YEAR(Table1[[#This Row],[Invoice Date]])</f>
        <v>2021</v>
      </c>
      <c r="Q5777" s="4">
        <f>IFERROR(Table1[[#This Row],[Total Sales]]/Table1[[#This Row],[Units Sold]],4)</f>
        <v>55</v>
      </c>
      <c r="R5777" s="4">
        <f>IFERROR(Table1[[#This Row],[Operating Profit]]/Table1[[#This Row],[Units Sold]],0)</f>
        <v>26.4</v>
      </c>
      <c r="S5777" s="4">
        <f>IFERROR((Table1[[#This Row],[Total Sales]]-Table1[[#This Row],[Operating Profit]])/Table1[[#This Row],[Units Sold]],0)</f>
        <v>28.6</v>
      </c>
      <c r="T5777" s="4" t="str">
        <f>IF(Table1[[#This Row],[Profit per unit]]&gt;$V$8,"Premium","Mass")</f>
        <v>Mass</v>
      </c>
      <c r="U5777" s="4"/>
    </row>
    <row r="5778" spans="2:21" ht="14.25" customHeight="1" x14ac:dyDescent="0.3">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c r="O5778" s="4" t="str">
        <f>TEXT(Table1[[#This Row],[Invoice Date]],"mmm")</f>
        <v>Apr</v>
      </c>
      <c r="P5778" s="4">
        <f>YEAR(Table1[[#This Row],[Invoice Date]])</f>
        <v>2021</v>
      </c>
      <c r="Q5778" s="4">
        <f>IFERROR(Table1[[#This Row],[Total Sales]]/Table1[[#This Row],[Units Sold]],4)</f>
        <v>41</v>
      </c>
      <c r="R5778" s="4">
        <f>IFERROR(Table1[[#This Row],[Operating Profit]]/Table1[[#This Row],[Units Sold]],0)</f>
        <v>20.5</v>
      </c>
      <c r="S5778" s="4">
        <f>IFERROR((Table1[[#This Row],[Total Sales]]-Table1[[#This Row],[Operating Profit]])/Table1[[#This Row],[Units Sold]],0)</f>
        <v>20.5</v>
      </c>
      <c r="T5778" s="4" t="str">
        <f>IF(Table1[[#This Row],[Profit per unit]]&gt;$V$8,"Premium","Mass")</f>
        <v>Mass</v>
      </c>
      <c r="U5778" s="4"/>
    </row>
    <row r="5779" spans="2:21" ht="14.25" customHeight="1" x14ac:dyDescent="0.3">
      <c r="B5779" s="4" t="s">
        <v>30</v>
      </c>
      <c r="C5779" s="4">
        <v>1128299</v>
      </c>
      <c r="D5779" s="5">
        <v>44310</v>
      </c>
      <c r="E5779" s="4" t="s">
        <v>31</v>
      </c>
      <c r="F5779" s="4" t="s">
        <v>80</v>
      </c>
      <c r="G5779" s="4" t="s">
        <v>63</v>
      </c>
      <c r="H5779" s="6" t="s">
        <v>22</v>
      </c>
      <c r="I5779" s="7">
        <v>48</v>
      </c>
      <c r="J5779" s="8">
        <v>36</v>
      </c>
      <c r="K5779" s="9">
        <v>1728</v>
      </c>
      <c r="L5779" s="9">
        <v>864</v>
      </c>
      <c r="M5779" s="10">
        <v>0.5</v>
      </c>
      <c r="N5779" s="4" t="s">
        <v>83</v>
      </c>
      <c r="O5779" s="4" t="str">
        <f>TEXT(Table1[[#This Row],[Invoice Date]],"mmm")</f>
        <v>Apr</v>
      </c>
      <c r="P5779" s="4">
        <f>YEAR(Table1[[#This Row],[Invoice Date]])</f>
        <v>2021</v>
      </c>
      <c r="Q5779" s="4">
        <f>IFERROR(Table1[[#This Row],[Total Sales]]/Table1[[#This Row],[Units Sold]],4)</f>
        <v>48</v>
      </c>
      <c r="R5779" s="4">
        <f>IFERROR(Table1[[#This Row],[Operating Profit]]/Table1[[#This Row],[Units Sold]],0)</f>
        <v>24</v>
      </c>
      <c r="S5779" s="4">
        <f>IFERROR((Table1[[#This Row],[Total Sales]]-Table1[[#This Row],[Operating Profit]])/Table1[[#This Row],[Units Sold]],0)</f>
        <v>24</v>
      </c>
      <c r="T5779" s="4" t="str">
        <f>IF(Table1[[#This Row],[Profit per unit]]&gt;$V$8,"Premium","Mass")</f>
        <v>Mass</v>
      </c>
      <c r="U5779" s="4"/>
    </row>
    <row r="5780" spans="2:21" ht="14.25" customHeight="1" x14ac:dyDescent="0.3">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c r="O5780" s="4" t="str">
        <f>TEXT(Table1[[#This Row],[Invoice Date]],"mmm")</f>
        <v>Apr</v>
      </c>
      <c r="P5780" s="4">
        <f>YEAR(Table1[[#This Row],[Invoice Date]])</f>
        <v>2021</v>
      </c>
      <c r="Q5780" s="4">
        <f>IFERROR(Table1[[#This Row],[Total Sales]]/Table1[[#This Row],[Units Sold]],4)</f>
        <v>59</v>
      </c>
      <c r="R5780" s="4">
        <f>IFERROR(Table1[[#This Row],[Operating Profit]]/Table1[[#This Row],[Units Sold]],0)</f>
        <v>26.549999999999997</v>
      </c>
      <c r="S5780" s="4">
        <f>IFERROR((Table1[[#This Row],[Total Sales]]-Table1[[#This Row],[Operating Profit]])/Table1[[#This Row],[Units Sold]],0)</f>
        <v>32.450000000000003</v>
      </c>
      <c r="T5780" s="4" t="str">
        <f>IF(Table1[[#This Row],[Profit per unit]]&gt;$V$8,"Premium","Mass")</f>
        <v>Mass</v>
      </c>
      <c r="U5780" s="4"/>
    </row>
    <row r="5781" spans="2:21" ht="14.25" customHeight="1" x14ac:dyDescent="0.3">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c r="O5781" s="4" t="str">
        <f>TEXT(Table1[[#This Row],[Invoice Date]],"mmm")</f>
        <v>May</v>
      </c>
      <c r="P5781" s="4">
        <f>YEAR(Table1[[#This Row],[Invoice Date]])</f>
        <v>2021</v>
      </c>
      <c r="Q5781" s="4">
        <f>IFERROR(Table1[[#This Row],[Total Sales]]/Table1[[#This Row],[Units Sold]],4)</f>
        <v>48</v>
      </c>
      <c r="R5781" s="4">
        <f>IFERROR(Table1[[#This Row],[Operating Profit]]/Table1[[#This Row],[Units Sold]],0)</f>
        <v>21.599999999999998</v>
      </c>
      <c r="S5781" s="4">
        <f>IFERROR((Table1[[#This Row],[Total Sales]]-Table1[[#This Row],[Operating Profit]])/Table1[[#This Row],[Units Sold]],0)</f>
        <v>26.400000000000002</v>
      </c>
      <c r="T5781" s="4" t="str">
        <f>IF(Table1[[#This Row],[Profit per unit]]&gt;$V$8,"Premium","Mass")</f>
        <v>Mass</v>
      </c>
      <c r="U5781" s="4"/>
    </row>
    <row r="5782" spans="2:21" ht="14.25" customHeight="1" x14ac:dyDescent="0.3">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c r="O5782" s="4" t="str">
        <f>TEXT(Table1[[#This Row],[Invoice Date]],"mmm")</f>
        <v>May</v>
      </c>
      <c r="P5782" s="4">
        <f>YEAR(Table1[[#This Row],[Invoice Date]])</f>
        <v>2021</v>
      </c>
      <c r="Q5782" s="4">
        <f>IFERROR(Table1[[#This Row],[Total Sales]]/Table1[[#This Row],[Units Sold]],4)</f>
        <v>50</v>
      </c>
      <c r="R5782" s="4">
        <f>IFERROR(Table1[[#This Row],[Operating Profit]]/Table1[[#This Row],[Units Sold]],0)</f>
        <v>23</v>
      </c>
      <c r="S5782" s="4">
        <f>IFERROR((Table1[[#This Row],[Total Sales]]-Table1[[#This Row],[Operating Profit]])/Table1[[#This Row],[Units Sold]],0)</f>
        <v>27</v>
      </c>
      <c r="T5782" s="4" t="str">
        <f>IF(Table1[[#This Row],[Profit per unit]]&gt;$V$8,"Premium","Mass")</f>
        <v>Mass</v>
      </c>
      <c r="U5782" s="4"/>
    </row>
    <row r="5783" spans="2:21" ht="14.25" customHeight="1" x14ac:dyDescent="0.3">
      <c r="B5783" s="4" t="s">
        <v>30</v>
      </c>
      <c r="C5783" s="4">
        <v>1128299</v>
      </c>
      <c r="D5783" s="5">
        <v>44341</v>
      </c>
      <c r="E5783" s="4" t="s">
        <v>31</v>
      </c>
      <c r="F5783" s="4" t="s">
        <v>80</v>
      </c>
      <c r="G5783" s="4" t="s">
        <v>63</v>
      </c>
      <c r="H5783" s="6" t="s">
        <v>20</v>
      </c>
      <c r="I5783" s="7">
        <v>50</v>
      </c>
      <c r="J5783" s="8">
        <v>95</v>
      </c>
      <c r="K5783" s="9">
        <v>4750</v>
      </c>
      <c r="L5783" s="9">
        <v>2375</v>
      </c>
      <c r="M5783" s="10">
        <v>0.5</v>
      </c>
      <c r="N5783" s="4" t="s">
        <v>83</v>
      </c>
      <c r="O5783" s="4" t="str">
        <f>TEXT(Table1[[#This Row],[Invoice Date]],"mmm")</f>
        <v>May</v>
      </c>
      <c r="P5783" s="4">
        <f>YEAR(Table1[[#This Row],[Invoice Date]])</f>
        <v>2021</v>
      </c>
      <c r="Q5783" s="4">
        <f>IFERROR(Table1[[#This Row],[Total Sales]]/Table1[[#This Row],[Units Sold]],4)</f>
        <v>50</v>
      </c>
      <c r="R5783" s="4">
        <f>IFERROR(Table1[[#This Row],[Operating Profit]]/Table1[[#This Row],[Units Sold]],0)</f>
        <v>25</v>
      </c>
      <c r="S5783" s="4">
        <f>IFERROR((Table1[[#This Row],[Total Sales]]-Table1[[#This Row],[Operating Profit]])/Table1[[#This Row],[Units Sold]],0)</f>
        <v>25</v>
      </c>
      <c r="T5783" s="4" t="str">
        <f>IF(Table1[[#This Row],[Profit per unit]]&gt;$V$8,"Premium","Mass")</f>
        <v>Mass</v>
      </c>
      <c r="U5783" s="4"/>
    </row>
    <row r="5784" spans="2:21" ht="14.25" customHeight="1" x14ac:dyDescent="0.3">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c r="O5784" s="4" t="str">
        <f>TEXT(Table1[[#This Row],[Invoice Date]],"mmm")</f>
        <v>May</v>
      </c>
      <c r="P5784" s="4">
        <f>YEAR(Table1[[#This Row],[Invoice Date]])</f>
        <v>2021</v>
      </c>
      <c r="Q5784" s="4">
        <f>IFERROR(Table1[[#This Row],[Total Sales]]/Table1[[#This Row],[Units Sold]],4)</f>
        <v>49</v>
      </c>
      <c r="R5784" s="4">
        <f>IFERROR(Table1[[#This Row],[Operating Profit]]/Table1[[#This Row],[Units Sold]],0)</f>
        <v>23.52</v>
      </c>
      <c r="S5784" s="4">
        <f>IFERROR((Table1[[#This Row],[Total Sales]]-Table1[[#This Row],[Operating Profit]])/Table1[[#This Row],[Units Sold]],0)</f>
        <v>25.48</v>
      </c>
      <c r="T5784" s="4" t="str">
        <f>IF(Table1[[#This Row],[Profit per unit]]&gt;$V$8,"Premium","Mass")</f>
        <v>Mass</v>
      </c>
      <c r="U5784" s="4"/>
    </row>
    <row r="5785" spans="2:21" ht="14.25" customHeight="1" x14ac:dyDescent="0.3">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c r="O5785" s="4" t="str">
        <f>TEXT(Table1[[#This Row],[Invoice Date]],"mmm")</f>
        <v>May</v>
      </c>
      <c r="P5785" s="4">
        <f>YEAR(Table1[[#This Row],[Invoice Date]])</f>
        <v>2021</v>
      </c>
      <c r="Q5785" s="4">
        <f>IFERROR(Table1[[#This Row],[Total Sales]]/Table1[[#This Row],[Units Sold]],4)</f>
        <v>41</v>
      </c>
      <c r="R5785" s="4">
        <f>IFERROR(Table1[[#This Row],[Operating Profit]]/Table1[[#This Row],[Units Sold]],0)</f>
        <v>22.55</v>
      </c>
      <c r="S5785" s="4">
        <f>IFERROR((Table1[[#This Row],[Total Sales]]-Table1[[#This Row],[Operating Profit]])/Table1[[#This Row],[Units Sold]],0)</f>
        <v>18.45</v>
      </c>
      <c r="T5785" s="4" t="str">
        <f>IF(Table1[[#This Row],[Profit per unit]]&gt;$V$8,"Premium","Mass")</f>
        <v>Mass</v>
      </c>
      <c r="U5785" s="4"/>
    </row>
    <row r="5786" spans="2:21" ht="14.25" customHeight="1" x14ac:dyDescent="0.3">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c r="O5786" s="4" t="str">
        <f>TEXT(Table1[[#This Row],[Invoice Date]],"mmm")</f>
        <v>May</v>
      </c>
      <c r="P5786" s="4">
        <f>YEAR(Table1[[#This Row],[Invoice Date]])</f>
        <v>2021</v>
      </c>
      <c r="Q5786" s="4">
        <f>IFERROR(Table1[[#This Row],[Total Sales]]/Table1[[#This Row],[Units Sold]],4)</f>
        <v>54</v>
      </c>
      <c r="R5786" s="4">
        <f>IFERROR(Table1[[#This Row],[Operating Profit]]/Table1[[#This Row],[Units Sold]],0)</f>
        <v>24.299999999999997</v>
      </c>
      <c r="S5786" s="4">
        <f>IFERROR((Table1[[#This Row],[Total Sales]]-Table1[[#This Row],[Operating Profit]])/Table1[[#This Row],[Units Sold]],0)</f>
        <v>29.700000000000003</v>
      </c>
      <c r="T5786" s="4" t="str">
        <f>IF(Table1[[#This Row],[Profit per unit]]&gt;$V$8,"Premium","Mass")</f>
        <v>Mass</v>
      </c>
      <c r="U5786" s="4"/>
    </row>
    <row r="5787" spans="2:21" ht="14.25" customHeight="1" x14ac:dyDescent="0.3">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c r="O5787" s="4" t="str">
        <f>TEXT(Table1[[#This Row],[Invoice Date]],"mmm")</f>
        <v>Jun</v>
      </c>
      <c r="P5787" s="4">
        <f>YEAR(Table1[[#This Row],[Invoice Date]])</f>
        <v>2021</v>
      </c>
      <c r="Q5787" s="4">
        <f>IFERROR(Table1[[#This Row],[Total Sales]]/Table1[[#This Row],[Units Sold]],4)</f>
        <v>51</v>
      </c>
      <c r="R5787" s="4">
        <f>IFERROR(Table1[[#This Row],[Operating Profit]]/Table1[[#This Row],[Units Sold]],0)</f>
        <v>24.99</v>
      </c>
      <c r="S5787" s="4">
        <f>IFERROR((Table1[[#This Row],[Total Sales]]-Table1[[#This Row],[Operating Profit]])/Table1[[#This Row],[Units Sold]],0)</f>
        <v>26.01</v>
      </c>
      <c r="T5787" s="4" t="str">
        <f>IF(Table1[[#This Row],[Profit per unit]]&gt;$V$8,"Premium","Mass")</f>
        <v>Mass</v>
      </c>
      <c r="U5787" s="4"/>
    </row>
    <row r="5788" spans="2:21" ht="14.25" customHeight="1" x14ac:dyDescent="0.3">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c r="O5788" s="4" t="str">
        <f>TEXT(Table1[[#This Row],[Invoice Date]],"mmm")</f>
        <v>Jun</v>
      </c>
      <c r="P5788" s="4">
        <f>YEAR(Table1[[#This Row],[Invoice Date]])</f>
        <v>2021</v>
      </c>
      <c r="Q5788" s="4">
        <f>IFERROR(Table1[[#This Row],[Total Sales]]/Table1[[#This Row],[Units Sold]],4)</f>
        <v>62</v>
      </c>
      <c r="R5788" s="4">
        <f>IFERROR(Table1[[#This Row],[Operating Profit]]/Table1[[#This Row],[Units Sold]],0)</f>
        <v>30.380000000000003</v>
      </c>
      <c r="S5788" s="4">
        <f>IFERROR((Table1[[#This Row],[Total Sales]]-Table1[[#This Row],[Operating Profit]])/Table1[[#This Row],[Units Sold]],0)</f>
        <v>31.619999999999997</v>
      </c>
      <c r="T5788" s="4" t="str">
        <f>IF(Table1[[#This Row],[Profit per unit]]&gt;$V$8,"Premium","Mass")</f>
        <v>Mass</v>
      </c>
      <c r="U5788" s="4"/>
    </row>
    <row r="5789" spans="2:21" ht="14.25" customHeight="1" x14ac:dyDescent="0.3">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c r="O5789" s="4" t="str">
        <f>TEXT(Table1[[#This Row],[Invoice Date]],"mmm")</f>
        <v>Jun</v>
      </c>
      <c r="P5789" s="4">
        <f>YEAR(Table1[[#This Row],[Invoice Date]])</f>
        <v>2021</v>
      </c>
      <c r="Q5789" s="4">
        <f>IFERROR(Table1[[#This Row],[Total Sales]]/Table1[[#This Row],[Units Sold]],4)</f>
        <v>78</v>
      </c>
      <c r="R5789" s="4">
        <f>IFERROR(Table1[[#This Row],[Operating Profit]]/Table1[[#This Row],[Units Sold]],0)</f>
        <v>35.879999999999995</v>
      </c>
      <c r="S5789" s="4">
        <f>IFERROR((Table1[[#This Row],[Total Sales]]-Table1[[#This Row],[Operating Profit]])/Table1[[#This Row],[Units Sold]],0)</f>
        <v>42.120000000000005</v>
      </c>
      <c r="T5789" s="4" t="str">
        <f>IF(Table1[[#This Row],[Profit per unit]]&gt;$V$8,"Premium","Mass")</f>
        <v>Mass</v>
      </c>
      <c r="U5789" s="4"/>
    </row>
    <row r="5790" spans="2:21" ht="14.25" customHeight="1" x14ac:dyDescent="0.3">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c r="O5790" s="4" t="str">
        <f>TEXT(Table1[[#This Row],[Invoice Date]],"mmm")</f>
        <v>Jun</v>
      </c>
      <c r="P5790" s="4">
        <f>YEAR(Table1[[#This Row],[Invoice Date]])</f>
        <v>2021</v>
      </c>
      <c r="Q5790" s="4">
        <f>IFERROR(Table1[[#This Row],[Total Sales]]/Table1[[#This Row],[Units Sold]],4)</f>
        <v>74</v>
      </c>
      <c r="R5790" s="4">
        <f>IFERROR(Table1[[#This Row],[Operating Profit]]/Table1[[#This Row],[Units Sold]],0)</f>
        <v>37</v>
      </c>
      <c r="S5790" s="4">
        <f>IFERROR((Table1[[#This Row],[Total Sales]]-Table1[[#This Row],[Operating Profit]])/Table1[[#This Row],[Units Sold]],0)</f>
        <v>37</v>
      </c>
      <c r="T5790" s="4" t="str">
        <f>IF(Table1[[#This Row],[Profit per unit]]&gt;$V$8,"Premium","Mass")</f>
        <v>Mass</v>
      </c>
      <c r="U5790" s="4"/>
    </row>
    <row r="5791" spans="2:21" ht="14.25" customHeight="1" x14ac:dyDescent="0.3">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c r="O5791" s="4" t="str">
        <f>TEXT(Table1[[#This Row],[Invoice Date]],"mmm")</f>
        <v>Jun</v>
      </c>
      <c r="P5791" s="4">
        <f>YEAR(Table1[[#This Row],[Invoice Date]])</f>
        <v>2021</v>
      </c>
      <c r="Q5791" s="4">
        <f>IFERROR(Table1[[#This Row],[Total Sales]]/Table1[[#This Row],[Units Sold]],4)</f>
        <v>86</v>
      </c>
      <c r="R5791" s="4">
        <f>IFERROR(Table1[[#This Row],[Operating Profit]]/Table1[[#This Row],[Units Sold]],0)</f>
        <v>45.580000000000005</v>
      </c>
      <c r="S5791" s="4">
        <f>IFERROR((Table1[[#This Row],[Total Sales]]-Table1[[#This Row],[Operating Profit]])/Table1[[#This Row],[Units Sold]],0)</f>
        <v>40.419999999999995</v>
      </c>
      <c r="T5791" s="4" t="str">
        <f>IF(Table1[[#This Row],[Profit per unit]]&gt;$V$8,"Premium","Mass")</f>
        <v>Mass</v>
      </c>
      <c r="U5791" s="4"/>
    </row>
    <row r="5792" spans="2:21" ht="14.25" customHeight="1" x14ac:dyDescent="0.3">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c r="O5792" s="4" t="str">
        <f>TEXT(Table1[[#This Row],[Invoice Date]],"mmm")</f>
        <v>Jun</v>
      </c>
      <c r="P5792" s="4">
        <f>YEAR(Table1[[#This Row],[Invoice Date]])</f>
        <v>2021</v>
      </c>
      <c r="Q5792" s="4">
        <f>IFERROR(Table1[[#This Row],[Total Sales]]/Table1[[#This Row],[Units Sold]],4)</f>
        <v>95</v>
      </c>
      <c r="R5792" s="4">
        <f>IFERROR(Table1[[#This Row],[Operating Profit]]/Table1[[#This Row],[Units Sold]],0)</f>
        <v>42.749999999999993</v>
      </c>
      <c r="S5792" s="4">
        <f>IFERROR((Table1[[#This Row],[Total Sales]]-Table1[[#This Row],[Operating Profit]])/Table1[[#This Row],[Units Sold]],0)</f>
        <v>52.25</v>
      </c>
      <c r="T5792" s="4" t="str">
        <f>IF(Table1[[#This Row],[Profit per unit]]&gt;$V$8,"Premium","Mass")</f>
        <v>Mass</v>
      </c>
      <c r="U5792" s="4"/>
    </row>
    <row r="5793" spans="2:21" ht="14.25" customHeight="1" x14ac:dyDescent="0.3">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c r="O5793" s="4" t="str">
        <f>TEXT(Table1[[#This Row],[Invoice Date]],"mmm")</f>
        <v>Jul</v>
      </c>
      <c r="P5793" s="4">
        <f>YEAR(Table1[[#This Row],[Invoice Date]])</f>
        <v>2021</v>
      </c>
      <c r="Q5793" s="4">
        <f>IFERROR(Table1[[#This Row],[Total Sales]]/Table1[[#This Row],[Units Sold]],4)</f>
        <v>79</v>
      </c>
      <c r="R5793" s="4">
        <f>IFERROR(Table1[[#This Row],[Operating Profit]]/Table1[[#This Row],[Units Sold]],0)</f>
        <v>37.92</v>
      </c>
      <c r="S5793" s="4">
        <f>IFERROR((Table1[[#This Row],[Total Sales]]-Table1[[#This Row],[Operating Profit]])/Table1[[#This Row],[Units Sold]],0)</f>
        <v>41.08</v>
      </c>
      <c r="T5793" s="4" t="str">
        <f>IF(Table1[[#This Row],[Profit per unit]]&gt;$V$8,"Premium","Mass")</f>
        <v>Mass</v>
      </c>
      <c r="U5793" s="4"/>
    </row>
    <row r="5794" spans="2:21" ht="14.25" customHeight="1" x14ac:dyDescent="0.3">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c r="O5794" s="4" t="str">
        <f>TEXT(Table1[[#This Row],[Invoice Date]],"mmm")</f>
        <v>Jul</v>
      </c>
      <c r="P5794" s="4">
        <f>YEAR(Table1[[#This Row],[Invoice Date]])</f>
        <v>2021</v>
      </c>
      <c r="Q5794" s="4">
        <f>IFERROR(Table1[[#This Row],[Total Sales]]/Table1[[#This Row],[Units Sold]],4)</f>
        <v>85</v>
      </c>
      <c r="R5794" s="4">
        <f>IFERROR(Table1[[#This Row],[Operating Profit]]/Table1[[#This Row],[Units Sold]],0)</f>
        <v>39.949999999999996</v>
      </c>
      <c r="S5794" s="4">
        <f>IFERROR((Table1[[#This Row],[Total Sales]]-Table1[[#This Row],[Operating Profit]])/Table1[[#This Row],[Units Sold]],0)</f>
        <v>45.05</v>
      </c>
      <c r="T5794" s="4" t="str">
        <f>IF(Table1[[#This Row],[Profit per unit]]&gt;$V$8,"Premium","Mass")</f>
        <v>Mass</v>
      </c>
      <c r="U5794" s="4"/>
    </row>
    <row r="5795" spans="2:21" ht="14.25" customHeight="1" x14ac:dyDescent="0.3">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c r="O5795" s="4" t="str">
        <f>TEXT(Table1[[#This Row],[Invoice Date]],"mmm")</f>
        <v>Jul</v>
      </c>
      <c r="P5795" s="4">
        <f>YEAR(Table1[[#This Row],[Invoice Date]])</f>
        <v>2021</v>
      </c>
      <c r="Q5795" s="4">
        <f>IFERROR(Table1[[#This Row],[Total Sales]]/Table1[[#This Row],[Units Sold]],4)</f>
        <v>86</v>
      </c>
      <c r="R5795" s="4">
        <f>IFERROR(Table1[[#This Row],[Operating Profit]]/Table1[[#This Row],[Units Sold]],0)</f>
        <v>40.42</v>
      </c>
      <c r="S5795" s="4">
        <f>IFERROR((Table1[[#This Row],[Total Sales]]-Table1[[#This Row],[Operating Profit]])/Table1[[#This Row],[Units Sold]],0)</f>
        <v>45.58</v>
      </c>
      <c r="T5795" s="4" t="str">
        <f>IF(Table1[[#This Row],[Profit per unit]]&gt;$V$8,"Premium","Mass")</f>
        <v>Mass</v>
      </c>
      <c r="U5795" s="4"/>
    </row>
    <row r="5796" spans="2:21" ht="14.25" customHeight="1" x14ac:dyDescent="0.3">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c r="O5796" s="4" t="str">
        <f>TEXT(Table1[[#This Row],[Invoice Date]],"mmm")</f>
        <v>Jul</v>
      </c>
      <c r="P5796" s="4">
        <f>YEAR(Table1[[#This Row],[Invoice Date]])</f>
        <v>2021</v>
      </c>
      <c r="Q5796" s="4">
        <f>IFERROR(Table1[[#This Row],[Total Sales]]/Table1[[#This Row],[Units Sold]],4)</f>
        <v>82</v>
      </c>
      <c r="R5796" s="4">
        <f>IFERROR(Table1[[#This Row],[Operating Profit]]/Table1[[#This Row],[Units Sold]],0)</f>
        <v>39.36</v>
      </c>
      <c r="S5796" s="4">
        <f>IFERROR((Table1[[#This Row],[Total Sales]]-Table1[[#This Row],[Operating Profit]])/Table1[[#This Row],[Units Sold]],0)</f>
        <v>42.64</v>
      </c>
      <c r="T5796" s="4" t="str">
        <f>IF(Table1[[#This Row],[Profit per unit]]&gt;$V$8,"Premium","Mass")</f>
        <v>Mass</v>
      </c>
      <c r="U5796" s="4"/>
    </row>
    <row r="5797" spans="2:21" ht="14.25" customHeight="1" x14ac:dyDescent="0.3">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c r="O5797" s="4" t="str">
        <f>TEXT(Table1[[#This Row],[Invoice Date]],"mmm")</f>
        <v>Jul</v>
      </c>
      <c r="P5797" s="4">
        <f>YEAR(Table1[[#This Row],[Invoice Date]])</f>
        <v>2021</v>
      </c>
      <c r="Q5797" s="4">
        <f>IFERROR(Table1[[#This Row],[Total Sales]]/Table1[[#This Row],[Units Sold]],4)</f>
        <v>84</v>
      </c>
      <c r="R5797" s="4">
        <f>IFERROR(Table1[[#This Row],[Operating Profit]]/Table1[[#This Row],[Units Sold]],0)</f>
        <v>42</v>
      </c>
      <c r="S5797" s="4">
        <f>IFERROR((Table1[[#This Row],[Total Sales]]-Table1[[#This Row],[Operating Profit]])/Table1[[#This Row],[Units Sold]],0)</f>
        <v>42</v>
      </c>
      <c r="T5797" s="4" t="str">
        <f>IF(Table1[[#This Row],[Profit per unit]]&gt;$V$8,"Premium","Mass")</f>
        <v>Mass</v>
      </c>
      <c r="U5797" s="4"/>
    </row>
    <row r="5798" spans="2:21" ht="14.25" customHeight="1" x14ac:dyDescent="0.3">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c r="O5798" s="4" t="str">
        <f>TEXT(Table1[[#This Row],[Invoice Date]],"mmm")</f>
        <v>Jul</v>
      </c>
      <c r="P5798" s="4">
        <f>YEAR(Table1[[#This Row],[Invoice Date]])</f>
        <v>2021</v>
      </c>
      <c r="Q5798" s="4">
        <f>IFERROR(Table1[[#This Row],[Total Sales]]/Table1[[#This Row],[Units Sold]],4)</f>
        <v>97</v>
      </c>
      <c r="R5798" s="4">
        <f>IFERROR(Table1[[#This Row],[Operating Profit]]/Table1[[#This Row],[Units Sold]],0)</f>
        <v>40.74</v>
      </c>
      <c r="S5798" s="4">
        <f>IFERROR((Table1[[#This Row],[Total Sales]]-Table1[[#This Row],[Operating Profit]])/Table1[[#This Row],[Units Sold]],0)</f>
        <v>56.26</v>
      </c>
      <c r="T5798" s="4" t="str">
        <f>IF(Table1[[#This Row],[Profit per unit]]&gt;$V$8,"Premium","Mass")</f>
        <v>Mass</v>
      </c>
      <c r="U5798" s="4"/>
    </row>
    <row r="5799" spans="2:21" ht="14.25" customHeight="1" x14ac:dyDescent="0.3">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c r="O5799" s="4" t="str">
        <f>TEXT(Table1[[#This Row],[Invoice Date]],"mmm")</f>
        <v>Aug</v>
      </c>
      <c r="P5799" s="4">
        <f>YEAR(Table1[[#This Row],[Invoice Date]])</f>
        <v>2021</v>
      </c>
      <c r="Q5799" s="4">
        <f>IFERROR(Table1[[#This Row],[Total Sales]]/Table1[[#This Row],[Units Sold]],4)</f>
        <v>81</v>
      </c>
      <c r="R5799" s="4">
        <f>IFERROR(Table1[[#This Row],[Operating Profit]]/Table1[[#This Row],[Units Sold]],0)</f>
        <v>38.880000000000003</v>
      </c>
      <c r="S5799" s="4">
        <f>IFERROR((Table1[[#This Row],[Total Sales]]-Table1[[#This Row],[Operating Profit]])/Table1[[#This Row],[Units Sold]],0)</f>
        <v>42.12</v>
      </c>
      <c r="T5799" s="4" t="str">
        <f>IF(Table1[[#This Row],[Profit per unit]]&gt;$V$8,"Premium","Mass")</f>
        <v>Mass</v>
      </c>
      <c r="U5799" s="4"/>
    </row>
    <row r="5800" spans="2:21" ht="14.25" customHeight="1" x14ac:dyDescent="0.3">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c r="O5800" s="4" t="str">
        <f>TEXT(Table1[[#This Row],[Invoice Date]],"mmm")</f>
        <v>Aug</v>
      </c>
      <c r="P5800" s="4">
        <f>YEAR(Table1[[#This Row],[Invoice Date]])</f>
        <v>2021</v>
      </c>
      <c r="Q5800" s="4">
        <f>IFERROR(Table1[[#This Row],[Total Sales]]/Table1[[#This Row],[Units Sold]],4)</f>
        <v>76</v>
      </c>
      <c r="R5800" s="4">
        <f>IFERROR(Table1[[#This Row],[Operating Profit]]/Table1[[#This Row],[Units Sold]],0)</f>
        <v>37.24</v>
      </c>
      <c r="S5800" s="4">
        <f>IFERROR((Table1[[#This Row],[Total Sales]]-Table1[[#This Row],[Operating Profit]])/Table1[[#This Row],[Units Sold]],0)</f>
        <v>38.76</v>
      </c>
      <c r="T5800" s="4" t="str">
        <f>IF(Table1[[#This Row],[Profit per unit]]&gt;$V$8,"Premium","Mass")</f>
        <v>Mass</v>
      </c>
      <c r="U5800" s="4"/>
    </row>
    <row r="5801" spans="2:21" ht="14.25" customHeight="1" x14ac:dyDescent="0.3">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c r="O5801" s="4" t="str">
        <f>TEXT(Table1[[#This Row],[Invoice Date]],"mmm")</f>
        <v>Aug</v>
      </c>
      <c r="P5801" s="4">
        <f>YEAR(Table1[[#This Row],[Invoice Date]])</f>
        <v>2021</v>
      </c>
      <c r="Q5801" s="4">
        <f>IFERROR(Table1[[#This Row],[Total Sales]]/Table1[[#This Row],[Units Sold]],4)</f>
        <v>68</v>
      </c>
      <c r="R5801" s="4">
        <f>IFERROR(Table1[[#This Row],[Operating Profit]]/Table1[[#This Row],[Units Sold]],0)</f>
        <v>33.32</v>
      </c>
      <c r="S5801" s="4">
        <f>IFERROR((Table1[[#This Row],[Total Sales]]-Table1[[#This Row],[Operating Profit]])/Table1[[#This Row],[Units Sold]],0)</f>
        <v>34.68</v>
      </c>
      <c r="T5801" s="4" t="str">
        <f>IF(Table1[[#This Row],[Profit per unit]]&gt;$V$8,"Premium","Mass")</f>
        <v>Mass</v>
      </c>
      <c r="U5801" s="4"/>
    </row>
    <row r="5802" spans="2:21" ht="14.25" customHeight="1" x14ac:dyDescent="0.3">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c r="O5802" s="4" t="str">
        <f>TEXT(Table1[[#This Row],[Invoice Date]],"mmm")</f>
        <v>Aug</v>
      </c>
      <c r="P5802" s="4">
        <f>YEAR(Table1[[#This Row],[Invoice Date]])</f>
        <v>2021</v>
      </c>
      <c r="Q5802" s="4">
        <f>IFERROR(Table1[[#This Row],[Total Sales]]/Table1[[#This Row],[Units Sold]],4)</f>
        <v>68</v>
      </c>
      <c r="R5802" s="4">
        <f>IFERROR(Table1[[#This Row],[Operating Profit]]/Table1[[#This Row],[Units Sold]],0)</f>
        <v>31.279999999999998</v>
      </c>
      <c r="S5802" s="4">
        <f>IFERROR((Table1[[#This Row],[Total Sales]]-Table1[[#This Row],[Operating Profit]])/Table1[[#This Row],[Units Sold]],0)</f>
        <v>36.720000000000006</v>
      </c>
      <c r="T5802" s="4" t="str">
        <f>IF(Table1[[#This Row],[Profit per unit]]&gt;$V$8,"Premium","Mass")</f>
        <v>Mass</v>
      </c>
      <c r="U5802" s="4"/>
    </row>
    <row r="5803" spans="2:21" ht="14.25" customHeight="1" x14ac:dyDescent="0.3">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c r="O5803" s="4" t="str">
        <f>TEXT(Table1[[#This Row],[Invoice Date]],"mmm")</f>
        <v>Aug</v>
      </c>
      <c r="P5803" s="4">
        <f>YEAR(Table1[[#This Row],[Invoice Date]])</f>
        <v>2021</v>
      </c>
      <c r="Q5803" s="4">
        <f>IFERROR(Table1[[#This Row],[Total Sales]]/Table1[[#This Row],[Units Sold]],4)</f>
        <v>65</v>
      </c>
      <c r="R5803" s="4">
        <f>IFERROR(Table1[[#This Row],[Operating Profit]]/Table1[[#This Row],[Units Sold]],0)</f>
        <v>34.450000000000003</v>
      </c>
      <c r="S5803" s="4">
        <f>IFERROR((Table1[[#This Row],[Total Sales]]-Table1[[#This Row],[Operating Profit]])/Table1[[#This Row],[Units Sold]],0)</f>
        <v>30.549999999999997</v>
      </c>
      <c r="T5803" s="4" t="str">
        <f>IF(Table1[[#This Row],[Profit per unit]]&gt;$V$8,"Premium","Mass")</f>
        <v>Mass</v>
      </c>
      <c r="U5803" s="4"/>
    </row>
    <row r="5804" spans="2:21" ht="14.25" customHeight="1" x14ac:dyDescent="0.3">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c r="O5804" s="4" t="str">
        <f>TEXT(Table1[[#This Row],[Invoice Date]],"mmm")</f>
        <v>Aug</v>
      </c>
      <c r="P5804" s="4">
        <f>YEAR(Table1[[#This Row],[Invoice Date]])</f>
        <v>2021</v>
      </c>
      <c r="Q5804" s="4">
        <f>IFERROR(Table1[[#This Row],[Total Sales]]/Table1[[#This Row],[Units Sold]],4)</f>
        <v>69</v>
      </c>
      <c r="R5804" s="4">
        <f>IFERROR(Table1[[#This Row],[Operating Profit]]/Table1[[#This Row],[Units Sold]],0)</f>
        <v>30.360000000000003</v>
      </c>
      <c r="S5804" s="4">
        <f>IFERROR((Table1[[#This Row],[Total Sales]]-Table1[[#This Row],[Operating Profit]])/Table1[[#This Row],[Units Sold]],0)</f>
        <v>38.64</v>
      </c>
      <c r="T5804" s="4" t="str">
        <f>IF(Table1[[#This Row],[Profit per unit]]&gt;$V$8,"Premium","Mass")</f>
        <v>Mass</v>
      </c>
      <c r="U5804" s="4"/>
    </row>
    <row r="5805" spans="2:21" ht="14.25" customHeight="1" x14ac:dyDescent="0.3">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c r="O5805" s="4" t="str">
        <f>TEXT(Table1[[#This Row],[Invoice Date]],"mmm")</f>
        <v>Sep</v>
      </c>
      <c r="P5805" s="4">
        <f>YEAR(Table1[[#This Row],[Invoice Date]])</f>
        <v>2021</v>
      </c>
      <c r="Q5805" s="4">
        <f>IFERROR(Table1[[#This Row],[Total Sales]]/Table1[[#This Row],[Units Sold]],4)</f>
        <v>46</v>
      </c>
      <c r="R5805" s="4">
        <f>IFERROR(Table1[[#This Row],[Operating Profit]]/Table1[[#This Row],[Units Sold]],0)</f>
        <v>20.699999999999996</v>
      </c>
      <c r="S5805" s="4">
        <f>IFERROR((Table1[[#This Row],[Total Sales]]-Table1[[#This Row],[Operating Profit]])/Table1[[#This Row],[Units Sold]],0)</f>
        <v>25.300000000000004</v>
      </c>
      <c r="T5805" s="4" t="str">
        <f>IF(Table1[[#This Row],[Profit per unit]]&gt;$V$8,"Premium","Mass")</f>
        <v>Mass</v>
      </c>
      <c r="U5805" s="4"/>
    </row>
    <row r="5806" spans="2:21" ht="14.25" customHeight="1" x14ac:dyDescent="0.3">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c r="O5806" s="4" t="str">
        <f>TEXT(Table1[[#This Row],[Invoice Date]],"mmm")</f>
        <v>Sep</v>
      </c>
      <c r="P5806" s="4">
        <f>YEAR(Table1[[#This Row],[Invoice Date]])</f>
        <v>2021</v>
      </c>
      <c r="Q5806" s="4">
        <f>IFERROR(Table1[[#This Row],[Total Sales]]/Table1[[#This Row],[Units Sold]],4)</f>
        <v>51</v>
      </c>
      <c r="R5806" s="4">
        <f>IFERROR(Table1[[#This Row],[Operating Profit]]/Table1[[#This Row],[Units Sold]],0)</f>
        <v>23.46</v>
      </c>
      <c r="S5806" s="4">
        <f>IFERROR((Table1[[#This Row],[Total Sales]]-Table1[[#This Row],[Operating Profit]])/Table1[[#This Row],[Units Sold]],0)</f>
        <v>27.54</v>
      </c>
      <c r="T5806" s="4" t="str">
        <f>IF(Table1[[#This Row],[Profit per unit]]&gt;$V$8,"Premium","Mass")</f>
        <v>Mass</v>
      </c>
      <c r="U5806" s="4"/>
    </row>
    <row r="5807" spans="2:21" ht="14.25" customHeight="1" x14ac:dyDescent="0.3">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c r="O5807" s="4" t="str">
        <f>TEXT(Table1[[#This Row],[Invoice Date]],"mmm")</f>
        <v>Sep</v>
      </c>
      <c r="P5807" s="4">
        <f>YEAR(Table1[[#This Row],[Invoice Date]])</f>
        <v>2021</v>
      </c>
      <c r="Q5807" s="4">
        <f>IFERROR(Table1[[#This Row],[Total Sales]]/Table1[[#This Row],[Units Sold]],4)</f>
        <v>49</v>
      </c>
      <c r="R5807" s="4">
        <f>IFERROR(Table1[[#This Row],[Operating Profit]]/Table1[[#This Row],[Units Sold]],0)</f>
        <v>22.049999999999997</v>
      </c>
      <c r="S5807" s="4">
        <f>IFERROR((Table1[[#This Row],[Total Sales]]-Table1[[#This Row],[Operating Profit]])/Table1[[#This Row],[Units Sold]],0)</f>
        <v>26.950000000000003</v>
      </c>
      <c r="T5807" s="4" t="str">
        <f>IF(Table1[[#This Row],[Profit per unit]]&gt;$V$8,"Premium","Mass")</f>
        <v>Mass</v>
      </c>
      <c r="U5807" s="4"/>
    </row>
    <row r="5808" spans="2:21" ht="14.25" customHeight="1" x14ac:dyDescent="0.3">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c r="O5808" s="4" t="str">
        <f>TEXT(Table1[[#This Row],[Invoice Date]],"mmm")</f>
        <v>Sep</v>
      </c>
      <c r="P5808" s="4">
        <f>YEAR(Table1[[#This Row],[Invoice Date]])</f>
        <v>2021</v>
      </c>
      <c r="Q5808" s="4">
        <f>IFERROR(Table1[[#This Row],[Total Sales]]/Table1[[#This Row],[Units Sold]],4)</f>
        <v>49</v>
      </c>
      <c r="R5808" s="4">
        <f>IFERROR(Table1[[#This Row],[Operating Profit]]/Table1[[#This Row],[Units Sold]],0)</f>
        <v>22.54</v>
      </c>
      <c r="S5808" s="4">
        <f>IFERROR((Table1[[#This Row],[Total Sales]]-Table1[[#This Row],[Operating Profit]])/Table1[[#This Row],[Units Sold]],0)</f>
        <v>26.46</v>
      </c>
      <c r="T5808" s="4" t="str">
        <f>IF(Table1[[#This Row],[Profit per unit]]&gt;$V$8,"Premium","Mass")</f>
        <v>Mass</v>
      </c>
      <c r="U5808" s="4"/>
    </row>
    <row r="5809" spans="2:21" ht="14.25" customHeight="1" x14ac:dyDescent="0.3">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c r="O5809" s="4" t="str">
        <f>TEXT(Table1[[#This Row],[Invoice Date]],"mmm")</f>
        <v>Sep</v>
      </c>
      <c r="P5809" s="4">
        <f>YEAR(Table1[[#This Row],[Invoice Date]])</f>
        <v>2021</v>
      </c>
      <c r="Q5809" s="4">
        <f>IFERROR(Table1[[#This Row],[Total Sales]]/Table1[[#This Row],[Units Sold]],4)</f>
        <v>58</v>
      </c>
      <c r="R5809" s="4">
        <f>IFERROR(Table1[[#This Row],[Operating Profit]]/Table1[[#This Row],[Units Sold]],0)</f>
        <v>30.740000000000002</v>
      </c>
      <c r="S5809" s="4">
        <f>IFERROR((Table1[[#This Row],[Total Sales]]-Table1[[#This Row],[Operating Profit]])/Table1[[#This Row],[Units Sold]],0)</f>
        <v>27.259999999999998</v>
      </c>
      <c r="T5809" s="4" t="str">
        <f>IF(Table1[[#This Row],[Profit per unit]]&gt;$V$8,"Premium","Mass")</f>
        <v>Mass</v>
      </c>
      <c r="U5809" s="4"/>
    </row>
    <row r="5810" spans="2:21" ht="14.25" customHeight="1" x14ac:dyDescent="0.3">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c r="O5810" s="4" t="str">
        <f>TEXT(Table1[[#This Row],[Invoice Date]],"mmm")</f>
        <v>Sep</v>
      </c>
      <c r="P5810" s="4">
        <f>YEAR(Table1[[#This Row],[Invoice Date]])</f>
        <v>2021</v>
      </c>
      <c r="Q5810" s="4">
        <f>IFERROR(Table1[[#This Row],[Total Sales]]/Table1[[#This Row],[Units Sold]],4)</f>
        <v>41</v>
      </c>
      <c r="R5810" s="4">
        <f>IFERROR(Table1[[#This Row],[Operating Profit]]/Table1[[#This Row],[Units Sold]],0)</f>
        <v>17.22</v>
      </c>
      <c r="S5810" s="4">
        <f>IFERROR((Table1[[#This Row],[Total Sales]]-Table1[[#This Row],[Operating Profit]])/Table1[[#This Row],[Units Sold]],0)</f>
        <v>23.78</v>
      </c>
      <c r="T5810" s="4" t="str">
        <f>IF(Table1[[#This Row],[Profit per unit]]&gt;$V$8,"Premium","Mass")</f>
        <v>Mass</v>
      </c>
      <c r="U5810" s="4"/>
    </row>
    <row r="5811" spans="2:21" ht="14.25" customHeight="1" x14ac:dyDescent="0.3">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c r="O5811" s="4" t="str">
        <f>TEXT(Table1[[#This Row],[Invoice Date]],"mmm")</f>
        <v>Oct</v>
      </c>
      <c r="P5811" s="4">
        <f>YEAR(Table1[[#This Row],[Invoice Date]])</f>
        <v>2021</v>
      </c>
      <c r="Q5811" s="4">
        <f>IFERROR(Table1[[#This Row],[Total Sales]]/Table1[[#This Row],[Units Sold]],4)</f>
        <v>38</v>
      </c>
      <c r="R5811" s="4">
        <f>IFERROR(Table1[[#This Row],[Operating Profit]]/Table1[[#This Row],[Units Sold]],0)</f>
        <v>17.86</v>
      </c>
      <c r="S5811" s="4">
        <f>IFERROR((Table1[[#This Row],[Total Sales]]-Table1[[#This Row],[Operating Profit]])/Table1[[#This Row],[Units Sold]],0)</f>
        <v>20.14</v>
      </c>
      <c r="T5811" s="4" t="str">
        <f>IF(Table1[[#This Row],[Profit per unit]]&gt;$V$8,"Premium","Mass")</f>
        <v>Mass</v>
      </c>
      <c r="U5811" s="4"/>
    </row>
    <row r="5812" spans="2:21" ht="14.25" customHeight="1" x14ac:dyDescent="0.3">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c r="O5812" s="4" t="str">
        <f>TEXT(Table1[[#This Row],[Invoice Date]],"mmm")</f>
        <v>Oct</v>
      </c>
      <c r="P5812" s="4">
        <f>YEAR(Table1[[#This Row],[Invoice Date]])</f>
        <v>2021</v>
      </c>
      <c r="Q5812" s="4">
        <f>IFERROR(Table1[[#This Row],[Total Sales]]/Table1[[#This Row],[Units Sold]],4)</f>
        <v>50</v>
      </c>
      <c r="R5812" s="4">
        <f>IFERROR(Table1[[#This Row],[Operating Profit]]/Table1[[#This Row],[Units Sold]],0)</f>
        <v>22.999999999999996</v>
      </c>
      <c r="S5812" s="4">
        <f>IFERROR((Table1[[#This Row],[Total Sales]]-Table1[[#This Row],[Operating Profit]])/Table1[[#This Row],[Units Sold]],0)</f>
        <v>27.000000000000004</v>
      </c>
      <c r="T5812" s="4" t="str">
        <f>IF(Table1[[#This Row],[Profit per unit]]&gt;$V$8,"Premium","Mass")</f>
        <v>Mass</v>
      </c>
      <c r="U5812" s="4"/>
    </row>
    <row r="5813" spans="2:21" ht="14.25" customHeight="1" x14ac:dyDescent="0.3">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c r="O5813" s="4" t="str">
        <f>TEXT(Table1[[#This Row],[Invoice Date]],"mmm")</f>
        <v>Oct</v>
      </c>
      <c r="P5813" s="4">
        <f>YEAR(Table1[[#This Row],[Invoice Date]])</f>
        <v>2021</v>
      </c>
      <c r="Q5813" s="4">
        <f>IFERROR(Table1[[#This Row],[Total Sales]]/Table1[[#This Row],[Units Sold]],4)</f>
        <v>46</v>
      </c>
      <c r="R5813" s="4">
        <f>IFERROR(Table1[[#This Row],[Operating Profit]]/Table1[[#This Row],[Units Sold]],0)</f>
        <v>22.54</v>
      </c>
      <c r="S5813" s="4">
        <f>IFERROR((Table1[[#This Row],[Total Sales]]-Table1[[#This Row],[Operating Profit]])/Table1[[#This Row],[Units Sold]],0)</f>
        <v>23.46</v>
      </c>
      <c r="T5813" s="4" t="str">
        <f>IF(Table1[[#This Row],[Profit per unit]]&gt;$V$8,"Premium","Mass")</f>
        <v>Mass</v>
      </c>
      <c r="U5813" s="4"/>
    </row>
    <row r="5814" spans="2:21" ht="14.25" customHeight="1" x14ac:dyDescent="0.3">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c r="O5814" s="4" t="str">
        <f>TEXT(Table1[[#This Row],[Invoice Date]],"mmm")</f>
        <v>Oct</v>
      </c>
      <c r="P5814" s="4">
        <f>YEAR(Table1[[#This Row],[Invoice Date]])</f>
        <v>2021</v>
      </c>
      <c r="Q5814" s="4">
        <f>IFERROR(Table1[[#This Row],[Total Sales]]/Table1[[#This Row],[Units Sold]],4)</f>
        <v>44</v>
      </c>
      <c r="R5814" s="4">
        <f>IFERROR(Table1[[#This Row],[Operating Profit]]/Table1[[#This Row],[Units Sold]],0)</f>
        <v>21.12</v>
      </c>
      <c r="S5814" s="4">
        <f>IFERROR((Table1[[#This Row],[Total Sales]]-Table1[[#This Row],[Operating Profit]])/Table1[[#This Row],[Units Sold]],0)</f>
        <v>22.88</v>
      </c>
      <c r="T5814" s="4" t="str">
        <f>IF(Table1[[#This Row],[Profit per unit]]&gt;$V$8,"Premium","Mass")</f>
        <v>Mass</v>
      </c>
      <c r="U5814" s="4"/>
    </row>
    <row r="5815" spans="2:21" ht="14.25" customHeight="1" x14ac:dyDescent="0.3">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c r="O5815" s="4" t="str">
        <f>TEXT(Table1[[#This Row],[Invoice Date]],"mmm")</f>
        <v>Oct</v>
      </c>
      <c r="P5815" s="4">
        <f>YEAR(Table1[[#This Row],[Invoice Date]])</f>
        <v>2021</v>
      </c>
      <c r="Q5815" s="4">
        <f>IFERROR(Table1[[#This Row],[Total Sales]]/Table1[[#This Row],[Units Sold]],4)</f>
        <v>51</v>
      </c>
      <c r="R5815" s="4">
        <f>IFERROR(Table1[[#This Row],[Operating Profit]]/Table1[[#This Row],[Units Sold]],0)</f>
        <v>27.54</v>
      </c>
      <c r="S5815" s="4">
        <f>IFERROR((Table1[[#This Row],[Total Sales]]-Table1[[#This Row],[Operating Profit]])/Table1[[#This Row],[Units Sold]],0)</f>
        <v>23.46</v>
      </c>
      <c r="T5815" s="4" t="str">
        <f>IF(Table1[[#This Row],[Profit per unit]]&gt;$V$8,"Premium","Mass")</f>
        <v>Mass</v>
      </c>
      <c r="U5815" s="4"/>
    </row>
    <row r="5816" spans="2:21" ht="14.25" customHeight="1" x14ac:dyDescent="0.3">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c r="O5816" s="4" t="str">
        <f>TEXT(Table1[[#This Row],[Invoice Date]],"mmm")</f>
        <v>Oct</v>
      </c>
      <c r="P5816" s="4">
        <f>YEAR(Table1[[#This Row],[Invoice Date]])</f>
        <v>2021</v>
      </c>
      <c r="Q5816" s="4">
        <f>IFERROR(Table1[[#This Row],[Total Sales]]/Table1[[#This Row],[Units Sold]],4)</f>
        <v>58</v>
      </c>
      <c r="R5816" s="4">
        <f>IFERROR(Table1[[#This Row],[Operating Profit]]/Table1[[#This Row],[Units Sold]],0)</f>
        <v>24.939999999999998</v>
      </c>
      <c r="S5816" s="4">
        <f>IFERROR((Table1[[#This Row],[Total Sales]]-Table1[[#This Row],[Operating Profit]])/Table1[[#This Row],[Units Sold]],0)</f>
        <v>33.06</v>
      </c>
      <c r="T5816" s="4" t="str">
        <f>IF(Table1[[#This Row],[Profit per unit]]&gt;$V$8,"Premium","Mass")</f>
        <v>Mass</v>
      </c>
      <c r="U5816" s="4"/>
    </row>
    <row r="5817" spans="2:21" ht="14.25" customHeight="1" x14ac:dyDescent="0.3">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c r="O5817" s="4" t="str">
        <f>TEXT(Table1[[#This Row],[Invoice Date]],"mmm")</f>
        <v>Nov</v>
      </c>
      <c r="P5817" s="4">
        <f>YEAR(Table1[[#This Row],[Invoice Date]])</f>
        <v>2021</v>
      </c>
      <c r="Q5817" s="4">
        <f>IFERROR(Table1[[#This Row],[Total Sales]]/Table1[[#This Row],[Units Sold]],4)</f>
        <v>44</v>
      </c>
      <c r="R5817" s="4">
        <f>IFERROR(Table1[[#This Row],[Operating Profit]]/Table1[[#This Row],[Units Sold]],0)</f>
        <v>20.239999999999998</v>
      </c>
      <c r="S5817" s="4">
        <f>IFERROR((Table1[[#This Row],[Total Sales]]-Table1[[#This Row],[Operating Profit]])/Table1[[#This Row],[Units Sold]],0)</f>
        <v>23.76</v>
      </c>
      <c r="T5817" s="4" t="str">
        <f>IF(Table1[[#This Row],[Profit per unit]]&gt;$V$8,"Premium","Mass")</f>
        <v>Mass</v>
      </c>
      <c r="U5817" s="4"/>
    </row>
    <row r="5818" spans="2:21" ht="14.25" customHeight="1" x14ac:dyDescent="0.3">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c r="O5818" s="4" t="str">
        <f>TEXT(Table1[[#This Row],[Invoice Date]],"mmm")</f>
        <v>Nov</v>
      </c>
      <c r="P5818" s="4">
        <f>YEAR(Table1[[#This Row],[Invoice Date]])</f>
        <v>2021</v>
      </c>
      <c r="Q5818" s="4">
        <f>IFERROR(Table1[[#This Row],[Total Sales]]/Table1[[#This Row],[Units Sold]],4)</f>
        <v>48</v>
      </c>
      <c r="R5818" s="4">
        <f>IFERROR(Table1[[#This Row],[Operating Profit]]/Table1[[#This Row],[Units Sold]],0)</f>
        <v>24</v>
      </c>
      <c r="S5818" s="4">
        <f>IFERROR((Table1[[#This Row],[Total Sales]]-Table1[[#This Row],[Operating Profit]])/Table1[[#This Row],[Units Sold]],0)</f>
        <v>24</v>
      </c>
      <c r="T5818" s="4" t="str">
        <f>IF(Table1[[#This Row],[Profit per unit]]&gt;$V$8,"Premium","Mass")</f>
        <v>Mass</v>
      </c>
      <c r="U5818" s="4"/>
    </row>
    <row r="5819" spans="2:21" ht="14.25" customHeight="1" x14ac:dyDescent="0.3">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c r="O5819" s="4" t="str">
        <f>TEXT(Table1[[#This Row],[Invoice Date]],"mmm")</f>
        <v>Nov</v>
      </c>
      <c r="P5819" s="4">
        <f>YEAR(Table1[[#This Row],[Invoice Date]])</f>
        <v>2021</v>
      </c>
      <c r="Q5819" s="4">
        <f>IFERROR(Table1[[#This Row],[Total Sales]]/Table1[[#This Row],[Units Sold]],4)</f>
        <v>42</v>
      </c>
      <c r="R5819" s="4">
        <f>IFERROR(Table1[[#This Row],[Operating Profit]]/Table1[[#This Row],[Units Sold]],0)</f>
        <v>21</v>
      </c>
      <c r="S5819" s="4">
        <f>IFERROR((Table1[[#This Row],[Total Sales]]-Table1[[#This Row],[Operating Profit]])/Table1[[#This Row],[Units Sold]],0)</f>
        <v>21</v>
      </c>
      <c r="T5819" s="4" t="str">
        <f>IF(Table1[[#This Row],[Profit per unit]]&gt;$V$8,"Premium","Mass")</f>
        <v>Mass</v>
      </c>
      <c r="U5819" s="4"/>
    </row>
    <row r="5820" spans="2:21" ht="14.25" customHeight="1" x14ac:dyDescent="0.3">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c r="O5820" s="4" t="str">
        <f>TEXT(Table1[[#This Row],[Invoice Date]],"mmm")</f>
        <v>Nov</v>
      </c>
      <c r="P5820" s="4">
        <f>YEAR(Table1[[#This Row],[Invoice Date]])</f>
        <v>2021</v>
      </c>
      <c r="Q5820" s="4">
        <f>IFERROR(Table1[[#This Row],[Total Sales]]/Table1[[#This Row],[Units Sold]],4)</f>
        <v>51</v>
      </c>
      <c r="R5820" s="4">
        <f>IFERROR(Table1[[#This Row],[Operating Profit]]/Table1[[#This Row],[Units Sold]],0)</f>
        <v>23.459999999999997</v>
      </c>
      <c r="S5820" s="4">
        <f>IFERROR((Table1[[#This Row],[Total Sales]]-Table1[[#This Row],[Operating Profit]])/Table1[[#This Row],[Units Sold]],0)</f>
        <v>27.540000000000003</v>
      </c>
      <c r="T5820" s="4" t="str">
        <f>IF(Table1[[#This Row],[Profit per unit]]&gt;$V$8,"Premium","Mass")</f>
        <v>Mass</v>
      </c>
      <c r="U5820" s="4"/>
    </row>
    <row r="5821" spans="2:21" ht="14.25" customHeight="1" x14ac:dyDescent="0.3">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c r="O5821" s="4" t="str">
        <f>TEXT(Table1[[#This Row],[Invoice Date]],"mmm")</f>
        <v>Nov</v>
      </c>
      <c r="P5821" s="4">
        <f>YEAR(Table1[[#This Row],[Invoice Date]])</f>
        <v>2021</v>
      </c>
      <c r="Q5821" s="4">
        <f>IFERROR(Table1[[#This Row],[Total Sales]]/Table1[[#This Row],[Units Sold]],4)</f>
        <v>68</v>
      </c>
      <c r="R5821" s="4">
        <f>IFERROR(Table1[[#This Row],[Operating Profit]]/Table1[[#This Row],[Units Sold]],0)</f>
        <v>36.72</v>
      </c>
      <c r="S5821" s="4">
        <f>IFERROR((Table1[[#This Row],[Total Sales]]-Table1[[#This Row],[Operating Profit]])/Table1[[#This Row],[Units Sold]],0)</f>
        <v>31.279999999999998</v>
      </c>
      <c r="T5821" s="4" t="str">
        <f>IF(Table1[[#This Row],[Profit per unit]]&gt;$V$8,"Premium","Mass")</f>
        <v>Mass</v>
      </c>
      <c r="U5821" s="4"/>
    </row>
    <row r="5822" spans="2:21" ht="14.25" customHeight="1" x14ac:dyDescent="0.3">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c r="O5822" s="4" t="str">
        <f>TEXT(Table1[[#This Row],[Invoice Date]],"mmm")</f>
        <v>Nov</v>
      </c>
      <c r="P5822" s="4">
        <f>YEAR(Table1[[#This Row],[Invoice Date]])</f>
        <v>2021</v>
      </c>
      <c r="Q5822" s="4">
        <f>IFERROR(Table1[[#This Row],[Total Sales]]/Table1[[#This Row],[Units Sold]],4)</f>
        <v>76</v>
      </c>
      <c r="R5822" s="4">
        <f>IFERROR(Table1[[#This Row],[Operating Profit]]/Table1[[#This Row],[Units Sold]],0)</f>
        <v>31.919999999999998</v>
      </c>
      <c r="S5822" s="4">
        <f>IFERROR((Table1[[#This Row],[Total Sales]]-Table1[[#This Row],[Operating Profit]])/Table1[[#This Row],[Units Sold]],0)</f>
        <v>44.08</v>
      </c>
      <c r="T5822" s="4" t="str">
        <f>IF(Table1[[#This Row],[Profit per unit]]&gt;$V$8,"Premium","Mass")</f>
        <v>Mass</v>
      </c>
      <c r="U5822" s="4"/>
    </row>
    <row r="5823" spans="2:21" ht="14.25" customHeight="1" x14ac:dyDescent="0.3">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c r="O5823" s="4" t="str">
        <f>TEXT(Table1[[#This Row],[Invoice Date]],"mmm")</f>
        <v>Dec</v>
      </c>
      <c r="P5823" s="4">
        <f>YEAR(Table1[[#This Row],[Invoice Date]])</f>
        <v>2021</v>
      </c>
      <c r="Q5823" s="4">
        <f>IFERROR(Table1[[#This Row],[Total Sales]]/Table1[[#This Row],[Units Sold]],4)</f>
        <v>61</v>
      </c>
      <c r="R5823" s="4">
        <f>IFERROR(Table1[[#This Row],[Operating Profit]]/Table1[[#This Row],[Units Sold]],0)</f>
        <v>29.279999999999998</v>
      </c>
      <c r="S5823" s="4">
        <f>IFERROR((Table1[[#This Row],[Total Sales]]-Table1[[#This Row],[Operating Profit]])/Table1[[#This Row],[Units Sold]],0)</f>
        <v>31.720000000000002</v>
      </c>
      <c r="T5823" s="4" t="str">
        <f>IF(Table1[[#This Row],[Profit per unit]]&gt;$V$8,"Premium","Mass")</f>
        <v>Mass</v>
      </c>
      <c r="U5823" s="4"/>
    </row>
    <row r="5824" spans="2:21" ht="14.25" customHeight="1" x14ac:dyDescent="0.3">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c r="O5824" s="4" t="str">
        <f>TEXT(Table1[[#This Row],[Invoice Date]],"mmm")</f>
        <v>Dec</v>
      </c>
      <c r="P5824" s="4">
        <f>YEAR(Table1[[#This Row],[Invoice Date]])</f>
        <v>2021</v>
      </c>
      <c r="Q5824" s="4">
        <f>IFERROR(Table1[[#This Row],[Total Sales]]/Table1[[#This Row],[Units Sold]],4)</f>
        <v>72</v>
      </c>
      <c r="R5824" s="4">
        <f>IFERROR(Table1[[#This Row],[Operating Profit]]/Table1[[#This Row],[Units Sold]],0)</f>
        <v>33.839999999999996</v>
      </c>
      <c r="S5824" s="4">
        <f>IFERROR((Table1[[#This Row],[Total Sales]]-Table1[[#This Row],[Operating Profit]])/Table1[[#This Row],[Units Sold]],0)</f>
        <v>38.160000000000004</v>
      </c>
      <c r="T5824" s="4" t="str">
        <f>IF(Table1[[#This Row],[Profit per unit]]&gt;$V$8,"Premium","Mass")</f>
        <v>Mass</v>
      </c>
      <c r="U5824" s="4"/>
    </row>
    <row r="5825" spans="2:21" ht="14.25" customHeight="1" x14ac:dyDescent="0.3">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c r="O5825" s="4" t="str">
        <f>TEXT(Table1[[#This Row],[Invoice Date]],"mmm")</f>
        <v>Dec</v>
      </c>
      <c r="P5825" s="4">
        <f>YEAR(Table1[[#This Row],[Invoice Date]])</f>
        <v>2021</v>
      </c>
      <c r="Q5825" s="4">
        <f>IFERROR(Table1[[#This Row],[Total Sales]]/Table1[[#This Row],[Units Sold]],4)</f>
        <v>67</v>
      </c>
      <c r="R5825" s="4">
        <f>IFERROR(Table1[[#This Row],[Operating Profit]]/Table1[[#This Row],[Units Sold]],0)</f>
        <v>30.149999999999995</v>
      </c>
      <c r="S5825" s="4">
        <f>IFERROR((Table1[[#This Row],[Total Sales]]-Table1[[#This Row],[Operating Profit]])/Table1[[#This Row],[Units Sold]],0)</f>
        <v>36.850000000000009</v>
      </c>
      <c r="T5825" s="4" t="str">
        <f>IF(Table1[[#This Row],[Profit per unit]]&gt;$V$8,"Premium","Mass")</f>
        <v>Mass</v>
      </c>
      <c r="U5825" s="4"/>
    </row>
    <row r="5826" spans="2:21" ht="14.25" customHeight="1" x14ac:dyDescent="0.3">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c r="O5826" s="4" t="str">
        <f>TEXT(Table1[[#This Row],[Invoice Date]],"mmm")</f>
        <v>Dec</v>
      </c>
      <c r="P5826" s="4">
        <f>YEAR(Table1[[#This Row],[Invoice Date]])</f>
        <v>2021</v>
      </c>
      <c r="Q5826" s="4">
        <f>IFERROR(Table1[[#This Row],[Total Sales]]/Table1[[#This Row],[Units Sold]],4)</f>
        <v>67</v>
      </c>
      <c r="R5826" s="4">
        <f>IFERROR(Table1[[#This Row],[Operating Profit]]/Table1[[#This Row],[Units Sold]],0)</f>
        <v>30.15</v>
      </c>
      <c r="S5826" s="4">
        <f>IFERROR((Table1[[#This Row],[Total Sales]]-Table1[[#This Row],[Operating Profit]])/Table1[[#This Row],[Units Sold]],0)</f>
        <v>36.85</v>
      </c>
      <c r="T5826" s="4" t="str">
        <f>IF(Table1[[#This Row],[Profit per unit]]&gt;$V$8,"Premium","Mass")</f>
        <v>Mass</v>
      </c>
      <c r="U5826" s="4"/>
    </row>
    <row r="5827" spans="2:21" ht="14.25" customHeight="1" x14ac:dyDescent="0.3">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c r="O5827" s="4" t="str">
        <f>TEXT(Table1[[#This Row],[Invoice Date]],"mmm")</f>
        <v>Dec</v>
      </c>
      <c r="P5827" s="4">
        <f>YEAR(Table1[[#This Row],[Invoice Date]])</f>
        <v>2021</v>
      </c>
      <c r="Q5827" s="4">
        <f>IFERROR(Table1[[#This Row],[Total Sales]]/Table1[[#This Row],[Units Sold]],4)</f>
        <v>72</v>
      </c>
      <c r="R5827" s="4">
        <f>IFERROR(Table1[[#This Row],[Operating Profit]]/Table1[[#This Row],[Units Sold]],0)</f>
        <v>36</v>
      </c>
      <c r="S5827" s="4">
        <f>IFERROR((Table1[[#This Row],[Total Sales]]-Table1[[#This Row],[Operating Profit]])/Table1[[#This Row],[Units Sold]],0)</f>
        <v>36</v>
      </c>
      <c r="T5827" s="4" t="str">
        <f>IF(Table1[[#This Row],[Profit per unit]]&gt;$V$8,"Premium","Mass")</f>
        <v>Mass</v>
      </c>
      <c r="U5827" s="4"/>
    </row>
    <row r="5828" spans="2:21" ht="14.25" customHeight="1" x14ac:dyDescent="0.3">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c r="O5828" s="4" t="str">
        <f>TEXT(Table1[[#This Row],[Invoice Date]],"mmm")</f>
        <v>Dec</v>
      </c>
      <c r="P5828" s="4">
        <f>YEAR(Table1[[#This Row],[Invoice Date]])</f>
        <v>2021</v>
      </c>
      <c r="Q5828" s="4">
        <f>IFERROR(Table1[[#This Row],[Total Sales]]/Table1[[#This Row],[Units Sold]],4)</f>
        <v>77</v>
      </c>
      <c r="R5828" s="4">
        <f>IFERROR(Table1[[#This Row],[Operating Profit]]/Table1[[#This Row],[Units Sold]],0)</f>
        <v>30.800000000000004</v>
      </c>
      <c r="S5828" s="4">
        <f>IFERROR((Table1[[#This Row],[Total Sales]]-Table1[[#This Row],[Operating Profit]])/Table1[[#This Row],[Units Sold]],0)</f>
        <v>46.199999999999996</v>
      </c>
      <c r="T5828" s="4" t="str">
        <f>IF(Table1[[#This Row],[Profit per unit]]&gt;$V$8,"Premium","Mass")</f>
        <v>Mass</v>
      </c>
      <c r="U5828" s="4"/>
    </row>
    <row r="5829" spans="2:21" ht="14.25" customHeight="1" x14ac:dyDescent="0.3">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c r="O5829" s="4" t="str">
        <f>TEXT(Table1[[#This Row],[Invoice Date]],"mmm")</f>
        <v>Jan</v>
      </c>
      <c r="P5829" s="4">
        <f>YEAR(Table1[[#This Row],[Invoice Date]])</f>
        <v>2021</v>
      </c>
      <c r="Q5829" s="4">
        <f>IFERROR(Table1[[#This Row],[Total Sales]]/Table1[[#This Row],[Units Sold]],4)</f>
        <v>33</v>
      </c>
      <c r="R5829" s="4">
        <f>IFERROR(Table1[[#This Row],[Operating Profit]]/Table1[[#This Row],[Units Sold]],0)</f>
        <v>16.829999999999998</v>
      </c>
      <c r="S5829" s="4">
        <f>IFERROR((Table1[[#This Row],[Total Sales]]-Table1[[#This Row],[Operating Profit]])/Table1[[#This Row],[Units Sold]],0)</f>
        <v>16.170000000000002</v>
      </c>
      <c r="T5829" s="4" t="str">
        <f>IF(Table1[[#This Row],[Profit per unit]]&gt;$V$8,"Premium","Mass")</f>
        <v>Mass</v>
      </c>
      <c r="U5829" s="4"/>
    </row>
    <row r="5830" spans="2:21" ht="14.25" customHeight="1" x14ac:dyDescent="0.3">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c r="O5830" s="4" t="str">
        <f>TEXT(Table1[[#This Row],[Invoice Date]],"mmm")</f>
        <v>Jan</v>
      </c>
      <c r="P5830" s="4">
        <f>YEAR(Table1[[#This Row],[Invoice Date]])</f>
        <v>2021</v>
      </c>
      <c r="Q5830" s="4">
        <f>IFERROR(Table1[[#This Row],[Total Sales]]/Table1[[#This Row],[Units Sold]],4)</f>
        <v>42</v>
      </c>
      <c r="R5830" s="4">
        <f>IFERROR(Table1[[#This Row],[Operating Profit]]/Table1[[#This Row],[Units Sold]],0)</f>
        <v>22.68</v>
      </c>
      <c r="S5830" s="4">
        <f>IFERROR((Table1[[#This Row],[Total Sales]]-Table1[[#This Row],[Operating Profit]])/Table1[[#This Row],[Units Sold]],0)</f>
        <v>19.32</v>
      </c>
      <c r="T5830" s="4" t="str">
        <f>IF(Table1[[#This Row],[Profit per unit]]&gt;$V$8,"Premium","Mass")</f>
        <v>Mass</v>
      </c>
      <c r="U5830" s="4"/>
    </row>
    <row r="5831" spans="2:21" ht="14.25" customHeight="1" x14ac:dyDescent="0.3">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c r="O5831" s="4" t="str">
        <f>TEXT(Table1[[#This Row],[Invoice Date]],"mmm")</f>
        <v>Jan</v>
      </c>
      <c r="P5831" s="4">
        <f>YEAR(Table1[[#This Row],[Invoice Date]])</f>
        <v>2021</v>
      </c>
      <c r="Q5831" s="4">
        <f>IFERROR(Table1[[#This Row],[Total Sales]]/Table1[[#This Row],[Units Sold]],4)</f>
        <v>43</v>
      </c>
      <c r="R5831" s="4">
        <f>IFERROR(Table1[[#This Row],[Operating Profit]]/Table1[[#This Row],[Units Sold]],0)</f>
        <v>23.220000000000002</v>
      </c>
      <c r="S5831" s="4">
        <f>IFERROR((Table1[[#This Row],[Total Sales]]-Table1[[#This Row],[Operating Profit]])/Table1[[#This Row],[Units Sold]],0)</f>
        <v>19.779999999999998</v>
      </c>
      <c r="T5831" s="4" t="str">
        <f>IF(Table1[[#This Row],[Profit per unit]]&gt;$V$8,"Premium","Mass")</f>
        <v>Mass</v>
      </c>
      <c r="U5831" s="4"/>
    </row>
    <row r="5832" spans="2:21" ht="14.25" customHeight="1" x14ac:dyDescent="0.3">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c r="O5832" s="4" t="str">
        <f>TEXT(Table1[[#This Row],[Invoice Date]],"mmm")</f>
        <v>Jan</v>
      </c>
      <c r="P5832" s="4">
        <f>YEAR(Table1[[#This Row],[Invoice Date]])</f>
        <v>2021</v>
      </c>
      <c r="Q5832" s="4">
        <f>IFERROR(Table1[[#This Row],[Total Sales]]/Table1[[#This Row],[Units Sold]],4)</f>
        <v>41</v>
      </c>
      <c r="R5832" s="4">
        <f>IFERROR(Table1[[#This Row],[Operating Profit]]/Table1[[#This Row],[Units Sold]],0)</f>
        <v>22.549999999999997</v>
      </c>
      <c r="S5832" s="4">
        <f>IFERROR((Table1[[#This Row],[Total Sales]]-Table1[[#This Row],[Operating Profit]])/Table1[[#This Row],[Units Sold]],0)</f>
        <v>18.450000000000003</v>
      </c>
      <c r="T5832" s="4" t="str">
        <f>IF(Table1[[#This Row],[Profit per unit]]&gt;$V$8,"Premium","Mass")</f>
        <v>Mass</v>
      </c>
      <c r="U5832" s="4"/>
    </row>
    <row r="5833" spans="2:21" ht="14.25" customHeight="1" x14ac:dyDescent="0.3">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c r="O5833" s="4" t="str">
        <f>TEXT(Table1[[#This Row],[Invoice Date]],"mmm")</f>
        <v>Jan</v>
      </c>
      <c r="P5833" s="4">
        <f>YEAR(Table1[[#This Row],[Invoice Date]])</f>
        <v>2021</v>
      </c>
      <c r="Q5833" s="4">
        <f>IFERROR(Table1[[#This Row],[Total Sales]]/Table1[[#This Row],[Units Sold]],4)</f>
        <v>46</v>
      </c>
      <c r="R5833" s="4">
        <f>IFERROR(Table1[[#This Row],[Operating Profit]]/Table1[[#This Row],[Units Sold]],0)</f>
        <v>27.14</v>
      </c>
      <c r="S5833" s="4">
        <f>IFERROR((Table1[[#This Row],[Total Sales]]-Table1[[#This Row],[Operating Profit]])/Table1[[#This Row],[Units Sold]],0)</f>
        <v>18.86</v>
      </c>
      <c r="T5833" s="4" t="str">
        <f>IF(Table1[[#This Row],[Profit per unit]]&gt;$V$8,"Premium","Mass")</f>
        <v>Mass</v>
      </c>
      <c r="U5833" s="4"/>
    </row>
    <row r="5834" spans="2:21" ht="14.25" customHeight="1" x14ac:dyDescent="0.3">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c r="O5834" s="4" t="str">
        <f>TEXT(Table1[[#This Row],[Invoice Date]],"mmm")</f>
        <v>Jan</v>
      </c>
      <c r="P5834" s="4">
        <f>YEAR(Table1[[#This Row],[Invoice Date]])</f>
        <v>2021</v>
      </c>
      <c r="Q5834" s="4">
        <f>IFERROR(Table1[[#This Row],[Total Sales]]/Table1[[#This Row],[Units Sold]],4)</f>
        <v>41</v>
      </c>
      <c r="R5834" s="4">
        <f>IFERROR(Table1[[#This Row],[Operating Profit]]/Table1[[#This Row],[Units Sold]],0)</f>
        <v>19.68</v>
      </c>
      <c r="S5834" s="4">
        <f>IFERROR((Table1[[#This Row],[Total Sales]]-Table1[[#This Row],[Operating Profit]])/Table1[[#This Row],[Units Sold]],0)</f>
        <v>21.32</v>
      </c>
      <c r="T5834" s="4" t="str">
        <f>IF(Table1[[#This Row],[Profit per unit]]&gt;$V$8,"Premium","Mass")</f>
        <v>Mass</v>
      </c>
      <c r="U5834" s="4"/>
    </row>
    <row r="5835" spans="2:21" ht="14.25" customHeight="1" x14ac:dyDescent="0.3">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c r="O5835" s="4" t="str">
        <f>TEXT(Table1[[#This Row],[Invoice Date]],"mmm")</f>
        <v>Feb</v>
      </c>
      <c r="P5835" s="4">
        <f>YEAR(Table1[[#This Row],[Invoice Date]])</f>
        <v>2021</v>
      </c>
      <c r="Q5835" s="4">
        <f>IFERROR(Table1[[#This Row],[Total Sales]]/Table1[[#This Row],[Units Sold]],4)</f>
        <v>33</v>
      </c>
      <c r="R5835" s="4">
        <f>IFERROR(Table1[[#This Row],[Operating Profit]]/Table1[[#This Row],[Units Sold]],0)</f>
        <v>17.489999999999998</v>
      </c>
      <c r="S5835" s="4">
        <f>IFERROR((Table1[[#This Row],[Total Sales]]-Table1[[#This Row],[Operating Profit]])/Table1[[#This Row],[Units Sold]],0)</f>
        <v>15.51</v>
      </c>
      <c r="T5835" s="4" t="str">
        <f>IF(Table1[[#This Row],[Profit per unit]]&gt;$V$8,"Premium","Mass")</f>
        <v>Mass</v>
      </c>
      <c r="U5835" s="4"/>
    </row>
    <row r="5836" spans="2:21" ht="14.25" customHeight="1" x14ac:dyDescent="0.3">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c r="O5836" s="4" t="str">
        <f>TEXT(Table1[[#This Row],[Invoice Date]],"mmm")</f>
        <v>Feb</v>
      </c>
      <c r="P5836" s="4">
        <f>YEAR(Table1[[#This Row],[Invoice Date]])</f>
        <v>2021</v>
      </c>
      <c r="Q5836" s="4">
        <f>IFERROR(Table1[[#This Row],[Total Sales]]/Table1[[#This Row],[Units Sold]],4)</f>
        <v>41</v>
      </c>
      <c r="R5836" s="4">
        <f>IFERROR(Table1[[#This Row],[Operating Profit]]/Table1[[#This Row],[Units Sold]],0)</f>
        <v>20.91</v>
      </c>
      <c r="S5836" s="4">
        <f>IFERROR((Table1[[#This Row],[Total Sales]]-Table1[[#This Row],[Operating Profit]])/Table1[[#This Row],[Units Sold]],0)</f>
        <v>20.09</v>
      </c>
      <c r="T5836" s="4" t="str">
        <f>IF(Table1[[#This Row],[Profit per unit]]&gt;$V$8,"Premium","Mass")</f>
        <v>Mass</v>
      </c>
      <c r="U5836" s="4"/>
    </row>
    <row r="5837" spans="2:21" ht="14.25" customHeight="1" x14ac:dyDescent="0.3">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c r="O5837" s="4" t="str">
        <f>TEXT(Table1[[#This Row],[Invoice Date]],"mmm")</f>
        <v>Feb</v>
      </c>
      <c r="P5837" s="4">
        <f>YEAR(Table1[[#This Row],[Invoice Date]])</f>
        <v>2021</v>
      </c>
      <c r="Q5837" s="4">
        <f>IFERROR(Table1[[#This Row],[Total Sales]]/Table1[[#This Row],[Units Sold]],4)</f>
        <v>41</v>
      </c>
      <c r="R5837" s="4">
        <f>IFERROR(Table1[[#This Row],[Operating Profit]]/Table1[[#This Row],[Units Sold]],0)</f>
        <v>21.32</v>
      </c>
      <c r="S5837" s="4">
        <f>IFERROR((Table1[[#This Row],[Total Sales]]-Table1[[#This Row],[Operating Profit]])/Table1[[#This Row],[Units Sold]],0)</f>
        <v>19.68</v>
      </c>
      <c r="T5837" s="4" t="str">
        <f>IF(Table1[[#This Row],[Profit per unit]]&gt;$V$8,"Premium","Mass")</f>
        <v>Mass</v>
      </c>
      <c r="U5837" s="4"/>
    </row>
    <row r="5838" spans="2:21" ht="14.25" customHeight="1" x14ac:dyDescent="0.3">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c r="O5838" s="4" t="str">
        <f>TEXT(Table1[[#This Row],[Invoice Date]],"mmm")</f>
        <v>Feb</v>
      </c>
      <c r="P5838" s="4">
        <f>YEAR(Table1[[#This Row],[Invoice Date]])</f>
        <v>2021</v>
      </c>
      <c r="Q5838" s="4">
        <f>IFERROR(Table1[[#This Row],[Total Sales]]/Table1[[#This Row],[Units Sold]],4)</f>
        <v>44</v>
      </c>
      <c r="R5838" s="4">
        <f>IFERROR(Table1[[#This Row],[Operating Profit]]/Table1[[#This Row],[Units Sold]],0)</f>
        <v>24.199999999999996</v>
      </c>
      <c r="S5838" s="4">
        <f>IFERROR((Table1[[#This Row],[Total Sales]]-Table1[[#This Row],[Operating Profit]])/Table1[[#This Row],[Units Sold]],0)</f>
        <v>19.800000000000004</v>
      </c>
      <c r="T5838" s="4" t="str">
        <f>IF(Table1[[#This Row],[Profit per unit]]&gt;$V$8,"Premium","Mass")</f>
        <v>Mass</v>
      </c>
      <c r="U5838" s="4"/>
    </row>
    <row r="5839" spans="2:21" ht="14.25" customHeight="1" x14ac:dyDescent="0.3">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c r="O5839" s="4" t="str">
        <f>TEXT(Table1[[#This Row],[Invoice Date]],"mmm")</f>
        <v>Feb</v>
      </c>
      <c r="P5839" s="4">
        <f>YEAR(Table1[[#This Row],[Invoice Date]])</f>
        <v>2021</v>
      </c>
      <c r="Q5839" s="4">
        <f>IFERROR(Table1[[#This Row],[Total Sales]]/Table1[[#This Row],[Units Sold]],4)</f>
        <v>48</v>
      </c>
      <c r="R5839" s="4">
        <f>IFERROR(Table1[[#This Row],[Operating Profit]]/Table1[[#This Row],[Units Sold]],0)</f>
        <v>28.8</v>
      </c>
      <c r="S5839" s="4">
        <f>IFERROR((Table1[[#This Row],[Total Sales]]-Table1[[#This Row],[Operating Profit]])/Table1[[#This Row],[Units Sold]],0)</f>
        <v>19.2</v>
      </c>
      <c r="T5839" s="4" t="str">
        <f>IF(Table1[[#This Row],[Profit per unit]]&gt;$V$8,"Premium","Mass")</f>
        <v>Mass</v>
      </c>
      <c r="U5839" s="4"/>
    </row>
    <row r="5840" spans="2:21" ht="14.25" customHeight="1" x14ac:dyDescent="0.3">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c r="O5840" s="4" t="str">
        <f>TEXT(Table1[[#This Row],[Invoice Date]],"mmm")</f>
        <v>Feb</v>
      </c>
      <c r="P5840" s="4">
        <f>YEAR(Table1[[#This Row],[Invoice Date]])</f>
        <v>2021</v>
      </c>
      <c r="Q5840" s="4">
        <f>IFERROR(Table1[[#This Row],[Total Sales]]/Table1[[#This Row],[Units Sold]],4)</f>
        <v>44</v>
      </c>
      <c r="R5840" s="4">
        <f>IFERROR(Table1[[#This Row],[Operating Profit]]/Table1[[#This Row],[Units Sold]],0)</f>
        <v>21.119999999999997</v>
      </c>
      <c r="S5840" s="4">
        <f>IFERROR((Table1[[#This Row],[Total Sales]]-Table1[[#This Row],[Operating Profit]])/Table1[[#This Row],[Units Sold]],0)</f>
        <v>22.880000000000003</v>
      </c>
      <c r="T5840" s="4" t="str">
        <f>IF(Table1[[#This Row],[Profit per unit]]&gt;$V$8,"Premium","Mass")</f>
        <v>Mass</v>
      </c>
      <c r="U5840" s="4"/>
    </row>
    <row r="5841" spans="2:21" ht="14.25" customHeight="1" x14ac:dyDescent="0.3">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c r="O5841" s="4" t="str">
        <f>TEXT(Table1[[#This Row],[Invoice Date]],"mmm")</f>
        <v>Mar</v>
      </c>
      <c r="P5841" s="4">
        <f>YEAR(Table1[[#This Row],[Invoice Date]])</f>
        <v>2021</v>
      </c>
      <c r="Q5841" s="4">
        <f>IFERROR(Table1[[#This Row],[Total Sales]]/Table1[[#This Row],[Units Sold]],4)</f>
        <v>44</v>
      </c>
      <c r="R5841" s="4">
        <f>IFERROR(Table1[[#This Row],[Operating Profit]]/Table1[[#This Row],[Units Sold]],0)</f>
        <v>22.439999999999998</v>
      </c>
      <c r="S5841" s="4">
        <f>IFERROR((Table1[[#This Row],[Total Sales]]-Table1[[#This Row],[Operating Profit]])/Table1[[#This Row],[Units Sold]],0)</f>
        <v>21.560000000000002</v>
      </c>
      <c r="T5841" s="4" t="str">
        <f>IF(Table1[[#This Row],[Profit per unit]]&gt;$V$8,"Premium","Mass")</f>
        <v>Mass</v>
      </c>
      <c r="U5841" s="4"/>
    </row>
    <row r="5842" spans="2:21" ht="14.25" customHeight="1" x14ac:dyDescent="0.3">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c r="O5842" s="4" t="str">
        <f>TEXT(Table1[[#This Row],[Invoice Date]],"mmm")</f>
        <v>Mar</v>
      </c>
      <c r="P5842" s="4">
        <f>YEAR(Table1[[#This Row],[Invoice Date]])</f>
        <v>2021</v>
      </c>
      <c r="Q5842" s="4">
        <f>IFERROR(Table1[[#This Row],[Total Sales]]/Table1[[#This Row],[Units Sold]],4)</f>
        <v>51</v>
      </c>
      <c r="R5842" s="4">
        <f>IFERROR(Table1[[#This Row],[Operating Profit]]/Table1[[#This Row],[Units Sold]],0)</f>
        <v>28.049999999999997</v>
      </c>
      <c r="S5842" s="4">
        <f>IFERROR((Table1[[#This Row],[Total Sales]]-Table1[[#This Row],[Operating Profit]])/Table1[[#This Row],[Units Sold]],0)</f>
        <v>22.950000000000003</v>
      </c>
      <c r="T5842" s="4" t="str">
        <f>IF(Table1[[#This Row],[Profit per unit]]&gt;$V$8,"Premium","Mass")</f>
        <v>Mass</v>
      </c>
      <c r="U5842" s="4"/>
    </row>
    <row r="5843" spans="2:21" ht="14.25" customHeight="1" x14ac:dyDescent="0.3">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c r="O5843" s="4" t="str">
        <f>TEXT(Table1[[#This Row],[Invoice Date]],"mmm")</f>
        <v>Mar</v>
      </c>
      <c r="P5843" s="4">
        <f>YEAR(Table1[[#This Row],[Invoice Date]])</f>
        <v>2021</v>
      </c>
      <c r="Q5843" s="4">
        <f>IFERROR(Table1[[#This Row],[Total Sales]]/Table1[[#This Row],[Units Sold]],4)</f>
        <v>56</v>
      </c>
      <c r="R5843" s="4">
        <f>IFERROR(Table1[[#This Row],[Operating Profit]]/Table1[[#This Row],[Units Sold]],0)</f>
        <v>30.799999999999997</v>
      </c>
      <c r="S5843" s="4">
        <f>IFERROR((Table1[[#This Row],[Total Sales]]-Table1[[#This Row],[Operating Profit]])/Table1[[#This Row],[Units Sold]],0)</f>
        <v>25.200000000000003</v>
      </c>
      <c r="T5843" s="4" t="str">
        <f>IF(Table1[[#This Row],[Profit per unit]]&gt;$V$8,"Premium","Mass")</f>
        <v>Mass</v>
      </c>
      <c r="U5843" s="4"/>
    </row>
    <row r="5844" spans="2:21" ht="14.25" customHeight="1" x14ac:dyDescent="0.3">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c r="O5844" s="4" t="str">
        <f>TEXT(Table1[[#This Row],[Invoice Date]],"mmm")</f>
        <v>Mar</v>
      </c>
      <c r="P5844" s="4">
        <f>YEAR(Table1[[#This Row],[Invoice Date]])</f>
        <v>2021</v>
      </c>
      <c r="Q5844" s="4">
        <f>IFERROR(Table1[[#This Row],[Total Sales]]/Table1[[#This Row],[Units Sold]],4)</f>
        <v>50</v>
      </c>
      <c r="R5844" s="4">
        <f>IFERROR(Table1[[#This Row],[Operating Profit]]/Table1[[#This Row],[Units Sold]],0)</f>
        <v>27.499999999999993</v>
      </c>
      <c r="S5844" s="4">
        <f>IFERROR((Table1[[#This Row],[Total Sales]]-Table1[[#This Row],[Operating Profit]])/Table1[[#This Row],[Units Sold]],0)</f>
        <v>22.500000000000007</v>
      </c>
      <c r="T5844" s="4" t="str">
        <f>IF(Table1[[#This Row],[Profit per unit]]&gt;$V$8,"Premium","Mass")</f>
        <v>Mass</v>
      </c>
      <c r="U5844" s="4"/>
    </row>
    <row r="5845" spans="2:21" ht="14.25" customHeight="1" x14ac:dyDescent="0.3">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c r="O5845" s="4" t="str">
        <f>TEXT(Table1[[#This Row],[Invoice Date]],"mmm")</f>
        <v>Mar</v>
      </c>
      <c r="P5845" s="4">
        <f>YEAR(Table1[[#This Row],[Invoice Date]])</f>
        <v>2021</v>
      </c>
      <c r="Q5845" s="4">
        <f>IFERROR(Table1[[#This Row],[Total Sales]]/Table1[[#This Row],[Units Sold]],4)</f>
        <v>56</v>
      </c>
      <c r="R5845" s="4">
        <f>IFERROR(Table1[[#This Row],[Operating Profit]]/Table1[[#This Row],[Units Sold]],0)</f>
        <v>33.599999999999994</v>
      </c>
      <c r="S5845" s="4">
        <f>IFERROR((Table1[[#This Row],[Total Sales]]-Table1[[#This Row],[Operating Profit]])/Table1[[#This Row],[Units Sold]],0)</f>
        <v>22.400000000000002</v>
      </c>
      <c r="T5845" s="4" t="str">
        <f>IF(Table1[[#This Row],[Profit per unit]]&gt;$V$8,"Premium","Mass")</f>
        <v>Mass</v>
      </c>
      <c r="U5845" s="4"/>
    </row>
    <row r="5846" spans="2:21" ht="14.25" customHeight="1" x14ac:dyDescent="0.3">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c r="O5846" s="4" t="str">
        <f>TEXT(Table1[[#This Row],[Invoice Date]],"mmm")</f>
        <v>Mar</v>
      </c>
      <c r="P5846" s="4">
        <f>YEAR(Table1[[#This Row],[Invoice Date]])</f>
        <v>2021</v>
      </c>
      <c r="Q5846" s="4">
        <f>IFERROR(Table1[[#This Row],[Total Sales]]/Table1[[#This Row],[Units Sold]],4)</f>
        <v>41</v>
      </c>
      <c r="R5846" s="4">
        <f>IFERROR(Table1[[#This Row],[Operating Profit]]/Table1[[#This Row],[Units Sold]],0)</f>
        <v>18.45</v>
      </c>
      <c r="S5846" s="4">
        <f>IFERROR((Table1[[#This Row],[Total Sales]]-Table1[[#This Row],[Operating Profit]])/Table1[[#This Row],[Units Sold]],0)</f>
        <v>22.55</v>
      </c>
      <c r="T5846" s="4" t="str">
        <f>IF(Table1[[#This Row],[Profit per unit]]&gt;$V$8,"Premium","Mass")</f>
        <v>Mass</v>
      </c>
      <c r="U5846" s="4"/>
    </row>
    <row r="5847" spans="2:21" ht="14.25" customHeight="1" x14ac:dyDescent="0.3">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c r="O5847" s="4" t="str">
        <f>TEXT(Table1[[#This Row],[Invoice Date]],"mmm")</f>
        <v>Apr</v>
      </c>
      <c r="P5847" s="4">
        <f>YEAR(Table1[[#This Row],[Invoice Date]])</f>
        <v>2021</v>
      </c>
      <c r="Q5847" s="4">
        <f>IFERROR(Table1[[#This Row],[Total Sales]]/Table1[[#This Row],[Units Sold]],4)</f>
        <v>48</v>
      </c>
      <c r="R5847" s="4">
        <f>IFERROR(Table1[[#This Row],[Operating Profit]]/Table1[[#This Row],[Units Sold]],0)</f>
        <v>24.96</v>
      </c>
      <c r="S5847" s="4">
        <f>IFERROR((Table1[[#This Row],[Total Sales]]-Table1[[#This Row],[Operating Profit]])/Table1[[#This Row],[Units Sold]],0)</f>
        <v>23.04</v>
      </c>
      <c r="T5847" s="4" t="str">
        <f>IF(Table1[[#This Row],[Profit per unit]]&gt;$V$8,"Premium","Mass")</f>
        <v>Mass</v>
      </c>
      <c r="U5847" s="4"/>
    </row>
    <row r="5848" spans="2:21" ht="14.25" customHeight="1" x14ac:dyDescent="0.3">
      <c r="B5848" s="4" t="s">
        <v>30</v>
      </c>
      <c r="C5848" s="4">
        <v>1128299</v>
      </c>
      <c r="D5848" s="5">
        <v>44303</v>
      </c>
      <c r="E5848" s="4" t="s">
        <v>27</v>
      </c>
      <c r="F5848" s="4" t="s">
        <v>81</v>
      </c>
      <c r="G5848" s="4" t="s">
        <v>82</v>
      </c>
      <c r="H5848" s="6" t="s">
        <v>19</v>
      </c>
      <c r="I5848" s="7">
        <v>52</v>
      </c>
      <c r="J5848" s="8">
        <v>88</v>
      </c>
      <c r="K5848" s="9">
        <v>4576</v>
      </c>
      <c r="L5848" s="9">
        <v>2288</v>
      </c>
      <c r="M5848" s="10">
        <v>0.5</v>
      </c>
      <c r="N5848" s="4" t="s">
        <v>83</v>
      </c>
      <c r="O5848" s="4" t="str">
        <f>TEXT(Table1[[#This Row],[Invoice Date]],"mmm")</f>
        <v>Apr</v>
      </c>
      <c r="P5848" s="4">
        <f>YEAR(Table1[[#This Row],[Invoice Date]])</f>
        <v>2021</v>
      </c>
      <c r="Q5848" s="4">
        <f>IFERROR(Table1[[#This Row],[Total Sales]]/Table1[[#This Row],[Units Sold]],4)</f>
        <v>52</v>
      </c>
      <c r="R5848" s="4">
        <f>IFERROR(Table1[[#This Row],[Operating Profit]]/Table1[[#This Row],[Units Sold]],0)</f>
        <v>26</v>
      </c>
      <c r="S5848" s="4">
        <f>IFERROR((Table1[[#This Row],[Total Sales]]-Table1[[#This Row],[Operating Profit]])/Table1[[#This Row],[Units Sold]],0)</f>
        <v>26</v>
      </c>
      <c r="T5848" s="4" t="str">
        <f>IF(Table1[[#This Row],[Profit per unit]]&gt;$V$8,"Premium","Mass")</f>
        <v>Mass</v>
      </c>
      <c r="U5848" s="4"/>
    </row>
    <row r="5849" spans="2:21" ht="14.25" customHeight="1" x14ac:dyDescent="0.3">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c r="O5849" s="4" t="str">
        <f>TEXT(Table1[[#This Row],[Invoice Date]],"mmm")</f>
        <v>Apr</v>
      </c>
      <c r="P5849" s="4">
        <f>YEAR(Table1[[#This Row],[Invoice Date]])</f>
        <v>2021</v>
      </c>
      <c r="Q5849" s="4">
        <f>IFERROR(Table1[[#This Row],[Total Sales]]/Table1[[#This Row],[Units Sold]],4)</f>
        <v>52</v>
      </c>
      <c r="R5849" s="4">
        <f>IFERROR(Table1[[#This Row],[Operating Profit]]/Table1[[#This Row],[Units Sold]],0)</f>
        <v>26.52</v>
      </c>
      <c r="S5849" s="4">
        <f>IFERROR((Table1[[#This Row],[Total Sales]]-Table1[[#This Row],[Operating Profit]])/Table1[[#This Row],[Units Sold]],0)</f>
        <v>25.48</v>
      </c>
      <c r="T5849" s="4" t="str">
        <f>IF(Table1[[#This Row],[Profit per unit]]&gt;$V$8,"Premium","Mass")</f>
        <v>Mass</v>
      </c>
      <c r="U5849" s="4"/>
    </row>
    <row r="5850" spans="2:21" ht="14.25" customHeight="1" x14ac:dyDescent="0.3">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c r="O5850" s="4" t="str">
        <f>TEXT(Table1[[#This Row],[Invoice Date]],"mmm")</f>
        <v>Apr</v>
      </c>
      <c r="P5850" s="4">
        <f>YEAR(Table1[[#This Row],[Invoice Date]])</f>
        <v>2021</v>
      </c>
      <c r="Q5850" s="4">
        <f>IFERROR(Table1[[#This Row],[Total Sales]]/Table1[[#This Row],[Units Sold]],4)</f>
        <v>39</v>
      </c>
      <c r="R5850" s="4">
        <f>IFERROR(Table1[[#This Row],[Operating Profit]]/Table1[[#This Row],[Units Sold]],0)</f>
        <v>20.67</v>
      </c>
      <c r="S5850" s="4">
        <f>IFERROR((Table1[[#This Row],[Total Sales]]-Table1[[#This Row],[Operating Profit]])/Table1[[#This Row],[Units Sold]],0)</f>
        <v>18.329999999999998</v>
      </c>
      <c r="T5850" s="4" t="str">
        <f>IF(Table1[[#This Row],[Profit per unit]]&gt;$V$8,"Premium","Mass")</f>
        <v>Mass</v>
      </c>
      <c r="U5850" s="4"/>
    </row>
    <row r="5851" spans="2:21" ht="14.25" customHeight="1" x14ac:dyDescent="0.3">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c r="O5851" s="4" t="str">
        <f>TEXT(Table1[[#This Row],[Invoice Date]],"mmm")</f>
        <v>Apr</v>
      </c>
      <c r="P5851" s="4">
        <f>YEAR(Table1[[#This Row],[Invoice Date]])</f>
        <v>2021</v>
      </c>
      <c r="Q5851" s="4">
        <f>IFERROR(Table1[[#This Row],[Total Sales]]/Table1[[#This Row],[Units Sold]],4)</f>
        <v>43</v>
      </c>
      <c r="R5851" s="4">
        <f>IFERROR(Table1[[#This Row],[Operating Profit]]/Table1[[#This Row],[Units Sold]],0)</f>
        <v>24.510000000000005</v>
      </c>
      <c r="S5851" s="4">
        <f>IFERROR((Table1[[#This Row],[Total Sales]]-Table1[[#This Row],[Operating Profit]])/Table1[[#This Row],[Units Sold]],0)</f>
        <v>18.489999999999995</v>
      </c>
      <c r="T5851" s="4" t="str">
        <f>IF(Table1[[#This Row],[Profit per unit]]&gt;$V$8,"Premium","Mass")</f>
        <v>Mass</v>
      </c>
      <c r="U5851" s="4"/>
    </row>
    <row r="5852" spans="2:21" ht="14.25" customHeight="1" x14ac:dyDescent="0.3">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c r="O5852" s="4" t="str">
        <f>TEXT(Table1[[#This Row],[Invoice Date]],"mmm")</f>
        <v>Apr</v>
      </c>
      <c r="P5852" s="4">
        <f>YEAR(Table1[[#This Row],[Invoice Date]])</f>
        <v>2021</v>
      </c>
      <c r="Q5852" s="4">
        <f>IFERROR(Table1[[#This Row],[Total Sales]]/Table1[[#This Row],[Units Sold]],4)</f>
        <v>55</v>
      </c>
      <c r="R5852" s="4">
        <f>IFERROR(Table1[[#This Row],[Operating Profit]]/Table1[[#This Row],[Units Sold]],0)</f>
        <v>27.5</v>
      </c>
      <c r="S5852" s="4">
        <f>IFERROR((Table1[[#This Row],[Total Sales]]-Table1[[#This Row],[Operating Profit]])/Table1[[#This Row],[Units Sold]],0)</f>
        <v>27.5</v>
      </c>
      <c r="T5852" s="4" t="str">
        <f>IF(Table1[[#This Row],[Profit per unit]]&gt;$V$8,"Premium","Mass")</f>
        <v>Mass</v>
      </c>
      <c r="U5852" s="4"/>
    </row>
    <row r="5853" spans="2:21" ht="14.25" customHeight="1" x14ac:dyDescent="0.3">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c r="O5853" s="4" t="str">
        <f>TEXT(Table1[[#This Row],[Invoice Date]],"mmm")</f>
        <v>May</v>
      </c>
      <c r="P5853" s="4">
        <f>YEAR(Table1[[#This Row],[Invoice Date]])</f>
        <v>2021</v>
      </c>
      <c r="Q5853" s="4">
        <f>IFERROR(Table1[[#This Row],[Total Sales]]/Table1[[#This Row],[Units Sold]],4)</f>
        <v>43</v>
      </c>
      <c r="R5853" s="4">
        <f>IFERROR(Table1[[#This Row],[Operating Profit]]/Table1[[#This Row],[Units Sold]],0)</f>
        <v>22.79</v>
      </c>
      <c r="S5853" s="4">
        <f>IFERROR((Table1[[#This Row],[Total Sales]]-Table1[[#This Row],[Operating Profit]])/Table1[[#This Row],[Units Sold]],0)</f>
        <v>20.21</v>
      </c>
      <c r="T5853" s="4" t="str">
        <f>IF(Table1[[#This Row],[Profit per unit]]&gt;$V$8,"Premium","Mass")</f>
        <v>Mass</v>
      </c>
      <c r="U5853" s="4"/>
    </row>
    <row r="5854" spans="2:21" ht="14.25" customHeight="1" x14ac:dyDescent="0.3">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c r="O5854" s="4" t="str">
        <f>TEXT(Table1[[#This Row],[Invoice Date]],"mmm")</f>
        <v>May</v>
      </c>
      <c r="P5854" s="4">
        <f>YEAR(Table1[[#This Row],[Invoice Date]])</f>
        <v>2021</v>
      </c>
      <c r="Q5854" s="4">
        <f>IFERROR(Table1[[#This Row],[Total Sales]]/Table1[[#This Row],[Units Sold]],4)</f>
        <v>47</v>
      </c>
      <c r="R5854" s="4">
        <f>IFERROR(Table1[[#This Row],[Operating Profit]]/Table1[[#This Row],[Units Sold]],0)</f>
        <v>24.44</v>
      </c>
      <c r="S5854" s="4">
        <f>IFERROR((Table1[[#This Row],[Total Sales]]-Table1[[#This Row],[Operating Profit]])/Table1[[#This Row],[Units Sold]],0)</f>
        <v>22.56</v>
      </c>
      <c r="T5854" s="4" t="str">
        <f>IF(Table1[[#This Row],[Profit per unit]]&gt;$V$8,"Premium","Mass")</f>
        <v>Mass</v>
      </c>
      <c r="U5854" s="4"/>
    </row>
    <row r="5855" spans="2:21" ht="14.25" customHeight="1" x14ac:dyDescent="0.3">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c r="O5855" s="4" t="str">
        <f>TEXT(Table1[[#This Row],[Invoice Date]],"mmm")</f>
        <v>May</v>
      </c>
      <c r="P5855" s="4">
        <f>YEAR(Table1[[#This Row],[Invoice Date]])</f>
        <v>2021</v>
      </c>
      <c r="Q5855" s="4">
        <f>IFERROR(Table1[[#This Row],[Total Sales]]/Table1[[#This Row],[Units Sold]],4)</f>
        <v>49</v>
      </c>
      <c r="R5855" s="4">
        <f>IFERROR(Table1[[#This Row],[Operating Profit]]/Table1[[#This Row],[Units Sold]],0)</f>
        <v>24.990000000000002</v>
      </c>
      <c r="S5855" s="4">
        <f>IFERROR((Table1[[#This Row],[Total Sales]]-Table1[[#This Row],[Operating Profit]])/Table1[[#This Row],[Units Sold]],0)</f>
        <v>24.009999999999998</v>
      </c>
      <c r="T5855" s="4" t="str">
        <f>IF(Table1[[#This Row],[Profit per unit]]&gt;$V$8,"Premium","Mass")</f>
        <v>Mass</v>
      </c>
      <c r="U5855" s="4"/>
    </row>
    <row r="5856" spans="2:21" ht="14.25" customHeight="1" x14ac:dyDescent="0.3">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c r="O5856" s="4" t="str">
        <f>TEXT(Table1[[#This Row],[Invoice Date]],"mmm")</f>
        <v>May</v>
      </c>
      <c r="P5856" s="4">
        <f>YEAR(Table1[[#This Row],[Invoice Date]])</f>
        <v>2021</v>
      </c>
      <c r="Q5856" s="4">
        <f>IFERROR(Table1[[#This Row],[Total Sales]]/Table1[[#This Row],[Units Sold]],4)</f>
        <v>44</v>
      </c>
      <c r="R5856" s="4">
        <f>IFERROR(Table1[[#This Row],[Operating Profit]]/Table1[[#This Row],[Units Sold]],0)</f>
        <v>22.44</v>
      </c>
      <c r="S5856" s="4">
        <f>IFERROR((Table1[[#This Row],[Total Sales]]-Table1[[#This Row],[Operating Profit]])/Table1[[#This Row],[Units Sold]],0)</f>
        <v>21.56</v>
      </c>
      <c r="T5856" s="4" t="str">
        <f>IF(Table1[[#This Row],[Profit per unit]]&gt;$V$8,"Premium","Mass")</f>
        <v>Mass</v>
      </c>
      <c r="U5856" s="4"/>
    </row>
    <row r="5857" spans="2:21" ht="14.25" customHeight="1" x14ac:dyDescent="0.3">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c r="O5857" s="4" t="str">
        <f>TEXT(Table1[[#This Row],[Invoice Date]],"mmm")</f>
        <v>May</v>
      </c>
      <c r="P5857" s="4">
        <f>YEAR(Table1[[#This Row],[Invoice Date]])</f>
        <v>2021</v>
      </c>
      <c r="Q5857" s="4">
        <f>IFERROR(Table1[[#This Row],[Total Sales]]/Table1[[#This Row],[Units Sold]],4)</f>
        <v>36</v>
      </c>
      <c r="R5857" s="4">
        <f>IFERROR(Table1[[#This Row],[Operating Profit]]/Table1[[#This Row],[Units Sold]],0)</f>
        <v>21.240000000000002</v>
      </c>
      <c r="S5857" s="4">
        <f>IFERROR((Table1[[#This Row],[Total Sales]]-Table1[[#This Row],[Operating Profit]])/Table1[[#This Row],[Units Sold]],0)</f>
        <v>14.759999999999998</v>
      </c>
      <c r="T5857" s="4" t="str">
        <f>IF(Table1[[#This Row],[Profit per unit]]&gt;$V$8,"Premium","Mass")</f>
        <v>Mass</v>
      </c>
      <c r="U5857" s="4"/>
    </row>
    <row r="5858" spans="2:21" ht="14.25" customHeight="1" x14ac:dyDescent="0.3">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c r="O5858" s="4" t="str">
        <f>TEXT(Table1[[#This Row],[Invoice Date]],"mmm")</f>
        <v>May</v>
      </c>
      <c r="P5858" s="4">
        <f>YEAR(Table1[[#This Row],[Invoice Date]])</f>
        <v>2021</v>
      </c>
      <c r="Q5858" s="4">
        <f>IFERROR(Table1[[#This Row],[Total Sales]]/Table1[[#This Row],[Units Sold]],4)</f>
        <v>59</v>
      </c>
      <c r="R5858" s="4">
        <f>IFERROR(Table1[[#This Row],[Operating Profit]]/Table1[[#This Row],[Units Sold]],0)</f>
        <v>26.549999999999997</v>
      </c>
      <c r="S5858" s="4">
        <f>IFERROR((Table1[[#This Row],[Total Sales]]-Table1[[#This Row],[Operating Profit]])/Table1[[#This Row],[Units Sold]],0)</f>
        <v>32.450000000000003</v>
      </c>
      <c r="T5858" s="4" t="str">
        <f>IF(Table1[[#This Row],[Profit per unit]]&gt;$V$8,"Premium","Mass")</f>
        <v>Mass</v>
      </c>
      <c r="U5858" s="4"/>
    </row>
    <row r="5859" spans="2:21" ht="14.25" customHeight="1" x14ac:dyDescent="0.3">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c r="O5859" s="4" t="str">
        <f>TEXT(Table1[[#This Row],[Invoice Date]],"mmm")</f>
        <v>Jun</v>
      </c>
      <c r="P5859" s="4">
        <f>YEAR(Table1[[#This Row],[Invoice Date]])</f>
        <v>2021</v>
      </c>
      <c r="Q5859" s="4">
        <f>IFERROR(Table1[[#This Row],[Total Sales]]/Table1[[#This Row],[Units Sold]],4)</f>
        <v>58</v>
      </c>
      <c r="R5859" s="4">
        <f>IFERROR(Table1[[#This Row],[Operating Profit]]/Table1[[#This Row],[Units Sold]],0)</f>
        <v>29.580000000000002</v>
      </c>
      <c r="S5859" s="4">
        <f>IFERROR((Table1[[#This Row],[Total Sales]]-Table1[[#This Row],[Operating Profit]])/Table1[[#This Row],[Units Sold]],0)</f>
        <v>28.419999999999998</v>
      </c>
      <c r="T5859" s="4" t="str">
        <f>IF(Table1[[#This Row],[Profit per unit]]&gt;$V$8,"Premium","Mass")</f>
        <v>Mass</v>
      </c>
      <c r="U5859" s="4"/>
    </row>
    <row r="5860" spans="2:21" ht="14.25" customHeight="1" x14ac:dyDescent="0.3">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c r="O5860" s="4" t="str">
        <f>TEXT(Table1[[#This Row],[Invoice Date]],"mmm")</f>
        <v>Jun</v>
      </c>
      <c r="P5860" s="4">
        <f>YEAR(Table1[[#This Row],[Invoice Date]])</f>
        <v>2021</v>
      </c>
      <c r="Q5860" s="4">
        <f>IFERROR(Table1[[#This Row],[Total Sales]]/Table1[[#This Row],[Units Sold]],4)</f>
        <v>65</v>
      </c>
      <c r="R5860" s="4">
        <f>IFERROR(Table1[[#This Row],[Operating Profit]]/Table1[[#This Row],[Units Sold]],0)</f>
        <v>33.799999999999997</v>
      </c>
      <c r="S5860" s="4">
        <f>IFERROR((Table1[[#This Row],[Total Sales]]-Table1[[#This Row],[Operating Profit]])/Table1[[#This Row],[Units Sold]],0)</f>
        <v>31.2</v>
      </c>
      <c r="T5860" s="4" t="str">
        <f>IF(Table1[[#This Row],[Profit per unit]]&gt;$V$8,"Premium","Mass")</f>
        <v>Mass</v>
      </c>
      <c r="U5860" s="4"/>
    </row>
    <row r="5861" spans="2:21" ht="14.25" customHeight="1" x14ac:dyDescent="0.3">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c r="O5861" s="4" t="str">
        <f>TEXT(Table1[[#This Row],[Invoice Date]],"mmm")</f>
        <v>Jun</v>
      </c>
      <c r="P5861" s="4">
        <f>YEAR(Table1[[#This Row],[Invoice Date]])</f>
        <v>2021</v>
      </c>
      <c r="Q5861" s="4">
        <f>IFERROR(Table1[[#This Row],[Total Sales]]/Table1[[#This Row],[Units Sold]],4)</f>
        <v>83</v>
      </c>
      <c r="R5861" s="4">
        <f>IFERROR(Table1[[#This Row],[Operating Profit]]/Table1[[#This Row],[Units Sold]],0)</f>
        <v>45.649999999999991</v>
      </c>
      <c r="S5861" s="4">
        <f>IFERROR((Table1[[#This Row],[Total Sales]]-Table1[[#This Row],[Operating Profit]])/Table1[[#This Row],[Units Sold]],0)</f>
        <v>37.350000000000009</v>
      </c>
      <c r="T5861" s="4" t="str">
        <f>IF(Table1[[#This Row],[Profit per unit]]&gt;$V$8,"Premium","Mass")</f>
        <v>Mass</v>
      </c>
      <c r="U5861" s="4"/>
    </row>
    <row r="5862" spans="2:21" ht="14.25" customHeight="1" x14ac:dyDescent="0.3">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c r="O5862" s="4" t="str">
        <f>TEXT(Table1[[#This Row],[Invoice Date]],"mmm")</f>
        <v>Jun</v>
      </c>
      <c r="P5862" s="4">
        <f>YEAR(Table1[[#This Row],[Invoice Date]])</f>
        <v>2021</v>
      </c>
      <c r="Q5862" s="4">
        <f>IFERROR(Table1[[#This Row],[Total Sales]]/Table1[[#This Row],[Units Sold]],4)</f>
        <v>82</v>
      </c>
      <c r="R5862" s="4">
        <f>IFERROR(Table1[[#This Row],[Operating Profit]]/Table1[[#This Row],[Units Sold]],0)</f>
        <v>45.099999999999994</v>
      </c>
      <c r="S5862" s="4">
        <f>IFERROR((Table1[[#This Row],[Total Sales]]-Table1[[#This Row],[Operating Profit]])/Table1[[#This Row],[Units Sold]],0)</f>
        <v>36.900000000000006</v>
      </c>
      <c r="T5862" s="4" t="str">
        <f>IF(Table1[[#This Row],[Profit per unit]]&gt;$V$8,"Premium","Mass")</f>
        <v>Mass</v>
      </c>
      <c r="U5862" s="4"/>
    </row>
    <row r="5863" spans="2:21" ht="14.25" customHeight="1" x14ac:dyDescent="0.3">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c r="O5863" s="4" t="str">
        <f>TEXT(Table1[[#This Row],[Invoice Date]],"mmm")</f>
        <v>Jun</v>
      </c>
      <c r="P5863" s="4">
        <f>YEAR(Table1[[#This Row],[Invoice Date]])</f>
        <v>2021</v>
      </c>
      <c r="Q5863" s="4">
        <f>IFERROR(Table1[[#This Row],[Total Sales]]/Table1[[#This Row],[Units Sold]],4)</f>
        <v>92</v>
      </c>
      <c r="R5863" s="4">
        <f>IFERROR(Table1[[#This Row],[Operating Profit]]/Table1[[#This Row],[Units Sold]],0)</f>
        <v>52.440000000000005</v>
      </c>
      <c r="S5863" s="4">
        <f>IFERROR((Table1[[#This Row],[Total Sales]]-Table1[[#This Row],[Operating Profit]])/Table1[[#This Row],[Units Sold]],0)</f>
        <v>39.559999999999995</v>
      </c>
      <c r="T5863" s="4" t="str">
        <f>IF(Table1[[#This Row],[Profit per unit]]&gt;$V$8,"Premium","Mass")</f>
        <v>Mass</v>
      </c>
      <c r="U5863" s="4"/>
    </row>
    <row r="5864" spans="2:21" ht="14.25" customHeight="1" x14ac:dyDescent="0.3">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c r="O5864" s="4" t="str">
        <f>TEXT(Table1[[#This Row],[Invoice Date]],"mmm")</f>
        <v>Jun</v>
      </c>
      <c r="P5864" s="4">
        <f>YEAR(Table1[[#This Row],[Invoice Date]])</f>
        <v>2021</v>
      </c>
      <c r="Q5864" s="4">
        <f>IFERROR(Table1[[#This Row],[Total Sales]]/Table1[[#This Row],[Units Sold]],4)</f>
        <v>100</v>
      </c>
      <c r="R5864" s="4">
        <f>IFERROR(Table1[[#This Row],[Operating Profit]]/Table1[[#This Row],[Units Sold]],0)</f>
        <v>48</v>
      </c>
      <c r="S5864" s="4">
        <f>IFERROR((Table1[[#This Row],[Total Sales]]-Table1[[#This Row],[Operating Profit]])/Table1[[#This Row],[Units Sold]],0)</f>
        <v>52</v>
      </c>
      <c r="T5864" s="4" t="str">
        <f>IF(Table1[[#This Row],[Profit per unit]]&gt;$V$8,"Premium","Mass")</f>
        <v>Mass</v>
      </c>
      <c r="U5864" s="4"/>
    </row>
    <row r="5865" spans="2:21" ht="14.25" customHeight="1" x14ac:dyDescent="0.3">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c r="O5865" s="4" t="str">
        <f>TEXT(Table1[[#This Row],[Invoice Date]],"mmm")</f>
        <v>Jul</v>
      </c>
      <c r="P5865" s="4">
        <f>YEAR(Table1[[#This Row],[Invoice Date]])</f>
        <v>2021</v>
      </c>
      <c r="Q5865" s="4">
        <f>IFERROR(Table1[[#This Row],[Total Sales]]/Table1[[#This Row],[Units Sold]],4)</f>
        <v>86</v>
      </c>
      <c r="R5865" s="4">
        <f>IFERROR(Table1[[#This Row],[Operating Profit]]/Table1[[#This Row],[Units Sold]],0)</f>
        <v>45.58</v>
      </c>
      <c r="S5865" s="4">
        <f>IFERROR((Table1[[#This Row],[Total Sales]]-Table1[[#This Row],[Operating Profit]])/Table1[[#This Row],[Units Sold]],0)</f>
        <v>40.42</v>
      </c>
      <c r="T5865" s="4" t="str">
        <f>IF(Table1[[#This Row],[Profit per unit]]&gt;$V$8,"Premium","Mass")</f>
        <v>Mass</v>
      </c>
      <c r="U5865" s="4"/>
    </row>
    <row r="5866" spans="2:21" ht="14.25" customHeight="1" x14ac:dyDescent="0.3">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c r="O5866" s="4" t="str">
        <f>TEXT(Table1[[#This Row],[Invoice Date]],"mmm")</f>
        <v>Jul</v>
      </c>
      <c r="P5866" s="4">
        <f>YEAR(Table1[[#This Row],[Invoice Date]])</f>
        <v>2021</v>
      </c>
      <c r="Q5866" s="4">
        <f>IFERROR(Table1[[#This Row],[Total Sales]]/Table1[[#This Row],[Units Sold]],4)</f>
        <v>92</v>
      </c>
      <c r="R5866" s="4">
        <f>IFERROR(Table1[[#This Row],[Operating Profit]]/Table1[[#This Row],[Units Sold]],0)</f>
        <v>50.599999999999994</v>
      </c>
      <c r="S5866" s="4">
        <f>IFERROR((Table1[[#This Row],[Total Sales]]-Table1[[#This Row],[Operating Profit]])/Table1[[#This Row],[Units Sold]],0)</f>
        <v>41.400000000000006</v>
      </c>
      <c r="T5866" s="4" t="str">
        <f>IF(Table1[[#This Row],[Profit per unit]]&gt;$V$8,"Premium","Mass")</f>
        <v>Mass</v>
      </c>
      <c r="U5866" s="4"/>
    </row>
    <row r="5867" spans="2:21" ht="14.25" customHeight="1" x14ac:dyDescent="0.3">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c r="O5867" s="4" t="str">
        <f>TEXT(Table1[[#This Row],[Invoice Date]],"mmm")</f>
        <v>Jul</v>
      </c>
      <c r="P5867" s="4">
        <f>YEAR(Table1[[#This Row],[Invoice Date]])</f>
        <v>2021</v>
      </c>
      <c r="Q5867" s="4">
        <f>IFERROR(Table1[[#This Row],[Total Sales]]/Table1[[#This Row],[Units Sold]],4)</f>
        <v>90</v>
      </c>
      <c r="R5867" s="4">
        <f>IFERROR(Table1[[#This Row],[Operating Profit]]/Table1[[#This Row],[Units Sold]],0)</f>
        <v>48.6</v>
      </c>
      <c r="S5867" s="4">
        <f>IFERROR((Table1[[#This Row],[Total Sales]]-Table1[[#This Row],[Operating Profit]])/Table1[[#This Row],[Units Sold]],0)</f>
        <v>41.4</v>
      </c>
      <c r="T5867" s="4" t="str">
        <f>IF(Table1[[#This Row],[Profit per unit]]&gt;$V$8,"Premium","Mass")</f>
        <v>Mass</v>
      </c>
      <c r="U5867" s="4"/>
    </row>
    <row r="5868" spans="2:21" ht="14.25" customHeight="1" x14ac:dyDescent="0.3">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c r="O5868" s="4" t="str">
        <f>TEXT(Table1[[#This Row],[Invoice Date]],"mmm")</f>
        <v>Jul</v>
      </c>
      <c r="P5868" s="4">
        <f>YEAR(Table1[[#This Row],[Invoice Date]])</f>
        <v>2021</v>
      </c>
      <c r="Q5868" s="4">
        <f>IFERROR(Table1[[#This Row],[Total Sales]]/Table1[[#This Row],[Units Sold]],4)</f>
        <v>86</v>
      </c>
      <c r="R5868" s="4">
        <f>IFERROR(Table1[[#This Row],[Operating Profit]]/Table1[[#This Row],[Units Sold]],0)</f>
        <v>46.44</v>
      </c>
      <c r="S5868" s="4">
        <f>IFERROR((Table1[[#This Row],[Total Sales]]-Table1[[#This Row],[Operating Profit]])/Table1[[#This Row],[Units Sold]],0)</f>
        <v>39.56</v>
      </c>
      <c r="T5868" s="4" t="str">
        <f>IF(Table1[[#This Row],[Profit per unit]]&gt;$V$8,"Premium","Mass")</f>
        <v>Mass</v>
      </c>
      <c r="U5868" s="4"/>
    </row>
    <row r="5869" spans="2:21" ht="14.25" customHeight="1" x14ac:dyDescent="0.3">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c r="O5869" s="4" t="str">
        <f>TEXT(Table1[[#This Row],[Invoice Date]],"mmm")</f>
        <v>Jul</v>
      </c>
      <c r="P5869" s="4">
        <f>YEAR(Table1[[#This Row],[Invoice Date]])</f>
        <v>2021</v>
      </c>
      <c r="Q5869" s="4">
        <f>IFERROR(Table1[[#This Row],[Total Sales]]/Table1[[#This Row],[Units Sold]],4)</f>
        <v>86</v>
      </c>
      <c r="R5869" s="4">
        <f>IFERROR(Table1[[#This Row],[Operating Profit]]/Table1[[#This Row],[Units Sold]],0)</f>
        <v>49.88000000000001</v>
      </c>
      <c r="S5869" s="4">
        <f>IFERROR((Table1[[#This Row],[Total Sales]]-Table1[[#This Row],[Operating Profit]])/Table1[[#This Row],[Units Sold]],0)</f>
        <v>36.11999999999999</v>
      </c>
      <c r="T5869" s="4" t="str">
        <f>IF(Table1[[#This Row],[Profit per unit]]&gt;$V$8,"Premium","Mass")</f>
        <v>Mass</v>
      </c>
      <c r="U5869" s="4"/>
    </row>
    <row r="5870" spans="2:21" ht="14.25" customHeight="1" x14ac:dyDescent="0.3">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c r="O5870" s="4" t="str">
        <f>TEXT(Table1[[#This Row],[Invoice Date]],"mmm")</f>
        <v>Jul</v>
      </c>
      <c r="P5870" s="4">
        <f>YEAR(Table1[[#This Row],[Invoice Date]])</f>
        <v>2021</v>
      </c>
      <c r="Q5870" s="4">
        <f>IFERROR(Table1[[#This Row],[Total Sales]]/Table1[[#This Row],[Units Sold]],4)</f>
        <v>103</v>
      </c>
      <c r="R5870" s="4">
        <f>IFERROR(Table1[[#This Row],[Operating Profit]]/Table1[[#This Row],[Units Sold]],0)</f>
        <v>49.44</v>
      </c>
      <c r="S5870" s="4">
        <f>IFERROR((Table1[[#This Row],[Total Sales]]-Table1[[#This Row],[Operating Profit]])/Table1[[#This Row],[Units Sold]],0)</f>
        <v>53.56</v>
      </c>
      <c r="T5870" s="4" t="str">
        <f>IF(Table1[[#This Row],[Profit per unit]]&gt;$V$8,"Premium","Mass")</f>
        <v>Mass</v>
      </c>
      <c r="U5870" s="4"/>
    </row>
    <row r="5871" spans="2:21" ht="14.25" customHeight="1" x14ac:dyDescent="0.3">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c r="O5871" s="4" t="str">
        <f>TEXT(Table1[[#This Row],[Invoice Date]],"mmm")</f>
        <v>Aug</v>
      </c>
      <c r="P5871" s="4">
        <f>YEAR(Table1[[#This Row],[Invoice Date]])</f>
        <v>2021</v>
      </c>
      <c r="Q5871" s="4">
        <f>IFERROR(Table1[[#This Row],[Total Sales]]/Table1[[#This Row],[Units Sold]],4)</f>
        <v>86</v>
      </c>
      <c r="R5871" s="4">
        <f>IFERROR(Table1[[#This Row],[Operating Profit]]/Table1[[#This Row],[Units Sold]],0)</f>
        <v>43.860000000000007</v>
      </c>
      <c r="S5871" s="4">
        <f>IFERROR((Table1[[#This Row],[Total Sales]]-Table1[[#This Row],[Operating Profit]])/Table1[[#This Row],[Units Sold]],0)</f>
        <v>42.139999999999993</v>
      </c>
      <c r="T5871" s="4" t="str">
        <f>IF(Table1[[#This Row],[Profit per unit]]&gt;$V$8,"Premium","Mass")</f>
        <v>Mass</v>
      </c>
      <c r="U5871" s="4"/>
    </row>
    <row r="5872" spans="2:21" ht="14.25" customHeight="1" x14ac:dyDescent="0.3">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c r="O5872" s="4" t="str">
        <f>TEXT(Table1[[#This Row],[Invoice Date]],"mmm")</f>
        <v>Aug</v>
      </c>
      <c r="P5872" s="4">
        <f>YEAR(Table1[[#This Row],[Invoice Date]])</f>
        <v>2021</v>
      </c>
      <c r="Q5872" s="4">
        <f>IFERROR(Table1[[#This Row],[Total Sales]]/Table1[[#This Row],[Units Sold]],4)</f>
        <v>77</v>
      </c>
      <c r="R5872" s="4">
        <f>IFERROR(Table1[[#This Row],[Operating Profit]]/Table1[[#This Row],[Units Sold]],0)</f>
        <v>39.270000000000003</v>
      </c>
      <c r="S5872" s="4">
        <f>IFERROR((Table1[[#This Row],[Total Sales]]-Table1[[#This Row],[Operating Profit]])/Table1[[#This Row],[Units Sold]],0)</f>
        <v>37.729999999999997</v>
      </c>
      <c r="T5872" s="4" t="str">
        <f>IF(Table1[[#This Row],[Profit per unit]]&gt;$V$8,"Premium","Mass")</f>
        <v>Mass</v>
      </c>
      <c r="U5872" s="4"/>
    </row>
    <row r="5873" spans="2:21" ht="14.25" customHeight="1" x14ac:dyDescent="0.3">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c r="O5873" s="4" t="str">
        <f>TEXT(Table1[[#This Row],[Invoice Date]],"mmm")</f>
        <v>Aug</v>
      </c>
      <c r="P5873" s="4">
        <f>YEAR(Table1[[#This Row],[Invoice Date]])</f>
        <v>2021</v>
      </c>
      <c r="Q5873" s="4">
        <f>IFERROR(Table1[[#This Row],[Total Sales]]/Table1[[#This Row],[Units Sold]],4)</f>
        <v>70</v>
      </c>
      <c r="R5873" s="4">
        <f>IFERROR(Table1[[#This Row],[Operating Profit]]/Table1[[#This Row],[Units Sold]],0)</f>
        <v>38.499999999999993</v>
      </c>
      <c r="S5873" s="4">
        <f>IFERROR((Table1[[#This Row],[Total Sales]]-Table1[[#This Row],[Operating Profit]])/Table1[[#This Row],[Units Sold]],0)</f>
        <v>31.500000000000004</v>
      </c>
      <c r="T5873" s="4" t="str">
        <f>IF(Table1[[#This Row],[Profit per unit]]&gt;$V$8,"Premium","Mass")</f>
        <v>Mass</v>
      </c>
      <c r="U5873" s="4"/>
    </row>
    <row r="5874" spans="2:21" ht="14.25" customHeight="1" x14ac:dyDescent="0.3">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c r="O5874" s="4" t="str">
        <f>TEXT(Table1[[#This Row],[Invoice Date]],"mmm")</f>
        <v>Aug</v>
      </c>
      <c r="P5874" s="4">
        <f>YEAR(Table1[[#This Row],[Invoice Date]])</f>
        <v>2021</v>
      </c>
      <c r="Q5874" s="4">
        <f>IFERROR(Table1[[#This Row],[Total Sales]]/Table1[[#This Row],[Units Sold]],4)</f>
        <v>74</v>
      </c>
      <c r="R5874" s="4">
        <f>IFERROR(Table1[[#This Row],[Operating Profit]]/Table1[[#This Row],[Units Sold]],0)</f>
        <v>39.22</v>
      </c>
      <c r="S5874" s="4">
        <f>IFERROR((Table1[[#This Row],[Total Sales]]-Table1[[#This Row],[Operating Profit]])/Table1[[#This Row],[Units Sold]],0)</f>
        <v>34.78</v>
      </c>
      <c r="T5874" s="4" t="str">
        <f>IF(Table1[[#This Row],[Profit per unit]]&gt;$V$8,"Premium","Mass")</f>
        <v>Mass</v>
      </c>
      <c r="U5874" s="4"/>
    </row>
    <row r="5875" spans="2:21" ht="14.25" customHeight="1" x14ac:dyDescent="0.3">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c r="O5875" s="4" t="str">
        <f>TEXT(Table1[[#This Row],[Invoice Date]],"mmm")</f>
        <v>Aug</v>
      </c>
      <c r="P5875" s="4">
        <f>YEAR(Table1[[#This Row],[Invoice Date]])</f>
        <v>2021</v>
      </c>
      <c r="Q5875" s="4">
        <f>IFERROR(Table1[[#This Row],[Total Sales]]/Table1[[#This Row],[Units Sold]],4)</f>
        <v>64</v>
      </c>
      <c r="R5875" s="4">
        <f>IFERROR(Table1[[#This Row],[Operating Profit]]/Table1[[#This Row],[Units Sold]],0)</f>
        <v>37.760000000000005</v>
      </c>
      <c r="S5875" s="4">
        <f>IFERROR((Table1[[#This Row],[Total Sales]]-Table1[[#This Row],[Operating Profit]])/Table1[[#This Row],[Units Sold]],0)</f>
        <v>26.239999999999991</v>
      </c>
      <c r="T5875" s="4" t="str">
        <f>IF(Table1[[#This Row],[Profit per unit]]&gt;$V$8,"Premium","Mass")</f>
        <v>Mass</v>
      </c>
      <c r="U5875" s="4"/>
    </row>
    <row r="5876" spans="2:21" ht="14.25" customHeight="1" x14ac:dyDescent="0.3">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c r="O5876" s="4" t="str">
        <f>TEXT(Table1[[#This Row],[Invoice Date]],"mmm")</f>
        <v>Aug</v>
      </c>
      <c r="P5876" s="4">
        <f>YEAR(Table1[[#This Row],[Invoice Date]])</f>
        <v>2021</v>
      </c>
      <c r="Q5876" s="4">
        <f>IFERROR(Table1[[#This Row],[Total Sales]]/Table1[[#This Row],[Units Sold]],4)</f>
        <v>63</v>
      </c>
      <c r="R5876" s="4">
        <f>IFERROR(Table1[[#This Row],[Operating Profit]]/Table1[[#This Row],[Units Sold]],0)</f>
        <v>30.869999999999997</v>
      </c>
      <c r="S5876" s="4">
        <f>IFERROR((Table1[[#This Row],[Total Sales]]-Table1[[#This Row],[Operating Profit]])/Table1[[#This Row],[Units Sold]],0)</f>
        <v>32.130000000000003</v>
      </c>
      <c r="T5876" s="4" t="str">
        <f>IF(Table1[[#This Row],[Profit per unit]]&gt;$V$8,"Premium","Mass")</f>
        <v>Mass</v>
      </c>
      <c r="U5876" s="4"/>
    </row>
    <row r="5877" spans="2:21" ht="14.25" customHeight="1" x14ac:dyDescent="0.3">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c r="O5877" s="4" t="str">
        <f>TEXT(Table1[[#This Row],[Invoice Date]],"mmm")</f>
        <v>Sep</v>
      </c>
      <c r="P5877" s="4">
        <f>YEAR(Table1[[#This Row],[Invoice Date]])</f>
        <v>2021</v>
      </c>
      <c r="Q5877" s="4">
        <f>IFERROR(Table1[[#This Row],[Total Sales]]/Table1[[#This Row],[Units Sold]],4)</f>
        <v>43</v>
      </c>
      <c r="R5877" s="4">
        <f>IFERROR(Table1[[#This Row],[Operating Profit]]/Table1[[#This Row],[Units Sold]],0)</f>
        <v>23.65</v>
      </c>
      <c r="S5877" s="4">
        <f>IFERROR((Table1[[#This Row],[Total Sales]]-Table1[[#This Row],[Operating Profit]])/Table1[[#This Row],[Units Sold]],0)</f>
        <v>19.350000000000001</v>
      </c>
      <c r="T5877" s="4" t="str">
        <f>IF(Table1[[#This Row],[Profit per unit]]&gt;$V$8,"Premium","Mass")</f>
        <v>Mass</v>
      </c>
      <c r="U5877" s="4"/>
    </row>
    <row r="5878" spans="2:21" ht="14.25" customHeight="1" x14ac:dyDescent="0.3">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c r="O5878" s="4" t="str">
        <f>TEXT(Table1[[#This Row],[Invoice Date]],"mmm")</f>
        <v>Sep</v>
      </c>
      <c r="P5878" s="4">
        <f>YEAR(Table1[[#This Row],[Invoice Date]])</f>
        <v>2021</v>
      </c>
      <c r="Q5878" s="4">
        <f>IFERROR(Table1[[#This Row],[Total Sales]]/Table1[[#This Row],[Units Sold]],4)</f>
        <v>46</v>
      </c>
      <c r="R5878" s="4">
        <f>IFERROR(Table1[[#This Row],[Operating Profit]]/Table1[[#This Row],[Units Sold]],0)</f>
        <v>23.46</v>
      </c>
      <c r="S5878" s="4">
        <f>IFERROR((Table1[[#This Row],[Total Sales]]-Table1[[#This Row],[Operating Profit]])/Table1[[#This Row],[Units Sold]],0)</f>
        <v>22.54</v>
      </c>
      <c r="T5878" s="4" t="str">
        <f>IF(Table1[[#This Row],[Profit per unit]]&gt;$V$8,"Premium","Mass")</f>
        <v>Mass</v>
      </c>
      <c r="U5878" s="4"/>
    </row>
    <row r="5879" spans="2:21" ht="14.25" customHeight="1" x14ac:dyDescent="0.3">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c r="O5879" s="4" t="str">
        <f>TEXT(Table1[[#This Row],[Invoice Date]],"mmm")</f>
        <v>Sep</v>
      </c>
      <c r="P5879" s="4">
        <f>YEAR(Table1[[#This Row],[Invoice Date]])</f>
        <v>2021</v>
      </c>
      <c r="Q5879" s="4">
        <f>IFERROR(Table1[[#This Row],[Total Sales]]/Table1[[#This Row],[Units Sold]],4)</f>
        <v>43</v>
      </c>
      <c r="R5879" s="4">
        <f>IFERROR(Table1[[#This Row],[Operating Profit]]/Table1[[#This Row],[Units Sold]],0)</f>
        <v>22.360000000000003</v>
      </c>
      <c r="S5879" s="4">
        <f>IFERROR((Table1[[#This Row],[Total Sales]]-Table1[[#This Row],[Operating Profit]])/Table1[[#This Row],[Units Sold]],0)</f>
        <v>20.639999999999997</v>
      </c>
      <c r="T5879" s="4" t="str">
        <f>IF(Table1[[#This Row],[Profit per unit]]&gt;$V$8,"Premium","Mass")</f>
        <v>Mass</v>
      </c>
      <c r="U5879" s="4"/>
    </row>
    <row r="5880" spans="2:21" ht="14.25" customHeight="1" x14ac:dyDescent="0.3">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c r="O5880" s="4" t="str">
        <f>TEXT(Table1[[#This Row],[Invoice Date]],"mmm")</f>
        <v>Sep</v>
      </c>
      <c r="P5880" s="4">
        <f>YEAR(Table1[[#This Row],[Invoice Date]])</f>
        <v>2021</v>
      </c>
      <c r="Q5880" s="4">
        <f>IFERROR(Table1[[#This Row],[Total Sales]]/Table1[[#This Row],[Units Sold]],4)</f>
        <v>41</v>
      </c>
      <c r="R5880" s="4">
        <f>IFERROR(Table1[[#This Row],[Operating Profit]]/Table1[[#This Row],[Units Sold]],0)</f>
        <v>20.91</v>
      </c>
      <c r="S5880" s="4">
        <f>IFERROR((Table1[[#This Row],[Total Sales]]-Table1[[#This Row],[Operating Profit]])/Table1[[#This Row],[Units Sold]],0)</f>
        <v>20.09</v>
      </c>
      <c r="T5880" s="4" t="str">
        <f>IF(Table1[[#This Row],[Profit per unit]]&gt;$V$8,"Premium","Mass")</f>
        <v>Mass</v>
      </c>
      <c r="U5880" s="4"/>
    </row>
    <row r="5881" spans="2:21" ht="14.25" customHeight="1" x14ac:dyDescent="0.3">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c r="O5881" s="4" t="str">
        <f>TEXT(Table1[[#This Row],[Invoice Date]],"mmm")</f>
        <v>Sep</v>
      </c>
      <c r="P5881" s="4">
        <f>YEAR(Table1[[#This Row],[Invoice Date]])</f>
        <v>2021</v>
      </c>
      <c r="Q5881" s="4">
        <f>IFERROR(Table1[[#This Row],[Total Sales]]/Table1[[#This Row],[Units Sold]],4)</f>
        <v>51</v>
      </c>
      <c r="R5881" s="4">
        <f>IFERROR(Table1[[#This Row],[Operating Profit]]/Table1[[#This Row],[Units Sold]],0)</f>
        <v>28.050000000000004</v>
      </c>
      <c r="S5881" s="4">
        <f>IFERROR((Table1[[#This Row],[Total Sales]]-Table1[[#This Row],[Operating Profit]])/Table1[[#This Row],[Units Sold]],0)</f>
        <v>22.949999999999996</v>
      </c>
      <c r="T5881" s="4" t="str">
        <f>IF(Table1[[#This Row],[Profit per unit]]&gt;$V$8,"Premium","Mass")</f>
        <v>Mass</v>
      </c>
      <c r="U5881" s="4"/>
    </row>
    <row r="5882" spans="2:21" ht="14.25" customHeight="1" x14ac:dyDescent="0.3">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c r="O5882" s="4" t="str">
        <f>TEXT(Table1[[#This Row],[Invoice Date]],"mmm")</f>
        <v>Sep</v>
      </c>
      <c r="P5882" s="4">
        <f>YEAR(Table1[[#This Row],[Invoice Date]])</f>
        <v>2021</v>
      </c>
      <c r="Q5882" s="4">
        <f>IFERROR(Table1[[#This Row],[Total Sales]]/Table1[[#This Row],[Units Sold]],4)</f>
        <v>39</v>
      </c>
      <c r="R5882" s="4">
        <f>IFERROR(Table1[[#This Row],[Operating Profit]]/Table1[[#This Row],[Units Sold]],0)</f>
        <v>19.5</v>
      </c>
      <c r="S5882" s="4">
        <f>IFERROR((Table1[[#This Row],[Total Sales]]-Table1[[#This Row],[Operating Profit]])/Table1[[#This Row],[Units Sold]],0)</f>
        <v>19.5</v>
      </c>
      <c r="T5882" s="4" t="str">
        <f>IF(Table1[[#This Row],[Profit per unit]]&gt;$V$8,"Premium","Mass")</f>
        <v>Mass</v>
      </c>
      <c r="U5882" s="4"/>
    </row>
    <row r="5883" spans="2:21" ht="14.25" customHeight="1" x14ac:dyDescent="0.3">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c r="O5883" s="4" t="str">
        <f>TEXT(Table1[[#This Row],[Invoice Date]],"mmm")</f>
        <v>Oct</v>
      </c>
      <c r="P5883" s="4">
        <f>YEAR(Table1[[#This Row],[Invoice Date]])</f>
        <v>2021</v>
      </c>
      <c r="Q5883" s="4">
        <f>IFERROR(Table1[[#This Row],[Total Sales]]/Table1[[#This Row],[Units Sold]],4)</f>
        <v>34</v>
      </c>
      <c r="R5883" s="4">
        <f>IFERROR(Table1[[#This Row],[Operating Profit]]/Table1[[#This Row],[Units Sold]],0)</f>
        <v>18.360000000000003</v>
      </c>
      <c r="S5883" s="4">
        <f>IFERROR((Table1[[#This Row],[Total Sales]]-Table1[[#This Row],[Operating Profit]])/Table1[[#This Row],[Units Sold]],0)</f>
        <v>15.639999999999999</v>
      </c>
      <c r="T5883" s="4" t="str">
        <f>IF(Table1[[#This Row],[Profit per unit]]&gt;$V$8,"Premium","Mass")</f>
        <v>Mass</v>
      </c>
      <c r="U5883" s="4"/>
    </row>
    <row r="5884" spans="2:21" ht="14.25" customHeight="1" x14ac:dyDescent="0.3">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c r="O5884" s="4" t="str">
        <f>TEXT(Table1[[#This Row],[Invoice Date]],"mmm")</f>
        <v>Oct</v>
      </c>
      <c r="P5884" s="4">
        <f>YEAR(Table1[[#This Row],[Invoice Date]])</f>
        <v>2021</v>
      </c>
      <c r="Q5884" s="4">
        <f>IFERROR(Table1[[#This Row],[Total Sales]]/Table1[[#This Row],[Units Sold]],4)</f>
        <v>45</v>
      </c>
      <c r="R5884" s="4">
        <f>IFERROR(Table1[[#This Row],[Operating Profit]]/Table1[[#This Row],[Units Sold]],0)</f>
        <v>24.749999999999996</v>
      </c>
      <c r="S5884" s="4">
        <f>IFERROR((Table1[[#This Row],[Total Sales]]-Table1[[#This Row],[Operating Profit]])/Table1[[#This Row],[Units Sold]],0)</f>
        <v>20.250000000000004</v>
      </c>
      <c r="T5884" s="4" t="str">
        <f>IF(Table1[[#This Row],[Profit per unit]]&gt;$V$8,"Premium","Mass")</f>
        <v>Mass</v>
      </c>
      <c r="U5884" s="4"/>
    </row>
    <row r="5885" spans="2:21" ht="14.25" customHeight="1" x14ac:dyDescent="0.3">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c r="O5885" s="4" t="str">
        <f>TEXT(Table1[[#This Row],[Invoice Date]],"mmm")</f>
        <v>Oct</v>
      </c>
      <c r="P5885" s="4">
        <f>YEAR(Table1[[#This Row],[Invoice Date]])</f>
        <v>2021</v>
      </c>
      <c r="Q5885" s="4">
        <f>IFERROR(Table1[[#This Row],[Total Sales]]/Table1[[#This Row],[Units Sold]],4)</f>
        <v>42</v>
      </c>
      <c r="R5885" s="4">
        <f>IFERROR(Table1[[#This Row],[Operating Profit]]/Table1[[#This Row],[Units Sold]],0)</f>
        <v>21</v>
      </c>
      <c r="S5885" s="4">
        <f>IFERROR((Table1[[#This Row],[Total Sales]]-Table1[[#This Row],[Operating Profit]])/Table1[[#This Row],[Units Sold]],0)</f>
        <v>21</v>
      </c>
      <c r="T5885" s="4" t="str">
        <f>IF(Table1[[#This Row],[Profit per unit]]&gt;$V$8,"Premium","Mass")</f>
        <v>Mass</v>
      </c>
      <c r="U5885" s="4"/>
    </row>
    <row r="5886" spans="2:21" ht="14.25" customHeight="1" x14ac:dyDescent="0.3">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c r="O5886" s="4" t="str">
        <f>TEXT(Table1[[#This Row],[Invoice Date]],"mmm")</f>
        <v>Oct</v>
      </c>
      <c r="P5886" s="4">
        <f>YEAR(Table1[[#This Row],[Invoice Date]])</f>
        <v>2021</v>
      </c>
      <c r="Q5886" s="4">
        <f>IFERROR(Table1[[#This Row],[Total Sales]]/Table1[[#This Row],[Units Sold]],4)</f>
        <v>36</v>
      </c>
      <c r="R5886" s="4">
        <f>IFERROR(Table1[[#This Row],[Operating Profit]]/Table1[[#This Row],[Units Sold]],0)</f>
        <v>18</v>
      </c>
      <c r="S5886" s="4">
        <f>IFERROR((Table1[[#This Row],[Total Sales]]-Table1[[#This Row],[Operating Profit]])/Table1[[#This Row],[Units Sold]],0)</f>
        <v>18</v>
      </c>
      <c r="T5886" s="4" t="str">
        <f>IF(Table1[[#This Row],[Profit per unit]]&gt;$V$8,"Premium","Mass")</f>
        <v>Mass</v>
      </c>
      <c r="U5886" s="4"/>
    </row>
    <row r="5887" spans="2:21" ht="14.25" customHeight="1" x14ac:dyDescent="0.3">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c r="O5887" s="4" t="str">
        <f>TEXT(Table1[[#This Row],[Invoice Date]],"mmm")</f>
        <v>Oct</v>
      </c>
      <c r="P5887" s="4">
        <f>YEAR(Table1[[#This Row],[Invoice Date]])</f>
        <v>2021</v>
      </c>
      <c r="Q5887" s="4">
        <f>IFERROR(Table1[[#This Row],[Total Sales]]/Table1[[#This Row],[Units Sold]],4)</f>
        <v>47</v>
      </c>
      <c r="R5887" s="4">
        <f>IFERROR(Table1[[#This Row],[Operating Profit]]/Table1[[#This Row],[Units Sold]],0)</f>
        <v>27.730000000000004</v>
      </c>
      <c r="S5887" s="4">
        <f>IFERROR((Table1[[#This Row],[Total Sales]]-Table1[[#This Row],[Operating Profit]])/Table1[[#This Row],[Units Sold]],0)</f>
        <v>19.269999999999996</v>
      </c>
      <c r="T5887" s="4" t="str">
        <f>IF(Table1[[#This Row],[Profit per unit]]&gt;$V$8,"Premium","Mass")</f>
        <v>Mass</v>
      </c>
      <c r="U5887" s="4"/>
    </row>
    <row r="5888" spans="2:21" ht="14.25" customHeight="1" x14ac:dyDescent="0.3">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c r="O5888" s="4" t="str">
        <f>TEXT(Table1[[#This Row],[Invoice Date]],"mmm")</f>
        <v>Oct</v>
      </c>
      <c r="P5888" s="4">
        <f>YEAR(Table1[[#This Row],[Invoice Date]])</f>
        <v>2021</v>
      </c>
      <c r="Q5888" s="4">
        <f>IFERROR(Table1[[#This Row],[Total Sales]]/Table1[[#This Row],[Units Sold]],4)</f>
        <v>50</v>
      </c>
      <c r="R5888" s="4">
        <f>IFERROR(Table1[[#This Row],[Operating Profit]]/Table1[[#This Row],[Units Sold]],0)</f>
        <v>23.5</v>
      </c>
      <c r="S5888" s="4">
        <f>IFERROR((Table1[[#This Row],[Total Sales]]-Table1[[#This Row],[Operating Profit]])/Table1[[#This Row],[Units Sold]],0)</f>
        <v>26.5</v>
      </c>
      <c r="T5888" s="4" t="str">
        <f>IF(Table1[[#This Row],[Profit per unit]]&gt;$V$8,"Premium","Mass")</f>
        <v>Mass</v>
      </c>
      <c r="U5888" s="4"/>
    </row>
    <row r="5889" spans="2:21" ht="14.25" customHeight="1" x14ac:dyDescent="0.3">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c r="O5889" s="4" t="str">
        <f>TEXT(Table1[[#This Row],[Invoice Date]],"mmm")</f>
        <v>Nov</v>
      </c>
      <c r="P5889" s="4">
        <f>YEAR(Table1[[#This Row],[Invoice Date]])</f>
        <v>2021</v>
      </c>
      <c r="Q5889" s="4">
        <f>IFERROR(Table1[[#This Row],[Total Sales]]/Table1[[#This Row],[Units Sold]],4)</f>
        <v>39</v>
      </c>
      <c r="R5889" s="4">
        <f>IFERROR(Table1[[#This Row],[Operating Profit]]/Table1[[#This Row],[Units Sold]],0)</f>
        <v>19.5</v>
      </c>
      <c r="S5889" s="4">
        <f>IFERROR((Table1[[#This Row],[Total Sales]]-Table1[[#This Row],[Operating Profit]])/Table1[[#This Row],[Units Sold]],0)</f>
        <v>19.5</v>
      </c>
      <c r="T5889" s="4" t="str">
        <f>IF(Table1[[#This Row],[Profit per unit]]&gt;$V$8,"Premium","Mass")</f>
        <v>Mass</v>
      </c>
      <c r="U5889" s="4"/>
    </row>
    <row r="5890" spans="2:21" ht="14.25" customHeight="1" x14ac:dyDescent="0.3">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c r="O5890" s="4" t="str">
        <f>TEXT(Table1[[#This Row],[Invoice Date]],"mmm")</f>
        <v>Nov</v>
      </c>
      <c r="P5890" s="4">
        <f>YEAR(Table1[[#This Row],[Invoice Date]])</f>
        <v>2021</v>
      </c>
      <c r="Q5890" s="4">
        <f>IFERROR(Table1[[#This Row],[Total Sales]]/Table1[[#This Row],[Units Sold]],4)</f>
        <v>42</v>
      </c>
      <c r="R5890" s="4">
        <f>IFERROR(Table1[[#This Row],[Operating Profit]]/Table1[[#This Row],[Units Sold]],0)</f>
        <v>21.840000000000003</v>
      </c>
      <c r="S5890" s="4">
        <f>IFERROR((Table1[[#This Row],[Total Sales]]-Table1[[#This Row],[Operating Profit]])/Table1[[#This Row],[Units Sold]],0)</f>
        <v>20.159999999999997</v>
      </c>
      <c r="T5890" s="4" t="str">
        <f>IF(Table1[[#This Row],[Profit per unit]]&gt;$V$8,"Premium","Mass")</f>
        <v>Mass</v>
      </c>
      <c r="U5890" s="4"/>
    </row>
    <row r="5891" spans="2:21" ht="14.25" customHeight="1" x14ac:dyDescent="0.3">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c r="O5891" s="4" t="str">
        <f>TEXT(Table1[[#This Row],[Invoice Date]],"mmm")</f>
        <v>Nov</v>
      </c>
      <c r="P5891" s="4">
        <f>YEAR(Table1[[#This Row],[Invoice Date]])</f>
        <v>2021</v>
      </c>
      <c r="Q5891" s="4">
        <f>IFERROR(Table1[[#This Row],[Total Sales]]/Table1[[#This Row],[Units Sold]],4)</f>
        <v>38</v>
      </c>
      <c r="R5891" s="4">
        <f>IFERROR(Table1[[#This Row],[Operating Profit]]/Table1[[#This Row],[Units Sold]],0)</f>
        <v>19.759999999999998</v>
      </c>
      <c r="S5891" s="4">
        <f>IFERROR((Table1[[#This Row],[Total Sales]]-Table1[[#This Row],[Operating Profit]])/Table1[[#This Row],[Units Sold]],0)</f>
        <v>18.240000000000002</v>
      </c>
      <c r="T5891" s="4" t="str">
        <f>IF(Table1[[#This Row],[Profit per unit]]&gt;$V$8,"Premium","Mass")</f>
        <v>Mass</v>
      </c>
      <c r="U5891" s="4"/>
    </row>
    <row r="5892" spans="2:21" ht="14.25" customHeight="1" x14ac:dyDescent="0.3">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c r="O5892" s="4" t="str">
        <f>TEXT(Table1[[#This Row],[Invoice Date]],"mmm")</f>
        <v>Nov</v>
      </c>
      <c r="P5892" s="4">
        <f>YEAR(Table1[[#This Row],[Invoice Date]])</f>
        <v>2021</v>
      </c>
      <c r="Q5892" s="4">
        <f>IFERROR(Table1[[#This Row],[Total Sales]]/Table1[[#This Row],[Units Sold]],4)</f>
        <v>48</v>
      </c>
      <c r="R5892" s="4">
        <f>IFERROR(Table1[[#This Row],[Operating Profit]]/Table1[[#This Row],[Units Sold]],0)</f>
        <v>24</v>
      </c>
      <c r="S5892" s="4">
        <f>IFERROR((Table1[[#This Row],[Total Sales]]-Table1[[#This Row],[Operating Profit]])/Table1[[#This Row],[Units Sold]],0)</f>
        <v>24</v>
      </c>
      <c r="T5892" s="4" t="str">
        <f>IF(Table1[[#This Row],[Profit per unit]]&gt;$V$8,"Premium","Mass")</f>
        <v>Mass</v>
      </c>
      <c r="U5892" s="4"/>
    </row>
    <row r="5893" spans="2:21" ht="14.25" customHeight="1" x14ac:dyDescent="0.3">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c r="O5893" s="4" t="str">
        <f>TEXT(Table1[[#This Row],[Invoice Date]],"mmm")</f>
        <v>Nov</v>
      </c>
      <c r="P5893" s="4">
        <f>YEAR(Table1[[#This Row],[Invoice Date]])</f>
        <v>2021</v>
      </c>
      <c r="Q5893" s="4">
        <f>IFERROR(Table1[[#This Row],[Total Sales]]/Table1[[#This Row],[Units Sold]],4)</f>
        <v>68</v>
      </c>
      <c r="R5893" s="4">
        <f>IFERROR(Table1[[#This Row],[Operating Profit]]/Table1[[#This Row],[Units Sold]],0)</f>
        <v>37.400000000000006</v>
      </c>
      <c r="S5893" s="4">
        <f>IFERROR((Table1[[#This Row],[Total Sales]]-Table1[[#This Row],[Operating Profit]])/Table1[[#This Row],[Units Sold]],0)</f>
        <v>30.599999999999998</v>
      </c>
      <c r="T5893" s="4" t="str">
        <f>IF(Table1[[#This Row],[Profit per unit]]&gt;$V$8,"Premium","Mass")</f>
        <v>Mass</v>
      </c>
      <c r="U5893" s="4"/>
    </row>
    <row r="5894" spans="2:21" ht="14.25" customHeight="1" x14ac:dyDescent="0.3">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c r="O5894" s="4" t="str">
        <f>TEXT(Table1[[#This Row],[Invoice Date]],"mmm")</f>
        <v>Nov</v>
      </c>
      <c r="P5894" s="4">
        <f>YEAR(Table1[[#This Row],[Invoice Date]])</f>
        <v>2021</v>
      </c>
      <c r="Q5894" s="4">
        <f>IFERROR(Table1[[#This Row],[Total Sales]]/Table1[[#This Row],[Units Sold]],4)</f>
        <v>81</v>
      </c>
      <c r="R5894" s="4">
        <f>IFERROR(Table1[[#This Row],[Operating Profit]]/Table1[[#This Row],[Units Sold]],0)</f>
        <v>38.880000000000003</v>
      </c>
      <c r="S5894" s="4">
        <f>IFERROR((Table1[[#This Row],[Total Sales]]-Table1[[#This Row],[Operating Profit]])/Table1[[#This Row],[Units Sold]],0)</f>
        <v>42.12</v>
      </c>
      <c r="T5894" s="4" t="str">
        <f>IF(Table1[[#This Row],[Profit per unit]]&gt;$V$8,"Premium","Mass")</f>
        <v>Mass</v>
      </c>
      <c r="U5894" s="4"/>
    </row>
    <row r="5895" spans="2:21" ht="14.25" customHeight="1" x14ac:dyDescent="0.3">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c r="O5895" s="4" t="str">
        <f>TEXT(Table1[[#This Row],[Invoice Date]],"mmm")</f>
        <v>Dec</v>
      </c>
      <c r="P5895" s="4">
        <f>YEAR(Table1[[#This Row],[Invoice Date]])</f>
        <v>2021</v>
      </c>
      <c r="Q5895" s="4">
        <f>IFERROR(Table1[[#This Row],[Total Sales]]/Table1[[#This Row],[Units Sold]],4)</f>
        <v>69</v>
      </c>
      <c r="R5895" s="4">
        <f>IFERROR(Table1[[#This Row],[Operating Profit]]/Table1[[#This Row],[Units Sold]],0)</f>
        <v>35.880000000000003</v>
      </c>
      <c r="S5895" s="4">
        <f>IFERROR((Table1[[#This Row],[Total Sales]]-Table1[[#This Row],[Operating Profit]])/Table1[[#This Row],[Units Sold]],0)</f>
        <v>33.119999999999997</v>
      </c>
      <c r="T5895" s="4" t="str">
        <f>IF(Table1[[#This Row],[Profit per unit]]&gt;$V$8,"Premium","Mass")</f>
        <v>Mass</v>
      </c>
      <c r="U5895" s="4"/>
    </row>
    <row r="5896" spans="2:21" ht="14.25" customHeight="1" x14ac:dyDescent="0.3">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c r="O5896" s="4" t="str">
        <f>TEXT(Table1[[#This Row],[Invoice Date]],"mmm")</f>
        <v>Dec</v>
      </c>
      <c r="P5896" s="4">
        <f>YEAR(Table1[[#This Row],[Invoice Date]])</f>
        <v>2021</v>
      </c>
      <c r="Q5896" s="4">
        <f>IFERROR(Table1[[#This Row],[Total Sales]]/Table1[[#This Row],[Units Sold]],4)</f>
        <v>72</v>
      </c>
      <c r="R5896" s="4">
        <f>IFERROR(Table1[[#This Row],[Operating Profit]]/Table1[[#This Row],[Units Sold]],0)</f>
        <v>36</v>
      </c>
      <c r="S5896" s="4">
        <f>IFERROR((Table1[[#This Row],[Total Sales]]-Table1[[#This Row],[Operating Profit]])/Table1[[#This Row],[Units Sold]],0)</f>
        <v>36</v>
      </c>
      <c r="T5896" s="4" t="str">
        <f>IF(Table1[[#This Row],[Profit per unit]]&gt;$V$8,"Premium","Mass")</f>
        <v>Mass</v>
      </c>
      <c r="U5896" s="4"/>
    </row>
    <row r="5897" spans="2:21" ht="14.25" customHeight="1" x14ac:dyDescent="0.3">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c r="O5897" s="4" t="str">
        <f>TEXT(Table1[[#This Row],[Invoice Date]],"mmm")</f>
        <v>Dec</v>
      </c>
      <c r="P5897" s="4">
        <f>YEAR(Table1[[#This Row],[Invoice Date]])</f>
        <v>2021</v>
      </c>
      <c r="Q5897" s="4">
        <f>IFERROR(Table1[[#This Row],[Total Sales]]/Table1[[#This Row],[Units Sold]],4)</f>
        <v>69</v>
      </c>
      <c r="R5897" s="4">
        <f>IFERROR(Table1[[#This Row],[Operating Profit]]/Table1[[#This Row],[Units Sold]],0)</f>
        <v>35.880000000000003</v>
      </c>
      <c r="S5897" s="4">
        <f>IFERROR((Table1[[#This Row],[Total Sales]]-Table1[[#This Row],[Operating Profit]])/Table1[[#This Row],[Units Sold]],0)</f>
        <v>33.119999999999997</v>
      </c>
      <c r="T5897" s="4" t="str">
        <f>IF(Table1[[#This Row],[Profit per unit]]&gt;$V$8,"Premium","Mass")</f>
        <v>Mass</v>
      </c>
      <c r="U5897" s="4"/>
    </row>
    <row r="5898" spans="2:21" ht="14.25" customHeight="1" x14ac:dyDescent="0.3">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c r="O5898" s="4" t="str">
        <f>TEXT(Table1[[#This Row],[Invoice Date]],"mmm")</f>
        <v>Dec</v>
      </c>
      <c r="P5898" s="4">
        <f>YEAR(Table1[[#This Row],[Invoice Date]])</f>
        <v>2021</v>
      </c>
      <c r="Q5898" s="4">
        <f>IFERROR(Table1[[#This Row],[Total Sales]]/Table1[[#This Row],[Units Sold]],4)</f>
        <v>72</v>
      </c>
      <c r="R5898" s="4">
        <f>IFERROR(Table1[[#This Row],[Operating Profit]]/Table1[[#This Row],[Units Sold]],0)</f>
        <v>38.880000000000003</v>
      </c>
      <c r="S5898" s="4">
        <f>IFERROR((Table1[[#This Row],[Total Sales]]-Table1[[#This Row],[Operating Profit]])/Table1[[#This Row],[Units Sold]],0)</f>
        <v>33.119999999999997</v>
      </c>
      <c r="T5898" s="4" t="str">
        <f>IF(Table1[[#This Row],[Profit per unit]]&gt;$V$8,"Premium","Mass")</f>
        <v>Mass</v>
      </c>
      <c r="U5898" s="4"/>
    </row>
    <row r="5899" spans="2:21" ht="14.25" customHeight="1" x14ac:dyDescent="0.3">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c r="O5899" s="4" t="str">
        <f>TEXT(Table1[[#This Row],[Invoice Date]],"mmm")</f>
        <v>Dec</v>
      </c>
      <c r="P5899" s="4">
        <f>YEAR(Table1[[#This Row],[Invoice Date]])</f>
        <v>2021</v>
      </c>
      <c r="Q5899" s="4">
        <f>IFERROR(Table1[[#This Row],[Total Sales]]/Table1[[#This Row],[Units Sold]],4)</f>
        <v>82</v>
      </c>
      <c r="R5899" s="4">
        <f>IFERROR(Table1[[#This Row],[Operating Profit]]/Table1[[#This Row],[Units Sold]],0)</f>
        <v>47.56</v>
      </c>
      <c r="S5899" s="4">
        <f>IFERROR((Table1[[#This Row],[Total Sales]]-Table1[[#This Row],[Operating Profit]])/Table1[[#This Row],[Units Sold]],0)</f>
        <v>34.44</v>
      </c>
      <c r="T5899" s="4" t="str">
        <f>IF(Table1[[#This Row],[Profit per unit]]&gt;$V$8,"Premium","Mass")</f>
        <v>Mass</v>
      </c>
      <c r="U5899" s="4"/>
    </row>
    <row r="5900" spans="2:21" ht="14.25" customHeight="1" x14ac:dyDescent="0.3">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c r="O5900" s="4" t="str">
        <f>TEXT(Table1[[#This Row],[Invoice Date]],"mmm")</f>
        <v>Dec</v>
      </c>
      <c r="P5900" s="4">
        <f>YEAR(Table1[[#This Row],[Invoice Date]])</f>
        <v>2021</v>
      </c>
      <c r="Q5900" s="4">
        <f>IFERROR(Table1[[#This Row],[Total Sales]]/Table1[[#This Row],[Units Sold]],4)</f>
        <v>87</v>
      </c>
      <c r="R5900" s="4">
        <f>IFERROR(Table1[[#This Row],[Operating Profit]]/Table1[[#This Row],[Units Sold]],0)</f>
        <v>39.149999999999991</v>
      </c>
      <c r="S5900" s="4">
        <f>IFERROR((Table1[[#This Row],[Total Sales]]-Table1[[#This Row],[Operating Profit]])/Table1[[#This Row],[Units Sold]],0)</f>
        <v>47.85</v>
      </c>
      <c r="T5900" s="4" t="str">
        <f>IF(Table1[[#This Row],[Profit per unit]]&gt;$V$8,"Premium","Mass")</f>
        <v>Mass</v>
      </c>
      <c r="U5900" s="4"/>
    </row>
    <row r="5901" spans="2:21" ht="14.25" customHeight="1" x14ac:dyDescent="0.3">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c r="O5901" s="4" t="str">
        <f>TEXT(Table1[[#This Row],[Invoice Date]],"mmm")</f>
        <v>Jan</v>
      </c>
      <c r="P5901" s="4">
        <f>YEAR(Table1[[#This Row],[Invoice Date]])</f>
        <v>2021</v>
      </c>
      <c r="Q5901" s="4">
        <f>IFERROR(Table1[[#This Row],[Total Sales]]/Table1[[#This Row],[Units Sold]],4)</f>
        <v>19</v>
      </c>
      <c r="R5901" s="4">
        <f>IFERROR(Table1[[#This Row],[Operating Profit]]/Table1[[#This Row],[Units Sold]],0)</f>
        <v>8.17</v>
      </c>
      <c r="S5901" s="4">
        <f>IFERROR((Table1[[#This Row],[Total Sales]]-Table1[[#This Row],[Operating Profit]])/Table1[[#This Row],[Units Sold]],0)</f>
        <v>10.83</v>
      </c>
      <c r="T5901" s="4" t="str">
        <f>IF(Table1[[#This Row],[Profit per unit]]&gt;$V$8,"Premium","Mass")</f>
        <v>Mass</v>
      </c>
      <c r="U5901" s="4"/>
    </row>
    <row r="5902" spans="2:21" ht="14.25" customHeight="1" x14ac:dyDescent="0.3">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c r="O5902" s="4" t="str">
        <f>TEXT(Table1[[#This Row],[Invoice Date]],"mmm")</f>
        <v>Jan</v>
      </c>
      <c r="P5902" s="4">
        <f>YEAR(Table1[[#This Row],[Invoice Date]])</f>
        <v>2021</v>
      </c>
      <c r="Q5902" s="4">
        <f>IFERROR(Table1[[#This Row],[Total Sales]]/Table1[[#This Row],[Units Sold]],4)</f>
        <v>28</v>
      </c>
      <c r="R5902" s="4">
        <f>IFERROR(Table1[[#This Row],[Operating Profit]]/Table1[[#This Row],[Units Sold]],0)</f>
        <v>12.6</v>
      </c>
      <c r="S5902" s="4">
        <f>IFERROR((Table1[[#This Row],[Total Sales]]-Table1[[#This Row],[Operating Profit]])/Table1[[#This Row],[Units Sold]],0)</f>
        <v>15.4</v>
      </c>
      <c r="T5902" s="4" t="str">
        <f>IF(Table1[[#This Row],[Profit per unit]]&gt;$V$8,"Premium","Mass")</f>
        <v>Mass</v>
      </c>
      <c r="U5902" s="4"/>
    </row>
    <row r="5903" spans="2:21" ht="14.25" customHeight="1" x14ac:dyDescent="0.3">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c r="O5903" s="4" t="str">
        <f>TEXT(Table1[[#This Row],[Invoice Date]],"mmm")</f>
        <v>Jan</v>
      </c>
      <c r="P5903" s="4">
        <f>YEAR(Table1[[#This Row],[Invoice Date]])</f>
        <v>2021</v>
      </c>
      <c r="Q5903" s="4">
        <f>IFERROR(Table1[[#This Row],[Total Sales]]/Table1[[#This Row],[Units Sold]],4)</f>
        <v>28</v>
      </c>
      <c r="R5903" s="4">
        <f>IFERROR(Table1[[#This Row],[Operating Profit]]/Table1[[#This Row],[Units Sold]],0)</f>
        <v>11.200000000000001</v>
      </c>
      <c r="S5903" s="4">
        <f>IFERROR((Table1[[#This Row],[Total Sales]]-Table1[[#This Row],[Operating Profit]])/Table1[[#This Row],[Units Sold]],0)</f>
        <v>16.799999999999997</v>
      </c>
      <c r="T5903" s="4" t="str">
        <f>IF(Table1[[#This Row],[Profit per unit]]&gt;$V$8,"Premium","Mass")</f>
        <v>Mass</v>
      </c>
      <c r="U5903" s="4"/>
    </row>
    <row r="5904" spans="2:21" ht="14.25" customHeight="1" x14ac:dyDescent="0.3">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c r="O5904" s="4" t="str">
        <f>TEXT(Table1[[#This Row],[Invoice Date]],"mmm")</f>
        <v>Jan</v>
      </c>
      <c r="P5904" s="4">
        <f>YEAR(Table1[[#This Row],[Invoice Date]])</f>
        <v>2021</v>
      </c>
      <c r="Q5904" s="4">
        <f>IFERROR(Table1[[#This Row],[Total Sales]]/Table1[[#This Row],[Units Sold]],4)</f>
        <v>33</v>
      </c>
      <c r="R5904" s="4">
        <f>IFERROR(Table1[[#This Row],[Operating Profit]]/Table1[[#This Row],[Units Sold]],0)</f>
        <v>17.490000000000002</v>
      </c>
      <c r="S5904" s="4">
        <f>IFERROR((Table1[[#This Row],[Total Sales]]-Table1[[#This Row],[Operating Profit]])/Table1[[#This Row],[Units Sold]],0)</f>
        <v>15.51</v>
      </c>
      <c r="T5904" s="4" t="str">
        <f>IF(Table1[[#This Row],[Profit per unit]]&gt;$V$8,"Premium","Mass")</f>
        <v>Mass</v>
      </c>
      <c r="U5904" s="4"/>
    </row>
    <row r="5905" spans="2:21" ht="14.25" customHeight="1" x14ac:dyDescent="0.3">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c r="O5905" s="4" t="str">
        <f>TEXT(Table1[[#This Row],[Invoice Date]],"mmm")</f>
        <v>Jan</v>
      </c>
      <c r="P5905" s="4">
        <f>YEAR(Table1[[#This Row],[Invoice Date]])</f>
        <v>2021</v>
      </c>
      <c r="Q5905" s="4">
        <f>IFERROR(Table1[[#This Row],[Total Sales]]/Table1[[#This Row],[Units Sold]],4)</f>
        <v>36</v>
      </c>
      <c r="R5905" s="4">
        <f>IFERROR(Table1[[#This Row],[Operating Profit]]/Table1[[#This Row],[Units Sold]],0)</f>
        <v>13.32</v>
      </c>
      <c r="S5905" s="4">
        <f>IFERROR((Table1[[#This Row],[Total Sales]]-Table1[[#This Row],[Operating Profit]])/Table1[[#This Row],[Units Sold]],0)</f>
        <v>22.68</v>
      </c>
      <c r="T5905" s="4" t="str">
        <f>IF(Table1[[#This Row],[Profit per unit]]&gt;$V$8,"Premium","Mass")</f>
        <v>Mass</v>
      </c>
      <c r="U5905" s="4"/>
    </row>
    <row r="5906" spans="2:21" ht="14.25" customHeight="1" x14ac:dyDescent="0.3">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c r="O5906" s="4" t="str">
        <f>TEXT(Table1[[#This Row],[Invoice Date]],"mmm")</f>
        <v>Jan</v>
      </c>
      <c r="P5906" s="4">
        <f>YEAR(Table1[[#This Row],[Invoice Date]])</f>
        <v>2021</v>
      </c>
      <c r="Q5906" s="4">
        <f>IFERROR(Table1[[#This Row],[Total Sales]]/Table1[[#This Row],[Units Sold]],4)</f>
        <v>34</v>
      </c>
      <c r="R5906" s="4">
        <f>IFERROR(Table1[[#This Row],[Operating Profit]]/Table1[[#This Row],[Units Sold]],0)</f>
        <v>20.399999999999999</v>
      </c>
      <c r="S5906" s="4">
        <f>IFERROR((Table1[[#This Row],[Total Sales]]-Table1[[#This Row],[Operating Profit]])/Table1[[#This Row],[Units Sold]],0)</f>
        <v>13.600000000000001</v>
      </c>
      <c r="T5906" s="4" t="str">
        <f>IF(Table1[[#This Row],[Profit per unit]]&gt;$V$8,"Premium","Mass")</f>
        <v>Mass</v>
      </c>
      <c r="U5906" s="4"/>
    </row>
    <row r="5907" spans="2:21" ht="14.25" customHeight="1" x14ac:dyDescent="0.3">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c r="O5907" s="4" t="str">
        <f>TEXT(Table1[[#This Row],[Invoice Date]],"mmm")</f>
        <v>Feb</v>
      </c>
      <c r="P5907" s="4">
        <f>YEAR(Table1[[#This Row],[Invoice Date]])</f>
        <v>2021</v>
      </c>
      <c r="Q5907" s="4">
        <f>IFERROR(Table1[[#This Row],[Total Sales]]/Table1[[#This Row],[Units Sold]],4)</f>
        <v>23</v>
      </c>
      <c r="R5907" s="4">
        <f>IFERROR(Table1[[#This Row],[Operating Profit]]/Table1[[#This Row],[Units Sold]],0)</f>
        <v>9.2000000000000011</v>
      </c>
      <c r="S5907" s="4">
        <f>IFERROR((Table1[[#This Row],[Total Sales]]-Table1[[#This Row],[Operating Profit]])/Table1[[#This Row],[Units Sold]],0)</f>
        <v>13.799999999999997</v>
      </c>
      <c r="T5907" s="4" t="str">
        <f>IF(Table1[[#This Row],[Profit per unit]]&gt;$V$8,"Premium","Mass")</f>
        <v>Mass</v>
      </c>
      <c r="U5907" s="4"/>
    </row>
    <row r="5908" spans="2:21" ht="14.25" customHeight="1" x14ac:dyDescent="0.3">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c r="O5908" s="4" t="str">
        <f>TEXT(Table1[[#This Row],[Invoice Date]],"mmm")</f>
        <v>Feb</v>
      </c>
      <c r="P5908" s="4">
        <f>YEAR(Table1[[#This Row],[Invoice Date]])</f>
        <v>2021</v>
      </c>
      <c r="Q5908" s="4">
        <f>IFERROR(Table1[[#This Row],[Total Sales]]/Table1[[#This Row],[Units Sold]],4)</f>
        <v>32</v>
      </c>
      <c r="R5908" s="4">
        <f>IFERROR(Table1[[#This Row],[Operating Profit]]/Table1[[#This Row],[Units Sold]],0)</f>
        <v>13.44</v>
      </c>
      <c r="S5908" s="4">
        <f>IFERROR((Table1[[#This Row],[Total Sales]]-Table1[[#This Row],[Operating Profit]])/Table1[[#This Row],[Units Sold]],0)</f>
        <v>18.559999999999999</v>
      </c>
      <c r="T5908" s="4" t="str">
        <f>IF(Table1[[#This Row],[Profit per unit]]&gt;$V$8,"Premium","Mass")</f>
        <v>Mass</v>
      </c>
      <c r="U5908" s="4"/>
    </row>
    <row r="5909" spans="2:21" ht="14.25" customHeight="1" x14ac:dyDescent="0.3">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c r="O5909" s="4" t="str">
        <f>TEXT(Table1[[#This Row],[Invoice Date]],"mmm")</f>
        <v>Feb</v>
      </c>
      <c r="P5909" s="4">
        <f>YEAR(Table1[[#This Row],[Invoice Date]])</f>
        <v>2021</v>
      </c>
      <c r="Q5909" s="4">
        <f>IFERROR(Table1[[#This Row],[Total Sales]]/Table1[[#This Row],[Units Sold]],4)</f>
        <v>34</v>
      </c>
      <c r="R5909" s="4">
        <f>IFERROR(Table1[[#This Row],[Operating Profit]]/Table1[[#This Row],[Units Sold]],0)</f>
        <v>13.94</v>
      </c>
      <c r="S5909" s="4">
        <f>IFERROR((Table1[[#This Row],[Total Sales]]-Table1[[#This Row],[Operating Profit]])/Table1[[#This Row],[Units Sold]],0)</f>
        <v>20.060000000000002</v>
      </c>
      <c r="T5909" s="4" t="str">
        <f>IF(Table1[[#This Row],[Profit per unit]]&gt;$V$8,"Premium","Mass")</f>
        <v>Mass</v>
      </c>
      <c r="U5909" s="4"/>
    </row>
    <row r="5910" spans="2:21" ht="14.25" customHeight="1" x14ac:dyDescent="0.3">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c r="O5910" s="4" t="str">
        <f>TEXT(Table1[[#This Row],[Invoice Date]],"mmm")</f>
        <v>Feb</v>
      </c>
      <c r="P5910" s="4">
        <f>YEAR(Table1[[#This Row],[Invoice Date]])</f>
        <v>2021</v>
      </c>
      <c r="Q5910" s="4">
        <f>IFERROR(Table1[[#This Row],[Total Sales]]/Table1[[#This Row],[Units Sold]],4)</f>
        <v>32</v>
      </c>
      <c r="R5910" s="4">
        <f>IFERROR(Table1[[#This Row],[Operating Profit]]/Table1[[#This Row],[Units Sold]],0)</f>
        <v>17.28</v>
      </c>
      <c r="S5910" s="4">
        <f>IFERROR((Table1[[#This Row],[Total Sales]]-Table1[[#This Row],[Operating Profit]])/Table1[[#This Row],[Units Sold]],0)</f>
        <v>14.719999999999999</v>
      </c>
      <c r="T5910" s="4" t="str">
        <f>IF(Table1[[#This Row],[Profit per unit]]&gt;$V$8,"Premium","Mass")</f>
        <v>Mass</v>
      </c>
      <c r="U5910" s="4"/>
    </row>
    <row r="5911" spans="2:21" ht="14.25" customHeight="1" x14ac:dyDescent="0.3">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c r="O5911" s="4" t="str">
        <f>TEXT(Table1[[#This Row],[Invoice Date]],"mmm")</f>
        <v>Feb</v>
      </c>
      <c r="P5911" s="4">
        <f>YEAR(Table1[[#This Row],[Invoice Date]])</f>
        <v>2021</v>
      </c>
      <c r="Q5911" s="4">
        <f>IFERROR(Table1[[#This Row],[Total Sales]]/Table1[[#This Row],[Units Sold]],4)</f>
        <v>39</v>
      </c>
      <c r="R5911" s="4">
        <f>IFERROR(Table1[[#This Row],[Operating Profit]]/Table1[[#This Row],[Units Sold]],0)</f>
        <v>13.649999999999999</v>
      </c>
      <c r="S5911" s="4">
        <f>IFERROR((Table1[[#This Row],[Total Sales]]-Table1[[#This Row],[Operating Profit]])/Table1[[#This Row],[Units Sold]],0)</f>
        <v>25.35</v>
      </c>
      <c r="T5911" s="4" t="str">
        <f>IF(Table1[[#This Row],[Profit per unit]]&gt;$V$8,"Premium","Mass")</f>
        <v>Mass</v>
      </c>
      <c r="U5911" s="4"/>
    </row>
    <row r="5912" spans="2:21" ht="14.25" customHeight="1" x14ac:dyDescent="0.3">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c r="O5912" s="4" t="str">
        <f>TEXT(Table1[[#This Row],[Invoice Date]],"mmm")</f>
        <v>Feb</v>
      </c>
      <c r="P5912" s="4">
        <f>YEAR(Table1[[#This Row],[Invoice Date]])</f>
        <v>2021</v>
      </c>
      <c r="Q5912" s="4">
        <f>IFERROR(Table1[[#This Row],[Total Sales]]/Table1[[#This Row],[Units Sold]],4)</f>
        <v>34</v>
      </c>
      <c r="R5912" s="4">
        <f>IFERROR(Table1[[#This Row],[Operating Profit]]/Table1[[#This Row],[Units Sold]],0)</f>
        <v>18.700000000000003</v>
      </c>
      <c r="S5912" s="4">
        <f>IFERROR((Table1[[#This Row],[Total Sales]]-Table1[[#This Row],[Operating Profit]])/Table1[[#This Row],[Units Sold]],0)</f>
        <v>15.299999999999997</v>
      </c>
      <c r="T5912" s="4" t="str">
        <f>IF(Table1[[#This Row],[Profit per unit]]&gt;$V$8,"Premium","Mass")</f>
        <v>Mass</v>
      </c>
      <c r="U5912" s="4"/>
    </row>
    <row r="5913" spans="2:21" ht="14.25" customHeight="1" x14ac:dyDescent="0.3">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c r="O5913" s="4" t="str">
        <f>TEXT(Table1[[#This Row],[Invoice Date]],"mmm")</f>
        <v>Mar</v>
      </c>
      <c r="P5913" s="4">
        <f>YEAR(Table1[[#This Row],[Invoice Date]])</f>
        <v>2021</v>
      </c>
      <c r="Q5913" s="4">
        <f>IFERROR(Table1[[#This Row],[Total Sales]]/Table1[[#This Row],[Units Sold]],4)</f>
        <v>28</v>
      </c>
      <c r="R5913" s="4">
        <f>IFERROR(Table1[[#This Row],[Operating Profit]]/Table1[[#This Row],[Units Sold]],0)</f>
        <v>12.6</v>
      </c>
      <c r="S5913" s="4">
        <f>IFERROR((Table1[[#This Row],[Total Sales]]-Table1[[#This Row],[Operating Profit]])/Table1[[#This Row],[Units Sold]],0)</f>
        <v>15.4</v>
      </c>
      <c r="T5913" s="4" t="str">
        <f>IF(Table1[[#This Row],[Profit per unit]]&gt;$V$8,"Premium","Mass")</f>
        <v>Mass</v>
      </c>
      <c r="U5913" s="4"/>
    </row>
    <row r="5914" spans="2:21" ht="14.25" customHeight="1" x14ac:dyDescent="0.3">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c r="O5914" s="4" t="str">
        <f>TEXT(Table1[[#This Row],[Invoice Date]],"mmm")</f>
        <v>Mar</v>
      </c>
      <c r="P5914" s="4">
        <f>YEAR(Table1[[#This Row],[Invoice Date]])</f>
        <v>2021</v>
      </c>
      <c r="Q5914" s="4">
        <f>IFERROR(Table1[[#This Row],[Total Sales]]/Table1[[#This Row],[Units Sold]],4)</f>
        <v>36</v>
      </c>
      <c r="R5914" s="4">
        <f>IFERROR(Table1[[#This Row],[Operating Profit]]/Table1[[#This Row],[Units Sold]],0)</f>
        <v>16.559999999999999</v>
      </c>
      <c r="S5914" s="4">
        <f>IFERROR((Table1[[#This Row],[Total Sales]]-Table1[[#This Row],[Operating Profit]])/Table1[[#This Row],[Units Sold]],0)</f>
        <v>19.440000000000001</v>
      </c>
      <c r="T5914" s="4" t="str">
        <f>IF(Table1[[#This Row],[Profit per unit]]&gt;$V$8,"Premium","Mass")</f>
        <v>Mass</v>
      </c>
      <c r="U5914" s="4"/>
    </row>
    <row r="5915" spans="2:21" ht="14.25" customHeight="1" x14ac:dyDescent="0.3">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c r="O5915" s="4" t="str">
        <f>TEXT(Table1[[#This Row],[Invoice Date]],"mmm")</f>
        <v>Mar</v>
      </c>
      <c r="P5915" s="4">
        <f>YEAR(Table1[[#This Row],[Invoice Date]])</f>
        <v>2021</v>
      </c>
      <c r="Q5915" s="4">
        <f>IFERROR(Table1[[#This Row],[Total Sales]]/Table1[[#This Row],[Units Sold]],4)</f>
        <v>28</v>
      </c>
      <c r="R5915" s="4">
        <f>IFERROR(Table1[[#This Row],[Operating Profit]]/Table1[[#This Row],[Units Sold]],0)</f>
        <v>13.719999999999999</v>
      </c>
      <c r="S5915" s="4">
        <f>IFERROR((Table1[[#This Row],[Total Sales]]-Table1[[#This Row],[Operating Profit]])/Table1[[#This Row],[Units Sold]],0)</f>
        <v>14.280000000000001</v>
      </c>
      <c r="T5915" s="4" t="str">
        <f>IF(Table1[[#This Row],[Profit per unit]]&gt;$V$8,"Premium","Mass")</f>
        <v>Mass</v>
      </c>
      <c r="U5915" s="4"/>
    </row>
    <row r="5916" spans="2:21" ht="14.25" customHeight="1" x14ac:dyDescent="0.3">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c r="O5916" s="4" t="str">
        <f>TEXT(Table1[[#This Row],[Invoice Date]],"mmm")</f>
        <v>Mar</v>
      </c>
      <c r="P5916" s="4">
        <f>YEAR(Table1[[#This Row],[Invoice Date]])</f>
        <v>2021</v>
      </c>
      <c r="Q5916" s="4">
        <f>IFERROR(Table1[[#This Row],[Total Sales]]/Table1[[#This Row],[Units Sold]],4)</f>
        <v>33</v>
      </c>
      <c r="R5916" s="4">
        <f>IFERROR(Table1[[#This Row],[Operating Profit]]/Table1[[#This Row],[Units Sold]],0)</f>
        <v>19.140000000000004</v>
      </c>
      <c r="S5916" s="4">
        <f>IFERROR((Table1[[#This Row],[Total Sales]]-Table1[[#This Row],[Operating Profit]])/Table1[[#This Row],[Units Sold]],0)</f>
        <v>13.859999999999998</v>
      </c>
      <c r="T5916" s="4" t="str">
        <f>IF(Table1[[#This Row],[Profit per unit]]&gt;$V$8,"Premium","Mass")</f>
        <v>Mass</v>
      </c>
      <c r="U5916" s="4"/>
    </row>
    <row r="5917" spans="2:21" ht="14.25" customHeight="1" x14ac:dyDescent="0.3">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c r="O5917" s="4" t="str">
        <f>TEXT(Table1[[#This Row],[Invoice Date]],"mmm")</f>
        <v>Mar</v>
      </c>
      <c r="P5917" s="4">
        <f>YEAR(Table1[[#This Row],[Invoice Date]])</f>
        <v>2021</v>
      </c>
      <c r="Q5917" s="4">
        <f>IFERROR(Table1[[#This Row],[Total Sales]]/Table1[[#This Row],[Units Sold]],4)</f>
        <v>37</v>
      </c>
      <c r="R5917" s="4">
        <f>IFERROR(Table1[[#This Row],[Operating Profit]]/Table1[[#This Row],[Units Sold]],0)</f>
        <v>16.649999999999999</v>
      </c>
      <c r="S5917" s="4">
        <f>IFERROR((Table1[[#This Row],[Total Sales]]-Table1[[#This Row],[Operating Profit]])/Table1[[#This Row],[Units Sold]],0)</f>
        <v>20.350000000000001</v>
      </c>
      <c r="T5917" s="4" t="str">
        <f>IF(Table1[[#This Row],[Profit per unit]]&gt;$V$8,"Premium","Mass")</f>
        <v>Mass</v>
      </c>
      <c r="U5917" s="4"/>
    </row>
    <row r="5918" spans="2:21" ht="14.25" customHeight="1" x14ac:dyDescent="0.3">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c r="O5918" s="4" t="str">
        <f>TEXT(Table1[[#This Row],[Invoice Date]],"mmm")</f>
        <v>Mar</v>
      </c>
      <c r="P5918" s="4">
        <f>YEAR(Table1[[#This Row],[Invoice Date]])</f>
        <v>2021</v>
      </c>
      <c r="Q5918" s="4">
        <f>IFERROR(Table1[[#This Row],[Total Sales]]/Table1[[#This Row],[Units Sold]],4)</f>
        <v>33</v>
      </c>
      <c r="R5918" s="4">
        <f>IFERROR(Table1[[#This Row],[Operating Profit]]/Table1[[#This Row],[Units Sold]],0)</f>
        <v>21.450000000000003</v>
      </c>
      <c r="S5918" s="4">
        <f>IFERROR((Table1[[#This Row],[Total Sales]]-Table1[[#This Row],[Operating Profit]])/Table1[[#This Row],[Units Sold]],0)</f>
        <v>11.549999999999997</v>
      </c>
      <c r="T5918" s="4" t="str">
        <f>IF(Table1[[#This Row],[Profit per unit]]&gt;$V$8,"Premium","Mass")</f>
        <v>Mass</v>
      </c>
      <c r="U5918" s="4"/>
    </row>
    <row r="5919" spans="2:21" ht="14.25" customHeight="1" x14ac:dyDescent="0.3">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c r="O5919" s="4" t="str">
        <f>TEXT(Table1[[#This Row],[Invoice Date]],"mmm")</f>
        <v>Apr</v>
      </c>
      <c r="P5919" s="4">
        <f>YEAR(Table1[[#This Row],[Invoice Date]])</f>
        <v>2021</v>
      </c>
      <c r="Q5919" s="4">
        <f>IFERROR(Table1[[#This Row],[Total Sales]]/Table1[[#This Row],[Units Sold]],4)</f>
        <v>19</v>
      </c>
      <c r="R5919" s="4">
        <f>IFERROR(Table1[[#This Row],[Operating Profit]]/Table1[[#This Row],[Units Sold]],0)</f>
        <v>8.93</v>
      </c>
      <c r="S5919" s="4">
        <f>IFERROR((Table1[[#This Row],[Total Sales]]-Table1[[#This Row],[Operating Profit]])/Table1[[#This Row],[Units Sold]],0)</f>
        <v>10.07</v>
      </c>
      <c r="T5919" s="4" t="str">
        <f>IF(Table1[[#This Row],[Profit per unit]]&gt;$V$8,"Premium","Mass")</f>
        <v>Mass</v>
      </c>
      <c r="U5919" s="4"/>
    </row>
    <row r="5920" spans="2:21" ht="14.25" customHeight="1" x14ac:dyDescent="0.3">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c r="O5920" s="4" t="str">
        <f>TEXT(Table1[[#This Row],[Invoice Date]],"mmm")</f>
        <v>Apr</v>
      </c>
      <c r="P5920" s="4">
        <f>YEAR(Table1[[#This Row],[Invoice Date]])</f>
        <v>2021</v>
      </c>
      <c r="Q5920" s="4">
        <f>IFERROR(Table1[[#This Row],[Total Sales]]/Table1[[#This Row],[Units Sold]],4)</f>
        <v>29</v>
      </c>
      <c r="R5920" s="4">
        <f>IFERROR(Table1[[#This Row],[Operating Profit]]/Table1[[#This Row],[Units Sold]],0)</f>
        <v>13.92</v>
      </c>
      <c r="S5920" s="4">
        <f>IFERROR((Table1[[#This Row],[Total Sales]]-Table1[[#This Row],[Operating Profit]])/Table1[[#This Row],[Units Sold]],0)</f>
        <v>15.08</v>
      </c>
      <c r="T5920" s="4" t="str">
        <f>IF(Table1[[#This Row],[Profit per unit]]&gt;$V$8,"Premium","Mass")</f>
        <v>Mass</v>
      </c>
      <c r="U5920" s="4"/>
    </row>
    <row r="5921" spans="2:21" ht="14.25" customHeight="1" x14ac:dyDescent="0.3">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c r="O5921" s="4" t="str">
        <f>TEXT(Table1[[#This Row],[Invoice Date]],"mmm")</f>
        <v>Apr</v>
      </c>
      <c r="P5921" s="4">
        <f>YEAR(Table1[[#This Row],[Invoice Date]])</f>
        <v>2021</v>
      </c>
      <c r="Q5921" s="4">
        <f>IFERROR(Table1[[#This Row],[Total Sales]]/Table1[[#This Row],[Units Sold]],4)</f>
        <v>24</v>
      </c>
      <c r="R5921" s="4">
        <f>IFERROR(Table1[[#This Row],[Operating Profit]]/Table1[[#This Row],[Units Sold]],0)</f>
        <v>11.28</v>
      </c>
      <c r="S5921" s="4">
        <f>IFERROR((Table1[[#This Row],[Total Sales]]-Table1[[#This Row],[Operating Profit]])/Table1[[#This Row],[Units Sold]],0)</f>
        <v>12.72</v>
      </c>
      <c r="T5921" s="4" t="str">
        <f>IF(Table1[[#This Row],[Profit per unit]]&gt;$V$8,"Premium","Mass")</f>
        <v>Mass</v>
      </c>
      <c r="U5921" s="4"/>
    </row>
    <row r="5922" spans="2:21" ht="14.25" customHeight="1" x14ac:dyDescent="0.3">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c r="O5922" s="4" t="str">
        <f>TEXT(Table1[[#This Row],[Invoice Date]],"mmm")</f>
        <v>Apr</v>
      </c>
      <c r="P5922" s="4">
        <f>YEAR(Table1[[#This Row],[Invoice Date]])</f>
        <v>2021</v>
      </c>
      <c r="Q5922" s="4">
        <f>IFERROR(Table1[[#This Row],[Total Sales]]/Table1[[#This Row],[Units Sold]],4)</f>
        <v>29</v>
      </c>
      <c r="R5922" s="4">
        <f>IFERROR(Table1[[#This Row],[Operating Profit]]/Table1[[#This Row],[Units Sold]],0)</f>
        <v>15.950000000000001</v>
      </c>
      <c r="S5922" s="4">
        <f>IFERROR((Table1[[#This Row],[Total Sales]]-Table1[[#This Row],[Operating Profit]])/Table1[[#This Row],[Units Sold]],0)</f>
        <v>13.049999999999999</v>
      </c>
      <c r="T5922" s="4" t="str">
        <f>IF(Table1[[#This Row],[Profit per unit]]&gt;$V$8,"Premium","Mass")</f>
        <v>Mass</v>
      </c>
      <c r="U5922" s="4"/>
    </row>
    <row r="5923" spans="2:21" ht="14.25" customHeight="1" x14ac:dyDescent="0.3">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c r="O5923" s="4" t="str">
        <f>TEXT(Table1[[#This Row],[Invoice Date]],"mmm")</f>
        <v>Apr</v>
      </c>
      <c r="P5923" s="4">
        <f>YEAR(Table1[[#This Row],[Invoice Date]])</f>
        <v>2021</v>
      </c>
      <c r="Q5923" s="4">
        <f>IFERROR(Table1[[#This Row],[Total Sales]]/Table1[[#This Row],[Units Sold]],4)</f>
        <v>34</v>
      </c>
      <c r="R5923" s="4">
        <f>IFERROR(Table1[[#This Row],[Operating Profit]]/Table1[[#This Row],[Units Sold]],0)</f>
        <v>14.619999999999997</v>
      </c>
      <c r="S5923" s="4">
        <f>IFERROR((Table1[[#This Row],[Total Sales]]-Table1[[#This Row],[Operating Profit]])/Table1[[#This Row],[Units Sold]],0)</f>
        <v>19.380000000000003</v>
      </c>
      <c r="T5923" s="4" t="str">
        <f>IF(Table1[[#This Row],[Profit per unit]]&gt;$V$8,"Premium","Mass")</f>
        <v>Mass</v>
      </c>
      <c r="U5923" s="4"/>
    </row>
    <row r="5924" spans="2:21" ht="14.25" customHeight="1" x14ac:dyDescent="0.3">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c r="O5924" s="4" t="str">
        <f>TEXT(Table1[[#This Row],[Invoice Date]],"mmm")</f>
        <v>Apr</v>
      </c>
      <c r="P5924" s="4">
        <f>YEAR(Table1[[#This Row],[Invoice Date]])</f>
        <v>2021</v>
      </c>
      <c r="Q5924" s="4">
        <f>IFERROR(Table1[[#This Row],[Total Sales]]/Table1[[#This Row],[Units Sold]],4)</f>
        <v>28</v>
      </c>
      <c r="R5924" s="4">
        <f>IFERROR(Table1[[#This Row],[Operating Profit]]/Table1[[#This Row],[Units Sold]],0)</f>
        <v>17.079999999999998</v>
      </c>
      <c r="S5924" s="4">
        <f>IFERROR((Table1[[#This Row],[Total Sales]]-Table1[[#This Row],[Operating Profit]])/Table1[[#This Row],[Units Sold]],0)</f>
        <v>10.92</v>
      </c>
      <c r="T5924" s="4" t="str">
        <f>IF(Table1[[#This Row],[Profit per unit]]&gt;$V$8,"Premium","Mass")</f>
        <v>Mass</v>
      </c>
      <c r="U5924" s="4"/>
    </row>
    <row r="5925" spans="2:21" ht="14.25" customHeight="1" x14ac:dyDescent="0.3">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c r="O5925" s="4" t="str">
        <f>TEXT(Table1[[#This Row],[Invoice Date]],"mmm")</f>
        <v>May</v>
      </c>
      <c r="P5925" s="4">
        <f>YEAR(Table1[[#This Row],[Invoice Date]])</f>
        <v>2021</v>
      </c>
      <c r="Q5925" s="4">
        <f>IFERROR(Table1[[#This Row],[Total Sales]]/Table1[[#This Row],[Units Sold]],4)</f>
        <v>18</v>
      </c>
      <c r="R5925" s="4">
        <f>IFERROR(Table1[[#This Row],[Operating Profit]]/Table1[[#This Row],[Units Sold]],0)</f>
        <v>9</v>
      </c>
      <c r="S5925" s="4">
        <f>IFERROR((Table1[[#This Row],[Total Sales]]-Table1[[#This Row],[Operating Profit]])/Table1[[#This Row],[Units Sold]],0)</f>
        <v>9</v>
      </c>
      <c r="T5925" s="4" t="str">
        <f>IF(Table1[[#This Row],[Profit per unit]]&gt;$V$8,"Premium","Mass")</f>
        <v>Mass</v>
      </c>
      <c r="U5925" s="4"/>
    </row>
    <row r="5926" spans="2:21" ht="14.25" customHeight="1" x14ac:dyDescent="0.3">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c r="O5926" s="4" t="str">
        <f>TEXT(Table1[[#This Row],[Invoice Date]],"mmm")</f>
        <v>May</v>
      </c>
      <c r="P5926" s="4">
        <f>YEAR(Table1[[#This Row],[Invoice Date]])</f>
        <v>2021</v>
      </c>
      <c r="Q5926" s="4">
        <f>IFERROR(Table1[[#This Row],[Total Sales]]/Table1[[#This Row],[Units Sold]],4)</f>
        <v>28</v>
      </c>
      <c r="R5926" s="4">
        <f>IFERROR(Table1[[#This Row],[Operating Profit]]/Table1[[#This Row],[Units Sold]],0)</f>
        <v>13.44</v>
      </c>
      <c r="S5926" s="4">
        <f>IFERROR((Table1[[#This Row],[Total Sales]]-Table1[[#This Row],[Operating Profit]])/Table1[[#This Row],[Units Sold]],0)</f>
        <v>14.56</v>
      </c>
      <c r="T5926" s="4" t="str">
        <f>IF(Table1[[#This Row],[Profit per unit]]&gt;$V$8,"Premium","Mass")</f>
        <v>Mass</v>
      </c>
      <c r="U5926" s="4"/>
    </row>
    <row r="5927" spans="2:21" ht="14.25" customHeight="1" x14ac:dyDescent="0.3">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c r="O5927" s="4" t="str">
        <f>TEXT(Table1[[#This Row],[Invoice Date]],"mmm")</f>
        <v>May</v>
      </c>
      <c r="P5927" s="4">
        <f>YEAR(Table1[[#This Row],[Invoice Date]])</f>
        <v>2021</v>
      </c>
      <c r="Q5927" s="4">
        <f>IFERROR(Table1[[#This Row],[Total Sales]]/Table1[[#This Row],[Units Sold]],4)</f>
        <v>23</v>
      </c>
      <c r="R5927" s="4">
        <f>IFERROR(Table1[[#This Row],[Operating Profit]]/Table1[[#This Row],[Units Sold]],0)</f>
        <v>10.81</v>
      </c>
      <c r="S5927" s="4">
        <f>IFERROR((Table1[[#This Row],[Total Sales]]-Table1[[#This Row],[Operating Profit]])/Table1[[#This Row],[Units Sold]],0)</f>
        <v>12.19</v>
      </c>
      <c r="T5927" s="4" t="str">
        <f>IF(Table1[[#This Row],[Profit per unit]]&gt;$V$8,"Premium","Mass")</f>
        <v>Mass</v>
      </c>
      <c r="U5927" s="4"/>
    </row>
    <row r="5928" spans="2:21" ht="14.25" customHeight="1" x14ac:dyDescent="0.3">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c r="O5928" s="4" t="str">
        <f>TEXT(Table1[[#This Row],[Invoice Date]],"mmm")</f>
        <v>May</v>
      </c>
      <c r="P5928" s="4">
        <f>YEAR(Table1[[#This Row],[Invoice Date]])</f>
        <v>2021</v>
      </c>
      <c r="Q5928" s="4">
        <f>IFERROR(Table1[[#This Row],[Total Sales]]/Table1[[#This Row],[Units Sold]],4)</f>
        <v>33</v>
      </c>
      <c r="R5928" s="4">
        <f>IFERROR(Table1[[#This Row],[Operating Profit]]/Table1[[#This Row],[Units Sold]],0)</f>
        <v>18.149999999999999</v>
      </c>
      <c r="S5928" s="4">
        <f>IFERROR((Table1[[#This Row],[Total Sales]]-Table1[[#This Row],[Operating Profit]])/Table1[[#This Row],[Units Sold]],0)</f>
        <v>14.85</v>
      </c>
      <c r="T5928" s="4" t="str">
        <f>IF(Table1[[#This Row],[Profit per unit]]&gt;$V$8,"Premium","Mass")</f>
        <v>Mass</v>
      </c>
      <c r="U5928" s="4"/>
    </row>
    <row r="5929" spans="2:21" ht="14.25" customHeight="1" x14ac:dyDescent="0.3">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c r="O5929" s="4" t="str">
        <f>TEXT(Table1[[#This Row],[Invoice Date]],"mmm")</f>
        <v>May</v>
      </c>
      <c r="P5929" s="4">
        <f>YEAR(Table1[[#This Row],[Invoice Date]])</f>
        <v>2021</v>
      </c>
      <c r="Q5929" s="4">
        <f>IFERROR(Table1[[#This Row],[Total Sales]]/Table1[[#This Row],[Units Sold]],4)</f>
        <v>47</v>
      </c>
      <c r="R5929" s="4">
        <f>IFERROR(Table1[[#This Row],[Operating Profit]]/Table1[[#This Row],[Units Sold]],0)</f>
        <v>18.8</v>
      </c>
      <c r="S5929" s="4">
        <f>IFERROR((Table1[[#This Row],[Total Sales]]-Table1[[#This Row],[Operating Profit]])/Table1[[#This Row],[Units Sold]],0)</f>
        <v>28.2</v>
      </c>
      <c r="T5929" s="4" t="str">
        <f>IF(Table1[[#This Row],[Profit per unit]]&gt;$V$8,"Premium","Mass")</f>
        <v>Mass</v>
      </c>
      <c r="U5929" s="4"/>
    </row>
    <row r="5930" spans="2:21" ht="14.25" customHeight="1" x14ac:dyDescent="0.3">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c r="O5930" s="4" t="str">
        <f>TEXT(Table1[[#This Row],[Invoice Date]],"mmm")</f>
        <v>May</v>
      </c>
      <c r="P5930" s="4">
        <f>YEAR(Table1[[#This Row],[Invoice Date]])</f>
        <v>2021</v>
      </c>
      <c r="Q5930" s="4">
        <f>IFERROR(Table1[[#This Row],[Total Sales]]/Table1[[#This Row],[Units Sold]],4)</f>
        <v>42</v>
      </c>
      <c r="R5930" s="4">
        <f>IFERROR(Table1[[#This Row],[Operating Profit]]/Table1[[#This Row],[Units Sold]],0)</f>
        <v>26.459999999999997</v>
      </c>
      <c r="S5930" s="4">
        <f>IFERROR((Table1[[#This Row],[Total Sales]]-Table1[[#This Row],[Operating Profit]])/Table1[[#This Row],[Units Sold]],0)</f>
        <v>15.540000000000001</v>
      </c>
      <c r="T5930" s="4" t="str">
        <f>IF(Table1[[#This Row],[Profit per unit]]&gt;$V$8,"Premium","Mass")</f>
        <v>Mass</v>
      </c>
      <c r="U5930" s="4"/>
    </row>
    <row r="5931" spans="2:21" ht="14.25" customHeight="1" x14ac:dyDescent="0.3">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c r="O5931" s="4" t="str">
        <f>TEXT(Table1[[#This Row],[Invoice Date]],"mmm")</f>
        <v>Jun</v>
      </c>
      <c r="P5931" s="4">
        <f>YEAR(Table1[[#This Row],[Invoice Date]])</f>
        <v>2021</v>
      </c>
      <c r="Q5931" s="4">
        <f>IFERROR(Table1[[#This Row],[Total Sales]]/Table1[[#This Row],[Units Sold]],4)</f>
        <v>42</v>
      </c>
      <c r="R5931" s="4">
        <f>IFERROR(Table1[[#This Row],[Operating Profit]]/Table1[[#This Row],[Units Sold]],0)</f>
        <v>20.58</v>
      </c>
      <c r="S5931" s="4">
        <f>IFERROR((Table1[[#This Row],[Total Sales]]-Table1[[#This Row],[Operating Profit]])/Table1[[#This Row],[Units Sold]],0)</f>
        <v>21.419999999999998</v>
      </c>
      <c r="T5931" s="4" t="str">
        <f>IF(Table1[[#This Row],[Profit per unit]]&gt;$V$8,"Premium","Mass")</f>
        <v>Mass</v>
      </c>
      <c r="U5931" s="4"/>
    </row>
    <row r="5932" spans="2:21" ht="14.25" customHeight="1" x14ac:dyDescent="0.3">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c r="O5932" s="4" t="str">
        <f>TEXT(Table1[[#This Row],[Invoice Date]],"mmm")</f>
        <v>Jun</v>
      </c>
      <c r="P5932" s="4">
        <f>YEAR(Table1[[#This Row],[Invoice Date]])</f>
        <v>2021</v>
      </c>
      <c r="Q5932" s="4">
        <f>IFERROR(Table1[[#This Row],[Total Sales]]/Table1[[#This Row],[Units Sold]],4)</f>
        <v>46</v>
      </c>
      <c r="R5932" s="4">
        <f>IFERROR(Table1[[#This Row],[Operating Profit]]/Table1[[#This Row],[Units Sold]],0)</f>
        <v>22.08</v>
      </c>
      <c r="S5932" s="4">
        <f>IFERROR((Table1[[#This Row],[Total Sales]]-Table1[[#This Row],[Operating Profit]])/Table1[[#This Row],[Units Sold]],0)</f>
        <v>23.92</v>
      </c>
      <c r="T5932" s="4" t="str">
        <f>IF(Table1[[#This Row],[Profit per unit]]&gt;$V$8,"Premium","Mass")</f>
        <v>Mass</v>
      </c>
      <c r="U5932" s="4"/>
    </row>
    <row r="5933" spans="2:21" ht="14.25" customHeight="1" x14ac:dyDescent="0.3">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c r="O5933" s="4" t="str">
        <f>TEXT(Table1[[#This Row],[Invoice Date]],"mmm")</f>
        <v>Jun</v>
      </c>
      <c r="P5933" s="4">
        <f>YEAR(Table1[[#This Row],[Invoice Date]])</f>
        <v>2021</v>
      </c>
      <c r="Q5933" s="4">
        <f>IFERROR(Table1[[#This Row],[Total Sales]]/Table1[[#This Row],[Units Sold]],4)</f>
        <v>47</v>
      </c>
      <c r="R5933" s="4">
        <f>IFERROR(Table1[[#This Row],[Operating Profit]]/Table1[[#This Row],[Units Sold]],0)</f>
        <v>22.56</v>
      </c>
      <c r="S5933" s="4">
        <f>IFERROR((Table1[[#This Row],[Total Sales]]-Table1[[#This Row],[Operating Profit]])/Table1[[#This Row],[Units Sold]],0)</f>
        <v>24.439999999999998</v>
      </c>
      <c r="T5933" s="4" t="str">
        <f>IF(Table1[[#This Row],[Profit per unit]]&gt;$V$8,"Premium","Mass")</f>
        <v>Mass</v>
      </c>
      <c r="U5933" s="4"/>
    </row>
    <row r="5934" spans="2:21" ht="14.25" customHeight="1" x14ac:dyDescent="0.3">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c r="O5934" s="4" t="str">
        <f>TEXT(Table1[[#This Row],[Invoice Date]],"mmm")</f>
        <v>Jun</v>
      </c>
      <c r="P5934" s="4">
        <f>YEAR(Table1[[#This Row],[Invoice Date]])</f>
        <v>2021</v>
      </c>
      <c r="Q5934" s="4">
        <f>IFERROR(Table1[[#This Row],[Total Sales]]/Table1[[#This Row],[Units Sold]],4)</f>
        <v>48</v>
      </c>
      <c r="R5934" s="4">
        <f>IFERROR(Table1[[#This Row],[Operating Profit]]/Table1[[#This Row],[Units Sold]],0)</f>
        <v>28.320000000000004</v>
      </c>
      <c r="S5934" s="4">
        <f>IFERROR((Table1[[#This Row],[Total Sales]]-Table1[[#This Row],[Operating Profit]])/Table1[[#This Row],[Units Sold]],0)</f>
        <v>19.679999999999996</v>
      </c>
      <c r="T5934" s="4" t="str">
        <f>IF(Table1[[#This Row],[Profit per unit]]&gt;$V$8,"Premium","Mass")</f>
        <v>Mass</v>
      </c>
      <c r="U5934" s="4"/>
    </row>
    <row r="5935" spans="2:21" ht="14.25" customHeight="1" x14ac:dyDescent="0.3">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c r="O5935" s="4" t="str">
        <f>TEXT(Table1[[#This Row],[Invoice Date]],"mmm")</f>
        <v>Jun</v>
      </c>
      <c r="P5935" s="4">
        <f>YEAR(Table1[[#This Row],[Invoice Date]])</f>
        <v>2021</v>
      </c>
      <c r="Q5935" s="4">
        <f>IFERROR(Table1[[#This Row],[Total Sales]]/Table1[[#This Row],[Units Sold]],4)</f>
        <v>52</v>
      </c>
      <c r="R5935" s="4">
        <f>IFERROR(Table1[[#This Row],[Operating Profit]]/Table1[[#This Row],[Units Sold]],0)</f>
        <v>22.36</v>
      </c>
      <c r="S5935" s="4">
        <f>IFERROR((Table1[[#This Row],[Total Sales]]-Table1[[#This Row],[Operating Profit]])/Table1[[#This Row],[Units Sold]],0)</f>
        <v>29.64</v>
      </c>
      <c r="T5935" s="4" t="str">
        <f>IF(Table1[[#This Row],[Profit per unit]]&gt;$V$8,"Premium","Mass")</f>
        <v>Mass</v>
      </c>
      <c r="U5935" s="4"/>
    </row>
    <row r="5936" spans="2:21" ht="14.25" customHeight="1" x14ac:dyDescent="0.3">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c r="O5936" s="4" t="str">
        <f>TEXT(Table1[[#This Row],[Invoice Date]],"mmm")</f>
        <v>Jun</v>
      </c>
      <c r="P5936" s="4">
        <f>YEAR(Table1[[#This Row],[Invoice Date]])</f>
        <v>2021</v>
      </c>
      <c r="Q5936" s="4">
        <f>IFERROR(Table1[[#This Row],[Total Sales]]/Table1[[#This Row],[Units Sold]],4)</f>
        <v>55</v>
      </c>
      <c r="R5936" s="4">
        <f>IFERROR(Table1[[#This Row],[Operating Profit]]/Table1[[#This Row],[Units Sold]],0)</f>
        <v>33.550000000000004</v>
      </c>
      <c r="S5936" s="4">
        <f>IFERROR((Table1[[#This Row],[Total Sales]]-Table1[[#This Row],[Operating Profit]])/Table1[[#This Row],[Units Sold]],0)</f>
        <v>21.45</v>
      </c>
      <c r="T5936" s="4" t="str">
        <f>IF(Table1[[#This Row],[Profit per unit]]&gt;$V$8,"Premium","Mass")</f>
        <v>Mass</v>
      </c>
      <c r="U5936" s="4"/>
    </row>
    <row r="5937" spans="2:21" ht="14.25" customHeight="1" x14ac:dyDescent="0.3">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c r="O5937" s="4" t="str">
        <f>TEXT(Table1[[#This Row],[Invoice Date]],"mmm")</f>
        <v>Jul</v>
      </c>
      <c r="P5937" s="4">
        <f>YEAR(Table1[[#This Row],[Invoice Date]])</f>
        <v>2021</v>
      </c>
      <c r="Q5937" s="4">
        <f>IFERROR(Table1[[#This Row],[Total Sales]]/Table1[[#This Row],[Units Sold]],4)</f>
        <v>48</v>
      </c>
      <c r="R5937" s="4">
        <f>IFERROR(Table1[[#This Row],[Operating Profit]]/Table1[[#This Row],[Units Sold]],0)</f>
        <v>24</v>
      </c>
      <c r="S5937" s="4">
        <f>IFERROR((Table1[[#This Row],[Total Sales]]-Table1[[#This Row],[Operating Profit]])/Table1[[#This Row],[Units Sold]],0)</f>
        <v>24</v>
      </c>
      <c r="T5937" s="4" t="str">
        <f>IF(Table1[[#This Row],[Profit per unit]]&gt;$V$8,"Premium","Mass")</f>
        <v>Mass</v>
      </c>
      <c r="U5937" s="4"/>
    </row>
    <row r="5938" spans="2:21" ht="14.25" customHeight="1" x14ac:dyDescent="0.3">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c r="O5938" s="4" t="str">
        <f>TEXT(Table1[[#This Row],[Invoice Date]],"mmm")</f>
        <v>Jul</v>
      </c>
      <c r="P5938" s="4">
        <f>YEAR(Table1[[#This Row],[Invoice Date]])</f>
        <v>2021</v>
      </c>
      <c r="Q5938" s="4">
        <f>IFERROR(Table1[[#This Row],[Total Sales]]/Table1[[#This Row],[Units Sold]],4)</f>
        <v>52</v>
      </c>
      <c r="R5938" s="4">
        <f>IFERROR(Table1[[#This Row],[Operating Profit]]/Table1[[#This Row],[Units Sold]],0)</f>
        <v>27.04</v>
      </c>
      <c r="S5938" s="4">
        <f>IFERROR((Table1[[#This Row],[Total Sales]]-Table1[[#This Row],[Operating Profit]])/Table1[[#This Row],[Units Sold]],0)</f>
        <v>24.96</v>
      </c>
      <c r="T5938" s="4" t="str">
        <f>IF(Table1[[#This Row],[Profit per unit]]&gt;$V$8,"Premium","Mass")</f>
        <v>Mass</v>
      </c>
      <c r="U5938" s="4"/>
    </row>
    <row r="5939" spans="2:21" ht="14.25" customHeight="1" x14ac:dyDescent="0.3">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c r="O5939" s="4" t="str">
        <f>TEXT(Table1[[#This Row],[Invoice Date]],"mmm")</f>
        <v>Jul</v>
      </c>
      <c r="P5939" s="4">
        <f>YEAR(Table1[[#This Row],[Invoice Date]])</f>
        <v>2021</v>
      </c>
      <c r="Q5939" s="4">
        <f>IFERROR(Table1[[#This Row],[Total Sales]]/Table1[[#This Row],[Units Sold]],4)</f>
        <v>46</v>
      </c>
      <c r="R5939" s="4">
        <f>IFERROR(Table1[[#This Row],[Operating Profit]]/Table1[[#This Row],[Units Sold]],0)</f>
        <v>25.299999999999997</v>
      </c>
      <c r="S5939" s="4">
        <f>IFERROR((Table1[[#This Row],[Total Sales]]-Table1[[#This Row],[Operating Profit]])/Table1[[#This Row],[Units Sold]],0)</f>
        <v>20.700000000000003</v>
      </c>
      <c r="T5939" s="4" t="str">
        <f>IF(Table1[[#This Row],[Profit per unit]]&gt;$V$8,"Premium","Mass")</f>
        <v>Mass</v>
      </c>
      <c r="U5939" s="4"/>
    </row>
    <row r="5940" spans="2:21" ht="14.25" customHeight="1" x14ac:dyDescent="0.3">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c r="O5940" s="4" t="str">
        <f>TEXT(Table1[[#This Row],[Invoice Date]],"mmm")</f>
        <v>Jul</v>
      </c>
      <c r="P5940" s="4">
        <f>YEAR(Table1[[#This Row],[Invoice Date]])</f>
        <v>2021</v>
      </c>
      <c r="Q5940" s="4">
        <f>IFERROR(Table1[[#This Row],[Total Sales]]/Table1[[#This Row],[Units Sold]],4)</f>
        <v>47</v>
      </c>
      <c r="R5940" s="4">
        <f>IFERROR(Table1[[#This Row],[Operating Profit]]/Table1[[#This Row],[Units Sold]],0)</f>
        <v>30.080000000000002</v>
      </c>
      <c r="S5940" s="4">
        <f>IFERROR((Table1[[#This Row],[Total Sales]]-Table1[[#This Row],[Operating Profit]])/Table1[[#This Row],[Units Sold]],0)</f>
        <v>16.919999999999998</v>
      </c>
      <c r="T5940" s="4" t="str">
        <f>IF(Table1[[#This Row],[Profit per unit]]&gt;$V$8,"Premium","Mass")</f>
        <v>Mass</v>
      </c>
      <c r="U5940" s="4"/>
    </row>
    <row r="5941" spans="2:21" ht="14.25" customHeight="1" x14ac:dyDescent="0.3">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c r="O5941" s="4" t="str">
        <f>TEXT(Table1[[#This Row],[Invoice Date]],"mmm")</f>
        <v>Jul</v>
      </c>
      <c r="P5941" s="4">
        <f>YEAR(Table1[[#This Row],[Invoice Date]])</f>
        <v>2021</v>
      </c>
      <c r="Q5941" s="4">
        <f>IFERROR(Table1[[#This Row],[Total Sales]]/Table1[[#This Row],[Units Sold]],4)</f>
        <v>53</v>
      </c>
      <c r="R5941" s="4">
        <f>IFERROR(Table1[[#This Row],[Operating Profit]]/Table1[[#This Row],[Units Sold]],0)</f>
        <v>25.439999999999998</v>
      </c>
      <c r="S5941" s="4">
        <f>IFERROR((Table1[[#This Row],[Total Sales]]-Table1[[#This Row],[Operating Profit]])/Table1[[#This Row],[Units Sold]],0)</f>
        <v>27.560000000000002</v>
      </c>
      <c r="T5941" s="4" t="str">
        <f>IF(Table1[[#This Row],[Profit per unit]]&gt;$V$8,"Premium","Mass")</f>
        <v>Mass</v>
      </c>
      <c r="U5941" s="4"/>
    </row>
    <row r="5942" spans="2:21" ht="14.25" customHeight="1" x14ac:dyDescent="0.3">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c r="O5942" s="4" t="str">
        <f>TEXT(Table1[[#This Row],[Invoice Date]],"mmm")</f>
        <v>Jul</v>
      </c>
      <c r="P5942" s="4">
        <f>YEAR(Table1[[#This Row],[Invoice Date]])</f>
        <v>2021</v>
      </c>
      <c r="Q5942" s="4">
        <f>IFERROR(Table1[[#This Row],[Total Sales]]/Table1[[#This Row],[Units Sold]],4)</f>
        <v>64</v>
      </c>
      <c r="R5942" s="4">
        <f>IFERROR(Table1[[#This Row],[Operating Profit]]/Table1[[#This Row],[Units Sold]],0)</f>
        <v>44.160000000000004</v>
      </c>
      <c r="S5942" s="4">
        <f>IFERROR((Table1[[#This Row],[Total Sales]]-Table1[[#This Row],[Operating Profit]])/Table1[[#This Row],[Units Sold]],0)</f>
        <v>19.839999999999996</v>
      </c>
      <c r="T5942" s="4" t="str">
        <f>IF(Table1[[#This Row],[Profit per unit]]&gt;$V$8,"Premium","Mass")</f>
        <v>Mass</v>
      </c>
      <c r="U5942" s="4"/>
    </row>
    <row r="5943" spans="2:21" ht="14.25" customHeight="1" x14ac:dyDescent="0.3">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c r="O5943" s="4" t="str">
        <f>TEXT(Table1[[#This Row],[Invoice Date]],"mmm")</f>
        <v>Aug</v>
      </c>
      <c r="P5943" s="4">
        <f>YEAR(Table1[[#This Row],[Invoice Date]])</f>
        <v>2021</v>
      </c>
      <c r="Q5943" s="4">
        <f>IFERROR(Table1[[#This Row],[Total Sales]]/Table1[[#This Row],[Units Sold]],4)</f>
        <v>46</v>
      </c>
      <c r="R5943" s="4">
        <f>IFERROR(Table1[[#This Row],[Operating Profit]]/Table1[[#This Row],[Units Sold]],0)</f>
        <v>25.299999999999997</v>
      </c>
      <c r="S5943" s="4">
        <f>IFERROR((Table1[[#This Row],[Total Sales]]-Table1[[#This Row],[Operating Profit]])/Table1[[#This Row],[Units Sold]],0)</f>
        <v>20.700000000000003</v>
      </c>
      <c r="T5943" s="4" t="str">
        <f>IF(Table1[[#This Row],[Profit per unit]]&gt;$V$8,"Premium","Mass")</f>
        <v>Mass</v>
      </c>
      <c r="U5943" s="4"/>
    </row>
    <row r="5944" spans="2:21" ht="14.25" customHeight="1" x14ac:dyDescent="0.3">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c r="O5944" s="4" t="str">
        <f>TEXT(Table1[[#This Row],[Invoice Date]],"mmm")</f>
        <v>Aug</v>
      </c>
      <c r="P5944" s="4">
        <f>YEAR(Table1[[#This Row],[Invoice Date]])</f>
        <v>2021</v>
      </c>
      <c r="Q5944" s="4">
        <f>IFERROR(Table1[[#This Row],[Total Sales]]/Table1[[#This Row],[Units Sold]],4)</f>
        <v>53</v>
      </c>
      <c r="R5944" s="4">
        <f>IFERROR(Table1[[#This Row],[Operating Profit]]/Table1[[#This Row],[Units Sold]],0)</f>
        <v>28.09</v>
      </c>
      <c r="S5944" s="4">
        <f>IFERROR((Table1[[#This Row],[Total Sales]]-Table1[[#This Row],[Operating Profit]])/Table1[[#This Row],[Units Sold]],0)</f>
        <v>24.91</v>
      </c>
      <c r="T5944" s="4" t="str">
        <f>IF(Table1[[#This Row],[Profit per unit]]&gt;$V$8,"Premium","Mass")</f>
        <v>Mass</v>
      </c>
      <c r="U5944" s="4"/>
    </row>
    <row r="5945" spans="2:21" ht="14.25" customHeight="1" x14ac:dyDescent="0.3">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c r="O5945" s="4" t="str">
        <f>TEXT(Table1[[#This Row],[Invoice Date]],"mmm")</f>
        <v>Aug</v>
      </c>
      <c r="P5945" s="4">
        <f>YEAR(Table1[[#This Row],[Invoice Date]])</f>
        <v>2021</v>
      </c>
      <c r="Q5945" s="4">
        <f>IFERROR(Table1[[#This Row],[Total Sales]]/Table1[[#This Row],[Units Sold]],4)</f>
        <v>46</v>
      </c>
      <c r="R5945" s="4">
        <f>IFERROR(Table1[[#This Row],[Operating Profit]]/Table1[[#This Row],[Units Sold]],0)</f>
        <v>24.38</v>
      </c>
      <c r="S5945" s="4">
        <f>IFERROR((Table1[[#This Row],[Total Sales]]-Table1[[#This Row],[Operating Profit]])/Table1[[#This Row],[Units Sold]],0)</f>
        <v>21.62</v>
      </c>
      <c r="T5945" s="4" t="str">
        <f>IF(Table1[[#This Row],[Profit per unit]]&gt;$V$8,"Premium","Mass")</f>
        <v>Mass</v>
      </c>
      <c r="U5945" s="4"/>
    </row>
    <row r="5946" spans="2:21" ht="14.25" customHeight="1" x14ac:dyDescent="0.3">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c r="O5946" s="4" t="str">
        <f>TEXT(Table1[[#This Row],[Invoice Date]],"mmm")</f>
        <v>Aug</v>
      </c>
      <c r="P5946" s="4">
        <f>YEAR(Table1[[#This Row],[Invoice Date]])</f>
        <v>2021</v>
      </c>
      <c r="Q5946" s="4">
        <f>IFERROR(Table1[[#This Row],[Total Sales]]/Table1[[#This Row],[Units Sold]],4)</f>
        <v>48</v>
      </c>
      <c r="R5946" s="4">
        <f>IFERROR(Table1[[#This Row],[Operating Profit]]/Table1[[#This Row],[Units Sold]],0)</f>
        <v>31.200000000000003</v>
      </c>
      <c r="S5946" s="4">
        <f>IFERROR((Table1[[#This Row],[Total Sales]]-Table1[[#This Row],[Operating Profit]])/Table1[[#This Row],[Units Sold]],0)</f>
        <v>16.799999999999997</v>
      </c>
      <c r="T5946" s="4" t="str">
        <f>IF(Table1[[#This Row],[Profit per unit]]&gt;$V$8,"Premium","Mass")</f>
        <v>Mass</v>
      </c>
      <c r="U5946" s="4"/>
    </row>
    <row r="5947" spans="2:21" ht="14.25" customHeight="1" x14ac:dyDescent="0.3">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c r="O5947" s="4" t="str">
        <f>TEXT(Table1[[#This Row],[Invoice Date]],"mmm")</f>
        <v>Aug</v>
      </c>
      <c r="P5947" s="4">
        <f>YEAR(Table1[[#This Row],[Invoice Date]])</f>
        <v>2021</v>
      </c>
      <c r="Q5947" s="4">
        <f>IFERROR(Table1[[#This Row],[Total Sales]]/Table1[[#This Row],[Units Sold]],4)</f>
        <v>52</v>
      </c>
      <c r="R5947" s="4">
        <f>IFERROR(Table1[[#This Row],[Operating Profit]]/Table1[[#This Row],[Units Sold]],0)</f>
        <v>23.919999999999998</v>
      </c>
      <c r="S5947" s="4">
        <f>IFERROR((Table1[[#This Row],[Total Sales]]-Table1[[#This Row],[Operating Profit]])/Table1[[#This Row],[Units Sold]],0)</f>
        <v>28.080000000000002</v>
      </c>
      <c r="T5947" s="4" t="str">
        <f>IF(Table1[[#This Row],[Profit per unit]]&gt;$V$8,"Premium","Mass")</f>
        <v>Mass</v>
      </c>
      <c r="U5947" s="4"/>
    </row>
    <row r="5948" spans="2:21" ht="14.25" customHeight="1" x14ac:dyDescent="0.3">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c r="O5948" s="4" t="str">
        <f>TEXT(Table1[[#This Row],[Invoice Date]],"mmm")</f>
        <v>Aug</v>
      </c>
      <c r="P5948" s="4">
        <f>YEAR(Table1[[#This Row],[Invoice Date]])</f>
        <v>2021</v>
      </c>
      <c r="Q5948" s="4">
        <f>IFERROR(Table1[[#This Row],[Total Sales]]/Table1[[#This Row],[Units Sold]],4)</f>
        <v>54</v>
      </c>
      <c r="R5948" s="4">
        <f>IFERROR(Table1[[#This Row],[Operating Profit]]/Table1[[#This Row],[Units Sold]],0)</f>
        <v>36.720000000000006</v>
      </c>
      <c r="S5948" s="4">
        <f>IFERROR((Table1[[#This Row],[Total Sales]]-Table1[[#This Row],[Operating Profit]])/Table1[[#This Row],[Units Sold]],0)</f>
        <v>17.279999999999998</v>
      </c>
      <c r="T5948" s="4" t="str">
        <f>IF(Table1[[#This Row],[Profit per unit]]&gt;$V$8,"Premium","Mass")</f>
        <v>Mass</v>
      </c>
      <c r="U5948" s="4"/>
    </row>
    <row r="5949" spans="2:21" ht="14.25" customHeight="1" x14ac:dyDescent="0.3">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c r="O5949" s="4" t="str">
        <f>TEXT(Table1[[#This Row],[Invoice Date]],"mmm")</f>
        <v>Sep</v>
      </c>
      <c r="P5949" s="4">
        <f>YEAR(Table1[[#This Row],[Invoice Date]])</f>
        <v>2021</v>
      </c>
      <c r="Q5949" s="4">
        <f>IFERROR(Table1[[#This Row],[Total Sales]]/Table1[[#This Row],[Units Sold]],4)</f>
        <v>50</v>
      </c>
      <c r="R5949" s="4">
        <f>IFERROR(Table1[[#This Row],[Operating Profit]]/Table1[[#This Row],[Units Sold]],0)</f>
        <v>25</v>
      </c>
      <c r="S5949" s="4">
        <f>IFERROR((Table1[[#This Row],[Total Sales]]-Table1[[#This Row],[Operating Profit]])/Table1[[#This Row],[Units Sold]],0)</f>
        <v>25</v>
      </c>
      <c r="T5949" s="4" t="str">
        <f>IF(Table1[[#This Row],[Profit per unit]]&gt;$V$8,"Premium","Mass")</f>
        <v>Mass</v>
      </c>
      <c r="U5949" s="4"/>
    </row>
    <row r="5950" spans="2:21" ht="14.25" customHeight="1" x14ac:dyDescent="0.3">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c r="O5950" s="4" t="str">
        <f>TEXT(Table1[[#This Row],[Invoice Date]],"mmm")</f>
        <v>Sep</v>
      </c>
      <c r="P5950" s="4">
        <f>YEAR(Table1[[#This Row],[Invoice Date]])</f>
        <v>2021</v>
      </c>
      <c r="Q5950" s="4">
        <f>IFERROR(Table1[[#This Row],[Total Sales]]/Table1[[#This Row],[Units Sold]],4)</f>
        <v>50</v>
      </c>
      <c r="R5950" s="4">
        <f>IFERROR(Table1[[#This Row],[Operating Profit]]/Table1[[#This Row],[Units Sold]],0)</f>
        <v>26</v>
      </c>
      <c r="S5950" s="4">
        <f>IFERROR((Table1[[#This Row],[Total Sales]]-Table1[[#This Row],[Operating Profit]])/Table1[[#This Row],[Units Sold]],0)</f>
        <v>24</v>
      </c>
      <c r="T5950" s="4" t="str">
        <f>IF(Table1[[#This Row],[Profit per unit]]&gt;$V$8,"Premium","Mass")</f>
        <v>Mass</v>
      </c>
      <c r="U5950" s="4"/>
    </row>
    <row r="5951" spans="2:21" ht="14.25" customHeight="1" x14ac:dyDescent="0.3">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c r="O5951" s="4" t="str">
        <f>TEXT(Table1[[#This Row],[Invoice Date]],"mmm")</f>
        <v>Sep</v>
      </c>
      <c r="P5951" s="4">
        <f>YEAR(Table1[[#This Row],[Invoice Date]])</f>
        <v>2021</v>
      </c>
      <c r="Q5951" s="4">
        <f>IFERROR(Table1[[#This Row],[Total Sales]]/Table1[[#This Row],[Units Sold]],4)</f>
        <v>56</v>
      </c>
      <c r="R5951" s="4">
        <f>IFERROR(Table1[[#This Row],[Operating Profit]]/Table1[[#This Row],[Units Sold]],0)</f>
        <v>29.12</v>
      </c>
      <c r="S5951" s="4">
        <f>IFERROR((Table1[[#This Row],[Total Sales]]-Table1[[#This Row],[Operating Profit]])/Table1[[#This Row],[Units Sold]],0)</f>
        <v>26.88</v>
      </c>
      <c r="T5951" s="4" t="str">
        <f>IF(Table1[[#This Row],[Profit per unit]]&gt;$V$8,"Premium","Mass")</f>
        <v>Mass</v>
      </c>
      <c r="U5951" s="4"/>
    </row>
    <row r="5952" spans="2:21" ht="14.25" customHeight="1" x14ac:dyDescent="0.3">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c r="O5952" s="4" t="str">
        <f>TEXT(Table1[[#This Row],[Invoice Date]],"mmm")</f>
        <v>Sep</v>
      </c>
      <c r="P5952" s="4">
        <f>YEAR(Table1[[#This Row],[Invoice Date]])</f>
        <v>2021</v>
      </c>
      <c r="Q5952" s="4">
        <f>IFERROR(Table1[[#This Row],[Total Sales]]/Table1[[#This Row],[Units Sold]],4)</f>
        <v>55</v>
      </c>
      <c r="R5952" s="4">
        <f>IFERROR(Table1[[#This Row],[Operating Profit]]/Table1[[#This Row],[Units Sold]],0)</f>
        <v>34.65</v>
      </c>
      <c r="S5952" s="4">
        <f>IFERROR((Table1[[#This Row],[Total Sales]]-Table1[[#This Row],[Operating Profit]])/Table1[[#This Row],[Units Sold]],0)</f>
        <v>20.349999999999998</v>
      </c>
      <c r="T5952" s="4" t="str">
        <f>IF(Table1[[#This Row],[Profit per unit]]&gt;$V$8,"Premium","Mass")</f>
        <v>Mass</v>
      </c>
      <c r="U5952" s="4"/>
    </row>
    <row r="5953" spans="2:21" ht="14.25" customHeight="1" x14ac:dyDescent="0.3">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c r="O5953" s="4" t="str">
        <f>TEXT(Table1[[#This Row],[Invoice Date]],"mmm")</f>
        <v>Sep</v>
      </c>
      <c r="P5953" s="4">
        <f>YEAR(Table1[[#This Row],[Invoice Date]])</f>
        <v>2021</v>
      </c>
      <c r="Q5953" s="4">
        <f>IFERROR(Table1[[#This Row],[Total Sales]]/Table1[[#This Row],[Units Sold]],4)</f>
        <v>50</v>
      </c>
      <c r="R5953" s="4">
        <f>IFERROR(Table1[[#This Row],[Operating Profit]]/Table1[[#This Row],[Units Sold]],0)</f>
        <v>23</v>
      </c>
      <c r="S5953" s="4">
        <f>IFERROR((Table1[[#This Row],[Total Sales]]-Table1[[#This Row],[Operating Profit]])/Table1[[#This Row],[Units Sold]],0)</f>
        <v>27</v>
      </c>
      <c r="T5953" s="4" t="str">
        <f>IF(Table1[[#This Row],[Profit per unit]]&gt;$V$8,"Premium","Mass")</f>
        <v>Mass</v>
      </c>
      <c r="U5953" s="4"/>
    </row>
    <row r="5954" spans="2:21" ht="14.25" customHeight="1" x14ac:dyDescent="0.3">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c r="O5954" s="4" t="str">
        <f>TEXT(Table1[[#This Row],[Invoice Date]],"mmm")</f>
        <v>Sep</v>
      </c>
      <c r="P5954" s="4">
        <f>YEAR(Table1[[#This Row],[Invoice Date]])</f>
        <v>2021</v>
      </c>
      <c r="Q5954" s="4">
        <f>IFERROR(Table1[[#This Row],[Total Sales]]/Table1[[#This Row],[Units Sold]],4)</f>
        <v>49</v>
      </c>
      <c r="R5954" s="4">
        <f>IFERROR(Table1[[#This Row],[Operating Profit]]/Table1[[#This Row],[Units Sold]],0)</f>
        <v>32.830000000000005</v>
      </c>
      <c r="S5954" s="4">
        <f>IFERROR((Table1[[#This Row],[Total Sales]]-Table1[[#This Row],[Operating Profit]])/Table1[[#This Row],[Units Sold]],0)</f>
        <v>16.169999999999998</v>
      </c>
      <c r="T5954" s="4" t="str">
        <f>IF(Table1[[#This Row],[Profit per unit]]&gt;$V$8,"Premium","Mass")</f>
        <v>Mass</v>
      </c>
      <c r="U5954" s="4"/>
    </row>
    <row r="5955" spans="2:21" ht="14.25" customHeight="1" x14ac:dyDescent="0.3">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c r="O5955" s="4" t="str">
        <f>TEXT(Table1[[#This Row],[Invoice Date]],"mmm")</f>
        <v>Oct</v>
      </c>
      <c r="P5955" s="4">
        <f>YEAR(Table1[[#This Row],[Invoice Date]])</f>
        <v>2021</v>
      </c>
      <c r="Q5955" s="4">
        <f>IFERROR(Table1[[#This Row],[Total Sales]]/Table1[[#This Row],[Units Sold]],4)</f>
        <v>36</v>
      </c>
      <c r="R5955" s="4">
        <f>IFERROR(Table1[[#This Row],[Operating Profit]]/Table1[[#This Row],[Units Sold]],0)</f>
        <v>18.36</v>
      </c>
      <c r="S5955" s="4">
        <f>IFERROR((Table1[[#This Row],[Total Sales]]-Table1[[#This Row],[Operating Profit]])/Table1[[#This Row],[Units Sold]],0)</f>
        <v>17.64</v>
      </c>
      <c r="T5955" s="4" t="str">
        <f>IF(Table1[[#This Row],[Profit per unit]]&gt;$V$8,"Premium","Mass")</f>
        <v>Mass</v>
      </c>
      <c r="U5955" s="4"/>
    </row>
    <row r="5956" spans="2:21" ht="14.25" customHeight="1" x14ac:dyDescent="0.3">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c r="O5956" s="4" t="str">
        <f>TEXT(Table1[[#This Row],[Invoice Date]],"mmm")</f>
        <v>Oct</v>
      </c>
      <c r="P5956" s="4">
        <f>YEAR(Table1[[#This Row],[Invoice Date]])</f>
        <v>2021</v>
      </c>
      <c r="Q5956" s="4">
        <f>IFERROR(Table1[[#This Row],[Total Sales]]/Table1[[#This Row],[Units Sold]],4)</f>
        <v>37</v>
      </c>
      <c r="R5956" s="4">
        <f>IFERROR(Table1[[#This Row],[Operating Profit]]/Table1[[#This Row],[Units Sold]],0)</f>
        <v>19.980000000000004</v>
      </c>
      <c r="S5956" s="4">
        <f>IFERROR((Table1[[#This Row],[Total Sales]]-Table1[[#This Row],[Operating Profit]])/Table1[[#This Row],[Units Sold]],0)</f>
        <v>17.019999999999996</v>
      </c>
      <c r="T5956" s="4" t="str">
        <f>IF(Table1[[#This Row],[Profit per unit]]&gt;$V$8,"Premium","Mass")</f>
        <v>Mass</v>
      </c>
      <c r="U5956" s="4"/>
    </row>
    <row r="5957" spans="2:21" ht="14.25" customHeight="1" x14ac:dyDescent="0.3">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c r="O5957" s="4" t="str">
        <f>TEXT(Table1[[#This Row],[Invoice Date]],"mmm")</f>
        <v>Oct</v>
      </c>
      <c r="P5957" s="4">
        <f>YEAR(Table1[[#This Row],[Invoice Date]])</f>
        <v>2021</v>
      </c>
      <c r="Q5957" s="4">
        <f>IFERROR(Table1[[#This Row],[Total Sales]]/Table1[[#This Row],[Units Sold]],4)</f>
        <v>41</v>
      </c>
      <c r="R5957" s="4">
        <f>IFERROR(Table1[[#This Row],[Operating Profit]]/Table1[[#This Row],[Units Sold]],0)</f>
        <v>20.91</v>
      </c>
      <c r="S5957" s="4">
        <f>IFERROR((Table1[[#This Row],[Total Sales]]-Table1[[#This Row],[Operating Profit]])/Table1[[#This Row],[Units Sold]],0)</f>
        <v>20.09</v>
      </c>
      <c r="T5957" s="4" t="str">
        <f>IF(Table1[[#This Row],[Profit per unit]]&gt;$V$8,"Premium","Mass")</f>
        <v>Mass</v>
      </c>
      <c r="U5957" s="4"/>
    </row>
    <row r="5958" spans="2:21" ht="14.25" customHeight="1" x14ac:dyDescent="0.3">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c r="O5958" s="4" t="str">
        <f>TEXT(Table1[[#This Row],[Invoice Date]],"mmm")</f>
        <v>Oct</v>
      </c>
      <c r="P5958" s="4">
        <f>YEAR(Table1[[#This Row],[Invoice Date]])</f>
        <v>2021</v>
      </c>
      <c r="Q5958" s="4">
        <f>IFERROR(Table1[[#This Row],[Total Sales]]/Table1[[#This Row],[Units Sold]],4)</f>
        <v>44</v>
      </c>
      <c r="R5958" s="4">
        <f>IFERROR(Table1[[#This Row],[Operating Profit]]/Table1[[#This Row],[Units Sold]],0)</f>
        <v>28.599999999999998</v>
      </c>
      <c r="S5958" s="4">
        <f>IFERROR((Table1[[#This Row],[Total Sales]]-Table1[[#This Row],[Operating Profit]])/Table1[[#This Row],[Units Sold]],0)</f>
        <v>15.4</v>
      </c>
      <c r="T5958" s="4" t="str">
        <f>IF(Table1[[#This Row],[Profit per unit]]&gt;$V$8,"Premium","Mass")</f>
        <v>Mass</v>
      </c>
      <c r="U5958" s="4"/>
    </row>
    <row r="5959" spans="2:21" ht="14.25" customHeight="1" x14ac:dyDescent="0.3">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c r="O5959" s="4" t="str">
        <f>TEXT(Table1[[#This Row],[Invoice Date]],"mmm")</f>
        <v>Oct</v>
      </c>
      <c r="P5959" s="4">
        <f>YEAR(Table1[[#This Row],[Invoice Date]])</f>
        <v>2021</v>
      </c>
      <c r="Q5959" s="4">
        <f>IFERROR(Table1[[#This Row],[Total Sales]]/Table1[[#This Row],[Units Sold]],4)</f>
        <v>32</v>
      </c>
      <c r="R5959" s="4">
        <f>IFERROR(Table1[[#This Row],[Operating Profit]]/Table1[[#This Row],[Units Sold]],0)</f>
        <v>15.36</v>
      </c>
      <c r="S5959" s="4">
        <f>IFERROR((Table1[[#This Row],[Total Sales]]-Table1[[#This Row],[Operating Profit]])/Table1[[#This Row],[Units Sold]],0)</f>
        <v>16.64</v>
      </c>
      <c r="T5959" s="4" t="str">
        <f>IF(Table1[[#This Row],[Profit per unit]]&gt;$V$8,"Premium","Mass")</f>
        <v>Mass</v>
      </c>
      <c r="U5959" s="4"/>
    </row>
    <row r="5960" spans="2:21" ht="14.25" customHeight="1" x14ac:dyDescent="0.3">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c r="O5960" s="4" t="str">
        <f>TEXT(Table1[[#This Row],[Invoice Date]],"mmm")</f>
        <v>Oct</v>
      </c>
      <c r="P5960" s="4">
        <f>YEAR(Table1[[#This Row],[Invoice Date]])</f>
        <v>2021</v>
      </c>
      <c r="Q5960" s="4">
        <f>IFERROR(Table1[[#This Row],[Total Sales]]/Table1[[#This Row],[Units Sold]],4)</f>
        <v>42</v>
      </c>
      <c r="R5960" s="4">
        <f>IFERROR(Table1[[#This Row],[Operating Profit]]/Table1[[#This Row],[Units Sold]],0)</f>
        <v>27.720000000000002</v>
      </c>
      <c r="S5960" s="4">
        <f>IFERROR((Table1[[#This Row],[Total Sales]]-Table1[[#This Row],[Operating Profit]])/Table1[[#This Row],[Units Sold]],0)</f>
        <v>14.279999999999998</v>
      </c>
      <c r="T5960" s="4" t="str">
        <f>IF(Table1[[#This Row],[Profit per unit]]&gt;$V$8,"Premium","Mass")</f>
        <v>Mass</v>
      </c>
      <c r="U5960" s="4"/>
    </row>
    <row r="5961" spans="2:21" ht="14.25" customHeight="1" x14ac:dyDescent="0.3">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c r="O5961" s="4" t="str">
        <f>TEXT(Table1[[#This Row],[Invoice Date]],"mmm")</f>
        <v>Nov</v>
      </c>
      <c r="P5961" s="4">
        <f>YEAR(Table1[[#This Row],[Invoice Date]])</f>
        <v>2021</v>
      </c>
      <c r="Q5961" s="4">
        <f>IFERROR(Table1[[#This Row],[Total Sales]]/Table1[[#This Row],[Units Sold]],4)</f>
        <v>33</v>
      </c>
      <c r="R5961" s="4">
        <f>IFERROR(Table1[[#This Row],[Operating Profit]]/Table1[[#This Row],[Units Sold]],0)</f>
        <v>18.149999999999999</v>
      </c>
      <c r="S5961" s="4">
        <f>IFERROR((Table1[[#This Row],[Total Sales]]-Table1[[#This Row],[Operating Profit]])/Table1[[#This Row],[Units Sold]],0)</f>
        <v>14.850000000000001</v>
      </c>
      <c r="T5961" s="4" t="str">
        <f>IF(Table1[[#This Row],[Profit per unit]]&gt;$V$8,"Premium","Mass")</f>
        <v>Mass</v>
      </c>
      <c r="U5961" s="4"/>
    </row>
    <row r="5962" spans="2:21" ht="14.25" customHeight="1" x14ac:dyDescent="0.3">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c r="O5962" s="4" t="str">
        <f>TEXT(Table1[[#This Row],[Invoice Date]],"mmm")</f>
        <v>Nov</v>
      </c>
      <c r="P5962" s="4">
        <f>YEAR(Table1[[#This Row],[Invoice Date]])</f>
        <v>2021</v>
      </c>
      <c r="Q5962" s="4">
        <f>IFERROR(Table1[[#This Row],[Total Sales]]/Table1[[#This Row],[Units Sold]],4)</f>
        <v>32</v>
      </c>
      <c r="R5962" s="4">
        <f>IFERROR(Table1[[#This Row],[Operating Profit]]/Table1[[#This Row],[Units Sold]],0)</f>
        <v>16.64</v>
      </c>
      <c r="S5962" s="4">
        <f>IFERROR((Table1[[#This Row],[Total Sales]]-Table1[[#This Row],[Operating Profit]])/Table1[[#This Row],[Units Sold]],0)</f>
        <v>15.36</v>
      </c>
      <c r="T5962" s="4" t="str">
        <f>IF(Table1[[#This Row],[Profit per unit]]&gt;$V$8,"Premium","Mass")</f>
        <v>Mass</v>
      </c>
      <c r="U5962" s="4"/>
    </row>
    <row r="5963" spans="2:21" ht="14.25" customHeight="1" x14ac:dyDescent="0.3">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c r="O5963" s="4" t="str">
        <f>TEXT(Table1[[#This Row],[Invoice Date]],"mmm")</f>
        <v>Nov</v>
      </c>
      <c r="P5963" s="4">
        <f>YEAR(Table1[[#This Row],[Invoice Date]])</f>
        <v>2021</v>
      </c>
      <c r="Q5963" s="4">
        <f>IFERROR(Table1[[#This Row],[Total Sales]]/Table1[[#This Row],[Units Sold]],4)</f>
        <v>58</v>
      </c>
      <c r="R5963" s="4">
        <f>IFERROR(Table1[[#This Row],[Operating Profit]]/Table1[[#This Row],[Units Sold]],0)</f>
        <v>31.32</v>
      </c>
      <c r="S5963" s="4">
        <f>IFERROR((Table1[[#This Row],[Total Sales]]-Table1[[#This Row],[Operating Profit]])/Table1[[#This Row],[Units Sold]],0)</f>
        <v>26.68</v>
      </c>
      <c r="T5963" s="4" t="str">
        <f>IF(Table1[[#This Row],[Profit per unit]]&gt;$V$8,"Premium","Mass")</f>
        <v>Mass</v>
      </c>
      <c r="U5963" s="4"/>
    </row>
    <row r="5964" spans="2:21" ht="14.25" customHeight="1" x14ac:dyDescent="0.3">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c r="O5964" s="4" t="str">
        <f>TEXT(Table1[[#This Row],[Invoice Date]],"mmm")</f>
        <v>Nov</v>
      </c>
      <c r="P5964" s="4">
        <f>YEAR(Table1[[#This Row],[Invoice Date]])</f>
        <v>2021</v>
      </c>
      <c r="Q5964" s="4">
        <f>IFERROR(Table1[[#This Row],[Total Sales]]/Table1[[#This Row],[Units Sold]],4)</f>
        <v>54</v>
      </c>
      <c r="R5964" s="4">
        <f>IFERROR(Table1[[#This Row],[Operating Profit]]/Table1[[#This Row],[Units Sold]],0)</f>
        <v>32.94</v>
      </c>
      <c r="S5964" s="4">
        <f>IFERROR((Table1[[#This Row],[Total Sales]]-Table1[[#This Row],[Operating Profit]])/Table1[[#This Row],[Units Sold]],0)</f>
        <v>21.060000000000002</v>
      </c>
      <c r="T5964" s="4" t="str">
        <f>IF(Table1[[#This Row],[Profit per unit]]&gt;$V$8,"Premium","Mass")</f>
        <v>Mass</v>
      </c>
      <c r="U5964" s="4"/>
    </row>
    <row r="5965" spans="2:21" ht="14.25" customHeight="1" x14ac:dyDescent="0.3">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c r="O5965" s="4" t="str">
        <f>TEXT(Table1[[#This Row],[Invoice Date]],"mmm")</f>
        <v>Nov</v>
      </c>
      <c r="P5965" s="4">
        <f>YEAR(Table1[[#This Row],[Invoice Date]])</f>
        <v>2021</v>
      </c>
      <c r="Q5965" s="4">
        <f>IFERROR(Table1[[#This Row],[Total Sales]]/Table1[[#This Row],[Units Sold]],4)</f>
        <v>54</v>
      </c>
      <c r="R5965" s="4">
        <f>IFERROR(Table1[[#This Row],[Operating Profit]]/Table1[[#This Row],[Units Sold]],0)</f>
        <v>27</v>
      </c>
      <c r="S5965" s="4">
        <f>IFERROR((Table1[[#This Row],[Total Sales]]-Table1[[#This Row],[Operating Profit]])/Table1[[#This Row],[Units Sold]],0)</f>
        <v>27</v>
      </c>
      <c r="T5965" s="4" t="str">
        <f>IF(Table1[[#This Row],[Profit per unit]]&gt;$V$8,"Premium","Mass")</f>
        <v>Mass</v>
      </c>
      <c r="U5965" s="4"/>
    </row>
    <row r="5966" spans="2:21" ht="14.25" customHeight="1" x14ac:dyDescent="0.3">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c r="O5966" s="4" t="str">
        <f>TEXT(Table1[[#This Row],[Invoice Date]],"mmm")</f>
        <v>Nov</v>
      </c>
      <c r="P5966" s="4">
        <f>YEAR(Table1[[#This Row],[Invoice Date]])</f>
        <v>2021</v>
      </c>
      <c r="Q5966" s="4">
        <f>IFERROR(Table1[[#This Row],[Total Sales]]/Table1[[#This Row],[Units Sold]],4)</f>
        <v>63</v>
      </c>
      <c r="R5966" s="4">
        <f>IFERROR(Table1[[#This Row],[Operating Profit]]/Table1[[#This Row],[Units Sold]],0)</f>
        <v>42.21</v>
      </c>
      <c r="S5966" s="4">
        <f>IFERROR((Table1[[#This Row],[Total Sales]]-Table1[[#This Row],[Operating Profit]])/Table1[[#This Row],[Units Sold]],0)</f>
        <v>20.789999999999996</v>
      </c>
      <c r="T5966" s="4" t="str">
        <f>IF(Table1[[#This Row],[Profit per unit]]&gt;$V$8,"Premium","Mass")</f>
        <v>Mass</v>
      </c>
      <c r="U5966" s="4"/>
    </row>
    <row r="5967" spans="2:21" ht="14.25" customHeight="1" x14ac:dyDescent="0.3">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c r="O5967" s="4" t="str">
        <f>TEXT(Table1[[#This Row],[Invoice Date]],"mmm")</f>
        <v>Dec</v>
      </c>
      <c r="P5967" s="4">
        <f>YEAR(Table1[[#This Row],[Invoice Date]])</f>
        <v>2021</v>
      </c>
      <c r="Q5967" s="4">
        <f>IFERROR(Table1[[#This Row],[Total Sales]]/Table1[[#This Row],[Units Sold]],4)</f>
        <v>54</v>
      </c>
      <c r="R5967" s="4">
        <f>IFERROR(Table1[[#This Row],[Operating Profit]]/Table1[[#This Row],[Units Sold]],0)</f>
        <v>29.160000000000004</v>
      </c>
      <c r="S5967" s="4">
        <f>IFERROR((Table1[[#This Row],[Total Sales]]-Table1[[#This Row],[Operating Profit]])/Table1[[#This Row],[Units Sold]],0)</f>
        <v>24.839999999999996</v>
      </c>
      <c r="T5967" s="4" t="str">
        <f>IF(Table1[[#This Row],[Profit per unit]]&gt;$V$8,"Premium","Mass")</f>
        <v>Mass</v>
      </c>
      <c r="U5967" s="4"/>
    </row>
    <row r="5968" spans="2:21" ht="14.25" customHeight="1" x14ac:dyDescent="0.3">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c r="O5968" s="4" t="str">
        <f>TEXT(Table1[[#This Row],[Invoice Date]],"mmm")</f>
        <v>Dec</v>
      </c>
      <c r="P5968" s="4">
        <f>YEAR(Table1[[#This Row],[Invoice Date]])</f>
        <v>2021</v>
      </c>
      <c r="Q5968" s="4">
        <f>IFERROR(Table1[[#This Row],[Total Sales]]/Table1[[#This Row],[Units Sold]],4)</f>
        <v>51</v>
      </c>
      <c r="R5968" s="4">
        <f>IFERROR(Table1[[#This Row],[Operating Profit]]/Table1[[#This Row],[Units Sold]],0)</f>
        <v>27.540000000000003</v>
      </c>
      <c r="S5968" s="4">
        <f>IFERROR((Table1[[#This Row],[Total Sales]]-Table1[[#This Row],[Operating Profit]])/Table1[[#This Row],[Units Sold]],0)</f>
        <v>23.459999999999997</v>
      </c>
      <c r="T5968" s="4" t="str">
        <f>IF(Table1[[#This Row],[Profit per unit]]&gt;$V$8,"Premium","Mass")</f>
        <v>Mass</v>
      </c>
      <c r="U5968" s="4"/>
    </row>
    <row r="5969" spans="2:21" ht="14.25" customHeight="1" x14ac:dyDescent="0.3">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c r="O5969" s="4" t="str">
        <f>TEXT(Table1[[#This Row],[Invoice Date]],"mmm")</f>
        <v>Dec</v>
      </c>
      <c r="P5969" s="4">
        <f>YEAR(Table1[[#This Row],[Invoice Date]])</f>
        <v>2021</v>
      </c>
      <c r="Q5969" s="4">
        <f>IFERROR(Table1[[#This Row],[Total Sales]]/Table1[[#This Row],[Units Sold]],4)</f>
        <v>56</v>
      </c>
      <c r="R5969" s="4">
        <f>IFERROR(Table1[[#This Row],[Operating Profit]]/Table1[[#This Row],[Units Sold]],0)</f>
        <v>29.12</v>
      </c>
      <c r="S5969" s="4">
        <f>IFERROR((Table1[[#This Row],[Total Sales]]-Table1[[#This Row],[Operating Profit]])/Table1[[#This Row],[Units Sold]],0)</f>
        <v>26.88</v>
      </c>
      <c r="T5969" s="4" t="str">
        <f>IF(Table1[[#This Row],[Profit per unit]]&gt;$V$8,"Premium","Mass")</f>
        <v>Mass</v>
      </c>
      <c r="U5969" s="4"/>
    </row>
    <row r="5970" spans="2:21" ht="14.25" customHeight="1" x14ac:dyDescent="0.3">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c r="O5970" s="4" t="str">
        <f>TEXT(Table1[[#This Row],[Invoice Date]],"mmm")</f>
        <v>Dec</v>
      </c>
      <c r="P5970" s="4">
        <f>YEAR(Table1[[#This Row],[Invoice Date]])</f>
        <v>2021</v>
      </c>
      <c r="Q5970" s="4">
        <f>IFERROR(Table1[[#This Row],[Total Sales]]/Table1[[#This Row],[Units Sold]],4)</f>
        <v>59</v>
      </c>
      <c r="R5970" s="4">
        <f>IFERROR(Table1[[#This Row],[Operating Profit]]/Table1[[#This Row],[Units Sold]],0)</f>
        <v>38.35</v>
      </c>
      <c r="S5970" s="4">
        <f>IFERROR((Table1[[#This Row],[Total Sales]]-Table1[[#This Row],[Operating Profit]])/Table1[[#This Row],[Units Sold]],0)</f>
        <v>20.650000000000002</v>
      </c>
      <c r="T5970" s="4" t="str">
        <f>IF(Table1[[#This Row],[Profit per unit]]&gt;$V$8,"Premium","Mass")</f>
        <v>Mass</v>
      </c>
      <c r="U5970" s="4"/>
    </row>
    <row r="5971" spans="2:21" ht="14.25" customHeight="1" x14ac:dyDescent="0.3">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c r="O5971" s="4" t="str">
        <f>TEXT(Table1[[#This Row],[Invoice Date]],"mmm")</f>
        <v>Dec</v>
      </c>
      <c r="P5971" s="4">
        <f>YEAR(Table1[[#This Row],[Invoice Date]])</f>
        <v>2021</v>
      </c>
      <c r="Q5971" s="4">
        <f>IFERROR(Table1[[#This Row],[Total Sales]]/Table1[[#This Row],[Units Sold]],4)</f>
        <v>50</v>
      </c>
      <c r="R5971" s="4">
        <f>IFERROR(Table1[[#This Row],[Operating Profit]]/Table1[[#This Row],[Units Sold]],0)</f>
        <v>24.5</v>
      </c>
      <c r="S5971" s="4">
        <f>IFERROR((Table1[[#This Row],[Total Sales]]-Table1[[#This Row],[Operating Profit]])/Table1[[#This Row],[Units Sold]],0)</f>
        <v>25.5</v>
      </c>
      <c r="T5971" s="4" t="str">
        <f>IF(Table1[[#This Row],[Profit per unit]]&gt;$V$8,"Premium","Mass")</f>
        <v>Mass</v>
      </c>
      <c r="U5971" s="4"/>
    </row>
    <row r="5972" spans="2:21" ht="14.25" customHeight="1" x14ac:dyDescent="0.3">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c r="O5972" s="4" t="str">
        <f>TEXT(Table1[[#This Row],[Invoice Date]],"mmm")</f>
        <v>Dec</v>
      </c>
      <c r="P5972" s="4">
        <f>YEAR(Table1[[#This Row],[Invoice Date]])</f>
        <v>2021</v>
      </c>
      <c r="Q5972" s="4">
        <f>IFERROR(Table1[[#This Row],[Total Sales]]/Table1[[#This Row],[Units Sold]],4)</f>
        <v>60</v>
      </c>
      <c r="R5972" s="4">
        <f>IFERROR(Table1[[#This Row],[Operating Profit]]/Table1[[#This Row],[Units Sold]],0)</f>
        <v>41.400000000000006</v>
      </c>
      <c r="S5972" s="4">
        <f>IFERROR((Table1[[#This Row],[Total Sales]]-Table1[[#This Row],[Operating Profit]])/Table1[[#This Row],[Units Sold]],0)</f>
        <v>18.599999999999998</v>
      </c>
      <c r="T5972" s="4" t="str">
        <f>IF(Table1[[#This Row],[Profit per unit]]&gt;$V$8,"Premium","Mass")</f>
        <v>Mass</v>
      </c>
      <c r="U5972" s="4"/>
    </row>
    <row r="5973" spans="2:21" ht="14.25" customHeight="1" x14ac:dyDescent="0.3">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c r="O5973" s="4" t="str">
        <f>TEXT(Table1[[#This Row],[Invoice Date]],"mmm")</f>
        <v>Jan</v>
      </c>
      <c r="P5973" s="4">
        <f>YEAR(Table1[[#This Row],[Invoice Date]])</f>
        <v>2021</v>
      </c>
      <c r="Q5973" s="4">
        <f>IFERROR(Table1[[#This Row],[Total Sales]]/Table1[[#This Row],[Units Sold]],4)</f>
        <v>29</v>
      </c>
      <c r="R5973" s="4">
        <f>IFERROR(Table1[[#This Row],[Operating Profit]]/Table1[[#This Row],[Units Sold]],0)</f>
        <v>13.92</v>
      </c>
      <c r="S5973" s="4">
        <f>IFERROR((Table1[[#This Row],[Total Sales]]-Table1[[#This Row],[Operating Profit]])/Table1[[#This Row],[Units Sold]],0)</f>
        <v>15.08</v>
      </c>
      <c r="T5973" s="4" t="str">
        <f>IF(Table1[[#This Row],[Profit per unit]]&gt;$V$8,"Premium","Mass")</f>
        <v>Mass</v>
      </c>
      <c r="U5973" s="4"/>
    </row>
    <row r="5974" spans="2:21" ht="14.25" customHeight="1" x14ac:dyDescent="0.3">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c r="O5974" s="4" t="str">
        <f>TEXT(Table1[[#This Row],[Invoice Date]],"mmm")</f>
        <v>Jan</v>
      </c>
      <c r="P5974" s="4">
        <f>YEAR(Table1[[#This Row],[Invoice Date]])</f>
        <v>2021</v>
      </c>
      <c r="Q5974" s="4">
        <f>IFERROR(Table1[[#This Row],[Total Sales]]/Table1[[#This Row],[Units Sold]],4)</f>
        <v>37</v>
      </c>
      <c r="R5974" s="4">
        <f>IFERROR(Table1[[#This Row],[Operating Profit]]/Table1[[#This Row],[Units Sold]],0)</f>
        <v>18.87</v>
      </c>
      <c r="S5974" s="4">
        <f>IFERROR((Table1[[#This Row],[Total Sales]]-Table1[[#This Row],[Operating Profit]])/Table1[[#This Row],[Units Sold]],0)</f>
        <v>18.13</v>
      </c>
      <c r="T5974" s="4" t="str">
        <f>IF(Table1[[#This Row],[Profit per unit]]&gt;$V$8,"Premium","Mass")</f>
        <v>Mass</v>
      </c>
      <c r="U5974" s="4"/>
    </row>
    <row r="5975" spans="2:21" ht="14.25" customHeight="1" x14ac:dyDescent="0.3">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c r="O5975" s="4" t="str">
        <f>TEXT(Table1[[#This Row],[Invoice Date]],"mmm")</f>
        <v>Jan</v>
      </c>
      <c r="P5975" s="4">
        <f>YEAR(Table1[[#This Row],[Invoice Date]])</f>
        <v>2021</v>
      </c>
      <c r="Q5975" s="4">
        <f>IFERROR(Table1[[#This Row],[Total Sales]]/Table1[[#This Row],[Units Sold]],4)</f>
        <v>37</v>
      </c>
      <c r="R5975" s="4">
        <f>IFERROR(Table1[[#This Row],[Operating Profit]]/Table1[[#This Row],[Units Sold]],0)</f>
        <v>18.13</v>
      </c>
      <c r="S5975" s="4">
        <f>IFERROR((Table1[[#This Row],[Total Sales]]-Table1[[#This Row],[Operating Profit]])/Table1[[#This Row],[Units Sold]],0)</f>
        <v>18.87</v>
      </c>
      <c r="T5975" s="4" t="str">
        <f>IF(Table1[[#This Row],[Profit per unit]]&gt;$V$8,"Premium","Mass")</f>
        <v>Mass</v>
      </c>
      <c r="U5975" s="4"/>
    </row>
    <row r="5976" spans="2:21" ht="14.25" customHeight="1" x14ac:dyDescent="0.3">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c r="O5976" s="4" t="str">
        <f>TEXT(Table1[[#This Row],[Invoice Date]],"mmm")</f>
        <v>Jan</v>
      </c>
      <c r="P5976" s="4">
        <f>YEAR(Table1[[#This Row],[Invoice Date]])</f>
        <v>2021</v>
      </c>
      <c r="Q5976" s="4">
        <f>IFERROR(Table1[[#This Row],[Total Sales]]/Table1[[#This Row],[Units Sold]],4)</f>
        <v>38</v>
      </c>
      <c r="R5976" s="4">
        <f>IFERROR(Table1[[#This Row],[Operating Profit]]/Table1[[#This Row],[Units Sold]],0)</f>
        <v>17.479999999999997</v>
      </c>
      <c r="S5976" s="4">
        <f>IFERROR((Table1[[#This Row],[Total Sales]]-Table1[[#This Row],[Operating Profit]])/Table1[[#This Row],[Units Sold]],0)</f>
        <v>20.520000000000003</v>
      </c>
      <c r="T5976" s="4" t="str">
        <f>IF(Table1[[#This Row],[Profit per unit]]&gt;$V$8,"Premium","Mass")</f>
        <v>Mass</v>
      </c>
      <c r="U5976" s="4"/>
    </row>
    <row r="5977" spans="2:21" ht="14.25" customHeight="1" x14ac:dyDescent="0.3">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c r="O5977" s="4" t="str">
        <f>TEXT(Table1[[#This Row],[Invoice Date]],"mmm")</f>
        <v>Jan</v>
      </c>
      <c r="P5977" s="4">
        <f>YEAR(Table1[[#This Row],[Invoice Date]])</f>
        <v>2021</v>
      </c>
      <c r="Q5977" s="4">
        <f>IFERROR(Table1[[#This Row],[Total Sales]]/Table1[[#This Row],[Units Sold]],4)</f>
        <v>42</v>
      </c>
      <c r="R5977" s="4">
        <f>IFERROR(Table1[[#This Row],[Operating Profit]]/Table1[[#This Row],[Units Sold]],0)</f>
        <v>18.899999999999999</v>
      </c>
      <c r="S5977" s="4">
        <f>IFERROR((Table1[[#This Row],[Total Sales]]-Table1[[#This Row],[Operating Profit]])/Table1[[#This Row],[Units Sold]],0)</f>
        <v>23.1</v>
      </c>
      <c r="T5977" s="4" t="str">
        <f>IF(Table1[[#This Row],[Profit per unit]]&gt;$V$8,"Premium","Mass")</f>
        <v>Mass</v>
      </c>
      <c r="U5977" s="4"/>
    </row>
    <row r="5978" spans="2:21" ht="14.25" customHeight="1" x14ac:dyDescent="0.3">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c r="O5978" s="4" t="str">
        <f>TEXT(Table1[[#This Row],[Invoice Date]],"mmm")</f>
        <v>Jan</v>
      </c>
      <c r="P5978" s="4">
        <f>YEAR(Table1[[#This Row],[Invoice Date]])</f>
        <v>2021</v>
      </c>
      <c r="Q5978" s="4">
        <f>IFERROR(Table1[[#This Row],[Total Sales]]/Table1[[#This Row],[Units Sold]],4)</f>
        <v>36</v>
      </c>
      <c r="R5978" s="4">
        <f>IFERROR(Table1[[#This Row],[Operating Profit]]/Table1[[#This Row],[Units Sold]],0)</f>
        <v>12.6</v>
      </c>
      <c r="S5978" s="4">
        <f>IFERROR((Table1[[#This Row],[Total Sales]]-Table1[[#This Row],[Operating Profit]])/Table1[[#This Row],[Units Sold]],0)</f>
        <v>23.400000000000002</v>
      </c>
      <c r="T5978" s="4" t="str">
        <f>IF(Table1[[#This Row],[Profit per unit]]&gt;$V$8,"Premium","Mass")</f>
        <v>Mass</v>
      </c>
      <c r="U5978" s="4"/>
    </row>
    <row r="5979" spans="2:21" ht="14.25" customHeight="1" x14ac:dyDescent="0.3">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c r="O5979" s="4" t="str">
        <f>TEXT(Table1[[#This Row],[Invoice Date]],"mmm")</f>
        <v>Feb</v>
      </c>
      <c r="P5979" s="4">
        <f>YEAR(Table1[[#This Row],[Invoice Date]])</f>
        <v>2021</v>
      </c>
      <c r="Q5979" s="4">
        <f>IFERROR(Table1[[#This Row],[Total Sales]]/Table1[[#This Row],[Units Sold]],4)</f>
        <v>29</v>
      </c>
      <c r="R5979" s="4">
        <f>IFERROR(Table1[[#This Row],[Operating Profit]]/Table1[[#This Row],[Units Sold]],0)</f>
        <v>14.5</v>
      </c>
      <c r="S5979" s="4">
        <f>IFERROR((Table1[[#This Row],[Total Sales]]-Table1[[#This Row],[Operating Profit]])/Table1[[#This Row],[Units Sold]],0)</f>
        <v>14.5</v>
      </c>
      <c r="T5979" s="4" t="str">
        <f>IF(Table1[[#This Row],[Profit per unit]]&gt;$V$8,"Premium","Mass")</f>
        <v>Mass</v>
      </c>
      <c r="U5979" s="4"/>
    </row>
    <row r="5980" spans="2:21" ht="14.25" customHeight="1" x14ac:dyDescent="0.3">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c r="O5980" s="4" t="str">
        <f>TEXT(Table1[[#This Row],[Invoice Date]],"mmm")</f>
        <v>Feb</v>
      </c>
      <c r="P5980" s="4">
        <f>YEAR(Table1[[#This Row],[Invoice Date]])</f>
        <v>2021</v>
      </c>
      <c r="Q5980" s="4">
        <f>IFERROR(Table1[[#This Row],[Total Sales]]/Table1[[#This Row],[Units Sold]],4)</f>
        <v>38</v>
      </c>
      <c r="R5980" s="4">
        <f>IFERROR(Table1[[#This Row],[Operating Profit]]/Table1[[#This Row],[Units Sold]],0)</f>
        <v>20.520000000000003</v>
      </c>
      <c r="S5980" s="4">
        <f>IFERROR((Table1[[#This Row],[Total Sales]]-Table1[[#This Row],[Operating Profit]])/Table1[[#This Row],[Units Sold]],0)</f>
        <v>17.479999999999997</v>
      </c>
      <c r="T5980" s="4" t="str">
        <f>IF(Table1[[#This Row],[Profit per unit]]&gt;$V$8,"Premium","Mass")</f>
        <v>Mass</v>
      </c>
      <c r="U5980" s="4"/>
    </row>
    <row r="5981" spans="2:21" ht="14.25" customHeight="1" x14ac:dyDescent="0.3">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c r="O5981" s="4" t="str">
        <f>TEXT(Table1[[#This Row],[Invoice Date]],"mmm")</f>
        <v>Feb</v>
      </c>
      <c r="P5981" s="4">
        <f>YEAR(Table1[[#This Row],[Invoice Date]])</f>
        <v>2021</v>
      </c>
      <c r="Q5981" s="4">
        <f>IFERROR(Table1[[#This Row],[Total Sales]]/Table1[[#This Row],[Units Sold]],4)</f>
        <v>38</v>
      </c>
      <c r="R5981" s="4">
        <f>IFERROR(Table1[[#This Row],[Operating Profit]]/Table1[[#This Row],[Units Sold]],0)</f>
        <v>17.86</v>
      </c>
      <c r="S5981" s="4">
        <f>IFERROR((Table1[[#This Row],[Total Sales]]-Table1[[#This Row],[Operating Profit]])/Table1[[#This Row],[Units Sold]],0)</f>
        <v>20.139999999999997</v>
      </c>
      <c r="T5981" s="4" t="str">
        <f>IF(Table1[[#This Row],[Profit per unit]]&gt;$V$8,"Premium","Mass")</f>
        <v>Mass</v>
      </c>
      <c r="U5981" s="4"/>
    </row>
    <row r="5982" spans="2:21" ht="14.25" customHeight="1" x14ac:dyDescent="0.3">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c r="O5982" s="4" t="str">
        <f>TEXT(Table1[[#This Row],[Invoice Date]],"mmm")</f>
        <v>Feb</v>
      </c>
      <c r="P5982" s="4">
        <f>YEAR(Table1[[#This Row],[Invoice Date]])</f>
        <v>2021</v>
      </c>
      <c r="Q5982" s="4">
        <f>IFERROR(Table1[[#This Row],[Total Sales]]/Table1[[#This Row],[Units Sold]],4)</f>
        <v>38</v>
      </c>
      <c r="R5982" s="4">
        <f>IFERROR(Table1[[#This Row],[Operating Profit]]/Table1[[#This Row],[Units Sold]],0)</f>
        <v>18.239999999999998</v>
      </c>
      <c r="S5982" s="4">
        <f>IFERROR((Table1[[#This Row],[Total Sales]]-Table1[[#This Row],[Operating Profit]])/Table1[[#This Row],[Units Sold]],0)</f>
        <v>19.760000000000002</v>
      </c>
      <c r="T5982" s="4" t="str">
        <f>IF(Table1[[#This Row],[Profit per unit]]&gt;$V$8,"Premium","Mass")</f>
        <v>Mass</v>
      </c>
      <c r="U5982" s="4"/>
    </row>
    <row r="5983" spans="2:21" ht="14.25" customHeight="1" x14ac:dyDescent="0.3">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c r="O5983" s="4" t="str">
        <f>TEXT(Table1[[#This Row],[Invoice Date]],"mmm")</f>
        <v>Feb</v>
      </c>
      <c r="P5983" s="4">
        <f>YEAR(Table1[[#This Row],[Invoice Date]])</f>
        <v>2021</v>
      </c>
      <c r="Q5983" s="4">
        <f>IFERROR(Table1[[#This Row],[Total Sales]]/Table1[[#This Row],[Units Sold]],4)</f>
        <v>42</v>
      </c>
      <c r="R5983" s="4">
        <f>IFERROR(Table1[[#This Row],[Operating Profit]]/Table1[[#This Row],[Units Sold]],0)</f>
        <v>18.48</v>
      </c>
      <c r="S5983" s="4">
        <f>IFERROR((Table1[[#This Row],[Total Sales]]-Table1[[#This Row],[Operating Profit]])/Table1[[#This Row],[Units Sold]],0)</f>
        <v>23.520000000000003</v>
      </c>
      <c r="T5983" s="4" t="str">
        <f>IF(Table1[[#This Row],[Profit per unit]]&gt;$V$8,"Premium","Mass")</f>
        <v>Mass</v>
      </c>
      <c r="U5983" s="4"/>
    </row>
    <row r="5984" spans="2:21" ht="14.25" customHeight="1" x14ac:dyDescent="0.3">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c r="O5984" s="4" t="str">
        <f>TEXT(Table1[[#This Row],[Invoice Date]],"mmm")</f>
        <v>Feb</v>
      </c>
      <c r="P5984" s="4">
        <f>YEAR(Table1[[#This Row],[Invoice Date]])</f>
        <v>2021</v>
      </c>
      <c r="Q5984" s="4">
        <f>IFERROR(Table1[[#This Row],[Total Sales]]/Table1[[#This Row],[Units Sold]],4)</f>
        <v>38</v>
      </c>
      <c r="R5984" s="4">
        <f>IFERROR(Table1[[#This Row],[Operating Profit]]/Table1[[#This Row],[Units Sold]],0)</f>
        <v>13.68</v>
      </c>
      <c r="S5984" s="4">
        <f>IFERROR((Table1[[#This Row],[Total Sales]]-Table1[[#This Row],[Operating Profit]])/Table1[[#This Row],[Units Sold]],0)</f>
        <v>24.319999999999997</v>
      </c>
      <c r="T5984" s="4" t="str">
        <f>IF(Table1[[#This Row],[Profit per unit]]&gt;$V$8,"Premium","Mass")</f>
        <v>Mass</v>
      </c>
      <c r="U5984" s="4"/>
    </row>
    <row r="5985" spans="2:21" ht="14.25" customHeight="1" x14ac:dyDescent="0.3">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c r="O5985" s="4" t="str">
        <f>TEXT(Table1[[#This Row],[Invoice Date]],"mmm")</f>
        <v>Mar</v>
      </c>
      <c r="P5985" s="4">
        <f>YEAR(Table1[[#This Row],[Invoice Date]])</f>
        <v>2021</v>
      </c>
      <c r="Q5985" s="4">
        <f>IFERROR(Table1[[#This Row],[Total Sales]]/Table1[[#This Row],[Units Sold]],4)</f>
        <v>37</v>
      </c>
      <c r="R5985" s="4">
        <f>IFERROR(Table1[[#This Row],[Operating Profit]]/Table1[[#This Row],[Units Sold]],0)</f>
        <v>17.389999999999997</v>
      </c>
      <c r="S5985" s="4">
        <f>IFERROR((Table1[[#This Row],[Total Sales]]-Table1[[#This Row],[Operating Profit]])/Table1[[#This Row],[Units Sold]],0)</f>
        <v>19.610000000000003</v>
      </c>
      <c r="T5985" s="4" t="str">
        <f>IF(Table1[[#This Row],[Profit per unit]]&gt;$V$8,"Premium","Mass")</f>
        <v>Mass</v>
      </c>
      <c r="U5985" s="4"/>
    </row>
    <row r="5986" spans="2:21" ht="14.25" customHeight="1" x14ac:dyDescent="0.3">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c r="O5986" s="4" t="str">
        <f>TEXT(Table1[[#This Row],[Invoice Date]],"mmm")</f>
        <v>Mar</v>
      </c>
      <c r="P5986" s="4">
        <f>YEAR(Table1[[#This Row],[Invoice Date]])</f>
        <v>2021</v>
      </c>
      <c r="Q5986" s="4">
        <f>IFERROR(Table1[[#This Row],[Total Sales]]/Table1[[#This Row],[Units Sold]],4)</f>
        <v>48</v>
      </c>
      <c r="R5986" s="4">
        <f>IFERROR(Table1[[#This Row],[Operating Profit]]/Table1[[#This Row],[Units Sold]],0)</f>
        <v>26.4</v>
      </c>
      <c r="S5986" s="4">
        <f>IFERROR((Table1[[#This Row],[Total Sales]]-Table1[[#This Row],[Operating Profit]])/Table1[[#This Row],[Units Sold]],0)</f>
        <v>21.6</v>
      </c>
      <c r="T5986" s="4" t="str">
        <f>IF(Table1[[#This Row],[Profit per unit]]&gt;$V$8,"Premium","Mass")</f>
        <v>Mass</v>
      </c>
      <c r="U5986" s="4"/>
    </row>
    <row r="5987" spans="2:21" ht="14.25" customHeight="1" x14ac:dyDescent="0.3">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c r="O5987" s="4" t="str">
        <f>TEXT(Table1[[#This Row],[Invoice Date]],"mmm")</f>
        <v>Mar</v>
      </c>
      <c r="P5987" s="4">
        <f>YEAR(Table1[[#This Row],[Invoice Date]])</f>
        <v>2021</v>
      </c>
      <c r="Q5987" s="4">
        <f>IFERROR(Table1[[#This Row],[Total Sales]]/Table1[[#This Row],[Units Sold]],4)</f>
        <v>49</v>
      </c>
      <c r="R5987" s="4">
        <f>IFERROR(Table1[[#This Row],[Operating Profit]]/Table1[[#This Row],[Units Sold]],0)</f>
        <v>24.5</v>
      </c>
      <c r="S5987" s="4">
        <f>IFERROR((Table1[[#This Row],[Total Sales]]-Table1[[#This Row],[Operating Profit]])/Table1[[#This Row],[Units Sold]],0)</f>
        <v>24.5</v>
      </c>
      <c r="T5987" s="4" t="str">
        <f>IF(Table1[[#This Row],[Profit per unit]]&gt;$V$8,"Premium","Mass")</f>
        <v>Mass</v>
      </c>
      <c r="U5987" s="4"/>
    </row>
    <row r="5988" spans="2:21" ht="14.25" customHeight="1" x14ac:dyDescent="0.3">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c r="O5988" s="4" t="str">
        <f>TEXT(Table1[[#This Row],[Invoice Date]],"mmm")</f>
        <v>Mar</v>
      </c>
      <c r="P5988" s="4">
        <f>YEAR(Table1[[#This Row],[Invoice Date]])</f>
        <v>2021</v>
      </c>
      <c r="Q5988" s="4">
        <f>IFERROR(Table1[[#This Row],[Total Sales]]/Table1[[#This Row],[Units Sold]],4)</f>
        <v>47</v>
      </c>
      <c r="R5988" s="4">
        <f>IFERROR(Table1[[#This Row],[Operating Profit]]/Table1[[#This Row],[Units Sold]],0)</f>
        <v>21.619999999999997</v>
      </c>
      <c r="S5988" s="4">
        <f>IFERROR((Table1[[#This Row],[Total Sales]]-Table1[[#This Row],[Operating Profit]])/Table1[[#This Row],[Units Sold]],0)</f>
        <v>25.380000000000003</v>
      </c>
      <c r="T5988" s="4" t="str">
        <f>IF(Table1[[#This Row],[Profit per unit]]&gt;$V$8,"Premium","Mass")</f>
        <v>Mass</v>
      </c>
      <c r="U5988" s="4"/>
    </row>
    <row r="5989" spans="2:21" ht="14.25" customHeight="1" x14ac:dyDescent="0.3">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c r="O5989" s="4" t="str">
        <f>TEXT(Table1[[#This Row],[Invoice Date]],"mmm")</f>
        <v>Mar</v>
      </c>
      <c r="P5989" s="4">
        <f>YEAR(Table1[[#This Row],[Invoice Date]])</f>
        <v>2021</v>
      </c>
      <c r="Q5989" s="4">
        <f>IFERROR(Table1[[#This Row],[Total Sales]]/Table1[[#This Row],[Units Sold]],4)</f>
        <v>54</v>
      </c>
      <c r="R5989" s="4">
        <f>IFERROR(Table1[[#This Row],[Operating Profit]]/Table1[[#This Row],[Units Sold]],0)</f>
        <v>22.139999999999997</v>
      </c>
      <c r="S5989" s="4">
        <f>IFERROR((Table1[[#This Row],[Total Sales]]-Table1[[#This Row],[Operating Profit]])/Table1[[#This Row],[Units Sold]],0)</f>
        <v>31.860000000000003</v>
      </c>
      <c r="T5989" s="4" t="str">
        <f>IF(Table1[[#This Row],[Profit per unit]]&gt;$V$8,"Premium","Mass")</f>
        <v>Mass</v>
      </c>
      <c r="U5989" s="4"/>
    </row>
    <row r="5990" spans="2:21" ht="14.25" customHeight="1" x14ac:dyDescent="0.3">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c r="O5990" s="4" t="str">
        <f>TEXT(Table1[[#This Row],[Invoice Date]],"mmm")</f>
        <v>Mar</v>
      </c>
      <c r="P5990" s="4">
        <f>YEAR(Table1[[#This Row],[Invoice Date]])</f>
        <v>2021</v>
      </c>
      <c r="Q5990" s="4">
        <f>IFERROR(Table1[[#This Row],[Total Sales]]/Table1[[#This Row],[Units Sold]],4)</f>
        <v>47</v>
      </c>
      <c r="R5990" s="4">
        <f>IFERROR(Table1[[#This Row],[Operating Profit]]/Table1[[#This Row],[Units Sold]],0)</f>
        <v>18.8</v>
      </c>
      <c r="S5990" s="4">
        <f>IFERROR((Table1[[#This Row],[Total Sales]]-Table1[[#This Row],[Operating Profit]])/Table1[[#This Row],[Units Sold]],0)</f>
        <v>28.2</v>
      </c>
      <c r="T5990" s="4" t="str">
        <f>IF(Table1[[#This Row],[Profit per unit]]&gt;$V$8,"Premium","Mass")</f>
        <v>Mass</v>
      </c>
      <c r="U5990" s="4"/>
    </row>
    <row r="5991" spans="2:21" ht="14.25" customHeight="1" x14ac:dyDescent="0.3">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c r="O5991" s="4" t="str">
        <f>TEXT(Table1[[#This Row],[Invoice Date]],"mmm")</f>
        <v>Apr</v>
      </c>
      <c r="P5991" s="4">
        <f>YEAR(Table1[[#This Row],[Invoice Date]])</f>
        <v>2021</v>
      </c>
      <c r="Q5991" s="4">
        <f>IFERROR(Table1[[#This Row],[Total Sales]]/Table1[[#This Row],[Units Sold]],4)</f>
        <v>48</v>
      </c>
      <c r="R5991" s="4">
        <f>IFERROR(Table1[[#This Row],[Operating Profit]]/Table1[[#This Row],[Units Sold]],0)</f>
        <v>21.599999999999998</v>
      </c>
      <c r="S5991" s="4">
        <f>IFERROR((Table1[[#This Row],[Total Sales]]-Table1[[#This Row],[Operating Profit]])/Table1[[#This Row],[Units Sold]],0)</f>
        <v>26.400000000000002</v>
      </c>
      <c r="T5991" s="4" t="str">
        <f>IF(Table1[[#This Row],[Profit per unit]]&gt;$V$8,"Premium","Mass")</f>
        <v>Mass</v>
      </c>
      <c r="U5991" s="4"/>
    </row>
    <row r="5992" spans="2:21" ht="14.25" customHeight="1" x14ac:dyDescent="0.3">
      <c r="B5992" s="4" t="s">
        <v>14</v>
      </c>
      <c r="C5992" s="4">
        <v>1128299</v>
      </c>
      <c r="D5992" s="5">
        <v>44309</v>
      </c>
      <c r="E5992" s="4" t="s">
        <v>31</v>
      </c>
      <c r="F5992" s="4" t="s">
        <v>86</v>
      </c>
      <c r="G5992" s="4" t="s">
        <v>87</v>
      </c>
      <c r="H5992" s="6" t="s">
        <v>19</v>
      </c>
      <c r="I5992" s="7">
        <v>53</v>
      </c>
      <c r="J5992" s="8">
        <v>90</v>
      </c>
      <c r="K5992" s="9">
        <v>4770</v>
      </c>
      <c r="L5992" s="9">
        <v>2385</v>
      </c>
      <c r="M5992" s="10">
        <v>0.5</v>
      </c>
      <c r="N5992" s="4" t="s">
        <v>83</v>
      </c>
      <c r="O5992" s="4" t="str">
        <f>TEXT(Table1[[#This Row],[Invoice Date]],"mmm")</f>
        <v>Apr</v>
      </c>
      <c r="P5992" s="4">
        <f>YEAR(Table1[[#This Row],[Invoice Date]])</f>
        <v>2021</v>
      </c>
      <c r="Q5992" s="4">
        <f>IFERROR(Table1[[#This Row],[Total Sales]]/Table1[[#This Row],[Units Sold]],4)</f>
        <v>53</v>
      </c>
      <c r="R5992" s="4">
        <f>IFERROR(Table1[[#This Row],[Operating Profit]]/Table1[[#This Row],[Units Sold]],0)</f>
        <v>26.5</v>
      </c>
      <c r="S5992" s="4">
        <f>IFERROR((Table1[[#This Row],[Total Sales]]-Table1[[#This Row],[Operating Profit]])/Table1[[#This Row],[Units Sold]],0)</f>
        <v>26.5</v>
      </c>
      <c r="T5992" s="4" t="str">
        <f>IF(Table1[[#This Row],[Profit per unit]]&gt;$V$8,"Premium","Mass")</f>
        <v>Mass</v>
      </c>
      <c r="U5992" s="4"/>
    </row>
    <row r="5993" spans="2:21" ht="14.25" customHeight="1" x14ac:dyDescent="0.3">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c r="O5993" s="4" t="str">
        <f>TEXT(Table1[[#This Row],[Invoice Date]],"mmm")</f>
        <v>Apr</v>
      </c>
      <c r="P5993" s="4">
        <f>YEAR(Table1[[#This Row],[Invoice Date]])</f>
        <v>2021</v>
      </c>
      <c r="Q5993" s="4">
        <f>IFERROR(Table1[[#This Row],[Total Sales]]/Table1[[#This Row],[Units Sold]],4)</f>
        <v>50</v>
      </c>
      <c r="R5993" s="4">
        <f>IFERROR(Table1[[#This Row],[Operating Profit]]/Table1[[#This Row],[Units Sold]],0)</f>
        <v>25</v>
      </c>
      <c r="S5993" s="4">
        <f>IFERROR((Table1[[#This Row],[Total Sales]]-Table1[[#This Row],[Operating Profit]])/Table1[[#This Row],[Units Sold]],0)</f>
        <v>25</v>
      </c>
      <c r="T5993" s="4" t="str">
        <f>IF(Table1[[#This Row],[Profit per unit]]&gt;$V$8,"Premium","Mass")</f>
        <v>Mass</v>
      </c>
      <c r="U5993" s="4"/>
    </row>
    <row r="5994" spans="2:21" ht="14.25" customHeight="1" x14ac:dyDescent="0.3">
      <c r="B5994" s="4" t="s">
        <v>14</v>
      </c>
      <c r="C5994" s="4">
        <v>1128299</v>
      </c>
      <c r="D5994" s="5">
        <v>44309</v>
      </c>
      <c r="E5994" s="4" t="s">
        <v>31</v>
      </c>
      <c r="F5994" s="4" t="s">
        <v>86</v>
      </c>
      <c r="G5994" s="4" t="s">
        <v>87</v>
      </c>
      <c r="H5994" s="6" t="s">
        <v>21</v>
      </c>
      <c r="I5994" s="7">
        <v>46</v>
      </c>
      <c r="J5994" s="8">
        <v>75</v>
      </c>
      <c r="K5994" s="9">
        <v>3450</v>
      </c>
      <c r="L5994" s="9">
        <v>1725</v>
      </c>
      <c r="M5994" s="10">
        <v>0.5</v>
      </c>
      <c r="N5994" s="4" t="s">
        <v>83</v>
      </c>
      <c r="O5994" s="4" t="str">
        <f>TEXT(Table1[[#This Row],[Invoice Date]],"mmm")</f>
        <v>Apr</v>
      </c>
      <c r="P5994" s="4">
        <f>YEAR(Table1[[#This Row],[Invoice Date]])</f>
        <v>2021</v>
      </c>
      <c r="Q5994" s="4">
        <f>IFERROR(Table1[[#This Row],[Total Sales]]/Table1[[#This Row],[Units Sold]],4)</f>
        <v>46</v>
      </c>
      <c r="R5994" s="4">
        <f>IFERROR(Table1[[#This Row],[Operating Profit]]/Table1[[#This Row],[Units Sold]],0)</f>
        <v>23</v>
      </c>
      <c r="S5994" s="4">
        <f>IFERROR((Table1[[#This Row],[Total Sales]]-Table1[[#This Row],[Operating Profit]])/Table1[[#This Row],[Units Sold]],0)</f>
        <v>23</v>
      </c>
      <c r="T5994" s="4" t="str">
        <f>IF(Table1[[#This Row],[Profit per unit]]&gt;$V$8,"Premium","Mass")</f>
        <v>Mass</v>
      </c>
      <c r="U5994" s="4"/>
    </row>
    <row r="5995" spans="2:21" ht="14.25" customHeight="1" x14ac:dyDescent="0.3">
      <c r="B5995" s="4" t="s">
        <v>14</v>
      </c>
      <c r="C5995" s="4">
        <v>1128299</v>
      </c>
      <c r="D5995" s="5">
        <v>44309</v>
      </c>
      <c r="E5995" s="4" t="s">
        <v>31</v>
      </c>
      <c r="F5995" s="4" t="s">
        <v>86</v>
      </c>
      <c r="G5995" s="4" t="s">
        <v>87</v>
      </c>
      <c r="H5995" s="6" t="s">
        <v>22</v>
      </c>
      <c r="I5995" s="7">
        <v>50</v>
      </c>
      <c r="J5995" s="8">
        <v>39</v>
      </c>
      <c r="K5995" s="9">
        <v>1950</v>
      </c>
      <c r="L5995" s="9">
        <v>819</v>
      </c>
      <c r="M5995" s="10">
        <v>0.42</v>
      </c>
      <c r="N5995" s="4" t="s">
        <v>83</v>
      </c>
      <c r="O5995" s="4" t="str">
        <f>TEXT(Table1[[#This Row],[Invoice Date]],"mmm")</f>
        <v>Apr</v>
      </c>
      <c r="P5995" s="4">
        <f>YEAR(Table1[[#This Row],[Invoice Date]])</f>
        <v>2021</v>
      </c>
      <c r="Q5995" s="4">
        <f>IFERROR(Table1[[#This Row],[Total Sales]]/Table1[[#This Row],[Units Sold]],4)</f>
        <v>50</v>
      </c>
      <c r="R5995" s="4">
        <f>IFERROR(Table1[[#This Row],[Operating Profit]]/Table1[[#This Row],[Units Sold]],0)</f>
        <v>21</v>
      </c>
      <c r="S5995" s="4">
        <f>IFERROR((Table1[[#This Row],[Total Sales]]-Table1[[#This Row],[Operating Profit]])/Table1[[#This Row],[Units Sold]],0)</f>
        <v>29</v>
      </c>
      <c r="T5995" s="4" t="str">
        <f>IF(Table1[[#This Row],[Profit per unit]]&gt;$V$8,"Premium","Mass")</f>
        <v>Mass</v>
      </c>
      <c r="U5995" s="4"/>
    </row>
    <row r="5996" spans="2:21" ht="14.25" customHeight="1" x14ac:dyDescent="0.3">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c r="O5996" s="4" t="str">
        <f>TEXT(Table1[[#This Row],[Invoice Date]],"mmm")</f>
        <v>Apr</v>
      </c>
      <c r="P5996" s="4">
        <f>YEAR(Table1[[#This Row],[Invoice Date]])</f>
        <v>2021</v>
      </c>
      <c r="Q5996" s="4">
        <f>IFERROR(Table1[[#This Row],[Total Sales]]/Table1[[#This Row],[Units Sold]],4)</f>
        <v>67</v>
      </c>
      <c r="R5996" s="4">
        <f>IFERROR(Table1[[#This Row],[Operating Profit]]/Table1[[#This Row],[Units Sold]],0)</f>
        <v>24.119999999999997</v>
      </c>
      <c r="S5996" s="4">
        <f>IFERROR((Table1[[#This Row],[Total Sales]]-Table1[[#This Row],[Operating Profit]])/Table1[[#This Row],[Units Sold]],0)</f>
        <v>42.88</v>
      </c>
      <c r="T5996" s="4" t="str">
        <f>IF(Table1[[#This Row],[Profit per unit]]&gt;$V$8,"Premium","Mass")</f>
        <v>Mass</v>
      </c>
      <c r="U5996" s="4"/>
    </row>
    <row r="5997" spans="2:21" ht="14.25" customHeight="1" x14ac:dyDescent="0.3">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c r="O5997" s="4" t="str">
        <f>TEXT(Table1[[#This Row],[Invoice Date]],"mmm")</f>
        <v>May</v>
      </c>
      <c r="P5997" s="4">
        <f>YEAR(Table1[[#This Row],[Invoice Date]])</f>
        <v>2021</v>
      </c>
      <c r="Q5997" s="4">
        <f>IFERROR(Table1[[#This Row],[Total Sales]]/Table1[[#This Row],[Units Sold]],4)</f>
        <v>47</v>
      </c>
      <c r="R5997" s="4">
        <f>IFERROR(Table1[[#This Row],[Operating Profit]]/Table1[[#This Row],[Units Sold]],0)</f>
        <v>22.09</v>
      </c>
      <c r="S5997" s="4">
        <f>IFERROR((Table1[[#This Row],[Total Sales]]-Table1[[#This Row],[Operating Profit]])/Table1[[#This Row],[Units Sold]],0)</f>
        <v>24.91</v>
      </c>
      <c r="T5997" s="4" t="str">
        <f>IF(Table1[[#This Row],[Profit per unit]]&gt;$V$8,"Premium","Mass")</f>
        <v>Mass</v>
      </c>
      <c r="U5997" s="4"/>
    </row>
    <row r="5998" spans="2:21" ht="14.25" customHeight="1" x14ac:dyDescent="0.3">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c r="O5998" s="4" t="str">
        <f>TEXT(Table1[[#This Row],[Invoice Date]],"mmm")</f>
        <v>May</v>
      </c>
      <c r="P5998" s="4">
        <f>YEAR(Table1[[#This Row],[Invoice Date]])</f>
        <v>2021</v>
      </c>
      <c r="Q5998" s="4">
        <f>IFERROR(Table1[[#This Row],[Total Sales]]/Table1[[#This Row],[Units Sold]],4)</f>
        <v>53</v>
      </c>
      <c r="R5998" s="4">
        <f>IFERROR(Table1[[#This Row],[Operating Profit]]/Table1[[#This Row],[Units Sold]],0)</f>
        <v>28.620000000000005</v>
      </c>
      <c r="S5998" s="4">
        <f>IFERROR((Table1[[#This Row],[Total Sales]]-Table1[[#This Row],[Operating Profit]])/Table1[[#This Row],[Units Sold]],0)</f>
        <v>24.379999999999995</v>
      </c>
      <c r="T5998" s="4" t="str">
        <f>IF(Table1[[#This Row],[Profit per unit]]&gt;$V$8,"Premium","Mass")</f>
        <v>Mass</v>
      </c>
      <c r="U5998" s="4"/>
    </row>
    <row r="5999" spans="2:21" ht="14.25" customHeight="1" x14ac:dyDescent="0.3">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c r="O5999" s="4" t="str">
        <f>TEXT(Table1[[#This Row],[Invoice Date]],"mmm")</f>
        <v>May</v>
      </c>
      <c r="P5999" s="4">
        <f>YEAR(Table1[[#This Row],[Invoice Date]])</f>
        <v>2021</v>
      </c>
      <c r="Q5999" s="4">
        <f>IFERROR(Table1[[#This Row],[Total Sales]]/Table1[[#This Row],[Units Sold]],4)</f>
        <v>50</v>
      </c>
      <c r="R5999" s="4">
        <f>IFERROR(Table1[[#This Row],[Operating Profit]]/Table1[[#This Row],[Units Sold]],0)</f>
        <v>23.5</v>
      </c>
      <c r="S5999" s="4">
        <f>IFERROR((Table1[[#This Row],[Total Sales]]-Table1[[#This Row],[Operating Profit]])/Table1[[#This Row],[Units Sold]],0)</f>
        <v>26.5</v>
      </c>
      <c r="T5999" s="4" t="str">
        <f>IF(Table1[[#This Row],[Profit per unit]]&gt;$V$8,"Premium","Mass")</f>
        <v>Mass</v>
      </c>
      <c r="U5999" s="4"/>
    </row>
    <row r="6000" spans="2:21" ht="14.25" customHeight="1" x14ac:dyDescent="0.3">
      <c r="B6000" s="4" t="s">
        <v>14</v>
      </c>
      <c r="C6000" s="4">
        <v>1128299</v>
      </c>
      <c r="D6000" s="5">
        <v>44340</v>
      </c>
      <c r="E6000" s="4" t="s">
        <v>31</v>
      </c>
      <c r="F6000" s="4" t="s">
        <v>86</v>
      </c>
      <c r="G6000" s="4" t="s">
        <v>87</v>
      </c>
      <c r="H6000" s="6" t="s">
        <v>21</v>
      </c>
      <c r="I6000" s="7">
        <v>49</v>
      </c>
      <c r="J6000" s="8">
        <v>90</v>
      </c>
      <c r="K6000" s="9">
        <v>4410</v>
      </c>
      <c r="L6000" s="9">
        <v>2205</v>
      </c>
      <c r="M6000" s="10">
        <v>0.5</v>
      </c>
      <c r="N6000" s="4" t="s">
        <v>83</v>
      </c>
      <c r="O6000" s="4" t="str">
        <f>TEXT(Table1[[#This Row],[Invoice Date]],"mmm")</f>
        <v>May</v>
      </c>
      <c r="P6000" s="4">
        <f>YEAR(Table1[[#This Row],[Invoice Date]])</f>
        <v>2021</v>
      </c>
      <c r="Q6000" s="4">
        <f>IFERROR(Table1[[#This Row],[Total Sales]]/Table1[[#This Row],[Units Sold]],4)</f>
        <v>49</v>
      </c>
      <c r="R6000" s="4">
        <f>IFERROR(Table1[[#This Row],[Operating Profit]]/Table1[[#This Row],[Units Sold]],0)</f>
        <v>24.5</v>
      </c>
      <c r="S6000" s="4">
        <f>IFERROR((Table1[[#This Row],[Total Sales]]-Table1[[#This Row],[Operating Profit]])/Table1[[#This Row],[Units Sold]],0)</f>
        <v>24.5</v>
      </c>
      <c r="T6000" s="4" t="str">
        <f>IF(Table1[[#This Row],[Profit per unit]]&gt;$V$8,"Premium","Mass")</f>
        <v>Mass</v>
      </c>
      <c r="U6000" s="4"/>
    </row>
    <row r="6001" spans="2:21" ht="14.25" customHeight="1" x14ac:dyDescent="0.3">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c r="O6001" s="4" t="str">
        <f>TEXT(Table1[[#This Row],[Invoice Date]],"mmm")</f>
        <v>May</v>
      </c>
      <c r="P6001" s="4">
        <f>YEAR(Table1[[#This Row],[Invoice Date]])</f>
        <v>2021</v>
      </c>
      <c r="Q6001" s="4">
        <f>IFERROR(Table1[[#This Row],[Total Sales]]/Table1[[#This Row],[Units Sold]],4)</f>
        <v>51</v>
      </c>
      <c r="R6001" s="4">
        <f>IFERROR(Table1[[#This Row],[Operating Profit]]/Table1[[#This Row],[Units Sold]],0)</f>
        <v>20.91</v>
      </c>
      <c r="S6001" s="4">
        <f>IFERROR((Table1[[#This Row],[Total Sales]]-Table1[[#This Row],[Operating Profit]])/Table1[[#This Row],[Units Sold]],0)</f>
        <v>30.09</v>
      </c>
      <c r="T6001" s="4" t="str">
        <f>IF(Table1[[#This Row],[Profit per unit]]&gt;$V$8,"Premium","Mass")</f>
        <v>Mass</v>
      </c>
      <c r="U6001" s="4"/>
    </row>
    <row r="6002" spans="2:21" ht="14.25" customHeight="1" x14ac:dyDescent="0.3">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c r="O6002" s="4" t="str">
        <f>TEXT(Table1[[#This Row],[Invoice Date]],"mmm")</f>
        <v>May</v>
      </c>
      <c r="P6002" s="4">
        <f>YEAR(Table1[[#This Row],[Invoice Date]])</f>
        <v>2021</v>
      </c>
      <c r="Q6002" s="4">
        <f>IFERROR(Table1[[#This Row],[Total Sales]]/Table1[[#This Row],[Units Sold]],4)</f>
        <v>64</v>
      </c>
      <c r="R6002" s="4">
        <f>IFERROR(Table1[[#This Row],[Operating Profit]]/Table1[[#This Row],[Units Sold]],0)</f>
        <v>23.04</v>
      </c>
      <c r="S6002" s="4">
        <f>IFERROR((Table1[[#This Row],[Total Sales]]-Table1[[#This Row],[Operating Profit]])/Table1[[#This Row],[Units Sold]],0)</f>
        <v>40.96</v>
      </c>
      <c r="T6002" s="4" t="str">
        <f>IF(Table1[[#This Row],[Profit per unit]]&gt;$V$8,"Premium","Mass")</f>
        <v>Mass</v>
      </c>
      <c r="U6002" s="4"/>
    </row>
    <row r="6003" spans="2:21" ht="14.25" customHeight="1" x14ac:dyDescent="0.3">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c r="O6003" s="4" t="str">
        <f>TEXT(Table1[[#This Row],[Invoice Date]],"mmm")</f>
        <v>Jun</v>
      </c>
      <c r="P6003" s="4">
        <f>YEAR(Table1[[#This Row],[Invoice Date]])</f>
        <v>2021</v>
      </c>
      <c r="Q6003" s="4">
        <f>IFERROR(Table1[[#This Row],[Total Sales]]/Table1[[#This Row],[Units Sold]],4)</f>
        <v>48</v>
      </c>
      <c r="R6003" s="4">
        <f>IFERROR(Table1[[#This Row],[Operating Profit]]/Table1[[#This Row],[Units Sold]],0)</f>
        <v>23.52</v>
      </c>
      <c r="S6003" s="4">
        <f>IFERROR((Table1[[#This Row],[Total Sales]]-Table1[[#This Row],[Operating Profit]])/Table1[[#This Row],[Units Sold]],0)</f>
        <v>24.48</v>
      </c>
      <c r="T6003" s="4" t="str">
        <f>IF(Table1[[#This Row],[Profit per unit]]&gt;$V$8,"Premium","Mass")</f>
        <v>Mass</v>
      </c>
      <c r="U6003" s="4"/>
    </row>
    <row r="6004" spans="2:21" ht="14.25" customHeight="1" x14ac:dyDescent="0.3">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c r="O6004" s="4" t="str">
        <f>TEXT(Table1[[#This Row],[Invoice Date]],"mmm")</f>
        <v>Jun</v>
      </c>
      <c r="P6004" s="4">
        <f>YEAR(Table1[[#This Row],[Invoice Date]])</f>
        <v>2021</v>
      </c>
      <c r="Q6004" s="4">
        <f>IFERROR(Table1[[#This Row],[Total Sales]]/Table1[[#This Row],[Units Sold]],4)</f>
        <v>51</v>
      </c>
      <c r="R6004" s="4">
        <f>IFERROR(Table1[[#This Row],[Operating Profit]]/Table1[[#This Row],[Units Sold]],0)</f>
        <v>26.520000000000003</v>
      </c>
      <c r="S6004" s="4">
        <f>IFERROR((Table1[[#This Row],[Total Sales]]-Table1[[#This Row],[Operating Profit]])/Table1[[#This Row],[Units Sold]],0)</f>
        <v>24.479999999999997</v>
      </c>
      <c r="T6004" s="4" t="str">
        <f>IF(Table1[[#This Row],[Profit per unit]]&gt;$V$8,"Premium","Mass")</f>
        <v>Mass</v>
      </c>
      <c r="U6004" s="4"/>
    </row>
    <row r="6005" spans="2:21" ht="14.25" customHeight="1" x14ac:dyDescent="0.3">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c r="O6005" s="4" t="str">
        <f>TEXT(Table1[[#This Row],[Invoice Date]],"mmm")</f>
        <v>Jun</v>
      </c>
      <c r="P6005" s="4">
        <f>YEAR(Table1[[#This Row],[Invoice Date]])</f>
        <v>2021</v>
      </c>
      <c r="Q6005" s="4">
        <f>IFERROR(Table1[[#This Row],[Total Sales]]/Table1[[#This Row],[Units Sold]],4)</f>
        <v>51</v>
      </c>
      <c r="R6005" s="4">
        <f>IFERROR(Table1[[#This Row],[Operating Profit]]/Table1[[#This Row],[Units Sold]],0)</f>
        <v>22.95</v>
      </c>
      <c r="S6005" s="4">
        <f>IFERROR((Table1[[#This Row],[Total Sales]]-Table1[[#This Row],[Operating Profit]])/Table1[[#This Row],[Units Sold]],0)</f>
        <v>28.05</v>
      </c>
      <c r="T6005" s="4" t="str">
        <f>IF(Table1[[#This Row],[Profit per unit]]&gt;$V$8,"Premium","Mass")</f>
        <v>Mass</v>
      </c>
      <c r="U6005" s="4"/>
    </row>
    <row r="6006" spans="2:21" ht="14.25" customHeight="1" x14ac:dyDescent="0.3">
      <c r="B6006" s="4" t="s">
        <v>14</v>
      </c>
      <c r="C6006" s="4">
        <v>1128299</v>
      </c>
      <c r="D6006" s="5">
        <v>44370</v>
      </c>
      <c r="E6006" s="4" t="s">
        <v>31</v>
      </c>
      <c r="F6006" s="4" t="s">
        <v>86</v>
      </c>
      <c r="G6006" s="4" t="s">
        <v>87</v>
      </c>
      <c r="H6006" s="6" t="s">
        <v>21</v>
      </c>
      <c r="I6006" s="7">
        <v>46</v>
      </c>
      <c r="J6006" s="8">
        <v>95</v>
      </c>
      <c r="K6006" s="9">
        <v>4370</v>
      </c>
      <c r="L6006" s="9">
        <v>2185</v>
      </c>
      <c r="M6006" s="10">
        <v>0.5</v>
      </c>
      <c r="N6006" s="4" t="s">
        <v>83</v>
      </c>
      <c r="O6006" s="4" t="str">
        <f>TEXT(Table1[[#This Row],[Invoice Date]],"mmm")</f>
        <v>Jun</v>
      </c>
      <c r="P6006" s="4">
        <f>YEAR(Table1[[#This Row],[Invoice Date]])</f>
        <v>2021</v>
      </c>
      <c r="Q6006" s="4">
        <f>IFERROR(Table1[[#This Row],[Total Sales]]/Table1[[#This Row],[Units Sold]],4)</f>
        <v>46</v>
      </c>
      <c r="R6006" s="4">
        <f>IFERROR(Table1[[#This Row],[Operating Profit]]/Table1[[#This Row],[Units Sold]],0)</f>
        <v>23</v>
      </c>
      <c r="S6006" s="4">
        <f>IFERROR((Table1[[#This Row],[Total Sales]]-Table1[[#This Row],[Operating Profit]])/Table1[[#This Row],[Units Sold]],0)</f>
        <v>23</v>
      </c>
      <c r="T6006" s="4" t="str">
        <f>IF(Table1[[#This Row],[Profit per unit]]&gt;$V$8,"Premium","Mass")</f>
        <v>Mass</v>
      </c>
      <c r="U6006" s="4"/>
    </row>
    <row r="6007" spans="2:21" ht="14.25" customHeight="1" x14ac:dyDescent="0.3">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c r="O6007" s="4" t="str">
        <f>TEXT(Table1[[#This Row],[Invoice Date]],"mmm")</f>
        <v>Jun</v>
      </c>
      <c r="P6007" s="4">
        <f>YEAR(Table1[[#This Row],[Invoice Date]])</f>
        <v>2021</v>
      </c>
      <c r="Q6007" s="4">
        <f>IFERROR(Table1[[#This Row],[Total Sales]]/Table1[[#This Row],[Units Sold]],4)</f>
        <v>51</v>
      </c>
      <c r="R6007" s="4">
        <f>IFERROR(Table1[[#This Row],[Operating Profit]]/Table1[[#This Row],[Units Sold]],0)</f>
        <v>21.419999999999998</v>
      </c>
      <c r="S6007" s="4">
        <f>IFERROR((Table1[[#This Row],[Total Sales]]-Table1[[#This Row],[Operating Profit]])/Table1[[#This Row],[Units Sold]],0)</f>
        <v>29.580000000000002</v>
      </c>
      <c r="T6007" s="4" t="str">
        <f>IF(Table1[[#This Row],[Profit per unit]]&gt;$V$8,"Premium","Mass")</f>
        <v>Mass</v>
      </c>
      <c r="U6007" s="4"/>
    </row>
    <row r="6008" spans="2:21" ht="14.25" customHeight="1" x14ac:dyDescent="0.3">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c r="O6008" s="4" t="str">
        <f>TEXT(Table1[[#This Row],[Invoice Date]],"mmm")</f>
        <v>Jun</v>
      </c>
      <c r="P6008" s="4">
        <f>YEAR(Table1[[#This Row],[Invoice Date]])</f>
        <v>2021</v>
      </c>
      <c r="Q6008" s="4">
        <f>IFERROR(Table1[[#This Row],[Total Sales]]/Table1[[#This Row],[Units Sold]],4)</f>
        <v>69</v>
      </c>
      <c r="R6008" s="4">
        <f>IFERROR(Table1[[#This Row],[Operating Profit]]/Table1[[#This Row],[Units Sold]],0)</f>
        <v>26.91</v>
      </c>
      <c r="S6008" s="4">
        <f>IFERROR((Table1[[#This Row],[Total Sales]]-Table1[[#This Row],[Operating Profit]])/Table1[[#This Row],[Units Sold]],0)</f>
        <v>42.089999999999996</v>
      </c>
      <c r="T6008" s="4" t="str">
        <f>IF(Table1[[#This Row],[Profit per unit]]&gt;$V$8,"Premium","Mass")</f>
        <v>Mass</v>
      </c>
      <c r="U6008" s="4"/>
    </row>
    <row r="6009" spans="2:21" ht="14.25" customHeight="1" x14ac:dyDescent="0.3">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c r="O6009" s="4" t="str">
        <f>TEXT(Table1[[#This Row],[Invoice Date]],"mmm")</f>
        <v>Jul</v>
      </c>
      <c r="P6009" s="4">
        <f>YEAR(Table1[[#This Row],[Invoice Date]])</f>
        <v>2021</v>
      </c>
      <c r="Q6009" s="4">
        <f>IFERROR(Table1[[#This Row],[Total Sales]]/Table1[[#This Row],[Units Sold]],4)</f>
        <v>49</v>
      </c>
      <c r="R6009" s="4">
        <f>IFERROR(Table1[[#This Row],[Operating Profit]]/Table1[[#This Row],[Units Sold]],0)</f>
        <v>24.01</v>
      </c>
      <c r="S6009" s="4">
        <f>IFERROR((Table1[[#This Row],[Total Sales]]-Table1[[#This Row],[Operating Profit]])/Table1[[#This Row],[Units Sold]],0)</f>
        <v>24.99</v>
      </c>
      <c r="T6009" s="4" t="str">
        <f>IF(Table1[[#This Row],[Profit per unit]]&gt;$V$8,"Premium","Mass")</f>
        <v>Mass</v>
      </c>
      <c r="U6009" s="4"/>
    </row>
    <row r="6010" spans="2:21" ht="14.25" customHeight="1" x14ac:dyDescent="0.3">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c r="O6010" s="4" t="str">
        <f>TEXT(Table1[[#This Row],[Invoice Date]],"mmm")</f>
        <v>Jul</v>
      </c>
      <c r="P6010" s="4">
        <f>YEAR(Table1[[#This Row],[Invoice Date]])</f>
        <v>2021</v>
      </c>
      <c r="Q6010" s="4">
        <f>IFERROR(Table1[[#This Row],[Total Sales]]/Table1[[#This Row],[Units Sold]],4)</f>
        <v>50</v>
      </c>
      <c r="R6010" s="4">
        <f>IFERROR(Table1[[#This Row],[Operating Profit]]/Table1[[#This Row],[Units Sold]],0)</f>
        <v>25.5</v>
      </c>
      <c r="S6010" s="4">
        <f>IFERROR((Table1[[#This Row],[Total Sales]]-Table1[[#This Row],[Operating Profit]])/Table1[[#This Row],[Units Sold]],0)</f>
        <v>24.5</v>
      </c>
      <c r="T6010" s="4" t="str">
        <f>IF(Table1[[#This Row],[Profit per unit]]&gt;$V$8,"Premium","Mass")</f>
        <v>Mass</v>
      </c>
      <c r="U6010" s="4"/>
    </row>
    <row r="6011" spans="2:21" ht="14.25" customHeight="1" x14ac:dyDescent="0.3">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c r="O6011" s="4" t="str">
        <f>TEXT(Table1[[#This Row],[Invoice Date]],"mmm")</f>
        <v>Jul</v>
      </c>
      <c r="P6011" s="4">
        <f>YEAR(Table1[[#This Row],[Invoice Date]])</f>
        <v>2021</v>
      </c>
      <c r="Q6011" s="4">
        <f>IFERROR(Table1[[#This Row],[Total Sales]]/Table1[[#This Row],[Units Sold]],4)</f>
        <v>51</v>
      </c>
      <c r="R6011" s="4">
        <f>IFERROR(Table1[[#This Row],[Operating Profit]]/Table1[[#This Row],[Units Sold]],0)</f>
        <v>23.97</v>
      </c>
      <c r="S6011" s="4">
        <f>IFERROR((Table1[[#This Row],[Total Sales]]-Table1[[#This Row],[Operating Profit]])/Table1[[#This Row],[Units Sold]],0)</f>
        <v>27.03</v>
      </c>
      <c r="T6011" s="4" t="str">
        <f>IF(Table1[[#This Row],[Profit per unit]]&gt;$V$8,"Premium","Mass")</f>
        <v>Mass</v>
      </c>
      <c r="U6011" s="4"/>
    </row>
    <row r="6012" spans="2:21" ht="14.25" customHeight="1" x14ac:dyDescent="0.3">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c r="O6012" s="4" t="str">
        <f>TEXT(Table1[[#This Row],[Invoice Date]],"mmm")</f>
        <v>Jul</v>
      </c>
      <c r="P6012" s="4">
        <f>YEAR(Table1[[#This Row],[Invoice Date]])</f>
        <v>2021</v>
      </c>
      <c r="Q6012" s="4">
        <f>IFERROR(Table1[[#This Row],[Total Sales]]/Table1[[#This Row],[Units Sold]],4)</f>
        <v>48</v>
      </c>
      <c r="R6012" s="4">
        <f>IFERROR(Table1[[#This Row],[Operating Profit]]/Table1[[#This Row],[Units Sold]],0)</f>
        <v>21.599999999999998</v>
      </c>
      <c r="S6012" s="4">
        <f>IFERROR((Table1[[#This Row],[Total Sales]]-Table1[[#This Row],[Operating Profit]])/Table1[[#This Row],[Units Sold]],0)</f>
        <v>26.400000000000002</v>
      </c>
      <c r="T6012" s="4" t="str">
        <f>IF(Table1[[#This Row],[Profit per unit]]&gt;$V$8,"Premium","Mass")</f>
        <v>Mass</v>
      </c>
      <c r="U6012" s="4"/>
    </row>
    <row r="6013" spans="2:21" ht="14.25" customHeight="1" x14ac:dyDescent="0.3">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c r="O6013" s="4" t="str">
        <f>TEXT(Table1[[#This Row],[Invoice Date]],"mmm")</f>
        <v>Jul</v>
      </c>
      <c r="P6013" s="4">
        <f>YEAR(Table1[[#This Row],[Invoice Date]])</f>
        <v>2021</v>
      </c>
      <c r="Q6013" s="4">
        <f>IFERROR(Table1[[#This Row],[Total Sales]]/Table1[[#This Row],[Units Sold]],4)</f>
        <v>52</v>
      </c>
      <c r="R6013" s="4">
        <f>IFERROR(Table1[[#This Row],[Operating Profit]]/Table1[[#This Row],[Units Sold]],0)</f>
        <v>22.36</v>
      </c>
      <c r="S6013" s="4">
        <f>IFERROR((Table1[[#This Row],[Total Sales]]-Table1[[#This Row],[Operating Profit]])/Table1[[#This Row],[Units Sold]],0)</f>
        <v>29.64</v>
      </c>
      <c r="T6013" s="4" t="str">
        <f>IF(Table1[[#This Row],[Profit per unit]]&gt;$V$8,"Premium","Mass")</f>
        <v>Mass</v>
      </c>
      <c r="U6013" s="4"/>
    </row>
    <row r="6014" spans="2:21" ht="14.25" customHeight="1" x14ac:dyDescent="0.3">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c r="O6014" s="4" t="str">
        <f>TEXT(Table1[[#This Row],[Invoice Date]],"mmm")</f>
        <v>Jul</v>
      </c>
      <c r="P6014" s="4">
        <f>YEAR(Table1[[#This Row],[Invoice Date]])</f>
        <v>2021</v>
      </c>
      <c r="Q6014" s="4">
        <f>IFERROR(Table1[[#This Row],[Total Sales]]/Table1[[#This Row],[Units Sold]],4)</f>
        <v>67</v>
      </c>
      <c r="R6014" s="4">
        <f>IFERROR(Table1[[#This Row],[Operating Profit]]/Table1[[#This Row],[Units Sold]],0)</f>
        <v>25.46</v>
      </c>
      <c r="S6014" s="4">
        <f>IFERROR((Table1[[#This Row],[Total Sales]]-Table1[[#This Row],[Operating Profit]])/Table1[[#This Row],[Units Sold]],0)</f>
        <v>41.54</v>
      </c>
      <c r="T6014" s="4" t="str">
        <f>IF(Table1[[#This Row],[Profit per unit]]&gt;$V$8,"Premium","Mass")</f>
        <v>Mass</v>
      </c>
      <c r="U6014" s="4"/>
    </row>
    <row r="6015" spans="2:21" ht="14.25" customHeight="1" x14ac:dyDescent="0.3">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c r="O6015" s="4" t="str">
        <f>TEXT(Table1[[#This Row],[Invoice Date]],"mmm")</f>
        <v>Aug</v>
      </c>
      <c r="P6015" s="4">
        <f>YEAR(Table1[[#This Row],[Invoice Date]])</f>
        <v>2021</v>
      </c>
      <c r="Q6015" s="4">
        <f>IFERROR(Table1[[#This Row],[Total Sales]]/Table1[[#This Row],[Units Sold]],4)</f>
        <v>50</v>
      </c>
      <c r="R6015" s="4">
        <f>IFERROR(Table1[[#This Row],[Operating Profit]]/Table1[[#This Row],[Units Sold]],0)</f>
        <v>25</v>
      </c>
      <c r="S6015" s="4">
        <f>IFERROR((Table1[[#This Row],[Total Sales]]-Table1[[#This Row],[Operating Profit]])/Table1[[#This Row],[Units Sold]],0)</f>
        <v>25</v>
      </c>
      <c r="T6015" s="4" t="str">
        <f>IF(Table1[[#This Row],[Profit per unit]]&gt;$V$8,"Premium","Mass")</f>
        <v>Mass</v>
      </c>
      <c r="U6015" s="4"/>
    </row>
    <row r="6016" spans="2:21" ht="14.25" customHeight="1" x14ac:dyDescent="0.3">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c r="O6016" s="4" t="str">
        <f>TEXT(Table1[[#This Row],[Invoice Date]],"mmm")</f>
        <v>Aug</v>
      </c>
      <c r="P6016" s="4">
        <f>YEAR(Table1[[#This Row],[Invoice Date]])</f>
        <v>2021</v>
      </c>
      <c r="Q6016" s="4">
        <f>IFERROR(Table1[[#This Row],[Total Sales]]/Table1[[#This Row],[Units Sold]],4)</f>
        <v>57</v>
      </c>
      <c r="R6016" s="4">
        <f>IFERROR(Table1[[#This Row],[Operating Profit]]/Table1[[#This Row],[Units Sold]],0)</f>
        <v>28.5</v>
      </c>
      <c r="S6016" s="4">
        <f>IFERROR((Table1[[#This Row],[Total Sales]]-Table1[[#This Row],[Operating Profit]])/Table1[[#This Row],[Units Sold]],0)</f>
        <v>28.5</v>
      </c>
      <c r="T6016" s="4" t="str">
        <f>IF(Table1[[#This Row],[Profit per unit]]&gt;$V$8,"Premium","Mass")</f>
        <v>Mass</v>
      </c>
      <c r="U6016" s="4"/>
    </row>
    <row r="6017" spans="2:21" ht="14.25" customHeight="1" x14ac:dyDescent="0.3">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c r="O6017" s="4" t="str">
        <f>TEXT(Table1[[#This Row],[Invoice Date]],"mmm")</f>
        <v>Aug</v>
      </c>
      <c r="P6017" s="4">
        <f>YEAR(Table1[[#This Row],[Invoice Date]])</f>
        <v>2021</v>
      </c>
      <c r="Q6017" s="4">
        <f>IFERROR(Table1[[#This Row],[Total Sales]]/Table1[[#This Row],[Units Sold]],4)</f>
        <v>54</v>
      </c>
      <c r="R6017" s="4">
        <f>IFERROR(Table1[[#This Row],[Operating Profit]]/Table1[[#This Row],[Units Sold]],0)</f>
        <v>26.46</v>
      </c>
      <c r="S6017" s="4">
        <f>IFERROR((Table1[[#This Row],[Total Sales]]-Table1[[#This Row],[Operating Profit]])/Table1[[#This Row],[Units Sold]],0)</f>
        <v>27.54</v>
      </c>
      <c r="T6017" s="4" t="str">
        <f>IF(Table1[[#This Row],[Profit per unit]]&gt;$V$8,"Premium","Mass")</f>
        <v>Mass</v>
      </c>
      <c r="U6017" s="4"/>
    </row>
    <row r="6018" spans="2:21" ht="14.25" customHeight="1" x14ac:dyDescent="0.3">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c r="O6018" s="4" t="str">
        <f>TEXT(Table1[[#This Row],[Invoice Date]],"mmm")</f>
        <v>Aug</v>
      </c>
      <c r="P6018" s="4">
        <f>YEAR(Table1[[#This Row],[Invoice Date]])</f>
        <v>2021</v>
      </c>
      <c r="Q6018" s="4">
        <f>IFERROR(Table1[[#This Row],[Total Sales]]/Table1[[#This Row],[Units Sold]],4)</f>
        <v>52</v>
      </c>
      <c r="R6018" s="4">
        <f>IFERROR(Table1[[#This Row],[Operating Profit]]/Table1[[#This Row],[Units Sold]],0)</f>
        <v>25.479999999999997</v>
      </c>
      <c r="S6018" s="4">
        <f>IFERROR((Table1[[#This Row],[Total Sales]]-Table1[[#This Row],[Operating Profit]])/Table1[[#This Row],[Units Sold]],0)</f>
        <v>26.520000000000003</v>
      </c>
      <c r="T6018" s="4" t="str">
        <f>IF(Table1[[#This Row],[Profit per unit]]&gt;$V$8,"Premium","Mass")</f>
        <v>Mass</v>
      </c>
      <c r="U6018" s="4"/>
    </row>
    <row r="6019" spans="2:21" ht="14.25" customHeight="1" x14ac:dyDescent="0.3">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c r="O6019" s="4" t="str">
        <f>TEXT(Table1[[#This Row],[Invoice Date]],"mmm")</f>
        <v>Aug</v>
      </c>
      <c r="P6019" s="4">
        <f>YEAR(Table1[[#This Row],[Invoice Date]])</f>
        <v>2021</v>
      </c>
      <c r="Q6019" s="4">
        <f>IFERROR(Table1[[#This Row],[Total Sales]]/Table1[[#This Row],[Units Sold]],4)</f>
        <v>59</v>
      </c>
      <c r="R6019" s="4">
        <f>IFERROR(Table1[[#This Row],[Operating Profit]]/Table1[[#This Row],[Units Sold]],0)</f>
        <v>24.19</v>
      </c>
      <c r="S6019" s="4">
        <f>IFERROR((Table1[[#This Row],[Total Sales]]-Table1[[#This Row],[Operating Profit]])/Table1[[#This Row],[Units Sold]],0)</f>
        <v>34.81</v>
      </c>
      <c r="T6019" s="4" t="str">
        <f>IF(Table1[[#This Row],[Profit per unit]]&gt;$V$8,"Premium","Mass")</f>
        <v>Mass</v>
      </c>
      <c r="U6019" s="4"/>
    </row>
    <row r="6020" spans="2:21" ht="14.25" customHeight="1" x14ac:dyDescent="0.3">
      <c r="B6020" s="4" t="s">
        <v>14</v>
      </c>
      <c r="C6020" s="4">
        <v>1128299</v>
      </c>
      <c r="D6020" s="5">
        <v>44431</v>
      </c>
      <c r="E6020" s="4" t="s">
        <v>31</v>
      </c>
      <c r="F6020" s="4" t="s">
        <v>86</v>
      </c>
      <c r="G6020" s="4" t="s">
        <v>87</v>
      </c>
      <c r="H6020" s="6" t="s">
        <v>23</v>
      </c>
      <c r="I6020" s="7">
        <v>65</v>
      </c>
      <c r="J6020" s="8">
        <v>94</v>
      </c>
      <c r="K6020" s="9">
        <v>6110</v>
      </c>
      <c r="L6020" s="9">
        <v>2444</v>
      </c>
      <c r="M6020" s="10">
        <v>0.4</v>
      </c>
      <c r="N6020" s="4" t="s">
        <v>83</v>
      </c>
      <c r="O6020" s="4" t="str">
        <f>TEXT(Table1[[#This Row],[Invoice Date]],"mmm")</f>
        <v>Aug</v>
      </c>
      <c r="P6020" s="4">
        <f>YEAR(Table1[[#This Row],[Invoice Date]])</f>
        <v>2021</v>
      </c>
      <c r="Q6020" s="4">
        <f>IFERROR(Table1[[#This Row],[Total Sales]]/Table1[[#This Row],[Units Sold]],4)</f>
        <v>65</v>
      </c>
      <c r="R6020" s="4">
        <f>IFERROR(Table1[[#This Row],[Operating Profit]]/Table1[[#This Row],[Units Sold]],0)</f>
        <v>26</v>
      </c>
      <c r="S6020" s="4">
        <f>IFERROR((Table1[[#This Row],[Total Sales]]-Table1[[#This Row],[Operating Profit]])/Table1[[#This Row],[Units Sold]],0)</f>
        <v>39</v>
      </c>
      <c r="T6020" s="4" t="str">
        <f>IF(Table1[[#This Row],[Profit per unit]]&gt;$V$8,"Premium","Mass")</f>
        <v>Mass</v>
      </c>
      <c r="U6020" s="4"/>
    </row>
    <row r="6021" spans="2:21" ht="14.25" customHeight="1" x14ac:dyDescent="0.3">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c r="O6021" s="4" t="str">
        <f>TEXT(Table1[[#This Row],[Invoice Date]],"mmm")</f>
        <v>Sep</v>
      </c>
      <c r="P6021" s="4">
        <f>YEAR(Table1[[#This Row],[Invoice Date]])</f>
        <v>2021</v>
      </c>
      <c r="Q6021" s="4">
        <f>IFERROR(Table1[[#This Row],[Total Sales]]/Table1[[#This Row],[Units Sold]],4)</f>
        <v>41</v>
      </c>
      <c r="R6021" s="4">
        <f>IFERROR(Table1[[#This Row],[Operating Profit]]/Table1[[#This Row],[Units Sold]],0)</f>
        <v>20.09</v>
      </c>
      <c r="S6021" s="4">
        <f>IFERROR((Table1[[#This Row],[Total Sales]]-Table1[[#This Row],[Operating Profit]])/Table1[[#This Row],[Units Sold]],0)</f>
        <v>20.91</v>
      </c>
      <c r="T6021" s="4" t="str">
        <f>IF(Table1[[#This Row],[Profit per unit]]&gt;$V$8,"Premium","Mass")</f>
        <v>Mass</v>
      </c>
      <c r="U6021" s="4"/>
    </row>
    <row r="6022" spans="2:21" ht="14.25" customHeight="1" x14ac:dyDescent="0.3">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c r="O6022" s="4" t="str">
        <f>TEXT(Table1[[#This Row],[Invoice Date]],"mmm")</f>
        <v>Sep</v>
      </c>
      <c r="P6022" s="4">
        <f>YEAR(Table1[[#This Row],[Invoice Date]])</f>
        <v>2021</v>
      </c>
      <c r="Q6022" s="4">
        <f>IFERROR(Table1[[#This Row],[Total Sales]]/Table1[[#This Row],[Units Sold]],4)</f>
        <v>45</v>
      </c>
      <c r="R6022" s="4">
        <f>IFERROR(Table1[[#This Row],[Operating Profit]]/Table1[[#This Row],[Units Sold]],0)</f>
        <v>23.85</v>
      </c>
      <c r="S6022" s="4">
        <f>IFERROR((Table1[[#This Row],[Total Sales]]-Table1[[#This Row],[Operating Profit]])/Table1[[#This Row],[Units Sold]],0)</f>
        <v>21.15</v>
      </c>
      <c r="T6022" s="4" t="str">
        <f>IF(Table1[[#This Row],[Profit per unit]]&gt;$V$8,"Premium","Mass")</f>
        <v>Mass</v>
      </c>
      <c r="U6022" s="4"/>
    </row>
    <row r="6023" spans="2:21" ht="14.25" customHeight="1" x14ac:dyDescent="0.3">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c r="O6023" s="4" t="str">
        <f>TEXT(Table1[[#This Row],[Invoice Date]],"mmm")</f>
        <v>Sep</v>
      </c>
      <c r="P6023" s="4">
        <f>YEAR(Table1[[#This Row],[Invoice Date]])</f>
        <v>2021</v>
      </c>
      <c r="Q6023" s="4">
        <f>IFERROR(Table1[[#This Row],[Total Sales]]/Table1[[#This Row],[Units Sold]],4)</f>
        <v>43</v>
      </c>
      <c r="R6023" s="4">
        <f>IFERROR(Table1[[#This Row],[Operating Profit]]/Table1[[#This Row],[Units Sold]],0)</f>
        <v>19.349999999999998</v>
      </c>
      <c r="S6023" s="4">
        <f>IFERROR((Table1[[#This Row],[Total Sales]]-Table1[[#This Row],[Operating Profit]])/Table1[[#This Row],[Units Sold]],0)</f>
        <v>23.650000000000002</v>
      </c>
      <c r="T6023" s="4" t="str">
        <f>IF(Table1[[#This Row],[Profit per unit]]&gt;$V$8,"Premium","Mass")</f>
        <v>Mass</v>
      </c>
      <c r="U6023" s="4"/>
    </row>
    <row r="6024" spans="2:21" ht="14.25" customHeight="1" x14ac:dyDescent="0.3">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c r="O6024" s="4" t="str">
        <f>TEXT(Table1[[#This Row],[Invoice Date]],"mmm")</f>
        <v>Sep</v>
      </c>
      <c r="P6024" s="4">
        <f>YEAR(Table1[[#This Row],[Invoice Date]])</f>
        <v>2021</v>
      </c>
      <c r="Q6024" s="4">
        <f>IFERROR(Table1[[#This Row],[Total Sales]]/Table1[[#This Row],[Units Sold]],4)</f>
        <v>41</v>
      </c>
      <c r="R6024" s="4">
        <f>IFERROR(Table1[[#This Row],[Operating Profit]]/Table1[[#This Row],[Units Sold]],0)</f>
        <v>19.27</v>
      </c>
      <c r="S6024" s="4">
        <f>IFERROR((Table1[[#This Row],[Total Sales]]-Table1[[#This Row],[Operating Profit]])/Table1[[#This Row],[Units Sold]],0)</f>
        <v>21.73</v>
      </c>
      <c r="T6024" s="4" t="str">
        <f>IF(Table1[[#This Row],[Profit per unit]]&gt;$V$8,"Premium","Mass")</f>
        <v>Mass</v>
      </c>
      <c r="U6024" s="4"/>
    </row>
    <row r="6025" spans="2:21" ht="14.25" customHeight="1" x14ac:dyDescent="0.3">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c r="O6025" s="4" t="str">
        <f>TEXT(Table1[[#This Row],[Invoice Date]],"mmm")</f>
        <v>Sep</v>
      </c>
      <c r="P6025" s="4">
        <f>YEAR(Table1[[#This Row],[Invoice Date]])</f>
        <v>2021</v>
      </c>
      <c r="Q6025" s="4">
        <f>IFERROR(Table1[[#This Row],[Total Sales]]/Table1[[#This Row],[Units Sold]],4)</f>
        <v>54</v>
      </c>
      <c r="R6025" s="4">
        <f>IFERROR(Table1[[#This Row],[Operating Profit]]/Table1[[#This Row],[Units Sold]],0)</f>
        <v>23.76</v>
      </c>
      <c r="S6025" s="4">
        <f>IFERROR((Table1[[#This Row],[Total Sales]]-Table1[[#This Row],[Operating Profit]])/Table1[[#This Row],[Units Sold]],0)</f>
        <v>30.24</v>
      </c>
      <c r="T6025" s="4" t="str">
        <f>IF(Table1[[#This Row],[Profit per unit]]&gt;$V$8,"Premium","Mass")</f>
        <v>Mass</v>
      </c>
      <c r="U6025" s="4"/>
    </row>
    <row r="6026" spans="2:21" ht="14.25" customHeight="1" x14ac:dyDescent="0.3">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c r="O6026" s="4" t="str">
        <f>TEXT(Table1[[#This Row],[Invoice Date]],"mmm")</f>
        <v>Sep</v>
      </c>
      <c r="P6026" s="4">
        <f>YEAR(Table1[[#This Row],[Invoice Date]])</f>
        <v>2021</v>
      </c>
      <c r="Q6026" s="4">
        <f>IFERROR(Table1[[#This Row],[Total Sales]]/Table1[[#This Row],[Units Sold]],4)</f>
        <v>56</v>
      </c>
      <c r="R6026" s="4">
        <f>IFERROR(Table1[[#This Row],[Operating Profit]]/Table1[[#This Row],[Units Sold]],0)</f>
        <v>20.72</v>
      </c>
      <c r="S6026" s="4">
        <f>IFERROR((Table1[[#This Row],[Total Sales]]-Table1[[#This Row],[Operating Profit]])/Table1[[#This Row],[Units Sold]],0)</f>
        <v>35.279999999999994</v>
      </c>
      <c r="T6026" s="4" t="str">
        <f>IF(Table1[[#This Row],[Profit per unit]]&gt;$V$8,"Premium","Mass")</f>
        <v>Mass</v>
      </c>
      <c r="U6026" s="4"/>
    </row>
    <row r="6027" spans="2:21" ht="14.25" customHeight="1" x14ac:dyDescent="0.3">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c r="O6027" s="4" t="str">
        <f>TEXT(Table1[[#This Row],[Invoice Date]],"mmm")</f>
        <v>Oct</v>
      </c>
      <c r="P6027" s="4">
        <f>YEAR(Table1[[#This Row],[Invoice Date]])</f>
        <v>2021</v>
      </c>
      <c r="Q6027" s="4">
        <f>IFERROR(Table1[[#This Row],[Total Sales]]/Table1[[#This Row],[Units Sold]],4)</f>
        <v>41</v>
      </c>
      <c r="R6027" s="4">
        <f>IFERROR(Table1[[#This Row],[Operating Profit]]/Table1[[#This Row],[Units Sold]],0)</f>
        <v>19.68</v>
      </c>
      <c r="S6027" s="4">
        <f>IFERROR((Table1[[#This Row],[Total Sales]]-Table1[[#This Row],[Operating Profit]])/Table1[[#This Row],[Units Sold]],0)</f>
        <v>21.32</v>
      </c>
      <c r="T6027" s="4" t="str">
        <f>IF(Table1[[#This Row],[Profit per unit]]&gt;$V$8,"Premium","Mass")</f>
        <v>Mass</v>
      </c>
      <c r="U6027" s="4"/>
    </row>
    <row r="6028" spans="2:21" ht="14.25" customHeight="1" x14ac:dyDescent="0.3">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c r="O6028" s="4" t="str">
        <f>TEXT(Table1[[#This Row],[Invoice Date]],"mmm")</f>
        <v>Oct</v>
      </c>
      <c r="P6028" s="4">
        <f>YEAR(Table1[[#This Row],[Invoice Date]])</f>
        <v>2021</v>
      </c>
      <c r="Q6028" s="4">
        <f>IFERROR(Table1[[#This Row],[Total Sales]]/Table1[[#This Row],[Units Sold]],4)</f>
        <v>47</v>
      </c>
      <c r="R6028" s="4">
        <f>IFERROR(Table1[[#This Row],[Operating Profit]]/Table1[[#This Row],[Units Sold]],0)</f>
        <v>24.91</v>
      </c>
      <c r="S6028" s="4">
        <f>IFERROR((Table1[[#This Row],[Total Sales]]-Table1[[#This Row],[Operating Profit]])/Table1[[#This Row],[Units Sold]],0)</f>
        <v>22.09</v>
      </c>
      <c r="T6028" s="4" t="str">
        <f>IF(Table1[[#This Row],[Profit per unit]]&gt;$V$8,"Premium","Mass")</f>
        <v>Mass</v>
      </c>
      <c r="U6028" s="4"/>
    </row>
    <row r="6029" spans="2:21" ht="14.25" customHeight="1" x14ac:dyDescent="0.3">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c r="O6029" s="4" t="str">
        <f>TEXT(Table1[[#This Row],[Invoice Date]],"mmm")</f>
        <v>Oct</v>
      </c>
      <c r="P6029" s="4">
        <f>YEAR(Table1[[#This Row],[Invoice Date]])</f>
        <v>2021</v>
      </c>
      <c r="Q6029" s="4">
        <f>IFERROR(Table1[[#This Row],[Total Sales]]/Table1[[#This Row],[Units Sold]],4)</f>
        <v>44</v>
      </c>
      <c r="R6029" s="4">
        <f>IFERROR(Table1[[#This Row],[Operating Profit]]/Table1[[#This Row],[Units Sold]],0)</f>
        <v>21.119999999999997</v>
      </c>
      <c r="S6029" s="4">
        <f>IFERROR((Table1[[#This Row],[Total Sales]]-Table1[[#This Row],[Operating Profit]])/Table1[[#This Row],[Units Sold]],0)</f>
        <v>22.88</v>
      </c>
      <c r="T6029" s="4" t="str">
        <f>IF(Table1[[#This Row],[Profit per unit]]&gt;$V$8,"Premium","Mass")</f>
        <v>Mass</v>
      </c>
      <c r="U6029" s="4"/>
    </row>
    <row r="6030" spans="2:21" ht="14.25" customHeight="1" x14ac:dyDescent="0.3">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c r="O6030" s="4" t="str">
        <f>TEXT(Table1[[#This Row],[Invoice Date]],"mmm")</f>
        <v>Oct</v>
      </c>
      <c r="P6030" s="4">
        <f>YEAR(Table1[[#This Row],[Invoice Date]])</f>
        <v>2021</v>
      </c>
      <c r="Q6030" s="4">
        <f>IFERROR(Table1[[#This Row],[Total Sales]]/Table1[[#This Row],[Units Sold]],4)</f>
        <v>43</v>
      </c>
      <c r="R6030" s="4">
        <f>IFERROR(Table1[[#This Row],[Operating Profit]]/Table1[[#This Row],[Units Sold]],0)</f>
        <v>21.07</v>
      </c>
      <c r="S6030" s="4">
        <f>IFERROR((Table1[[#This Row],[Total Sales]]-Table1[[#This Row],[Operating Profit]])/Table1[[#This Row],[Units Sold]],0)</f>
        <v>21.93</v>
      </c>
      <c r="T6030" s="4" t="str">
        <f>IF(Table1[[#This Row],[Profit per unit]]&gt;$V$8,"Premium","Mass")</f>
        <v>Mass</v>
      </c>
      <c r="U6030" s="4"/>
    </row>
    <row r="6031" spans="2:21" ht="14.25" customHeight="1" x14ac:dyDescent="0.3">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c r="O6031" s="4" t="str">
        <f>TEXT(Table1[[#This Row],[Invoice Date]],"mmm")</f>
        <v>Oct</v>
      </c>
      <c r="P6031" s="4">
        <f>YEAR(Table1[[#This Row],[Invoice Date]])</f>
        <v>2021</v>
      </c>
      <c r="Q6031" s="4">
        <f>IFERROR(Table1[[#This Row],[Total Sales]]/Table1[[#This Row],[Units Sold]],4)</f>
        <v>53</v>
      </c>
      <c r="R6031" s="4">
        <f>IFERROR(Table1[[#This Row],[Operating Profit]]/Table1[[#This Row],[Units Sold]],0)</f>
        <v>21.200000000000003</v>
      </c>
      <c r="S6031" s="4">
        <f>IFERROR((Table1[[#This Row],[Total Sales]]-Table1[[#This Row],[Operating Profit]])/Table1[[#This Row],[Units Sold]],0)</f>
        <v>31.799999999999997</v>
      </c>
      <c r="T6031" s="4" t="str">
        <f>IF(Table1[[#This Row],[Profit per unit]]&gt;$V$8,"Premium","Mass")</f>
        <v>Mass</v>
      </c>
      <c r="U6031" s="4"/>
    </row>
    <row r="6032" spans="2:21" ht="14.25" customHeight="1" x14ac:dyDescent="0.3">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c r="O6032" s="4" t="str">
        <f>TEXT(Table1[[#This Row],[Invoice Date]],"mmm")</f>
        <v>Oct</v>
      </c>
      <c r="P6032" s="4">
        <f>YEAR(Table1[[#This Row],[Invoice Date]])</f>
        <v>2021</v>
      </c>
      <c r="Q6032" s="4">
        <f>IFERROR(Table1[[#This Row],[Total Sales]]/Table1[[#This Row],[Units Sold]],4)</f>
        <v>56</v>
      </c>
      <c r="R6032" s="4">
        <f>IFERROR(Table1[[#This Row],[Operating Profit]]/Table1[[#This Row],[Units Sold]],0)</f>
        <v>21.28</v>
      </c>
      <c r="S6032" s="4">
        <f>IFERROR((Table1[[#This Row],[Total Sales]]-Table1[[#This Row],[Operating Profit]])/Table1[[#This Row],[Units Sold]],0)</f>
        <v>34.72</v>
      </c>
      <c r="T6032" s="4" t="str">
        <f>IF(Table1[[#This Row],[Profit per unit]]&gt;$V$8,"Premium","Mass")</f>
        <v>Mass</v>
      </c>
      <c r="U6032" s="4"/>
    </row>
    <row r="6033" spans="2:21" ht="14.25" customHeight="1" x14ac:dyDescent="0.3">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c r="O6033" s="4" t="str">
        <f>TEXT(Table1[[#This Row],[Invoice Date]],"mmm")</f>
        <v>Nov</v>
      </c>
      <c r="P6033" s="4">
        <f>YEAR(Table1[[#This Row],[Invoice Date]])</f>
        <v>2021</v>
      </c>
      <c r="Q6033" s="4">
        <f>IFERROR(Table1[[#This Row],[Total Sales]]/Table1[[#This Row],[Units Sold]],4)</f>
        <v>42</v>
      </c>
      <c r="R6033" s="4">
        <f>IFERROR(Table1[[#This Row],[Operating Profit]]/Table1[[#This Row],[Units Sold]],0)</f>
        <v>19.739999999999998</v>
      </c>
      <c r="S6033" s="4">
        <f>IFERROR((Table1[[#This Row],[Total Sales]]-Table1[[#This Row],[Operating Profit]])/Table1[[#This Row],[Units Sold]],0)</f>
        <v>22.26</v>
      </c>
      <c r="T6033" s="4" t="str">
        <f>IF(Table1[[#This Row],[Profit per unit]]&gt;$V$8,"Premium","Mass")</f>
        <v>Mass</v>
      </c>
      <c r="U6033" s="4"/>
    </row>
    <row r="6034" spans="2:21" ht="14.25" customHeight="1" x14ac:dyDescent="0.3">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c r="O6034" s="4" t="str">
        <f>TEXT(Table1[[#This Row],[Invoice Date]],"mmm")</f>
        <v>Nov</v>
      </c>
      <c r="P6034" s="4">
        <f>YEAR(Table1[[#This Row],[Invoice Date]])</f>
        <v>2021</v>
      </c>
      <c r="Q6034" s="4">
        <f>IFERROR(Table1[[#This Row],[Total Sales]]/Table1[[#This Row],[Units Sold]],4)</f>
        <v>46</v>
      </c>
      <c r="R6034" s="4">
        <f>IFERROR(Table1[[#This Row],[Operating Profit]]/Table1[[#This Row],[Units Sold]],0)</f>
        <v>23.92</v>
      </c>
      <c r="S6034" s="4">
        <f>IFERROR((Table1[[#This Row],[Total Sales]]-Table1[[#This Row],[Operating Profit]])/Table1[[#This Row],[Units Sold]],0)</f>
        <v>22.08</v>
      </c>
      <c r="T6034" s="4" t="str">
        <f>IF(Table1[[#This Row],[Profit per unit]]&gt;$V$8,"Premium","Mass")</f>
        <v>Mass</v>
      </c>
      <c r="U6034" s="4"/>
    </row>
    <row r="6035" spans="2:21" ht="14.25" customHeight="1" x14ac:dyDescent="0.3">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c r="O6035" s="4" t="str">
        <f>TEXT(Table1[[#This Row],[Invoice Date]],"mmm")</f>
        <v>Nov</v>
      </c>
      <c r="P6035" s="4">
        <f>YEAR(Table1[[#This Row],[Invoice Date]])</f>
        <v>2021</v>
      </c>
      <c r="Q6035" s="4">
        <f>IFERROR(Table1[[#This Row],[Total Sales]]/Table1[[#This Row],[Units Sold]],4)</f>
        <v>44</v>
      </c>
      <c r="R6035" s="4">
        <f>IFERROR(Table1[[#This Row],[Operating Profit]]/Table1[[#This Row],[Units Sold]],0)</f>
        <v>20.239999999999998</v>
      </c>
      <c r="S6035" s="4">
        <f>IFERROR((Table1[[#This Row],[Total Sales]]-Table1[[#This Row],[Operating Profit]])/Table1[[#This Row],[Units Sold]],0)</f>
        <v>23.76</v>
      </c>
      <c r="T6035" s="4" t="str">
        <f>IF(Table1[[#This Row],[Profit per unit]]&gt;$V$8,"Premium","Mass")</f>
        <v>Mass</v>
      </c>
      <c r="U6035" s="4"/>
    </row>
    <row r="6036" spans="2:21" ht="14.25" customHeight="1" x14ac:dyDescent="0.3">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c r="O6036" s="4" t="str">
        <f>TEXT(Table1[[#This Row],[Invoice Date]],"mmm")</f>
        <v>Nov</v>
      </c>
      <c r="P6036" s="4">
        <f>YEAR(Table1[[#This Row],[Invoice Date]])</f>
        <v>2021</v>
      </c>
      <c r="Q6036" s="4">
        <f>IFERROR(Table1[[#This Row],[Total Sales]]/Table1[[#This Row],[Units Sold]],4)</f>
        <v>42</v>
      </c>
      <c r="R6036" s="4">
        <f>IFERROR(Table1[[#This Row],[Operating Profit]]/Table1[[#This Row],[Units Sold]],0)</f>
        <v>19.739999999999998</v>
      </c>
      <c r="S6036" s="4">
        <f>IFERROR((Table1[[#This Row],[Total Sales]]-Table1[[#This Row],[Operating Profit]])/Table1[[#This Row],[Units Sold]],0)</f>
        <v>22.26</v>
      </c>
      <c r="T6036" s="4" t="str">
        <f>IF(Table1[[#This Row],[Profit per unit]]&gt;$V$8,"Premium","Mass")</f>
        <v>Mass</v>
      </c>
      <c r="U6036" s="4"/>
    </row>
    <row r="6037" spans="2:21" ht="14.25" customHeight="1" x14ac:dyDescent="0.3">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c r="O6037" s="4" t="str">
        <f>TEXT(Table1[[#This Row],[Invoice Date]],"mmm")</f>
        <v>Nov</v>
      </c>
      <c r="P6037" s="4">
        <f>YEAR(Table1[[#This Row],[Invoice Date]])</f>
        <v>2021</v>
      </c>
      <c r="Q6037" s="4">
        <f>IFERROR(Table1[[#This Row],[Total Sales]]/Table1[[#This Row],[Units Sold]],4)</f>
        <v>53</v>
      </c>
      <c r="R6037" s="4">
        <f>IFERROR(Table1[[#This Row],[Operating Profit]]/Table1[[#This Row],[Units Sold]],0)</f>
        <v>21.73</v>
      </c>
      <c r="S6037" s="4">
        <f>IFERROR((Table1[[#This Row],[Total Sales]]-Table1[[#This Row],[Operating Profit]])/Table1[[#This Row],[Units Sold]],0)</f>
        <v>31.269999999999996</v>
      </c>
      <c r="T6037" s="4" t="str">
        <f>IF(Table1[[#This Row],[Profit per unit]]&gt;$V$8,"Premium","Mass")</f>
        <v>Mass</v>
      </c>
      <c r="U6037" s="4"/>
    </row>
    <row r="6038" spans="2:21" ht="14.25" customHeight="1" x14ac:dyDescent="0.3">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c r="O6038" s="4" t="str">
        <f>TEXT(Table1[[#This Row],[Invoice Date]],"mmm")</f>
        <v>Nov</v>
      </c>
      <c r="P6038" s="4">
        <f>YEAR(Table1[[#This Row],[Invoice Date]])</f>
        <v>2021</v>
      </c>
      <c r="Q6038" s="4">
        <f>IFERROR(Table1[[#This Row],[Total Sales]]/Table1[[#This Row],[Units Sold]],4)</f>
        <v>55</v>
      </c>
      <c r="R6038" s="4">
        <f>IFERROR(Table1[[#This Row],[Operating Profit]]/Table1[[#This Row],[Units Sold]],0)</f>
        <v>20.349999999999998</v>
      </c>
      <c r="S6038" s="4">
        <f>IFERROR((Table1[[#This Row],[Total Sales]]-Table1[[#This Row],[Operating Profit]])/Table1[[#This Row],[Units Sold]],0)</f>
        <v>34.65</v>
      </c>
      <c r="T6038" s="4" t="str">
        <f>IF(Table1[[#This Row],[Profit per unit]]&gt;$V$8,"Premium","Mass")</f>
        <v>Mass</v>
      </c>
      <c r="U6038" s="4"/>
    </row>
    <row r="6039" spans="2:21" ht="14.25" customHeight="1" x14ac:dyDescent="0.3">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c r="O6039" s="4" t="str">
        <f>TEXT(Table1[[#This Row],[Invoice Date]],"mmm")</f>
        <v>Dec</v>
      </c>
      <c r="P6039" s="4">
        <f>YEAR(Table1[[#This Row],[Invoice Date]])</f>
        <v>2021</v>
      </c>
      <c r="Q6039" s="4">
        <f>IFERROR(Table1[[#This Row],[Total Sales]]/Table1[[#This Row],[Units Sold]],4)</f>
        <v>44</v>
      </c>
      <c r="R6039" s="4">
        <f>IFERROR(Table1[[#This Row],[Operating Profit]]/Table1[[#This Row],[Units Sold]],0)</f>
        <v>20.239999999999998</v>
      </c>
      <c r="S6039" s="4">
        <f>IFERROR((Table1[[#This Row],[Total Sales]]-Table1[[#This Row],[Operating Profit]])/Table1[[#This Row],[Units Sold]],0)</f>
        <v>23.76</v>
      </c>
      <c r="T6039" s="4" t="str">
        <f>IF(Table1[[#This Row],[Profit per unit]]&gt;$V$8,"Premium","Mass")</f>
        <v>Mass</v>
      </c>
      <c r="U6039" s="4"/>
    </row>
    <row r="6040" spans="2:21" ht="14.25" customHeight="1" x14ac:dyDescent="0.3">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c r="O6040" s="4" t="str">
        <f>TEXT(Table1[[#This Row],[Invoice Date]],"mmm")</f>
        <v>Dec</v>
      </c>
      <c r="P6040" s="4">
        <f>YEAR(Table1[[#This Row],[Invoice Date]])</f>
        <v>2021</v>
      </c>
      <c r="Q6040" s="4">
        <f>IFERROR(Table1[[#This Row],[Total Sales]]/Table1[[#This Row],[Units Sold]],4)</f>
        <v>49</v>
      </c>
      <c r="R6040" s="4">
        <f>IFERROR(Table1[[#This Row],[Operating Profit]]/Table1[[#This Row],[Units Sold]],0)</f>
        <v>26.46</v>
      </c>
      <c r="S6040" s="4">
        <f>IFERROR((Table1[[#This Row],[Total Sales]]-Table1[[#This Row],[Operating Profit]])/Table1[[#This Row],[Units Sold]],0)</f>
        <v>22.54</v>
      </c>
      <c r="T6040" s="4" t="str">
        <f>IF(Table1[[#This Row],[Profit per unit]]&gt;$V$8,"Premium","Mass")</f>
        <v>Mass</v>
      </c>
      <c r="U6040" s="4"/>
    </row>
    <row r="6041" spans="2:21" ht="14.25" customHeight="1" x14ac:dyDescent="0.3">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c r="O6041" s="4" t="str">
        <f>TEXT(Table1[[#This Row],[Invoice Date]],"mmm")</f>
        <v>Dec</v>
      </c>
      <c r="P6041" s="4">
        <f>YEAR(Table1[[#This Row],[Invoice Date]])</f>
        <v>2021</v>
      </c>
      <c r="Q6041" s="4">
        <f>IFERROR(Table1[[#This Row],[Total Sales]]/Table1[[#This Row],[Units Sold]],4)</f>
        <v>43</v>
      </c>
      <c r="R6041" s="4">
        <f>IFERROR(Table1[[#This Row],[Operating Profit]]/Table1[[#This Row],[Units Sold]],0)</f>
        <v>20.639999999999997</v>
      </c>
      <c r="S6041" s="4">
        <f>IFERROR((Table1[[#This Row],[Total Sales]]-Table1[[#This Row],[Operating Profit]])/Table1[[#This Row],[Units Sold]],0)</f>
        <v>22.360000000000003</v>
      </c>
      <c r="T6041" s="4" t="str">
        <f>IF(Table1[[#This Row],[Profit per unit]]&gt;$V$8,"Premium","Mass")</f>
        <v>Mass</v>
      </c>
      <c r="U6041" s="4"/>
    </row>
    <row r="6042" spans="2:21" ht="14.25" customHeight="1" x14ac:dyDescent="0.3">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c r="O6042" s="4" t="str">
        <f>TEXT(Table1[[#This Row],[Invoice Date]],"mmm")</f>
        <v>Dec</v>
      </c>
      <c r="P6042" s="4">
        <f>YEAR(Table1[[#This Row],[Invoice Date]])</f>
        <v>2021</v>
      </c>
      <c r="Q6042" s="4">
        <f>IFERROR(Table1[[#This Row],[Total Sales]]/Table1[[#This Row],[Units Sold]],4)</f>
        <v>44</v>
      </c>
      <c r="R6042" s="4">
        <f>IFERROR(Table1[[#This Row],[Operating Profit]]/Table1[[#This Row],[Units Sold]],0)</f>
        <v>19.8</v>
      </c>
      <c r="S6042" s="4">
        <f>IFERROR((Table1[[#This Row],[Total Sales]]-Table1[[#This Row],[Operating Profit]])/Table1[[#This Row],[Units Sold]],0)</f>
        <v>24.2</v>
      </c>
      <c r="T6042" s="4" t="str">
        <f>IF(Table1[[#This Row],[Profit per unit]]&gt;$V$8,"Premium","Mass")</f>
        <v>Mass</v>
      </c>
      <c r="U6042" s="4"/>
    </row>
    <row r="6043" spans="2:21" ht="14.25" customHeight="1" x14ac:dyDescent="0.3">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c r="O6043" s="4" t="str">
        <f>TEXT(Table1[[#This Row],[Invoice Date]],"mmm")</f>
        <v>Dec</v>
      </c>
      <c r="P6043" s="4">
        <f>YEAR(Table1[[#This Row],[Invoice Date]])</f>
        <v>2021</v>
      </c>
      <c r="Q6043" s="4">
        <f>IFERROR(Table1[[#This Row],[Total Sales]]/Table1[[#This Row],[Units Sold]],4)</f>
        <v>52</v>
      </c>
      <c r="R6043" s="4">
        <f>IFERROR(Table1[[#This Row],[Operating Profit]]/Table1[[#This Row],[Units Sold]],0)</f>
        <v>22.36</v>
      </c>
      <c r="S6043" s="4">
        <f>IFERROR((Table1[[#This Row],[Total Sales]]-Table1[[#This Row],[Operating Profit]])/Table1[[#This Row],[Units Sold]],0)</f>
        <v>29.639999999999997</v>
      </c>
      <c r="T6043" s="4" t="str">
        <f>IF(Table1[[#This Row],[Profit per unit]]&gt;$V$8,"Premium","Mass")</f>
        <v>Mass</v>
      </c>
      <c r="U6043" s="4"/>
    </row>
    <row r="6044" spans="2:21" ht="14.25" customHeight="1" x14ac:dyDescent="0.3">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c r="O6044" s="4" t="str">
        <f>TEXT(Table1[[#This Row],[Invoice Date]],"mmm")</f>
        <v>Dec</v>
      </c>
      <c r="P6044" s="4">
        <f>YEAR(Table1[[#This Row],[Invoice Date]])</f>
        <v>2021</v>
      </c>
      <c r="Q6044" s="4">
        <f>IFERROR(Table1[[#This Row],[Total Sales]]/Table1[[#This Row],[Units Sold]],4)</f>
        <v>58</v>
      </c>
      <c r="R6044" s="4">
        <f>IFERROR(Table1[[#This Row],[Operating Profit]]/Table1[[#This Row],[Units Sold]],0)</f>
        <v>21.46</v>
      </c>
      <c r="S6044" s="4">
        <f>IFERROR((Table1[[#This Row],[Total Sales]]-Table1[[#This Row],[Operating Profit]])/Table1[[#This Row],[Units Sold]],0)</f>
        <v>36.54</v>
      </c>
      <c r="T6044" s="4" t="str">
        <f>IF(Table1[[#This Row],[Profit per unit]]&gt;$V$8,"Premium","Mass")</f>
        <v>Mass</v>
      </c>
      <c r="U6044" s="4"/>
    </row>
    <row r="6045" spans="2:21" ht="14.25" customHeight="1" x14ac:dyDescent="0.3">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c r="O6045" s="4" t="str">
        <f>TEXT(Table1[[#This Row],[Invoice Date]],"mmm")</f>
        <v>Jan</v>
      </c>
      <c r="P6045" s="4">
        <f>YEAR(Table1[[#This Row],[Invoice Date]])</f>
        <v>2021</v>
      </c>
      <c r="Q6045" s="4">
        <f>IFERROR(Table1[[#This Row],[Total Sales]]/Table1[[#This Row],[Units Sold]],4)</f>
        <v>33</v>
      </c>
      <c r="R6045" s="4">
        <f>IFERROR(Table1[[#This Row],[Operating Profit]]/Table1[[#This Row],[Units Sold]],0)</f>
        <v>16.170000000000002</v>
      </c>
      <c r="S6045" s="4">
        <f>IFERROR((Table1[[#This Row],[Total Sales]]-Table1[[#This Row],[Operating Profit]])/Table1[[#This Row],[Units Sold]],0)</f>
        <v>16.829999999999998</v>
      </c>
      <c r="T6045" s="4" t="str">
        <f>IF(Table1[[#This Row],[Profit per unit]]&gt;$V$8,"Premium","Mass")</f>
        <v>Mass</v>
      </c>
      <c r="U6045" s="4"/>
    </row>
    <row r="6046" spans="2:21" ht="14.25" customHeight="1" x14ac:dyDescent="0.3">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c r="O6046" s="4" t="str">
        <f>TEXT(Table1[[#This Row],[Invoice Date]],"mmm")</f>
        <v>Jan</v>
      </c>
      <c r="P6046" s="4">
        <f>YEAR(Table1[[#This Row],[Invoice Date]])</f>
        <v>2021</v>
      </c>
      <c r="Q6046" s="4">
        <f>IFERROR(Table1[[#This Row],[Total Sales]]/Table1[[#This Row],[Units Sold]],4)</f>
        <v>42</v>
      </c>
      <c r="R6046" s="4">
        <f>IFERROR(Table1[[#This Row],[Operating Profit]]/Table1[[#This Row],[Units Sold]],0)</f>
        <v>22.26</v>
      </c>
      <c r="S6046" s="4">
        <f>IFERROR((Table1[[#This Row],[Total Sales]]-Table1[[#This Row],[Operating Profit]])/Table1[[#This Row],[Units Sold]],0)</f>
        <v>19.739999999999998</v>
      </c>
      <c r="T6046" s="4" t="str">
        <f>IF(Table1[[#This Row],[Profit per unit]]&gt;$V$8,"Premium","Mass")</f>
        <v>Mass</v>
      </c>
      <c r="U6046" s="4"/>
    </row>
    <row r="6047" spans="2:21" ht="14.25" customHeight="1" x14ac:dyDescent="0.3">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c r="O6047" s="4" t="str">
        <f>TEXT(Table1[[#This Row],[Invoice Date]],"mmm")</f>
        <v>Jan</v>
      </c>
      <c r="P6047" s="4">
        <f>YEAR(Table1[[#This Row],[Invoice Date]])</f>
        <v>2021</v>
      </c>
      <c r="Q6047" s="4">
        <f>IFERROR(Table1[[#This Row],[Total Sales]]/Table1[[#This Row],[Units Sold]],4)</f>
        <v>42</v>
      </c>
      <c r="R6047" s="4">
        <f>IFERROR(Table1[[#This Row],[Operating Profit]]/Table1[[#This Row],[Units Sold]],0)</f>
        <v>19.32</v>
      </c>
      <c r="S6047" s="4">
        <f>IFERROR((Table1[[#This Row],[Total Sales]]-Table1[[#This Row],[Operating Profit]])/Table1[[#This Row],[Units Sold]],0)</f>
        <v>22.68</v>
      </c>
      <c r="T6047" s="4" t="str">
        <f>IF(Table1[[#This Row],[Profit per unit]]&gt;$V$8,"Premium","Mass")</f>
        <v>Mass</v>
      </c>
      <c r="U6047" s="4"/>
    </row>
    <row r="6048" spans="2:21" ht="14.25" customHeight="1" x14ac:dyDescent="0.3">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c r="O6048" s="4" t="str">
        <f>TEXT(Table1[[#This Row],[Invoice Date]],"mmm")</f>
        <v>Jan</v>
      </c>
      <c r="P6048" s="4">
        <f>YEAR(Table1[[#This Row],[Invoice Date]])</f>
        <v>2021</v>
      </c>
      <c r="Q6048" s="4">
        <f>IFERROR(Table1[[#This Row],[Total Sales]]/Table1[[#This Row],[Units Sold]],4)</f>
        <v>43</v>
      </c>
      <c r="R6048" s="4">
        <f>IFERROR(Table1[[#This Row],[Operating Profit]]/Table1[[#This Row],[Units Sold]],0)</f>
        <v>21.07</v>
      </c>
      <c r="S6048" s="4">
        <f>IFERROR((Table1[[#This Row],[Total Sales]]-Table1[[#This Row],[Operating Profit]])/Table1[[#This Row],[Units Sold]],0)</f>
        <v>21.93</v>
      </c>
      <c r="T6048" s="4" t="str">
        <f>IF(Table1[[#This Row],[Profit per unit]]&gt;$V$8,"Premium","Mass")</f>
        <v>Mass</v>
      </c>
      <c r="U6048" s="4"/>
    </row>
    <row r="6049" spans="2:21" ht="14.25" customHeight="1" x14ac:dyDescent="0.3">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c r="O6049" s="4" t="str">
        <f>TEXT(Table1[[#This Row],[Invoice Date]],"mmm")</f>
        <v>Jan</v>
      </c>
      <c r="P6049" s="4">
        <f>YEAR(Table1[[#This Row],[Invoice Date]])</f>
        <v>2021</v>
      </c>
      <c r="Q6049" s="4">
        <f>IFERROR(Table1[[#This Row],[Total Sales]]/Table1[[#This Row],[Units Sold]],4)</f>
        <v>45</v>
      </c>
      <c r="R6049" s="4">
        <f>IFERROR(Table1[[#This Row],[Operating Profit]]/Table1[[#This Row],[Units Sold]],0)</f>
        <v>18.45</v>
      </c>
      <c r="S6049" s="4">
        <f>IFERROR((Table1[[#This Row],[Total Sales]]-Table1[[#This Row],[Operating Profit]])/Table1[[#This Row],[Units Sold]],0)</f>
        <v>26.55</v>
      </c>
      <c r="T6049" s="4" t="str">
        <f>IF(Table1[[#This Row],[Profit per unit]]&gt;$V$8,"Premium","Mass")</f>
        <v>Mass</v>
      </c>
      <c r="U6049" s="4"/>
    </row>
    <row r="6050" spans="2:21" ht="14.25" customHeight="1" x14ac:dyDescent="0.3">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c r="O6050" s="4" t="str">
        <f>TEXT(Table1[[#This Row],[Invoice Date]],"mmm")</f>
        <v>Jan</v>
      </c>
      <c r="P6050" s="4">
        <f>YEAR(Table1[[#This Row],[Invoice Date]])</f>
        <v>2021</v>
      </c>
      <c r="Q6050" s="4">
        <f>IFERROR(Table1[[#This Row],[Total Sales]]/Table1[[#This Row],[Units Sold]],4)</f>
        <v>42</v>
      </c>
      <c r="R6050" s="4">
        <f>IFERROR(Table1[[#This Row],[Operating Profit]]/Table1[[#This Row],[Units Sold]],0)</f>
        <v>15.12</v>
      </c>
      <c r="S6050" s="4">
        <f>IFERROR((Table1[[#This Row],[Total Sales]]-Table1[[#This Row],[Operating Profit]])/Table1[[#This Row],[Units Sold]],0)</f>
        <v>26.880000000000003</v>
      </c>
      <c r="T6050" s="4" t="str">
        <f>IF(Table1[[#This Row],[Profit per unit]]&gt;$V$8,"Premium","Mass")</f>
        <v>Mass</v>
      </c>
      <c r="U6050" s="4"/>
    </row>
    <row r="6051" spans="2:21" ht="14.25" customHeight="1" x14ac:dyDescent="0.3">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c r="O6051" s="4" t="str">
        <f>TEXT(Table1[[#This Row],[Invoice Date]],"mmm")</f>
        <v>Feb</v>
      </c>
      <c r="P6051" s="4">
        <f>YEAR(Table1[[#This Row],[Invoice Date]])</f>
        <v>2021</v>
      </c>
      <c r="Q6051" s="4">
        <f>IFERROR(Table1[[#This Row],[Total Sales]]/Table1[[#This Row],[Units Sold]],4)</f>
        <v>33</v>
      </c>
      <c r="R6051" s="4">
        <f>IFERROR(Table1[[#This Row],[Operating Profit]]/Table1[[#This Row],[Units Sold]],0)</f>
        <v>16.169999999999998</v>
      </c>
      <c r="S6051" s="4">
        <f>IFERROR((Table1[[#This Row],[Total Sales]]-Table1[[#This Row],[Operating Profit]])/Table1[[#This Row],[Units Sold]],0)</f>
        <v>16.830000000000002</v>
      </c>
      <c r="T6051" s="4" t="str">
        <f>IF(Table1[[#This Row],[Profit per unit]]&gt;$V$8,"Premium","Mass")</f>
        <v>Mass</v>
      </c>
      <c r="U6051" s="4"/>
    </row>
    <row r="6052" spans="2:21" ht="14.25" customHeight="1" x14ac:dyDescent="0.3">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c r="O6052" s="4" t="str">
        <f>TEXT(Table1[[#This Row],[Invoice Date]],"mmm")</f>
        <v>Feb</v>
      </c>
      <c r="P6052" s="4">
        <f>YEAR(Table1[[#This Row],[Invoice Date]])</f>
        <v>2021</v>
      </c>
      <c r="Q6052" s="4">
        <f>IFERROR(Table1[[#This Row],[Total Sales]]/Table1[[#This Row],[Units Sold]],4)</f>
        <v>44</v>
      </c>
      <c r="R6052" s="4">
        <f>IFERROR(Table1[[#This Row],[Operating Profit]]/Table1[[#This Row],[Units Sold]],0)</f>
        <v>24.200000000000003</v>
      </c>
      <c r="S6052" s="4">
        <f>IFERROR((Table1[[#This Row],[Total Sales]]-Table1[[#This Row],[Operating Profit]])/Table1[[#This Row],[Units Sold]],0)</f>
        <v>19.799999999999997</v>
      </c>
      <c r="T6052" s="4" t="str">
        <f>IF(Table1[[#This Row],[Profit per unit]]&gt;$V$8,"Premium","Mass")</f>
        <v>Mass</v>
      </c>
      <c r="U6052" s="4"/>
    </row>
    <row r="6053" spans="2:21" ht="14.25" customHeight="1" x14ac:dyDescent="0.3">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c r="O6053" s="4" t="str">
        <f>TEXT(Table1[[#This Row],[Invoice Date]],"mmm")</f>
        <v>Feb</v>
      </c>
      <c r="P6053" s="4">
        <f>YEAR(Table1[[#This Row],[Invoice Date]])</f>
        <v>2021</v>
      </c>
      <c r="Q6053" s="4">
        <f>IFERROR(Table1[[#This Row],[Total Sales]]/Table1[[#This Row],[Units Sold]],4)</f>
        <v>41</v>
      </c>
      <c r="R6053" s="4">
        <f>IFERROR(Table1[[#This Row],[Operating Profit]]/Table1[[#This Row],[Units Sold]],0)</f>
        <v>18.86</v>
      </c>
      <c r="S6053" s="4">
        <f>IFERROR((Table1[[#This Row],[Total Sales]]-Table1[[#This Row],[Operating Profit]])/Table1[[#This Row],[Units Sold]],0)</f>
        <v>22.14</v>
      </c>
      <c r="T6053" s="4" t="str">
        <f>IF(Table1[[#This Row],[Profit per unit]]&gt;$V$8,"Premium","Mass")</f>
        <v>Mass</v>
      </c>
      <c r="U6053" s="4"/>
    </row>
    <row r="6054" spans="2:21" ht="14.25" customHeight="1" x14ac:dyDescent="0.3">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c r="O6054" s="4" t="str">
        <f>TEXT(Table1[[#This Row],[Invoice Date]],"mmm")</f>
        <v>Feb</v>
      </c>
      <c r="P6054" s="4">
        <f>YEAR(Table1[[#This Row],[Invoice Date]])</f>
        <v>2021</v>
      </c>
      <c r="Q6054" s="4">
        <f>IFERROR(Table1[[#This Row],[Total Sales]]/Table1[[#This Row],[Units Sold]],4)</f>
        <v>43</v>
      </c>
      <c r="R6054" s="4">
        <f>IFERROR(Table1[[#This Row],[Operating Profit]]/Table1[[#This Row],[Units Sold]],0)</f>
        <v>21.07</v>
      </c>
      <c r="S6054" s="4">
        <f>IFERROR((Table1[[#This Row],[Total Sales]]-Table1[[#This Row],[Operating Profit]])/Table1[[#This Row],[Units Sold]],0)</f>
        <v>21.93</v>
      </c>
      <c r="T6054" s="4" t="str">
        <f>IF(Table1[[#This Row],[Profit per unit]]&gt;$V$8,"Premium","Mass")</f>
        <v>Mass</v>
      </c>
      <c r="U6054" s="4"/>
    </row>
    <row r="6055" spans="2:21" ht="14.25" customHeight="1" x14ac:dyDescent="0.3">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c r="O6055" s="4" t="str">
        <f>TEXT(Table1[[#This Row],[Invoice Date]],"mmm")</f>
        <v>Feb</v>
      </c>
      <c r="P6055" s="4">
        <f>YEAR(Table1[[#This Row],[Invoice Date]])</f>
        <v>2021</v>
      </c>
      <c r="Q6055" s="4">
        <f>IFERROR(Table1[[#This Row],[Total Sales]]/Table1[[#This Row],[Units Sold]],4)</f>
        <v>45</v>
      </c>
      <c r="R6055" s="4">
        <f>IFERROR(Table1[[#This Row],[Operating Profit]]/Table1[[#This Row],[Units Sold]],0)</f>
        <v>19.8</v>
      </c>
      <c r="S6055" s="4">
        <f>IFERROR((Table1[[#This Row],[Total Sales]]-Table1[[#This Row],[Operating Profit]])/Table1[[#This Row],[Units Sold]],0)</f>
        <v>25.2</v>
      </c>
      <c r="T6055" s="4" t="str">
        <f>IF(Table1[[#This Row],[Profit per unit]]&gt;$V$8,"Premium","Mass")</f>
        <v>Mass</v>
      </c>
      <c r="U6055" s="4"/>
    </row>
    <row r="6056" spans="2:21" ht="14.25" customHeight="1" x14ac:dyDescent="0.3">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c r="O6056" s="4" t="str">
        <f>TEXT(Table1[[#This Row],[Invoice Date]],"mmm")</f>
        <v>Feb</v>
      </c>
      <c r="P6056" s="4">
        <f>YEAR(Table1[[#This Row],[Invoice Date]])</f>
        <v>2021</v>
      </c>
      <c r="Q6056" s="4">
        <f>IFERROR(Table1[[#This Row],[Total Sales]]/Table1[[#This Row],[Units Sold]],4)</f>
        <v>41</v>
      </c>
      <c r="R6056" s="4">
        <f>IFERROR(Table1[[#This Row],[Operating Profit]]/Table1[[#This Row],[Units Sold]],0)</f>
        <v>15.58</v>
      </c>
      <c r="S6056" s="4">
        <f>IFERROR((Table1[[#This Row],[Total Sales]]-Table1[[#This Row],[Operating Profit]])/Table1[[#This Row],[Units Sold]],0)</f>
        <v>25.42</v>
      </c>
      <c r="T6056" s="4" t="str">
        <f>IF(Table1[[#This Row],[Profit per unit]]&gt;$V$8,"Premium","Mass")</f>
        <v>Mass</v>
      </c>
      <c r="U6056" s="4"/>
    </row>
    <row r="6057" spans="2:21" ht="14.25" customHeight="1" x14ac:dyDescent="0.3">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c r="O6057" s="4" t="str">
        <f>TEXT(Table1[[#This Row],[Invoice Date]],"mmm")</f>
        <v>Mar</v>
      </c>
      <c r="P6057" s="4">
        <f>YEAR(Table1[[#This Row],[Invoice Date]])</f>
        <v>2021</v>
      </c>
      <c r="Q6057" s="4">
        <f>IFERROR(Table1[[#This Row],[Total Sales]]/Table1[[#This Row],[Units Sold]],4)</f>
        <v>44</v>
      </c>
      <c r="R6057" s="4">
        <f>IFERROR(Table1[[#This Row],[Operating Profit]]/Table1[[#This Row],[Units Sold]],0)</f>
        <v>22</v>
      </c>
      <c r="S6057" s="4">
        <f>IFERROR((Table1[[#This Row],[Total Sales]]-Table1[[#This Row],[Operating Profit]])/Table1[[#This Row],[Units Sold]],0)</f>
        <v>22</v>
      </c>
      <c r="T6057" s="4" t="str">
        <f>IF(Table1[[#This Row],[Profit per unit]]&gt;$V$8,"Premium","Mass")</f>
        <v>Mass</v>
      </c>
      <c r="U6057" s="4"/>
    </row>
    <row r="6058" spans="2:21" ht="14.25" customHeight="1" x14ac:dyDescent="0.3">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c r="O6058" s="4" t="str">
        <f>TEXT(Table1[[#This Row],[Invoice Date]],"mmm")</f>
        <v>Mar</v>
      </c>
      <c r="P6058" s="4">
        <f>YEAR(Table1[[#This Row],[Invoice Date]])</f>
        <v>2021</v>
      </c>
      <c r="Q6058" s="4">
        <f>IFERROR(Table1[[#This Row],[Total Sales]]/Table1[[#This Row],[Units Sold]],4)</f>
        <v>51</v>
      </c>
      <c r="R6058" s="4">
        <f>IFERROR(Table1[[#This Row],[Operating Profit]]/Table1[[#This Row],[Units Sold]],0)</f>
        <v>27.03</v>
      </c>
      <c r="S6058" s="4">
        <f>IFERROR((Table1[[#This Row],[Total Sales]]-Table1[[#This Row],[Operating Profit]])/Table1[[#This Row],[Units Sold]],0)</f>
        <v>23.97</v>
      </c>
      <c r="T6058" s="4" t="str">
        <f>IF(Table1[[#This Row],[Profit per unit]]&gt;$V$8,"Premium","Mass")</f>
        <v>Mass</v>
      </c>
      <c r="U6058" s="4"/>
    </row>
    <row r="6059" spans="2:21" ht="14.25" customHeight="1" x14ac:dyDescent="0.3">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c r="O6059" s="4" t="str">
        <f>TEXT(Table1[[#This Row],[Invoice Date]],"mmm")</f>
        <v>Mar</v>
      </c>
      <c r="P6059" s="4">
        <f>YEAR(Table1[[#This Row],[Invoice Date]])</f>
        <v>2021</v>
      </c>
      <c r="Q6059" s="4">
        <f>IFERROR(Table1[[#This Row],[Total Sales]]/Table1[[#This Row],[Units Sold]],4)</f>
        <v>52</v>
      </c>
      <c r="R6059" s="4">
        <f>IFERROR(Table1[[#This Row],[Operating Profit]]/Table1[[#This Row],[Units Sold]],0)</f>
        <v>25.479999999999997</v>
      </c>
      <c r="S6059" s="4">
        <f>IFERROR((Table1[[#This Row],[Total Sales]]-Table1[[#This Row],[Operating Profit]])/Table1[[#This Row],[Units Sold]],0)</f>
        <v>26.520000000000003</v>
      </c>
      <c r="T6059" s="4" t="str">
        <f>IF(Table1[[#This Row],[Profit per unit]]&gt;$V$8,"Premium","Mass")</f>
        <v>Mass</v>
      </c>
      <c r="U6059" s="4"/>
    </row>
    <row r="6060" spans="2:21" ht="14.25" customHeight="1" x14ac:dyDescent="0.3">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c r="O6060" s="4" t="str">
        <f>TEXT(Table1[[#This Row],[Invoice Date]],"mmm")</f>
        <v>Mar</v>
      </c>
      <c r="P6060" s="4">
        <f>YEAR(Table1[[#This Row],[Invoice Date]])</f>
        <v>2021</v>
      </c>
      <c r="Q6060" s="4">
        <f>IFERROR(Table1[[#This Row],[Total Sales]]/Table1[[#This Row],[Units Sold]],4)</f>
        <v>50</v>
      </c>
      <c r="R6060" s="4">
        <f>IFERROR(Table1[[#This Row],[Operating Profit]]/Table1[[#This Row],[Units Sold]],0)</f>
        <v>22.999999999999996</v>
      </c>
      <c r="S6060" s="4">
        <f>IFERROR((Table1[[#This Row],[Total Sales]]-Table1[[#This Row],[Operating Profit]])/Table1[[#This Row],[Units Sold]],0)</f>
        <v>27</v>
      </c>
      <c r="T6060" s="4" t="str">
        <f>IF(Table1[[#This Row],[Profit per unit]]&gt;$V$8,"Premium","Mass")</f>
        <v>Mass</v>
      </c>
      <c r="U6060" s="4"/>
    </row>
    <row r="6061" spans="2:21" ht="14.25" customHeight="1" x14ac:dyDescent="0.3">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c r="O6061" s="4" t="str">
        <f>TEXT(Table1[[#This Row],[Invoice Date]],"mmm")</f>
        <v>Mar</v>
      </c>
      <c r="P6061" s="4">
        <f>YEAR(Table1[[#This Row],[Invoice Date]])</f>
        <v>2021</v>
      </c>
      <c r="Q6061" s="4">
        <f>IFERROR(Table1[[#This Row],[Total Sales]]/Table1[[#This Row],[Units Sold]],4)</f>
        <v>55</v>
      </c>
      <c r="R6061" s="4">
        <f>IFERROR(Table1[[#This Row],[Operating Profit]]/Table1[[#This Row],[Units Sold]],0)</f>
        <v>23.650000000000002</v>
      </c>
      <c r="S6061" s="4">
        <f>IFERROR((Table1[[#This Row],[Total Sales]]-Table1[[#This Row],[Operating Profit]])/Table1[[#This Row],[Units Sold]],0)</f>
        <v>31.349999999999998</v>
      </c>
      <c r="T6061" s="4" t="str">
        <f>IF(Table1[[#This Row],[Profit per unit]]&gt;$V$8,"Premium","Mass")</f>
        <v>Mass</v>
      </c>
      <c r="U6061" s="4"/>
    </row>
    <row r="6062" spans="2:21" ht="14.25" customHeight="1" x14ac:dyDescent="0.3">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c r="O6062" s="4" t="str">
        <f>TEXT(Table1[[#This Row],[Invoice Date]],"mmm")</f>
        <v>Mar</v>
      </c>
      <c r="P6062" s="4">
        <f>YEAR(Table1[[#This Row],[Invoice Date]])</f>
        <v>2021</v>
      </c>
      <c r="Q6062" s="4">
        <f>IFERROR(Table1[[#This Row],[Total Sales]]/Table1[[#This Row],[Units Sold]],4)</f>
        <v>50</v>
      </c>
      <c r="R6062" s="4">
        <f>IFERROR(Table1[[#This Row],[Operating Profit]]/Table1[[#This Row],[Units Sold]],0)</f>
        <v>19</v>
      </c>
      <c r="S6062" s="4">
        <f>IFERROR((Table1[[#This Row],[Total Sales]]-Table1[[#This Row],[Operating Profit]])/Table1[[#This Row],[Units Sold]],0)</f>
        <v>31</v>
      </c>
      <c r="T6062" s="4" t="str">
        <f>IF(Table1[[#This Row],[Profit per unit]]&gt;$V$8,"Premium","Mass")</f>
        <v>Mass</v>
      </c>
      <c r="U6062" s="4"/>
    </row>
    <row r="6063" spans="2:21" ht="14.25" customHeight="1" x14ac:dyDescent="0.3">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c r="O6063" s="4" t="str">
        <f>TEXT(Table1[[#This Row],[Invoice Date]],"mmm")</f>
        <v>Apr</v>
      </c>
      <c r="P6063" s="4">
        <f>YEAR(Table1[[#This Row],[Invoice Date]])</f>
        <v>2021</v>
      </c>
      <c r="Q6063" s="4">
        <f>IFERROR(Table1[[#This Row],[Total Sales]]/Table1[[#This Row],[Units Sold]],4)</f>
        <v>51</v>
      </c>
      <c r="R6063" s="4">
        <f>IFERROR(Table1[[#This Row],[Operating Profit]]/Table1[[#This Row],[Units Sold]],0)</f>
        <v>22.95</v>
      </c>
      <c r="S6063" s="4">
        <f>IFERROR((Table1[[#This Row],[Total Sales]]-Table1[[#This Row],[Operating Profit]])/Table1[[#This Row],[Units Sold]],0)</f>
        <v>28.050000000000004</v>
      </c>
      <c r="T6063" s="4" t="str">
        <f>IF(Table1[[#This Row],[Profit per unit]]&gt;$V$8,"Premium","Mass")</f>
        <v>Mass</v>
      </c>
      <c r="U6063" s="4"/>
    </row>
    <row r="6064" spans="2:21" ht="14.25" customHeight="1" x14ac:dyDescent="0.3">
      <c r="B6064" s="4" t="s">
        <v>34</v>
      </c>
      <c r="C6064" s="4">
        <v>1128299</v>
      </c>
      <c r="D6064" s="5">
        <v>44312</v>
      </c>
      <c r="E6064" s="4" t="s">
        <v>31</v>
      </c>
      <c r="F6064" s="4" t="s">
        <v>88</v>
      </c>
      <c r="G6064" s="4" t="s">
        <v>89</v>
      </c>
      <c r="H6064" s="6" t="s">
        <v>19</v>
      </c>
      <c r="I6064" s="7">
        <v>59</v>
      </c>
      <c r="J6064" s="8">
        <v>98</v>
      </c>
      <c r="K6064" s="9">
        <v>5782</v>
      </c>
      <c r="L6064" s="9">
        <v>2891</v>
      </c>
      <c r="M6064" s="10">
        <v>0.5</v>
      </c>
      <c r="N6064" s="4" t="s">
        <v>83</v>
      </c>
      <c r="O6064" s="4" t="str">
        <f>TEXT(Table1[[#This Row],[Invoice Date]],"mmm")</f>
        <v>Apr</v>
      </c>
      <c r="P6064" s="4">
        <f>YEAR(Table1[[#This Row],[Invoice Date]])</f>
        <v>2021</v>
      </c>
      <c r="Q6064" s="4">
        <f>IFERROR(Table1[[#This Row],[Total Sales]]/Table1[[#This Row],[Units Sold]],4)</f>
        <v>59</v>
      </c>
      <c r="R6064" s="4">
        <f>IFERROR(Table1[[#This Row],[Operating Profit]]/Table1[[#This Row],[Units Sold]],0)</f>
        <v>29.5</v>
      </c>
      <c r="S6064" s="4">
        <f>IFERROR((Table1[[#This Row],[Total Sales]]-Table1[[#This Row],[Operating Profit]])/Table1[[#This Row],[Units Sold]],0)</f>
        <v>29.5</v>
      </c>
      <c r="T6064" s="4" t="str">
        <f>IF(Table1[[#This Row],[Profit per unit]]&gt;$V$8,"Premium","Mass")</f>
        <v>Mass</v>
      </c>
      <c r="U6064" s="4"/>
    </row>
    <row r="6065" spans="2:21" ht="14.25" customHeight="1" x14ac:dyDescent="0.3">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c r="O6065" s="4" t="str">
        <f>TEXT(Table1[[#This Row],[Invoice Date]],"mmm")</f>
        <v>Apr</v>
      </c>
      <c r="P6065" s="4">
        <f>YEAR(Table1[[#This Row],[Invoice Date]])</f>
        <v>2021</v>
      </c>
      <c r="Q6065" s="4">
        <f>IFERROR(Table1[[#This Row],[Total Sales]]/Table1[[#This Row],[Units Sold]],4)</f>
        <v>55</v>
      </c>
      <c r="R6065" s="4">
        <f>IFERROR(Table1[[#This Row],[Operating Profit]]/Table1[[#This Row],[Units Sold]],0)</f>
        <v>27.5</v>
      </c>
      <c r="S6065" s="4">
        <f>IFERROR((Table1[[#This Row],[Total Sales]]-Table1[[#This Row],[Operating Profit]])/Table1[[#This Row],[Units Sold]],0)</f>
        <v>27.5</v>
      </c>
      <c r="T6065" s="4" t="str">
        <f>IF(Table1[[#This Row],[Profit per unit]]&gt;$V$8,"Premium","Mass")</f>
        <v>Mass</v>
      </c>
      <c r="U6065" s="4"/>
    </row>
    <row r="6066" spans="2:21" ht="14.25" customHeight="1" x14ac:dyDescent="0.3">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c r="O6066" s="4" t="str">
        <f>TEXT(Table1[[#This Row],[Invoice Date]],"mmm")</f>
        <v>Apr</v>
      </c>
      <c r="P6066" s="4">
        <f>YEAR(Table1[[#This Row],[Invoice Date]])</f>
        <v>2021</v>
      </c>
      <c r="Q6066" s="4">
        <f>IFERROR(Table1[[#This Row],[Total Sales]]/Table1[[#This Row],[Units Sold]],4)</f>
        <v>54</v>
      </c>
      <c r="R6066" s="4">
        <f>IFERROR(Table1[[#This Row],[Operating Profit]]/Table1[[#This Row],[Units Sold]],0)</f>
        <v>24.84</v>
      </c>
      <c r="S6066" s="4">
        <f>IFERROR((Table1[[#This Row],[Total Sales]]-Table1[[#This Row],[Operating Profit]])/Table1[[#This Row],[Units Sold]],0)</f>
        <v>29.16</v>
      </c>
      <c r="T6066" s="4" t="str">
        <f>IF(Table1[[#This Row],[Profit per unit]]&gt;$V$8,"Premium","Mass")</f>
        <v>Mass</v>
      </c>
      <c r="U6066" s="4"/>
    </row>
    <row r="6067" spans="2:21" ht="14.25" customHeight="1" x14ac:dyDescent="0.3">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c r="O6067" s="4" t="str">
        <f>TEXT(Table1[[#This Row],[Invoice Date]],"mmm")</f>
        <v>Apr</v>
      </c>
      <c r="P6067" s="4">
        <f>YEAR(Table1[[#This Row],[Invoice Date]])</f>
        <v>2021</v>
      </c>
      <c r="Q6067" s="4">
        <f>IFERROR(Table1[[#This Row],[Total Sales]]/Table1[[#This Row],[Units Sold]],4)</f>
        <v>56</v>
      </c>
      <c r="R6067" s="4">
        <f>IFERROR(Table1[[#This Row],[Operating Profit]]/Table1[[#This Row],[Units Sold]],0)</f>
        <v>22.959999999999997</v>
      </c>
      <c r="S6067" s="4">
        <f>IFERROR((Table1[[#This Row],[Total Sales]]-Table1[[#This Row],[Operating Profit]])/Table1[[#This Row],[Units Sold]],0)</f>
        <v>33.040000000000006</v>
      </c>
      <c r="T6067" s="4" t="str">
        <f>IF(Table1[[#This Row],[Profit per unit]]&gt;$V$8,"Premium","Mass")</f>
        <v>Mass</v>
      </c>
      <c r="U6067" s="4"/>
    </row>
    <row r="6068" spans="2:21" ht="14.25" customHeight="1" x14ac:dyDescent="0.3">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c r="O6068" s="4" t="str">
        <f>TEXT(Table1[[#This Row],[Invoice Date]],"mmm")</f>
        <v>Apr</v>
      </c>
      <c r="P6068" s="4">
        <f>YEAR(Table1[[#This Row],[Invoice Date]])</f>
        <v>2021</v>
      </c>
      <c r="Q6068" s="4">
        <f>IFERROR(Table1[[#This Row],[Total Sales]]/Table1[[#This Row],[Units Sold]],4)</f>
        <v>69</v>
      </c>
      <c r="R6068" s="4">
        <f>IFERROR(Table1[[#This Row],[Operating Profit]]/Table1[[#This Row],[Units Sold]],0)</f>
        <v>26.220000000000002</v>
      </c>
      <c r="S6068" s="4">
        <f>IFERROR((Table1[[#This Row],[Total Sales]]-Table1[[#This Row],[Operating Profit]])/Table1[[#This Row],[Units Sold]],0)</f>
        <v>42.779999999999994</v>
      </c>
      <c r="T6068" s="4" t="str">
        <f>IF(Table1[[#This Row],[Profit per unit]]&gt;$V$8,"Premium","Mass")</f>
        <v>Mass</v>
      </c>
      <c r="U6068" s="4"/>
    </row>
    <row r="6069" spans="2:21" ht="14.25" customHeight="1" x14ac:dyDescent="0.3">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c r="O6069" s="4" t="str">
        <f>TEXT(Table1[[#This Row],[Invoice Date]],"mmm")</f>
        <v>May</v>
      </c>
      <c r="P6069" s="4">
        <f>YEAR(Table1[[#This Row],[Invoice Date]])</f>
        <v>2021</v>
      </c>
      <c r="Q6069" s="4">
        <f>IFERROR(Table1[[#This Row],[Total Sales]]/Table1[[#This Row],[Units Sold]],4)</f>
        <v>51</v>
      </c>
      <c r="R6069" s="4">
        <f>IFERROR(Table1[[#This Row],[Operating Profit]]/Table1[[#This Row],[Units Sold]],0)</f>
        <v>22.949999999999996</v>
      </c>
      <c r="S6069" s="4">
        <f>IFERROR((Table1[[#This Row],[Total Sales]]-Table1[[#This Row],[Operating Profit]])/Table1[[#This Row],[Units Sold]],0)</f>
        <v>28.05</v>
      </c>
      <c r="T6069" s="4" t="str">
        <f>IF(Table1[[#This Row],[Profit per unit]]&gt;$V$8,"Premium","Mass")</f>
        <v>Mass</v>
      </c>
      <c r="U6069" s="4"/>
    </row>
    <row r="6070" spans="2:21" ht="14.25" customHeight="1" x14ac:dyDescent="0.3">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c r="O6070" s="4" t="str">
        <f>TEXT(Table1[[#This Row],[Invoice Date]],"mmm")</f>
        <v>May</v>
      </c>
      <c r="P6070" s="4">
        <f>YEAR(Table1[[#This Row],[Invoice Date]])</f>
        <v>2021</v>
      </c>
      <c r="Q6070" s="4">
        <f>IFERROR(Table1[[#This Row],[Total Sales]]/Table1[[#This Row],[Units Sold]],4)</f>
        <v>58</v>
      </c>
      <c r="R6070" s="4">
        <f>IFERROR(Table1[[#This Row],[Operating Profit]]/Table1[[#This Row],[Units Sold]],0)</f>
        <v>29.580000000000002</v>
      </c>
      <c r="S6070" s="4">
        <f>IFERROR((Table1[[#This Row],[Total Sales]]-Table1[[#This Row],[Operating Profit]])/Table1[[#This Row],[Units Sold]],0)</f>
        <v>28.419999999999998</v>
      </c>
      <c r="T6070" s="4" t="str">
        <f>IF(Table1[[#This Row],[Profit per unit]]&gt;$V$8,"Premium","Mass")</f>
        <v>Mass</v>
      </c>
      <c r="U6070" s="4"/>
    </row>
    <row r="6071" spans="2:21" ht="14.25" customHeight="1" x14ac:dyDescent="0.3">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c r="O6071" s="4" t="str">
        <f>TEXT(Table1[[#This Row],[Invoice Date]],"mmm")</f>
        <v>May</v>
      </c>
      <c r="P6071" s="4">
        <f>YEAR(Table1[[#This Row],[Invoice Date]])</f>
        <v>2021</v>
      </c>
      <c r="Q6071" s="4">
        <f>IFERROR(Table1[[#This Row],[Total Sales]]/Table1[[#This Row],[Units Sold]],4)</f>
        <v>56</v>
      </c>
      <c r="R6071" s="4">
        <f>IFERROR(Table1[[#This Row],[Operating Profit]]/Table1[[#This Row],[Units Sold]],0)</f>
        <v>26.319999999999997</v>
      </c>
      <c r="S6071" s="4">
        <f>IFERROR((Table1[[#This Row],[Total Sales]]-Table1[[#This Row],[Operating Profit]])/Table1[[#This Row],[Units Sold]],0)</f>
        <v>29.680000000000003</v>
      </c>
      <c r="T6071" s="4" t="str">
        <f>IF(Table1[[#This Row],[Profit per unit]]&gt;$V$8,"Premium","Mass")</f>
        <v>Mass</v>
      </c>
      <c r="U6071" s="4"/>
    </row>
    <row r="6072" spans="2:21" ht="14.25" customHeight="1" x14ac:dyDescent="0.3">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c r="O6072" s="4" t="str">
        <f>TEXT(Table1[[#This Row],[Invoice Date]],"mmm")</f>
        <v>May</v>
      </c>
      <c r="P6072" s="4">
        <f>YEAR(Table1[[#This Row],[Invoice Date]])</f>
        <v>2021</v>
      </c>
      <c r="Q6072" s="4">
        <f>IFERROR(Table1[[#This Row],[Total Sales]]/Table1[[#This Row],[Units Sold]],4)</f>
        <v>51</v>
      </c>
      <c r="R6072" s="4">
        <f>IFERROR(Table1[[#This Row],[Operating Profit]]/Table1[[#This Row],[Units Sold]],0)</f>
        <v>23.459999999999997</v>
      </c>
      <c r="S6072" s="4">
        <f>IFERROR((Table1[[#This Row],[Total Sales]]-Table1[[#This Row],[Operating Profit]])/Table1[[#This Row],[Units Sold]],0)</f>
        <v>27.540000000000003</v>
      </c>
      <c r="T6072" s="4" t="str">
        <f>IF(Table1[[#This Row],[Profit per unit]]&gt;$V$8,"Premium","Mass")</f>
        <v>Mass</v>
      </c>
      <c r="U6072" s="4"/>
    </row>
    <row r="6073" spans="2:21" ht="14.25" customHeight="1" x14ac:dyDescent="0.3">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c r="O6073" s="4" t="str">
        <f>TEXT(Table1[[#This Row],[Invoice Date]],"mmm")</f>
        <v>May</v>
      </c>
      <c r="P6073" s="4">
        <f>YEAR(Table1[[#This Row],[Invoice Date]])</f>
        <v>2021</v>
      </c>
      <c r="Q6073" s="4">
        <f>IFERROR(Table1[[#This Row],[Total Sales]]/Table1[[#This Row],[Units Sold]],4)</f>
        <v>56</v>
      </c>
      <c r="R6073" s="4">
        <f>IFERROR(Table1[[#This Row],[Operating Profit]]/Table1[[#This Row],[Units Sold]],0)</f>
        <v>23.52</v>
      </c>
      <c r="S6073" s="4">
        <f>IFERROR((Table1[[#This Row],[Total Sales]]-Table1[[#This Row],[Operating Profit]])/Table1[[#This Row],[Units Sold]],0)</f>
        <v>32.479999999999997</v>
      </c>
      <c r="T6073" s="4" t="str">
        <f>IF(Table1[[#This Row],[Profit per unit]]&gt;$V$8,"Premium","Mass")</f>
        <v>Mass</v>
      </c>
      <c r="U6073" s="4"/>
    </row>
    <row r="6074" spans="2:21" ht="14.25" customHeight="1" x14ac:dyDescent="0.3">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c r="O6074" s="4" t="str">
        <f>TEXT(Table1[[#This Row],[Invoice Date]],"mmm")</f>
        <v>May</v>
      </c>
      <c r="P6074" s="4">
        <f>YEAR(Table1[[#This Row],[Invoice Date]])</f>
        <v>2021</v>
      </c>
      <c r="Q6074" s="4">
        <f>IFERROR(Table1[[#This Row],[Total Sales]]/Table1[[#This Row],[Units Sold]],4)</f>
        <v>69</v>
      </c>
      <c r="R6074" s="4">
        <f>IFERROR(Table1[[#This Row],[Operating Profit]]/Table1[[#This Row],[Units Sold]],0)</f>
        <v>26.91</v>
      </c>
      <c r="S6074" s="4">
        <f>IFERROR((Table1[[#This Row],[Total Sales]]-Table1[[#This Row],[Operating Profit]])/Table1[[#This Row],[Units Sold]],0)</f>
        <v>42.09</v>
      </c>
      <c r="T6074" s="4" t="str">
        <f>IF(Table1[[#This Row],[Profit per unit]]&gt;$V$8,"Premium","Mass")</f>
        <v>Mass</v>
      </c>
      <c r="U6074" s="4"/>
    </row>
    <row r="6075" spans="2:21" ht="14.25" customHeight="1" x14ac:dyDescent="0.3">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c r="O6075" s="4" t="str">
        <f>TEXT(Table1[[#This Row],[Invoice Date]],"mmm")</f>
        <v>Jun</v>
      </c>
      <c r="P6075" s="4">
        <f>YEAR(Table1[[#This Row],[Invoice Date]])</f>
        <v>2021</v>
      </c>
      <c r="Q6075" s="4">
        <f>IFERROR(Table1[[#This Row],[Total Sales]]/Table1[[#This Row],[Units Sold]],4)</f>
        <v>52</v>
      </c>
      <c r="R6075" s="4">
        <f>IFERROR(Table1[[#This Row],[Operating Profit]]/Table1[[#This Row],[Units Sold]],0)</f>
        <v>24.96</v>
      </c>
      <c r="S6075" s="4">
        <f>IFERROR((Table1[[#This Row],[Total Sales]]-Table1[[#This Row],[Operating Profit]])/Table1[[#This Row],[Units Sold]],0)</f>
        <v>27.04</v>
      </c>
      <c r="T6075" s="4" t="str">
        <f>IF(Table1[[#This Row],[Profit per unit]]&gt;$V$8,"Premium","Mass")</f>
        <v>Mass</v>
      </c>
      <c r="U6075" s="4"/>
    </row>
    <row r="6076" spans="2:21" ht="14.25" customHeight="1" x14ac:dyDescent="0.3">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c r="O6076" s="4" t="str">
        <f>TEXT(Table1[[#This Row],[Invoice Date]],"mmm")</f>
        <v>Jun</v>
      </c>
      <c r="P6076" s="4">
        <f>YEAR(Table1[[#This Row],[Invoice Date]])</f>
        <v>2021</v>
      </c>
      <c r="Q6076" s="4">
        <f>IFERROR(Table1[[#This Row],[Total Sales]]/Table1[[#This Row],[Units Sold]],4)</f>
        <v>54</v>
      </c>
      <c r="R6076" s="4">
        <f>IFERROR(Table1[[#This Row],[Operating Profit]]/Table1[[#This Row],[Units Sold]],0)</f>
        <v>28.08</v>
      </c>
      <c r="S6076" s="4">
        <f>IFERROR((Table1[[#This Row],[Total Sales]]-Table1[[#This Row],[Operating Profit]])/Table1[[#This Row],[Units Sold]],0)</f>
        <v>25.92</v>
      </c>
      <c r="T6076" s="4" t="str">
        <f>IF(Table1[[#This Row],[Profit per unit]]&gt;$V$8,"Premium","Mass")</f>
        <v>Mass</v>
      </c>
      <c r="U6076" s="4"/>
    </row>
    <row r="6077" spans="2:21" ht="14.25" customHeight="1" x14ac:dyDescent="0.3">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c r="O6077" s="4" t="str">
        <f>TEXT(Table1[[#This Row],[Invoice Date]],"mmm")</f>
        <v>Jun</v>
      </c>
      <c r="P6077" s="4">
        <f>YEAR(Table1[[#This Row],[Invoice Date]])</f>
        <v>2021</v>
      </c>
      <c r="Q6077" s="4">
        <f>IFERROR(Table1[[#This Row],[Total Sales]]/Table1[[#This Row],[Units Sold]],4)</f>
        <v>54</v>
      </c>
      <c r="R6077" s="4">
        <f>IFERROR(Table1[[#This Row],[Operating Profit]]/Table1[[#This Row],[Units Sold]],0)</f>
        <v>27</v>
      </c>
      <c r="S6077" s="4">
        <f>IFERROR((Table1[[#This Row],[Total Sales]]-Table1[[#This Row],[Operating Profit]])/Table1[[#This Row],[Units Sold]],0)</f>
        <v>27</v>
      </c>
      <c r="T6077" s="4" t="str">
        <f>IF(Table1[[#This Row],[Profit per unit]]&gt;$V$8,"Premium","Mass")</f>
        <v>Mass</v>
      </c>
      <c r="U6077" s="4"/>
    </row>
    <row r="6078" spans="2:21" ht="14.25" customHeight="1" x14ac:dyDescent="0.3">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c r="O6078" s="4" t="str">
        <f>TEXT(Table1[[#This Row],[Invoice Date]],"mmm")</f>
        <v>Jun</v>
      </c>
      <c r="P6078" s="4">
        <f>YEAR(Table1[[#This Row],[Invoice Date]])</f>
        <v>2021</v>
      </c>
      <c r="Q6078" s="4">
        <f>IFERROR(Table1[[#This Row],[Total Sales]]/Table1[[#This Row],[Units Sold]],4)</f>
        <v>54</v>
      </c>
      <c r="R6078" s="4">
        <f>IFERROR(Table1[[#This Row],[Operating Profit]]/Table1[[#This Row],[Units Sold]],0)</f>
        <v>24.299999999999997</v>
      </c>
      <c r="S6078" s="4">
        <f>IFERROR((Table1[[#This Row],[Total Sales]]-Table1[[#This Row],[Operating Profit]])/Table1[[#This Row],[Units Sold]],0)</f>
        <v>29.700000000000003</v>
      </c>
      <c r="T6078" s="4" t="str">
        <f>IF(Table1[[#This Row],[Profit per unit]]&gt;$V$8,"Premium","Mass")</f>
        <v>Mass</v>
      </c>
      <c r="U6078" s="4"/>
    </row>
    <row r="6079" spans="2:21" ht="14.25" customHeight="1" x14ac:dyDescent="0.3">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c r="O6079" s="4" t="str">
        <f>TEXT(Table1[[#This Row],[Invoice Date]],"mmm")</f>
        <v>Jun</v>
      </c>
      <c r="P6079" s="4">
        <f>YEAR(Table1[[#This Row],[Invoice Date]])</f>
        <v>2021</v>
      </c>
      <c r="Q6079" s="4">
        <f>IFERROR(Table1[[#This Row],[Total Sales]]/Table1[[#This Row],[Units Sold]],4)</f>
        <v>56</v>
      </c>
      <c r="R6079" s="4">
        <f>IFERROR(Table1[[#This Row],[Operating Profit]]/Table1[[#This Row],[Units Sold]],0)</f>
        <v>24.080000000000002</v>
      </c>
      <c r="S6079" s="4">
        <f>IFERROR((Table1[[#This Row],[Total Sales]]-Table1[[#This Row],[Operating Profit]])/Table1[[#This Row],[Units Sold]],0)</f>
        <v>31.919999999999998</v>
      </c>
      <c r="T6079" s="4" t="str">
        <f>IF(Table1[[#This Row],[Profit per unit]]&gt;$V$8,"Premium","Mass")</f>
        <v>Mass</v>
      </c>
      <c r="U6079" s="4"/>
    </row>
    <row r="6080" spans="2:21" ht="14.25" customHeight="1" x14ac:dyDescent="0.3">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c r="O6080" s="4" t="str">
        <f>TEXT(Table1[[#This Row],[Invoice Date]],"mmm")</f>
        <v>Jun</v>
      </c>
      <c r="P6080" s="4">
        <f>YEAR(Table1[[#This Row],[Invoice Date]])</f>
        <v>2021</v>
      </c>
      <c r="Q6080" s="4">
        <f>IFERROR(Table1[[#This Row],[Total Sales]]/Table1[[#This Row],[Units Sold]],4)</f>
        <v>74</v>
      </c>
      <c r="R6080" s="4">
        <f>IFERROR(Table1[[#This Row],[Operating Profit]]/Table1[[#This Row],[Units Sold]],0)</f>
        <v>26.64</v>
      </c>
      <c r="S6080" s="4">
        <f>IFERROR((Table1[[#This Row],[Total Sales]]-Table1[[#This Row],[Operating Profit]])/Table1[[#This Row],[Units Sold]],0)</f>
        <v>47.36</v>
      </c>
      <c r="T6080" s="4" t="str">
        <f>IF(Table1[[#This Row],[Profit per unit]]&gt;$V$8,"Premium","Mass")</f>
        <v>Mass</v>
      </c>
      <c r="U6080" s="4"/>
    </row>
    <row r="6081" spans="2:21" ht="14.25" customHeight="1" x14ac:dyDescent="0.3">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c r="O6081" s="4" t="str">
        <f>TEXT(Table1[[#This Row],[Invoice Date]],"mmm")</f>
        <v>Jul</v>
      </c>
      <c r="P6081" s="4">
        <f>YEAR(Table1[[#This Row],[Invoice Date]])</f>
        <v>2021</v>
      </c>
      <c r="Q6081" s="4">
        <f>IFERROR(Table1[[#This Row],[Total Sales]]/Table1[[#This Row],[Units Sold]],4)</f>
        <v>54</v>
      </c>
      <c r="R6081" s="4">
        <f>IFERROR(Table1[[#This Row],[Operating Profit]]/Table1[[#This Row],[Units Sold]],0)</f>
        <v>25.379999999999995</v>
      </c>
      <c r="S6081" s="4">
        <f>IFERROR((Table1[[#This Row],[Total Sales]]-Table1[[#This Row],[Operating Profit]])/Table1[[#This Row],[Units Sold]],0)</f>
        <v>28.620000000000005</v>
      </c>
      <c r="T6081" s="4" t="str">
        <f>IF(Table1[[#This Row],[Profit per unit]]&gt;$V$8,"Premium","Mass")</f>
        <v>Mass</v>
      </c>
      <c r="U6081" s="4"/>
    </row>
    <row r="6082" spans="2:21" ht="14.25" customHeight="1" x14ac:dyDescent="0.3">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c r="O6082" s="4" t="str">
        <f>TEXT(Table1[[#This Row],[Invoice Date]],"mmm")</f>
        <v>Jul</v>
      </c>
      <c r="P6082" s="4">
        <f>YEAR(Table1[[#This Row],[Invoice Date]])</f>
        <v>2021</v>
      </c>
      <c r="Q6082" s="4">
        <f>IFERROR(Table1[[#This Row],[Total Sales]]/Table1[[#This Row],[Units Sold]],4)</f>
        <v>56</v>
      </c>
      <c r="R6082" s="4">
        <f>IFERROR(Table1[[#This Row],[Operating Profit]]/Table1[[#This Row],[Units Sold]],0)</f>
        <v>30.240000000000006</v>
      </c>
      <c r="S6082" s="4">
        <f>IFERROR((Table1[[#This Row],[Total Sales]]-Table1[[#This Row],[Operating Profit]])/Table1[[#This Row],[Units Sold]],0)</f>
        <v>25.759999999999994</v>
      </c>
      <c r="T6082" s="4" t="str">
        <f>IF(Table1[[#This Row],[Profit per unit]]&gt;$V$8,"Premium","Mass")</f>
        <v>Mass</v>
      </c>
      <c r="U6082" s="4"/>
    </row>
    <row r="6083" spans="2:21" ht="14.25" customHeight="1" x14ac:dyDescent="0.3">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c r="O6083" s="4" t="str">
        <f>TEXT(Table1[[#This Row],[Invoice Date]],"mmm")</f>
        <v>Jul</v>
      </c>
      <c r="P6083" s="4">
        <f>YEAR(Table1[[#This Row],[Invoice Date]])</f>
        <v>2021</v>
      </c>
      <c r="Q6083" s="4">
        <f>IFERROR(Table1[[#This Row],[Total Sales]]/Table1[[#This Row],[Units Sold]],4)</f>
        <v>58</v>
      </c>
      <c r="R6083" s="4">
        <f>IFERROR(Table1[[#This Row],[Operating Profit]]/Table1[[#This Row],[Units Sold]],0)</f>
        <v>27.839999999999996</v>
      </c>
      <c r="S6083" s="4">
        <f>IFERROR((Table1[[#This Row],[Total Sales]]-Table1[[#This Row],[Operating Profit]])/Table1[[#This Row],[Units Sold]],0)</f>
        <v>30.160000000000004</v>
      </c>
      <c r="T6083" s="4" t="str">
        <f>IF(Table1[[#This Row],[Profit per unit]]&gt;$V$8,"Premium","Mass")</f>
        <v>Mass</v>
      </c>
      <c r="U6083" s="4"/>
    </row>
    <row r="6084" spans="2:21" ht="14.25" customHeight="1" x14ac:dyDescent="0.3">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c r="O6084" s="4" t="str">
        <f>TEXT(Table1[[#This Row],[Invoice Date]],"mmm")</f>
        <v>Jul</v>
      </c>
      <c r="P6084" s="4">
        <f>YEAR(Table1[[#This Row],[Invoice Date]])</f>
        <v>2021</v>
      </c>
      <c r="Q6084" s="4">
        <f>IFERROR(Table1[[#This Row],[Total Sales]]/Table1[[#This Row],[Units Sold]],4)</f>
        <v>54</v>
      </c>
      <c r="R6084" s="4">
        <f>IFERROR(Table1[[#This Row],[Operating Profit]]/Table1[[#This Row],[Units Sold]],0)</f>
        <v>24.299999999999997</v>
      </c>
      <c r="S6084" s="4">
        <f>IFERROR((Table1[[#This Row],[Total Sales]]-Table1[[#This Row],[Operating Profit]])/Table1[[#This Row],[Units Sold]],0)</f>
        <v>29.700000000000003</v>
      </c>
      <c r="T6084" s="4" t="str">
        <f>IF(Table1[[#This Row],[Profit per unit]]&gt;$V$8,"Premium","Mass")</f>
        <v>Mass</v>
      </c>
      <c r="U6084" s="4"/>
    </row>
    <row r="6085" spans="2:21" ht="14.25" customHeight="1" x14ac:dyDescent="0.3">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c r="O6085" s="4" t="str">
        <f>TEXT(Table1[[#This Row],[Invoice Date]],"mmm")</f>
        <v>Jul</v>
      </c>
      <c r="P6085" s="4">
        <f>YEAR(Table1[[#This Row],[Invoice Date]])</f>
        <v>2021</v>
      </c>
      <c r="Q6085" s="4">
        <f>IFERROR(Table1[[#This Row],[Total Sales]]/Table1[[#This Row],[Units Sold]],4)</f>
        <v>57</v>
      </c>
      <c r="R6085" s="4">
        <f>IFERROR(Table1[[#This Row],[Operating Profit]]/Table1[[#This Row],[Units Sold]],0)</f>
        <v>24.509999999999998</v>
      </c>
      <c r="S6085" s="4">
        <f>IFERROR((Table1[[#This Row],[Total Sales]]-Table1[[#This Row],[Operating Profit]])/Table1[[#This Row],[Units Sold]],0)</f>
        <v>32.49</v>
      </c>
      <c r="T6085" s="4" t="str">
        <f>IF(Table1[[#This Row],[Profit per unit]]&gt;$V$8,"Premium","Mass")</f>
        <v>Mass</v>
      </c>
      <c r="U6085" s="4"/>
    </row>
    <row r="6086" spans="2:21" ht="14.25" customHeight="1" x14ac:dyDescent="0.3">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c r="O6086" s="4" t="str">
        <f>TEXT(Table1[[#This Row],[Invoice Date]],"mmm")</f>
        <v>Jul</v>
      </c>
      <c r="P6086" s="4">
        <f>YEAR(Table1[[#This Row],[Invoice Date]])</f>
        <v>2021</v>
      </c>
      <c r="Q6086" s="4">
        <f>IFERROR(Table1[[#This Row],[Total Sales]]/Table1[[#This Row],[Units Sold]],4)</f>
        <v>69</v>
      </c>
      <c r="R6086" s="4">
        <f>IFERROR(Table1[[#This Row],[Operating Profit]]/Table1[[#This Row],[Units Sold]],0)</f>
        <v>26.220000000000002</v>
      </c>
      <c r="S6086" s="4">
        <f>IFERROR((Table1[[#This Row],[Total Sales]]-Table1[[#This Row],[Operating Profit]])/Table1[[#This Row],[Units Sold]],0)</f>
        <v>42.78</v>
      </c>
      <c r="T6086" s="4" t="str">
        <f>IF(Table1[[#This Row],[Profit per unit]]&gt;$V$8,"Premium","Mass")</f>
        <v>Mass</v>
      </c>
      <c r="U6086" s="4"/>
    </row>
    <row r="6087" spans="2:21" ht="14.25" customHeight="1" x14ac:dyDescent="0.3">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c r="O6087" s="4" t="str">
        <f>TEXT(Table1[[#This Row],[Invoice Date]],"mmm")</f>
        <v>Aug</v>
      </c>
      <c r="P6087" s="4">
        <f>YEAR(Table1[[#This Row],[Invoice Date]])</f>
        <v>2021</v>
      </c>
      <c r="Q6087" s="4">
        <f>IFERROR(Table1[[#This Row],[Total Sales]]/Table1[[#This Row],[Units Sold]],4)</f>
        <v>56</v>
      </c>
      <c r="R6087" s="4">
        <f>IFERROR(Table1[[#This Row],[Operating Profit]]/Table1[[#This Row],[Units Sold]],0)</f>
        <v>28</v>
      </c>
      <c r="S6087" s="4">
        <f>IFERROR((Table1[[#This Row],[Total Sales]]-Table1[[#This Row],[Operating Profit]])/Table1[[#This Row],[Units Sold]],0)</f>
        <v>28</v>
      </c>
      <c r="T6087" s="4" t="str">
        <f>IF(Table1[[#This Row],[Profit per unit]]&gt;$V$8,"Premium","Mass")</f>
        <v>Mass</v>
      </c>
      <c r="U6087" s="4"/>
    </row>
    <row r="6088" spans="2:21" ht="14.25" customHeight="1" x14ac:dyDescent="0.3">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c r="O6088" s="4" t="str">
        <f>TEXT(Table1[[#This Row],[Invoice Date]],"mmm")</f>
        <v>Aug</v>
      </c>
      <c r="P6088" s="4">
        <f>YEAR(Table1[[#This Row],[Invoice Date]])</f>
        <v>2021</v>
      </c>
      <c r="Q6088" s="4">
        <f>IFERROR(Table1[[#This Row],[Total Sales]]/Table1[[#This Row],[Units Sold]],4)</f>
        <v>60</v>
      </c>
      <c r="R6088" s="4">
        <f>IFERROR(Table1[[#This Row],[Operating Profit]]/Table1[[#This Row],[Units Sold]],0)</f>
        <v>31.2</v>
      </c>
      <c r="S6088" s="4">
        <f>IFERROR((Table1[[#This Row],[Total Sales]]-Table1[[#This Row],[Operating Profit]])/Table1[[#This Row],[Units Sold]],0)</f>
        <v>28.8</v>
      </c>
      <c r="T6088" s="4" t="str">
        <f>IF(Table1[[#This Row],[Profit per unit]]&gt;$V$8,"Premium","Mass")</f>
        <v>Mass</v>
      </c>
      <c r="U6088" s="4"/>
    </row>
    <row r="6089" spans="2:21" ht="14.25" customHeight="1" x14ac:dyDescent="0.3">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c r="O6089" s="4" t="str">
        <f>TEXT(Table1[[#This Row],[Invoice Date]],"mmm")</f>
        <v>Aug</v>
      </c>
      <c r="P6089" s="4">
        <f>YEAR(Table1[[#This Row],[Invoice Date]])</f>
        <v>2021</v>
      </c>
      <c r="Q6089" s="4">
        <f>IFERROR(Table1[[#This Row],[Total Sales]]/Table1[[#This Row],[Units Sold]],4)</f>
        <v>58</v>
      </c>
      <c r="R6089" s="4">
        <f>IFERROR(Table1[[#This Row],[Operating Profit]]/Table1[[#This Row],[Units Sold]],0)</f>
        <v>26.679999999999996</v>
      </c>
      <c r="S6089" s="4">
        <f>IFERROR((Table1[[#This Row],[Total Sales]]-Table1[[#This Row],[Operating Profit]])/Table1[[#This Row],[Units Sold]],0)</f>
        <v>31.320000000000004</v>
      </c>
      <c r="T6089" s="4" t="str">
        <f>IF(Table1[[#This Row],[Profit per unit]]&gt;$V$8,"Premium","Mass")</f>
        <v>Mass</v>
      </c>
      <c r="U6089" s="4"/>
    </row>
    <row r="6090" spans="2:21" ht="14.25" customHeight="1" x14ac:dyDescent="0.3">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c r="O6090" s="4" t="str">
        <f>TEXT(Table1[[#This Row],[Invoice Date]],"mmm")</f>
        <v>Aug</v>
      </c>
      <c r="P6090" s="4">
        <f>YEAR(Table1[[#This Row],[Invoice Date]])</f>
        <v>2021</v>
      </c>
      <c r="Q6090" s="4">
        <f>IFERROR(Table1[[#This Row],[Total Sales]]/Table1[[#This Row],[Units Sold]],4)</f>
        <v>55</v>
      </c>
      <c r="R6090" s="4">
        <f>IFERROR(Table1[[#This Row],[Operating Profit]]/Table1[[#This Row],[Units Sold]],0)</f>
        <v>25.849999999999998</v>
      </c>
      <c r="S6090" s="4">
        <f>IFERROR((Table1[[#This Row],[Total Sales]]-Table1[[#This Row],[Operating Profit]])/Table1[[#This Row],[Units Sold]],0)</f>
        <v>29.150000000000006</v>
      </c>
      <c r="T6090" s="4" t="str">
        <f>IF(Table1[[#This Row],[Profit per unit]]&gt;$V$8,"Premium","Mass")</f>
        <v>Mass</v>
      </c>
      <c r="U6090" s="4"/>
    </row>
    <row r="6091" spans="2:21" ht="14.25" customHeight="1" x14ac:dyDescent="0.3">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c r="O6091" s="4" t="str">
        <f>TEXT(Table1[[#This Row],[Invoice Date]],"mmm")</f>
        <v>Aug</v>
      </c>
      <c r="P6091" s="4">
        <f>YEAR(Table1[[#This Row],[Invoice Date]])</f>
        <v>2021</v>
      </c>
      <c r="Q6091" s="4">
        <f>IFERROR(Table1[[#This Row],[Total Sales]]/Table1[[#This Row],[Units Sold]],4)</f>
        <v>67</v>
      </c>
      <c r="R6091" s="4">
        <f>IFERROR(Table1[[#This Row],[Operating Profit]]/Table1[[#This Row],[Units Sold]],0)</f>
        <v>26.8</v>
      </c>
      <c r="S6091" s="4">
        <f>IFERROR((Table1[[#This Row],[Total Sales]]-Table1[[#This Row],[Operating Profit]])/Table1[[#This Row],[Units Sold]],0)</f>
        <v>40.199999999999996</v>
      </c>
      <c r="T6091" s="4" t="str">
        <f>IF(Table1[[#This Row],[Profit per unit]]&gt;$V$8,"Premium","Mass")</f>
        <v>Mass</v>
      </c>
      <c r="U6091" s="4"/>
    </row>
    <row r="6092" spans="2:21" ht="14.25" customHeight="1" x14ac:dyDescent="0.3">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c r="O6092" s="4" t="str">
        <f>TEXT(Table1[[#This Row],[Invoice Date]],"mmm")</f>
        <v>Aug</v>
      </c>
      <c r="P6092" s="4">
        <f>YEAR(Table1[[#This Row],[Invoice Date]])</f>
        <v>2021</v>
      </c>
      <c r="Q6092" s="4">
        <f>IFERROR(Table1[[#This Row],[Total Sales]]/Table1[[#This Row],[Units Sold]],4)</f>
        <v>70</v>
      </c>
      <c r="R6092" s="4">
        <f>IFERROR(Table1[[#This Row],[Operating Profit]]/Table1[[#This Row],[Units Sold]],0)</f>
        <v>26.599999999999998</v>
      </c>
      <c r="S6092" s="4">
        <f>IFERROR((Table1[[#This Row],[Total Sales]]-Table1[[#This Row],[Operating Profit]])/Table1[[#This Row],[Units Sold]],0)</f>
        <v>43.4</v>
      </c>
      <c r="T6092" s="4" t="str">
        <f>IF(Table1[[#This Row],[Profit per unit]]&gt;$V$8,"Premium","Mass")</f>
        <v>Mass</v>
      </c>
      <c r="U6092" s="4"/>
    </row>
    <row r="6093" spans="2:21" ht="14.25" customHeight="1" x14ac:dyDescent="0.3">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c r="O6093" s="4" t="str">
        <f>TEXT(Table1[[#This Row],[Invoice Date]],"mmm")</f>
        <v>Sep</v>
      </c>
      <c r="P6093" s="4">
        <f>YEAR(Table1[[#This Row],[Invoice Date]])</f>
        <v>2021</v>
      </c>
      <c r="Q6093" s="4">
        <f>IFERROR(Table1[[#This Row],[Total Sales]]/Table1[[#This Row],[Units Sold]],4)</f>
        <v>49</v>
      </c>
      <c r="R6093" s="4">
        <f>IFERROR(Table1[[#This Row],[Operating Profit]]/Table1[[#This Row],[Units Sold]],0)</f>
        <v>22.049999999999997</v>
      </c>
      <c r="S6093" s="4">
        <f>IFERROR((Table1[[#This Row],[Total Sales]]-Table1[[#This Row],[Operating Profit]])/Table1[[#This Row],[Units Sold]],0)</f>
        <v>26.950000000000003</v>
      </c>
      <c r="T6093" s="4" t="str">
        <f>IF(Table1[[#This Row],[Profit per unit]]&gt;$V$8,"Premium","Mass")</f>
        <v>Mass</v>
      </c>
      <c r="U6093" s="4"/>
    </row>
    <row r="6094" spans="2:21" ht="14.25" customHeight="1" x14ac:dyDescent="0.3">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c r="O6094" s="4" t="str">
        <f>TEXT(Table1[[#This Row],[Invoice Date]],"mmm")</f>
        <v>Sep</v>
      </c>
      <c r="P6094" s="4">
        <f>YEAR(Table1[[#This Row],[Invoice Date]])</f>
        <v>2021</v>
      </c>
      <c r="Q6094" s="4">
        <f>IFERROR(Table1[[#This Row],[Total Sales]]/Table1[[#This Row],[Units Sold]],4)</f>
        <v>51</v>
      </c>
      <c r="R6094" s="4">
        <f>IFERROR(Table1[[#This Row],[Operating Profit]]/Table1[[#This Row],[Units Sold]],0)</f>
        <v>26.009999999999998</v>
      </c>
      <c r="S6094" s="4">
        <f>IFERROR((Table1[[#This Row],[Total Sales]]-Table1[[#This Row],[Operating Profit]])/Table1[[#This Row],[Units Sold]],0)</f>
        <v>24.990000000000002</v>
      </c>
      <c r="T6094" s="4" t="str">
        <f>IF(Table1[[#This Row],[Profit per unit]]&gt;$V$8,"Premium","Mass")</f>
        <v>Mass</v>
      </c>
      <c r="U6094" s="4"/>
    </row>
    <row r="6095" spans="2:21" ht="14.25" customHeight="1" x14ac:dyDescent="0.3">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c r="O6095" s="4" t="str">
        <f>TEXT(Table1[[#This Row],[Invoice Date]],"mmm")</f>
        <v>Sep</v>
      </c>
      <c r="P6095" s="4">
        <f>YEAR(Table1[[#This Row],[Invoice Date]])</f>
        <v>2021</v>
      </c>
      <c r="Q6095" s="4">
        <f>IFERROR(Table1[[#This Row],[Total Sales]]/Table1[[#This Row],[Units Sold]],4)</f>
        <v>46</v>
      </c>
      <c r="R6095" s="4">
        <f>IFERROR(Table1[[#This Row],[Operating Profit]]/Table1[[#This Row],[Units Sold]],0)</f>
        <v>21.619999999999997</v>
      </c>
      <c r="S6095" s="4">
        <f>IFERROR((Table1[[#This Row],[Total Sales]]-Table1[[#This Row],[Operating Profit]])/Table1[[#This Row],[Units Sold]],0)</f>
        <v>24.380000000000003</v>
      </c>
      <c r="T6095" s="4" t="str">
        <f>IF(Table1[[#This Row],[Profit per unit]]&gt;$V$8,"Premium","Mass")</f>
        <v>Mass</v>
      </c>
      <c r="U6095" s="4"/>
    </row>
    <row r="6096" spans="2:21" ht="14.25" customHeight="1" x14ac:dyDescent="0.3">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c r="O6096" s="4" t="str">
        <f>TEXT(Table1[[#This Row],[Invoice Date]],"mmm")</f>
        <v>Sep</v>
      </c>
      <c r="P6096" s="4">
        <f>YEAR(Table1[[#This Row],[Invoice Date]])</f>
        <v>2021</v>
      </c>
      <c r="Q6096" s="4">
        <f>IFERROR(Table1[[#This Row],[Total Sales]]/Table1[[#This Row],[Units Sold]],4)</f>
        <v>49</v>
      </c>
      <c r="R6096" s="4">
        <f>IFERROR(Table1[[#This Row],[Operating Profit]]/Table1[[#This Row],[Units Sold]],0)</f>
        <v>23.03</v>
      </c>
      <c r="S6096" s="4">
        <f>IFERROR((Table1[[#This Row],[Total Sales]]-Table1[[#This Row],[Operating Profit]])/Table1[[#This Row],[Units Sold]],0)</f>
        <v>25.97</v>
      </c>
      <c r="T6096" s="4" t="str">
        <f>IF(Table1[[#This Row],[Profit per unit]]&gt;$V$8,"Premium","Mass")</f>
        <v>Mass</v>
      </c>
      <c r="U6096" s="4"/>
    </row>
    <row r="6097" spans="2:21" ht="14.25" customHeight="1" x14ac:dyDescent="0.3">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c r="O6097" s="4" t="str">
        <f>TEXT(Table1[[#This Row],[Invoice Date]],"mmm")</f>
        <v>Sep</v>
      </c>
      <c r="P6097" s="4">
        <f>YEAR(Table1[[#This Row],[Invoice Date]])</f>
        <v>2021</v>
      </c>
      <c r="Q6097" s="4">
        <f>IFERROR(Table1[[#This Row],[Total Sales]]/Table1[[#This Row],[Units Sold]],4)</f>
        <v>54</v>
      </c>
      <c r="R6097" s="4">
        <f>IFERROR(Table1[[#This Row],[Operating Profit]]/Table1[[#This Row],[Units Sold]],0)</f>
        <v>21.599999999999998</v>
      </c>
      <c r="S6097" s="4">
        <f>IFERROR((Table1[[#This Row],[Total Sales]]-Table1[[#This Row],[Operating Profit]])/Table1[[#This Row],[Units Sold]],0)</f>
        <v>32.4</v>
      </c>
      <c r="T6097" s="4" t="str">
        <f>IF(Table1[[#This Row],[Profit per unit]]&gt;$V$8,"Premium","Mass")</f>
        <v>Mass</v>
      </c>
      <c r="U6097" s="4"/>
    </row>
    <row r="6098" spans="2:21" ht="14.25" customHeight="1" x14ac:dyDescent="0.3">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c r="O6098" s="4" t="str">
        <f>TEXT(Table1[[#This Row],[Invoice Date]],"mmm")</f>
        <v>Sep</v>
      </c>
      <c r="P6098" s="4">
        <f>YEAR(Table1[[#This Row],[Invoice Date]])</f>
        <v>2021</v>
      </c>
      <c r="Q6098" s="4">
        <f>IFERROR(Table1[[#This Row],[Total Sales]]/Table1[[#This Row],[Units Sold]],4)</f>
        <v>59</v>
      </c>
      <c r="R6098" s="4">
        <f>IFERROR(Table1[[#This Row],[Operating Profit]]/Table1[[#This Row],[Units Sold]],0)</f>
        <v>21.240000000000002</v>
      </c>
      <c r="S6098" s="4">
        <f>IFERROR((Table1[[#This Row],[Total Sales]]-Table1[[#This Row],[Operating Profit]])/Table1[[#This Row],[Units Sold]],0)</f>
        <v>37.76</v>
      </c>
      <c r="T6098" s="4" t="str">
        <f>IF(Table1[[#This Row],[Profit per unit]]&gt;$V$8,"Premium","Mass")</f>
        <v>Mass</v>
      </c>
      <c r="U6098" s="4"/>
    </row>
    <row r="6099" spans="2:21" ht="14.25" customHeight="1" x14ac:dyDescent="0.3">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c r="O6099" s="4" t="str">
        <f>TEXT(Table1[[#This Row],[Invoice Date]],"mmm")</f>
        <v>Oct</v>
      </c>
      <c r="P6099" s="4">
        <f>YEAR(Table1[[#This Row],[Invoice Date]])</f>
        <v>2021</v>
      </c>
      <c r="Q6099" s="4">
        <f>IFERROR(Table1[[#This Row],[Total Sales]]/Table1[[#This Row],[Units Sold]],4)</f>
        <v>48</v>
      </c>
      <c r="R6099" s="4">
        <f>IFERROR(Table1[[#This Row],[Operating Profit]]/Table1[[#This Row],[Units Sold]],0)</f>
        <v>24</v>
      </c>
      <c r="S6099" s="4">
        <f>IFERROR((Table1[[#This Row],[Total Sales]]-Table1[[#This Row],[Operating Profit]])/Table1[[#This Row],[Units Sold]],0)</f>
        <v>24</v>
      </c>
      <c r="T6099" s="4" t="str">
        <f>IF(Table1[[#This Row],[Profit per unit]]&gt;$V$8,"Premium","Mass")</f>
        <v>Mass</v>
      </c>
      <c r="U6099" s="4"/>
    </row>
    <row r="6100" spans="2:21" ht="14.25" customHeight="1" x14ac:dyDescent="0.3">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c r="O6100" s="4" t="str">
        <f>TEXT(Table1[[#This Row],[Invoice Date]],"mmm")</f>
        <v>Oct</v>
      </c>
      <c r="P6100" s="4">
        <f>YEAR(Table1[[#This Row],[Invoice Date]])</f>
        <v>2021</v>
      </c>
      <c r="Q6100" s="4">
        <f>IFERROR(Table1[[#This Row],[Total Sales]]/Table1[[#This Row],[Units Sold]],4)</f>
        <v>50</v>
      </c>
      <c r="R6100" s="4">
        <f>IFERROR(Table1[[#This Row],[Operating Profit]]/Table1[[#This Row],[Units Sold]],0)</f>
        <v>26.5</v>
      </c>
      <c r="S6100" s="4">
        <f>IFERROR((Table1[[#This Row],[Total Sales]]-Table1[[#This Row],[Operating Profit]])/Table1[[#This Row],[Units Sold]],0)</f>
        <v>23.5</v>
      </c>
      <c r="T6100" s="4" t="str">
        <f>IF(Table1[[#This Row],[Profit per unit]]&gt;$V$8,"Premium","Mass")</f>
        <v>Mass</v>
      </c>
      <c r="U6100" s="4"/>
    </row>
    <row r="6101" spans="2:21" ht="14.25" customHeight="1" x14ac:dyDescent="0.3">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c r="O6101" s="4" t="str">
        <f>TEXT(Table1[[#This Row],[Invoice Date]],"mmm")</f>
        <v>Oct</v>
      </c>
      <c r="P6101" s="4">
        <f>YEAR(Table1[[#This Row],[Invoice Date]])</f>
        <v>2021</v>
      </c>
      <c r="Q6101" s="4">
        <f>IFERROR(Table1[[#This Row],[Total Sales]]/Table1[[#This Row],[Units Sold]],4)</f>
        <v>48</v>
      </c>
      <c r="R6101" s="4">
        <f>IFERROR(Table1[[#This Row],[Operating Profit]]/Table1[[#This Row],[Units Sold]],0)</f>
        <v>22.56</v>
      </c>
      <c r="S6101" s="4">
        <f>IFERROR((Table1[[#This Row],[Total Sales]]-Table1[[#This Row],[Operating Profit]])/Table1[[#This Row],[Units Sold]],0)</f>
        <v>25.44</v>
      </c>
      <c r="T6101" s="4" t="str">
        <f>IF(Table1[[#This Row],[Profit per unit]]&gt;$V$8,"Premium","Mass")</f>
        <v>Mass</v>
      </c>
      <c r="U6101" s="4"/>
    </row>
    <row r="6102" spans="2:21" ht="14.25" customHeight="1" x14ac:dyDescent="0.3">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c r="O6102" s="4" t="str">
        <f>TEXT(Table1[[#This Row],[Invoice Date]],"mmm")</f>
        <v>Oct</v>
      </c>
      <c r="P6102" s="4">
        <f>YEAR(Table1[[#This Row],[Invoice Date]])</f>
        <v>2021</v>
      </c>
      <c r="Q6102" s="4">
        <f>IFERROR(Table1[[#This Row],[Total Sales]]/Table1[[#This Row],[Units Sold]],4)</f>
        <v>46</v>
      </c>
      <c r="R6102" s="4">
        <f>IFERROR(Table1[[#This Row],[Operating Profit]]/Table1[[#This Row],[Units Sold]],0)</f>
        <v>22.540000000000003</v>
      </c>
      <c r="S6102" s="4">
        <f>IFERROR((Table1[[#This Row],[Total Sales]]-Table1[[#This Row],[Operating Profit]])/Table1[[#This Row],[Units Sold]],0)</f>
        <v>23.459999999999997</v>
      </c>
      <c r="T6102" s="4" t="str">
        <f>IF(Table1[[#This Row],[Profit per unit]]&gt;$V$8,"Premium","Mass")</f>
        <v>Mass</v>
      </c>
      <c r="U6102" s="4"/>
    </row>
    <row r="6103" spans="2:21" ht="14.25" customHeight="1" x14ac:dyDescent="0.3">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c r="O6103" s="4" t="str">
        <f>TEXT(Table1[[#This Row],[Invoice Date]],"mmm")</f>
        <v>Oct</v>
      </c>
      <c r="P6103" s="4">
        <f>YEAR(Table1[[#This Row],[Invoice Date]])</f>
        <v>2021</v>
      </c>
      <c r="Q6103" s="4">
        <f>IFERROR(Table1[[#This Row],[Total Sales]]/Table1[[#This Row],[Units Sold]],4)</f>
        <v>56</v>
      </c>
      <c r="R6103" s="4">
        <f>IFERROR(Table1[[#This Row],[Operating Profit]]/Table1[[#This Row],[Units Sold]],0)</f>
        <v>24.640000000000004</v>
      </c>
      <c r="S6103" s="4">
        <f>IFERROR((Table1[[#This Row],[Total Sales]]-Table1[[#This Row],[Operating Profit]])/Table1[[#This Row],[Units Sold]],0)</f>
        <v>31.359999999999996</v>
      </c>
      <c r="T6103" s="4" t="str">
        <f>IF(Table1[[#This Row],[Profit per unit]]&gt;$V$8,"Premium","Mass")</f>
        <v>Mass</v>
      </c>
      <c r="U6103" s="4"/>
    </row>
    <row r="6104" spans="2:21" ht="14.25" customHeight="1" x14ac:dyDescent="0.3">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c r="O6104" s="4" t="str">
        <f>TEXT(Table1[[#This Row],[Invoice Date]],"mmm")</f>
        <v>Oct</v>
      </c>
      <c r="P6104" s="4">
        <f>YEAR(Table1[[#This Row],[Invoice Date]])</f>
        <v>2021</v>
      </c>
      <c r="Q6104" s="4">
        <f>IFERROR(Table1[[#This Row],[Total Sales]]/Table1[[#This Row],[Units Sold]],4)</f>
        <v>68</v>
      </c>
      <c r="R6104" s="4">
        <f>IFERROR(Table1[[#This Row],[Operating Profit]]/Table1[[#This Row],[Units Sold]],0)</f>
        <v>25.16</v>
      </c>
      <c r="S6104" s="4">
        <f>IFERROR((Table1[[#This Row],[Total Sales]]-Table1[[#This Row],[Operating Profit]])/Table1[[#This Row],[Units Sold]],0)</f>
        <v>42.839999999999996</v>
      </c>
      <c r="T6104" s="4" t="str">
        <f>IF(Table1[[#This Row],[Profit per unit]]&gt;$V$8,"Premium","Mass")</f>
        <v>Mass</v>
      </c>
      <c r="U6104" s="4"/>
    </row>
    <row r="6105" spans="2:21" ht="14.25" customHeight="1" x14ac:dyDescent="0.3">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c r="O6105" s="4" t="str">
        <f>TEXT(Table1[[#This Row],[Invoice Date]],"mmm")</f>
        <v>Nov</v>
      </c>
      <c r="P6105" s="4">
        <f>YEAR(Table1[[#This Row],[Invoice Date]])</f>
        <v>2021</v>
      </c>
      <c r="Q6105" s="4">
        <f>IFERROR(Table1[[#This Row],[Total Sales]]/Table1[[#This Row],[Units Sold]],4)</f>
        <v>58</v>
      </c>
      <c r="R6105" s="4">
        <f>IFERROR(Table1[[#This Row],[Operating Profit]]/Table1[[#This Row],[Units Sold]],0)</f>
        <v>28.419999999999998</v>
      </c>
      <c r="S6105" s="4">
        <f>IFERROR((Table1[[#This Row],[Total Sales]]-Table1[[#This Row],[Operating Profit]])/Table1[[#This Row],[Units Sold]],0)</f>
        <v>29.580000000000002</v>
      </c>
      <c r="T6105" s="4" t="str">
        <f>IF(Table1[[#This Row],[Profit per unit]]&gt;$V$8,"Premium","Mass")</f>
        <v>Mass</v>
      </c>
      <c r="U6105" s="4"/>
    </row>
    <row r="6106" spans="2:21" ht="14.25" customHeight="1" x14ac:dyDescent="0.3">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c r="O6106" s="4" t="str">
        <f>TEXT(Table1[[#This Row],[Invoice Date]],"mmm")</f>
        <v>Nov</v>
      </c>
      <c r="P6106" s="4">
        <f>YEAR(Table1[[#This Row],[Invoice Date]])</f>
        <v>2021</v>
      </c>
      <c r="Q6106" s="4">
        <f>IFERROR(Table1[[#This Row],[Total Sales]]/Table1[[#This Row],[Units Sold]],4)</f>
        <v>59</v>
      </c>
      <c r="R6106" s="4">
        <f>IFERROR(Table1[[#This Row],[Operating Profit]]/Table1[[#This Row],[Units Sold]],0)</f>
        <v>31.86</v>
      </c>
      <c r="S6106" s="4">
        <f>IFERROR((Table1[[#This Row],[Total Sales]]-Table1[[#This Row],[Operating Profit]])/Table1[[#This Row],[Units Sold]],0)</f>
        <v>27.14</v>
      </c>
      <c r="T6106" s="4" t="str">
        <f>IF(Table1[[#This Row],[Profit per unit]]&gt;$V$8,"Premium","Mass")</f>
        <v>Mass</v>
      </c>
      <c r="U6106" s="4"/>
    </row>
    <row r="6107" spans="2:21" ht="14.25" customHeight="1" x14ac:dyDescent="0.3">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c r="O6107" s="4" t="str">
        <f>TEXT(Table1[[#This Row],[Invoice Date]],"mmm")</f>
        <v>Nov</v>
      </c>
      <c r="P6107" s="4">
        <f>YEAR(Table1[[#This Row],[Invoice Date]])</f>
        <v>2021</v>
      </c>
      <c r="Q6107" s="4">
        <f>IFERROR(Table1[[#This Row],[Total Sales]]/Table1[[#This Row],[Units Sold]],4)</f>
        <v>54</v>
      </c>
      <c r="R6107" s="4">
        <f>IFERROR(Table1[[#This Row],[Operating Profit]]/Table1[[#This Row],[Units Sold]],0)</f>
        <v>25.919999999999998</v>
      </c>
      <c r="S6107" s="4">
        <f>IFERROR((Table1[[#This Row],[Total Sales]]-Table1[[#This Row],[Operating Profit]])/Table1[[#This Row],[Units Sold]],0)</f>
        <v>28.080000000000002</v>
      </c>
      <c r="T6107" s="4" t="str">
        <f>IF(Table1[[#This Row],[Profit per unit]]&gt;$V$8,"Premium","Mass")</f>
        <v>Mass</v>
      </c>
      <c r="U6107" s="4"/>
    </row>
    <row r="6108" spans="2:21" ht="14.25" customHeight="1" x14ac:dyDescent="0.3">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c r="O6108" s="4" t="str">
        <f>TEXT(Table1[[#This Row],[Invoice Date]],"mmm")</f>
        <v>Nov</v>
      </c>
      <c r="P6108" s="4">
        <f>YEAR(Table1[[#This Row],[Invoice Date]])</f>
        <v>2021</v>
      </c>
      <c r="Q6108" s="4">
        <f>IFERROR(Table1[[#This Row],[Total Sales]]/Table1[[#This Row],[Units Sold]],4)</f>
        <v>55</v>
      </c>
      <c r="R6108" s="4">
        <f>IFERROR(Table1[[#This Row],[Operating Profit]]/Table1[[#This Row],[Units Sold]],0)</f>
        <v>25.85</v>
      </c>
      <c r="S6108" s="4">
        <f>IFERROR((Table1[[#This Row],[Total Sales]]-Table1[[#This Row],[Operating Profit]])/Table1[[#This Row],[Units Sold]],0)</f>
        <v>29.15</v>
      </c>
      <c r="T6108" s="4" t="str">
        <f>IF(Table1[[#This Row],[Profit per unit]]&gt;$V$8,"Premium","Mass")</f>
        <v>Mass</v>
      </c>
      <c r="U6108" s="4"/>
    </row>
    <row r="6109" spans="2:21" ht="14.25" customHeight="1" x14ac:dyDescent="0.3">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c r="O6109" s="4" t="str">
        <f>TEXT(Table1[[#This Row],[Invoice Date]],"mmm")</f>
        <v>Nov</v>
      </c>
      <c r="P6109" s="4">
        <f>YEAR(Table1[[#This Row],[Invoice Date]])</f>
        <v>2021</v>
      </c>
      <c r="Q6109" s="4">
        <f>IFERROR(Table1[[#This Row],[Total Sales]]/Table1[[#This Row],[Units Sold]],4)</f>
        <v>65</v>
      </c>
      <c r="R6109" s="4">
        <f>IFERROR(Table1[[#This Row],[Operating Profit]]/Table1[[#This Row],[Units Sold]],0)</f>
        <v>28.6</v>
      </c>
      <c r="S6109" s="4">
        <f>IFERROR((Table1[[#This Row],[Total Sales]]-Table1[[#This Row],[Operating Profit]])/Table1[[#This Row],[Units Sold]],0)</f>
        <v>36.4</v>
      </c>
      <c r="T6109" s="4" t="str">
        <f>IF(Table1[[#This Row],[Profit per unit]]&gt;$V$8,"Premium","Mass")</f>
        <v>Mass</v>
      </c>
      <c r="U6109" s="4"/>
    </row>
    <row r="6110" spans="2:21" ht="14.25" customHeight="1" x14ac:dyDescent="0.3">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c r="O6110" s="4" t="str">
        <f>TEXT(Table1[[#This Row],[Invoice Date]],"mmm")</f>
        <v>Nov</v>
      </c>
      <c r="P6110" s="4">
        <f>YEAR(Table1[[#This Row],[Invoice Date]])</f>
        <v>2021</v>
      </c>
      <c r="Q6110" s="4">
        <f>IFERROR(Table1[[#This Row],[Total Sales]]/Table1[[#This Row],[Units Sold]],4)</f>
        <v>72</v>
      </c>
      <c r="R6110" s="4">
        <f>IFERROR(Table1[[#This Row],[Operating Profit]]/Table1[[#This Row],[Units Sold]],0)</f>
        <v>28.080000000000002</v>
      </c>
      <c r="S6110" s="4">
        <f>IFERROR((Table1[[#This Row],[Total Sales]]-Table1[[#This Row],[Operating Profit]])/Table1[[#This Row],[Units Sold]],0)</f>
        <v>43.919999999999995</v>
      </c>
      <c r="T6110" s="4" t="str">
        <f>IF(Table1[[#This Row],[Profit per unit]]&gt;$V$8,"Premium","Mass")</f>
        <v>Mass</v>
      </c>
      <c r="U6110" s="4"/>
    </row>
    <row r="6111" spans="2:21" ht="14.25" customHeight="1" x14ac:dyDescent="0.3">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c r="O6111" s="4" t="str">
        <f>TEXT(Table1[[#This Row],[Invoice Date]],"mmm")</f>
        <v>Dec</v>
      </c>
      <c r="P6111" s="4">
        <f>YEAR(Table1[[#This Row],[Invoice Date]])</f>
        <v>2021</v>
      </c>
      <c r="Q6111" s="4">
        <f>IFERROR(Table1[[#This Row],[Total Sales]]/Table1[[#This Row],[Units Sold]],4)</f>
        <v>55</v>
      </c>
      <c r="R6111" s="4">
        <f>IFERROR(Table1[[#This Row],[Operating Profit]]/Table1[[#This Row],[Units Sold]],0)</f>
        <v>25.3</v>
      </c>
      <c r="S6111" s="4">
        <f>IFERROR((Table1[[#This Row],[Total Sales]]-Table1[[#This Row],[Operating Profit]])/Table1[[#This Row],[Units Sold]],0)</f>
        <v>29.7</v>
      </c>
      <c r="T6111" s="4" t="str">
        <f>IF(Table1[[#This Row],[Profit per unit]]&gt;$V$8,"Premium","Mass")</f>
        <v>Mass</v>
      </c>
      <c r="U6111" s="4"/>
    </row>
    <row r="6112" spans="2:21" ht="14.25" customHeight="1" x14ac:dyDescent="0.3">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c r="O6112" s="4" t="str">
        <f>TEXT(Table1[[#This Row],[Invoice Date]],"mmm")</f>
        <v>Dec</v>
      </c>
      <c r="P6112" s="4">
        <f>YEAR(Table1[[#This Row],[Invoice Date]])</f>
        <v>2021</v>
      </c>
      <c r="Q6112" s="4">
        <f>IFERROR(Table1[[#This Row],[Total Sales]]/Table1[[#This Row],[Units Sold]],4)</f>
        <v>61</v>
      </c>
      <c r="R6112" s="4">
        <f>IFERROR(Table1[[#This Row],[Operating Profit]]/Table1[[#This Row],[Units Sold]],0)</f>
        <v>30.5</v>
      </c>
      <c r="S6112" s="4">
        <f>IFERROR((Table1[[#This Row],[Total Sales]]-Table1[[#This Row],[Operating Profit]])/Table1[[#This Row],[Units Sold]],0)</f>
        <v>30.5</v>
      </c>
      <c r="T6112" s="4" t="str">
        <f>IF(Table1[[#This Row],[Profit per unit]]&gt;$V$8,"Premium","Mass")</f>
        <v>Mass</v>
      </c>
      <c r="U6112" s="4"/>
    </row>
    <row r="6113" spans="2:21" ht="14.25" customHeight="1" x14ac:dyDescent="0.3">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c r="O6113" s="4" t="str">
        <f>TEXT(Table1[[#This Row],[Invoice Date]],"mmm")</f>
        <v>Dec</v>
      </c>
      <c r="P6113" s="4">
        <f>YEAR(Table1[[#This Row],[Invoice Date]])</f>
        <v>2021</v>
      </c>
      <c r="Q6113" s="4">
        <f>IFERROR(Table1[[#This Row],[Total Sales]]/Table1[[#This Row],[Units Sold]],4)</f>
        <v>59</v>
      </c>
      <c r="R6113" s="4">
        <f>IFERROR(Table1[[#This Row],[Operating Profit]]/Table1[[#This Row],[Units Sold]],0)</f>
        <v>28.909999999999997</v>
      </c>
      <c r="S6113" s="4">
        <f>IFERROR((Table1[[#This Row],[Total Sales]]-Table1[[#This Row],[Operating Profit]])/Table1[[#This Row],[Units Sold]],0)</f>
        <v>30.090000000000003</v>
      </c>
      <c r="T6113" s="4" t="str">
        <f>IF(Table1[[#This Row],[Profit per unit]]&gt;$V$8,"Premium","Mass")</f>
        <v>Mass</v>
      </c>
      <c r="U6113" s="4"/>
    </row>
    <row r="6114" spans="2:21" ht="14.25" customHeight="1" x14ac:dyDescent="0.3">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c r="O6114" s="4" t="str">
        <f>TEXT(Table1[[#This Row],[Invoice Date]],"mmm")</f>
        <v>Dec</v>
      </c>
      <c r="P6114" s="4">
        <f>YEAR(Table1[[#This Row],[Invoice Date]])</f>
        <v>2021</v>
      </c>
      <c r="Q6114" s="4">
        <f>IFERROR(Table1[[#This Row],[Total Sales]]/Table1[[#This Row],[Units Sold]],4)</f>
        <v>55</v>
      </c>
      <c r="R6114" s="4">
        <f>IFERROR(Table1[[#This Row],[Operating Profit]]/Table1[[#This Row],[Units Sold]],0)</f>
        <v>25.299999999999997</v>
      </c>
      <c r="S6114" s="4">
        <f>IFERROR((Table1[[#This Row],[Total Sales]]-Table1[[#This Row],[Operating Profit]])/Table1[[#This Row],[Units Sold]],0)</f>
        <v>29.7</v>
      </c>
      <c r="T6114" s="4" t="str">
        <f>IF(Table1[[#This Row],[Profit per unit]]&gt;$V$8,"Premium","Mass")</f>
        <v>Mass</v>
      </c>
      <c r="U6114" s="4"/>
    </row>
    <row r="6115" spans="2:21" ht="14.25" customHeight="1" x14ac:dyDescent="0.3">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c r="O6115" s="4" t="str">
        <f>TEXT(Table1[[#This Row],[Invoice Date]],"mmm")</f>
        <v>Dec</v>
      </c>
      <c r="P6115" s="4">
        <f>YEAR(Table1[[#This Row],[Invoice Date]])</f>
        <v>2021</v>
      </c>
      <c r="Q6115" s="4">
        <f>IFERROR(Table1[[#This Row],[Total Sales]]/Table1[[#This Row],[Units Sold]],4)</f>
        <v>64</v>
      </c>
      <c r="R6115" s="4">
        <f>IFERROR(Table1[[#This Row],[Operating Profit]]/Table1[[#This Row],[Units Sold]],0)</f>
        <v>28.799999999999997</v>
      </c>
      <c r="S6115" s="4">
        <f>IFERROR((Table1[[#This Row],[Total Sales]]-Table1[[#This Row],[Operating Profit]])/Table1[[#This Row],[Units Sold]],0)</f>
        <v>35.200000000000003</v>
      </c>
      <c r="T6115" s="4" t="str">
        <f>IF(Table1[[#This Row],[Profit per unit]]&gt;$V$8,"Premium","Mass")</f>
        <v>Mass</v>
      </c>
      <c r="U6115" s="4"/>
    </row>
    <row r="6116" spans="2:21" ht="14.25" customHeight="1" x14ac:dyDescent="0.3">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c r="O6116" s="4" t="str">
        <f>TEXT(Table1[[#This Row],[Invoice Date]],"mmm")</f>
        <v>Dec</v>
      </c>
      <c r="P6116" s="4">
        <f>YEAR(Table1[[#This Row],[Invoice Date]])</f>
        <v>2021</v>
      </c>
      <c r="Q6116" s="4">
        <f>IFERROR(Table1[[#This Row],[Total Sales]]/Table1[[#This Row],[Units Sold]],4)</f>
        <v>72</v>
      </c>
      <c r="R6116" s="4">
        <f>IFERROR(Table1[[#This Row],[Operating Profit]]/Table1[[#This Row],[Units Sold]],0)</f>
        <v>25.2</v>
      </c>
      <c r="S6116" s="4">
        <f>IFERROR((Table1[[#This Row],[Total Sales]]-Table1[[#This Row],[Operating Profit]])/Table1[[#This Row],[Units Sold]],0)</f>
        <v>46.800000000000004</v>
      </c>
      <c r="T6116" s="4" t="str">
        <f>IF(Table1[[#This Row],[Profit per unit]]&gt;$V$8,"Premium","Mass")</f>
        <v>Mass</v>
      </c>
      <c r="U6116" s="4"/>
    </row>
    <row r="6117" spans="2:21" ht="14.25" customHeight="1" x14ac:dyDescent="0.3">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c r="O6117" s="4" t="str">
        <f>TEXT(Table1[[#This Row],[Invoice Date]],"mmm")</f>
        <v>Jan</v>
      </c>
      <c r="P6117" s="4">
        <f>YEAR(Table1[[#This Row],[Invoice Date]])</f>
        <v>2021</v>
      </c>
      <c r="Q6117" s="4">
        <f>IFERROR(Table1[[#This Row],[Total Sales]]/Table1[[#This Row],[Units Sold]],4)</f>
        <v>29</v>
      </c>
      <c r="R6117" s="4">
        <f>IFERROR(Table1[[#This Row],[Operating Profit]]/Table1[[#This Row],[Units Sold]],0)</f>
        <v>14.790000000000001</v>
      </c>
      <c r="S6117" s="4">
        <f>IFERROR((Table1[[#This Row],[Total Sales]]-Table1[[#This Row],[Operating Profit]])/Table1[[#This Row],[Units Sold]],0)</f>
        <v>14.209999999999999</v>
      </c>
      <c r="T6117" s="4" t="str">
        <f>IF(Table1[[#This Row],[Profit per unit]]&gt;$V$8,"Premium","Mass")</f>
        <v>Mass</v>
      </c>
      <c r="U6117" s="4"/>
    </row>
    <row r="6118" spans="2:21" ht="14.25" customHeight="1" x14ac:dyDescent="0.3">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c r="O6118" s="4" t="str">
        <f>TEXT(Table1[[#This Row],[Invoice Date]],"mmm")</f>
        <v>Jan</v>
      </c>
      <c r="P6118" s="4">
        <f>YEAR(Table1[[#This Row],[Invoice Date]])</f>
        <v>2021</v>
      </c>
      <c r="Q6118" s="4">
        <f>IFERROR(Table1[[#This Row],[Total Sales]]/Table1[[#This Row],[Units Sold]],4)</f>
        <v>39</v>
      </c>
      <c r="R6118" s="4">
        <f>IFERROR(Table1[[#This Row],[Operating Profit]]/Table1[[#This Row],[Units Sold]],0)</f>
        <v>19.89</v>
      </c>
      <c r="S6118" s="4">
        <f>IFERROR((Table1[[#This Row],[Total Sales]]-Table1[[#This Row],[Operating Profit]])/Table1[[#This Row],[Units Sold]],0)</f>
        <v>19.11</v>
      </c>
      <c r="T6118" s="4" t="str">
        <f>IF(Table1[[#This Row],[Profit per unit]]&gt;$V$8,"Premium","Mass")</f>
        <v>Mass</v>
      </c>
      <c r="U6118" s="4"/>
    </row>
    <row r="6119" spans="2:21" ht="14.25" customHeight="1" x14ac:dyDescent="0.3">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c r="O6119" s="4" t="str">
        <f>TEXT(Table1[[#This Row],[Invoice Date]],"mmm")</f>
        <v>Jan</v>
      </c>
      <c r="P6119" s="4">
        <f>YEAR(Table1[[#This Row],[Invoice Date]])</f>
        <v>2021</v>
      </c>
      <c r="Q6119" s="4">
        <f>IFERROR(Table1[[#This Row],[Total Sales]]/Table1[[#This Row],[Units Sold]],4)</f>
        <v>38</v>
      </c>
      <c r="R6119" s="4">
        <f>IFERROR(Table1[[#This Row],[Operating Profit]]/Table1[[#This Row],[Units Sold]],0)</f>
        <v>17.099999999999998</v>
      </c>
      <c r="S6119" s="4">
        <f>IFERROR((Table1[[#This Row],[Total Sales]]-Table1[[#This Row],[Operating Profit]])/Table1[[#This Row],[Units Sold]],0)</f>
        <v>20.900000000000002</v>
      </c>
      <c r="T6119" s="4" t="str">
        <f>IF(Table1[[#This Row],[Profit per unit]]&gt;$V$8,"Premium","Mass")</f>
        <v>Mass</v>
      </c>
      <c r="U6119" s="4"/>
    </row>
    <row r="6120" spans="2:21" ht="14.25" customHeight="1" x14ac:dyDescent="0.3">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c r="O6120" s="4" t="str">
        <f>TEXT(Table1[[#This Row],[Invoice Date]],"mmm")</f>
        <v>Jan</v>
      </c>
      <c r="P6120" s="4">
        <f>YEAR(Table1[[#This Row],[Invoice Date]])</f>
        <v>2021</v>
      </c>
      <c r="Q6120" s="4">
        <f>IFERROR(Table1[[#This Row],[Total Sales]]/Table1[[#This Row],[Units Sold]],4)</f>
        <v>39</v>
      </c>
      <c r="R6120" s="4">
        <f>IFERROR(Table1[[#This Row],[Operating Profit]]/Table1[[#This Row],[Units Sold]],0)</f>
        <v>19.5</v>
      </c>
      <c r="S6120" s="4">
        <f>IFERROR((Table1[[#This Row],[Total Sales]]-Table1[[#This Row],[Operating Profit]])/Table1[[#This Row],[Units Sold]],0)</f>
        <v>19.5</v>
      </c>
      <c r="T6120" s="4" t="str">
        <f>IF(Table1[[#This Row],[Profit per unit]]&gt;$V$8,"Premium","Mass")</f>
        <v>Mass</v>
      </c>
      <c r="U6120" s="4"/>
    </row>
    <row r="6121" spans="2:21" ht="14.25" customHeight="1" x14ac:dyDescent="0.3">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c r="O6121" s="4" t="str">
        <f>TEXT(Table1[[#This Row],[Invoice Date]],"mmm")</f>
        <v>Jan</v>
      </c>
      <c r="P6121" s="4">
        <f>YEAR(Table1[[#This Row],[Invoice Date]])</f>
        <v>2021</v>
      </c>
      <c r="Q6121" s="4">
        <f>IFERROR(Table1[[#This Row],[Total Sales]]/Table1[[#This Row],[Units Sold]],4)</f>
        <v>41</v>
      </c>
      <c r="R6121" s="4">
        <f>IFERROR(Table1[[#This Row],[Operating Profit]]/Table1[[#This Row],[Units Sold]],0)</f>
        <v>18.45</v>
      </c>
      <c r="S6121" s="4">
        <f>IFERROR((Table1[[#This Row],[Total Sales]]-Table1[[#This Row],[Operating Profit]])/Table1[[#This Row],[Units Sold]],0)</f>
        <v>22.55</v>
      </c>
      <c r="T6121" s="4" t="str">
        <f>IF(Table1[[#This Row],[Profit per unit]]&gt;$V$8,"Premium","Mass")</f>
        <v>Mass</v>
      </c>
      <c r="U6121" s="4"/>
    </row>
    <row r="6122" spans="2:21" ht="14.25" customHeight="1" x14ac:dyDescent="0.3">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c r="O6122" s="4" t="str">
        <f>TEXT(Table1[[#This Row],[Invoice Date]],"mmm")</f>
        <v>Jan</v>
      </c>
      <c r="P6122" s="4">
        <f>YEAR(Table1[[#This Row],[Invoice Date]])</f>
        <v>2021</v>
      </c>
      <c r="Q6122" s="4">
        <f>IFERROR(Table1[[#This Row],[Total Sales]]/Table1[[#This Row],[Units Sold]],4)</f>
        <v>36</v>
      </c>
      <c r="R6122" s="4">
        <f>IFERROR(Table1[[#This Row],[Operating Profit]]/Table1[[#This Row],[Units Sold]],0)</f>
        <v>14.040000000000001</v>
      </c>
      <c r="S6122" s="4">
        <f>IFERROR((Table1[[#This Row],[Total Sales]]-Table1[[#This Row],[Operating Profit]])/Table1[[#This Row],[Units Sold]],0)</f>
        <v>21.959999999999997</v>
      </c>
      <c r="T6122" s="4" t="str">
        <f>IF(Table1[[#This Row],[Profit per unit]]&gt;$V$8,"Premium","Mass")</f>
        <v>Mass</v>
      </c>
      <c r="U6122" s="4"/>
    </row>
    <row r="6123" spans="2:21" ht="14.25" customHeight="1" x14ac:dyDescent="0.3">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c r="O6123" s="4" t="str">
        <f>TEXT(Table1[[#This Row],[Invoice Date]],"mmm")</f>
        <v>Feb</v>
      </c>
      <c r="P6123" s="4">
        <f>YEAR(Table1[[#This Row],[Invoice Date]])</f>
        <v>2021</v>
      </c>
      <c r="Q6123" s="4">
        <f>IFERROR(Table1[[#This Row],[Total Sales]]/Table1[[#This Row],[Units Sold]],4)</f>
        <v>29</v>
      </c>
      <c r="R6123" s="4">
        <f>IFERROR(Table1[[#This Row],[Operating Profit]]/Table1[[#This Row],[Units Sold]],0)</f>
        <v>15.370000000000001</v>
      </c>
      <c r="S6123" s="4">
        <f>IFERROR((Table1[[#This Row],[Total Sales]]-Table1[[#This Row],[Operating Profit]])/Table1[[#This Row],[Units Sold]],0)</f>
        <v>13.629999999999999</v>
      </c>
      <c r="T6123" s="4" t="str">
        <f>IF(Table1[[#This Row],[Profit per unit]]&gt;$V$8,"Premium","Mass")</f>
        <v>Mass</v>
      </c>
      <c r="U6123" s="4"/>
    </row>
    <row r="6124" spans="2:21" ht="14.25" customHeight="1" x14ac:dyDescent="0.3">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c r="O6124" s="4" t="str">
        <f>TEXT(Table1[[#This Row],[Invoice Date]],"mmm")</f>
        <v>Feb</v>
      </c>
      <c r="P6124" s="4">
        <f>YEAR(Table1[[#This Row],[Invoice Date]])</f>
        <v>2021</v>
      </c>
      <c r="Q6124" s="4">
        <f>IFERROR(Table1[[#This Row],[Total Sales]]/Table1[[#This Row],[Units Sold]],4)</f>
        <v>37</v>
      </c>
      <c r="R6124" s="4">
        <f>IFERROR(Table1[[#This Row],[Operating Profit]]/Table1[[#This Row],[Units Sold]],0)</f>
        <v>20.350000000000001</v>
      </c>
      <c r="S6124" s="4">
        <f>IFERROR((Table1[[#This Row],[Total Sales]]-Table1[[#This Row],[Operating Profit]])/Table1[[#This Row],[Units Sold]],0)</f>
        <v>16.649999999999999</v>
      </c>
      <c r="T6124" s="4" t="str">
        <f>IF(Table1[[#This Row],[Profit per unit]]&gt;$V$8,"Premium","Mass")</f>
        <v>Mass</v>
      </c>
      <c r="U6124" s="4"/>
    </row>
    <row r="6125" spans="2:21" ht="14.25" customHeight="1" x14ac:dyDescent="0.3">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c r="O6125" s="4" t="str">
        <f>TEXT(Table1[[#This Row],[Invoice Date]],"mmm")</f>
        <v>Feb</v>
      </c>
      <c r="P6125" s="4">
        <f>YEAR(Table1[[#This Row],[Invoice Date]])</f>
        <v>2021</v>
      </c>
      <c r="Q6125" s="4">
        <f>IFERROR(Table1[[#This Row],[Total Sales]]/Table1[[#This Row],[Units Sold]],4)</f>
        <v>37</v>
      </c>
      <c r="R6125" s="4">
        <f>IFERROR(Table1[[#This Row],[Operating Profit]]/Table1[[#This Row],[Units Sold]],0)</f>
        <v>18.5</v>
      </c>
      <c r="S6125" s="4">
        <f>IFERROR((Table1[[#This Row],[Total Sales]]-Table1[[#This Row],[Operating Profit]])/Table1[[#This Row],[Units Sold]],0)</f>
        <v>18.5</v>
      </c>
      <c r="T6125" s="4" t="str">
        <f>IF(Table1[[#This Row],[Profit per unit]]&gt;$V$8,"Premium","Mass")</f>
        <v>Mass</v>
      </c>
      <c r="U6125" s="4"/>
    </row>
    <row r="6126" spans="2:21" ht="14.25" customHeight="1" x14ac:dyDescent="0.3">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c r="O6126" s="4" t="str">
        <f>TEXT(Table1[[#This Row],[Invoice Date]],"mmm")</f>
        <v>Feb</v>
      </c>
      <c r="P6126" s="4">
        <f>YEAR(Table1[[#This Row],[Invoice Date]])</f>
        <v>2021</v>
      </c>
      <c r="Q6126" s="4">
        <f>IFERROR(Table1[[#This Row],[Total Sales]]/Table1[[#This Row],[Units Sold]],4)</f>
        <v>36</v>
      </c>
      <c r="R6126" s="4">
        <f>IFERROR(Table1[[#This Row],[Operating Profit]]/Table1[[#This Row],[Units Sold]],0)</f>
        <v>18.720000000000002</v>
      </c>
      <c r="S6126" s="4">
        <f>IFERROR((Table1[[#This Row],[Total Sales]]-Table1[[#This Row],[Operating Profit]])/Table1[[#This Row],[Units Sold]],0)</f>
        <v>17.279999999999998</v>
      </c>
      <c r="T6126" s="4" t="str">
        <f>IF(Table1[[#This Row],[Profit per unit]]&gt;$V$8,"Premium","Mass")</f>
        <v>Mass</v>
      </c>
      <c r="U6126" s="4"/>
    </row>
    <row r="6127" spans="2:21" ht="14.25" customHeight="1" x14ac:dyDescent="0.3">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c r="O6127" s="4" t="str">
        <f>TEXT(Table1[[#This Row],[Invoice Date]],"mmm")</f>
        <v>Feb</v>
      </c>
      <c r="P6127" s="4">
        <f>YEAR(Table1[[#This Row],[Invoice Date]])</f>
        <v>2021</v>
      </c>
      <c r="Q6127" s="4">
        <f>IFERROR(Table1[[#This Row],[Total Sales]]/Table1[[#This Row],[Units Sold]],4)</f>
        <v>41</v>
      </c>
      <c r="R6127" s="4">
        <f>IFERROR(Table1[[#This Row],[Operating Profit]]/Table1[[#This Row],[Units Sold]],0)</f>
        <v>19.68</v>
      </c>
      <c r="S6127" s="4">
        <f>IFERROR((Table1[[#This Row],[Total Sales]]-Table1[[#This Row],[Operating Profit]])/Table1[[#This Row],[Units Sold]],0)</f>
        <v>21.320000000000004</v>
      </c>
      <c r="T6127" s="4" t="str">
        <f>IF(Table1[[#This Row],[Profit per unit]]&gt;$V$8,"Premium","Mass")</f>
        <v>Mass</v>
      </c>
      <c r="U6127" s="4"/>
    </row>
    <row r="6128" spans="2:21" ht="14.25" customHeight="1" x14ac:dyDescent="0.3">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c r="O6128" s="4" t="str">
        <f>TEXT(Table1[[#This Row],[Invoice Date]],"mmm")</f>
        <v>Feb</v>
      </c>
      <c r="P6128" s="4">
        <f>YEAR(Table1[[#This Row],[Invoice Date]])</f>
        <v>2021</v>
      </c>
      <c r="Q6128" s="4">
        <f>IFERROR(Table1[[#This Row],[Total Sales]]/Table1[[#This Row],[Units Sold]],4)</f>
        <v>37</v>
      </c>
      <c r="R6128" s="4">
        <f>IFERROR(Table1[[#This Row],[Operating Profit]]/Table1[[#This Row],[Units Sold]],0)</f>
        <v>13.319999999999999</v>
      </c>
      <c r="S6128" s="4">
        <f>IFERROR((Table1[[#This Row],[Total Sales]]-Table1[[#This Row],[Operating Profit]])/Table1[[#This Row],[Units Sold]],0)</f>
        <v>23.680000000000003</v>
      </c>
      <c r="T6128" s="4" t="str">
        <f>IF(Table1[[#This Row],[Profit per unit]]&gt;$V$8,"Premium","Mass")</f>
        <v>Mass</v>
      </c>
      <c r="U6128" s="4"/>
    </row>
    <row r="6129" spans="2:21" ht="14.25" customHeight="1" x14ac:dyDescent="0.3">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c r="O6129" s="4" t="str">
        <f>TEXT(Table1[[#This Row],[Invoice Date]],"mmm")</f>
        <v>Mar</v>
      </c>
      <c r="P6129" s="4">
        <f>YEAR(Table1[[#This Row],[Invoice Date]])</f>
        <v>2021</v>
      </c>
      <c r="Q6129" s="4">
        <f>IFERROR(Table1[[#This Row],[Total Sales]]/Table1[[#This Row],[Units Sold]],4)</f>
        <v>37</v>
      </c>
      <c r="R6129" s="4">
        <f>IFERROR(Table1[[#This Row],[Operating Profit]]/Table1[[#This Row],[Units Sold]],0)</f>
        <v>18.5</v>
      </c>
      <c r="S6129" s="4">
        <f>IFERROR((Table1[[#This Row],[Total Sales]]-Table1[[#This Row],[Operating Profit]])/Table1[[#This Row],[Units Sold]],0)</f>
        <v>18.5</v>
      </c>
      <c r="T6129" s="4" t="str">
        <f>IF(Table1[[#This Row],[Profit per unit]]&gt;$V$8,"Premium","Mass")</f>
        <v>Mass</v>
      </c>
      <c r="U6129" s="4"/>
    </row>
    <row r="6130" spans="2:21" ht="14.25" customHeight="1" x14ac:dyDescent="0.3">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c r="O6130" s="4" t="str">
        <f>TEXT(Table1[[#This Row],[Invoice Date]],"mmm")</f>
        <v>Mar</v>
      </c>
      <c r="P6130" s="4">
        <f>YEAR(Table1[[#This Row],[Invoice Date]])</f>
        <v>2021</v>
      </c>
      <c r="Q6130" s="4">
        <f>IFERROR(Table1[[#This Row],[Total Sales]]/Table1[[#This Row],[Units Sold]],4)</f>
        <v>46</v>
      </c>
      <c r="R6130" s="4">
        <f>IFERROR(Table1[[#This Row],[Operating Profit]]/Table1[[#This Row],[Units Sold]],0)</f>
        <v>24.380000000000003</v>
      </c>
      <c r="S6130" s="4">
        <f>IFERROR((Table1[[#This Row],[Total Sales]]-Table1[[#This Row],[Operating Profit]])/Table1[[#This Row],[Units Sold]],0)</f>
        <v>21.619999999999997</v>
      </c>
      <c r="T6130" s="4" t="str">
        <f>IF(Table1[[#This Row],[Profit per unit]]&gt;$V$8,"Premium","Mass")</f>
        <v>Mass</v>
      </c>
      <c r="U6130" s="4"/>
    </row>
    <row r="6131" spans="2:21" ht="14.25" customHeight="1" x14ac:dyDescent="0.3">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c r="O6131" s="4" t="str">
        <f>TEXT(Table1[[#This Row],[Invoice Date]],"mmm")</f>
        <v>Mar</v>
      </c>
      <c r="P6131" s="4">
        <f>YEAR(Table1[[#This Row],[Invoice Date]])</f>
        <v>2021</v>
      </c>
      <c r="Q6131" s="4">
        <f>IFERROR(Table1[[#This Row],[Total Sales]]/Table1[[#This Row],[Units Sold]],4)</f>
        <v>49</v>
      </c>
      <c r="R6131" s="4">
        <f>IFERROR(Table1[[#This Row],[Operating Profit]]/Table1[[#This Row],[Units Sold]],0)</f>
        <v>24.01</v>
      </c>
      <c r="S6131" s="4">
        <f>IFERROR((Table1[[#This Row],[Total Sales]]-Table1[[#This Row],[Operating Profit]])/Table1[[#This Row],[Units Sold]],0)</f>
        <v>24.99</v>
      </c>
      <c r="T6131" s="4" t="str">
        <f>IF(Table1[[#This Row],[Profit per unit]]&gt;$V$8,"Premium","Mass")</f>
        <v>Mass</v>
      </c>
      <c r="U6131" s="4"/>
    </row>
    <row r="6132" spans="2:21" ht="14.25" customHeight="1" x14ac:dyDescent="0.3">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c r="O6132" s="4" t="str">
        <f>TEXT(Table1[[#This Row],[Invoice Date]],"mmm")</f>
        <v>Mar</v>
      </c>
      <c r="P6132" s="4">
        <f>YEAR(Table1[[#This Row],[Invoice Date]])</f>
        <v>2021</v>
      </c>
      <c r="Q6132" s="4">
        <f>IFERROR(Table1[[#This Row],[Total Sales]]/Table1[[#This Row],[Units Sold]],4)</f>
        <v>47</v>
      </c>
      <c r="R6132" s="4">
        <f>IFERROR(Table1[[#This Row],[Operating Profit]]/Table1[[#This Row],[Units Sold]],0)</f>
        <v>24.44</v>
      </c>
      <c r="S6132" s="4">
        <f>IFERROR((Table1[[#This Row],[Total Sales]]-Table1[[#This Row],[Operating Profit]])/Table1[[#This Row],[Units Sold]],0)</f>
        <v>22.56</v>
      </c>
      <c r="T6132" s="4" t="str">
        <f>IF(Table1[[#This Row],[Profit per unit]]&gt;$V$8,"Premium","Mass")</f>
        <v>Mass</v>
      </c>
      <c r="U6132" s="4"/>
    </row>
    <row r="6133" spans="2:21" ht="14.25" customHeight="1" x14ac:dyDescent="0.3">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c r="O6133" s="4" t="str">
        <f>TEXT(Table1[[#This Row],[Invoice Date]],"mmm")</f>
        <v>Mar</v>
      </c>
      <c r="P6133" s="4">
        <f>YEAR(Table1[[#This Row],[Invoice Date]])</f>
        <v>2021</v>
      </c>
      <c r="Q6133" s="4">
        <f>IFERROR(Table1[[#This Row],[Total Sales]]/Table1[[#This Row],[Units Sold]],4)</f>
        <v>51</v>
      </c>
      <c r="R6133" s="4">
        <f>IFERROR(Table1[[#This Row],[Operating Profit]]/Table1[[#This Row],[Units Sold]],0)</f>
        <v>23.97</v>
      </c>
      <c r="S6133" s="4">
        <f>IFERROR((Table1[[#This Row],[Total Sales]]-Table1[[#This Row],[Operating Profit]])/Table1[[#This Row],[Units Sold]],0)</f>
        <v>27.03</v>
      </c>
      <c r="T6133" s="4" t="str">
        <f>IF(Table1[[#This Row],[Profit per unit]]&gt;$V$8,"Premium","Mass")</f>
        <v>Mass</v>
      </c>
      <c r="U6133" s="4"/>
    </row>
    <row r="6134" spans="2:21" ht="14.25" customHeight="1" x14ac:dyDescent="0.3">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c r="O6134" s="4" t="str">
        <f>TEXT(Table1[[#This Row],[Invoice Date]],"mmm")</f>
        <v>Mar</v>
      </c>
      <c r="P6134" s="4">
        <f>YEAR(Table1[[#This Row],[Invoice Date]])</f>
        <v>2021</v>
      </c>
      <c r="Q6134" s="4">
        <f>IFERROR(Table1[[#This Row],[Total Sales]]/Table1[[#This Row],[Units Sold]],4)</f>
        <v>48</v>
      </c>
      <c r="R6134" s="4">
        <f>IFERROR(Table1[[#This Row],[Operating Profit]]/Table1[[#This Row],[Units Sold]],0)</f>
        <v>17.279999999999998</v>
      </c>
      <c r="S6134" s="4">
        <f>IFERROR((Table1[[#This Row],[Total Sales]]-Table1[[#This Row],[Operating Profit]])/Table1[[#This Row],[Units Sold]],0)</f>
        <v>30.720000000000002</v>
      </c>
      <c r="T6134" s="4" t="str">
        <f>IF(Table1[[#This Row],[Profit per unit]]&gt;$V$8,"Premium","Mass")</f>
        <v>Mass</v>
      </c>
      <c r="U6134" s="4"/>
    </row>
    <row r="6135" spans="2:21" ht="14.25" customHeight="1" x14ac:dyDescent="0.3">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c r="O6135" s="4" t="str">
        <f>TEXT(Table1[[#This Row],[Invoice Date]],"mmm")</f>
        <v>Apr</v>
      </c>
      <c r="P6135" s="4">
        <f>YEAR(Table1[[#This Row],[Invoice Date]])</f>
        <v>2021</v>
      </c>
      <c r="Q6135" s="4">
        <f>IFERROR(Table1[[#This Row],[Total Sales]]/Table1[[#This Row],[Units Sold]],4)</f>
        <v>45</v>
      </c>
      <c r="R6135" s="4">
        <f>IFERROR(Table1[[#This Row],[Operating Profit]]/Table1[[#This Row],[Units Sold]],0)</f>
        <v>22.95</v>
      </c>
      <c r="S6135" s="4">
        <f>IFERROR((Table1[[#This Row],[Total Sales]]-Table1[[#This Row],[Operating Profit]])/Table1[[#This Row],[Units Sold]],0)</f>
        <v>22.05</v>
      </c>
      <c r="T6135" s="4" t="str">
        <f>IF(Table1[[#This Row],[Profit per unit]]&gt;$V$8,"Premium","Mass")</f>
        <v>Mass</v>
      </c>
      <c r="U6135" s="4"/>
    </row>
    <row r="6136" spans="2:21" ht="14.25" customHeight="1" x14ac:dyDescent="0.3">
      <c r="B6136" s="4" t="s">
        <v>26</v>
      </c>
      <c r="C6136" s="4">
        <v>1128299</v>
      </c>
      <c r="D6136" s="5">
        <v>44299</v>
      </c>
      <c r="E6136" s="4" t="s">
        <v>48</v>
      </c>
      <c r="F6136" s="4" t="s">
        <v>90</v>
      </c>
      <c r="G6136" s="4" t="s">
        <v>91</v>
      </c>
      <c r="H6136" s="6" t="s">
        <v>19</v>
      </c>
      <c r="I6136" s="7">
        <v>51</v>
      </c>
      <c r="J6136" s="8">
        <v>88</v>
      </c>
      <c r="K6136" s="9">
        <v>4488</v>
      </c>
      <c r="L6136" s="9">
        <v>2244</v>
      </c>
      <c r="M6136" s="10">
        <v>0.5</v>
      </c>
      <c r="N6136" s="4" t="s">
        <v>83</v>
      </c>
      <c r="O6136" s="4" t="str">
        <f>TEXT(Table1[[#This Row],[Invoice Date]],"mmm")</f>
        <v>Apr</v>
      </c>
      <c r="P6136" s="4">
        <f>YEAR(Table1[[#This Row],[Invoice Date]])</f>
        <v>2021</v>
      </c>
      <c r="Q6136" s="4">
        <f>IFERROR(Table1[[#This Row],[Total Sales]]/Table1[[#This Row],[Units Sold]],4)</f>
        <v>51</v>
      </c>
      <c r="R6136" s="4">
        <f>IFERROR(Table1[[#This Row],[Operating Profit]]/Table1[[#This Row],[Units Sold]],0)</f>
        <v>25.5</v>
      </c>
      <c r="S6136" s="4">
        <f>IFERROR((Table1[[#This Row],[Total Sales]]-Table1[[#This Row],[Operating Profit]])/Table1[[#This Row],[Units Sold]],0)</f>
        <v>25.5</v>
      </c>
      <c r="T6136" s="4" t="str">
        <f>IF(Table1[[#This Row],[Profit per unit]]&gt;$V$8,"Premium","Mass")</f>
        <v>Mass</v>
      </c>
      <c r="U6136" s="4"/>
    </row>
    <row r="6137" spans="2:21" ht="14.25" customHeight="1" x14ac:dyDescent="0.3">
      <c r="B6137" s="4" t="s">
        <v>26</v>
      </c>
      <c r="C6137" s="4">
        <v>1128299</v>
      </c>
      <c r="D6137" s="5">
        <v>44299</v>
      </c>
      <c r="E6137" s="4" t="s">
        <v>48</v>
      </c>
      <c r="F6137" s="4" t="s">
        <v>90</v>
      </c>
      <c r="G6137" s="4" t="s">
        <v>91</v>
      </c>
      <c r="H6137" s="6" t="s">
        <v>20</v>
      </c>
      <c r="I6137" s="7">
        <v>50</v>
      </c>
      <c r="J6137" s="8">
        <v>94</v>
      </c>
      <c r="K6137" s="9">
        <v>4700</v>
      </c>
      <c r="L6137" s="9">
        <v>2350</v>
      </c>
      <c r="M6137" s="10">
        <v>0.5</v>
      </c>
      <c r="N6137" s="4" t="s">
        <v>83</v>
      </c>
      <c r="O6137" s="4" t="str">
        <f>TEXT(Table1[[#This Row],[Invoice Date]],"mmm")</f>
        <v>Apr</v>
      </c>
      <c r="P6137" s="4">
        <f>YEAR(Table1[[#This Row],[Invoice Date]])</f>
        <v>2021</v>
      </c>
      <c r="Q6137" s="4">
        <f>IFERROR(Table1[[#This Row],[Total Sales]]/Table1[[#This Row],[Units Sold]],4)</f>
        <v>50</v>
      </c>
      <c r="R6137" s="4">
        <f>IFERROR(Table1[[#This Row],[Operating Profit]]/Table1[[#This Row],[Units Sold]],0)</f>
        <v>25</v>
      </c>
      <c r="S6137" s="4">
        <f>IFERROR((Table1[[#This Row],[Total Sales]]-Table1[[#This Row],[Operating Profit]])/Table1[[#This Row],[Units Sold]],0)</f>
        <v>25</v>
      </c>
      <c r="T6137" s="4" t="str">
        <f>IF(Table1[[#This Row],[Profit per unit]]&gt;$V$8,"Premium","Mass")</f>
        <v>Mass</v>
      </c>
      <c r="U6137" s="4"/>
    </row>
    <row r="6138" spans="2:21" ht="14.25" customHeight="1" x14ac:dyDescent="0.3">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c r="O6138" s="4" t="str">
        <f>TEXT(Table1[[#This Row],[Invoice Date]],"mmm")</f>
        <v>Apr</v>
      </c>
      <c r="P6138" s="4">
        <f>YEAR(Table1[[#This Row],[Invoice Date]])</f>
        <v>2021</v>
      </c>
      <c r="Q6138" s="4">
        <f>IFERROR(Table1[[#This Row],[Total Sales]]/Table1[[#This Row],[Units Sold]],4)</f>
        <v>48</v>
      </c>
      <c r="R6138" s="4">
        <f>IFERROR(Table1[[#This Row],[Operating Profit]]/Table1[[#This Row],[Units Sold]],0)</f>
        <v>26.400000000000002</v>
      </c>
      <c r="S6138" s="4">
        <f>IFERROR((Table1[[#This Row],[Total Sales]]-Table1[[#This Row],[Operating Profit]])/Table1[[#This Row],[Units Sold]],0)</f>
        <v>21.599999999999998</v>
      </c>
      <c r="T6138" s="4" t="str">
        <f>IF(Table1[[#This Row],[Profit per unit]]&gt;$V$8,"Premium","Mass")</f>
        <v>Mass</v>
      </c>
      <c r="U6138" s="4"/>
    </row>
    <row r="6139" spans="2:21" ht="14.25" customHeight="1" x14ac:dyDescent="0.3">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c r="O6139" s="4" t="str">
        <f>TEXT(Table1[[#This Row],[Invoice Date]],"mmm")</f>
        <v>Apr</v>
      </c>
      <c r="P6139" s="4">
        <f>YEAR(Table1[[#This Row],[Invoice Date]])</f>
        <v>2021</v>
      </c>
      <c r="Q6139" s="4">
        <f>IFERROR(Table1[[#This Row],[Total Sales]]/Table1[[#This Row],[Units Sold]],4)</f>
        <v>52</v>
      </c>
      <c r="R6139" s="4">
        <f>IFERROR(Table1[[#This Row],[Operating Profit]]/Table1[[#This Row],[Units Sold]],0)</f>
        <v>24.959999999999997</v>
      </c>
      <c r="S6139" s="4">
        <f>IFERROR((Table1[[#This Row],[Total Sales]]-Table1[[#This Row],[Operating Profit]])/Table1[[#This Row],[Units Sold]],0)</f>
        <v>27.040000000000003</v>
      </c>
      <c r="T6139" s="4" t="str">
        <f>IF(Table1[[#This Row],[Profit per unit]]&gt;$V$8,"Premium","Mass")</f>
        <v>Mass</v>
      </c>
      <c r="U6139" s="4"/>
    </row>
    <row r="6140" spans="2:21" ht="14.25" customHeight="1" x14ac:dyDescent="0.3">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c r="O6140" s="4" t="str">
        <f>TEXT(Table1[[#This Row],[Invoice Date]],"mmm")</f>
        <v>Apr</v>
      </c>
      <c r="P6140" s="4">
        <f>YEAR(Table1[[#This Row],[Invoice Date]])</f>
        <v>2021</v>
      </c>
      <c r="Q6140" s="4">
        <f>IFERROR(Table1[[#This Row],[Total Sales]]/Table1[[#This Row],[Units Sold]],4)</f>
        <v>63</v>
      </c>
      <c r="R6140" s="4">
        <f>IFERROR(Table1[[#This Row],[Operating Profit]]/Table1[[#This Row],[Units Sold]],0)</f>
        <v>25.2</v>
      </c>
      <c r="S6140" s="4">
        <f>IFERROR((Table1[[#This Row],[Total Sales]]-Table1[[#This Row],[Operating Profit]])/Table1[[#This Row],[Units Sold]],0)</f>
        <v>37.799999999999997</v>
      </c>
      <c r="T6140" s="4" t="str">
        <f>IF(Table1[[#This Row],[Profit per unit]]&gt;$V$8,"Premium","Mass")</f>
        <v>Mass</v>
      </c>
      <c r="U6140" s="4"/>
    </row>
    <row r="6141" spans="2:21" ht="14.25" customHeight="1" x14ac:dyDescent="0.3">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c r="O6141" s="4" t="str">
        <f>TEXT(Table1[[#This Row],[Invoice Date]],"mmm")</f>
        <v>May</v>
      </c>
      <c r="P6141" s="4">
        <f>YEAR(Table1[[#This Row],[Invoice Date]])</f>
        <v>2021</v>
      </c>
      <c r="Q6141" s="4">
        <f>IFERROR(Table1[[#This Row],[Total Sales]]/Table1[[#This Row],[Units Sold]],4)</f>
        <v>47</v>
      </c>
      <c r="R6141" s="4">
        <f>IFERROR(Table1[[#This Row],[Operating Profit]]/Table1[[#This Row],[Units Sold]],0)</f>
        <v>25.380000000000003</v>
      </c>
      <c r="S6141" s="4">
        <f>IFERROR((Table1[[#This Row],[Total Sales]]-Table1[[#This Row],[Operating Profit]])/Table1[[#This Row],[Units Sold]],0)</f>
        <v>21.619999999999997</v>
      </c>
      <c r="T6141" s="4" t="str">
        <f>IF(Table1[[#This Row],[Profit per unit]]&gt;$V$8,"Premium","Mass")</f>
        <v>Mass</v>
      </c>
      <c r="U6141" s="4"/>
    </row>
    <row r="6142" spans="2:21" ht="14.25" customHeight="1" x14ac:dyDescent="0.3">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c r="O6142" s="4" t="str">
        <f>TEXT(Table1[[#This Row],[Invoice Date]],"mmm")</f>
        <v>May</v>
      </c>
      <c r="P6142" s="4">
        <f>YEAR(Table1[[#This Row],[Invoice Date]])</f>
        <v>2021</v>
      </c>
      <c r="Q6142" s="4">
        <f>IFERROR(Table1[[#This Row],[Total Sales]]/Table1[[#This Row],[Units Sold]],4)</f>
        <v>52</v>
      </c>
      <c r="R6142" s="4">
        <f>IFERROR(Table1[[#This Row],[Operating Profit]]/Table1[[#This Row],[Units Sold]],0)</f>
        <v>27.040000000000003</v>
      </c>
      <c r="S6142" s="4">
        <f>IFERROR((Table1[[#This Row],[Total Sales]]-Table1[[#This Row],[Operating Profit]])/Table1[[#This Row],[Units Sold]],0)</f>
        <v>24.959999999999997</v>
      </c>
      <c r="T6142" s="4" t="str">
        <f>IF(Table1[[#This Row],[Profit per unit]]&gt;$V$8,"Premium","Mass")</f>
        <v>Mass</v>
      </c>
      <c r="U6142" s="4"/>
    </row>
    <row r="6143" spans="2:21" ht="14.25" customHeight="1" x14ac:dyDescent="0.3">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c r="O6143" s="4" t="str">
        <f>TEXT(Table1[[#This Row],[Invoice Date]],"mmm")</f>
        <v>May</v>
      </c>
      <c r="P6143" s="4">
        <f>YEAR(Table1[[#This Row],[Invoice Date]])</f>
        <v>2021</v>
      </c>
      <c r="Q6143" s="4">
        <f>IFERROR(Table1[[#This Row],[Total Sales]]/Table1[[#This Row],[Units Sold]],4)</f>
        <v>52</v>
      </c>
      <c r="R6143" s="4">
        <f>IFERROR(Table1[[#This Row],[Operating Profit]]/Table1[[#This Row],[Units Sold]],0)</f>
        <v>26</v>
      </c>
      <c r="S6143" s="4">
        <f>IFERROR((Table1[[#This Row],[Total Sales]]-Table1[[#This Row],[Operating Profit]])/Table1[[#This Row],[Units Sold]],0)</f>
        <v>26</v>
      </c>
      <c r="T6143" s="4" t="str">
        <f>IF(Table1[[#This Row],[Profit per unit]]&gt;$V$8,"Premium","Mass")</f>
        <v>Mass</v>
      </c>
      <c r="U6143" s="4"/>
    </row>
    <row r="6144" spans="2:21" ht="14.25" customHeight="1" x14ac:dyDescent="0.3">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c r="O6144" s="4" t="str">
        <f>TEXT(Table1[[#This Row],[Invoice Date]],"mmm")</f>
        <v>May</v>
      </c>
      <c r="P6144" s="4">
        <f>YEAR(Table1[[#This Row],[Invoice Date]])</f>
        <v>2021</v>
      </c>
      <c r="Q6144" s="4">
        <f>IFERROR(Table1[[#This Row],[Total Sales]]/Table1[[#This Row],[Units Sold]],4)</f>
        <v>47</v>
      </c>
      <c r="R6144" s="4">
        <f>IFERROR(Table1[[#This Row],[Operating Profit]]/Table1[[#This Row],[Units Sold]],0)</f>
        <v>25.38</v>
      </c>
      <c r="S6144" s="4">
        <f>IFERROR((Table1[[#This Row],[Total Sales]]-Table1[[#This Row],[Operating Profit]])/Table1[[#This Row],[Units Sold]],0)</f>
        <v>21.62</v>
      </c>
      <c r="T6144" s="4" t="str">
        <f>IF(Table1[[#This Row],[Profit per unit]]&gt;$V$8,"Premium","Mass")</f>
        <v>Mass</v>
      </c>
      <c r="U6144" s="4"/>
    </row>
    <row r="6145" spans="2:21" ht="14.25" customHeight="1" x14ac:dyDescent="0.3">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c r="O6145" s="4" t="str">
        <f>TEXT(Table1[[#This Row],[Invoice Date]],"mmm")</f>
        <v>May</v>
      </c>
      <c r="P6145" s="4">
        <f>YEAR(Table1[[#This Row],[Invoice Date]])</f>
        <v>2021</v>
      </c>
      <c r="Q6145" s="4">
        <f>IFERROR(Table1[[#This Row],[Total Sales]]/Table1[[#This Row],[Units Sold]],4)</f>
        <v>50</v>
      </c>
      <c r="R6145" s="4">
        <f>IFERROR(Table1[[#This Row],[Operating Profit]]/Table1[[#This Row],[Units Sold]],0)</f>
        <v>24</v>
      </c>
      <c r="S6145" s="4">
        <f>IFERROR((Table1[[#This Row],[Total Sales]]-Table1[[#This Row],[Operating Profit]])/Table1[[#This Row],[Units Sold]],0)</f>
        <v>26</v>
      </c>
      <c r="T6145" s="4" t="str">
        <f>IF(Table1[[#This Row],[Profit per unit]]&gt;$V$8,"Premium","Mass")</f>
        <v>Mass</v>
      </c>
      <c r="U6145" s="4"/>
    </row>
    <row r="6146" spans="2:21" ht="14.25" customHeight="1" x14ac:dyDescent="0.3">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c r="O6146" s="4" t="str">
        <f>TEXT(Table1[[#This Row],[Invoice Date]],"mmm")</f>
        <v>May</v>
      </c>
      <c r="P6146" s="4">
        <f>YEAR(Table1[[#This Row],[Invoice Date]])</f>
        <v>2021</v>
      </c>
      <c r="Q6146" s="4">
        <f>IFERROR(Table1[[#This Row],[Total Sales]]/Table1[[#This Row],[Units Sold]],4)</f>
        <v>64</v>
      </c>
      <c r="R6146" s="4">
        <f>IFERROR(Table1[[#This Row],[Operating Profit]]/Table1[[#This Row],[Units Sold]],0)</f>
        <v>25.6</v>
      </c>
      <c r="S6146" s="4">
        <f>IFERROR((Table1[[#This Row],[Total Sales]]-Table1[[#This Row],[Operating Profit]])/Table1[[#This Row],[Units Sold]],0)</f>
        <v>38.4</v>
      </c>
      <c r="T6146" s="4" t="str">
        <f>IF(Table1[[#This Row],[Profit per unit]]&gt;$V$8,"Premium","Mass")</f>
        <v>Mass</v>
      </c>
      <c r="U6146" s="4"/>
    </row>
    <row r="6147" spans="2:21" ht="14.25" customHeight="1" x14ac:dyDescent="0.3">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c r="O6147" s="4" t="str">
        <f>TEXT(Table1[[#This Row],[Invoice Date]],"mmm")</f>
        <v>Jun</v>
      </c>
      <c r="P6147" s="4">
        <f>YEAR(Table1[[#This Row],[Invoice Date]])</f>
        <v>2021</v>
      </c>
      <c r="Q6147" s="4">
        <f>IFERROR(Table1[[#This Row],[Total Sales]]/Table1[[#This Row],[Units Sold]],4)</f>
        <v>46</v>
      </c>
      <c r="R6147" s="4">
        <f>IFERROR(Table1[[#This Row],[Operating Profit]]/Table1[[#This Row],[Units Sold]],0)</f>
        <v>24.38</v>
      </c>
      <c r="S6147" s="4">
        <f>IFERROR((Table1[[#This Row],[Total Sales]]-Table1[[#This Row],[Operating Profit]])/Table1[[#This Row],[Units Sold]],0)</f>
        <v>21.62</v>
      </c>
      <c r="T6147" s="4" t="str">
        <f>IF(Table1[[#This Row],[Profit per unit]]&gt;$V$8,"Premium","Mass")</f>
        <v>Mass</v>
      </c>
      <c r="U6147" s="4"/>
    </row>
    <row r="6148" spans="2:21" ht="14.25" customHeight="1" x14ac:dyDescent="0.3">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c r="O6148" s="4" t="str">
        <f>TEXT(Table1[[#This Row],[Invoice Date]],"mmm")</f>
        <v>Jun</v>
      </c>
      <c r="P6148" s="4">
        <f>YEAR(Table1[[#This Row],[Invoice Date]])</f>
        <v>2021</v>
      </c>
      <c r="Q6148" s="4">
        <f>IFERROR(Table1[[#This Row],[Total Sales]]/Table1[[#This Row],[Units Sold]],4)</f>
        <v>54</v>
      </c>
      <c r="R6148" s="4">
        <f>IFERROR(Table1[[#This Row],[Operating Profit]]/Table1[[#This Row],[Units Sold]],0)</f>
        <v>27.54</v>
      </c>
      <c r="S6148" s="4">
        <f>IFERROR((Table1[[#This Row],[Total Sales]]-Table1[[#This Row],[Operating Profit]])/Table1[[#This Row],[Units Sold]],0)</f>
        <v>26.46</v>
      </c>
      <c r="T6148" s="4" t="str">
        <f>IF(Table1[[#This Row],[Profit per unit]]&gt;$V$8,"Premium","Mass")</f>
        <v>Mass</v>
      </c>
      <c r="U6148" s="4"/>
    </row>
    <row r="6149" spans="2:21" ht="14.25" customHeight="1" x14ac:dyDescent="0.3">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c r="O6149" s="4" t="str">
        <f>TEXT(Table1[[#This Row],[Invoice Date]],"mmm")</f>
        <v>Jun</v>
      </c>
      <c r="P6149" s="4">
        <f>YEAR(Table1[[#This Row],[Invoice Date]])</f>
        <v>2021</v>
      </c>
      <c r="Q6149" s="4">
        <f>IFERROR(Table1[[#This Row],[Total Sales]]/Table1[[#This Row],[Units Sold]],4)</f>
        <v>52</v>
      </c>
      <c r="R6149" s="4">
        <f>IFERROR(Table1[[#This Row],[Operating Profit]]/Table1[[#This Row],[Units Sold]],0)</f>
        <v>24.959999999999997</v>
      </c>
      <c r="S6149" s="4">
        <f>IFERROR((Table1[[#This Row],[Total Sales]]-Table1[[#This Row],[Operating Profit]])/Table1[[#This Row],[Units Sold]],0)</f>
        <v>27.040000000000003</v>
      </c>
      <c r="T6149" s="4" t="str">
        <f>IF(Table1[[#This Row],[Profit per unit]]&gt;$V$8,"Premium","Mass")</f>
        <v>Mass</v>
      </c>
      <c r="U6149" s="4"/>
    </row>
    <row r="6150" spans="2:21" ht="14.25" customHeight="1" x14ac:dyDescent="0.3">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c r="O6150" s="4" t="str">
        <f>TEXT(Table1[[#This Row],[Invoice Date]],"mmm")</f>
        <v>Jun</v>
      </c>
      <c r="P6150" s="4">
        <f>YEAR(Table1[[#This Row],[Invoice Date]])</f>
        <v>2021</v>
      </c>
      <c r="Q6150" s="4">
        <f>IFERROR(Table1[[#This Row],[Total Sales]]/Table1[[#This Row],[Units Sold]],4)</f>
        <v>49</v>
      </c>
      <c r="R6150" s="4">
        <f>IFERROR(Table1[[#This Row],[Operating Profit]]/Table1[[#This Row],[Units Sold]],0)</f>
        <v>24.990000000000002</v>
      </c>
      <c r="S6150" s="4">
        <f>IFERROR((Table1[[#This Row],[Total Sales]]-Table1[[#This Row],[Operating Profit]])/Table1[[#This Row],[Units Sold]],0)</f>
        <v>24.009999999999998</v>
      </c>
      <c r="T6150" s="4" t="str">
        <f>IF(Table1[[#This Row],[Profit per unit]]&gt;$V$8,"Premium","Mass")</f>
        <v>Mass</v>
      </c>
      <c r="U6150" s="4"/>
    </row>
    <row r="6151" spans="2:21" ht="14.25" customHeight="1" x14ac:dyDescent="0.3">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c r="O6151" s="4" t="str">
        <f>TEXT(Table1[[#This Row],[Invoice Date]],"mmm")</f>
        <v>Jun</v>
      </c>
      <c r="P6151" s="4">
        <f>YEAR(Table1[[#This Row],[Invoice Date]])</f>
        <v>2021</v>
      </c>
      <c r="Q6151" s="4">
        <f>IFERROR(Table1[[#This Row],[Total Sales]]/Table1[[#This Row],[Units Sold]],4)</f>
        <v>51</v>
      </c>
      <c r="R6151" s="4">
        <f>IFERROR(Table1[[#This Row],[Operating Profit]]/Table1[[#This Row],[Units Sold]],0)</f>
        <v>24.48</v>
      </c>
      <c r="S6151" s="4">
        <f>IFERROR((Table1[[#This Row],[Total Sales]]-Table1[[#This Row],[Operating Profit]])/Table1[[#This Row],[Units Sold]],0)</f>
        <v>26.52</v>
      </c>
      <c r="T6151" s="4" t="str">
        <f>IF(Table1[[#This Row],[Profit per unit]]&gt;$V$8,"Premium","Mass")</f>
        <v>Mass</v>
      </c>
      <c r="U6151" s="4"/>
    </row>
    <row r="6152" spans="2:21" ht="14.25" customHeight="1" x14ac:dyDescent="0.3">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c r="O6152" s="4" t="str">
        <f>TEXT(Table1[[#This Row],[Invoice Date]],"mmm")</f>
        <v>Jun</v>
      </c>
      <c r="P6152" s="4">
        <f>YEAR(Table1[[#This Row],[Invoice Date]])</f>
        <v>2021</v>
      </c>
      <c r="Q6152" s="4">
        <f>IFERROR(Table1[[#This Row],[Total Sales]]/Table1[[#This Row],[Units Sold]],4)</f>
        <v>67</v>
      </c>
      <c r="R6152" s="4">
        <f>IFERROR(Table1[[#This Row],[Operating Profit]]/Table1[[#This Row],[Units Sold]],0)</f>
        <v>23.45</v>
      </c>
      <c r="S6152" s="4">
        <f>IFERROR((Table1[[#This Row],[Total Sales]]-Table1[[#This Row],[Operating Profit]])/Table1[[#This Row],[Units Sold]],0)</f>
        <v>43.55</v>
      </c>
      <c r="T6152" s="4" t="str">
        <f>IF(Table1[[#This Row],[Profit per unit]]&gt;$V$8,"Premium","Mass")</f>
        <v>Mass</v>
      </c>
      <c r="U6152" s="4"/>
    </row>
    <row r="6153" spans="2:21" ht="14.25" customHeight="1" x14ac:dyDescent="0.3">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c r="O6153" s="4" t="str">
        <f>TEXT(Table1[[#This Row],[Invoice Date]],"mmm")</f>
        <v>Jul</v>
      </c>
      <c r="P6153" s="4">
        <f>YEAR(Table1[[#This Row],[Invoice Date]])</f>
        <v>2021</v>
      </c>
      <c r="Q6153" s="4">
        <f>IFERROR(Table1[[#This Row],[Total Sales]]/Table1[[#This Row],[Units Sold]],4)</f>
        <v>47</v>
      </c>
      <c r="R6153" s="4">
        <f>IFERROR(Table1[[#This Row],[Operating Profit]]/Table1[[#This Row],[Units Sold]],0)</f>
        <v>23.5</v>
      </c>
      <c r="S6153" s="4">
        <f>IFERROR((Table1[[#This Row],[Total Sales]]-Table1[[#This Row],[Operating Profit]])/Table1[[#This Row],[Units Sold]],0)</f>
        <v>23.5</v>
      </c>
      <c r="T6153" s="4" t="str">
        <f>IF(Table1[[#This Row],[Profit per unit]]&gt;$V$8,"Premium","Mass")</f>
        <v>Mass</v>
      </c>
      <c r="U6153" s="4"/>
    </row>
    <row r="6154" spans="2:21" ht="14.25" customHeight="1" x14ac:dyDescent="0.3">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c r="O6154" s="4" t="str">
        <f>TEXT(Table1[[#This Row],[Invoice Date]],"mmm")</f>
        <v>Jul</v>
      </c>
      <c r="P6154" s="4">
        <f>YEAR(Table1[[#This Row],[Invoice Date]])</f>
        <v>2021</v>
      </c>
      <c r="Q6154" s="4">
        <f>IFERROR(Table1[[#This Row],[Total Sales]]/Table1[[#This Row],[Units Sold]],4)</f>
        <v>51</v>
      </c>
      <c r="R6154" s="4">
        <f>IFERROR(Table1[[#This Row],[Operating Profit]]/Table1[[#This Row],[Units Sold]],0)</f>
        <v>26.01</v>
      </c>
      <c r="S6154" s="4">
        <f>IFERROR((Table1[[#This Row],[Total Sales]]-Table1[[#This Row],[Operating Profit]])/Table1[[#This Row],[Units Sold]],0)</f>
        <v>24.99</v>
      </c>
      <c r="T6154" s="4" t="str">
        <f>IF(Table1[[#This Row],[Profit per unit]]&gt;$V$8,"Premium","Mass")</f>
        <v>Mass</v>
      </c>
      <c r="U6154" s="4"/>
    </row>
    <row r="6155" spans="2:21" ht="14.25" customHeight="1" x14ac:dyDescent="0.3">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c r="O6155" s="4" t="str">
        <f>TEXT(Table1[[#This Row],[Invoice Date]],"mmm")</f>
        <v>Jul</v>
      </c>
      <c r="P6155" s="4">
        <f>YEAR(Table1[[#This Row],[Invoice Date]])</f>
        <v>2021</v>
      </c>
      <c r="Q6155" s="4">
        <f>IFERROR(Table1[[#This Row],[Total Sales]]/Table1[[#This Row],[Units Sold]],4)</f>
        <v>50</v>
      </c>
      <c r="R6155" s="4">
        <f>IFERROR(Table1[[#This Row],[Operating Profit]]/Table1[[#This Row],[Units Sold]],0)</f>
        <v>25</v>
      </c>
      <c r="S6155" s="4">
        <f>IFERROR((Table1[[#This Row],[Total Sales]]-Table1[[#This Row],[Operating Profit]])/Table1[[#This Row],[Units Sold]],0)</f>
        <v>25</v>
      </c>
      <c r="T6155" s="4" t="str">
        <f>IF(Table1[[#This Row],[Profit per unit]]&gt;$V$8,"Premium","Mass")</f>
        <v>Mass</v>
      </c>
      <c r="U6155" s="4"/>
    </row>
    <row r="6156" spans="2:21" ht="14.25" customHeight="1" x14ac:dyDescent="0.3">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c r="O6156" s="4" t="str">
        <f>TEXT(Table1[[#This Row],[Invoice Date]],"mmm")</f>
        <v>Jul</v>
      </c>
      <c r="P6156" s="4">
        <f>YEAR(Table1[[#This Row],[Invoice Date]])</f>
        <v>2021</v>
      </c>
      <c r="Q6156" s="4">
        <f>IFERROR(Table1[[#This Row],[Total Sales]]/Table1[[#This Row],[Units Sold]],4)</f>
        <v>46</v>
      </c>
      <c r="R6156" s="4">
        <f>IFERROR(Table1[[#This Row],[Operating Profit]]/Table1[[#This Row],[Units Sold]],0)</f>
        <v>23.46</v>
      </c>
      <c r="S6156" s="4">
        <f>IFERROR((Table1[[#This Row],[Total Sales]]-Table1[[#This Row],[Operating Profit]])/Table1[[#This Row],[Units Sold]],0)</f>
        <v>22.54</v>
      </c>
      <c r="T6156" s="4" t="str">
        <f>IF(Table1[[#This Row],[Profit per unit]]&gt;$V$8,"Premium","Mass")</f>
        <v>Mass</v>
      </c>
      <c r="U6156" s="4"/>
    </row>
    <row r="6157" spans="2:21" ht="14.25" customHeight="1" x14ac:dyDescent="0.3">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c r="O6157" s="4" t="str">
        <f>TEXT(Table1[[#This Row],[Invoice Date]],"mmm")</f>
        <v>Jul</v>
      </c>
      <c r="P6157" s="4">
        <f>YEAR(Table1[[#This Row],[Invoice Date]])</f>
        <v>2021</v>
      </c>
      <c r="Q6157" s="4">
        <f>IFERROR(Table1[[#This Row],[Total Sales]]/Table1[[#This Row],[Units Sold]],4)</f>
        <v>54</v>
      </c>
      <c r="R6157" s="4">
        <f>IFERROR(Table1[[#This Row],[Operating Profit]]/Table1[[#This Row],[Units Sold]],0)</f>
        <v>25.92</v>
      </c>
      <c r="S6157" s="4">
        <f>IFERROR((Table1[[#This Row],[Total Sales]]-Table1[[#This Row],[Operating Profit]])/Table1[[#This Row],[Units Sold]],0)</f>
        <v>28.08</v>
      </c>
      <c r="T6157" s="4" t="str">
        <f>IF(Table1[[#This Row],[Profit per unit]]&gt;$V$8,"Premium","Mass")</f>
        <v>Mass</v>
      </c>
      <c r="U6157" s="4"/>
    </row>
    <row r="6158" spans="2:21" ht="14.25" customHeight="1" x14ac:dyDescent="0.3">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c r="O6158" s="4" t="str">
        <f>TEXT(Table1[[#This Row],[Invoice Date]],"mmm")</f>
        <v>Jul</v>
      </c>
      <c r="P6158" s="4">
        <f>YEAR(Table1[[#This Row],[Invoice Date]])</f>
        <v>2021</v>
      </c>
      <c r="Q6158" s="4">
        <f>IFERROR(Table1[[#This Row],[Total Sales]]/Table1[[#This Row],[Units Sold]],4)</f>
        <v>67</v>
      </c>
      <c r="R6158" s="4">
        <f>IFERROR(Table1[[#This Row],[Operating Profit]]/Table1[[#This Row],[Units Sold]],0)</f>
        <v>25.46</v>
      </c>
      <c r="S6158" s="4">
        <f>IFERROR((Table1[[#This Row],[Total Sales]]-Table1[[#This Row],[Operating Profit]])/Table1[[#This Row],[Units Sold]],0)</f>
        <v>41.539999999999992</v>
      </c>
      <c r="T6158" s="4" t="str">
        <f>IF(Table1[[#This Row],[Profit per unit]]&gt;$V$8,"Premium","Mass")</f>
        <v>Mass</v>
      </c>
      <c r="U6158" s="4"/>
    </row>
    <row r="6159" spans="2:21" ht="14.25" customHeight="1" x14ac:dyDescent="0.3">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c r="O6159" s="4" t="str">
        <f>TEXT(Table1[[#This Row],[Invoice Date]],"mmm")</f>
        <v>Aug</v>
      </c>
      <c r="P6159" s="4">
        <f>YEAR(Table1[[#This Row],[Invoice Date]])</f>
        <v>2021</v>
      </c>
      <c r="Q6159" s="4">
        <f>IFERROR(Table1[[#This Row],[Total Sales]]/Table1[[#This Row],[Units Sold]],4)</f>
        <v>53</v>
      </c>
      <c r="R6159" s="4">
        <f>IFERROR(Table1[[#This Row],[Operating Profit]]/Table1[[#This Row],[Units Sold]],0)</f>
        <v>27.03</v>
      </c>
      <c r="S6159" s="4">
        <f>IFERROR((Table1[[#This Row],[Total Sales]]-Table1[[#This Row],[Operating Profit]])/Table1[[#This Row],[Units Sold]],0)</f>
        <v>25.97</v>
      </c>
      <c r="T6159" s="4" t="str">
        <f>IF(Table1[[#This Row],[Profit per unit]]&gt;$V$8,"Premium","Mass")</f>
        <v>Mass</v>
      </c>
      <c r="U6159" s="4"/>
    </row>
    <row r="6160" spans="2:21" ht="14.25" customHeight="1" x14ac:dyDescent="0.3">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c r="O6160" s="4" t="str">
        <f>TEXT(Table1[[#This Row],[Invoice Date]],"mmm")</f>
        <v>Aug</v>
      </c>
      <c r="P6160" s="4">
        <f>YEAR(Table1[[#This Row],[Invoice Date]])</f>
        <v>2021</v>
      </c>
      <c r="Q6160" s="4">
        <f>IFERROR(Table1[[#This Row],[Total Sales]]/Table1[[#This Row],[Units Sold]],4)</f>
        <v>58</v>
      </c>
      <c r="R6160" s="4">
        <f>IFERROR(Table1[[#This Row],[Operating Profit]]/Table1[[#This Row],[Units Sold]],0)</f>
        <v>30.16</v>
      </c>
      <c r="S6160" s="4">
        <f>IFERROR((Table1[[#This Row],[Total Sales]]-Table1[[#This Row],[Operating Profit]])/Table1[[#This Row],[Units Sold]],0)</f>
        <v>27.84</v>
      </c>
      <c r="T6160" s="4" t="str">
        <f>IF(Table1[[#This Row],[Profit per unit]]&gt;$V$8,"Premium","Mass")</f>
        <v>Mass</v>
      </c>
      <c r="U6160" s="4"/>
    </row>
    <row r="6161" spans="2:21" ht="14.25" customHeight="1" x14ac:dyDescent="0.3">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c r="O6161" s="4" t="str">
        <f>TEXT(Table1[[#This Row],[Invoice Date]],"mmm")</f>
        <v>Aug</v>
      </c>
      <c r="P6161" s="4">
        <f>YEAR(Table1[[#This Row],[Invoice Date]])</f>
        <v>2021</v>
      </c>
      <c r="Q6161" s="4">
        <f>IFERROR(Table1[[#This Row],[Total Sales]]/Table1[[#This Row],[Units Sold]],4)</f>
        <v>54</v>
      </c>
      <c r="R6161" s="4">
        <f>IFERROR(Table1[[#This Row],[Operating Profit]]/Table1[[#This Row],[Units Sold]],0)</f>
        <v>24.839999999999996</v>
      </c>
      <c r="S6161" s="4">
        <f>IFERROR((Table1[[#This Row],[Total Sales]]-Table1[[#This Row],[Operating Profit]])/Table1[[#This Row],[Units Sold]],0)</f>
        <v>29.16</v>
      </c>
      <c r="T6161" s="4" t="str">
        <f>IF(Table1[[#This Row],[Profit per unit]]&gt;$V$8,"Premium","Mass")</f>
        <v>Mass</v>
      </c>
      <c r="U6161" s="4"/>
    </row>
    <row r="6162" spans="2:21" ht="14.25" customHeight="1" x14ac:dyDescent="0.3">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c r="O6162" s="4" t="str">
        <f>TEXT(Table1[[#This Row],[Invoice Date]],"mmm")</f>
        <v>Aug</v>
      </c>
      <c r="P6162" s="4">
        <f>YEAR(Table1[[#This Row],[Invoice Date]])</f>
        <v>2021</v>
      </c>
      <c r="Q6162" s="4">
        <f>IFERROR(Table1[[#This Row],[Total Sales]]/Table1[[#This Row],[Units Sold]],4)</f>
        <v>53</v>
      </c>
      <c r="R6162" s="4">
        <f>IFERROR(Table1[[#This Row],[Operating Profit]]/Table1[[#This Row],[Units Sold]],0)</f>
        <v>27.560000000000002</v>
      </c>
      <c r="S6162" s="4">
        <f>IFERROR((Table1[[#This Row],[Total Sales]]-Table1[[#This Row],[Operating Profit]])/Table1[[#This Row],[Units Sold]],0)</f>
        <v>25.439999999999998</v>
      </c>
      <c r="T6162" s="4" t="str">
        <f>IF(Table1[[#This Row],[Profit per unit]]&gt;$V$8,"Premium","Mass")</f>
        <v>Mass</v>
      </c>
      <c r="U6162" s="4"/>
    </row>
    <row r="6163" spans="2:21" ht="14.25" customHeight="1" x14ac:dyDescent="0.3">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c r="O6163" s="4" t="str">
        <f>TEXT(Table1[[#This Row],[Invoice Date]],"mmm")</f>
        <v>Aug</v>
      </c>
      <c r="P6163" s="4">
        <f>YEAR(Table1[[#This Row],[Invoice Date]])</f>
        <v>2021</v>
      </c>
      <c r="Q6163" s="4">
        <f>IFERROR(Table1[[#This Row],[Total Sales]]/Table1[[#This Row],[Units Sold]],4)</f>
        <v>60</v>
      </c>
      <c r="R6163" s="4">
        <f>IFERROR(Table1[[#This Row],[Operating Profit]]/Table1[[#This Row],[Units Sold]],0)</f>
        <v>28.799999999999997</v>
      </c>
      <c r="S6163" s="4">
        <f>IFERROR((Table1[[#This Row],[Total Sales]]-Table1[[#This Row],[Operating Profit]])/Table1[[#This Row],[Units Sold]],0)</f>
        <v>31.200000000000003</v>
      </c>
      <c r="T6163" s="4" t="str">
        <f>IF(Table1[[#This Row],[Profit per unit]]&gt;$V$8,"Premium","Mass")</f>
        <v>Mass</v>
      </c>
      <c r="U6163" s="4"/>
    </row>
    <row r="6164" spans="2:21" ht="14.25" customHeight="1" x14ac:dyDescent="0.3">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c r="O6164" s="4" t="str">
        <f>TEXT(Table1[[#This Row],[Invoice Date]],"mmm")</f>
        <v>Aug</v>
      </c>
      <c r="P6164" s="4">
        <f>YEAR(Table1[[#This Row],[Invoice Date]])</f>
        <v>2021</v>
      </c>
      <c r="Q6164" s="4">
        <f>IFERROR(Table1[[#This Row],[Total Sales]]/Table1[[#This Row],[Units Sold]],4)</f>
        <v>68</v>
      </c>
      <c r="R6164" s="4">
        <f>IFERROR(Table1[[#This Row],[Operating Profit]]/Table1[[#This Row],[Units Sold]],0)</f>
        <v>23.799999999999997</v>
      </c>
      <c r="S6164" s="4">
        <f>IFERROR((Table1[[#This Row],[Total Sales]]-Table1[[#This Row],[Operating Profit]])/Table1[[#This Row],[Units Sold]],0)</f>
        <v>44.2</v>
      </c>
      <c r="T6164" s="4" t="str">
        <f>IF(Table1[[#This Row],[Profit per unit]]&gt;$V$8,"Premium","Mass")</f>
        <v>Mass</v>
      </c>
      <c r="U6164" s="4"/>
    </row>
    <row r="6165" spans="2:21" ht="14.25" customHeight="1" x14ac:dyDescent="0.3">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c r="O6165" s="4" t="str">
        <f>TEXT(Table1[[#This Row],[Invoice Date]],"mmm")</f>
        <v>Sep</v>
      </c>
      <c r="P6165" s="4">
        <f>YEAR(Table1[[#This Row],[Invoice Date]])</f>
        <v>2021</v>
      </c>
      <c r="Q6165" s="4">
        <f>IFERROR(Table1[[#This Row],[Total Sales]]/Table1[[#This Row],[Units Sold]],4)</f>
        <v>43</v>
      </c>
      <c r="R6165" s="4">
        <f>IFERROR(Table1[[#This Row],[Operating Profit]]/Table1[[#This Row],[Units Sold]],0)</f>
        <v>23.220000000000002</v>
      </c>
      <c r="S6165" s="4">
        <f>IFERROR((Table1[[#This Row],[Total Sales]]-Table1[[#This Row],[Operating Profit]])/Table1[[#This Row],[Units Sold]],0)</f>
        <v>19.779999999999998</v>
      </c>
      <c r="T6165" s="4" t="str">
        <f>IF(Table1[[#This Row],[Profit per unit]]&gt;$V$8,"Premium","Mass")</f>
        <v>Mass</v>
      </c>
      <c r="U6165" s="4"/>
    </row>
    <row r="6166" spans="2:21" ht="14.25" customHeight="1" x14ac:dyDescent="0.3">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c r="O6166" s="4" t="str">
        <f>TEXT(Table1[[#This Row],[Invoice Date]],"mmm")</f>
        <v>Sep</v>
      </c>
      <c r="P6166" s="4">
        <f>YEAR(Table1[[#This Row],[Invoice Date]])</f>
        <v>2021</v>
      </c>
      <c r="Q6166" s="4">
        <f>IFERROR(Table1[[#This Row],[Total Sales]]/Table1[[#This Row],[Units Sold]],4)</f>
        <v>47</v>
      </c>
      <c r="R6166" s="4">
        <f>IFERROR(Table1[[#This Row],[Operating Profit]]/Table1[[#This Row],[Units Sold]],0)</f>
        <v>25.85</v>
      </c>
      <c r="S6166" s="4">
        <f>IFERROR((Table1[[#This Row],[Total Sales]]-Table1[[#This Row],[Operating Profit]])/Table1[[#This Row],[Units Sold]],0)</f>
        <v>21.15</v>
      </c>
      <c r="T6166" s="4" t="str">
        <f>IF(Table1[[#This Row],[Profit per unit]]&gt;$V$8,"Premium","Mass")</f>
        <v>Mass</v>
      </c>
      <c r="U6166" s="4"/>
    </row>
    <row r="6167" spans="2:21" ht="14.25" customHeight="1" x14ac:dyDescent="0.3">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c r="O6167" s="4" t="str">
        <f>TEXT(Table1[[#This Row],[Invoice Date]],"mmm")</f>
        <v>Sep</v>
      </c>
      <c r="P6167" s="4">
        <f>YEAR(Table1[[#This Row],[Invoice Date]])</f>
        <v>2021</v>
      </c>
      <c r="Q6167" s="4">
        <f>IFERROR(Table1[[#This Row],[Total Sales]]/Table1[[#This Row],[Units Sold]],4)</f>
        <v>42</v>
      </c>
      <c r="R6167" s="4">
        <f>IFERROR(Table1[[#This Row],[Operating Profit]]/Table1[[#This Row],[Units Sold]],0)</f>
        <v>19.739999999999998</v>
      </c>
      <c r="S6167" s="4">
        <f>IFERROR((Table1[[#This Row],[Total Sales]]-Table1[[#This Row],[Operating Profit]])/Table1[[#This Row],[Units Sold]],0)</f>
        <v>22.26</v>
      </c>
      <c r="T6167" s="4" t="str">
        <f>IF(Table1[[#This Row],[Profit per unit]]&gt;$V$8,"Premium","Mass")</f>
        <v>Mass</v>
      </c>
      <c r="U6167" s="4"/>
    </row>
    <row r="6168" spans="2:21" ht="14.25" customHeight="1" x14ac:dyDescent="0.3">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c r="O6168" s="4" t="str">
        <f>TEXT(Table1[[#This Row],[Invoice Date]],"mmm")</f>
        <v>Sep</v>
      </c>
      <c r="P6168" s="4">
        <f>YEAR(Table1[[#This Row],[Invoice Date]])</f>
        <v>2021</v>
      </c>
      <c r="Q6168" s="4">
        <f>IFERROR(Table1[[#This Row],[Total Sales]]/Table1[[#This Row],[Units Sold]],4)</f>
        <v>43</v>
      </c>
      <c r="R6168" s="4">
        <f>IFERROR(Table1[[#This Row],[Operating Profit]]/Table1[[#This Row],[Units Sold]],0)</f>
        <v>23.220000000000002</v>
      </c>
      <c r="S6168" s="4">
        <f>IFERROR((Table1[[#This Row],[Total Sales]]-Table1[[#This Row],[Operating Profit]])/Table1[[#This Row],[Units Sold]],0)</f>
        <v>19.779999999999998</v>
      </c>
      <c r="T6168" s="4" t="str">
        <f>IF(Table1[[#This Row],[Profit per unit]]&gt;$V$8,"Premium","Mass")</f>
        <v>Mass</v>
      </c>
      <c r="U6168" s="4"/>
    </row>
    <row r="6169" spans="2:21" ht="14.25" customHeight="1" x14ac:dyDescent="0.3">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c r="O6169" s="4" t="str">
        <f>TEXT(Table1[[#This Row],[Invoice Date]],"mmm")</f>
        <v>Sep</v>
      </c>
      <c r="P6169" s="4">
        <f>YEAR(Table1[[#This Row],[Invoice Date]])</f>
        <v>2021</v>
      </c>
      <c r="Q6169" s="4">
        <f>IFERROR(Table1[[#This Row],[Total Sales]]/Table1[[#This Row],[Units Sold]],4)</f>
        <v>54</v>
      </c>
      <c r="R6169" s="4">
        <f>IFERROR(Table1[[#This Row],[Operating Profit]]/Table1[[#This Row],[Units Sold]],0)</f>
        <v>25.92</v>
      </c>
      <c r="S6169" s="4">
        <f>IFERROR((Table1[[#This Row],[Total Sales]]-Table1[[#This Row],[Operating Profit]])/Table1[[#This Row],[Units Sold]],0)</f>
        <v>28.08</v>
      </c>
      <c r="T6169" s="4" t="str">
        <f>IF(Table1[[#This Row],[Profit per unit]]&gt;$V$8,"Premium","Mass")</f>
        <v>Mass</v>
      </c>
      <c r="U6169" s="4"/>
    </row>
    <row r="6170" spans="2:21" ht="14.25" customHeight="1" x14ac:dyDescent="0.3">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c r="O6170" s="4" t="str">
        <f>TEXT(Table1[[#This Row],[Invoice Date]],"mmm")</f>
        <v>Sep</v>
      </c>
      <c r="P6170" s="4">
        <f>YEAR(Table1[[#This Row],[Invoice Date]])</f>
        <v>2021</v>
      </c>
      <c r="Q6170" s="4">
        <f>IFERROR(Table1[[#This Row],[Total Sales]]/Table1[[#This Row],[Units Sold]],4)</f>
        <v>59</v>
      </c>
      <c r="R6170" s="4">
        <f>IFERROR(Table1[[#This Row],[Operating Profit]]/Table1[[#This Row],[Units Sold]],0)</f>
        <v>23.6</v>
      </c>
      <c r="S6170" s="4">
        <f>IFERROR((Table1[[#This Row],[Total Sales]]-Table1[[#This Row],[Operating Profit]])/Table1[[#This Row],[Units Sold]],0)</f>
        <v>35.4</v>
      </c>
      <c r="T6170" s="4" t="str">
        <f>IF(Table1[[#This Row],[Profit per unit]]&gt;$V$8,"Premium","Mass")</f>
        <v>Mass</v>
      </c>
      <c r="U6170" s="4"/>
    </row>
    <row r="6171" spans="2:21" ht="14.25" customHeight="1" x14ac:dyDescent="0.3">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c r="O6171" s="4" t="str">
        <f>TEXT(Table1[[#This Row],[Invoice Date]],"mmm")</f>
        <v>Oct</v>
      </c>
      <c r="P6171" s="4">
        <f>YEAR(Table1[[#This Row],[Invoice Date]])</f>
        <v>2021</v>
      </c>
      <c r="Q6171" s="4">
        <f>IFERROR(Table1[[#This Row],[Total Sales]]/Table1[[#This Row],[Units Sold]],4)</f>
        <v>42</v>
      </c>
      <c r="R6171" s="4">
        <f>IFERROR(Table1[[#This Row],[Operating Profit]]/Table1[[#This Row],[Units Sold]],0)</f>
        <v>21.419999999999998</v>
      </c>
      <c r="S6171" s="4">
        <f>IFERROR((Table1[[#This Row],[Total Sales]]-Table1[[#This Row],[Operating Profit]])/Table1[[#This Row],[Units Sold]],0)</f>
        <v>20.580000000000002</v>
      </c>
      <c r="T6171" s="4" t="str">
        <f>IF(Table1[[#This Row],[Profit per unit]]&gt;$V$8,"Premium","Mass")</f>
        <v>Mass</v>
      </c>
      <c r="U6171" s="4"/>
    </row>
    <row r="6172" spans="2:21" ht="14.25" customHeight="1" x14ac:dyDescent="0.3">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c r="O6172" s="4" t="str">
        <f>TEXT(Table1[[#This Row],[Invoice Date]],"mmm")</f>
        <v>Oct</v>
      </c>
      <c r="P6172" s="4">
        <f>YEAR(Table1[[#This Row],[Invoice Date]])</f>
        <v>2021</v>
      </c>
      <c r="Q6172" s="4">
        <f>IFERROR(Table1[[#This Row],[Total Sales]]/Table1[[#This Row],[Units Sold]],4)</f>
        <v>47</v>
      </c>
      <c r="R6172" s="4">
        <f>IFERROR(Table1[[#This Row],[Operating Profit]]/Table1[[#This Row],[Units Sold]],0)</f>
        <v>24.44</v>
      </c>
      <c r="S6172" s="4">
        <f>IFERROR((Table1[[#This Row],[Total Sales]]-Table1[[#This Row],[Operating Profit]])/Table1[[#This Row],[Units Sold]],0)</f>
        <v>22.56</v>
      </c>
      <c r="T6172" s="4" t="str">
        <f>IF(Table1[[#This Row],[Profit per unit]]&gt;$V$8,"Premium","Mass")</f>
        <v>Mass</v>
      </c>
      <c r="U6172" s="4"/>
    </row>
    <row r="6173" spans="2:21" ht="14.25" customHeight="1" x14ac:dyDescent="0.3">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c r="O6173" s="4" t="str">
        <f>TEXT(Table1[[#This Row],[Invoice Date]],"mmm")</f>
        <v>Oct</v>
      </c>
      <c r="P6173" s="4">
        <f>YEAR(Table1[[#This Row],[Invoice Date]])</f>
        <v>2021</v>
      </c>
      <c r="Q6173" s="4">
        <f>IFERROR(Table1[[#This Row],[Total Sales]]/Table1[[#This Row],[Units Sold]],4)</f>
        <v>42</v>
      </c>
      <c r="R6173" s="4">
        <f>IFERROR(Table1[[#This Row],[Operating Profit]]/Table1[[#This Row],[Units Sold]],0)</f>
        <v>19.739999999999998</v>
      </c>
      <c r="S6173" s="4">
        <f>IFERROR((Table1[[#This Row],[Total Sales]]-Table1[[#This Row],[Operating Profit]])/Table1[[#This Row],[Units Sold]],0)</f>
        <v>22.26</v>
      </c>
      <c r="T6173" s="4" t="str">
        <f>IF(Table1[[#This Row],[Profit per unit]]&gt;$V$8,"Premium","Mass")</f>
        <v>Mass</v>
      </c>
      <c r="U6173" s="4"/>
    </row>
    <row r="6174" spans="2:21" ht="14.25" customHeight="1" x14ac:dyDescent="0.3">
      <c r="B6174" s="4" t="s">
        <v>26</v>
      </c>
      <c r="C6174" s="4">
        <v>1128299</v>
      </c>
      <c r="D6174" s="5">
        <v>44482</v>
      </c>
      <c r="E6174" s="4" t="s">
        <v>48</v>
      </c>
      <c r="F6174" s="4" t="s">
        <v>90</v>
      </c>
      <c r="G6174" s="4" t="s">
        <v>91</v>
      </c>
      <c r="H6174" s="6" t="s">
        <v>21</v>
      </c>
      <c r="I6174" s="7">
        <v>44</v>
      </c>
      <c r="J6174" s="8">
        <v>88</v>
      </c>
      <c r="K6174" s="9">
        <v>3872</v>
      </c>
      <c r="L6174" s="9">
        <v>1936</v>
      </c>
      <c r="M6174" s="10">
        <v>0.5</v>
      </c>
      <c r="N6174" s="4" t="s">
        <v>83</v>
      </c>
      <c r="O6174" s="4" t="str">
        <f>TEXT(Table1[[#This Row],[Invoice Date]],"mmm")</f>
        <v>Oct</v>
      </c>
      <c r="P6174" s="4">
        <f>YEAR(Table1[[#This Row],[Invoice Date]])</f>
        <v>2021</v>
      </c>
      <c r="Q6174" s="4">
        <f>IFERROR(Table1[[#This Row],[Total Sales]]/Table1[[#This Row],[Units Sold]],4)</f>
        <v>44</v>
      </c>
      <c r="R6174" s="4">
        <f>IFERROR(Table1[[#This Row],[Operating Profit]]/Table1[[#This Row],[Units Sold]],0)</f>
        <v>22</v>
      </c>
      <c r="S6174" s="4">
        <f>IFERROR((Table1[[#This Row],[Total Sales]]-Table1[[#This Row],[Operating Profit]])/Table1[[#This Row],[Units Sold]],0)</f>
        <v>22</v>
      </c>
      <c r="T6174" s="4" t="str">
        <f>IF(Table1[[#This Row],[Profit per unit]]&gt;$V$8,"Premium","Mass")</f>
        <v>Mass</v>
      </c>
      <c r="U6174" s="4"/>
    </row>
    <row r="6175" spans="2:21" ht="14.25" customHeight="1" x14ac:dyDescent="0.3">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c r="O6175" s="4" t="str">
        <f>TEXT(Table1[[#This Row],[Invoice Date]],"mmm")</f>
        <v>Oct</v>
      </c>
      <c r="P6175" s="4">
        <f>YEAR(Table1[[#This Row],[Invoice Date]])</f>
        <v>2021</v>
      </c>
      <c r="Q6175" s="4">
        <f>IFERROR(Table1[[#This Row],[Total Sales]]/Table1[[#This Row],[Units Sold]],4)</f>
        <v>50</v>
      </c>
      <c r="R6175" s="4">
        <f>IFERROR(Table1[[#This Row],[Operating Profit]]/Table1[[#This Row],[Units Sold]],0)</f>
        <v>23</v>
      </c>
      <c r="S6175" s="4">
        <f>IFERROR((Table1[[#This Row],[Total Sales]]-Table1[[#This Row],[Operating Profit]])/Table1[[#This Row],[Units Sold]],0)</f>
        <v>27</v>
      </c>
      <c r="T6175" s="4" t="str">
        <f>IF(Table1[[#This Row],[Profit per unit]]&gt;$V$8,"Premium","Mass")</f>
        <v>Mass</v>
      </c>
      <c r="U6175" s="4"/>
    </row>
    <row r="6176" spans="2:21" ht="14.25" customHeight="1" x14ac:dyDescent="0.3">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c r="O6176" s="4" t="str">
        <f>TEXT(Table1[[#This Row],[Invoice Date]],"mmm")</f>
        <v>Oct</v>
      </c>
      <c r="P6176" s="4">
        <f>YEAR(Table1[[#This Row],[Invoice Date]])</f>
        <v>2021</v>
      </c>
      <c r="Q6176" s="4">
        <f>IFERROR(Table1[[#This Row],[Total Sales]]/Table1[[#This Row],[Units Sold]],4)</f>
        <v>64</v>
      </c>
      <c r="R6176" s="4">
        <f>IFERROR(Table1[[#This Row],[Operating Profit]]/Table1[[#This Row],[Units Sold]],0)</f>
        <v>24.96</v>
      </c>
      <c r="S6176" s="4">
        <f>IFERROR((Table1[[#This Row],[Total Sales]]-Table1[[#This Row],[Operating Profit]])/Table1[[#This Row],[Units Sold]],0)</f>
        <v>39.04</v>
      </c>
      <c r="T6176" s="4" t="str">
        <f>IF(Table1[[#This Row],[Profit per unit]]&gt;$V$8,"Premium","Mass")</f>
        <v>Mass</v>
      </c>
      <c r="U6176" s="4"/>
    </row>
    <row r="6177" spans="2:21" ht="14.25" customHeight="1" x14ac:dyDescent="0.3">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c r="O6177" s="4" t="str">
        <f>TEXT(Table1[[#This Row],[Invoice Date]],"mmm")</f>
        <v>Nov</v>
      </c>
      <c r="P6177" s="4">
        <f>YEAR(Table1[[#This Row],[Invoice Date]])</f>
        <v>2021</v>
      </c>
      <c r="Q6177" s="4">
        <f>IFERROR(Table1[[#This Row],[Total Sales]]/Table1[[#This Row],[Units Sold]],4)</f>
        <v>51</v>
      </c>
      <c r="R6177" s="4">
        <f>IFERROR(Table1[[#This Row],[Operating Profit]]/Table1[[#This Row],[Units Sold]],0)</f>
        <v>26.009999999999998</v>
      </c>
      <c r="S6177" s="4">
        <f>IFERROR((Table1[[#This Row],[Total Sales]]-Table1[[#This Row],[Operating Profit]])/Table1[[#This Row],[Units Sold]],0)</f>
        <v>24.990000000000002</v>
      </c>
      <c r="T6177" s="4" t="str">
        <f>IF(Table1[[#This Row],[Profit per unit]]&gt;$V$8,"Premium","Mass")</f>
        <v>Mass</v>
      </c>
      <c r="U6177" s="4"/>
    </row>
    <row r="6178" spans="2:21" ht="14.25" customHeight="1" x14ac:dyDescent="0.3">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c r="O6178" s="4" t="str">
        <f>TEXT(Table1[[#This Row],[Invoice Date]],"mmm")</f>
        <v>Nov</v>
      </c>
      <c r="P6178" s="4">
        <f>YEAR(Table1[[#This Row],[Invoice Date]])</f>
        <v>2021</v>
      </c>
      <c r="Q6178" s="4">
        <f>IFERROR(Table1[[#This Row],[Total Sales]]/Table1[[#This Row],[Units Sold]],4)</f>
        <v>58</v>
      </c>
      <c r="R6178" s="4">
        <f>IFERROR(Table1[[#This Row],[Operating Profit]]/Table1[[#This Row],[Units Sold]],0)</f>
        <v>31.320000000000004</v>
      </c>
      <c r="S6178" s="4">
        <f>IFERROR((Table1[[#This Row],[Total Sales]]-Table1[[#This Row],[Operating Profit]])/Table1[[#This Row],[Units Sold]],0)</f>
        <v>26.679999999999996</v>
      </c>
      <c r="T6178" s="4" t="str">
        <f>IF(Table1[[#This Row],[Profit per unit]]&gt;$V$8,"Premium","Mass")</f>
        <v>Mass</v>
      </c>
      <c r="U6178" s="4"/>
    </row>
    <row r="6179" spans="2:21" ht="14.25" customHeight="1" x14ac:dyDescent="0.3">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c r="O6179" s="4" t="str">
        <f>TEXT(Table1[[#This Row],[Invoice Date]],"mmm")</f>
        <v>Nov</v>
      </c>
      <c r="P6179" s="4">
        <f>YEAR(Table1[[#This Row],[Invoice Date]])</f>
        <v>2021</v>
      </c>
      <c r="Q6179" s="4">
        <f>IFERROR(Table1[[#This Row],[Total Sales]]/Table1[[#This Row],[Units Sold]],4)</f>
        <v>54</v>
      </c>
      <c r="R6179" s="4">
        <f>IFERROR(Table1[[#This Row],[Operating Profit]]/Table1[[#This Row],[Units Sold]],0)</f>
        <v>25.38</v>
      </c>
      <c r="S6179" s="4">
        <f>IFERROR((Table1[[#This Row],[Total Sales]]-Table1[[#This Row],[Operating Profit]])/Table1[[#This Row],[Units Sold]],0)</f>
        <v>28.62</v>
      </c>
      <c r="T6179" s="4" t="str">
        <f>IF(Table1[[#This Row],[Profit per unit]]&gt;$V$8,"Premium","Mass")</f>
        <v>Mass</v>
      </c>
      <c r="U6179" s="4"/>
    </row>
    <row r="6180" spans="2:21" ht="14.25" customHeight="1" x14ac:dyDescent="0.3">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c r="O6180" s="4" t="str">
        <f>TEXT(Table1[[#This Row],[Invoice Date]],"mmm")</f>
        <v>Nov</v>
      </c>
      <c r="P6180" s="4">
        <f>YEAR(Table1[[#This Row],[Invoice Date]])</f>
        <v>2021</v>
      </c>
      <c r="Q6180" s="4">
        <f>IFERROR(Table1[[#This Row],[Total Sales]]/Table1[[#This Row],[Units Sold]],4)</f>
        <v>51</v>
      </c>
      <c r="R6180" s="4">
        <f>IFERROR(Table1[[#This Row],[Operating Profit]]/Table1[[#This Row],[Units Sold]],0)</f>
        <v>26.520000000000003</v>
      </c>
      <c r="S6180" s="4">
        <f>IFERROR((Table1[[#This Row],[Total Sales]]-Table1[[#This Row],[Operating Profit]])/Table1[[#This Row],[Units Sold]],0)</f>
        <v>24.479999999999997</v>
      </c>
      <c r="T6180" s="4" t="str">
        <f>IF(Table1[[#This Row],[Profit per unit]]&gt;$V$8,"Premium","Mass")</f>
        <v>Mass</v>
      </c>
      <c r="U6180" s="4"/>
    </row>
    <row r="6181" spans="2:21" ht="14.25" customHeight="1" x14ac:dyDescent="0.3">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c r="O6181" s="4" t="str">
        <f>TEXT(Table1[[#This Row],[Invoice Date]],"mmm")</f>
        <v>Nov</v>
      </c>
      <c r="P6181" s="4">
        <f>YEAR(Table1[[#This Row],[Invoice Date]])</f>
        <v>2021</v>
      </c>
      <c r="Q6181" s="4">
        <f>IFERROR(Table1[[#This Row],[Total Sales]]/Table1[[#This Row],[Units Sold]],4)</f>
        <v>60</v>
      </c>
      <c r="R6181" s="4">
        <f>IFERROR(Table1[[#This Row],[Operating Profit]]/Table1[[#This Row],[Units Sold]],0)</f>
        <v>28.199999999999996</v>
      </c>
      <c r="S6181" s="4">
        <f>IFERROR((Table1[[#This Row],[Total Sales]]-Table1[[#This Row],[Operating Profit]])/Table1[[#This Row],[Units Sold]],0)</f>
        <v>31.800000000000004</v>
      </c>
      <c r="T6181" s="4" t="str">
        <f>IF(Table1[[#This Row],[Profit per unit]]&gt;$V$8,"Premium","Mass")</f>
        <v>Mass</v>
      </c>
      <c r="U6181" s="4"/>
    </row>
    <row r="6182" spans="2:21" ht="14.25" customHeight="1" x14ac:dyDescent="0.3">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c r="O6182" s="4" t="str">
        <f>TEXT(Table1[[#This Row],[Invoice Date]],"mmm")</f>
        <v>Nov</v>
      </c>
      <c r="P6182" s="4">
        <f>YEAR(Table1[[#This Row],[Invoice Date]])</f>
        <v>2021</v>
      </c>
      <c r="Q6182" s="4">
        <f>IFERROR(Table1[[#This Row],[Total Sales]]/Table1[[#This Row],[Units Sold]],4)</f>
        <v>65</v>
      </c>
      <c r="R6182" s="4">
        <f>IFERROR(Table1[[#This Row],[Operating Profit]]/Table1[[#This Row],[Units Sold]],0)</f>
        <v>22.75</v>
      </c>
      <c r="S6182" s="4">
        <f>IFERROR((Table1[[#This Row],[Total Sales]]-Table1[[#This Row],[Operating Profit]])/Table1[[#This Row],[Units Sold]],0)</f>
        <v>42.25</v>
      </c>
      <c r="T6182" s="4" t="str">
        <f>IF(Table1[[#This Row],[Profit per unit]]&gt;$V$8,"Premium","Mass")</f>
        <v>Mass</v>
      </c>
      <c r="U6182" s="4"/>
    </row>
    <row r="6183" spans="2:21" ht="14.25" customHeight="1" x14ac:dyDescent="0.3">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c r="O6183" s="4" t="str">
        <f>TEXT(Table1[[#This Row],[Invoice Date]],"mmm")</f>
        <v>Dec</v>
      </c>
      <c r="P6183" s="4">
        <f>YEAR(Table1[[#This Row],[Invoice Date]])</f>
        <v>2021</v>
      </c>
      <c r="Q6183" s="4">
        <f>IFERROR(Table1[[#This Row],[Total Sales]]/Table1[[#This Row],[Units Sold]],4)</f>
        <v>50</v>
      </c>
      <c r="R6183" s="4">
        <f>IFERROR(Table1[[#This Row],[Operating Profit]]/Table1[[#This Row],[Units Sold]],0)</f>
        <v>27.5</v>
      </c>
      <c r="S6183" s="4">
        <f>IFERROR((Table1[[#This Row],[Total Sales]]-Table1[[#This Row],[Operating Profit]])/Table1[[#This Row],[Units Sold]],0)</f>
        <v>22.5</v>
      </c>
      <c r="T6183" s="4" t="str">
        <f>IF(Table1[[#This Row],[Profit per unit]]&gt;$V$8,"Premium","Mass")</f>
        <v>Mass</v>
      </c>
      <c r="U6183" s="4"/>
    </row>
    <row r="6184" spans="2:21" ht="14.25" customHeight="1" x14ac:dyDescent="0.3">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c r="O6184" s="4" t="str">
        <f>TEXT(Table1[[#This Row],[Invoice Date]],"mmm")</f>
        <v>Dec</v>
      </c>
      <c r="P6184" s="4">
        <f>YEAR(Table1[[#This Row],[Invoice Date]])</f>
        <v>2021</v>
      </c>
      <c r="Q6184" s="4">
        <f>IFERROR(Table1[[#This Row],[Total Sales]]/Table1[[#This Row],[Units Sold]],4)</f>
        <v>58</v>
      </c>
      <c r="R6184" s="4">
        <f>IFERROR(Table1[[#This Row],[Operating Profit]]/Table1[[#This Row],[Units Sold]],0)</f>
        <v>30.740000000000002</v>
      </c>
      <c r="S6184" s="4">
        <f>IFERROR((Table1[[#This Row],[Total Sales]]-Table1[[#This Row],[Operating Profit]])/Table1[[#This Row],[Units Sold]],0)</f>
        <v>27.259999999999998</v>
      </c>
      <c r="T6184" s="4" t="str">
        <f>IF(Table1[[#This Row],[Profit per unit]]&gt;$V$8,"Premium","Mass")</f>
        <v>Mass</v>
      </c>
      <c r="U6184" s="4"/>
    </row>
    <row r="6185" spans="2:21" ht="14.25" customHeight="1" x14ac:dyDescent="0.3">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c r="O6185" s="4" t="str">
        <f>TEXT(Table1[[#This Row],[Invoice Date]],"mmm")</f>
        <v>Dec</v>
      </c>
      <c r="P6185" s="4">
        <f>YEAR(Table1[[#This Row],[Invoice Date]])</f>
        <v>2021</v>
      </c>
      <c r="Q6185" s="4">
        <f>IFERROR(Table1[[#This Row],[Total Sales]]/Table1[[#This Row],[Units Sold]],4)</f>
        <v>53</v>
      </c>
      <c r="R6185" s="4">
        <f>IFERROR(Table1[[#This Row],[Operating Profit]]/Table1[[#This Row],[Units Sold]],0)</f>
        <v>26.5</v>
      </c>
      <c r="S6185" s="4">
        <f>IFERROR((Table1[[#This Row],[Total Sales]]-Table1[[#This Row],[Operating Profit]])/Table1[[#This Row],[Units Sold]],0)</f>
        <v>26.5</v>
      </c>
      <c r="T6185" s="4" t="str">
        <f>IF(Table1[[#This Row],[Profit per unit]]&gt;$V$8,"Premium","Mass")</f>
        <v>Mass</v>
      </c>
      <c r="U6185" s="4"/>
    </row>
    <row r="6186" spans="2:21" ht="14.25" customHeight="1" x14ac:dyDescent="0.3">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c r="O6186" s="4" t="str">
        <f>TEXT(Table1[[#This Row],[Invoice Date]],"mmm")</f>
        <v>Dec</v>
      </c>
      <c r="P6186" s="4">
        <f>YEAR(Table1[[#This Row],[Invoice Date]])</f>
        <v>2021</v>
      </c>
      <c r="Q6186" s="4">
        <f>IFERROR(Table1[[#This Row],[Total Sales]]/Table1[[#This Row],[Units Sold]],4)</f>
        <v>51</v>
      </c>
      <c r="R6186" s="4">
        <f>IFERROR(Table1[[#This Row],[Operating Profit]]/Table1[[#This Row],[Units Sold]],0)</f>
        <v>25.5</v>
      </c>
      <c r="S6186" s="4">
        <f>IFERROR((Table1[[#This Row],[Total Sales]]-Table1[[#This Row],[Operating Profit]])/Table1[[#This Row],[Units Sold]],0)</f>
        <v>25.5</v>
      </c>
      <c r="T6186" s="4" t="str">
        <f>IF(Table1[[#This Row],[Profit per unit]]&gt;$V$8,"Premium","Mass")</f>
        <v>Mass</v>
      </c>
      <c r="U6186" s="4"/>
    </row>
    <row r="6187" spans="2:21" ht="14.25" customHeight="1" x14ac:dyDescent="0.3">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c r="O6187" s="4" t="str">
        <f>TEXT(Table1[[#This Row],[Invoice Date]],"mmm")</f>
        <v>Dec</v>
      </c>
      <c r="P6187" s="4">
        <f>YEAR(Table1[[#This Row],[Invoice Date]])</f>
        <v>2021</v>
      </c>
      <c r="Q6187" s="4">
        <f>IFERROR(Table1[[#This Row],[Total Sales]]/Table1[[#This Row],[Units Sold]],4)</f>
        <v>64</v>
      </c>
      <c r="R6187" s="4">
        <f>IFERROR(Table1[[#This Row],[Operating Profit]]/Table1[[#This Row],[Units Sold]],0)</f>
        <v>32</v>
      </c>
      <c r="S6187" s="4">
        <f>IFERROR((Table1[[#This Row],[Total Sales]]-Table1[[#This Row],[Operating Profit]])/Table1[[#This Row],[Units Sold]],0)</f>
        <v>32</v>
      </c>
      <c r="T6187" s="4" t="str">
        <f>IF(Table1[[#This Row],[Profit per unit]]&gt;$V$8,"Premium","Mass")</f>
        <v>Mass</v>
      </c>
      <c r="U6187" s="4"/>
    </row>
    <row r="6188" spans="2:21" ht="14.25" customHeight="1" x14ac:dyDescent="0.3">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c r="O6188" s="4" t="str">
        <f>TEXT(Table1[[#This Row],[Invoice Date]],"mmm")</f>
        <v>Dec</v>
      </c>
      <c r="P6188" s="4">
        <f>YEAR(Table1[[#This Row],[Invoice Date]])</f>
        <v>2021</v>
      </c>
      <c r="Q6188" s="4">
        <f>IFERROR(Table1[[#This Row],[Total Sales]]/Table1[[#This Row],[Units Sold]],4)</f>
        <v>64</v>
      </c>
      <c r="R6188" s="4">
        <f>IFERROR(Table1[[#This Row],[Operating Profit]]/Table1[[#This Row],[Units Sold]],0)</f>
        <v>22.4</v>
      </c>
      <c r="S6188" s="4">
        <f>IFERROR((Table1[[#This Row],[Total Sales]]-Table1[[#This Row],[Operating Profit]])/Table1[[#This Row],[Units Sold]],0)</f>
        <v>41.6</v>
      </c>
      <c r="T6188" s="4" t="str">
        <f>IF(Table1[[#This Row],[Profit per unit]]&gt;$V$8,"Premium","Mass")</f>
        <v>Mass</v>
      </c>
      <c r="U6188" s="4"/>
    </row>
    <row r="6189" spans="2:21" ht="14.25" customHeight="1" x14ac:dyDescent="0.3">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c r="O6189" s="4" t="str">
        <f>TEXT(Table1[[#This Row],[Invoice Date]],"mmm")</f>
        <v>Jan</v>
      </c>
      <c r="P6189" s="4">
        <f>YEAR(Table1[[#This Row],[Invoice Date]])</f>
        <v>2021</v>
      </c>
      <c r="Q6189" s="4">
        <f>IFERROR(Table1[[#This Row],[Total Sales]]/Table1[[#This Row],[Units Sold]],4)</f>
        <v>39</v>
      </c>
      <c r="R6189" s="4">
        <f>IFERROR(Table1[[#This Row],[Operating Profit]]/Table1[[#This Row],[Units Sold]],0)</f>
        <v>22.620000000000005</v>
      </c>
      <c r="S6189" s="4">
        <f>IFERROR((Table1[[#This Row],[Total Sales]]-Table1[[#This Row],[Operating Profit]])/Table1[[#This Row],[Units Sold]],0)</f>
        <v>16.379999999999995</v>
      </c>
      <c r="T6189" s="4" t="str">
        <f>IF(Table1[[#This Row],[Profit per unit]]&gt;$V$8,"Premium","Mass")</f>
        <v>Mass</v>
      </c>
      <c r="U6189" s="4"/>
    </row>
    <row r="6190" spans="2:21" ht="14.25" customHeight="1" x14ac:dyDescent="0.3">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c r="O6190" s="4" t="str">
        <f>TEXT(Table1[[#This Row],[Invoice Date]],"mmm")</f>
        <v>Jan</v>
      </c>
      <c r="P6190" s="4">
        <f>YEAR(Table1[[#This Row],[Invoice Date]])</f>
        <v>2021</v>
      </c>
      <c r="Q6190" s="4">
        <f>IFERROR(Table1[[#This Row],[Total Sales]]/Table1[[#This Row],[Units Sold]],4)</f>
        <v>37</v>
      </c>
      <c r="R6190" s="4">
        <f>IFERROR(Table1[[#This Row],[Operating Profit]]/Table1[[#This Row],[Units Sold]],0)</f>
        <v>16.649999999999999</v>
      </c>
      <c r="S6190" s="4">
        <f>IFERROR((Table1[[#This Row],[Total Sales]]-Table1[[#This Row],[Operating Profit]])/Table1[[#This Row],[Units Sold]],0)</f>
        <v>20.350000000000001</v>
      </c>
      <c r="T6190" s="4" t="str">
        <f>IF(Table1[[#This Row],[Profit per unit]]&gt;$V$8,"Premium","Mass")</f>
        <v>Mass</v>
      </c>
      <c r="U6190" s="4"/>
    </row>
    <row r="6191" spans="2:21" ht="14.25" customHeight="1" x14ac:dyDescent="0.3">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c r="O6191" s="4" t="str">
        <f>TEXT(Table1[[#This Row],[Invoice Date]],"mmm")</f>
        <v>Jan</v>
      </c>
      <c r="P6191" s="4">
        <f>YEAR(Table1[[#This Row],[Invoice Date]])</f>
        <v>2021</v>
      </c>
      <c r="Q6191" s="4">
        <f>IFERROR(Table1[[#This Row],[Total Sales]]/Table1[[#This Row],[Units Sold]],4)</f>
        <v>29</v>
      </c>
      <c r="R6191" s="4">
        <f>IFERROR(Table1[[#This Row],[Operating Profit]]/Table1[[#This Row],[Units Sold]],0)</f>
        <v>11.31</v>
      </c>
      <c r="S6191" s="4">
        <f>IFERROR((Table1[[#This Row],[Total Sales]]-Table1[[#This Row],[Operating Profit]])/Table1[[#This Row],[Units Sold]],0)</f>
        <v>17.690000000000001</v>
      </c>
      <c r="T6191" s="4" t="str">
        <f>IF(Table1[[#This Row],[Profit per unit]]&gt;$V$8,"Premium","Mass")</f>
        <v>Mass</v>
      </c>
      <c r="U6191" s="4"/>
    </row>
    <row r="6192" spans="2:21" ht="14.25" customHeight="1" x14ac:dyDescent="0.3">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c r="O6192" s="4" t="str">
        <f>TEXT(Table1[[#This Row],[Invoice Date]],"mmm")</f>
        <v>Jan</v>
      </c>
      <c r="P6192" s="4">
        <f>YEAR(Table1[[#This Row],[Invoice Date]])</f>
        <v>2021</v>
      </c>
      <c r="Q6192" s="4">
        <f>IFERROR(Table1[[#This Row],[Total Sales]]/Table1[[#This Row],[Units Sold]],4)</f>
        <v>34</v>
      </c>
      <c r="R6192" s="4">
        <f>IFERROR(Table1[[#This Row],[Operating Profit]]/Table1[[#This Row],[Units Sold]],0)</f>
        <v>14.96</v>
      </c>
      <c r="S6192" s="4">
        <f>IFERROR((Table1[[#This Row],[Total Sales]]-Table1[[#This Row],[Operating Profit]])/Table1[[#This Row],[Units Sold]],0)</f>
        <v>19.04</v>
      </c>
      <c r="T6192" s="4" t="str">
        <f>IF(Table1[[#This Row],[Profit per unit]]&gt;$V$8,"Premium","Mass")</f>
        <v>Mass</v>
      </c>
      <c r="U6192" s="4"/>
    </row>
    <row r="6193" spans="2:21" ht="14.25" customHeight="1" x14ac:dyDescent="0.3">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c r="O6193" s="4" t="str">
        <f>TEXT(Table1[[#This Row],[Invoice Date]],"mmm")</f>
        <v>Jan</v>
      </c>
      <c r="P6193" s="4">
        <f>YEAR(Table1[[#This Row],[Invoice Date]])</f>
        <v>2021</v>
      </c>
      <c r="Q6193" s="4">
        <f>IFERROR(Table1[[#This Row],[Total Sales]]/Table1[[#This Row],[Units Sold]],4)</f>
        <v>47</v>
      </c>
      <c r="R6193" s="4">
        <f>IFERROR(Table1[[#This Row],[Operating Profit]]/Table1[[#This Row],[Units Sold]],0)</f>
        <v>22.09</v>
      </c>
      <c r="S6193" s="4">
        <f>IFERROR((Table1[[#This Row],[Total Sales]]-Table1[[#This Row],[Operating Profit]])/Table1[[#This Row],[Units Sold]],0)</f>
        <v>24.91</v>
      </c>
      <c r="T6193" s="4" t="str">
        <f>IF(Table1[[#This Row],[Profit per unit]]&gt;$V$8,"Premium","Mass")</f>
        <v>Mass</v>
      </c>
      <c r="U6193" s="4"/>
    </row>
    <row r="6194" spans="2:21" ht="14.25" customHeight="1" x14ac:dyDescent="0.3">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c r="O6194" s="4" t="str">
        <f>TEXT(Table1[[#This Row],[Invoice Date]],"mmm")</f>
        <v>Jan</v>
      </c>
      <c r="P6194" s="4">
        <f>YEAR(Table1[[#This Row],[Invoice Date]])</f>
        <v>2021</v>
      </c>
      <c r="Q6194" s="4">
        <f>IFERROR(Table1[[#This Row],[Total Sales]]/Table1[[#This Row],[Units Sold]],4)</f>
        <v>37</v>
      </c>
      <c r="R6194" s="4">
        <f>IFERROR(Table1[[#This Row],[Operating Profit]]/Table1[[#This Row],[Units Sold]],0)</f>
        <v>22.2</v>
      </c>
      <c r="S6194" s="4">
        <f>IFERROR((Table1[[#This Row],[Total Sales]]-Table1[[#This Row],[Operating Profit]])/Table1[[#This Row],[Units Sold]],0)</f>
        <v>14.799999999999999</v>
      </c>
      <c r="T6194" s="4" t="str">
        <f>IF(Table1[[#This Row],[Profit per unit]]&gt;$V$8,"Premium","Mass")</f>
        <v>Mass</v>
      </c>
      <c r="U6194" s="4"/>
    </row>
    <row r="6195" spans="2:21" ht="14.25" customHeight="1" x14ac:dyDescent="0.3">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c r="O6195" s="4" t="str">
        <f>TEXT(Table1[[#This Row],[Invoice Date]],"mmm")</f>
        <v>Feb</v>
      </c>
      <c r="P6195" s="4">
        <f>YEAR(Table1[[#This Row],[Invoice Date]])</f>
        <v>2021</v>
      </c>
      <c r="Q6195" s="4">
        <f>IFERROR(Table1[[#This Row],[Total Sales]]/Table1[[#This Row],[Units Sold]],4)</f>
        <v>38</v>
      </c>
      <c r="R6195" s="4">
        <f>IFERROR(Table1[[#This Row],[Operating Profit]]/Table1[[#This Row],[Units Sold]],0)</f>
        <v>22.42</v>
      </c>
      <c r="S6195" s="4">
        <f>IFERROR((Table1[[#This Row],[Total Sales]]-Table1[[#This Row],[Operating Profit]])/Table1[[#This Row],[Units Sold]],0)</f>
        <v>15.579999999999997</v>
      </c>
      <c r="T6195" s="4" t="str">
        <f>IF(Table1[[#This Row],[Profit per unit]]&gt;$V$8,"Premium","Mass")</f>
        <v>Mass</v>
      </c>
      <c r="U6195" s="4"/>
    </row>
    <row r="6196" spans="2:21" ht="14.25" customHeight="1" x14ac:dyDescent="0.3">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c r="O6196" s="4" t="str">
        <f>TEXT(Table1[[#This Row],[Invoice Date]],"mmm")</f>
        <v>Feb</v>
      </c>
      <c r="P6196" s="4">
        <f>YEAR(Table1[[#This Row],[Invoice Date]])</f>
        <v>2021</v>
      </c>
      <c r="Q6196" s="4">
        <f>IFERROR(Table1[[#This Row],[Total Sales]]/Table1[[#This Row],[Units Sold]],4)</f>
        <v>39</v>
      </c>
      <c r="R6196" s="4">
        <f>IFERROR(Table1[[#This Row],[Operating Profit]]/Table1[[#This Row],[Units Sold]],0)</f>
        <v>17.939999999999998</v>
      </c>
      <c r="S6196" s="4">
        <f>IFERROR((Table1[[#This Row],[Total Sales]]-Table1[[#This Row],[Operating Profit]])/Table1[[#This Row],[Units Sold]],0)</f>
        <v>21.06</v>
      </c>
      <c r="T6196" s="4" t="str">
        <f>IF(Table1[[#This Row],[Profit per unit]]&gt;$V$8,"Premium","Mass")</f>
        <v>Mass</v>
      </c>
      <c r="U6196" s="4"/>
    </row>
    <row r="6197" spans="2:21" ht="14.25" customHeight="1" x14ac:dyDescent="0.3">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c r="O6197" s="4" t="str">
        <f>TEXT(Table1[[#This Row],[Invoice Date]],"mmm")</f>
        <v>Feb</v>
      </c>
      <c r="P6197" s="4">
        <f>YEAR(Table1[[#This Row],[Invoice Date]])</f>
        <v>2021</v>
      </c>
      <c r="Q6197" s="4">
        <f>IFERROR(Table1[[#This Row],[Total Sales]]/Table1[[#This Row],[Units Sold]],4)</f>
        <v>29</v>
      </c>
      <c r="R6197" s="4">
        <f>IFERROR(Table1[[#This Row],[Operating Profit]]/Table1[[#This Row],[Units Sold]],0)</f>
        <v>10.729999999999999</v>
      </c>
      <c r="S6197" s="4">
        <f>IFERROR((Table1[[#This Row],[Total Sales]]-Table1[[#This Row],[Operating Profit]])/Table1[[#This Row],[Units Sold]],0)</f>
        <v>18.27</v>
      </c>
      <c r="T6197" s="4" t="str">
        <f>IF(Table1[[#This Row],[Profit per unit]]&gt;$V$8,"Premium","Mass")</f>
        <v>Mass</v>
      </c>
      <c r="U6197" s="4"/>
    </row>
    <row r="6198" spans="2:21" ht="14.25" customHeight="1" x14ac:dyDescent="0.3">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c r="O6198" s="4" t="str">
        <f>TEXT(Table1[[#This Row],[Invoice Date]],"mmm")</f>
        <v>Feb</v>
      </c>
      <c r="P6198" s="4">
        <f>YEAR(Table1[[#This Row],[Invoice Date]])</f>
        <v>2021</v>
      </c>
      <c r="Q6198" s="4">
        <f>IFERROR(Table1[[#This Row],[Total Sales]]/Table1[[#This Row],[Units Sold]],4)</f>
        <v>33</v>
      </c>
      <c r="R6198" s="4">
        <f>IFERROR(Table1[[#This Row],[Operating Profit]]/Table1[[#This Row],[Units Sold]],0)</f>
        <v>14.849999999999998</v>
      </c>
      <c r="S6198" s="4">
        <f>IFERROR((Table1[[#This Row],[Total Sales]]-Table1[[#This Row],[Operating Profit]])/Table1[[#This Row],[Units Sold]],0)</f>
        <v>18.150000000000002</v>
      </c>
      <c r="T6198" s="4" t="str">
        <f>IF(Table1[[#This Row],[Profit per unit]]&gt;$V$8,"Premium","Mass")</f>
        <v>Mass</v>
      </c>
      <c r="U6198" s="4"/>
    </row>
    <row r="6199" spans="2:21" ht="14.25" customHeight="1" x14ac:dyDescent="0.3">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c r="O6199" s="4" t="str">
        <f>TEXT(Table1[[#This Row],[Invoice Date]],"mmm")</f>
        <v>Feb</v>
      </c>
      <c r="P6199" s="4">
        <f>YEAR(Table1[[#This Row],[Invoice Date]])</f>
        <v>2021</v>
      </c>
      <c r="Q6199" s="4">
        <f>IFERROR(Table1[[#This Row],[Total Sales]]/Table1[[#This Row],[Units Sold]],4)</f>
        <v>49</v>
      </c>
      <c r="R6199" s="4">
        <f>IFERROR(Table1[[#This Row],[Operating Profit]]/Table1[[#This Row],[Units Sold]],0)</f>
        <v>23.03</v>
      </c>
      <c r="S6199" s="4">
        <f>IFERROR((Table1[[#This Row],[Total Sales]]-Table1[[#This Row],[Operating Profit]])/Table1[[#This Row],[Units Sold]],0)</f>
        <v>25.97</v>
      </c>
      <c r="T6199" s="4" t="str">
        <f>IF(Table1[[#This Row],[Profit per unit]]&gt;$V$8,"Premium","Mass")</f>
        <v>Mass</v>
      </c>
      <c r="U6199" s="4"/>
    </row>
    <row r="6200" spans="2:21" ht="14.25" customHeight="1" x14ac:dyDescent="0.3">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c r="O6200" s="4" t="str">
        <f>TEXT(Table1[[#This Row],[Invoice Date]],"mmm")</f>
        <v>Feb</v>
      </c>
      <c r="P6200" s="4">
        <f>YEAR(Table1[[#This Row],[Invoice Date]])</f>
        <v>2021</v>
      </c>
      <c r="Q6200" s="4">
        <f>IFERROR(Table1[[#This Row],[Total Sales]]/Table1[[#This Row],[Units Sold]],4)</f>
        <v>34</v>
      </c>
      <c r="R6200" s="4">
        <f>IFERROR(Table1[[#This Row],[Operating Profit]]/Table1[[#This Row],[Units Sold]],0)</f>
        <v>22.1</v>
      </c>
      <c r="S6200" s="4">
        <f>IFERROR((Table1[[#This Row],[Total Sales]]-Table1[[#This Row],[Operating Profit]])/Table1[[#This Row],[Units Sold]],0)</f>
        <v>11.899999999999999</v>
      </c>
      <c r="T6200" s="4" t="str">
        <f>IF(Table1[[#This Row],[Profit per unit]]&gt;$V$8,"Premium","Mass")</f>
        <v>Mass</v>
      </c>
      <c r="U6200" s="4"/>
    </row>
    <row r="6201" spans="2:21" ht="14.25" customHeight="1" x14ac:dyDescent="0.3">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c r="O6201" s="4" t="str">
        <f>TEXT(Table1[[#This Row],[Invoice Date]],"mmm")</f>
        <v>Mar</v>
      </c>
      <c r="P6201" s="4">
        <f>YEAR(Table1[[#This Row],[Invoice Date]])</f>
        <v>2021</v>
      </c>
      <c r="Q6201" s="4">
        <f>IFERROR(Table1[[#This Row],[Total Sales]]/Table1[[#This Row],[Units Sold]],4)</f>
        <v>33</v>
      </c>
      <c r="R6201" s="4">
        <f>IFERROR(Table1[[#This Row],[Operating Profit]]/Table1[[#This Row],[Units Sold]],0)</f>
        <v>19.14</v>
      </c>
      <c r="S6201" s="4">
        <f>IFERROR((Table1[[#This Row],[Total Sales]]-Table1[[#This Row],[Operating Profit]])/Table1[[#This Row],[Units Sold]],0)</f>
        <v>13.86</v>
      </c>
      <c r="T6201" s="4" t="str">
        <f>IF(Table1[[#This Row],[Profit per unit]]&gt;$V$8,"Premium","Mass")</f>
        <v>Mass</v>
      </c>
      <c r="U6201" s="4"/>
    </row>
    <row r="6202" spans="2:21" ht="14.25" customHeight="1" x14ac:dyDescent="0.3">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c r="O6202" s="4" t="str">
        <f>TEXT(Table1[[#This Row],[Invoice Date]],"mmm")</f>
        <v>Mar</v>
      </c>
      <c r="P6202" s="4">
        <f>YEAR(Table1[[#This Row],[Invoice Date]])</f>
        <v>2021</v>
      </c>
      <c r="Q6202" s="4">
        <f>IFERROR(Table1[[#This Row],[Total Sales]]/Table1[[#This Row],[Units Sold]],4)</f>
        <v>32</v>
      </c>
      <c r="R6202" s="4">
        <f>IFERROR(Table1[[#This Row],[Operating Profit]]/Table1[[#This Row],[Units Sold]],0)</f>
        <v>15.679999999999998</v>
      </c>
      <c r="S6202" s="4">
        <f>IFERROR((Table1[[#This Row],[Total Sales]]-Table1[[#This Row],[Operating Profit]])/Table1[[#This Row],[Units Sold]],0)</f>
        <v>16.32</v>
      </c>
      <c r="T6202" s="4" t="str">
        <f>IF(Table1[[#This Row],[Profit per unit]]&gt;$V$8,"Premium","Mass")</f>
        <v>Mass</v>
      </c>
      <c r="U6202" s="4"/>
    </row>
    <row r="6203" spans="2:21" ht="14.25" customHeight="1" x14ac:dyDescent="0.3">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c r="O6203" s="4" t="str">
        <f>TEXT(Table1[[#This Row],[Invoice Date]],"mmm")</f>
        <v>Mar</v>
      </c>
      <c r="P6203" s="4">
        <f>YEAR(Table1[[#This Row],[Invoice Date]])</f>
        <v>2021</v>
      </c>
      <c r="Q6203" s="4">
        <f>IFERROR(Table1[[#This Row],[Total Sales]]/Table1[[#This Row],[Units Sold]],4)</f>
        <v>24</v>
      </c>
      <c r="R6203" s="4">
        <f>IFERROR(Table1[[#This Row],[Operating Profit]]/Table1[[#This Row],[Units Sold]],0)</f>
        <v>9.120000000000001</v>
      </c>
      <c r="S6203" s="4">
        <f>IFERROR((Table1[[#This Row],[Total Sales]]-Table1[[#This Row],[Operating Profit]])/Table1[[#This Row],[Units Sold]],0)</f>
        <v>14.879999999999999</v>
      </c>
      <c r="T6203" s="4" t="str">
        <f>IF(Table1[[#This Row],[Profit per unit]]&gt;$V$8,"Premium","Mass")</f>
        <v>Mass</v>
      </c>
      <c r="U6203" s="4"/>
    </row>
    <row r="6204" spans="2:21" ht="14.25" customHeight="1" x14ac:dyDescent="0.3">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c r="O6204" s="4" t="str">
        <f>TEXT(Table1[[#This Row],[Invoice Date]],"mmm")</f>
        <v>Mar</v>
      </c>
      <c r="P6204" s="4">
        <f>YEAR(Table1[[#This Row],[Invoice Date]])</f>
        <v>2021</v>
      </c>
      <c r="Q6204" s="4">
        <f>IFERROR(Table1[[#This Row],[Total Sales]]/Table1[[#This Row],[Units Sold]],4)</f>
        <v>27</v>
      </c>
      <c r="R6204" s="4">
        <f>IFERROR(Table1[[#This Row],[Operating Profit]]/Table1[[#This Row],[Units Sold]],0)</f>
        <v>11.34</v>
      </c>
      <c r="S6204" s="4">
        <f>IFERROR((Table1[[#This Row],[Total Sales]]-Table1[[#This Row],[Operating Profit]])/Table1[[#This Row],[Units Sold]],0)</f>
        <v>15.66</v>
      </c>
      <c r="T6204" s="4" t="str">
        <f>IF(Table1[[#This Row],[Profit per unit]]&gt;$V$8,"Premium","Mass")</f>
        <v>Mass</v>
      </c>
      <c r="U6204" s="4"/>
    </row>
    <row r="6205" spans="2:21" ht="14.25" customHeight="1" x14ac:dyDescent="0.3">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c r="O6205" s="4" t="str">
        <f>TEXT(Table1[[#This Row],[Invoice Date]],"mmm")</f>
        <v>Mar</v>
      </c>
      <c r="P6205" s="4">
        <f>YEAR(Table1[[#This Row],[Invoice Date]])</f>
        <v>2021</v>
      </c>
      <c r="Q6205" s="4">
        <f>IFERROR(Table1[[#This Row],[Total Sales]]/Table1[[#This Row],[Units Sold]],4)</f>
        <v>41</v>
      </c>
      <c r="R6205" s="4">
        <f>IFERROR(Table1[[#This Row],[Operating Profit]]/Table1[[#This Row],[Units Sold]],0)</f>
        <v>19.68</v>
      </c>
      <c r="S6205" s="4">
        <f>IFERROR((Table1[[#This Row],[Total Sales]]-Table1[[#This Row],[Operating Profit]])/Table1[[#This Row],[Units Sold]],0)</f>
        <v>21.32</v>
      </c>
      <c r="T6205" s="4" t="str">
        <f>IF(Table1[[#This Row],[Profit per unit]]&gt;$V$8,"Premium","Mass")</f>
        <v>Mass</v>
      </c>
      <c r="U6205" s="4"/>
    </row>
    <row r="6206" spans="2:21" ht="14.25" customHeight="1" x14ac:dyDescent="0.3">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c r="O6206" s="4" t="str">
        <f>TEXT(Table1[[#This Row],[Invoice Date]],"mmm")</f>
        <v>Mar</v>
      </c>
      <c r="P6206" s="4">
        <f>YEAR(Table1[[#This Row],[Invoice Date]])</f>
        <v>2021</v>
      </c>
      <c r="Q6206" s="4">
        <f>IFERROR(Table1[[#This Row],[Total Sales]]/Table1[[#This Row],[Units Sold]],4)</f>
        <v>32</v>
      </c>
      <c r="R6206" s="4">
        <f>IFERROR(Table1[[#This Row],[Operating Profit]]/Table1[[#This Row],[Units Sold]],0)</f>
        <v>20.16</v>
      </c>
      <c r="S6206" s="4">
        <f>IFERROR((Table1[[#This Row],[Total Sales]]-Table1[[#This Row],[Operating Profit]])/Table1[[#This Row],[Units Sold]],0)</f>
        <v>11.839999999999998</v>
      </c>
      <c r="T6206" s="4" t="str">
        <f>IF(Table1[[#This Row],[Profit per unit]]&gt;$V$8,"Premium","Mass")</f>
        <v>Mass</v>
      </c>
      <c r="U6206" s="4"/>
    </row>
    <row r="6207" spans="2:21" ht="14.25" customHeight="1" x14ac:dyDescent="0.3">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c r="O6207" s="4" t="str">
        <f>TEXT(Table1[[#This Row],[Invoice Date]],"mmm")</f>
        <v>Apr</v>
      </c>
      <c r="P6207" s="4">
        <f>YEAR(Table1[[#This Row],[Invoice Date]])</f>
        <v>2021</v>
      </c>
      <c r="Q6207" s="4">
        <f>IFERROR(Table1[[#This Row],[Total Sales]]/Table1[[#This Row],[Units Sold]],4)</f>
        <v>33</v>
      </c>
      <c r="R6207" s="4">
        <f>IFERROR(Table1[[#This Row],[Operating Profit]]/Table1[[#This Row],[Units Sold]],0)</f>
        <v>18.810000000000002</v>
      </c>
      <c r="S6207" s="4">
        <f>IFERROR((Table1[[#This Row],[Total Sales]]-Table1[[#This Row],[Operating Profit]])/Table1[[#This Row],[Units Sold]],0)</f>
        <v>14.189999999999998</v>
      </c>
      <c r="T6207" s="4" t="str">
        <f>IF(Table1[[#This Row],[Profit per unit]]&gt;$V$8,"Premium","Mass")</f>
        <v>Mass</v>
      </c>
      <c r="U6207" s="4"/>
    </row>
    <row r="6208" spans="2:21" ht="14.25" customHeight="1" x14ac:dyDescent="0.3">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c r="O6208" s="4" t="str">
        <f>TEXT(Table1[[#This Row],[Invoice Date]],"mmm")</f>
        <v>Apr</v>
      </c>
      <c r="P6208" s="4">
        <f>YEAR(Table1[[#This Row],[Invoice Date]])</f>
        <v>2021</v>
      </c>
      <c r="Q6208" s="4">
        <f>IFERROR(Table1[[#This Row],[Total Sales]]/Table1[[#This Row],[Units Sold]],4)</f>
        <v>34</v>
      </c>
      <c r="R6208" s="4">
        <f>IFERROR(Table1[[#This Row],[Operating Profit]]/Table1[[#This Row],[Units Sold]],0)</f>
        <v>15.639999999999997</v>
      </c>
      <c r="S6208" s="4">
        <f>IFERROR((Table1[[#This Row],[Total Sales]]-Table1[[#This Row],[Operating Profit]])/Table1[[#This Row],[Units Sold]],0)</f>
        <v>18.360000000000003</v>
      </c>
      <c r="T6208" s="4" t="str">
        <f>IF(Table1[[#This Row],[Profit per unit]]&gt;$V$8,"Premium","Mass")</f>
        <v>Mass</v>
      </c>
      <c r="U6208" s="4"/>
    </row>
    <row r="6209" spans="2:21" ht="14.25" customHeight="1" x14ac:dyDescent="0.3">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c r="O6209" s="4" t="str">
        <f>TEXT(Table1[[#This Row],[Invoice Date]],"mmm")</f>
        <v>Apr</v>
      </c>
      <c r="P6209" s="4">
        <f>YEAR(Table1[[#This Row],[Invoice Date]])</f>
        <v>2021</v>
      </c>
      <c r="Q6209" s="4">
        <f>IFERROR(Table1[[#This Row],[Total Sales]]/Table1[[#This Row],[Units Sold]],4)</f>
        <v>24</v>
      </c>
      <c r="R6209" s="4">
        <f>IFERROR(Table1[[#This Row],[Operating Profit]]/Table1[[#This Row],[Units Sold]],0)</f>
        <v>9.1199999999999992</v>
      </c>
      <c r="S6209" s="4">
        <f>IFERROR((Table1[[#This Row],[Total Sales]]-Table1[[#This Row],[Operating Profit]])/Table1[[#This Row],[Units Sold]],0)</f>
        <v>14.879999999999999</v>
      </c>
      <c r="T6209" s="4" t="str">
        <f>IF(Table1[[#This Row],[Profit per unit]]&gt;$V$8,"Premium","Mass")</f>
        <v>Mass</v>
      </c>
      <c r="U6209" s="4"/>
    </row>
    <row r="6210" spans="2:21" ht="14.25" customHeight="1" x14ac:dyDescent="0.3">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c r="O6210" s="4" t="str">
        <f>TEXT(Table1[[#This Row],[Invoice Date]],"mmm")</f>
        <v>Apr</v>
      </c>
      <c r="P6210" s="4">
        <f>YEAR(Table1[[#This Row],[Invoice Date]])</f>
        <v>2021</v>
      </c>
      <c r="Q6210" s="4">
        <f>IFERROR(Table1[[#This Row],[Total Sales]]/Table1[[#This Row],[Units Sold]],4)</f>
        <v>27</v>
      </c>
      <c r="R6210" s="4">
        <f>IFERROR(Table1[[#This Row],[Operating Profit]]/Table1[[#This Row],[Units Sold]],0)</f>
        <v>11.610000000000001</v>
      </c>
      <c r="S6210" s="4">
        <f>IFERROR((Table1[[#This Row],[Total Sales]]-Table1[[#This Row],[Operating Profit]])/Table1[[#This Row],[Units Sold]],0)</f>
        <v>15.389999999999999</v>
      </c>
      <c r="T6210" s="4" t="str">
        <f>IF(Table1[[#This Row],[Profit per unit]]&gt;$V$8,"Premium","Mass")</f>
        <v>Mass</v>
      </c>
      <c r="U6210" s="4"/>
    </row>
    <row r="6211" spans="2:21" ht="14.25" customHeight="1" x14ac:dyDescent="0.3">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c r="O6211" s="4" t="str">
        <f>TEXT(Table1[[#This Row],[Invoice Date]],"mmm")</f>
        <v>Apr</v>
      </c>
      <c r="P6211" s="4">
        <f>YEAR(Table1[[#This Row],[Invoice Date]])</f>
        <v>2021</v>
      </c>
      <c r="Q6211" s="4">
        <f>IFERROR(Table1[[#This Row],[Total Sales]]/Table1[[#This Row],[Units Sold]],4)</f>
        <v>47</v>
      </c>
      <c r="R6211" s="4">
        <f>IFERROR(Table1[[#This Row],[Operating Profit]]/Table1[[#This Row],[Units Sold]],0)</f>
        <v>23.5</v>
      </c>
      <c r="S6211" s="4">
        <f>IFERROR((Table1[[#This Row],[Total Sales]]-Table1[[#This Row],[Operating Profit]])/Table1[[#This Row],[Units Sold]],0)</f>
        <v>23.5</v>
      </c>
      <c r="T6211" s="4" t="str">
        <f>IF(Table1[[#This Row],[Profit per unit]]&gt;$V$8,"Premium","Mass")</f>
        <v>Mass</v>
      </c>
      <c r="U6211" s="4"/>
    </row>
    <row r="6212" spans="2:21" ht="14.25" customHeight="1" x14ac:dyDescent="0.3">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c r="O6212" s="4" t="str">
        <f>TEXT(Table1[[#This Row],[Invoice Date]],"mmm")</f>
        <v>Apr</v>
      </c>
      <c r="P6212" s="4">
        <f>YEAR(Table1[[#This Row],[Invoice Date]])</f>
        <v>2021</v>
      </c>
      <c r="Q6212" s="4">
        <f>IFERROR(Table1[[#This Row],[Total Sales]]/Table1[[#This Row],[Units Sold]],4)</f>
        <v>39</v>
      </c>
      <c r="R6212" s="4">
        <f>IFERROR(Table1[[#This Row],[Operating Profit]]/Table1[[#This Row],[Units Sold]],0)</f>
        <v>24.57</v>
      </c>
      <c r="S6212" s="4">
        <f>IFERROR((Table1[[#This Row],[Total Sales]]-Table1[[#This Row],[Operating Profit]])/Table1[[#This Row],[Units Sold]],0)</f>
        <v>14.43</v>
      </c>
      <c r="T6212" s="4" t="str">
        <f>IF(Table1[[#This Row],[Profit per unit]]&gt;$V$8,"Premium","Mass")</f>
        <v>Mass</v>
      </c>
      <c r="U6212" s="4"/>
    </row>
    <row r="6213" spans="2:21" ht="14.25" customHeight="1" x14ac:dyDescent="0.3">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c r="O6213" s="4" t="str">
        <f>TEXT(Table1[[#This Row],[Invoice Date]],"mmm")</f>
        <v>May</v>
      </c>
      <c r="P6213" s="4">
        <f>YEAR(Table1[[#This Row],[Invoice Date]])</f>
        <v>2021</v>
      </c>
      <c r="Q6213" s="4">
        <f>IFERROR(Table1[[#This Row],[Total Sales]]/Table1[[#This Row],[Units Sold]],4)</f>
        <v>48</v>
      </c>
      <c r="R6213" s="4">
        <f>IFERROR(Table1[[#This Row],[Operating Profit]]/Table1[[#This Row],[Units Sold]],0)</f>
        <v>26.400000000000002</v>
      </c>
      <c r="S6213" s="4">
        <f>IFERROR((Table1[[#This Row],[Total Sales]]-Table1[[#This Row],[Operating Profit]])/Table1[[#This Row],[Units Sold]],0)</f>
        <v>21.599999999999998</v>
      </c>
      <c r="T6213" s="4" t="str">
        <f>IF(Table1[[#This Row],[Profit per unit]]&gt;$V$8,"Premium","Mass")</f>
        <v>Mass</v>
      </c>
      <c r="U6213" s="4"/>
    </row>
    <row r="6214" spans="2:21" ht="14.25" customHeight="1" x14ac:dyDescent="0.3">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c r="O6214" s="4" t="str">
        <f>TEXT(Table1[[#This Row],[Invoice Date]],"mmm")</f>
        <v>May</v>
      </c>
      <c r="P6214" s="4">
        <f>YEAR(Table1[[#This Row],[Invoice Date]])</f>
        <v>2021</v>
      </c>
      <c r="Q6214" s="4">
        <f>IFERROR(Table1[[#This Row],[Total Sales]]/Table1[[#This Row],[Units Sold]],4)</f>
        <v>45</v>
      </c>
      <c r="R6214" s="4">
        <f>IFERROR(Table1[[#This Row],[Operating Profit]]/Table1[[#This Row],[Units Sold]],0)</f>
        <v>20.249999999999996</v>
      </c>
      <c r="S6214" s="4">
        <f>IFERROR((Table1[[#This Row],[Total Sales]]-Table1[[#This Row],[Operating Profit]])/Table1[[#This Row],[Units Sold]],0)</f>
        <v>24.75</v>
      </c>
      <c r="T6214" s="4" t="str">
        <f>IF(Table1[[#This Row],[Profit per unit]]&gt;$V$8,"Premium","Mass")</f>
        <v>Mass</v>
      </c>
      <c r="U6214" s="4"/>
    </row>
    <row r="6215" spans="2:21" ht="14.25" customHeight="1" x14ac:dyDescent="0.3">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c r="O6215" s="4" t="str">
        <f>TEXT(Table1[[#This Row],[Invoice Date]],"mmm")</f>
        <v>May</v>
      </c>
      <c r="P6215" s="4">
        <f>YEAR(Table1[[#This Row],[Invoice Date]])</f>
        <v>2021</v>
      </c>
      <c r="Q6215" s="4">
        <f>IFERROR(Table1[[#This Row],[Total Sales]]/Table1[[#This Row],[Units Sold]],4)</f>
        <v>41</v>
      </c>
      <c r="R6215" s="4">
        <f>IFERROR(Table1[[#This Row],[Operating Profit]]/Table1[[#This Row],[Units Sold]],0)</f>
        <v>15.17</v>
      </c>
      <c r="S6215" s="4">
        <f>IFERROR((Table1[[#This Row],[Total Sales]]-Table1[[#This Row],[Operating Profit]])/Table1[[#This Row],[Units Sold]],0)</f>
        <v>25.830000000000002</v>
      </c>
      <c r="T6215" s="4" t="str">
        <f>IF(Table1[[#This Row],[Profit per unit]]&gt;$V$8,"Premium","Mass")</f>
        <v>Mass</v>
      </c>
      <c r="U6215" s="4"/>
    </row>
    <row r="6216" spans="2:21" ht="14.25" customHeight="1" x14ac:dyDescent="0.3">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c r="O6216" s="4" t="str">
        <f>TEXT(Table1[[#This Row],[Invoice Date]],"mmm")</f>
        <v>May</v>
      </c>
      <c r="P6216" s="4">
        <f>YEAR(Table1[[#This Row],[Invoice Date]])</f>
        <v>2021</v>
      </c>
      <c r="Q6216" s="4">
        <f>IFERROR(Table1[[#This Row],[Total Sales]]/Table1[[#This Row],[Units Sold]],4)</f>
        <v>43</v>
      </c>
      <c r="R6216" s="4">
        <f>IFERROR(Table1[[#This Row],[Operating Profit]]/Table1[[#This Row],[Units Sold]],0)</f>
        <v>18.059999999999999</v>
      </c>
      <c r="S6216" s="4">
        <f>IFERROR((Table1[[#This Row],[Total Sales]]-Table1[[#This Row],[Operating Profit]])/Table1[[#This Row],[Units Sold]],0)</f>
        <v>24.94</v>
      </c>
      <c r="T6216" s="4" t="str">
        <f>IF(Table1[[#This Row],[Profit per unit]]&gt;$V$8,"Premium","Mass")</f>
        <v>Mass</v>
      </c>
      <c r="U6216" s="4"/>
    </row>
    <row r="6217" spans="2:21" ht="14.25" customHeight="1" x14ac:dyDescent="0.3">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c r="O6217" s="4" t="str">
        <f>TEXT(Table1[[#This Row],[Invoice Date]],"mmm")</f>
        <v>May</v>
      </c>
      <c r="P6217" s="4">
        <f>YEAR(Table1[[#This Row],[Invoice Date]])</f>
        <v>2021</v>
      </c>
      <c r="Q6217" s="4">
        <f>IFERROR(Table1[[#This Row],[Total Sales]]/Table1[[#This Row],[Units Sold]],4)</f>
        <v>53</v>
      </c>
      <c r="R6217" s="4">
        <f>IFERROR(Table1[[#This Row],[Operating Profit]]/Table1[[#This Row],[Units Sold]],0)</f>
        <v>26.5</v>
      </c>
      <c r="S6217" s="4">
        <f>IFERROR((Table1[[#This Row],[Total Sales]]-Table1[[#This Row],[Operating Profit]])/Table1[[#This Row],[Units Sold]],0)</f>
        <v>26.5</v>
      </c>
      <c r="T6217" s="4" t="str">
        <f>IF(Table1[[#This Row],[Profit per unit]]&gt;$V$8,"Premium","Mass")</f>
        <v>Mass</v>
      </c>
      <c r="U6217" s="4"/>
    </row>
    <row r="6218" spans="2:21" ht="14.25" customHeight="1" x14ac:dyDescent="0.3">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c r="O6218" s="4" t="str">
        <f>TEXT(Table1[[#This Row],[Invoice Date]],"mmm")</f>
        <v>May</v>
      </c>
      <c r="P6218" s="4">
        <f>YEAR(Table1[[#This Row],[Invoice Date]])</f>
        <v>2021</v>
      </c>
      <c r="Q6218" s="4">
        <f>IFERROR(Table1[[#This Row],[Total Sales]]/Table1[[#This Row],[Units Sold]],4)</f>
        <v>59</v>
      </c>
      <c r="R6218" s="4">
        <f>IFERROR(Table1[[#This Row],[Operating Profit]]/Table1[[#This Row],[Units Sold]],0)</f>
        <v>35.4</v>
      </c>
      <c r="S6218" s="4">
        <f>IFERROR((Table1[[#This Row],[Total Sales]]-Table1[[#This Row],[Operating Profit]])/Table1[[#This Row],[Units Sold]],0)</f>
        <v>23.6</v>
      </c>
      <c r="T6218" s="4" t="str">
        <f>IF(Table1[[#This Row],[Profit per unit]]&gt;$V$8,"Premium","Mass")</f>
        <v>Mass</v>
      </c>
      <c r="U6218" s="4"/>
    </row>
    <row r="6219" spans="2:21" ht="14.25" customHeight="1" x14ac:dyDescent="0.3">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c r="O6219" s="4" t="str">
        <f>TEXT(Table1[[#This Row],[Invoice Date]],"mmm")</f>
        <v>Jun</v>
      </c>
      <c r="P6219" s="4">
        <f>YEAR(Table1[[#This Row],[Invoice Date]])</f>
        <v>2021</v>
      </c>
      <c r="Q6219" s="4">
        <f>IFERROR(Table1[[#This Row],[Total Sales]]/Table1[[#This Row],[Units Sold]],4)</f>
        <v>51</v>
      </c>
      <c r="R6219" s="4">
        <f>IFERROR(Table1[[#This Row],[Operating Profit]]/Table1[[#This Row],[Units Sold]],0)</f>
        <v>28.560000000000002</v>
      </c>
      <c r="S6219" s="4">
        <f>IFERROR((Table1[[#This Row],[Total Sales]]-Table1[[#This Row],[Operating Profit]])/Table1[[#This Row],[Units Sold]],0)</f>
        <v>22.439999999999998</v>
      </c>
      <c r="T6219" s="4" t="str">
        <f>IF(Table1[[#This Row],[Profit per unit]]&gt;$V$8,"Premium","Mass")</f>
        <v>Mass</v>
      </c>
      <c r="U6219" s="4"/>
    </row>
    <row r="6220" spans="2:21" ht="14.25" customHeight="1" x14ac:dyDescent="0.3">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c r="O6220" s="4" t="str">
        <f>TEXT(Table1[[#This Row],[Invoice Date]],"mmm")</f>
        <v>Jun</v>
      </c>
      <c r="P6220" s="4">
        <f>YEAR(Table1[[#This Row],[Invoice Date]])</f>
        <v>2021</v>
      </c>
      <c r="Q6220" s="4">
        <f>IFERROR(Table1[[#This Row],[Total Sales]]/Table1[[#This Row],[Units Sold]],4)</f>
        <v>49</v>
      </c>
      <c r="R6220" s="4">
        <f>IFERROR(Table1[[#This Row],[Operating Profit]]/Table1[[#This Row],[Units Sold]],0)</f>
        <v>22.05</v>
      </c>
      <c r="S6220" s="4">
        <f>IFERROR((Table1[[#This Row],[Total Sales]]-Table1[[#This Row],[Operating Profit]])/Table1[[#This Row],[Units Sold]],0)</f>
        <v>26.95</v>
      </c>
      <c r="T6220" s="4" t="str">
        <f>IF(Table1[[#This Row],[Profit per unit]]&gt;$V$8,"Premium","Mass")</f>
        <v>Mass</v>
      </c>
      <c r="U6220" s="4"/>
    </row>
    <row r="6221" spans="2:21" ht="14.25" customHeight="1" x14ac:dyDescent="0.3">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c r="O6221" s="4" t="str">
        <f>TEXT(Table1[[#This Row],[Invoice Date]],"mmm")</f>
        <v>Jun</v>
      </c>
      <c r="P6221" s="4">
        <f>YEAR(Table1[[#This Row],[Invoice Date]])</f>
        <v>2021</v>
      </c>
      <c r="Q6221" s="4">
        <f>IFERROR(Table1[[#This Row],[Total Sales]]/Table1[[#This Row],[Units Sold]],4)</f>
        <v>47</v>
      </c>
      <c r="R6221" s="4">
        <f>IFERROR(Table1[[#This Row],[Operating Profit]]/Table1[[#This Row],[Units Sold]],0)</f>
        <v>16.919999999999998</v>
      </c>
      <c r="S6221" s="4">
        <f>IFERROR((Table1[[#This Row],[Total Sales]]-Table1[[#This Row],[Operating Profit]])/Table1[[#This Row],[Units Sold]],0)</f>
        <v>30.080000000000002</v>
      </c>
      <c r="T6221" s="4" t="str">
        <f>IF(Table1[[#This Row],[Profit per unit]]&gt;$V$8,"Premium","Mass")</f>
        <v>Mass</v>
      </c>
      <c r="U6221" s="4"/>
    </row>
    <row r="6222" spans="2:21" ht="14.25" customHeight="1" x14ac:dyDescent="0.3">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c r="O6222" s="4" t="str">
        <f>TEXT(Table1[[#This Row],[Invoice Date]],"mmm")</f>
        <v>Jun</v>
      </c>
      <c r="P6222" s="4">
        <f>YEAR(Table1[[#This Row],[Invoice Date]])</f>
        <v>2021</v>
      </c>
      <c r="Q6222" s="4">
        <f>IFERROR(Table1[[#This Row],[Total Sales]]/Table1[[#This Row],[Units Sold]],4)</f>
        <v>47</v>
      </c>
      <c r="R6222" s="4">
        <f>IFERROR(Table1[[#This Row],[Operating Profit]]/Table1[[#This Row],[Units Sold]],0)</f>
        <v>21.15</v>
      </c>
      <c r="S6222" s="4">
        <f>IFERROR((Table1[[#This Row],[Total Sales]]-Table1[[#This Row],[Operating Profit]])/Table1[[#This Row],[Units Sold]],0)</f>
        <v>25.85</v>
      </c>
      <c r="T6222" s="4" t="str">
        <f>IF(Table1[[#This Row],[Profit per unit]]&gt;$V$8,"Premium","Mass")</f>
        <v>Mass</v>
      </c>
      <c r="U6222" s="4"/>
    </row>
    <row r="6223" spans="2:21" ht="14.25" customHeight="1" x14ac:dyDescent="0.3">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c r="O6223" s="4" t="str">
        <f>TEXT(Table1[[#This Row],[Invoice Date]],"mmm")</f>
        <v>Jun</v>
      </c>
      <c r="P6223" s="4">
        <f>YEAR(Table1[[#This Row],[Invoice Date]])</f>
        <v>2021</v>
      </c>
      <c r="Q6223" s="4">
        <f>IFERROR(Table1[[#This Row],[Total Sales]]/Table1[[#This Row],[Units Sold]],4)</f>
        <v>62</v>
      </c>
      <c r="R6223" s="4">
        <f>IFERROR(Table1[[#This Row],[Operating Profit]]/Table1[[#This Row],[Units Sold]],0)</f>
        <v>27.899999999999995</v>
      </c>
      <c r="S6223" s="4">
        <f>IFERROR((Table1[[#This Row],[Total Sales]]-Table1[[#This Row],[Operating Profit]])/Table1[[#This Row],[Units Sold]],0)</f>
        <v>34.1</v>
      </c>
      <c r="T6223" s="4" t="str">
        <f>IF(Table1[[#This Row],[Profit per unit]]&gt;$V$8,"Premium","Mass")</f>
        <v>Mass</v>
      </c>
      <c r="U6223" s="4"/>
    </row>
    <row r="6224" spans="2:21" ht="14.25" customHeight="1" x14ac:dyDescent="0.3">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c r="O6224" s="4" t="str">
        <f>TEXT(Table1[[#This Row],[Invoice Date]],"mmm")</f>
        <v>Jun</v>
      </c>
      <c r="P6224" s="4">
        <f>YEAR(Table1[[#This Row],[Invoice Date]])</f>
        <v>2021</v>
      </c>
      <c r="Q6224" s="4">
        <f>IFERROR(Table1[[#This Row],[Total Sales]]/Table1[[#This Row],[Units Sold]],4)</f>
        <v>65</v>
      </c>
      <c r="R6224" s="4">
        <f>IFERROR(Table1[[#This Row],[Operating Profit]]/Table1[[#This Row],[Units Sold]],0)</f>
        <v>41.6</v>
      </c>
      <c r="S6224" s="4">
        <f>IFERROR((Table1[[#This Row],[Total Sales]]-Table1[[#This Row],[Operating Profit]])/Table1[[#This Row],[Units Sold]],0)</f>
        <v>23.4</v>
      </c>
      <c r="T6224" s="4" t="str">
        <f>IF(Table1[[#This Row],[Profit per unit]]&gt;$V$8,"Premium","Mass")</f>
        <v>Mass</v>
      </c>
      <c r="U6224" s="4"/>
    </row>
    <row r="6225" spans="2:21" ht="14.25" customHeight="1" x14ac:dyDescent="0.3">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c r="O6225" s="4" t="str">
        <f>TEXT(Table1[[#This Row],[Invoice Date]],"mmm")</f>
        <v>Jul</v>
      </c>
      <c r="P6225" s="4">
        <f>YEAR(Table1[[#This Row],[Invoice Date]])</f>
        <v>2021</v>
      </c>
      <c r="Q6225" s="4">
        <f>IFERROR(Table1[[#This Row],[Total Sales]]/Table1[[#This Row],[Units Sold]],4)</f>
        <v>63</v>
      </c>
      <c r="R6225" s="4">
        <f>IFERROR(Table1[[#This Row],[Operating Profit]]/Table1[[#This Row],[Units Sold]],0)</f>
        <v>37.17</v>
      </c>
      <c r="S6225" s="4">
        <f>IFERROR((Table1[[#This Row],[Total Sales]]-Table1[[#This Row],[Operating Profit]])/Table1[[#This Row],[Units Sold]],0)</f>
        <v>25.83</v>
      </c>
      <c r="T6225" s="4" t="str">
        <f>IF(Table1[[#This Row],[Profit per unit]]&gt;$V$8,"Premium","Mass")</f>
        <v>Mass</v>
      </c>
      <c r="U6225" s="4"/>
    </row>
    <row r="6226" spans="2:21" ht="14.25" customHeight="1" x14ac:dyDescent="0.3">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c r="O6226" s="4" t="str">
        <f>TEXT(Table1[[#This Row],[Invoice Date]],"mmm")</f>
        <v>Jul</v>
      </c>
      <c r="P6226" s="4">
        <f>YEAR(Table1[[#This Row],[Invoice Date]])</f>
        <v>2021</v>
      </c>
      <c r="Q6226" s="4">
        <f>IFERROR(Table1[[#This Row],[Total Sales]]/Table1[[#This Row],[Units Sold]],4)</f>
        <v>58</v>
      </c>
      <c r="R6226" s="4">
        <f>IFERROR(Table1[[#This Row],[Operating Profit]]/Table1[[#This Row],[Units Sold]],0)</f>
        <v>28.419999999999998</v>
      </c>
      <c r="S6226" s="4">
        <f>IFERROR((Table1[[#This Row],[Total Sales]]-Table1[[#This Row],[Operating Profit]])/Table1[[#This Row],[Units Sold]],0)</f>
        <v>29.580000000000002</v>
      </c>
      <c r="T6226" s="4" t="str">
        <f>IF(Table1[[#This Row],[Profit per unit]]&gt;$V$8,"Premium","Mass")</f>
        <v>Mass</v>
      </c>
      <c r="U6226" s="4"/>
    </row>
    <row r="6227" spans="2:21" ht="14.25" customHeight="1" x14ac:dyDescent="0.3">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c r="O6227" s="4" t="str">
        <f>TEXT(Table1[[#This Row],[Invoice Date]],"mmm")</f>
        <v>Jul</v>
      </c>
      <c r="P6227" s="4">
        <f>YEAR(Table1[[#This Row],[Invoice Date]])</f>
        <v>2021</v>
      </c>
      <c r="Q6227" s="4">
        <f>IFERROR(Table1[[#This Row],[Total Sales]]/Table1[[#This Row],[Units Sold]],4)</f>
        <v>51</v>
      </c>
      <c r="R6227" s="4">
        <f>IFERROR(Table1[[#This Row],[Operating Profit]]/Table1[[#This Row],[Units Sold]],0)</f>
        <v>18.36</v>
      </c>
      <c r="S6227" s="4">
        <f>IFERROR((Table1[[#This Row],[Total Sales]]-Table1[[#This Row],[Operating Profit]])/Table1[[#This Row],[Units Sold]],0)</f>
        <v>32.64</v>
      </c>
      <c r="T6227" s="4" t="str">
        <f>IF(Table1[[#This Row],[Profit per unit]]&gt;$V$8,"Premium","Mass")</f>
        <v>Mass</v>
      </c>
      <c r="U6227" s="4"/>
    </row>
    <row r="6228" spans="2:21" ht="14.25" customHeight="1" x14ac:dyDescent="0.3">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c r="O6228" s="4" t="str">
        <f>TEXT(Table1[[#This Row],[Invoice Date]],"mmm")</f>
        <v>Jul</v>
      </c>
      <c r="P6228" s="4">
        <f>YEAR(Table1[[#This Row],[Invoice Date]])</f>
        <v>2021</v>
      </c>
      <c r="Q6228" s="4">
        <f>IFERROR(Table1[[#This Row],[Total Sales]]/Table1[[#This Row],[Units Sold]],4)</f>
        <v>52</v>
      </c>
      <c r="R6228" s="4">
        <f>IFERROR(Table1[[#This Row],[Operating Profit]]/Table1[[#This Row],[Units Sold]],0)</f>
        <v>21.84</v>
      </c>
      <c r="S6228" s="4">
        <f>IFERROR((Table1[[#This Row],[Total Sales]]-Table1[[#This Row],[Operating Profit]])/Table1[[#This Row],[Units Sold]],0)</f>
        <v>30.16</v>
      </c>
      <c r="T6228" s="4" t="str">
        <f>IF(Table1[[#This Row],[Profit per unit]]&gt;$V$8,"Premium","Mass")</f>
        <v>Mass</v>
      </c>
      <c r="U6228" s="4"/>
    </row>
    <row r="6229" spans="2:21" ht="14.25" customHeight="1" x14ac:dyDescent="0.3">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c r="O6229" s="4" t="str">
        <f>TEXT(Table1[[#This Row],[Invoice Date]],"mmm")</f>
        <v>Jul</v>
      </c>
      <c r="P6229" s="4">
        <f>YEAR(Table1[[#This Row],[Invoice Date]])</f>
        <v>2021</v>
      </c>
      <c r="Q6229" s="4">
        <f>IFERROR(Table1[[#This Row],[Total Sales]]/Table1[[#This Row],[Units Sold]],4)</f>
        <v>64</v>
      </c>
      <c r="R6229" s="4">
        <f>IFERROR(Table1[[#This Row],[Operating Profit]]/Table1[[#This Row],[Units Sold]],0)</f>
        <v>28.799999999999997</v>
      </c>
      <c r="S6229" s="4">
        <f>IFERROR((Table1[[#This Row],[Total Sales]]-Table1[[#This Row],[Operating Profit]])/Table1[[#This Row],[Units Sold]],0)</f>
        <v>35.200000000000003</v>
      </c>
      <c r="T6229" s="4" t="str">
        <f>IF(Table1[[#This Row],[Profit per unit]]&gt;$V$8,"Premium","Mass")</f>
        <v>Mass</v>
      </c>
      <c r="U6229" s="4"/>
    </row>
    <row r="6230" spans="2:21" ht="14.25" customHeight="1" x14ac:dyDescent="0.3">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c r="O6230" s="4" t="str">
        <f>TEXT(Table1[[#This Row],[Invoice Date]],"mmm")</f>
        <v>Jul</v>
      </c>
      <c r="P6230" s="4">
        <f>YEAR(Table1[[#This Row],[Invoice Date]])</f>
        <v>2021</v>
      </c>
      <c r="Q6230" s="4">
        <f>IFERROR(Table1[[#This Row],[Total Sales]]/Table1[[#This Row],[Units Sold]],4)</f>
        <v>66</v>
      </c>
      <c r="R6230" s="4">
        <f>IFERROR(Table1[[#This Row],[Operating Profit]]/Table1[[#This Row],[Units Sold]],0)</f>
        <v>42.9</v>
      </c>
      <c r="S6230" s="4">
        <f>IFERROR((Table1[[#This Row],[Total Sales]]-Table1[[#This Row],[Operating Profit]])/Table1[[#This Row],[Units Sold]],0)</f>
        <v>23.099999999999998</v>
      </c>
      <c r="T6230" s="4" t="str">
        <f>IF(Table1[[#This Row],[Profit per unit]]&gt;$V$8,"Premium","Mass")</f>
        <v>Mass</v>
      </c>
      <c r="U6230" s="4"/>
    </row>
    <row r="6231" spans="2:21" ht="14.25" customHeight="1" x14ac:dyDescent="0.3">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c r="O6231" s="4" t="str">
        <f>TEXT(Table1[[#This Row],[Invoice Date]],"mmm")</f>
        <v>Aug</v>
      </c>
      <c r="P6231" s="4">
        <f>YEAR(Table1[[#This Row],[Invoice Date]])</f>
        <v>2021</v>
      </c>
      <c r="Q6231" s="4">
        <f>IFERROR(Table1[[#This Row],[Total Sales]]/Table1[[#This Row],[Units Sold]],4)</f>
        <v>62</v>
      </c>
      <c r="R6231" s="4">
        <f>IFERROR(Table1[[#This Row],[Operating Profit]]/Table1[[#This Row],[Units Sold]],0)</f>
        <v>35.340000000000003</v>
      </c>
      <c r="S6231" s="4">
        <f>IFERROR((Table1[[#This Row],[Total Sales]]-Table1[[#This Row],[Operating Profit]])/Table1[[#This Row],[Units Sold]],0)</f>
        <v>26.659999999999993</v>
      </c>
      <c r="T6231" s="4" t="str">
        <f>IF(Table1[[#This Row],[Profit per unit]]&gt;$V$8,"Premium","Mass")</f>
        <v>Mass</v>
      </c>
      <c r="U6231" s="4"/>
    </row>
    <row r="6232" spans="2:21" ht="14.25" customHeight="1" x14ac:dyDescent="0.3">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c r="O6232" s="4" t="str">
        <f>TEXT(Table1[[#This Row],[Invoice Date]],"mmm")</f>
        <v>Aug</v>
      </c>
      <c r="P6232" s="4">
        <f>YEAR(Table1[[#This Row],[Invoice Date]])</f>
        <v>2021</v>
      </c>
      <c r="Q6232" s="4">
        <f>IFERROR(Table1[[#This Row],[Total Sales]]/Table1[[#This Row],[Units Sold]],4)</f>
        <v>54</v>
      </c>
      <c r="R6232" s="4">
        <f>IFERROR(Table1[[#This Row],[Operating Profit]]/Table1[[#This Row],[Units Sold]],0)</f>
        <v>26.459999999999997</v>
      </c>
      <c r="S6232" s="4">
        <f>IFERROR((Table1[[#This Row],[Total Sales]]-Table1[[#This Row],[Operating Profit]])/Table1[[#This Row],[Units Sold]],0)</f>
        <v>27.540000000000003</v>
      </c>
      <c r="T6232" s="4" t="str">
        <f>IF(Table1[[#This Row],[Profit per unit]]&gt;$V$8,"Premium","Mass")</f>
        <v>Mass</v>
      </c>
      <c r="U6232" s="4"/>
    </row>
    <row r="6233" spans="2:21" ht="14.25" customHeight="1" x14ac:dyDescent="0.3">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c r="O6233" s="4" t="str">
        <f>TEXT(Table1[[#This Row],[Invoice Date]],"mmm")</f>
        <v>Aug</v>
      </c>
      <c r="P6233" s="4">
        <f>YEAR(Table1[[#This Row],[Invoice Date]])</f>
        <v>2021</v>
      </c>
      <c r="Q6233" s="4">
        <f>IFERROR(Table1[[#This Row],[Total Sales]]/Table1[[#This Row],[Units Sold]],4)</f>
        <v>50</v>
      </c>
      <c r="R6233" s="4">
        <f>IFERROR(Table1[[#This Row],[Operating Profit]]/Table1[[#This Row],[Units Sold]],0)</f>
        <v>20</v>
      </c>
      <c r="S6233" s="4">
        <f>IFERROR((Table1[[#This Row],[Total Sales]]-Table1[[#This Row],[Operating Profit]])/Table1[[#This Row],[Units Sold]],0)</f>
        <v>30</v>
      </c>
      <c r="T6233" s="4" t="str">
        <f>IF(Table1[[#This Row],[Profit per unit]]&gt;$V$8,"Premium","Mass")</f>
        <v>Mass</v>
      </c>
      <c r="U6233" s="4"/>
    </row>
    <row r="6234" spans="2:21" ht="14.25" customHeight="1" x14ac:dyDescent="0.3">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c r="O6234" s="4" t="str">
        <f>TEXT(Table1[[#This Row],[Invoice Date]],"mmm")</f>
        <v>Aug</v>
      </c>
      <c r="P6234" s="4">
        <f>YEAR(Table1[[#This Row],[Invoice Date]])</f>
        <v>2021</v>
      </c>
      <c r="Q6234" s="4">
        <f>IFERROR(Table1[[#This Row],[Total Sales]]/Table1[[#This Row],[Units Sold]],4)</f>
        <v>44</v>
      </c>
      <c r="R6234" s="4">
        <f>IFERROR(Table1[[#This Row],[Operating Profit]]/Table1[[#This Row],[Units Sold]],0)</f>
        <v>18.04</v>
      </c>
      <c r="S6234" s="4">
        <f>IFERROR((Table1[[#This Row],[Total Sales]]-Table1[[#This Row],[Operating Profit]])/Table1[[#This Row],[Units Sold]],0)</f>
        <v>25.96</v>
      </c>
      <c r="T6234" s="4" t="str">
        <f>IF(Table1[[#This Row],[Profit per unit]]&gt;$V$8,"Premium","Mass")</f>
        <v>Mass</v>
      </c>
      <c r="U6234" s="4"/>
    </row>
    <row r="6235" spans="2:21" ht="14.25" customHeight="1" x14ac:dyDescent="0.3">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c r="O6235" s="4" t="str">
        <f>TEXT(Table1[[#This Row],[Invoice Date]],"mmm")</f>
        <v>Aug</v>
      </c>
      <c r="P6235" s="4">
        <f>YEAR(Table1[[#This Row],[Invoice Date]])</f>
        <v>2021</v>
      </c>
      <c r="Q6235" s="4">
        <f>IFERROR(Table1[[#This Row],[Total Sales]]/Table1[[#This Row],[Units Sold]],4)</f>
        <v>51</v>
      </c>
      <c r="R6235" s="4">
        <f>IFERROR(Table1[[#This Row],[Operating Profit]]/Table1[[#This Row],[Units Sold]],0)</f>
        <v>23.46</v>
      </c>
      <c r="S6235" s="4">
        <f>IFERROR((Table1[[#This Row],[Total Sales]]-Table1[[#This Row],[Operating Profit]])/Table1[[#This Row],[Units Sold]],0)</f>
        <v>27.54</v>
      </c>
      <c r="T6235" s="4" t="str">
        <f>IF(Table1[[#This Row],[Profit per unit]]&gt;$V$8,"Premium","Mass")</f>
        <v>Mass</v>
      </c>
      <c r="U6235" s="4"/>
    </row>
    <row r="6236" spans="2:21" ht="14.25" customHeight="1" x14ac:dyDescent="0.3">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c r="O6236" s="4" t="str">
        <f>TEXT(Table1[[#This Row],[Invoice Date]],"mmm")</f>
        <v>Aug</v>
      </c>
      <c r="P6236" s="4">
        <f>YEAR(Table1[[#This Row],[Invoice Date]])</f>
        <v>2021</v>
      </c>
      <c r="Q6236" s="4">
        <f>IFERROR(Table1[[#This Row],[Total Sales]]/Table1[[#This Row],[Units Sold]],4)</f>
        <v>58</v>
      </c>
      <c r="R6236" s="4">
        <f>IFERROR(Table1[[#This Row],[Operating Profit]]/Table1[[#This Row],[Units Sold]],0)</f>
        <v>35.379999999999995</v>
      </c>
      <c r="S6236" s="4">
        <f>IFERROR((Table1[[#This Row],[Total Sales]]-Table1[[#This Row],[Operating Profit]])/Table1[[#This Row],[Units Sold]],0)</f>
        <v>22.62</v>
      </c>
      <c r="T6236" s="4" t="str">
        <f>IF(Table1[[#This Row],[Profit per unit]]&gt;$V$8,"Premium","Mass")</f>
        <v>Mass</v>
      </c>
      <c r="U6236" s="4"/>
    </row>
    <row r="6237" spans="2:21" ht="14.25" customHeight="1" x14ac:dyDescent="0.3">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c r="O6237" s="4" t="str">
        <f>TEXT(Table1[[#This Row],[Invoice Date]],"mmm")</f>
        <v>Sep</v>
      </c>
      <c r="P6237" s="4">
        <f>YEAR(Table1[[#This Row],[Invoice Date]])</f>
        <v>2021</v>
      </c>
      <c r="Q6237" s="4">
        <f>IFERROR(Table1[[#This Row],[Total Sales]]/Table1[[#This Row],[Units Sold]],4)</f>
        <v>51</v>
      </c>
      <c r="R6237" s="4">
        <f>IFERROR(Table1[[#This Row],[Operating Profit]]/Table1[[#This Row],[Units Sold]],0)</f>
        <v>29.580000000000002</v>
      </c>
      <c r="S6237" s="4">
        <f>IFERROR((Table1[[#This Row],[Total Sales]]-Table1[[#This Row],[Operating Profit]])/Table1[[#This Row],[Units Sold]],0)</f>
        <v>21.419999999999998</v>
      </c>
      <c r="T6237" s="4" t="str">
        <f>IF(Table1[[#This Row],[Profit per unit]]&gt;$V$8,"Premium","Mass")</f>
        <v>Mass</v>
      </c>
      <c r="U6237" s="4"/>
    </row>
    <row r="6238" spans="2:21" ht="14.25" customHeight="1" x14ac:dyDescent="0.3">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c r="O6238" s="4" t="str">
        <f>TEXT(Table1[[#This Row],[Invoice Date]],"mmm")</f>
        <v>Sep</v>
      </c>
      <c r="P6238" s="4">
        <f>YEAR(Table1[[#This Row],[Invoice Date]])</f>
        <v>2021</v>
      </c>
      <c r="Q6238" s="4">
        <f>IFERROR(Table1[[#This Row],[Total Sales]]/Table1[[#This Row],[Units Sold]],4)</f>
        <v>48</v>
      </c>
      <c r="R6238" s="4">
        <f>IFERROR(Table1[[#This Row],[Operating Profit]]/Table1[[#This Row],[Units Sold]],0)</f>
        <v>23.04</v>
      </c>
      <c r="S6238" s="4">
        <f>IFERROR((Table1[[#This Row],[Total Sales]]-Table1[[#This Row],[Operating Profit]])/Table1[[#This Row],[Units Sold]],0)</f>
        <v>24.96</v>
      </c>
      <c r="T6238" s="4" t="str">
        <f>IF(Table1[[#This Row],[Profit per unit]]&gt;$V$8,"Premium","Mass")</f>
        <v>Mass</v>
      </c>
      <c r="U6238" s="4"/>
    </row>
    <row r="6239" spans="2:21" ht="14.25" customHeight="1" x14ac:dyDescent="0.3">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c r="O6239" s="4" t="str">
        <f>TEXT(Table1[[#This Row],[Invoice Date]],"mmm")</f>
        <v>Sep</v>
      </c>
      <c r="P6239" s="4">
        <f>YEAR(Table1[[#This Row],[Invoice Date]])</f>
        <v>2021</v>
      </c>
      <c r="Q6239" s="4">
        <f>IFERROR(Table1[[#This Row],[Total Sales]]/Table1[[#This Row],[Units Sold]],4)</f>
        <v>38</v>
      </c>
      <c r="R6239" s="4">
        <f>IFERROR(Table1[[#This Row],[Operating Profit]]/Table1[[#This Row],[Units Sold]],0)</f>
        <v>14.820000000000002</v>
      </c>
      <c r="S6239" s="4">
        <f>IFERROR((Table1[[#This Row],[Total Sales]]-Table1[[#This Row],[Operating Profit]])/Table1[[#This Row],[Units Sold]],0)</f>
        <v>23.18</v>
      </c>
      <c r="T6239" s="4" t="str">
        <f>IF(Table1[[#This Row],[Profit per unit]]&gt;$V$8,"Premium","Mass")</f>
        <v>Mass</v>
      </c>
      <c r="U6239" s="4"/>
    </row>
    <row r="6240" spans="2:21" ht="14.25" customHeight="1" x14ac:dyDescent="0.3">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c r="O6240" s="4" t="str">
        <f>TEXT(Table1[[#This Row],[Invoice Date]],"mmm")</f>
        <v>Sep</v>
      </c>
      <c r="P6240" s="4">
        <f>YEAR(Table1[[#This Row],[Invoice Date]])</f>
        <v>2021</v>
      </c>
      <c r="Q6240" s="4">
        <f>IFERROR(Table1[[#This Row],[Total Sales]]/Table1[[#This Row],[Units Sold]],4)</f>
        <v>39</v>
      </c>
      <c r="R6240" s="4">
        <f>IFERROR(Table1[[#This Row],[Operating Profit]]/Table1[[#This Row],[Units Sold]],0)</f>
        <v>15.6</v>
      </c>
      <c r="S6240" s="4">
        <f>IFERROR((Table1[[#This Row],[Total Sales]]-Table1[[#This Row],[Operating Profit]])/Table1[[#This Row],[Units Sold]],0)</f>
        <v>23.4</v>
      </c>
      <c r="T6240" s="4" t="str">
        <f>IF(Table1[[#This Row],[Profit per unit]]&gt;$V$8,"Premium","Mass")</f>
        <v>Mass</v>
      </c>
      <c r="U6240" s="4"/>
    </row>
    <row r="6241" spans="2:21" ht="14.25" customHeight="1" x14ac:dyDescent="0.3">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c r="O6241" s="4" t="str">
        <f>TEXT(Table1[[#This Row],[Invoice Date]],"mmm")</f>
        <v>Sep</v>
      </c>
      <c r="P6241" s="4">
        <f>YEAR(Table1[[#This Row],[Invoice Date]])</f>
        <v>2021</v>
      </c>
      <c r="Q6241" s="4">
        <f>IFERROR(Table1[[#This Row],[Total Sales]]/Table1[[#This Row],[Units Sold]],4)</f>
        <v>48</v>
      </c>
      <c r="R6241" s="4">
        <f>IFERROR(Table1[[#This Row],[Operating Profit]]/Table1[[#This Row],[Units Sold]],0)</f>
        <v>22.08</v>
      </c>
      <c r="S6241" s="4">
        <f>IFERROR((Table1[[#This Row],[Total Sales]]-Table1[[#This Row],[Operating Profit]])/Table1[[#This Row],[Units Sold]],0)</f>
        <v>25.92</v>
      </c>
      <c r="T6241" s="4" t="str">
        <f>IF(Table1[[#This Row],[Profit per unit]]&gt;$V$8,"Premium","Mass")</f>
        <v>Mass</v>
      </c>
      <c r="U6241" s="4"/>
    </row>
    <row r="6242" spans="2:21" ht="14.25" customHeight="1" x14ac:dyDescent="0.3">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c r="O6242" s="4" t="str">
        <f>TEXT(Table1[[#This Row],[Invoice Date]],"mmm")</f>
        <v>Sep</v>
      </c>
      <c r="P6242" s="4">
        <f>YEAR(Table1[[#This Row],[Invoice Date]])</f>
        <v>2021</v>
      </c>
      <c r="Q6242" s="4">
        <f>IFERROR(Table1[[#This Row],[Total Sales]]/Table1[[#This Row],[Units Sold]],4)</f>
        <v>52</v>
      </c>
      <c r="R6242" s="4">
        <f>IFERROR(Table1[[#This Row],[Operating Profit]]/Table1[[#This Row],[Units Sold]],0)</f>
        <v>31.2</v>
      </c>
      <c r="S6242" s="4">
        <f>IFERROR((Table1[[#This Row],[Total Sales]]-Table1[[#This Row],[Operating Profit]])/Table1[[#This Row],[Units Sold]],0)</f>
        <v>20.8</v>
      </c>
      <c r="T6242" s="4" t="str">
        <f>IF(Table1[[#This Row],[Profit per unit]]&gt;$V$8,"Premium","Mass")</f>
        <v>Mass</v>
      </c>
      <c r="U6242" s="4"/>
    </row>
    <row r="6243" spans="2:21" ht="14.25" customHeight="1" x14ac:dyDescent="0.3">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c r="O6243" s="4" t="str">
        <f>TEXT(Table1[[#This Row],[Invoice Date]],"mmm")</f>
        <v>Oct</v>
      </c>
      <c r="P6243" s="4">
        <f>YEAR(Table1[[#This Row],[Invoice Date]])</f>
        <v>2021</v>
      </c>
      <c r="Q6243" s="4">
        <f>IFERROR(Table1[[#This Row],[Total Sales]]/Table1[[#This Row],[Units Sold]],4)</f>
        <v>50</v>
      </c>
      <c r="R6243" s="4">
        <f>IFERROR(Table1[[#This Row],[Operating Profit]]/Table1[[#This Row],[Units Sold]],0)</f>
        <v>30</v>
      </c>
      <c r="S6243" s="4">
        <f>IFERROR((Table1[[#This Row],[Total Sales]]-Table1[[#This Row],[Operating Profit]])/Table1[[#This Row],[Units Sold]],0)</f>
        <v>20</v>
      </c>
      <c r="T6243" s="4" t="str">
        <f>IF(Table1[[#This Row],[Profit per unit]]&gt;$V$8,"Premium","Mass")</f>
        <v>Mass</v>
      </c>
      <c r="U6243" s="4"/>
    </row>
    <row r="6244" spans="2:21" ht="14.25" customHeight="1" x14ac:dyDescent="0.3">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c r="O6244" s="4" t="str">
        <f>TEXT(Table1[[#This Row],[Invoice Date]],"mmm")</f>
        <v>Oct</v>
      </c>
      <c r="P6244" s="4">
        <f>YEAR(Table1[[#This Row],[Invoice Date]])</f>
        <v>2021</v>
      </c>
      <c r="Q6244" s="4">
        <f>IFERROR(Table1[[#This Row],[Total Sales]]/Table1[[#This Row],[Units Sold]],4)</f>
        <v>42</v>
      </c>
      <c r="R6244" s="4">
        <f>IFERROR(Table1[[#This Row],[Operating Profit]]/Table1[[#This Row],[Units Sold]],0)</f>
        <v>21</v>
      </c>
      <c r="S6244" s="4">
        <f>IFERROR((Table1[[#This Row],[Total Sales]]-Table1[[#This Row],[Operating Profit]])/Table1[[#This Row],[Units Sold]],0)</f>
        <v>21</v>
      </c>
      <c r="T6244" s="4" t="str">
        <f>IF(Table1[[#This Row],[Profit per unit]]&gt;$V$8,"Premium","Mass")</f>
        <v>Mass</v>
      </c>
      <c r="U6244" s="4"/>
    </row>
    <row r="6245" spans="2:21" ht="14.25" customHeight="1" x14ac:dyDescent="0.3">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c r="O6245" s="4" t="str">
        <f>TEXT(Table1[[#This Row],[Invoice Date]],"mmm")</f>
        <v>Oct</v>
      </c>
      <c r="P6245" s="4">
        <f>YEAR(Table1[[#This Row],[Invoice Date]])</f>
        <v>2021</v>
      </c>
      <c r="Q6245" s="4">
        <f>IFERROR(Table1[[#This Row],[Total Sales]]/Table1[[#This Row],[Units Sold]],4)</f>
        <v>41</v>
      </c>
      <c r="R6245" s="4">
        <f>IFERROR(Table1[[#This Row],[Operating Profit]]/Table1[[#This Row],[Units Sold]],0)</f>
        <v>15.990000000000002</v>
      </c>
      <c r="S6245" s="4">
        <f>IFERROR((Table1[[#This Row],[Total Sales]]-Table1[[#This Row],[Operating Profit]])/Table1[[#This Row],[Units Sold]],0)</f>
        <v>25.01</v>
      </c>
      <c r="T6245" s="4" t="str">
        <f>IF(Table1[[#This Row],[Profit per unit]]&gt;$V$8,"Premium","Mass")</f>
        <v>Mass</v>
      </c>
      <c r="U6245" s="4"/>
    </row>
    <row r="6246" spans="2:21" ht="14.25" customHeight="1" x14ac:dyDescent="0.3">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c r="O6246" s="4" t="str">
        <f>TEXT(Table1[[#This Row],[Invoice Date]],"mmm")</f>
        <v>Oct</v>
      </c>
      <c r="P6246" s="4">
        <f>YEAR(Table1[[#This Row],[Invoice Date]])</f>
        <v>2021</v>
      </c>
      <c r="Q6246" s="4">
        <f>IFERROR(Table1[[#This Row],[Total Sales]]/Table1[[#This Row],[Units Sold]],4)</f>
        <v>41</v>
      </c>
      <c r="R6246" s="4">
        <f>IFERROR(Table1[[#This Row],[Operating Profit]]/Table1[[#This Row],[Units Sold]],0)</f>
        <v>16.400000000000002</v>
      </c>
      <c r="S6246" s="4">
        <f>IFERROR((Table1[[#This Row],[Total Sales]]-Table1[[#This Row],[Operating Profit]])/Table1[[#This Row],[Units Sold]],0)</f>
        <v>24.6</v>
      </c>
      <c r="T6246" s="4" t="str">
        <f>IF(Table1[[#This Row],[Profit per unit]]&gt;$V$8,"Premium","Mass")</f>
        <v>Mass</v>
      </c>
      <c r="U6246" s="4"/>
    </row>
    <row r="6247" spans="2:21" ht="14.25" customHeight="1" x14ac:dyDescent="0.3">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c r="O6247" s="4" t="str">
        <f>TEXT(Table1[[#This Row],[Invoice Date]],"mmm")</f>
        <v>Oct</v>
      </c>
      <c r="P6247" s="4">
        <f>YEAR(Table1[[#This Row],[Invoice Date]])</f>
        <v>2021</v>
      </c>
      <c r="Q6247" s="4">
        <f>IFERROR(Table1[[#This Row],[Total Sales]]/Table1[[#This Row],[Units Sold]],4)</f>
        <v>52</v>
      </c>
      <c r="R6247" s="4">
        <f>IFERROR(Table1[[#This Row],[Operating Profit]]/Table1[[#This Row],[Units Sold]],0)</f>
        <v>24.959999999999997</v>
      </c>
      <c r="S6247" s="4">
        <f>IFERROR((Table1[[#This Row],[Total Sales]]-Table1[[#This Row],[Operating Profit]])/Table1[[#This Row],[Units Sold]],0)</f>
        <v>27.040000000000003</v>
      </c>
      <c r="T6247" s="4" t="str">
        <f>IF(Table1[[#This Row],[Profit per unit]]&gt;$V$8,"Premium","Mass")</f>
        <v>Mass</v>
      </c>
      <c r="U6247" s="4"/>
    </row>
    <row r="6248" spans="2:21" ht="14.25" customHeight="1" x14ac:dyDescent="0.3">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c r="O6248" s="4" t="str">
        <f>TEXT(Table1[[#This Row],[Invoice Date]],"mmm")</f>
        <v>Oct</v>
      </c>
      <c r="P6248" s="4">
        <f>YEAR(Table1[[#This Row],[Invoice Date]])</f>
        <v>2021</v>
      </c>
      <c r="Q6248" s="4">
        <f>IFERROR(Table1[[#This Row],[Total Sales]]/Table1[[#This Row],[Units Sold]],4)</f>
        <v>56</v>
      </c>
      <c r="R6248" s="4">
        <f>IFERROR(Table1[[#This Row],[Operating Profit]]/Table1[[#This Row],[Units Sold]],0)</f>
        <v>36.4</v>
      </c>
      <c r="S6248" s="4">
        <f>IFERROR((Table1[[#This Row],[Total Sales]]-Table1[[#This Row],[Operating Profit]])/Table1[[#This Row],[Units Sold]],0)</f>
        <v>19.600000000000001</v>
      </c>
      <c r="T6248" s="4" t="str">
        <f>IF(Table1[[#This Row],[Profit per unit]]&gt;$V$8,"Premium","Mass")</f>
        <v>Mass</v>
      </c>
      <c r="U6248" s="4"/>
    </row>
    <row r="6249" spans="2:21" ht="14.25" customHeight="1" x14ac:dyDescent="0.3">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c r="O6249" s="4" t="str">
        <f>TEXT(Table1[[#This Row],[Invoice Date]],"mmm")</f>
        <v>Nov</v>
      </c>
      <c r="P6249" s="4">
        <f>YEAR(Table1[[#This Row],[Invoice Date]])</f>
        <v>2021</v>
      </c>
      <c r="Q6249" s="4">
        <f>IFERROR(Table1[[#This Row],[Total Sales]]/Table1[[#This Row],[Units Sold]],4)</f>
        <v>50</v>
      </c>
      <c r="R6249" s="4">
        <f>IFERROR(Table1[[#This Row],[Operating Profit]]/Table1[[#This Row],[Units Sold]],0)</f>
        <v>28.500000000000004</v>
      </c>
      <c r="S6249" s="4">
        <f>IFERROR((Table1[[#This Row],[Total Sales]]-Table1[[#This Row],[Operating Profit]])/Table1[[#This Row],[Units Sold]],0)</f>
        <v>21.499999999999996</v>
      </c>
      <c r="T6249" s="4" t="str">
        <f>IF(Table1[[#This Row],[Profit per unit]]&gt;$V$8,"Premium","Mass")</f>
        <v>Mass</v>
      </c>
      <c r="U6249" s="4"/>
    </row>
    <row r="6250" spans="2:21" ht="14.25" customHeight="1" x14ac:dyDescent="0.3">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c r="O6250" s="4" t="str">
        <f>TEXT(Table1[[#This Row],[Invoice Date]],"mmm")</f>
        <v>Nov</v>
      </c>
      <c r="P6250" s="4">
        <f>YEAR(Table1[[#This Row],[Invoice Date]])</f>
        <v>2021</v>
      </c>
      <c r="Q6250" s="4">
        <f>IFERROR(Table1[[#This Row],[Total Sales]]/Table1[[#This Row],[Units Sold]],4)</f>
        <v>44</v>
      </c>
      <c r="R6250" s="4">
        <f>IFERROR(Table1[[#This Row],[Operating Profit]]/Table1[[#This Row],[Units Sold]],0)</f>
        <v>19.799999999999997</v>
      </c>
      <c r="S6250" s="4">
        <f>IFERROR((Table1[[#This Row],[Total Sales]]-Table1[[#This Row],[Operating Profit]])/Table1[[#This Row],[Units Sold]],0)</f>
        <v>24.200000000000003</v>
      </c>
      <c r="T6250" s="4" t="str">
        <f>IF(Table1[[#This Row],[Profit per unit]]&gt;$V$8,"Premium","Mass")</f>
        <v>Mass</v>
      </c>
      <c r="U6250" s="4"/>
    </row>
    <row r="6251" spans="2:21" ht="14.25" customHeight="1" x14ac:dyDescent="0.3">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c r="O6251" s="4" t="str">
        <f>TEXT(Table1[[#This Row],[Invoice Date]],"mmm")</f>
        <v>Nov</v>
      </c>
      <c r="P6251" s="4">
        <f>YEAR(Table1[[#This Row],[Invoice Date]])</f>
        <v>2021</v>
      </c>
      <c r="Q6251" s="4">
        <f>IFERROR(Table1[[#This Row],[Total Sales]]/Table1[[#This Row],[Units Sold]],4)</f>
        <v>43</v>
      </c>
      <c r="R6251" s="4">
        <f>IFERROR(Table1[[#This Row],[Operating Profit]]/Table1[[#This Row],[Units Sold]],0)</f>
        <v>15.049999999999999</v>
      </c>
      <c r="S6251" s="4">
        <f>IFERROR((Table1[[#This Row],[Total Sales]]-Table1[[#This Row],[Operating Profit]])/Table1[[#This Row],[Units Sold]],0)</f>
        <v>27.95</v>
      </c>
      <c r="T6251" s="4" t="str">
        <f>IF(Table1[[#This Row],[Profit per unit]]&gt;$V$8,"Premium","Mass")</f>
        <v>Mass</v>
      </c>
      <c r="U6251" s="4"/>
    </row>
    <row r="6252" spans="2:21" ht="14.25" customHeight="1" x14ac:dyDescent="0.3">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c r="O6252" s="4" t="str">
        <f>TEXT(Table1[[#This Row],[Invoice Date]],"mmm")</f>
        <v>Nov</v>
      </c>
      <c r="P6252" s="4">
        <f>YEAR(Table1[[#This Row],[Invoice Date]])</f>
        <v>2021</v>
      </c>
      <c r="Q6252" s="4">
        <f>IFERROR(Table1[[#This Row],[Total Sales]]/Table1[[#This Row],[Units Sold]],4)</f>
        <v>53</v>
      </c>
      <c r="R6252" s="4">
        <f>IFERROR(Table1[[#This Row],[Operating Profit]]/Table1[[#This Row],[Units Sold]],0)</f>
        <v>22.26</v>
      </c>
      <c r="S6252" s="4">
        <f>IFERROR((Table1[[#This Row],[Total Sales]]-Table1[[#This Row],[Operating Profit]])/Table1[[#This Row],[Units Sold]],0)</f>
        <v>30.74</v>
      </c>
      <c r="T6252" s="4" t="str">
        <f>IF(Table1[[#This Row],[Profit per unit]]&gt;$V$8,"Premium","Mass")</f>
        <v>Mass</v>
      </c>
      <c r="U6252" s="4"/>
    </row>
    <row r="6253" spans="2:21" ht="14.25" customHeight="1" x14ac:dyDescent="0.3">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c r="O6253" s="4" t="str">
        <f>TEXT(Table1[[#This Row],[Invoice Date]],"mmm")</f>
        <v>Nov</v>
      </c>
      <c r="P6253" s="4">
        <f>YEAR(Table1[[#This Row],[Invoice Date]])</f>
        <v>2021</v>
      </c>
      <c r="Q6253" s="4">
        <f>IFERROR(Table1[[#This Row],[Total Sales]]/Table1[[#This Row],[Units Sold]],4)</f>
        <v>66</v>
      </c>
      <c r="R6253" s="4">
        <f>IFERROR(Table1[[#This Row],[Operating Profit]]/Table1[[#This Row],[Units Sold]],0)</f>
        <v>31.02</v>
      </c>
      <c r="S6253" s="4">
        <f>IFERROR((Table1[[#This Row],[Total Sales]]-Table1[[#This Row],[Operating Profit]])/Table1[[#This Row],[Units Sold]],0)</f>
        <v>34.979999999999997</v>
      </c>
      <c r="T6253" s="4" t="str">
        <f>IF(Table1[[#This Row],[Profit per unit]]&gt;$V$8,"Premium","Mass")</f>
        <v>Mass</v>
      </c>
      <c r="U6253" s="4"/>
    </row>
    <row r="6254" spans="2:21" ht="14.25" customHeight="1" x14ac:dyDescent="0.3">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c r="O6254" s="4" t="str">
        <f>TEXT(Table1[[#This Row],[Invoice Date]],"mmm")</f>
        <v>Nov</v>
      </c>
      <c r="P6254" s="4">
        <f>YEAR(Table1[[#This Row],[Invoice Date]])</f>
        <v>2021</v>
      </c>
      <c r="Q6254" s="4">
        <f>IFERROR(Table1[[#This Row],[Total Sales]]/Table1[[#This Row],[Units Sold]],4)</f>
        <v>74</v>
      </c>
      <c r="R6254" s="4">
        <f>IFERROR(Table1[[#This Row],[Operating Profit]]/Table1[[#This Row],[Units Sold]],0)</f>
        <v>46.62</v>
      </c>
      <c r="S6254" s="4">
        <f>IFERROR((Table1[[#This Row],[Total Sales]]-Table1[[#This Row],[Operating Profit]])/Table1[[#This Row],[Units Sold]],0)</f>
        <v>27.380000000000003</v>
      </c>
      <c r="T6254" s="4" t="str">
        <f>IF(Table1[[#This Row],[Profit per unit]]&gt;$V$8,"Premium","Mass")</f>
        <v>Mass</v>
      </c>
      <c r="U6254" s="4"/>
    </row>
    <row r="6255" spans="2:21" ht="14.25" customHeight="1" x14ac:dyDescent="0.3">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c r="O6255" s="4" t="str">
        <f>TEXT(Table1[[#This Row],[Invoice Date]],"mmm")</f>
        <v>Dec</v>
      </c>
      <c r="P6255" s="4">
        <f>YEAR(Table1[[#This Row],[Invoice Date]])</f>
        <v>2021</v>
      </c>
      <c r="Q6255" s="4">
        <f>IFERROR(Table1[[#This Row],[Total Sales]]/Table1[[#This Row],[Units Sold]],4)</f>
        <v>67</v>
      </c>
      <c r="R6255" s="4">
        <f>IFERROR(Table1[[#This Row],[Operating Profit]]/Table1[[#This Row],[Units Sold]],0)</f>
        <v>40.200000000000003</v>
      </c>
      <c r="S6255" s="4">
        <f>IFERROR((Table1[[#This Row],[Total Sales]]-Table1[[#This Row],[Operating Profit]])/Table1[[#This Row],[Units Sold]],0)</f>
        <v>26.8</v>
      </c>
      <c r="T6255" s="4" t="str">
        <f>IF(Table1[[#This Row],[Profit per unit]]&gt;$V$8,"Premium","Mass")</f>
        <v>Mass</v>
      </c>
      <c r="U6255" s="4"/>
    </row>
    <row r="6256" spans="2:21" ht="14.25" customHeight="1" x14ac:dyDescent="0.3">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c r="O6256" s="4" t="str">
        <f>TEXT(Table1[[#This Row],[Invoice Date]],"mmm")</f>
        <v>Dec</v>
      </c>
      <c r="P6256" s="4">
        <f>YEAR(Table1[[#This Row],[Invoice Date]])</f>
        <v>2021</v>
      </c>
      <c r="Q6256" s="4">
        <f>IFERROR(Table1[[#This Row],[Total Sales]]/Table1[[#This Row],[Units Sold]],4)</f>
        <v>58</v>
      </c>
      <c r="R6256" s="4">
        <f>IFERROR(Table1[[#This Row],[Operating Profit]]/Table1[[#This Row],[Units Sold]],0)</f>
        <v>26.099999999999998</v>
      </c>
      <c r="S6256" s="4">
        <f>IFERROR((Table1[[#This Row],[Total Sales]]-Table1[[#This Row],[Operating Profit]])/Table1[[#This Row],[Units Sold]],0)</f>
        <v>31.900000000000002</v>
      </c>
      <c r="T6256" s="4" t="str">
        <f>IF(Table1[[#This Row],[Profit per unit]]&gt;$V$8,"Premium","Mass")</f>
        <v>Mass</v>
      </c>
      <c r="U6256" s="4"/>
    </row>
    <row r="6257" spans="2:21" ht="14.25" customHeight="1" x14ac:dyDescent="0.3">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c r="O6257" s="4" t="str">
        <f>TEXT(Table1[[#This Row],[Invoice Date]],"mmm")</f>
        <v>Dec</v>
      </c>
      <c r="P6257" s="4">
        <f>YEAR(Table1[[#This Row],[Invoice Date]])</f>
        <v>2021</v>
      </c>
      <c r="Q6257" s="4">
        <f>IFERROR(Table1[[#This Row],[Total Sales]]/Table1[[#This Row],[Units Sold]],4)</f>
        <v>56</v>
      </c>
      <c r="R6257" s="4">
        <f>IFERROR(Table1[[#This Row],[Operating Profit]]/Table1[[#This Row],[Units Sold]],0)</f>
        <v>19.600000000000001</v>
      </c>
      <c r="S6257" s="4">
        <f>IFERROR((Table1[[#This Row],[Total Sales]]-Table1[[#This Row],[Operating Profit]])/Table1[[#This Row],[Units Sold]],0)</f>
        <v>36.4</v>
      </c>
      <c r="T6257" s="4" t="str">
        <f>IF(Table1[[#This Row],[Profit per unit]]&gt;$V$8,"Premium","Mass")</f>
        <v>Mass</v>
      </c>
      <c r="U6257" s="4"/>
    </row>
    <row r="6258" spans="2:21" ht="14.25" customHeight="1" x14ac:dyDescent="0.3">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c r="O6258" s="4" t="str">
        <f>TEXT(Table1[[#This Row],[Invoice Date]],"mmm")</f>
        <v>Dec</v>
      </c>
      <c r="P6258" s="4">
        <f>YEAR(Table1[[#This Row],[Invoice Date]])</f>
        <v>2021</v>
      </c>
      <c r="Q6258" s="4">
        <f>IFERROR(Table1[[#This Row],[Total Sales]]/Table1[[#This Row],[Units Sold]],4)</f>
        <v>59</v>
      </c>
      <c r="R6258" s="4">
        <f>IFERROR(Table1[[#This Row],[Operating Profit]]/Table1[[#This Row],[Units Sold]],0)</f>
        <v>26.55</v>
      </c>
      <c r="S6258" s="4">
        <f>IFERROR((Table1[[#This Row],[Total Sales]]-Table1[[#This Row],[Operating Profit]])/Table1[[#This Row],[Units Sold]],0)</f>
        <v>32.450000000000003</v>
      </c>
      <c r="T6258" s="4" t="str">
        <f>IF(Table1[[#This Row],[Profit per unit]]&gt;$V$8,"Premium","Mass")</f>
        <v>Mass</v>
      </c>
      <c r="U6258" s="4"/>
    </row>
    <row r="6259" spans="2:21" ht="14.25" customHeight="1" x14ac:dyDescent="0.3">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c r="O6259" s="4" t="str">
        <f>TEXT(Table1[[#This Row],[Invoice Date]],"mmm")</f>
        <v>Dec</v>
      </c>
      <c r="P6259" s="4">
        <f>YEAR(Table1[[#This Row],[Invoice Date]])</f>
        <v>2021</v>
      </c>
      <c r="Q6259" s="4">
        <f>IFERROR(Table1[[#This Row],[Total Sales]]/Table1[[#This Row],[Units Sold]],4)</f>
        <v>66</v>
      </c>
      <c r="R6259" s="4">
        <f>IFERROR(Table1[[#This Row],[Operating Profit]]/Table1[[#This Row],[Units Sold]],0)</f>
        <v>29.699999999999996</v>
      </c>
      <c r="S6259" s="4">
        <f>IFERROR((Table1[[#This Row],[Total Sales]]-Table1[[#This Row],[Operating Profit]])/Table1[[#This Row],[Units Sold]],0)</f>
        <v>36.300000000000004</v>
      </c>
      <c r="T6259" s="4" t="str">
        <f>IF(Table1[[#This Row],[Profit per unit]]&gt;$V$8,"Premium","Mass")</f>
        <v>Mass</v>
      </c>
      <c r="U6259" s="4"/>
    </row>
    <row r="6260" spans="2:21" ht="14.25" customHeight="1" x14ac:dyDescent="0.3">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c r="O6260" s="4" t="str">
        <f>TEXT(Table1[[#This Row],[Invoice Date]],"mmm")</f>
        <v>Dec</v>
      </c>
      <c r="P6260" s="4">
        <f>YEAR(Table1[[#This Row],[Invoice Date]])</f>
        <v>2021</v>
      </c>
      <c r="Q6260" s="4">
        <f>IFERROR(Table1[[#This Row],[Total Sales]]/Table1[[#This Row],[Units Sold]],4)</f>
        <v>68</v>
      </c>
      <c r="R6260" s="4">
        <f>IFERROR(Table1[[#This Row],[Operating Profit]]/Table1[[#This Row],[Units Sold]],0)</f>
        <v>40.799999999999997</v>
      </c>
      <c r="S6260" s="4">
        <f>IFERROR((Table1[[#This Row],[Total Sales]]-Table1[[#This Row],[Operating Profit]])/Table1[[#This Row],[Units Sold]],0)</f>
        <v>27.200000000000003</v>
      </c>
      <c r="T6260" s="4" t="str">
        <f>IF(Table1[[#This Row],[Profit per unit]]&gt;$V$8,"Premium","Mass")</f>
        <v>Mass</v>
      </c>
      <c r="U6260" s="4"/>
    </row>
    <row r="6261" spans="2:21" ht="14.25" customHeight="1" x14ac:dyDescent="0.3">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c r="O6261" s="4" t="str">
        <f>TEXT(Table1[[#This Row],[Invoice Date]],"mmm")</f>
        <v>Jan</v>
      </c>
      <c r="P6261" s="4">
        <f>YEAR(Table1[[#This Row],[Invoice Date]])</f>
        <v>2021</v>
      </c>
      <c r="Q6261" s="4">
        <f>IFERROR(Table1[[#This Row],[Total Sales]]/Table1[[#This Row],[Units Sold]],4)</f>
        <v>33</v>
      </c>
      <c r="R6261" s="4">
        <f>IFERROR(Table1[[#This Row],[Operating Profit]]/Table1[[#This Row],[Units Sold]],0)</f>
        <v>16.5</v>
      </c>
      <c r="S6261" s="4">
        <f>IFERROR((Table1[[#This Row],[Total Sales]]-Table1[[#This Row],[Operating Profit]])/Table1[[#This Row],[Units Sold]],0)</f>
        <v>16.5</v>
      </c>
      <c r="T6261" s="4" t="str">
        <f>IF(Table1[[#This Row],[Profit per unit]]&gt;$V$8,"Premium","Mass")</f>
        <v>Mass</v>
      </c>
      <c r="U6261" s="4"/>
    </row>
    <row r="6262" spans="2:21" ht="14.25" customHeight="1" x14ac:dyDescent="0.3">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c r="O6262" s="4" t="str">
        <f>TEXT(Table1[[#This Row],[Invoice Date]],"mmm")</f>
        <v>Jan</v>
      </c>
      <c r="P6262" s="4">
        <f>YEAR(Table1[[#This Row],[Invoice Date]])</f>
        <v>2021</v>
      </c>
      <c r="Q6262" s="4">
        <f>IFERROR(Table1[[#This Row],[Total Sales]]/Table1[[#This Row],[Units Sold]],4)</f>
        <v>34</v>
      </c>
      <c r="R6262" s="4">
        <f>IFERROR(Table1[[#This Row],[Operating Profit]]/Table1[[#This Row],[Units Sold]],0)</f>
        <v>17</v>
      </c>
      <c r="S6262" s="4">
        <f>IFERROR((Table1[[#This Row],[Total Sales]]-Table1[[#This Row],[Operating Profit]])/Table1[[#This Row],[Units Sold]],0)</f>
        <v>17</v>
      </c>
      <c r="T6262" s="4" t="str">
        <f>IF(Table1[[#This Row],[Profit per unit]]&gt;$V$8,"Premium","Mass")</f>
        <v>Mass</v>
      </c>
      <c r="U6262" s="4"/>
    </row>
    <row r="6263" spans="2:21" ht="14.25" customHeight="1" x14ac:dyDescent="0.3">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c r="O6263" s="4" t="str">
        <f>TEXT(Table1[[#This Row],[Invoice Date]],"mmm")</f>
        <v>Jan</v>
      </c>
      <c r="P6263" s="4">
        <f>YEAR(Table1[[#This Row],[Invoice Date]])</f>
        <v>2021</v>
      </c>
      <c r="Q6263" s="4">
        <f>IFERROR(Table1[[#This Row],[Total Sales]]/Table1[[#This Row],[Units Sold]],4)</f>
        <v>24</v>
      </c>
      <c r="R6263" s="4">
        <f>IFERROR(Table1[[#This Row],[Operating Profit]]/Table1[[#This Row],[Units Sold]],0)</f>
        <v>12.96</v>
      </c>
      <c r="S6263" s="4">
        <f>IFERROR((Table1[[#This Row],[Total Sales]]-Table1[[#This Row],[Operating Profit]])/Table1[[#This Row],[Units Sold]],0)</f>
        <v>11.04</v>
      </c>
      <c r="T6263" s="4" t="str">
        <f>IF(Table1[[#This Row],[Profit per unit]]&gt;$V$8,"Premium","Mass")</f>
        <v>Mass</v>
      </c>
      <c r="U6263" s="4"/>
    </row>
    <row r="6264" spans="2:21" ht="14.25" customHeight="1" x14ac:dyDescent="0.3">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c r="O6264" s="4" t="str">
        <f>TEXT(Table1[[#This Row],[Invoice Date]],"mmm")</f>
        <v>Jan</v>
      </c>
      <c r="P6264" s="4">
        <f>YEAR(Table1[[#This Row],[Invoice Date]])</f>
        <v>2021</v>
      </c>
      <c r="Q6264" s="4">
        <f>IFERROR(Table1[[#This Row],[Total Sales]]/Table1[[#This Row],[Units Sold]],4)</f>
        <v>29</v>
      </c>
      <c r="R6264" s="4">
        <f>IFERROR(Table1[[#This Row],[Operating Profit]]/Table1[[#This Row],[Units Sold]],0)</f>
        <v>15.950000000000003</v>
      </c>
      <c r="S6264" s="4">
        <f>IFERROR((Table1[[#This Row],[Total Sales]]-Table1[[#This Row],[Operating Profit]])/Table1[[#This Row],[Units Sold]],0)</f>
        <v>13.049999999999997</v>
      </c>
      <c r="T6264" s="4" t="str">
        <f>IF(Table1[[#This Row],[Profit per unit]]&gt;$V$8,"Premium","Mass")</f>
        <v>Mass</v>
      </c>
      <c r="U6264" s="4"/>
    </row>
    <row r="6265" spans="2:21" ht="14.25" customHeight="1" x14ac:dyDescent="0.3">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c r="O6265" s="4" t="str">
        <f>TEXT(Table1[[#This Row],[Invoice Date]],"mmm")</f>
        <v>Jan</v>
      </c>
      <c r="P6265" s="4">
        <f>YEAR(Table1[[#This Row],[Invoice Date]])</f>
        <v>2021</v>
      </c>
      <c r="Q6265" s="4">
        <f>IFERROR(Table1[[#This Row],[Total Sales]]/Table1[[#This Row],[Units Sold]],4)</f>
        <v>42</v>
      </c>
      <c r="R6265" s="4">
        <f>IFERROR(Table1[[#This Row],[Operating Profit]]/Table1[[#This Row],[Units Sold]],0)</f>
        <v>19.319999999999997</v>
      </c>
      <c r="S6265" s="4">
        <f>IFERROR((Table1[[#This Row],[Total Sales]]-Table1[[#This Row],[Operating Profit]])/Table1[[#This Row],[Units Sold]],0)</f>
        <v>22.680000000000003</v>
      </c>
      <c r="T6265" s="4" t="str">
        <f>IF(Table1[[#This Row],[Profit per unit]]&gt;$V$8,"Premium","Mass")</f>
        <v>Mass</v>
      </c>
      <c r="U6265" s="4"/>
    </row>
    <row r="6266" spans="2:21" ht="14.25" customHeight="1" x14ac:dyDescent="0.3">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c r="O6266" s="4" t="str">
        <f>TEXT(Table1[[#This Row],[Invoice Date]],"mmm")</f>
        <v>Jan</v>
      </c>
      <c r="P6266" s="4">
        <f>YEAR(Table1[[#This Row],[Invoice Date]])</f>
        <v>2021</v>
      </c>
      <c r="Q6266" s="4">
        <f>IFERROR(Table1[[#This Row],[Total Sales]]/Table1[[#This Row],[Units Sold]],4)</f>
        <v>34</v>
      </c>
      <c r="R6266" s="4">
        <f>IFERROR(Table1[[#This Row],[Operating Profit]]/Table1[[#This Row],[Units Sold]],0)</f>
        <v>21.76</v>
      </c>
      <c r="S6266" s="4">
        <f>IFERROR((Table1[[#This Row],[Total Sales]]-Table1[[#This Row],[Operating Profit]])/Table1[[#This Row],[Units Sold]],0)</f>
        <v>12.24</v>
      </c>
      <c r="T6266" s="4" t="str">
        <f>IF(Table1[[#This Row],[Profit per unit]]&gt;$V$8,"Premium","Mass")</f>
        <v>Mass</v>
      </c>
      <c r="U6266" s="4"/>
    </row>
    <row r="6267" spans="2:21" ht="14.25" customHeight="1" x14ac:dyDescent="0.3">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c r="O6267" s="4" t="str">
        <f>TEXT(Table1[[#This Row],[Invoice Date]],"mmm")</f>
        <v>Feb</v>
      </c>
      <c r="P6267" s="4">
        <f>YEAR(Table1[[#This Row],[Invoice Date]])</f>
        <v>2021</v>
      </c>
      <c r="Q6267" s="4">
        <f>IFERROR(Table1[[#This Row],[Total Sales]]/Table1[[#This Row],[Units Sold]],4)</f>
        <v>34</v>
      </c>
      <c r="R6267" s="4">
        <f>IFERROR(Table1[[#This Row],[Operating Profit]]/Table1[[#This Row],[Units Sold]],0)</f>
        <v>17</v>
      </c>
      <c r="S6267" s="4">
        <f>IFERROR((Table1[[#This Row],[Total Sales]]-Table1[[#This Row],[Operating Profit]])/Table1[[#This Row],[Units Sold]],0)</f>
        <v>17</v>
      </c>
      <c r="T6267" s="4" t="str">
        <f>IF(Table1[[#This Row],[Profit per unit]]&gt;$V$8,"Premium","Mass")</f>
        <v>Mass</v>
      </c>
      <c r="U6267" s="4"/>
    </row>
    <row r="6268" spans="2:21" ht="14.25" customHeight="1" x14ac:dyDescent="0.3">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c r="O6268" s="4" t="str">
        <f>TEXT(Table1[[#This Row],[Invoice Date]],"mmm")</f>
        <v>Feb</v>
      </c>
      <c r="P6268" s="4">
        <f>YEAR(Table1[[#This Row],[Invoice Date]])</f>
        <v>2021</v>
      </c>
      <c r="Q6268" s="4">
        <f>IFERROR(Table1[[#This Row],[Total Sales]]/Table1[[#This Row],[Units Sold]],4)</f>
        <v>34</v>
      </c>
      <c r="R6268" s="4">
        <f>IFERROR(Table1[[#This Row],[Operating Profit]]/Table1[[#This Row],[Units Sold]],0)</f>
        <v>16.32</v>
      </c>
      <c r="S6268" s="4">
        <f>IFERROR((Table1[[#This Row],[Total Sales]]-Table1[[#This Row],[Operating Profit]])/Table1[[#This Row],[Units Sold]],0)</f>
        <v>17.68</v>
      </c>
      <c r="T6268" s="4" t="str">
        <f>IF(Table1[[#This Row],[Profit per unit]]&gt;$V$8,"Premium","Mass")</f>
        <v>Mass</v>
      </c>
      <c r="U6268" s="4"/>
    </row>
    <row r="6269" spans="2:21" ht="14.25" customHeight="1" x14ac:dyDescent="0.3">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c r="O6269" s="4" t="str">
        <f>TEXT(Table1[[#This Row],[Invoice Date]],"mmm")</f>
        <v>Feb</v>
      </c>
      <c r="P6269" s="4">
        <f>YEAR(Table1[[#This Row],[Invoice Date]])</f>
        <v>2021</v>
      </c>
      <c r="Q6269" s="4">
        <f>IFERROR(Table1[[#This Row],[Total Sales]]/Table1[[#This Row],[Units Sold]],4)</f>
        <v>23</v>
      </c>
      <c r="R6269" s="4">
        <f>IFERROR(Table1[[#This Row],[Operating Profit]]/Table1[[#This Row],[Units Sold]],0)</f>
        <v>12.650000000000002</v>
      </c>
      <c r="S6269" s="4">
        <f>IFERROR((Table1[[#This Row],[Total Sales]]-Table1[[#This Row],[Operating Profit]])/Table1[[#This Row],[Units Sold]],0)</f>
        <v>10.349999999999998</v>
      </c>
      <c r="T6269" s="4" t="str">
        <f>IF(Table1[[#This Row],[Profit per unit]]&gt;$V$8,"Premium","Mass")</f>
        <v>Mass</v>
      </c>
      <c r="U6269" s="4"/>
    </row>
    <row r="6270" spans="2:21" ht="14.25" customHeight="1" x14ac:dyDescent="0.3">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c r="O6270" s="4" t="str">
        <f>TEXT(Table1[[#This Row],[Invoice Date]],"mmm")</f>
        <v>Feb</v>
      </c>
      <c r="P6270" s="4">
        <f>YEAR(Table1[[#This Row],[Invoice Date]])</f>
        <v>2021</v>
      </c>
      <c r="Q6270" s="4">
        <f>IFERROR(Table1[[#This Row],[Total Sales]]/Table1[[#This Row],[Units Sold]],4)</f>
        <v>29</v>
      </c>
      <c r="R6270" s="4">
        <f>IFERROR(Table1[[#This Row],[Operating Profit]]/Table1[[#This Row],[Units Sold]],0)</f>
        <v>14.5</v>
      </c>
      <c r="S6270" s="4">
        <f>IFERROR((Table1[[#This Row],[Total Sales]]-Table1[[#This Row],[Operating Profit]])/Table1[[#This Row],[Units Sold]],0)</f>
        <v>14.5</v>
      </c>
      <c r="T6270" s="4" t="str">
        <f>IF(Table1[[#This Row],[Profit per unit]]&gt;$V$8,"Premium","Mass")</f>
        <v>Mass</v>
      </c>
      <c r="U6270" s="4"/>
    </row>
    <row r="6271" spans="2:21" ht="14.25" customHeight="1" x14ac:dyDescent="0.3">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c r="O6271" s="4" t="str">
        <f>TEXT(Table1[[#This Row],[Invoice Date]],"mmm")</f>
        <v>Feb</v>
      </c>
      <c r="P6271" s="4">
        <f>YEAR(Table1[[#This Row],[Invoice Date]])</f>
        <v>2021</v>
      </c>
      <c r="Q6271" s="4">
        <f>IFERROR(Table1[[#This Row],[Total Sales]]/Table1[[#This Row],[Units Sold]],4)</f>
        <v>44</v>
      </c>
      <c r="R6271" s="4">
        <f>IFERROR(Table1[[#This Row],[Operating Profit]]/Table1[[#This Row],[Units Sold]],0)</f>
        <v>22</v>
      </c>
      <c r="S6271" s="4">
        <f>IFERROR((Table1[[#This Row],[Total Sales]]-Table1[[#This Row],[Operating Profit]])/Table1[[#This Row],[Units Sold]],0)</f>
        <v>22</v>
      </c>
      <c r="T6271" s="4" t="str">
        <f>IF(Table1[[#This Row],[Profit per unit]]&gt;$V$8,"Premium","Mass")</f>
        <v>Mass</v>
      </c>
      <c r="U6271" s="4"/>
    </row>
    <row r="6272" spans="2:21" ht="14.25" customHeight="1" x14ac:dyDescent="0.3">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c r="O6272" s="4" t="str">
        <f>TEXT(Table1[[#This Row],[Invoice Date]],"mmm")</f>
        <v>Feb</v>
      </c>
      <c r="P6272" s="4">
        <f>YEAR(Table1[[#This Row],[Invoice Date]])</f>
        <v>2021</v>
      </c>
      <c r="Q6272" s="4">
        <f>IFERROR(Table1[[#This Row],[Total Sales]]/Table1[[#This Row],[Units Sold]],4)</f>
        <v>29</v>
      </c>
      <c r="R6272" s="4">
        <f>IFERROR(Table1[[#This Row],[Operating Profit]]/Table1[[#This Row],[Units Sold]],0)</f>
        <v>17.399999999999999</v>
      </c>
      <c r="S6272" s="4">
        <f>IFERROR((Table1[[#This Row],[Total Sales]]-Table1[[#This Row],[Operating Profit]])/Table1[[#This Row],[Units Sold]],0)</f>
        <v>11.600000000000001</v>
      </c>
      <c r="T6272" s="4" t="str">
        <f>IF(Table1[[#This Row],[Profit per unit]]&gt;$V$8,"Premium","Mass")</f>
        <v>Mass</v>
      </c>
      <c r="U6272" s="4"/>
    </row>
    <row r="6273" spans="2:21" ht="14.25" customHeight="1" x14ac:dyDescent="0.3">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c r="O6273" s="4" t="str">
        <f>TEXT(Table1[[#This Row],[Invoice Date]],"mmm")</f>
        <v>Mar</v>
      </c>
      <c r="P6273" s="4">
        <f>YEAR(Table1[[#This Row],[Invoice Date]])</f>
        <v>2021</v>
      </c>
      <c r="Q6273" s="4">
        <f>IFERROR(Table1[[#This Row],[Total Sales]]/Table1[[#This Row],[Units Sold]],4)</f>
        <v>28</v>
      </c>
      <c r="R6273" s="4">
        <f>IFERROR(Table1[[#This Row],[Operating Profit]]/Table1[[#This Row],[Units Sold]],0)</f>
        <v>15.12</v>
      </c>
      <c r="S6273" s="4">
        <f>IFERROR((Table1[[#This Row],[Total Sales]]-Table1[[#This Row],[Operating Profit]])/Table1[[#This Row],[Units Sold]],0)</f>
        <v>12.88</v>
      </c>
      <c r="T6273" s="4" t="str">
        <f>IF(Table1[[#This Row],[Profit per unit]]&gt;$V$8,"Premium","Mass")</f>
        <v>Mass</v>
      </c>
      <c r="U6273" s="4"/>
    </row>
    <row r="6274" spans="2:21" ht="14.25" customHeight="1" x14ac:dyDescent="0.3">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c r="O6274" s="4" t="str">
        <f>TEXT(Table1[[#This Row],[Invoice Date]],"mmm")</f>
        <v>Mar</v>
      </c>
      <c r="P6274" s="4">
        <f>YEAR(Table1[[#This Row],[Invoice Date]])</f>
        <v>2021</v>
      </c>
      <c r="Q6274" s="4">
        <f>IFERROR(Table1[[#This Row],[Total Sales]]/Table1[[#This Row],[Units Sold]],4)</f>
        <v>29</v>
      </c>
      <c r="R6274" s="4">
        <f>IFERROR(Table1[[#This Row],[Operating Profit]]/Table1[[#This Row],[Units Sold]],0)</f>
        <v>13.049999999999999</v>
      </c>
      <c r="S6274" s="4">
        <f>IFERROR((Table1[[#This Row],[Total Sales]]-Table1[[#This Row],[Operating Profit]])/Table1[[#This Row],[Units Sold]],0)</f>
        <v>15.95</v>
      </c>
      <c r="T6274" s="4" t="str">
        <f>IF(Table1[[#This Row],[Profit per unit]]&gt;$V$8,"Premium","Mass")</f>
        <v>Mass</v>
      </c>
      <c r="U6274" s="4"/>
    </row>
    <row r="6275" spans="2:21" ht="14.25" customHeight="1" x14ac:dyDescent="0.3">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c r="O6275" s="4" t="str">
        <f>TEXT(Table1[[#This Row],[Invoice Date]],"mmm")</f>
        <v>Mar</v>
      </c>
      <c r="P6275" s="4">
        <f>YEAR(Table1[[#This Row],[Invoice Date]])</f>
        <v>2021</v>
      </c>
      <c r="Q6275" s="4">
        <f>IFERROR(Table1[[#This Row],[Total Sales]]/Table1[[#This Row],[Units Sold]],4)</f>
        <v>19</v>
      </c>
      <c r="R6275" s="4">
        <f>IFERROR(Table1[[#This Row],[Operating Profit]]/Table1[[#This Row],[Units Sold]],0)</f>
        <v>9.879999999999999</v>
      </c>
      <c r="S6275" s="4">
        <f>IFERROR((Table1[[#This Row],[Total Sales]]-Table1[[#This Row],[Operating Profit]])/Table1[[#This Row],[Units Sold]],0)</f>
        <v>9.120000000000001</v>
      </c>
      <c r="T6275" s="4" t="str">
        <f>IF(Table1[[#This Row],[Profit per unit]]&gt;$V$8,"Premium","Mass")</f>
        <v>Mass</v>
      </c>
      <c r="U6275" s="4"/>
    </row>
    <row r="6276" spans="2:21" ht="14.25" customHeight="1" x14ac:dyDescent="0.3">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c r="O6276" s="4" t="str">
        <f>TEXT(Table1[[#This Row],[Invoice Date]],"mmm")</f>
        <v>Mar</v>
      </c>
      <c r="P6276" s="4">
        <f>YEAR(Table1[[#This Row],[Invoice Date]])</f>
        <v>2021</v>
      </c>
      <c r="Q6276" s="4">
        <f>IFERROR(Table1[[#This Row],[Total Sales]]/Table1[[#This Row],[Units Sold]],4)</f>
        <v>25</v>
      </c>
      <c r="R6276" s="4">
        <f>IFERROR(Table1[[#This Row],[Operating Profit]]/Table1[[#This Row],[Units Sold]],0)</f>
        <v>13.5</v>
      </c>
      <c r="S6276" s="4">
        <f>IFERROR((Table1[[#This Row],[Total Sales]]-Table1[[#This Row],[Operating Profit]])/Table1[[#This Row],[Units Sold]],0)</f>
        <v>11.5</v>
      </c>
      <c r="T6276" s="4" t="str">
        <f>IF(Table1[[#This Row],[Profit per unit]]&gt;$V$8,"Premium","Mass")</f>
        <v>Mass</v>
      </c>
      <c r="U6276" s="4"/>
    </row>
    <row r="6277" spans="2:21" ht="14.25" customHeight="1" x14ac:dyDescent="0.3">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c r="O6277" s="4" t="str">
        <f>TEXT(Table1[[#This Row],[Invoice Date]],"mmm")</f>
        <v>Mar</v>
      </c>
      <c r="P6277" s="4">
        <f>YEAR(Table1[[#This Row],[Invoice Date]])</f>
        <v>2021</v>
      </c>
      <c r="Q6277" s="4">
        <f>IFERROR(Table1[[#This Row],[Total Sales]]/Table1[[#This Row],[Units Sold]],4)</f>
        <v>37</v>
      </c>
      <c r="R6277" s="4">
        <f>IFERROR(Table1[[#This Row],[Operating Profit]]/Table1[[#This Row],[Units Sold]],0)</f>
        <v>16.649999999999999</v>
      </c>
      <c r="S6277" s="4">
        <f>IFERROR((Table1[[#This Row],[Total Sales]]-Table1[[#This Row],[Operating Profit]])/Table1[[#This Row],[Units Sold]],0)</f>
        <v>20.350000000000001</v>
      </c>
      <c r="T6277" s="4" t="str">
        <f>IF(Table1[[#This Row],[Profit per unit]]&gt;$V$8,"Premium","Mass")</f>
        <v>Mass</v>
      </c>
      <c r="U6277" s="4"/>
    </row>
    <row r="6278" spans="2:21" ht="14.25" customHeight="1" x14ac:dyDescent="0.3">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c r="O6278" s="4" t="str">
        <f>TEXT(Table1[[#This Row],[Invoice Date]],"mmm")</f>
        <v>Mar</v>
      </c>
      <c r="P6278" s="4">
        <f>YEAR(Table1[[#This Row],[Invoice Date]])</f>
        <v>2021</v>
      </c>
      <c r="Q6278" s="4">
        <f>IFERROR(Table1[[#This Row],[Total Sales]]/Table1[[#This Row],[Units Sold]],4)</f>
        <v>27</v>
      </c>
      <c r="R6278" s="4">
        <f>IFERROR(Table1[[#This Row],[Operating Profit]]/Table1[[#This Row],[Units Sold]],0)</f>
        <v>16.739999999999998</v>
      </c>
      <c r="S6278" s="4">
        <f>IFERROR((Table1[[#This Row],[Total Sales]]-Table1[[#This Row],[Operating Profit]])/Table1[[#This Row],[Units Sold]],0)</f>
        <v>10.26</v>
      </c>
      <c r="T6278" s="4" t="str">
        <f>IF(Table1[[#This Row],[Profit per unit]]&gt;$V$8,"Premium","Mass")</f>
        <v>Mass</v>
      </c>
      <c r="U6278" s="4"/>
    </row>
    <row r="6279" spans="2:21" ht="14.25" customHeight="1" x14ac:dyDescent="0.3">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c r="O6279" s="4" t="str">
        <f>TEXT(Table1[[#This Row],[Invoice Date]],"mmm")</f>
        <v>Apr</v>
      </c>
      <c r="P6279" s="4">
        <f>YEAR(Table1[[#This Row],[Invoice Date]])</f>
        <v>2021</v>
      </c>
      <c r="Q6279" s="4">
        <f>IFERROR(Table1[[#This Row],[Total Sales]]/Table1[[#This Row],[Units Sold]],4)</f>
        <v>27</v>
      </c>
      <c r="R6279" s="4">
        <f>IFERROR(Table1[[#This Row],[Operating Profit]]/Table1[[#This Row],[Units Sold]],0)</f>
        <v>14.580000000000002</v>
      </c>
      <c r="S6279" s="4">
        <f>IFERROR((Table1[[#This Row],[Total Sales]]-Table1[[#This Row],[Operating Profit]])/Table1[[#This Row],[Units Sold]],0)</f>
        <v>12.419999999999998</v>
      </c>
      <c r="T6279" s="4" t="str">
        <f>IF(Table1[[#This Row],[Profit per unit]]&gt;$V$8,"Premium","Mass")</f>
        <v>Mass</v>
      </c>
      <c r="U6279" s="4"/>
    </row>
    <row r="6280" spans="2:21" ht="14.25" customHeight="1" x14ac:dyDescent="0.3">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c r="O6280" s="4" t="str">
        <f>TEXT(Table1[[#This Row],[Invoice Date]],"mmm")</f>
        <v>Apr</v>
      </c>
      <c r="P6280" s="4">
        <f>YEAR(Table1[[#This Row],[Invoice Date]])</f>
        <v>2021</v>
      </c>
      <c r="Q6280" s="4">
        <f>IFERROR(Table1[[#This Row],[Total Sales]]/Table1[[#This Row],[Units Sold]],4)</f>
        <v>28</v>
      </c>
      <c r="R6280" s="4">
        <f>IFERROR(Table1[[#This Row],[Operating Profit]]/Table1[[#This Row],[Units Sold]],0)</f>
        <v>13.16</v>
      </c>
      <c r="S6280" s="4">
        <f>IFERROR((Table1[[#This Row],[Total Sales]]-Table1[[#This Row],[Operating Profit]])/Table1[[#This Row],[Units Sold]],0)</f>
        <v>14.839999999999998</v>
      </c>
      <c r="T6280" s="4" t="str">
        <f>IF(Table1[[#This Row],[Profit per unit]]&gt;$V$8,"Premium","Mass")</f>
        <v>Mass</v>
      </c>
      <c r="U6280" s="4"/>
    </row>
    <row r="6281" spans="2:21" ht="14.25" customHeight="1" x14ac:dyDescent="0.3">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c r="O6281" s="4" t="str">
        <f>TEXT(Table1[[#This Row],[Invoice Date]],"mmm")</f>
        <v>Apr</v>
      </c>
      <c r="P6281" s="4">
        <f>YEAR(Table1[[#This Row],[Invoice Date]])</f>
        <v>2021</v>
      </c>
      <c r="Q6281" s="4">
        <f>IFERROR(Table1[[#This Row],[Total Sales]]/Table1[[#This Row],[Units Sold]],4)</f>
        <v>20</v>
      </c>
      <c r="R6281" s="4">
        <f>IFERROR(Table1[[#This Row],[Operating Profit]]/Table1[[#This Row],[Units Sold]],0)</f>
        <v>11.000000000000002</v>
      </c>
      <c r="S6281" s="4">
        <f>IFERROR((Table1[[#This Row],[Total Sales]]-Table1[[#This Row],[Operating Profit]])/Table1[[#This Row],[Units Sold]],0)</f>
        <v>8.9999999999999982</v>
      </c>
      <c r="T6281" s="4" t="str">
        <f>IF(Table1[[#This Row],[Profit per unit]]&gt;$V$8,"Premium","Mass")</f>
        <v>Mass</v>
      </c>
      <c r="U6281" s="4"/>
    </row>
    <row r="6282" spans="2:21" ht="14.25" customHeight="1" x14ac:dyDescent="0.3">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c r="O6282" s="4" t="str">
        <f>TEXT(Table1[[#This Row],[Invoice Date]],"mmm")</f>
        <v>Apr</v>
      </c>
      <c r="P6282" s="4">
        <f>YEAR(Table1[[#This Row],[Invoice Date]])</f>
        <v>2021</v>
      </c>
      <c r="Q6282" s="4">
        <f>IFERROR(Table1[[#This Row],[Total Sales]]/Table1[[#This Row],[Units Sold]],4)</f>
        <v>24</v>
      </c>
      <c r="R6282" s="4">
        <f>IFERROR(Table1[[#This Row],[Operating Profit]]/Table1[[#This Row],[Units Sold]],0)</f>
        <v>12.96</v>
      </c>
      <c r="S6282" s="4">
        <f>IFERROR((Table1[[#This Row],[Total Sales]]-Table1[[#This Row],[Operating Profit]])/Table1[[#This Row],[Units Sold]],0)</f>
        <v>11.04</v>
      </c>
      <c r="T6282" s="4" t="str">
        <f>IF(Table1[[#This Row],[Profit per unit]]&gt;$V$8,"Premium","Mass")</f>
        <v>Mass</v>
      </c>
      <c r="U6282" s="4"/>
    </row>
    <row r="6283" spans="2:21" ht="14.25" customHeight="1" x14ac:dyDescent="0.3">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c r="O6283" s="4" t="str">
        <f>TEXT(Table1[[#This Row],[Invoice Date]],"mmm")</f>
        <v>Apr</v>
      </c>
      <c r="P6283" s="4">
        <f>YEAR(Table1[[#This Row],[Invoice Date]])</f>
        <v>2021</v>
      </c>
      <c r="Q6283" s="4">
        <f>IFERROR(Table1[[#This Row],[Total Sales]]/Table1[[#This Row],[Units Sold]],4)</f>
        <v>42</v>
      </c>
      <c r="R6283" s="4">
        <f>IFERROR(Table1[[#This Row],[Operating Profit]]/Table1[[#This Row],[Units Sold]],0)</f>
        <v>21</v>
      </c>
      <c r="S6283" s="4">
        <f>IFERROR((Table1[[#This Row],[Total Sales]]-Table1[[#This Row],[Operating Profit]])/Table1[[#This Row],[Units Sold]],0)</f>
        <v>21</v>
      </c>
      <c r="T6283" s="4" t="str">
        <f>IF(Table1[[#This Row],[Profit per unit]]&gt;$V$8,"Premium","Mass")</f>
        <v>Mass</v>
      </c>
      <c r="U6283" s="4"/>
    </row>
    <row r="6284" spans="2:21" ht="14.25" customHeight="1" x14ac:dyDescent="0.3">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c r="O6284" s="4" t="str">
        <f>TEXT(Table1[[#This Row],[Invoice Date]],"mmm")</f>
        <v>Apr</v>
      </c>
      <c r="P6284" s="4">
        <f>YEAR(Table1[[#This Row],[Invoice Date]])</f>
        <v>2021</v>
      </c>
      <c r="Q6284" s="4">
        <f>IFERROR(Table1[[#This Row],[Total Sales]]/Table1[[#This Row],[Units Sold]],4)</f>
        <v>32</v>
      </c>
      <c r="R6284" s="4">
        <f>IFERROR(Table1[[#This Row],[Operating Profit]]/Table1[[#This Row],[Units Sold]],0)</f>
        <v>19.52</v>
      </c>
      <c r="S6284" s="4">
        <f>IFERROR((Table1[[#This Row],[Total Sales]]-Table1[[#This Row],[Operating Profit]])/Table1[[#This Row],[Units Sold]],0)</f>
        <v>12.480000000000002</v>
      </c>
      <c r="T6284" s="4" t="str">
        <f>IF(Table1[[#This Row],[Profit per unit]]&gt;$V$8,"Premium","Mass")</f>
        <v>Mass</v>
      </c>
      <c r="U6284" s="4"/>
    </row>
    <row r="6285" spans="2:21" ht="14.25" customHeight="1" x14ac:dyDescent="0.3">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c r="O6285" s="4" t="str">
        <f>TEXT(Table1[[#This Row],[Invoice Date]],"mmm")</f>
        <v>May</v>
      </c>
      <c r="P6285" s="4">
        <f>YEAR(Table1[[#This Row],[Invoice Date]])</f>
        <v>2021</v>
      </c>
      <c r="Q6285" s="4">
        <f>IFERROR(Table1[[#This Row],[Total Sales]]/Table1[[#This Row],[Units Sold]],4)</f>
        <v>41</v>
      </c>
      <c r="R6285" s="4">
        <f>IFERROR(Table1[[#This Row],[Operating Profit]]/Table1[[#This Row],[Units Sold]],0)</f>
        <v>22.55</v>
      </c>
      <c r="S6285" s="4">
        <f>IFERROR((Table1[[#This Row],[Total Sales]]-Table1[[#This Row],[Operating Profit]])/Table1[[#This Row],[Units Sold]],0)</f>
        <v>18.45</v>
      </c>
      <c r="T6285" s="4" t="str">
        <f>IF(Table1[[#This Row],[Profit per unit]]&gt;$V$8,"Premium","Mass")</f>
        <v>Mass</v>
      </c>
      <c r="U6285" s="4"/>
    </row>
    <row r="6286" spans="2:21" ht="14.25" customHeight="1" x14ac:dyDescent="0.3">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c r="O6286" s="4" t="str">
        <f>TEXT(Table1[[#This Row],[Invoice Date]],"mmm")</f>
        <v>May</v>
      </c>
      <c r="P6286" s="4">
        <f>YEAR(Table1[[#This Row],[Invoice Date]])</f>
        <v>2021</v>
      </c>
      <c r="Q6286" s="4">
        <f>IFERROR(Table1[[#This Row],[Total Sales]]/Table1[[#This Row],[Units Sold]],4)</f>
        <v>42</v>
      </c>
      <c r="R6286" s="4">
        <f>IFERROR(Table1[[#This Row],[Operating Profit]]/Table1[[#This Row],[Units Sold]],0)</f>
        <v>19.32</v>
      </c>
      <c r="S6286" s="4">
        <f>IFERROR((Table1[[#This Row],[Total Sales]]-Table1[[#This Row],[Operating Profit]])/Table1[[#This Row],[Units Sold]],0)</f>
        <v>22.68</v>
      </c>
      <c r="T6286" s="4" t="str">
        <f>IF(Table1[[#This Row],[Profit per unit]]&gt;$V$8,"Premium","Mass")</f>
        <v>Mass</v>
      </c>
      <c r="U6286" s="4"/>
    </row>
    <row r="6287" spans="2:21" ht="14.25" customHeight="1" x14ac:dyDescent="0.3">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c r="O6287" s="4" t="str">
        <f>TEXT(Table1[[#This Row],[Invoice Date]],"mmm")</f>
        <v>May</v>
      </c>
      <c r="P6287" s="4">
        <f>YEAR(Table1[[#This Row],[Invoice Date]])</f>
        <v>2021</v>
      </c>
      <c r="Q6287" s="4">
        <f>IFERROR(Table1[[#This Row],[Total Sales]]/Table1[[#This Row],[Units Sold]],4)</f>
        <v>37</v>
      </c>
      <c r="R6287" s="4">
        <f>IFERROR(Table1[[#This Row],[Operating Profit]]/Table1[[#This Row],[Units Sold]],0)</f>
        <v>19.61</v>
      </c>
      <c r="S6287" s="4">
        <f>IFERROR((Table1[[#This Row],[Total Sales]]-Table1[[#This Row],[Operating Profit]])/Table1[[#This Row],[Units Sold]],0)</f>
        <v>17.39</v>
      </c>
      <c r="T6287" s="4" t="str">
        <f>IF(Table1[[#This Row],[Profit per unit]]&gt;$V$8,"Premium","Mass")</f>
        <v>Mass</v>
      </c>
      <c r="U6287" s="4"/>
    </row>
    <row r="6288" spans="2:21" ht="14.25" customHeight="1" x14ac:dyDescent="0.3">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c r="O6288" s="4" t="str">
        <f>TEXT(Table1[[#This Row],[Invoice Date]],"mmm")</f>
        <v>May</v>
      </c>
      <c r="P6288" s="4">
        <f>YEAR(Table1[[#This Row],[Invoice Date]])</f>
        <v>2021</v>
      </c>
      <c r="Q6288" s="4">
        <f>IFERROR(Table1[[#This Row],[Total Sales]]/Table1[[#This Row],[Units Sold]],4)</f>
        <v>38</v>
      </c>
      <c r="R6288" s="4">
        <f>IFERROR(Table1[[#This Row],[Operating Profit]]/Table1[[#This Row],[Units Sold]],0)</f>
        <v>20.52</v>
      </c>
      <c r="S6288" s="4">
        <f>IFERROR((Table1[[#This Row],[Total Sales]]-Table1[[#This Row],[Operating Profit]])/Table1[[#This Row],[Units Sold]],0)</f>
        <v>17.48</v>
      </c>
      <c r="T6288" s="4" t="str">
        <f>IF(Table1[[#This Row],[Profit per unit]]&gt;$V$8,"Premium","Mass")</f>
        <v>Mass</v>
      </c>
      <c r="U6288" s="4"/>
    </row>
    <row r="6289" spans="2:21" ht="14.25" customHeight="1" x14ac:dyDescent="0.3">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c r="O6289" s="4" t="str">
        <f>TEXT(Table1[[#This Row],[Invoice Date]],"mmm")</f>
        <v>May</v>
      </c>
      <c r="P6289" s="4">
        <f>YEAR(Table1[[#This Row],[Invoice Date]])</f>
        <v>2021</v>
      </c>
      <c r="Q6289" s="4">
        <f>IFERROR(Table1[[#This Row],[Total Sales]]/Table1[[#This Row],[Units Sold]],4)</f>
        <v>46</v>
      </c>
      <c r="R6289" s="4">
        <f>IFERROR(Table1[[#This Row],[Operating Profit]]/Table1[[#This Row],[Units Sold]],0)</f>
        <v>22.54</v>
      </c>
      <c r="S6289" s="4">
        <f>IFERROR((Table1[[#This Row],[Total Sales]]-Table1[[#This Row],[Operating Profit]])/Table1[[#This Row],[Units Sold]],0)</f>
        <v>23.46</v>
      </c>
      <c r="T6289" s="4" t="str">
        <f>IF(Table1[[#This Row],[Profit per unit]]&gt;$V$8,"Premium","Mass")</f>
        <v>Mass</v>
      </c>
      <c r="U6289" s="4"/>
    </row>
    <row r="6290" spans="2:21" ht="14.25" customHeight="1" x14ac:dyDescent="0.3">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c r="O6290" s="4" t="str">
        <f>TEXT(Table1[[#This Row],[Invoice Date]],"mmm")</f>
        <v>May</v>
      </c>
      <c r="P6290" s="4">
        <f>YEAR(Table1[[#This Row],[Invoice Date]])</f>
        <v>2021</v>
      </c>
      <c r="Q6290" s="4">
        <f>IFERROR(Table1[[#This Row],[Total Sales]]/Table1[[#This Row],[Units Sold]],4)</f>
        <v>51</v>
      </c>
      <c r="R6290" s="4">
        <f>IFERROR(Table1[[#This Row],[Operating Profit]]/Table1[[#This Row],[Units Sold]],0)</f>
        <v>31.619999999999997</v>
      </c>
      <c r="S6290" s="4">
        <f>IFERROR((Table1[[#This Row],[Total Sales]]-Table1[[#This Row],[Operating Profit]])/Table1[[#This Row],[Units Sold]],0)</f>
        <v>19.380000000000003</v>
      </c>
      <c r="T6290" s="4" t="str">
        <f>IF(Table1[[#This Row],[Profit per unit]]&gt;$V$8,"Premium","Mass")</f>
        <v>Mass</v>
      </c>
      <c r="U6290" s="4"/>
    </row>
    <row r="6291" spans="2:21" ht="14.25" customHeight="1" x14ac:dyDescent="0.3">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c r="O6291" s="4" t="str">
        <f>TEXT(Table1[[#This Row],[Invoice Date]],"mmm")</f>
        <v>Jun</v>
      </c>
      <c r="P6291" s="4">
        <f>YEAR(Table1[[#This Row],[Invoice Date]])</f>
        <v>2021</v>
      </c>
      <c r="Q6291" s="4">
        <f>IFERROR(Table1[[#This Row],[Total Sales]]/Table1[[#This Row],[Units Sold]],4)</f>
        <v>46</v>
      </c>
      <c r="R6291" s="4">
        <f>IFERROR(Table1[[#This Row],[Operating Profit]]/Table1[[#This Row],[Units Sold]],0)</f>
        <v>25.3</v>
      </c>
      <c r="S6291" s="4">
        <f>IFERROR((Table1[[#This Row],[Total Sales]]-Table1[[#This Row],[Operating Profit]])/Table1[[#This Row],[Units Sold]],0)</f>
        <v>20.7</v>
      </c>
      <c r="T6291" s="4" t="str">
        <f>IF(Table1[[#This Row],[Profit per unit]]&gt;$V$8,"Premium","Mass")</f>
        <v>Mass</v>
      </c>
      <c r="U6291" s="4"/>
    </row>
    <row r="6292" spans="2:21" ht="14.25" customHeight="1" x14ac:dyDescent="0.3">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c r="O6292" s="4" t="str">
        <f>TEXT(Table1[[#This Row],[Invoice Date]],"mmm")</f>
        <v>Jun</v>
      </c>
      <c r="P6292" s="4">
        <f>YEAR(Table1[[#This Row],[Invoice Date]])</f>
        <v>2021</v>
      </c>
      <c r="Q6292" s="4">
        <f>IFERROR(Table1[[#This Row],[Total Sales]]/Table1[[#This Row],[Units Sold]],4)</f>
        <v>42</v>
      </c>
      <c r="R6292" s="4">
        <f>IFERROR(Table1[[#This Row],[Operating Profit]]/Table1[[#This Row],[Units Sold]],0)</f>
        <v>19.739999999999998</v>
      </c>
      <c r="S6292" s="4">
        <f>IFERROR((Table1[[#This Row],[Total Sales]]-Table1[[#This Row],[Operating Profit]])/Table1[[#This Row],[Units Sold]],0)</f>
        <v>22.26</v>
      </c>
      <c r="T6292" s="4" t="str">
        <f>IF(Table1[[#This Row],[Profit per unit]]&gt;$V$8,"Premium","Mass")</f>
        <v>Mass</v>
      </c>
      <c r="U6292" s="4"/>
    </row>
    <row r="6293" spans="2:21" ht="14.25" customHeight="1" x14ac:dyDescent="0.3">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c r="O6293" s="4" t="str">
        <f>TEXT(Table1[[#This Row],[Invoice Date]],"mmm")</f>
        <v>Jun</v>
      </c>
      <c r="P6293" s="4">
        <f>YEAR(Table1[[#This Row],[Invoice Date]])</f>
        <v>2021</v>
      </c>
      <c r="Q6293" s="4">
        <f>IFERROR(Table1[[#This Row],[Total Sales]]/Table1[[#This Row],[Units Sold]],4)</f>
        <v>47</v>
      </c>
      <c r="R6293" s="4">
        <f>IFERROR(Table1[[#This Row],[Operating Profit]]/Table1[[#This Row],[Units Sold]],0)</f>
        <v>25.380000000000003</v>
      </c>
      <c r="S6293" s="4">
        <f>IFERROR((Table1[[#This Row],[Total Sales]]-Table1[[#This Row],[Operating Profit]])/Table1[[#This Row],[Units Sold]],0)</f>
        <v>21.619999999999997</v>
      </c>
      <c r="T6293" s="4" t="str">
        <f>IF(Table1[[#This Row],[Profit per unit]]&gt;$V$8,"Premium","Mass")</f>
        <v>Mass</v>
      </c>
      <c r="U6293" s="4"/>
    </row>
    <row r="6294" spans="2:21" ht="14.25" customHeight="1" x14ac:dyDescent="0.3">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c r="O6294" s="4" t="str">
        <f>TEXT(Table1[[#This Row],[Invoice Date]],"mmm")</f>
        <v>Jun</v>
      </c>
      <c r="P6294" s="4">
        <f>YEAR(Table1[[#This Row],[Invoice Date]])</f>
        <v>2021</v>
      </c>
      <c r="Q6294" s="4">
        <f>IFERROR(Table1[[#This Row],[Total Sales]]/Table1[[#This Row],[Units Sold]],4)</f>
        <v>49</v>
      </c>
      <c r="R6294" s="4">
        <f>IFERROR(Table1[[#This Row],[Operating Profit]]/Table1[[#This Row],[Units Sold]],0)</f>
        <v>24.990000000000002</v>
      </c>
      <c r="S6294" s="4">
        <f>IFERROR((Table1[[#This Row],[Total Sales]]-Table1[[#This Row],[Operating Profit]])/Table1[[#This Row],[Units Sold]],0)</f>
        <v>24.009999999999998</v>
      </c>
      <c r="T6294" s="4" t="str">
        <f>IF(Table1[[#This Row],[Profit per unit]]&gt;$V$8,"Premium","Mass")</f>
        <v>Mass</v>
      </c>
      <c r="U6294" s="4"/>
    </row>
    <row r="6295" spans="2:21" ht="14.25" customHeight="1" x14ac:dyDescent="0.3">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c r="O6295" s="4" t="str">
        <f>TEXT(Table1[[#This Row],[Invoice Date]],"mmm")</f>
        <v>Jun</v>
      </c>
      <c r="P6295" s="4">
        <f>YEAR(Table1[[#This Row],[Invoice Date]])</f>
        <v>2021</v>
      </c>
      <c r="Q6295" s="4">
        <f>IFERROR(Table1[[#This Row],[Total Sales]]/Table1[[#This Row],[Units Sold]],4)</f>
        <v>61</v>
      </c>
      <c r="R6295" s="4">
        <f>IFERROR(Table1[[#This Row],[Operating Profit]]/Table1[[#This Row],[Units Sold]],0)</f>
        <v>29.889999999999997</v>
      </c>
      <c r="S6295" s="4">
        <f>IFERROR((Table1[[#This Row],[Total Sales]]-Table1[[#This Row],[Operating Profit]])/Table1[[#This Row],[Units Sold]],0)</f>
        <v>31.110000000000003</v>
      </c>
      <c r="T6295" s="4" t="str">
        <f>IF(Table1[[#This Row],[Profit per unit]]&gt;$V$8,"Premium","Mass")</f>
        <v>Mass</v>
      </c>
      <c r="U6295" s="4"/>
    </row>
    <row r="6296" spans="2:21" ht="14.25" customHeight="1" x14ac:dyDescent="0.3">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c r="O6296" s="4" t="str">
        <f>TEXT(Table1[[#This Row],[Invoice Date]],"mmm")</f>
        <v>Jun</v>
      </c>
      <c r="P6296" s="4">
        <f>YEAR(Table1[[#This Row],[Invoice Date]])</f>
        <v>2021</v>
      </c>
      <c r="Q6296" s="4">
        <f>IFERROR(Table1[[#This Row],[Total Sales]]/Table1[[#This Row],[Units Sold]],4)</f>
        <v>67</v>
      </c>
      <c r="R6296" s="4">
        <f>IFERROR(Table1[[#This Row],[Operating Profit]]/Table1[[#This Row],[Units Sold]],0)</f>
        <v>40.199999999999996</v>
      </c>
      <c r="S6296" s="4">
        <f>IFERROR((Table1[[#This Row],[Total Sales]]-Table1[[#This Row],[Operating Profit]])/Table1[[#This Row],[Units Sold]],0)</f>
        <v>26.800000000000004</v>
      </c>
      <c r="T6296" s="4" t="str">
        <f>IF(Table1[[#This Row],[Profit per unit]]&gt;$V$8,"Premium","Mass")</f>
        <v>Mass</v>
      </c>
      <c r="U6296" s="4"/>
    </row>
    <row r="6297" spans="2:21" ht="14.25" customHeight="1" x14ac:dyDescent="0.3">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c r="O6297" s="4" t="str">
        <f>TEXT(Table1[[#This Row],[Invoice Date]],"mmm")</f>
        <v>Jul</v>
      </c>
      <c r="P6297" s="4">
        <f>YEAR(Table1[[#This Row],[Invoice Date]])</f>
        <v>2021</v>
      </c>
      <c r="Q6297" s="4">
        <f>IFERROR(Table1[[#This Row],[Total Sales]]/Table1[[#This Row],[Units Sold]],4)</f>
        <v>60</v>
      </c>
      <c r="R6297" s="4">
        <f>IFERROR(Table1[[#This Row],[Operating Profit]]/Table1[[#This Row],[Units Sold]],0)</f>
        <v>30</v>
      </c>
      <c r="S6297" s="4">
        <f>IFERROR((Table1[[#This Row],[Total Sales]]-Table1[[#This Row],[Operating Profit]])/Table1[[#This Row],[Units Sold]],0)</f>
        <v>30</v>
      </c>
      <c r="T6297" s="4" t="str">
        <f>IF(Table1[[#This Row],[Profit per unit]]&gt;$V$8,"Premium","Mass")</f>
        <v>Mass</v>
      </c>
      <c r="U6297" s="4"/>
    </row>
    <row r="6298" spans="2:21" ht="14.25" customHeight="1" x14ac:dyDescent="0.3">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c r="O6298" s="4" t="str">
        <f>TEXT(Table1[[#This Row],[Invoice Date]],"mmm")</f>
        <v>Jul</v>
      </c>
      <c r="P6298" s="4">
        <f>YEAR(Table1[[#This Row],[Invoice Date]])</f>
        <v>2021</v>
      </c>
      <c r="Q6298" s="4">
        <f>IFERROR(Table1[[#This Row],[Total Sales]]/Table1[[#This Row],[Units Sold]],4)</f>
        <v>58</v>
      </c>
      <c r="R6298" s="4">
        <f>IFERROR(Table1[[#This Row],[Operating Profit]]/Table1[[#This Row],[Units Sold]],0)</f>
        <v>29</v>
      </c>
      <c r="S6298" s="4">
        <f>IFERROR((Table1[[#This Row],[Total Sales]]-Table1[[#This Row],[Operating Profit]])/Table1[[#This Row],[Units Sold]],0)</f>
        <v>29</v>
      </c>
      <c r="T6298" s="4" t="str">
        <f>IF(Table1[[#This Row],[Profit per unit]]&gt;$V$8,"Premium","Mass")</f>
        <v>Mass</v>
      </c>
      <c r="U6298" s="4"/>
    </row>
    <row r="6299" spans="2:21" ht="14.25" customHeight="1" x14ac:dyDescent="0.3">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c r="O6299" s="4" t="str">
        <f>TEXT(Table1[[#This Row],[Invoice Date]],"mmm")</f>
        <v>Jul</v>
      </c>
      <c r="P6299" s="4">
        <f>YEAR(Table1[[#This Row],[Invoice Date]])</f>
        <v>2021</v>
      </c>
      <c r="Q6299" s="4">
        <f>IFERROR(Table1[[#This Row],[Total Sales]]/Table1[[#This Row],[Units Sold]],4)</f>
        <v>53</v>
      </c>
      <c r="R6299" s="4">
        <f>IFERROR(Table1[[#This Row],[Operating Profit]]/Table1[[#This Row],[Units Sold]],0)</f>
        <v>29.150000000000002</v>
      </c>
      <c r="S6299" s="4">
        <f>IFERROR((Table1[[#This Row],[Total Sales]]-Table1[[#This Row],[Operating Profit]])/Table1[[#This Row],[Units Sold]],0)</f>
        <v>23.849999999999998</v>
      </c>
      <c r="T6299" s="4" t="str">
        <f>IF(Table1[[#This Row],[Profit per unit]]&gt;$V$8,"Premium","Mass")</f>
        <v>Mass</v>
      </c>
      <c r="U6299" s="4"/>
    </row>
    <row r="6300" spans="2:21" ht="14.25" customHeight="1" x14ac:dyDescent="0.3">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c r="O6300" s="4" t="str">
        <f>TEXT(Table1[[#This Row],[Invoice Date]],"mmm")</f>
        <v>Jul</v>
      </c>
      <c r="P6300" s="4">
        <f>YEAR(Table1[[#This Row],[Invoice Date]])</f>
        <v>2021</v>
      </c>
      <c r="Q6300" s="4">
        <f>IFERROR(Table1[[#This Row],[Total Sales]]/Table1[[#This Row],[Units Sold]],4)</f>
        <v>52</v>
      </c>
      <c r="R6300" s="4">
        <f>IFERROR(Table1[[#This Row],[Operating Profit]]/Table1[[#This Row],[Units Sold]],0)</f>
        <v>26.520000000000003</v>
      </c>
      <c r="S6300" s="4">
        <f>IFERROR((Table1[[#This Row],[Total Sales]]-Table1[[#This Row],[Operating Profit]])/Table1[[#This Row],[Units Sold]],0)</f>
        <v>25.479999999999997</v>
      </c>
      <c r="T6300" s="4" t="str">
        <f>IF(Table1[[#This Row],[Profit per unit]]&gt;$V$8,"Premium","Mass")</f>
        <v>Mass</v>
      </c>
      <c r="U6300" s="4"/>
    </row>
    <row r="6301" spans="2:21" ht="14.25" customHeight="1" x14ac:dyDescent="0.3">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c r="O6301" s="4" t="str">
        <f>TEXT(Table1[[#This Row],[Invoice Date]],"mmm")</f>
        <v>Jul</v>
      </c>
      <c r="P6301" s="4">
        <f>YEAR(Table1[[#This Row],[Invoice Date]])</f>
        <v>2021</v>
      </c>
      <c r="Q6301" s="4">
        <f>IFERROR(Table1[[#This Row],[Total Sales]]/Table1[[#This Row],[Units Sold]],4)</f>
        <v>59</v>
      </c>
      <c r="R6301" s="4">
        <f>IFERROR(Table1[[#This Row],[Operating Profit]]/Table1[[#This Row],[Units Sold]],0)</f>
        <v>28.91</v>
      </c>
      <c r="S6301" s="4">
        <f>IFERROR((Table1[[#This Row],[Total Sales]]-Table1[[#This Row],[Operating Profit]])/Table1[[#This Row],[Units Sold]],0)</f>
        <v>30.09</v>
      </c>
      <c r="T6301" s="4" t="str">
        <f>IF(Table1[[#This Row],[Profit per unit]]&gt;$V$8,"Premium","Mass")</f>
        <v>Mass</v>
      </c>
      <c r="U6301" s="4"/>
    </row>
    <row r="6302" spans="2:21" ht="14.25" customHeight="1" x14ac:dyDescent="0.3">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c r="O6302" s="4" t="str">
        <f>TEXT(Table1[[#This Row],[Invoice Date]],"mmm")</f>
        <v>Jul</v>
      </c>
      <c r="P6302" s="4">
        <f>YEAR(Table1[[#This Row],[Invoice Date]])</f>
        <v>2021</v>
      </c>
      <c r="Q6302" s="4">
        <f>IFERROR(Table1[[#This Row],[Total Sales]]/Table1[[#This Row],[Units Sold]],4)</f>
        <v>64</v>
      </c>
      <c r="R6302" s="4">
        <f>IFERROR(Table1[[#This Row],[Operating Profit]]/Table1[[#This Row],[Units Sold]],0)</f>
        <v>40.32</v>
      </c>
      <c r="S6302" s="4">
        <f>IFERROR((Table1[[#This Row],[Total Sales]]-Table1[[#This Row],[Operating Profit]])/Table1[[#This Row],[Units Sold]],0)</f>
        <v>23.68</v>
      </c>
      <c r="T6302" s="4" t="str">
        <f>IF(Table1[[#This Row],[Profit per unit]]&gt;$V$8,"Premium","Mass")</f>
        <v>Mass</v>
      </c>
      <c r="U6302" s="4"/>
    </row>
    <row r="6303" spans="2:21" ht="14.25" customHeight="1" x14ac:dyDescent="0.3">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c r="O6303" s="4" t="str">
        <f>TEXT(Table1[[#This Row],[Invoice Date]],"mmm")</f>
        <v>Aug</v>
      </c>
      <c r="P6303" s="4">
        <f>YEAR(Table1[[#This Row],[Invoice Date]])</f>
        <v>2021</v>
      </c>
      <c r="Q6303" s="4">
        <f>IFERROR(Table1[[#This Row],[Total Sales]]/Table1[[#This Row],[Units Sold]],4)</f>
        <v>61</v>
      </c>
      <c r="R6303" s="4">
        <f>IFERROR(Table1[[#This Row],[Operating Profit]]/Table1[[#This Row],[Units Sold]],0)</f>
        <v>32.330000000000005</v>
      </c>
      <c r="S6303" s="4">
        <f>IFERROR((Table1[[#This Row],[Total Sales]]-Table1[[#This Row],[Operating Profit]])/Table1[[#This Row],[Units Sold]],0)</f>
        <v>28.669999999999995</v>
      </c>
      <c r="T6303" s="4" t="str">
        <f>IF(Table1[[#This Row],[Profit per unit]]&gt;$V$8,"Premium","Mass")</f>
        <v>Mass</v>
      </c>
      <c r="U6303" s="4"/>
    </row>
    <row r="6304" spans="2:21" ht="14.25" customHeight="1" x14ac:dyDescent="0.3">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c r="O6304" s="4" t="str">
        <f>TEXT(Table1[[#This Row],[Invoice Date]],"mmm")</f>
        <v>Aug</v>
      </c>
      <c r="P6304" s="4">
        <f>YEAR(Table1[[#This Row],[Invoice Date]])</f>
        <v>2021</v>
      </c>
      <c r="Q6304" s="4">
        <f>IFERROR(Table1[[#This Row],[Total Sales]]/Table1[[#This Row],[Units Sold]],4)</f>
        <v>58</v>
      </c>
      <c r="R6304" s="4">
        <f>IFERROR(Table1[[#This Row],[Operating Profit]]/Table1[[#This Row],[Units Sold]],0)</f>
        <v>26.099999999999994</v>
      </c>
      <c r="S6304" s="4">
        <f>IFERROR((Table1[[#This Row],[Total Sales]]-Table1[[#This Row],[Operating Profit]])/Table1[[#This Row],[Units Sold]],0)</f>
        <v>31.900000000000006</v>
      </c>
      <c r="T6304" s="4" t="str">
        <f>IF(Table1[[#This Row],[Profit per unit]]&gt;$V$8,"Premium","Mass")</f>
        <v>Mass</v>
      </c>
      <c r="U6304" s="4"/>
    </row>
    <row r="6305" spans="2:21" ht="14.25" customHeight="1" x14ac:dyDescent="0.3">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c r="O6305" s="4" t="str">
        <f>TEXT(Table1[[#This Row],[Invoice Date]],"mmm")</f>
        <v>Aug</v>
      </c>
      <c r="P6305" s="4">
        <f>YEAR(Table1[[#This Row],[Invoice Date]])</f>
        <v>2021</v>
      </c>
      <c r="Q6305" s="4">
        <f>IFERROR(Table1[[#This Row],[Total Sales]]/Table1[[#This Row],[Units Sold]],4)</f>
        <v>54</v>
      </c>
      <c r="R6305" s="4">
        <f>IFERROR(Table1[[#This Row],[Operating Profit]]/Table1[[#This Row],[Units Sold]],0)</f>
        <v>28.620000000000005</v>
      </c>
      <c r="S6305" s="4">
        <f>IFERROR((Table1[[#This Row],[Total Sales]]-Table1[[#This Row],[Operating Profit]])/Table1[[#This Row],[Units Sold]],0)</f>
        <v>25.379999999999995</v>
      </c>
      <c r="T6305" s="4" t="str">
        <f>IF(Table1[[#This Row],[Profit per unit]]&gt;$V$8,"Premium","Mass")</f>
        <v>Mass</v>
      </c>
      <c r="U6305" s="4"/>
    </row>
    <row r="6306" spans="2:21" ht="14.25" customHeight="1" x14ac:dyDescent="0.3">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c r="O6306" s="4" t="str">
        <f>TEXT(Table1[[#This Row],[Invoice Date]],"mmm")</f>
        <v>Aug</v>
      </c>
      <c r="P6306" s="4">
        <f>YEAR(Table1[[#This Row],[Invoice Date]])</f>
        <v>2021</v>
      </c>
      <c r="Q6306" s="4">
        <f>IFERROR(Table1[[#This Row],[Total Sales]]/Table1[[#This Row],[Units Sold]],4)</f>
        <v>44</v>
      </c>
      <c r="R6306" s="4">
        <f>IFERROR(Table1[[#This Row],[Operating Profit]]/Table1[[#This Row],[Units Sold]],0)</f>
        <v>23.32</v>
      </c>
      <c r="S6306" s="4">
        <f>IFERROR((Table1[[#This Row],[Total Sales]]-Table1[[#This Row],[Operating Profit]])/Table1[[#This Row],[Units Sold]],0)</f>
        <v>20.68</v>
      </c>
      <c r="T6306" s="4" t="str">
        <f>IF(Table1[[#This Row],[Profit per unit]]&gt;$V$8,"Premium","Mass")</f>
        <v>Mass</v>
      </c>
      <c r="U6306" s="4"/>
    </row>
    <row r="6307" spans="2:21" ht="14.25" customHeight="1" x14ac:dyDescent="0.3">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c r="O6307" s="4" t="str">
        <f>TEXT(Table1[[#This Row],[Invoice Date]],"mmm")</f>
        <v>Aug</v>
      </c>
      <c r="P6307" s="4">
        <f>YEAR(Table1[[#This Row],[Invoice Date]])</f>
        <v>2021</v>
      </c>
      <c r="Q6307" s="4">
        <f>IFERROR(Table1[[#This Row],[Total Sales]]/Table1[[#This Row],[Units Sold]],4)</f>
        <v>53</v>
      </c>
      <c r="R6307" s="4">
        <f>IFERROR(Table1[[#This Row],[Operating Profit]]/Table1[[#This Row],[Units Sold]],0)</f>
        <v>25.439999999999998</v>
      </c>
      <c r="S6307" s="4">
        <f>IFERROR((Table1[[#This Row],[Total Sales]]-Table1[[#This Row],[Operating Profit]])/Table1[[#This Row],[Units Sold]],0)</f>
        <v>27.560000000000002</v>
      </c>
      <c r="T6307" s="4" t="str">
        <f>IF(Table1[[#This Row],[Profit per unit]]&gt;$V$8,"Premium","Mass")</f>
        <v>Mass</v>
      </c>
      <c r="U6307" s="4"/>
    </row>
    <row r="6308" spans="2:21" ht="14.25" customHeight="1" x14ac:dyDescent="0.3">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c r="O6308" s="4" t="str">
        <f>TEXT(Table1[[#This Row],[Invoice Date]],"mmm")</f>
        <v>Aug</v>
      </c>
      <c r="P6308" s="4">
        <f>YEAR(Table1[[#This Row],[Invoice Date]])</f>
        <v>2021</v>
      </c>
      <c r="Q6308" s="4">
        <f>IFERROR(Table1[[#This Row],[Total Sales]]/Table1[[#This Row],[Units Sold]],4)</f>
        <v>54</v>
      </c>
      <c r="R6308" s="4">
        <f>IFERROR(Table1[[#This Row],[Operating Profit]]/Table1[[#This Row],[Units Sold]],0)</f>
        <v>34.56</v>
      </c>
      <c r="S6308" s="4">
        <f>IFERROR((Table1[[#This Row],[Total Sales]]-Table1[[#This Row],[Operating Profit]])/Table1[[#This Row],[Units Sold]],0)</f>
        <v>19.439999999999998</v>
      </c>
      <c r="T6308" s="4" t="str">
        <f>IF(Table1[[#This Row],[Profit per unit]]&gt;$V$8,"Premium","Mass")</f>
        <v>Mass</v>
      </c>
      <c r="U6308" s="4"/>
    </row>
    <row r="6309" spans="2:21" ht="14.25" customHeight="1" x14ac:dyDescent="0.3">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c r="O6309" s="4" t="str">
        <f>TEXT(Table1[[#This Row],[Invoice Date]],"mmm")</f>
        <v>Sep</v>
      </c>
      <c r="P6309" s="4">
        <f>YEAR(Table1[[#This Row],[Invoice Date]])</f>
        <v>2021</v>
      </c>
      <c r="Q6309" s="4">
        <f>IFERROR(Table1[[#This Row],[Total Sales]]/Table1[[#This Row],[Units Sold]],4)</f>
        <v>53</v>
      </c>
      <c r="R6309" s="4">
        <f>IFERROR(Table1[[#This Row],[Operating Profit]]/Table1[[#This Row],[Units Sold]],0)</f>
        <v>27.56</v>
      </c>
      <c r="S6309" s="4">
        <f>IFERROR((Table1[[#This Row],[Total Sales]]-Table1[[#This Row],[Operating Profit]])/Table1[[#This Row],[Units Sold]],0)</f>
        <v>25.44</v>
      </c>
      <c r="T6309" s="4" t="str">
        <f>IF(Table1[[#This Row],[Profit per unit]]&gt;$V$8,"Premium","Mass")</f>
        <v>Mass</v>
      </c>
      <c r="U6309" s="4"/>
    </row>
    <row r="6310" spans="2:21" ht="14.25" customHeight="1" x14ac:dyDescent="0.3">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c r="O6310" s="4" t="str">
        <f>TEXT(Table1[[#This Row],[Invoice Date]],"mmm")</f>
        <v>Sep</v>
      </c>
      <c r="P6310" s="4">
        <f>YEAR(Table1[[#This Row],[Invoice Date]])</f>
        <v>2021</v>
      </c>
      <c r="Q6310" s="4">
        <f>IFERROR(Table1[[#This Row],[Total Sales]]/Table1[[#This Row],[Units Sold]],4)</f>
        <v>49</v>
      </c>
      <c r="R6310" s="4">
        <f>IFERROR(Table1[[#This Row],[Operating Profit]]/Table1[[#This Row],[Units Sold]],0)</f>
        <v>24.5</v>
      </c>
      <c r="S6310" s="4">
        <f>IFERROR((Table1[[#This Row],[Total Sales]]-Table1[[#This Row],[Operating Profit]])/Table1[[#This Row],[Units Sold]],0)</f>
        <v>24.5</v>
      </c>
      <c r="T6310" s="4" t="str">
        <f>IF(Table1[[#This Row],[Profit per unit]]&gt;$V$8,"Premium","Mass")</f>
        <v>Mass</v>
      </c>
      <c r="U6310" s="4"/>
    </row>
    <row r="6311" spans="2:21" ht="14.25" customHeight="1" x14ac:dyDescent="0.3">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c r="O6311" s="4" t="str">
        <f>TEXT(Table1[[#This Row],[Invoice Date]],"mmm")</f>
        <v>Sep</v>
      </c>
      <c r="P6311" s="4">
        <f>YEAR(Table1[[#This Row],[Invoice Date]])</f>
        <v>2021</v>
      </c>
      <c r="Q6311" s="4">
        <f>IFERROR(Table1[[#This Row],[Total Sales]]/Table1[[#This Row],[Units Sold]],4)</f>
        <v>28</v>
      </c>
      <c r="R6311" s="4">
        <f>IFERROR(Table1[[#This Row],[Operating Profit]]/Table1[[#This Row],[Units Sold]],0)</f>
        <v>14.28</v>
      </c>
      <c r="S6311" s="4">
        <f>IFERROR((Table1[[#This Row],[Total Sales]]-Table1[[#This Row],[Operating Profit]])/Table1[[#This Row],[Units Sold]],0)</f>
        <v>13.72</v>
      </c>
      <c r="T6311" s="4" t="str">
        <f>IF(Table1[[#This Row],[Profit per unit]]&gt;$V$8,"Premium","Mass")</f>
        <v>Mass</v>
      </c>
      <c r="U6311" s="4"/>
    </row>
    <row r="6312" spans="2:21" ht="14.25" customHeight="1" x14ac:dyDescent="0.3">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c r="O6312" s="4" t="str">
        <f>TEXT(Table1[[#This Row],[Invoice Date]],"mmm")</f>
        <v>Sep</v>
      </c>
      <c r="P6312" s="4">
        <f>YEAR(Table1[[#This Row],[Invoice Date]])</f>
        <v>2021</v>
      </c>
      <c r="Q6312" s="4">
        <f>IFERROR(Table1[[#This Row],[Total Sales]]/Table1[[#This Row],[Units Sold]],4)</f>
        <v>28</v>
      </c>
      <c r="R6312" s="4">
        <f>IFERROR(Table1[[#This Row],[Operating Profit]]/Table1[[#This Row],[Units Sold]],0)</f>
        <v>14</v>
      </c>
      <c r="S6312" s="4">
        <f>IFERROR((Table1[[#This Row],[Total Sales]]-Table1[[#This Row],[Operating Profit]])/Table1[[#This Row],[Units Sold]],0)</f>
        <v>14</v>
      </c>
      <c r="T6312" s="4" t="str">
        <f>IF(Table1[[#This Row],[Profit per unit]]&gt;$V$8,"Premium","Mass")</f>
        <v>Mass</v>
      </c>
      <c r="U6312" s="4"/>
    </row>
    <row r="6313" spans="2:21" ht="14.25" customHeight="1" x14ac:dyDescent="0.3">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c r="O6313" s="4" t="str">
        <f>TEXT(Table1[[#This Row],[Invoice Date]],"mmm")</f>
        <v>Sep</v>
      </c>
      <c r="P6313" s="4">
        <f>YEAR(Table1[[#This Row],[Invoice Date]])</f>
        <v>2021</v>
      </c>
      <c r="Q6313" s="4">
        <f>IFERROR(Table1[[#This Row],[Total Sales]]/Table1[[#This Row],[Units Sold]],4)</f>
        <v>38</v>
      </c>
      <c r="R6313" s="4">
        <f>IFERROR(Table1[[#This Row],[Operating Profit]]/Table1[[#This Row],[Units Sold]],0)</f>
        <v>17.479999999999997</v>
      </c>
      <c r="S6313" s="4">
        <f>IFERROR((Table1[[#This Row],[Total Sales]]-Table1[[#This Row],[Operating Profit]])/Table1[[#This Row],[Units Sold]],0)</f>
        <v>20.520000000000003</v>
      </c>
      <c r="T6313" s="4" t="str">
        <f>IF(Table1[[#This Row],[Profit per unit]]&gt;$V$8,"Premium","Mass")</f>
        <v>Mass</v>
      </c>
      <c r="U6313" s="4"/>
    </row>
    <row r="6314" spans="2:21" ht="14.25" customHeight="1" x14ac:dyDescent="0.3">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c r="O6314" s="4" t="str">
        <f>TEXT(Table1[[#This Row],[Invoice Date]],"mmm")</f>
        <v>Sep</v>
      </c>
      <c r="P6314" s="4">
        <f>YEAR(Table1[[#This Row],[Invoice Date]])</f>
        <v>2021</v>
      </c>
      <c r="Q6314" s="4">
        <f>IFERROR(Table1[[#This Row],[Total Sales]]/Table1[[#This Row],[Units Sold]],4)</f>
        <v>41</v>
      </c>
      <c r="R6314" s="4">
        <f>IFERROR(Table1[[#This Row],[Operating Profit]]/Table1[[#This Row],[Units Sold]],0)</f>
        <v>25.009999999999998</v>
      </c>
      <c r="S6314" s="4">
        <f>IFERROR((Table1[[#This Row],[Total Sales]]-Table1[[#This Row],[Operating Profit]])/Table1[[#This Row],[Units Sold]],0)</f>
        <v>15.990000000000002</v>
      </c>
      <c r="T6314" s="4" t="str">
        <f>IF(Table1[[#This Row],[Profit per unit]]&gt;$V$8,"Premium","Mass")</f>
        <v>Mass</v>
      </c>
      <c r="U6314" s="4"/>
    </row>
    <row r="6315" spans="2:21" ht="14.25" customHeight="1" x14ac:dyDescent="0.3">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c r="O6315" s="4" t="str">
        <f>TEXT(Table1[[#This Row],[Invoice Date]],"mmm")</f>
        <v>Oct</v>
      </c>
      <c r="P6315" s="4">
        <f>YEAR(Table1[[#This Row],[Invoice Date]])</f>
        <v>2021</v>
      </c>
      <c r="Q6315" s="4">
        <f>IFERROR(Table1[[#This Row],[Total Sales]]/Table1[[#This Row],[Units Sold]],4)</f>
        <v>42</v>
      </c>
      <c r="R6315" s="4">
        <f>IFERROR(Table1[[#This Row],[Operating Profit]]/Table1[[#This Row],[Units Sold]],0)</f>
        <v>22.68</v>
      </c>
      <c r="S6315" s="4">
        <f>IFERROR((Table1[[#This Row],[Total Sales]]-Table1[[#This Row],[Operating Profit]])/Table1[[#This Row],[Units Sold]],0)</f>
        <v>19.32</v>
      </c>
      <c r="T6315" s="4" t="str">
        <f>IF(Table1[[#This Row],[Profit per unit]]&gt;$V$8,"Premium","Mass")</f>
        <v>Mass</v>
      </c>
      <c r="U6315" s="4"/>
    </row>
    <row r="6316" spans="2:21" ht="14.25" customHeight="1" x14ac:dyDescent="0.3">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c r="O6316" s="4" t="str">
        <f>TEXT(Table1[[#This Row],[Invoice Date]],"mmm")</f>
        <v>Oct</v>
      </c>
      <c r="P6316" s="4">
        <f>YEAR(Table1[[#This Row],[Invoice Date]])</f>
        <v>2021</v>
      </c>
      <c r="Q6316" s="4">
        <f>IFERROR(Table1[[#This Row],[Total Sales]]/Table1[[#This Row],[Units Sold]],4)</f>
        <v>33</v>
      </c>
      <c r="R6316" s="4">
        <f>IFERROR(Table1[[#This Row],[Operating Profit]]/Table1[[#This Row],[Units Sold]],0)</f>
        <v>15.179999999999998</v>
      </c>
      <c r="S6316" s="4">
        <f>IFERROR((Table1[[#This Row],[Total Sales]]-Table1[[#This Row],[Operating Profit]])/Table1[[#This Row],[Units Sold]],0)</f>
        <v>17.82</v>
      </c>
      <c r="T6316" s="4" t="str">
        <f>IF(Table1[[#This Row],[Profit per unit]]&gt;$V$8,"Premium","Mass")</f>
        <v>Mass</v>
      </c>
      <c r="U6316" s="4"/>
    </row>
    <row r="6317" spans="2:21" ht="14.25" customHeight="1" x14ac:dyDescent="0.3">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c r="O6317" s="4" t="str">
        <f>TEXT(Table1[[#This Row],[Invoice Date]],"mmm")</f>
        <v>Oct</v>
      </c>
      <c r="P6317" s="4">
        <f>YEAR(Table1[[#This Row],[Invoice Date]])</f>
        <v>2021</v>
      </c>
      <c r="Q6317" s="4">
        <f>IFERROR(Table1[[#This Row],[Total Sales]]/Table1[[#This Row],[Units Sold]],4)</f>
        <v>34</v>
      </c>
      <c r="R6317" s="4">
        <f>IFERROR(Table1[[#This Row],[Operating Profit]]/Table1[[#This Row],[Units Sold]],0)</f>
        <v>17.34</v>
      </c>
      <c r="S6317" s="4">
        <f>IFERROR((Table1[[#This Row],[Total Sales]]-Table1[[#This Row],[Operating Profit]])/Table1[[#This Row],[Units Sold]],0)</f>
        <v>16.66</v>
      </c>
      <c r="T6317" s="4" t="str">
        <f>IF(Table1[[#This Row],[Profit per unit]]&gt;$V$8,"Premium","Mass")</f>
        <v>Mass</v>
      </c>
      <c r="U6317" s="4"/>
    </row>
    <row r="6318" spans="2:21" ht="14.25" customHeight="1" x14ac:dyDescent="0.3">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c r="O6318" s="4" t="str">
        <f>TEXT(Table1[[#This Row],[Invoice Date]],"mmm")</f>
        <v>Oct</v>
      </c>
      <c r="P6318" s="4">
        <f>YEAR(Table1[[#This Row],[Invoice Date]])</f>
        <v>2021</v>
      </c>
      <c r="Q6318" s="4">
        <f>IFERROR(Table1[[#This Row],[Total Sales]]/Table1[[#This Row],[Units Sold]],4)</f>
        <v>34</v>
      </c>
      <c r="R6318" s="4">
        <f>IFERROR(Table1[[#This Row],[Operating Profit]]/Table1[[#This Row],[Units Sold]],0)</f>
        <v>18.360000000000003</v>
      </c>
      <c r="S6318" s="4">
        <f>IFERROR((Table1[[#This Row],[Total Sales]]-Table1[[#This Row],[Operating Profit]])/Table1[[#This Row],[Units Sold]],0)</f>
        <v>15.639999999999997</v>
      </c>
      <c r="T6318" s="4" t="str">
        <f>IF(Table1[[#This Row],[Profit per unit]]&gt;$V$8,"Premium","Mass")</f>
        <v>Mass</v>
      </c>
      <c r="U6318" s="4"/>
    </row>
    <row r="6319" spans="2:21" ht="14.25" customHeight="1" x14ac:dyDescent="0.3">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c r="O6319" s="4" t="str">
        <f>TEXT(Table1[[#This Row],[Invoice Date]],"mmm")</f>
        <v>Oct</v>
      </c>
      <c r="P6319" s="4">
        <f>YEAR(Table1[[#This Row],[Invoice Date]])</f>
        <v>2021</v>
      </c>
      <c r="Q6319" s="4">
        <f>IFERROR(Table1[[#This Row],[Total Sales]]/Table1[[#This Row],[Units Sold]],4)</f>
        <v>42</v>
      </c>
      <c r="R6319" s="4">
        <f>IFERROR(Table1[[#This Row],[Operating Profit]]/Table1[[#This Row],[Units Sold]],0)</f>
        <v>19.739999999999998</v>
      </c>
      <c r="S6319" s="4">
        <f>IFERROR((Table1[[#This Row],[Total Sales]]-Table1[[#This Row],[Operating Profit]])/Table1[[#This Row],[Units Sold]],0)</f>
        <v>22.26</v>
      </c>
      <c r="T6319" s="4" t="str">
        <f>IF(Table1[[#This Row],[Profit per unit]]&gt;$V$8,"Premium","Mass")</f>
        <v>Mass</v>
      </c>
      <c r="U6319" s="4"/>
    </row>
    <row r="6320" spans="2:21" ht="14.25" customHeight="1" x14ac:dyDescent="0.3">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c r="O6320" s="4" t="str">
        <f>TEXT(Table1[[#This Row],[Invoice Date]],"mmm")</f>
        <v>Oct</v>
      </c>
      <c r="P6320" s="4">
        <f>YEAR(Table1[[#This Row],[Invoice Date]])</f>
        <v>2021</v>
      </c>
      <c r="Q6320" s="4">
        <f>IFERROR(Table1[[#This Row],[Total Sales]]/Table1[[#This Row],[Units Sold]],4)</f>
        <v>48</v>
      </c>
      <c r="R6320" s="4">
        <f>IFERROR(Table1[[#This Row],[Operating Profit]]/Table1[[#This Row],[Units Sold]],0)</f>
        <v>30.24</v>
      </c>
      <c r="S6320" s="4">
        <f>IFERROR((Table1[[#This Row],[Total Sales]]-Table1[[#This Row],[Operating Profit]])/Table1[[#This Row],[Units Sold]],0)</f>
        <v>17.760000000000002</v>
      </c>
      <c r="T6320" s="4" t="str">
        <f>IF(Table1[[#This Row],[Profit per unit]]&gt;$V$8,"Premium","Mass")</f>
        <v>Mass</v>
      </c>
      <c r="U6320" s="4"/>
    </row>
    <row r="6321" spans="2:21" ht="14.25" customHeight="1" x14ac:dyDescent="0.3">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c r="O6321" s="4" t="str">
        <f>TEXT(Table1[[#This Row],[Invoice Date]],"mmm")</f>
        <v>Nov</v>
      </c>
      <c r="P6321" s="4">
        <f>YEAR(Table1[[#This Row],[Invoice Date]])</f>
        <v>2021</v>
      </c>
      <c r="Q6321" s="4">
        <f>IFERROR(Table1[[#This Row],[Total Sales]]/Table1[[#This Row],[Units Sold]],4)</f>
        <v>44</v>
      </c>
      <c r="R6321" s="4">
        <f>IFERROR(Table1[[#This Row],[Operating Profit]]/Table1[[#This Row],[Units Sold]],0)</f>
        <v>24.2</v>
      </c>
      <c r="S6321" s="4">
        <f>IFERROR((Table1[[#This Row],[Total Sales]]-Table1[[#This Row],[Operating Profit]])/Table1[[#This Row],[Units Sold]],0)</f>
        <v>19.8</v>
      </c>
      <c r="T6321" s="4" t="str">
        <f>IF(Table1[[#This Row],[Profit per unit]]&gt;$V$8,"Premium","Mass")</f>
        <v>Mass</v>
      </c>
      <c r="U6321" s="4"/>
    </row>
    <row r="6322" spans="2:21" ht="14.25" customHeight="1" x14ac:dyDescent="0.3">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c r="O6322" s="4" t="str">
        <f>TEXT(Table1[[#This Row],[Invoice Date]],"mmm")</f>
        <v>Nov</v>
      </c>
      <c r="P6322" s="4">
        <f>YEAR(Table1[[#This Row],[Invoice Date]])</f>
        <v>2021</v>
      </c>
      <c r="Q6322" s="4">
        <f>IFERROR(Table1[[#This Row],[Total Sales]]/Table1[[#This Row],[Units Sold]],4)</f>
        <v>32</v>
      </c>
      <c r="R6322" s="4">
        <f>IFERROR(Table1[[#This Row],[Operating Profit]]/Table1[[#This Row],[Units Sold]],0)</f>
        <v>15.04</v>
      </c>
      <c r="S6322" s="4">
        <f>IFERROR((Table1[[#This Row],[Total Sales]]-Table1[[#This Row],[Operating Profit]])/Table1[[#This Row],[Units Sold]],0)</f>
        <v>16.96</v>
      </c>
      <c r="T6322" s="4" t="str">
        <f>IF(Table1[[#This Row],[Profit per unit]]&gt;$V$8,"Premium","Mass")</f>
        <v>Mass</v>
      </c>
      <c r="U6322" s="4"/>
    </row>
    <row r="6323" spans="2:21" ht="14.25" customHeight="1" x14ac:dyDescent="0.3">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c r="O6323" s="4" t="str">
        <f>TEXT(Table1[[#This Row],[Invoice Date]],"mmm")</f>
        <v>Nov</v>
      </c>
      <c r="P6323" s="4">
        <f>YEAR(Table1[[#This Row],[Invoice Date]])</f>
        <v>2021</v>
      </c>
      <c r="Q6323" s="4">
        <f>IFERROR(Table1[[#This Row],[Total Sales]]/Table1[[#This Row],[Units Sold]],4)</f>
        <v>38</v>
      </c>
      <c r="R6323" s="4">
        <f>IFERROR(Table1[[#This Row],[Operating Profit]]/Table1[[#This Row],[Units Sold]],0)</f>
        <v>20.52</v>
      </c>
      <c r="S6323" s="4">
        <f>IFERROR((Table1[[#This Row],[Total Sales]]-Table1[[#This Row],[Operating Profit]])/Table1[[#This Row],[Units Sold]],0)</f>
        <v>17.48</v>
      </c>
      <c r="T6323" s="4" t="str">
        <f>IF(Table1[[#This Row],[Profit per unit]]&gt;$V$8,"Premium","Mass")</f>
        <v>Mass</v>
      </c>
      <c r="U6323" s="4"/>
    </row>
    <row r="6324" spans="2:21" ht="14.25" customHeight="1" x14ac:dyDescent="0.3">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c r="O6324" s="4" t="str">
        <f>TEXT(Table1[[#This Row],[Invoice Date]],"mmm")</f>
        <v>Nov</v>
      </c>
      <c r="P6324" s="4">
        <f>YEAR(Table1[[#This Row],[Invoice Date]])</f>
        <v>2021</v>
      </c>
      <c r="Q6324" s="4">
        <f>IFERROR(Table1[[#This Row],[Total Sales]]/Table1[[#This Row],[Units Sold]],4)</f>
        <v>55</v>
      </c>
      <c r="R6324" s="4">
        <f>IFERROR(Table1[[#This Row],[Operating Profit]]/Table1[[#This Row],[Units Sold]],0)</f>
        <v>28.049999999999997</v>
      </c>
      <c r="S6324" s="4">
        <f>IFERROR((Table1[[#This Row],[Total Sales]]-Table1[[#This Row],[Operating Profit]])/Table1[[#This Row],[Units Sold]],0)</f>
        <v>26.950000000000003</v>
      </c>
      <c r="T6324" s="4" t="str">
        <f>IF(Table1[[#This Row],[Profit per unit]]&gt;$V$8,"Premium","Mass")</f>
        <v>Mass</v>
      </c>
      <c r="U6324" s="4"/>
    </row>
    <row r="6325" spans="2:21" ht="14.25" customHeight="1" x14ac:dyDescent="0.3">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c r="O6325" s="4" t="str">
        <f>TEXT(Table1[[#This Row],[Invoice Date]],"mmm")</f>
        <v>Nov</v>
      </c>
      <c r="P6325" s="4">
        <f>YEAR(Table1[[#This Row],[Invoice Date]])</f>
        <v>2021</v>
      </c>
      <c r="Q6325" s="4">
        <f>IFERROR(Table1[[#This Row],[Total Sales]]/Table1[[#This Row],[Units Sold]],4)</f>
        <v>72</v>
      </c>
      <c r="R6325" s="4">
        <f>IFERROR(Table1[[#This Row],[Operating Profit]]/Table1[[#This Row],[Units Sold]],0)</f>
        <v>35.28</v>
      </c>
      <c r="S6325" s="4">
        <f>IFERROR((Table1[[#This Row],[Total Sales]]-Table1[[#This Row],[Operating Profit]])/Table1[[#This Row],[Units Sold]],0)</f>
        <v>36.72</v>
      </c>
      <c r="T6325" s="4" t="str">
        <f>IF(Table1[[#This Row],[Profit per unit]]&gt;$V$8,"Premium","Mass")</f>
        <v>Mass</v>
      </c>
      <c r="U6325" s="4"/>
    </row>
    <row r="6326" spans="2:21" ht="14.25" customHeight="1" x14ac:dyDescent="0.3">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c r="O6326" s="4" t="str">
        <f>TEXT(Table1[[#This Row],[Invoice Date]],"mmm")</f>
        <v>Nov</v>
      </c>
      <c r="P6326" s="4">
        <f>YEAR(Table1[[#This Row],[Invoice Date]])</f>
        <v>2021</v>
      </c>
      <c r="Q6326" s="4">
        <f>IFERROR(Table1[[#This Row],[Total Sales]]/Table1[[#This Row],[Units Sold]],4)</f>
        <v>72</v>
      </c>
      <c r="R6326" s="4">
        <f>IFERROR(Table1[[#This Row],[Operating Profit]]/Table1[[#This Row],[Units Sold]],0)</f>
        <v>46.080000000000005</v>
      </c>
      <c r="S6326" s="4">
        <f>IFERROR((Table1[[#This Row],[Total Sales]]-Table1[[#This Row],[Operating Profit]])/Table1[[#This Row],[Units Sold]],0)</f>
        <v>25.919999999999995</v>
      </c>
      <c r="T6326" s="4" t="str">
        <f>IF(Table1[[#This Row],[Profit per unit]]&gt;$V$8,"Premium","Mass")</f>
        <v>Mass</v>
      </c>
      <c r="U6326" s="4"/>
    </row>
    <row r="6327" spans="2:21" ht="14.25" customHeight="1" x14ac:dyDescent="0.3">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c r="O6327" s="4" t="str">
        <f>TEXT(Table1[[#This Row],[Invoice Date]],"mmm")</f>
        <v>Dec</v>
      </c>
      <c r="P6327" s="4">
        <f>YEAR(Table1[[#This Row],[Invoice Date]])</f>
        <v>2021</v>
      </c>
      <c r="Q6327" s="4">
        <f>IFERROR(Table1[[#This Row],[Total Sales]]/Table1[[#This Row],[Units Sold]],4)</f>
        <v>64</v>
      </c>
      <c r="R6327" s="4">
        <f>IFERROR(Table1[[#This Row],[Operating Profit]]/Table1[[#This Row],[Units Sold]],0)</f>
        <v>32.64</v>
      </c>
      <c r="S6327" s="4">
        <f>IFERROR((Table1[[#This Row],[Total Sales]]-Table1[[#This Row],[Operating Profit]])/Table1[[#This Row],[Units Sold]],0)</f>
        <v>31.36</v>
      </c>
      <c r="T6327" s="4" t="str">
        <f>IF(Table1[[#This Row],[Profit per unit]]&gt;$V$8,"Premium","Mass")</f>
        <v>Mass</v>
      </c>
      <c r="U6327" s="4"/>
    </row>
    <row r="6328" spans="2:21" ht="14.25" customHeight="1" x14ac:dyDescent="0.3">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c r="O6328" s="4" t="str">
        <f>TEXT(Table1[[#This Row],[Invoice Date]],"mmm")</f>
        <v>Dec</v>
      </c>
      <c r="P6328" s="4">
        <f>YEAR(Table1[[#This Row],[Invoice Date]])</f>
        <v>2021</v>
      </c>
      <c r="Q6328" s="4">
        <f>IFERROR(Table1[[#This Row],[Total Sales]]/Table1[[#This Row],[Units Sold]],4)</f>
        <v>55</v>
      </c>
      <c r="R6328" s="4">
        <f>IFERROR(Table1[[#This Row],[Operating Profit]]/Table1[[#This Row],[Units Sold]],0)</f>
        <v>24.749999999999996</v>
      </c>
      <c r="S6328" s="4">
        <f>IFERROR((Table1[[#This Row],[Total Sales]]-Table1[[#This Row],[Operating Profit]])/Table1[[#This Row],[Units Sold]],0)</f>
        <v>30.250000000000004</v>
      </c>
      <c r="T6328" s="4" t="str">
        <f>IF(Table1[[#This Row],[Profit per unit]]&gt;$V$8,"Premium","Mass")</f>
        <v>Mass</v>
      </c>
      <c r="U6328" s="4"/>
    </row>
    <row r="6329" spans="2:21" ht="14.25" customHeight="1" x14ac:dyDescent="0.3">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c r="O6329" s="4" t="str">
        <f>TEXT(Table1[[#This Row],[Invoice Date]],"mmm")</f>
        <v>Dec</v>
      </c>
      <c r="P6329" s="4">
        <f>YEAR(Table1[[#This Row],[Invoice Date]])</f>
        <v>2021</v>
      </c>
      <c r="Q6329" s="4">
        <f>IFERROR(Table1[[#This Row],[Total Sales]]/Table1[[#This Row],[Units Sold]],4)</f>
        <v>55</v>
      </c>
      <c r="R6329" s="4">
        <f>IFERROR(Table1[[#This Row],[Operating Profit]]/Table1[[#This Row],[Units Sold]],0)</f>
        <v>28.050000000000004</v>
      </c>
      <c r="S6329" s="4">
        <f>IFERROR((Table1[[#This Row],[Total Sales]]-Table1[[#This Row],[Operating Profit]])/Table1[[#This Row],[Units Sold]],0)</f>
        <v>26.949999999999996</v>
      </c>
      <c r="T6329" s="4" t="str">
        <f>IF(Table1[[#This Row],[Profit per unit]]&gt;$V$8,"Premium","Mass")</f>
        <v>Mass</v>
      </c>
      <c r="U6329" s="4"/>
    </row>
    <row r="6330" spans="2:21" ht="14.25" customHeight="1" x14ac:dyDescent="0.3">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c r="O6330" s="4" t="str">
        <f>TEXT(Table1[[#This Row],[Invoice Date]],"mmm")</f>
        <v>Dec</v>
      </c>
      <c r="P6330" s="4">
        <f>YEAR(Table1[[#This Row],[Invoice Date]])</f>
        <v>2021</v>
      </c>
      <c r="Q6330" s="4">
        <f>IFERROR(Table1[[#This Row],[Total Sales]]/Table1[[#This Row],[Units Sold]],4)</f>
        <v>55</v>
      </c>
      <c r="R6330" s="4">
        <f>IFERROR(Table1[[#This Row],[Operating Profit]]/Table1[[#This Row],[Units Sold]],0)</f>
        <v>29.700000000000003</v>
      </c>
      <c r="S6330" s="4">
        <f>IFERROR((Table1[[#This Row],[Total Sales]]-Table1[[#This Row],[Operating Profit]])/Table1[[#This Row],[Units Sold]],0)</f>
        <v>25.299999999999997</v>
      </c>
      <c r="T6330" s="4" t="str">
        <f>IF(Table1[[#This Row],[Profit per unit]]&gt;$V$8,"Premium","Mass")</f>
        <v>Mass</v>
      </c>
      <c r="U6330" s="4"/>
    </row>
    <row r="6331" spans="2:21" ht="14.25" customHeight="1" x14ac:dyDescent="0.3">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c r="O6331" s="4" t="str">
        <f>TEXT(Table1[[#This Row],[Invoice Date]],"mmm")</f>
        <v>Dec</v>
      </c>
      <c r="P6331" s="4">
        <f>YEAR(Table1[[#This Row],[Invoice Date]])</f>
        <v>2021</v>
      </c>
      <c r="Q6331" s="4">
        <f>IFERROR(Table1[[#This Row],[Total Sales]]/Table1[[#This Row],[Units Sold]],4)</f>
        <v>65</v>
      </c>
      <c r="R6331" s="4">
        <f>IFERROR(Table1[[#This Row],[Operating Profit]]/Table1[[#This Row],[Units Sold]],0)</f>
        <v>31.849999999999998</v>
      </c>
      <c r="S6331" s="4">
        <f>IFERROR((Table1[[#This Row],[Total Sales]]-Table1[[#This Row],[Operating Profit]])/Table1[[#This Row],[Units Sold]],0)</f>
        <v>33.150000000000006</v>
      </c>
      <c r="T6331" s="4" t="str">
        <f>IF(Table1[[#This Row],[Profit per unit]]&gt;$V$8,"Premium","Mass")</f>
        <v>Mass</v>
      </c>
      <c r="U6331" s="4"/>
    </row>
    <row r="6332" spans="2:21" ht="14.25" customHeight="1" x14ac:dyDescent="0.3">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c r="O6332" s="4" t="str">
        <f>TEXT(Table1[[#This Row],[Invoice Date]],"mmm")</f>
        <v>Dec</v>
      </c>
      <c r="P6332" s="4">
        <f>YEAR(Table1[[#This Row],[Invoice Date]])</f>
        <v>2021</v>
      </c>
      <c r="Q6332" s="4">
        <f>IFERROR(Table1[[#This Row],[Total Sales]]/Table1[[#This Row],[Units Sold]],4)</f>
        <v>69</v>
      </c>
      <c r="R6332" s="4">
        <f>IFERROR(Table1[[#This Row],[Operating Profit]]/Table1[[#This Row],[Units Sold]],0)</f>
        <v>44.85</v>
      </c>
      <c r="S6332" s="4">
        <f>IFERROR((Table1[[#This Row],[Total Sales]]-Table1[[#This Row],[Operating Profit]])/Table1[[#This Row],[Units Sold]],0)</f>
        <v>24.15</v>
      </c>
      <c r="T6332" s="4" t="str">
        <f>IF(Table1[[#This Row],[Profit per unit]]&gt;$V$8,"Premium","Mass")</f>
        <v>Mass</v>
      </c>
      <c r="U6332" s="4"/>
    </row>
    <row r="6333" spans="2:21" ht="14.25" customHeight="1" x14ac:dyDescent="0.3">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c r="O6333" s="4" t="str">
        <f>TEXT(Table1[[#This Row],[Invoice Date]],"mmm")</f>
        <v>Jan</v>
      </c>
      <c r="P6333" s="4">
        <f>YEAR(Table1[[#This Row],[Invoice Date]])</f>
        <v>2021</v>
      </c>
      <c r="Q6333" s="4">
        <f>IFERROR(Table1[[#This Row],[Total Sales]]/Table1[[#This Row],[Units Sold]],4)</f>
        <v>32</v>
      </c>
      <c r="R6333" s="4">
        <f>IFERROR(Table1[[#This Row],[Operating Profit]]/Table1[[#This Row],[Units Sold]],0)</f>
        <v>16.64</v>
      </c>
      <c r="S6333" s="4">
        <f>IFERROR((Table1[[#This Row],[Total Sales]]-Table1[[#This Row],[Operating Profit]])/Table1[[#This Row],[Units Sold]],0)</f>
        <v>15.359999999999998</v>
      </c>
      <c r="T6333" s="4" t="str">
        <f>IF(Table1[[#This Row],[Profit per unit]]&gt;$V$8,"Premium","Mass")</f>
        <v>Mass</v>
      </c>
      <c r="U6333" s="4"/>
    </row>
    <row r="6334" spans="2:21" ht="14.25" customHeight="1" x14ac:dyDescent="0.3">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c r="O6334" s="4" t="str">
        <f>TEXT(Table1[[#This Row],[Invoice Date]],"mmm")</f>
        <v>Jan</v>
      </c>
      <c r="P6334" s="4">
        <f>YEAR(Table1[[#This Row],[Invoice Date]])</f>
        <v>2021</v>
      </c>
      <c r="Q6334" s="4">
        <f>IFERROR(Table1[[#This Row],[Total Sales]]/Table1[[#This Row],[Units Sold]],4)</f>
        <v>33</v>
      </c>
      <c r="R6334" s="4">
        <f>IFERROR(Table1[[#This Row],[Operating Profit]]/Table1[[#This Row],[Units Sold]],0)</f>
        <v>16.5</v>
      </c>
      <c r="S6334" s="4">
        <f>IFERROR((Table1[[#This Row],[Total Sales]]-Table1[[#This Row],[Operating Profit]])/Table1[[#This Row],[Units Sold]],0)</f>
        <v>16.5</v>
      </c>
      <c r="T6334" s="4" t="str">
        <f>IF(Table1[[#This Row],[Profit per unit]]&gt;$V$8,"Premium","Mass")</f>
        <v>Mass</v>
      </c>
      <c r="U6334" s="4"/>
    </row>
    <row r="6335" spans="2:21" ht="14.25" customHeight="1" x14ac:dyDescent="0.3">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c r="O6335" s="4" t="str">
        <f>TEXT(Table1[[#This Row],[Invoice Date]],"mmm")</f>
        <v>Jan</v>
      </c>
      <c r="P6335" s="4">
        <f>YEAR(Table1[[#This Row],[Invoice Date]])</f>
        <v>2021</v>
      </c>
      <c r="Q6335" s="4">
        <f>IFERROR(Table1[[#This Row],[Total Sales]]/Table1[[#This Row],[Units Sold]],4)</f>
        <v>24</v>
      </c>
      <c r="R6335" s="4">
        <f>IFERROR(Table1[[#This Row],[Operating Profit]]/Table1[[#This Row],[Units Sold]],0)</f>
        <v>12.96</v>
      </c>
      <c r="S6335" s="4">
        <f>IFERROR((Table1[[#This Row],[Total Sales]]-Table1[[#This Row],[Operating Profit]])/Table1[[#This Row],[Units Sold]],0)</f>
        <v>11.04</v>
      </c>
      <c r="T6335" s="4" t="str">
        <f>IF(Table1[[#This Row],[Profit per unit]]&gt;$V$8,"Premium","Mass")</f>
        <v>Mass</v>
      </c>
      <c r="U6335" s="4"/>
    </row>
    <row r="6336" spans="2:21" ht="14.25" customHeight="1" x14ac:dyDescent="0.3">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c r="O6336" s="4" t="str">
        <f>TEXT(Table1[[#This Row],[Invoice Date]],"mmm")</f>
        <v>Jan</v>
      </c>
      <c r="P6336" s="4">
        <f>YEAR(Table1[[#This Row],[Invoice Date]])</f>
        <v>2021</v>
      </c>
      <c r="Q6336" s="4">
        <f>IFERROR(Table1[[#This Row],[Total Sales]]/Table1[[#This Row],[Units Sold]],4)</f>
        <v>29</v>
      </c>
      <c r="R6336" s="4">
        <f>IFERROR(Table1[[#This Row],[Operating Profit]]/Table1[[#This Row],[Units Sold]],0)</f>
        <v>15.080000000000002</v>
      </c>
      <c r="S6336" s="4">
        <f>IFERROR((Table1[[#This Row],[Total Sales]]-Table1[[#This Row],[Operating Profit]])/Table1[[#This Row],[Units Sold]],0)</f>
        <v>13.919999999999998</v>
      </c>
      <c r="T6336" s="4" t="str">
        <f>IF(Table1[[#This Row],[Profit per unit]]&gt;$V$8,"Premium","Mass")</f>
        <v>Mass</v>
      </c>
      <c r="U6336" s="4"/>
    </row>
    <row r="6337" spans="2:21" ht="14.25" customHeight="1" x14ac:dyDescent="0.3">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c r="O6337" s="4" t="str">
        <f>TEXT(Table1[[#This Row],[Invoice Date]],"mmm")</f>
        <v>Jan</v>
      </c>
      <c r="P6337" s="4">
        <f>YEAR(Table1[[#This Row],[Invoice Date]])</f>
        <v>2021</v>
      </c>
      <c r="Q6337" s="4">
        <f>IFERROR(Table1[[#This Row],[Total Sales]]/Table1[[#This Row],[Units Sold]],4)</f>
        <v>44</v>
      </c>
      <c r="R6337" s="4">
        <f>IFERROR(Table1[[#This Row],[Operating Profit]]/Table1[[#This Row],[Units Sold]],0)</f>
        <v>22</v>
      </c>
      <c r="S6337" s="4">
        <f>IFERROR((Table1[[#This Row],[Total Sales]]-Table1[[#This Row],[Operating Profit]])/Table1[[#This Row],[Units Sold]],0)</f>
        <v>22</v>
      </c>
      <c r="T6337" s="4" t="str">
        <f>IF(Table1[[#This Row],[Profit per unit]]&gt;$V$8,"Premium","Mass")</f>
        <v>Mass</v>
      </c>
      <c r="U6337" s="4"/>
    </row>
    <row r="6338" spans="2:21" ht="14.25" customHeight="1" x14ac:dyDescent="0.3">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c r="O6338" s="4" t="str">
        <f>TEXT(Table1[[#This Row],[Invoice Date]],"mmm")</f>
        <v>Jan</v>
      </c>
      <c r="P6338" s="4">
        <f>YEAR(Table1[[#This Row],[Invoice Date]])</f>
        <v>2021</v>
      </c>
      <c r="Q6338" s="4">
        <f>IFERROR(Table1[[#This Row],[Total Sales]]/Table1[[#This Row],[Units Sold]],4)</f>
        <v>32</v>
      </c>
      <c r="R6338" s="4">
        <f>IFERROR(Table1[[#This Row],[Operating Profit]]/Table1[[#This Row],[Units Sold]],0)</f>
        <v>20.8</v>
      </c>
      <c r="S6338" s="4">
        <f>IFERROR((Table1[[#This Row],[Total Sales]]-Table1[[#This Row],[Operating Profit]])/Table1[[#This Row],[Units Sold]],0)</f>
        <v>11.2</v>
      </c>
      <c r="T6338" s="4" t="str">
        <f>IF(Table1[[#This Row],[Profit per unit]]&gt;$V$8,"Premium","Mass")</f>
        <v>Mass</v>
      </c>
      <c r="U6338" s="4"/>
    </row>
    <row r="6339" spans="2:21" ht="14.25" customHeight="1" x14ac:dyDescent="0.3">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c r="O6339" s="4" t="str">
        <f>TEXT(Table1[[#This Row],[Invoice Date]],"mmm")</f>
        <v>Feb</v>
      </c>
      <c r="P6339" s="4">
        <f>YEAR(Table1[[#This Row],[Invoice Date]])</f>
        <v>2021</v>
      </c>
      <c r="Q6339" s="4">
        <f>IFERROR(Table1[[#This Row],[Total Sales]]/Table1[[#This Row],[Units Sold]],4)</f>
        <v>32</v>
      </c>
      <c r="R6339" s="4">
        <f>IFERROR(Table1[[#This Row],[Operating Profit]]/Table1[[#This Row],[Units Sold]],0)</f>
        <v>16</v>
      </c>
      <c r="S6339" s="4">
        <f>IFERROR((Table1[[#This Row],[Total Sales]]-Table1[[#This Row],[Operating Profit]])/Table1[[#This Row],[Units Sold]],0)</f>
        <v>16</v>
      </c>
      <c r="T6339" s="4" t="str">
        <f>IF(Table1[[#This Row],[Profit per unit]]&gt;$V$8,"Premium","Mass")</f>
        <v>Mass</v>
      </c>
      <c r="U6339" s="4"/>
    </row>
    <row r="6340" spans="2:21" ht="14.25" customHeight="1" x14ac:dyDescent="0.3">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c r="O6340" s="4" t="str">
        <f>TEXT(Table1[[#This Row],[Invoice Date]],"mmm")</f>
        <v>Feb</v>
      </c>
      <c r="P6340" s="4">
        <f>YEAR(Table1[[#This Row],[Invoice Date]])</f>
        <v>2021</v>
      </c>
      <c r="Q6340" s="4">
        <f>IFERROR(Table1[[#This Row],[Total Sales]]/Table1[[#This Row],[Units Sold]],4)</f>
        <v>33</v>
      </c>
      <c r="R6340" s="4">
        <f>IFERROR(Table1[[#This Row],[Operating Profit]]/Table1[[#This Row],[Units Sold]],0)</f>
        <v>16.5</v>
      </c>
      <c r="S6340" s="4">
        <f>IFERROR((Table1[[#This Row],[Total Sales]]-Table1[[#This Row],[Operating Profit]])/Table1[[#This Row],[Units Sold]],0)</f>
        <v>16.5</v>
      </c>
      <c r="T6340" s="4" t="str">
        <f>IF(Table1[[#This Row],[Profit per unit]]&gt;$V$8,"Premium","Mass")</f>
        <v>Mass</v>
      </c>
      <c r="U6340" s="4"/>
    </row>
    <row r="6341" spans="2:21" ht="14.25" customHeight="1" x14ac:dyDescent="0.3">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c r="O6341" s="4" t="str">
        <f>TEXT(Table1[[#This Row],[Invoice Date]],"mmm")</f>
        <v>Feb</v>
      </c>
      <c r="P6341" s="4">
        <f>YEAR(Table1[[#This Row],[Invoice Date]])</f>
        <v>2021</v>
      </c>
      <c r="Q6341" s="4">
        <f>IFERROR(Table1[[#This Row],[Total Sales]]/Table1[[#This Row],[Units Sold]],4)</f>
        <v>23</v>
      </c>
      <c r="R6341" s="4">
        <f>IFERROR(Table1[[#This Row],[Operating Profit]]/Table1[[#This Row],[Units Sold]],0)</f>
        <v>11.5</v>
      </c>
      <c r="S6341" s="4">
        <f>IFERROR((Table1[[#This Row],[Total Sales]]-Table1[[#This Row],[Operating Profit]])/Table1[[#This Row],[Units Sold]],0)</f>
        <v>11.5</v>
      </c>
      <c r="T6341" s="4" t="str">
        <f>IF(Table1[[#This Row],[Profit per unit]]&gt;$V$8,"Premium","Mass")</f>
        <v>Mass</v>
      </c>
      <c r="U6341" s="4"/>
    </row>
    <row r="6342" spans="2:21" ht="14.25" customHeight="1" x14ac:dyDescent="0.3">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c r="O6342" s="4" t="str">
        <f>TEXT(Table1[[#This Row],[Invoice Date]],"mmm")</f>
        <v>Feb</v>
      </c>
      <c r="P6342" s="4">
        <f>YEAR(Table1[[#This Row],[Invoice Date]])</f>
        <v>2021</v>
      </c>
      <c r="Q6342" s="4">
        <f>IFERROR(Table1[[#This Row],[Total Sales]]/Table1[[#This Row],[Units Sold]],4)</f>
        <v>29</v>
      </c>
      <c r="R6342" s="4">
        <f>IFERROR(Table1[[#This Row],[Operating Profit]]/Table1[[#This Row],[Units Sold]],0)</f>
        <v>14.5</v>
      </c>
      <c r="S6342" s="4">
        <f>IFERROR((Table1[[#This Row],[Total Sales]]-Table1[[#This Row],[Operating Profit]])/Table1[[#This Row],[Units Sold]],0)</f>
        <v>14.5</v>
      </c>
      <c r="T6342" s="4" t="str">
        <f>IF(Table1[[#This Row],[Profit per unit]]&gt;$V$8,"Premium","Mass")</f>
        <v>Mass</v>
      </c>
      <c r="U6342" s="4"/>
    </row>
    <row r="6343" spans="2:21" ht="14.25" customHeight="1" x14ac:dyDescent="0.3">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c r="O6343" s="4" t="str">
        <f>TEXT(Table1[[#This Row],[Invoice Date]],"mmm")</f>
        <v>Feb</v>
      </c>
      <c r="P6343" s="4">
        <f>YEAR(Table1[[#This Row],[Invoice Date]])</f>
        <v>2021</v>
      </c>
      <c r="Q6343" s="4">
        <f>IFERROR(Table1[[#This Row],[Total Sales]]/Table1[[#This Row],[Units Sold]],4)</f>
        <v>41</v>
      </c>
      <c r="R6343" s="4">
        <f>IFERROR(Table1[[#This Row],[Operating Profit]]/Table1[[#This Row],[Units Sold]],0)</f>
        <v>18.859999999999996</v>
      </c>
      <c r="S6343" s="4">
        <f>IFERROR((Table1[[#This Row],[Total Sales]]-Table1[[#This Row],[Operating Profit]])/Table1[[#This Row],[Units Sold]],0)</f>
        <v>22.140000000000004</v>
      </c>
      <c r="T6343" s="4" t="str">
        <f>IF(Table1[[#This Row],[Profit per unit]]&gt;$V$8,"Premium","Mass")</f>
        <v>Mass</v>
      </c>
      <c r="U6343" s="4"/>
    </row>
    <row r="6344" spans="2:21" ht="14.25" customHeight="1" x14ac:dyDescent="0.3">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c r="O6344" s="4" t="str">
        <f>TEXT(Table1[[#This Row],[Invoice Date]],"mmm")</f>
        <v>Feb</v>
      </c>
      <c r="P6344" s="4">
        <f>YEAR(Table1[[#This Row],[Invoice Date]])</f>
        <v>2021</v>
      </c>
      <c r="Q6344" s="4">
        <f>IFERROR(Table1[[#This Row],[Total Sales]]/Table1[[#This Row],[Units Sold]],4)</f>
        <v>29</v>
      </c>
      <c r="R6344" s="4">
        <f>IFERROR(Table1[[#This Row],[Operating Profit]]/Table1[[#This Row],[Units Sold]],0)</f>
        <v>17.690000000000001</v>
      </c>
      <c r="S6344" s="4">
        <f>IFERROR((Table1[[#This Row],[Total Sales]]-Table1[[#This Row],[Operating Profit]])/Table1[[#This Row],[Units Sold]],0)</f>
        <v>11.309999999999999</v>
      </c>
      <c r="T6344" s="4" t="str">
        <f>IF(Table1[[#This Row],[Profit per unit]]&gt;$V$8,"Premium","Mass")</f>
        <v>Mass</v>
      </c>
      <c r="U6344" s="4"/>
    </row>
    <row r="6345" spans="2:21" ht="14.25" customHeight="1" x14ac:dyDescent="0.3">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c r="O6345" s="4" t="str">
        <f>TEXT(Table1[[#This Row],[Invoice Date]],"mmm")</f>
        <v>Mar</v>
      </c>
      <c r="P6345" s="4">
        <f>YEAR(Table1[[#This Row],[Invoice Date]])</f>
        <v>2021</v>
      </c>
      <c r="Q6345" s="4">
        <f>IFERROR(Table1[[#This Row],[Total Sales]]/Table1[[#This Row],[Units Sold]],4)</f>
        <v>27</v>
      </c>
      <c r="R6345" s="4">
        <f>IFERROR(Table1[[#This Row],[Operating Profit]]/Table1[[#This Row],[Units Sold]],0)</f>
        <v>14.040000000000001</v>
      </c>
      <c r="S6345" s="4">
        <f>IFERROR((Table1[[#This Row],[Total Sales]]-Table1[[#This Row],[Operating Profit]])/Table1[[#This Row],[Units Sold]],0)</f>
        <v>12.959999999999999</v>
      </c>
      <c r="T6345" s="4" t="str">
        <f>IF(Table1[[#This Row],[Profit per unit]]&gt;$V$8,"Premium","Mass")</f>
        <v>Mass</v>
      </c>
      <c r="U6345" s="4"/>
    </row>
    <row r="6346" spans="2:21" ht="14.25" customHeight="1" x14ac:dyDescent="0.3">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c r="O6346" s="4" t="str">
        <f>TEXT(Table1[[#This Row],[Invoice Date]],"mmm")</f>
        <v>Mar</v>
      </c>
      <c r="P6346" s="4">
        <f>YEAR(Table1[[#This Row],[Invoice Date]])</f>
        <v>2021</v>
      </c>
      <c r="Q6346" s="4">
        <f>IFERROR(Table1[[#This Row],[Total Sales]]/Table1[[#This Row],[Units Sold]],4)</f>
        <v>27</v>
      </c>
      <c r="R6346" s="4">
        <f>IFERROR(Table1[[#This Row],[Operating Profit]]/Table1[[#This Row],[Units Sold]],0)</f>
        <v>12.149999999999999</v>
      </c>
      <c r="S6346" s="4">
        <f>IFERROR((Table1[[#This Row],[Total Sales]]-Table1[[#This Row],[Operating Profit]])/Table1[[#This Row],[Units Sold]],0)</f>
        <v>14.850000000000001</v>
      </c>
      <c r="T6346" s="4" t="str">
        <f>IF(Table1[[#This Row],[Profit per unit]]&gt;$V$8,"Premium","Mass")</f>
        <v>Mass</v>
      </c>
      <c r="U6346" s="4"/>
    </row>
    <row r="6347" spans="2:21" ht="14.25" customHeight="1" x14ac:dyDescent="0.3">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c r="O6347" s="4" t="str">
        <f>TEXT(Table1[[#This Row],[Invoice Date]],"mmm")</f>
        <v>Mar</v>
      </c>
      <c r="P6347" s="4">
        <f>YEAR(Table1[[#This Row],[Invoice Date]])</f>
        <v>2021</v>
      </c>
      <c r="Q6347" s="4">
        <f>IFERROR(Table1[[#This Row],[Total Sales]]/Table1[[#This Row],[Units Sold]],4)</f>
        <v>20</v>
      </c>
      <c r="R6347" s="4">
        <f>IFERROR(Table1[[#This Row],[Operating Profit]]/Table1[[#This Row],[Units Sold]],0)</f>
        <v>10.600000000000001</v>
      </c>
      <c r="S6347" s="4">
        <f>IFERROR((Table1[[#This Row],[Total Sales]]-Table1[[#This Row],[Operating Profit]])/Table1[[#This Row],[Units Sold]],0)</f>
        <v>9.3999999999999986</v>
      </c>
      <c r="T6347" s="4" t="str">
        <f>IF(Table1[[#This Row],[Profit per unit]]&gt;$V$8,"Premium","Mass")</f>
        <v>Mass</v>
      </c>
      <c r="U6347" s="4"/>
    </row>
    <row r="6348" spans="2:21" ht="14.25" customHeight="1" x14ac:dyDescent="0.3">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c r="O6348" s="4" t="str">
        <f>TEXT(Table1[[#This Row],[Invoice Date]],"mmm")</f>
        <v>Mar</v>
      </c>
      <c r="P6348" s="4">
        <f>YEAR(Table1[[#This Row],[Invoice Date]])</f>
        <v>2021</v>
      </c>
      <c r="Q6348" s="4">
        <f>IFERROR(Table1[[#This Row],[Total Sales]]/Table1[[#This Row],[Units Sold]],4)</f>
        <v>24</v>
      </c>
      <c r="R6348" s="4">
        <f>IFERROR(Table1[[#This Row],[Operating Profit]]/Table1[[#This Row],[Units Sold]],0)</f>
        <v>12.48</v>
      </c>
      <c r="S6348" s="4">
        <f>IFERROR((Table1[[#This Row],[Total Sales]]-Table1[[#This Row],[Operating Profit]])/Table1[[#This Row],[Units Sold]],0)</f>
        <v>11.52</v>
      </c>
      <c r="T6348" s="4" t="str">
        <f>IF(Table1[[#This Row],[Profit per unit]]&gt;$V$8,"Premium","Mass")</f>
        <v>Mass</v>
      </c>
      <c r="U6348" s="4"/>
    </row>
    <row r="6349" spans="2:21" ht="14.25" customHeight="1" x14ac:dyDescent="0.3">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c r="O6349" s="4" t="str">
        <f>TEXT(Table1[[#This Row],[Invoice Date]],"mmm")</f>
        <v>Mar</v>
      </c>
      <c r="P6349" s="4">
        <f>YEAR(Table1[[#This Row],[Invoice Date]])</f>
        <v>2021</v>
      </c>
      <c r="Q6349" s="4">
        <f>IFERROR(Table1[[#This Row],[Total Sales]]/Table1[[#This Row],[Units Sold]],4)</f>
        <v>37</v>
      </c>
      <c r="R6349" s="4">
        <f>IFERROR(Table1[[#This Row],[Operating Profit]]/Table1[[#This Row],[Units Sold]],0)</f>
        <v>18.13</v>
      </c>
      <c r="S6349" s="4">
        <f>IFERROR((Table1[[#This Row],[Total Sales]]-Table1[[#This Row],[Operating Profit]])/Table1[[#This Row],[Units Sold]],0)</f>
        <v>18.87</v>
      </c>
      <c r="T6349" s="4" t="str">
        <f>IF(Table1[[#This Row],[Profit per unit]]&gt;$V$8,"Premium","Mass")</f>
        <v>Mass</v>
      </c>
      <c r="U6349" s="4"/>
    </row>
    <row r="6350" spans="2:21" ht="14.25" customHeight="1" x14ac:dyDescent="0.3">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c r="O6350" s="4" t="str">
        <f>TEXT(Table1[[#This Row],[Invoice Date]],"mmm")</f>
        <v>Mar</v>
      </c>
      <c r="P6350" s="4">
        <f>YEAR(Table1[[#This Row],[Invoice Date]])</f>
        <v>2021</v>
      </c>
      <c r="Q6350" s="4">
        <f>IFERROR(Table1[[#This Row],[Total Sales]]/Table1[[#This Row],[Units Sold]],4)</f>
        <v>28</v>
      </c>
      <c r="R6350" s="4">
        <f>IFERROR(Table1[[#This Row],[Operating Profit]]/Table1[[#This Row],[Units Sold]],0)</f>
        <v>17.079999999999998</v>
      </c>
      <c r="S6350" s="4">
        <f>IFERROR((Table1[[#This Row],[Total Sales]]-Table1[[#This Row],[Operating Profit]])/Table1[[#This Row],[Units Sold]],0)</f>
        <v>10.920000000000002</v>
      </c>
      <c r="T6350" s="4" t="str">
        <f>IF(Table1[[#This Row],[Profit per unit]]&gt;$V$8,"Premium","Mass")</f>
        <v>Mass</v>
      </c>
      <c r="U6350" s="4"/>
    </row>
    <row r="6351" spans="2:21" ht="14.25" customHeight="1" x14ac:dyDescent="0.3">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c r="O6351" s="4" t="str">
        <f>TEXT(Table1[[#This Row],[Invoice Date]],"mmm")</f>
        <v>Apr</v>
      </c>
      <c r="P6351" s="4">
        <f>YEAR(Table1[[#This Row],[Invoice Date]])</f>
        <v>2021</v>
      </c>
      <c r="Q6351" s="4">
        <f>IFERROR(Table1[[#This Row],[Total Sales]]/Table1[[#This Row],[Units Sold]],4)</f>
        <v>28</v>
      </c>
      <c r="R6351" s="4">
        <f>IFERROR(Table1[[#This Row],[Operating Profit]]/Table1[[#This Row],[Units Sold]],0)</f>
        <v>15.400000000000002</v>
      </c>
      <c r="S6351" s="4">
        <f>IFERROR((Table1[[#This Row],[Total Sales]]-Table1[[#This Row],[Operating Profit]])/Table1[[#This Row],[Units Sold]],0)</f>
        <v>12.599999999999998</v>
      </c>
      <c r="T6351" s="4" t="str">
        <f>IF(Table1[[#This Row],[Profit per unit]]&gt;$V$8,"Premium","Mass")</f>
        <v>Mass</v>
      </c>
      <c r="U6351" s="4"/>
    </row>
    <row r="6352" spans="2:21" ht="14.25" customHeight="1" x14ac:dyDescent="0.3">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c r="O6352" s="4" t="str">
        <f>TEXT(Table1[[#This Row],[Invoice Date]],"mmm")</f>
        <v>Apr</v>
      </c>
      <c r="P6352" s="4">
        <f>YEAR(Table1[[#This Row],[Invoice Date]])</f>
        <v>2021</v>
      </c>
      <c r="Q6352" s="4">
        <f>IFERROR(Table1[[#This Row],[Total Sales]]/Table1[[#This Row],[Units Sold]],4)</f>
        <v>28</v>
      </c>
      <c r="R6352" s="4">
        <f>IFERROR(Table1[[#This Row],[Operating Profit]]/Table1[[#This Row],[Units Sold]],0)</f>
        <v>13.72</v>
      </c>
      <c r="S6352" s="4">
        <f>IFERROR((Table1[[#This Row],[Total Sales]]-Table1[[#This Row],[Operating Profit]])/Table1[[#This Row],[Units Sold]],0)</f>
        <v>14.28</v>
      </c>
      <c r="T6352" s="4" t="str">
        <f>IF(Table1[[#This Row],[Profit per unit]]&gt;$V$8,"Premium","Mass")</f>
        <v>Mass</v>
      </c>
      <c r="U6352" s="4"/>
    </row>
    <row r="6353" spans="2:21" ht="14.25" customHeight="1" x14ac:dyDescent="0.3">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c r="O6353" s="4" t="str">
        <f>TEXT(Table1[[#This Row],[Invoice Date]],"mmm")</f>
        <v>Apr</v>
      </c>
      <c r="P6353" s="4">
        <f>YEAR(Table1[[#This Row],[Invoice Date]])</f>
        <v>2021</v>
      </c>
      <c r="Q6353" s="4">
        <f>IFERROR(Table1[[#This Row],[Total Sales]]/Table1[[#This Row],[Units Sold]],4)</f>
        <v>19</v>
      </c>
      <c r="R6353" s="4">
        <f>IFERROR(Table1[[#This Row],[Operating Profit]]/Table1[[#This Row],[Units Sold]],0)</f>
        <v>10.07</v>
      </c>
      <c r="S6353" s="4">
        <f>IFERROR((Table1[[#This Row],[Total Sales]]-Table1[[#This Row],[Operating Profit]])/Table1[[#This Row],[Units Sold]],0)</f>
        <v>8.93</v>
      </c>
      <c r="T6353" s="4" t="str">
        <f>IF(Table1[[#This Row],[Profit per unit]]&gt;$V$8,"Premium","Mass")</f>
        <v>Mass</v>
      </c>
      <c r="U6353" s="4"/>
    </row>
    <row r="6354" spans="2:21" ht="14.25" customHeight="1" x14ac:dyDescent="0.3">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c r="O6354" s="4" t="str">
        <f>TEXT(Table1[[#This Row],[Invoice Date]],"mmm")</f>
        <v>Apr</v>
      </c>
      <c r="P6354" s="4">
        <f>YEAR(Table1[[#This Row],[Invoice Date]])</f>
        <v>2021</v>
      </c>
      <c r="Q6354" s="4">
        <f>IFERROR(Table1[[#This Row],[Total Sales]]/Table1[[#This Row],[Units Sold]],4)</f>
        <v>24</v>
      </c>
      <c r="R6354" s="4">
        <f>IFERROR(Table1[[#This Row],[Operating Profit]]/Table1[[#This Row],[Units Sold]],0)</f>
        <v>12</v>
      </c>
      <c r="S6354" s="4">
        <f>IFERROR((Table1[[#This Row],[Total Sales]]-Table1[[#This Row],[Operating Profit]])/Table1[[#This Row],[Units Sold]],0)</f>
        <v>12</v>
      </c>
      <c r="T6354" s="4" t="str">
        <f>IF(Table1[[#This Row],[Profit per unit]]&gt;$V$8,"Premium","Mass")</f>
        <v>Mass</v>
      </c>
      <c r="U6354" s="4"/>
    </row>
    <row r="6355" spans="2:21" ht="14.25" customHeight="1" x14ac:dyDescent="0.3">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c r="O6355" s="4" t="str">
        <f>TEXT(Table1[[#This Row],[Invoice Date]],"mmm")</f>
        <v>Apr</v>
      </c>
      <c r="P6355" s="4">
        <f>YEAR(Table1[[#This Row],[Invoice Date]])</f>
        <v>2021</v>
      </c>
      <c r="Q6355" s="4">
        <f>IFERROR(Table1[[#This Row],[Total Sales]]/Table1[[#This Row],[Units Sold]],4)</f>
        <v>42</v>
      </c>
      <c r="R6355" s="4">
        <f>IFERROR(Table1[[#This Row],[Operating Profit]]/Table1[[#This Row],[Units Sold]],0)</f>
        <v>19.739999999999998</v>
      </c>
      <c r="S6355" s="4">
        <f>IFERROR((Table1[[#This Row],[Total Sales]]-Table1[[#This Row],[Operating Profit]])/Table1[[#This Row],[Units Sold]],0)</f>
        <v>22.26</v>
      </c>
      <c r="T6355" s="4" t="str">
        <f>IF(Table1[[#This Row],[Profit per unit]]&gt;$V$8,"Premium","Mass")</f>
        <v>Mass</v>
      </c>
      <c r="U6355" s="4"/>
    </row>
    <row r="6356" spans="2:21" ht="14.25" customHeight="1" x14ac:dyDescent="0.3">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c r="O6356" s="4" t="str">
        <f>TEXT(Table1[[#This Row],[Invoice Date]],"mmm")</f>
        <v>Apr</v>
      </c>
      <c r="P6356" s="4">
        <f>YEAR(Table1[[#This Row],[Invoice Date]])</f>
        <v>2021</v>
      </c>
      <c r="Q6356" s="4">
        <f>IFERROR(Table1[[#This Row],[Total Sales]]/Table1[[#This Row],[Units Sold]],4)</f>
        <v>34</v>
      </c>
      <c r="R6356" s="4">
        <f>IFERROR(Table1[[#This Row],[Operating Profit]]/Table1[[#This Row],[Units Sold]],0)</f>
        <v>22.1</v>
      </c>
      <c r="S6356" s="4">
        <f>IFERROR((Table1[[#This Row],[Total Sales]]-Table1[[#This Row],[Operating Profit]])/Table1[[#This Row],[Units Sold]],0)</f>
        <v>11.899999999999999</v>
      </c>
      <c r="T6356" s="4" t="str">
        <f>IF(Table1[[#This Row],[Profit per unit]]&gt;$V$8,"Premium","Mass")</f>
        <v>Mass</v>
      </c>
      <c r="U6356" s="4"/>
    </row>
    <row r="6357" spans="2:21" ht="14.25" customHeight="1" x14ac:dyDescent="0.3">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c r="O6357" s="4" t="str">
        <f>TEXT(Table1[[#This Row],[Invoice Date]],"mmm")</f>
        <v>May</v>
      </c>
      <c r="P6357" s="4">
        <f>YEAR(Table1[[#This Row],[Invoice Date]])</f>
        <v>2021</v>
      </c>
      <c r="Q6357" s="4">
        <f>IFERROR(Table1[[#This Row],[Total Sales]]/Table1[[#This Row],[Units Sold]],4)</f>
        <v>42</v>
      </c>
      <c r="R6357" s="4">
        <f>IFERROR(Table1[[#This Row],[Operating Profit]]/Table1[[#This Row],[Units Sold]],0)</f>
        <v>21</v>
      </c>
      <c r="S6357" s="4">
        <f>IFERROR((Table1[[#This Row],[Total Sales]]-Table1[[#This Row],[Operating Profit]])/Table1[[#This Row],[Units Sold]],0)</f>
        <v>21</v>
      </c>
      <c r="T6357" s="4" t="str">
        <f>IF(Table1[[#This Row],[Profit per unit]]&gt;$V$8,"Premium","Mass")</f>
        <v>Mass</v>
      </c>
      <c r="U6357" s="4"/>
    </row>
    <row r="6358" spans="2:21" ht="14.25" customHeight="1" x14ac:dyDescent="0.3">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c r="O6358" s="4" t="str">
        <f>TEXT(Table1[[#This Row],[Invoice Date]],"mmm")</f>
        <v>May</v>
      </c>
      <c r="P6358" s="4">
        <f>YEAR(Table1[[#This Row],[Invoice Date]])</f>
        <v>2021</v>
      </c>
      <c r="Q6358" s="4">
        <f>IFERROR(Table1[[#This Row],[Total Sales]]/Table1[[#This Row],[Units Sold]],4)</f>
        <v>44</v>
      </c>
      <c r="R6358" s="4">
        <f>IFERROR(Table1[[#This Row],[Operating Profit]]/Table1[[#This Row],[Units Sold]],0)</f>
        <v>21.56</v>
      </c>
      <c r="S6358" s="4">
        <f>IFERROR((Table1[[#This Row],[Total Sales]]-Table1[[#This Row],[Operating Profit]])/Table1[[#This Row],[Units Sold]],0)</f>
        <v>22.44</v>
      </c>
      <c r="T6358" s="4" t="str">
        <f>IF(Table1[[#This Row],[Profit per unit]]&gt;$V$8,"Premium","Mass")</f>
        <v>Mass</v>
      </c>
      <c r="U6358" s="4"/>
    </row>
    <row r="6359" spans="2:21" ht="14.25" customHeight="1" x14ac:dyDescent="0.3">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c r="O6359" s="4" t="str">
        <f>TEXT(Table1[[#This Row],[Invoice Date]],"mmm")</f>
        <v>May</v>
      </c>
      <c r="P6359" s="4">
        <f>YEAR(Table1[[#This Row],[Invoice Date]])</f>
        <v>2021</v>
      </c>
      <c r="Q6359" s="4">
        <f>IFERROR(Table1[[#This Row],[Total Sales]]/Table1[[#This Row],[Units Sold]],4)</f>
        <v>39</v>
      </c>
      <c r="R6359" s="4">
        <f>IFERROR(Table1[[#This Row],[Operating Profit]]/Table1[[#This Row],[Units Sold]],0)</f>
        <v>19.89</v>
      </c>
      <c r="S6359" s="4">
        <f>IFERROR((Table1[[#This Row],[Total Sales]]-Table1[[#This Row],[Operating Profit]])/Table1[[#This Row],[Units Sold]],0)</f>
        <v>19.11</v>
      </c>
      <c r="T6359" s="4" t="str">
        <f>IF(Table1[[#This Row],[Profit per unit]]&gt;$V$8,"Premium","Mass")</f>
        <v>Mass</v>
      </c>
      <c r="U6359" s="4"/>
    </row>
    <row r="6360" spans="2:21" ht="14.25" customHeight="1" x14ac:dyDescent="0.3">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c r="O6360" s="4" t="str">
        <f>TEXT(Table1[[#This Row],[Invoice Date]],"mmm")</f>
        <v>May</v>
      </c>
      <c r="P6360" s="4">
        <f>YEAR(Table1[[#This Row],[Invoice Date]])</f>
        <v>2021</v>
      </c>
      <c r="Q6360" s="4">
        <f>IFERROR(Table1[[#This Row],[Total Sales]]/Table1[[#This Row],[Units Sold]],4)</f>
        <v>38</v>
      </c>
      <c r="R6360" s="4">
        <f>IFERROR(Table1[[#This Row],[Operating Profit]]/Table1[[#This Row],[Units Sold]],0)</f>
        <v>20.900000000000002</v>
      </c>
      <c r="S6360" s="4">
        <f>IFERROR((Table1[[#This Row],[Total Sales]]-Table1[[#This Row],[Operating Profit]])/Table1[[#This Row],[Units Sold]],0)</f>
        <v>17.099999999999998</v>
      </c>
      <c r="T6360" s="4" t="str">
        <f>IF(Table1[[#This Row],[Profit per unit]]&gt;$V$8,"Premium","Mass")</f>
        <v>Mass</v>
      </c>
      <c r="U6360" s="4"/>
    </row>
    <row r="6361" spans="2:21" ht="14.25" customHeight="1" x14ac:dyDescent="0.3">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c r="O6361" s="4" t="str">
        <f>TEXT(Table1[[#This Row],[Invoice Date]],"mmm")</f>
        <v>May</v>
      </c>
      <c r="P6361" s="4">
        <f>YEAR(Table1[[#This Row],[Invoice Date]])</f>
        <v>2021</v>
      </c>
      <c r="Q6361" s="4">
        <f>IFERROR(Table1[[#This Row],[Total Sales]]/Table1[[#This Row],[Units Sold]],4)</f>
        <v>49</v>
      </c>
      <c r="R6361" s="4">
        <f>IFERROR(Table1[[#This Row],[Operating Profit]]/Table1[[#This Row],[Units Sold]],0)</f>
        <v>22.54</v>
      </c>
      <c r="S6361" s="4">
        <f>IFERROR((Table1[[#This Row],[Total Sales]]-Table1[[#This Row],[Operating Profit]])/Table1[[#This Row],[Units Sold]],0)</f>
        <v>26.46</v>
      </c>
      <c r="T6361" s="4" t="str">
        <f>IF(Table1[[#This Row],[Profit per unit]]&gt;$V$8,"Premium","Mass")</f>
        <v>Mass</v>
      </c>
      <c r="U6361" s="4"/>
    </row>
    <row r="6362" spans="2:21" ht="14.25" customHeight="1" x14ac:dyDescent="0.3">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c r="O6362" s="4" t="str">
        <f>TEXT(Table1[[#This Row],[Invoice Date]],"mmm")</f>
        <v>May</v>
      </c>
      <c r="P6362" s="4">
        <f>YEAR(Table1[[#This Row],[Invoice Date]])</f>
        <v>2021</v>
      </c>
      <c r="Q6362" s="4">
        <f>IFERROR(Table1[[#This Row],[Total Sales]]/Table1[[#This Row],[Units Sold]],4)</f>
        <v>53</v>
      </c>
      <c r="R6362" s="4">
        <f>IFERROR(Table1[[#This Row],[Operating Profit]]/Table1[[#This Row],[Units Sold]],0)</f>
        <v>33.92</v>
      </c>
      <c r="S6362" s="4">
        <f>IFERROR((Table1[[#This Row],[Total Sales]]-Table1[[#This Row],[Operating Profit]])/Table1[[#This Row],[Units Sold]],0)</f>
        <v>19.079999999999998</v>
      </c>
      <c r="T6362" s="4" t="str">
        <f>IF(Table1[[#This Row],[Profit per unit]]&gt;$V$8,"Premium","Mass")</f>
        <v>Mass</v>
      </c>
      <c r="U6362" s="4"/>
    </row>
    <row r="6363" spans="2:21" ht="14.25" customHeight="1" x14ac:dyDescent="0.3">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c r="O6363" s="4" t="str">
        <f>TEXT(Table1[[#This Row],[Invoice Date]],"mmm")</f>
        <v>Jun</v>
      </c>
      <c r="P6363" s="4">
        <f>YEAR(Table1[[#This Row],[Invoice Date]])</f>
        <v>2021</v>
      </c>
      <c r="Q6363" s="4">
        <f>IFERROR(Table1[[#This Row],[Total Sales]]/Table1[[#This Row],[Units Sold]],4)</f>
        <v>49</v>
      </c>
      <c r="R6363" s="4">
        <f>IFERROR(Table1[[#This Row],[Operating Profit]]/Table1[[#This Row],[Units Sold]],0)</f>
        <v>25.97</v>
      </c>
      <c r="S6363" s="4">
        <f>IFERROR((Table1[[#This Row],[Total Sales]]-Table1[[#This Row],[Operating Profit]])/Table1[[#This Row],[Units Sold]],0)</f>
        <v>23.03</v>
      </c>
      <c r="T6363" s="4" t="str">
        <f>IF(Table1[[#This Row],[Profit per unit]]&gt;$V$8,"Premium","Mass")</f>
        <v>Mass</v>
      </c>
      <c r="U6363" s="4"/>
    </row>
    <row r="6364" spans="2:21" ht="14.25" customHeight="1" x14ac:dyDescent="0.3">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c r="O6364" s="4" t="str">
        <f>TEXT(Table1[[#This Row],[Invoice Date]],"mmm")</f>
        <v>Jun</v>
      </c>
      <c r="P6364" s="4">
        <f>YEAR(Table1[[#This Row],[Invoice Date]])</f>
        <v>2021</v>
      </c>
      <c r="Q6364" s="4">
        <f>IFERROR(Table1[[#This Row],[Total Sales]]/Table1[[#This Row],[Units Sold]],4)</f>
        <v>41</v>
      </c>
      <c r="R6364" s="4">
        <f>IFERROR(Table1[[#This Row],[Operating Profit]]/Table1[[#This Row],[Units Sold]],0)</f>
        <v>18.86</v>
      </c>
      <c r="S6364" s="4">
        <f>IFERROR((Table1[[#This Row],[Total Sales]]-Table1[[#This Row],[Operating Profit]])/Table1[[#This Row],[Units Sold]],0)</f>
        <v>22.14</v>
      </c>
      <c r="T6364" s="4" t="str">
        <f>IF(Table1[[#This Row],[Profit per unit]]&gt;$V$8,"Premium","Mass")</f>
        <v>Mass</v>
      </c>
      <c r="U6364" s="4"/>
    </row>
    <row r="6365" spans="2:21" ht="14.25" customHeight="1" x14ac:dyDescent="0.3">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c r="O6365" s="4" t="str">
        <f>TEXT(Table1[[#This Row],[Invoice Date]],"mmm")</f>
        <v>Jun</v>
      </c>
      <c r="P6365" s="4">
        <f>YEAR(Table1[[#This Row],[Invoice Date]])</f>
        <v>2021</v>
      </c>
      <c r="Q6365" s="4">
        <f>IFERROR(Table1[[#This Row],[Total Sales]]/Table1[[#This Row],[Units Sold]],4)</f>
        <v>49</v>
      </c>
      <c r="R6365" s="4">
        <f>IFERROR(Table1[[#This Row],[Operating Profit]]/Table1[[#This Row],[Units Sold]],0)</f>
        <v>26.46</v>
      </c>
      <c r="S6365" s="4">
        <f>IFERROR((Table1[[#This Row],[Total Sales]]-Table1[[#This Row],[Operating Profit]])/Table1[[#This Row],[Units Sold]],0)</f>
        <v>22.54</v>
      </c>
      <c r="T6365" s="4" t="str">
        <f>IF(Table1[[#This Row],[Profit per unit]]&gt;$V$8,"Premium","Mass")</f>
        <v>Mass</v>
      </c>
      <c r="U6365" s="4"/>
    </row>
    <row r="6366" spans="2:21" ht="14.25" customHeight="1" x14ac:dyDescent="0.3">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c r="O6366" s="4" t="str">
        <f>TEXT(Table1[[#This Row],[Invoice Date]],"mmm")</f>
        <v>Jun</v>
      </c>
      <c r="P6366" s="4">
        <f>YEAR(Table1[[#This Row],[Invoice Date]])</f>
        <v>2021</v>
      </c>
      <c r="Q6366" s="4">
        <f>IFERROR(Table1[[#This Row],[Total Sales]]/Table1[[#This Row],[Units Sold]],4)</f>
        <v>49</v>
      </c>
      <c r="R6366" s="4">
        <f>IFERROR(Table1[[#This Row],[Operating Profit]]/Table1[[#This Row],[Units Sold]],0)</f>
        <v>24.99</v>
      </c>
      <c r="S6366" s="4">
        <f>IFERROR((Table1[[#This Row],[Total Sales]]-Table1[[#This Row],[Operating Profit]])/Table1[[#This Row],[Units Sold]],0)</f>
        <v>24.01</v>
      </c>
      <c r="T6366" s="4" t="str">
        <f>IF(Table1[[#This Row],[Profit per unit]]&gt;$V$8,"Premium","Mass")</f>
        <v>Mass</v>
      </c>
      <c r="U6366" s="4"/>
    </row>
    <row r="6367" spans="2:21" ht="14.25" customHeight="1" x14ac:dyDescent="0.3">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c r="O6367" s="4" t="str">
        <f>TEXT(Table1[[#This Row],[Invoice Date]],"mmm")</f>
        <v>Jun</v>
      </c>
      <c r="P6367" s="4">
        <f>YEAR(Table1[[#This Row],[Invoice Date]])</f>
        <v>2021</v>
      </c>
      <c r="Q6367" s="4">
        <f>IFERROR(Table1[[#This Row],[Total Sales]]/Table1[[#This Row],[Units Sold]],4)</f>
        <v>62</v>
      </c>
      <c r="R6367" s="4">
        <f>IFERROR(Table1[[#This Row],[Operating Profit]]/Table1[[#This Row],[Units Sold]],0)</f>
        <v>29.14</v>
      </c>
      <c r="S6367" s="4">
        <f>IFERROR((Table1[[#This Row],[Total Sales]]-Table1[[#This Row],[Operating Profit]])/Table1[[#This Row],[Units Sold]],0)</f>
        <v>32.86</v>
      </c>
      <c r="T6367" s="4" t="str">
        <f>IF(Table1[[#This Row],[Profit per unit]]&gt;$V$8,"Premium","Mass")</f>
        <v>Mass</v>
      </c>
      <c r="U6367" s="4"/>
    </row>
    <row r="6368" spans="2:21" ht="14.25" customHeight="1" x14ac:dyDescent="0.3">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c r="O6368" s="4" t="str">
        <f>TEXT(Table1[[#This Row],[Invoice Date]],"mmm")</f>
        <v>Jun</v>
      </c>
      <c r="P6368" s="4">
        <f>YEAR(Table1[[#This Row],[Invoice Date]])</f>
        <v>2021</v>
      </c>
      <c r="Q6368" s="4">
        <f>IFERROR(Table1[[#This Row],[Total Sales]]/Table1[[#This Row],[Units Sold]],4)</f>
        <v>64</v>
      </c>
      <c r="R6368" s="4">
        <f>IFERROR(Table1[[#This Row],[Operating Profit]]/Table1[[#This Row],[Units Sold]],0)</f>
        <v>39.68</v>
      </c>
      <c r="S6368" s="4">
        <f>IFERROR((Table1[[#This Row],[Total Sales]]-Table1[[#This Row],[Operating Profit]])/Table1[[#This Row],[Units Sold]],0)</f>
        <v>24.32</v>
      </c>
      <c r="T6368" s="4" t="str">
        <f>IF(Table1[[#This Row],[Profit per unit]]&gt;$V$8,"Premium","Mass")</f>
        <v>Mass</v>
      </c>
      <c r="U6368" s="4"/>
    </row>
    <row r="6369" spans="2:21" ht="14.25" customHeight="1" x14ac:dyDescent="0.3">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c r="O6369" s="4" t="str">
        <f>TEXT(Table1[[#This Row],[Invoice Date]],"mmm")</f>
        <v>Jul</v>
      </c>
      <c r="P6369" s="4">
        <f>YEAR(Table1[[#This Row],[Invoice Date]])</f>
        <v>2021</v>
      </c>
      <c r="Q6369" s="4">
        <f>IFERROR(Table1[[#This Row],[Total Sales]]/Table1[[#This Row],[Units Sold]],4)</f>
        <v>63</v>
      </c>
      <c r="R6369" s="4">
        <f>IFERROR(Table1[[#This Row],[Operating Profit]]/Table1[[#This Row],[Units Sold]],0)</f>
        <v>32.760000000000005</v>
      </c>
      <c r="S6369" s="4">
        <f>IFERROR((Table1[[#This Row],[Total Sales]]-Table1[[#This Row],[Operating Profit]])/Table1[[#This Row],[Units Sold]],0)</f>
        <v>30.24</v>
      </c>
      <c r="T6369" s="4" t="str">
        <f>IF(Table1[[#This Row],[Profit per unit]]&gt;$V$8,"Premium","Mass")</f>
        <v>Mass</v>
      </c>
      <c r="U6369" s="4"/>
    </row>
    <row r="6370" spans="2:21" ht="14.25" customHeight="1" x14ac:dyDescent="0.3">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c r="O6370" s="4" t="str">
        <f>TEXT(Table1[[#This Row],[Invoice Date]],"mmm")</f>
        <v>Jul</v>
      </c>
      <c r="P6370" s="4">
        <f>YEAR(Table1[[#This Row],[Invoice Date]])</f>
        <v>2021</v>
      </c>
      <c r="Q6370" s="4">
        <f>IFERROR(Table1[[#This Row],[Total Sales]]/Table1[[#This Row],[Units Sold]],4)</f>
        <v>56</v>
      </c>
      <c r="R6370" s="4">
        <f>IFERROR(Table1[[#This Row],[Operating Profit]]/Table1[[#This Row],[Units Sold]],0)</f>
        <v>26.319999999999997</v>
      </c>
      <c r="S6370" s="4">
        <f>IFERROR((Table1[[#This Row],[Total Sales]]-Table1[[#This Row],[Operating Profit]])/Table1[[#This Row],[Units Sold]],0)</f>
        <v>29.680000000000003</v>
      </c>
      <c r="T6370" s="4" t="str">
        <f>IF(Table1[[#This Row],[Profit per unit]]&gt;$V$8,"Premium","Mass")</f>
        <v>Mass</v>
      </c>
      <c r="U6370" s="4"/>
    </row>
    <row r="6371" spans="2:21" ht="14.25" customHeight="1" x14ac:dyDescent="0.3">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c r="O6371" s="4" t="str">
        <f>TEXT(Table1[[#This Row],[Invoice Date]],"mmm")</f>
        <v>Jul</v>
      </c>
      <c r="P6371" s="4">
        <f>YEAR(Table1[[#This Row],[Invoice Date]])</f>
        <v>2021</v>
      </c>
      <c r="Q6371" s="4">
        <f>IFERROR(Table1[[#This Row],[Total Sales]]/Table1[[#This Row],[Units Sold]],4)</f>
        <v>51</v>
      </c>
      <c r="R6371" s="4">
        <f>IFERROR(Table1[[#This Row],[Operating Profit]]/Table1[[#This Row],[Units Sold]],0)</f>
        <v>26.01</v>
      </c>
      <c r="S6371" s="4">
        <f>IFERROR((Table1[[#This Row],[Total Sales]]-Table1[[#This Row],[Operating Profit]])/Table1[[#This Row],[Units Sold]],0)</f>
        <v>24.99</v>
      </c>
      <c r="T6371" s="4" t="str">
        <f>IF(Table1[[#This Row],[Profit per unit]]&gt;$V$8,"Premium","Mass")</f>
        <v>Mass</v>
      </c>
      <c r="U6371" s="4"/>
    </row>
    <row r="6372" spans="2:21" ht="14.25" customHeight="1" x14ac:dyDescent="0.3">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c r="O6372" s="4" t="str">
        <f>TEXT(Table1[[#This Row],[Invoice Date]],"mmm")</f>
        <v>Jul</v>
      </c>
      <c r="P6372" s="4">
        <f>YEAR(Table1[[#This Row],[Invoice Date]])</f>
        <v>2021</v>
      </c>
      <c r="Q6372" s="4">
        <f>IFERROR(Table1[[#This Row],[Total Sales]]/Table1[[#This Row],[Units Sold]],4)</f>
        <v>53</v>
      </c>
      <c r="R6372" s="4">
        <f>IFERROR(Table1[[#This Row],[Operating Profit]]/Table1[[#This Row],[Units Sold]],0)</f>
        <v>28.620000000000005</v>
      </c>
      <c r="S6372" s="4">
        <f>IFERROR((Table1[[#This Row],[Total Sales]]-Table1[[#This Row],[Operating Profit]])/Table1[[#This Row],[Units Sold]],0)</f>
        <v>24.379999999999995</v>
      </c>
      <c r="T6372" s="4" t="str">
        <f>IF(Table1[[#This Row],[Profit per unit]]&gt;$V$8,"Premium","Mass")</f>
        <v>Mass</v>
      </c>
      <c r="U6372" s="4"/>
    </row>
    <row r="6373" spans="2:21" ht="14.25" customHeight="1" x14ac:dyDescent="0.3">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c r="O6373" s="4" t="str">
        <f>TEXT(Table1[[#This Row],[Invoice Date]],"mmm")</f>
        <v>Jul</v>
      </c>
      <c r="P6373" s="4">
        <f>YEAR(Table1[[#This Row],[Invoice Date]])</f>
        <v>2021</v>
      </c>
      <c r="Q6373" s="4">
        <f>IFERROR(Table1[[#This Row],[Total Sales]]/Table1[[#This Row],[Units Sold]],4)</f>
        <v>59</v>
      </c>
      <c r="R6373" s="4">
        <f>IFERROR(Table1[[#This Row],[Operating Profit]]/Table1[[#This Row],[Units Sold]],0)</f>
        <v>27.139999999999997</v>
      </c>
      <c r="S6373" s="4">
        <f>IFERROR((Table1[[#This Row],[Total Sales]]-Table1[[#This Row],[Operating Profit]])/Table1[[#This Row],[Units Sold]],0)</f>
        <v>31.860000000000003</v>
      </c>
      <c r="T6373" s="4" t="str">
        <f>IF(Table1[[#This Row],[Profit per unit]]&gt;$V$8,"Premium","Mass")</f>
        <v>Mass</v>
      </c>
      <c r="U6373" s="4"/>
    </row>
    <row r="6374" spans="2:21" ht="14.25" customHeight="1" x14ac:dyDescent="0.3">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c r="O6374" s="4" t="str">
        <f>TEXT(Table1[[#This Row],[Invoice Date]],"mmm")</f>
        <v>Jul</v>
      </c>
      <c r="P6374" s="4">
        <f>YEAR(Table1[[#This Row],[Invoice Date]])</f>
        <v>2021</v>
      </c>
      <c r="Q6374" s="4">
        <f>IFERROR(Table1[[#This Row],[Total Sales]]/Table1[[#This Row],[Units Sold]],4)</f>
        <v>69</v>
      </c>
      <c r="R6374" s="4">
        <f>IFERROR(Table1[[#This Row],[Operating Profit]]/Table1[[#This Row],[Units Sold]],0)</f>
        <v>43.47</v>
      </c>
      <c r="S6374" s="4">
        <f>IFERROR((Table1[[#This Row],[Total Sales]]-Table1[[#This Row],[Operating Profit]])/Table1[[#This Row],[Units Sold]],0)</f>
        <v>25.53</v>
      </c>
      <c r="T6374" s="4" t="str">
        <f>IF(Table1[[#This Row],[Profit per unit]]&gt;$V$8,"Premium","Mass")</f>
        <v>Mass</v>
      </c>
      <c r="U6374" s="4"/>
    </row>
    <row r="6375" spans="2:21" ht="14.25" customHeight="1" x14ac:dyDescent="0.3">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c r="O6375" s="4" t="str">
        <f>TEXT(Table1[[#This Row],[Invoice Date]],"mmm")</f>
        <v>Aug</v>
      </c>
      <c r="P6375" s="4">
        <f>YEAR(Table1[[#This Row],[Invoice Date]])</f>
        <v>2021</v>
      </c>
      <c r="Q6375" s="4">
        <f>IFERROR(Table1[[#This Row],[Total Sales]]/Table1[[#This Row],[Units Sold]],4)</f>
        <v>61</v>
      </c>
      <c r="R6375" s="4">
        <f>IFERROR(Table1[[#This Row],[Operating Profit]]/Table1[[#This Row],[Units Sold]],0)</f>
        <v>30.5</v>
      </c>
      <c r="S6375" s="4">
        <f>IFERROR((Table1[[#This Row],[Total Sales]]-Table1[[#This Row],[Operating Profit]])/Table1[[#This Row],[Units Sold]],0)</f>
        <v>30.5</v>
      </c>
      <c r="T6375" s="4" t="str">
        <f>IF(Table1[[#This Row],[Profit per unit]]&gt;$V$8,"Premium","Mass")</f>
        <v>Mass</v>
      </c>
      <c r="U6375" s="4"/>
    </row>
    <row r="6376" spans="2:21" ht="14.25" customHeight="1" x14ac:dyDescent="0.3">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c r="O6376" s="4" t="str">
        <f>TEXT(Table1[[#This Row],[Invoice Date]],"mmm")</f>
        <v>Aug</v>
      </c>
      <c r="P6376" s="4">
        <f>YEAR(Table1[[#This Row],[Invoice Date]])</f>
        <v>2021</v>
      </c>
      <c r="Q6376" s="4">
        <f>IFERROR(Table1[[#This Row],[Total Sales]]/Table1[[#This Row],[Units Sold]],4)</f>
        <v>58</v>
      </c>
      <c r="R6376" s="4">
        <f>IFERROR(Table1[[#This Row],[Operating Profit]]/Table1[[#This Row],[Units Sold]],0)</f>
        <v>26.679999999999996</v>
      </c>
      <c r="S6376" s="4">
        <f>IFERROR((Table1[[#This Row],[Total Sales]]-Table1[[#This Row],[Operating Profit]])/Table1[[#This Row],[Units Sold]],0)</f>
        <v>31.320000000000004</v>
      </c>
      <c r="T6376" s="4" t="str">
        <f>IF(Table1[[#This Row],[Profit per unit]]&gt;$V$8,"Premium","Mass")</f>
        <v>Mass</v>
      </c>
      <c r="U6376" s="4"/>
    </row>
    <row r="6377" spans="2:21" ht="14.25" customHeight="1" x14ac:dyDescent="0.3">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c r="O6377" s="4" t="str">
        <f>TEXT(Table1[[#This Row],[Invoice Date]],"mmm")</f>
        <v>Aug</v>
      </c>
      <c r="P6377" s="4">
        <f>YEAR(Table1[[#This Row],[Invoice Date]])</f>
        <v>2021</v>
      </c>
      <c r="Q6377" s="4">
        <f>IFERROR(Table1[[#This Row],[Total Sales]]/Table1[[#This Row],[Units Sold]],4)</f>
        <v>53</v>
      </c>
      <c r="R6377" s="4">
        <f>IFERROR(Table1[[#This Row],[Operating Profit]]/Table1[[#This Row],[Units Sold]],0)</f>
        <v>27.03</v>
      </c>
      <c r="S6377" s="4">
        <f>IFERROR((Table1[[#This Row],[Total Sales]]-Table1[[#This Row],[Operating Profit]])/Table1[[#This Row],[Units Sold]],0)</f>
        <v>25.97</v>
      </c>
      <c r="T6377" s="4" t="str">
        <f>IF(Table1[[#This Row],[Profit per unit]]&gt;$V$8,"Premium","Mass")</f>
        <v>Mass</v>
      </c>
      <c r="U6377" s="4"/>
    </row>
    <row r="6378" spans="2:21" ht="14.25" customHeight="1" x14ac:dyDescent="0.3">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c r="O6378" s="4" t="str">
        <f>TEXT(Table1[[#This Row],[Invoice Date]],"mmm")</f>
        <v>Aug</v>
      </c>
      <c r="P6378" s="4">
        <f>YEAR(Table1[[#This Row],[Invoice Date]])</f>
        <v>2021</v>
      </c>
      <c r="Q6378" s="4">
        <f>IFERROR(Table1[[#This Row],[Total Sales]]/Table1[[#This Row],[Units Sold]],4)</f>
        <v>41</v>
      </c>
      <c r="R6378" s="4">
        <f>IFERROR(Table1[[#This Row],[Operating Profit]]/Table1[[#This Row],[Units Sold]],0)</f>
        <v>20.91</v>
      </c>
      <c r="S6378" s="4">
        <f>IFERROR((Table1[[#This Row],[Total Sales]]-Table1[[#This Row],[Operating Profit]])/Table1[[#This Row],[Units Sold]],0)</f>
        <v>20.09</v>
      </c>
      <c r="T6378" s="4" t="str">
        <f>IF(Table1[[#This Row],[Profit per unit]]&gt;$V$8,"Premium","Mass")</f>
        <v>Mass</v>
      </c>
      <c r="U6378" s="4"/>
    </row>
    <row r="6379" spans="2:21" ht="14.25" customHeight="1" x14ac:dyDescent="0.3">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c r="O6379" s="4" t="str">
        <f>TEXT(Table1[[#This Row],[Invoice Date]],"mmm")</f>
        <v>Aug</v>
      </c>
      <c r="P6379" s="4">
        <f>YEAR(Table1[[#This Row],[Invoice Date]])</f>
        <v>2021</v>
      </c>
      <c r="Q6379" s="4">
        <f>IFERROR(Table1[[#This Row],[Total Sales]]/Table1[[#This Row],[Units Sold]],4)</f>
        <v>50</v>
      </c>
      <c r="R6379" s="4">
        <f>IFERROR(Table1[[#This Row],[Operating Profit]]/Table1[[#This Row],[Units Sold]],0)</f>
        <v>24.5</v>
      </c>
      <c r="S6379" s="4">
        <f>IFERROR((Table1[[#This Row],[Total Sales]]-Table1[[#This Row],[Operating Profit]])/Table1[[#This Row],[Units Sold]],0)</f>
        <v>25.5</v>
      </c>
      <c r="T6379" s="4" t="str">
        <f>IF(Table1[[#This Row],[Profit per unit]]&gt;$V$8,"Premium","Mass")</f>
        <v>Mass</v>
      </c>
      <c r="U6379" s="4"/>
    </row>
    <row r="6380" spans="2:21" ht="14.25" customHeight="1" x14ac:dyDescent="0.3">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c r="O6380" s="4" t="str">
        <f>TEXT(Table1[[#This Row],[Invoice Date]],"mmm")</f>
        <v>Aug</v>
      </c>
      <c r="P6380" s="4">
        <f>YEAR(Table1[[#This Row],[Invoice Date]])</f>
        <v>2021</v>
      </c>
      <c r="Q6380" s="4">
        <f>IFERROR(Table1[[#This Row],[Total Sales]]/Table1[[#This Row],[Units Sold]],4)</f>
        <v>54</v>
      </c>
      <c r="R6380" s="4">
        <f>IFERROR(Table1[[#This Row],[Operating Profit]]/Table1[[#This Row],[Units Sold]],0)</f>
        <v>32.94</v>
      </c>
      <c r="S6380" s="4">
        <f>IFERROR((Table1[[#This Row],[Total Sales]]-Table1[[#This Row],[Operating Profit]])/Table1[[#This Row],[Units Sold]],0)</f>
        <v>21.060000000000002</v>
      </c>
      <c r="T6380" s="4" t="str">
        <f>IF(Table1[[#This Row],[Profit per unit]]&gt;$V$8,"Premium","Mass")</f>
        <v>Mass</v>
      </c>
      <c r="U6380" s="4"/>
    </row>
    <row r="6381" spans="2:21" ht="14.25" customHeight="1" x14ac:dyDescent="0.3">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c r="O6381" s="4" t="str">
        <f>TEXT(Table1[[#This Row],[Invoice Date]],"mmm")</f>
        <v>Sep</v>
      </c>
      <c r="P6381" s="4">
        <f>YEAR(Table1[[#This Row],[Invoice Date]])</f>
        <v>2021</v>
      </c>
      <c r="Q6381" s="4">
        <f>IFERROR(Table1[[#This Row],[Total Sales]]/Table1[[#This Row],[Units Sold]],4)</f>
        <v>50</v>
      </c>
      <c r="R6381" s="4">
        <f>IFERROR(Table1[[#This Row],[Operating Profit]]/Table1[[#This Row],[Units Sold]],0)</f>
        <v>27</v>
      </c>
      <c r="S6381" s="4">
        <f>IFERROR((Table1[[#This Row],[Total Sales]]-Table1[[#This Row],[Operating Profit]])/Table1[[#This Row],[Units Sold]],0)</f>
        <v>23</v>
      </c>
      <c r="T6381" s="4" t="str">
        <f>IF(Table1[[#This Row],[Profit per unit]]&gt;$V$8,"Premium","Mass")</f>
        <v>Mass</v>
      </c>
      <c r="U6381" s="4"/>
    </row>
    <row r="6382" spans="2:21" ht="14.25" customHeight="1" x14ac:dyDescent="0.3">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c r="O6382" s="4" t="str">
        <f>TEXT(Table1[[#This Row],[Invoice Date]],"mmm")</f>
        <v>Sep</v>
      </c>
      <c r="P6382" s="4">
        <f>YEAR(Table1[[#This Row],[Invoice Date]])</f>
        <v>2021</v>
      </c>
      <c r="Q6382" s="4">
        <f>IFERROR(Table1[[#This Row],[Total Sales]]/Table1[[#This Row],[Units Sold]],4)</f>
        <v>47</v>
      </c>
      <c r="R6382" s="4">
        <f>IFERROR(Table1[[#This Row],[Operating Profit]]/Table1[[#This Row],[Units Sold]],0)</f>
        <v>22.09</v>
      </c>
      <c r="S6382" s="4">
        <f>IFERROR((Table1[[#This Row],[Total Sales]]-Table1[[#This Row],[Operating Profit]])/Table1[[#This Row],[Units Sold]],0)</f>
        <v>24.91</v>
      </c>
      <c r="T6382" s="4" t="str">
        <f>IF(Table1[[#This Row],[Profit per unit]]&gt;$V$8,"Premium","Mass")</f>
        <v>Mass</v>
      </c>
      <c r="U6382" s="4"/>
    </row>
    <row r="6383" spans="2:21" ht="14.25" customHeight="1" x14ac:dyDescent="0.3">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c r="O6383" s="4" t="str">
        <f>TEXT(Table1[[#This Row],[Invoice Date]],"mmm")</f>
        <v>Sep</v>
      </c>
      <c r="P6383" s="4">
        <f>YEAR(Table1[[#This Row],[Invoice Date]])</f>
        <v>2021</v>
      </c>
      <c r="Q6383" s="4">
        <f>IFERROR(Table1[[#This Row],[Total Sales]]/Table1[[#This Row],[Units Sold]],4)</f>
        <v>23</v>
      </c>
      <c r="R6383" s="4">
        <f>IFERROR(Table1[[#This Row],[Operating Profit]]/Table1[[#This Row],[Units Sold]],0)</f>
        <v>12.65</v>
      </c>
      <c r="S6383" s="4">
        <f>IFERROR((Table1[[#This Row],[Total Sales]]-Table1[[#This Row],[Operating Profit]])/Table1[[#This Row],[Units Sold]],0)</f>
        <v>10.35</v>
      </c>
      <c r="T6383" s="4" t="str">
        <f>IF(Table1[[#This Row],[Profit per unit]]&gt;$V$8,"Premium","Mass")</f>
        <v>Mass</v>
      </c>
      <c r="U6383" s="4"/>
    </row>
    <row r="6384" spans="2:21" ht="14.25" customHeight="1" x14ac:dyDescent="0.3">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c r="O6384" s="4" t="str">
        <f>TEXT(Table1[[#This Row],[Invoice Date]],"mmm")</f>
        <v>Sep</v>
      </c>
      <c r="P6384" s="4">
        <f>YEAR(Table1[[#This Row],[Invoice Date]])</f>
        <v>2021</v>
      </c>
      <c r="Q6384" s="4">
        <f>IFERROR(Table1[[#This Row],[Total Sales]]/Table1[[#This Row],[Units Sold]],4)</f>
        <v>24</v>
      </c>
      <c r="R6384" s="4">
        <f>IFERROR(Table1[[#This Row],[Operating Profit]]/Table1[[#This Row],[Units Sold]],0)</f>
        <v>12.24</v>
      </c>
      <c r="S6384" s="4">
        <f>IFERROR((Table1[[#This Row],[Total Sales]]-Table1[[#This Row],[Operating Profit]])/Table1[[#This Row],[Units Sold]],0)</f>
        <v>11.76</v>
      </c>
      <c r="T6384" s="4" t="str">
        <f>IF(Table1[[#This Row],[Profit per unit]]&gt;$V$8,"Premium","Mass")</f>
        <v>Mass</v>
      </c>
      <c r="U6384" s="4"/>
    </row>
    <row r="6385" spans="2:21" ht="14.25" customHeight="1" x14ac:dyDescent="0.3">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c r="O6385" s="4" t="str">
        <f>TEXT(Table1[[#This Row],[Invoice Date]],"mmm")</f>
        <v>Sep</v>
      </c>
      <c r="P6385" s="4">
        <f>YEAR(Table1[[#This Row],[Invoice Date]])</f>
        <v>2021</v>
      </c>
      <c r="Q6385" s="4">
        <f>IFERROR(Table1[[#This Row],[Total Sales]]/Table1[[#This Row],[Units Sold]],4)</f>
        <v>32</v>
      </c>
      <c r="R6385" s="4">
        <f>IFERROR(Table1[[#This Row],[Operating Profit]]/Table1[[#This Row],[Units Sold]],0)</f>
        <v>15.36</v>
      </c>
      <c r="S6385" s="4">
        <f>IFERROR((Table1[[#This Row],[Total Sales]]-Table1[[#This Row],[Operating Profit]])/Table1[[#This Row],[Units Sold]],0)</f>
        <v>16.64</v>
      </c>
      <c r="T6385" s="4" t="str">
        <f>IF(Table1[[#This Row],[Profit per unit]]&gt;$V$8,"Premium","Mass")</f>
        <v>Mass</v>
      </c>
      <c r="U6385" s="4"/>
    </row>
    <row r="6386" spans="2:21" ht="14.25" customHeight="1" x14ac:dyDescent="0.3">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c r="O6386" s="4" t="str">
        <f>TEXT(Table1[[#This Row],[Invoice Date]],"mmm")</f>
        <v>Sep</v>
      </c>
      <c r="P6386" s="4">
        <f>YEAR(Table1[[#This Row],[Invoice Date]])</f>
        <v>2021</v>
      </c>
      <c r="Q6386" s="4">
        <f>IFERROR(Table1[[#This Row],[Total Sales]]/Table1[[#This Row],[Units Sold]],4)</f>
        <v>37</v>
      </c>
      <c r="R6386" s="4">
        <f>IFERROR(Table1[[#This Row],[Operating Profit]]/Table1[[#This Row],[Units Sold]],0)</f>
        <v>22.939999999999998</v>
      </c>
      <c r="S6386" s="4">
        <f>IFERROR((Table1[[#This Row],[Total Sales]]-Table1[[#This Row],[Operating Profit]])/Table1[[#This Row],[Units Sold]],0)</f>
        <v>14.060000000000002</v>
      </c>
      <c r="T6386" s="4" t="str">
        <f>IF(Table1[[#This Row],[Profit per unit]]&gt;$V$8,"Premium","Mass")</f>
        <v>Mass</v>
      </c>
      <c r="U6386" s="4"/>
    </row>
    <row r="6387" spans="2:21" ht="14.25" customHeight="1" x14ac:dyDescent="0.3">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c r="O6387" s="4" t="str">
        <f>TEXT(Table1[[#This Row],[Invoice Date]],"mmm")</f>
        <v>Oct</v>
      </c>
      <c r="P6387" s="4">
        <f>YEAR(Table1[[#This Row],[Invoice Date]])</f>
        <v>2021</v>
      </c>
      <c r="Q6387" s="4">
        <f>IFERROR(Table1[[#This Row],[Total Sales]]/Table1[[#This Row],[Units Sold]],4)</f>
        <v>36</v>
      </c>
      <c r="R6387" s="4">
        <f>IFERROR(Table1[[#This Row],[Operating Profit]]/Table1[[#This Row],[Units Sold]],0)</f>
        <v>18.720000000000002</v>
      </c>
      <c r="S6387" s="4">
        <f>IFERROR((Table1[[#This Row],[Total Sales]]-Table1[[#This Row],[Operating Profit]])/Table1[[#This Row],[Units Sold]],0)</f>
        <v>17.279999999999998</v>
      </c>
      <c r="T6387" s="4" t="str">
        <f>IF(Table1[[#This Row],[Profit per unit]]&gt;$V$8,"Premium","Mass")</f>
        <v>Mass</v>
      </c>
      <c r="U6387" s="4"/>
    </row>
    <row r="6388" spans="2:21" ht="14.25" customHeight="1" x14ac:dyDescent="0.3">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c r="O6388" s="4" t="str">
        <f>TEXT(Table1[[#This Row],[Invoice Date]],"mmm")</f>
        <v>Oct</v>
      </c>
      <c r="P6388" s="4">
        <f>YEAR(Table1[[#This Row],[Invoice Date]])</f>
        <v>2021</v>
      </c>
      <c r="Q6388" s="4">
        <f>IFERROR(Table1[[#This Row],[Total Sales]]/Table1[[#This Row],[Units Sold]],4)</f>
        <v>29</v>
      </c>
      <c r="R6388" s="4">
        <f>IFERROR(Table1[[#This Row],[Operating Profit]]/Table1[[#This Row],[Units Sold]],0)</f>
        <v>13.629999999999999</v>
      </c>
      <c r="S6388" s="4">
        <f>IFERROR((Table1[[#This Row],[Total Sales]]-Table1[[#This Row],[Operating Profit]])/Table1[[#This Row],[Units Sold]],0)</f>
        <v>15.370000000000003</v>
      </c>
      <c r="T6388" s="4" t="str">
        <f>IF(Table1[[#This Row],[Profit per unit]]&gt;$V$8,"Premium","Mass")</f>
        <v>Mass</v>
      </c>
      <c r="U6388" s="4"/>
    </row>
    <row r="6389" spans="2:21" ht="14.25" customHeight="1" x14ac:dyDescent="0.3">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c r="O6389" s="4" t="str">
        <f>TEXT(Table1[[#This Row],[Invoice Date]],"mmm")</f>
        <v>Oct</v>
      </c>
      <c r="P6389" s="4">
        <f>YEAR(Table1[[#This Row],[Invoice Date]])</f>
        <v>2021</v>
      </c>
      <c r="Q6389" s="4">
        <f>IFERROR(Table1[[#This Row],[Total Sales]]/Table1[[#This Row],[Units Sold]],4)</f>
        <v>27</v>
      </c>
      <c r="R6389" s="4">
        <f>IFERROR(Table1[[#This Row],[Operating Profit]]/Table1[[#This Row],[Units Sold]],0)</f>
        <v>14.31</v>
      </c>
      <c r="S6389" s="4">
        <f>IFERROR((Table1[[#This Row],[Total Sales]]-Table1[[#This Row],[Operating Profit]])/Table1[[#This Row],[Units Sold]],0)</f>
        <v>12.69</v>
      </c>
      <c r="T6389" s="4" t="str">
        <f>IF(Table1[[#This Row],[Profit per unit]]&gt;$V$8,"Premium","Mass")</f>
        <v>Mass</v>
      </c>
      <c r="U6389" s="4"/>
    </row>
    <row r="6390" spans="2:21" ht="14.25" customHeight="1" x14ac:dyDescent="0.3">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c r="O6390" s="4" t="str">
        <f>TEXT(Table1[[#This Row],[Invoice Date]],"mmm")</f>
        <v>Oct</v>
      </c>
      <c r="P6390" s="4">
        <f>YEAR(Table1[[#This Row],[Invoice Date]])</f>
        <v>2021</v>
      </c>
      <c r="Q6390" s="4">
        <f>IFERROR(Table1[[#This Row],[Total Sales]]/Table1[[#This Row],[Units Sold]],4)</f>
        <v>29</v>
      </c>
      <c r="R6390" s="4">
        <f>IFERROR(Table1[[#This Row],[Operating Profit]]/Table1[[#This Row],[Units Sold]],0)</f>
        <v>14.790000000000001</v>
      </c>
      <c r="S6390" s="4">
        <f>IFERROR((Table1[[#This Row],[Total Sales]]-Table1[[#This Row],[Operating Profit]])/Table1[[#This Row],[Units Sold]],0)</f>
        <v>14.209999999999999</v>
      </c>
      <c r="T6390" s="4" t="str">
        <f>IF(Table1[[#This Row],[Profit per unit]]&gt;$V$8,"Premium","Mass")</f>
        <v>Mass</v>
      </c>
      <c r="U6390" s="4"/>
    </row>
    <row r="6391" spans="2:21" ht="14.25" customHeight="1" x14ac:dyDescent="0.3">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c r="O6391" s="4" t="str">
        <f>TEXT(Table1[[#This Row],[Invoice Date]],"mmm")</f>
        <v>Oct</v>
      </c>
      <c r="P6391" s="4">
        <f>YEAR(Table1[[#This Row],[Invoice Date]])</f>
        <v>2021</v>
      </c>
      <c r="Q6391" s="4">
        <f>IFERROR(Table1[[#This Row],[Total Sales]]/Table1[[#This Row],[Units Sold]],4)</f>
        <v>37</v>
      </c>
      <c r="R6391" s="4">
        <f>IFERROR(Table1[[#This Row],[Operating Profit]]/Table1[[#This Row],[Units Sold]],0)</f>
        <v>17.02</v>
      </c>
      <c r="S6391" s="4">
        <f>IFERROR((Table1[[#This Row],[Total Sales]]-Table1[[#This Row],[Operating Profit]])/Table1[[#This Row],[Units Sold]],0)</f>
        <v>19.980000000000004</v>
      </c>
      <c r="T6391" s="4" t="str">
        <f>IF(Table1[[#This Row],[Profit per unit]]&gt;$V$8,"Premium","Mass")</f>
        <v>Mass</v>
      </c>
      <c r="U6391" s="4"/>
    </row>
    <row r="6392" spans="2:21" ht="14.25" customHeight="1" x14ac:dyDescent="0.3">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c r="O6392" s="4" t="str">
        <f>TEXT(Table1[[#This Row],[Invoice Date]],"mmm")</f>
        <v>Oct</v>
      </c>
      <c r="P6392" s="4">
        <f>YEAR(Table1[[#This Row],[Invoice Date]])</f>
        <v>2021</v>
      </c>
      <c r="Q6392" s="4">
        <f>IFERROR(Table1[[#This Row],[Total Sales]]/Table1[[#This Row],[Units Sold]],4)</f>
        <v>38</v>
      </c>
      <c r="R6392" s="4">
        <f>IFERROR(Table1[[#This Row],[Operating Profit]]/Table1[[#This Row],[Units Sold]],0)</f>
        <v>23.939999999999998</v>
      </c>
      <c r="S6392" s="4">
        <f>IFERROR((Table1[[#This Row],[Total Sales]]-Table1[[#This Row],[Operating Profit]])/Table1[[#This Row],[Units Sold]],0)</f>
        <v>14.06</v>
      </c>
      <c r="T6392" s="4" t="str">
        <f>IF(Table1[[#This Row],[Profit per unit]]&gt;$V$8,"Premium","Mass")</f>
        <v>Mass</v>
      </c>
      <c r="U6392" s="4"/>
    </row>
    <row r="6393" spans="2:21" ht="14.25" customHeight="1" x14ac:dyDescent="0.3">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c r="O6393" s="4" t="str">
        <f>TEXT(Table1[[#This Row],[Invoice Date]],"mmm")</f>
        <v>Nov</v>
      </c>
      <c r="P6393" s="4">
        <f>YEAR(Table1[[#This Row],[Invoice Date]])</f>
        <v>2021</v>
      </c>
      <c r="Q6393" s="4">
        <f>IFERROR(Table1[[#This Row],[Total Sales]]/Table1[[#This Row],[Units Sold]],4)</f>
        <v>34</v>
      </c>
      <c r="R6393" s="4">
        <f>IFERROR(Table1[[#This Row],[Operating Profit]]/Table1[[#This Row],[Units Sold]],0)</f>
        <v>17.68</v>
      </c>
      <c r="S6393" s="4">
        <f>IFERROR((Table1[[#This Row],[Total Sales]]-Table1[[#This Row],[Operating Profit]])/Table1[[#This Row],[Units Sold]],0)</f>
        <v>16.32</v>
      </c>
      <c r="T6393" s="4" t="str">
        <f>IF(Table1[[#This Row],[Profit per unit]]&gt;$V$8,"Premium","Mass")</f>
        <v>Mass</v>
      </c>
      <c r="U6393" s="4"/>
    </row>
    <row r="6394" spans="2:21" ht="14.25" customHeight="1" x14ac:dyDescent="0.3">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c r="O6394" s="4" t="str">
        <f>TEXT(Table1[[#This Row],[Invoice Date]],"mmm")</f>
        <v>Nov</v>
      </c>
      <c r="P6394" s="4">
        <f>YEAR(Table1[[#This Row],[Invoice Date]])</f>
        <v>2021</v>
      </c>
      <c r="Q6394" s="4">
        <f>IFERROR(Table1[[#This Row],[Total Sales]]/Table1[[#This Row],[Units Sold]],4)</f>
        <v>24</v>
      </c>
      <c r="R6394" s="4">
        <f>IFERROR(Table1[[#This Row],[Operating Profit]]/Table1[[#This Row],[Units Sold]],0)</f>
        <v>10.799999999999999</v>
      </c>
      <c r="S6394" s="4">
        <f>IFERROR((Table1[[#This Row],[Total Sales]]-Table1[[#This Row],[Operating Profit]])/Table1[[#This Row],[Units Sold]],0)</f>
        <v>13.200000000000001</v>
      </c>
      <c r="T6394" s="4" t="str">
        <f>IF(Table1[[#This Row],[Profit per unit]]&gt;$V$8,"Premium","Mass")</f>
        <v>Mass</v>
      </c>
      <c r="U6394" s="4"/>
    </row>
    <row r="6395" spans="2:21" ht="14.25" customHeight="1" x14ac:dyDescent="0.3">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c r="O6395" s="4" t="str">
        <f>TEXT(Table1[[#This Row],[Invoice Date]],"mmm")</f>
        <v>Nov</v>
      </c>
      <c r="P6395" s="4">
        <f>YEAR(Table1[[#This Row],[Invoice Date]])</f>
        <v>2021</v>
      </c>
      <c r="Q6395" s="4">
        <f>IFERROR(Table1[[#This Row],[Total Sales]]/Table1[[#This Row],[Units Sold]],4)</f>
        <v>32</v>
      </c>
      <c r="R6395" s="4">
        <f>IFERROR(Table1[[#This Row],[Operating Profit]]/Table1[[#This Row],[Units Sold]],0)</f>
        <v>16</v>
      </c>
      <c r="S6395" s="4">
        <f>IFERROR((Table1[[#This Row],[Total Sales]]-Table1[[#This Row],[Operating Profit]])/Table1[[#This Row],[Units Sold]],0)</f>
        <v>16</v>
      </c>
      <c r="T6395" s="4" t="str">
        <f>IF(Table1[[#This Row],[Profit per unit]]&gt;$V$8,"Premium","Mass")</f>
        <v>Mass</v>
      </c>
      <c r="U6395" s="4"/>
    </row>
    <row r="6396" spans="2:21" ht="14.25" customHeight="1" x14ac:dyDescent="0.3">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c r="O6396" s="4" t="str">
        <f>TEXT(Table1[[#This Row],[Invoice Date]],"mmm")</f>
        <v>Nov</v>
      </c>
      <c r="P6396" s="4">
        <f>YEAR(Table1[[#This Row],[Invoice Date]])</f>
        <v>2021</v>
      </c>
      <c r="Q6396" s="4">
        <f>IFERROR(Table1[[#This Row],[Total Sales]]/Table1[[#This Row],[Units Sold]],4)</f>
        <v>59</v>
      </c>
      <c r="R6396" s="4">
        <f>IFERROR(Table1[[#This Row],[Operating Profit]]/Table1[[#This Row],[Units Sold]],0)</f>
        <v>29.5</v>
      </c>
      <c r="S6396" s="4">
        <f>IFERROR((Table1[[#This Row],[Total Sales]]-Table1[[#This Row],[Operating Profit]])/Table1[[#This Row],[Units Sold]],0)</f>
        <v>29.5</v>
      </c>
      <c r="T6396" s="4" t="str">
        <f>IF(Table1[[#This Row],[Profit per unit]]&gt;$V$8,"Premium","Mass")</f>
        <v>Mass</v>
      </c>
      <c r="U6396" s="4"/>
    </row>
    <row r="6397" spans="2:21" ht="14.25" customHeight="1" x14ac:dyDescent="0.3">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c r="O6397" s="4" t="str">
        <f>TEXT(Table1[[#This Row],[Invoice Date]],"mmm")</f>
        <v>Nov</v>
      </c>
      <c r="P6397" s="4">
        <f>YEAR(Table1[[#This Row],[Invoice Date]])</f>
        <v>2021</v>
      </c>
      <c r="Q6397" s="4">
        <f>IFERROR(Table1[[#This Row],[Total Sales]]/Table1[[#This Row],[Units Sold]],4)</f>
        <v>76</v>
      </c>
      <c r="R6397" s="4">
        <f>IFERROR(Table1[[#This Row],[Operating Profit]]/Table1[[#This Row],[Units Sold]],0)</f>
        <v>37.24</v>
      </c>
      <c r="S6397" s="4">
        <f>IFERROR((Table1[[#This Row],[Total Sales]]-Table1[[#This Row],[Operating Profit]])/Table1[[#This Row],[Units Sold]],0)</f>
        <v>38.76</v>
      </c>
      <c r="T6397" s="4" t="str">
        <f>IF(Table1[[#This Row],[Profit per unit]]&gt;$V$8,"Premium","Mass")</f>
        <v>Mass</v>
      </c>
      <c r="U6397" s="4"/>
    </row>
    <row r="6398" spans="2:21" ht="14.25" customHeight="1" x14ac:dyDescent="0.3">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c r="O6398" s="4" t="str">
        <f>TEXT(Table1[[#This Row],[Invoice Date]],"mmm")</f>
        <v>Nov</v>
      </c>
      <c r="P6398" s="4">
        <f>YEAR(Table1[[#This Row],[Invoice Date]])</f>
        <v>2021</v>
      </c>
      <c r="Q6398" s="4">
        <f>IFERROR(Table1[[#This Row],[Total Sales]]/Table1[[#This Row],[Units Sold]],4)</f>
        <v>74</v>
      </c>
      <c r="R6398" s="4">
        <f>IFERROR(Table1[[#This Row],[Operating Profit]]/Table1[[#This Row],[Units Sold]],0)</f>
        <v>47.36</v>
      </c>
      <c r="S6398" s="4">
        <f>IFERROR((Table1[[#This Row],[Total Sales]]-Table1[[#This Row],[Operating Profit]])/Table1[[#This Row],[Units Sold]],0)</f>
        <v>26.64</v>
      </c>
      <c r="T6398" s="4" t="str">
        <f>IF(Table1[[#This Row],[Profit per unit]]&gt;$V$8,"Premium","Mass")</f>
        <v>Mass</v>
      </c>
      <c r="U6398" s="4"/>
    </row>
    <row r="6399" spans="2:21" ht="14.25" customHeight="1" x14ac:dyDescent="0.3">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c r="O6399" s="4" t="str">
        <f>TEXT(Table1[[#This Row],[Invoice Date]],"mmm")</f>
        <v>Dec</v>
      </c>
      <c r="P6399" s="4">
        <f>YEAR(Table1[[#This Row],[Invoice Date]])</f>
        <v>2021</v>
      </c>
      <c r="Q6399" s="4">
        <f>IFERROR(Table1[[#This Row],[Total Sales]]/Table1[[#This Row],[Units Sold]],4)</f>
        <v>70</v>
      </c>
      <c r="R6399" s="4">
        <f>IFERROR(Table1[[#This Row],[Operating Profit]]/Table1[[#This Row],[Units Sold]],0)</f>
        <v>35</v>
      </c>
      <c r="S6399" s="4">
        <f>IFERROR((Table1[[#This Row],[Total Sales]]-Table1[[#This Row],[Operating Profit]])/Table1[[#This Row],[Units Sold]],0)</f>
        <v>35</v>
      </c>
      <c r="T6399" s="4" t="str">
        <f>IF(Table1[[#This Row],[Profit per unit]]&gt;$V$8,"Premium","Mass")</f>
        <v>Mass</v>
      </c>
      <c r="U6399" s="4"/>
    </row>
    <row r="6400" spans="2:21" ht="14.25" customHeight="1" x14ac:dyDescent="0.3">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c r="O6400" s="4" t="str">
        <f>TEXT(Table1[[#This Row],[Invoice Date]],"mmm")</f>
        <v>Dec</v>
      </c>
      <c r="P6400" s="4">
        <f>YEAR(Table1[[#This Row],[Invoice Date]])</f>
        <v>2021</v>
      </c>
      <c r="Q6400" s="4">
        <f>IFERROR(Table1[[#This Row],[Total Sales]]/Table1[[#This Row],[Units Sold]],4)</f>
        <v>60</v>
      </c>
      <c r="R6400" s="4">
        <f>IFERROR(Table1[[#This Row],[Operating Profit]]/Table1[[#This Row],[Units Sold]],0)</f>
        <v>28.2</v>
      </c>
      <c r="S6400" s="4">
        <f>IFERROR((Table1[[#This Row],[Total Sales]]-Table1[[#This Row],[Operating Profit]])/Table1[[#This Row],[Units Sold]],0)</f>
        <v>31.8</v>
      </c>
      <c r="T6400" s="4" t="str">
        <f>IF(Table1[[#This Row],[Profit per unit]]&gt;$V$8,"Premium","Mass")</f>
        <v>Mass</v>
      </c>
      <c r="U6400" s="4"/>
    </row>
    <row r="6401" spans="2:21" ht="14.25" customHeight="1" x14ac:dyDescent="0.3">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c r="O6401" s="4" t="str">
        <f>TEXT(Table1[[#This Row],[Invoice Date]],"mmm")</f>
        <v>Dec</v>
      </c>
      <c r="P6401" s="4">
        <f>YEAR(Table1[[#This Row],[Invoice Date]])</f>
        <v>2021</v>
      </c>
      <c r="Q6401" s="4">
        <f>IFERROR(Table1[[#This Row],[Total Sales]]/Table1[[#This Row],[Units Sold]],4)</f>
        <v>59</v>
      </c>
      <c r="R6401" s="4">
        <f>IFERROR(Table1[[#This Row],[Operating Profit]]/Table1[[#This Row],[Units Sold]],0)</f>
        <v>30.680000000000003</v>
      </c>
      <c r="S6401" s="4">
        <f>IFERROR((Table1[[#This Row],[Total Sales]]-Table1[[#This Row],[Operating Profit]])/Table1[[#This Row],[Units Sold]],0)</f>
        <v>28.319999999999997</v>
      </c>
      <c r="T6401" s="4" t="str">
        <f>IF(Table1[[#This Row],[Profit per unit]]&gt;$V$8,"Premium","Mass")</f>
        <v>Mass</v>
      </c>
      <c r="U6401" s="4"/>
    </row>
    <row r="6402" spans="2:21" ht="14.25" customHeight="1" x14ac:dyDescent="0.3">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c r="O6402" s="4" t="str">
        <f>TEXT(Table1[[#This Row],[Invoice Date]],"mmm")</f>
        <v>Dec</v>
      </c>
      <c r="P6402" s="4">
        <f>YEAR(Table1[[#This Row],[Invoice Date]])</f>
        <v>2021</v>
      </c>
      <c r="Q6402" s="4">
        <f>IFERROR(Table1[[#This Row],[Total Sales]]/Table1[[#This Row],[Units Sold]],4)</f>
        <v>63</v>
      </c>
      <c r="R6402" s="4">
        <f>IFERROR(Table1[[#This Row],[Operating Profit]]/Table1[[#This Row],[Units Sold]],0)</f>
        <v>31.5</v>
      </c>
      <c r="S6402" s="4">
        <f>IFERROR((Table1[[#This Row],[Total Sales]]-Table1[[#This Row],[Operating Profit]])/Table1[[#This Row],[Units Sold]],0)</f>
        <v>31.5</v>
      </c>
      <c r="T6402" s="4" t="str">
        <f>IF(Table1[[#This Row],[Profit per unit]]&gt;$V$8,"Premium","Mass")</f>
        <v>Mass</v>
      </c>
      <c r="U6402" s="4"/>
    </row>
    <row r="6403" spans="2:21" ht="14.25" customHeight="1" x14ac:dyDescent="0.3">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c r="O6403" s="4" t="str">
        <f>TEXT(Table1[[#This Row],[Invoice Date]],"mmm")</f>
        <v>Dec</v>
      </c>
      <c r="P6403" s="4">
        <f>YEAR(Table1[[#This Row],[Invoice Date]])</f>
        <v>2021</v>
      </c>
      <c r="Q6403" s="4">
        <f>IFERROR(Table1[[#This Row],[Total Sales]]/Table1[[#This Row],[Units Sold]],4)</f>
        <v>68</v>
      </c>
      <c r="R6403" s="4">
        <f>IFERROR(Table1[[#This Row],[Operating Profit]]/Table1[[#This Row],[Units Sold]],0)</f>
        <v>33.32</v>
      </c>
      <c r="S6403" s="4">
        <f>IFERROR((Table1[[#This Row],[Total Sales]]-Table1[[#This Row],[Operating Profit]])/Table1[[#This Row],[Units Sold]],0)</f>
        <v>34.68</v>
      </c>
      <c r="T6403" s="4" t="str">
        <f>IF(Table1[[#This Row],[Profit per unit]]&gt;$V$8,"Premium","Mass")</f>
        <v>Mass</v>
      </c>
      <c r="U6403" s="4"/>
    </row>
    <row r="6404" spans="2:21" ht="14.25" customHeight="1" x14ac:dyDescent="0.3">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c r="O6404" s="4" t="str">
        <f>TEXT(Table1[[#This Row],[Invoice Date]],"mmm")</f>
        <v>Dec</v>
      </c>
      <c r="P6404" s="4">
        <f>YEAR(Table1[[#This Row],[Invoice Date]])</f>
        <v>2021</v>
      </c>
      <c r="Q6404" s="4">
        <f>IFERROR(Table1[[#This Row],[Total Sales]]/Table1[[#This Row],[Units Sold]],4)</f>
        <v>74</v>
      </c>
      <c r="R6404" s="4">
        <f>IFERROR(Table1[[#This Row],[Operating Profit]]/Table1[[#This Row],[Units Sold]],0)</f>
        <v>44.4</v>
      </c>
      <c r="S6404" s="4">
        <f>IFERROR((Table1[[#This Row],[Total Sales]]-Table1[[#This Row],[Operating Profit]])/Table1[[#This Row],[Units Sold]],0)</f>
        <v>29.6</v>
      </c>
      <c r="T6404" s="4" t="str">
        <f>IF(Table1[[#This Row],[Profit per unit]]&gt;$V$8,"Premium","Mass")</f>
        <v>Mass</v>
      </c>
      <c r="U6404" s="4"/>
    </row>
    <row r="6405" spans="2:21" ht="14.25" customHeight="1" x14ac:dyDescent="0.3">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c r="O6405" s="4" t="str">
        <f>TEXT(Table1[[#This Row],[Invoice Date]],"mmm")</f>
        <v>Jan</v>
      </c>
      <c r="P6405" s="4">
        <f>YEAR(Table1[[#This Row],[Invoice Date]])</f>
        <v>2021</v>
      </c>
      <c r="Q6405" s="4">
        <f>IFERROR(Table1[[#This Row],[Total Sales]]/Table1[[#This Row],[Units Sold]],4)</f>
        <v>37</v>
      </c>
      <c r="R6405" s="4">
        <f>IFERROR(Table1[[#This Row],[Operating Profit]]/Table1[[#This Row],[Units Sold]],0)</f>
        <v>19.98</v>
      </c>
      <c r="S6405" s="4">
        <f>IFERROR((Table1[[#This Row],[Total Sales]]-Table1[[#This Row],[Operating Profit]])/Table1[[#This Row],[Units Sold]],0)</f>
        <v>17.02</v>
      </c>
      <c r="T6405" s="4" t="str">
        <f>IF(Table1[[#This Row],[Profit per unit]]&gt;$V$8,"Premium","Mass")</f>
        <v>Mass</v>
      </c>
      <c r="U6405" s="4"/>
    </row>
    <row r="6406" spans="2:21" ht="14.25" customHeight="1" x14ac:dyDescent="0.3">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c r="O6406" s="4" t="str">
        <f>TEXT(Table1[[#This Row],[Invoice Date]],"mmm")</f>
        <v>Jan</v>
      </c>
      <c r="P6406" s="4">
        <f>YEAR(Table1[[#This Row],[Invoice Date]])</f>
        <v>2021</v>
      </c>
      <c r="Q6406" s="4">
        <f>IFERROR(Table1[[#This Row],[Total Sales]]/Table1[[#This Row],[Units Sold]],4)</f>
        <v>38</v>
      </c>
      <c r="R6406" s="4">
        <f>IFERROR(Table1[[#This Row],[Operating Profit]]/Table1[[#This Row],[Units Sold]],0)</f>
        <v>17.86</v>
      </c>
      <c r="S6406" s="4">
        <f>IFERROR((Table1[[#This Row],[Total Sales]]-Table1[[#This Row],[Operating Profit]])/Table1[[#This Row],[Units Sold]],0)</f>
        <v>20.14</v>
      </c>
      <c r="T6406" s="4" t="str">
        <f>IF(Table1[[#This Row],[Profit per unit]]&gt;$V$8,"Premium","Mass")</f>
        <v>Mass</v>
      </c>
      <c r="U6406" s="4"/>
    </row>
    <row r="6407" spans="2:21" ht="14.25" customHeight="1" x14ac:dyDescent="0.3">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c r="O6407" s="4" t="str">
        <f>TEXT(Table1[[#This Row],[Invoice Date]],"mmm")</f>
        <v>Jan</v>
      </c>
      <c r="P6407" s="4">
        <f>YEAR(Table1[[#This Row],[Invoice Date]])</f>
        <v>2021</v>
      </c>
      <c r="Q6407" s="4">
        <f>IFERROR(Table1[[#This Row],[Total Sales]]/Table1[[#This Row],[Units Sold]],4)</f>
        <v>28</v>
      </c>
      <c r="R6407" s="4">
        <f>IFERROR(Table1[[#This Row],[Operating Profit]]/Table1[[#This Row],[Units Sold]],0)</f>
        <v>14.56</v>
      </c>
      <c r="S6407" s="4">
        <f>IFERROR((Table1[[#This Row],[Total Sales]]-Table1[[#This Row],[Operating Profit]])/Table1[[#This Row],[Units Sold]],0)</f>
        <v>13.44</v>
      </c>
      <c r="T6407" s="4" t="str">
        <f>IF(Table1[[#This Row],[Profit per unit]]&gt;$V$8,"Premium","Mass")</f>
        <v>Mass</v>
      </c>
      <c r="U6407" s="4"/>
    </row>
    <row r="6408" spans="2:21" ht="14.25" customHeight="1" x14ac:dyDescent="0.3">
      <c r="B6408" s="4" t="s">
        <v>61</v>
      </c>
      <c r="C6408" s="4">
        <v>1185732</v>
      </c>
      <c r="D6408" s="5">
        <v>44218</v>
      </c>
      <c r="E6408" s="4" t="s">
        <v>36</v>
      </c>
      <c r="F6408" s="4" t="s">
        <v>96</v>
      </c>
      <c r="G6408" s="4" t="s">
        <v>97</v>
      </c>
      <c r="H6408" s="6" t="s">
        <v>21</v>
      </c>
      <c r="I6408" s="7">
        <v>34</v>
      </c>
      <c r="J6408" s="8">
        <v>42</v>
      </c>
      <c r="K6408" s="9">
        <v>1428</v>
      </c>
      <c r="L6408" s="9">
        <v>714</v>
      </c>
      <c r="M6408" s="10">
        <v>0.5</v>
      </c>
      <c r="N6408" s="4" t="s">
        <v>83</v>
      </c>
      <c r="O6408" s="4" t="str">
        <f>TEXT(Table1[[#This Row],[Invoice Date]],"mmm")</f>
        <v>Jan</v>
      </c>
      <c r="P6408" s="4">
        <f>YEAR(Table1[[#This Row],[Invoice Date]])</f>
        <v>2021</v>
      </c>
      <c r="Q6408" s="4">
        <f>IFERROR(Table1[[#This Row],[Total Sales]]/Table1[[#This Row],[Units Sold]],4)</f>
        <v>34</v>
      </c>
      <c r="R6408" s="4">
        <f>IFERROR(Table1[[#This Row],[Operating Profit]]/Table1[[#This Row],[Units Sold]],0)</f>
        <v>17</v>
      </c>
      <c r="S6408" s="4">
        <f>IFERROR((Table1[[#This Row],[Total Sales]]-Table1[[#This Row],[Operating Profit]])/Table1[[#This Row],[Units Sold]],0)</f>
        <v>17</v>
      </c>
      <c r="T6408" s="4" t="str">
        <f>IF(Table1[[#This Row],[Profit per unit]]&gt;$V$8,"Premium","Mass")</f>
        <v>Mass</v>
      </c>
      <c r="U6408" s="4"/>
    </row>
    <row r="6409" spans="2:21" ht="14.25" customHeight="1" x14ac:dyDescent="0.3">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c r="O6409" s="4" t="str">
        <f>TEXT(Table1[[#This Row],[Invoice Date]],"mmm")</f>
        <v>Jan</v>
      </c>
      <c r="P6409" s="4">
        <f>YEAR(Table1[[#This Row],[Invoice Date]])</f>
        <v>2021</v>
      </c>
      <c r="Q6409" s="4">
        <f>IFERROR(Table1[[#This Row],[Total Sales]]/Table1[[#This Row],[Units Sold]],4)</f>
        <v>46</v>
      </c>
      <c r="R6409" s="4">
        <f>IFERROR(Table1[[#This Row],[Operating Profit]]/Table1[[#This Row],[Units Sold]],0)</f>
        <v>21.62</v>
      </c>
      <c r="S6409" s="4">
        <f>IFERROR((Table1[[#This Row],[Total Sales]]-Table1[[#This Row],[Operating Profit]])/Table1[[#This Row],[Units Sold]],0)</f>
        <v>24.38</v>
      </c>
      <c r="T6409" s="4" t="str">
        <f>IF(Table1[[#This Row],[Profit per unit]]&gt;$V$8,"Premium","Mass")</f>
        <v>Mass</v>
      </c>
      <c r="U6409" s="4"/>
    </row>
    <row r="6410" spans="2:21" ht="14.25" customHeight="1" x14ac:dyDescent="0.3">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c r="O6410" s="4" t="str">
        <f>TEXT(Table1[[#This Row],[Invoice Date]],"mmm")</f>
        <v>Jan</v>
      </c>
      <c r="P6410" s="4">
        <f>YEAR(Table1[[#This Row],[Invoice Date]])</f>
        <v>2021</v>
      </c>
      <c r="Q6410" s="4">
        <f>IFERROR(Table1[[#This Row],[Total Sales]]/Table1[[#This Row],[Units Sold]],4)</f>
        <v>37</v>
      </c>
      <c r="R6410" s="4">
        <f>IFERROR(Table1[[#This Row],[Operating Profit]]/Table1[[#This Row],[Units Sold]],0)</f>
        <v>19.98</v>
      </c>
      <c r="S6410" s="4">
        <f>IFERROR((Table1[[#This Row],[Total Sales]]-Table1[[#This Row],[Operating Profit]])/Table1[[#This Row],[Units Sold]],0)</f>
        <v>17.02</v>
      </c>
      <c r="T6410" s="4" t="str">
        <f>IF(Table1[[#This Row],[Profit per unit]]&gt;$V$8,"Premium","Mass")</f>
        <v>Mass</v>
      </c>
      <c r="U6410" s="4"/>
    </row>
    <row r="6411" spans="2:21" ht="14.25" customHeight="1" x14ac:dyDescent="0.3">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c r="O6411" s="4" t="str">
        <f>TEXT(Table1[[#This Row],[Invoice Date]],"mmm")</f>
        <v>Feb</v>
      </c>
      <c r="P6411" s="4">
        <f>YEAR(Table1[[#This Row],[Invoice Date]])</f>
        <v>2021</v>
      </c>
      <c r="Q6411" s="4">
        <f>IFERROR(Table1[[#This Row],[Total Sales]]/Table1[[#This Row],[Units Sold]],4)</f>
        <v>38</v>
      </c>
      <c r="R6411" s="4">
        <f>IFERROR(Table1[[#This Row],[Operating Profit]]/Table1[[#This Row],[Units Sold]],0)</f>
        <v>20.14</v>
      </c>
      <c r="S6411" s="4">
        <f>IFERROR((Table1[[#This Row],[Total Sales]]-Table1[[#This Row],[Operating Profit]])/Table1[[#This Row],[Units Sold]],0)</f>
        <v>17.86</v>
      </c>
      <c r="T6411" s="4" t="str">
        <f>IF(Table1[[#This Row],[Profit per unit]]&gt;$V$8,"Premium","Mass")</f>
        <v>Mass</v>
      </c>
      <c r="U6411" s="4"/>
    </row>
    <row r="6412" spans="2:21" ht="14.25" customHeight="1" x14ac:dyDescent="0.3">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c r="O6412" s="4" t="str">
        <f>TEXT(Table1[[#This Row],[Invoice Date]],"mmm")</f>
        <v>Feb</v>
      </c>
      <c r="P6412" s="4">
        <f>YEAR(Table1[[#This Row],[Invoice Date]])</f>
        <v>2021</v>
      </c>
      <c r="Q6412" s="4">
        <f>IFERROR(Table1[[#This Row],[Total Sales]]/Table1[[#This Row],[Units Sold]],4)</f>
        <v>38</v>
      </c>
      <c r="R6412" s="4">
        <f>IFERROR(Table1[[#This Row],[Operating Profit]]/Table1[[#This Row],[Units Sold]],0)</f>
        <v>17.479999999999997</v>
      </c>
      <c r="S6412" s="4">
        <f>IFERROR((Table1[[#This Row],[Total Sales]]-Table1[[#This Row],[Operating Profit]])/Table1[[#This Row],[Units Sold]],0)</f>
        <v>20.520000000000003</v>
      </c>
      <c r="T6412" s="4" t="str">
        <f>IF(Table1[[#This Row],[Profit per unit]]&gt;$V$8,"Premium","Mass")</f>
        <v>Mass</v>
      </c>
      <c r="U6412" s="4"/>
    </row>
    <row r="6413" spans="2:21" ht="14.25" customHeight="1" x14ac:dyDescent="0.3">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c r="O6413" s="4" t="str">
        <f>TEXT(Table1[[#This Row],[Invoice Date]],"mmm")</f>
        <v>Feb</v>
      </c>
      <c r="P6413" s="4">
        <f>YEAR(Table1[[#This Row],[Invoice Date]])</f>
        <v>2021</v>
      </c>
      <c r="Q6413" s="4">
        <f>IFERROR(Table1[[#This Row],[Total Sales]]/Table1[[#This Row],[Units Sold]],4)</f>
        <v>29</v>
      </c>
      <c r="R6413" s="4">
        <f>IFERROR(Table1[[#This Row],[Operating Profit]]/Table1[[#This Row],[Units Sold]],0)</f>
        <v>15.370000000000001</v>
      </c>
      <c r="S6413" s="4">
        <f>IFERROR((Table1[[#This Row],[Total Sales]]-Table1[[#This Row],[Operating Profit]])/Table1[[#This Row],[Units Sold]],0)</f>
        <v>13.629999999999999</v>
      </c>
      <c r="T6413" s="4" t="str">
        <f>IF(Table1[[#This Row],[Profit per unit]]&gt;$V$8,"Premium","Mass")</f>
        <v>Mass</v>
      </c>
      <c r="U6413" s="4"/>
    </row>
    <row r="6414" spans="2:21" ht="14.25" customHeight="1" x14ac:dyDescent="0.3">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c r="O6414" s="4" t="str">
        <f>TEXT(Table1[[#This Row],[Invoice Date]],"mmm")</f>
        <v>Feb</v>
      </c>
      <c r="P6414" s="4">
        <f>YEAR(Table1[[#This Row],[Invoice Date]])</f>
        <v>2021</v>
      </c>
      <c r="Q6414" s="4">
        <f>IFERROR(Table1[[#This Row],[Total Sales]]/Table1[[#This Row],[Units Sold]],4)</f>
        <v>34</v>
      </c>
      <c r="R6414" s="4">
        <f>IFERROR(Table1[[#This Row],[Operating Profit]]/Table1[[#This Row],[Units Sold]],0)</f>
        <v>18.36</v>
      </c>
      <c r="S6414" s="4">
        <f>IFERROR((Table1[[#This Row],[Total Sales]]-Table1[[#This Row],[Operating Profit]])/Table1[[#This Row],[Units Sold]],0)</f>
        <v>15.64</v>
      </c>
      <c r="T6414" s="4" t="str">
        <f>IF(Table1[[#This Row],[Profit per unit]]&gt;$V$8,"Premium","Mass")</f>
        <v>Mass</v>
      </c>
      <c r="U6414" s="4"/>
    </row>
    <row r="6415" spans="2:21" ht="14.25" customHeight="1" x14ac:dyDescent="0.3">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c r="O6415" s="4" t="str">
        <f>TEXT(Table1[[#This Row],[Invoice Date]],"mmm")</f>
        <v>Feb</v>
      </c>
      <c r="P6415" s="4">
        <f>YEAR(Table1[[#This Row],[Invoice Date]])</f>
        <v>2021</v>
      </c>
      <c r="Q6415" s="4">
        <f>IFERROR(Table1[[#This Row],[Total Sales]]/Table1[[#This Row],[Units Sold]],4)</f>
        <v>48</v>
      </c>
      <c r="R6415" s="4">
        <f>IFERROR(Table1[[#This Row],[Operating Profit]]/Table1[[#This Row],[Units Sold]],0)</f>
        <v>22.56</v>
      </c>
      <c r="S6415" s="4">
        <f>IFERROR((Table1[[#This Row],[Total Sales]]-Table1[[#This Row],[Operating Profit]])/Table1[[#This Row],[Units Sold]],0)</f>
        <v>25.44</v>
      </c>
      <c r="T6415" s="4" t="str">
        <f>IF(Table1[[#This Row],[Profit per unit]]&gt;$V$8,"Premium","Mass")</f>
        <v>Mass</v>
      </c>
      <c r="U6415" s="4"/>
    </row>
    <row r="6416" spans="2:21" ht="14.25" customHeight="1" x14ac:dyDescent="0.3">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c r="O6416" s="4" t="str">
        <f>TEXT(Table1[[#This Row],[Invoice Date]],"mmm")</f>
        <v>Feb</v>
      </c>
      <c r="P6416" s="4">
        <f>YEAR(Table1[[#This Row],[Invoice Date]])</f>
        <v>2021</v>
      </c>
      <c r="Q6416" s="4">
        <f>IFERROR(Table1[[#This Row],[Total Sales]]/Table1[[#This Row],[Units Sold]],4)</f>
        <v>39</v>
      </c>
      <c r="R6416" s="4">
        <f>IFERROR(Table1[[#This Row],[Operating Profit]]/Table1[[#This Row],[Units Sold]],0)</f>
        <v>19.89</v>
      </c>
      <c r="S6416" s="4">
        <f>IFERROR((Table1[[#This Row],[Total Sales]]-Table1[[#This Row],[Operating Profit]])/Table1[[#This Row],[Units Sold]],0)</f>
        <v>19.11</v>
      </c>
      <c r="T6416" s="4" t="str">
        <f>IF(Table1[[#This Row],[Profit per unit]]&gt;$V$8,"Premium","Mass")</f>
        <v>Mass</v>
      </c>
      <c r="U6416" s="4"/>
    </row>
    <row r="6417" spans="2:21" ht="14.25" customHeight="1" x14ac:dyDescent="0.3">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c r="O6417" s="4" t="str">
        <f>TEXT(Table1[[#This Row],[Invoice Date]],"mmm")</f>
        <v>Mar</v>
      </c>
      <c r="P6417" s="4">
        <f>YEAR(Table1[[#This Row],[Invoice Date]])</f>
        <v>2021</v>
      </c>
      <c r="Q6417" s="4">
        <f>IFERROR(Table1[[#This Row],[Total Sales]]/Table1[[#This Row],[Units Sold]],4)</f>
        <v>41</v>
      </c>
      <c r="R6417" s="4">
        <f>IFERROR(Table1[[#This Row],[Operating Profit]]/Table1[[#This Row],[Units Sold]],0)</f>
        <v>20.91</v>
      </c>
      <c r="S6417" s="4">
        <f>IFERROR((Table1[[#This Row],[Total Sales]]-Table1[[#This Row],[Operating Profit]])/Table1[[#This Row],[Units Sold]],0)</f>
        <v>20.09</v>
      </c>
      <c r="T6417" s="4" t="str">
        <f>IF(Table1[[#This Row],[Profit per unit]]&gt;$V$8,"Premium","Mass")</f>
        <v>Mass</v>
      </c>
      <c r="U6417" s="4"/>
    </row>
    <row r="6418" spans="2:21" ht="14.25" customHeight="1" x14ac:dyDescent="0.3">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c r="O6418" s="4" t="str">
        <f>TEXT(Table1[[#This Row],[Invoice Date]],"mmm")</f>
        <v>Mar</v>
      </c>
      <c r="P6418" s="4">
        <f>YEAR(Table1[[#This Row],[Invoice Date]])</f>
        <v>2021</v>
      </c>
      <c r="Q6418" s="4">
        <f>IFERROR(Table1[[#This Row],[Total Sales]]/Table1[[#This Row],[Units Sold]],4)</f>
        <v>41</v>
      </c>
      <c r="R6418" s="4">
        <f>IFERROR(Table1[[#This Row],[Operating Profit]]/Table1[[#This Row],[Units Sold]],0)</f>
        <v>20.09</v>
      </c>
      <c r="S6418" s="4">
        <f>IFERROR((Table1[[#This Row],[Total Sales]]-Table1[[#This Row],[Operating Profit]])/Table1[[#This Row],[Units Sold]],0)</f>
        <v>20.91</v>
      </c>
      <c r="T6418" s="4" t="str">
        <f>IF(Table1[[#This Row],[Profit per unit]]&gt;$V$8,"Premium","Mass")</f>
        <v>Mass</v>
      </c>
      <c r="U6418" s="4"/>
    </row>
    <row r="6419" spans="2:21" ht="14.25" customHeight="1" x14ac:dyDescent="0.3">
      <c r="B6419" s="4" t="s">
        <v>61</v>
      </c>
      <c r="C6419" s="4">
        <v>1185732</v>
      </c>
      <c r="D6419" s="5">
        <v>44276</v>
      </c>
      <c r="E6419" s="4" t="s">
        <v>48</v>
      </c>
      <c r="F6419" s="4" t="s">
        <v>98</v>
      </c>
      <c r="G6419" s="4" t="s">
        <v>99</v>
      </c>
      <c r="H6419" s="6" t="s">
        <v>20</v>
      </c>
      <c r="I6419" s="7">
        <v>34</v>
      </c>
      <c r="J6419" s="8">
        <v>73</v>
      </c>
      <c r="K6419" s="9">
        <v>2482</v>
      </c>
      <c r="L6419" s="9">
        <v>1241</v>
      </c>
      <c r="M6419" s="10">
        <v>0.5</v>
      </c>
      <c r="N6419" s="4" t="s">
        <v>83</v>
      </c>
      <c r="O6419" s="4" t="str">
        <f>TEXT(Table1[[#This Row],[Invoice Date]],"mmm")</f>
        <v>Mar</v>
      </c>
      <c r="P6419" s="4">
        <f>YEAR(Table1[[#This Row],[Invoice Date]])</f>
        <v>2021</v>
      </c>
      <c r="Q6419" s="4">
        <f>IFERROR(Table1[[#This Row],[Total Sales]]/Table1[[#This Row],[Units Sold]],4)</f>
        <v>34</v>
      </c>
      <c r="R6419" s="4">
        <f>IFERROR(Table1[[#This Row],[Operating Profit]]/Table1[[#This Row],[Units Sold]],0)</f>
        <v>17</v>
      </c>
      <c r="S6419" s="4">
        <f>IFERROR((Table1[[#This Row],[Total Sales]]-Table1[[#This Row],[Operating Profit]])/Table1[[#This Row],[Units Sold]],0)</f>
        <v>17</v>
      </c>
      <c r="T6419" s="4" t="str">
        <f>IF(Table1[[#This Row],[Profit per unit]]&gt;$V$8,"Premium","Mass")</f>
        <v>Mass</v>
      </c>
      <c r="U6419" s="4"/>
    </row>
    <row r="6420" spans="2:21" ht="14.25" customHeight="1" x14ac:dyDescent="0.3">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c r="O6420" s="4" t="str">
        <f>TEXT(Table1[[#This Row],[Invoice Date]],"mmm")</f>
        <v>Mar</v>
      </c>
      <c r="P6420" s="4">
        <f>YEAR(Table1[[#This Row],[Invoice Date]])</f>
        <v>2021</v>
      </c>
      <c r="Q6420" s="4">
        <f>IFERROR(Table1[[#This Row],[Total Sales]]/Table1[[#This Row],[Units Sold]],4)</f>
        <v>36</v>
      </c>
      <c r="R6420" s="4">
        <f>IFERROR(Table1[[#This Row],[Operating Profit]]/Table1[[#This Row],[Units Sold]],0)</f>
        <v>18.72</v>
      </c>
      <c r="S6420" s="4">
        <f>IFERROR((Table1[[#This Row],[Total Sales]]-Table1[[#This Row],[Operating Profit]])/Table1[[#This Row],[Units Sold]],0)</f>
        <v>17.28</v>
      </c>
      <c r="T6420" s="4" t="str">
        <f>IF(Table1[[#This Row],[Profit per unit]]&gt;$V$8,"Premium","Mass")</f>
        <v>Mass</v>
      </c>
      <c r="U6420" s="4"/>
    </row>
    <row r="6421" spans="2:21" ht="14.25" customHeight="1" x14ac:dyDescent="0.3">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c r="O6421" s="4" t="str">
        <f>TEXT(Table1[[#This Row],[Invoice Date]],"mmm")</f>
        <v>Mar</v>
      </c>
      <c r="P6421" s="4">
        <f>YEAR(Table1[[#This Row],[Invoice Date]])</f>
        <v>2021</v>
      </c>
      <c r="Q6421" s="4">
        <f>IFERROR(Table1[[#This Row],[Total Sales]]/Table1[[#This Row],[Units Sold]],4)</f>
        <v>52</v>
      </c>
      <c r="R6421" s="4">
        <f>IFERROR(Table1[[#This Row],[Operating Profit]]/Table1[[#This Row],[Units Sold]],0)</f>
        <v>23.92</v>
      </c>
      <c r="S6421" s="4">
        <f>IFERROR((Table1[[#This Row],[Total Sales]]-Table1[[#This Row],[Operating Profit]])/Table1[[#This Row],[Units Sold]],0)</f>
        <v>28.08</v>
      </c>
      <c r="T6421" s="4" t="str">
        <f>IF(Table1[[#This Row],[Profit per unit]]&gt;$V$8,"Premium","Mass")</f>
        <v>Mass</v>
      </c>
      <c r="U6421" s="4"/>
    </row>
    <row r="6422" spans="2:21" ht="14.25" customHeight="1" x14ac:dyDescent="0.3">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c r="O6422" s="4" t="str">
        <f>TEXT(Table1[[#This Row],[Invoice Date]],"mmm")</f>
        <v>Mar</v>
      </c>
      <c r="P6422" s="4">
        <f>YEAR(Table1[[#This Row],[Invoice Date]])</f>
        <v>2021</v>
      </c>
      <c r="Q6422" s="4">
        <f>IFERROR(Table1[[#This Row],[Total Sales]]/Table1[[#This Row],[Units Sold]],4)</f>
        <v>42</v>
      </c>
      <c r="R6422" s="4">
        <f>IFERROR(Table1[[#This Row],[Operating Profit]]/Table1[[#This Row],[Units Sold]],0)</f>
        <v>21.419999999999998</v>
      </c>
      <c r="S6422" s="4">
        <f>IFERROR((Table1[[#This Row],[Total Sales]]-Table1[[#This Row],[Operating Profit]])/Table1[[#This Row],[Units Sold]],0)</f>
        <v>20.580000000000002</v>
      </c>
      <c r="T6422" s="4" t="str">
        <f>IF(Table1[[#This Row],[Profit per unit]]&gt;$V$8,"Premium","Mass")</f>
        <v>Mass</v>
      </c>
      <c r="U6422" s="4"/>
    </row>
    <row r="6423" spans="2:21" ht="14.25" customHeight="1" x14ac:dyDescent="0.3">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c r="O6423" s="4" t="str">
        <f>TEXT(Table1[[#This Row],[Invoice Date]],"mmm")</f>
        <v>Apr</v>
      </c>
      <c r="P6423" s="4">
        <f>YEAR(Table1[[#This Row],[Invoice Date]])</f>
        <v>2021</v>
      </c>
      <c r="Q6423" s="4">
        <f>IFERROR(Table1[[#This Row],[Total Sales]]/Table1[[#This Row],[Units Sold]],4)</f>
        <v>41</v>
      </c>
      <c r="R6423" s="4">
        <f>IFERROR(Table1[[#This Row],[Operating Profit]]/Table1[[#This Row],[Units Sold]],0)</f>
        <v>22.55</v>
      </c>
      <c r="S6423" s="4">
        <f>IFERROR((Table1[[#This Row],[Total Sales]]-Table1[[#This Row],[Operating Profit]])/Table1[[#This Row],[Units Sold]],0)</f>
        <v>18.45</v>
      </c>
      <c r="T6423" s="4" t="str">
        <f>IF(Table1[[#This Row],[Profit per unit]]&gt;$V$8,"Premium","Mass")</f>
        <v>Mass</v>
      </c>
      <c r="U6423" s="4"/>
    </row>
    <row r="6424" spans="2:21" ht="14.25" customHeight="1" x14ac:dyDescent="0.3">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c r="O6424" s="4" t="str">
        <f>TEXT(Table1[[#This Row],[Invoice Date]],"mmm")</f>
        <v>Apr</v>
      </c>
      <c r="P6424" s="4">
        <f>YEAR(Table1[[#This Row],[Invoice Date]])</f>
        <v>2021</v>
      </c>
      <c r="Q6424" s="4">
        <f>IFERROR(Table1[[#This Row],[Total Sales]]/Table1[[#This Row],[Units Sold]],4)</f>
        <v>41</v>
      </c>
      <c r="R6424" s="4">
        <f>IFERROR(Table1[[#This Row],[Operating Profit]]/Table1[[#This Row],[Units Sold]],0)</f>
        <v>19.68</v>
      </c>
      <c r="S6424" s="4">
        <f>IFERROR((Table1[[#This Row],[Total Sales]]-Table1[[#This Row],[Operating Profit]])/Table1[[#This Row],[Units Sold]],0)</f>
        <v>21.32</v>
      </c>
      <c r="T6424" s="4" t="str">
        <f>IF(Table1[[#This Row],[Profit per unit]]&gt;$V$8,"Premium","Mass")</f>
        <v>Mass</v>
      </c>
      <c r="U6424" s="4"/>
    </row>
    <row r="6425" spans="2:21" ht="14.25" customHeight="1" x14ac:dyDescent="0.3">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c r="O6425" s="4" t="str">
        <f>TEXT(Table1[[#This Row],[Invoice Date]],"mmm")</f>
        <v>Apr</v>
      </c>
      <c r="P6425" s="4">
        <f>YEAR(Table1[[#This Row],[Invoice Date]])</f>
        <v>2021</v>
      </c>
      <c r="Q6425" s="4">
        <f>IFERROR(Table1[[#This Row],[Total Sales]]/Table1[[#This Row],[Units Sold]],4)</f>
        <v>38</v>
      </c>
      <c r="R6425" s="4">
        <f>IFERROR(Table1[[#This Row],[Operating Profit]]/Table1[[#This Row],[Units Sold]],0)</f>
        <v>20.900000000000002</v>
      </c>
      <c r="S6425" s="4">
        <f>IFERROR((Table1[[#This Row],[Total Sales]]-Table1[[#This Row],[Operating Profit]])/Table1[[#This Row],[Units Sold]],0)</f>
        <v>17.099999999999998</v>
      </c>
      <c r="T6425" s="4" t="str">
        <f>IF(Table1[[#This Row],[Profit per unit]]&gt;$V$8,"Premium","Mass")</f>
        <v>Mass</v>
      </c>
      <c r="U6425" s="4"/>
    </row>
    <row r="6426" spans="2:21" ht="14.25" customHeight="1" x14ac:dyDescent="0.3">
      <c r="B6426" s="4" t="s">
        <v>61</v>
      </c>
      <c r="C6426" s="4">
        <v>1185732</v>
      </c>
      <c r="D6426" s="5">
        <v>44308</v>
      </c>
      <c r="E6426" s="4" t="s">
        <v>48</v>
      </c>
      <c r="F6426" s="4" t="s">
        <v>98</v>
      </c>
      <c r="G6426" s="4" t="s">
        <v>99</v>
      </c>
      <c r="H6426" s="6" t="s">
        <v>21</v>
      </c>
      <c r="I6426" s="7">
        <v>42</v>
      </c>
      <c r="J6426" s="8">
        <v>29</v>
      </c>
      <c r="K6426" s="9">
        <v>1218</v>
      </c>
      <c r="L6426" s="9">
        <v>609</v>
      </c>
      <c r="M6426" s="10">
        <v>0.5</v>
      </c>
      <c r="N6426" s="4" t="s">
        <v>83</v>
      </c>
      <c r="O6426" s="4" t="str">
        <f>TEXT(Table1[[#This Row],[Invoice Date]],"mmm")</f>
        <v>Apr</v>
      </c>
      <c r="P6426" s="4">
        <f>YEAR(Table1[[#This Row],[Invoice Date]])</f>
        <v>2021</v>
      </c>
      <c r="Q6426" s="4">
        <f>IFERROR(Table1[[#This Row],[Total Sales]]/Table1[[#This Row],[Units Sold]],4)</f>
        <v>42</v>
      </c>
      <c r="R6426" s="4">
        <f>IFERROR(Table1[[#This Row],[Operating Profit]]/Table1[[#This Row],[Units Sold]],0)</f>
        <v>21</v>
      </c>
      <c r="S6426" s="4">
        <f>IFERROR((Table1[[#This Row],[Total Sales]]-Table1[[#This Row],[Operating Profit]])/Table1[[#This Row],[Units Sold]],0)</f>
        <v>21</v>
      </c>
      <c r="T6426" s="4" t="str">
        <f>IF(Table1[[#This Row],[Profit per unit]]&gt;$V$8,"Premium","Mass")</f>
        <v>Mass</v>
      </c>
      <c r="U6426" s="4"/>
    </row>
    <row r="6427" spans="2:21" ht="14.25" customHeight="1" x14ac:dyDescent="0.3">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c r="O6427" s="4" t="str">
        <f>TEXT(Table1[[#This Row],[Invoice Date]],"mmm")</f>
        <v>Apr</v>
      </c>
      <c r="P6427" s="4">
        <f>YEAR(Table1[[#This Row],[Invoice Date]])</f>
        <v>2021</v>
      </c>
      <c r="Q6427" s="4">
        <f>IFERROR(Table1[[#This Row],[Total Sales]]/Table1[[#This Row],[Units Sold]],4)</f>
        <v>47</v>
      </c>
      <c r="R6427" s="4">
        <f>IFERROR(Table1[[#This Row],[Operating Profit]]/Table1[[#This Row],[Units Sold]],0)</f>
        <v>23.029999999999998</v>
      </c>
      <c r="S6427" s="4">
        <f>IFERROR((Table1[[#This Row],[Total Sales]]-Table1[[#This Row],[Operating Profit]])/Table1[[#This Row],[Units Sold]],0)</f>
        <v>23.970000000000002</v>
      </c>
      <c r="T6427" s="4" t="str">
        <f>IF(Table1[[#This Row],[Profit per unit]]&gt;$V$8,"Premium","Mass")</f>
        <v>Mass</v>
      </c>
      <c r="U6427" s="4"/>
    </row>
    <row r="6428" spans="2:21" ht="14.25" customHeight="1" x14ac:dyDescent="0.3">
      <c r="B6428" s="4" t="s">
        <v>61</v>
      </c>
      <c r="C6428" s="4">
        <v>1185732</v>
      </c>
      <c r="D6428" s="5">
        <v>44308</v>
      </c>
      <c r="E6428" s="4" t="s">
        <v>48</v>
      </c>
      <c r="F6428" s="4" t="s">
        <v>98</v>
      </c>
      <c r="G6428" s="4" t="s">
        <v>99</v>
      </c>
      <c r="H6428" s="6" t="s">
        <v>23</v>
      </c>
      <c r="I6428" s="7">
        <v>36</v>
      </c>
      <c r="J6428" s="8">
        <v>75</v>
      </c>
      <c r="K6428" s="9">
        <v>2700</v>
      </c>
      <c r="L6428" s="9">
        <v>1350</v>
      </c>
      <c r="M6428" s="10">
        <v>0.5</v>
      </c>
      <c r="N6428" s="4" t="s">
        <v>83</v>
      </c>
      <c r="O6428" s="4" t="str">
        <f>TEXT(Table1[[#This Row],[Invoice Date]],"mmm")</f>
        <v>Apr</v>
      </c>
      <c r="P6428" s="4">
        <f>YEAR(Table1[[#This Row],[Invoice Date]])</f>
        <v>2021</v>
      </c>
      <c r="Q6428" s="4">
        <f>IFERROR(Table1[[#This Row],[Total Sales]]/Table1[[#This Row],[Units Sold]],4)</f>
        <v>36</v>
      </c>
      <c r="R6428" s="4">
        <f>IFERROR(Table1[[#This Row],[Operating Profit]]/Table1[[#This Row],[Units Sold]],0)</f>
        <v>18</v>
      </c>
      <c r="S6428" s="4">
        <f>IFERROR((Table1[[#This Row],[Total Sales]]-Table1[[#This Row],[Operating Profit]])/Table1[[#This Row],[Units Sold]],0)</f>
        <v>18</v>
      </c>
      <c r="T6428" s="4" t="str">
        <f>IF(Table1[[#This Row],[Profit per unit]]&gt;$V$8,"Premium","Mass")</f>
        <v>Mass</v>
      </c>
      <c r="U6428" s="4"/>
    </row>
    <row r="6429" spans="2:21" ht="14.25" customHeight="1" x14ac:dyDescent="0.3">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c r="O6429" s="4" t="str">
        <f>TEXT(Table1[[#This Row],[Invoice Date]],"mmm")</f>
        <v>May</v>
      </c>
      <c r="P6429" s="4">
        <f>YEAR(Table1[[#This Row],[Invoice Date]])</f>
        <v>2021</v>
      </c>
      <c r="Q6429" s="4">
        <f>IFERROR(Table1[[#This Row],[Total Sales]]/Table1[[#This Row],[Units Sold]],4)</f>
        <v>49</v>
      </c>
      <c r="R6429" s="4">
        <f>IFERROR(Table1[[#This Row],[Operating Profit]]/Table1[[#This Row],[Units Sold]],0)</f>
        <v>24.990000000000002</v>
      </c>
      <c r="S6429" s="4">
        <f>IFERROR((Table1[[#This Row],[Total Sales]]-Table1[[#This Row],[Operating Profit]])/Table1[[#This Row],[Units Sold]],0)</f>
        <v>24.009999999999998</v>
      </c>
      <c r="T6429" s="4" t="str">
        <f>IF(Table1[[#This Row],[Profit per unit]]&gt;$V$8,"Premium","Mass")</f>
        <v>Mass</v>
      </c>
      <c r="U6429" s="4"/>
    </row>
    <row r="6430" spans="2:21" ht="14.25" customHeight="1" x14ac:dyDescent="0.3">
      <c r="B6430" s="4" t="s">
        <v>61</v>
      </c>
      <c r="C6430" s="4">
        <v>1185732</v>
      </c>
      <c r="D6430" s="5">
        <v>44339</v>
      </c>
      <c r="E6430" s="4" t="s">
        <v>48</v>
      </c>
      <c r="F6430" s="4" t="s">
        <v>98</v>
      </c>
      <c r="G6430" s="4" t="s">
        <v>99</v>
      </c>
      <c r="H6430" s="6" t="s">
        <v>19</v>
      </c>
      <c r="I6430" s="7">
        <v>42</v>
      </c>
      <c r="J6430" s="8">
        <v>68</v>
      </c>
      <c r="K6430" s="9">
        <v>2856</v>
      </c>
      <c r="L6430" s="9">
        <v>1428</v>
      </c>
      <c r="M6430" s="10">
        <v>0.5</v>
      </c>
      <c r="N6430" s="4" t="s">
        <v>83</v>
      </c>
      <c r="O6430" s="4" t="str">
        <f>TEXT(Table1[[#This Row],[Invoice Date]],"mmm")</f>
        <v>May</v>
      </c>
      <c r="P6430" s="4">
        <f>YEAR(Table1[[#This Row],[Invoice Date]])</f>
        <v>2021</v>
      </c>
      <c r="Q6430" s="4">
        <f>IFERROR(Table1[[#This Row],[Total Sales]]/Table1[[#This Row],[Units Sold]],4)</f>
        <v>42</v>
      </c>
      <c r="R6430" s="4">
        <f>IFERROR(Table1[[#This Row],[Operating Profit]]/Table1[[#This Row],[Units Sold]],0)</f>
        <v>21</v>
      </c>
      <c r="S6430" s="4">
        <f>IFERROR((Table1[[#This Row],[Total Sales]]-Table1[[#This Row],[Operating Profit]])/Table1[[#This Row],[Units Sold]],0)</f>
        <v>21</v>
      </c>
      <c r="T6430" s="4" t="str">
        <f>IF(Table1[[#This Row],[Profit per unit]]&gt;$V$8,"Premium","Mass")</f>
        <v>Mass</v>
      </c>
      <c r="U6430" s="4"/>
    </row>
    <row r="6431" spans="2:21" ht="14.25" customHeight="1" x14ac:dyDescent="0.3">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c r="O6431" s="4" t="str">
        <f>TEXT(Table1[[#This Row],[Invoice Date]],"mmm")</f>
        <v>May</v>
      </c>
      <c r="P6431" s="4">
        <f>YEAR(Table1[[#This Row],[Invoice Date]])</f>
        <v>2021</v>
      </c>
      <c r="Q6431" s="4">
        <f>IFERROR(Table1[[#This Row],[Total Sales]]/Table1[[#This Row],[Units Sold]],4)</f>
        <v>38</v>
      </c>
      <c r="R6431" s="4">
        <f>IFERROR(Table1[[#This Row],[Operating Profit]]/Table1[[#This Row],[Units Sold]],0)</f>
        <v>19.759999999999998</v>
      </c>
      <c r="S6431" s="4">
        <f>IFERROR((Table1[[#This Row],[Total Sales]]-Table1[[#This Row],[Operating Profit]])/Table1[[#This Row],[Units Sold]],0)</f>
        <v>18.240000000000002</v>
      </c>
      <c r="T6431" s="4" t="str">
        <f>IF(Table1[[#This Row],[Profit per unit]]&gt;$V$8,"Premium","Mass")</f>
        <v>Mass</v>
      </c>
      <c r="U6431" s="4"/>
    </row>
    <row r="6432" spans="2:21" ht="14.25" customHeight="1" x14ac:dyDescent="0.3">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c r="O6432" s="4" t="str">
        <f>TEXT(Table1[[#This Row],[Invoice Date]],"mmm")</f>
        <v>May</v>
      </c>
      <c r="P6432" s="4">
        <f>YEAR(Table1[[#This Row],[Invoice Date]])</f>
        <v>2021</v>
      </c>
      <c r="Q6432" s="4">
        <f>IFERROR(Table1[[#This Row],[Total Sales]]/Table1[[#This Row],[Units Sold]],4)</f>
        <v>38</v>
      </c>
      <c r="R6432" s="4">
        <f>IFERROR(Table1[[#This Row],[Operating Profit]]/Table1[[#This Row],[Units Sold]],0)</f>
        <v>20.520000000000003</v>
      </c>
      <c r="S6432" s="4">
        <f>IFERROR((Table1[[#This Row],[Total Sales]]-Table1[[#This Row],[Operating Profit]])/Table1[[#This Row],[Units Sold]],0)</f>
        <v>17.479999999999997</v>
      </c>
      <c r="T6432" s="4" t="str">
        <f>IF(Table1[[#This Row],[Profit per unit]]&gt;$V$8,"Premium","Mass")</f>
        <v>Mass</v>
      </c>
      <c r="U6432" s="4"/>
    </row>
    <row r="6433" spans="2:21" ht="14.25" customHeight="1" x14ac:dyDescent="0.3">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c r="O6433" s="4" t="str">
        <f>TEXT(Table1[[#This Row],[Invoice Date]],"mmm")</f>
        <v>May</v>
      </c>
      <c r="P6433" s="4">
        <f>YEAR(Table1[[#This Row],[Invoice Date]])</f>
        <v>2021</v>
      </c>
      <c r="Q6433" s="4">
        <f>IFERROR(Table1[[#This Row],[Total Sales]]/Table1[[#This Row],[Units Sold]],4)</f>
        <v>46</v>
      </c>
      <c r="R6433" s="4">
        <f>IFERROR(Table1[[#This Row],[Operating Profit]]/Table1[[#This Row],[Units Sold]],0)</f>
        <v>21.159999999999997</v>
      </c>
      <c r="S6433" s="4">
        <f>IFERROR((Table1[[#This Row],[Total Sales]]-Table1[[#This Row],[Operating Profit]])/Table1[[#This Row],[Units Sold]],0)</f>
        <v>24.840000000000003</v>
      </c>
      <c r="T6433" s="4" t="str">
        <f>IF(Table1[[#This Row],[Profit per unit]]&gt;$V$8,"Premium","Mass")</f>
        <v>Mass</v>
      </c>
      <c r="U6433" s="4"/>
    </row>
    <row r="6434" spans="2:21" ht="14.25" customHeight="1" x14ac:dyDescent="0.3">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c r="O6434" s="4" t="str">
        <f>TEXT(Table1[[#This Row],[Invoice Date]],"mmm")</f>
        <v>May</v>
      </c>
      <c r="P6434" s="4">
        <f>YEAR(Table1[[#This Row],[Invoice Date]])</f>
        <v>2021</v>
      </c>
      <c r="Q6434" s="4">
        <f>IFERROR(Table1[[#This Row],[Total Sales]]/Table1[[#This Row],[Units Sold]],4)</f>
        <v>51</v>
      </c>
      <c r="R6434" s="4">
        <f>IFERROR(Table1[[#This Row],[Operating Profit]]/Table1[[#This Row],[Units Sold]],0)</f>
        <v>26.009999999999998</v>
      </c>
      <c r="S6434" s="4">
        <f>IFERROR((Table1[[#This Row],[Total Sales]]-Table1[[#This Row],[Operating Profit]])/Table1[[#This Row],[Units Sold]],0)</f>
        <v>24.990000000000002</v>
      </c>
      <c r="T6434" s="4" t="str">
        <f>IF(Table1[[#This Row],[Profit per unit]]&gt;$V$8,"Premium","Mass")</f>
        <v>Mass</v>
      </c>
      <c r="U6434" s="4"/>
    </row>
    <row r="6435" spans="2:21" ht="14.25" customHeight="1" x14ac:dyDescent="0.3">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c r="O6435" s="4" t="str">
        <f>TEXT(Table1[[#This Row],[Invoice Date]],"mmm")</f>
        <v>Jun</v>
      </c>
      <c r="P6435" s="4">
        <f>YEAR(Table1[[#This Row],[Invoice Date]])</f>
        <v>2021</v>
      </c>
      <c r="Q6435" s="4">
        <f>IFERROR(Table1[[#This Row],[Total Sales]]/Table1[[#This Row],[Units Sold]],4)</f>
        <v>36</v>
      </c>
      <c r="R6435" s="4">
        <f>IFERROR(Table1[[#This Row],[Operating Profit]]/Table1[[#This Row],[Units Sold]],0)</f>
        <v>18</v>
      </c>
      <c r="S6435" s="4">
        <f>IFERROR((Table1[[#This Row],[Total Sales]]-Table1[[#This Row],[Operating Profit]])/Table1[[#This Row],[Units Sold]],0)</f>
        <v>18</v>
      </c>
      <c r="T6435" s="4" t="str">
        <f>IF(Table1[[#This Row],[Profit per unit]]&gt;$V$8,"Premium","Mass")</f>
        <v>Mass</v>
      </c>
      <c r="U6435" s="4"/>
    </row>
    <row r="6436" spans="2:21" ht="14.25" customHeight="1" x14ac:dyDescent="0.3">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c r="O6436" s="4" t="str">
        <f>TEXT(Table1[[#This Row],[Invoice Date]],"mmm")</f>
        <v>Jun</v>
      </c>
      <c r="P6436" s="4">
        <f>YEAR(Table1[[#This Row],[Invoice Date]])</f>
        <v>2021</v>
      </c>
      <c r="Q6436" s="4">
        <f>IFERROR(Table1[[#This Row],[Total Sales]]/Table1[[#This Row],[Units Sold]],4)</f>
        <v>33</v>
      </c>
      <c r="R6436" s="4">
        <f>IFERROR(Table1[[#This Row],[Operating Profit]]/Table1[[#This Row],[Units Sold]],0)</f>
        <v>16.169999999999998</v>
      </c>
      <c r="S6436" s="4">
        <f>IFERROR((Table1[[#This Row],[Total Sales]]-Table1[[#This Row],[Operating Profit]])/Table1[[#This Row],[Units Sold]],0)</f>
        <v>16.830000000000002</v>
      </c>
      <c r="T6436" s="4" t="str">
        <f>IF(Table1[[#This Row],[Profit per unit]]&gt;$V$8,"Premium","Mass")</f>
        <v>Mass</v>
      </c>
      <c r="U6436" s="4"/>
    </row>
    <row r="6437" spans="2:21" ht="14.25" customHeight="1" x14ac:dyDescent="0.3">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c r="O6437" s="4" t="str">
        <f>TEXT(Table1[[#This Row],[Invoice Date]],"mmm")</f>
        <v>Jun</v>
      </c>
      <c r="P6437" s="4">
        <f>YEAR(Table1[[#This Row],[Invoice Date]])</f>
        <v>2021</v>
      </c>
      <c r="Q6437" s="4">
        <f>IFERROR(Table1[[#This Row],[Total Sales]]/Table1[[#This Row],[Units Sold]],4)</f>
        <v>28</v>
      </c>
      <c r="R6437" s="4">
        <f>IFERROR(Table1[[#This Row],[Operating Profit]]/Table1[[#This Row],[Units Sold]],0)</f>
        <v>15.400000000000002</v>
      </c>
      <c r="S6437" s="4">
        <f>IFERROR((Table1[[#This Row],[Total Sales]]-Table1[[#This Row],[Operating Profit]])/Table1[[#This Row],[Units Sold]],0)</f>
        <v>12.599999999999998</v>
      </c>
      <c r="T6437" s="4" t="str">
        <f>IF(Table1[[#This Row],[Profit per unit]]&gt;$V$8,"Premium","Mass")</f>
        <v>Mass</v>
      </c>
      <c r="U6437" s="4"/>
    </row>
    <row r="6438" spans="2:21" ht="14.25" customHeight="1" x14ac:dyDescent="0.3">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c r="O6438" s="4" t="str">
        <f>TEXT(Table1[[#This Row],[Invoice Date]],"mmm")</f>
        <v>Jun</v>
      </c>
      <c r="P6438" s="4">
        <f>YEAR(Table1[[#This Row],[Invoice Date]])</f>
        <v>2021</v>
      </c>
      <c r="Q6438" s="4">
        <f>IFERROR(Table1[[#This Row],[Total Sales]]/Table1[[#This Row],[Units Sold]],4)</f>
        <v>29</v>
      </c>
      <c r="R6438" s="4">
        <f>IFERROR(Table1[[#This Row],[Operating Profit]]/Table1[[#This Row],[Units Sold]],0)</f>
        <v>15.950000000000001</v>
      </c>
      <c r="S6438" s="4">
        <f>IFERROR((Table1[[#This Row],[Total Sales]]-Table1[[#This Row],[Operating Profit]])/Table1[[#This Row],[Units Sold]],0)</f>
        <v>13.049999999999999</v>
      </c>
      <c r="T6438" s="4" t="str">
        <f>IF(Table1[[#This Row],[Profit per unit]]&gt;$V$8,"Premium","Mass")</f>
        <v>Mass</v>
      </c>
      <c r="U6438" s="4"/>
    </row>
    <row r="6439" spans="2:21" ht="14.25" customHeight="1" x14ac:dyDescent="0.3">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c r="O6439" s="4" t="str">
        <f>TEXT(Table1[[#This Row],[Invoice Date]],"mmm")</f>
        <v>Jun</v>
      </c>
      <c r="P6439" s="4">
        <f>YEAR(Table1[[#This Row],[Invoice Date]])</f>
        <v>2021</v>
      </c>
      <c r="Q6439" s="4">
        <f>IFERROR(Table1[[#This Row],[Total Sales]]/Table1[[#This Row],[Units Sold]],4)</f>
        <v>49</v>
      </c>
      <c r="R6439" s="4">
        <f>IFERROR(Table1[[#This Row],[Operating Profit]]/Table1[[#This Row],[Units Sold]],0)</f>
        <v>24.009999999999998</v>
      </c>
      <c r="S6439" s="4">
        <f>IFERROR((Table1[[#This Row],[Total Sales]]-Table1[[#This Row],[Operating Profit]])/Table1[[#This Row],[Units Sold]],0)</f>
        <v>24.990000000000002</v>
      </c>
      <c r="T6439" s="4" t="str">
        <f>IF(Table1[[#This Row],[Profit per unit]]&gt;$V$8,"Premium","Mass")</f>
        <v>Mass</v>
      </c>
      <c r="U6439" s="4"/>
    </row>
    <row r="6440" spans="2:21" ht="14.25" customHeight="1" x14ac:dyDescent="0.3">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c r="O6440" s="4" t="str">
        <f>TEXT(Table1[[#This Row],[Invoice Date]],"mmm")</f>
        <v>Jun</v>
      </c>
      <c r="P6440" s="4">
        <f>YEAR(Table1[[#This Row],[Invoice Date]])</f>
        <v>2021</v>
      </c>
      <c r="Q6440" s="4">
        <f>IFERROR(Table1[[#This Row],[Total Sales]]/Table1[[#This Row],[Units Sold]],4)</f>
        <v>52</v>
      </c>
      <c r="R6440" s="4">
        <f>IFERROR(Table1[[#This Row],[Operating Profit]]/Table1[[#This Row],[Units Sold]],0)</f>
        <v>27.04</v>
      </c>
      <c r="S6440" s="4">
        <f>IFERROR((Table1[[#This Row],[Total Sales]]-Table1[[#This Row],[Operating Profit]])/Table1[[#This Row],[Units Sold]],0)</f>
        <v>24.96</v>
      </c>
      <c r="T6440" s="4" t="str">
        <f>IF(Table1[[#This Row],[Profit per unit]]&gt;$V$8,"Premium","Mass")</f>
        <v>Mass</v>
      </c>
      <c r="U6440" s="4"/>
    </row>
    <row r="6441" spans="2:21" ht="14.25" customHeight="1" x14ac:dyDescent="0.3">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c r="O6441" s="4" t="str">
        <f>TEXT(Table1[[#This Row],[Invoice Date]],"mmm")</f>
        <v>Jul</v>
      </c>
      <c r="P6441" s="4">
        <f>YEAR(Table1[[#This Row],[Invoice Date]])</f>
        <v>2021</v>
      </c>
      <c r="Q6441" s="4">
        <f>IFERROR(Table1[[#This Row],[Total Sales]]/Table1[[#This Row],[Units Sold]],4)</f>
        <v>47</v>
      </c>
      <c r="R6441" s="4">
        <f>IFERROR(Table1[[#This Row],[Operating Profit]]/Table1[[#This Row],[Units Sold]],0)</f>
        <v>25.85</v>
      </c>
      <c r="S6441" s="4">
        <f>IFERROR((Table1[[#This Row],[Total Sales]]-Table1[[#This Row],[Operating Profit]])/Table1[[#This Row],[Units Sold]],0)</f>
        <v>21.15</v>
      </c>
      <c r="T6441" s="4" t="str">
        <f>IF(Table1[[#This Row],[Profit per unit]]&gt;$V$8,"Premium","Mass")</f>
        <v>Mass</v>
      </c>
      <c r="U6441" s="4"/>
    </row>
    <row r="6442" spans="2:21" ht="14.25" customHeight="1" x14ac:dyDescent="0.3">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c r="O6442" s="4" t="str">
        <f>TEXT(Table1[[#This Row],[Invoice Date]],"mmm")</f>
        <v>Jul</v>
      </c>
      <c r="P6442" s="4">
        <f>YEAR(Table1[[#This Row],[Invoice Date]])</f>
        <v>2021</v>
      </c>
      <c r="Q6442" s="4">
        <f>IFERROR(Table1[[#This Row],[Total Sales]]/Table1[[#This Row],[Units Sold]],4)</f>
        <v>44</v>
      </c>
      <c r="R6442" s="4">
        <f>IFERROR(Table1[[#This Row],[Operating Profit]]/Table1[[#This Row],[Units Sold]],0)</f>
        <v>21.56</v>
      </c>
      <c r="S6442" s="4">
        <f>IFERROR((Table1[[#This Row],[Total Sales]]-Table1[[#This Row],[Operating Profit]])/Table1[[#This Row],[Units Sold]],0)</f>
        <v>22.44</v>
      </c>
      <c r="T6442" s="4" t="str">
        <f>IF(Table1[[#This Row],[Profit per unit]]&gt;$V$8,"Premium","Mass")</f>
        <v>Mass</v>
      </c>
      <c r="U6442" s="4"/>
    </row>
    <row r="6443" spans="2:21" ht="14.25" customHeight="1" x14ac:dyDescent="0.3">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c r="O6443" s="4" t="str">
        <f>TEXT(Table1[[#This Row],[Invoice Date]],"mmm")</f>
        <v>Jul</v>
      </c>
      <c r="P6443" s="4">
        <f>YEAR(Table1[[#This Row],[Invoice Date]])</f>
        <v>2021</v>
      </c>
      <c r="Q6443" s="4">
        <f>IFERROR(Table1[[#This Row],[Total Sales]]/Table1[[#This Row],[Units Sold]],4)</f>
        <v>38</v>
      </c>
      <c r="R6443" s="4">
        <f>IFERROR(Table1[[#This Row],[Operating Profit]]/Table1[[#This Row],[Units Sold]],0)</f>
        <v>19.760000000000002</v>
      </c>
      <c r="S6443" s="4">
        <f>IFERROR((Table1[[#This Row],[Total Sales]]-Table1[[#This Row],[Operating Profit]])/Table1[[#This Row],[Units Sold]],0)</f>
        <v>18.239999999999998</v>
      </c>
      <c r="T6443" s="4" t="str">
        <f>IF(Table1[[#This Row],[Profit per unit]]&gt;$V$8,"Premium","Mass")</f>
        <v>Mass</v>
      </c>
      <c r="U6443" s="4"/>
    </row>
    <row r="6444" spans="2:21" ht="14.25" customHeight="1" x14ac:dyDescent="0.3">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c r="O6444" s="4" t="str">
        <f>TEXT(Table1[[#This Row],[Invoice Date]],"mmm")</f>
        <v>Jul</v>
      </c>
      <c r="P6444" s="4">
        <f>YEAR(Table1[[#This Row],[Invoice Date]])</f>
        <v>2021</v>
      </c>
      <c r="Q6444" s="4">
        <f>IFERROR(Table1[[#This Row],[Total Sales]]/Table1[[#This Row],[Units Sold]],4)</f>
        <v>37</v>
      </c>
      <c r="R6444" s="4">
        <f>IFERROR(Table1[[#This Row],[Operating Profit]]/Table1[[#This Row],[Units Sold]],0)</f>
        <v>19.98</v>
      </c>
      <c r="S6444" s="4">
        <f>IFERROR((Table1[[#This Row],[Total Sales]]-Table1[[#This Row],[Operating Profit]])/Table1[[#This Row],[Units Sold]],0)</f>
        <v>17.02</v>
      </c>
      <c r="T6444" s="4" t="str">
        <f>IF(Table1[[#This Row],[Profit per unit]]&gt;$V$8,"Premium","Mass")</f>
        <v>Mass</v>
      </c>
      <c r="U6444" s="4"/>
    </row>
    <row r="6445" spans="2:21" ht="14.25" customHeight="1" x14ac:dyDescent="0.3">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c r="O6445" s="4" t="str">
        <f>TEXT(Table1[[#This Row],[Invoice Date]],"mmm")</f>
        <v>Jul</v>
      </c>
      <c r="P6445" s="4">
        <f>YEAR(Table1[[#This Row],[Invoice Date]])</f>
        <v>2021</v>
      </c>
      <c r="Q6445" s="4">
        <f>IFERROR(Table1[[#This Row],[Total Sales]]/Table1[[#This Row],[Units Sold]],4)</f>
        <v>46</v>
      </c>
      <c r="R6445" s="4">
        <f>IFERROR(Table1[[#This Row],[Operating Profit]]/Table1[[#This Row],[Units Sold]],0)</f>
        <v>21.159999999999997</v>
      </c>
      <c r="S6445" s="4">
        <f>IFERROR((Table1[[#This Row],[Total Sales]]-Table1[[#This Row],[Operating Profit]])/Table1[[#This Row],[Units Sold]],0)</f>
        <v>24.840000000000003</v>
      </c>
      <c r="T6445" s="4" t="str">
        <f>IF(Table1[[#This Row],[Profit per unit]]&gt;$V$8,"Premium","Mass")</f>
        <v>Mass</v>
      </c>
      <c r="U6445" s="4"/>
    </row>
    <row r="6446" spans="2:21" ht="14.25" customHeight="1" x14ac:dyDescent="0.3">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c r="O6446" s="4" t="str">
        <f>TEXT(Table1[[#This Row],[Invoice Date]],"mmm")</f>
        <v>Jul</v>
      </c>
      <c r="P6446" s="4">
        <f>YEAR(Table1[[#This Row],[Invoice Date]])</f>
        <v>2021</v>
      </c>
      <c r="Q6446" s="4">
        <f>IFERROR(Table1[[#This Row],[Total Sales]]/Table1[[#This Row],[Units Sold]],4)</f>
        <v>50</v>
      </c>
      <c r="R6446" s="4">
        <f>IFERROR(Table1[[#This Row],[Operating Profit]]/Table1[[#This Row],[Units Sold]],0)</f>
        <v>27</v>
      </c>
      <c r="S6446" s="4">
        <f>IFERROR((Table1[[#This Row],[Total Sales]]-Table1[[#This Row],[Operating Profit]])/Table1[[#This Row],[Units Sold]],0)</f>
        <v>23</v>
      </c>
      <c r="T6446" s="4" t="str">
        <f>IF(Table1[[#This Row],[Profit per unit]]&gt;$V$8,"Premium","Mass")</f>
        <v>Mass</v>
      </c>
      <c r="U6446" s="4"/>
    </row>
    <row r="6447" spans="2:21" ht="14.25" customHeight="1" x14ac:dyDescent="0.3">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c r="O6447" s="4" t="str">
        <f>TEXT(Table1[[#This Row],[Invoice Date]],"mmm")</f>
        <v>Aug</v>
      </c>
      <c r="P6447" s="4">
        <f>YEAR(Table1[[#This Row],[Invoice Date]])</f>
        <v>2021</v>
      </c>
      <c r="Q6447" s="4">
        <f>IFERROR(Table1[[#This Row],[Total Sales]]/Table1[[#This Row],[Units Sold]],4)</f>
        <v>46</v>
      </c>
      <c r="R6447" s="4">
        <f>IFERROR(Table1[[#This Row],[Operating Profit]]/Table1[[#This Row],[Units Sold]],0)</f>
        <v>24.840000000000003</v>
      </c>
      <c r="S6447" s="4">
        <f>IFERROR((Table1[[#This Row],[Total Sales]]-Table1[[#This Row],[Operating Profit]])/Table1[[#This Row],[Units Sold]],0)</f>
        <v>21.159999999999997</v>
      </c>
      <c r="T6447" s="4" t="str">
        <f>IF(Table1[[#This Row],[Profit per unit]]&gt;$V$8,"Premium","Mass")</f>
        <v>Mass</v>
      </c>
      <c r="U6447" s="4"/>
    </row>
    <row r="6448" spans="2:21" ht="14.25" customHeight="1" x14ac:dyDescent="0.3">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c r="O6448" s="4" t="str">
        <f>TEXT(Table1[[#This Row],[Invoice Date]],"mmm")</f>
        <v>Aug</v>
      </c>
      <c r="P6448" s="4">
        <f>YEAR(Table1[[#This Row],[Invoice Date]])</f>
        <v>2021</v>
      </c>
      <c r="Q6448" s="4">
        <f>IFERROR(Table1[[#This Row],[Total Sales]]/Table1[[#This Row],[Units Sold]],4)</f>
        <v>41</v>
      </c>
      <c r="R6448" s="4">
        <f>IFERROR(Table1[[#This Row],[Operating Profit]]/Table1[[#This Row],[Units Sold]],0)</f>
        <v>19.27</v>
      </c>
      <c r="S6448" s="4">
        <f>IFERROR((Table1[[#This Row],[Total Sales]]-Table1[[#This Row],[Operating Profit]])/Table1[[#This Row],[Units Sold]],0)</f>
        <v>21.73</v>
      </c>
      <c r="T6448" s="4" t="str">
        <f>IF(Table1[[#This Row],[Profit per unit]]&gt;$V$8,"Premium","Mass")</f>
        <v>Mass</v>
      </c>
      <c r="U6448" s="4"/>
    </row>
    <row r="6449" spans="2:21" ht="14.25" customHeight="1" x14ac:dyDescent="0.3">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c r="O6449" s="4" t="str">
        <f>TEXT(Table1[[#This Row],[Invoice Date]],"mmm")</f>
        <v>Aug</v>
      </c>
      <c r="P6449" s="4">
        <f>YEAR(Table1[[#This Row],[Invoice Date]])</f>
        <v>2021</v>
      </c>
      <c r="Q6449" s="4">
        <f>IFERROR(Table1[[#This Row],[Total Sales]]/Table1[[#This Row],[Units Sold]],4)</f>
        <v>36</v>
      </c>
      <c r="R6449" s="4">
        <f>IFERROR(Table1[[#This Row],[Operating Profit]]/Table1[[#This Row],[Units Sold]],0)</f>
        <v>19.440000000000001</v>
      </c>
      <c r="S6449" s="4">
        <f>IFERROR((Table1[[#This Row],[Total Sales]]-Table1[[#This Row],[Operating Profit]])/Table1[[#This Row],[Units Sold]],0)</f>
        <v>16.559999999999999</v>
      </c>
      <c r="T6449" s="4" t="str">
        <f>IF(Table1[[#This Row],[Profit per unit]]&gt;$V$8,"Premium","Mass")</f>
        <v>Mass</v>
      </c>
      <c r="U6449" s="4"/>
    </row>
    <row r="6450" spans="2:21" ht="14.25" customHeight="1" x14ac:dyDescent="0.3">
      <c r="B6450" s="4" t="s">
        <v>61</v>
      </c>
      <c r="C6450" s="4">
        <v>1185732</v>
      </c>
      <c r="D6450" s="5">
        <v>44430</v>
      </c>
      <c r="E6450" s="4" t="s">
        <v>48</v>
      </c>
      <c r="F6450" s="4" t="s">
        <v>98</v>
      </c>
      <c r="G6450" s="4" t="s">
        <v>99</v>
      </c>
      <c r="H6450" s="6" t="s">
        <v>21</v>
      </c>
      <c r="I6450" s="7">
        <v>38</v>
      </c>
      <c r="J6450" s="8">
        <v>75</v>
      </c>
      <c r="K6450" s="9">
        <v>2850</v>
      </c>
      <c r="L6450" s="9">
        <v>1425</v>
      </c>
      <c r="M6450" s="10">
        <v>0.5</v>
      </c>
      <c r="N6450" s="4" t="s">
        <v>83</v>
      </c>
      <c r="O6450" s="4" t="str">
        <f>TEXT(Table1[[#This Row],[Invoice Date]],"mmm")</f>
        <v>Aug</v>
      </c>
      <c r="P6450" s="4">
        <f>YEAR(Table1[[#This Row],[Invoice Date]])</f>
        <v>2021</v>
      </c>
      <c r="Q6450" s="4">
        <f>IFERROR(Table1[[#This Row],[Total Sales]]/Table1[[#This Row],[Units Sold]],4)</f>
        <v>38</v>
      </c>
      <c r="R6450" s="4">
        <f>IFERROR(Table1[[#This Row],[Operating Profit]]/Table1[[#This Row],[Units Sold]],0)</f>
        <v>19</v>
      </c>
      <c r="S6450" s="4">
        <f>IFERROR((Table1[[#This Row],[Total Sales]]-Table1[[#This Row],[Operating Profit]])/Table1[[#This Row],[Units Sold]],0)</f>
        <v>19</v>
      </c>
      <c r="T6450" s="4" t="str">
        <f>IF(Table1[[#This Row],[Profit per unit]]&gt;$V$8,"Premium","Mass")</f>
        <v>Mass</v>
      </c>
      <c r="U6450" s="4"/>
    </row>
    <row r="6451" spans="2:21" ht="14.25" customHeight="1" x14ac:dyDescent="0.3">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c r="O6451" s="4" t="str">
        <f>TEXT(Table1[[#This Row],[Invoice Date]],"mmm")</f>
        <v>Aug</v>
      </c>
      <c r="P6451" s="4">
        <f>YEAR(Table1[[#This Row],[Invoice Date]])</f>
        <v>2021</v>
      </c>
      <c r="Q6451" s="4">
        <f>IFERROR(Table1[[#This Row],[Total Sales]]/Table1[[#This Row],[Units Sold]],4)</f>
        <v>49</v>
      </c>
      <c r="R6451" s="4">
        <f>IFERROR(Table1[[#This Row],[Operating Profit]]/Table1[[#This Row],[Units Sold]],0)</f>
        <v>24.009999999999998</v>
      </c>
      <c r="S6451" s="4">
        <f>IFERROR((Table1[[#This Row],[Total Sales]]-Table1[[#This Row],[Operating Profit]])/Table1[[#This Row],[Units Sold]],0)</f>
        <v>24.990000000000002</v>
      </c>
      <c r="T6451" s="4" t="str">
        <f>IF(Table1[[#This Row],[Profit per unit]]&gt;$V$8,"Premium","Mass")</f>
        <v>Mass</v>
      </c>
      <c r="U6451" s="4"/>
    </row>
    <row r="6452" spans="2:21" ht="14.25" customHeight="1" x14ac:dyDescent="0.3">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c r="O6452" s="4" t="str">
        <f>TEXT(Table1[[#This Row],[Invoice Date]],"mmm")</f>
        <v>Aug</v>
      </c>
      <c r="P6452" s="4">
        <f>YEAR(Table1[[#This Row],[Invoice Date]])</f>
        <v>2021</v>
      </c>
      <c r="Q6452" s="4">
        <f>IFERROR(Table1[[#This Row],[Total Sales]]/Table1[[#This Row],[Units Sold]],4)</f>
        <v>51</v>
      </c>
      <c r="R6452" s="4">
        <f>IFERROR(Table1[[#This Row],[Operating Profit]]/Table1[[#This Row],[Units Sold]],0)</f>
        <v>27.540000000000003</v>
      </c>
      <c r="S6452" s="4">
        <f>IFERROR((Table1[[#This Row],[Total Sales]]-Table1[[#This Row],[Operating Profit]])/Table1[[#This Row],[Units Sold]],0)</f>
        <v>23.459999999999997</v>
      </c>
      <c r="T6452" s="4" t="str">
        <f>IF(Table1[[#This Row],[Profit per unit]]&gt;$V$8,"Premium","Mass")</f>
        <v>Mass</v>
      </c>
      <c r="U6452" s="4"/>
    </row>
    <row r="6453" spans="2:21" ht="14.25" customHeight="1" x14ac:dyDescent="0.3">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c r="O6453" s="4" t="str">
        <f>TEXT(Table1[[#This Row],[Invoice Date]],"mmm")</f>
        <v>Sep</v>
      </c>
      <c r="P6453" s="4">
        <f>YEAR(Table1[[#This Row],[Invoice Date]])</f>
        <v>2021</v>
      </c>
      <c r="Q6453" s="4">
        <f>IFERROR(Table1[[#This Row],[Total Sales]]/Table1[[#This Row],[Units Sold]],4)</f>
        <v>48</v>
      </c>
      <c r="R6453" s="4">
        <f>IFERROR(Table1[[#This Row],[Operating Profit]]/Table1[[#This Row],[Units Sold]],0)</f>
        <v>25.44</v>
      </c>
      <c r="S6453" s="4">
        <f>IFERROR((Table1[[#This Row],[Total Sales]]-Table1[[#This Row],[Operating Profit]])/Table1[[#This Row],[Units Sold]],0)</f>
        <v>22.56</v>
      </c>
      <c r="T6453" s="4" t="str">
        <f>IF(Table1[[#This Row],[Profit per unit]]&gt;$V$8,"Premium","Mass")</f>
        <v>Mass</v>
      </c>
      <c r="U6453" s="4"/>
    </row>
    <row r="6454" spans="2:21" ht="14.25" customHeight="1" x14ac:dyDescent="0.3">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c r="O6454" s="4" t="str">
        <f>TEXT(Table1[[#This Row],[Invoice Date]],"mmm")</f>
        <v>Sep</v>
      </c>
      <c r="P6454" s="4">
        <f>YEAR(Table1[[#This Row],[Invoice Date]])</f>
        <v>2021</v>
      </c>
      <c r="Q6454" s="4">
        <f>IFERROR(Table1[[#This Row],[Total Sales]]/Table1[[#This Row],[Units Sold]],4)</f>
        <v>44</v>
      </c>
      <c r="R6454" s="4">
        <f>IFERROR(Table1[[#This Row],[Operating Profit]]/Table1[[#This Row],[Units Sold]],0)</f>
        <v>21.56</v>
      </c>
      <c r="S6454" s="4">
        <f>IFERROR((Table1[[#This Row],[Total Sales]]-Table1[[#This Row],[Operating Profit]])/Table1[[#This Row],[Units Sold]],0)</f>
        <v>22.44</v>
      </c>
      <c r="T6454" s="4" t="str">
        <f>IF(Table1[[#This Row],[Profit per unit]]&gt;$V$8,"Premium","Mass")</f>
        <v>Mass</v>
      </c>
      <c r="U6454" s="4"/>
    </row>
    <row r="6455" spans="2:21" ht="14.25" customHeight="1" x14ac:dyDescent="0.3">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c r="O6455" s="4" t="str">
        <f>TEXT(Table1[[#This Row],[Invoice Date]],"mmm")</f>
        <v>Sep</v>
      </c>
      <c r="P6455" s="4">
        <f>YEAR(Table1[[#This Row],[Invoice Date]])</f>
        <v>2021</v>
      </c>
      <c r="Q6455" s="4">
        <f>IFERROR(Table1[[#This Row],[Total Sales]]/Table1[[#This Row],[Units Sold]],4)</f>
        <v>33</v>
      </c>
      <c r="R6455" s="4">
        <f>IFERROR(Table1[[#This Row],[Operating Profit]]/Table1[[#This Row],[Units Sold]],0)</f>
        <v>17.490000000000002</v>
      </c>
      <c r="S6455" s="4">
        <f>IFERROR((Table1[[#This Row],[Total Sales]]-Table1[[#This Row],[Operating Profit]])/Table1[[#This Row],[Units Sold]],0)</f>
        <v>15.509999999999998</v>
      </c>
      <c r="T6455" s="4" t="str">
        <f>IF(Table1[[#This Row],[Profit per unit]]&gt;$V$8,"Premium","Mass")</f>
        <v>Mass</v>
      </c>
      <c r="U6455" s="4"/>
    </row>
    <row r="6456" spans="2:21" ht="14.25" customHeight="1" x14ac:dyDescent="0.3">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c r="O6456" s="4" t="str">
        <f>TEXT(Table1[[#This Row],[Invoice Date]],"mmm")</f>
        <v>Sep</v>
      </c>
      <c r="P6456" s="4">
        <f>YEAR(Table1[[#This Row],[Invoice Date]])</f>
        <v>2021</v>
      </c>
      <c r="Q6456" s="4">
        <f>IFERROR(Table1[[#This Row],[Total Sales]]/Table1[[#This Row],[Units Sold]],4)</f>
        <v>32</v>
      </c>
      <c r="R6456" s="4">
        <f>IFERROR(Table1[[#This Row],[Operating Profit]]/Table1[[#This Row],[Units Sold]],0)</f>
        <v>16.32</v>
      </c>
      <c r="S6456" s="4">
        <f>IFERROR((Table1[[#This Row],[Total Sales]]-Table1[[#This Row],[Operating Profit]])/Table1[[#This Row],[Units Sold]],0)</f>
        <v>15.68</v>
      </c>
      <c r="T6456" s="4" t="str">
        <f>IF(Table1[[#This Row],[Profit per unit]]&gt;$V$8,"Premium","Mass")</f>
        <v>Mass</v>
      </c>
      <c r="U6456" s="4"/>
    </row>
    <row r="6457" spans="2:21" ht="14.25" customHeight="1" x14ac:dyDescent="0.3">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c r="O6457" s="4" t="str">
        <f>TEXT(Table1[[#This Row],[Invoice Date]],"mmm")</f>
        <v>Sep</v>
      </c>
      <c r="P6457" s="4">
        <f>YEAR(Table1[[#This Row],[Invoice Date]])</f>
        <v>2021</v>
      </c>
      <c r="Q6457" s="4">
        <f>IFERROR(Table1[[#This Row],[Total Sales]]/Table1[[#This Row],[Units Sold]],4)</f>
        <v>43</v>
      </c>
      <c r="R6457" s="4">
        <f>IFERROR(Table1[[#This Row],[Operating Profit]]/Table1[[#This Row],[Units Sold]],0)</f>
        <v>20.209999999999997</v>
      </c>
      <c r="S6457" s="4">
        <f>IFERROR((Table1[[#This Row],[Total Sales]]-Table1[[#This Row],[Operating Profit]])/Table1[[#This Row],[Units Sold]],0)</f>
        <v>22.790000000000003</v>
      </c>
      <c r="T6457" s="4" t="str">
        <f>IF(Table1[[#This Row],[Profit per unit]]&gt;$V$8,"Premium","Mass")</f>
        <v>Mass</v>
      </c>
      <c r="U6457" s="4"/>
    </row>
    <row r="6458" spans="2:21" ht="14.25" customHeight="1" x14ac:dyDescent="0.3">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c r="O6458" s="4" t="str">
        <f>TEXT(Table1[[#This Row],[Invoice Date]],"mmm")</f>
        <v>Sep</v>
      </c>
      <c r="P6458" s="4">
        <f>YEAR(Table1[[#This Row],[Invoice Date]])</f>
        <v>2021</v>
      </c>
      <c r="Q6458" s="4">
        <f>IFERROR(Table1[[#This Row],[Total Sales]]/Table1[[#This Row],[Units Sold]],4)</f>
        <v>49</v>
      </c>
      <c r="R6458" s="4">
        <f>IFERROR(Table1[[#This Row],[Operating Profit]]/Table1[[#This Row],[Units Sold]],0)</f>
        <v>25.48</v>
      </c>
      <c r="S6458" s="4">
        <f>IFERROR((Table1[[#This Row],[Total Sales]]-Table1[[#This Row],[Operating Profit]])/Table1[[#This Row],[Units Sold]],0)</f>
        <v>23.52</v>
      </c>
      <c r="T6458" s="4" t="str">
        <f>IF(Table1[[#This Row],[Profit per unit]]&gt;$V$8,"Premium","Mass")</f>
        <v>Mass</v>
      </c>
      <c r="U6458" s="4"/>
    </row>
    <row r="6459" spans="2:21" ht="14.25" customHeight="1" x14ac:dyDescent="0.3">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c r="O6459" s="4" t="str">
        <f>TEXT(Table1[[#This Row],[Invoice Date]],"mmm")</f>
        <v>Oct</v>
      </c>
      <c r="P6459" s="4">
        <f>YEAR(Table1[[#This Row],[Invoice Date]])</f>
        <v>2021</v>
      </c>
      <c r="Q6459" s="4">
        <f>IFERROR(Table1[[#This Row],[Total Sales]]/Table1[[#This Row],[Units Sold]],4)</f>
        <v>53</v>
      </c>
      <c r="R6459" s="4">
        <f>IFERROR(Table1[[#This Row],[Operating Profit]]/Table1[[#This Row],[Units Sold]],0)</f>
        <v>29.150000000000002</v>
      </c>
      <c r="S6459" s="4">
        <f>IFERROR((Table1[[#This Row],[Total Sales]]-Table1[[#This Row],[Operating Profit]])/Table1[[#This Row],[Units Sold]],0)</f>
        <v>23.849999999999998</v>
      </c>
      <c r="T6459" s="4" t="str">
        <f>IF(Table1[[#This Row],[Profit per unit]]&gt;$V$8,"Premium","Mass")</f>
        <v>Mass</v>
      </c>
      <c r="U6459" s="4"/>
    </row>
    <row r="6460" spans="2:21" ht="14.25" customHeight="1" x14ac:dyDescent="0.3">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c r="O6460" s="4" t="str">
        <f>TEXT(Table1[[#This Row],[Invoice Date]],"mmm")</f>
        <v>Oct</v>
      </c>
      <c r="P6460" s="4">
        <f>YEAR(Table1[[#This Row],[Invoice Date]])</f>
        <v>2021</v>
      </c>
      <c r="Q6460" s="4">
        <f>IFERROR(Table1[[#This Row],[Total Sales]]/Table1[[#This Row],[Units Sold]],4)</f>
        <v>41</v>
      </c>
      <c r="R6460" s="4">
        <f>IFERROR(Table1[[#This Row],[Operating Profit]]/Table1[[#This Row],[Units Sold]],0)</f>
        <v>20.5</v>
      </c>
      <c r="S6460" s="4">
        <f>IFERROR((Table1[[#This Row],[Total Sales]]-Table1[[#This Row],[Operating Profit]])/Table1[[#This Row],[Units Sold]],0)</f>
        <v>20.5</v>
      </c>
      <c r="T6460" s="4" t="str">
        <f>IF(Table1[[#This Row],[Profit per unit]]&gt;$V$8,"Premium","Mass")</f>
        <v>Mass</v>
      </c>
      <c r="U6460" s="4"/>
    </row>
    <row r="6461" spans="2:21" ht="14.25" customHeight="1" x14ac:dyDescent="0.3">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c r="O6461" s="4" t="str">
        <f>TEXT(Table1[[#This Row],[Invoice Date]],"mmm")</f>
        <v>Oct</v>
      </c>
      <c r="P6461" s="4">
        <f>YEAR(Table1[[#This Row],[Invoice Date]])</f>
        <v>2021</v>
      </c>
      <c r="Q6461" s="4">
        <f>IFERROR(Table1[[#This Row],[Total Sales]]/Table1[[#This Row],[Units Sold]],4)</f>
        <v>43</v>
      </c>
      <c r="R6461" s="4">
        <f>IFERROR(Table1[[#This Row],[Operating Profit]]/Table1[[#This Row],[Units Sold]],0)</f>
        <v>23.220000000000002</v>
      </c>
      <c r="S6461" s="4">
        <f>IFERROR((Table1[[#This Row],[Total Sales]]-Table1[[#This Row],[Operating Profit]])/Table1[[#This Row],[Units Sold]],0)</f>
        <v>19.779999999999998</v>
      </c>
      <c r="T6461" s="4" t="str">
        <f>IF(Table1[[#This Row],[Profit per unit]]&gt;$V$8,"Premium","Mass")</f>
        <v>Mass</v>
      </c>
      <c r="U6461" s="4"/>
    </row>
    <row r="6462" spans="2:21" ht="14.25" customHeight="1" x14ac:dyDescent="0.3">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c r="O6462" s="4" t="str">
        <f>TEXT(Table1[[#This Row],[Invoice Date]],"mmm")</f>
        <v>Oct</v>
      </c>
      <c r="P6462" s="4">
        <f>YEAR(Table1[[#This Row],[Invoice Date]])</f>
        <v>2021</v>
      </c>
      <c r="Q6462" s="4">
        <f>IFERROR(Table1[[#This Row],[Total Sales]]/Table1[[#This Row],[Units Sold]],4)</f>
        <v>41</v>
      </c>
      <c r="R6462" s="4">
        <f>IFERROR(Table1[[#This Row],[Operating Profit]]/Table1[[#This Row],[Units Sold]],0)</f>
        <v>21.32</v>
      </c>
      <c r="S6462" s="4">
        <f>IFERROR((Table1[[#This Row],[Total Sales]]-Table1[[#This Row],[Operating Profit]])/Table1[[#This Row],[Units Sold]],0)</f>
        <v>19.68</v>
      </c>
      <c r="T6462" s="4" t="str">
        <f>IF(Table1[[#This Row],[Profit per unit]]&gt;$V$8,"Premium","Mass")</f>
        <v>Mass</v>
      </c>
      <c r="U6462" s="4"/>
    </row>
    <row r="6463" spans="2:21" ht="14.25" customHeight="1" x14ac:dyDescent="0.3">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c r="O6463" s="4" t="str">
        <f>TEXT(Table1[[#This Row],[Invoice Date]],"mmm")</f>
        <v>Oct</v>
      </c>
      <c r="P6463" s="4">
        <f>YEAR(Table1[[#This Row],[Invoice Date]])</f>
        <v>2021</v>
      </c>
      <c r="Q6463" s="4">
        <f>IFERROR(Table1[[#This Row],[Total Sales]]/Table1[[#This Row],[Units Sold]],4)</f>
        <v>53</v>
      </c>
      <c r="R6463" s="4">
        <f>IFERROR(Table1[[#This Row],[Operating Profit]]/Table1[[#This Row],[Units Sold]],0)</f>
        <v>25.97</v>
      </c>
      <c r="S6463" s="4">
        <f>IFERROR((Table1[[#This Row],[Total Sales]]-Table1[[#This Row],[Operating Profit]])/Table1[[#This Row],[Units Sold]],0)</f>
        <v>27.03</v>
      </c>
      <c r="T6463" s="4" t="str">
        <f>IF(Table1[[#This Row],[Profit per unit]]&gt;$V$8,"Premium","Mass")</f>
        <v>Mass</v>
      </c>
      <c r="U6463" s="4"/>
    </row>
    <row r="6464" spans="2:21" ht="14.25" customHeight="1" x14ac:dyDescent="0.3">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c r="O6464" s="4" t="str">
        <f>TEXT(Table1[[#This Row],[Invoice Date]],"mmm")</f>
        <v>Oct</v>
      </c>
      <c r="P6464" s="4">
        <f>YEAR(Table1[[#This Row],[Invoice Date]])</f>
        <v>2021</v>
      </c>
      <c r="Q6464" s="4">
        <f>IFERROR(Table1[[#This Row],[Total Sales]]/Table1[[#This Row],[Units Sold]],4)</f>
        <v>53</v>
      </c>
      <c r="R6464" s="4">
        <f>IFERROR(Table1[[#This Row],[Operating Profit]]/Table1[[#This Row],[Units Sold]],0)</f>
        <v>26.5</v>
      </c>
      <c r="S6464" s="4">
        <f>IFERROR((Table1[[#This Row],[Total Sales]]-Table1[[#This Row],[Operating Profit]])/Table1[[#This Row],[Units Sold]],0)</f>
        <v>26.5</v>
      </c>
      <c r="T6464" s="4" t="str">
        <f>IF(Table1[[#This Row],[Profit per unit]]&gt;$V$8,"Premium","Mass")</f>
        <v>Mass</v>
      </c>
      <c r="U6464" s="4"/>
    </row>
    <row r="6465" spans="2:21" ht="14.25" customHeight="1" x14ac:dyDescent="0.3">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c r="O6465" s="4" t="str">
        <f>TEXT(Table1[[#This Row],[Invoice Date]],"mmm")</f>
        <v>Nov</v>
      </c>
      <c r="P6465" s="4">
        <f>YEAR(Table1[[#This Row],[Invoice Date]])</f>
        <v>2021</v>
      </c>
      <c r="Q6465" s="4">
        <f>IFERROR(Table1[[#This Row],[Total Sales]]/Table1[[#This Row],[Units Sold]],4)</f>
        <v>48</v>
      </c>
      <c r="R6465" s="4">
        <f>IFERROR(Table1[[#This Row],[Operating Profit]]/Table1[[#This Row],[Units Sold]],0)</f>
        <v>24.96</v>
      </c>
      <c r="S6465" s="4">
        <f>IFERROR((Table1[[#This Row],[Total Sales]]-Table1[[#This Row],[Operating Profit]])/Table1[[#This Row],[Units Sold]],0)</f>
        <v>23.04</v>
      </c>
      <c r="T6465" s="4" t="str">
        <f>IF(Table1[[#This Row],[Profit per unit]]&gt;$V$8,"Premium","Mass")</f>
        <v>Mass</v>
      </c>
      <c r="U6465" s="4"/>
    </row>
    <row r="6466" spans="2:21" ht="14.25" customHeight="1" x14ac:dyDescent="0.3">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c r="O6466" s="4" t="str">
        <f>TEXT(Table1[[#This Row],[Invoice Date]],"mmm")</f>
        <v>Nov</v>
      </c>
      <c r="P6466" s="4">
        <f>YEAR(Table1[[#This Row],[Invoice Date]])</f>
        <v>2021</v>
      </c>
      <c r="Q6466" s="4">
        <f>IFERROR(Table1[[#This Row],[Total Sales]]/Table1[[#This Row],[Units Sold]],4)</f>
        <v>39</v>
      </c>
      <c r="R6466" s="4">
        <f>IFERROR(Table1[[#This Row],[Operating Profit]]/Table1[[#This Row],[Units Sold]],0)</f>
        <v>18.329999999999998</v>
      </c>
      <c r="S6466" s="4">
        <f>IFERROR((Table1[[#This Row],[Total Sales]]-Table1[[#This Row],[Operating Profit]])/Table1[[#This Row],[Units Sold]],0)</f>
        <v>20.67</v>
      </c>
      <c r="T6466" s="4" t="str">
        <f>IF(Table1[[#This Row],[Profit per unit]]&gt;$V$8,"Premium","Mass")</f>
        <v>Mass</v>
      </c>
      <c r="U6466" s="4"/>
    </row>
    <row r="6467" spans="2:21" ht="14.25" customHeight="1" x14ac:dyDescent="0.3">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c r="O6467" s="4" t="str">
        <f>TEXT(Table1[[#This Row],[Invoice Date]],"mmm")</f>
        <v>Nov</v>
      </c>
      <c r="P6467" s="4">
        <f>YEAR(Table1[[#This Row],[Invoice Date]])</f>
        <v>2021</v>
      </c>
      <c r="Q6467" s="4">
        <f>IFERROR(Table1[[#This Row],[Total Sales]]/Table1[[#This Row],[Units Sold]],4)</f>
        <v>41</v>
      </c>
      <c r="R6467" s="4">
        <f>IFERROR(Table1[[#This Row],[Operating Profit]]/Table1[[#This Row],[Units Sold]],0)</f>
        <v>20.910000000000004</v>
      </c>
      <c r="S6467" s="4">
        <f>IFERROR((Table1[[#This Row],[Total Sales]]-Table1[[#This Row],[Operating Profit]])/Table1[[#This Row],[Units Sold]],0)</f>
        <v>20.089999999999996</v>
      </c>
      <c r="T6467" s="4" t="str">
        <f>IF(Table1[[#This Row],[Profit per unit]]&gt;$V$8,"Premium","Mass")</f>
        <v>Mass</v>
      </c>
      <c r="U6467" s="4"/>
    </row>
    <row r="6468" spans="2:21" ht="14.25" customHeight="1" x14ac:dyDescent="0.3">
      <c r="B6468" s="4" t="s">
        <v>14</v>
      </c>
      <c r="C6468" s="4">
        <v>1185732</v>
      </c>
      <c r="D6468" s="5">
        <v>44522</v>
      </c>
      <c r="E6468" s="4" t="s">
        <v>48</v>
      </c>
      <c r="F6468" s="4" t="s">
        <v>98</v>
      </c>
      <c r="G6468" s="4" t="s">
        <v>99</v>
      </c>
      <c r="H6468" s="6" t="s">
        <v>21</v>
      </c>
      <c r="I6468" s="7">
        <v>52</v>
      </c>
      <c r="J6468" s="8">
        <v>52</v>
      </c>
      <c r="K6468" s="9">
        <v>2704</v>
      </c>
      <c r="L6468" s="9">
        <v>1352</v>
      </c>
      <c r="M6468" s="10">
        <v>0.5</v>
      </c>
      <c r="N6468" s="4" t="s">
        <v>83</v>
      </c>
      <c r="O6468" s="4" t="str">
        <f>TEXT(Table1[[#This Row],[Invoice Date]],"mmm")</f>
        <v>Nov</v>
      </c>
      <c r="P6468" s="4">
        <f>YEAR(Table1[[#This Row],[Invoice Date]])</f>
        <v>2021</v>
      </c>
      <c r="Q6468" s="4">
        <f>IFERROR(Table1[[#This Row],[Total Sales]]/Table1[[#This Row],[Units Sold]],4)</f>
        <v>52</v>
      </c>
      <c r="R6468" s="4">
        <f>IFERROR(Table1[[#This Row],[Operating Profit]]/Table1[[#This Row],[Units Sold]],0)</f>
        <v>26</v>
      </c>
      <c r="S6468" s="4">
        <f>IFERROR((Table1[[#This Row],[Total Sales]]-Table1[[#This Row],[Operating Profit]])/Table1[[#This Row],[Units Sold]],0)</f>
        <v>26</v>
      </c>
      <c r="T6468" s="4" t="str">
        <f>IF(Table1[[#This Row],[Profit per unit]]&gt;$V$8,"Premium","Mass")</f>
        <v>Mass</v>
      </c>
      <c r="U6468" s="4"/>
    </row>
    <row r="6469" spans="2:21" ht="14.25" customHeight="1" x14ac:dyDescent="0.3">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c r="O6469" s="4" t="str">
        <f>TEXT(Table1[[#This Row],[Invoice Date]],"mmm")</f>
        <v>Nov</v>
      </c>
      <c r="P6469" s="4">
        <f>YEAR(Table1[[#This Row],[Invoice Date]])</f>
        <v>2021</v>
      </c>
      <c r="Q6469" s="4">
        <f>IFERROR(Table1[[#This Row],[Total Sales]]/Table1[[#This Row],[Units Sold]],4)</f>
        <v>59</v>
      </c>
      <c r="R6469" s="4">
        <f>IFERROR(Table1[[#This Row],[Operating Profit]]/Table1[[#This Row],[Units Sold]],0)</f>
        <v>28.32</v>
      </c>
      <c r="S6469" s="4">
        <f>IFERROR((Table1[[#This Row],[Total Sales]]-Table1[[#This Row],[Operating Profit]])/Table1[[#This Row],[Units Sold]],0)</f>
        <v>30.68</v>
      </c>
      <c r="T6469" s="4" t="str">
        <f>IF(Table1[[#This Row],[Profit per unit]]&gt;$V$8,"Premium","Mass")</f>
        <v>Mass</v>
      </c>
      <c r="U6469" s="4"/>
    </row>
    <row r="6470" spans="2:21" ht="14.25" customHeight="1" x14ac:dyDescent="0.3">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c r="O6470" s="4" t="str">
        <f>TEXT(Table1[[#This Row],[Invoice Date]],"mmm")</f>
        <v>Nov</v>
      </c>
      <c r="P6470" s="4">
        <f>YEAR(Table1[[#This Row],[Invoice Date]])</f>
        <v>2021</v>
      </c>
      <c r="Q6470" s="4">
        <f>IFERROR(Table1[[#This Row],[Total Sales]]/Table1[[#This Row],[Units Sold]],4)</f>
        <v>66</v>
      </c>
      <c r="R6470" s="4">
        <f>IFERROR(Table1[[#This Row],[Operating Profit]]/Table1[[#This Row],[Units Sold]],0)</f>
        <v>35.64</v>
      </c>
      <c r="S6470" s="4">
        <f>IFERROR((Table1[[#This Row],[Total Sales]]-Table1[[#This Row],[Operating Profit]])/Table1[[#This Row],[Units Sold]],0)</f>
        <v>30.359999999999996</v>
      </c>
      <c r="T6470" s="4" t="str">
        <f>IF(Table1[[#This Row],[Profit per unit]]&gt;$V$8,"Premium","Mass")</f>
        <v>Mass</v>
      </c>
      <c r="U6470" s="4"/>
    </row>
    <row r="6471" spans="2:21" ht="14.25" customHeight="1" x14ac:dyDescent="0.3">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c r="O6471" s="4" t="str">
        <f>TEXT(Table1[[#This Row],[Invoice Date]],"mmm")</f>
        <v>Dec</v>
      </c>
      <c r="P6471" s="4">
        <f>YEAR(Table1[[#This Row],[Invoice Date]])</f>
        <v>2021</v>
      </c>
      <c r="Q6471" s="4">
        <f>IFERROR(Table1[[#This Row],[Total Sales]]/Table1[[#This Row],[Units Sold]],4)</f>
        <v>59</v>
      </c>
      <c r="R6471" s="4">
        <f>IFERROR(Table1[[#This Row],[Operating Profit]]/Table1[[#This Row],[Units Sold]],0)</f>
        <v>32.450000000000003</v>
      </c>
      <c r="S6471" s="4">
        <f>IFERROR((Table1[[#This Row],[Total Sales]]-Table1[[#This Row],[Operating Profit]])/Table1[[#This Row],[Units Sold]],0)</f>
        <v>26.549999999999997</v>
      </c>
      <c r="T6471" s="4" t="str">
        <f>IF(Table1[[#This Row],[Profit per unit]]&gt;$V$8,"Premium","Mass")</f>
        <v>Mass</v>
      </c>
      <c r="U6471" s="4"/>
    </row>
    <row r="6472" spans="2:21" ht="14.25" customHeight="1" x14ac:dyDescent="0.3">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c r="O6472" s="4" t="str">
        <f>TEXT(Table1[[#This Row],[Invoice Date]],"mmm")</f>
        <v>Dec</v>
      </c>
      <c r="P6472" s="4">
        <f>YEAR(Table1[[#This Row],[Invoice Date]])</f>
        <v>2021</v>
      </c>
      <c r="Q6472" s="4">
        <f>IFERROR(Table1[[#This Row],[Total Sales]]/Table1[[#This Row],[Units Sold]],4)</f>
        <v>52</v>
      </c>
      <c r="R6472" s="4">
        <f>IFERROR(Table1[[#This Row],[Operating Profit]]/Table1[[#This Row],[Units Sold]],0)</f>
        <v>24.96</v>
      </c>
      <c r="S6472" s="4">
        <f>IFERROR((Table1[[#This Row],[Total Sales]]-Table1[[#This Row],[Operating Profit]])/Table1[[#This Row],[Units Sold]],0)</f>
        <v>27.04</v>
      </c>
      <c r="T6472" s="4" t="str">
        <f>IF(Table1[[#This Row],[Profit per unit]]&gt;$V$8,"Premium","Mass")</f>
        <v>Mass</v>
      </c>
      <c r="U6472" s="4"/>
    </row>
    <row r="6473" spans="2:21" ht="14.25" customHeight="1" x14ac:dyDescent="0.3">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c r="O6473" s="4" t="str">
        <f>TEXT(Table1[[#This Row],[Invoice Date]],"mmm")</f>
        <v>Dec</v>
      </c>
      <c r="P6473" s="4">
        <f>YEAR(Table1[[#This Row],[Invoice Date]])</f>
        <v>2021</v>
      </c>
      <c r="Q6473" s="4">
        <f>IFERROR(Table1[[#This Row],[Total Sales]]/Table1[[#This Row],[Units Sold]],4)</f>
        <v>51</v>
      </c>
      <c r="R6473" s="4">
        <f>IFERROR(Table1[[#This Row],[Operating Profit]]/Table1[[#This Row],[Units Sold]],0)</f>
        <v>28.050000000000004</v>
      </c>
      <c r="S6473" s="4">
        <f>IFERROR((Table1[[#This Row],[Total Sales]]-Table1[[#This Row],[Operating Profit]])/Table1[[#This Row],[Units Sold]],0)</f>
        <v>22.949999999999996</v>
      </c>
      <c r="T6473" s="4" t="str">
        <f>IF(Table1[[#This Row],[Profit per unit]]&gt;$V$8,"Premium","Mass")</f>
        <v>Mass</v>
      </c>
      <c r="U6473" s="4"/>
    </row>
    <row r="6474" spans="2:21" ht="14.25" customHeight="1" x14ac:dyDescent="0.3">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c r="O6474" s="4" t="str">
        <f>TEXT(Table1[[#This Row],[Invoice Date]],"mmm")</f>
        <v>Dec</v>
      </c>
      <c r="P6474" s="4">
        <f>YEAR(Table1[[#This Row],[Invoice Date]])</f>
        <v>2021</v>
      </c>
      <c r="Q6474" s="4">
        <f>IFERROR(Table1[[#This Row],[Total Sales]]/Table1[[#This Row],[Units Sold]],4)</f>
        <v>49</v>
      </c>
      <c r="R6474" s="4">
        <f>IFERROR(Table1[[#This Row],[Operating Profit]]/Table1[[#This Row],[Units Sold]],0)</f>
        <v>25.97</v>
      </c>
      <c r="S6474" s="4">
        <f>IFERROR((Table1[[#This Row],[Total Sales]]-Table1[[#This Row],[Operating Profit]])/Table1[[#This Row],[Units Sold]],0)</f>
        <v>23.03</v>
      </c>
      <c r="T6474" s="4" t="str">
        <f>IF(Table1[[#This Row],[Profit per unit]]&gt;$V$8,"Premium","Mass")</f>
        <v>Mass</v>
      </c>
      <c r="U6474" s="4"/>
    </row>
    <row r="6475" spans="2:21" ht="14.25" customHeight="1" x14ac:dyDescent="0.3">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c r="O6475" s="4" t="str">
        <f>TEXT(Table1[[#This Row],[Invoice Date]],"mmm")</f>
        <v>Dec</v>
      </c>
      <c r="P6475" s="4">
        <f>YEAR(Table1[[#This Row],[Invoice Date]])</f>
        <v>2021</v>
      </c>
      <c r="Q6475" s="4">
        <f>IFERROR(Table1[[#This Row],[Total Sales]]/Table1[[#This Row],[Units Sold]],4)</f>
        <v>54</v>
      </c>
      <c r="R6475" s="4">
        <f>IFERROR(Table1[[#This Row],[Operating Profit]]/Table1[[#This Row],[Units Sold]],0)</f>
        <v>25.38</v>
      </c>
      <c r="S6475" s="4">
        <f>IFERROR((Table1[[#This Row],[Total Sales]]-Table1[[#This Row],[Operating Profit]])/Table1[[#This Row],[Units Sold]],0)</f>
        <v>28.62</v>
      </c>
      <c r="T6475" s="4" t="str">
        <f>IF(Table1[[#This Row],[Profit per unit]]&gt;$V$8,"Premium","Mass")</f>
        <v>Mass</v>
      </c>
      <c r="U6475" s="4"/>
    </row>
    <row r="6476" spans="2:21" ht="14.25" customHeight="1" x14ac:dyDescent="0.3">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c r="O6476" s="4" t="str">
        <f>TEXT(Table1[[#This Row],[Invoice Date]],"mmm")</f>
        <v>Dec</v>
      </c>
      <c r="P6476" s="4">
        <f>YEAR(Table1[[#This Row],[Invoice Date]])</f>
        <v>2021</v>
      </c>
      <c r="Q6476" s="4">
        <f>IFERROR(Table1[[#This Row],[Total Sales]]/Table1[[#This Row],[Units Sold]],4)</f>
        <v>64</v>
      </c>
      <c r="R6476" s="4">
        <f>IFERROR(Table1[[#This Row],[Operating Profit]]/Table1[[#This Row],[Units Sold]],0)</f>
        <v>33.92</v>
      </c>
      <c r="S6476" s="4">
        <f>IFERROR((Table1[[#This Row],[Total Sales]]-Table1[[#This Row],[Operating Profit]])/Table1[[#This Row],[Units Sold]],0)</f>
        <v>30.08</v>
      </c>
      <c r="T6476" s="4" t="str">
        <f>IF(Table1[[#This Row],[Profit per unit]]&gt;$V$8,"Premium","Mass")</f>
        <v>Mass</v>
      </c>
      <c r="U6476" s="4"/>
    </row>
    <row r="6477" spans="2:21" ht="14.25" customHeight="1" x14ac:dyDescent="0.3">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c r="O6477" s="4" t="str">
        <f>TEXT(Table1[[#This Row],[Invoice Date]],"mmm")</f>
        <v>Jan</v>
      </c>
      <c r="P6477" s="4">
        <f>YEAR(Table1[[#This Row],[Invoice Date]])</f>
        <v>2021</v>
      </c>
      <c r="Q6477" s="4">
        <f>IFERROR(Table1[[#This Row],[Total Sales]]/Table1[[#This Row],[Units Sold]],4)</f>
        <v>29</v>
      </c>
      <c r="R6477" s="4">
        <f>IFERROR(Table1[[#This Row],[Operating Profit]]/Table1[[#This Row],[Units Sold]],0)</f>
        <v>15.660000000000002</v>
      </c>
      <c r="S6477" s="4">
        <f>IFERROR((Table1[[#This Row],[Total Sales]]-Table1[[#This Row],[Operating Profit]])/Table1[[#This Row],[Units Sold]],0)</f>
        <v>13.339999999999998</v>
      </c>
      <c r="T6477" s="4" t="str">
        <f>IF(Table1[[#This Row],[Profit per unit]]&gt;$V$8,"Premium","Mass")</f>
        <v>Mass</v>
      </c>
      <c r="U6477" s="4"/>
    </row>
    <row r="6478" spans="2:21" ht="14.25" customHeight="1" x14ac:dyDescent="0.3">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c r="O6478" s="4" t="str">
        <f>TEXT(Table1[[#This Row],[Invoice Date]],"mmm")</f>
        <v>Jan</v>
      </c>
      <c r="P6478" s="4">
        <f>YEAR(Table1[[#This Row],[Invoice Date]])</f>
        <v>2021</v>
      </c>
      <c r="Q6478" s="4">
        <f>IFERROR(Table1[[#This Row],[Total Sales]]/Table1[[#This Row],[Units Sold]],4)</f>
        <v>29</v>
      </c>
      <c r="R6478" s="4">
        <f>IFERROR(Table1[[#This Row],[Operating Profit]]/Table1[[#This Row],[Units Sold]],0)</f>
        <v>13.049999999999999</v>
      </c>
      <c r="S6478" s="4">
        <f>IFERROR((Table1[[#This Row],[Total Sales]]-Table1[[#This Row],[Operating Profit]])/Table1[[#This Row],[Units Sold]],0)</f>
        <v>15.950000000000001</v>
      </c>
      <c r="T6478" s="4" t="str">
        <f>IF(Table1[[#This Row],[Profit per unit]]&gt;$V$8,"Premium","Mass")</f>
        <v>Mass</v>
      </c>
      <c r="U6478" s="4"/>
    </row>
    <row r="6479" spans="2:21" ht="14.25" customHeight="1" x14ac:dyDescent="0.3">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c r="O6479" s="4" t="str">
        <f>TEXT(Table1[[#This Row],[Invoice Date]],"mmm")</f>
        <v>Jan</v>
      </c>
      <c r="P6479" s="4">
        <f>YEAR(Table1[[#This Row],[Invoice Date]])</f>
        <v>2021</v>
      </c>
      <c r="Q6479" s="4">
        <f>IFERROR(Table1[[#This Row],[Total Sales]]/Table1[[#This Row],[Units Sold]],4)</f>
        <v>18</v>
      </c>
      <c r="R6479" s="4">
        <f>IFERROR(Table1[[#This Row],[Operating Profit]]/Table1[[#This Row],[Units Sold]],0)</f>
        <v>9.9</v>
      </c>
      <c r="S6479" s="4">
        <f>IFERROR((Table1[[#This Row],[Total Sales]]-Table1[[#This Row],[Operating Profit]])/Table1[[#This Row],[Units Sold]],0)</f>
        <v>8.1</v>
      </c>
      <c r="T6479" s="4" t="str">
        <f>IF(Table1[[#This Row],[Profit per unit]]&gt;$V$8,"Premium","Mass")</f>
        <v>Mass</v>
      </c>
      <c r="U6479" s="4"/>
    </row>
    <row r="6480" spans="2:21" ht="14.25" customHeight="1" x14ac:dyDescent="0.3">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c r="O6480" s="4" t="str">
        <f>TEXT(Table1[[#This Row],[Invoice Date]],"mmm")</f>
        <v>Jan</v>
      </c>
      <c r="P6480" s="4">
        <f>YEAR(Table1[[#This Row],[Invoice Date]])</f>
        <v>2021</v>
      </c>
      <c r="Q6480" s="4">
        <f>IFERROR(Table1[[#This Row],[Total Sales]]/Table1[[#This Row],[Units Sold]],4)</f>
        <v>23</v>
      </c>
      <c r="R6480" s="4">
        <f>IFERROR(Table1[[#This Row],[Operating Profit]]/Table1[[#This Row],[Units Sold]],0)</f>
        <v>12.190000000000001</v>
      </c>
      <c r="S6480" s="4">
        <f>IFERROR((Table1[[#This Row],[Total Sales]]-Table1[[#This Row],[Operating Profit]])/Table1[[#This Row],[Units Sold]],0)</f>
        <v>10.809999999999999</v>
      </c>
      <c r="T6480" s="4" t="str">
        <f>IF(Table1[[#This Row],[Profit per unit]]&gt;$V$8,"Premium","Mass")</f>
        <v>Mass</v>
      </c>
      <c r="U6480" s="4"/>
    </row>
    <row r="6481" spans="2:21" ht="14.25" customHeight="1" x14ac:dyDescent="0.3">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c r="O6481" s="4" t="str">
        <f>TEXT(Table1[[#This Row],[Invoice Date]],"mmm")</f>
        <v>Jan</v>
      </c>
      <c r="P6481" s="4">
        <f>YEAR(Table1[[#This Row],[Invoice Date]])</f>
        <v>2021</v>
      </c>
      <c r="Q6481" s="4">
        <f>IFERROR(Table1[[#This Row],[Total Sales]]/Table1[[#This Row],[Units Sold]],4)</f>
        <v>38</v>
      </c>
      <c r="R6481" s="4">
        <f>IFERROR(Table1[[#This Row],[Operating Profit]]/Table1[[#This Row],[Units Sold]],0)</f>
        <v>18.239999999999998</v>
      </c>
      <c r="S6481" s="4">
        <f>IFERROR((Table1[[#This Row],[Total Sales]]-Table1[[#This Row],[Operating Profit]])/Table1[[#This Row],[Units Sold]],0)</f>
        <v>19.760000000000002</v>
      </c>
      <c r="T6481" s="4" t="str">
        <f>IF(Table1[[#This Row],[Profit per unit]]&gt;$V$8,"Premium","Mass")</f>
        <v>Mass</v>
      </c>
      <c r="U6481" s="4"/>
    </row>
    <row r="6482" spans="2:21" ht="14.25" customHeight="1" x14ac:dyDescent="0.3">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c r="O6482" s="4" t="str">
        <f>TEXT(Table1[[#This Row],[Invoice Date]],"mmm")</f>
        <v>Jan</v>
      </c>
      <c r="P6482" s="4">
        <f>YEAR(Table1[[#This Row],[Invoice Date]])</f>
        <v>2021</v>
      </c>
      <c r="Q6482" s="4">
        <f>IFERROR(Table1[[#This Row],[Total Sales]]/Table1[[#This Row],[Units Sold]],4)</f>
        <v>29</v>
      </c>
      <c r="R6482" s="4">
        <f>IFERROR(Table1[[#This Row],[Operating Profit]]/Table1[[#This Row],[Units Sold]],0)</f>
        <v>17.98</v>
      </c>
      <c r="S6482" s="4">
        <f>IFERROR((Table1[[#This Row],[Total Sales]]-Table1[[#This Row],[Operating Profit]])/Table1[[#This Row],[Units Sold]],0)</f>
        <v>11.02</v>
      </c>
      <c r="T6482" s="4" t="str">
        <f>IF(Table1[[#This Row],[Profit per unit]]&gt;$V$8,"Premium","Mass")</f>
        <v>Mass</v>
      </c>
      <c r="U6482" s="4"/>
    </row>
    <row r="6483" spans="2:21" ht="14.25" customHeight="1" x14ac:dyDescent="0.3">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c r="O6483" s="4" t="str">
        <f>TEXT(Table1[[#This Row],[Invoice Date]],"mmm")</f>
        <v>Feb</v>
      </c>
      <c r="P6483" s="4">
        <f>YEAR(Table1[[#This Row],[Invoice Date]])</f>
        <v>2021</v>
      </c>
      <c r="Q6483" s="4">
        <f>IFERROR(Table1[[#This Row],[Total Sales]]/Table1[[#This Row],[Units Sold]],4)</f>
        <v>28</v>
      </c>
      <c r="R6483" s="4">
        <f>IFERROR(Table1[[#This Row],[Operating Profit]]/Table1[[#This Row],[Units Sold]],0)</f>
        <v>14.56</v>
      </c>
      <c r="S6483" s="4">
        <f>IFERROR((Table1[[#This Row],[Total Sales]]-Table1[[#This Row],[Operating Profit]])/Table1[[#This Row],[Units Sold]],0)</f>
        <v>13.44</v>
      </c>
      <c r="T6483" s="4" t="str">
        <f>IF(Table1[[#This Row],[Profit per unit]]&gt;$V$8,"Premium","Mass")</f>
        <v>Mass</v>
      </c>
      <c r="U6483" s="4"/>
    </row>
    <row r="6484" spans="2:21" ht="14.25" customHeight="1" x14ac:dyDescent="0.3">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c r="O6484" s="4" t="str">
        <f>TEXT(Table1[[#This Row],[Invoice Date]],"mmm")</f>
        <v>Feb</v>
      </c>
      <c r="P6484" s="4">
        <f>YEAR(Table1[[#This Row],[Invoice Date]])</f>
        <v>2021</v>
      </c>
      <c r="Q6484" s="4">
        <f>IFERROR(Table1[[#This Row],[Total Sales]]/Table1[[#This Row],[Units Sold]],4)</f>
        <v>27</v>
      </c>
      <c r="R6484" s="4">
        <f>IFERROR(Table1[[#This Row],[Operating Profit]]/Table1[[#This Row],[Units Sold]],0)</f>
        <v>12.959999999999999</v>
      </c>
      <c r="S6484" s="4">
        <f>IFERROR((Table1[[#This Row],[Total Sales]]-Table1[[#This Row],[Operating Profit]])/Table1[[#This Row],[Units Sold]],0)</f>
        <v>14.040000000000001</v>
      </c>
      <c r="T6484" s="4" t="str">
        <f>IF(Table1[[#This Row],[Profit per unit]]&gt;$V$8,"Premium","Mass")</f>
        <v>Mass</v>
      </c>
      <c r="U6484" s="4"/>
    </row>
    <row r="6485" spans="2:21" ht="14.25" customHeight="1" x14ac:dyDescent="0.3">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c r="O6485" s="4" t="str">
        <f>TEXT(Table1[[#This Row],[Invoice Date]],"mmm")</f>
        <v>Feb</v>
      </c>
      <c r="P6485" s="4">
        <f>YEAR(Table1[[#This Row],[Invoice Date]])</f>
        <v>2021</v>
      </c>
      <c r="Q6485" s="4">
        <f>IFERROR(Table1[[#This Row],[Total Sales]]/Table1[[#This Row],[Units Sold]],4)</f>
        <v>18</v>
      </c>
      <c r="R6485" s="4">
        <f>IFERROR(Table1[[#This Row],[Operating Profit]]/Table1[[#This Row],[Units Sold]],0)</f>
        <v>9.9</v>
      </c>
      <c r="S6485" s="4">
        <f>IFERROR((Table1[[#This Row],[Total Sales]]-Table1[[#This Row],[Operating Profit]])/Table1[[#This Row],[Units Sold]],0)</f>
        <v>8.1</v>
      </c>
      <c r="T6485" s="4" t="str">
        <f>IF(Table1[[#This Row],[Profit per unit]]&gt;$V$8,"Premium","Mass")</f>
        <v>Mass</v>
      </c>
      <c r="U6485" s="4"/>
    </row>
    <row r="6486" spans="2:21" ht="14.25" customHeight="1" x14ac:dyDescent="0.3">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c r="O6486" s="4" t="str">
        <f>TEXT(Table1[[#This Row],[Invoice Date]],"mmm")</f>
        <v>Feb</v>
      </c>
      <c r="P6486" s="4">
        <f>YEAR(Table1[[#This Row],[Invoice Date]])</f>
        <v>2021</v>
      </c>
      <c r="Q6486" s="4">
        <f>IFERROR(Table1[[#This Row],[Total Sales]]/Table1[[#This Row],[Units Sold]],4)</f>
        <v>25</v>
      </c>
      <c r="R6486" s="4">
        <f>IFERROR(Table1[[#This Row],[Operating Profit]]/Table1[[#This Row],[Units Sold]],0)</f>
        <v>12.5</v>
      </c>
      <c r="S6486" s="4">
        <f>IFERROR((Table1[[#This Row],[Total Sales]]-Table1[[#This Row],[Operating Profit]])/Table1[[#This Row],[Units Sold]],0)</f>
        <v>12.5</v>
      </c>
      <c r="T6486" s="4" t="str">
        <f>IF(Table1[[#This Row],[Profit per unit]]&gt;$V$8,"Premium","Mass")</f>
        <v>Mass</v>
      </c>
      <c r="U6486" s="4"/>
    </row>
    <row r="6487" spans="2:21" ht="14.25" customHeight="1" x14ac:dyDescent="0.3">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c r="O6487" s="4" t="str">
        <f>TEXT(Table1[[#This Row],[Invoice Date]],"mmm")</f>
        <v>Feb</v>
      </c>
      <c r="P6487" s="4">
        <f>YEAR(Table1[[#This Row],[Invoice Date]])</f>
        <v>2021</v>
      </c>
      <c r="Q6487" s="4">
        <f>IFERROR(Table1[[#This Row],[Total Sales]]/Table1[[#This Row],[Units Sold]],4)</f>
        <v>39</v>
      </c>
      <c r="R6487" s="4">
        <f>IFERROR(Table1[[#This Row],[Operating Profit]]/Table1[[#This Row],[Units Sold]],0)</f>
        <v>17.939999999999998</v>
      </c>
      <c r="S6487" s="4">
        <f>IFERROR((Table1[[#This Row],[Total Sales]]-Table1[[#This Row],[Operating Profit]])/Table1[[#This Row],[Units Sold]],0)</f>
        <v>21.060000000000006</v>
      </c>
      <c r="T6487" s="4" t="str">
        <f>IF(Table1[[#This Row],[Profit per unit]]&gt;$V$8,"Premium","Mass")</f>
        <v>Mass</v>
      </c>
      <c r="U6487" s="4"/>
    </row>
    <row r="6488" spans="2:21" ht="14.25" customHeight="1" x14ac:dyDescent="0.3">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c r="O6488" s="4" t="str">
        <f>TEXT(Table1[[#This Row],[Invoice Date]],"mmm")</f>
        <v>Feb</v>
      </c>
      <c r="P6488" s="4">
        <f>YEAR(Table1[[#This Row],[Invoice Date]])</f>
        <v>2021</v>
      </c>
      <c r="Q6488" s="4">
        <f>IFERROR(Table1[[#This Row],[Total Sales]]/Table1[[#This Row],[Units Sold]],4)</f>
        <v>24</v>
      </c>
      <c r="R6488" s="4">
        <f>IFERROR(Table1[[#This Row],[Operating Profit]]/Table1[[#This Row],[Units Sold]],0)</f>
        <v>14.4</v>
      </c>
      <c r="S6488" s="4">
        <f>IFERROR((Table1[[#This Row],[Total Sales]]-Table1[[#This Row],[Operating Profit]])/Table1[[#This Row],[Units Sold]],0)</f>
        <v>9.6</v>
      </c>
      <c r="T6488" s="4" t="str">
        <f>IF(Table1[[#This Row],[Profit per unit]]&gt;$V$8,"Premium","Mass")</f>
        <v>Mass</v>
      </c>
      <c r="U6488" s="4"/>
    </row>
    <row r="6489" spans="2:21" ht="14.25" customHeight="1" x14ac:dyDescent="0.3">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c r="O6489" s="4" t="str">
        <f>TEXT(Table1[[#This Row],[Invoice Date]],"mmm")</f>
        <v>Mar</v>
      </c>
      <c r="P6489" s="4">
        <f>YEAR(Table1[[#This Row],[Invoice Date]])</f>
        <v>2021</v>
      </c>
      <c r="Q6489" s="4">
        <f>IFERROR(Table1[[#This Row],[Total Sales]]/Table1[[#This Row],[Units Sold]],4)</f>
        <v>23</v>
      </c>
      <c r="R6489" s="4">
        <f>IFERROR(Table1[[#This Row],[Operating Profit]]/Table1[[#This Row],[Units Sold]],0)</f>
        <v>12.65</v>
      </c>
      <c r="S6489" s="4">
        <f>IFERROR((Table1[[#This Row],[Total Sales]]-Table1[[#This Row],[Operating Profit]])/Table1[[#This Row],[Units Sold]],0)</f>
        <v>10.35</v>
      </c>
      <c r="T6489" s="4" t="str">
        <f>IF(Table1[[#This Row],[Profit per unit]]&gt;$V$8,"Premium","Mass")</f>
        <v>Mass</v>
      </c>
      <c r="U6489" s="4"/>
    </row>
    <row r="6490" spans="2:21" ht="14.25" customHeight="1" x14ac:dyDescent="0.3">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c r="O6490" s="4" t="str">
        <f>TEXT(Table1[[#This Row],[Invoice Date]],"mmm")</f>
        <v>Mar</v>
      </c>
      <c r="P6490" s="4">
        <f>YEAR(Table1[[#This Row],[Invoice Date]])</f>
        <v>2021</v>
      </c>
      <c r="Q6490" s="4">
        <f>IFERROR(Table1[[#This Row],[Total Sales]]/Table1[[#This Row],[Units Sold]],4)</f>
        <v>24</v>
      </c>
      <c r="R6490" s="4">
        <f>IFERROR(Table1[[#This Row],[Operating Profit]]/Table1[[#This Row],[Units Sold]],0)</f>
        <v>11.28</v>
      </c>
      <c r="S6490" s="4">
        <f>IFERROR((Table1[[#This Row],[Total Sales]]-Table1[[#This Row],[Operating Profit]])/Table1[[#This Row],[Units Sold]],0)</f>
        <v>12.72</v>
      </c>
      <c r="T6490" s="4" t="str">
        <f>IF(Table1[[#This Row],[Profit per unit]]&gt;$V$8,"Premium","Mass")</f>
        <v>Mass</v>
      </c>
      <c r="U6490" s="4"/>
    </row>
    <row r="6491" spans="2:21" ht="14.25" customHeight="1" x14ac:dyDescent="0.3">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c r="O6491" s="4" t="str">
        <f>TEXT(Table1[[#This Row],[Invoice Date]],"mmm")</f>
        <v>Mar</v>
      </c>
      <c r="P6491" s="4">
        <f>YEAR(Table1[[#This Row],[Invoice Date]])</f>
        <v>2021</v>
      </c>
      <c r="Q6491" s="4">
        <f>IFERROR(Table1[[#This Row],[Total Sales]]/Table1[[#This Row],[Units Sold]],4)</f>
        <v>14</v>
      </c>
      <c r="R6491" s="4">
        <f>IFERROR(Table1[[#This Row],[Operating Profit]]/Table1[[#This Row],[Units Sold]],0)</f>
        <v>7.42</v>
      </c>
      <c r="S6491" s="4">
        <f>IFERROR((Table1[[#This Row],[Total Sales]]-Table1[[#This Row],[Operating Profit]])/Table1[[#This Row],[Units Sold]],0)</f>
        <v>6.58</v>
      </c>
      <c r="T6491" s="4" t="str">
        <f>IF(Table1[[#This Row],[Profit per unit]]&gt;$V$8,"Premium","Mass")</f>
        <v>Mass</v>
      </c>
      <c r="U6491" s="4"/>
    </row>
    <row r="6492" spans="2:21" ht="14.25" customHeight="1" x14ac:dyDescent="0.3">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c r="O6492" s="4" t="str">
        <f>TEXT(Table1[[#This Row],[Invoice Date]],"mmm")</f>
        <v>Mar</v>
      </c>
      <c r="P6492" s="4">
        <f>YEAR(Table1[[#This Row],[Invoice Date]])</f>
        <v>2021</v>
      </c>
      <c r="Q6492" s="4">
        <f>IFERROR(Table1[[#This Row],[Total Sales]]/Table1[[#This Row],[Units Sold]],4)</f>
        <v>19</v>
      </c>
      <c r="R6492" s="4">
        <f>IFERROR(Table1[[#This Row],[Operating Profit]]/Table1[[#This Row],[Units Sold]],0)</f>
        <v>9.879999999999999</v>
      </c>
      <c r="S6492" s="4">
        <f>IFERROR((Table1[[#This Row],[Total Sales]]-Table1[[#This Row],[Operating Profit]])/Table1[[#This Row],[Units Sold]],0)</f>
        <v>9.120000000000001</v>
      </c>
      <c r="T6492" s="4" t="str">
        <f>IF(Table1[[#This Row],[Profit per unit]]&gt;$V$8,"Premium","Mass")</f>
        <v>Mass</v>
      </c>
      <c r="U6492" s="4"/>
    </row>
    <row r="6493" spans="2:21" ht="14.25" customHeight="1" x14ac:dyDescent="0.3">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c r="O6493" s="4" t="str">
        <f>TEXT(Table1[[#This Row],[Invoice Date]],"mmm")</f>
        <v>Mar</v>
      </c>
      <c r="P6493" s="4">
        <f>YEAR(Table1[[#This Row],[Invoice Date]])</f>
        <v>2021</v>
      </c>
      <c r="Q6493" s="4">
        <f>IFERROR(Table1[[#This Row],[Total Sales]]/Table1[[#This Row],[Units Sold]],4)</f>
        <v>32</v>
      </c>
      <c r="R6493" s="4">
        <f>IFERROR(Table1[[#This Row],[Operating Profit]]/Table1[[#This Row],[Units Sold]],0)</f>
        <v>14.719999999999999</v>
      </c>
      <c r="S6493" s="4">
        <f>IFERROR((Table1[[#This Row],[Total Sales]]-Table1[[#This Row],[Operating Profit]])/Table1[[#This Row],[Units Sold]],0)</f>
        <v>17.28</v>
      </c>
      <c r="T6493" s="4" t="str">
        <f>IF(Table1[[#This Row],[Profit per unit]]&gt;$V$8,"Premium","Mass")</f>
        <v>Mass</v>
      </c>
      <c r="U6493" s="4"/>
    </row>
    <row r="6494" spans="2:21" ht="14.25" customHeight="1" x14ac:dyDescent="0.3">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c r="O6494" s="4" t="str">
        <f>TEXT(Table1[[#This Row],[Invoice Date]],"mmm")</f>
        <v>Mar</v>
      </c>
      <c r="P6494" s="4">
        <f>YEAR(Table1[[#This Row],[Invoice Date]])</f>
        <v>2021</v>
      </c>
      <c r="Q6494" s="4">
        <f>IFERROR(Table1[[#This Row],[Total Sales]]/Table1[[#This Row],[Units Sold]],4)</f>
        <v>24</v>
      </c>
      <c r="R6494" s="4">
        <f>IFERROR(Table1[[#This Row],[Operating Profit]]/Table1[[#This Row],[Units Sold]],0)</f>
        <v>14.88</v>
      </c>
      <c r="S6494" s="4">
        <f>IFERROR((Table1[[#This Row],[Total Sales]]-Table1[[#This Row],[Operating Profit]])/Table1[[#This Row],[Units Sold]],0)</f>
        <v>9.1199999999999992</v>
      </c>
      <c r="T6494" s="4" t="str">
        <f>IF(Table1[[#This Row],[Profit per unit]]&gt;$V$8,"Premium","Mass")</f>
        <v>Mass</v>
      </c>
      <c r="U6494" s="4"/>
    </row>
    <row r="6495" spans="2:21" ht="14.25" customHeight="1" x14ac:dyDescent="0.3">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c r="O6495" s="4" t="str">
        <f>TEXT(Table1[[#This Row],[Invoice Date]],"mmm")</f>
        <v>Apr</v>
      </c>
      <c r="P6495" s="4">
        <f>YEAR(Table1[[#This Row],[Invoice Date]])</f>
        <v>2021</v>
      </c>
      <c r="Q6495" s="4">
        <f>IFERROR(Table1[[#This Row],[Total Sales]]/Table1[[#This Row],[Units Sold]],4)</f>
        <v>23</v>
      </c>
      <c r="R6495" s="4">
        <f>IFERROR(Table1[[#This Row],[Operating Profit]]/Table1[[#This Row],[Units Sold]],0)</f>
        <v>12.42</v>
      </c>
      <c r="S6495" s="4">
        <f>IFERROR((Table1[[#This Row],[Total Sales]]-Table1[[#This Row],[Operating Profit]])/Table1[[#This Row],[Units Sold]],0)</f>
        <v>10.58</v>
      </c>
      <c r="T6495" s="4" t="str">
        <f>IF(Table1[[#This Row],[Profit per unit]]&gt;$V$8,"Premium","Mass")</f>
        <v>Mass</v>
      </c>
      <c r="U6495" s="4"/>
    </row>
    <row r="6496" spans="2:21" ht="14.25" customHeight="1" x14ac:dyDescent="0.3">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c r="O6496" s="4" t="str">
        <f>TEXT(Table1[[#This Row],[Invoice Date]],"mmm")</f>
        <v>Apr</v>
      </c>
      <c r="P6496" s="4">
        <f>YEAR(Table1[[#This Row],[Invoice Date]])</f>
        <v>2021</v>
      </c>
      <c r="Q6496" s="4">
        <f>IFERROR(Table1[[#This Row],[Total Sales]]/Table1[[#This Row],[Units Sold]],4)</f>
        <v>23</v>
      </c>
      <c r="R6496" s="4">
        <f>IFERROR(Table1[[#This Row],[Operating Profit]]/Table1[[#This Row],[Units Sold]],0)</f>
        <v>11.5</v>
      </c>
      <c r="S6496" s="4">
        <f>IFERROR((Table1[[#This Row],[Total Sales]]-Table1[[#This Row],[Operating Profit]])/Table1[[#This Row],[Units Sold]],0)</f>
        <v>11.5</v>
      </c>
      <c r="T6496" s="4" t="str">
        <f>IF(Table1[[#This Row],[Profit per unit]]&gt;$V$8,"Premium","Mass")</f>
        <v>Mass</v>
      </c>
      <c r="U6496" s="4"/>
    </row>
    <row r="6497" spans="2:21" ht="14.25" customHeight="1" x14ac:dyDescent="0.3">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c r="O6497" s="4" t="str">
        <f>TEXT(Table1[[#This Row],[Invoice Date]],"mmm")</f>
        <v>Apr</v>
      </c>
      <c r="P6497" s="4">
        <f>YEAR(Table1[[#This Row],[Invoice Date]])</f>
        <v>2021</v>
      </c>
      <c r="Q6497" s="4">
        <f>IFERROR(Table1[[#This Row],[Total Sales]]/Table1[[#This Row],[Units Sold]],4)</f>
        <v>14</v>
      </c>
      <c r="R6497" s="4">
        <f>IFERROR(Table1[[#This Row],[Operating Profit]]/Table1[[#This Row],[Units Sold]],0)</f>
        <v>7.7</v>
      </c>
      <c r="S6497" s="4">
        <f>IFERROR((Table1[[#This Row],[Total Sales]]-Table1[[#This Row],[Operating Profit]])/Table1[[#This Row],[Units Sold]],0)</f>
        <v>6.3</v>
      </c>
      <c r="T6497" s="4" t="str">
        <f>IF(Table1[[#This Row],[Profit per unit]]&gt;$V$8,"Premium","Mass")</f>
        <v>Mass</v>
      </c>
      <c r="U6497" s="4"/>
    </row>
    <row r="6498" spans="2:21" ht="14.25" customHeight="1" x14ac:dyDescent="0.3">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c r="O6498" s="4" t="str">
        <f>TEXT(Table1[[#This Row],[Invoice Date]],"mmm")</f>
        <v>Apr</v>
      </c>
      <c r="P6498" s="4">
        <f>YEAR(Table1[[#This Row],[Invoice Date]])</f>
        <v>2021</v>
      </c>
      <c r="Q6498" s="4">
        <f>IFERROR(Table1[[#This Row],[Total Sales]]/Table1[[#This Row],[Units Sold]],4)</f>
        <v>19</v>
      </c>
      <c r="R6498" s="4">
        <f>IFERROR(Table1[[#This Row],[Operating Profit]]/Table1[[#This Row],[Units Sold]],0)</f>
        <v>9.8800000000000008</v>
      </c>
      <c r="S6498" s="4">
        <f>IFERROR((Table1[[#This Row],[Total Sales]]-Table1[[#This Row],[Operating Profit]])/Table1[[#This Row],[Units Sold]],0)</f>
        <v>9.1199999999999992</v>
      </c>
      <c r="T6498" s="4" t="str">
        <f>IF(Table1[[#This Row],[Profit per unit]]&gt;$V$8,"Premium","Mass")</f>
        <v>Mass</v>
      </c>
      <c r="U6498" s="4"/>
    </row>
    <row r="6499" spans="2:21" ht="14.25" customHeight="1" x14ac:dyDescent="0.3">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c r="O6499" s="4" t="str">
        <f>TEXT(Table1[[#This Row],[Invoice Date]],"mmm")</f>
        <v>Apr</v>
      </c>
      <c r="P6499" s="4">
        <f>YEAR(Table1[[#This Row],[Invoice Date]])</f>
        <v>2021</v>
      </c>
      <c r="Q6499" s="4">
        <f>IFERROR(Table1[[#This Row],[Total Sales]]/Table1[[#This Row],[Units Sold]],4)</f>
        <v>38</v>
      </c>
      <c r="R6499" s="4">
        <f>IFERROR(Table1[[#This Row],[Operating Profit]]/Table1[[#This Row],[Units Sold]],0)</f>
        <v>18.240000000000002</v>
      </c>
      <c r="S6499" s="4">
        <f>IFERROR((Table1[[#This Row],[Total Sales]]-Table1[[#This Row],[Operating Profit]])/Table1[[#This Row],[Units Sold]],0)</f>
        <v>19.759999999999998</v>
      </c>
      <c r="T6499" s="4" t="str">
        <f>IF(Table1[[#This Row],[Profit per unit]]&gt;$V$8,"Premium","Mass")</f>
        <v>Mass</v>
      </c>
      <c r="U6499" s="4"/>
    </row>
    <row r="6500" spans="2:21" ht="14.25" customHeight="1" x14ac:dyDescent="0.3">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c r="O6500" s="4" t="str">
        <f>TEXT(Table1[[#This Row],[Invoice Date]],"mmm")</f>
        <v>Apr</v>
      </c>
      <c r="P6500" s="4">
        <f>YEAR(Table1[[#This Row],[Invoice Date]])</f>
        <v>2021</v>
      </c>
      <c r="Q6500" s="4">
        <f>IFERROR(Table1[[#This Row],[Total Sales]]/Table1[[#This Row],[Units Sold]],4)</f>
        <v>28</v>
      </c>
      <c r="R6500" s="4">
        <f>IFERROR(Table1[[#This Row],[Operating Profit]]/Table1[[#This Row],[Units Sold]],0)</f>
        <v>17.080000000000002</v>
      </c>
      <c r="S6500" s="4">
        <f>IFERROR((Table1[[#This Row],[Total Sales]]-Table1[[#This Row],[Operating Profit]])/Table1[[#This Row],[Units Sold]],0)</f>
        <v>10.92</v>
      </c>
      <c r="T6500" s="4" t="str">
        <f>IF(Table1[[#This Row],[Profit per unit]]&gt;$V$8,"Premium","Mass")</f>
        <v>Mass</v>
      </c>
      <c r="U6500" s="4"/>
    </row>
    <row r="6501" spans="2:21" ht="14.25" customHeight="1" x14ac:dyDescent="0.3">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c r="O6501" s="4" t="str">
        <f>TEXT(Table1[[#This Row],[Invoice Date]],"mmm")</f>
        <v>May</v>
      </c>
      <c r="P6501" s="4">
        <f>YEAR(Table1[[#This Row],[Invoice Date]])</f>
        <v>2021</v>
      </c>
      <c r="Q6501" s="4">
        <f>IFERROR(Table1[[#This Row],[Total Sales]]/Table1[[#This Row],[Units Sold]],4)</f>
        <v>39</v>
      </c>
      <c r="R6501" s="4">
        <f>IFERROR(Table1[[#This Row],[Operating Profit]]/Table1[[#This Row],[Units Sold]],0)</f>
        <v>21.45</v>
      </c>
      <c r="S6501" s="4">
        <f>IFERROR((Table1[[#This Row],[Total Sales]]-Table1[[#This Row],[Operating Profit]])/Table1[[#This Row],[Units Sold]],0)</f>
        <v>17.55</v>
      </c>
      <c r="T6501" s="4" t="str">
        <f>IF(Table1[[#This Row],[Profit per unit]]&gt;$V$8,"Premium","Mass")</f>
        <v>Mass</v>
      </c>
      <c r="U6501" s="4"/>
    </row>
    <row r="6502" spans="2:21" ht="14.25" customHeight="1" x14ac:dyDescent="0.3">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c r="O6502" s="4" t="str">
        <f>TEXT(Table1[[#This Row],[Invoice Date]],"mmm")</f>
        <v>May</v>
      </c>
      <c r="P6502" s="4">
        <f>YEAR(Table1[[#This Row],[Invoice Date]])</f>
        <v>2021</v>
      </c>
      <c r="Q6502" s="4">
        <f>IFERROR(Table1[[#This Row],[Total Sales]]/Table1[[#This Row],[Units Sold]],4)</f>
        <v>37</v>
      </c>
      <c r="R6502" s="4">
        <f>IFERROR(Table1[[#This Row],[Operating Profit]]/Table1[[#This Row],[Units Sold]],0)</f>
        <v>16.649999999999999</v>
      </c>
      <c r="S6502" s="4">
        <f>IFERROR((Table1[[#This Row],[Total Sales]]-Table1[[#This Row],[Operating Profit]])/Table1[[#This Row],[Units Sold]],0)</f>
        <v>20.350000000000001</v>
      </c>
      <c r="T6502" s="4" t="str">
        <f>IF(Table1[[#This Row],[Profit per unit]]&gt;$V$8,"Premium","Mass")</f>
        <v>Mass</v>
      </c>
      <c r="U6502" s="4"/>
    </row>
    <row r="6503" spans="2:21" ht="14.25" customHeight="1" x14ac:dyDescent="0.3">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c r="O6503" s="4" t="str">
        <f>TEXT(Table1[[#This Row],[Invoice Date]],"mmm")</f>
        <v>May</v>
      </c>
      <c r="P6503" s="4">
        <f>YEAR(Table1[[#This Row],[Invoice Date]])</f>
        <v>2021</v>
      </c>
      <c r="Q6503" s="4">
        <f>IFERROR(Table1[[#This Row],[Total Sales]]/Table1[[#This Row],[Units Sold]],4)</f>
        <v>33</v>
      </c>
      <c r="R6503" s="4">
        <f>IFERROR(Table1[[#This Row],[Operating Profit]]/Table1[[#This Row],[Units Sold]],0)</f>
        <v>17.82</v>
      </c>
      <c r="S6503" s="4">
        <f>IFERROR((Table1[[#This Row],[Total Sales]]-Table1[[#This Row],[Operating Profit]])/Table1[[#This Row],[Units Sold]],0)</f>
        <v>15.180000000000001</v>
      </c>
      <c r="T6503" s="4" t="str">
        <f>IF(Table1[[#This Row],[Profit per unit]]&gt;$V$8,"Premium","Mass")</f>
        <v>Mass</v>
      </c>
      <c r="U6503" s="4"/>
    </row>
    <row r="6504" spans="2:21" ht="14.25" customHeight="1" x14ac:dyDescent="0.3">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c r="O6504" s="4" t="str">
        <f>TEXT(Table1[[#This Row],[Invoice Date]],"mmm")</f>
        <v>May</v>
      </c>
      <c r="P6504" s="4">
        <f>YEAR(Table1[[#This Row],[Invoice Date]])</f>
        <v>2021</v>
      </c>
      <c r="Q6504" s="4">
        <f>IFERROR(Table1[[#This Row],[Total Sales]]/Table1[[#This Row],[Units Sold]],4)</f>
        <v>33</v>
      </c>
      <c r="R6504" s="4">
        <f>IFERROR(Table1[[#This Row],[Operating Profit]]/Table1[[#This Row],[Units Sold]],0)</f>
        <v>16.829999999999998</v>
      </c>
      <c r="S6504" s="4">
        <f>IFERROR((Table1[[#This Row],[Total Sales]]-Table1[[#This Row],[Operating Profit]])/Table1[[#This Row],[Units Sold]],0)</f>
        <v>16.170000000000002</v>
      </c>
      <c r="T6504" s="4" t="str">
        <f>IF(Table1[[#This Row],[Profit per unit]]&gt;$V$8,"Premium","Mass")</f>
        <v>Mass</v>
      </c>
      <c r="U6504" s="4"/>
    </row>
    <row r="6505" spans="2:21" ht="14.25" customHeight="1" x14ac:dyDescent="0.3">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c r="O6505" s="4" t="str">
        <f>TEXT(Table1[[#This Row],[Invoice Date]],"mmm")</f>
        <v>May</v>
      </c>
      <c r="P6505" s="4">
        <f>YEAR(Table1[[#This Row],[Invoice Date]])</f>
        <v>2021</v>
      </c>
      <c r="Q6505" s="4">
        <f>IFERROR(Table1[[#This Row],[Total Sales]]/Table1[[#This Row],[Units Sold]],4)</f>
        <v>41</v>
      </c>
      <c r="R6505" s="4">
        <f>IFERROR(Table1[[#This Row],[Operating Profit]]/Table1[[#This Row],[Units Sold]],0)</f>
        <v>19.269999999999996</v>
      </c>
      <c r="S6505" s="4">
        <f>IFERROR((Table1[[#This Row],[Total Sales]]-Table1[[#This Row],[Operating Profit]])/Table1[[#This Row],[Units Sold]],0)</f>
        <v>21.730000000000004</v>
      </c>
      <c r="T6505" s="4" t="str">
        <f>IF(Table1[[#This Row],[Profit per unit]]&gt;$V$8,"Premium","Mass")</f>
        <v>Mass</v>
      </c>
      <c r="U6505" s="4"/>
    </row>
    <row r="6506" spans="2:21" ht="14.25" customHeight="1" x14ac:dyDescent="0.3">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c r="O6506" s="4" t="str">
        <f>TEXT(Table1[[#This Row],[Invoice Date]],"mmm")</f>
        <v>May</v>
      </c>
      <c r="P6506" s="4">
        <f>YEAR(Table1[[#This Row],[Invoice Date]])</f>
        <v>2021</v>
      </c>
      <c r="Q6506" s="4">
        <f>IFERROR(Table1[[#This Row],[Total Sales]]/Table1[[#This Row],[Units Sold]],4)</f>
        <v>47</v>
      </c>
      <c r="R6506" s="4">
        <f>IFERROR(Table1[[#This Row],[Operating Profit]]/Table1[[#This Row],[Units Sold]],0)</f>
        <v>30.08</v>
      </c>
      <c r="S6506" s="4">
        <f>IFERROR((Table1[[#This Row],[Total Sales]]-Table1[[#This Row],[Operating Profit]])/Table1[[#This Row],[Units Sold]],0)</f>
        <v>16.920000000000002</v>
      </c>
      <c r="T6506" s="4" t="str">
        <f>IF(Table1[[#This Row],[Profit per unit]]&gt;$V$8,"Premium","Mass")</f>
        <v>Mass</v>
      </c>
      <c r="U6506" s="4"/>
    </row>
    <row r="6507" spans="2:21" ht="14.25" customHeight="1" x14ac:dyDescent="0.3">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c r="O6507" s="4" t="str">
        <f>TEXT(Table1[[#This Row],[Invoice Date]],"mmm")</f>
        <v>Jun</v>
      </c>
      <c r="P6507" s="4">
        <f>YEAR(Table1[[#This Row],[Invoice Date]])</f>
        <v>2021</v>
      </c>
      <c r="Q6507" s="4">
        <f>IFERROR(Table1[[#This Row],[Total Sales]]/Table1[[#This Row],[Units Sold]],4)</f>
        <v>44</v>
      </c>
      <c r="R6507" s="4">
        <f>IFERROR(Table1[[#This Row],[Operating Profit]]/Table1[[#This Row],[Units Sold]],0)</f>
        <v>22.880000000000003</v>
      </c>
      <c r="S6507" s="4">
        <f>IFERROR((Table1[[#This Row],[Total Sales]]-Table1[[#This Row],[Operating Profit]])/Table1[[#This Row],[Units Sold]],0)</f>
        <v>21.119999999999997</v>
      </c>
      <c r="T6507" s="4" t="str">
        <f>IF(Table1[[#This Row],[Profit per unit]]&gt;$V$8,"Premium","Mass")</f>
        <v>Mass</v>
      </c>
      <c r="U6507" s="4"/>
    </row>
    <row r="6508" spans="2:21" ht="14.25" customHeight="1" x14ac:dyDescent="0.3">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c r="O6508" s="4" t="str">
        <f>TEXT(Table1[[#This Row],[Invoice Date]],"mmm")</f>
        <v>Jun</v>
      </c>
      <c r="P6508" s="4">
        <f>YEAR(Table1[[#This Row],[Invoice Date]])</f>
        <v>2021</v>
      </c>
      <c r="Q6508" s="4">
        <f>IFERROR(Table1[[#This Row],[Total Sales]]/Table1[[#This Row],[Units Sold]],4)</f>
        <v>37</v>
      </c>
      <c r="R6508" s="4">
        <f>IFERROR(Table1[[#This Row],[Operating Profit]]/Table1[[#This Row],[Units Sold]],0)</f>
        <v>17.39</v>
      </c>
      <c r="S6508" s="4">
        <f>IFERROR((Table1[[#This Row],[Total Sales]]-Table1[[#This Row],[Operating Profit]])/Table1[[#This Row],[Units Sold]],0)</f>
        <v>19.61</v>
      </c>
      <c r="T6508" s="4" t="str">
        <f>IF(Table1[[#This Row],[Profit per unit]]&gt;$V$8,"Premium","Mass")</f>
        <v>Mass</v>
      </c>
      <c r="U6508" s="4"/>
    </row>
    <row r="6509" spans="2:21" ht="14.25" customHeight="1" x14ac:dyDescent="0.3">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c r="O6509" s="4" t="str">
        <f>TEXT(Table1[[#This Row],[Invoice Date]],"mmm")</f>
        <v>Jun</v>
      </c>
      <c r="P6509" s="4">
        <f>YEAR(Table1[[#This Row],[Invoice Date]])</f>
        <v>2021</v>
      </c>
      <c r="Q6509" s="4">
        <f>IFERROR(Table1[[#This Row],[Total Sales]]/Table1[[#This Row],[Units Sold]],4)</f>
        <v>41</v>
      </c>
      <c r="R6509" s="4">
        <f>IFERROR(Table1[[#This Row],[Operating Profit]]/Table1[[#This Row],[Units Sold]],0)</f>
        <v>22.55</v>
      </c>
      <c r="S6509" s="4">
        <f>IFERROR((Table1[[#This Row],[Total Sales]]-Table1[[#This Row],[Operating Profit]])/Table1[[#This Row],[Units Sold]],0)</f>
        <v>18.45</v>
      </c>
      <c r="T6509" s="4" t="str">
        <f>IF(Table1[[#This Row],[Profit per unit]]&gt;$V$8,"Premium","Mass")</f>
        <v>Mass</v>
      </c>
      <c r="U6509" s="4"/>
    </row>
    <row r="6510" spans="2:21" ht="14.25" customHeight="1" x14ac:dyDescent="0.3">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c r="O6510" s="4" t="str">
        <f>TEXT(Table1[[#This Row],[Invoice Date]],"mmm")</f>
        <v>Jun</v>
      </c>
      <c r="P6510" s="4">
        <f>YEAR(Table1[[#This Row],[Invoice Date]])</f>
        <v>2021</v>
      </c>
      <c r="Q6510" s="4">
        <f>IFERROR(Table1[[#This Row],[Total Sales]]/Table1[[#This Row],[Units Sold]],4)</f>
        <v>43</v>
      </c>
      <c r="R6510" s="4">
        <f>IFERROR(Table1[[#This Row],[Operating Profit]]/Table1[[#This Row],[Units Sold]],0)</f>
        <v>21.5</v>
      </c>
      <c r="S6510" s="4">
        <f>IFERROR((Table1[[#This Row],[Total Sales]]-Table1[[#This Row],[Operating Profit]])/Table1[[#This Row],[Units Sold]],0)</f>
        <v>21.5</v>
      </c>
      <c r="T6510" s="4" t="str">
        <f>IF(Table1[[#This Row],[Profit per unit]]&gt;$V$8,"Premium","Mass")</f>
        <v>Mass</v>
      </c>
      <c r="U6510" s="4"/>
    </row>
    <row r="6511" spans="2:21" ht="14.25" customHeight="1" x14ac:dyDescent="0.3">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c r="O6511" s="4" t="str">
        <f>TEXT(Table1[[#This Row],[Invoice Date]],"mmm")</f>
        <v>Jun</v>
      </c>
      <c r="P6511" s="4">
        <f>YEAR(Table1[[#This Row],[Invoice Date]])</f>
        <v>2021</v>
      </c>
      <c r="Q6511" s="4">
        <f>IFERROR(Table1[[#This Row],[Total Sales]]/Table1[[#This Row],[Units Sold]],4)</f>
        <v>57</v>
      </c>
      <c r="R6511" s="4">
        <f>IFERROR(Table1[[#This Row],[Operating Profit]]/Table1[[#This Row],[Units Sold]],0)</f>
        <v>25.649999999999995</v>
      </c>
      <c r="S6511" s="4">
        <f>IFERROR((Table1[[#This Row],[Total Sales]]-Table1[[#This Row],[Operating Profit]])/Table1[[#This Row],[Units Sold]],0)</f>
        <v>31.35</v>
      </c>
      <c r="T6511" s="4" t="str">
        <f>IF(Table1[[#This Row],[Profit per unit]]&gt;$V$8,"Premium","Mass")</f>
        <v>Mass</v>
      </c>
      <c r="U6511" s="4"/>
    </row>
    <row r="6512" spans="2:21" ht="14.25" customHeight="1" x14ac:dyDescent="0.3">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c r="O6512" s="4" t="str">
        <f>TEXT(Table1[[#This Row],[Invoice Date]],"mmm")</f>
        <v>Jun</v>
      </c>
      <c r="P6512" s="4">
        <f>YEAR(Table1[[#This Row],[Invoice Date]])</f>
        <v>2021</v>
      </c>
      <c r="Q6512" s="4">
        <f>IFERROR(Table1[[#This Row],[Total Sales]]/Table1[[#This Row],[Units Sold]],4)</f>
        <v>60</v>
      </c>
      <c r="R6512" s="4">
        <f>IFERROR(Table1[[#This Row],[Operating Profit]]/Table1[[#This Row],[Units Sold]],0)</f>
        <v>37.799999999999997</v>
      </c>
      <c r="S6512" s="4">
        <f>IFERROR((Table1[[#This Row],[Total Sales]]-Table1[[#This Row],[Operating Profit]])/Table1[[#This Row],[Units Sold]],0)</f>
        <v>22.200000000000003</v>
      </c>
      <c r="T6512" s="4" t="str">
        <f>IF(Table1[[#This Row],[Profit per unit]]&gt;$V$8,"Premium","Mass")</f>
        <v>Mass</v>
      </c>
      <c r="U6512" s="4"/>
    </row>
    <row r="6513" spans="2:21" ht="14.25" customHeight="1" x14ac:dyDescent="0.3">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c r="O6513" s="4" t="str">
        <f>TEXT(Table1[[#This Row],[Invoice Date]],"mmm")</f>
        <v>Jul</v>
      </c>
      <c r="P6513" s="4">
        <f>YEAR(Table1[[#This Row],[Invoice Date]])</f>
        <v>2021</v>
      </c>
      <c r="Q6513" s="4">
        <f>IFERROR(Table1[[#This Row],[Total Sales]]/Table1[[#This Row],[Units Sold]],4)</f>
        <v>58</v>
      </c>
      <c r="R6513" s="4">
        <f>IFERROR(Table1[[#This Row],[Operating Profit]]/Table1[[#This Row],[Units Sold]],0)</f>
        <v>29.580000000000002</v>
      </c>
      <c r="S6513" s="4">
        <f>IFERROR((Table1[[#This Row],[Total Sales]]-Table1[[#This Row],[Operating Profit]])/Table1[[#This Row],[Units Sold]],0)</f>
        <v>28.419999999999998</v>
      </c>
      <c r="T6513" s="4" t="str">
        <f>IF(Table1[[#This Row],[Profit per unit]]&gt;$V$8,"Premium","Mass")</f>
        <v>Mass</v>
      </c>
      <c r="U6513" s="4"/>
    </row>
    <row r="6514" spans="2:21" ht="14.25" customHeight="1" x14ac:dyDescent="0.3">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c r="O6514" s="4" t="str">
        <f>TEXT(Table1[[#This Row],[Invoice Date]],"mmm")</f>
        <v>Jul</v>
      </c>
      <c r="P6514" s="4">
        <f>YEAR(Table1[[#This Row],[Invoice Date]])</f>
        <v>2021</v>
      </c>
      <c r="Q6514" s="4">
        <f>IFERROR(Table1[[#This Row],[Total Sales]]/Table1[[#This Row],[Units Sold]],4)</f>
        <v>53</v>
      </c>
      <c r="R6514" s="4">
        <f>IFERROR(Table1[[#This Row],[Operating Profit]]/Table1[[#This Row],[Units Sold]],0)</f>
        <v>23.849999999999998</v>
      </c>
      <c r="S6514" s="4">
        <f>IFERROR((Table1[[#This Row],[Total Sales]]-Table1[[#This Row],[Operating Profit]])/Table1[[#This Row],[Units Sold]],0)</f>
        <v>29.150000000000002</v>
      </c>
      <c r="T6514" s="4" t="str">
        <f>IF(Table1[[#This Row],[Profit per unit]]&gt;$V$8,"Premium","Mass")</f>
        <v>Mass</v>
      </c>
      <c r="U6514" s="4"/>
    </row>
    <row r="6515" spans="2:21" ht="14.25" customHeight="1" x14ac:dyDescent="0.3">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c r="O6515" s="4" t="str">
        <f>TEXT(Table1[[#This Row],[Invoice Date]],"mmm")</f>
        <v>Jul</v>
      </c>
      <c r="P6515" s="4">
        <f>YEAR(Table1[[#This Row],[Invoice Date]])</f>
        <v>2021</v>
      </c>
      <c r="Q6515" s="4">
        <f>IFERROR(Table1[[#This Row],[Total Sales]]/Table1[[#This Row],[Units Sold]],4)</f>
        <v>48</v>
      </c>
      <c r="R6515" s="4">
        <f>IFERROR(Table1[[#This Row],[Operating Profit]]/Table1[[#This Row],[Units Sold]],0)</f>
        <v>24</v>
      </c>
      <c r="S6515" s="4">
        <f>IFERROR((Table1[[#This Row],[Total Sales]]-Table1[[#This Row],[Operating Profit]])/Table1[[#This Row],[Units Sold]],0)</f>
        <v>24</v>
      </c>
      <c r="T6515" s="4" t="str">
        <f>IF(Table1[[#This Row],[Profit per unit]]&gt;$V$8,"Premium","Mass")</f>
        <v>Mass</v>
      </c>
      <c r="U6515" s="4"/>
    </row>
    <row r="6516" spans="2:21" ht="14.25" customHeight="1" x14ac:dyDescent="0.3">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c r="O6516" s="4" t="str">
        <f>TEXT(Table1[[#This Row],[Invoice Date]],"mmm")</f>
        <v>Jul</v>
      </c>
      <c r="P6516" s="4">
        <f>YEAR(Table1[[#This Row],[Invoice Date]])</f>
        <v>2021</v>
      </c>
      <c r="Q6516" s="4">
        <f>IFERROR(Table1[[#This Row],[Total Sales]]/Table1[[#This Row],[Units Sold]],4)</f>
        <v>48</v>
      </c>
      <c r="R6516" s="4">
        <f>IFERROR(Table1[[#This Row],[Operating Profit]]/Table1[[#This Row],[Units Sold]],0)</f>
        <v>25.44</v>
      </c>
      <c r="S6516" s="4">
        <f>IFERROR((Table1[[#This Row],[Total Sales]]-Table1[[#This Row],[Operating Profit]])/Table1[[#This Row],[Units Sold]],0)</f>
        <v>22.56</v>
      </c>
      <c r="T6516" s="4" t="str">
        <f>IF(Table1[[#This Row],[Profit per unit]]&gt;$V$8,"Premium","Mass")</f>
        <v>Mass</v>
      </c>
      <c r="U6516" s="4"/>
    </row>
    <row r="6517" spans="2:21" ht="14.25" customHeight="1" x14ac:dyDescent="0.3">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c r="O6517" s="4" t="str">
        <f>TEXT(Table1[[#This Row],[Invoice Date]],"mmm")</f>
        <v>Jul</v>
      </c>
      <c r="P6517" s="4">
        <f>YEAR(Table1[[#This Row],[Invoice Date]])</f>
        <v>2021</v>
      </c>
      <c r="Q6517" s="4">
        <f>IFERROR(Table1[[#This Row],[Total Sales]]/Table1[[#This Row],[Units Sold]],4)</f>
        <v>59</v>
      </c>
      <c r="R6517" s="4">
        <f>IFERROR(Table1[[#This Row],[Operating Profit]]/Table1[[#This Row],[Units Sold]],0)</f>
        <v>28.32</v>
      </c>
      <c r="S6517" s="4">
        <f>IFERROR((Table1[[#This Row],[Total Sales]]-Table1[[#This Row],[Operating Profit]])/Table1[[#This Row],[Units Sold]],0)</f>
        <v>30.68</v>
      </c>
      <c r="T6517" s="4" t="str">
        <f>IF(Table1[[#This Row],[Profit per unit]]&gt;$V$8,"Premium","Mass")</f>
        <v>Mass</v>
      </c>
      <c r="U6517" s="4"/>
    </row>
    <row r="6518" spans="2:21" ht="14.25" customHeight="1" x14ac:dyDescent="0.3">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c r="O6518" s="4" t="str">
        <f>TEXT(Table1[[#This Row],[Invoice Date]],"mmm")</f>
        <v>Jul</v>
      </c>
      <c r="P6518" s="4">
        <f>YEAR(Table1[[#This Row],[Invoice Date]])</f>
        <v>2021</v>
      </c>
      <c r="Q6518" s="4">
        <f>IFERROR(Table1[[#This Row],[Total Sales]]/Table1[[#This Row],[Units Sold]],4)</f>
        <v>61</v>
      </c>
      <c r="R6518" s="4">
        <f>IFERROR(Table1[[#This Row],[Operating Profit]]/Table1[[#This Row],[Units Sold]],0)</f>
        <v>37.21</v>
      </c>
      <c r="S6518" s="4">
        <f>IFERROR((Table1[[#This Row],[Total Sales]]-Table1[[#This Row],[Operating Profit]])/Table1[[#This Row],[Units Sold]],0)</f>
        <v>23.79</v>
      </c>
      <c r="T6518" s="4" t="str">
        <f>IF(Table1[[#This Row],[Profit per unit]]&gt;$V$8,"Premium","Mass")</f>
        <v>Mass</v>
      </c>
      <c r="U6518" s="4"/>
    </row>
    <row r="6519" spans="2:21" ht="14.25" customHeight="1" x14ac:dyDescent="0.3">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c r="O6519" s="4" t="str">
        <f>TEXT(Table1[[#This Row],[Invoice Date]],"mmm")</f>
        <v>Aug</v>
      </c>
      <c r="P6519" s="4">
        <f>YEAR(Table1[[#This Row],[Invoice Date]])</f>
        <v>2021</v>
      </c>
      <c r="Q6519" s="4">
        <f>IFERROR(Table1[[#This Row],[Total Sales]]/Table1[[#This Row],[Units Sold]],4)</f>
        <v>56</v>
      </c>
      <c r="R6519" s="4">
        <f>IFERROR(Table1[[#This Row],[Operating Profit]]/Table1[[#This Row],[Units Sold]],0)</f>
        <v>30.240000000000002</v>
      </c>
      <c r="S6519" s="4">
        <f>IFERROR((Table1[[#This Row],[Total Sales]]-Table1[[#This Row],[Operating Profit]])/Table1[[#This Row],[Units Sold]],0)</f>
        <v>25.759999999999998</v>
      </c>
      <c r="T6519" s="4" t="str">
        <f>IF(Table1[[#This Row],[Profit per unit]]&gt;$V$8,"Premium","Mass")</f>
        <v>Mass</v>
      </c>
      <c r="U6519" s="4"/>
    </row>
    <row r="6520" spans="2:21" ht="14.25" customHeight="1" x14ac:dyDescent="0.3">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c r="O6520" s="4" t="str">
        <f>TEXT(Table1[[#This Row],[Invoice Date]],"mmm")</f>
        <v>Aug</v>
      </c>
      <c r="P6520" s="4">
        <f>YEAR(Table1[[#This Row],[Invoice Date]])</f>
        <v>2021</v>
      </c>
      <c r="Q6520" s="4">
        <f>IFERROR(Table1[[#This Row],[Total Sales]]/Table1[[#This Row],[Units Sold]],4)</f>
        <v>50</v>
      </c>
      <c r="R6520" s="4">
        <f>IFERROR(Table1[[#This Row],[Operating Profit]]/Table1[[#This Row],[Units Sold]],0)</f>
        <v>24</v>
      </c>
      <c r="S6520" s="4">
        <f>IFERROR((Table1[[#This Row],[Total Sales]]-Table1[[#This Row],[Operating Profit]])/Table1[[#This Row],[Units Sold]],0)</f>
        <v>26</v>
      </c>
      <c r="T6520" s="4" t="str">
        <f>IF(Table1[[#This Row],[Profit per unit]]&gt;$V$8,"Premium","Mass")</f>
        <v>Mass</v>
      </c>
      <c r="U6520" s="4"/>
    </row>
    <row r="6521" spans="2:21" ht="14.25" customHeight="1" x14ac:dyDescent="0.3">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c r="O6521" s="4" t="str">
        <f>TEXT(Table1[[#This Row],[Invoice Date]],"mmm")</f>
        <v>Aug</v>
      </c>
      <c r="P6521" s="4">
        <f>YEAR(Table1[[#This Row],[Invoice Date]])</f>
        <v>2021</v>
      </c>
      <c r="Q6521" s="4">
        <f>IFERROR(Table1[[#This Row],[Total Sales]]/Table1[[#This Row],[Units Sold]],4)</f>
        <v>48</v>
      </c>
      <c r="R6521" s="4">
        <f>IFERROR(Table1[[#This Row],[Operating Profit]]/Table1[[#This Row],[Units Sold]],0)</f>
        <v>24.96</v>
      </c>
      <c r="S6521" s="4">
        <f>IFERROR((Table1[[#This Row],[Total Sales]]-Table1[[#This Row],[Operating Profit]])/Table1[[#This Row],[Units Sold]],0)</f>
        <v>23.04</v>
      </c>
      <c r="T6521" s="4" t="str">
        <f>IF(Table1[[#This Row],[Profit per unit]]&gt;$V$8,"Premium","Mass")</f>
        <v>Mass</v>
      </c>
      <c r="U6521" s="4"/>
    </row>
    <row r="6522" spans="2:21" ht="14.25" customHeight="1" x14ac:dyDescent="0.3">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c r="O6522" s="4" t="str">
        <f>TEXT(Table1[[#This Row],[Invoice Date]],"mmm")</f>
        <v>Aug</v>
      </c>
      <c r="P6522" s="4">
        <f>YEAR(Table1[[#This Row],[Invoice Date]])</f>
        <v>2021</v>
      </c>
      <c r="Q6522" s="4">
        <f>IFERROR(Table1[[#This Row],[Total Sales]]/Table1[[#This Row],[Units Sold]],4)</f>
        <v>39</v>
      </c>
      <c r="R6522" s="4">
        <f>IFERROR(Table1[[#This Row],[Operating Profit]]/Table1[[#This Row],[Units Sold]],0)</f>
        <v>20.28</v>
      </c>
      <c r="S6522" s="4">
        <f>IFERROR((Table1[[#This Row],[Total Sales]]-Table1[[#This Row],[Operating Profit]])/Table1[[#This Row],[Units Sold]],0)</f>
        <v>18.72</v>
      </c>
      <c r="T6522" s="4" t="str">
        <f>IF(Table1[[#This Row],[Profit per unit]]&gt;$V$8,"Premium","Mass")</f>
        <v>Mass</v>
      </c>
      <c r="U6522" s="4"/>
    </row>
    <row r="6523" spans="2:21" ht="14.25" customHeight="1" x14ac:dyDescent="0.3">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c r="O6523" s="4" t="str">
        <f>TEXT(Table1[[#This Row],[Invoice Date]],"mmm")</f>
        <v>Aug</v>
      </c>
      <c r="P6523" s="4">
        <f>YEAR(Table1[[#This Row],[Invoice Date]])</f>
        <v>2021</v>
      </c>
      <c r="Q6523" s="4">
        <f>IFERROR(Table1[[#This Row],[Total Sales]]/Table1[[#This Row],[Units Sold]],4)</f>
        <v>46</v>
      </c>
      <c r="R6523" s="4">
        <f>IFERROR(Table1[[#This Row],[Operating Profit]]/Table1[[#This Row],[Units Sold]],0)</f>
        <v>20.699999999999996</v>
      </c>
      <c r="S6523" s="4">
        <f>IFERROR((Table1[[#This Row],[Total Sales]]-Table1[[#This Row],[Operating Profit]])/Table1[[#This Row],[Units Sold]],0)</f>
        <v>25.300000000000004</v>
      </c>
      <c r="T6523" s="4" t="str">
        <f>IF(Table1[[#This Row],[Profit per unit]]&gt;$V$8,"Premium","Mass")</f>
        <v>Mass</v>
      </c>
      <c r="U6523" s="4"/>
    </row>
    <row r="6524" spans="2:21" ht="14.25" customHeight="1" x14ac:dyDescent="0.3">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c r="O6524" s="4" t="str">
        <f>TEXT(Table1[[#This Row],[Invoice Date]],"mmm")</f>
        <v>Aug</v>
      </c>
      <c r="P6524" s="4">
        <f>YEAR(Table1[[#This Row],[Invoice Date]])</f>
        <v>2021</v>
      </c>
      <c r="Q6524" s="4">
        <f>IFERROR(Table1[[#This Row],[Total Sales]]/Table1[[#This Row],[Units Sold]],4)</f>
        <v>53</v>
      </c>
      <c r="R6524" s="4">
        <f>IFERROR(Table1[[#This Row],[Operating Profit]]/Table1[[#This Row],[Units Sold]],0)</f>
        <v>34.450000000000003</v>
      </c>
      <c r="S6524" s="4">
        <f>IFERROR((Table1[[#This Row],[Total Sales]]-Table1[[#This Row],[Operating Profit]])/Table1[[#This Row],[Units Sold]],0)</f>
        <v>18.549999999999997</v>
      </c>
      <c r="T6524" s="4" t="str">
        <f>IF(Table1[[#This Row],[Profit per unit]]&gt;$V$8,"Premium","Mass")</f>
        <v>Mass</v>
      </c>
      <c r="U6524" s="4"/>
    </row>
    <row r="6525" spans="2:21" ht="14.25" customHeight="1" x14ac:dyDescent="0.3">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c r="O6525" s="4" t="str">
        <f>TEXT(Table1[[#This Row],[Invoice Date]],"mmm")</f>
        <v>Sep</v>
      </c>
      <c r="P6525" s="4">
        <f>YEAR(Table1[[#This Row],[Invoice Date]])</f>
        <v>2021</v>
      </c>
      <c r="Q6525" s="4">
        <f>IFERROR(Table1[[#This Row],[Total Sales]]/Table1[[#This Row],[Units Sold]],4)</f>
        <v>47</v>
      </c>
      <c r="R6525" s="4">
        <f>IFERROR(Table1[[#This Row],[Operating Profit]]/Table1[[#This Row],[Units Sold]],0)</f>
        <v>25.380000000000003</v>
      </c>
      <c r="S6525" s="4">
        <f>IFERROR((Table1[[#This Row],[Total Sales]]-Table1[[#This Row],[Operating Profit]])/Table1[[#This Row],[Units Sold]],0)</f>
        <v>21.619999999999997</v>
      </c>
      <c r="T6525" s="4" t="str">
        <f>IF(Table1[[#This Row],[Profit per unit]]&gt;$V$8,"Premium","Mass")</f>
        <v>Mass</v>
      </c>
      <c r="U6525" s="4"/>
    </row>
    <row r="6526" spans="2:21" ht="14.25" customHeight="1" x14ac:dyDescent="0.3">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c r="O6526" s="4" t="str">
        <f>TEXT(Table1[[#This Row],[Invoice Date]],"mmm")</f>
        <v>Sep</v>
      </c>
      <c r="P6526" s="4">
        <f>YEAR(Table1[[#This Row],[Invoice Date]])</f>
        <v>2021</v>
      </c>
      <c r="Q6526" s="4">
        <f>IFERROR(Table1[[#This Row],[Total Sales]]/Table1[[#This Row],[Units Sold]],4)</f>
        <v>42</v>
      </c>
      <c r="R6526" s="4">
        <f>IFERROR(Table1[[#This Row],[Operating Profit]]/Table1[[#This Row],[Units Sold]],0)</f>
        <v>18.899999999999999</v>
      </c>
      <c r="S6526" s="4">
        <f>IFERROR((Table1[[#This Row],[Total Sales]]-Table1[[#This Row],[Operating Profit]])/Table1[[#This Row],[Units Sold]],0)</f>
        <v>23.1</v>
      </c>
      <c r="T6526" s="4" t="str">
        <f>IF(Table1[[#This Row],[Profit per unit]]&gt;$V$8,"Premium","Mass")</f>
        <v>Mass</v>
      </c>
      <c r="U6526" s="4"/>
    </row>
    <row r="6527" spans="2:21" ht="14.25" customHeight="1" x14ac:dyDescent="0.3">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c r="O6527" s="4" t="str">
        <f>TEXT(Table1[[#This Row],[Invoice Date]],"mmm")</f>
        <v>Sep</v>
      </c>
      <c r="P6527" s="4">
        <f>YEAR(Table1[[#This Row],[Invoice Date]])</f>
        <v>2021</v>
      </c>
      <c r="Q6527" s="4">
        <f>IFERROR(Table1[[#This Row],[Total Sales]]/Table1[[#This Row],[Units Sold]],4)</f>
        <v>19</v>
      </c>
      <c r="R6527" s="4">
        <f>IFERROR(Table1[[#This Row],[Operating Profit]]/Table1[[#This Row],[Units Sold]],0)</f>
        <v>9.5</v>
      </c>
      <c r="S6527" s="4">
        <f>IFERROR((Table1[[#This Row],[Total Sales]]-Table1[[#This Row],[Operating Profit]])/Table1[[#This Row],[Units Sold]],0)</f>
        <v>9.5</v>
      </c>
      <c r="T6527" s="4" t="str">
        <f>IF(Table1[[#This Row],[Profit per unit]]&gt;$V$8,"Premium","Mass")</f>
        <v>Mass</v>
      </c>
      <c r="U6527" s="4"/>
    </row>
    <row r="6528" spans="2:21" ht="14.25" customHeight="1" x14ac:dyDescent="0.3">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c r="O6528" s="4" t="str">
        <f>TEXT(Table1[[#This Row],[Invoice Date]],"mmm")</f>
        <v>Sep</v>
      </c>
      <c r="P6528" s="4">
        <f>YEAR(Table1[[#This Row],[Invoice Date]])</f>
        <v>2021</v>
      </c>
      <c r="Q6528" s="4">
        <f>IFERROR(Table1[[#This Row],[Total Sales]]/Table1[[#This Row],[Units Sold]],4)</f>
        <v>19</v>
      </c>
      <c r="R6528" s="4">
        <f>IFERROR(Table1[[#This Row],[Operating Profit]]/Table1[[#This Row],[Units Sold]],0)</f>
        <v>10.45</v>
      </c>
      <c r="S6528" s="4">
        <f>IFERROR((Table1[[#This Row],[Total Sales]]-Table1[[#This Row],[Operating Profit]])/Table1[[#This Row],[Units Sold]],0)</f>
        <v>8.5500000000000007</v>
      </c>
      <c r="T6528" s="4" t="str">
        <f>IF(Table1[[#This Row],[Profit per unit]]&gt;$V$8,"Premium","Mass")</f>
        <v>Mass</v>
      </c>
      <c r="U6528" s="4"/>
    </row>
    <row r="6529" spans="2:21" ht="14.25" customHeight="1" x14ac:dyDescent="0.3">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c r="O6529" s="4" t="str">
        <f>TEXT(Table1[[#This Row],[Invoice Date]],"mmm")</f>
        <v>Sep</v>
      </c>
      <c r="P6529" s="4">
        <f>YEAR(Table1[[#This Row],[Invoice Date]])</f>
        <v>2021</v>
      </c>
      <c r="Q6529" s="4">
        <f>IFERROR(Table1[[#This Row],[Total Sales]]/Table1[[#This Row],[Units Sold]],4)</f>
        <v>29</v>
      </c>
      <c r="R6529" s="4">
        <f>IFERROR(Table1[[#This Row],[Operating Profit]]/Table1[[#This Row],[Units Sold]],0)</f>
        <v>13.92</v>
      </c>
      <c r="S6529" s="4">
        <f>IFERROR((Table1[[#This Row],[Total Sales]]-Table1[[#This Row],[Operating Profit]])/Table1[[#This Row],[Units Sold]],0)</f>
        <v>15.08</v>
      </c>
      <c r="T6529" s="4" t="str">
        <f>IF(Table1[[#This Row],[Profit per unit]]&gt;$V$8,"Premium","Mass")</f>
        <v>Mass</v>
      </c>
      <c r="U6529" s="4"/>
    </row>
    <row r="6530" spans="2:21" ht="14.25" customHeight="1" x14ac:dyDescent="0.3">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c r="O6530" s="4" t="str">
        <f>TEXT(Table1[[#This Row],[Invoice Date]],"mmm")</f>
        <v>Sep</v>
      </c>
      <c r="P6530" s="4">
        <f>YEAR(Table1[[#This Row],[Invoice Date]])</f>
        <v>2021</v>
      </c>
      <c r="Q6530" s="4">
        <f>IFERROR(Table1[[#This Row],[Total Sales]]/Table1[[#This Row],[Units Sold]],4)</f>
        <v>32</v>
      </c>
      <c r="R6530" s="4">
        <f>IFERROR(Table1[[#This Row],[Operating Profit]]/Table1[[#This Row],[Units Sold]],0)</f>
        <v>19.84</v>
      </c>
      <c r="S6530" s="4">
        <f>IFERROR((Table1[[#This Row],[Total Sales]]-Table1[[#This Row],[Operating Profit]])/Table1[[#This Row],[Units Sold]],0)</f>
        <v>12.160000000000002</v>
      </c>
      <c r="T6530" s="4" t="str">
        <f>IF(Table1[[#This Row],[Profit per unit]]&gt;$V$8,"Premium","Mass")</f>
        <v>Mass</v>
      </c>
      <c r="U6530" s="4"/>
    </row>
    <row r="6531" spans="2:21" ht="14.25" customHeight="1" x14ac:dyDescent="0.3">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c r="O6531" s="4" t="str">
        <f>TEXT(Table1[[#This Row],[Invoice Date]],"mmm")</f>
        <v>Oct</v>
      </c>
      <c r="P6531" s="4">
        <f>YEAR(Table1[[#This Row],[Invoice Date]])</f>
        <v>2021</v>
      </c>
      <c r="Q6531" s="4">
        <f>IFERROR(Table1[[#This Row],[Total Sales]]/Table1[[#This Row],[Units Sold]],4)</f>
        <v>32</v>
      </c>
      <c r="R6531" s="4">
        <f>IFERROR(Table1[[#This Row],[Operating Profit]]/Table1[[#This Row],[Units Sold]],0)</f>
        <v>17.28</v>
      </c>
      <c r="S6531" s="4">
        <f>IFERROR((Table1[[#This Row],[Total Sales]]-Table1[[#This Row],[Operating Profit]])/Table1[[#This Row],[Units Sold]],0)</f>
        <v>14.719999999999999</v>
      </c>
      <c r="T6531" s="4" t="str">
        <f>IF(Table1[[#This Row],[Profit per unit]]&gt;$V$8,"Premium","Mass")</f>
        <v>Mass</v>
      </c>
      <c r="U6531" s="4"/>
    </row>
    <row r="6532" spans="2:21" ht="14.25" customHeight="1" x14ac:dyDescent="0.3">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c r="O6532" s="4" t="str">
        <f>TEXT(Table1[[#This Row],[Invoice Date]],"mmm")</f>
        <v>Oct</v>
      </c>
      <c r="P6532" s="4">
        <f>YEAR(Table1[[#This Row],[Invoice Date]])</f>
        <v>2021</v>
      </c>
      <c r="Q6532" s="4">
        <f>IFERROR(Table1[[#This Row],[Total Sales]]/Table1[[#This Row],[Units Sold]],4)</f>
        <v>25</v>
      </c>
      <c r="R6532" s="4">
        <f>IFERROR(Table1[[#This Row],[Operating Profit]]/Table1[[#This Row],[Units Sold]],0)</f>
        <v>11.249999999999998</v>
      </c>
      <c r="S6532" s="4">
        <f>IFERROR((Table1[[#This Row],[Total Sales]]-Table1[[#This Row],[Operating Profit]])/Table1[[#This Row],[Units Sold]],0)</f>
        <v>13.750000000000002</v>
      </c>
      <c r="T6532" s="4" t="str">
        <f>IF(Table1[[#This Row],[Profit per unit]]&gt;$V$8,"Premium","Mass")</f>
        <v>Mass</v>
      </c>
      <c r="U6532" s="4"/>
    </row>
    <row r="6533" spans="2:21" ht="14.25" customHeight="1" x14ac:dyDescent="0.3">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c r="O6533" s="4" t="str">
        <f>TEXT(Table1[[#This Row],[Invoice Date]],"mmm")</f>
        <v>Oct</v>
      </c>
      <c r="P6533" s="4">
        <f>YEAR(Table1[[#This Row],[Invoice Date]])</f>
        <v>2021</v>
      </c>
      <c r="Q6533" s="4">
        <f>IFERROR(Table1[[#This Row],[Total Sales]]/Table1[[#This Row],[Units Sold]],4)</f>
        <v>24</v>
      </c>
      <c r="R6533" s="4">
        <f>IFERROR(Table1[[#This Row],[Operating Profit]]/Table1[[#This Row],[Units Sold]],0)</f>
        <v>12.96</v>
      </c>
      <c r="S6533" s="4">
        <f>IFERROR((Table1[[#This Row],[Total Sales]]-Table1[[#This Row],[Operating Profit]])/Table1[[#This Row],[Units Sold]],0)</f>
        <v>11.04</v>
      </c>
      <c r="T6533" s="4" t="str">
        <f>IF(Table1[[#This Row],[Profit per unit]]&gt;$V$8,"Premium","Mass")</f>
        <v>Mass</v>
      </c>
      <c r="U6533" s="4"/>
    </row>
    <row r="6534" spans="2:21" ht="14.25" customHeight="1" x14ac:dyDescent="0.3">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c r="O6534" s="4" t="str">
        <f>TEXT(Table1[[#This Row],[Invoice Date]],"mmm")</f>
        <v>Oct</v>
      </c>
      <c r="P6534" s="4">
        <f>YEAR(Table1[[#This Row],[Invoice Date]])</f>
        <v>2021</v>
      </c>
      <c r="Q6534" s="4">
        <f>IFERROR(Table1[[#This Row],[Total Sales]]/Table1[[#This Row],[Units Sold]],4)</f>
        <v>23</v>
      </c>
      <c r="R6534" s="4">
        <f>IFERROR(Table1[[#This Row],[Operating Profit]]/Table1[[#This Row],[Units Sold]],0)</f>
        <v>11.5</v>
      </c>
      <c r="S6534" s="4">
        <f>IFERROR((Table1[[#This Row],[Total Sales]]-Table1[[#This Row],[Operating Profit]])/Table1[[#This Row],[Units Sold]],0)</f>
        <v>11.5</v>
      </c>
      <c r="T6534" s="4" t="str">
        <f>IF(Table1[[#This Row],[Profit per unit]]&gt;$V$8,"Premium","Mass")</f>
        <v>Mass</v>
      </c>
      <c r="U6534" s="4"/>
    </row>
    <row r="6535" spans="2:21" ht="14.25" customHeight="1" x14ac:dyDescent="0.3">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c r="O6535" s="4" t="str">
        <f>TEXT(Table1[[#This Row],[Invoice Date]],"mmm")</f>
        <v>Oct</v>
      </c>
      <c r="P6535" s="4">
        <f>YEAR(Table1[[#This Row],[Invoice Date]])</f>
        <v>2021</v>
      </c>
      <c r="Q6535" s="4">
        <f>IFERROR(Table1[[#This Row],[Total Sales]]/Table1[[#This Row],[Units Sold]],4)</f>
        <v>32</v>
      </c>
      <c r="R6535" s="4">
        <f>IFERROR(Table1[[#This Row],[Operating Profit]]/Table1[[#This Row],[Units Sold]],0)</f>
        <v>16</v>
      </c>
      <c r="S6535" s="4">
        <f>IFERROR((Table1[[#This Row],[Total Sales]]-Table1[[#This Row],[Operating Profit]])/Table1[[#This Row],[Units Sold]],0)</f>
        <v>16</v>
      </c>
      <c r="T6535" s="4" t="str">
        <f>IF(Table1[[#This Row],[Profit per unit]]&gt;$V$8,"Premium","Mass")</f>
        <v>Mass</v>
      </c>
      <c r="U6535" s="4"/>
    </row>
    <row r="6536" spans="2:21" ht="14.25" customHeight="1" x14ac:dyDescent="0.3">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c r="O6536" s="4" t="str">
        <f>TEXT(Table1[[#This Row],[Invoice Date]],"mmm")</f>
        <v>Oct</v>
      </c>
      <c r="P6536" s="4">
        <f>YEAR(Table1[[#This Row],[Invoice Date]])</f>
        <v>2021</v>
      </c>
      <c r="Q6536" s="4">
        <f>IFERROR(Table1[[#This Row],[Total Sales]]/Table1[[#This Row],[Units Sold]],4)</f>
        <v>33</v>
      </c>
      <c r="R6536" s="4">
        <f>IFERROR(Table1[[#This Row],[Operating Profit]]/Table1[[#This Row],[Units Sold]],0)</f>
        <v>21.12</v>
      </c>
      <c r="S6536" s="4">
        <f>IFERROR((Table1[[#This Row],[Total Sales]]-Table1[[#This Row],[Operating Profit]])/Table1[[#This Row],[Units Sold]],0)</f>
        <v>11.879999999999999</v>
      </c>
      <c r="T6536" s="4" t="str">
        <f>IF(Table1[[#This Row],[Profit per unit]]&gt;$V$8,"Premium","Mass")</f>
        <v>Mass</v>
      </c>
      <c r="U6536" s="4"/>
    </row>
    <row r="6537" spans="2:21" ht="14.25" customHeight="1" x14ac:dyDescent="0.3">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c r="O6537" s="4" t="str">
        <f>TEXT(Table1[[#This Row],[Invoice Date]],"mmm")</f>
        <v>Nov</v>
      </c>
      <c r="P6537" s="4">
        <f>YEAR(Table1[[#This Row],[Invoice Date]])</f>
        <v>2021</v>
      </c>
      <c r="Q6537" s="4">
        <f>IFERROR(Table1[[#This Row],[Total Sales]]/Table1[[#This Row],[Units Sold]],4)</f>
        <v>28</v>
      </c>
      <c r="R6537" s="4">
        <f>IFERROR(Table1[[#This Row],[Operating Profit]]/Table1[[#This Row],[Units Sold]],0)</f>
        <v>15.12</v>
      </c>
      <c r="S6537" s="4">
        <f>IFERROR((Table1[[#This Row],[Total Sales]]-Table1[[#This Row],[Operating Profit]])/Table1[[#This Row],[Units Sold]],0)</f>
        <v>12.88</v>
      </c>
      <c r="T6537" s="4" t="str">
        <f>IF(Table1[[#This Row],[Profit per unit]]&gt;$V$8,"Premium","Mass")</f>
        <v>Mass</v>
      </c>
      <c r="U6537" s="4"/>
    </row>
    <row r="6538" spans="2:21" ht="14.25" customHeight="1" x14ac:dyDescent="0.3">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c r="O6538" s="4" t="str">
        <f>TEXT(Table1[[#This Row],[Invoice Date]],"mmm")</f>
        <v>Nov</v>
      </c>
      <c r="P6538" s="4">
        <f>YEAR(Table1[[#This Row],[Invoice Date]])</f>
        <v>2021</v>
      </c>
      <c r="Q6538" s="4">
        <f>IFERROR(Table1[[#This Row],[Total Sales]]/Table1[[#This Row],[Units Sold]],4)</f>
        <v>18</v>
      </c>
      <c r="R6538" s="4">
        <f>IFERROR(Table1[[#This Row],[Operating Profit]]/Table1[[#This Row],[Units Sold]],0)</f>
        <v>8.1</v>
      </c>
      <c r="S6538" s="4">
        <f>IFERROR((Table1[[#This Row],[Total Sales]]-Table1[[#This Row],[Operating Profit]])/Table1[[#This Row],[Units Sold]],0)</f>
        <v>9.9000000000000021</v>
      </c>
      <c r="T6538" s="4" t="str">
        <f>IF(Table1[[#This Row],[Profit per unit]]&gt;$V$8,"Premium","Mass")</f>
        <v>Mass</v>
      </c>
      <c r="U6538" s="4"/>
    </row>
    <row r="6539" spans="2:21" ht="14.25" customHeight="1" x14ac:dyDescent="0.3">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c r="O6539" s="4" t="str">
        <f>TEXT(Table1[[#This Row],[Invoice Date]],"mmm")</f>
        <v>Nov</v>
      </c>
      <c r="P6539" s="4">
        <f>YEAR(Table1[[#This Row],[Invoice Date]])</f>
        <v>2021</v>
      </c>
      <c r="Q6539" s="4">
        <f>IFERROR(Table1[[#This Row],[Total Sales]]/Table1[[#This Row],[Units Sold]],4)</f>
        <v>28</v>
      </c>
      <c r="R6539" s="4">
        <f>IFERROR(Table1[[#This Row],[Operating Profit]]/Table1[[#This Row],[Units Sold]],0)</f>
        <v>15.120000000000001</v>
      </c>
      <c r="S6539" s="4">
        <f>IFERROR((Table1[[#This Row],[Total Sales]]-Table1[[#This Row],[Operating Profit]])/Table1[[#This Row],[Units Sold]],0)</f>
        <v>12.879999999999999</v>
      </c>
      <c r="T6539" s="4" t="str">
        <f>IF(Table1[[#This Row],[Profit per unit]]&gt;$V$8,"Premium","Mass")</f>
        <v>Mass</v>
      </c>
      <c r="U6539" s="4"/>
    </row>
    <row r="6540" spans="2:21" ht="14.25" customHeight="1" x14ac:dyDescent="0.3">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c r="O6540" s="4" t="str">
        <f>TEXT(Table1[[#This Row],[Invoice Date]],"mmm")</f>
        <v>Nov</v>
      </c>
      <c r="P6540" s="4">
        <f>YEAR(Table1[[#This Row],[Invoice Date]])</f>
        <v>2021</v>
      </c>
      <c r="Q6540" s="4">
        <f>IFERROR(Table1[[#This Row],[Total Sales]]/Table1[[#This Row],[Units Sold]],4)</f>
        <v>54</v>
      </c>
      <c r="R6540" s="4">
        <f>IFERROR(Table1[[#This Row],[Operating Profit]]/Table1[[#This Row],[Units Sold]],0)</f>
        <v>28.62</v>
      </c>
      <c r="S6540" s="4">
        <f>IFERROR((Table1[[#This Row],[Total Sales]]-Table1[[#This Row],[Operating Profit]])/Table1[[#This Row],[Units Sold]],0)</f>
        <v>25.38</v>
      </c>
      <c r="T6540" s="4" t="str">
        <f>IF(Table1[[#This Row],[Profit per unit]]&gt;$V$8,"Premium","Mass")</f>
        <v>Mass</v>
      </c>
      <c r="U6540" s="4"/>
    </row>
    <row r="6541" spans="2:21" ht="14.25" customHeight="1" x14ac:dyDescent="0.3">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c r="O6541" s="4" t="str">
        <f>TEXT(Table1[[#This Row],[Invoice Date]],"mmm")</f>
        <v>Nov</v>
      </c>
      <c r="P6541" s="4">
        <f>YEAR(Table1[[#This Row],[Invoice Date]])</f>
        <v>2021</v>
      </c>
      <c r="Q6541" s="4">
        <f>IFERROR(Table1[[#This Row],[Total Sales]]/Table1[[#This Row],[Units Sold]],4)</f>
        <v>71</v>
      </c>
      <c r="R6541" s="4">
        <f>IFERROR(Table1[[#This Row],[Operating Profit]]/Table1[[#This Row],[Units Sold]],0)</f>
        <v>31.949999999999996</v>
      </c>
      <c r="S6541" s="4">
        <f>IFERROR((Table1[[#This Row],[Total Sales]]-Table1[[#This Row],[Operating Profit]])/Table1[[#This Row],[Units Sold]],0)</f>
        <v>39.050000000000004</v>
      </c>
      <c r="T6541" s="4" t="str">
        <f>IF(Table1[[#This Row],[Profit per unit]]&gt;$V$8,"Premium","Mass")</f>
        <v>Mass</v>
      </c>
      <c r="U6541" s="4"/>
    </row>
    <row r="6542" spans="2:21" ht="14.25" customHeight="1" x14ac:dyDescent="0.3">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c r="O6542" s="4" t="str">
        <f>TEXT(Table1[[#This Row],[Invoice Date]],"mmm")</f>
        <v>Nov</v>
      </c>
      <c r="P6542" s="4">
        <f>YEAR(Table1[[#This Row],[Invoice Date]])</f>
        <v>2021</v>
      </c>
      <c r="Q6542" s="4">
        <f>IFERROR(Table1[[#This Row],[Total Sales]]/Table1[[#This Row],[Units Sold]],4)</f>
        <v>68</v>
      </c>
      <c r="R6542" s="4">
        <f>IFERROR(Table1[[#This Row],[Operating Profit]]/Table1[[#This Row],[Units Sold]],0)</f>
        <v>41.480000000000004</v>
      </c>
      <c r="S6542" s="4">
        <f>IFERROR((Table1[[#This Row],[Total Sales]]-Table1[[#This Row],[Operating Profit]])/Table1[[#This Row],[Units Sold]],0)</f>
        <v>26.52</v>
      </c>
      <c r="T6542" s="4" t="str">
        <f>IF(Table1[[#This Row],[Profit per unit]]&gt;$V$8,"Premium","Mass")</f>
        <v>Mass</v>
      </c>
      <c r="U6542" s="4"/>
    </row>
    <row r="6543" spans="2:21" ht="14.25" customHeight="1" x14ac:dyDescent="0.3">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c r="O6543" s="4" t="str">
        <f>TEXT(Table1[[#This Row],[Invoice Date]],"mmm")</f>
        <v>Dec</v>
      </c>
      <c r="P6543" s="4">
        <f>YEAR(Table1[[#This Row],[Invoice Date]])</f>
        <v>2021</v>
      </c>
      <c r="Q6543" s="4">
        <f>IFERROR(Table1[[#This Row],[Total Sales]]/Table1[[#This Row],[Units Sold]],4)</f>
        <v>68</v>
      </c>
      <c r="R6543" s="4">
        <f>IFERROR(Table1[[#This Row],[Operating Profit]]/Table1[[#This Row],[Units Sold]],0)</f>
        <v>36.04</v>
      </c>
      <c r="S6543" s="4">
        <f>IFERROR((Table1[[#This Row],[Total Sales]]-Table1[[#This Row],[Operating Profit]])/Table1[[#This Row],[Units Sold]],0)</f>
        <v>31.959999999999997</v>
      </c>
      <c r="T6543" s="4" t="str">
        <f>IF(Table1[[#This Row],[Profit per unit]]&gt;$V$8,"Premium","Mass")</f>
        <v>Mass</v>
      </c>
      <c r="U6543" s="4"/>
    </row>
    <row r="6544" spans="2:21" ht="14.25" customHeight="1" x14ac:dyDescent="0.3">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c r="O6544" s="4" t="str">
        <f>TEXT(Table1[[#This Row],[Invoice Date]],"mmm")</f>
        <v>Dec</v>
      </c>
      <c r="P6544" s="4">
        <f>YEAR(Table1[[#This Row],[Invoice Date]])</f>
        <v>2021</v>
      </c>
      <c r="Q6544" s="4">
        <f>IFERROR(Table1[[#This Row],[Total Sales]]/Table1[[#This Row],[Units Sold]],4)</f>
        <v>58</v>
      </c>
      <c r="R6544" s="4">
        <f>IFERROR(Table1[[#This Row],[Operating Profit]]/Table1[[#This Row],[Units Sold]],0)</f>
        <v>28.42</v>
      </c>
      <c r="S6544" s="4">
        <f>IFERROR((Table1[[#This Row],[Total Sales]]-Table1[[#This Row],[Operating Profit]])/Table1[[#This Row],[Units Sold]],0)</f>
        <v>29.58</v>
      </c>
      <c r="T6544" s="4" t="str">
        <f>IF(Table1[[#This Row],[Profit per unit]]&gt;$V$8,"Premium","Mass")</f>
        <v>Mass</v>
      </c>
      <c r="U6544" s="4"/>
    </row>
    <row r="6545" spans="2:21" ht="14.25" customHeight="1" x14ac:dyDescent="0.3">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c r="O6545" s="4" t="str">
        <f>TEXT(Table1[[#This Row],[Invoice Date]],"mmm")</f>
        <v>Dec</v>
      </c>
      <c r="P6545" s="4">
        <f>YEAR(Table1[[#This Row],[Invoice Date]])</f>
        <v>2021</v>
      </c>
      <c r="Q6545" s="4">
        <f>IFERROR(Table1[[#This Row],[Total Sales]]/Table1[[#This Row],[Units Sold]],4)</f>
        <v>59</v>
      </c>
      <c r="R6545" s="4">
        <f>IFERROR(Table1[[#This Row],[Operating Profit]]/Table1[[#This Row],[Units Sold]],0)</f>
        <v>31.860000000000003</v>
      </c>
      <c r="S6545" s="4">
        <f>IFERROR((Table1[[#This Row],[Total Sales]]-Table1[[#This Row],[Operating Profit]])/Table1[[#This Row],[Units Sold]],0)</f>
        <v>27.139999999999997</v>
      </c>
      <c r="T6545" s="4" t="str">
        <f>IF(Table1[[#This Row],[Profit per unit]]&gt;$V$8,"Premium","Mass")</f>
        <v>Mass</v>
      </c>
      <c r="U6545" s="4"/>
    </row>
    <row r="6546" spans="2:21" ht="14.25" customHeight="1" x14ac:dyDescent="0.3">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c r="O6546" s="4" t="str">
        <f>TEXT(Table1[[#This Row],[Invoice Date]],"mmm")</f>
        <v>Dec</v>
      </c>
      <c r="P6546" s="4">
        <f>YEAR(Table1[[#This Row],[Invoice Date]])</f>
        <v>2021</v>
      </c>
      <c r="Q6546" s="4">
        <f>IFERROR(Table1[[#This Row],[Total Sales]]/Table1[[#This Row],[Units Sold]],4)</f>
        <v>56</v>
      </c>
      <c r="R6546" s="4">
        <f>IFERROR(Table1[[#This Row],[Operating Profit]]/Table1[[#This Row],[Units Sold]],0)</f>
        <v>29.12</v>
      </c>
      <c r="S6546" s="4">
        <f>IFERROR((Table1[[#This Row],[Total Sales]]-Table1[[#This Row],[Operating Profit]])/Table1[[#This Row],[Units Sold]],0)</f>
        <v>26.88</v>
      </c>
      <c r="T6546" s="4" t="str">
        <f>IF(Table1[[#This Row],[Profit per unit]]&gt;$V$8,"Premium","Mass")</f>
        <v>Mass</v>
      </c>
      <c r="U6546" s="4"/>
    </row>
    <row r="6547" spans="2:21" ht="14.25" customHeight="1" x14ac:dyDescent="0.3">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c r="O6547" s="4" t="str">
        <f>TEXT(Table1[[#This Row],[Invoice Date]],"mmm")</f>
        <v>Dec</v>
      </c>
      <c r="P6547" s="4">
        <f>YEAR(Table1[[#This Row],[Invoice Date]])</f>
        <v>2021</v>
      </c>
      <c r="Q6547" s="4">
        <f>IFERROR(Table1[[#This Row],[Total Sales]]/Table1[[#This Row],[Units Sold]],4)</f>
        <v>65</v>
      </c>
      <c r="R6547" s="4">
        <f>IFERROR(Table1[[#This Row],[Operating Profit]]/Table1[[#This Row],[Units Sold]],0)</f>
        <v>32.5</v>
      </c>
      <c r="S6547" s="4">
        <f>IFERROR((Table1[[#This Row],[Total Sales]]-Table1[[#This Row],[Operating Profit]])/Table1[[#This Row],[Units Sold]],0)</f>
        <v>32.5</v>
      </c>
      <c r="T6547" s="4" t="str">
        <f>IF(Table1[[#This Row],[Profit per unit]]&gt;$V$8,"Premium","Mass")</f>
        <v>Mass</v>
      </c>
      <c r="U6547" s="4"/>
    </row>
    <row r="6548" spans="2:21" ht="14.25" customHeight="1" x14ac:dyDescent="0.3">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c r="O6548" s="4" t="str">
        <f>TEXT(Table1[[#This Row],[Invoice Date]],"mmm")</f>
        <v>Dec</v>
      </c>
      <c r="P6548" s="4">
        <f>YEAR(Table1[[#This Row],[Invoice Date]])</f>
        <v>2021</v>
      </c>
      <c r="Q6548" s="4">
        <f>IFERROR(Table1[[#This Row],[Total Sales]]/Table1[[#This Row],[Units Sold]],4)</f>
        <v>71</v>
      </c>
      <c r="R6548" s="4">
        <f>IFERROR(Table1[[#This Row],[Operating Profit]]/Table1[[#This Row],[Units Sold]],0)</f>
        <v>43.309999999999995</v>
      </c>
      <c r="S6548" s="4">
        <f>IFERROR((Table1[[#This Row],[Total Sales]]-Table1[[#This Row],[Operating Profit]])/Table1[[#This Row],[Units Sold]],0)</f>
        <v>27.690000000000005</v>
      </c>
      <c r="T6548" s="4" t="str">
        <f>IF(Table1[[#This Row],[Profit per unit]]&gt;$V$8,"Premium","Mass")</f>
        <v>Mass</v>
      </c>
      <c r="U6548" s="4"/>
    </row>
    <row r="6549" spans="2:21" ht="14.25" customHeight="1" x14ac:dyDescent="0.3">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c r="O6549" s="4" t="str">
        <f>TEXT(Table1[[#This Row],[Invoice Date]],"mmm")</f>
        <v>Jan</v>
      </c>
      <c r="P6549" s="4">
        <f>YEAR(Table1[[#This Row],[Invoice Date]])</f>
        <v>2021</v>
      </c>
      <c r="Q6549" s="4">
        <f>IFERROR(Table1[[#This Row],[Total Sales]]/Table1[[#This Row],[Units Sold]],4)</f>
        <v>24</v>
      </c>
      <c r="R6549" s="4">
        <f>IFERROR(Table1[[#This Row],[Operating Profit]]/Table1[[#This Row],[Units Sold]],0)</f>
        <v>12.240000000000002</v>
      </c>
      <c r="S6549" s="4">
        <f>IFERROR((Table1[[#This Row],[Total Sales]]-Table1[[#This Row],[Operating Profit]])/Table1[[#This Row],[Units Sold]],0)</f>
        <v>11.759999999999998</v>
      </c>
      <c r="T6549" s="4" t="str">
        <f>IF(Table1[[#This Row],[Profit per unit]]&gt;$V$8,"Premium","Mass")</f>
        <v>Mass</v>
      </c>
      <c r="U6549" s="4"/>
    </row>
    <row r="6550" spans="2:21" ht="14.25" customHeight="1" x14ac:dyDescent="0.3">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c r="O6550" s="4" t="str">
        <f>TEXT(Table1[[#This Row],[Invoice Date]],"mmm")</f>
        <v>Jan</v>
      </c>
      <c r="P6550" s="4">
        <f>YEAR(Table1[[#This Row],[Invoice Date]])</f>
        <v>2021</v>
      </c>
      <c r="Q6550" s="4">
        <f>IFERROR(Table1[[#This Row],[Total Sales]]/Table1[[#This Row],[Units Sold]],4)</f>
        <v>25</v>
      </c>
      <c r="R6550" s="4">
        <f>IFERROR(Table1[[#This Row],[Operating Profit]]/Table1[[#This Row],[Units Sold]],0)</f>
        <v>11.249999999999998</v>
      </c>
      <c r="S6550" s="4">
        <f>IFERROR((Table1[[#This Row],[Total Sales]]-Table1[[#This Row],[Operating Profit]])/Table1[[#This Row],[Units Sold]],0)</f>
        <v>13.750000000000002</v>
      </c>
      <c r="T6550" s="4" t="str">
        <f>IF(Table1[[#This Row],[Profit per unit]]&gt;$V$8,"Premium","Mass")</f>
        <v>Mass</v>
      </c>
      <c r="U6550" s="4"/>
    </row>
    <row r="6551" spans="2:21" ht="14.25" customHeight="1" x14ac:dyDescent="0.3">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c r="O6551" s="4" t="str">
        <f>TEXT(Table1[[#This Row],[Invoice Date]],"mmm")</f>
        <v>Jan</v>
      </c>
      <c r="P6551" s="4">
        <f>YEAR(Table1[[#This Row],[Invoice Date]])</f>
        <v>2021</v>
      </c>
      <c r="Q6551" s="4">
        <f>IFERROR(Table1[[#This Row],[Total Sales]]/Table1[[#This Row],[Units Sold]],4)</f>
        <v>14</v>
      </c>
      <c r="R6551" s="4">
        <f>IFERROR(Table1[[#This Row],[Operating Profit]]/Table1[[#This Row],[Units Sold]],0)</f>
        <v>7.14</v>
      </c>
      <c r="S6551" s="4">
        <f>IFERROR((Table1[[#This Row],[Total Sales]]-Table1[[#This Row],[Operating Profit]])/Table1[[#This Row],[Units Sold]],0)</f>
        <v>6.86</v>
      </c>
      <c r="T6551" s="4" t="str">
        <f>IF(Table1[[#This Row],[Profit per unit]]&gt;$V$8,"Premium","Mass")</f>
        <v>Mass</v>
      </c>
      <c r="U6551" s="4"/>
    </row>
    <row r="6552" spans="2:21" ht="14.25" customHeight="1" x14ac:dyDescent="0.3">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c r="O6552" s="4" t="str">
        <f>TEXT(Table1[[#This Row],[Invoice Date]],"mmm")</f>
        <v>Jan</v>
      </c>
      <c r="P6552" s="4">
        <f>YEAR(Table1[[#This Row],[Invoice Date]])</f>
        <v>2021</v>
      </c>
      <c r="Q6552" s="4">
        <f>IFERROR(Table1[[#This Row],[Total Sales]]/Table1[[#This Row],[Units Sold]],4)</f>
        <v>19</v>
      </c>
      <c r="R6552" s="4">
        <f>IFERROR(Table1[[#This Row],[Operating Profit]]/Table1[[#This Row],[Units Sold]],0)</f>
        <v>10.07</v>
      </c>
      <c r="S6552" s="4">
        <f>IFERROR((Table1[[#This Row],[Total Sales]]-Table1[[#This Row],[Operating Profit]])/Table1[[#This Row],[Units Sold]],0)</f>
        <v>8.93</v>
      </c>
      <c r="T6552" s="4" t="str">
        <f>IF(Table1[[#This Row],[Profit per unit]]&gt;$V$8,"Premium","Mass")</f>
        <v>Mass</v>
      </c>
      <c r="U6552" s="4"/>
    </row>
    <row r="6553" spans="2:21" ht="14.25" customHeight="1" x14ac:dyDescent="0.3">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c r="O6553" s="4" t="str">
        <f>TEXT(Table1[[#This Row],[Invoice Date]],"mmm")</f>
        <v>Jan</v>
      </c>
      <c r="P6553" s="4">
        <f>YEAR(Table1[[#This Row],[Invoice Date]])</f>
        <v>2021</v>
      </c>
      <c r="Q6553" s="4">
        <f>IFERROR(Table1[[#This Row],[Total Sales]]/Table1[[#This Row],[Units Sold]],4)</f>
        <v>34</v>
      </c>
      <c r="R6553" s="4">
        <f>IFERROR(Table1[[#This Row],[Operating Profit]]/Table1[[#This Row],[Units Sold]],0)</f>
        <v>16.32</v>
      </c>
      <c r="S6553" s="4">
        <f>IFERROR((Table1[[#This Row],[Total Sales]]-Table1[[#This Row],[Operating Profit]])/Table1[[#This Row],[Units Sold]],0)</f>
        <v>17.68</v>
      </c>
      <c r="T6553" s="4" t="str">
        <f>IF(Table1[[#This Row],[Profit per unit]]&gt;$V$8,"Premium","Mass")</f>
        <v>Mass</v>
      </c>
      <c r="U6553" s="4"/>
    </row>
    <row r="6554" spans="2:21" ht="14.25" customHeight="1" x14ac:dyDescent="0.3">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c r="O6554" s="4" t="str">
        <f>TEXT(Table1[[#This Row],[Invoice Date]],"mmm")</f>
        <v>Jan</v>
      </c>
      <c r="P6554" s="4">
        <f>YEAR(Table1[[#This Row],[Invoice Date]])</f>
        <v>2021</v>
      </c>
      <c r="Q6554" s="4">
        <f>IFERROR(Table1[[#This Row],[Total Sales]]/Table1[[#This Row],[Units Sold]],4)</f>
        <v>23</v>
      </c>
      <c r="R6554" s="4">
        <f>IFERROR(Table1[[#This Row],[Operating Profit]]/Table1[[#This Row],[Units Sold]],0)</f>
        <v>11.96</v>
      </c>
      <c r="S6554" s="4">
        <f>IFERROR((Table1[[#This Row],[Total Sales]]-Table1[[#This Row],[Operating Profit]])/Table1[[#This Row],[Units Sold]],0)</f>
        <v>11.04</v>
      </c>
      <c r="T6554" s="4" t="str">
        <f>IF(Table1[[#This Row],[Profit per unit]]&gt;$V$8,"Premium","Mass")</f>
        <v>Mass</v>
      </c>
      <c r="U6554" s="4"/>
    </row>
    <row r="6555" spans="2:21" ht="14.25" customHeight="1" x14ac:dyDescent="0.3">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c r="O6555" s="4" t="str">
        <f>TEXT(Table1[[#This Row],[Invoice Date]],"mmm")</f>
        <v>Feb</v>
      </c>
      <c r="P6555" s="4">
        <f>YEAR(Table1[[#This Row],[Invoice Date]])</f>
        <v>2021</v>
      </c>
      <c r="Q6555" s="4">
        <f>IFERROR(Table1[[#This Row],[Total Sales]]/Table1[[#This Row],[Units Sold]],4)</f>
        <v>24</v>
      </c>
      <c r="R6555" s="4">
        <f>IFERROR(Table1[[#This Row],[Operating Profit]]/Table1[[#This Row],[Units Sold]],0)</f>
        <v>12.24</v>
      </c>
      <c r="S6555" s="4">
        <f>IFERROR((Table1[[#This Row],[Total Sales]]-Table1[[#This Row],[Operating Profit]])/Table1[[#This Row],[Units Sold]],0)</f>
        <v>11.76</v>
      </c>
      <c r="T6555" s="4" t="str">
        <f>IF(Table1[[#This Row],[Profit per unit]]&gt;$V$8,"Premium","Mass")</f>
        <v>Mass</v>
      </c>
      <c r="U6555" s="4"/>
    </row>
    <row r="6556" spans="2:21" ht="14.25" customHeight="1" x14ac:dyDescent="0.3">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c r="O6556" s="4" t="str">
        <f>TEXT(Table1[[#This Row],[Invoice Date]],"mmm")</f>
        <v>Feb</v>
      </c>
      <c r="P6556" s="4">
        <f>YEAR(Table1[[#This Row],[Invoice Date]])</f>
        <v>2021</v>
      </c>
      <c r="Q6556" s="4">
        <f>IFERROR(Table1[[#This Row],[Total Sales]]/Table1[[#This Row],[Units Sold]],4)</f>
        <v>24</v>
      </c>
      <c r="R6556" s="4">
        <f>IFERROR(Table1[[#This Row],[Operating Profit]]/Table1[[#This Row],[Units Sold]],0)</f>
        <v>10.8</v>
      </c>
      <c r="S6556" s="4">
        <f>IFERROR((Table1[[#This Row],[Total Sales]]-Table1[[#This Row],[Operating Profit]])/Table1[[#This Row],[Units Sold]],0)</f>
        <v>13.2</v>
      </c>
      <c r="T6556" s="4" t="str">
        <f>IF(Table1[[#This Row],[Profit per unit]]&gt;$V$8,"Premium","Mass")</f>
        <v>Mass</v>
      </c>
      <c r="U6556" s="4"/>
    </row>
    <row r="6557" spans="2:21" ht="14.25" customHeight="1" x14ac:dyDescent="0.3">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c r="O6557" s="4" t="str">
        <f>TEXT(Table1[[#This Row],[Invoice Date]],"mmm")</f>
        <v>Feb</v>
      </c>
      <c r="P6557" s="4">
        <f>YEAR(Table1[[#This Row],[Invoice Date]])</f>
        <v>2021</v>
      </c>
      <c r="Q6557" s="4">
        <f>IFERROR(Table1[[#This Row],[Total Sales]]/Table1[[#This Row],[Units Sold]],4)</f>
        <v>14</v>
      </c>
      <c r="R6557" s="4">
        <f>IFERROR(Table1[[#This Row],[Operating Profit]]/Table1[[#This Row],[Units Sold]],0)</f>
        <v>7</v>
      </c>
      <c r="S6557" s="4">
        <f>IFERROR((Table1[[#This Row],[Total Sales]]-Table1[[#This Row],[Operating Profit]])/Table1[[#This Row],[Units Sold]],0)</f>
        <v>7</v>
      </c>
      <c r="T6557" s="4" t="str">
        <f>IF(Table1[[#This Row],[Profit per unit]]&gt;$V$8,"Premium","Mass")</f>
        <v>Mass</v>
      </c>
      <c r="U6557" s="4"/>
    </row>
    <row r="6558" spans="2:21" ht="14.25" customHeight="1" x14ac:dyDescent="0.3">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c r="O6558" s="4" t="str">
        <f>TEXT(Table1[[#This Row],[Invoice Date]],"mmm")</f>
        <v>Feb</v>
      </c>
      <c r="P6558" s="4">
        <f>YEAR(Table1[[#This Row],[Invoice Date]])</f>
        <v>2021</v>
      </c>
      <c r="Q6558" s="4">
        <f>IFERROR(Table1[[#This Row],[Total Sales]]/Table1[[#This Row],[Units Sold]],4)</f>
        <v>18</v>
      </c>
      <c r="R6558" s="4">
        <f>IFERROR(Table1[[#This Row],[Operating Profit]]/Table1[[#This Row],[Units Sold]],0)</f>
        <v>9</v>
      </c>
      <c r="S6558" s="4">
        <f>IFERROR((Table1[[#This Row],[Total Sales]]-Table1[[#This Row],[Operating Profit]])/Table1[[#This Row],[Units Sold]],0)</f>
        <v>9</v>
      </c>
      <c r="T6558" s="4" t="str">
        <f>IF(Table1[[#This Row],[Profit per unit]]&gt;$V$8,"Premium","Mass")</f>
        <v>Mass</v>
      </c>
      <c r="U6558" s="4"/>
    </row>
    <row r="6559" spans="2:21" ht="14.25" customHeight="1" x14ac:dyDescent="0.3">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c r="O6559" s="4" t="str">
        <f>TEXT(Table1[[#This Row],[Invoice Date]],"mmm")</f>
        <v>Feb</v>
      </c>
      <c r="P6559" s="4">
        <f>YEAR(Table1[[#This Row],[Invoice Date]])</f>
        <v>2021</v>
      </c>
      <c r="Q6559" s="4">
        <f>IFERROR(Table1[[#This Row],[Total Sales]]/Table1[[#This Row],[Units Sold]],4)</f>
        <v>34</v>
      </c>
      <c r="R6559" s="4">
        <f>IFERROR(Table1[[#This Row],[Operating Profit]]/Table1[[#This Row],[Units Sold]],0)</f>
        <v>15.299999999999999</v>
      </c>
      <c r="S6559" s="4">
        <f>IFERROR((Table1[[#This Row],[Total Sales]]-Table1[[#This Row],[Operating Profit]])/Table1[[#This Row],[Units Sold]],0)</f>
        <v>18.700000000000003</v>
      </c>
      <c r="T6559" s="4" t="str">
        <f>IF(Table1[[#This Row],[Profit per unit]]&gt;$V$8,"Premium","Mass")</f>
        <v>Mass</v>
      </c>
      <c r="U6559" s="4"/>
    </row>
    <row r="6560" spans="2:21" ht="14.25" customHeight="1" x14ac:dyDescent="0.3">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c r="O6560" s="4" t="str">
        <f>TEXT(Table1[[#This Row],[Invoice Date]],"mmm")</f>
        <v>Feb</v>
      </c>
      <c r="P6560" s="4">
        <f>YEAR(Table1[[#This Row],[Invoice Date]])</f>
        <v>2021</v>
      </c>
      <c r="Q6560" s="4">
        <f>IFERROR(Table1[[#This Row],[Total Sales]]/Table1[[#This Row],[Units Sold]],4)</f>
        <v>19</v>
      </c>
      <c r="R6560" s="4">
        <f>IFERROR(Table1[[#This Row],[Operating Profit]]/Table1[[#This Row],[Units Sold]],0)</f>
        <v>10.260000000000002</v>
      </c>
      <c r="S6560" s="4">
        <f>IFERROR((Table1[[#This Row],[Total Sales]]-Table1[[#This Row],[Operating Profit]])/Table1[[#This Row],[Units Sold]],0)</f>
        <v>8.7399999999999984</v>
      </c>
      <c r="T6560" s="4" t="str">
        <f>IF(Table1[[#This Row],[Profit per unit]]&gt;$V$8,"Premium","Mass")</f>
        <v>Mass</v>
      </c>
      <c r="U6560" s="4"/>
    </row>
    <row r="6561" spans="2:21" ht="14.25" customHeight="1" x14ac:dyDescent="0.3">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c r="O6561" s="4" t="str">
        <f>TEXT(Table1[[#This Row],[Invoice Date]],"mmm")</f>
        <v>Mar</v>
      </c>
      <c r="P6561" s="4">
        <f>YEAR(Table1[[#This Row],[Invoice Date]])</f>
        <v>2021</v>
      </c>
      <c r="Q6561" s="4">
        <f>IFERROR(Table1[[#This Row],[Total Sales]]/Table1[[#This Row],[Units Sold]],4)</f>
        <v>18</v>
      </c>
      <c r="R6561" s="4">
        <f>IFERROR(Table1[[#This Row],[Operating Profit]]/Table1[[#This Row],[Units Sold]],0)</f>
        <v>9.5400000000000009</v>
      </c>
      <c r="S6561" s="4">
        <f>IFERROR((Table1[[#This Row],[Total Sales]]-Table1[[#This Row],[Operating Profit]])/Table1[[#This Row],[Units Sold]],0)</f>
        <v>8.4599999999999991</v>
      </c>
      <c r="T6561" s="4" t="str">
        <f>IF(Table1[[#This Row],[Profit per unit]]&gt;$V$8,"Premium","Mass")</f>
        <v>Mass</v>
      </c>
      <c r="U6561" s="4"/>
    </row>
    <row r="6562" spans="2:21" ht="14.25" customHeight="1" x14ac:dyDescent="0.3">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c r="O6562" s="4" t="str">
        <f>TEXT(Table1[[#This Row],[Invoice Date]],"mmm")</f>
        <v>Mar</v>
      </c>
      <c r="P6562" s="4">
        <f>YEAR(Table1[[#This Row],[Invoice Date]])</f>
        <v>2021</v>
      </c>
      <c r="Q6562" s="4">
        <f>IFERROR(Table1[[#This Row],[Total Sales]]/Table1[[#This Row],[Units Sold]],4)</f>
        <v>20</v>
      </c>
      <c r="R6562" s="4">
        <f>IFERROR(Table1[[#This Row],[Operating Profit]]/Table1[[#This Row],[Units Sold]],0)</f>
        <v>8.9999999999999982</v>
      </c>
      <c r="S6562" s="4">
        <f>IFERROR((Table1[[#This Row],[Total Sales]]-Table1[[#This Row],[Operating Profit]])/Table1[[#This Row],[Units Sold]],0)</f>
        <v>11</v>
      </c>
      <c r="T6562" s="4" t="str">
        <f>IF(Table1[[#This Row],[Profit per unit]]&gt;$V$8,"Premium","Mass")</f>
        <v>Mass</v>
      </c>
      <c r="U6562" s="4"/>
    </row>
    <row r="6563" spans="2:21" ht="14.25" customHeight="1" x14ac:dyDescent="0.3">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c r="O6563" s="4" t="str">
        <f>TEXT(Table1[[#This Row],[Invoice Date]],"mmm")</f>
        <v>Mar</v>
      </c>
      <c r="P6563" s="4">
        <f>YEAR(Table1[[#This Row],[Invoice Date]])</f>
        <v>2021</v>
      </c>
      <c r="Q6563" s="4">
        <f>IFERROR(Table1[[#This Row],[Total Sales]]/Table1[[#This Row],[Units Sold]],4)</f>
        <v>10</v>
      </c>
      <c r="R6563" s="4">
        <f>IFERROR(Table1[[#This Row],[Operating Profit]]/Table1[[#This Row],[Units Sold]],0)</f>
        <v>5.4</v>
      </c>
      <c r="S6563" s="4">
        <f>IFERROR((Table1[[#This Row],[Total Sales]]-Table1[[#This Row],[Operating Profit]])/Table1[[#This Row],[Units Sold]],0)</f>
        <v>4.5999999999999996</v>
      </c>
      <c r="T6563" s="4" t="str">
        <f>IF(Table1[[#This Row],[Profit per unit]]&gt;$V$8,"Premium","Mass")</f>
        <v>Mass</v>
      </c>
      <c r="U6563" s="4"/>
    </row>
    <row r="6564" spans="2:21" ht="14.25" customHeight="1" x14ac:dyDescent="0.3">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c r="O6564" s="4" t="str">
        <f>TEXT(Table1[[#This Row],[Invoice Date]],"mmm")</f>
        <v>Mar</v>
      </c>
      <c r="P6564" s="4">
        <f>YEAR(Table1[[#This Row],[Invoice Date]])</f>
        <v>2021</v>
      </c>
      <c r="Q6564" s="4">
        <f>IFERROR(Table1[[#This Row],[Total Sales]]/Table1[[#This Row],[Units Sold]],4)</f>
        <v>19</v>
      </c>
      <c r="R6564" s="4">
        <f>IFERROR(Table1[[#This Row],[Operating Profit]]/Table1[[#This Row],[Units Sold]],0)</f>
        <v>9.8800000000000008</v>
      </c>
      <c r="S6564" s="4">
        <f>IFERROR((Table1[[#This Row],[Total Sales]]-Table1[[#This Row],[Operating Profit]])/Table1[[#This Row],[Units Sold]],0)</f>
        <v>9.1199999999999992</v>
      </c>
      <c r="T6564" s="4" t="str">
        <f>IF(Table1[[#This Row],[Profit per unit]]&gt;$V$8,"Premium","Mass")</f>
        <v>Mass</v>
      </c>
      <c r="U6564" s="4"/>
    </row>
    <row r="6565" spans="2:21" ht="14.25" customHeight="1" x14ac:dyDescent="0.3">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c r="O6565" s="4" t="str">
        <f>TEXT(Table1[[#This Row],[Invoice Date]],"mmm")</f>
        <v>Mar</v>
      </c>
      <c r="P6565" s="4">
        <f>YEAR(Table1[[#This Row],[Invoice Date]])</f>
        <v>2021</v>
      </c>
      <c r="Q6565" s="4">
        <f>IFERROR(Table1[[#This Row],[Total Sales]]/Table1[[#This Row],[Units Sold]],4)</f>
        <v>32</v>
      </c>
      <c r="R6565" s="4">
        <f>IFERROR(Table1[[#This Row],[Operating Profit]]/Table1[[#This Row],[Units Sold]],0)</f>
        <v>14.719999999999999</v>
      </c>
      <c r="S6565" s="4">
        <f>IFERROR((Table1[[#This Row],[Total Sales]]-Table1[[#This Row],[Operating Profit]])/Table1[[#This Row],[Units Sold]],0)</f>
        <v>17.28</v>
      </c>
      <c r="T6565" s="4" t="str">
        <f>IF(Table1[[#This Row],[Profit per unit]]&gt;$V$8,"Premium","Mass")</f>
        <v>Mass</v>
      </c>
      <c r="U6565" s="4"/>
    </row>
    <row r="6566" spans="2:21" ht="14.25" customHeight="1" x14ac:dyDescent="0.3">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c r="O6566" s="4" t="str">
        <f>TEXT(Table1[[#This Row],[Invoice Date]],"mmm")</f>
        <v>Mar</v>
      </c>
      <c r="P6566" s="4">
        <f>YEAR(Table1[[#This Row],[Invoice Date]])</f>
        <v>2021</v>
      </c>
      <c r="Q6566" s="4">
        <f>IFERROR(Table1[[#This Row],[Total Sales]]/Table1[[#This Row],[Units Sold]],4)</f>
        <v>24</v>
      </c>
      <c r="R6566" s="4">
        <f>IFERROR(Table1[[#This Row],[Operating Profit]]/Table1[[#This Row],[Units Sold]],0)</f>
        <v>12.24</v>
      </c>
      <c r="S6566" s="4">
        <f>IFERROR((Table1[[#This Row],[Total Sales]]-Table1[[#This Row],[Operating Profit]])/Table1[[#This Row],[Units Sold]],0)</f>
        <v>11.76</v>
      </c>
      <c r="T6566" s="4" t="str">
        <f>IF(Table1[[#This Row],[Profit per unit]]&gt;$V$8,"Premium","Mass")</f>
        <v>Mass</v>
      </c>
      <c r="U6566" s="4"/>
    </row>
    <row r="6567" spans="2:21" ht="14.25" customHeight="1" x14ac:dyDescent="0.3">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c r="O6567" s="4" t="str">
        <f>TEXT(Table1[[#This Row],[Invoice Date]],"mmm")</f>
        <v>Apr</v>
      </c>
      <c r="P6567" s="4">
        <f>YEAR(Table1[[#This Row],[Invoice Date]])</f>
        <v>2021</v>
      </c>
      <c r="Q6567" s="4">
        <f>IFERROR(Table1[[#This Row],[Total Sales]]/Table1[[#This Row],[Units Sold]],4)</f>
        <v>23</v>
      </c>
      <c r="R6567" s="4">
        <f>IFERROR(Table1[[#This Row],[Operating Profit]]/Table1[[#This Row],[Units Sold]],0)</f>
        <v>12.42</v>
      </c>
      <c r="S6567" s="4">
        <f>IFERROR((Table1[[#This Row],[Total Sales]]-Table1[[#This Row],[Operating Profit]])/Table1[[#This Row],[Units Sold]],0)</f>
        <v>10.58</v>
      </c>
      <c r="T6567" s="4" t="str">
        <f>IF(Table1[[#This Row],[Profit per unit]]&gt;$V$8,"Premium","Mass")</f>
        <v>Mass</v>
      </c>
      <c r="U6567" s="4"/>
    </row>
    <row r="6568" spans="2:21" ht="14.25" customHeight="1" x14ac:dyDescent="0.3">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c r="O6568" s="4" t="str">
        <f>TEXT(Table1[[#This Row],[Invoice Date]],"mmm")</f>
        <v>Apr</v>
      </c>
      <c r="P6568" s="4">
        <f>YEAR(Table1[[#This Row],[Invoice Date]])</f>
        <v>2021</v>
      </c>
      <c r="Q6568" s="4">
        <f>IFERROR(Table1[[#This Row],[Total Sales]]/Table1[[#This Row],[Units Sold]],4)</f>
        <v>24</v>
      </c>
      <c r="R6568" s="4">
        <f>IFERROR(Table1[[#This Row],[Operating Profit]]/Table1[[#This Row],[Units Sold]],0)</f>
        <v>11.76</v>
      </c>
      <c r="S6568" s="4">
        <f>IFERROR((Table1[[#This Row],[Total Sales]]-Table1[[#This Row],[Operating Profit]])/Table1[[#This Row],[Units Sold]],0)</f>
        <v>12.24</v>
      </c>
      <c r="T6568" s="4" t="str">
        <f>IF(Table1[[#This Row],[Profit per unit]]&gt;$V$8,"Premium","Mass")</f>
        <v>Mass</v>
      </c>
      <c r="U6568" s="4"/>
    </row>
    <row r="6569" spans="2:21" ht="14.25" customHeight="1" x14ac:dyDescent="0.3">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c r="O6569" s="4" t="str">
        <f>TEXT(Table1[[#This Row],[Invoice Date]],"mmm")</f>
        <v>Apr</v>
      </c>
      <c r="P6569" s="4">
        <f>YEAR(Table1[[#This Row],[Invoice Date]])</f>
        <v>2021</v>
      </c>
      <c r="Q6569" s="4">
        <f>IFERROR(Table1[[#This Row],[Total Sales]]/Table1[[#This Row],[Units Sold]],4)</f>
        <v>14</v>
      </c>
      <c r="R6569" s="4">
        <f>IFERROR(Table1[[#This Row],[Operating Profit]]/Table1[[#This Row],[Units Sold]],0)</f>
        <v>7.28</v>
      </c>
      <c r="S6569" s="4">
        <f>IFERROR((Table1[[#This Row],[Total Sales]]-Table1[[#This Row],[Operating Profit]])/Table1[[#This Row],[Units Sold]],0)</f>
        <v>6.72</v>
      </c>
      <c r="T6569" s="4" t="str">
        <f>IF(Table1[[#This Row],[Profit per unit]]&gt;$V$8,"Premium","Mass")</f>
        <v>Mass</v>
      </c>
      <c r="U6569" s="4"/>
    </row>
    <row r="6570" spans="2:21" ht="14.25" customHeight="1" x14ac:dyDescent="0.3">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c r="O6570" s="4" t="str">
        <f>TEXT(Table1[[#This Row],[Invoice Date]],"mmm")</f>
        <v>Apr</v>
      </c>
      <c r="P6570" s="4">
        <f>YEAR(Table1[[#This Row],[Invoice Date]])</f>
        <v>2021</v>
      </c>
      <c r="Q6570" s="4">
        <f>IFERROR(Table1[[#This Row],[Total Sales]]/Table1[[#This Row],[Units Sold]],4)</f>
        <v>20</v>
      </c>
      <c r="R6570" s="4">
        <f>IFERROR(Table1[[#This Row],[Operating Profit]]/Table1[[#This Row],[Units Sold]],0)</f>
        <v>10.600000000000001</v>
      </c>
      <c r="S6570" s="4">
        <f>IFERROR((Table1[[#This Row],[Total Sales]]-Table1[[#This Row],[Operating Profit]])/Table1[[#This Row],[Units Sold]],0)</f>
        <v>9.3999999999999986</v>
      </c>
      <c r="T6570" s="4" t="str">
        <f>IF(Table1[[#This Row],[Profit per unit]]&gt;$V$8,"Premium","Mass")</f>
        <v>Mass</v>
      </c>
      <c r="U6570" s="4"/>
    </row>
    <row r="6571" spans="2:21" ht="14.25" customHeight="1" x14ac:dyDescent="0.3">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c r="O6571" s="4" t="str">
        <f>TEXT(Table1[[#This Row],[Invoice Date]],"mmm")</f>
        <v>Apr</v>
      </c>
      <c r="P6571" s="4">
        <f>YEAR(Table1[[#This Row],[Invoice Date]])</f>
        <v>2021</v>
      </c>
      <c r="Q6571" s="4">
        <f>IFERROR(Table1[[#This Row],[Total Sales]]/Table1[[#This Row],[Units Sold]],4)</f>
        <v>37</v>
      </c>
      <c r="R6571" s="4">
        <f>IFERROR(Table1[[#This Row],[Operating Profit]]/Table1[[#This Row],[Units Sold]],0)</f>
        <v>17.760000000000002</v>
      </c>
      <c r="S6571" s="4">
        <f>IFERROR((Table1[[#This Row],[Total Sales]]-Table1[[#This Row],[Operating Profit]])/Table1[[#This Row],[Units Sold]],0)</f>
        <v>19.239999999999998</v>
      </c>
      <c r="T6571" s="4" t="str">
        <f>IF(Table1[[#This Row],[Profit per unit]]&gt;$V$8,"Premium","Mass")</f>
        <v>Mass</v>
      </c>
      <c r="U6571" s="4"/>
    </row>
    <row r="6572" spans="2:21" ht="14.25" customHeight="1" x14ac:dyDescent="0.3">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c r="O6572" s="4" t="str">
        <f>TEXT(Table1[[#This Row],[Invoice Date]],"mmm")</f>
        <v>Apr</v>
      </c>
      <c r="P6572" s="4">
        <f>YEAR(Table1[[#This Row],[Invoice Date]])</f>
        <v>2021</v>
      </c>
      <c r="Q6572" s="4">
        <f>IFERROR(Table1[[#This Row],[Total Sales]]/Table1[[#This Row],[Units Sold]],4)</f>
        <v>28</v>
      </c>
      <c r="R6572" s="4">
        <f>IFERROR(Table1[[#This Row],[Operating Profit]]/Table1[[#This Row],[Units Sold]],0)</f>
        <v>14.28</v>
      </c>
      <c r="S6572" s="4">
        <f>IFERROR((Table1[[#This Row],[Total Sales]]-Table1[[#This Row],[Operating Profit]])/Table1[[#This Row],[Units Sold]],0)</f>
        <v>13.72</v>
      </c>
      <c r="T6572" s="4" t="str">
        <f>IF(Table1[[#This Row],[Profit per unit]]&gt;$V$8,"Premium","Mass")</f>
        <v>Mass</v>
      </c>
      <c r="U6572" s="4"/>
    </row>
    <row r="6573" spans="2:21" ht="14.25" customHeight="1" x14ac:dyDescent="0.3">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c r="O6573" s="4" t="str">
        <f>TEXT(Table1[[#This Row],[Invoice Date]],"mmm")</f>
        <v>May</v>
      </c>
      <c r="P6573" s="4">
        <f>YEAR(Table1[[#This Row],[Invoice Date]])</f>
        <v>2021</v>
      </c>
      <c r="Q6573" s="4">
        <f>IFERROR(Table1[[#This Row],[Total Sales]]/Table1[[#This Row],[Units Sold]],4)</f>
        <v>39</v>
      </c>
      <c r="R6573" s="4">
        <f>IFERROR(Table1[[#This Row],[Operating Profit]]/Table1[[#This Row],[Units Sold]],0)</f>
        <v>21.060000000000002</v>
      </c>
      <c r="S6573" s="4">
        <f>IFERROR((Table1[[#This Row],[Total Sales]]-Table1[[#This Row],[Operating Profit]])/Table1[[#This Row],[Units Sold]],0)</f>
        <v>17.939999999999998</v>
      </c>
      <c r="T6573" s="4" t="str">
        <f>IF(Table1[[#This Row],[Profit per unit]]&gt;$V$8,"Premium","Mass")</f>
        <v>Mass</v>
      </c>
      <c r="U6573" s="4"/>
    </row>
    <row r="6574" spans="2:21" ht="14.25" customHeight="1" x14ac:dyDescent="0.3">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c r="O6574" s="4" t="str">
        <f>TEXT(Table1[[#This Row],[Invoice Date]],"mmm")</f>
        <v>May</v>
      </c>
      <c r="P6574" s="4">
        <f>YEAR(Table1[[#This Row],[Invoice Date]])</f>
        <v>2021</v>
      </c>
      <c r="Q6574" s="4">
        <f>IFERROR(Table1[[#This Row],[Total Sales]]/Table1[[#This Row],[Units Sold]],4)</f>
        <v>38</v>
      </c>
      <c r="R6574" s="4">
        <f>IFERROR(Table1[[#This Row],[Operating Profit]]/Table1[[#This Row],[Units Sold]],0)</f>
        <v>19</v>
      </c>
      <c r="S6574" s="4">
        <f>IFERROR((Table1[[#This Row],[Total Sales]]-Table1[[#This Row],[Operating Profit]])/Table1[[#This Row],[Units Sold]],0)</f>
        <v>19</v>
      </c>
      <c r="T6574" s="4" t="str">
        <f>IF(Table1[[#This Row],[Profit per unit]]&gt;$V$8,"Premium","Mass")</f>
        <v>Mass</v>
      </c>
      <c r="U6574" s="4"/>
    </row>
    <row r="6575" spans="2:21" ht="14.25" customHeight="1" x14ac:dyDescent="0.3">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c r="O6575" s="4" t="str">
        <f>TEXT(Table1[[#This Row],[Invoice Date]],"mmm")</f>
        <v>May</v>
      </c>
      <c r="P6575" s="4">
        <f>YEAR(Table1[[#This Row],[Invoice Date]])</f>
        <v>2021</v>
      </c>
      <c r="Q6575" s="4">
        <f>IFERROR(Table1[[#This Row],[Total Sales]]/Table1[[#This Row],[Units Sold]],4)</f>
        <v>34</v>
      </c>
      <c r="R6575" s="4">
        <f>IFERROR(Table1[[#This Row],[Operating Profit]]/Table1[[#This Row],[Units Sold]],0)</f>
        <v>18.7</v>
      </c>
      <c r="S6575" s="4">
        <f>IFERROR((Table1[[#This Row],[Total Sales]]-Table1[[#This Row],[Operating Profit]])/Table1[[#This Row],[Units Sold]],0)</f>
        <v>15.299999999999999</v>
      </c>
      <c r="T6575" s="4" t="str">
        <f>IF(Table1[[#This Row],[Profit per unit]]&gt;$V$8,"Premium","Mass")</f>
        <v>Mass</v>
      </c>
      <c r="U6575" s="4"/>
    </row>
    <row r="6576" spans="2:21" ht="14.25" customHeight="1" x14ac:dyDescent="0.3">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c r="O6576" s="4" t="str">
        <f>TEXT(Table1[[#This Row],[Invoice Date]],"mmm")</f>
        <v>May</v>
      </c>
      <c r="P6576" s="4">
        <f>YEAR(Table1[[#This Row],[Invoice Date]])</f>
        <v>2021</v>
      </c>
      <c r="Q6576" s="4">
        <f>IFERROR(Table1[[#This Row],[Total Sales]]/Table1[[#This Row],[Units Sold]],4)</f>
        <v>34</v>
      </c>
      <c r="R6576" s="4">
        <f>IFERROR(Table1[[#This Row],[Operating Profit]]/Table1[[#This Row],[Units Sold]],0)</f>
        <v>18.020000000000003</v>
      </c>
      <c r="S6576" s="4">
        <f>IFERROR((Table1[[#This Row],[Total Sales]]-Table1[[#This Row],[Operating Profit]])/Table1[[#This Row],[Units Sold]],0)</f>
        <v>15.979999999999999</v>
      </c>
      <c r="T6576" s="4" t="str">
        <f>IF(Table1[[#This Row],[Profit per unit]]&gt;$V$8,"Premium","Mass")</f>
        <v>Mass</v>
      </c>
      <c r="U6576" s="4"/>
    </row>
    <row r="6577" spans="2:21" ht="14.25" customHeight="1" x14ac:dyDescent="0.3">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c r="O6577" s="4" t="str">
        <f>TEXT(Table1[[#This Row],[Invoice Date]],"mmm")</f>
        <v>May</v>
      </c>
      <c r="P6577" s="4">
        <f>YEAR(Table1[[#This Row],[Invoice Date]])</f>
        <v>2021</v>
      </c>
      <c r="Q6577" s="4">
        <f>IFERROR(Table1[[#This Row],[Total Sales]]/Table1[[#This Row],[Units Sold]],4)</f>
        <v>42</v>
      </c>
      <c r="R6577" s="4">
        <f>IFERROR(Table1[[#This Row],[Operating Profit]]/Table1[[#This Row],[Units Sold]],0)</f>
        <v>19.739999999999998</v>
      </c>
      <c r="S6577" s="4">
        <f>IFERROR((Table1[[#This Row],[Total Sales]]-Table1[[#This Row],[Operating Profit]])/Table1[[#This Row],[Units Sold]],0)</f>
        <v>22.26</v>
      </c>
      <c r="T6577" s="4" t="str">
        <f>IF(Table1[[#This Row],[Profit per unit]]&gt;$V$8,"Premium","Mass")</f>
        <v>Mass</v>
      </c>
      <c r="U6577" s="4"/>
    </row>
    <row r="6578" spans="2:21" ht="14.25" customHeight="1" x14ac:dyDescent="0.3">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c r="O6578" s="4" t="str">
        <f>TEXT(Table1[[#This Row],[Invoice Date]],"mmm")</f>
        <v>May</v>
      </c>
      <c r="P6578" s="4">
        <f>YEAR(Table1[[#This Row],[Invoice Date]])</f>
        <v>2021</v>
      </c>
      <c r="Q6578" s="4">
        <f>IFERROR(Table1[[#This Row],[Total Sales]]/Table1[[#This Row],[Units Sold]],4)</f>
        <v>44</v>
      </c>
      <c r="R6578" s="4">
        <f>IFERROR(Table1[[#This Row],[Operating Profit]]/Table1[[#This Row],[Units Sold]],0)</f>
        <v>24.200000000000003</v>
      </c>
      <c r="S6578" s="4">
        <f>IFERROR((Table1[[#This Row],[Total Sales]]-Table1[[#This Row],[Operating Profit]])/Table1[[#This Row],[Units Sold]],0)</f>
        <v>19.799999999999997</v>
      </c>
      <c r="T6578" s="4" t="str">
        <f>IF(Table1[[#This Row],[Profit per unit]]&gt;$V$8,"Premium","Mass")</f>
        <v>Mass</v>
      </c>
      <c r="U6578" s="4"/>
    </row>
    <row r="6579" spans="2:21" ht="14.25" customHeight="1" x14ac:dyDescent="0.3">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c r="O6579" s="4" t="str">
        <f>TEXT(Table1[[#This Row],[Invoice Date]],"mmm")</f>
        <v>Jun</v>
      </c>
      <c r="P6579" s="4">
        <f>YEAR(Table1[[#This Row],[Invoice Date]])</f>
        <v>2021</v>
      </c>
      <c r="Q6579" s="4">
        <f>IFERROR(Table1[[#This Row],[Total Sales]]/Table1[[#This Row],[Units Sold]],4)</f>
        <v>36</v>
      </c>
      <c r="R6579" s="4">
        <f>IFERROR(Table1[[#This Row],[Operating Profit]]/Table1[[#This Row],[Units Sold]],0)</f>
        <v>18</v>
      </c>
      <c r="S6579" s="4">
        <f>IFERROR((Table1[[#This Row],[Total Sales]]-Table1[[#This Row],[Operating Profit]])/Table1[[#This Row],[Units Sold]],0)</f>
        <v>18</v>
      </c>
      <c r="T6579" s="4" t="str">
        <f>IF(Table1[[#This Row],[Profit per unit]]&gt;$V$8,"Premium","Mass")</f>
        <v>Mass</v>
      </c>
      <c r="U6579" s="4"/>
    </row>
    <row r="6580" spans="2:21" ht="14.25" customHeight="1" x14ac:dyDescent="0.3">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c r="O6580" s="4" t="str">
        <f>TEXT(Table1[[#This Row],[Invoice Date]],"mmm")</f>
        <v>Jun</v>
      </c>
      <c r="P6580" s="4">
        <f>YEAR(Table1[[#This Row],[Invoice Date]])</f>
        <v>2021</v>
      </c>
      <c r="Q6580" s="4">
        <f>IFERROR(Table1[[#This Row],[Total Sales]]/Table1[[#This Row],[Units Sold]],4)</f>
        <v>32</v>
      </c>
      <c r="R6580" s="4">
        <f>IFERROR(Table1[[#This Row],[Operating Profit]]/Table1[[#This Row],[Units Sold]],0)</f>
        <v>15.68</v>
      </c>
      <c r="S6580" s="4">
        <f>IFERROR((Table1[[#This Row],[Total Sales]]-Table1[[#This Row],[Operating Profit]])/Table1[[#This Row],[Units Sold]],0)</f>
        <v>16.32</v>
      </c>
      <c r="T6580" s="4" t="str">
        <f>IF(Table1[[#This Row],[Profit per unit]]&gt;$V$8,"Premium","Mass")</f>
        <v>Mass</v>
      </c>
      <c r="U6580" s="4"/>
    </row>
    <row r="6581" spans="2:21" ht="14.25" customHeight="1" x14ac:dyDescent="0.3">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c r="O6581" s="4" t="str">
        <f>TEXT(Table1[[#This Row],[Invoice Date]],"mmm")</f>
        <v>Jun</v>
      </c>
      <c r="P6581" s="4">
        <f>YEAR(Table1[[#This Row],[Invoice Date]])</f>
        <v>2021</v>
      </c>
      <c r="Q6581" s="4">
        <f>IFERROR(Table1[[#This Row],[Total Sales]]/Table1[[#This Row],[Units Sold]],4)</f>
        <v>38</v>
      </c>
      <c r="R6581" s="4">
        <f>IFERROR(Table1[[#This Row],[Operating Profit]]/Table1[[#This Row],[Units Sold]],0)</f>
        <v>20.52</v>
      </c>
      <c r="S6581" s="4">
        <f>IFERROR((Table1[[#This Row],[Total Sales]]-Table1[[#This Row],[Operating Profit]])/Table1[[#This Row],[Units Sold]],0)</f>
        <v>17.48</v>
      </c>
      <c r="T6581" s="4" t="str">
        <f>IF(Table1[[#This Row],[Profit per unit]]&gt;$V$8,"Premium","Mass")</f>
        <v>Mass</v>
      </c>
      <c r="U6581" s="4"/>
    </row>
    <row r="6582" spans="2:21" ht="14.25" customHeight="1" x14ac:dyDescent="0.3">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c r="O6582" s="4" t="str">
        <f>TEXT(Table1[[#This Row],[Invoice Date]],"mmm")</f>
        <v>Jun</v>
      </c>
      <c r="P6582" s="4">
        <f>YEAR(Table1[[#This Row],[Invoice Date]])</f>
        <v>2021</v>
      </c>
      <c r="Q6582" s="4">
        <f>IFERROR(Table1[[#This Row],[Total Sales]]/Table1[[#This Row],[Units Sold]],4)</f>
        <v>37</v>
      </c>
      <c r="R6582" s="4">
        <f>IFERROR(Table1[[#This Row],[Operating Profit]]/Table1[[#This Row],[Units Sold]],0)</f>
        <v>19.239999999999998</v>
      </c>
      <c r="S6582" s="4">
        <f>IFERROR((Table1[[#This Row],[Total Sales]]-Table1[[#This Row],[Operating Profit]])/Table1[[#This Row],[Units Sold]],0)</f>
        <v>17.760000000000002</v>
      </c>
      <c r="T6582" s="4" t="str">
        <f>IF(Table1[[#This Row],[Profit per unit]]&gt;$V$8,"Premium","Mass")</f>
        <v>Mass</v>
      </c>
      <c r="U6582" s="4"/>
    </row>
    <row r="6583" spans="2:21" ht="14.25" customHeight="1" x14ac:dyDescent="0.3">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c r="O6583" s="4" t="str">
        <f>TEXT(Table1[[#This Row],[Invoice Date]],"mmm")</f>
        <v>Jun</v>
      </c>
      <c r="P6583" s="4">
        <f>YEAR(Table1[[#This Row],[Invoice Date]])</f>
        <v>2021</v>
      </c>
      <c r="Q6583" s="4">
        <f>IFERROR(Table1[[#This Row],[Total Sales]]/Table1[[#This Row],[Units Sold]],4)</f>
        <v>54</v>
      </c>
      <c r="R6583" s="4">
        <f>IFERROR(Table1[[#This Row],[Operating Profit]]/Table1[[#This Row],[Units Sold]],0)</f>
        <v>25.919999999999998</v>
      </c>
      <c r="S6583" s="4">
        <f>IFERROR((Table1[[#This Row],[Total Sales]]-Table1[[#This Row],[Operating Profit]])/Table1[[#This Row],[Units Sold]],0)</f>
        <v>28.080000000000002</v>
      </c>
      <c r="T6583" s="4" t="str">
        <f>IF(Table1[[#This Row],[Profit per unit]]&gt;$V$8,"Premium","Mass")</f>
        <v>Mass</v>
      </c>
      <c r="U6583" s="4"/>
    </row>
    <row r="6584" spans="2:21" ht="14.25" customHeight="1" x14ac:dyDescent="0.3">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c r="O6584" s="4" t="str">
        <f>TEXT(Table1[[#This Row],[Invoice Date]],"mmm")</f>
        <v>Jun</v>
      </c>
      <c r="P6584" s="4">
        <f>YEAR(Table1[[#This Row],[Invoice Date]])</f>
        <v>2021</v>
      </c>
      <c r="Q6584" s="4">
        <f>IFERROR(Table1[[#This Row],[Total Sales]]/Table1[[#This Row],[Units Sold]],4)</f>
        <v>54</v>
      </c>
      <c r="R6584" s="4">
        <f>IFERROR(Table1[[#This Row],[Operating Profit]]/Table1[[#This Row],[Units Sold]],0)</f>
        <v>29.160000000000004</v>
      </c>
      <c r="S6584" s="4">
        <f>IFERROR((Table1[[#This Row],[Total Sales]]-Table1[[#This Row],[Operating Profit]])/Table1[[#This Row],[Units Sold]],0)</f>
        <v>24.839999999999996</v>
      </c>
      <c r="T6584" s="4" t="str">
        <f>IF(Table1[[#This Row],[Profit per unit]]&gt;$V$8,"Premium","Mass")</f>
        <v>Mass</v>
      </c>
      <c r="U6584" s="4"/>
    </row>
    <row r="6585" spans="2:21" ht="14.25" customHeight="1" x14ac:dyDescent="0.3">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c r="O6585" s="4" t="str">
        <f>TEXT(Table1[[#This Row],[Invoice Date]],"mmm")</f>
        <v>Jul</v>
      </c>
      <c r="P6585" s="4">
        <f>YEAR(Table1[[#This Row],[Invoice Date]])</f>
        <v>2021</v>
      </c>
      <c r="Q6585" s="4">
        <f>IFERROR(Table1[[#This Row],[Total Sales]]/Table1[[#This Row],[Units Sold]],4)</f>
        <v>50</v>
      </c>
      <c r="R6585" s="4">
        <f>IFERROR(Table1[[#This Row],[Operating Profit]]/Table1[[#This Row],[Units Sold]],0)</f>
        <v>25</v>
      </c>
      <c r="S6585" s="4">
        <f>IFERROR((Table1[[#This Row],[Total Sales]]-Table1[[#This Row],[Operating Profit]])/Table1[[#This Row],[Units Sold]],0)</f>
        <v>25</v>
      </c>
      <c r="T6585" s="4" t="str">
        <f>IF(Table1[[#This Row],[Profit per unit]]&gt;$V$8,"Premium","Mass")</f>
        <v>Mass</v>
      </c>
      <c r="U6585" s="4"/>
    </row>
    <row r="6586" spans="2:21" ht="14.25" customHeight="1" x14ac:dyDescent="0.3">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c r="O6586" s="4" t="str">
        <f>TEXT(Table1[[#This Row],[Invoice Date]],"mmm")</f>
        <v>Jul</v>
      </c>
      <c r="P6586" s="4">
        <f>YEAR(Table1[[#This Row],[Invoice Date]])</f>
        <v>2021</v>
      </c>
      <c r="Q6586" s="4">
        <f>IFERROR(Table1[[#This Row],[Total Sales]]/Table1[[#This Row],[Units Sold]],4)</f>
        <v>47</v>
      </c>
      <c r="R6586" s="4">
        <f>IFERROR(Table1[[#This Row],[Operating Profit]]/Table1[[#This Row],[Units Sold]],0)</f>
        <v>21.15</v>
      </c>
      <c r="S6586" s="4">
        <f>IFERROR((Table1[[#This Row],[Total Sales]]-Table1[[#This Row],[Operating Profit]])/Table1[[#This Row],[Units Sold]],0)</f>
        <v>25.85</v>
      </c>
      <c r="T6586" s="4" t="str">
        <f>IF(Table1[[#This Row],[Profit per unit]]&gt;$V$8,"Premium","Mass")</f>
        <v>Mass</v>
      </c>
      <c r="U6586" s="4"/>
    </row>
    <row r="6587" spans="2:21" ht="14.25" customHeight="1" x14ac:dyDescent="0.3">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c r="O6587" s="4" t="str">
        <f>TEXT(Table1[[#This Row],[Invoice Date]],"mmm")</f>
        <v>Jul</v>
      </c>
      <c r="P6587" s="4">
        <f>YEAR(Table1[[#This Row],[Invoice Date]])</f>
        <v>2021</v>
      </c>
      <c r="Q6587" s="4">
        <f>IFERROR(Table1[[#This Row],[Total Sales]]/Table1[[#This Row],[Units Sold]],4)</f>
        <v>43</v>
      </c>
      <c r="R6587" s="4">
        <f>IFERROR(Table1[[#This Row],[Operating Profit]]/Table1[[#This Row],[Units Sold]],0)</f>
        <v>21.93</v>
      </c>
      <c r="S6587" s="4">
        <f>IFERROR((Table1[[#This Row],[Total Sales]]-Table1[[#This Row],[Operating Profit]])/Table1[[#This Row],[Units Sold]],0)</f>
        <v>21.07</v>
      </c>
      <c r="T6587" s="4" t="str">
        <f>IF(Table1[[#This Row],[Profit per unit]]&gt;$V$8,"Premium","Mass")</f>
        <v>Mass</v>
      </c>
      <c r="U6587" s="4"/>
    </row>
    <row r="6588" spans="2:21" ht="14.25" customHeight="1" x14ac:dyDescent="0.3">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c r="O6588" s="4" t="str">
        <f>TEXT(Table1[[#This Row],[Invoice Date]],"mmm")</f>
        <v>Jul</v>
      </c>
      <c r="P6588" s="4">
        <f>YEAR(Table1[[#This Row],[Invoice Date]])</f>
        <v>2021</v>
      </c>
      <c r="Q6588" s="4">
        <f>IFERROR(Table1[[#This Row],[Total Sales]]/Table1[[#This Row],[Units Sold]],4)</f>
        <v>41</v>
      </c>
      <c r="R6588" s="4">
        <f>IFERROR(Table1[[#This Row],[Operating Profit]]/Table1[[#This Row],[Units Sold]],0)</f>
        <v>22.14</v>
      </c>
      <c r="S6588" s="4">
        <f>IFERROR((Table1[[#This Row],[Total Sales]]-Table1[[#This Row],[Operating Profit]])/Table1[[#This Row],[Units Sold]],0)</f>
        <v>18.86</v>
      </c>
      <c r="T6588" s="4" t="str">
        <f>IF(Table1[[#This Row],[Profit per unit]]&gt;$V$8,"Premium","Mass")</f>
        <v>Mass</v>
      </c>
      <c r="U6588" s="4"/>
    </row>
    <row r="6589" spans="2:21" ht="14.25" customHeight="1" x14ac:dyDescent="0.3">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c r="O6589" s="4" t="str">
        <f>TEXT(Table1[[#This Row],[Invoice Date]],"mmm")</f>
        <v>Jul</v>
      </c>
      <c r="P6589" s="4">
        <f>YEAR(Table1[[#This Row],[Invoice Date]])</f>
        <v>2021</v>
      </c>
      <c r="Q6589" s="4">
        <f>IFERROR(Table1[[#This Row],[Total Sales]]/Table1[[#This Row],[Units Sold]],4)</f>
        <v>55</v>
      </c>
      <c r="R6589" s="4">
        <f>IFERROR(Table1[[#This Row],[Operating Profit]]/Table1[[#This Row],[Units Sold]],0)</f>
        <v>26.95</v>
      </c>
      <c r="S6589" s="4">
        <f>IFERROR((Table1[[#This Row],[Total Sales]]-Table1[[#This Row],[Operating Profit]])/Table1[[#This Row],[Units Sold]],0)</f>
        <v>28.05</v>
      </c>
      <c r="T6589" s="4" t="str">
        <f>IF(Table1[[#This Row],[Profit per unit]]&gt;$V$8,"Premium","Mass")</f>
        <v>Mass</v>
      </c>
      <c r="U6589" s="4"/>
    </row>
    <row r="6590" spans="2:21" ht="14.25" customHeight="1" x14ac:dyDescent="0.3">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c r="O6590" s="4" t="str">
        <f>TEXT(Table1[[#This Row],[Invoice Date]],"mmm")</f>
        <v>Jul</v>
      </c>
      <c r="P6590" s="4">
        <f>YEAR(Table1[[#This Row],[Invoice Date]])</f>
        <v>2021</v>
      </c>
      <c r="Q6590" s="4">
        <f>IFERROR(Table1[[#This Row],[Total Sales]]/Table1[[#This Row],[Units Sold]],4)</f>
        <v>63</v>
      </c>
      <c r="R6590" s="4">
        <f>IFERROR(Table1[[#This Row],[Operating Profit]]/Table1[[#This Row],[Units Sold]],0)</f>
        <v>34.020000000000003</v>
      </c>
      <c r="S6590" s="4">
        <f>IFERROR((Table1[[#This Row],[Total Sales]]-Table1[[#This Row],[Operating Profit]])/Table1[[#This Row],[Units Sold]],0)</f>
        <v>28.98</v>
      </c>
      <c r="T6590" s="4" t="str">
        <f>IF(Table1[[#This Row],[Profit per unit]]&gt;$V$8,"Premium","Mass")</f>
        <v>Mass</v>
      </c>
      <c r="U6590" s="4"/>
    </row>
    <row r="6591" spans="2:21" ht="14.25" customHeight="1" x14ac:dyDescent="0.3">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c r="O6591" s="4" t="str">
        <f>TEXT(Table1[[#This Row],[Invoice Date]],"mmm")</f>
        <v>Aug</v>
      </c>
      <c r="P6591" s="4">
        <f>YEAR(Table1[[#This Row],[Invoice Date]])</f>
        <v>2021</v>
      </c>
      <c r="Q6591" s="4">
        <f>IFERROR(Table1[[#This Row],[Total Sales]]/Table1[[#This Row],[Units Sold]],4)</f>
        <v>55</v>
      </c>
      <c r="R6591" s="4">
        <f>IFERROR(Table1[[#This Row],[Operating Profit]]/Table1[[#This Row],[Units Sold]],0)</f>
        <v>29.7</v>
      </c>
      <c r="S6591" s="4">
        <f>IFERROR((Table1[[#This Row],[Total Sales]]-Table1[[#This Row],[Operating Profit]])/Table1[[#This Row],[Units Sold]],0)</f>
        <v>25.3</v>
      </c>
      <c r="T6591" s="4" t="str">
        <f>IF(Table1[[#This Row],[Profit per unit]]&gt;$V$8,"Premium","Mass")</f>
        <v>Mass</v>
      </c>
      <c r="U6591" s="4"/>
    </row>
    <row r="6592" spans="2:21" ht="14.25" customHeight="1" x14ac:dyDescent="0.3">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c r="O6592" s="4" t="str">
        <f>TEXT(Table1[[#This Row],[Invoice Date]],"mmm")</f>
        <v>Aug</v>
      </c>
      <c r="P6592" s="4">
        <f>YEAR(Table1[[#This Row],[Invoice Date]])</f>
        <v>2021</v>
      </c>
      <c r="Q6592" s="4">
        <f>IFERROR(Table1[[#This Row],[Total Sales]]/Table1[[#This Row],[Units Sold]],4)</f>
        <v>50</v>
      </c>
      <c r="R6592" s="4">
        <f>IFERROR(Table1[[#This Row],[Operating Profit]]/Table1[[#This Row],[Units Sold]],0)</f>
        <v>24</v>
      </c>
      <c r="S6592" s="4">
        <f>IFERROR((Table1[[#This Row],[Total Sales]]-Table1[[#This Row],[Operating Profit]])/Table1[[#This Row],[Units Sold]],0)</f>
        <v>26</v>
      </c>
      <c r="T6592" s="4" t="str">
        <f>IF(Table1[[#This Row],[Profit per unit]]&gt;$V$8,"Premium","Mass")</f>
        <v>Mass</v>
      </c>
      <c r="U6592" s="4"/>
    </row>
    <row r="6593" spans="2:21" ht="14.25" customHeight="1" x14ac:dyDescent="0.3">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c r="O6593" s="4" t="str">
        <f>TEXT(Table1[[#This Row],[Invoice Date]],"mmm")</f>
        <v>Aug</v>
      </c>
      <c r="P6593" s="4">
        <f>YEAR(Table1[[#This Row],[Invoice Date]])</f>
        <v>2021</v>
      </c>
      <c r="Q6593" s="4">
        <f>IFERROR(Table1[[#This Row],[Total Sales]]/Table1[[#This Row],[Units Sold]],4)</f>
        <v>47</v>
      </c>
      <c r="R6593" s="4">
        <f>IFERROR(Table1[[#This Row],[Operating Profit]]/Table1[[#This Row],[Units Sold]],0)</f>
        <v>24.44</v>
      </c>
      <c r="S6593" s="4">
        <f>IFERROR((Table1[[#This Row],[Total Sales]]-Table1[[#This Row],[Operating Profit]])/Table1[[#This Row],[Units Sold]],0)</f>
        <v>22.56</v>
      </c>
      <c r="T6593" s="4" t="str">
        <f>IF(Table1[[#This Row],[Profit per unit]]&gt;$V$8,"Premium","Mass")</f>
        <v>Mass</v>
      </c>
      <c r="U6593" s="4"/>
    </row>
    <row r="6594" spans="2:21" ht="14.25" customHeight="1" x14ac:dyDescent="0.3">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c r="O6594" s="4" t="str">
        <f>TEXT(Table1[[#This Row],[Invoice Date]],"mmm")</f>
        <v>Aug</v>
      </c>
      <c r="P6594" s="4">
        <f>YEAR(Table1[[#This Row],[Invoice Date]])</f>
        <v>2021</v>
      </c>
      <c r="Q6594" s="4">
        <f>IFERROR(Table1[[#This Row],[Total Sales]]/Table1[[#This Row],[Units Sold]],4)</f>
        <v>39</v>
      </c>
      <c r="R6594" s="4">
        <f>IFERROR(Table1[[#This Row],[Operating Profit]]/Table1[[#This Row],[Units Sold]],0)</f>
        <v>19.5</v>
      </c>
      <c r="S6594" s="4">
        <f>IFERROR((Table1[[#This Row],[Total Sales]]-Table1[[#This Row],[Operating Profit]])/Table1[[#This Row],[Units Sold]],0)</f>
        <v>19.5</v>
      </c>
      <c r="T6594" s="4" t="str">
        <f>IF(Table1[[#This Row],[Profit per unit]]&gt;$V$8,"Premium","Mass")</f>
        <v>Mass</v>
      </c>
      <c r="U6594" s="4"/>
    </row>
    <row r="6595" spans="2:21" ht="14.25" customHeight="1" x14ac:dyDescent="0.3">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c r="O6595" s="4" t="str">
        <f>TEXT(Table1[[#This Row],[Invoice Date]],"mmm")</f>
        <v>Aug</v>
      </c>
      <c r="P6595" s="4">
        <f>YEAR(Table1[[#This Row],[Invoice Date]])</f>
        <v>2021</v>
      </c>
      <c r="Q6595" s="4">
        <f>IFERROR(Table1[[#This Row],[Total Sales]]/Table1[[#This Row],[Units Sold]],4)</f>
        <v>48</v>
      </c>
      <c r="R6595" s="4">
        <f>IFERROR(Table1[[#This Row],[Operating Profit]]/Table1[[#This Row],[Units Sold]],0)</f>
        <v>23.52</v>
      </c>
      <c r="S6595" s="4">
        <f>IFERROR((Table1[[#This Row],[Total Sales]]-Table1[[#This Row],[Operating Profit]])/Table1[[#This Row],[Units Sold]],0)</f>
        <v>24.48</v>
      </c>
      <c r="T6595" s="4" t="str">
        <f>IF(Table1[[#This Row],[Profit per unit]]&gt;$V$8,"Premium","Mass")</f>
        <v>Mass</v>
      </c>
      <c r="U6595" s="4"/>
    </row>
    <row r="6596" spans="2:21" ht="14.25" customHeight="1" x14ac:dyDescent="0.3">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c r="O6596" s="4" t="str">
        <f>TEXT(Table1[[#This Row],[Invoice Date]],"mmm")</f>
        <v>Aug</v>
      </c>
      <c r="P6596" s="4">
        <f>YEAR(Table1[[#This Row],[Invoice Date]])</f>
        <v>2021</v>
      </c>
      <c r="Q6596" s="4">
        <f>IFERROR(Table1[[#This Row],[Total Sales]]/Table1[[#This Row],[Units Sold]],4)</f>
        <v>50</v>
      </c>
      <c r="R6596" s="4">
        <f>IFERROR(Table1[[#This Row],[Operating Profit]]/Table1[[#This Row],[Units Sold]],0)</f>
        <v>26</v>
      </c>
      <c r="S6596" s="4">
        <f>IFERROR((Table1[[#This Row],[Total Sales]]-Table1[[#This Row],[Operating Profit]])/Table1[[#This Row],[Units Sold]],0)</f>
        <v>24</v>
      </c>
      <c r="T6596" s="4" t="str">
        <f>IF(Table1[[#This Row],[Profit per unit]]&gt;$V$8,"Premium","Mass")</f>
        <v>Mass</v>
      </c>
      <c r="U6596" s="4"/>
    </row>
    <row r="6597" spans="2:21" ht="14.25" customHeight="1" x14ac:dyDescent="0.3">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c r="O6597" s="4" t="str">
        <f>TEXT(Table1[[#This Row],[Invoice Date]],"mmm")</f>
        <v>Sep</v>
      </c>
      <c r="P6597" s="4">
        <f>YEAR(Table1[[#This Row],[Invoice Date]])</f>
        <v>2021</v>
      </c>
      <c r="Q6597" s="4">
        <f>IFERROR(Table1[[#This Row],[Total Sales]]/Table1[[#This Row],[Units Sold]],4)</f>
        <v>48</v>
      </c>
      <c r="R6597" s="4">
        <f>IFERROR(Table1[[#This Row],[Operating Profit]]/Table1[[#This Row],[Units Sold]],0)</f>
        <v>24.96</v>
      </c>
      <c r="S6597" s="4">
        <f>IFERROR((Table1[[#This Row],[Total Sales]]-Table1[[#This Row],[Operating Profit]])/Table1[[#This Row],[Units Sold]],0)</f>
        <v>23.04</v>
      </c>
      <c r="T6597" s="4" t="str">
        <f>IF(Table1[[#This Row],[Profit per unit]]&gt;$V$8,"Premium","Mass")</f>
        <v>Mass</v>
      </c>
      <c r="U6597" s="4"/>
    </row>
    <row r="6598" spans="2:21" ht="14.25" customHeight="1" x14ac:dyDescent="0.3">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c r="O6598" s="4" t="str">
        <f>TEXT(Table1[[#This Row],[Invoice Date]],"mmm")</f>
        <v>Sep</v>
      </c>
      <c r="P6598" s="4">
        <f>YEAR(Table1[[#This Row],[Invoice Date]])</f>
        <v>2021</v>
      </c>
      <c r="Q6598" s="4">
        <f>IFERROR(Table1[[#This Row],[Total Sales]]/Table1[[#This Row],[Units Sold]],4)</f>
        <v>39</v>
      </c>
      <c r="R6598" s="4">
        <f>IFERROR(Table1[[#This Row],[Operating Profit]]/Table1[[#This Row],[Units Sold]],0)</f>
        <v>18.72</v>
      </c>
      <c r="S6598" s="4">
        <f>IFERROR((Table1[[#This Row],[Total Sales]]-Table1[[#This Row],[Operating Profit]])/Table1[[#This Row],[Units Sold]],0)</f>
        <v>20.28</v>
      </c>
      <c r="T6598" s="4" t="str">
        <f>IF(Table1[[#This Row],[Profit per unit]]&gt;$V$8,"Premium","Mass")</f>
        <v>Mass</v>
      </c>
      <c r="U6598" s="4"/>
    </row>
    <row r="6599" spans="2:21" ht="14.25" customHeight="1" x14ac:dyDescent="0.3">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c r="O6599" s="4" t="str">
        <f>TEXT(Table1[[#This Row],[Invoice Date]],"mmm")</f>
        <v>Sep</v>
      </c>
      <c r="P6599" s="4">
        <f>YEAR(Table1[[#This Row],[Invoice Date]])</f>
        <v>2021</v>
      </c>
      <c r="Q6599" s="4">
        <f>IFERROR(Table1[[#This Row],[Total Sales]]/Table1[[#This Row],[Units Sold]],4)</f>
        <v>14</v>
      </c>
      <c r="R6599" s="4">
        <f>IFERROR(Table1[[#This Row],[Operating Profit]]/Table1[[#This Row],[Units Sold]],0)</f>
        <v>7.28</v>
      </c>
      <c r="S6599" s="4">
        <f>IFERROR((Table1[[#This Row],[Total Sales]]-Table1[[#This Row],[Operating Profit]])/Table1[[#This Row],[Units Sold]],0)</f>
        <v>6.72</v>
      </c>
      <c r="T6599" s="4" t="str">
        <f>IF(Table1[[#This Row],[Profit per unit]]&gt;$V$8,"Premium","Mass")</f>
        <v>Mass</v>
      </c>
      <c r="U6599" s="4"/>
    </row>
    <row r="6600" spans="2:21" ht="14.25" customHeight="1" x14ac:dyDescent="0.3">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c r="O6600" s="4" t="str">
        <f>TEXT(Table1[[#This Row],[Invoice Date]],"mmm")</f>
        <v>Sep</v>
      </c>
      <c r="P6600" s="4">
        <f>YEAR(Table1[[#This Row],[Invoice Date]])</f>
        <v>2021</v>
      </c>
      <c r="Q6600" s="4">
        <f>IFERROR(Table1[[#This Row],[Total Sales]]/Table1[[#This Row],[Units Sold]],4)</f>
        <v>14</v>
      </c>
      <c r="R6600" s="4">
        <f>IFERROR(Table1[[#This Row],[Operating Profit]]/Table1[[#This Row],[Units Sold]],0)</f>
        <v>7.28</v>
      </c>
      <c r="S6600" s="4">
        <f>IFERROR((Table1[[#This Row],[Total Sales]]-Table1[[#This Row],[Operating Profit]])/Table1[[#This Row],[Units Sold]],0)</f>
        <v>6.72</v>
      </c>
      <c r="T6600" s="4" t="str">
        <f>IF(Table1[[#This Row],[Profit per unit]]&gt;$V$8,"Premium","Mass")</f>
        <v>Mass</v>
      </c>
      <c r="U6600" s="4"/>
    </row>
    <row r="6601" spans="2:21" ht="14.25" customHeight="1" x14ac:dyDescent="0.3">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c r="O6601" s="4" t="str">
        <f>TEXT(Table1[[#This Row],[Invoice Date]],"mmm")</f>
        <v>Sep</v>
      </c>
      <c r="P6601" s="4">
        <f>YEAR(Table1[[#This Row],[Invoice Date]])</f>
        <v>2021</v>
      </c>
      <c r="Q6601" s="4">
        <f>IFERROR(Table1[[#This Row],[Total Sales]]/Table1[[#This Row],[Units Sold]],4)</f>
        <v>23</v>
      </c>
      <c r="R6601" s="4">
        <f>IFERROR(Table1[[#This Row],[Operating Profit]]/Table1[[#This Row],[Units Sold]],0)</f>
        <v>11.5</v>
      </c>
      <c r="S6601" s="4">
        <f>IFERROR((Table1[[#This Row],[Total Sales]]-Table1[[#This Row],[Operating Profit]])/Table1[[#This Row],[Units Sold]],0)</f>
        <v>11.5</v>
      </c>
      <c r="T6601" s="4" t="str">
        <f>IF(Table1[[#This Row],[Profit per unit]]&gt;$V$8,"Premium","Mass")</f>
        <v>Mass</v>
      </c>
      <c r="U6601" s="4"/>
    </row>
    <row r="6602" spans="2:21" ht="14.25" customHeight="1" x14ac:dyDescent="0.3">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c r="O6602" s="4" t="str">
        <f>TEXT(Table1[[#This Row],[Invoice Date]],"mmm")</f>
        <v>Sep</v>
      </c>
      <c r="P6602" s="4">
        <f>YEAR(Table1[[#This Row],[Invoice Date]])</f>
        <v>2021</v>
      </c>
      <c r="Q6602" s="4">
        <f>IFERROR(Table1[[#This Row],[Total Sales]]/Table1[[#This Row],[Units Sold]],4)</f>
        <v>29</v>
      </c>
      <c r="R6602" s="4">
        <f>IFERROR(Table1[[#This Row],[Operating Profit]]/Table1[[#This Row],[Units Sold]],0)</f>
        <v>15.660000000000002</v>
      </c>
      <c r="S6602" s="4">
        <f>IFERROR((Table1[[#This Row],[Total Sales]]-Table1[[#This Row],[Operating Profit]])/Table1[[#This Row],[Units Sold]],0)</f>
        <v>13.339999999999998</v>
      </c>
      <c r="T6602" s="4" t="str">
        <f>IF(Table1[[#This Row],[Profit per unit]]&gt;$V$8,"Premium","Mass")</f>
        <v>Mass</v>
      </c>
      <c r="U6602" s="4"/>
    </row>
    <row r="6603" spans="2:21" ht="14.25" customHeight="1" x14ac:dyDescent="0.3">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c r="O6603" s="4" t="str">
        <f>TEXT(Table1[[#This Row],[Invoice Date]],"mmm")</f>
        <v>Oct</v>
      </c>
      <c r="P6603" s="4">
        <f>YEAR(Table1[[#This Row],[Invoice Date]])</f>
        <v>2021</v>
      </c>
      <c r="Q6603" s="4">
        <f>IFERROR(Table1[[#This Row],[Total Sales]]/Table1[[#This Row],[Units Sold]],4)</f>
        <v>27</v>
      </c>
      <c r="R6603" s="4">
        <f>IFERROR(Table1[[#This Row],[Operating Profit]]/Table1[[#This Row],[Units Sold]],0)</f>
        <v>13.5</v>
      </c>
      <c r="S6603" s="4">
        <f>IFERROR((Table1[[#This Row],[Total Sales]]-Table1[[#This Row],[Operating Profit]])/Table1[[#This Row],[Units Sold]],0)</f>
        <v>13.5</v>
      </c>
      <c r="T6603" s="4" t="str">
        <f>IF(Table1[[#This Row],[Profit per unit]]&gt;$V$8,"Premium","Mass")</f>
        <v>Mass</v>
      </c>
      <c r="U6603" s="4"/>
    </row>
    <row r="6604" spans="2:21" ht="14.25" customHeight="1" x14ac:dyDescent="0.3">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c r="O6604" s="4" t="str">
        <f>TEXT(Table1[[#This Row],[Invoice Date]],"mmm")</f>
        <v>Oct</v>
      </c>
      <c r="P6604" s="4">
        <f>YEAR(Table1[[#This Row],[Invoice Date]])</f>
        <v>2021</v>
      </c>
      <c r="Q6604" s="4">
        <f>IFERROR(Table1[[#This Row],[Total Sales]]/Table1[[#This Row],[Units Sold]],4)</f>
        <v>19</v>
      </c>
      <c r="R6604" s="4">
        <f>IFERROR(Table1[[#This Row],[Operating Profit]]/Table1[[#This Row],[Units Sold]],0)</f>
        <v>8.5499999999999989</v>
      </c>
      <c r="S6604" s="4">
        <f>IFERROR((Table1[[#This Row],[Total Sales]]-Table1[[#This Row],[Operating Profit]])/Table1[[#This Row],[Units Sold]],0)</f>
        <v>10.450000000000001</v>
      </c>
      <c r="T6604" s="4" t="str">
        <f>IF(Table1[[#This Row],[Profit per unit]]&gt;$V$8,"Premium","Mass")</f>
        <v>Mass</v>
      </c>
      <c r="U6604" s="4"/>
    </row>
    <row r="6605" spans="2:21" ht="14.25" customHeight="1" x14ac:dyDescent="0.3">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c r="O6605" s="4" t="str">
        <f>TEXT(Table1[[#This Row],[Invoice Date]],"mmm")</f>
        <v>Oct</v>
      </c>
      <c r="P6605" s="4">
        <f>YEAR(Table1[[#This Row],[Invoice Date]])</f>
        <v>2021</v>
      </c>
      <c r="Q6605" s="4">
        <f>IFERROR(Table1[[#This Row],[Total Sales]]/Table1[[#This Row],[Units Sold]],4)</f>
        <v>19</v>
      </c>
      <c r="R6605" s="4">
        <f>IFERROR(Table1[[#This Row],[Operating Profit]]/Table1[[#This Row],[Units Sold]],0)</f>
        <v>9.5</v>
      </c>
      <c r="S6605" s="4">
        <f>IFERROR((Table1[[#This Row],[Total Sales]]-Table1[[#This Row],[Operating Profit]])/Table1[[#This Row],[Units Sold]],0)</f>
        <v>9.5</v>
      </c>
      <c r="T6605" s="4" t="str">
        <f>IF(Table1[[#This Row],[Profit per unit]]&gt;$V$8,"Premium","Mass")</f>
        <v>Mass</v>
      </c>
      <c r="U6605" s="4"/>
    </row>
    <row r="6606" spans="2:21" ht="14.25" customHeight="1" x14ac:dyDescent="0.3">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c r="O6606" s="4" t="str">
        <f>TEXT(Table1[[#This Row],[Invoice Date]],"mmm")</f>
        <v>Oct</v>
      </c>
      <c r="P6606" s="4">
        <f>YEAR(Table1[[#This Row],[Invoice Date]])</f>
        <v>2021</v>
      </c>
      <c r="Q6606" s="4">
        <f>IFERROR(Table1[[#This Row],[Total Sales]]/Table1[[#This Row],[Units Sold]],4)</f>
        <v>19</v>
      </c>
      <c r="R6606" s="4">
        <f>IFERROR(Table1[[#This Row],[Operating Profit]]/Table1[[#This Row],[Units Sold]],0)</f>
        <v>10.07</v>
      </c>
      <c r="S6606" s="4">
        <f>IFERROR((Table1[[#This Row],[Total Sales]]-Table1[[#This Row],[Operating Profit]])/Table1[[#This Row],[Units Sold]],0)</f>
        <v>8.93</v>
      </c>
      <c r="T6606" s="4" t="str">
        <f>IF(Table1[[#This Row],[Profit per unit]]&gt;$V$8,"Premium","Mass")</f>
        <v>Mass</v>
      </c>
      <c r="U6606" s="4"/>
    </row>
    <row r="6607" spans="2:21" ht="14.25" customHeight="1" x14ac:dyDescent="0.3">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c r="O6607" s="4" t="str">
        <f>TEXT(Table1[[#This Row],[Invoice Date]],"mmm")</f>
        <v>Oct</v>
      </c>
      <c r="P6607" s="4">
        <f>YEAR(Table1[[#This Row],[Invoice Date]])</f>
        <v>2021</v>
      </c>
      <c r="Q6607" s="4">
        <f>IFERROR(Table1[[#This Row],[Total Sales]]/Table1[[#This Row],[Units Sold]],4)</f>
        <v>27</v>
      </c>
      <c r="R6607" s="4">
        <f>IFERROR(Table1[[#This Row],[Operating Profit]]/Table1[[#This Row],[Units Sold]],0)</f>
        <v>12.69</v>
      </c>
      <c r="S6607" s="4">
        <f>IFERROR((Table1[[#This Row],[Total Sales]]-Table1[[#This Row],[Operating Profit]])/Table1[[#This Row],[Units Sold]],0)</f>
        <v>14.31</v>
      </c>
      <c r="T6607" s="4" t="str">
        <f>IF(Table1[[#This Row],[Profit per unit]]&gt;$V$8,"Premium","Mass")</f>
        <v>Mass</v>
      </c>
      <c r="U6607" s="4"/>
    </row>
    <row r="6608" spans="2:21" ht="14.25" customHeight="1" x14ac:dyDescent="0.3">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c r="O6608" s="4" t="str">
        <f>TEXT(Table1[[#This Row],[Invoice Date]],"mmm")</f>
        <v>Oct</v>
      </c>
      <c r="P6608" s="4">
        <f>YEAR(Table1[[#This Row],[Invoice Date]])</f>
        <v>2021</v>
      </c>
      <c r="Q6608" s="4">
        <f>IFERROR(Table1[[#This Row],[Total Sales]]/Table1[[#This Row],[Units Sold]],4)</f>
        <v>29</v>
      </c>
      <c r="R6608" s="4">
        <f>IFERROR(Table1[[#This Row],[Operating Profit]]/Table1[[#This Row],[Units Sold]],0)</f>
        <v>15.370000000000001</v>
      </c>
      <c r="S6608" s="4">
        <f>IFERROR((Table1[[#This Row],[Total Sales]]-Table1[[#This Row],[Operating Profit]])/Table1[[#This Row],[Units Sold]],0)</f>
        <v>13.629999999999999</v>
      </c>
      <c r="T6608" s="4" t="str">
        <f>IF(Table1[[#This Row],[Profit per unit]]&gt;$V$8,"Premium","Mass")</f>
        <v>Mass</v>
      </c>
      <c r="U6608" s="4"/>
    </row>
    <row r="6609" spans="2:21" ht="14.25" customHeight="1" x14ac:dyDescent="0.3">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c r="O6609" s="4" t="str">
        <f>TEXT(Table1[[#This Row],[Invoice Date]],"mmm")</f>
        <v>Nov</v>
      </c>
      <c r="P6609" s="4">
        <f>YEAR(Table1[[#This Row],[Invoice Date]])</f>
        <v>2021</v>
      </c>
      <c r="Q6609" s="4">
        <f>IFERROR(Table1[[#This Row],[Total Sales]]/Table1[[#This Row],[Units Sold]],4)</f>
        <v>24</v>
      </c>
      <c r="R6609" s="4">
        <f>IFERROR(Table1[[#This Row],[Operating Profit]]/Table1[[#This Row],[Units Sold]],0)</f>
        <v>12</v>
      </c>
      <c r="S6609" s="4">
        <f>IFERROR((Table1[[#This Row],[Total Sales]]-Table1[[#This Row],[Operating Profit]])/Table1[[#This Row],[Units Sold]],0)</f>
        <v>12</v>
      </c>
      <c r="T6609" s="4" t="str">
        <f>IF(Table1[[#This Row],[Profit per unit]]&gt;$V$8,"Premium","Mass")</f>
        <v>Mass</v>
      </c>
      <c r="U6609" s="4"/>
    </row>
    <row r="6610" spans="2:21" ht="14.25" customHeight="1" x14ac:dyDescent="0.3">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c r="O6610" s="4" t="str">
        <f>TEXT(Table1[[#This Row],[Invoice Date]],"mmm")</f>
        <v>Nov</v>
      </c>
      <c r="P6610" s="4">
        <f>YEAR(Table1[[#This Row],[Invoice Date]])</f>
        <v>2021</v>
      </c>
      <c r="Q6610" s="4">
        <f>IFERROR(Table1[[#This Row],[Total Sales]]/Table1[[#This Row],[Units Sold]],4)</f>
        <v>14</v>
      </c>
      <c r="R6610" s="4">
        <f>IFERROR(Table1[[#This Row],[Operating Profit]]/Table1[[#This Row],[Units Sold]],0)</f>
        <v>7</v>
      </c>
      <c r="S6610" s="4">
        <f>IFERROR((Table1[[#This Row],[Total Sales]]-Table1[[#This Row],[Operating Profit]])/Table1[[#This Row],[Units Sold]],0)</f>
        <v>7</v>
      </c>
      <c r="T6610" s="4" t="str">
        <f>IF(Table1[[#This Row],[Profit per unit]]&gt;$V$8,"Premium","Mass")</f>
        <v>Mass</v>
      </c>
      <c r="U6610" s="4"/>
    </row>
    <row r="6611" spans="2:21" ht="14.25" customHeight="1" x14ac:dyDescent="0.3">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c r="O6611" s="4" t="str">
        <f>TEXT(Table1[[#This Row],[Invoice Date]],"mmm")</f>
        <v>Nov</v>
      </c>
      <c r="P6611" s="4">
        <f>YEAR(Table1[[#This Row],[Invoice Date]])</f>
        <v>2021</v>
      </c>
      <c r="Q6611" s="4">
        <f>IFERROR(Table1[[#This Row],[Total Sales]]/Table1[[#This Row],[Units Sold]],4)</f>
        <v>23</v>
      </c>
      <c r="R6611" s="4">
        <f>IFERROR(Table1[[#This Row],[Operating Profit]]/Table1[[#This Row],[Units Sold]],0)</f>
        <v>11.73</v>
      </c>
      <c r="S6611" s="4">
        <f>IFERROR((Table1[[#This Row],[Total Sales]]-Table1[[#This Row],[Operating Profit]])/Table1[[#This Row],[Units Sold]],0)</f>
        <v>11.27</v>
      </c>
      <c r="T6611" s="4" t="str">
        <f>IF(Table1[[#This Row],[Profit per unit]]&gt;$V$8,"Premium","Mass")</f>
        <v>Mass</v>
      </c>
      <c r="U6611" s="4"/>
    </row>
    <row r="6612" spans="2:21" ht="14.25" customHeight="1" x14ac:dyDescent="0.3">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c r="O6612" s="4" t="str">
        <f>TEXT(Table1[[#This Row],[Invoice Date]],"mmm")</f>
        <v>Nov</v>
      </c>
      <c r="P6612" s="4">
        <f>YEAR(Table1[[#This Row],[Invoice Date]])</f>
        <v>2021</v>
      </c>
      <c r="Q6612" s="4">
        <f>IFERROR(Table1[[#This Row],[Total Sales]]/Table1[[#This Row],[Units Sold]],4)</f>
        <v>51</v>
      </c>
      <c r="R6612" s="4">
        <f>IFERROR(Table1[[#This Row],[Operating Profit]]/Table1[[#This Row],[Units Sold]],0)</f>
        <v>25.5</v>
      </c>
      <c r="S6612" s="4">
        <f>IFERROR((Table1[[#This Row],[Total Sales]]-Table1[[#This Row],[Operating Profit]])/Table1[[#This Row],[Units Sold]],0)</f>
        <v>25.5</v>
      </c>
      <c r="T6612" s="4" t="str">
        <f>IF(Table1[[#This Row],[Profit per unit]]&gt;$V$8,"Premium","Mass")</f>
        <v>Mass</v>
      </c>
      <c r="U6612" s="4"/>
    </row>
    <row r="6613" spans="2:21" ht="14.25" customHeight="1" x14ac:dyDescent="0.3">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c r="O6613" s="4" t="str">
        <f>TEXT(Table1[[#This Row],[Invoice Date]],"mmm")</f>
        <v>Nov</v>
      </c>
      <c r="P6613" s="4">
        <f>YEAR(Table1[[#This Row],[Invoice Date]])</f>
        <v>2021</v>
      </c>
      <c r="Q6613" s="4">
        <f>IFERROR(Table1[[#This Row],[Total Sales]]/Table1[[#This Row],[Units Sold]],4)</f>
        <v>69</v>
      </c>
      <c r="R6613" s="4">
        <f>IFERROR(Table1[[#This Row],[Operating Profit]]/Table1[[#This Row],[Units Sold]],0)</f>
        <v>32.43</v>
      </c>
      <c r="S6613" s="4">
        <f>IFERROR((Table1[[#This Row],[Total Sales]]-Table1[[#This Row],[Operating Profit]])/Table1[[#This Row],[Units Sold]],0)</f>
        <v>36.57</v>
      </c>
      <c r="T6613" s="4" t="str">
        <f>IF(Table1[[#This Row],[Profit per unit]]&gt;$V$8,"Premium","Mass")</f>
        <v>Mass</v>
      </c>
      <c r="U6613" s="4"/>
    </row>
    <row r="6614" spans="2:21" ht="14.25" customHeight="1" x14ac:dyDescent="0.3">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c r="O6614" s="4" t="str">
        <f>TEXT(Table1[[#This Row],[Invoice Date]],"mmm")</f>
        <v>Nov</v>
      </c>
      <c r="P6614" s="4">
        <f>YEAR(Table1[[#This Row],[Invoice Date]])</f>
        <v>2021</v>
      </c>
      <c r="Q6614" s="4">
        <f>IFERROR(Table1[[#This Row],[Total Sales]]/Table1[[#This Row],[Units Sold]],4)</f>
        <v>73</v>
      </c>
      <c r="R6614" s="4">
        <f>IFERROR(Table1[[#This Row],[Operating Profit]]/Table1[[#This Row],[Units Sold]],0)</f>
        <v>38.690000000000005</v>
      </c>
      <c r="S6614" s="4">
        <f>IFERROR((Table1[[#This Row],[Total Sales]]-Table1[[#This Row],[Operating Profit]])/Table1[[#This Row],[Units Sold]],0)</f>
        <v>34.309999999999995</v>
      </c>
      <c r="T6614" s="4" t="str">
        <f>IF(Table1[[#This Row],[Profit per unit]]&gt;$V$8,"Premium","Mass")</f>
        <v>Mass</v>
      </c>
      <c r="U6614" s="4"/>
    </row>
    <row r="6615" spans="2:21" ht="14.25" customHeight="1" x14ac:dyDescent="0.3">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c r="O6615" s="4" t="str">
        <f>TEXT(Table1[[#This Row],[Invoice Date]],"mmm")</f>
        <v>Dec</v>
      </c>
      <c r="P6615" s="4">
        <f>YEAR(Table1[[#This Row],[Invoice Date]])</f>
        <v>2021</v>
      </c>
      <c r="Q6615" s="4">
        <f>IFERROR(Table1[[#This Row],[Total Sales]]/Table1[[#This Row],[Units Sold]],4)</f>
        <v>67</v>
      </c>
      <c r="R6615" s="4">
        <f>IFERROR(Table1[[#This Row],[Operating Profit]]/Table1[[#This Row],[Units Sold]],0)</f>
        <v>36.85</v>
      </c>
      <c r="S6615" s="4">
        <f>IFERROR((Table1[[#This Row],[Total Sales]]-Table1[[#This Row],[Operating Profit]])/Table1[[#This Row],[Units Sold]],0)</f>
        <v>30.15</v>
      </c>
      <c r="T6615" s="4" t="str">
        <f>IF(Table1[[#This Row],[Profit per unit]]&gt;$V$8,"Premium","Mass")</f>
        <v>Mass</v>
      </c>
      <c r="U6615" s="4"/>
    </row>
    <row r="6616" spans="2:21" ht="14.25" customHeight="1" x14ac:dyDescent="0.3">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c r="O6616" s="4" t="str">
        <f>TEXT(Table1[[#This Row],[Invoice Date]],"mmm")</f>
        <v>Dec</v>
      </c>
      <c r="P6616" s="4">
        <f>YEAR(Table1[[#This Row],[Invoice Date]])</f>
        <v>2021</v>
      </c>
      <c r="Q6616" s="4">
        <f>IFERROR(Table1[[#This Row],[Total Sales]]/Table1[[#This Row],[Units Sold]],4)</f>
        <v>54</v>
      </c>
      <c r="R6616" s="4">
        <f>IFERROR(Table1[[#This Row],[Operating Profit]]/Table1[[#This Row],[Units Sold]],0)</f>
        <v>25.38</v>
      </c>
      <c r="S6616" s="4">
        <f>IFERROR((Table1[[#This Row],[Total Sales]]-Table1[[#This Row],[Operating Profit]])/Table1[[#This Row],[Units Sold]],0)</f>
        <v>28.62</v>
      </c>
      <c r="T6616" s="4" t="str">
        <f>IF(Table1[[#This Row],[Profit per unit]]&gt;$V$8,"Premium","Mass")</f>
        <v>Mass</v>
      </c>
      <c r="U6616" s="4"/>
    </row>
    <row r="6617" spans="2:21" ht="14.25" customHeight="1" x14ac:dyDescent="0.3">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c r="O6617" s="4" t="str">
        <f>TEXT(Table1[[#This Row],[Invoice Date]],"mmm")</f>
        <v>Dec</v>
      </c>
      <c r="P6617" s="4">
        <f>YEAR(Table1[[#This Row],[Invoice Date]])</f>
        <v>2021</v>
      </c>
      <c r="Q6617" s="4">
        <f>IFERROR(Table1[[#This Row],[Total Sales]]/Table1[[#This Row],[Units Sold]],4)</f>
        <v>55</v>
      </c>
      <c r="R6617" s="4">
        <f>IFERROR(Table1[[#This Row],[Operating Profit]]/Table1[[#This Row],[Units Sold]],0)</f>
        <v>29.700000000000003</v>
      </c>
      <c r="S6617" s="4">
        <f>IFERROR((Table1[[#This Row],[Total Sales]]-Table1[[#This Row],[Operating Profit]])/Table1[[#This Row],[Units Sold]],0)</f>
        <v>25.299999999999997</v>
      </c>
      <c r="T6617" s="4" t="str">
        <f>IF(Table1[[#This Row],[Profit per unit]]&gt;$V$8,"Premium","Mass")</f>
        <v>Mass</v>
      </c>
      <c r="U6617" s="4"/>
    </row>
    <row r="6618" spans="2:21" ht="14.25" customHeight="1" x14ac:dyDescent="0.3">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c r="O6618" s="4" t="str">
        <f>TEXT(Table1[[#This Row],[Invoice Date]],"mmm")</f>
        <v>Dec</v>
      </c>
      <c r="P6618" s="4">
        <f>YEAR(Table1[[#This Row],[Invoice Date]])</f>
        <v>2021</v>
      </c>
      <c r="Q6618" s="4">
        <f>IFERROR(Table1[[#This Row],[Total Sales]]/Table1[[#This Row],[Units Sold]],4)</f>
        <v>57</v>
      </c>
      <c r="R6618" s="4">
        <f>IFERROR(Table1[[#This Row],[Operating Profit]]/Table1[[#This Row],[Units Sold]],0)</f>
        <v>29.07</v>
      </c>
      <c r="S6618" s="4">
        <f>IFERROR((Table1[[#This Row],[Total Sales]]-Table1[[#This Row],[Operating Profit]])/Table1[[#This Row],[Units Sold]],0)</f>
        <v>27.93</v>
      </c>
      <c r="T6618" s="4" t="str">
        <f>IF(Table1[[#This Row],[Profit per unit]]&gt;$V$8,"Premium","Mass")</f>
        <v>Mass</v>
      </c>
      <c r="U6618" s="4"/>
    </row>
    <row r="6619" spans="2:21" ht="14.25" customHeight="1" x14ac:dyDescent="0.3">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c r="O6619" s="4" t="str">
        <f>TEXT(Table1[[#This Row],[Invoice Date]],"mmm")</f>
        <v>Dec</v>
      </c>
      <c r="P6619" s="4">
        <f>YEAR(Table1[[#This Row],[Invoice Date]])</f>
        <v>2021</v>
      </c>
      <c r="Q6619" s="4">
        <f>IFERROR(Table1[[#This Row],[Total Sales]]/Table1[[#This Row],[Units Sold]],4)</f>
        <v>64</v>
      </c>
      <c r="R6619" s="4">
        <f>IFERROR(Table1[[#This Row],[Operating Profit]]/Table1[[#This Row],[Units Sold]],0)</f>
        <v>31.359999999999996</v>
      </c>
      <c r="S6619" s="4">
        <f>IFERROR((Table1[[#This Row],[Total Sales]]-Table1[[#This Row],[Operating Profit]])/Table1[[#This Row],[Units Sold]],0)</f>
        <v>32.64</v>
      </c>
      <c r="T6619" s="4" t="str">
        <f>IF(Table1[[#This Row],[Profit per unit]]&gt;$V$8,"Premium","Mass")</f>
        <v>Mass</v>
      </c>
      <c r="U6619" s="4"/>
    </row>
    <row r="6620" spans="2:21" ht="14.25" customHeight="1" x14ac:dyDescent="0.3">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c r="O6620" s="4" t="str">
        <f>TEXT(Table1[[#This Row],[Invoice Date]],"mmm")</f>
        <v>Dec</v>
      </c>
      <c r="P6620" s="4">
        <f>YEAR(Table1[[#This Row],[Invoice Date]])</f>
        <v>2021</v>
      </c>
      <c r="Q6620" s="4">
        <f>IFERROR(Table1[[#This Row],[Total Sales]]/Table1[[#This Row],[Units Sold]],4)</f>
        <v>70</v>
      </c>
      <c r="R6620" s="4">
        <f>IFERROR(Table1[[#This Row],[Operating Profit]]/Table1[[#This Row],[Units Sold]],0)</f>
        <v>35.700000000000003</v>
      </c>
      <c r="S6620" s="4">
        <f>IFERROR((Table1[[#This Row],[Total Sales]]-Table1[[#This Row],[Operating Profit]])/Table1[[#This Row],[Units Sold]],0)</f>
        <v>34.299999999999997</v>
      </c>
      <c r="T6620" s="4" t="str">
        <f>IF(Table1[[#This Row],[Profit per unit]]&gt;$V$8,"Premium","Mass")</f>
        <v>Mass</v>
      </c>
      <c r="U6620" s="4"/>
    </row>
    <row r="6621" spans="2:21" ht="14.25" customHeight="1" x14ac:dyDescent="0.3">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c r="O6621" s="4" t="str">
        <f>TEXT(Table1[[#This Row],[Invoice Date]],"mmm")</f>
        <v>Jan</v>
      </c>
      <c r="P6621" s="4">
        <f>YEAR(Table1[[#This Row],[Invoice Date]])</f>
        <v>2021</v>
      </c>
      <c r="Q6621" s="4">
        <f>IFERROR(Table1[[#This Row],[Total Sales]]/Table1[[#This Row],[Units Sold]],4)</f>
        <v>24</v>
      </c>
      <c r="R6621" s="4">
        <f>IFERROR(Table1[[#This Row],[Operating Profit]]/Table1[[#This Row],[Units Sold]],0)</f>
        <v>12.72</v>
      </c>
      <c r="S6621" s="4">
        <f>IFERROR((Table1[[#This Row],[Total Sales]]-Table1[[#This Row],[Operating Profit]])/Table1[[#This Row],[Units Sold]],0)</f>
        <v>11.28</v>
      </c>
      <c r="T6621" s="4" t="str">
        <f>IF(Table1[[#This Row],[Profit per unit]]&gt;$V$8,"Premium","Mass")</f>
        <v>Mass</v>
      </c>
      <c r="U6621" s="4"/>
    </row>
    <row r="6622" spans="2:21" ht="14.25" customHeight="1" x14ac:dyDescent="0.3">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c r="O6622" s="4" t="str">
        <f>TEXT(Table1[[#This Row],[Invoice Date]],"mmm")</f>
        <v>Jan</v>
      </c>
      <c r="P6622" s="4">
        <f>YEAR(Table1[[#This Row],[Invoice Date]])</f>
        <v>2021</v>
      </c>
      <c r="Q6622" s="4">
        <f>IFERROR(Table1[[#This Row],[Total Sales]]/Table1[[#This Row],[Units Sold]],4)</f>
        <v>25</v>
      </c>
      <c r="R6622" s="4">
        <f>IFERROR(Table1[[#This Row],[Operating Profit]]/Table1[[#This Row],[Units Sold]],0)</f>
        <v>11.249999999999998</v>
      </c>
      <c r="S6622" s="4">
        <f>IFERROR((Table1[[#This Row],[Total Sales]]-Table1[[#This Row],[Operating Profit]])/Table1[[#This Row],[Units Sold]],0)</f>
        <v>13.750000000000002</v>
      </c>
      <c r="T6622" s="4" t="str">
        <f>IF(Table1[[#This Row],[Profit per unit]]&gt;$V$8,"Premium","Mass")</f>
        <v>Mass</v>
      </c>
      <c r="U6622" s="4"/>
    </row>
    <row r="6623" spans="2:21" ht="14.25" customHeight="1" x14ac:dyDescent="0.3">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c r="O6623" s="4" t="str">
        <f>TEXT(Table1[[#This Row],[Invoice Date]],"mmm")</f>
        <v>Jan</v>
      </c>
      <c r="P6623" s="4">
        <f>YEAR(Table1[[#This Row],[Invoice Date]])</f>
        <v>2021</v>
      </c>
      <c r="Q6623" s="4">
        <f>IFERROR(Table1[[#This Row],[Total Sales]]/Table1[[#This Row],[Units Sold]],4)</f>
        <v>15</v>
      </c>
      <c r="R6623" s="4">
        <f>IFERROR(Table1[[#This Row],[Operating Profit]]/Table1[[#This Row],[Units Sold]],0)</f>
        <v>8.2500000000000018</v>
      </c>
      <c r="S6623" s="4">
        <f>IFERROR((Table1[[#This Row],[Total Sales]]-Table1[[#This Row],[Operating Profit]])/Table1[[#This Row],[Units Sold]],0)</f>
        <v>6.7499999999999991</v>
      </c>
      <c r="T6623" s="4" t="str">
        <f>IF(Table1[[#This Row],[Profit per unit]]&gt;$V$8,"Premium","Mass")</f>
        <v>Mass</v>
      </c>
      <c r="U6623" s="4"/>
    </row>
    <row r="6624" spans="2:21" ht="14.25" customHeight="1" x14ac:dyDescent="0.3">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c r="O6624" s="4" t="str">
        <f>TEXT(Table1[[#This Row],[Invoice Date]],"mmm")</f>
        <v>Jan</v>
      </c>
      <c r="P6624" s="4">
        <f>YEAR(Table1[[#This Row],[Invoice Date]])</f>
        <v>2021</v>
      </c>
      <c r="Q6624" s="4">
        <f>IFERROR(Table1[[#This Row],[Total Sales]]/Table1[[#This Row],[Units Sold]],4)</f>
        <v>18</v>
      </c>
      <c r="R6624" s="4">
        <f>IFERROR(Table1[[#This Row],[Operating Profit]]/Table1[[#This Row],[Units Sold]],0)</f>
        <v>9.9</v>
      </c>
      <c r="S6624" s="4">
        <f>IFERROR((Table1[[#This Row],[Total Sales]]-Table1[[#This Row],[Operating Profit]])/Table1[[#This Row],[Units Sold]],0)</f>
        <v>8.1</v>
      </c>
      <c r="T6624" s="4" t="str">
        <f>IF(Table1[[#This Row],[Profit per unit]]&gt;$V$8,"Premium","Mass")</f>
        <v>Mass</v>
      </c>
      <c r="U6624" s="4"/>
    </row>
    <row r="6625" spans="2:21" ht="14.25" customHeight="1" x14ac:dyDescent="0.3">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c r="O6625" s="4" t="str">
        <f>TEXT(Table1[[#This Row],[Invoice Date]],"mmm")</f>
        <v>Jan</v>
      </c>
      <c r="P6625" s="4">
        <f>YEAR(Table1[[#This Row],[Invoice Date]])</f>
        <v>2021</v>
      </c>
      <c r="Q6625" s="4">
        <f>IFERROR(Table1[[#This Row],[Total Sales]]/Table1[[#This Row],[Units Sold]],4)</f>
        <v>33</v>
      </c>
      <c r="R6625" s="4">
        <f>IFERROR(Table1[[#This Row],[Operating Profit]]/Table1[[#This Row],[Units Sold]],0)</f>
        <v>16.5</v>
      </c>
      <c r="S6625" s="4">
        <f>IFERROR((Table1[[#This Row],[Total Sales]]-Table1[[#This Row],[Operating Profit]])/Table1[[#This Row],[Units Sold]],0)</f>
        <v>16.5</v>
      </c>
      <c r="T6625" s="4" t="str">
        <f>IF(Table1[[#This Row],[Profit per unit]]&gt;$V$8,"Premium","Mass")</f>
        <v>Mass</v>
      </c>
      <c r="U6625" s="4"/>
    </row>
    <row r="6626" spans="2:21" ht="14.25" customHeight="1" x14ac:dyDescent="0.3">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c r="O6626" s="4" t="str">
        <f>TEXT(Table1[[#This Row],[Invoice Date]],"mmm")</f>
        <v>Jan</v>
      </c>
      <c r="P6626" s="4">
        <f>YEAR(Table1[[#This Row],[Invoice Date]])</f>
        <v>2021</v>
      </c>
      <c r="Q6626" s="4">
        <f>IFERROR(Table1[[#This Row],[Total Sales]]/Table1[[#This Row],[Units Sold]],4)</f>
        <v>23</v>
      </c>
      <c r="R6626" s="4">
        <f>IFERROR(Table1[[#This Row],[Operating Profit]]/Table1[[#This Row],[Units Sold]],0)</f>
        <v>11.96</v>
      </c>
      <c r="S6626" s="4">
        <f>IFERROR((Table1[[#This Row],[Total Sales]]-Table1[[#This Row],[Operating Profit]])/Table1[[#This Row],[Units Sold]],0)</f>
        <v>11.04</v>
      </c>
      <c r="T6626" s="4" t="str">
        <f>IF(Table1[[#This Row],[Profit per unit]]&gt;$V$8,"Premium","Mass")</f>
        <v>Mass</v>
      </c>
      <c r="U6626" s="4"/>
    </row>
    <row r="6627" spans="2:21" ht="14.25" customHeight="1" x14ac:dyDescent="0.3">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c r="O6627" s="4" t="str">
        <f>TEXT(Table1[[#This Row],[Invoice Date]],"mmm")</f>
        <v>Feb</v>
      </c>
      <c r="P6627" s="4">
        <f>YEAR(Table1[[#This Row],[Invoice Date]])</f>
        <v>2021</v>
      </c>
      <c r="Q6627" s="4">
        <f>IFERROR(Table1[[#This Row],[Total Sales]]/Table1[[#This Row],[Units Sold]],4)</f>
        <v>24</v>
      </c>
      <c r="R6627" s="4">
        <f>IFERROR(Table1[[#This Row],[Operating Profit]]/Table1[[#This Row],[Units Sold]],0)</f>
        <v>12.479999999999999</v>
      </c>
      <c r="S6627" s="4">
        <f>IFERROR((Table1[[#This Row],[Total Sales]]-Table1[[#This Row],[Operating Profit]])/Table1[[#This Row],[Units Sold]],0)</f>
        <v>11.520000000000001</v>
      </c>
      <c r="T6627" s="4" t="str">
        <f>IF(Table1[[#This Row],[Profit per unit]]&gt;$V$8,"Premium","Mass")</f>
        <v>Mass</v>
      </c>
      <c r="U6627" s="4"/>
    </row>
    <row r="6628" spans="2:21" ht="14.25" customHeight="1" x14ac:dyDescent="0.3">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c r="O6628" s="4" t="str">
        <f>TEXT(Table1[[#This Row],[Invoice Date]],"mmm")</f>
        <v>Feb</v>
      </c>
      <c r="P6628" s="4">
        <f>YEAR(Table1[[#This Row],[Invoice Date]])</f>
        <v>2021</v>
      </c>
      <c r="Q6628" s="4">
        <f>IFERROR(Table1[[#This Row],[Total Sales]]/Table1[[#This Row],[Units Sold]],4)</f>
        <v>23</v>
      </c>
      <c r="R6628" s="4">
        <f>IFERROR(Table1[[#This Row],[Operating Profit]]/Table1[[#This Row],[Units Sold]],0)</f>
        <v>10.58</v>
      </c>
      <c r="S6628" s="4">
        <f>IFERROR((Table1[[#This Row],[Total Sales]]-Table1[[#This Row],[Operating Profit]])/Table1[[#This Row],[Units Sold]],0)</f>
        <v>12.42</v>
      </c>
      <c r="T6628" s="4" t="str">
        <f>IF(Table1[[#This Row],[Profit per unit]]&gt;$V$8,"Premium","Mass")</f>
        <v>Mass</v>
      </c>
      <c r="U6628" s="4"/>
    </row>
    <row r="6629" spans="2:21" ht="14.25" customHeight="1" x14ac:dyDescent="0.3">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c r="O6629" s="4" t="str">
        <f>TEXT(Table1[[#This Row],[Invoice Date]],"mmm")</f>
        <v>Feb</v>
      </c>
      <c r="P6629" s="4">
        <f>YEAR(Table1[[#This Row],[Invoice Date]])</f>
        <v>2021</v>
      </c>
      <c r="Q6629" s="4">
        <f>IFERROR(Table1[[#This Row],[Total Sales]]/Table1[[#This Row],[Units Sold]],4)</f>
        <v>15</v>
      </c>
      <c r="R6629" s="4">
        <f>IFERROR(Table1[[#This Row],[Operating Profit]]/Table1[[#This Row],[Units Sold]],0)</f>
        <v>7.5</v>
      </c>
      <c r="S6629" s="4">
        <f>IFERROR((Table1[[#This Row],[Total Sales]]-Table1[[#This Row],[Operating Profit]])/Table1[[#This Row],[Units Sold]],0)</f>
        <v>7.5</v>
      </c>
      <c r="T6629" s="4" t="str">
        <f>IF(Table1[[#This Row],[Profit per unit]]&gt;$V$8,"Premium","Mass")</f>
        <v>Mass</v>
      </c>
      <c r="U6629" s="4"/>
    </row>
    <row r="6630" spans="2:21" ht="14.25" customHeight="1" x14ac:dyDescent="0.3">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c r="O6630" s="4" t="str">
        <f>TEXT(Table1[[#This Row],[Invoice Date]],"mmm")</f>
        <v>Feb</v>
      </c>
      <c r="P6630" s="4">
        <f>YEAR(Table1[[#This Row],[Invoice Date]])</f>
        <v>2021</v>
      </c>
      <c r="Q6630" s="4">
        <f>IFERROR(Table1[[#This Row],[Total Sales]]/Table1[[#This Row],[Units Sold]],4)</f>
        <v>19</v>
      </c>
      <c r="R6630" s="4">
        <f>IFERROR(Table1[[#This Row],[Operating Profit]]/Table1[[#This Row],[Units Sold]],0)</f>
        <v>9.69</v>
      </c>
      <c r="S6630" s="4">
        <f>IFERROR((Table1[[#This Row],[Total Sales]]-Table1[[#This Row],[Operating Profit]])/Table1[[#This Row],[Units Sold]],0)</f>
        <v>9.31</v>
      </c>
      <c r="T6630" s="4" t="str">
        <f>IF(Table1[[#This Row],[Profit per unit]]&gt;$V$8,"Premium","Mass")</f>
        <v>Mass</v>
      </c>
      <c r="U6630" s="4"/>
    </row>
    <row r="6631" spans="2:21" ht="14.25" customHeight="1" x14ac:dyDescent="0.3">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c r="O6631" s="4" t="str">
        <f>TEXT(Table1[[#This Row],[Invoice Date]],"mmm")</f>
        <v>Feb</v>
      </c>
      <c r="P6631" s="4">
        <f>YEAR(Table1[[#This Row],[Invoice Date]])</f>
        <v>2021</v>
      </c>
      <c r="Q6631" s="4">
        <f>IFERROR(Table1[[#This Row],[Total Sales]]/Table1[[#This Row],[Units Sold]],4)</f>
        <v>34</v>
      </c>
      <c r="R6631" s="4">
        <f>IFERROR(Table1[[#This Row],[Operating Profit]]/Table1[[#This Row],[Units Sold]],0)</f>
        <v>15.98</v>
      </c>
      <c r="S6631" s="4">
        <f>IFERROR((Table1[[#This Row],[Total Sales]]-Table1[[#This Row],[Operating Profit]])/Table1[[#This Row],[Units Sold]],0)</f>
        <v>18.02</v>
      </c>
      <c r="T6631" s="4" t="str">
        <f>IF(Table1[[#This Row],[Profit per unit]]&gt;$V$8,"Premium","Mass")</f>
        <v>Mass</v>
      </c>
      <c r="U6631" s="4"/>
    </row>
    <row r="6632" spans="2:21" ht="14.25" customHeight="1" x14ac:dyDescent="0.3">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c r="O6632" s="4" t="str">
        <f>TEXT(Table1[[#This Row],[Invoice Date]],"mmm")</f>
        <v>Feb</v>
      </c>
      <c r="P6632" s="4">
        <f>YEAR(Table1[[#This Row],[Invoice Date]])</f>
        <v>2021</v>
      </c>
      <c r="Q6632" s="4">
        <f>IFERROR(Table1[[#This Row],[Total Sales]]/Table1[[#This Row],[Units Sold]],4)</f>
        <v>18</v>
      </c>
      <c r="R6632" s="4">
        <f>IFERROR(Table1[[#This Row],[Operating Profit]]/Table1[[#This Row],[Units Sold]],0)</f>
        <v>9.18</v>
      </c>
      <c r="S6632" s="4">
        <f>IFERROR((Table1[[#This Row],[Total Sales]]-Table1[[#This Row],[Operating Profit]])/Table1[[#This Row],[Units Sold]],0)</f>
        <v>8.82</v>
      </c>
      <c r="T6632" s="4" t="str">
        <f>IF(Table1[[#This Row],[Profit per unit]]&gt;$V$8,"Premium","Mass")</f>
        <v>Mass</v>
      </c>
      <c r="U6632" s="4"/>
    </row>
    <row r="6633" spans="2:21" ht="14.25" customHeight="1" x14ac:dyDescent="0.3">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c r="O6633" s="4" t="str">
        <f>TEXT(Table1[[#This Row],[Invoice Date]],"mmm")</f>
        <v>Mar</v>
      </c>
      <c r="P6633" s="4">
        <f>YEAR(Table1[[#This Row],[Invoice Date]])</f>
        <v>2021</v>
      </c>
      <c r="Q6633" s="4">
        <f>IFERROR(Table1[[#This Row],[Total Sales]]/Table1[[#This Row],[Units Sold]],4)</f>
        <v>19</v>
      </c>
      <c r="R6633" s="4">
        <f>IFERROR(Table1[[#This Row],[Operating Profit]]/Table1[[#This Row],[Units Sold]],0)</f>
        <v>9.5</v>
      </c>
      <c r="S6633" s="4">
        <f>IFERROR((Table1[[#This Row],[Total Sales]]-Table1[[#This Row],[Operating Profit]])/Table1[[#This Row],[Units Sold]],0)</f>
        <v>9.5</v>
      </c>
      <c r="T6633" s="4" t="str">
        <f>IF(Table1[[#This Row],[Profit per unit]]&gt;$V$8,"Premium","Mass")</f>
        <v>Mass</v>
      </c>
      <c r="U6633" s="4"/>
    </row>
    <row r="6634" spans="2:21" ht="14.25" customHeight="1" x14ac:dyDescent="0.3">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c r="O6634" s="4" t="str">
        <f>TEXT(Table1[[#This Row],[Invoice Date]],"mmm")</f>
        <v>Mar</v>
      </c>
      <c r="P6634" s="4">
        <f>YEAR(Table1[[#This Row],[Invoice Date]])</f>
        <v>2021</v>
      </c>
      <c r="Q6634" s="4">
        <f>IFERROR(Table1[[#This Row],[Total Sales]]/Table1[[#This Row],[Units Sold]],4)</f>
        <v>19</v>
      </c>
      <c r="R6634" s="4">
        <f>IFERROR(Table1[[#This Row],[Operating Profit]]/Table1[[#This Row],[Units Sold]],0)</f>
        <v>9.1199999999999992</v>
      </c>
      <c r="S6634" s="4">
        <f>IFERROR((Table1[[#This Row],[Total Sales]]-Table1[[#This Row],[Operating Profit]])/Table1[[#This Row],[Units Sold]],0)</f>
        <v>9.8800000000000008</v>
      </c>
      <c r="T6634" s="4" t="str">
        <f>IF(Table1[[#This Row],[Profit per unit]]&gt;$V$8,"Premium","Mass")</f>
        <v>Mass</v>
      </c>
      <c r="U6634" s="4"/>
    </row>
    <row r="6635" spans="2:21" ht="14.25" customHeight="1" x14ac:dyDescent="0.3">
      <c r="B6635" s="4" t="s">
        <v>30</v>
      </c>
      <c r="C6635" s="4">
        <v>1197831</v>
      </c>
      <c r="D6635" s="5">
        <v>44274</v>
      </c>
      <c r="E6635" s="4" t="s">
        <v>27</v>
      </c>
      <c r="F6635" s="4" t="s">
        <v>104</v>
      </c>
      <c r="G6635" s="4" t="s">
        <v>105</v>
      </c>
      <c r="H6635" s="6" t="s">
        <v>20</v>
      </c>
      <c r="I6635" s="7">
        <v>9</v>
      </c>
      <c r="J6635" s="8">
        <v>80</v>
      </c>
      <c r="K6635" s="9">
        <v>720</v>
      </c>
      <c r="L6635" s="9">
        <v>360</v>
      </c>
      <c r="M6635" s="10">
        <v>0.5</v>
      </c>
      <c r="N6635" s="4" t="s">
        <v>83</v>
      </c>
      <c r="O6635" s="4" t="str">
        <f>TEXT(Table1[[#This Row],[Invoice Date]],"mmm")</f>
        <v>Mar</v>
      </c>
      <c r="P6635" s="4">
        <f>YEAR(Table1[[#This Row],[Invoice Date]])</f>
        <v>2021</v>
      </c>
      <c r="Q6635" s="4">
        <f>IFERROR(Table1[[#This Row],[Total Sales]]/Table1[[#This Row],[Units Sold]],4)</f>
        <v>9</v>
      </c>
      <c r="R6635" s="4">
        <f>IFERROR(Table1[[#This Row],[Operating Profit]]/Table1[[#This Row],[Units Sold]],0)</f>
        <v>4.5</v>
      </c>
      <c r="S6635" s="4">
        <f>IFERROR((Table1[[#This Row],[Total Sales]]-Table1[[#This Row],[Operating Profit]])/Table1[[#This Row],[Units Sold]],0)</f>
        <v>4.5</v>
      </c>
      <c r="T6635" s="4" t="str">
        <f>IF(Table1[[#This Row],[Profit per unit]]&gt;$V$8,"Premium","Mass")</f>
        <v>Mass</v>
      </c>
      <c r="U6635" s="4"/>
    </row>
    <row r="6636" spans="2:21" ht="14.25" customHeight="1" x14ac:dyDescent="0.3">
      <c r="B6636" s="4" t="s">
        <v>30</v>
      </c>
      <c r="C6636" s="4">
        <v>1197831</v>
      </c>
      <c r="D6636" s="5">
        <v>44274</v>
      </c>
      <c r="E6636" s="4" t="s">
        <v>27</v>
      </c>
      <c r="F6636" s="4" t="s">
        <v>104</v>
      </c>
      <c r="G6636" s="4" t="s">
        <v>105</v>
      </c>
      <c r="H6636" s="6" t="s">
        <v>21</v>
      </c>
      <c r="I6636" s="7">
        <v>20</v>
      </c>
      <c r="J6636" s="8">
        <v>34</v>
      </c>
      <c r="K6636" s="9">
        <v>680</v>
      </c>
      <c r="L6636" s="9">
        <v>340</v>
      </c>
      <c r="M6636" s="10">
        <v>0.5</v>
      </c>
      <c r="N6636" s="4" t="s">
        <v>83</v>
      </c>
      <c r="O6636" s="4" t="str">
        <f>TEXT(Table1[[#This Row],[Invoice Date]],"mmm")</f>
        <v>Mar</v>
      </c>
      <c r="P6636" s="4">
        <f>YEAR(Table1[[#This Row],[Invoice Date]])</f>
        <v>2021</v>
      </c>
      <c r="Q6636" s="4">
        <f>IFERROR(Table1[[#This Row],[Total Sales]]/Table1[[#This Row],[Units Sold]],4)</f>
        <v>20</v>
      </c>
      <c r="R6636" s="4">
        <f>IFERROR(Table1[[#This Row],[Operating Profit]]/Table1[[#This Row],[Units Sold]],0)</f>
        <v>10</v>
      </c>
      <c r="S6636" s="4">
        <f>IFERROR((Table1[[#This Row],[Total Sales]]-Table1[[#This Row],[Operating Profit]])/Table1[[#This Row],[Units Sold]],0)</f>
        <v>10</v>
      </c>
      <c r="T6636" s="4" t="str">
        <f>IF(Table1[[#This Row],[Profit per unit]]&gt;$V$8,"Premium","Mass")</f>
        <v>Mass</v>
      </c>
      <c r="U6636" s="4"/>
    </row>
    <row r="6637" spans="2:21" ht="14.25" customHeight="1" x14ac:dyDescent="0.3">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c r="O6637" s="4" t="str">
        <f>TEXT(Table1[[#This Row],[Invoice Date]],"mmm")</f>
        <v>Mar</v>
      </c>
      <c r="P6637" s="4">
        <f>YEAR(Table1[[#This Row],[Invoice Date]])</f>
        <v>2021</v>
      </c>
      <c r="Q6637" s="4">
        <f>IFERROR(Table1[[#This Row],[Total Sales]]/Table1[[#This Row],[Units Sold]],4)</f>
        <v>34</v>
      </c>
      <c r="R6637" s="4">
        <f>IFERROR(Table1[[#This Row],[Operating Profit]]/Table1[[#This Row],[Units Sold]],0)</f>
        <v>15.98</v>
      </c>
      <c r="S6637" s="4">
        <f>IFERROR((Table1[[#This Row],[Total Sales]]-Table1[[#This Row],[Operating Profit]])/Table1[[#This Row],[Units Sold]],0)</f>
        <v>18.02</v>
      </c>
      <c r="T6637" s="4" t="str">
        <f>IF(Table1[[#This Row],[Profit per unit]]&gt;$V$8,"Premium","Mass")</f>
        <v>Mass</v>
      </c>
      <c r="U6637" s="4"/>
    </row>
    <row r="6638" spans="2:21" ht="14.25" customHeight="1" x14ac:dyDescent="0.3">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c r="O6638" s="4" t="str">
        <f>TEXT(Table1[[#This Row],[Invoice Date]],"mmm")</f>
        <v>Mar</v>
      </c>
      <c r="P6638" s="4">
        <f>YEAR(Table1[[#This Row],[Invoice Date]])</f>
        <v>2021</v>
      </c>
      <c r="Q6638" s="4">
        <f>IFERROR(Table1[[#This Row],[Total Sales]]/Table1[[#This Row],[Units Sold]],4)</f>
        <v>23</v>
      </c>
      <c r="R6638" s="4">
        <f>IFERROR(Table1[[#This Row],[Operating Profit]]/Table1[[#This Row],[Units Sold]],0)</f>
        <v>12.42</v>
      </c>
      <c r="S6638" s="4">
        <f>IFERROR((Table1[[#This Row],[Total Sales]]-Table1[[#This Row],[Operating Profit]])/Table1[[#This Row],[Units Sold]],0)</f>
        <v>10.58</v>
      </c>
      <c r="T6638" s="4" t="str">
        <f>IF(Table1[[#This Row],[Profit per unit]]&gt;$V$8,"Premium","Mass")</f>
        <v>Mass</v>
      </c>
      <c r="U6638" s="4"/>
    </row>
    <row r="6639" spans="2:21" ht="14.25" customHeight="1" x14ac:dyDescent="0.3">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c r="O6639" s="4" t="str">
        <f>TEXT(Table1[[#This Row],[Invoice Date]],"mmm")</f>
        <v>Apr</v>
      </c>
      <c r="P6639" s="4">
        <f>YEAR(Table1[[#This Row],[Invoice Date]])</f>
        <v>2021</v>
      </c>
      <c r="Q6639" s="4">
        <f>IFERROR(Table1[[#This Row],[Total Sales]]/Table1[[#This Row],[Units Sold]],4)</f>
        <v>24</v>
      </c>
      <c r="R6639" s="4">
        <f>IFERROR(Table1[[#This Row],[Operating Profit]]/Table1[[#This Row],[Units Sold]],0)</f>
        <v>12.72</v>
      </c>
      <c r="S6639" s="4">
        <f>IFERROR((Table1[[#This Row],[Total Sales]]-Table1[[#This Row],[Operating Profit]])/Table1[[#This Row],[Units Sold]],0)</f>
        <v>11.28</v>
      </c>
      <c r="T6639" s="4" t="str">
        <f>IF(Table1[[#This Row],[Profit per unit]]&gt;$V$8,"Premium","Mass")</f>
        <v>Mass</v>
      </c>
      <c r="U6639" s="4"/>
    </row>
    <row r="6640" spans="2:21" ht="14.25" customHeight="1" x14ac:dyDescent="0.3">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c r="O6640" s="4" t="str">
        <f>TEXT(Table1[[#This Row],[Invoice Date]],"mmm")</f>
        <v>Apr</v>
      </c>
      <c r="P6640" s="4">
        <f>YEAR(Table1[[#This Row],[Invoice Date]])</f>
        <v>2021</v>
      </c>
      <c r="Q6640" s="4">
        <f>IFERROR(Table1[[#This Row],[Total Sales]]/Table1[[#This Row],[Units Sold]],4)</f>
        <v>23</v>
      </c>
      <c r="R6640" s="4">
        <f>IFERROR(Table1[[#This Row],[Operating Profit]]/Table1[[#This Row],[Units Sold]],0)</f>
        <v>11.040000000000001</v>
      </c>
      <c r="S6640" s="4">
        <f>IFERROR((Table1[[#This Row],[Total Sales]]-Table1[[#This Row],[Operating Profit]])/Table1[[#This Row],[Units Sold]],0)</f>
        <v>11.959999999999999</v>
      </c>
      <c r="T6640" s="4" t="str">
        <f>IF(Table1[[#This Row],[Profit per unit]]&gt;$V$8,"Premium","Mass")</f>
        <v>Mass</v>
      </c>
      <c r="U6640" s="4"/>
    </row>
    <row r="6641" spans="2:21" ht="14.25" customHeight="1" x14ac:dyDescent="0.3">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c r="O6641" s="4" t="str">
        <f>TEXT(Table1[[#This Row],[Invoice Date]],"mmm")</f>
        <v>Apr</v>
      </c>
      <c r="P6641" s="4">
        <f>YEAR(Table1[[#This Row],[Invoice Date]])</f>
        <v>2021</v>
      </c>
      <c r="Q6641" s="4">
        <f>IFERROR(Table1[[#This Row],[Total Sales]]/Table1[[#This Row],[Units Sold]],4)</f>
        <v>14</v>
      </c>
      <c r="R6641" s="4">
        <f>IFERROR(Table1[[#This Row],[Operating Profit]]/Table1[[#This Row],[Units Sold]],0)</f>
        <v>7.42</v>
      </c>
      <c r="S6641" s="4">
        <f>IFERROR((Table1[[#This Row],[Total Sales]]-Table1[[#This Row],[Operating Profit]])/Table1[[#This Row],[Units Sold]],0)</f>
        <v>6.58</v>
      </c>
      <c r="T6641" s="4" t="str">
        <f>IF(Table1[[#This Row],[Profit per unit]]&gt;$V$8,"Premium","Mass")</f>
        <v>Mass</v>
      </c>
      <c r="U6641" s="4"/>
    </row>
    <row r="6642" spans="2:21" ht="14.25" customHeight="1" x14ac:dyDescent="0.3">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c r="O6642" s="4" t="str">
        <f>TEXT(Table1[[#This Row],[Invoice Date]],"mmm")</f>
        <v>Apr</v>
      </c>
      <c r="P6642" s="4">
        <f>YEAR(Table1[[#This Row],[Invoice Date]])</f>
        <v>2021</v>
      </c>
      <c r="Q6642" s="4">
        <f>IFERROR(Table1[[#This Row],[Total Sales]]/Table1[[#This Row],[Units Sold]],4)</f>
        <v>18</v>
      </c>
      <c r="R6642" s="4">
        <f>IFERROR(Table1[[#This Row],[Operating Profit]]/Table1[[#This Row],[Units Sold]],0)</f>
        <v>9.5400000000000009</v>
      </c>
      <c r="S6642" s="4">
        <f>IFERROR((Table1[[#This Row],[Total Sales]]-Table1[[#This Row],[Operating Profit]])/Table1[[#This Row],[Units Sold]],0)</f>
        <v>8.4599999999999991</v>
      </c>
      <c r="T6642" s="4" t="str">
        <f>IF(Table1[[#This Row],[Profit per unit]]&gt;$V$8,"Premium","Mass")</f>
        <v>Mass</v>
      </c>
      <c r="U6642" s="4"/>
    </row>
    <row r="6643" spans="2:21" ht="14.25" customHeight="1" x14ac:dyDescent="0.3">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c r="O6643" s="4" t="str">
        <f>TEXT(Table1[[#This Row],[Invoice Date]],"mmm")</f>
        <v>Apr</v>
      </c>
      <c r="P6643" s="4">
        <f>YEAR(Table1[[#This Row],[Invoice Date]])</f>
        <v>2021</v>
      </c>
      <c r="Q6643" s="4">
        <f>IFERROR(Table1[[#This Row],[Total Sales]]/Table1[[#This Row],[Units Sold]],4)</f>
        <v>38</v>
      </c>
      <c r="R6643" s="4">
        <f>IFERROR(Table1[[#This Row],[Operating Profit]]/Table1[[#This Row],[Units Sold]],0)</f>
        <v>19</v>
      </c>
      <c r="S6643" s="4">
        <f>IFERROR((Table1[[#This Row],[Total Sales]]-Table1[[#This Row],[Operating Profit]])/Table1[[#This Row],[Units Sold]],0)</f>
        <v>19</v>
      </c>
      <c r="T6643" s="4" t="str">
        <f>IF(Table1[[#This Row],[Profit per unit]]&gt;$V$8,"Premium","Mass")</f>
        <v>Mass</v>
      </c>
      <c r="U6643" s="4"/>
    </row>
    <row r="6644" spans="2:21" ht="14.25" customHeight="1" x14ac:dyDescent="0.3">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c r="O6644" s="4" t="str">
        <f>TEXT(Table1[[#This Row],[Invoice Date]],"mmm")</f>
        <v>Apr</v>
      </c>
      <c r="P6644" s="4">
        <f>YEAR(Table1[[#This Row],[Invoice Date]])</f>
        <v>2021</v>
      </c>
      <c r="Q6644" s="4">
        <f>IFERROR(Table1[[#This Row],[Total Sales]]/Table1[[#This Row],[Units Sold]],4)</f>
        <v>28</v>
      </c>
      <c r="R6644" s="4">
        <f>IFERROR(Table1[[#This Row],[Operating Profit]]/Table1[[#This Row],[Units Sold]],0)</f>
        <v>15.400000000000002</v>
      </c>
      <c r="S6644" s="4">
        <f>IFERROR((Table1[[#This Row],[Total Sales]]-Table1[[#This Row],[Operating Profit]])/Table1[[#This Row],[Units Sold]],0)</f>
        <v>12.599999999999998</v>
      </c>
      <c r="T6644" s="4" t="str">
        <f>IF(Table1[[#This Row],[Profit per unit]]&gt;$V$8,"Premium","Mass")</f>
        <v>Mass</v>
      </c>
      <c r="U6644" s="4"/>
    </row>
    <row r="6645" spans="2:21" ht="14.25" customHeight="1" x14ac:dyDescent="0.3">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c r="O6645" s="4" t="str">
        <f>TEXT(Table1[[#This Row],[Invoice Date]],"mmm")</f>
        <v>May</v>
      </c>
      <c r="P6645" s="4">
        <f>YEAR(Table1[[#This Row],[Invoice Date]])</f>
        <v>2021</v>
      </c>
      <c r="Q6645" s="4">
        <f>IFERROR(Table1[[#This Row],[Total Sales]]/Table1[[#This Row],[Units Sold]],4)</f>
        <v>36</v>
      </c>
      <c r="R6645" s="4">
        <f>IFERROR(Table1[[#This Row],[Operating Profit]]/Table1[[#This Row],[Units Sold]],0)</f>
        <v>19.440000000000001</v>
      </c>
      <c r="S6645" s="4">
        <f>IFERROR((Table1[[#This Row],[Total Sales]]-Table1[[#This Row],[Operating Profit]])/Table1[[#This Row],[Units Sold]],0)</f>
        <v>16.559999999999999</v>
      </c>
      <c r="T6645" s="4" t="str">
        <f>IF(Table1[[#This Row],[Profit per unit]]&gt;$V$8,"Premium","Mass")</f>
        <v>Mass</v>
      </c>
      <c r="U6645" s="4"/>
    </row>
    <row r="6646" spans="2:21" ht="14.25" customHeight="1" x14ac:dyDescent="0.3">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c r="O6646" s="4" t="str">
        <f>TEXT(Table1[[#This Row],[Invoice Date]],"mmm")</f>
        <v>May</v>
      </c>
      <c r="P6646" s="4">
        <f>YEAR(Table1[[#This Row],[Invoice Date]])</f>
        <v>2021</v>
      </c>
      <c r="Q6646" s="4">
        <f>IFERROR(Table1[[#This Row],[Total Sales]]/Table1[[#This Row],[Units Sold]],4)</f>
        <v>39</v>
      </c>
      <c r="R6646" s="4">
        <f>IFERROR(Table1[[#This Row],[Operating Profit]]/Table1[[#This Row],[Units Sold]],0)</f>
        <v>17.55</v>
      </c>
      <c r="S6646" s="4">
        <f>IFERROR((Table1[[#This Row],[Total Sales]]-Table1[[#This Row],[Operating Profit]])/Table1[[#This Row],[Units Sold]],0)</f>
        <v>21.45</v>
      </c>
      <c r="T6646" s="4" t="str">
        <f>IF(Table1[[#This Row],[Profit per unit]]&gt;$V$8,"Premium","Mass")</f>
        <v>Mass</v>
      </c>
      <c r="U6646" s="4"/>
    </row>
    <row r="6647" spans="2:21" ht="14.25" customHeight="1" x14ac:dyDescent="0.3">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c r="O6647" s="4" t="str">
        <f>TEXT(Table1[[#This Row],[Invoice Date]],"mmm")</f>
        <v>May</v>
      </c>
      <c r="P6647" s="4">
        <f>YEAR(Table1[[#This Row],[Invoice Date]])</f>
        <v>2021</v>
      </c>
      <c r="Q6647" s="4">
        <f>IFERROR(Table1[[#This Row],[Total Sales]]/Table1[[#This Row],[Units Sold]],4)</f>
        <v>34</v>
      </c>
      <c r="R6647" s="4">
        <f>IFERROR(Table1[[#This Row],[Operating Profit]]/Table1[[#This Row],[Units Sold]],0)</f>
        <v>17.68</v>
      </c>
      <c r="S6647" s="4">
        <f>IFERROR((Table1[[#This Row],[Total Sales]]-Table1[[#This Row],[Operating Profit]])/Table1[[#This Row],[Units Sold]],0)</f>
        <v>16.32</v>
      </c>
      <c r="T6647" s="4" t="str">
        <f>IF(Table1[[#This Row],[Profit per unit]]&gt;$V$8,"Premium","Mass")</f>
        <v>Mass</v>
      </c>
      <c r="U6647" s="4"/>
    </row>
    <row r="6648" spans="2:21" ht="14.25" customHeight="1" x14ac:dyDescent="0.3">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c r="O6648" s="4" t="str">
        <f>TEXT(Table1[[#This Row],[Invoice Date]],"mmm")</f>
        <v>May</v>
      </c>
      <c r="P6648" s="4">
        <f>YEAR(Table1[[#This Row],[Invoice Date]])</f>
        <v>2021</v>
      </c>
      <c r="Q6648" s="4">
        <f>IFERROR(Table1[[#This Row],[Total Sales]]/Table1[[#This Row],[Units Sold]],4)</f>
        <v>34</v>
      </c>
      <c r="R6648" s="4">
        <f>IFERROR(Table1[[#This Row],[Operating Profit]]/Table1[[#This Row],[Units Sold]],0)</f>
        <v>18.700000000000003</v>
      </c>
      <c r="S6648" s="4">
        <f>IFERROR((Table1[[#This Row],[Total Sales]]-Table1[[#This Row],[Operating Profit]])/Table1[[#This Row],[Units Sold]],0)</f>
        <v>15.299999999999997</v>
      </c>
      <c r="T6648" s="4" t="str">
        <f>IF(Table1[[#This Row],[Profit per unit]]&gt;$V$8,"Premium","Mass")</f>
        <v>Mass</v>
      </c>
      <c r="U6648" s="4"/>
    </row>
    <row r="6649" spans="2:21" ht="14.25" customHeight="1" x14ac:dyDescent="0.3">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c r="O6649" s="4" t="str">
        <f>TEXT(Table1[[#This Row],[Invoice Date]],"mmm")</f>
        <v>May</v>
      </c>
      <c r="P6649" s="4">
        <f>YEAR(Table1[[#This Row],[Invoice Date]])</f>
        <v>2021</v>
      </c>
      <c r="Q6649" s="4">
        <f>IFERROR(Table1[[#This Row],[Total Sales]]/Table1[[#This Row],[Units Sold]],4)</f>
        <v>43</v>
      </c>
      <c r="R6649" s="4">
        <f>IFERROR(Table1[[#This Row],[Operating Profit]]/Table1[[#This Row],[Units Sold]],0)</f>
        <v>19.349999999999998</v>
      </c>
      <c r="S6649" s="4">
        <f>IFERROR((Table1[[#This Row],[Total Sales]]-Table1[[#This Row],[Operating Profit]])/Table1[[#This Row],[Units Sold]],0)</f>
        <v>23.650000000000002</v>
      </c>
      <c r="T6649" s="4" t="str">
        <f>IF(Table1[[#This Row],[Profit per unit]]&gt;$V$8,"Premium","Mass")</f>
        <v>Mass</v>
      </c>
      <c r="U6649" s="4"/>
    </row>
    <row r="6650" spans="2:21" ht="14.25" customHeight="1" x14ac:dyDescent="0.3">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c r="O6650" s="4" t="str">
        <f>TEXT(Table1[[#This Row],[Invoice Date]],"mmm")</f>
        <v>May</v>
      </c>
      <c r="P6650" s="4">
        <f>YEAR(Table1[[#This Row],[Invoice Date]])</f>
        <v>2021</v>
      </c>
      <c r="Q6650" s="4">
        <f>IFERROR(Table1[[#This Row],[Total Sales]]/Table1[[#This Row],[Units Sold]],4)</f>
        <v>42</v>
      </c>
      <c r="R6650" s="4">
        <f>IFERROR(Table1[[#This Row],[Operating Profit]]/Table1[[#This Row],[Units Sold]],0)</f>
        <v>21.840000000000003</v>
      </c>
      <c r="S6650" s="4">
        <f>IFERROR((Table1[[#This Row],[Total Sales]]-Table1[[#This Row],[Operating Profit]])/Table1[[#This Row],[Units Sold]],0)</f>
        <v>20.159999999999997</v>
      </c>
      <c r="T6650" s="4" t="str">
        <f>IF(Table1[[#This Row],[Profit per unit]]&gt;$V$8,"Premium","Mass")</f>
        <v>Mass</v>
      </c>
      <c r="U6650" s="4"/>
    </row>
    <row r="6651" spans="2:21" ht="14.25" customHeight="1" x14ac:dyDescent="0.3">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c r="O6651" s="4" t="str">
        <f>TEXT(Table1[[#This Row],[Invoice Date]],"mmm")</f>
        <v>Jun</v>
      </c>
      <c r="P6651" s="4">
        <f>YEAR(Table1[[#This Row],[Invoice Date]])</f>
        <v>2021</v>
      </c>
      <c r="Q6651" s="4">
        <f>IFERROR(Table1[[#This Row],[Total Sales]]/Table1[[#This Row],[Units Sold]],4)</f>
        <v>38</v>
      </c>
      <c r="R6651" s="4">
        <f>IFERROR(Table1[[#This Row],[Operating Profit]]/Table1[[#This Row],[Units Sold]],0)</f>
        <v>19.380000000000003</v>
      </c>
      <c r="S6651" s="4">
        <f>IFERROR((Table1[[#This Row],[Total Sales]]-Table1[[#This Row],[Operating Profit]])/Table1[[#This Row],[Units Sold]],0)</f>
        <v>18.619999999999997</v>
      </c>
      <c r="T6651" s="4" t="str">
        <f>IF(Table1[[#This Row],[Profit per unit]]&gt;$V$8,"Premium","Mass")</f>
        <v>Mass</v>
      </c>
      <c r="U6651" s="4"/>
    </row>
    <row r="6652" spans="2:21" ht="14.25" customHeight="1" x14ac:dyDescent="0.3">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c r="O6652" s="4" t="str">
        <f>TEXT(Table1[[#This Row],[Invoice Date]],"mmm")</f>
        <v>Jun</v>
      </c>
      <c r="P6652" s="4">
        <f>YEAR(Table1[[#This Row],[Invoice Date]])</f>
        <v>2021</v>
      </c>
      <c r="Q6652" s="4">
        <f>IFERROR(Table1[[#This Row],[Total Sales]]/Table1[[#This Row],[Units Sold]],4)</f>
        <v>33</v>
      </c>
      <c r="R6652" s="4">
        <f>IFERROR(Table1[[#This Row],[Operating Profit]]/Table1[[#This Row],[Units Sold]],0)</f>
        <v>14.85</v>
      </c>
      <c r="S6652" s="4">
        <f>IFERROR((Table1[[#This Row],[Total Sales]]-Table1[[#This Row],[Operating Profit]])/Table1[[#This Row],[Units Sold]],0)</f>
        <v>18.150000000000002</v>
      </c>
      <c r="T6652" s="4" t="str">
        <f>IF(Table1[[#This Row],[Profit per unit]]&gt;$V$8,"Premium","Mass")</f>
        <v>Mass</v>
      </c>
      <c r="U6652" s="4"/>
    </row>
    <row r="6653" spans="2:21" ht="14.25" customHeight="1" x14ac:dyDescent="0.3">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c r="O6653" s="4" t="str">
        <f>TEXT(Table1[[#This Row],[Invoice Date]],"mmm")</f>
        <v>Jun</v>
      </c>
      <c r="P6653" s="4">
        <f>YEAR(Table1[[#This Row],[Invoice Date]])</f>
        <v>2021</v>
      </c>
      <c r="Q6653" s="4">
        <f>IFERROR(Table1[[#This Row],[Total Sales]]/Table1[[#This Row],[Units Sold]],4)</f>
        <v>36</v>
      </c>
      <c r="R6653" s="4">
        <f>IFERROR(Table1[[#This Row],[Operating Profit]]/Table1[[#This Row],[Units Sold]],0)</f>
        <v>18.720000000000002</v>
      </c>
      <c r="S6653" s="4">
        <f>IFERROR((Table1[[#This Row],[Total Sales]]-Table1[[#This Row],[Operating Profit]])/Table1[[#This Row],[Units Sold]],0)</f>
        <v>17.279999999999998</v>
      </c>
      <c r="T6653" s="4" t="str">
        <f>IF(Table1[[#This Row],[Profit per unit]]&gt;$V$8,"Premium","Mass")</f>
        <v>Mass</v>
      </c>
      <c r="U6653" s="4"/>
    </row>
    <row r="6654" spans="2:21" ht="14.25" customHeight="1" x14ac:dyDescent="0.3">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c r="O6654" s="4" t="str">
        <f>TEXT(Table1[[#This Row],[Invoice Date]],"mmm")</f>
        <v>Jun</v>
      </c>
      <c r="P6654" s="4">
        <f>YEAR(Table1[[#This Row],[Invoice Date]])</f>
        <v>2021</v>
      </c>
      <c r="Q6654" s="4">
        <f>IFERROR(Table1[[#This Row],[Total Sales]]/Table1[[#This Row],[Units Sold]],4)</f>
        <v>38</v>
      </c>
      <c r="R6654" s="4">
        <f>IFERROR(Table1[[#This Row],[Operating Profit]]/Table1[[#This Row],[Units Sold]],0)</f>
        <v>19</v>
      </c>
      <c r="S6654" s="4">
        <f>IFERROR((Table1[[#This Row],[Total Sales]]-Table1[[#This Row],[Operating Profit]])/Table1[[#This Row],[Units Sold]],0)</f>
        <v>19</v>
      </c>
      <c r="T6654" s="4" t="str">
        <f>IF(Table1[[#This Row],[Profit per unit]]&gt;$V$8,"Premium","Mass")</f>
        <v>Mass</v>
      </c>
      <c r="U6654" s="4"/>
    </row>
    <row r="6655" spans="2:21" ht="14.25" customHeight="1" x14ac:dyDescent="0.3">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c r="O6655" s="4" t="str">
        <f>TEXT(Table1[[#This Row],[Invoice Date]],"mmm")</f>
        <v>Jun</v>
      </c>
      <c r="P6655" s="4">
        <f>YEAR(Table1[[#This Row],[Invoice Date]])</f>
        <v>2021</v>
      </c>
      <c r="Q6655" s="4">
        <f>IFERROR(Table1[[#This Row],[Total Sales]]/Table1[[#This Row],[Units Sold]],4)</f>
        <v>51</v>
      </c>
      <c r="R6655" s="4">
        <f>IFERROR(Table1[[#This Row],[Operating Profit]]/Table1[[#This Row],[Units Sold]],0)</f>
        <v>23.97</v>
      </c>
      <c r="S6655" s="4">
        <f>IFERROR((Table1[[#This Row],[Total Sales]]-Table1[[#This Row],[Operating Profit]])/Table1[[#This Row],[Units Sold]],0)</f>
        <v>27.03</v>
      </c>
      <c r="T6655" s="4" t="str">
        <f>IF(Table1[[#This Row],[Profit per unit]]&gt;$V$8,"Premium","Mass")</f>
        <v>Mass</v>
      </c>
      <c r="U6655" s="4"/>
    </row>
    <row r="6656" spans="2:21" ht="14.25" customHeight="1" x14ac:dyDescent="0.3">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c r="O6656" s="4" t="str">
        <f>TEXT(Table1[[#This Row],[Invoice Date]],"mmm")</f>
        <v>Jun</v>
      </c>
      <c r="P6656" s="4">
        <f>YEAR(Table1[[#This Row],[Invoice Date]])</f>
        <v>2021</v>
      </c>
      <c r="Q6656" s="4">
        <f>IFERROR(Table1[[#This Row],[Total Sales]]/Table1[[#This Row],[Units Sold]],4)</f>
        <v>55</v>
      </c>
      <c r="R6656" s="4">
        <f>IFERROR(Table1[[#This Row],[Operating Profit]]/Table1[[#This Row],[Units Sold]],0)</f>
        <v>28.05</v>
      </c>
      <c r="S6656" s="4">
        <f>IFERROR((Table1[[#This Row],[Total Sales]]-Table1[[#This Row],[Operating Profit]])/Table1[[#This Row],[Units Sold]],0)</f>
        <v>26.95</v>
      </c>
      <c r="T6656" s="4" t="str">
        <f>IF(Table1[[#This Row],[Profit per unit]]&gt;$V$8,"Premium","Mass")</f>
        <v>Mass</v>
      </c>
      <c r="U6656" s="4"/>
    </row>
    <row r="6657" spans="2:21" ht="14.25" customHeight="1" x14ac:dyDescent="0.3">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c r="O6657" s="4" t="str">
        <f>TEXT(Table1[[#This Row],[Invoice Date]],"mmm")</f>
        <v>Jul</v>
      </c>
      <c r="P6657" s="4">
        <f>YEAR(Table1[[#This Row],[Invoice Date]])</f>
        <v>2021</v>
      </c>
      <c r="Q6657" s="4">
        <f>IFERROR(Table1[[#This Row],[Total Sales]]/Table1[[#This Row],[Units Sold]],4)</f>
        <v>50</v>
      </c>
      <c r="R6657" s="4">
        <f>IFERROR(Table1[[#This Row],[Operating Profit]]/Table1[[#This Row],[Units Sold]],0)</f>
        <v>26</v>
      </c>
      <c r="S6657" s="4">
        <f>IFERROR((Table1[[#This Row],[Total Sales]]-Table1[[#This Row],[Operating Profit]])/Table1[[#This Row],[Units Sold]],0)</f>
        <v>24</v>
      </c>
      <c r="T6657" s="4" t="str">
        <f>IF(Table1[[#This Row],[Profit per unit]]&gt;$V$8,"Premium","Mass")</f>
        <v>Mass</v>
      </c>
      <c r="U6657" s="4"/>
    </row>
    <row r="6658" spans="2:21" ht="14.25" customHeight="1" x14ac:dyDescent="0.3">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c r="O6658" s="4" t="str">
        <f>TEXT(Table1[[#This Row],[Invoice Date]],"mmm")</f>
        <v>Jul</v>
      </c>
      <c r="P6658" s="4">
        <f>YEAR(Table1[[#This Row],[Invoice Date]])</f>
        <v>2021</v>
      </c>
      <c r="Q6658" s="4">
        <f>IFERROR(Table1[[#This Row],[Total Sales]]/Table1[[#This Row],[Units Sold]],4)</f>
        <v>45</v>
      </c>
      <c r="R6658" s="4">
        <f>IFERROR(Table1[[#This Row],[Operating Profit]]/Table1[[#This Row],[Units Sold]],0)</f>
        <v>22.5</v>
      </c>
      <c r="S6658" s="4">
        <f>IFERROR((Table1[[#This Row],[Total Sales]]-Table1[[#This Row],[Operating Profit]])/Table1[[#This Row],[Units Sold]],0)</f>
        <v>22.5</v>
      </c>
      <c r="T6658" s="4" t="str">
        <f>IF(Table1[[#This Row],[Profit per unit]]&gt;$V$8,"Premium","Mass")</f>
        <v>Mass</v>
      </c>
      <c r="U6658" s="4"/>
    </row>
    <row r="6659" spans="2:21" ht="14.25" customHeight="1" x14ac:dyDescent="0.3">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c r="O6659" s="4" t="str">
        <f>TEXT(Table1[[#This Row],[Invoice Date]],"mmm")</f>
        <v>Jul</v>
      </c>
      <c r="P6659" s="4">
        <f>YEAR(Table1[[#This Row],[Invoice Date]])</f>
        <v>2021</v>
      </c>
      <c r="Q6659" s="4">
        <f>IFERROR(Table1[[#This Row],[Total Sales]]/Table1[[#This Row],[Units Sold]],4)</f>
        <v>44</v>
      </c>
      <c r="R6659" s="4">
        <f>IFERROR(Table1[[#This Row],[Operating Profit]]/Table1[[#This Row],[Units Sold]],0)</f>
        <v>23.76</v>
      </c>
      <c r="S6659" s="4">
        <f>IFERROR((Table1[[#This Row],[Total Sales]]-Table1[[#This Row],[Operating Profit]])/Table1[[#This Row],[Units Sold]],0)</f>
        <v>20.239999999999998</v>
      </c>
      <c r="T6659" s="4" t="str">
        <f>IF(Table1[[#This Row],[Profit per unit]]&gt;$V$8,"Premium","Mass")</f>
        <v>Mass</v>
      </c>
      <c r="U6659" s="4"/>
    </row>
    <row r="6660" spans="2:21" ht="14.25" customHeight="1" x14ac:dyDescent="0.3">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c r="O6660" s="4" t="str">
        <f>TEXT(Table1[[#This Row],[Invoice Date]],"mmm")</f>
        <v>Jul</v>
      </c>
      <c r="P6660" s="4">
        <f>YEAR(Table1[[#This Row],[Invoice Date]])</f>
        <v>2021</v>
      </c>
      <c r="Q6660" s="4">
        <f>IFERROR(Table1[[#This Row],[Total Sales]]/Table1[[#This Row],[Units Sold]],4)</f>
        <v>41</v>
      </c>
      <c r="R6660" s="4">
        <f>IFERROR(Table1[[#This Row],[Operating Profit]]/Table1[[#This Row],[Units Sold]],0)</f>
        <v>21.73</v>
      </c>
      <c r="S6660" s="4">
        <f>IFERROR((Table1[[#This Row],[Total Sales]]-Table1[[#This Row],[Operating Profit]])/Table1[[#This Row],[Units Sold]],0)</f>
        <v>19.27</v>
      </c>
      <c r="T6660" s="4" t="str">
        <f>IF(Table1[[#This Row],[Profit per unit]]&gt;$V$8,"Premium","Mass")</f>
        <v>Mass</v>
      </c>
      <c r="U6660" s="4"/>
    </row>
    <row r="6661" spans="2:21" ht="14.25" customHeight="1" x14ac:dyDescent="0.3">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c r="O6661" s="4" t="str">
        <f>TEXT(Table1[[#This Row],[Invoice Date]],"mmm")</f>
        <v>Jul</v>
      </c>
      <c r="P6661" s="4">
        <f>YEAR(Table1[[#This Row],[Invoice Date]])</f>
        <v>2021</v>
      </c>
      <c r="Q6661" s="4">
        <f>IFERROR(Table1[[#This Row],[Total Sales]]/Table1[[#This Row],[Units Sold]],4)</f>
        <v>59</v>
      </c>
      <c r="R6661" s="4">
        <f>IFERROR(Table1[[#This Row],[Operating Profit]]/Table1[[#This Row],[Units Sold]],0)</f>
        <v>27.139999999999997</v>
      </c>
      <c r="S6661" s="4">
        <f>IFERROR((Table1[[#This Row],[Total Sales]]-Table1[[#This Row],[Operating Profit]])/Table1[[#This Row],[Units Sold]],0)</f>
        <v>31.860000000000003</v>
      </c>
      <c r="T6661" s="4" t="str">
        <f>IF(Table1[[#This Row],[Profit per unit]]&gt;$V$8,"Premium","Mass")</f>
        <v>Mass</v>
      </c>
      <c r="U6661" s="4"/>
    </row>
    <row r="6662" spans="2:21" ht="14.25" customHeight="1" x14ac:dyDescent="0.3">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c r="O6662" s="4" t="str">
        <f>TEXT(Table1[[#This Row],[Invoice Date]],"mmm")</f>
        <v>Jul</v>
      </c>
      <c r="P6662" s="4">
        <f>YEAR(Table1[[#This Row],[Invoice Date]])</f>
        <v>2021</v>
      </c>
      <c r="Q6662" s="4">
        <f>IFERROR(Table1[[#This Row],[Total Sales]]/Table1[[#This Row],[Units Sold]],4)</f>
        <v>61</v>
      </c>
      <c r="R6662" s="4">
        <f>IFERROR(Table1[[#This Row],[Operating Profit]]/Table1[[#This Row],[Units Sold]],0)</f>
        <v>32.940000000000005</v>
      </c>
      <c r="S6662" s="4">
        <f>IFERROR((Table1[[#This Row],[Total Sales]]-Table1[[#This Row],[Operating Profit]])/Table1[[#This Row],[Units Sold]],0)</f>
        <v>28.059999999999995</v>
      </c>
      <c r="T6662" s="4" t="str">
        <f>IF(Table1[[#This Row],[Profit per unit]]&gt;$V$8,"Premium","Mass")</f>
        <v>Mass</v>
      </c>
      <c r="U6662" s="4"/>
    </row>
    <row r="6663" spans="2:21" ht="14.25" customHeight="1" x14ac:dyDescent="0.3">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c r="O6663" s="4" t="str">
        <f>TEXT(Table1[[#This Row],[Invoice Date]],"mmm")</f>
        <v>Aug</v>
      </c>
      <c r="P6663" s="4">
        <f>YEAR(Table1[[#This Row],[Invoice Date]])</f>
        <v>2021</v>
      </c>
      <c r="Q6663" s="4">
        <f>IFERROR(Table1[[#This Row],[Total Sales]]/Table1[[#This Row],[Units Sold]],4)</f>
        <v>56</v>
      </c>
      <c r="R6663" s="4">
        <f>IFERROR(Table1[[#This Row],[Operating Profit]]/Table1[[#This Row],[Units Sold]],0)</f>
        <v>28.560000000000002</v>
      </c>
      <c r="S6663" s="4">
        <f>IFERROR((Table1[[#This Row],[Total Sales]]-Table1[[#This Row],[Operating Profit]])/Table1[[#This Row],[Units Sold]],0)</f>
        <v>27.439999999999998</v>
      </c>
      <c r="T6663" s="4" t="str">
        <f>IF(Table1[[#This Row],[Profit per unit]]&gt;$V$8,"Premium","Mass")</f>
        <v>Mass</v>
      </c>
      <c r="U6663" s="4"/>
    </row>
    <row r="6664" spans="2:21" ht="14.25" customHeight="1" x14ac:dyDescent="0.3">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c r="O6664" s="4" t="str">
        <f>TEXT(Table1[[#This Row],[Invoice Date]],"mmm")</f>
        <v>Aug</v>
      </c>
      <c r="P6664" s="4">
        <f>YEAR(Table1[[#This Row],[Invoice Date]])</f>
        <v>2021</v>
      </c>
      <c r="Q6664" s="4">
        <f>IFERROR(Table1[[#This Row],[Total Sales]]/Table1[[#This Row],[Units Sold]],4)</f>
        <v>51</v>
      </c>
      <c r="R6664" s="4">
        <f>IFERROR(Table1[[#This Row],[Operating Profit]]/Table1[[#This Row],[Units Sold]],0)</f>
        <v>23.97</v>
      </c>
      <c r="S6664" s="4">
        <f>IFERROR((Table1[[#This Row],[Total Sales]]-Table1[[#This Row],[Operating Profit]])/Table1[[#This Row],[Units Sold]],0)</f>
        <v>27.03</v>
      </c>
      <c r="T6664" s="4" t="str">
        <f>IF(Table1[[#This Row],[Profit per unit]]&gt;$V$8,"Premium","Mass")</f>
        <v>Mass</v>
      </c>
      <c r="U6664" s="4"/>
    </row>
    <row r="6665" spans="2:21" ht="14.25" customHeight="1" x14ac:dyDescent="0.3">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c r="O6665" s="4" t="str">
        <f>TEXT(Table1[[#This Row],[Invoice Date]],"mmm")</f>
        <v>Aug</v>
      </c>
      <c r="P6665" s="4">
        <f>YEAR(Table1[[#This Row],[Invoice Date]])</f>
        <v>2021</v>
      </c>
      <c r="Q6665" s="4">
        <f>IFERROR(Table1[[#This Row],[Total Sales]]/Table1[[#This Row],[Units Sold]],4)</f>
        <v>47</v>
      </c>
      <c r="R6665" s="4">
        <f>IFERROR(Table1[[#This Row],[Operating Profit]]/Table1[[#This Row],[Units Sold]],0)</f>
        <v>24.91</v>
      </c>
      <c r="S6665" s="4">
        <f>IFERROR((Table1[[#This Row],[Total Sales]]-Table1[[#This Row],[Operating Profit]])/Table1[[#This Row],[Units Sold]],0)</f>
        <v>22.09</v>
      </c>
      <c r="T6665" s="4" t="str">
        <f>IF(Table1[[#This Row],[Profit per unit]]&gt;$V$8,"Premium","Mass")</f>
        <v>Mass</v>
      </c>
      <c r="U6665" s="4"/>
    </row>
    <row r="6666" spans="2:21" ht="14.25" customHeight="1" x14ac:dyDescent="0.3">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c r="O6666" s="4" t="str">
        <f>TEXT(Table1[[#This Row],[Invoice Date]],"mmm")</f>
        <v>Aug</v>
      </c>
      <c r="P6666" s="4">
        <f>YEAR(Table1[[#This Row],[Invoice Date]])</f>
        <v>2021</v>
      </c>
      <c r="Q6666" s="4">
        <f>IFERROR(Table1[[#This Row],[Total Sales]]/Table1[[#This Row],[Units Sold]],4)</f>
        <v>37</v>
      </c>
      <c r="R6666" s="4">
        <f>IFERROR(Table1[[#This Row],[Operating Profit]]/Table1[[#This Row],[Units Sold]],0)</f>
        <v>19.240000000000002</v>
      </c>
      <c r="S6666" s="4">
        <f>IFERROR((Table1[[#This Row],[Total Sales]]-Table1[[#This Row],[Operating Profit]])/Table1[[#This Row],[Units Sold]],0)</f>
        <v>17.759999999999998</v>
      </c>
      <c r="T6666" s="4" t="str">
        <f>IF(Table1[[#This Row],[Profit per unit]]&gt;$V$8,"Premium","Mass")</f>
        <v>Mass</v>
      </c>
      <c r="U6666" s="4"/>
    </row>
    <row r="6667" spans="2:21" ht="14.25" customHeight="1" x14ac:dyDescent="0.3">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c r="O6667" s="4" t="str">
        <f>TEXT(Table1[[#This Row],[Invoice Date]],"mmm")</f>
        <v>Aug</v>
      </c>
      <c r="P6667" s="4">
        <f>YEAR(Table1[[#This Row],[Invoice Date]])</f>
        <v>2021</v>
      </c>
      <c r="Q6667" s="4">
        <f>IFERROR(Table1[[#This Row],[Total Sales]]/Table1[[#This Row],[Units Sold]],4)</f>
        <v>47</v>
      </c>
      <c r="R6667" s="4">
        <f>IFERROR(Table1[[#This Row],[Operating Profit]]/Table1[[#This Row],[Units Sold]],0)</f>
        <v>21.15</v>
      </c>
      <c r="S6667" s="4">
        <f>IFERROR((Table1[[#This Row],[Total Sales]]-Table1[[#This Row],[Operating Profit]])/Table1[[#This Row],[Units Sold]],0)</f>
        <v>25.850000000000005</v>
      </c>
      <c r="T6667" s="4" t="str">
        <f>IF(Table1[[#This Row],[Profit per unit]]&gt;$V$8,"Premium","Mass")</f>
        <v>Mass</v>
      </c>
      <c r="U6667" s="4"/>
    </row>
    <row r="6668" spans="2:21" ht="14.25" customHeight="1" x14ac:dyDescent="0.3">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c r="O6668" s="4" t="str">
        <f>TEXT(Table1[[#This Row],[Invoice Date]],"mmm")</f>
        <v>Aug</v>
      </c>
      <c r="P6668" s="4">
        <f>YEAR(Table1[[#This Row],[Invoice Date]])</f>
        <v>2021</v>
      </c>
      <c r="Q6668" s="4">
        <f>IFERROR(Table1[[#This Row],[Total Sales]]/Table1[[#This Row],[Units Sold]],4)</f>
        <v>50</v>
      </c>
      <c r="R6668" s="4">
        <f>IFERROR(Table1[[#This Row],[Operating Profit]]/Table1[[#This Row],[Units Sold]],0)</f>
        <v>26</v>
      </c>
      <c r="S6668" s="4">
        <f>IFERROR((Table1[[#This Row],[Total Sales]]-Table1[[#This Row],[Operating Profit]])/Table1[[#This Row],[Units Sold]],0)</f>
        <v>24</v>
      </c>
      <c r="T6668" s="4" t="str">
        <f>IF(Table1[[#This Row],[Profit per unit]]&gt;$V$8,"Premium","Mass")</f>
        <v>Mass</v>
      </c>
      <c r="U6668" s="4"/>
    </row>
    <row r="6669" spans="2:21" ht="14.25" customHeight="1" x14ac:dyDescent="0.3">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c r="O6669" s="4" t="str">
        <f>TEXT(Table1[[#This Row],[Invoice Date]],"mmm")</f>
        <v>Sep</v>
      </c>
      <c r="P6669" s="4">
        <f>YEAR(Table1[[#This Row],[Invoice Date]])</f>
        <v>2021</v>
      </c>
      <c r="Q6669" s="4">
        <f>IFERROR(Table1[[#This Row],[Total Sales]]/Table1[[#This Row],[Units Sold]],4)</f>
        <v>49</v>
      </c>
      <c r="R6669" s="4">
        <f>IFERROR(Table1[[#This Row],[Operating Profit]]/Table1[[#This Row],[Units Sold]],0)</f>
        <v>26.460000000000004</v>
      </c>
      <c r="S6669" s="4">
        <f>IFERROR((Table1[[#This Row],[Total Sales]]-Table1[[#This Row],[Operating Profit]])/Table1[[#This Row],[Units Sold]],0)</f>
        <v>22.539999999999996</v>
      </c>
      <c r="T6669" s="4" t="str">
        <f>IF(Table1[[#This Row],[Profit per unit]]&gt;$V$8,"Premium","Mass")</f>
        <v>Mass</v>
      </c>
      <c r="U6669" s="4"/>
    </row>
    <row r="6670" spans="2:21" ht="14.25" customHeight="1" x14ac:dyDescent="0.3">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c r="O6670" s="4" t="str">
        <f>TEXT(Table1[[#This Row],[Invoice Date]],"mmm")</f>
        <v>Sep</v>
      </c>
      <c r="P6670" s="4">
        <f>YEAR(Table1[[#This Row],[Invoice Date]])</f>
        <v>2021</v>
      </c>
      <c r="Q6670" s="4">
        <f>IFERROR(Table1[[#This Row],[Total Sales]]/Table1[[#This Row],[Units Sold]],4)</f>
        <v>38</v>
      </c>
      <c r="R6670" s="4">
        <f>IFERROR(Table1[[#This Row],[Operating Profit]]/Table1[[#This Row],[Units Sold]],0)</f>
        <v>17.099999999999998</v>
      </c>
      <c r="S6670" s="4">
        <f>IFERROR((Table1[[#This Row],[Total Sales]]-Table1[[#This Row],[Operating Profit]])/Table1[[#This Row],[Units Sold]],0)</f>
        <v>20.900000000000002</v>
      </c>
      <c r="T6670" s="4" t="str">
        <f>IF(Table1[[#This Row],[Profit per unit]]&gt;$V$8,"Premium","Mass")</f>
        <v>Mass</v>
      </c>
      <c r="U6670" s="4"/>
    </row>
    <row r="6671" spans="2:21" ht="14.25" customHeight="1" x14ac:dyDescent="0.3">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c r="O6671" s="4" t="str">
        <f>TEXT(Table1[[#This Row],[Invoice Date]],"mmm")</f>
        <v>Sep</v>
      </c>
      <c r="P6671" s="4">
        <f>YEAR(Table1[[#This Row],[Invoice Date]])</f>
        <v>2021</v>
      </c>
      <c r="Q6671" s="4">
        <f>IFERROR(Table1[[#This Row],[Total Sales]]/Table1[[#This Row],[Units Sold]],4)</f>
        <v>14</v>
      </c>
      <c r="R6671" s="4">
        <f>IFERROR(Table1[[#This Row],[Operating Profit]]/Table1[[#This Row],[Units Sold]],0)</f>
        <v>7.1400000000000006</v>
      </c>
      <c r="S6671" s="4">
        <f>IFERROR((Table1[[#This Row],[Total Sales]]-Table1[[#This Row],[Operating Profit]])/Table1[[#This Row],[Units Sold]],0)</f>
        <v>6.8599999999999994</v>
      </c>
      <c r="T6671" s="4" t="str">
        <f>IF(Table1[[#This Row],[Profit per unit]]&gt;$V$8,"Premium","Mass")</f>
        <v>Mass</v>
      </c>
      <c r="U6671" s="4"/>
    </row>
    <row r="6672" spans="2:21" ht="14.25" customHeight="1" x14ac:dyDescent="0.3">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c r="O6672" s="4" t="str">
        <f>TEXT(Table1[[#This Row],[Invoice Date]],"mmm")</f>
        <v>Sep</v>
      </c>
      <c r="P6672" s="4">
        <f>YEAR(Table1[[#This Row],[Invoice Date]])</f>
        <v>2021</v>
      </c>
      <c r="Q6672" s="4">
        <f>IFERROR(Table1[[#This Row],[Total Sales]]/Table1[[#This Row],[Units Sold]],4)</f>
        <v>14</v>
      </c>
      <c r="R6672" s="4">
        <f>IFERROR(Table1[[#This Row],[Operating Profit]]/Table1[[#This Row],[Units Sold]],0)</f>
        <v>7.14</v>
      </c>
      <c r="S6672" s="4">
        <f>IFERROR((Table1[[#This Row],[Total Sales]]-Table1[[#This Row],[Operating Profit]])/Table1[[#This Row],[Units Sold]],0)</f>
        <v>6.86</v>
      </c>
      <c r="T6672" s="4" t="str">
        <f>IF(Table1[[#This Row],[Profit per unit]]&gt;$V$8,"Premium","Mass")</f>
        <v>Mass</v>
      </c>
      <c r="U6672" s="4"/>
    </row>
    <row r="6673" spans="2:21" ht="14.25" customHeight="1" x14ac:dyDescent="0.3">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c r="O6673" s="4" t="str">
        <f>TEXT(Table1[[#This Row],[Invoice Date]],"mmm")</f>
        <v>Sep</v>
      </c>
      <c r="P6673" s="4">
        <f>YEAR(Table1[[#This Row],[Invoice Date]])</f>
        <v>2021</v>
      </c>
      <c r="Q6673" s="4">
        <f>IFERROR(Table1[[#This Row],[Total Sales]]/Table1[[#This Row],[Units Sold]],4)</f>
        <v>23</v>
      </c>
      <c r="R6673" s="4">
        <f>IFERROR(Table1[[#This Row],[Operating Profit]]/Table1[[#This Row],[Units Sold]],0)</f>
        <v>10.35</v>
      </c>
      <c r="S6673" s="4">
        <f>IFERROR((Table1[[#This Row],[Total Sales]]-Table1[[#This Row],[Operating Profit]])/Table1[[#This Row],[Units Sold]],0)</f>
        <v>12.65</v>
      </c>
      <c r="T6673" s="4" t="str">
        <f>IF(Table1[[#This Row],[Profit per unit]]&gt;$V$8,"Premium","Mass")</f>
        <v>Mass</v>
      </c>
      <c r="U6673" s="4"/>
    </row>
    <row r="6674" spans="2:21" ht="14.25" customHeight="1" x14ac:dyDescent="0.3">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c r="O6674" s="4" t="str">
        <f>TEXT(Table1[[#This Row],[Invoice Date]],"mmm")</f>
        <v>Sep</v>
      </c>
      <c r="P6674" s="4">
        <f>YEAR(Table1[[#This Row],[Invoice Date]])</f>
        <v>2021</v>
      </c>
      <c r="Q6674" s="4">
        <f>IFERROR(Table1[[#This Row],[Total Sales]]/Table1[[#This Row],[Units Sold]],4)</f>
        <v>28</v>
      </c>
      <c r="R6674" s="4">
        <f>IFERROR(Table1[[#This Row],[Operating Profit]]/Table1[[#This Row],[Units Sold]],0)</f>
        <v>14.56</v>
      </c>
      <c r="S6674" s="4">
        <f>IFERROR((Table1[[#This Row],[Total Sales]]-Table1[[#This Row],[Operating Profit]])/Table1[[#This Row],[Units Sold]],0)</f>
        <v>13.44</v>
      </c>
      <c r="T6674" s="4" t="str">
        <f>IF(Table1[[#This Row],[Profit per unit]]&gt;$V$8,"Premium","Mass")</f>
        <v>Mass</v>
      </c>
      <c r="U6674" s="4"/>
    </row>
    <row r="6675" spans="2:21" ht="14.25" customHeight="1" x14ac:dyDescent="0.3">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c r="O6675" s="4" t="str">
        <f>TEXT(Table1[[#This Row],[Invoice Date]],"mmm")</f>
        <v>Oct</v>
      </c>
      <c r="P6675" s="4">
        <f>YEAR(Table1[[#This Row],[Invoice Date]])</f>
        <v>2021</v>
      </c>
      <c r="Q6675" s="4">
        <f>IFERROR(Table1[[#This Row],[Total Sales]]/Table1[[#This Row],[Units Sold]],4)</f>
        <v>29</v>
      </c>
      <c r="R6675" s="4">
        <f>IFERROR(Table1[[#This Row],[Operating Profit]]/Table1[[#This Row],[Units Sold]],0)</f>
        <v>15.66</v>
      </c>
      <c r="S6675" s="4">
        <f>IFERROR((Table1[[#This Row],[Total Sales]]-Table1[[#This Row],[Operating Profit]])/Table1[[#This Row],[Units Sold]],0)</f>
        <v>13.34</v>
      </c>
      <c r="T6675" s="4" t="str">
        <f>IF(Table1[[#This Row],[Profit per unit]]&gt;$V$8,"Premium","Mass")</f>
        <v>Mass</v>
      </c>
      <c r="U6675" s="4"/>
    </row>
    <row r="6676" spans="2:21" ht="14.25" customHeight="1" x14ac:dyDescent="0.3">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c r="O6676" s="4" t="str">
        <f>TEXT(Table1[[#This Row],[Invoice Date]],"mmm")</f>
        <v>Oct</v>
      </c>
      <c r="P6676" s="4">
        <f>YEAR(Table1[[#This Row],[Invoice Date]])</f>
        <v>2021</v>
      </c>
      <c r="Q6676" s="4">
        <f>IFERROR(Table1[[#This Row],[Total Sales]]/Table1[[#This Row],[Units Sold]],4)</f>
        <v>19</v>
      </c>
      <c r="R6676" s="4">
        <f>IFERROR(Table1[[#This Row],[Operating Profit]]/Table1[[#This Row],[Units Sold]],0)</f>
        <v>8.7399999999999984</v>
      </c>
      <c r="S6676" s="4">
        <f>IFERROR((Table1[[#This Row],[Total Sales]]-Table1[[#This Row],[Operating Profit]])/Table1[[#This Row],[Units Sold]],0)</f>
        <v>10.260000000000002</v>
      </c>
      <c r="T6676" s="4" t="str">
        <f>IF(Table1[[#This Row],[Profit per unit]]&gt;$V$8,"Premium","Mass")</f>
        <v>Mass</v>
      </c>
      <c r="U6676" s="4"/>
    </row>
    <row r="6677" spans="2:21" ht="14.25" customHeight="1" x14ac:dyDescent="0.3">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c r="O6677" s="4" t="str">
        <f>TEXT(Table1[[#This Row],[Invoice Date]],"mmm")</f>
        <v>Oct</v>
      </c>
      <c r="P6677" s="4">
        <f>YEAR(Table1[[#This Row],[Invoice Date]])</f>
        <v>2021</v>
      </c>
      <c r="Q6677" s="4">
        <f>IFERROR(Table1[[#This Row],[Total Sales]]/Table1[[#This Row],[Units Sold]],4)</f>
        <v>20</v>
      </c>
      <c r="R6677" s="4">
        <f>IFERROR(Table1[[#This Row],[Operating Profit]]/Table1[[#This Row],[Units Sold]],0)</f>
        <v>10.200000000000001</v>
      </c>
      <c r="S6677" s="4">
        <f>IFERROR((Table1[[#This Row],[Total Sales]]-Table1[[#This Row],[Operating Profit]])/Table1[[#This Row],[Units Sold]],0)</f>
        <v>9.7999999999999989</v>
      </c>
      <c r="T6677" s="4" t="str">
        <f>IF(Table1[[#This Row],[Profit per unit]]&gt;$V$8,"Premium","Mass")</f>
        <v>Mass</v>
      </c>
      <c r="U6677" s="4"/>
    </row>
    <row r="6678" spans="2:21" ht="14.25" customHeight="1" x14ac:dyDescent="0.3">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c r="O6678" s="4" t="str">
        <f>TEXT(Table1[[#This Row],[Invoice Date]],"mmm")</f>
        <v>Oct</v>
      </c>
      <c r="P6678" s="4">
        <f>YEAR(Table1[[#This Row],[Invoice Date]])</f>
        <v>2021</v>
      </c>
      <c r="Q6678" s="4">
        <f>IFERROR(Table1[[#This Row],[Total Sales]]/Table1[[#This Row],[Units Sold]],4)</f>
        <v>18</v>
      </c>
      <c r="R6678" s="4">
        <f>IFERROR(Table1[[#This Row],[Operating Profit]]/Table1[[#This Row],[Units Sold]],0)</f>
        <v>9.3600000000000012</v>
      </c>
      <c r="S6678" s="4">
        <f>IFERROR((Table1[[#This Row],[Total Sales]]-Table1[[#This Row],[Operating Profit]])/Table1[[#This Row],[Units Sold]],0)</f>
        <v>8.6399999999999988</v>
      </c>
      <c r="T6678" s="4" t="str">
        <f>IF(Table1[[#This Row],[Profit per unit]]&gt;$V$8,"Premium","Mass")</f>
        <v>Mass</v>
      </c>
      <c r="U6678" s="4"/>
    </row>
    <row r="6679" spans="2:21" ht="14.25" customHeight="1" x14ac:dyDescent="0.3">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c r="O6679" s="4" t="str">
        <f>TEXT(Table1[[#This Row],[Invoice Date]],"mmm")</f>
        <v>Oct</v>
      </c>
      <c r="P6679" s="4">
        <f>YEAR(Table1[[#This Row],[Invoice Date]])</f>
        <v>2021</v>
      </c>
      <c r="Q6679" s="4">
        <f>IFERROR(Table1[[#This Row],[Total Sales]]/Table1[[#This Row],[Units Sold]],4)</f>
        <v>29</v>
      </c>
      <c r="R6679" s="4">
        <f>IFERROR(Table1[[#This Row],[Operating Profit]]/Table1[[#This Row],[Units Sold]],0)</f>
        <v>13.92</v>
      </c>
      <c r="S6679" s="4">
        <f>IFERROR((Table1[[#This Row],[Total Sales]]-Table1[[#This Row],[Operating Profit]])/Table1[[#This Row],[Units Sold]],0)</f>
        <v>15.08</v>
      </c>
      <c r="T6679" s="4" t="str">
        <f>IF(Table1[[#This Row],[Profit per unit]]&gt;$V$8,"Premium","Mass")</f>
        <v>Mass</v>
      </c>
      <c r="U6679" s="4"/>
    </row>
    <row r="6680" spans="2:21" ht="14.25" customHeight="1" x14ac:dyDescent="0.3">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c r="O6680" s="4" t="str">
        <f>TEXT(Table1[[#This Row],[Invoice Date]],"mmm")</f>
        <v>Oct</v>
      </c>
      <c r="P6680" s="4">
        <f>YEAR(Table1[[#This Row],[Invoice Date]])</f>
        <v>2021</v>
      </c>
      <c r="Q6680" s="4">
        <f>IFERROR(Table1[[#This Row],[Total Sales]]/Table1[[#This Row],[Units Sold]],4)</f>
        <v>29</v>
      </c>
      <c r="R6680" s="4">
        <f>IFERROR(Table1[[#This Row],[Operating Profit]]/Table1[[#This Row],[Units Sold]],0)</f>
        <v>15.950000000000001</v>
      </c>
      <c r="S6680" s="4">
        <f>IFERROR((Table1[[#This Row],[Total Sales]]-Table1[[#This Row],[Operating Profit]])/Table1[[#This Row],[Units Sold]],0)</f>
        <v>13.049999999999999</v>
      </c>
      <c r="T6680" s="4" t="str">
        <f>IF(Table1[[#This Row],[Profit per unit]]&gt;$V$8,"Premium","Mass")</f>
        <v>Mass</v>
      </c>
      <c r="U6680" s="4"/>
    </row>
    <row r="6681" spans="2:21" ht="14.25" customHeight="1" x14ac:dyDescent="0.3">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c r="O6681" s="4" t="str">
        <f>TEXT(Table1[[#This Row],[Invoice Date]],"mmm")</f>
        <v>Nov</v>
      </c>
      <c r="P6681" s="4">
        <f>YEAR(Table1[[#This Row],[Invoice Date]])</f>
        <v>2021</v>
      </c>
      <c r="Q6681" s="4">
        <f>IFERROR(Table1[[#This Row],[Total Sales]]/Table1[[#This Row],[Units Sold]],4)</f>
        <v>23</v>
      </c>
      <c r="R6681" s="4">
        <f>IFERROR(Table1[[#This Row],[Operating Profit]]/Table1[[#This Row],[Units Sold]],0)</f>
        <v>12.420000000000002</v>
      </c>
      <c r="S6681" s="4">
        <f>IFERROR((Table1[[#This Row],[Total Sales]]-Table1[[#This Row],[Operating Profit]])/Table1[[#This Row],[Units Sold]],0)</f>
        <v>10.579999999999998</v>
      </c>
      <c r="T6681" s="4" t="str">
        <f>IF(Table1[[#This Row],[Profit per unit]]&gt;$V$8,"Premium","Mass")</f>
        <v>Mass</v>
      </c>
      <c r="U6681" s="4"/>
    </row>
    <row r="6682" spans="2:21" ht="14.25" customHeight="1" x14ac:dyDescent="0.3">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c r="O6682" s="4" t="str">
        <f>TEXT(Table1[[#This Row],[Invoice Date]],"mmm")</f>
        <v>Nov</v>
      </c>
      <c r="P6682" s="4">
        <f>YEAR(Table1[[#This Row],[Invoice Date]])</f>
        <v>2021</v>
      </c>
      <c r="Q6682" s="4">
        <f>IFERROR(Table1[[#This Row],[Total Sales]]/Table1[[#This Row],[Units Sold]],4)</f>
        <v>14</v>
      </c>
      <c r="R6682" s="4">
        <f>IFERROR(Table1[[#This Row],[Operating Profit]]/Table1[[#This Row],[Units Sold]],0)</f>
        <v>6.58</v>
      </c>
      <c r="S6682" s="4">
        <f>IFERROR((Table1[[#This Row],[Total Sales]]-Table1[[#This Row],[Operating Profit]])/Table1[[#This Row],[Units Sold]],0)</f>
        <v>7.42</v>
      </c>
      <c r="T6682" s="4" t="str">
        <f>IF(Table1[[#This Row],[Profit per unit]]&gt;$V$8,"Premium","Mass")</f>
        <v>Mass</v>
      </c>
      <c r="U6682" s="4"/>
    </row>
    <row r="6683" spans="2:21" ht="14.25" customHeight="1" x14ac:dyDescent="0.3">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c r="O6683" s="4" t="str">
        <f>TEXT(Table1[[#This Row],[Invoice Date]],"mmm")</f>
        <v>Nov</v>
      </c>
      <c r="P6683" s="4">
        <f>YEAR(Table1[[#This Row],[Invoice Date]])</f>
        <v>2021</v>
      </c>
      <c r="Q6683" s="4">
        <f>IFERROR(Table1[[#This Row],[Total Sales]]/Table1[[#This Row],[Units Sold]],4)</f>
        <v>23</v>
      </c>
      <c r="R6683" s="4">
        <f>IFERROR(Table1[[#This Row],[Operating Profit]]/Table1[[#This Row],[Units Sold]],0)</f>
        <v>12.42</v>
      </c>
      <c r="S6683" s="4">
        <f>IFERROR((Table1[[#This Row],[Total Sales]]-Table1[[#This Row],[Operating Profit]])/Table1[[#This Row],[Units Sold]],0)</f>
        <v>10.58</v>
      </c>
      <c r="T6683" s="4" t="str">
        <f>IF(Table1[[#This Row],[Profit per unit]]&gt;$V$8,"Premium","Mass")</f>
        <v>Mass</v>
      </c>
      <c r="U6683" s="4"/>
    </row>
    <row r="6684" spans="2:21" ht="14.25" customHeight="1" x14ac:dyDescent="0.3">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c r="O6684" s="4" t="str">
        <f>TEXT(Table1[[#This Row],[Invoice Date]],"mmm")</f>
        <v>Nov</v>
      </c>
      <c r="P6684" s="4">
        <f>YEAR(Table1[[#This Row],[Invoice Date]])</f>
        <v>2021</v>
      </c>
      <c r="Q6684" s="4">
        <f>IFERROR(Table1[[#This Row],[Total Sales]]/Table1[[#This Row],[Units Sold]],4)</f>
        <v>52</v>
      </c>
      <c r="R6684" s="4">
        <f>IFERROR(Table1[[#This Row],[Operating Profit]]/Table1[[#This Row],[Units Sold]],0)</f>
        <v>27.56</v>
      </c>
      <c r="S6684" s="4">
        <f>IFERROR((Table1[[#This Row],[Total Sales]]-Table1[[#This Row],[Operating Profit]])/Table1[[#This Row],[Units Sold]],0)</f>
        <v>24.44</v>
      </c>
      <c r="T6684" s="4" t="str">
        <f>IF(Table1[[#This Row],[Profit per unit]]&gt;$V$8,"Premium","Mass")</f>
        <v>Mass</v>
      </c>
      <c r="U6684" s="4"/>
    </row>
    <row r="6685" spans="2:21" ht="14.25" customHeight="1" x14ac:dyDescent="0.3">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c r="O6685" s="4" t="str">
        <f>TEXT(Table1[[#This Row],[Invoice Date]],"mmm")</f>
        <v>Nov</v>
      </c>
      <c r="P6685" s="4">
        <f>YEAR(Table1[[#This Row],[Invoice Date]])</f>
        <v>2021</v>
      </c>
      <c r="Q6685" s="4">
        <f>IFERROR(Table1[[#This Row],[Total Sales]]/Table1[[#This Row],[Units Sold]],4)</f>
        <v>71</v>
      </c>
      <c r="R6685" s="4">
        <f>IFERROR(Table1[[#This Row],[Operating Profit]]/Table1[[#This Row],[Units Sold]],0)</f>
        <v>34.79</v>
      </c>
      <c r="S6685" s="4">
        <f>IFERROR((Table1[[#This Row],[Total Sales]]-Table1[[#This Row],[Operating Profit]])/Table1[[#This Row],[Units Sold]],0)</f>
        <v>36.21</v>
      </c>
      <c r="T6685" s="4" t="str">
        <f>IF(Table1[[#This Row],[Profit per unit]]&gt;$V$8,"Premium","Mass")</f>
        <v>Mass</v>
      </c>
      <c r="U6685" s="4"/>
    </row>
    <row r="6686" spans="2:21" ht="14.25" customHeight="1" x14ac:dyDescent="0.3">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c r="O6686" s="4" t="str">
        <f>TEXT(Table1[[#This Row],[Invoice Date]],"mmm")</f>
        <v>Nov</v>
      </c>
      <c r="P6686" s="4">
        <f>YEAR(Table1[[#This Row],[Invoice Date]])</f>
        <v>2021</v>
      </c>
      <c r="Q6686" s="4">
        <f>IFERROR(Table1[[#This Row],[Total Sales]]/Table1[[#This Row],[Units Sold]],4)</f>
        <v>72</v>
      </c>
      <c r="R6686" s="4">
        <f>IFERROR(Table1[[#This Row],[Operating Profit]]/Table1[[#This Row],[Units Sold]],0)</f>
        <v>36</v>
      </c>
      <c r="S6686" s="4">
        <f>IFERROR((Table1[[#This Row],[Total Sales]]-Table1[[#This Row],[Operating Profit]])/Table1[[#This Row],[Units Sold]],0)</f>
        <v>36</v>
      </c>
      <c r="T6686" s="4" t="str">
        <f>IF(Table1[[#This Row],[Profit per unit]]&gt;$V$8,"Premium","Mass")</f>
        <v>Mass</v>
      </c>
      <c r="U6686" s="4"/>
    </row>
    <row r="6687" spans="2:21" ht="14.25" customHeight="1" x14ac:dyDescent="0.3">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c r="O6687" s="4" t="str">
        <f>TEXT(Table1[[#This Row],[Invoice Date]],"mmm")</f>
        <v>Dec</v>
      </c>
      <c r="P6687" s="4">
        <f>YEAR(Table1[[#This Row],[Invoice Date]])</f>
        <v>2021</v>
      </c>
      <c r="Q6687" s="4">
        <f>IFERROR(Table1[[#This Row],[Total Sales]]/Table1[[#This Row],[Units Sold]],4)</f>
        <v>64</v>
      </c>
      <c r="R6687" s="4">
        <f>IFERROR(Table1[[#This Row],[Operating Profit]]/Table1[[#This Row],[Units Sold]],0)</f>
        <v>35.200000000000003</v>
      </c>
      <c r="S6687" s="4">
        <f>IFERROR((Table1[[#This Row],[Total Sales]]-Table1[[#This Row],[Operating Profit]])/Table1[[#This Row],[Units Sold]],0)</f>
        <v>28.799999999999997</v>
      </c>
      <c r="T6687" s="4" t="str">
        <f>IF(Table1[[#This Row],[Profit per unit]]&gt;$V$8,"Premium","Mass")</f>
        <v>Mass</v>
      </c>
      <c r="U6687" s="4"/>
    </row>
    <row r="6688" spans="2:21" ht="14.25" customHeight="1" x14ac:dyDescent="0.3">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c r="O6688" s="4" t="str">
        <f>TEXT(Table1[[#This Row],[Invoice Date]],"mmm")</f>
        <v>Dec</v>
      </c>
      <c r="P6688" s="4">
        <f>YEAR(Table1[[#This Row],[Invoice Date]])</f>
        <v>2021</v>
      </c>
      <c r="Q6688" s="4">
        <f>IFERROR(Table1[[#This Row],[Total Sales]]/Table1[[#This Row],[Units Sold]],4)</f>
        <v>58</v>
      </c>
      <c r="R6688" s="4">
        <f>IFERROR(Table1[[#This Row],[Operating Profit]]/Table1[[#This Row],[Units Sold]],0)</f>
        <v>26.099999999999998</v>
      </c>
      <c r="S6688" s="4">
        <f>IFERROR((Table1[[#This Row],[Total Sales]]-Table1[[#This Row],[Operating Profit]])/Table1[[#This Row],[Units Sold]],0)</f>
        <v>31.900000000000002</v>
      </c>
      <c r="T6688" s="4" t="str">
        <f>IF(Table1[[#This Row],[Profit per unit]]&gt;$V$8,"Premium","Mass")</f>
        <v>Mass</v>
      </c>
      <c r="U6688" s="4"/>
    </row>
    <row r="6689" spans="2:21" ht="14.25" customHeight="1" x14ac:dyDescent="0.3">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c r="O6689" s="4" t="str">
        <f>TEXT(Table1[[#This Row],[Invoice Date]],"mmm")</f>
        <v>Dec</v>
      </c>
      <c r="P6689" s="4">
        <f>YEAR(Table1[[#This Row],[Invoice Date]])</f>
        <v>2021</v>
      </c>
      <c r="Q6689" s="4">
        <f>IFERROR(Table1[[#This Row],[Total Sales]]/Table1[[#This Row],[Units Sold]],4)</f>
        <v>55</v>
      </c>
      <c r="R6689" s="4">
        <f>IFERROR(Table1[[#This Row],[Operating Profit]]/Table1[[#This Row],[Units Sold]],0)</f>
        <v>27.5</v>
      </c>
      <c r="S6689" s="4">
        <f>IFERROR((Table1[[#This Row],[Total Sales]]-Table1[[#This Row],[Operating Profit]])/Table1[[#This Row],[Units Sold]],0)</f>
        <v>27.5</v>
      </c>
      <c r="T6689" s="4" t="str">
        <f>IF(Table1[[#This Row],[Profit per unit]]&gt;$V$8,"Premium","Mass")</f>
        <v>Mass</v>
      </c>
      <c r="U6689" s="4"/>
    </row>
    <row r="6690" spans="2:21" ht="14.25" customHeight="1" x14ac:dyDescent="0.3">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c r="O6690" s="4" t="str">
        <f>TEXT(Table1[[#This Row],[Invoice Date]],"mmm")</f>
        <v>Dec</v>
      </c>
      <c r="P6690" s="4">
        <f>YEAR(Table1[[#This Row],[Invoice Date]])</f>
        <v>2021</v>
      </c>
      <c r="Q6690" s="4">
        <f>IFERROR(Table1[[#This Row],[Total Sales]]/Table1[[#This Row],[Units Sold]],4)</f>
        <v>54</v>
      </c>
      <c r="R6690" s="4">
        <f>IFERROR(Table1[[#This Row],[Operating Profit]]/Table1[[#This Row],[Units Sold]],0)</f>
        <v>28.62</v>
      </c>
      <c r="S6690" s="4">
        <f>IFERROR((Table1[[#This Row],[Total Sales]]-Table1[[#This Row],[Operating Profit]])/Table1[[#This Row],[Units Sold]],0)</f>
        <v>25.38</v>
      </c>
      <c r="T6690" s="4" t="str">
        <f>IF(Table1[[#This Row],[Profit per unit]]&gt;$V$8,"Premium","Mass")</f>
        <v>Mass</v>
      </c>
      <c r="U6690" s="4"/>
    </row>
    <row r="6691" spans="2:21" ht="14.25" customHeight="1" x14ac:dyDescent="0.3">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c r="O6691" s="4" t="str">
        <f>TEXT(Table1[[#This Row],[Invoice Date]],"mmm")</f>
        <v>Dec</v>
      </c>
      <c r="P6691" s="4">
        <f>YEAR(Table1[[#This Row],[Invoice Date]])</f>
        <v>2021</v>
      </c>
      <c r="Q6691" s="4">
        <f>IFERROR(Table1[[#This Row],[Total Sales]]/Table1[[#This Row],[Units Sold]],4)</f>
        <v>69</v>
      </c>
      <c r="R6691" s="4">
        <f>IFERROR(Table1[[#This Row],[Operating Profit]]/Table1[[#This Row],[Units Sold]],0)</f>
        <v>33.119999999999997</v>
      </c>
      <c r="S6691" s="4">
        <f>IFERROR((Table1[[#This Row],[Total Sales]]-Table1[[#This Row],[Operating Profit]])/Table1[[#This Row],[Units Sold]],0)</f>
        <v>35.880000000000003</v>
      </c>
      <c r="T6691" s="4" t="str">
        <f>IF(Table1[[#This Row],[Profit per unit]]&gt;$V$8,"Premium","Mass")</f>
        <v>Mass</v>
      </c>
      <c r="U6691" s="4"/>
    </row>
    <row r="6692" spans="2:21" ht="14.25" customHeight="1" x14ac:dyDescent="0.3">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c r="O6692" s="4" t="str">
        <f>TEXT(Table1[[#This Row],[Invoice Date]],"mmm")</f>
        <v>Dec</v>
      </c>
      <c r="P6692" s="4">
        <f>YEAR(Table1[[#This Row],[Invoice Date]])</f>
        <v>2021</v>
      </c>
      <c r="Q6692" s="4">
        <f>IFERROR(Table1[[#This Row],[Total Sales]]/Table1[[#This Row],[Units Sold]],4)</f>
        <v>68</v>
      </c>
      <c r="R6692" s="4">
        <f>IFERROR(Table1[[#This Row],[Operating Profit]]/Table1[[#This Row],[Units Sold]],0)</f>
        <v>34</v>
      </c>
      <c r="S6692" s="4">
        <f>IFERROR((Table1[[#This Row],[Total Sales]]-Table1[[#This Row],[Operating Profit]])/Table1[[#This Row],[Units Sold]],0)</f>
        <v>34</v>
      </c>
      <c r="T6692" s="4" t="str">
        <f>IF(Table1[[#This Row],[Profit per unit]]&gt;$V$8,"Premium","Mass")</f>
        <v>Mass</v>
      </c>
      <c r="U6692" s="4"/>
    </row>
    <row r="6693" spans="2:21" ht="14.25" customHeight="1" x14ac:dyDescent="0.3">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c r="O6693" s="4" t="str">
        <f>TEXT(Table1[[#This Row],[Invoice Date]],"mmm")</f>
        <v>Jan</v>
      </c>
      <c r="P6693" s="4">
        <f>YEAR(Table1[[#This Row],[Invoice Date]])</f>
        <v>2021</v>
      </c>
      <c r="Q6693" s="4">
        <f>IFERROR(Table1[[#This Row],[Total Sales]]/Table1[[#This Row],[Units Sold]],4)</f>
        <v>23</v>
      </c>
      <c r="R6693" s="4">
        <f>IFERROR(Table1[[#This Row],[Operating Profit]]/Table1[[#This Row],[Units Sold]],0)</f>
        <v>11.27</v>
      </c>
      <c r="S6693" s="4">
        <f>IFERROR((Table1[[#This Row],[Total Sales]]-Table1[[#This Row],[Operating Profit]])/Table1[[#This Row],[Units Sold]],0)</f>
        <v>11.73</v>
      </c>
      <c r="T6693" s="4" t="str">
        <f>IF(Table1[[#This Row],[Profit per unit]]&gt;$V$8,"Premium","Mass")</f>
        <v>Mass</v>
      </c>
      <c r="U6693" s="4"/>
    </row>
    <row r="6694" spans="2:21" ht="14.25" customHeight="1" x14ac:dyDescent="0.3">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c r="O6694" s="4" t="str">
        <f>TEXT(Table1[[#This Row],[Invoice Date]],"mmm")</f>
        <v>Jan</v>
      </c>
      <c r="P6694" s="4">
        <f>YEAR(Table1[[#This Row],[Invoice Date]])</f>
        <v>2021</v>
      </c>
      <c r="Q6694" s="4">
        <f>IFERROR(Table1[[#This Row],[Total Sales]]/Table1[[#This Row],[Units Sold]],4)</f>
        <v>23</v>
      </c>
      <c r="R6694" s="4">
        <f>IFERROR(Table1[[#This Row],[Operating Profit]]/Table1[[#This Row],[Units Sold]],0)</f>
        <v>11.27</v>
      </c>
      <c r="S6694" s="4">
        <f>IFERROR((Table1[[#This Row],[Total Sales]]-Table1[[#This Row],[Operating Profit]])/Table1[[#This Row],[Units Sold]],0)</f>
        <v>11.73</v>
      </c>
      <c r="T6694" s="4" t="str">
        <f>IF(Table1[[#This Row],[Profit per unit]]&gt;$V$8,"Premium","Mass")</f>
        <v>Mass</v>
      </c>
      <c r="U6694" s="4"/>
    </row>
    <row r="6695" spans="2:21" ht="14.25" customHeight="1" x14ac:dyDescent="0.3">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c r="O6695" s="4" t="str">
        <f>TEXT(Table1[[#This Row],[Invoice Date]],"mmm")</f>
        <v>Jan</v>
      </c>
      <c r="P6695" s="4">
        <f>YEAR(Table1[[#This Row],[Invoice Date]])</f>
        <v>2021</v>
      </c>
      <c r="Q6695" s="4">
        <f>IFERROR(Table1[[#This Row],[Total Sales]]/Table1[[#This Row],[Units Sold]],4)</f>
        <v>14</v>
      </c>
      <c r="R6695" s="4">
        <f>IFERROR(Table1[[#This Row],[Operating Profit]]/Table1[[#This Row],[Units Sold]],0)</f>
        <v>6.72</v>
      </c>
      <c r="S6695" s="4">
        <f>IFERROR((Table1[[#This Row],[Total Sales]]-Table1[[#This Row],[Operating Profit]])/Table1[[#This Row],[Units Sold]],0)</f>
        <v>7.28</v>
      </c>
      <c r="T6695" s="4" t="str">
        <f>IF(Table1[[#This Row],[Profit per unit]]&gt;$V$8,"Premium","Mass")</f>
        <v>Mass</v>
      </c>
      <c r="U6695" s="4"/>
    </row>
    <row r="6696" spans="2:21" ht="14.25" customHeight="1" x14ac:dyDescent="0.3">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c r="O6696" s="4" t="str">
        <f>TEXT(Table1[[#This Row],[Invoice Date]],"mmm")</f>
        <v>Jan</v>
      </c>
      <c r="P6696" s="4">
        <f>YEAR(Table1[[#This Row],[Invoice Date]])</f>
        <v>2021</v>
      </c>
      <c r="Q6696" s="4">
        <f>IFERROR(Table1[[#This Row],[Total Sales]]/Table1[[#This Row],[Units Sold]],4)</f>
        <v>19</v>
      </c>
      <c r="R6696" s="4">
        <f>IFERROR(Table1[[#This Row],[Operating Profit]]/Table1[[#This Row],[Units Sold]],0)</f>
        <v>9.31</v>
      </c>
      <c r="S6696" s="4">
        <f>IFERROR((Table1[[#This Row],[Total Sales]]-Table1[[#This Row],[Operating Profit]])/Table1[[#This Row],[Units Sold]],0)</f>
        <v>9.69</v>
      </c>
      <c r="T6696" s="4" t="str">
        <f>IF(Table1[[#This Row],[Profit per unit]]&gt;$V$8,"Premium","Mass")</f>
        <v>Mass</v>
      </c>
      <c r="U6696" s="4"/>
    </row>
    <row r="6697" spans="2:21" ht="14.25" customHeight="1" x14ac:dyDescent="0.3">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c r="O6697" s="4" t="str">
        <f>TEXT(Table1[[#This Row],[Invoice Date]],"mmm")</f>
        <v>Jan</v>
      </c>
      <c r="P6697" s="4">
        <f>YEAR(Table1[[#This Row],[Invoice Date]])</f>
        <v>2021</v>
      </c>
      <c r="Q6697" s="4">
        <f>IFERROR(Table1[[#This Row],[Total Sales]]/Table1[[#This Row],[Units Sold]],4)</f>
        <v>33</v>
      </c>
      <c r="R6697" s="4">
        <f>IFERROR(Table1[[#This Row],[Operating Profit]]/Table1[[#This Row],[Units Sold]],0)</f>
        <v>15.839999999999998</v>
      </c>
      <c r="S6697" s="4">
        <f>IFERROR((Table1[[#This Row],[Total Sales]]-Table1[[#This Row],[Operating Profit]])/Table1[[#This Row],[Units Sold]],0)</f>
        <v>17.16</v>
      </c>
      <c r="T6697" s="4" t="str">
        <f>IF(Table1[[#This Row],[Profit per unit]]&gt;$V$8,"Premium","Mass")</f>
        <v>Mass</v>
      </c>
      <c r="U6697" s="4"/>
    </row>
    <row r="6698" spans="2:21" ht="14.25" customHeight="1" x14ac:dyDescent="0.3">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c r="O6698" s="4" t="str">
        <f>TEXT(Table1[[#This Row],[Invoice Date]],"mmm")</f>
        <v>Jan</v>
      </c>
      <c r="P6698" s="4">
        <f>YEAR(Table1[[#This Row],[Invoice Date]])</f>
        <v>2021</v>
      </c>
      <c r="Q6698" s="4">
        <f>IFERROR(Table1[[#This Row],[Total Sales]]/Table1[[#This Row],[Units Sold]],4)</f>
        <v>23</v>
      </c>
      <c r="R6698" s="4">
        <f>IFERROR(Table1[[#This Row],[Operating Profit]]/Table1[[#This Row],[Units Sold]],0)</f>
        <v>11.5</v>
      </c>
      <c r="S6698" s="4">
        <f>IFERROR((Table1[[#This Row],[Total Sales]]-Table1[[#This Row],[Operating Profit]])/Table1[[#This Row],[Units Sold]],0)</f>
        <v>11.5</v>
      </c>
      <c r="T6698" s="4" t="str">
        <f>IF(Table1[[#This Row],[Profit per unit]]&gt;$V$8,"Premium","Mass")</f>
        <v>Mass</v>
      </c>
      <c r="U6698" s="4"/>
    </row>
    <row r="6699" spans="2:21" ht="14.25" customHeight="1" x14ac:dyDescent="0.3">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c r="O6699" s="4" t="str">
        <f>TEXT(Table1[[#This Row],[Invoice Date]],"mmm")</f>
        <v>Feb</v>
      </c>
      <c r="P6699" s="4">
        <f>YEAR(Table1[[#This Row],[Invoice Date]])</f>
        <v>2021</v>
      </c>
      <c r="Q6699" s="4">
        <f>IFERROR(Table1[[#This Row],[Total Sales]]/Table1[[#This Row],[Units Sold]],4)</f>
        <v>23</v>
      </c>
      <c r="R6699" s="4">
        <f>IFERROR(Table1[[#This Row],[Operating Profit]]/Table1[[#This Row],[Units Sold]],0)</f>
        <v>10.809999999999999</v>
      </c>
      <c r="S6699" s="4">
        <f>IFERROR((Table1[[#This Row],[Total Sales]]-Table1[[#This Row],[Operating Profit]])/Table1[[#This Row],[Units Sold]],0)</f>
        <v>12.190000000000001</v>
      </c>
      <c r="T6699" s="4" t="str">
        <f>IF(Table1[[#This Row],[Profit per unit]]&gt;$V$8,"Premium","Mass")</f>
        <v>Mass</v>
      </c>
      <c r="U6699" s="4"/>
    </row>
    <row r="6700" spans="2:21" ht="14.25" customHeight="1" x14ac:dyDescent="0.3">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c r="O6700" s="4" t="str">
        <f>TEXT(Table1[[#This Row],[Invoice Date]],"mmm")</f>
        <v>Feb</v>
      </c>
      <c r="P6700" s="4">
        <f>YEAR(Table1[[#This Row],[Invoice Date]])</f>
        <v>2021</v>
      </c>
      <c r="Q6700" s="4">
        <f>IFERROR(Table1[[#This Row],[Total Sales]]/Table1[[#This Row],[Units Sold]],4)</f>
        <v>23</v>
      </c>
      <c r="R6700" s="4">
        <f>IFERROR(Table1[[#This Row],[Operating Profit]]/Table1[[#This Row],[Units Sold]],0)</f>
        <v>11.5</v>
      </c>
      <c r="S6700" s="4">
        <f>IFERROR((Table1[[#This Row],[Total Sales]]-Table1[[#This Row],[Operating Profit]])/Table1[[#This Row],[Units Sold]],0)</f>
        <v>11.5</v>
      </c>
      <c r="T6700" s="4" t="str">
        <f>IF(Table1[[#This Row],[Profit per unit]]&gt;$V$8,"Premium","Mass")</f>
        <v>Mass</v>
      </c>
      <c r="U6700" s="4"/>
    </row>
    <row r="6701" spans="2:21" ht="14.25" customHeight="1" x14ac:dyDescent="0.3">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c r="O6701" s="4" t="str">
        <f>TEXT(Table1[[#This Row],[Invoice Date]],"mmm")</f>
        <v>Feb</v>
      </c>
      <c r="P6701" s="4">
        <f>YEAR(Table1[[#This Row],[Invoice Date]])</f>
        <v>2021</v>
      </c>
      <c r="Q6701" s="4">
        <f>IFERROR(Table1[[#This Row],[Total Sales]]/Table1[[#This Row],[Units Sold]],4)</f>
        <v>14</v>
      </c>
      <c r="R6701" s="4">
        <f>IFERROR(Table1[[#This Row],[Operating Profit]]/Table1[[#This Row],[Units Sold]],0)</f>
        <v>6.86</v>
      </c>
      <c r="S6701" s="4">
        <f>IFERROR((Table1[[#This Row],[Total Sales]]-Table1[[#This Row],[Operating Profit]])/Table1[[#This Row],[Units Sold]],0)</f>
        <v>7.14</v>
      </c>
      <c r="T6701" s="4" t="str">
        <f>IF(Table1[[#This Row],[Profit per unit]]&gt;$V$8,"Premium","Mass")</f>
        <v>Mass</v>
      </c>
      <c r="U6701" s="4"/>
    </row>
    <row r="6702" spans="2:21" ht="14.25" customHeight="1" x14ac:dyDescent="0.3">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c r="O6702" s="4" t="str">
        <f>TEXT(Table1[[#This Row],[Invoice Date]],"mmm")</f>
        <v>Feb</v>
      </c>
      <c r="P6702" s="4">
        <f>YEAR(Table1[[#This Row],[Invoice Date]])</f>
        <v>2021</v>
      </c>
      <c r="Q6702" s="4">
        <f>IFERROR(Table1[[#This Row],[Total Sales]]/Table1[[#This Row],[Units Sold]],4)</f>
        <v>20</v>
      </c>
      <c r="R6702" s="4">
        <f>IFERROR(Table1[[#This Row],[Operating Profit]]/Table1[[#This Row],[Units Sold]],0)</f>
        <v>8.9999999999999982</v>
      </c>
      <c r="S6702" s="4">
        <f>IFERROR((Table1[[#This Row],[Total Sales]]-Table1[[#This Row],[Operating Profit]])/Table1[[#This Row],[Units Sold]],0)</f>
        <v>11.000000000000002</v>
      </c>
      <c r="T6702" s="4" t="str">
        <f>IF(Table1[[#This Row],[Profit per unit]]&gt;$V$8,"Premium","Mass")</f>
        <v>Mass</v>
      </c>
      <c r="U6702" s="4"/>
    </row>
    <row r="6703" spans="2:21" ht="14.25" customHeight="1" x14ac:dyDescent="0.3">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c r="O6703" s="4" t="str">
        <f>TEXT(Table1[[#This Row],[Invoice Date]],"mmm")</f>
        <v>Feb</v>
      </c>
      <c r="P6703" s="4">
        <f>YEAR(Table1[[#This Row],[Invoice Date]])</f>
        <v>2021</v>
      </c>
      <c r="Q6703" s="4">
        <f>IFERROR(Table1[[#This Row],[Total Sales]]/Table1[[#This Row],[Units Sold]],4)</f>
        <v>32</v>
      </c>
      <c r="R6703" s="4">
        <f>IFERROR(Table1[[#This Row],[Operating Profit]]/Table1[[#This Row],[Units Sold]],0)</f>
        <v>15.36</v>
      </c>
      <c r="S6703" s="4">
        <f>IFERROR((Table1[[#This Row],[Total Sales]]-Table1[[#This Row],[Operating Profit]])/Table1[[#This Row],[Units Sold]],0)</f>
        <v>16.64</v>
      </c>
      <c r="T6703" s="4" t="str">
        <f>IF(Table1[[#This Row],[Profit per unit]]&gt;$V$8,"Premium","Mass")</f>
        <v>Mass</v>
      </c>
      <c r="U6703" s="4"/>
    </row>
    <row r="6704" spans="2:21" ht="14.25" customHeight="1" x14ac:dyDescent="0.3">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c r="O6704" s="4" t="str">
        <f>TEXT(Table1[[#This Row],[Invoice Date]],"mmm")</f>
        <v>Feb</v>
      </c>
      <c r="P6704" s="4">
        <f>YEAR(Table1[[#This Row],[Invoice Date]])</f>
        <v>2021</v>
      </c>
      <c r="Q6704" s="4">
        <f>IFERROR(Table1[[#This Row],[Total Sales]]/Table1[[#This Row],[Units Sold]],4)</f>
        <v>18</v>
      </c>
      <c r="R6704" s="4">
        <f>IFERROR(Table1[[#This Row],[Operating Profit]]/Table1[[#This Row],[Units Sold]],0)</f>
        <v>8.82</v>
      </c>
      <c r="S6704" s="4">
        <f>IFERROR((Table1[[#This Row],[Total Sales]]-Table1[[#This Row],[Operating Profit]])/Table1[[#This Row],[Units Sold]],0)</f>
        <v>9.18</v>
      </c>
      <c r="T6704" s="4" t="str">
        <f>IF(Table1[[#This Row],[Profit per unit]]&gt;$V$8,"Premium","Mass")</f>
        <v>Mass</v>
      </c>
      <c r="U6704" s="4"/>
    </row>
    <row r="6705" spans="2:21" ht="14.25" customHeight="1" x14ac:dyDescent="0.3">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c r="O6705" s="4" t="str">
        <f>TEXT(Table1[[#This Row],[Invoice Date]],"mmm")</f>
        <v>Mar</v>
      </c>
      <c r="P6705" s="4">
        <f>YEAR(Table1[[#This Row],[Invoice Date]])</f>
        <v>2021</v>
      </c>
      <c r="Q6705" s="4">
        <f>IFERROR(Table1[[#This Row],[Total Sales]]/Table1[[#This Row],[Units Sold]],4)</f>
        <v>20</v>
      </c>
      <c r="R6705" s="4">
        <f>IFERROR(Table1[[#This Row],[Operating Profit]]/Table1[[#This Row],[Units Sold]],0)</f>
        <v>9.7999999999999989</v>
      </c>
      <c r="S6705" s="4">
        <f>IFERROR((Table1[[#This Row],[Total Sales]]-Table1[[#This Row],[Operating Profit]])/Table1[[#This Row],[Units Sold]],0)</f>
        <v>10.200000000000001</v>
      </c>
      <c r="T6705" s="4" t="str">
        <f>IF(Table1[[#This Row],[Profit per unit]]&gt;$V$8,"Premium","Mass")</f>
        <v>Mass</v>
      </c>
      <c r="U6705" s="4"/>
    </row>
    <row r="6706" spans="2:21" ht="14.25" customHeight="1" x14ac:dyDescent="0.3">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c r="O6706" s="4" t="str">
        <f>TEXT(Table1[[#This Row],[Invoice Date]],"mmm")</f>
        <v>Mar</v>
      </c>
      <c r="P6706" s="4">
        <f>YEAR(Table1[[#This Row],[Invoice Date]])</f>
        <v>2021</v>
      </c>
      <c r="Q6706" s="4">
        <f>IFERROR(Table1[[#This Row],[Total Sales]]/Table1[[#This Row],[Units Sold]],4)</f>
        <v>19</v>
      </c>
      <c r="R6706" s="4">
        <f>IFERROR(Table1[[#This Row],[Operating Profit]]/Table1[[#This Row],[Units Sold]],0)</f>
        <v>8.93</v>
      </c>
      <c r="S6706" s="4">
        <f>IFERROR((Table1[[#This Row],[Total Sales]]-Table1[[#This Row],[Operating Profit]])/Table1[[#This Row],[Units Sold]],0)</f>
        <v>10.07</v>
      </c>
      <c r="T6706" s="4" t="str">
        <f>IF(Table1[[#This Row],[Profit per unit]]&gt;$V$8,"Premium","Mass")</f>
        <v>Mass</v>
      </c>
      <c r="U6706" s="4"/>
    </row>
    <row r="6707" spans="2:21" ht="14.25" customHeight="1" x14ac:dyDescent="0.3">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c r="O6707" s="4" t="str">
        <f>TEXT(Table1[[#This Row],[Invoice Date]],"mmm")</f>
        <v>Mar</v>
      </c>
      <c r="P6707" s="4">
        <f>YEAR(Table1[[#This Row],[Invoice Date]])</f>
        <v>2021</v>
      </c>
      <c r="Q6707" s="4">
        <f>IFERROR(Table1[[#This Row],[Total Sales]]/Table1[[#This Row],[Units Sold]],4)</f>
        <v>9</v>
      </c>
      <c r="R6707" s="4">
        <f>IFERROR(Table1[[#This Row],[Operating Profit]]/Table1[[#This Row],[Units Sold]],0)</f>
        <v>4.1399999999999997</v>
      </c>
      <c r="S6707" s="4">
        <f>IFERROR((Table1[[#This Row],[Total Sales]]-Table1[[#This Row],[Operating Profit]])/Table1[[#This Row],[Units Sold]],0)</f>
        <v>4.8600000000000003</v>
      </c>
      <c r="T6707" s="4" t="str">
        <f>IF(Table1[[#This Row],[Profit per unit]]&gt;$V$8,"Premium","Mass")</f>
        <v>Mass</v>
      </c>
      <c r="U6707" s="4"/>
    </row>
    <row r="6708" spans="2:21" ht="14.25" customHeight="1" x14ac:dyDescent="0.3">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c r="O6708" s="4" t="str">
        <f>TEXT(Table1[[#This Row],[Invoice Date]],"mmm")</f>
        <v>Mar</v>
      </c>
      <c r="P6708" s="4">
        <f>YEAR(Table1[[#This Row],[Invoice Date]])</f>
        <v>2021</v>
      </c>
      <c r="Q6708" s="4">
        <f>IFERROR(Table1[[#This Row],[Total Sales]]/Table1[[#This Row],[Units Sold]],4)</f>
        <v>20</v>
      </c>
      <c r="R6708" s="4">
        <f>IFERROR(Table1[[#This Row],[Operating Profit]]/Table1[[#This Row],[Units Sold]],0)</f>
        <v>9.6</v>
      </c>
      <c r="S6708" s="4">
        <f>IFERROR((Table1[[#This Row],[Total Sales]]-Table1[[#This Row],[Operating Profit]])/Table1[[#This Row],[Units Sold]],0)</f>
        <v>10.399999999999999</v>
      </c>
      <c r="T6708" s="4" t="str">
        <f>IF(Table1[[#This Row],[Profit per unit]]&gt;$V$8,"Premium","Mass")</f>
        <v>Mass</v>
      </c>
      <c r="U6708" s="4"/>
    </row>
    <row r="6709" spans="2:21" ht="14.25" customHeight="1" x14ac:dyDescent="0.3">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c r="O6709" s="4" t="str">
        <f>TEXT(Table1[[#This Row],[Invoice Date]],"mmm")</f>
        <v>Mar</v>
      </c>
      <c r="P6709" s="4">
        <f>YEAR(Table1[[#This Row],[Invoice Date]])</f>
        <v>2021</v>
      </c>
      <c r="Q6709" s="4">
        <f>IFERROR(Table1[[#This Row],[Total Sales]]/Table1[[#This Row],[Units Sold]],4)</f>
        <v>32</v>
      </c>
      <c r="R6709" s="4">
        <f>IFERROR(Table1[[#This Row],[Operating Profit]]/Table1[[#This Row],[Units Sold]],0)</f>
        <v>14.719999999999999</v>
      </c>
      <c r="S6709" s="4">
        <f>IFERROR((Table1[[#This Row],[Total Sales]]-Table1[[#This Row],[Operating Profit]])/Table1[[#This Row],[Units Sold]],0)</f>
        <v>17.28</v>
      </c>
      <c r="T6709" s="4" t="str">
        <f>IF(Table1[[#This Row],[Profit per unit]]&gt;$V$8,"Premium","Mass")</f>
        <v>Mass</v>
      </c>
      <c r="U6709" s="4"/>
    </row>
    <row r="6710" spans="2:21" ht="14.25" customHeight="1" x14ac:dyDescent="0.3">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c r="O6710" s="4" t="str">
        <f>TEXT(Table1[[#This Row],[Invoice Date]],"mmm")</f>
        <v>Mar</v>
      </c>
      <c r="P6710" s="4">
        <f>YEAR(Table1[[#This Row],[Invoice Date]])</f>
        <v>2021</v>
      </c>
      <c r="Q6710" s="4">
        <f>IFERROR(Table1[[#This Row],[Total Sales]]/Table1[[#This Row],[Units Sold]],4)</f>
        <v>23</v>
      </c>
      <c r="R6710" s="4">
        <f>IFERROR(Table1[[#This Row],[Operating Profit]]/Table1[[#This Row],[Units Sold]],0)</f>
        <v>11.5</v>
      </c>
      <c r="S6710" s="4">
        <f>IFERROR((Table1[[#This Row],[Total Sales]]-Table1[[#This Row],[Operating Profit]])/Table1[[#This Row],[Units Sold]],0)</f>
        <v>11.5</v>
      </c>
      <c r="T6710" s="4" t="str">
        <f>IF(Table1[[#This Row],[Profit per unit]]&gt;$V$8,"Premium","Mass")</f>
        <v>Mass</v>
      </c>
      <c r="U6710" s="4"/>
    </row>
    <row r="6711" spans="2:21" ht="14.25" customHeight="1" x14ac:dyDescent="0.3">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c r="O6711" s="4" t="str">
        <f>TEXT(Table1[[#This Row],[Invoice Date]],"mmm")</f>
        <v>Apr</v>
      </c>
      <c r="P6711" s="4">
        <f>YEAR(Table1[[#This Row],[Invoice Date]])</f>
        <v>2021</v>
      </c>
      <c r="Q6711" s="4">
        <f>IFERROR(Table1[[#This Row],[Total Sales]]/Table1[[#This Row],[Units Sold]],4)</f>
        <v>24</v>
      </c>
      <c r="R6711" s="4">
        <f>IFERROR(Table1[[#This Row],[Operating Profit]]/Table1[[#This Row],[Units Sold]],0)</f>
        <v>10.799999999999999</v>
      </c>
      <c r="S6711" s="4">
        <f>IFERROR((Table1[[#This Row],[Total Sales]]-Table1[[#This Row],[Operating Profit]])/Table1[[#This Row],[Units Sold]],0)</f>
        <v>13.200000000000001</v>
      </c>
      <c r="T6711" s="4" t="str">
        <f>IF(Table1[[#This Row],[Profit per unit]]&gt;$V$8,"Premium","Mass")</f>
        <v>Mass</v>
      </c>
      <c r="U6711" s="4"/>
    </row>
    <row r="6712" spans="2:21" ht="14.25" customHeight="1" x14ac:dyDescent="0.3">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c r="O6712" s="4" t="str">
        <f>TEXT(Table1[[#This Row],[Invoice Date]],"mmm")</f>
        <v>Apr</v>
      </c>
      <c r="P6712" s="4">
        <f>YEAR(Table1[[#This Row],[Invoice Date]])</f>
        <v>2021</v>
      </c>
      <c r="Q6712" s="4">
        <f>IFERROR(Table1[[#This Row],[Total Sales]]/Table1[[#This Row],[Units Sold]],4)</f>
        <v>25</v>
      </c>
      <c r="R6712" s="4">
        <f>IFERROR(Table1[[#This Row],[Operating Profit]]/Table1[[#This Row],[Units Sold]],0)</f>
        <v>12</v>
      </c>
      <c r="S6712" s="4">
        <f>IFERROR((Table1[[#This Row],[Total Sales]]-Table1[[#This Row],[Operating Profit]])/Table1[[#This Row],[Units Sold]],0)</f>
        <v>13</v>
      </c>
      <c r="T6712" s="4" t="str">
        <f>IF(Table1[[#This Row],[Profit per unit]]&gt;$V$8,"Premium","Mass")</f>
        <v>Mass</v>
      </c>
      <c r="U6712" s="4"/>
    </row>
    <row r="6713" spans="2:21" ht="14.25" customHeight="1" x14ac:dyDescent="0.3">
      <c r="B6713" s="4" t="s">
        <v>34</v>
      </c>
      <c r="C6713" s="4">
        <v>1197831</v>
      </c>
      <c r="D6713" s="5">
        <v>44299</v>
      </c>
      <c r="E6713" s="4" t="s">
        <v>36</v>
      </c>
      <c r="F6713" s="4" t="s">
        <v>106</v>
      </c>
      <c r="G6713" s="4" t="s">
        <v>107</v>
      </c>
      <c r="H6713" s="6" t="s">
        <v>20</v>
      </c>
      <c r="I6713" s="7">
        <v>14</v>
      </c>
      <c r="J6713" s="8">
        <v>60</v>
      </c>
      <c r="K6713" s="9">
        <v>840</v>
      </c>
      <c r="L6713" s="9">
        <v>420</v>
      </c>
      <c r="M6713" s="10">
        <v>0.5</v>
      </c>
      <c r="N6713" s="4" t="s">
        <v>83</v>
      </c>
      <c r="O6713" s="4" t="str">
        <f>TEXT(Table1[[#This Row],[Invoice Date]],"mmm")</f>
        <v>Apr</v>
      </c>
      <c r="P6713" s="4">
        <f>YEAR(Table1[[#This Row],[Invoice Date]])</f>
        <v>2021</v>
      </c>
      <c r="Q6713" s="4">
        <f>IFERROR(Table1[[#This Row],[Total Sales]]/Table1[[#This Row],[Units Sold]],4)</f>
        <v>14</v>
      </c>
      <c r="R6713" s="4">
        <f>IFERROR(Table1[[#This Row],[Operating Profit]]/Table1[[#This Row],[Units Sold]],0)</f>
        <v>7</v>
      </c>
      <c r="S6713" s="4">
        <f>IFERROR((Table1[[#This Row],[Total Sales]]-Table1[[#This Row],[Operating Profit]])/Table1[[#This Row],[Units Sold]],0)</f>
        <v>7</v>
      </c>
      <c r="T6713" s="4" t="str">
        <f>IF(Table1[[#This Row],[Profit per unit]]&gt;$V$8,"Premium","Mass")</f>
        <v>Mass</v>
      </c>
      <c r="U6713" s="4"/>
    </row>
    <row r="6714" spans="2:21" ht="14.25" customHeight="1" x14ac:dyDescent="0.3">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c r="O6714" s="4" t="str">
        <f>TEXT(Table1[[#This Row],[Invoice Date]],"mmm")</f>
        <v>Apr</v>
      </c>
      <c r="P6714" s="4">
        <f>YEAR(Table1[[#This Row],[Invoice Date]])</f>
        <v>2021</v>
      </c>
      <c r="Q6714" s="4">
        <f>IFERROR(Table1[[#This Row],[Total Sales]]/Table1[[#This Row],[Units Sold]],4)</f>
        <v>19</v>
      </c>
      <c r="R6714" s="4">
        <f>IFERROR(Table1[[#This Row],[Operating Profit]]/Table1[[#This Row],[Units Sold]],0)</f>
        <v>8.5499999999999989</v>
      </c>
      <c r="S6714" s="4">
        <f>IFERROR((Table1[[#This Row],[Total Sales]]-Table1[[#This Row],[Operating Profit]])/Table1[[#This Row],[Units Sold]],0)</f>
        <v>10.450000000000001</v>
      </c>
      <c r="T6714" s="4" t="str">
        <f>IF(Table1[[#This Row],[Profit per unit]]&gt;$V$8,"Premium","Mass")</f>
        <v>Mass</v>
      </c>
      <c r="U6714" s="4"/>
    </row>
    <row r="6715" spans="2:21" ht="14.25" customHeight="1" x14ac:dyDescent="0.3">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c r="O6715" s="4" t="str">
        <f>TEXT(Table1[[#This Row],[Invoice Date]],"mmm")</f>
        <v>Apr</v>
      </c>
      <c r="P6715" s="4">
        <f>YEAR(Table1[[#This Row],[Invoice Date]])</f>
        <v>2021</v>
      </c>
      <c r="Q6715" s="4">
        <f>IFERROR(Table1[[#This Row],[Total Sales]]/Table1[[#This Row],[Units Sold]],4)</f>
        <v>39</v>
      </c>
      <c r="R6715" s="4">
        <f>IFERROR(Table1[[#This Row],[Operating Profit]]/Table1[[#This Row],[Units Sold]],0)</f>
        <v>19.11</v>
      </c>
      <c r="S6715" s="4">
        <f>IFERROR((Table1[[#This Row],[Total Sales]]-Table1[[#This Row],[Operating Profit]])/Table1[[#This Row],[Units Sold]],0)</f>
        <v>19.89</v>
      </c>
      <c r="T6715" s="4" t="str">
        <f>IF(Table1[[#This Row],[Profit per unit]]&gt;$V$8,"Premium","Mass")</f>
        <v>Mass</v>
      </c>
      <c r="U6715" s="4"/>
    </row>
    <row r="6716" spans="2:21" ht="14.25" customHeight="1" x14ac:dyDescent="0.3">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c r="O6716" s="4" t="str">
        <f>TEXT(Table1[[#This Row],[Invoice Date]],"mmm")</f>
        <v>Apr</v>
      </c>
      <c r="P6716" s="4">
        <f>YEAR(Table1[[#This Row],[Invoice Date]])</f>
        <v>2021</v>
      </c>
      <c r="Q6716" s="4">
        <f>IFERROR(Table1[[#This Row],[Total Sales]]/Table1[[#This Row],[Units Sold]],4)</f>
        <v>29</v>
      </c>
      <c r="R6716" s="4">
        <f>IFERROR(Table1[[#This Row],[Operating Profit]]/Table1[[#This Row],[Units Sold]],0)</f>
        <v>14.209999999999999</v>
      </c>
      <c r="S6716" s="4">
        <f>IFERROR((Table1[[#This Row],[Total Sales]]-Table1[[#This Row],[Operating Profit]])/Table1[[#This Row],[Units Sold]],0)</f>
        <v>14.790000000000001</v>
      </c>
      <c r="T6716" s="4" t="str">
        <f>IF(Table1[[#This Row],[Profit per unit]]&gt;$V$8,"Premium","Mass")</f>
        <v>Mass</v>
      </c>
      <c r="U6716" s="4"/>
    </row>
    <row r="6717" spans="2:21" ht="14.25" customHeight="1" x14ac:dyDescent="0.3">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c r="O6717" s="4" t="str">
        <f>TEXT(Table1[[#This Row],[Invoice Date]],"mmm")</f>
        <v>May</v>
      </c>
      <c r="P6717" s="4">
        <f>YEAR(Table1[[#This Row],[Invoice Date]])</f>
        <v>2021</v>
      </c>
      <c r="Q6717" s="4">
        <f>IFERROR(Table1[[#This Row],[Total Sales]]/Table1[[#This Row],[Units Sold]],4)</f>
        <v>36</v>
      </c>
      <c r="R6717" s="4">
        <f>IFERROR(Table1[[#This Row],[Operating Profit]]/Table1[[#This Row],[Units Sold]],0)</f>
        <v>16.2</v>
      </c>
      <c r="S6717" s="4">
        <f>IFERROR((Table1[[#This Row],[Total Sales]]-Table1[[#This Row],[Operating Profit]])/Table1[[#This Row],[Units Sold]],0)</f>
        <v>19.8</v>
      </c>
      <c r="T6717" s="4" t="str">
        <f>IF(Table1[[#This Row],[Profit per unit]]&gt;$V$8,"Premium","Mass")</f>
        <v>Mass</v>
      </c>
      <c r="U6717" s="4"/>
    </row>
    <row r="6718" spans="2:21" ht="14.25" customHeight="1" x14ac:dyDescent="0.3">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c r="O6718" s="4" t="str">
        <f>TEXT(Table1[[#This Row],[Invoice Date]],"mmm")</f>
        <v>May</v>
      </c>
      <c r="P6718" s="4">
        <f>YEAR(Table1[[#This Row],[Invoice Date]])</f>
        <v>2021</v>
      </c>
      <c r="Q6718" s="4">
        <f>IFERROR(Table1[[#This Row],[Total Sales]]/Table1[[#This Row],[Units Sold]],4)</f>
        <v>39</v>
      </c>
      <c r="R6718" s="4">
        <f>IFERROR(Table1[[#This Row],[Operating Profit]]/Table1[[#This Row],[Units Sold]],0)</f>
        <v>18.720000000000002</v>
      </c>
      <c r="S6718" s="4">
        <f>IFERROR((Table1[[#This Row],[Total Sales]]-Table1[[#This Row],[Operating Profit]])/Table1[[#This Row],[Units Sold]],0)</f>
        <v>20.279999999999998</v>
      </c>
      <c r="T6718" s="4" t="str">
        <f>IF(Table1[[#This Row],[Profit per unit]]&gt;$V$8,"Premium","Mass")</f>
        <v>Mass</v>
      </c>
      <c r="U6718" s="4"/>
    </row>
    <row r="6719" spans="2:21" ht="14.25" customHeight="1" x14ac:dyDescent="0.3">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c r="O6719" s="4" t="str">
        <f>TEXT(Table1[[#This Row],[Invoice Date]],"mmm")</f>
        <v>May</v>
      </c>
      <c r="P6719" s="4">
        <f>YEAR(Table1[[#This Row],[Invoice Date]])</f>
        <v>2021</v>
      </c>
      <c r="Q6719" s="4">
        <f>IFERROR(Table1[[#This Row],[Total Sales]]/Table1[[#This Row],[Units Sold]],4)</f>
        <v>32</v>
      </c>
      <c r="R6719" s="4">
        <f>IFERROR(Table1[[#This Row],[Operating Profit]]/Table1[[#This Row],[Units Sold]],0)</f>
        <v>15.68</v>
      </c>
      <c r="S6719" s="4">
        <f>IFERROR((Table1[[#This Row],[Total Sales]]-Table1[[#This Row],[Operating Profit]])/Table1[[#This Row],[Units Sold]],0)</f>
        <v>16.320000000000004</v>
      </c>
      <c r="T6719" s="4" t="str">
        <f>IF(Table1[[#This Row],[Profit per unit]]&gt;$V$8,"Premium","Mass")</f>
        <v>Mass</v>
      </c>
      <c r="U6719" s="4"/>
    </row>
    <row r="6720" spans="2:21" ht="14.25" customHeight="1" x14ac:dyDescent="0.3">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c r="O6720" s="4" t="str">
        <f>TEXT(Table1[[#This Row],[Invoice Date]],"mmm")</f>
        <v>May</v>
      </c>
      <c r="P6720" s="4">
        <f>YEAR(Table1[[#This Row],[Invoice Date]])</f>
        <v>2021</v>
      </c>
      <c r="Q6720" s="4">
        <f>IFERROR(Table1[[#This Row],[Total Sales]]/Table1[[#This Row],[Units Sold]],4)</f>
        <v>32</v>
      </c>
      <c r="R6720" s="4">
        <f>IFERROR(Table1[[#This Row],[Operating Profit]]/Table1[[#This Row],[Units Sold]],0)</f>
        <v>16</v>
      </c>
      <c r="S6720" s="4">
        <f>IFERROR((Table1[[#This Row],[Total Sales]]-Table1[[#This Row],[Operating Profit]])/Table1[[#This Row],[Units Sold]],0)</f>
        <v>16</v>
      </c>
      <c r="T6720" s="4" t="str">
        <f>IF(Table1[[#This Row],[Profit per unit]]&gt;$V$8,"Premium","Mass")</f>
        <v>Mass</v>
      </c>
      <c r="U6720" s="4"/>
    </row>
    <row r="6721" spans="2:21" ht="14.25" customHeight="1" x14ac:dyDescent="0.3">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c r="O6721" s="4" t="str">
        <f>TEXT(Table1[[#This Row],[Invoice Date]],"mmm")</f>
        <v>May</v>
      </c>
      <c r="P6721" s="4">
        <f>YEAR(Table1[[#This Row],[Invoice Date]])</f>
        <v>2021</v>
      </c>
      <c r="Q6721" s="4">
        <f>IFERROR(Table1[[#This Row],[Total Sales]]/Table1[[#This Row],[Units Sold]],4)</f>
        <v>43</v>
      </c>
      <c r="R6721" s="4">
        <f>IFERROR(Table1[[#This Row],[Operating Profit]]/Table1[[#This Row],[Units Sold]],0)</f>
        <v>21.5</v>
      </c>
      <c r="S6721" s="4">
        <f>IFERROR((Table1[[#This Row],[Total Sales]]-Table1[[#This Row],[Operating Profit]])/Table1[[#This Row],[Units Sold]],0)</f>
        <v>21.5</v>
      </c>
      <c r="T6721" s="4" t="str">
        <f>IF(Table1[[#This Row],[Profit per unit]]&gt;$V$8,"Premium","Mass")</f>
        <v>Mass</v>
      </c>
      <c r="U6721" s="4"/>
    </row>
    <row r="6722" spans="2:21" ht="14.25" customHeight="1" x14ac:dyDescent="0.3">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c r="O6722" s="4" t="str">
        <f>TEXT(Table1[[#This Row],[Invoice Date]],"mmm")</f>
        <v>May</v>
      </c>
      <c r="P6722" s="4">
        <f>YEAR(Table1[[#This Row],[Invoice Date]])</f>
        <v>2021</v>
      </c>
      <c r="Q6722" s="4">
        <f>IFERROR(Table1[[#This Row],[Total Sales]]/Table1[[#This Row],[Units Sold]],4)</f>
        <v>42</v>
      </c>
      <c r="R6722" s="4">
        <f>IFERROR(Table1[[#This Row],[Operating Profit]]/Table1[[#This Row],[Units Sold]],0)</f>
        <v>18.899999999999999</v>
      </c>
      <c r="S6722" s="4">
        <f>IFERROR((Table1[[#This Row],[Total Sales]]-Table1[[#This Row],[Operating Profit]])/Table1[[#This Row],[Units Sold]],0)</f>
        <v>23.1</v>
      </c>
      <c r="T6722" s="4" t="str">
        <f>IF(Table1[[#This Row],[Profit per unit]]&gt;$V$8,"Premium","Mass")</f>
        <v>Mass</v>
      </c>
      <c r="U6722" s="4"/>
    </row>
    <row r="6723" spans="2:21" ht="14.25" customHeight="1" x14ac:dyDescent="0.3">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c r="O6723" s="4" t="str">
        <f>TEXT(Table1[[#This Row],[Invoice Date]],"mmm")</f>
        <v>Jun</v>
      </c>
      <c r="P6723" s="4">
        <f>YEAR(Table1[[#This Row],[Invoice Date]])</f>
        <v>2021</v>
      </c>
      <c r="Q6723" s="4">
        <f>IFERROR(Table1[[#This Row],[Total Sales]]/Table1[[#This Row],[Units Sold]],4)</f>
        <v>37</v>
      </c>
      <c r="R6723" s="4">
        <f>IFERROR(Table1[[#This Row],[Operating Profit]]/Table1[[#This Row],[Units Sold]],0)</f>
        <v>18.5</v>
      </c>
      <c r="S6723" s="4">
        <f>IFERROR((Table1[[#This Row],[Total Sales]]-Table1[[#This Row],[Operating Profit]])/Table1[[#This Row],[Units Sold]],0)</f>
        <v>18.5</v>
      </c>
      <c r="T6723" s="4" t="str">
        <f>IF(Table1[[#This Row],[Profit per unit]]&gt;$V$8,"Premium","Mass")</f>
        <v>Mass</v>
      </c>
      <c r="U6723" s="4"/>
    </row>
    <row r="6724" spans="2:21" ht="14.25" customHeight="1" x14ac:dyDescent="0.3">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c r="O6724" s="4" t="str">
        <f>TEXT(Table1[[#This Row],[Invoice Date]],"mmm")</f>
        <v>Jun</v>
      </c>
      <c r="P6724" s="4">
        <f>YEAR(Table1[[#This Row],[Invoice Date]])</f>
        <v>2021</v>
      </c>
      <c r="Q6724" s="4">
        <f>IFERROR(Table1[[#This Row],[Total Sales]]/Table1[[#This Row],[Units Sold]],4)</f>
        <v>32</v>
      </c>
      <c r="R6724" s="4">
        <f>IFERROR(Table1[[#This Row],[Operating Profit]]/Table1[[#This Row],[Units Sold]],0)</f>
        <v>15.36</v>
      </c>
      <c r="S6724" s="4">
        <f>IFERROR((Table1[[#This Row],[Total Sales]]-Table1[[#This Row],[Operating Profit]])/Table1[[#This Row],[Units Sold]],0)</f>
        <v>16.64</v>
      </c>
      <c r="T6724" s="4" t="str">
        <f>IF(Table1[[#This Row],[Profit per unit]]&gt;$V$8,"Premium","Mass")</f>
        <v>Mass</v>
      </c>
      <c r="U6724" s="4"/>
    </row>
    <row r="6725" spans="2:21" ht="14.25" customHeight="1" x14ac:dyDescent="0.3">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c r="O6725" s="4" t="str">
        <f>TEXT(Table1[[#This Row],[Invoice Date]],"mmm")</f>
        <v>Jun</v>
      </c>
      <c r="P6725" s="4">
        <f>YEAR(Table1[[#This Row],[Invoice Date]])</f>
        <v>2021</v>
      </c>
      <c r="Q6725" s="4">
        <f>IFERROR(Table1[[#This Row],[Total Sales]]/Table1[[#This Row],[Units Sold]],4)</f>
        <v>37</v>
      </c>
      <c r="R6725" s="4">
        <f>IFERROR(Table1[[#This Row],[Operating Profit]]/Table1[[#This Row],[Units Sold]],0)</f>
        <v>17.02</v>
      </c>
      <c r="S6725" s="4">
        <f>IFERROR((Table1[[#This Row],[Total Sales]]-Table1[[#This Row],[Operating Profit]])/Table1[[#This Row],[Units Sold]],0)</f>
        <v>19.98</v>
      </c>
      <c r="T6725" s="4" t="str">
        <f>IF(Table1[[#This Row],[Profit per unit]]&gt;$V$8,"Premium","Mass")</f>
        <v>Mass</v>
      </c>
      <c r="U6725" s="4"/>
    </row>
    <row r="6726" spans="2:21" ht="14.25" customHeight="1" x14ac:dyDescent="0.3">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c r="O6726" s="4" t="str">
        <f>TEXT(Table1[[#This Row],[Invoice Date]],"mmm")</f>
        <v>Jun</v>
      </c>
      <c r="P6726" s="4">
        <f>YEAR(Table1[[#This Row],[Invoice Date]])</f>
        <v>2021</v>
      </c>
      <c r="Q6726" s="4">
        <f>IFERROR(Table1[[#This Row],[Total Sales]]/Table1[[#This Row],[Units Sold]],4)</f>
        <v>38</v>
      </c>
      <c r="R6726" s="4">
        <f>IFERROR(Table1[[#This Row],[Operating Profit]]/Table1[[#This Row],[Units Sold]],0)</f>
        <v>17.099999999999998</v>
      </c>
      <c r="S6726" s="4">
        <f>IFERROR((Table1[[#This Row],[Total Sales]]-Table1[[#This Row],[Operating Profit]])/Table1[[#This Row],[Units Sold]],0)</f>
        <v>20.900000000000002</v>
      </c>
      <c r="T6726" s="4" t="str">
        <f>IF(Table1[[#This Row],[Profit per unit]]&gt;$V$8,"Premium","Mass")</f>
        <v>Mass</v>
      </c>
      <c r="U6726" s="4"/>
    </row>
    <row r="6727" spans="2:21" ht="14.25" customHeight="1" x14ac:dyDescent="0.3">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c r="O6727" s="4" t="str">
        <f>TEXT(Table1[[#This Row],[Invoice Date]],"mmm")</f>
        <v>Jun</v>
      </c>
      <c r="P6727" s="4">
        <f>YEAR(Table1[[#This Row],[Invoice Date]])</f>
        <v>2021</v>
      </c>
      <c r="Q6727" s="4">
        <f>IFERROR(Table1[[#This Row],[Total Sales]]/Table1[[#This Row],[Units Sold]],4)</f>
        <v>54</v>
      </c>
      <c r="R6727" s="4">
        <f>IFERROR(Table1[[#This Row],[Operating Profit]]/Table1[[#This Row],[Units Sold]],0)</f>
        <v>25.92</v>
      </c>
      <c r="S6727" s="4">
        <f>IFERROR((Table1[[#This Row],[Total Sales]]-Table1[[#This Row],[Operating Profit]])/Table1[[#This Row],[Units Sold]],0)</f>
        <v>28.08</v>
      </c>
      <c r="T6727" s="4" t="str">
        <f>IF(Table1[[#This Row],[Profit per unit]]&gt;$V$8,"Premium","Mass")</f>
        <v>Mass</v>
      </c>
      <c r="U6727" s="4"/>
    </row>
    <row r="6728" spans="2:21" ht="14.25" customHeight="1" x14ac:dyDescent="0.3">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c r="O6728" s="4" t="str">
        <f>TEXT(Table1[[#This Row],[Invoice Date]],"mmm")</f>
        <v>Jun</v>
      </c>
      <c r="P6728" s="4">
        <f>YEAR(Table1[[#This Row],[Invoice Date]])</f>
        <v>2021</v>
      </c>
      <c r="Q6728" s="4">
        <f>IFERROR(Table1[[#This Row],[Total Sales]]/Table1[[#This Row],[Units Sold]],4)</f>
        <v>58</v>
      </c>
      <c r="R6728" s="4">
        <f>IFERROR(Table1[[#This Row],[Operating Profit]]/Table1[[#This Row],[Units Sold]],0)</f>
        <v>28.419999999999998</v>
      </c>
      <c r="S6728" s="4">
        <f>IFERROR((Table1[[#This Row],[Total Sales]]-Table1[[#This Row],[Operating Profit]])/Table1[[#This Row],[Units Sold]],0)</f>
        <v>29.580000000000002</v>
      </c>
      <c r="T6728" s="4" t="str">
        <f>IF(Table1[[#This Row],[Profit per unit]]&gt;$V$8,"Premium","Mass")</f>
        <v>Mass</v>
      </c>
      <c r="U6728" s="4"/>
    </row>
    <row r="6729" spans="2:21" ht="14.25" customHeight="1" x14ac:dyDescent="0.3">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c r="O6729" s="4" t="str">
        <f>TEXT(Table1[[#This Row],[Invoice Date]],"mmm")</f>
        <v>Jul</v>
      </c>
      <c r="P6729" s="4">
        <f>YEAR(Table1[[#This Row],[Invoice Date]])</f>
        <v>2021</v>
      </c>
      <c r="Q6729" s="4">
        <f>IFERROR(Table1[[#This Row],[Total Sales]]/Table1[[#This Row],[Units Sold]],4)</f>
        <v>51</v>
      </c>
      <c r="R6729" s="4">
        <f>IFERROR(Table1[[#This Row],[Operating Profit]]/Table1[[#This Row],[Units Sold]],0)</f>
        <v>25.5</v>
      </c>
      <c r="S6729" s="4">
        <f>IFERROR((Table1[[#This Row],[Total Sales]]-Table1[[#This Row],[Operating Profit]])/Table1[[#This Row],[Units Sold]],0)</f>
        <v>25.5</v>
      </c>
      <c r="T6729" s="4" t="str">
        <f>IF(Table1[[#This Row],[Profit per unit]]&gt;$V$8,"Premium","Mass")</f>
        <v>Mass</v>
      </c>
      <c r="U6729" s="4"/>
    </row>
    <row r="6730" spans="2:21" ht="14.25" customHeight="1" x14ac:dyDescent="0.3">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c r="O6730" s="4" t="str">
        <f>TEXT(Table1[[#This Row],[Invoice Date]],"mmm")</f>
        <v>Jul</v>
      </c>
      <c r="P6730" s="4">
        <f>YEAR(Table1[[#This Row],[Invoice Date]])</f>
        <v>2021</v>
      </c>
      <c r="Q6730" s="4">
        <f>IFERROR(Table1[[#This Row],[Total Sales]]/Table1[[#This Row],[Units Sold]],4)</f>
        <v>49</v>
      </c>
      <c r="R6730" s="4">
        <f>IFERROR(Table1[[#This Row],[Operating Profit]]/Table1[[#This Row],[Units Sold]],0)</f>
        <v>24.5</v>
      </c>
      <c r="S6730" s="4">
        <f>IFERROR((Table1[[#This Row],[Total Sales]]-Table1[[#This Row],[Operating Profit]])/Table1[[#This Row],[Units Sold]],0)</f>
        <v>24.5</v>
      </c>
      <c r="T6730" s="4" t="str">
        <f>IF(Table1[[#This Row],[Profit per unit]]&gt;$V$8,"Premium","Mass")</f>
        <v>Mass</v>
      </c>
      <c r="U6730" s="4"/>
    </row>
    <row r="6731" spans="2:21" ht="14.25" customHeight="1" x14ac:dyDescent="0.3">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c r="O6731" s="4" t="str">
        <f>TEXT(Table1[[#This Row],[Invoice Date]],"mmm")</f>
        <v>Jul</v>
      </c>
      <c r="P6731" s="4">
        <f>YEAR(Table1[[#This Row],[Invoice Date]])</f>
        <v>2021</v>
      </c>
      <c r="Q6731" s="4">
        <f>IFERROR(Table1[[#This Row],[Total Sales]]/Table1[[#This Row],[Units Sold]],4)</f>
        <v>42</v>
      </c>
      <c r="R6731" s="4">
        <f>IFERROR(Table1[[#This Row],[Operating Profit]]/Table1[[#This Row],[Units Sold]],0)</f>
        <v>19.32</v>
      </c>
      <c r="S6731" s="4">
        <f>IFERROR((Table1[[#This Row],[Total Sales]]-Table1[[#This Row],[Operating Profit]])/Table1[[#This Row],[Units Sold]],0)</f>
        <v>22.68</v>
      </c>
      <c r="T6731" s="4" t="str">
        <f>IF(Table1[[#This Row],[Profit per unit]]&gt;$V$8,"Premium","Mass")</f>
        <v>Mass</v>
      </c>
      <c r="U6731" s="4"/>
    </row>
    <row r="6732" spans="2:21" ht="14.25" customHeight="1" x14ac:dyDescent="0.3">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c r="O6732" s="4" t="str">
        <f>TEXT(Table1[[#This Row],[Invoice Date]],"mmm")</f>
        <v>Jul</v>
      </c>
      <c r="P6732" s="4">
        <f>YEAR(Table1[[#This Row],[Invoice Date]])</f>
        <v>2021</v>
      </c>
      <c r="Q6732" s="4">
        <f>IFERROR(Table1[[#This Row],[Total Sales]]/Table1[[#This Row],[Units Sold]],4)</f>
        <v>43</v>
      </c>
      <c r="R6732" s="4">
        <f>IFERROR(Table1[[#This Row],[Operating Profit]]/Table1[[#This Row],[Units Sold]],0)</f>
        <v>21.07</v>
      </c>
      <c r="S6732" s="4">
        <f>IFERROR((Table1[[#This Row],[Total Sales]]-Table1[[#This Row],[Operating Profit]])/Table1[[#This Row],[Units Sold]],0)</f>
        <v>21.93</v>
      </c>
      <c r="T6732" s="4" t="str">
        <f>IF(Table1[[#This Row],[Profit per unit]]&gt;$V$8,"Premium","Mass")</f>
        <v>Mass</v>
      </c>
      <c r="U6732" s="4"/>
    </row>
    <row r="6733" spans="2:21" ht="14.25" customHeight="1" x14ac:dyDescent="0.3">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c r="O6733" s="4" t="str">
        <f>TEXT(Table1[[#This Row],[Invoice Date]],"mmm")</f>
        <v>Jul</v>
      </c>
      <c r="P6733" s="4">
        <f>YEAR(Table1[[#This Row],[Invoice Date]])</f>
        <v>2021</v>
      </c>
      <c r="Q6733" s="4">
        <f>IFERROR(Table1[[#This Row],[Total Sales]]/Table1[[#This Row],[Units Sold]],4)</f>
        <v>56</v>
      </c>
      <c r="R6733" s="4">
        <f>IFERROR(Table1[[#This Row],[Operating Profit]]/Table1[[#This Row],[Units Sold]],0)</f>
        <v>25.759999999999998</v>
      </c>
      <c r="S6733" s="4">
        <f>IFERROR((Table1[[#This Row],[Total Sales]]-Table1[[#This Row],[Operating Profit]])/Table1[[#This Row],[Units Sold]],0)</f>
        <v>30.240000000000002</v>
      </c>
      <c r="T6733" s="4" t="str">
        <f>IF(Table1[[#This Row],[Profit per unit]]&gt;$V$8,"Premium","Mass")</f>
        <v>Mass</v>
      </c>
      <c r="U6733" s="4"/>
    </row>
    <row r="6734" spans="2:21" ht="14.25" customHeight="1" x14ac:dyDescent="0.3">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c r="O6734" s="4" t="str">
        <f>TEXT(Table1[[#This Row],[Invoice Date]],"mmm")</f>
        <v>Jul</v>
      </c>
      <c r="P6734" s="4">
        <f>YEAR(Table1[[#This Row],[Invoice Date]])</f>
        <v>2021</v>
      </c>
      <c r="Q6734" s="4">
        <f>IFERROR(Table1[[#This Row],[Total Sales]]/Table1[[#This Row],[Units Sold]],4)</f>
        <v>60</v>
      </c>
      <c r="R6734" s="4">
        <f>IFERROR(Table1[[#This Row],[Operating Profit]]/Table1[[#This Row],[Units Sold]],0)</f>
        <v>29.4</v>
      </c>
      <c r="S6734" s="4">
        <f>IFERROR((Table1[[#This Row],[Total Sales]]-Table1[[#This Row],[Operating Profit]])/Table1[[#This Row],[Units Sold]],0)</f>
        <v>30.6</v>
      </c>
      <c r="T6734" s="4" t="str">
        <f>IF(Table1[[#This Row],[Profit per unit]]&gt;$V$8,"Premium","Mass")</f>
        <v>Mass</v>
      </c>
      <c r="U6734" s="4"/>
    </row>
    <row r="6735" spans="2:21" ht="14.25" customHeight="1" x14ac:dyDescent="0.3">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c r="O6735" s="4" t="str">
        <f>TEXT(Table1[[#This Row],[Invoice Date]],"mmm")</f>
        <v>Aug</v>
      </c>
      <c r="P6735" s="4">
        <f>YEAR(Table1[[#This Row],[Invoice Date]])</f>
        <v>2021</v>
      </c>
      <c r="Q6735" s="4">
        <f>IFERROR(Table1[[#This Row],[Total Sales]]/Table1[[#This Row],[Units Sold]],4)</f>
        <v>56</v>
      </c>
      <c r="R6735" s="4">
        <f>IFERROR(Table1[[#This Row],[Operating Profit]]/Table1[[#This Row],[Units Sold]],0)</f>
        <v>28</v>
      </c>
      <c r="S6735" s="4">
        <f>IFERROR((Table1[[#This Row],[Total Sales]]-Table1[[#This Row],[Operating Profit]])/Table1[[#This Row],[Units Sold]],0)</f>
        <v>28</v>
      </c>
      <c r="T6735" s="4" t="str">
        <f>IF(Table1[[#This Row],[Profit per unit]]&gt;$V$8,"Premium","Mass")</f>
        <v>Mass</v>
      </c>
      <c r="U6735" s="4"/>
    </row>
    <row r="6736" spans="2:21" ht="14.25" customHeight="1" x14ac:dyDescent="0.3">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c r="O6736" s="4" t="str">
        <f>TEXT(Table1[[#This Row],[Invoice Date]],"mmm")</f>
        <v>Aug</v>
      </c>
      <c r="P6736" s="4">
        <f>YEAR(Table1[[#This Row],[Invoice Date]])</f>
        <v>2021</v>
      </c>
      <c r="Q6736" s="4">
        <f>IFERROR(Table1[[#This Row],[Total Sales]]/Table1[[#This Row],[Units Sold]],4)</f>
        <v>51</v>
      </c>
      <c r="R6736" s="4">
        <f>IFERROR(Table1[[#This Row],[Operating Profit]]/Table1[[#This Row],[Units Sold]],0)</f>
        <v>22.95</v>
      </c>
      <c r="S6736" s="4">
        <f>IFERROR((Table1[[#This Row],[Total Sales]]-Table1[[#This Row],[Operating Profit]])/Table1[[#This Row],[Units Sold]],0)</f>
        <v>28.05</v>
      </c>
      <c r="T6736" s="4" t="str">
        <f>IF(Table1[[#This Row],[Profit per unit]]&gt;$V$8,"Premium","Mass")</f>
        <v>Mass</v>
      </c>
      <c r="U6736" s="4"/>
    </row>
    <row r="6737" spans="2:21" ht="14.25" customHeight="1" x14ac:dyDescent="0.3">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c r="O6737" s="4" t="str">
        <f>TEXT(Table1[[#This Row],[Invoice Date]],"mmm")</f>
        <v>Aug</v>
      </c>
      <c r="P6737" s="4">
        <f>YEAR(Table1[[#This Row],[Invoice Date]])</f>
        <v>2021</v>
      </c>
      <c r="Q6737" s="4">
        <f>IFERROR(Table1[[#This Row],[Total Sales]]/Table1[[#This Row],[Units Sold]],4)</f>
        <v>47</v>
      </c>
      <c r="R6737" s="4">
        <f>IFERROR(Table1[[#This Row],[Operating Profit]]/Table1[[#This Row],[Units Sold]],0)</f>
        <v>23.5</v>
      </c>
      <c r="S6737" s="4">
        <f>IFERROR((Table1[[#This Row],[Total Sales]]-Table1[[#This Row],[Operating Profit]])/Table1[[#This Row],[Units Sold]],0)</f>
        <v>23.5</v>
      </c>
      <c r="T6737" s="4" t="str">
        <f>IF(Table1[[#This Row],[Profit per unit]]&gt;$V$8,"Premium","Mass")</f>
        <v>Mass</v>
      </c>
      <c r="U6737" s="4"/>
    </row>
    <row r="6738" spans="2:21" ht="14.25" customHeight="1" x14ac:dyDescent="0.3">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c r="O6738" s="4" t="str">
        <f>TEXT(Table1[[#This Row],[Invoice Date]],"mmm")</f>
        <v>Aug</v>
      </c>
      <c r="P6738" s="4">
        <f>YEAR(Table1[[#This Row],[Invoice Date]])</f>
        <v>2021</v>
      </c>
      <c r="Q6738" s="4">
        <f>IFERROR(Table1[[#This Row],[Total Sales]]/Table1[[#This Row],[Units Sold]],4)</f>
        <v>37</v>
      </c>
      <c r="R6738" s="4">
        <f>IFERROR(Table1[[#This Row],[Operating Profit]]/Table1[[#This Row],[Units Sold]],0)</f>
        <v>18.13</v>
      </c>
      <c r="S6738" s="4">
        <f>IFERROR((Table1[[#This Row],[Total Sales]]-Table1[[#This Row],[Operating Profit]])/Table1[[#This Row],[Units Sold]],0)</f>
        <v>18.87</v>
      </c>
      <c r="T6738" s="4" t="str">
        <f>IF(Table1[[#This Row],[Profit per unit]]&gt;$V$8,"Premium","Mass")</f>
        <v>Mass</v>
      </c>
      <c r="U6738" s="4"/>
    </row>
    <row r="6739" spans="2:21" ht="14.25" customHeight="1" x14ac:dyDescent="0.3">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c r="O6739" s="4" t="str">
        <f>TEXT(Table1[[#This Row],[Invoice Date]],"mmm")</f>
        <v>Aug</v>
      </c>
      <c r="P6739" s="4">
        <f>YEAR(Table1[[#This Row],[Invoice Date]])</f>
        <v>2021</v>
      </c>
      <c r="Q6739" s="4">
        <f>IFERROR(Table1[[#This Row],[Total Sales]]/Table1[[#This Row],[Units Sold]],4)</f>
        <v>47</v>
      </c>
      <c r="R6739" s="4">
        <f>IFERROR(Table1[[#This Row],[Operating Profit]]/Table1[[#This Row],[Units Sold]],0)</f>
        <v>23.5</v>
      </c>
      <c r="S6739" s="4">
        <f>IFERROR((Table1[[#This Row],[Total Sales]]-Table1[[#This Row],[Operating Profit]])/Table1[[#This Row],[Units Sold]],0)</f>
        <v>23.5</v>
      </c>
      <c r="T6739" s="4" t="str">
        <f>IF(Table1[[#This Row],[Profit per unit]]&gt;$V$8,"Premium","Mass")</f>
        <v>Mass</v>
      </c>
      <c r="U6739" s="4"/>
    </row>
    <row r="6740" spans="2:21" ht="14.25" customHeight="1" x14ac:dyDescent="0.3">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c r="O6740" s="4" t="str">
        <f>TEXT(Table1[[#This Row],[Invoice Date]],"mmm")</f>
        <v>Aug</v>
      </c>
      <c r="P6740" s="4">
        <f>YEAR(Table1[[#This Row],[Invoice Date]])</f>
        <v>2021</v>
      </c>
      <c r="Q6740" s="4">
        <f>IFERROR(Table1[[#This Row],[Total Sales]]/Table1[[#This Row],[Units Sold]],4)</f>
        <v>52</v>
      </c>
      <c r="R6740" s="4">
        <f>IFERROR(Table1[[#This Row],[Operating Profit]]/Table1[[#This Row],[Units Sold]],0)</f>
        <v>26</v>
      </c>
      <c r="S6740" s="4">
        <f>IFERROR((Table1[[#This Row],[Total Sales]]-Table1[[#This Row],[Operating Profit]])/Table1[[#This Row],[Units Sold]],0)</f>
        <v>26</v>
      </c>
      <c r="T6740" s="4" t="str">
        <f>IF(Table1[[#This Row],[Profit per unit]]&gt;$V$8,"Premium","Mass")</f>
        <v>Mass</v>
      </c>
      <c r="U6740" s="4"/>
    </row>
    <row r="6741" spans="2:21" ht="14.25" customHeight="1" x14ac:dyDescent="0.3">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c r="O6741" s="4" t="str">
        <f>TEXT(Table1[[#This Row],[Invoice Date]],"mmm")</f>
        <v>Sep</v>
      </c>
      <c r="P6741" s="4">
        <f>YEAR(Table1[[#This Row],[Invoice Date]])</f>
        <v>2021</v>
      </c>
      <c r="Q6741" s="4">
        <f>IFERROR(Table1[[#This Row],[Total Sales]]/Table1[[#This Row],[Units Sold]],4)</f>
        <v>47</v>
      </c>
      <c r="R6741" s="4">
        <f>IFERROR(Table1[[#This Row],[Operating Profit]]/Table1[[#This Row],[Units Sold]],0)</f>
        <v>23.5</v>
      </c>
      <c r="S6741" s="4">
        <f>IFERROR((Table1[[#This Row],[Total Sales]]-Table1[[#This Row],[Operating Profit]])/Table1[[#This Row],[Units Sold]],0)</f>
        <v>23.5</v>
      </c>
      <c r="T6741" s="4" t="str">
        <f>IF(Table1[[#This Row],[Profit per unit]]&gt;$V$8,"Premium","Mass")</f>
        <v>Mass</v>
      </c>
      <c r="U6741" s="4"/>
    </row>
    <row r="6742" spans="2:21" ht="14.25" customHeight="1" x14ac:dyDescent="0.3">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c r="O6742" s="4" t="str">
        <f>TEXT(Table1[[#This Row],[Invoice Date]],"mmm")</f>
        <v>Sep</v>
      </c>
      <c r="P6742" s="4">
        <f>YEAR(Table1[[#This Row],[Invoice Date]])</f>
        <v>2021</v>
      </c>
      <c r="Q6742" s="4">
        <f>IFERROR(Table1[[#This Row],[Total Sales]]/Table1[[#This Row],[Units Sold]],4)</f>
        <v>38</v>
      </c>
      <c r="R6742" s="4">
        <f>IFERROR(Table1[[#This Row],[Operating Profit]]/Table1[[#This Row],[Units Sold]],0)</f>
        <v>17.099999999999998</v>
      </c>
      <c r="S6742" s="4">
        <f>IFERROR((Table1[[#This Row],[Total Sales]]-Table1[[#This Row],[Operating Profit]])/Table1[[#This Row],[Units Sold]],0)</f>
        <v>20.900000000000002</v>
      </c>
      <c r="T6742" s="4" t="str">
        <f>IF(Table1[[#This Row],[Profit per unit]]&gt;$V$8,"Premium","Mass")</f>
        <v>Mass</v>
      </c>
      <c r="U6742" s="4"/>
    </row>
    <row r="6743" spans="2:21" ht="14.25" customHeight="1" x14ac:dyDescent="0.3">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c r="O6743" s="4" t="str">
        <f>TEXT(Table1[[#This Row],[Invoice Date]],"mmm")</f>
        <v>Sep</v>
      </c>
      <c r="P6743" s="4">
        <f>YEAR(Table1[[#This Row],[Invoice Date]])</f>
        <v>2021</v>
      </c>
      <c r="Q6743" s="4">
        <f>IFERROR(Table1[[#This Row],[Total Sales]]/Table1[[#This Row],[Units Sold]],4)</f>
        <v>15</v>
      </c>
      <c r="R6743" s="4">
        <f>IFERROR(Table1[[#This Row],[Operating Profit]]/Table1[[#This Row],[Units Sold]],0)</f>
        <v>7.05</v>
      </c>
      <c r="S6743" s="4">
        <f>IFERROR((Table1[[#This Row],[Total Sales]]-Table1[[#This Row],[Operating Profit]])/Table1[[#This Row],[Units Sold]],0)</f>
        <v>7.95</v>
      </c>
      <c r="T6743" s="4" t="str">
        <f>IF(Table1[[#This Row],[Profit per unit]]&gt;$V$8,"Premium","Mass")</f>
        <v>Mass</v>
      </c>
      <c r="U6743" s="4"/>
    </row>
    <row r="6744" spans="2:21" ht="14.25" customHeight="1" x14ac:dyDescent="0.3">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c r="O6744" s="4" t="str">
        <f>TEXT(Table1[[#This Row],[Invoice Date]],"mmm")</f>
        <v>Sep</v>
      </c>
      <c r="P6744" s="4">
        <f>YEAR(Table1[[#This Row],[Invoice Date]])</f>
        <v>2021</v>
      </c>
      <c r="Q6744" s="4">
        <f>IFERROR(Table1[[#This Row],[Total Sales]]/Table1[[#This Row],[Units Sold]],4)</f>
        <v>14</v>
      </c>
      <c r="R6744" s="4">
        <f>IFERROR(Table1[[#This Row],[Operating Profit]]/Table1[[#This Row],[Units Sold]],0)</f>
        <v>6.58</v>
      </c>
      <c r="S6744" s="4">
        <f>IFERROR((Table1[[#This Row],[Total Sales]]-Table1[[#This Row],[Operating Profit]])/Table1[[#This Row],[Units Sold]],0)</f>
        <v>7.42</v>
      </c>
      <c r="T6744" s="4" t="str">
        <f>IF(Table1[[#This Row],[Profit per unit]]&gt;$V$8,"Premium","Mass")</f>
        <v>Mass</v>
      </c>
      <c r="U6744" s="4"/>
    </row>
    <row r="6745" spans="2:21" ht="14.25" customHeight="1" x14ac:dyDescent="0.3">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c r="O6745" s="4" t="str">
        <f>TEXT(Table1[[#This Row],[Invoice Date]],"mmm")</f>
        <v>Sep</v>
      </c>
      <c r="P6745" s="4">
        <f>YEAR(Table1[[#This Row],[Invoice Date]])</f>
        <v>2021</v>
      </c>
      <c r="Q6745" s="4">
        <f>IFERROR(Table1[[#This Row],[Total Sales]]/Table1[[#This Row],[Units Sold]],4)</f>
        <v>24</v>
      </c>
      <c r="R6745" s="4">
        <f>IFERROR(Table1[[#This Row],[Operating Profit]]/Table1[[#This Row],[Units Sold]],0)</f>
        <v>11.76</v>
      </c>
      <c r="S6745" s="4">
        <f>IFERROR((Table1[[#This Row],[Total Sales]]-Table1[[#This Row],[Operating Profit]])/Table1[[#This Row],[Units Sold]],0)</f>
        <v>12.24</v>
      </c>
      <c r="T6745" s="4" t="str">
        <f>IF(Table1[[#This Row],[Profit per unit]]&gt;$V$8,"Premium","Mass")</f>
        <v>Mass</v>
      </c>
      <c r="U6745" s="4"/>
    </row>
    <row r="6746" spans="2:21" ht="14.25" customHeight="1" x14ac:dyDescent="0.3">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c r="O6746" s="4" t="str">
        <f>TEXT(Table1[[#This Row],[Invoice Date]],"mmm")</f>
        <v>Sep</v>
      </c>
      <c r="P6746" s="4">
        <f>YEAR(Table1[[#This Row],[Invoice Date]])</f>
        <v>2021</v>
      </c>
      <c r="Q6746" s="4">
        <f>IFERROR(Table1[[#This Row],[Total Sales]]/Table1[[#This Row],[Units Sold]],4)</f>
        <v>29</v>
      </c>
      <c r="R6746" s="4">
        <f>IFERROR(Table1[[#This Row],[Operating Profit]]/Table1[[#This Row],[Units Sold]],0)</f>
        <v>14.21</v>
      </c>
      <c r="S6746" s="4">
        <f>IFERROR((Table1[[#This Row],[Total Sales]]-Table1[[#This Row],[Operating Profit]])/Table1[[#This Row],[Units Sold]],0)</f>
        <v>14.79</v>
      </c>
      <c r="T6746" s="4" t="str">
        <f>IF(Table1[[#This Row],[Profit per unit]]&gt;$V$8,"Premium","Mass")</f>
        <v>Mass</v>
      </c>
      <c r="U6746" s="4"/>
    </row>
    <row r="6747" spans="2:21" ht="14.25" customHeight="1" x14ac:dyDescent="0.3">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c r="O6747" s="4" t="str">
        <f>TEXT(Table1[[#This Row],[Invoice Date]],"mmm")</f>
        <v>Oct</v>
      </c>
      <c r="P6747" s="4">
        <f>YEAR(Table1[[#This Row],[Invoice Date]])</f>
        <v>2021</v>
      </c>
      <c r="Q6747" s="4">
        <f>IFERROR(Table1[[#This Row],[Total Sales]]/Table1[[#This Row],[Units Sold]],4)</f>
        <v>29</v>
      </c>
      <c r="R6747" s="4">
        <f>IFERROR(Table1[[#This Row],[Operating Profit]]/Table1[[#This Row],[Units Sold]],0)</f>
        <v>13.34</v>
      </c>
      <c r="S6747" s="4">
        <f>IFERROR((Table1[[#This Row],[Total Sales]]-Table1[[#This Row],[Operating Profit]])/Table1[[#This Row],[Units Sold]],0)</f>
        <v>15.659999999999998</v>
      </c>
      <c r="T6747" s="4" t="str">
        <f>IF(Table1[[#This Row],[Profit per unit]]&gt;$V$8,"Premium","Mass")</f>
        <v>Mass</v>
      </c>
      <c r="U6747" s="4"/>
    </row>
    <row r="6748" spans="2:21" ht="14.25" customHeight="1" x14ac:dyDescent="0.3">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c r="O6748" s="4" t="str">
        <f>TEXT(Table1[[#This Row],[Invoice Date]],"mmm")</f>
        <v>Oct</v>
      </c>
      <c r="P6748" s="4">
        <f>YEAR(Table1[[#This Row],[Invoice Date]])</f>
        <v>2021</v>
      </c>
      <c r="Q6748" s="4">
        <f>IFERROR(Table1[[#This Row],[Total Sales]]/Table1[[#This Row],[Units Sold]],4)</f>
        <v>19</v>
      </c>
      <c r="R6748" s="4">
        <f>IFERROR(Table1[[#This Row],[Operating Profit]]/Table1[[#This Row],[Units Sold]],0)</f>
        <v>8.74</v>
      </c>
      <c r="S6748" s="4">
        <f>IFERROR((Table1[[#This Row],[Total Sales]]-Table1[[#This Row],[Operating Profit]])/Table1[[#This Row],[Units Sold]],0)</f>
        <v>10.26</v>
      </c>
      <c r="T6748" s="4" t="str">
        <f>IF(Table1[[#This Row],[Profit per unit]]&gt;$V$8,"Premium","Mass")</f>
        <v>Mass</v>
      </c>
      <c r="U6748" s="4"/>
    </row>
    <row r="6749" spans="2:21" ht="14.25" customHeight="1" x14ac:dyDescent="0.3">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c r="O6749" s="4" t="str">
        <f>TEXT(Table1[[#This Row],[Invoice Date]],"mmm")</f>
        <v>Oct</v>
      </c>
      <c r="P6749" s="4">
        <f>YEAR(Table1[[#This Row],[Invoice Date]])</f>
        <v>2021</v>
      </c>
      <c r="Q6749" s="4">
        <f>IFERROR(Table1[[#This Row],[Total Sales]]/Table1[[#This Row],[Units Sold]],4)</f>
        <v>19</v>
      </c>
      <c r="R6749" s="4">
        <f>IFERROR(Table1[[#This Row],[Operating Profit]]/Table1[[#This Row],[Units Sold]],0)</f>
        <v>8.93</v>
      </c>
      <c r="S6749" s="4">
        <f>IFERROR((Table1[[#This Row],[Total Sales]]-Table1[[#This Row],[Operating Profit]])/Table1[[#This Row],[Units Sold]],0)</f>
        <v>10.07</v>
      </c>
      <c r="T6749" s="4" t="str">
        <f>IF(Table1[[#This Row],[Profit per unit]]&gt;$V$8,"Premium","Mass")</f>
        <v>Mass</v>
      </c>
      <c r="U6749" s="4"/>
    </row>
    <row r="6750" spans="2:21" ht="14.25" customHeight="1" x14ac:dyDescent="0.3">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c r="O6750" s="4" t="str">
        <f>TEXT(Table1[[#This Row],[Invoice Date]],"mmm")</f>
        <v>Oct</v>
      </c>
      <c r="P6750" s="4">
        <f>YEAR(Table1[[#This Row],[Invoice Date]])</f>
        <v>2021</v>
      </c>
      <c r="Q6750" s="4">
        <f>IFERROR(Table1[[#This Row],[Total Sales]]/Table1[[#This Row],[Units Sold]],4)</f>
        <v>19</v>
      </c>
      <c r="R6750" s="4">
        <f>IFERROR(Table1[[#This Row],[Operating Profit]]/Table1[[#This Row],[Units Sold]],0)</f>
        <v>9.1199999999999992</v>
      </c>
      <c r="S6750" s="4">
        <f>IFERROR((Table1[[#This Row],[Total Sales]]-Table1[[#This Row],[Operating Profit]])/Table1[[#This Row],[Units Sold]],0)</f>
        <v>9.8800000000000008</v>
      </c>
      <c r="T6750" s="4" t="str">
        <f>IF(Table1[[#This Row],[Profit per unit]]&gt;$V$8,"Premium","Mass")</f>
        <v>Mass</v>
      </c>
      <c r="U6750" s="4"/>
    </row>
    <row r="6751" spans="2:21" ht="14.25" customHeight="1" x14ac:dyDescent="0.3">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c r="O6751" s="4" t="str">
        <f>TEXT(Table1[[#This Row],[Invoice Date]],"mmm")</f>
        <v>Oct</v>
      </c>
      <c r="P6751" s="4">
        <f>YEAR(Table1[[#This Row],[Invoice Date]])</f>
        <v>2021</v>
      </c>
      <c r="Q6751" s="4">
        <f>IFERROR(Table1[[#This Row],[Total Sales]]/Table1[[#This Row],[Units Sold]],4)</f>
        <v>29</v>
      </c>
      <c r="R6751" s="4">
        <f>IFERROR(Table1[[#This Row],[Operating Profit]]/Table1[[#This Row],[Units Sold]],0)</f>
        <v>14.209999999999999</v>
      </c>
      <c r="S6751" s="4">
        <f>IFERROR((Table1[[#This Row],[Total Sales]]-Table1[[#This Row],[Operating Profit]])/Table1[[#This Row],[Units Sold]],0)</f>
        <v>14.790000000000001</v>
      </c>
      <c r="T6751" s="4" t="str">
        <f>IF(Table1[[#This Row],[Profit per unit]]&gt;$V$8,"Premium","Mass")</f>
        <v>Mass</v>
      </c>
      <c r="U6751" s="4"/>
    </row>
    <row r="6752" spans="2:21" ht="14.25" customHeight="1" x14ac:dyDescent="0.3">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c r="O6752" s="4" t="str">
        <f>TEXT(Table1[[#This Row],[Invoice Date]],"mmm")</f>
        <v>Oct</v>
      </c>
      <c r="P6752" s="4">
        <f>YEAR(Table1[[#This Row],[Invoice Date]])</f>
        <v>2021</v>
      </c>
      <c r="Q6752" s="4">
        <f>IFERROR(Table1[[#This Row],[Total Sales]]/Table1[[#This Row],[Units Sold]],4)</f>
        <v>28</v>
      </c>
      <c r="R6752" s="4">
        <f>IFERROR(Table1[[#This Row],[Operating Profit]]/Table1[[#This Row],[Units Sold]],0)</f>
        <v>13.44</v>
      </c>
      <c r="S6752" s="4">
        <f>IFERROR((Table1[[#This Row],[Total Sales]]-Table1[[#This Row],[Operating Profit]])/Table1[[#This Row],[Units Sold]],0)</f>
        <v>14.56</v>
      </c>
      <c r="T6752" s="4" t="str">
        <f>IF(Table1[[#This Row],[Profit per unit]]&gt;$V$8,"Premium","Mass")</f>
        <v>Mass</v>
      </c>
      <c r="U6752" s="4"/>
    </row>
    <row r="6753" spans="2:21" ht="14.25" customHeight="1" x14ac:dyDescent="0.3">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c r="O6753" s="4" t="str">
        <f>TEXT(Table1[[#This Row],[Invoice Date]],"mmm")</f>
        <v>Nov</v>
      </c>
      <c r="P6753" s="4">
        <f>YEAR(Table1[[#This Row],[Invoice Date]])</f>
        <v>2021</v>
      </c>
      <c r="Q6753" s="4">
        <f>IFERROR(Table1[[#This Row],[Total Sales]]/Table1[[#This Row],[Units Sold]],4)</f>
        <v>23</v>
      </c>
      <c r="R6753" s="4">
        <f>IFERROR(Table1[[#This Row],[Operating Profit]]/Table1[[#This Row],[Units Sold]],0)</f>
        <v>10.809999999999999</v>
      </c>
      <c r="S6753" s="4">
        <f>IFERROR((Table1[[#This Row],[Total Sales]]-Table1[[#This Row],[Operating Profit]])/Table1[[#This Row],[Units Sold]],0)</f>
        <v>12.190000000000001</v>
      </c>
      <c r="T6753" s="4" t="str">
        <f>IF(Table1[[#This Row],[Profit per unit]]&gt;$V$8,"Premium","Mass")</f>
        <v>Mass</v>
      </c>
      <c r="U6753" s="4"/>
    </row>
    <row r="6754" spans="2:21" ht="14.25" customHeight="1" x14ac:dyDescent="0.3">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c r="O6754" s="4" t="str">
        <f>TEXT(Table1[[#This Row],[Invoice Date]],"mmm")</f>
        <v>Nov</v>
      </c>
      <c r="P6754" s="4">
        <f>YEAR(Table1[[#This Row],[Invoice Date]])</f>
        <v>2021</v>
      </c>
      <c r="Q6754" s="4">
        <f>IFERROR(Table1[[#This Row],[Total Sales]]/Table1[[#This Row],[Units Sold]],4)</f>
        <v>14</v>
      </c>
      <c r="R6754" s="4">
        <f>IFERROR(Table1[[#This Row],[Operating Profit]]/Table1[[#This Row],[Units Sold]],0)</f>
        <v>7</v>
      </c>
      <c r="S6754" s="4">
        <f>IFERROR((Table1[[#This Row],[Total Sales]]-Table1[[#This Row],[Operating Profit]])/Table1[[#This Row],[Units Sold]],0)</f>
        <v>7</v>
      </c>
      <c r="T6754" s="4" t="str">
        <f>IF(Table1[[#This Row],[Profit per unit]]&gt;$V$8,"Premium","Mass")</f>
        <v>Mass</v>
      </c>
      <c r="U6754" s="4"/>
    </row>
    <row r="6755" spans="2:21" ht="14.25" customHeight="1" x14ac:dyDescent="0.3">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c r="O6755" s="4" t="str">
        <f>TEXT(Table1[[#This Row],[Invoice Date]],"mmm")</f>
        <v>Nov</v>
      </c>
      <c r="P6755" s="4">
        <f>YEAR(Table1[[#This Row],[Invoice Date]])</f>
        <v>2021</v>
      </c>
      <c r="Q6755" s="4">
        <f>IFERROR(Table1[[#This Row],[Total Sales]]/Table1[[#This Row],[Units Sold]],4)</f>
        <v>23</v>
      </c>
      <c r="R6755" s="4">
        <f>IFERROR(Table1[[#This Row],[Operating Profit]]/Table1[[#This Row],[Units Sold]],0)</f>
        <v>11.5</v>
      </c>
      <c r="S6755" s="4">
        <f>IFERROR((Table1[[#This Row],[Total Sales]]-Table1[[#This Row],[Operating Profit]])/Table1[[#This Row],[Units Sold]],0)</f>
        <v>11.5</v>
      </c>
      <c r="T6755" s="4" t="str">
        <f>IF(Table1[[#This Row],[Profit per unit]]&gt;$V$8,"Premium","Mass")</f>
        <v>Mass</v>
      </c>
      <c r="U6755" s="4"/>
    </row>
    <row r="6756" spans="2:21" ht="14.25" customHeight="1" x14ac:dyDescent="0.3">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c r="O6756" s="4" t="str">
        <f>TEXT(Table1[[#This Row],[Invoice Date]],"mmm")</f>
        <v>Nov</v>
      </c>
      <c r="P6756" s="4">
        <f>YEAR(Table1[[#This Row],[Invoice Date]])</f>
        <v>2021</v>
      </c>
      <c r="Q6756" s="4">
        <f>IFERROR(Table1[[#This Row],[Total Sales]]/Table1[[#This Row],[Units Sold]],4)</f>
        <v>54</v>
      </c>
      <c r="R6756" s="4">
        <f>IFERROR(Table1[[#This Row],[Operating Profit]]/Table1[[#This Row],[Units Sold]],0)</f>
        <v>25.92</v>
      </c>
      <c r="S6756" s="4">
        <f>IFERROR((Table1[[#This Row],[Total Sales]]-Table1[[#This Row],[Operating Profit]])/Table1[[#This Row],[Units Sold]],0)</f>
        <v>28.08</v>
      </c>
      <c r="T6756" s="4" t="str">
        <f>IF(Table1[[#This Row],[Profit per unit]]&gt;$V$8,"Premium","Mass")</f>
        <v>Mass</v>
      </c>
      <c r="U6756" s="4"/>
    </row>
    <row r="6757" spans="2:21" ht="14.25" customHeight="1" x14ac:dyDescent="0.3">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c r="O6757" s="4" t="str">
        <f>TEXT(Table1[[#This Row],[Invoice Date]],"mmm")</f>
        <v>Nov</v>
      </c>
      <c r="P6757" s="4">
        <f>YEAR(Table1[[#This Row],[Invoice Date]])</f>
        <v>2021</v>
      </c>
      <c r="Q6757" s="4">
        <f>IFERROR(Table1[[#This Row],[Total Sales]]/Table1[[#This Row],[Units Sold]],4)</f>
        <v>68</v>
      </c>
      <c r="R6757" s="4">
        <f>IFERROR(Table1[[#This Row],[Operating Profit]]/Table1[[#This Row],[Units Sold]],0)</f>
        <v>31.279999999999998</v>
      </c>
      <c r="S6757" s="4">
        <f>IFERROR((Table1[[#This Row],[Total Sales]]-Table1[[#This Row],[Operating Profit]])/Table1[[#This Row],[Units Sold]],0)</f>
        <v>36.72</v>
      </c>
      <c r="T6757" s="4" t="str">
        <f>IF(Table1[[#This Row],[Profit per unit]]&gt;$V$8,"Premium","Mass")</f>
        <v>Mass</v>
      </c>
      <c r="U6757" s="4"/>
    </row>
    <row r="6758" spans="2:21" ht="14.25" customHeight="1" x14ac:dyDescent="0.3">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c r="O6758" s="4" t="str">
        <f>TEXT(Table1[[#This Row],[Invoice Date]],"mmm")</f>
        <v>Nov</v>
      </c>
      <c r="P6758" s="4">
        <f>YEAR(Table1[[#This Row],[Invoice Date]])</f>
        <v>2021</v>
      </c>
      <c r="Q6758" s="4">
        <f>IFERROR(Table1[[#This Row],[Total Sales]]/Table1[[#This Row],[Units Sold]],4)</f>
        <v>73</v>
      </c>
      <c r="R6758" s="4">
        <f>IFERROR(Table1[[#This Row],[Operating Profit]]/Table1[[#This Row],[Units Sold]],0)</f>
        <v>33.58</v>
      </c>
      <c r="S6758" s="4">
        <f>IFERROR((Table1[[#This Row],[Total Sales]]-Table1[[#This Row],[Operating Profit]])/Table1[[#This Row],[Units Sold]],0)</f>
        <v>39.42</v>
      </c>
      <c r="T6758" s="4" t="str">
        <f>IF(Table1[[#This Row],[Profit per unit]]&gt;$V$8,"Premium","Mass")</f>
        <v>Mass</v>
      </c>
      <c r="U6758" s="4"/>
    </row>
    <row r="6759" spans="2:21" ht="14.25" customHeight="1" x14ac:dyDescent="0.3">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c r="O6759" s="4" t="str">
        <f>TEXT(Table1[[#This Row],[Invoice Date]],"mmm")</f>
        <v>Dec</v>
      </c>
      <c r="P6759" s="4">
        <f>YEAR(Table1[[#This Row],[Invoice Date]])</f>
        <v>2021</v>
      </c>
      <c r="Q6759" s="4">
        <f>IFERROR(Table1[[#This Row],[Total Sales]]/Table1[[#This Row],[Units Sold]],4)</f>
        <v>66</v>
      </c>
      <c r="R6759" s="4">
        <f>IFERROR(Table1[[#This Row],[Operating Profit]]/Table1[[#This Row],[Units Sold]],0)</f>
        <v>33</v>
      </c>
      <c r="S6759" s="4">
        <f>IFERROR((Table1[[#This Row],[Total Sales]]-Table1[[#This Row],[Operating Profit]])/Table1[[#This Row],[Units Sold]],0)</f>
        <v>33</v>
      </c>
      <c r="T6759" s="4" t="str">
        <f>IF(Table1[[#This Row],[Profit per unit]]&gt;$V$8,"Premium","Mass")</f>
        <v>Mass</v>
      </c>
      <c r="U6759" s="4"/>
    </row>
    <row r="6760" spans="2:21" ht="14.25" customHeight="1" x14ac:dyDescent="0.3">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c r="O6760" s="4" t="str">
        <f>TEXT(Table1[[#This Row],[Invoice Date]],"mmm")</f>
        <v>Dec</v>
      </c>
      <c r="P6760" s="4">
        <f>YEAR(Table1[[#This Row],[Invoice Date]])</f>
        <v>2021</v>
      </c>
      <c r="Q6760" s="4">
        <f>IFERROR(Table1[[#This Row],[Total Sales]]/Table1[[#This Row],[Units Sold]],4)</f>
        <v>59</v>
      </c>
      <c r="R6760" s="4">
        <f>IFERROR(Table1[[#This Row],[Operating Profit]]/Table1[[#This Row],[Units Sold]],0)</f>
        <v>29.5</v>
      </c>
      <c r="S6760" s="4">
        <f>IFERROR((Table1[[#This Row],[Total Sales]]-Table1[[#This Row],[Operating Profit]])/Table1[[#This Row],[Units Sold]],0)</f>
        <v>29.5</v>
      </c>
      <c r="T6760" s="4" t="str">
        <f>IF(Table1[[#This Row],[Profit per unit]]&gt;$V$8,"Premium","Mass")</f>
        <v>Mass</v>
      </c>
      <c r="U6760" s="4"/>
    </row>
    <row r="6761" spans="2:21" ht="14.25" customHeight="1" x14ac:dyDescent="0.3">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c r="O6761" s="4" t="str">
        <f>TEXT(Table1[[#This Row],[Invoice Date]],"mmm")</f>
        <v>Dec</v>
      </c>
      <c r="P6761" s="4">
        <f>YEAR(Table1[[#This Row],[Invoice Date]])</f>
        <v>2021</v>
      </c>
      <c r="Q6761" s="4">
        <f>IFERROR(Table1[[#This Row],[Total Sales]]/Table1[[#This Row],[Units Sold]],4)</f>
        <v>58</v>
      </c>
      <c r="R6761" s="4">
        <f>IFERROR(Table1[[#This Row],[Operating Profit]]/Table1[[#This Row],[Units Sold]],0)</f>
        <v>26.68</v>
      </c>
      <c r="S6761" s="4">
        <f>IFERROR((Table1[[#This Row],[Total Sales]]-Table1[[#This Row],[Operating Profit]])/Table1[[#This Row],[Units Sold]],0)</f>
        <v>31.32</v>
      </c>
      <c r="T6761" s="4" t="str">
        <f>IF(Table1[[#This Row],[Profit per unit]]&gt;$V$8,"Premium","Mass")</f>
        <v>Mass</v>
      </c>
      <c r="U6761" s="4"/>
    </row>
    <row r="6762" spans="2:21" ht="14.25" customHeight="1" x14ac:dyDescent="0.3">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c r="O6762" s="4" t="str">
        <f>TEXT(Table1[[#This Row],[Invoice Date]],"mmm")</f>
        <v>Dec</v>
      </c>
      <c r="P6762" s="4">
        <f>YEAR(Table1[[#This Row],[Invoice Date]])</f>
        <v>2021</v>
      </c>
      <c r="Q6762" s="4">
        <f>IFERROR(Table1[[#This Row],[Total Sales]]/Table1[[#This Row],[Units Sold]],4)</f>
        <v>59</v>
      </c>
      <c r="R6762" s="4">
        <f>IFERROR(Table1[[#This Row],[Operating Profit]]/Table1[[#This Row],[Units Sold]],0)</f>
        <v>26.549999999999994</v>
      </c>
      <c r="S6762" s="4">
        <f>IFERROR((Table1[[#This Row],[Total Sales]]-Table1[[#This Row],[Operating Profit]])/Table1[[#This Row],[Units Sold]],0)</f>
        <v>32.450000000000003</v>
      </c>
      <c r="T6762" s="4" t="str">
        <f>IF(Table1[[#This Row],[Profit per unit]]&gt;$V$8,"Premium","Mass")</f>
        <v>Mass</v>
      </c>
      <c r="U6762" s="4"/>
    </row>
    <row r="6763" spans="2:21" ht="14.25" customHeight="1" x14ac:dyDescent="0.3">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c r="O6763" s="4" t="str">
        <f>TEXT(Table1[[#This Row],[Invoice Date]],"mmm")</f>
        <v>Dec</v>
      </c>
      <c r="P6763" s="4">
        <f>YEAR(Table1[[#This Row],[Invoice Date]])</f>
        <v>2021</v>
      </c>
      <c r="Q6763" s="4">
        <f>IFERROR(Table1[[#This Row],[Total Sales]]/Table1[[#This Row],[Units Sold]],4)</f>
        <v>64</v>
      </c>
      <c r="R6763" s="4">
        <f>IFERROR(Table1[[#This Row],[Operating Profit]]/Table1[[#This Row],[Units Sold]],0)</f>
        <v>32</v>
      </c>
      <c r="S6763" s="4">
        <f>IFERROR((Table1[[#This Row],[Total Sales]]-Table1[[#This Row],[Operating Profit]])/Table1[[#This Row],[Units Sold]],0)</f>
        <v>32</v>
      </c>
      <c r="T6763" s="4" t="str">
        <f>IF(Table1[[#This Row],[Profit per unit]]&gt;$V$8,"Premium","Mass")</f>
        <v>Mass</v>
      </c>
      <c r="U6763" s="4"/>
    </row>
    <row r="6764" spans="2:21" ht="14.25" customHeight="1" x14ac:dyDescent="0.3">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c r="O6764" s="4" t="str">
        <f>TEXT(Table1[[#This Row],[Invoice Date]],"mmm")</f>
        <v>Dec</v>
      </c>
      <c r="P6764" s="4">
        <f>YEAR(Table1[[#This Row],[Invoice Date]])</f>
        <v>2021</v>
      </c>
      <c r="Q6764" s="4">
        <f>IFERROR(Table1[[#This Row],[Total Sales]]/Table1[[#This Row],[Units Sold]],4)</f>
        <v>68</v>
      </c>
      <c r="R6764" s="4">
        <f>IFERROR(Table1[[#This Row],[Operating Profit]]/Table1[[#This Row],[Units Sold]],0)</f>
        <v>31.279999999999998</v>
      </c>
      <c r="S6764" s="4">
        <f>IFERROR((Table1[[#This Row],[Total Sales]]-Table1[[#This Row],[Operating Profit]])/Table1[[#This Row],[Units Sold]],0)</f>
        <v>36.720000000000006</v>
      </c>
      <c r="T6764" s="4" t="str">
        <f>IF(Table1[[#This Row],[Profit per unit]]&gt;$V$8,"Premium","Mass")</f>
        <v>Mass</v>
      </c>
      <c r="U6764" s="4"/>
    </row>
    <row r="6765" spans="2:21" ht="14.25" customHeight="1" x14ac:dyDescent="0.3">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c r="O6765" s="4" t="str">
        <f>TEXT(Table1[[#This Row],[Invoice Date]],"mmm")</f>
        <v>Jan</v>
      </c>
      <c r="P6765" s="4">
        <f>YEAR(Table1[[#This Row],[Invoice Date]])</f>
        <v>2021</v>
      </c>
      <c r="Q6765" s="4">
        <f>IFERROR(Table1[[#This Row],[Total Sales]]/Table1[[#This Row],[Units Sold]],4)</f>
        <v>38</v>
      </c>
      <c r="R6765" s="4">
        <f>IFERROR(Table1[[#This Row],[Operating Profit]]/Table1[[#This Row],[Units Sold]],0)</f>
        <v>18.62</v>
      </c>
      <c r="S6765" s="4">
        <f>IFERROR((Table1[[#This Row],[Total Sales]]-Table1[[#This Row],[Operating Profit]])/Table1[[#This Row],[Units Sold]],0)</f>
        <v>19.38</v>
      </c>
      <c r="T6765" s="4" t="str">
        <f>IF(Table1[[#This Row],[Profit per unit]]&gt;$V$8,"Premium","Mass")</f>
        <v>Mass</v>
      </c>
      <c r="U6765" s="4"/>
    </row>
    <row r="6766" spans="2:21" ht="14.25" customHeight="1" x14ac:dyDescent="0.3">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c r="O6766" s="4" t="str">
        <f>TEXT(Table1[[#This Row],[Invoice Date]],"mmm")</f>
        <v>Jan</v>
      </c>
      <c r="P6766" s="4">
        <f>YEAR(Table1[[#This Row],[Invoice Date]])</f>
        <v>2021</v>
      </c>
      <c r="Q6766" s="4">
        <f>IFERROR(Table1[[#This Row],[Total Sales]]/Table1[[#This Row],[Units Sold]],4)</f>
        <v>37</v>
      </c>
      <c r="R6766" s="4">
        <f>IFERROR(Table1[[#This Row],[Operating Profit]]/Table1[[#This Row],[Units Sold]],0)</f>
        <v>14.8</v>
      </c>
      <c r="S6766" s="4">
        <f>IFERROR((Table1[[#This Row],[Total Sales]]-Table1[[#This Row],[Operating Profit]])/Table1[[#This Row],[Units Sold]],0)</f>
        <v>22.2</v>
      </c>
      <c r="T6766" s="4" t="str">
        <f>IF(Table1[[#This Row],[Profit per unit]]&gt;$V$8,"Premium","Mass")</f>
        <v>Mass</v>
      </c>
      <c r="U6766" s="4"/>
    </row>
    <row r="6767" spans="2:21" ht="14.25" customHeight="1" x14ac:dyDescent="0.3">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c r="O6767" s="4" t="str">
        <f>TEXT(Table1[[#This Row],[Invoice Date]],"mmm")</f>
        <v>Jan</v>
      </c>
      <c r="P6767" s="4">
        <f>YEAR(Table1[[#This Row],[Invoice Date]])</f>
        <v>2021</v>
      </c>
      <c r="Q6767" s="4">
        <f>IFERROR(Table1[[#This Row],[Total Sales]]/Table1[[#This Row],[Units Sold]],4)</f>
        <v>27</v>
      </c>
      <c r="R6767" s="4">
        <f>IFERROR(Table1[[#This Row],[Operating Profit]]/Table1[[#This Row],[Units Sold]],0)</f>
        <v>11.879999999999999</v>
      </c>
      <c r="S6767" s="4">
        <f>IFERROR((Table1[[#This Row],[Total Sales]]-Table1[[#This Row],[Operating Profit]])/Table1[[#This Row],[Units Sold]],0)</f>
        <v>15.120000000000001</v>
      </c>
      <c r="T6767" s="4" t="str">
        <f>IF(Table1[[#This Row],[Profit per unit]]&gt;$V$8,"Premium","Mass")</f>
        <v>Mass</v>
      </c>
      <c r="U6767" s="4"/>
    </row>
    <row r="6768" spans="2:21" ht="14.25" customHeight="1" x14ac:dyDescent="0.3">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c r="O6768" s="4" t="str">
        <f>TEXT(Table1[[#This Row],[Invoice Date]],"mmm")</f>
        <v>Jan</v>
      </c>
      <c r="P6768" s="4">
        <f>YEAR(Table1[[#This Row],[Invoice Date]])</f>
        <v>2021</v>
      </c>
      <c r="Q6768" s="4">
        <f>IFERROR(Table1[[#This Row],[Total Sales]]/Table1[[#This Row],[Units Sold]],4)</f>
        <v>34</v>
      </c>
      <c r="R6768" s="4">
        <f>IFERROR(Table1[[#This Row],[Operating Profit]]/Table1[[#This Row],[Units Sold]],0)</f>
        <v>13.600000000000001</v>
      </c>
      <c r="S6768" s="4">
        <f>IFERROR((Table1[[#This Row],[Total Sales]]-Table1[[#This Row],[Operating Profit]])/Table1[[#This Row],[Units Sold]],0)</f>
        <v>20.399999999999999</v>
      </c>
      <c r="T6768" s="4" t="str">
        <f>IF(Table1[[#This Row],[Profit per unit]]&gt;$V$8,"Premium","Mass")</f>
        <v>Mass</v>
      </c>
      <c r="U6768" s="4"/>
    </row>
    <row r="6769" spans="2:21" ht="14.25" customHeight="1" x14ac:dyDescent="0.3">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c r="O6769" s="4" t="str">
        <f>TEXT(Table1[[#This Row],[Invoice Date]],"mmm")</f>
        <v>Jan</v>
      </c>
      <c r="P6769" s="4">
        <f>YEAR(Table1[[#This Row],[Invoice Date]])</f>
        <v>2021</v>
      </c>
      <c r="Q6769" s="4">
        <f>IFERROR(Table1[[#This Row],[Total Sales]]/Table1[[#This Row],[Units Sold]],4)</f>
        <v>48</v>
      </c>
      <c r="R6769" s="4">
        <f>IFERROR(Table1[[#This Row],[Operating Profit]]/Table1[[#This Row],[Units Sold]],0)</f>
        <v>22.56</v>
      </c>
      <c r="S6769" s="4">
        <f>IFERROR((Table1[[#This Row],[Total Sales]]-Table1[[#This Row],[Operating Profit]])/Table1[[#This Row],[Units Sold]],0)</f>
        <v>25.44</v>
      </c>
      <c r="T6769" s="4" t="str">
        <f>IF(Table1[[#This Row],[Profit per unit]]&gt;$V$8,"Premium","Mass")</f>
        <v>Mass</v>
      </c>
      <c r="U6769" s="4"/>
    </row>
    <row r="6770" spans="2:21" ht="14.25" customHeight="1" x14ac:dyDescent="0.3">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c r="O6770" s="4" t="str">
        <f>TEXT(Table1[[#This Row],[Invoice Date]],"mmm")</f>
        <v>Jan</v>
      </c>
      <c r="P6770" s="4">
        <f>YEAR(Table1[[#This Row],[Invoice Date]])</f>
        <v>2021</v>
      </c>
      <c r="Q6770" s="4">
        <f>IFERROR(Table1[[#This Row],[Total Sales]]/Table1[[#This Row],[Units Sold]],4)</f>
        <v>37</v>
      </c>
      <c r="R6770" s="4">
        <f>IFERROR(Table1[[#This Row],[Operating Profit]]/Table1[[#This Row],[Units Sold]],0)</f>
        <v>20.350000000000001</v>
      </c>
      <c r="S6770" s="4">
        <f>IFERROR((Table1[[#This Row],[Total Sales]]-Table1[[#This Row],[Operating Profit]])/Table1[[#This Row],[Units Sold]],0)</f>
        <v>16.649999999999999</v>
      </c>
      <c r="T6770" s="4" t="str">
        <f>IF(Table1[[#This Row],[Profit per unit]]&gt;$V$8,"Premium","Mass")</f>
        <v>Mass</v>
      </c>
      <c r="U6770" s="4"/>
    </row>
    <row r="6771" spans="2:21" ht="14.25" customHeight="1" x14ac:dyDescent="0.3">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c r="O6771" s="4" t="str">
        <f>TEXT(Table1[[#This Row],[Invoice Date]],"mmm")</f>
        <v>Feb</v>
      </c>
      <c r="P6771" s="4">
        <f>YEAR(Table1[[#This Row],[Invoice Date]])</f>
        <v>2021</v>
      </c>
      <c r="Q6771" s="4">
        <f>IFERROR(Table1[[#This Row],[Total Sales]]/Table1[[#This Row],[Units Sold]],4)</f>
        <v>37</v>
      </c>
      <c r="R6771" s="4">
        <f>IFERROR(Table1[[#This Row],[Operating Profit]]/Table1[[#This Row],[Units Sold]],0)</f>
        <v>18.5</v>
      </c>
      <c r="S6771" s="4">
        <f>IFERROR((Table1[[#This Row],[Total Sales]]-Table1[[#This Row],[Operating Profit]])/Table1[[#This Row],[Units Sold]],0)</f>
        <v>18.5</v>
      </c>
      <c r="T6771" s="4" t="str">
        <f>IF(Table1[[#This Row],[Profit per unit]]&gt;$V$8,"Premium","Mass")</f>
        <v>Mass</v>
      </c>
      <c r="U6771" s="4"/>
    </row>
    <row r="6772" spans="2:21" ht="14.25" customHeight="1" x14ac:dyDescent="0.3">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c r="O6772" s="4" t="str">
        <f>TEXT(Table1[[#This Row],[Invoice Date]],"mmm")</f>
        <v>Feb</v>
      </c>
      <c r="P6772" s="4">
        <f>YEAR(Table1[[#This Row],[Invoice Date]])</f>
        <v>2021</v>
      </c>
      <c r="Q6772" s="4">
        <f>IFERROR(Table1[[#This Row],[Total Sales]]/Table1[[#This Row],[Units Sold]],4)</f>
        <v>39</v>
      </c>
      <c r="R6772" s="4">
        <f>IFERROR(Table1[[#This Row],[Operating Profit]]/Table1[[#This Row],[Units Sold]],0)</f>
        <v>17.16</v>
      </c>
      <c r="S6772" s="4">
        <f>IFERROR((Table1[[#This Row],[Total Sales]]-Table1[[#This Row],[Operating Profit]])/Table1[[#This Row],[Units Sold]],0)</f>
        <v>21.84</v>
      </c>
      <c r="T6772" s="4" t="str">
        <f>IF(Table1[[#This Row],[Profit per unit]]&gt;$V$8,"Premium","Mass")</f>
        <v>Mass</v>
      </c>
      <c r="U6772" s="4"/>
    </row>
    <row r="6773" spans="2:21" ht="14.25" customHeight="1" x14ac:dyDescent="0.3">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c r="O6773" s="4" t="str">
        <f>TEXT(Table1[[#This Row],[Invoice Date]],"mmm")</f>
        <v>Feb</v>
      </c>
      <c r="P6773" s="4">
        <f>YEAR(Table1[[#This Row],[Invoice Date]])</f>
        <v>2021</v>
      </c>
      <c r="Q6773" s="4">
        <f>IFERROR(Table1[[#This Row],[Total Sales]]/Table1[[#This Row],[Units Sold]],4)</f>
        <v>29</v>
      </c>
      <c r="R6773" s="4">
        <f>IFERROR(Table1[[#This Row],[Operating Profit]]/Table1[[#This Row],[Units Sold]],0)</f>
        <v>12.47</v>
      </c>
      <c r="S6773" s="4">
        <f>IFERROR((Table1[[#This Row],[Total Sales]]-Table1[[#This Row],[Operating Profit]])/Table1[[#This Row],[Units Sold]],0)</f>
        <v>16.53</v>
      </c>
      <c r="T6773" s="4" t="str">
        <f>IF(Table1[[#This Row],[Profit per unit]]&gt;$V$8,"Premium","Mass")</f>
        <v>Mass</v>
      </c>
      <c r="U6773" s="4"/>
    </row>
    <row r="6774" spans="2:21" ht="14.25" customHeight="1" x14ac:dyDescent="0.3">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c r="O6774" s="4" t="str">
        <f>TEXT(Table1[[#This Row],[Invoice Date]],"mmm")</f>
        <v>Feb</v>
      </c>
      <c r="P6774" s="4">
        <f>YEAR(Table1[[#This Row],[Invoice Date]])</f>
        <v>2021</v>
      </c>
      <c r="Q6774" s="4">
        <f>IFERROR(Table1[[#This Row],[Total Sales]]/Table1[[#This Row],[Units Sold]],4)</f>
        <v>33</v>
      </c>
      <c r="R6774" s="4">
        <f>IFERROR(Table1[[#This Row],[Operating Profit]]/Table1[[#This Row],[Units Sold]],0)</f>
        <v>14.52</v>
      </c>
      <c r="S6774" s="4">
        <f>IFERROR((Table1[[#This Row],[Total Sales]]-Table1[[#This Row],[Operating Profit]])/Table1[[#This Row],[Units Sold]],0)</f>
        <v>18.48</v>
      </c>
      <c r="T6774" s="4" t="str">
        <f>IF(Table1[[#This Row],[Profit per unit]]&gt;$V$8,"Premium","Mass")</f>
        <v>Mass</v>
      </c>
      <c r="U6774" s="4"/>
    </row>
    <row r="6775" spans="2:21" ht="14.25" customHeight="1" x14ac:dyDescent="0.3">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c r="O6775" s="4" t="str">
        <f>TEXT(Table1[[#This Row],[Invoice Date]],"mmm")</f>
        <v>Feb</v>
      </c>
      <c r="P6775" s="4">
        <f>YEAR(Table1[[#This Row],[Invoice Date]])</f>
        <v>2021</v>
      </c>
      <c r="Q6775" s="4">
        <f>IFERROR(Table1[[#This Row],[Total Sales]]/Table1[[#This Row],[Units Sold]],4)</f>
        <v>48</v>
      </c>
      <c r="R6775" s="4">
        <f>IFERROR(Table1[[#This Row],[Operating Profit]]/Table1[[#This Row],[Units Sold]],0)</f>
        <v>21.599999999999998</v>
      </c>
      <c r="S6775" s="4">
        <f>IFERROR((Table1[[#This Row],[Total Sales]]-Table1[[#This Row],[Operating Profit]])/Table1[[#This Row],[Units Sold]],0)</f>
        <v>26.400000000000002</v>
      </c>
      <c r="T6775" s="4" t="str">
        <f>IF(Table1[[#This Row],[Profit per unit]]&gt;$V$8,"Premium","Mass")</f>
        <v>Mass</v>
      </c>
      <c r="U6775" s="4"/>
    </row>
    <row r="6776" spans="2:21" ht="14.25" customHeight="1" x14ac:dyDescent="0.3">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c r="O6776" s="4" t="str">
        <f>TEXT(Table1[[#This Row],[Invoice Date]],"mmm")</f>
        <v>Feb</v>
      </c>
      <c r="P6776" s="4">
        <f>YEAR(Table1[[#This Row],[Invoice Date]])</f>
        <v>2021</v>
      </c>
      <c r="Q6776" s="4">
        <f>IFERROR(Table1[[#This Row],[Total Sales]]/Table1[[#This Row],[Units Sold]],4)</f>
        <v>32</v>
      </c>
      <c r="R6776" s="4">
        <f>IFERROR(Table1[[#This Row],[Operating Profit]]/Table1[[#This Row],[Units Sold]],0)</f>
        <v>17.600000000000001</v>
      </c>
      <c r="S6776" s="4">
        <f>IFERROR((Table1[[#This Row],[Total Sales]]-Table1[[#This Row],[Operating Profit]])/Table1[[#This Row],[Units Sold]],0)</f>
        <v>14.4</v>
      </c>
      <c r="T6776" s="4" t="str">
        <f>IF(Table1[[#This Row],[Profit per unit]]&gt;$V$8,"Premium","Mass")</f>
        <v>Mass</v>
      </c>
      <c r="U6776" s="4"/>
    </row>
    <row r="6777" spans="2:21" ht="14.25" customHeight="1" x14ac:dyDescent="0.3">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c r="O6777" s="4" t="str">
        <f>TEXT(Table1[[#This Row],[Invoice Date]],"mmm")</f>
        <v>Mar</v>
      </c>
      <c r="P6777" s="4">
        <f>YEAR(Table1[[#This Row],[Invoice Date]])</f>
        <v>2021</v>
      </c>
      <c r="Q6777" s="4">
        <f>IFERROR(Table1[[#This Row],[Total Sales]]/Table1[[#This Row],[Units Sold]],4)</f>
        <v>39</v>
      </c>
      <c r="R6777" s="4">
        <f>IFERROR(Table1[[#This Row],[Operating Profit]]/Table1[[#This Row],[Units Sold]],0)</f>
        <v>19.11</v>
      </c>
      <c r="S6777" s="4">
        <f>IFERROR((Table1[[#This Row],[Total Sales]]-Table1[[#This Row],[Operating Profit]])/Table1[[#This Row],[Units Sold]],0)</f>
        <v>19.89</v>
      </c>
      <c r="T6777" s="4" t="str">
        <f>IF(Table1[[#This Row],[Profit per unit]]&gt;$V$8,"Premium","Mass")</f>
        <v>Mass</v>
      </c>
      <c r="U6777" s="4"/>
    </row>
    <row r="6778" spans="2:21" ht="14.25" customHeight="1" x14ac:dyDescent="0.3">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c r="O6778" s="4" t="str">
        <f>TEXT(Table1[[#This Row],[Invoice Date]],"mmm")</f>
        <v>Mar</v>
      </c>
      <c r="P6778" s="4">
        <f>YEAR(Table1[[#This Row],[Invoice Date]])</f>
        <v>2021</v>
      </c>
      <c r="Q6778" s="4">
        <f>IFERROR(Table1[[#This Row],[Total Sales]]/Table1[[#This Row],[Units Sold]],4)</f>
        <v>37</v>
      </c>
      <c r="R6778" s="4">
        <f>IFERROR(Table1[[#This Row],[Operating Profit]]/Table1[[#This Row],[Units Sold]],0)</f>
        <v>15.54</v>
      </c>
      <c r="S6778" s="4">
        <f>IFERROR((Table1[[#This Row],[Total Sales]]-Table1[[#This Row],[Operating Profit]])/Table1[[#This Row],[Units Sold]],0)</f>
        <v>21.46</v>
      </c>
      <c r="T6778" s="4" t="str">
        <f>IF(Table1[[#This Row],[Profit per unit]]&gt;$V$8,"Premium","Mass")</f>
        <v>Mass</v>
      </c>
      <c r="U6778" s="4"/>
    </row>
    <row r="6779" spans="2:21" ht="14.25" customHeight="1" x14ac:dyDescent="0.3">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c r="O6779" s="4" t="str">
        <f>TEXT(Table1[[#This Row],[Invoice Date]],"mmm")</f>
        <v>Mar</v>
      </c>
      <c r="P6779" s="4">
        <f>YEAR(Table1[[#This Row],[Invoice Date]])</f>
        <v>2021</v>
      </c>
      <c r="Q6779" s="4">
        <f>IFERROR(Table1[[#This Row],[Total Sales]]/Table1[[#This Row],[Units Sold]],4)</f>
        <v>27</v>
      </c>
      <c r="R6779" s="4">
        <f>IFERROR(Table1[[#This Row],[Operating Profit]]/Table1[[#This Row],[Units Sold]],0)</f>
        <v>11.34</v>
      </c>
      <c r="S6779" s="4">
        <f>IFERROR((Table1[[#This Row],[Total Sales]]-Table1[[#This Row],[Operating Profit]])/Table1[[#This Row],[Units Sold]],0)</f>
        <v>15.66</v>
      </c>
      <c r="T6779" s="4" t="str">
        <f>IF(Table1[[#This Row],[Profit per unit]]&gt;$V$8,"Premium","Mass")</f>
        <v>Mass</v>
      </c>
      <c r="U6779" s="4"/>
    </row>
    <row r="6780" spans="2:21" ht="14.25" customHeight="1" x14ac:dyDescent="0.3">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c r="O6780" s="4" t="str">
        <f>TEXT(Table1[[#This Row],[Invoice Date]],"mmm")</f>
        <v>Mar</v>
      </c>
      <c r="P6780" s="4">
        <f>YEAR(Table1[[#This Row],[Invoice Date]])</f>
        <v>2021</v>
      </c>
      <c r="Q6780" s="4">
        <f>IFERROR(Table1[[#This Row],[Total Sales]]/Table1[[#This Row],[Units Sold]],4)</f>
        <v>33</v>
      </c>
      <c r="R6780" s="4">
        <f>IFERROR(Table1[[#This Row],[Operating Profit]]/Table1[[#This Row],[Units Sold]],0)</f>
        <v>14.52</v>
      </c>
      <c r="S6780" s="4">
        <f>IFERROR((Table1[[#This Row],[Total Sales]]-Table1[[#This Row],[Operating Profit]])/Table1[[#This Row],[Units Sold]],0)</f>
        <v>18.48</v>
      </c>
      <c r="T6780" s="4" t="str">
        <f>IF(Table1[[#This Row],[Profit per unit]]&gt;$V$8,"Premium","Mass")</f>
        <v>Mass</v>
      </c>
      <c r="U6780" s="4"/>
    </row>
    <row r="6781" spans="2:21" ht="14.25" customHeight="1" x14ac:dyDescent="0.3">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c r="O6781" s="4" t="str">
        <f>TEXT(Table1[[#This Row],[Invoice Date]],"mmm")</f>
        <v>Mar</v>
      </c>
      <c r="P6781" s="4">
        <f>YEAR(Table1[[#This Row],[Invoice Date]])</f>
        <v>2021</v>
      </c>
      <c r="Q6781" s="4">
        <f>IFERROR(Table1[[#This Row],[Total Sales]]/Table1[[#This Row],[Units Sold]],4)</f>
        <v>47</v>
      </c>
      <c r="R6781" s="4">
        <f>IFERROR(Table1[[#This Row],[Operating Profit]]/Table1[[#This Row],[Units Sold]],0)</f>
        <v>23.5</v>
      </c>
      <c r="S6781" s="4">
        <f>IFERROR((Table1[[#This Row],[Total Sales]]-Table1[[#This Row],[Operating Profit]])/Table1[[#This Row],[Units Sold]],0)</f>
        <v>23.5</v>
      </c>
      <c r="T6781" s="4" t="str">
        <f>IF(Table1[[#This Row],[Profit per unit]]&gt;$V$8,"Premium","Mass")</f>
        <v>Mass</v>
      </c>
      <c r="U6781" s="4"/>
    </row>
    <row r="6782" spans="2:21" ht="14.25" customHeight="1" x14ac:dyDescent="0.3">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c r="O6782" s="4" t="str">
        <f>TEXT(Table1[[#This Row],[Invoice Date]],"mmm")</f>
        <v>Mar</v>
      </c>
      <c r="P6782" s="4">
        <f>YEAR(Table1[[#This Row],[Invoice Date]])</f>
        <v>2021</v>
      </c>
      <c r="Q6782" s="4">
        <f>IFERROR(Table1[[#This Row],[Total Sales]]/Table1[[#This Row],[Units Sold]],4)</f>
        <v>37</v>
      </c>
      <c r="R6782" s="4">
        <f>IFERROR(Table1[[#This Row],[Operating Profit]]/Table1[[#This Row],[Units Sold]],0)</f>
        <v>19.61</v>
      </c>
      <c r="S6782" s="4">
        <f>IFERROR((Table1[[#This Row],[Total Sales]]-Table1[[#This Row],[Operating Profit]])/Table1[[#This Row],[Units Sold]],0)</f>
        <v>17.39</v>
      </c>
      <c r="T6782" s="4" t="str">
        <f>IF(Table1[[#This Row],[Profit per unit]]&gt;$V$8,"Premium","Mass")</f>
        <v>Mass</v>
      </c>
      <c r="U6782" s="4"/>
    </row>
    <row r="6783" spans="2:21" ht="14.25" customHeight="1" x14ac:dyDescent="0.3">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c r="O6783" s="4" t="str">
        <f>TEXT(Table1[[#This Row],[Invoice Date]],"mmm")</f>
        <v>Apr</v>
      </c>
      <c r="P6783" s="4">
        <f>YEAR(Table1[[#This Row],[Invoice Date]])</f>
        <v>2021</v>
      </c>
      <c r="Q6783" s="4">
        <f>IFERROR(Table1[[#This Row],[Total Sales]]/Table1[[#This Row],[Units Sold]],4)</f>
        <v>38</v>
      </c>
      <c r="R6783" s="4">
        <f>IFERROR(Table1[[#This Row],[Operating Profit]]/Table1[[#This Row],[Units Sold]],0)</f>
        <v>17.479999999999997</v>
      </c>
      <c r="S6783" s="4">
        <f>IFERROR((Table1[[#This Row],[Total Sales]]-Table1[[#This Row],[Operating Profit]])/Table1[[#This Row],[Units Sold]],0)</f>
        <v>20.520000000000003</v>
      </c>
      <c r="T6783" s="4" t="str">
        <f>IF(Table1[[#This Row],[Profit per unit]]&gt;$V$8,"Premium","Mass")</f>
        <v>Mass</v>
      </c>
      <c r="U6783" s="4"/>
    </row>
    <row r="6784" spans="2:21" ht="14.25" customHeight="1" x14ac:dyDescent="0.3">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c r="O6784" s="4" t="str">
        <f>TEXT(Table1[[#This Row],[Invoice Date]],"mmm")</f>
        <v>Apr</v>
      </c>
      <c r="P6784" s="4">
        <f>YEAR(Table1[[#This Row],[Invoice Date]])</f>
        <v>2021</v>
      </c>
      <c r="Q6784" s="4">
        <f>IFERROR(Table1[[#This Row],[Total Sales]]/Table1[[#This Row],[Units Sold]],4)</f>
        <v>39</v>
      </c>
      <c r="R6784" s="4">
        <f>IFERROR(Table1[[#This Row],[Operating Profit]]/Table1[[#This Row],[Units Sold]],0)</f>
        <v>15.989999999999998</v>
      </c>
      <c r="S6784" s="4">
        <f>IFERROR((Table1[[#This Row],[Total Sales]]-Table1[[#This Row],[Operating Profit]])/Table1[[#This Row],[Units Sold]],0)</f>
        <v>23.01</v>
      </c>
      <c r="T6784" s="4" t="str">
        <f>IF(Table1[[#This Row],[Profit per unit]]&gt;$V$8,"Premium","Mass")</f>
        <v>Mass</v>
      </c>
      <c r="U6784" s="4"/>
    </row>
    <row r="6785" spans="2:21" ht="14.25" customHeight="1" x14ac:dyDescent="0.3">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c r="O6785" s="4" t="str">
        <f>TEXT(Table1[[#This Row],[Invoice Date]],"mmm")</f>
        <v>Apr</v>
      </c>
      <c r="P6785" s="4">
        <f>YEAR(Table1[[#This Row],[Invoice Date]])</f>
        <v>2021</v>
      </c>
      <c r="Q6785" s="4">
        <f>IFERROR(Table1[[#This Row],[Total Sales]]/Table1[[#This Row],[Units Sold]],4)</f>
        <v>29</v>
      </c>
      <c r="R6785" s="4">
        <f>IFERROR(Table1[[#This Row],[Operating Profit]]/Table1[[#This Row],[Units Sold]],0)</f>
        <v>11.6</v>
      </c>
      <c r="S6785" s="4">
        <f>IFERROR((Table1[[#This Row],[Total Sales]]-Table1[[#This Row],[Operating Profit]])/Table1[[#This Row],[Units Sold]],0)</f>
        <v>17.399999999999999</v>
      </c>
      <c r="T6785" s="4" t="str">
        <f>IF(Table1[[#This Row],[Profit per unit]]&gt;$V$8,"Premium","Mass")</f>
        <v>Mass</v>
      </c>
      <c r="U6785" s="4"/>
    </row>
    <row r="6786" spans="2:21" ht="14.25" customHeight="1" x14ac:dyDescent="0.3">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c r="O6786" s="4" t="str">
        <f>TEXT(Table1[[#This Row],[Invoice Date]],"mmm")</f>
        <v>Apr</v>
      </c>
      <c r="P6786" s="4">
        <f>YEAR(Table1[[#This Row],[Invoice Date]])</f>
        <v>2021</v>
      </c>
      <c r="Q6786" s="4">
        <f>IFERROR(Table1[[#This Row],[Total Sales]]/Table1[[#This Row],[Units Sold]],4)</f>
        <v>34</v>
      </c>
      <c r="R6786" s="4">
        <f>IFERROR(Table1[[#This Row],[Operating Profit]]/Table1[[#This Row],[Units Sold]],0)</f>
        <v>14.62</v>
      </c>
      <c r="S6786" s="4">
        <f>IFERROR((Table1[[#This Row],[Total Sales]]-Table1[[#This Row],[Operating Profit]])/Table1[[#This Row],[Units Sold]],0)</f>
        <v>19.380000000000003</v>
      </c>
      <c r="T6786" s="4" t="str">
        <f>IF(Table1[[#This Row],[Profit per unit]]&gt;$V$8,"Premium","Mass")</f>
        <v>Mass</v>
      </c>
      <c r="U6786" s="4"/>
    </row>
    <row r="6787" spans="2:21" ht="14.25" customHeight="1" x14ac:dyDescent="0.3">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c r="O6787" s="4" t="str">
        <f>TEXT(Table1[[#This Row],[Invoice Date]],"mmm")</f>
        <v>Apr</v>
      </c>
      <c r="P6787" s="4">
        <f>YEAR(Table1[[#This Row],[Invoice Date]])</f>
        <v>2021</v>
      </c>
      <c r="Q6787" s="4">
        <f>IFERROR(Table1[[#This Row],[Total Sales]]/Table1[[#This Row],[Units Sold]],4)</f>
        <v>56</v>
      </c>
      <c r="R6787" s="4">
        <f>IFERROR(Table1[[#This Row],[Operating Profit]]/Table1[[#This Row],[Units Sold]],0)</f>
        <v>25.759999999999998</v>
      </c>
      <c r="S6787" s="4">
        <f>IFERROR((Table1[[#This Row],[Total Sales]]-Table1[[#This Row],[Operating Profit]])/Table1[[#This Row],[Units Sold]],0)</f>
        <v>30.240000000000002</v>
      </c>
      <c r="T6787" s="4" t="str">
        <f>IF(Table1[[#This Row],[Profit per unit]]&gt;$V$8,"Premium","Mass")</f>
        <v>Mass</v>
      </c>
      <c r="U6787" s="4"/>
    </row>
    <row r="6788" spans="2:21" ht="14.25" customHeight="1" x14ac:dyDescent="0.3">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c r="O6788" s="4" t="str">
        <f>TEXT(Table1[[#This Row],[Invoice Date]],"mmm")</f>
        <v>Apr</v>
      </c>
      <c r="P6788" s="4">
        <f>YEAR(Table1[[#This Row],[Invoice Date]])</f>
        <v>2021</v>
      </c>
      <c r="Q6788" s="4">
        <f>IFERROR(Table1[[#This Row],[Total Sales]]/Table1[[#This Row],[Units Sold]],4)</f>
        <v>48</v>
      </c>
      <c r="R6788" s="4">
        <f>IFERROR(Table1[[#This Row],[Operating Profit]]/Table1[[#This Row],[Units Sold]],0)</f>
        <v>25.44</v>
      </c>
      <c r="S6788" s="4">
        <f>IFERROR((Table1[[#This Row],[Total Sales]]-Table1[[#This Row],[Operating Profit]])/Table1[[#This Row],[Units Sold]],0)</f>
        <v>22.56</v>
      </c>
      <c r="T6788" s="4" t="str">
        <f>IF(Table1[[#This Row],[Profit per unit]]&gt;$V$8,"Premium","Mass")</f>
        <v>Mass</v>
      </c>
      <c r="U6788" s="4"/>
    </row>
    <row r="6789" spans="2:21" ht="14.25" customHeight="1" x14ac:dyDescent="0.3">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c r="O6789" s="4" t="str">
        <f>TEXT(Table1[[#This Row],[Invoice Date]],"mmm")</f>
        <v>May</v>
      </c>
      <c r="P6789" s="4">
        <f>YEAR(Table1[[#This Row],[Invoice Date]])</f>
        <v>2021</v>
      </c>
      <c r="Q6789" s="4">
        <f>IFERROR(Table1[[#This Row],[Total Sales]]/Table1[[#This Row],[Units Sold]],4)</f>
        <v>58</v>
      </c>
      <c r="R6789" s="4">
        <f>IFERROR(Table1[[#This Row],[Operating Profit]]/Table1[[#This Row],[Units Sold]],0)</f>
        <v>27.259999999999998</v>
      </c>
      <c r="S6789" s="4">
        <f>IFERROR((Table1[[#This Row],[Total Sales]]-Table1[[#This Row],[Operating Profit]])/Table1[[#This Row],[Units Sold]],0)</f>
        <v>30.740000000000006</v>
      </c>
      <c r="T6789" s="4" t="str">
        <f>IF(Table1[[#This Row],[Profit per unit]]&gt;$V$8,"Premium","Mass")</f>
        <v>Mass</v>
      </c>
      <c r="U6789" s="4"/>
    </row>
    <row r="6790" spans="2:21" ht="14.25" customHeight="1" x14ac:dyDescent="0.3">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c r="O6790" s="4" t="str">
        <f>TEXT(Table1[[#This Row],[Invoice Date]],"mmm")</f>
        <v>May</v>
      </c>
      <c r="P6790" s="4">
        <f>YEAR(Table1[[#This Row],[Invoice Date]])</f>
        <v>2021</v>
      </c>
      <c r="Q6790" s="4">
        <f>IFERROR(Table1[[#This Row],[Total Sales]]/Table1[[#This Row],[Units Sold]],4)</f>
        <v>45</v>
      </c>
      <c r="R6790" s="4">
        <f>IFERROR(Table1[[#This Row],[Operating Profit]]/Table1[[#This Row],[Units Sold]],0)</f>
        <v>20.249999999999996</v>
      </c>
      <c r="S6790" s="4">
        <f>IFERROR((Table1[[#This Row],[Total Sales]]-Table1[[#This Row],[Operating Profit]])/Table1[[#This Row],[Units Sold]],0)</f>
        <v>24.750000000000004</v>
      </c>
      <c r="T6790" s="4" t="str">
        <f>IF(Table1[[#This Row],[Profit per unit]]&gt;$V$8,"Premium","Mass")</f>
        <v>Mass</v>
      </c>
      <c r="U6790" s="4"/>
    </row>
    <row r="6791" spans="2:21" ht="14.25" customHeight="1" x14ac:dyDescent="0.3">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c r="O6791" s="4" t="str">
        <f>TEXT(Table1[[#This Row],[Invoice Date]],"mmm")</f>
        <v>May</v>
      </c>
      <c r="P6791" s="4">
        <f>YEAR(Table1[[#This Row],[Invoice Date]])</f>
        <v>2021</v>
      </c>
      <c r="Q6791" s="4">
        <f>IFERROR(Table1[[#This Row],[Total Sales]]/Table1[[#This Row],[Units Sold]],4)</f>
        <v>43</v>
      </c>
      <c r="R6791" s="4">
        <f>IFERROR(Table1[[#This Row],[Operating Profit]]/Table1[[#This Row],[Units Sold]],0)</f>
        <v>18.059999999999999</v>
      </c>
      <c r="S6791" s="4">
        <f>IFERROR((Table1[[#This Row],[Total Sales]]-Table1[[#This Row],[Operating Profit]])/Table1[[#This Row],[Units Sold]],0)</f>
        <v>24.94</v>
      </c>
      <c r="T6791" s="4" t="str">
        <f>IF(Table1[[#This Row],[Profit per unit]]&gt;$V$8,"Premium","Mass")</f>
        <v>Mass</v>
      </c>
      <c r="U6791" s="4"/>
    </row>
    <row r="6792" spans="2:21" ht="14.25" customHeight="1" x14ac:dyDescent="0.3">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c r="O6792" s="4" t="str">
        <f>TEXT(Table1[[#This Row],[Invoice Date]],"mmm")</f>
        <v>May</v>
      </c>
      <c r="P6792" s="4">
        <f>YEAR(Table1[[#This Row],[Invoice Date]])</f>
        <v>2021</v>
      </c>
      <c r="Q6792" s="4">
        <f>IFERROR(Table1[[#This Row],[Total Sales]]/Table1[[#This Row],[Units Sold]],4)</f>
        <v>43</v>
      </c>
      <c r="R6792" s="4">
        <f>IFERROR(Table1[[#This Row],[Operating Profit]]/Table1[[#This Row],[Units Sold]],0)</f>
        <v>19.349999999999998</v>
      </c>
      <c r="S6792" s="4">
        <f>IFERROR((Table1[[#This Row],[Total Sales]]-Table1[[#This Row],[Operating Profit]])/Table1[[#This Row],[Units Sold]],0)</f>
        <v>23.650000000000002</v>
      </c>
      <c r="T6792" s="4" t="str">
        <f>IF(Table1[[#This Row],[Profit per unit]]&gt;$V$8,"Premium","Mass")</f>
        <v>Mass</v>
      </c>
      <c r="U6792" s="4"/>
    </row>
    <row r="6793" spans="2:21" ht="14.25" customHeight="1" x14ac:dyDescent="0.3">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c r="O6793" s="4" t="str">
        <f>TEXT(Table1[[#This Row],[Invoice Date]],"mmm")</f>
        <v>May</v>
      </c>
      <c r="P6793" s="4">
        <f>YEAR(Table1[[#This Row],[Invoice Date]])</f>
        <v>2021</v>
      </c>
      <c r="Q6793" s="4">
        <f>IFERROR(Table1[[#This Row],[Total Sales]]/Table1[[#This Row],[Units Sold]],4)</f>
        <v>51</v>
      </c>
      <c r="R6793" s="4">
        <f>IFERROR(Table1[[#This Row],[Operating Profit]]/Table1[[#This Row],[Units Sold]],0)</f>
        <v>25.5</v>
      </c>
      <c r="S6793" s="4">
        <f>IFERROR((Table1[[#This Row],[Total Sales]]-Table1[[#This Row],[Operating Profit]])/Table1[[#This Row],[Units Sold]],0)</f>
        <v>25.5</v>
      </c>
      <c r="T6793" s="4" t="str">
        <f>IF(Table1[[#This Row],[Profit per unit]]&gt;$V$8,"Premium","Mass")</f>
        <v>Mass</v>
      </c>
      <c r="U6793" s="4"/>
    </row>
    <row r="6794" spans="2:21" ht="14.25" customHeight="1" x14ac:dyDescent="0.3">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c r="O6794" s="4" t="str">
        <f>TEXT(Table1[[#This Row],[Invoice Date]],"mmm")</f>
        <v>May</v>
      </c>
      <c r="P6794" s="4">
        <f>YEAR(Table1[[#This Row],[Invoice Date]])</f>
        <v>2021</v>
      </c>
      <c r="Q6794" s="4">
        <f>IFERROR(Table1[[#This Row],[Total Sales]]/Table1[[#This Row],[Units Sold]],4)</f>
        <v>58</v>
      </c>
      <c r="R6794" s="4">
        <f>IFERROR(Table1[[#This Row],[Operating Profit]]/Table1[[#This Row],[Units Sold]],0)</f>
        <v>29.580000000000002</v>
      </c>
      <c r="S6794" s="4">
        <f>IFERROR((Table1[[#This Row],[Total Sales]]-Table1[[#This Row],[Operating Profit]])/Table1[[#This Row],[Units Sold]],0)</f>
        <v>28.419999999999998</v>
      </c>
      <c r="T6794" s="4" t="str">
        <f>IF(Table1[[#This Row],[Profit per unit]]&gt;$V$8,"Premium","Mass")</f>
        <v>Mass</v>
      </c>
      <c r="U6794" s="4"/>
    </row>
    <row r="6795" spans="2:21" ht="14.25" customHeight="1" x14ac:dyDescent="0.3">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c r="O6795" s="4" t="str">
        <f>TEXT(Table1[[#This Row],[Invoice Date]],"mmm")</f>
        <v>Jun</v>
      </c>
      <c r="P6795" s="4">
        <f>YEAR(Table1[[#This Row],[Invoice Date]])</f>
        <v>2021</v>
      </c>
      <c r="Q6795" s="4">
        <f>IFERROR(Table1[[#This Row],[Total Sales]]/Table1[[#This Row],[Units Sold]],4)</f>
        <v>41</v>
      </c>
      <c r="R6795" s="4">
        <f>IFERROR(Table1[[#This Row],[Operating Profit]]/Table1[[#This Row],[Units Sold]],0)</f>
        <v>18.86</v>
      </c>
      <c r="S6795" s="4">
        <f>IFERROR((Table1[[#This Row],[Total Sales]]-Table1[[#This Row],[Operating Profit]])/Table1[[#This Row],[Units Sold]],0)</f>
        <v>22.14</v>
      </c>
      <c r="T6795" s="4" t="str">
        <f>IF(Table1[[#This Row],[Profit per unit]]&gt;$V$8,"Premium","Mass")</f>
        <v>Mass</v>
      </c>
      <c r="U6795" s="4"/>
    </row>
    <row r="6796" spans="2:21" ht="14.25" customHeight="1" x14ac:dyDescent="0.3">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c r="O6796" s="4" t="str">
        <f>TEXT(Table1[[#This Row],[Invoice Date]],"mmm")</f>
        <v>Jun</v>
      </c>
      <c r="P6796" s="4">
        <f>YEAR(Table1[[#This Row],[Invoice Date]])</f>
        <v>2021</v>
      </c>
      <c r="Q6796" s="4">
        <f>IFERROR(Table1[[#This Row],[Total Sales]]/Table1[[#This Row],[Units Sold]],4)</f>
        <v>39</v>
      </c>
      <c r="R6796" s="4">
        <f>IFERROR(Table1[[#This Row],[Operating Profit]]/Table1[[#This Row],[Units Sold]],0)</f>
        <v>15.6</v>
      </c>
      <c r="S6796" s="4">
        <f>IFERROR((Table1[[#This Row],[Total Sales]]-Table1[[#This Row],[Operating Profit]])/Table1[[#This Row],[Units Sold]],0)</f>
        <v>23.4</v>
      </c>
      <c r="T6796" s="4" t="str">
        <f>IF(Table1[[#This Row],[Profit per unit]]&gt;$V$8,"Premium","Mass")</f>
        <v>Mass</v>
      </c>
      <c r="U6796" s="4"/>
    </row>
    <row r="6797" spans="2:21" ht="14.25" customHeight="1" x14ac:dyDescent="0.3">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c r="O6797" s="4" t="str">
        <f>TEXT(Table1[[#This Row],[Invoice Date]],"mmm")</f>
        <v>Jun</v>
      </c>
      <c r="P6797" s="4">
        <f>YEAR(Table1[[#This Row],[Invoice Date]])</f>
        <v>2021</v>
      </c>
      <c r="Q6797" s="4">
        <f>IFERROR(Table1[[#This Row],[Total Sales]]/Table1[[#This Row],[Units Sold]],4)</f>
        <v>32</v>
      </c>
      <c r="R6797" s="4">
        <f>IFERROR(Table1[[#This Row],[Operating Profit]]/Table1[[#This Row],[Units Sold]],0)</f>
        <v>13.76</v>
      </c>
      <c r="S6797" s="4">
        <f>IFERROR((Table1[[#This Row],[Total Sales]]-Table1[[#This Row],[Operating Profit]])/Table1[[#This Row],[Units Sold]],0)</f>
        <v>18.240000000000002</v>
      </c>
      <c r="T6797" s="4" t="str">
        <f>IF(Table1[[#This Row],[Profit per unit]]&gt;$V$8,"Premium","Mass")</f>
        <v>Mass</v>
      </c>
      <c r="U6797" s="4"/>
    </row>
    <row r="6798" spans="2:21" ht="14.25" customHeight="1" x14ac:dyDescent="0.3">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c r="O6798" s="4" t="str">
        <f>TEXT(Table1[[#This Row],[Invoice Date]],"mmm")</f>
        <v>Jun</v>
      </c>
      <c r="P6798" s="4">
        <f>YEAR(Table1[[#This Row],[Invoice Date]])</f>
        <v>2021</v>
      </c>
      <c r="Q6798" s="4">
        <f>IFERROR(Table1[[#This Row],[Total Sales]]/Table1[[#This Row],[Units Sold]],4)</f>
        <v>32</v>
      </c>
      <c r="R6798" s="4">
        <f>IFERROR(Table1[[#This Row],[Operating Profit]]/Table1[[#This Row],[Units Sold]],0)</f>
        <v>14.399999999999999</v>
      </c>
      <c r="S6798" s="4">
        <f>IFERROR((Table1[[#This Row],[Total Sales]]-Table1[[#This Row],[Operating Profit]])/Table1[[#This Row],[Units Sold]],0)</f>
        <v>17.600000000000001</v>
      </c>
      <c r="T6798" s="4" t="str">
        <f>IF(Table1[[#This Row],[Profit per unit]]&gt;$V$8,"Premium","Mass")</f>
        <v>Mass</v>
      </c>
      <c r="U6798" s="4"/>
    </row>
    <row r="6799" spans="2:21" ht="14.25" customHeight="1" x14ac:dyDescent="0.3">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c r="O6799" s="4" t="str">
        <f>TEXT(Table1[[#This Row],[Invoice Date]],"mmm")</f>
        <v>Jun</v>
      </c>
      <c r="P6799" s="4">
        <f>YEAR(Table1[[#This Row],[Invoice Date]])</f>
        <v>2021</v>
      </c>
      <c r="Q6799" s="4">
        <f>IFERROR(Table1[[#This Row],[Total Sales]]/Table1[[#This Row],[Units Sold]],4)</f>
        <v>41</v>
      </c>
      <c r="R6799" s="4">
        <f>IFERROR(Table1[[#This Row],[Operating Profit]]/Table1[[#This Row],[Units Sold]],0)</f>
        <v>18.45</v>
      </c>
      <c r="S6799" s="4">
        <f>IFERROR((Table1[[#This Row],[Total Sales]]-Table1[[#This Row],[Operating Profit]])/Table1[[#This Row],[Units Sold]],0)</f>
        <v>22.550000000000004</v>
      </c>
      <c r="T6799" s="4" t="str">
        <f>IF(Table1[[#This Row],[Profit per unit]]&gt;$V$8,"Premium","Mass")</f>
        <v>Mass</v>
      </c>
      <c r="U6799" s="4"/>
    </row>
    <row r="6800" spans="2:21" ht="14.25" customHeight="1" x14ac:dyDescent="0.3">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c r="O6800" s="4" t="str">
        <f>TEXT(Table1[[#This Row],[Invoice Date]],"mmm")</f>
        <v>Jun</v>
      </c>
      <c r="P6800" s="4">
        <f>YEAR(Table1[[#This Row],[Invoice Date]])</f>
        <v>2021</v>
      </c>
      <c r="Q6800" s="4">
        <f>IFERROR(Table1[[#This Row],[Total Sales]]/Table1[[#This Row],[Units Sold]],4)</f>
        <v>50</v>
      </c>
      <c r="R6800" s="4">
        <f>IFERROR(Table1[[#This Row],[Operating Profit]]/Table1[[#This Row],[Units Sold]],0)</f>
        <v>26.5</v>
      </c>
      <c r="S6800" s="4">
        <f>IFERROR((Table1[[#This Row],[Total Sales]]-Table1[[#This Row],[Operating Profit]])/Table1[[#This Row],[Units Sold]],0)</f>
        <v>23.5</v>
      </c>
      <c r="T6800" s="4" t="str">
        <f>IF(Table1[[#This Row],[Profit per unit]]&gt;$V$8,"Premium","Mass")</f>
        <v>Mass</v>
      </c>
      <c r="U6800" s="4"/>
    </row>
    <row r="6801" spans="2:21" ht="14.25" customHeight="1" x14ac:dyDescent="0.3">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c r="O6801" s="4" t="str">
        <f>TEXT(Table1[[#This Row],[Invoice Date]],"mmm")</f>
        <v>Jul</v>
      </c>
      <c r="P6801" s="4">
        <f>YEAR(Table1[[#This Row],[Invoice Date]])</f>
        <v>2021</v>
      </c>
      <c r="Q6801" s="4">
        <f>IFERROR(Table1[[#This Row],[Total Sales]]/Table1[[#This Row],[Units Sold]],4)</f>
        <v>47</v>
      </c>
      <c r="R6801" s="4">
        <f>IFERROR(Table1[[#This Row],[Operating Profit]]/Table1[[#This Row],[Units Sold]],0)</f>
        <v>21.619999999999997</v>
      </c>
      <c r="S6801" s="4">
        <f>IFERROR((Table1[[#This Row],[Total Sales]]-Table1[[#This Row],[Operating Profit]])/Table1[[#This Row],[Units Sold]],0)</f>
        <v>25.380000000000003</v>
      </c>
      <c r="T6801" s="4" t="str">
        <f>IF(Table1[[#This Row],[Profit per unit]]&gt;$V$8,"Premium","Mass")</f>
        <v>Mass</v>
      </c>
      <c r="U6801" s="4"/>
    </row>
    <row r="6802" spans="2:21" ht="14.25" customHeight="1" x14ac:dyDescent="0.3">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c r="O6802" s="4" t="str">
        <f>TEXT(Table1[[#This Row],[Invoice Date]],"mmm")</f>
        <v>Jul</v>
      </c>
      <c r="P6802" s="4">
        <f>YEAR(Table1[[#This Row],[Invoice Date]])</f>
        <v>2021</v>
      </c>
      <c r="Q6802" s="4">
        <f>IFERROR(Table1[[#This Row],[Total Sales]]/Table1[[#This Row],[Units Sold]],4)</f>
        <v>44</v>
      </c>
      <c r="R6802" s="4">
        <f>IFERROR(Table1[[#This Row],[Operating Profit]]/Table1[[#This Row],[Units Sold]],0)</f>
        <v>19.8</v>
      </c>
      <c r="S6802" s="4">
        <f>IFERROR((Table1[[#This Row],[Total Sales]]-Table1[[#This Row],[Operating Profit]])/Table1[[#This Row],[Units Sold]],0)</f>
        <v>24.2</v>
      </c>
      <c r="T6802" s="4" t="str">
        <f>IF(Table1[[#This Row],[Profit per unit]]&gt;$V$8,"Premium","Mass")</f>
        <v>Mass</v>
      </c>
      <c r="U6802" s="4"/>
    </row>
    <row r="6803" spans="2:21" ht="14.25" customHeight="1" x14ac:dyDescent="0.3">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c r="O6803" s="4" t="str">
        <f>TEXT(Table1[[#This Row],[Invoice Date]],"mmm")</f>
        <v>Jul</v>
      </c>
      <c r="P6803" s="4">
        <f>YEAR(Table1[[#This Row],[Invoice Date]])</f>
        <v>2021</v>
      </c>
      <c r="Q6803" s="4">
        <f>IFERROR(Table1[[#This Row],[Total Sales]]/Table1[[#This Row],[Units Sold]],4)</f>
        <v>37</v>
      </c>
      <c r="R6803" s="4">
        <f>IFERROR(Table1[[#This Row],[Operating Profit]]/Table1[[#This Row],[Units Sold]],0)</f>
        <v>15.54</v>
      </c>
      <c r="S6803" s="4">
        <f>IFERROR((Table1[[#This Row],[Total Sales]]-Table1[[#This Row],[Operating Profit]])/Table1[[#This Row],[Units Sold]],0)</f>
        <v>21.46</v>
      </c>
      <c r="T6803" s="4" t="str">
        <f>IF(Table1[[#This Row],[Profit per unit]]&gt;$V$8,"Premium","Mass")</f>
        <v>Mass</v>
      </c>
      <c r="U6803" s="4"/>
    </row>
    <row r="6804" spans="2:21" ht="14.25" customHeight="1" x14ac:dyDescent="0.3">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c r="O6804" s="4" t="str">
        <f>TEXT(Table1[[#This Row],[Invoice Date]],"mmm")</f>
        <v>Jul</v>
      </c>
      <c r="P6804" s="4">
        <f>YEAR(Table1[[#This Row],[Invoice Date]])</f>
        <v>2021</v>
      </c>
      <c r="Q6804" s="4">
        <f>IFERROR(Table1[[#This Row],[Total Sales]]/Table1[[#This Row],[Units Sold]],4)</f>
        <v>38</v>
      </c>
      <c r="R6804" s="4">
        <f>IFERROR(Table1[[#This Row],[Operating Profit]]/Table1[[#This Row],[Units Sold]],0)</f>
        <v>16.34</v>
      </c>
      <c r="S6804" s="4">
        <f>IFERROR((Table1[[#This Row],[Total Sales]]-Table1[[#This Row],[Operating Profit]])/Table1[[#This Row],[Units Sold]],0)</f>
        <v>21.66</v>
      </c>
      <c r="T6804" s="4" t="str">
        <f>IF(Table1[[#This Row],[Profit per unit]]&gt;$V$8,"Premium","Mass")</f>
        <v>Mass</v>
      </c>
      <c r="U6804" s="4"/>
    </row>
    <row r="6805" spans="2:21" ht="14.25" customHeight="1" x14ac:dyDescent="0.3">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c r="O6805" s="4" t="str">
        <f>TEXT(Table1[[#This Row],[Invoice Date]],"mmm")</f>
        <v>Jul</v>
      </c>
      <c r="P6805" s="4">
        <f>YEAR(Table1[[#This Row],[Invoice Date]])</f>
        <v>2021</v>
      </c>
      <c r="Q6805" s="4">
        <f>IFERROR(Table1[[#This Row],[Total Sales]]/Table1[[#This Row],[Units Sold]],4)</f>
        <v>49</v>
      </c>
      <c r="R6805" s="4">
        <f>IFERROR(Table1[[#This Row],[Operating Profit]]/Table1[[#This Row],[Units Sold]],0)</f>
        <v>22.54</v>
      </c>
      <c r="S6805" s="4">
        <f>IFERROR((Table1[[#This Row],[Total Sales]]-Table1[[#This Row],[Operating Profit]])/Table1[[#This Row],[Units Sold]],0)</f>
        <v>26.46</v>
      </c>
      <c r="T6805" s="4" t="str">
        <f>IF(Table1[[#This Row],[Profit per unit]]&gt;$V$8,"Premium","Mass")</f>
        <v>Mass</v>
      </c>
      <c r="U6805" s="4"/>
    </row>
    <row r="6806" spans="2:21" ht="14.25" customHeight="1" x14ac:dyDescent="0.3">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c r="O6806" s="4" t="str">
        <f>TEXT(Table1[[#This Row],[Invoice Date]],"mmm")</f>
        <v>Jul</v>
      </c>
      <c r="P6806" s="4">
        <f>YEAR(Table1[[#This Row],[Invoice Date]])</f>
        <v>2021</v>
      </c>
      <c r="Q6806" s="4">
        <f>IFERROR(Table1[[#This Row],[Total Sales]]/Table1[[#This Row],[Units Sold]],4)</f>
        <v>53</v>
      </c>
      <c r="R6806" s="4">
        <f>IFERROR(Table1[[#This Row],[Operating Profit]]/Table1[[#This Row],[Units Sold]],0)</f>
        <v>28.09</v>
      </c>
      <c r="S6806" s="4">
        <f>IFERROR((Table1[[#This Row],[Total Sales]]-Table1[[#This Row],[Operating Profit]])/Table1[[#This Row],[Units Sold]],0)</f>
        <v>24.91</v>
      </c>
      <c r="T6806" s="4" t="str">
        <f>IF(Table1[[#This Row],[Profit per unit]]&gt;$V$8,"Premium","Mass")</f>
        <v>Mass</v>
      </c>
      <c r="U6806" s="4"/>
    </row>
    <row r="6807" spans="2:21" ht="14.25" customHeight="1" x14ac:dyDescent="0.3">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c r="O6807" s="4" t="str">
        <f>TEXT(Table1[[#This Row],[Invoice Date]],"mmm")</f>
        <v>Aug</v>
      </c>
      <c r="P6807" s="4">
        <f>YEAR(Table1[[#This Row],[Invoice Date]])</f>
        <v>2021</v>
      </c>
      <c r="Q6807" s="4">
        <f>IFERROR(Table1[[#This Row],[Total Sales]]/Table1[[#This Row],[Units Sold]],4)</f>
        <v>49</v>
      </c>
      <c r="R6807" s="4">
        <f>IFERROR(Table1[[#This Row],[Operating Profit]]/Table1[[#This Row],[Units Sold]],0)</f>
        <v>23.52</v>
      </c>
      <c r="S6807" s="4">
        <f>IFERROR((Table1[[#This Row],[Total Sales]]-Table1[[#This Row],[Operating Profit]])/Table1[[#This Row],[Units Sold]],0)</f>
        <v>25.48</v>
      </c>
      <c r="T6807" s="4" t="str">
        <f>IF(Table1[[#This Row],[Profit per unit]]&gt;$V$8,"Premium","Mass")</f>
        <v>Mass</v>
      </c>
      <c r="U6807" s="4"/>
    </row>
    <row r="6808" spans="2:21" ht="14.25" customHeight="1" x14ac:dyDescent="0.3">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c r="O6808" s="4" t="str">
        <f>TEXT(Table1[[#This Row],[Invoice Date]],"mmm")</f>
        <v>Aug</v>
      </c>
      <c r="P6808" s="4">
        <f>YEAR(Table1[[#This Row],[Invoice Date]])</f>
        <v>2021</v>
      </c>
      <c r="Q6808" s="4">
        <f>IFERROR(Table1[[#This Row],[Total Sales]]/Table1[[#This Row],[Units Sold]],4)</f>
        <v>42</v>
      </c>
      <c r="R6808" s="4">
        <f>IFERROR(Table1[[#This Row],[Operating Profit]]/Table1[[#This Row],[Units Sold]],0)</f>
        <v>18.899999999999999</v>
      </c>
      <c r="S6808" s="4">
        <f>IFERROR((Table1[[#This Row],[Total Sales]]-Table1[[#This Row],[Operating Profit]])/Table1[[#This Row],[Units Sold]],0)</f>
        <v>23.1</v>
      </c>
      <c r="T6808" s="4" t="str">
        <f>IF(Table1[[#This Row],[Profit per unit]]&gt;$V$8,"Premium","Mass")</f>
        <v>Mass</v>
      </c>
      <c r="U6808" s="4"/>
    </row>
    <row r="6809" spans="2:21" ht="14.25" customHeight="1" x14ac:dyDescent="0.3">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c r="O6809" s="4" t="str">
        <f>TEXT(Table1[[#This Row],[Invoice Date]],"mmm")</f>
        <v>Aug</v>
      </c>
      <c r="P6809" s="4">
        <f>YEAR(Table1[[#This Row],[Invoice Date]])</f>
        <v>2021</v>
      </c>
      <c r="Q6809" s="4">
        <f>IFERROR(Table1[[#This Row],[Total Sales]]/Table1[[#This Row],[Units Sold]],4)</f>
        <v>36</v>
      </c>
      <c r="R6809" s="4">
        <f>IFERROR(Table1[[#This Row],[Operating Profit]]/Table1[[#This Row],[Units Sold]],0)</f>
        <v>14.4</v>
      </c>
      <c r="S6809" s="4">
        <f>IFERROR((Table1[[#This Row],[Total Sales]]-Table1[[#This Row],[Operating Profit]])/Table1[[#This Row],[Units Sold]],0)</f>
        <v>21.6</v>
      </c>
      <c r="T6809" s="4" t="str">
        <f>IF(Table1[[#This Row],[Profit per unit]]&gt;$V$8,"Premium","Mass")</f>
        <v>Mass</v>
      </c>
      <c r="U6809" s="4"/>
    </row>
    <row r="6810" spans="2:21" ht="14.25" customHeight="1" x14ac:dyDescent="0.3">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c r="O6810" s="4" t="str">
        <f>TEXT(Table1[[#This Row],[Invoice Date]],"mmm")</f>
        <v>Aug</v>
      </c>
      <c r="P6810" s="4">
        <f>YEAR(Table1[[#This Row],[Invoice Date]])</f>
        <v>2021</v>
      </c>
      <c r="Q6810" s="4">
        <f>IFERROR(Table1[[#This Row],[Total Sales]]/Table1[[#This Row],[Units Sold]],4)</f>
        <v>38</v>
      </c>
      <c r="R6810" s="4">
        <f>IFERROR(Table1[[#This Row],[Operating Profit]]/Table1[[#This Row],[Units Sold]],0)</f>
        <v>16.34</v>
      </c>
      <c r="S6810" s="4">
        <f>IFERROR((Table1[[#This Row],[Total Sales]]-Table1[[#This Row],[Operating Profit]])/Table1[[#This Row],[Units Sold]],0)</f>
        <v>21.66</v>
      </c>
      <c r="T6810" s="4" t="str">
        <f>IF(Table1[[#This Row],[Profit per unit]]&gt;$V$8,"Premium","Mass")</f>
        <v>Mass</v>
      </c>
      <c r="U6810" s="4"/>
    </row>
    <row r="6811" spans="2:21" ht="14.25" customHeight="1" x14ac:dyDescent="0.3">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c r="O6811" s="4" t="str">
        <f>TEXT(Table1[[#This Row],[Invoice Date]],"mmm")</f>
        <v>Aug</v>
      </c>
      <c r="P6811" s="4">
        <f>YEAR(Table1[[#This Row],[Invoice Date]])</f>
        <v>2021</v>
      </c>
      <c r="Q6811" s="4">
        <f>IFERROR(Table1[[#This Row],[Total Sales]]/Table1[[#This Row],[Units Sold]],4)</f>
        <v>47</v>
      </c>
      <c r="R6811" s="4">
        <f>IFERROR(Table1[[#This Row],[Operating Profit]]/Table1[[#This Row],[Units Sold]],0)</f>
        <v>21.619999999999997</v>
      </c>
      <c r="S6811" s="4">
        <f>IFERROR((Table1[[#This Row],[Total Sales]]-Table1[[#This Row],[Operating Profit]])/Table1[[#This Row],[Units Sold]],0)</f>
        <v>25.38</v>
      </c>
      <c r="T6811" s="4" t="str">
        <f>IF(Table1[[#This Row],[Profit per unit]]&gt;$V$8,"Premium","Mass")</f>
        <v>Mass</v>
      </c>
      <c r="U6811" s="4"/>
    </row>
    <row r="6812" spans="2:21" ht="14.25" customHeight="1" x14ac:dyDescent="0.3">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c r="O6812" s="4" t="str">
        <f>TEXT(Table1[[#This Row],[Invoice Date]],"mmm")</f>
        <v>Aug</v>
      </c>
      <c r="P6812" s="4">
        <f>YEAR(Table1[[#This Row],[Invoice Date]])</f>
        <v>2021</v>
      </c>
      <c r="Q6812" s="4">
        <f>IFERROR(Table1[[#This Row],[Total Sales]]/Table1[[#This Row],[Units Sold]],4)</f>
        <v>53</v>
      </c>
      <c r="R6812" s="4">
        <f>IFERROR(Table1[[#This Row],[Operating Profit]]/Table1[[#This Row],[Units Sold]],0)</f>
        <v>26.5</v>
      </c>
      <c r="S6812" s="4">
        <f>IFERROR((Table1[[#This Row],[Total Sales]]-Table1[[#This Row],[Operating Profit]])/Table1[[#This Row],[Units Sold]],0)</f>
        <v>26.5</v>
      </c>
      <c r="T6812" s="4" t="str">
        <f>IF(Table1[[#This Row],[Profit per unit]]&gt;$V$8,"Premium","Mass")</f>
        <v>Mass</v>
      </c>
      <c r="U6812" s="4"/>
    </row>
    <row r="6813" spans="2:21" ht="14.25" customHeight="1" x14ac:dyDescent="0.3">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c r="O6813" s="4" t="str">
        <f>TEXT(Table1[[#This Row],[Invoice Date]],"mmm")</f>
        <v>Sep</v>
      </c>
      <c r="P6813" s="4">
        <f>YEAR(Table1[[#This Row],[Invoice Date]])</f>
        <v>2021</v>
      </c>
      <c r="Q6813" s="4">
        <f>IFERROR(Table1[[#This Row],[Total Sales]]/Table1[[#This Row],[Units Sold]],4)</f>
        <v>42</v>
      </c>
      <c r="R6813" s="4">
        <f>IFERROR(Table1[[#This Row],[Operating Profit]]/Table1[[#This Row],[Units Sold]],0)</f>
        <v>18.899999999999999</v>
      </c>
      <c r="S6813" s="4">
        <f>IFERROR((Table1[[#This Row],[Total Sales]]-Table1[[#This Row],[Operating Profit]])/Table1[[#This Row],[Units Sold]],0)</f>
        <v>23.1</v>
      </c>
      <c r="T6813" s="4" t="str">
        <f>IF(Table1[[#This Row],[Profit per unit]]&gt;$V$8,"Premium","Mass")</f>
        <v>Mass</v>
      </c>
      <c r="U6813" s="4"/>
    </row>
    <row r="6814" spans="2:21" ht="14.25" customHeight="1" x14ac:dyDescent="0.3">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c r="O6814" s="4" t="str">
        <f>TEXT(Table1[[#This Row],[Invoice Date]],"mmm")</f>
        <v>Sep</v>
      </c>
      <c r="P6814" s="4">
        <f>YEAR(Table1[[#This Row],[Invoice Date]])</f>
        <v>2021</v>
      </c>
      <c r="Q6814" s="4">
        <f>IFERROR(Table1[[#This Row],[Total Sales]]/Table1[[#This Row],[Units Sold]],4)</f>
        <v>39</v>
      </c>
      <c r="R6814" s="4">
        <f>IFERROR(Table1[[#This Row],[Operating Profit]]/Table1[[#This Row],[Units Sold]],0)</f>
        <v>15.6</v>
      </c>
      <c r="S6814" s="4">
        <f>IFERROR((Table1[[#This Row],[Total Sales]]-Table1[[#This Row],[Operating Profit]])/Table1[[#This Row],[Units Sold]],0)</f>
        <v>23.4</v>
      </c>
      <c r="T6814" s="4" t="str">
        <f>IF(Table1[[#This Row],[Profit per unit]]&gt;$V$8,"Premium","Mass")</f>
        <v>Mass</v>
      </c>
      <c r="U6814" s="4"/>
    </row>
    <row r="6815" spans="2:21" ht="14.25" customHeight="1" x14ac:dyDescent="0.3">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c r="O6815" s="4" t="str">
        <f>TEXT(Table1[[#This Row],[Invoice Date]],"mmm")</f>
        <v>Sep</v>
      </c>
      <c r="P6815" s="4">
        <f>YEAR(Table1[[#This Row],[Invoice Date]])</f>
        <v>2021</v>
      </c>
      <c r="Q6815" s="4">
        <f>IFERROR(Table1[[#This Row],[Total Sales]]/Table1[[#This Row],[Units Sold]],4)</f>
        <v>32</v>
      </c>
      <c r="R6815" s="4">
        <f>IFERROR(Table1[[#This Row],[Operating Profit]]/Table1[[#This Row],[Units Sold]],0)</f>
        <v>12.800000000000002</v>
      </c>
      <c r="S6815" s="4">
        <f>IFERROR((Table1[[#This Row],[Total Sales]]-Table1[[#This Row],[Operating Profit]])/Table1[[#This Row],[Units Sold]],0)</f>
        <v>19.2</v>
      </c>
      <c r="T6815" s="4" t="str">
        <f>IF(Table1[[#This Row],[Profit per unit]]&gt;$V$8,"Premium","Mass")</f>
        <v>Mass</v>
      </c>
      <c r="U6815" s="4"/>
    </row>
    <row r="6816" spans="2:21" ht="14.25" customHeight="1" x14ac:dyDescent="0.3">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c r="O6816" s="4" t="str">
        <f>TEXT(Table1[[#This Row],[Invoice Date]],"mmm")</f>
        <v>Sep</v>
      </c>
      <c r="P6816" s="4">
        <f>YEAR(Table1[[#This Row],[Invoice Date]])</f>
        <v>2021</v>
      </c>
      <c r="Q6816" s="4">
        <f>IFERROR(Table1[[#This Row],[Total Sales]]/Table1[[#This Row],[Units Sold]],4)</f>
        <v>34</v>
      </c>
      <c r="R6816" s="4">
        <f>IFERROR(Table1[[#This Row],[Operating Profit]]/Table1[[#This Row],[Units Sold]],0)</f>
        <v>13.6</v>
      </c>
      <c r="S6816" s="4">
        <f>IFERROR((Table1[[#This Row],[Total Sales]]-Table1[[#This Row],[Operating Profit]])/Table1[[#This Row],[Units Sold]],0)</f>
        <v>20.400000000000002</v>
      </c>
      <c r="T6816" s="4" t="str">
        <f>IF(Table1[[#This Row],[Profit per unit]]&gt;$V$8,"Premium","Mass")</f>
        <v>Mass</v>
      </c>
      <c r="U6816" s="4"/>
    </row>
    <row r="6817" spans="2:21" ht="14.25" customHeight="1" x14ac:dyDescent="0.3">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c r="O6817" s="4" t="str">
        <f>TEXT(Table1[[#This Row],[Invoice Date]],"mmm")</f>
        <v>Sep</v>
      </c>
      <c r="P6817" s="4">
        <f>YEAR(Table1[[#This Row],[Invoice Date]])</f>
        <v>2021</v>
      </c>
      <c r="Q6817" s="4">
        <f>IFERROR(Table1[[#This Row],[Total Sales]]/Table1[[#This Row],[Units Sold]],4)</f>
        <v>41</v>
      </c>
      <c r="R6817" s="4">
        <f>IFERROR(Table1[[#This Row],[Operating Profit]]/Table1[[#This Row],[Units Sold]],0)</f>
        <v>20.5</v>
      </c>
      <c r="S6817" s="4">
        <f>IFERROR((Table1[[#This Row],[Total Sales]]-Table1[[#This Row],[Operating Profit]])/Table1[[#This Row],[Units Sold]],0)</f>
        <v>20.5</v>
      </c>
      <c r="T6817" s="4" t="str">
        <f>IF(Table1[[#This Row],[Profit per unit]]&gt;$V$8,"Premium","Mass")</f>
        <v>Mass</v>
      </c>
      <c r="U6817" s="4"/>
    </row>
    <row r="6818" spans="2:21" ht="14.25" customHeight="1" x14ac:dyDescent="0.3">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c r="O6818" s="4" t="str">
        <f>TEXT(Table1[[#This Row],[Invoice Date]],"mmm")</f>
        <v>Sep</v>
      </c>
      <c r="P6818" s="4">
        <f>YEAR(Table1[[#This Row],[Invoice Date]])</f>
        <v>2021</v>
      </c>
      <c r="Q6818" s="4">
        <f>IFERROR(Table1[[#This Row],[Total Sales]]/Table1[[#This Row],[Units Sold]],4)</f>
        <v>46</v>
      </c>
      <c r="R6818" s="4">
        <f>IFERROR(Table1[[#This Row],[Operating Profit]]/Table1[[#This Row],[Units Sold]],0)</f>
        <v>23</v>
      </c>
      <c r="S6818" s="4">
        <f>IFERROR((Table1[[#This Row],[Total Sales]]-Table1[[#This Row],[Operating Profit]])/Table1[[#This Row],[Units Sold]],0)</f>
        <v>23</v>
      </c>
      <c r="T6818" s="4" t="str">
        <f>IF(Table1[[#This Row],[Profit per unit]]&gt;$V$8,"Premium","Mass")</f>
        <v>Mass</v>
      </c>
      <c r="U6818" s="4"/>
    </row>
    <row r="6819" spans="2:21" ht="14.25" customHeight="1" x14ac:dyDescent="0.3">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c r="O6819" s="4" t="str">
        <f>TEXT(Table1[[#This Row],[Invoice Date]],"mmm")</f>
        <v>Oct</v>
      </c>
      <c r="P6819" s="4">
        <f>YEAR(Table1[[#This Row],[Invoice Date]])</f>
        <v>2021</v>
      </c>
      <c r="Q6819" s="4">
        <f>IFERROR(Table1[[#This Row],[Total Sales]]/Table1[[#This Row],[Units Sold]],4)</f>
        <v>54</v>
      </c>
      <c r="R6819" s="4">
        <f>IFERROR(Table1[[#This Row],[Operating Profit]]/Table1[[#This Row],[Units Sold]],0)</f>
        <v>24.839999999999996</v>
      </c>
      <c r="S6819" s="4">
        <f>IFERROR((Table1[[#This Row],[Total Sales]]-Table1[[#This Row],[Operating Profit]])/Table1[[#This Row],[Units Sold]],0)</f>
        <v>29.160000000000004</v>
      </c>
      <c r="T6819" s="4" t="str">
        <f>IF(Table1[[#This Row],[Profit per unit]]&gt;$V$8,"Premium","Mass")</f>
        <v>Mass</v>
      </c>
      <c r="U6819" s="4"/>
    </row>
    <row r="6820" spans="2:21" ht="14.25" customHeight="1" x14ac:dyDescent="0.3">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c r="O6820" s="4" t="str">
        <f>TEXT(Table1[[#This Row],[Invoice Date]],"mmm")</f>
        <v>Oct</v>
      </c>
      <c r="P6820" s="4">
        <f>YEAR(Table1[[#This Row],[Invoice Date]])</f>
        <v>2021</v>
      </c>
      <c r="Q6820" s="4">
        <f>IFERROR(Table1[[#This Row],[Total Sales]]/Table1[[#This Row],[Units Sold]],4)</f>
        <v>41</v>
      </c>
      <c r="R6820" s="4">
        <f>IFERROR(Table1[[#This Row],[Operating Profit]]/Table1[[#This Row],[Units Sold]],0)</f>
        <v>17.22</v>
      </c>
      <c r="S6820" s="4">
        <f>IFERROR((Table1[[#This Row],[Total Sales]]-Table1[[#This Row],[Operating Profit]])/Table1[[#This Row],[Units Sold]],0)</f>
        <v>23.78</v>
      </c>
      <c r="T6820" s="4" t="str">
        <f>IF(Table1[[#This Row],[Profit per unit]]&gt;$V$8,"Premium","Mass")</f>
        <v>Mass</v>
      </c>
      <c r="U6820" s="4"/>
    </row>
    <row r="6821" spans="2:21" ht="14.25" customHeight="1" x14ac:dyDescent="0.3">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c r="O6821" s="4" t="str">
        <f>TEXT(Table1[[#This Row],[Invoice Date]],"mmm")</f>
        <v>Oct</v>
      </c>
      <c r="P6821" s="4">
        <f>YEAR(Table1[[#This Row],[Invoice Date]])</f>
        <v>2021</v>
      </c>
      <c r="Q6821" s="4">
        <f>IFERROR(Table1[[#This Row],[Total Sales]]/Table1[[#This Row],[Units Sold]],4)</f>
        <v>43</v>
      </c>
      <c r="R6821" s="4">
        <f>IFERROR(Table1[[#This Row],[Operating Profit]]/Table1[[#This Row],[Units Sold]],0)</f>
        <v>17.200000000000003</v>
      </c>
      <c r="S6821" s="4">
        <f>IFERROR((Table1[[#This Row],[Total Sales]]-Table1[[#This Row],[Operating Profit]])/Table1[[#This Row],[Units Sold]],0)</f>
        <v>25.799999999999997</v>
      </c>
      <c r="T6821" s="4" t="str">
        <f>IF(Table1[[#This Row],[Profit per unit]]&gt;$V$8,"Premium","Mass")</f>
        <v>Mass</v>
      </c>
      <c r="U6821" s="4"/>
    </row>
    <row r="6822" spans="2:21" ht="14.25" customHeight="1" x14ac:dyDescent="0.3">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c r="O6822" s="4" t="str">
        <f>TEXT(Table1[[#This Row],[Invoice Date]],"mmm")</f>
        <v>Oct</v>
      </c>
      <c r="P6822" s="4">
        <f>YEAR(Table1[[#This Row],[Invoice Date]])</f>
        <v>2021</v>
      </c>
      <c r="Q6822" s="4">
        <f>IFERROR(Table1[[#This Row],[Total Sales]]/Table1[[#This Row],[Units Sold]],4)</f>
        <v>43</v>
      </c>
      <c r="R6822" s="4">
        <f>IFERROR(Table1[[#This Row],[Operating Profit]]/Table1[[#This Row],[Units Sold]],0)</f>
        <v>19.349999999999998</v>
      </c>
      <c r="S6822" s="4">
        <f>IFERROR((Table1[[#This Row],[Total Sales]]-Table1[[#This Row],[Operating Profit]])/Table1[[#This Row],[Units Sold]],0)</f>
        <v>23.650000000000002</v>
      </c>
      <c r="T6822" s="4" t="str">
        <f>IF(Table1[[#This Row],[Profit per unit]]&gt;$V$8,"Premium","Mass")</f>
        <v>Mass</v>
      </c>
      <c r="U6822" s="4"/>
    </row>
    <row r="6823" spans="2:21" ht="14.25" customHeight="1" x14ac:dyDescent="0.3">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c r="O6823" s="4" t="str">
        <f>TEXT(Table1[[#This Row],[Invoice Date]],"mmm")</f>
        <v>Oct</v>
      </c>
      <c r="P6823" s="4">
        <f>YEAR(Table1[[#This Row],[Invoice Date]])</f>
        <v>2021</v>
      </c>
      <c r="Q6823" s="4">
        <f>IFERROR(Table1[[#This Row],[Total Sales]]/Table1[[#This Row],[Units Sold]],4)</f>
        <v>54</v>
      </c>
      <c r="R6823" s="4">
        <f>IFERROR(Table1[[#This Row],[Operating Profit]]/Table1[[#This Row],[Units Sold]],0)</f>
        <v>25.38</v>
      </c>
      <c r="S6823" s="4">
        <f>IFERROR((Table1[[#This Row],[Total Sales]]-Table1[[#This Row],[Operating Profit]])/Table1[[#This Row],[Units Sold]],0)</f>
        <v>28.619999999999997</v>
      </c>
      <c r="T6823" s="4" t="str">
        <f>IF(Table1[[#This Row],[Profit per unit]]&gt;$V$8,"Premium","Mass")</f>
        <v>Mass</v>
      </c>
      <c r="U6823" s="4"/>
    </row>
    <row r="6824" spans="2:21" ht="14.25" customHeight="1" x14ac:dyDescent="0.3">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c r="O6824" s="4" t="str">
        <f>TEXT(Table1[[#This Row],[Invoice Date]],"mmm")</f>
        <v>Oct</v>
      </c>
      <c r="P6824" s="4">
        <f>YEAR(Table1[[#This Row],[Invoice Date]])</f>
        <v>2021</v>
      </c>
      <c r="Q6824" s="4">
        <f>IFERROR(Table1[[#This Row],[Total Sales]]/Table1[[#This Row],[Units Sold]],4)</f>
        <v>55</v>
      </c>
      <c r="R6824" s="4">
        <f>IFERROR(Table1[[#This Row],[Operating Profit]]/Table1[[#This Row],[Units Sold]],0)</f>
        <v>30.25</v>
      </c>
      <c r="S6824" s="4">
        <f>IFERROR((Table1[[#This Row],[Total Sales]]-Table1[[#This Row],[Operating Profit]])/Table1[[#This Row],[Units Sold]],0)</f>
        <v>24.75</v>
      </c>
      <c r="T6824" s="4" t="str">
        <f>IF(Table1[[#This Row],[Profit per unit]]&gt;$V$8,"Premium","Mass")</f>
        <v>Mass</v>
      </c>
      <c r="U6824" s="4"/>
    </row>
    <row r="6825" spans="2:21" ht="14.25" customHeight="1" x14ac:dyDescent="0.3">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c r="O6825" s="4" t="str">
        <f>TEXT(Table1[[#This Row],[Invoice Date]],"mmm")</f>
        <v>Nov</v>
      </c>
      <c r="P6825" s="4">
        <f>YEAR(Table1[[#This Row],[Invoice Date]])</f>
        <v>2021</v>
      </c>
      <c r="Q6825" s="4">
        <f>IFERROR(Table1[[#This Row],[Total Sales]]/Table1[[#This Row],[Units Sold]],4)</f>
        <v>53</v>
      </c>
      <c r="R6825" s="4">
        <f>IFERROR(Table1[[#This Row],[Operating Profit]]/Table1[[#This Row],[Units Sold]],0)</f>
        <v>25.970000000000002</v>
      </c>
      <c r="S6825" s="4">
        <f>IFERROR((Table1[[#This Row],[Total Sales]]-Table1[[#This Row],[Operating Profit]])/Table1[[#This Row],[Units Sold]],0)</f>
        <v>27.029999999999998</v>
      </c>
      <c r="T6825" s="4" t="str">
        <f>IF(Table1[[#This Row],[Profit per unit]]&gt;$V$8,"Premium","Mass")</f>
        <v>Mass</v>
      </c>
      <c r="U6825" s="4"/>
    </row>
    <row r="6826" spans="2:21" ht="14.25" customHeight="1" x14ac:dyDescent="0.3">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c r="O6826" s="4" t="str">
        <f>TEXT(Table1[[#This Row],[Invoice Date]],"mmm")</f>
        <v>Nov</v>
      </c>
      <c r="P6826" s="4">
        <f>YEAR(Table1[[#This Row],[Invoice Date]])</f>
        <v>2021</v>
      </c>
      <c r="Q6826" s="4">
        <f>IFERROR(Table1[[#This Row],[Total Sales]]/Table1[[#This Row],[Units Sold]],4)</f>
        <v>41</v>
      </c>
      <c r="R6826" s="4">
        <f>IFERROR(Table1[[#This Row],[Operating Profit]]/Table1[[#This Row],[Units Sold]],0)</f>
        <v>16.809999999999999</v>
      </c>
      <c r="S6826" s="4">
        <f>IFERROR((Table1[[#This Row],[Total Sales]]-Table1[[#This Row],[Operating Profit]])/Table1[[#This Row],[Units Sold]],0)</f>
        <v>24.19</v>
      </c>
      <c r="T6826" s="4" t="str">
        <f>IF(Table1[[#This Row],[Profit per unit]]&gt;$V$8,"Premium","Mass")</f>
        <v>Mass</v>
      </c>
      <c r="U6826" s="4"/>
    </row>
    <row r="6827" spans="2:21" ht="14.25" customHeight="1" x14ac:dyDescent="0.3">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c r="O6827" s="4" t="str">
        <f>TEXT(Table1[[#This Row],[Invoice Date]],"mmm")</f>
        <v>Nov</v>
      </c>
      <c r="P6827" s="4">
        <f>YEAR(Table1[[#This Row],[Invoice Date]])</f>
        <v>2021</v>
      </c>
      <c r="Q6827" s="4">
        <f>IFERROR(Table1[[#This Row],[Total Sales]]/Table1[[#This Row],[Units Sold]],4)</f>
        <v>43</v>
      </c>
      <c r="R6827" s="4">
        <f>IFERROR(Table1[[#This Row],[Operating Profit]]/Table1[[#This Row],[Units Sold]],0)</f>
        <v>18.920000000000002</v>
      </c>
      <c r="S6827" s="4">
        <f>IFERROR((Table1[[#This Row],[Total Sales]]-Table1[[#This Row],[Operating Profit]])/Table1[[#This Row],[Units Sold]],0)</f>
        <v>24.08</v>
      </c>
      <c r="T6827" s="4" t="str">
        <f>IF(Table1[[#This Row],[Profit per unit]]&gt;$V$8,"Premium","Mass")</f>
        <v>Mass</v>
      </c>
      <c r="U6827" s="4"/>
    </row>
    <row r="6828" spans="2:21" ht="14.25" customHeight="1" x14ac:dyDescent="0.3">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c r="O6828" s="4" t="str">
        <f>TEXT(Table1[[#This Row],[Invoice Date]],"mmm")</f>
        <v>Nov</v>
      </c>
      <c r="P6828" s="4">
        <f>YEAR(Table1[[#This Row],[Invoice Date]])</f>
        <v>2021</v>
      </c>
      <c r="Q6828" s="4">
        <f>IFERROR(Table1[[#This Row],[Total Sales]]/Table1[[#This Row],[Units Sold]],4)</f>
        <v>43</v>
      </c>
      <c r="R6828" s="4">
        <f>IFERROR(Table1[[#This Row],[Operating Profit]]/Table1[[#This Row],[Units Sold]],0)</f>
        <v>18.920000000000002</v>
      </c>
      <c r="S6828" s="4">
        <f>IFERROR((Table1[[#This Row],[Total Sales]]-Table1[[#This Row],[Operating Profit]])/Table1[[#This Row],[Units Sold]],0)</f>
        <v>24.08</v>
      </c>
      <c r="T6828" s="4" t="str">
        <f>IF(Table1[[#This Row],[Profit per unit]]&gt;$V$8,"Premium","Mass")</f>
        <v>Mass</v>
      </c>
      <c r="U6828" s="4"/>
    </row>
    <row r="6829" spans="2:21" ht="14.25" customHeight="1" x14ac:dyDescent="0.3">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c r="O6829" s="4" t="str">
        <f>TEXT(Table1[[#This Row],[Invoice Date]],"mmm")</f>
        <v>Nov</v>
      </c>
      <c r="P6829" s="4">
        <f>YEAR(Table1[[#This Row],[Invoice Date]])</f>
        <v>2021</v>
      </c>
      <c r="Q6829" s="4">
        <f>IFERROR(Table1[[#This Row],[Total Sales]]/Table1[[#This Row],[Units Sold]],4)</f>
        <v>59</v>
      </c>
      <c r="R6829" s="4">
        <f>IFERROR(Table1[[#This Row],[Operating Profit]]/Table1[[#This Row],[Units Sold]],0)</f>
        <v>27.14</v>
      </c>
      <c r="S6829" s="4">
        <f>IFERROR((Table1[[#This Row],[Total Sales]]-Table1[[#This Row],[Operating Profit]])/Table1[[#This Row],[Units Sold]],0)</f>
        <v>31.86</v>
      </c>
      <c r="T6829" s="4" t="str">
        <f>IF(Table1[[#This Row],[Profit per unit]]&gt;$V$8,"Premium","Mass")</f>
        <v>Mass</v>
      </c>
      <c r="U6829" s="4"/>
    </row>
    <row r="6830" spans="2:21" ht="14.25" customHeight="1" x14ac:dyDescent="0.3">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c r="O6830" s="4" t="str">
        <f>TEXT(Table1[[#This Row],[Invoice Date]],"mmm")</f>
        <v>Nov</v>
      </c>
      <c r="P6830" s="4">
        <f>YEAR(Table1[[#This Row],[Invoice Date]])</f>
        <v>2021</v>
      </c>
      <c r="Q6830" s="4">
        <f>IFERROR(Table1[[#This Row],[Total Sales]]/Table1[[#This Row],[Units Sold]],4)</f>
        <v>61</v>
      </c>
      <c r="R6830" s="4">
        <f>IFERROR(Table1[[#This Row],[Operating Profit]]/Table1[[#This Row],[Units Sold]],0)</f>
        <v>30.5</v>
      </c>
      <c r="S6830" s="4">
        <f>IFERROR((Table1[[#This Row],[Total Sales]]-Table1[[#This Row],[Operating Profit]])/Table1[[#This Row],[Units Sold]],0)</f>
        <v>30.5</v>
      </c>
      <c r="T6830" s="4" t="str">
        <f>IF(Table1[[#This Row],[Profit per unit]]&gt;$V$8,"Premium","Mass")</f>
        <v>Mass</v>
      </c>
      <c r="U6830" s="4"/>
    </row>
    <row r="6831" spans="2:21" ht="14.25" customHeight="1" x14ac:dyDescent="0.3">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c r="O6831" s="4" t="str">
        <f>TEXT(Table1[[#This Row],[Invoice Date]],"mmm")</f>
        <v>Dec</v>
      </c>
      <c r="P6831" s="4">
        <f>YEAR(Table1[[#This Row],[Invoice Date]])</f>
        <v>2021</v>
      </c>
      <c r="Q6831" s="4">
        <f>IFERROR(Table1[[#This Row],[Total Sales]]/Table1[[#This Row],[Units Sold]],4)</f>
        <v>58</v>
      </c>
      <c r="R6831" s="4">
        <f>IFERROR(Table1[[#This Row],[Operating Profit]]/Table1[[#This Row],[Units Sold]],0)</f>
        <v>26.68</v>
      </c>
      <c r="S6831" s="4">
        <f>IFERROR((Table1[[#This Row],[Total Sales]]-Table1[[#This Row],[Operating Profit]])/Table1[[#This Row],[Units Sold]],0)</f>
        <v>31.32</v>
      </c>
      <c r="T6831" s="4" t="str">
        <f>IF(Table1[[#This Row],[Profit per unit]]&gt;$V$8,"Premium","Mass")</f>
        <v>Mass</v>
      </c>
      <c r="U6831" s="4"/>
    </row>
    <row r="6832" spans="2:21" ht="14.25" customHeight="1" x14ac:dyDescent="0.3">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c r="O6832" s="4" t="str">
        <f>TEXT(Table1[[#This Row],[Invoice Date]],"mmm")</f>
        <v>Dec</v>
      </c>
      <c r="P6832" s="4">
        <f>YEAR(Table1[[#This Row],[Invoice Date]])</f>
        <v>2021</v>
      </c>
      <c r="Q6832" s="4">
        <f>IFERROR(Table1[[#This Row],[Total Sales]]/Table1[[#This Row],[Units Sold]],4)</f>
        <v>45</v>
      </c>
      <c r="R6832" s="4">
        <f>IFERROR(Table1[[#This Row],[Operating Profit]]/Table1[[#This Row],[Units Sold]],0)</f>
        <v>19.350000000000001</v>
      </c>
      <c r="S6832" s="4">
        <f>IFERROR((Table1[[#This Row],[Total Sales]]-Table1[[#This Row],[Operating Profit]])/Table1[[#This Row],[Units Sold]],0)</f>
        <v>25.65</v>
      </c>
      <c r="T6832" s="4" t="str">
        <f>IF(Table1[[#This Row],[Profit per unit]]&gt;$V$8,"Premium","Mass")</f>
        <v>Mass</v>
      </c>
      <c r="U6832" s="4"/>
    </row>
    <row r="6833" spans="2:21" ht="14.25" customHeight="1" x14ac:dyDescent="0.3">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c r="O6833" s="4" t="str">
        <f>TEXT(Table1[[#This Row],[Invoice Date]],"mmm")</f>
        <v>Dec</v>
      </c>
      <c r="P6833" s="4">
        <f>YEAR(Table1[[#This Row],[Invoice Date]])</f>
        <v>2021</v>
      </c>
      <c r="Q6833" s="4">
        <f>IFERROR(Table1[[#This Row],[Total Sales]]/Table1[[#This Row],[Units Sold]],4)</f>
        <v>45</v>
      </c>
      <c r="R6833" s="4">
        <f>IFERROR(Table1[[#This Row],[Operating Profit]]/Table1[[#This Row],[Units Sold]],0)</f>
        <v>18.900000000000002</v>
      </c>
      <c r="S6833" s="4">
        <f>IFERROR((Table1[[#This Row],[Total Sales]]-Table1[[#This Row],[Operating Profit]])/Table1[[#This Row],[Units Sold]],0)</f>
        <v>26.099999999999998</v>
      </c>
      <c r="T6833" s="4" t="str">
        <f>IF(Table1[[#This Row],[Profit per unit]]&gt;$V$8,"Premium","Mass")</f>
        <v>Mass</v>
      </c>
      <c r="U6833" s="4"/>
    </row>
    <row r="6834" spans="2:21" ht="14.25" customHeight="1" x14ac:dyDescent="0.3">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c r="O6834" s="4" t="str">
        <f>TEXT(Table1[[#This Row],[Invoice Date]],"mmm")</f>
        <v>Dec</v>
      </c>
      <c r="P6834" s="4">
        <f>YEAR(Table1[[#This Row],[Invoice Date]])</f>
        <v>2021</v>
      </c>
      <c r="Q6834" s="4">
        <f>IFERROR(Table1[[#This Row],[Total Sales]]/Table1[[#This Row],[Units Sold]],4)</f>
        <v>45</v>
      </c>
      <c r="R6834" s="4">
        <f>IFERROR(Table1[[#This Row],[Operating Profit]]/Table1[[#This Row],[Units Sold]],0)</f>
        <v>20.249999999999996</v>
      </c>
      <c r="S6834" s="4">
        <f>IFERROR((Table1[[#This Row],[Total Sales]]-Table1[[#This Row],[Operating Profit]])/Table1[[#This Row],[Units Sold]],0)</f>
        <v>24.75</v>
      </c>
      <c r="T6834" s="4" t="str">
        <f>IF(Table1[[#This Row],[Profit per unit]]&gt;$V$8,"Premium","Mass")</f>
        <v>Mass</v>
      </c>
      <c r="U6834" s="4"/>
    </row>
    <row r="6835" spans="2:21" ht="14.25" customHeight="1" x14ac:dyDescent="0.3">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c r="O6835" s="4" t="str">
        <f>TEXT(Table1[[#This Row],[Invoice Date]],"mmm")</f>
        <v>Dec</v>
      </c>
      <c r="P6835" s="4">
        <f>YEAR(Table1[[#This Row],[Invoice Date]])</f>
        <v>2021</v>
      </c>
      <c r="Q6835" s="4">
        <f>IFERROR(Table1[[#This Row],[Total Sales]]/Table1[[#This Row],[Units Sold]],4)</f>
        <v>56</v>
      </c>
      <c r="R6835" s="4">
        <f>IFERROR(Table1[[#This Row],[Operating Profit]]/Table1[[#This Row],[Units Sold]],0)</f>
        <v>25.199999999999996</v>
      </c>
      <c r="S6835" s="4">
        <f>IFERROR((Table1[[#This Row],[Total Sales]]-Table1[[#This Row],[Operating Profit]])/Table1[[#This Row],[Units Sold]],0)</f>
        <v>30.800000000000004</v>
      </c>
      <c r="T6835" s="4" t="str">
        <f>IF(Table1[[#This Row],[Profit per unit]]&gt;$V$8,"Premium","Mass")</f>
        <v>Mass</v>
      </c>
      <c r="U6835" s="4"/>
    </row>
    <row r="6836" spans="2:21" ht="14.25" customHeight="1" x14ac:dyDescent="0.3">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c r="O6836" s="4" t="str">
        <f>TEXT(Table1[[#This Row],[Invoice Date]],"mmm")</f>
        <v>Dec</v>
      </c>
      <c r="P6836" s="4">
        <f>YEAR(Table1[[#This Row],[Invoice Date]])</f>
        <v>2021</v>
      </c>
      <c r="Q6836" s="4">
        <f>IFERROR(Table1[[#This Row],[Total Sales]]/Table1[[#This Row],[Units Sold]],4)</f>
        <v>64</v>
      </c>
      <c r="R6836" s="4">
        <f>IFERROR(Table1[[#This Row],[Operating Profit]]/Table1[[#This Row],[Units Sold]],0)</f>
        <v>33.28</v>
      </c>
      <c r="S6836" s="4">
        <f>IFERROR((Table1[[#This Row],[Total Sales]]-Table1[[#This Row],[Operating Profit]])/Table1[[#This Row],[Units Sold]],0)</f>
        <v>30.72</v>
      </c>
      <c r="T6836" s="4" t="str">
        <f>IF(Table1[[#This Row],[Profit per unit]]&gt;$V$8,"Premium","Mass")</f>
        <v>Mass</v>
      </c>
      <c r="U6836" s="4"/>
    </row>
    <row r="6837" spans="2:21" ht="14.25" customHeight="1" x14ac:dyDescent="0.3">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c r="O6837" s="4" t="str">
        <f>TEXT(Table1[[#This Row],[Invoice Date]],"mmm")</f>
        <v>Jan</v>
      </c>
      <c r="P6837" s="4">
        <f>YEAR(Table1[[#This Row],[Invoice Date]])</f>
        <v>2021</v>
      </c>
      <c r="Q6837" s="4">
        <f>IFERROR(Table1[[#This Row],[Total Sales]]/Table1[[#This Row],[Units Sold]],4)</f>
        <v>33</v>
      </c>
      <c r="R6837" s="4">
        <f>IFERROR(Table1[[#This Row],[Operating Profit]]/Table1[[#This Row],[Units Sold]],0)</f>
        <v>14.849999999999998</v>
      </c>
      <c r="S6837" s="4">
        <f>IFERROR((Table1[[#This Row],[Total Sales]]-Table1[[#This Row],[Operating Profit]])/Table1[[#This Row],[Units Sold]],0)</f>
        <v>18.150000000000002</v>
      </c>
      <c r="T6837" s="4" t="str">
        <f>IF(Table1[[#This Row],[Profit per unit]]&gt;$V$8,"Premium","Mass")</f>
        <v>Mass</v>
      </c>
      <c r="U6837" s="4"/>
    </row>
    <row r="6838" spans="2:21" ht="14.25" customHeight="1" x14ac:dyDescent="0.3">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c r="O6838" s="4" t="str">
        <f>TEXT(Table1[[#This Row],[Invoice Date]],"mmm")</f>
        <v>Jan</v>
      </c>
      <c r="P6838" s="4">
        <f>YEAR(Table1[[#This Row],[Invoice Date]])</f>
        <v>2021</v>
      </c>
      <c r="Q6838" s="4">
        <f>IFERROR(Table1[[#This Row],[Total Sales]]/Table1[[#This Row],[Units Sold]],4)</f>
        <v>32</v>
      </c>
      <c r="R6838" s="4">
        <f>IFERROR(Table1[[#This Row],[Operating Profit]]/Table1[[#This Row],[Units Sold]],0)</f>
        <v>14.080000000000002</v>
      </c>
      <c r="S6838" s="4">
        <f>IFERROR((Table1[[#This Row],[Total Sales]]-Table1[[#This Row],[Operating Profit]])/Table1[[#This Row],[Units Sold]],0)</f>
        <v>17.919999999999998</v>
      </c>
      <c r="T6838" s="4" t="str">
        <f>IF(Table1[[#This Row],[Profit per unit]]&gt;$V$8,"Premium","Mass")</f>
        <v>Mass</v>
      </c>
      <c r="U6838" s="4"/>
    </row>
    <row r="6839" spans="2:21" ht="14.25" customHeight="1" x14ac:dyDescent="0.3">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c r="O6839" s="4" t="str">
        <f>TEXT(Table1[[#This Row],[Invoice Date]],"mmm")</f>
        <v>Jan</v>
      </c>
      <c r="P6839" s="4">
        <f>YEAR(Table1[[#This Row],[Invoice Date]])</f>
        <v>2021</v>
      </c>
      <c r="Q6839" s="4">
        <f>IFERROR(Table1[[#This Row],[Total Sales]]/Table1[[#This Row],[Units Sold]],4)</f>
        <v>25</v>
      </c>
      <c r="R6839" s="4">
        <f>IFERROR(Table1[[#This Row],[Operating Profit]]/Table1[[#This Row],[Units Sold]],0)</f>
        <v>10</v>
      </c>
      <c r="S6839" s="4">
        <f>IFERROR((Table1[[#This Row],[Total Sales]]-Table1[[#This Row],[Operating Profit]])/Table1[[#This Row],[Units Sold]],0)</f>
        <v>15</v>
      </c>
      <c r="T6839" s="4" t="str">
        <f>IF(Table1[[#This Row],[Profit per unit]]&gt;$V$8,"Premium","Mass")</f>
        <v>Mass</v>
      </c>
      <c r="U6839" s="4"/>
    </row>
    <row r="6840" spans="2:21" ht="14.25" customHeight="1" x14ac:dyDescent="0.3">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c r="O6840" s="4" t="str">
        <f>TEXT(Table1[[#This Row],[Invoice Date]],"mmm")</f>
        <v>Jan</v>
      </c>
      <c r="P6840" s="4">
        <f>YEAR(Table1[[#This Row],[Invoice Date]])</f>
        <v>2021</v>
      </c>
      <c r="Q6840" s="4">
        <f>IFERROR(Table1[[#This Row],[Total Sales]]/Table1[[#This Row],[Units Sold]],4)</f>
        <v>28</v>
      </c>
      <c r="R6840" s="4">
        <f>IFERROR(Table1[[#This Row],[Operating Profit]]/Table1[[#This Row],[Units Sold]],0)</f>
        <v>12.599999999999998</v>
      </c>
      <c r="S6840" s="4">
        <f>IFERROR((Table1[[#This Row],[Total Sales]]-Table1[[#This Row],[Operating Profit]])/Table1[[#This Row],[Units Sold]],0)</f>
        <v>15.400000000000002</v>
      </c>
      <c r="T6840" s="4" t="str">
        <f>IF(Table1[[#This Row],[Profit per unit]]&gt;$V$8,"Premium","Mass")</f>
        <v>Mass</v>
      </c>
      <c r="U6840" s="4"/>
    </row>
    <row r="6841" spans="2:21" ht="14.25" customHeight="1" x14ac:dyDescent="0.3">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c r="O6841" s="4" t="str">
        <f>TEXT(Table1[[#This Row],[Invoice Date]],"mmm")</f>
        <v>Jan</v>
      </c>
      <c r="P6841" s="4">
        <f>YEAR(Table1[[#This Row],[Invoice Date]])</f>
        <v>2021</v>
      </c>
      <c r="Q6841" s="4">
        <f>IFERROR(Table1[[#This Row],[Total Sales]]/Table1[[#This Row],[Units Sold]],4)</f>
        <v>43</v>
      </c>
      <c r="R6841" s="4">
        <f>IFERROR(Table1[[#This Row],[Operating Profit]]/Table1[[#This Row],[Units Sold]],0)</f>
        <v>21.07</v>
      </c>
      <c r="S6841" s="4">
        <f>IFERROR((Table1[[#This Row],[Total Sales]]-Table1[[#This Row],[Operating Profit]])/Table1[[#This Row],[Units Sold]],0)</f>
        <v>21.93</v>
      </c>
      <c r="T6841" s="4" t="str">
        <f>IF(Table1[[#This Row],[Profit per unit]]&gt;$V$8,"Premium","Mass")</f>
        <v>Mass</v>
      </c>
      <c r="U6841" s="4"/>
    </row>
    <row r="6842" spans="2:21" ht="14.25" customHeight="1" x14ac:dyDescent="0.3">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c r="O6842" s="4" t="str">
        <f>TEXT(Table1[[#This Row],[Invoice Date]],"mmm")</f>
        <v>Jan</v>
      </c>
      <c r="P6842" s="4">
        <f>YEAR(Table1[[#This Row],[Invoice Date]])</f>
        <v>2021</v>
      </c>
      <c r="Q6842" s="4">
        <f>IFERROR(Table1[[#This Row],[Total Sales]]/Table1[[#This Row],[Units Sold]],4)</f>
        <v>33</v>
      </c>
      <c r="R6842" s="4">
        <f>IFERROR(Table1[[#This Row],[Operating Profit]]/Table1[[#This Row],[Units Sold]],0)</f>
        <v>16.829999999999998</v>
      </c>
      <c r="S6842" s="4">
        <f>IFERROR((Table1[[#This Row],[Total Sales]]-Table1[[#This Row],[Operating Profit]])/Table1[[#This Row],[Units Sold]],0)</f>
        <v>16.170000000000002</v>
      </c>
      <c r="T6842" s="4" t="str">
        <f>IF(Table1[[#This Row],[Profit per unit]]&gt;$V$8,"Premium","Mass")</f>
        <v>Mass</v>
      </c>
      <c r="U6842" s="4"/>
    </row>
    <row r="6843" spans="2:21" ht="14.25" customHeight="1" x14ac:dyDescent="0.3">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c r="O6843" s="4" t="str">
        <f>TEXT(Table1[[#This Row],[Invoice Date]],"mmm")</f>
        <v>Feb</v>
      </c>
      <c r="P6843" s="4">
        <f>YEAR(Table1[[#This Row],[Invoice Date]])</f>
        <v>2021</v>
      </c>
      <c r="Q6843" s="4">
        <f>IFERROR(Table1[[#This Row],[Total Sales]]/Table1[[#This Row],[Units Sold]],4)</f>
        <v>34</v>
      </c>
      <c r="R6843" s="4">
        <f>IFERROR(Table1[[#This Row],[Operating Profit]]/Table1[[#This Row],[Units Sold]],0)</f>
        <v>15.299999999999999</v>
      </c>
      <c r="S6843" s="4">
        <f>IFERROR((Table1[[#This Row],[Total Sales]]-Table1[[#This Row],[Operating Profit]])/Table1[[#This Row],[Units Sold]],0)</f>
        <v>18.7</v>
      </c>
      <c r="T6843" s="4" t="str">
        <f>IF(Table1[[#This Row],[Profit per unit]]&gt;$V$8,"Premium","Mass")</f>
        <v>Mass</v>
      </c>
      <c r="U6843" s="4"/>
    </row>
    <row r="6844" spans="2:21" ht="14.25" customHeight="1" x14ac:dyDescent="0.3">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c r="O6844" s="4" t="str">
        <f>TEXT(Table1[[#This Row],[Invoice Date]],"mmm")</f>
        <v>Feb</v>
      </c>
      <c r="P6844" s="4">
        <f>YEAR(Table1[[#This Row],[Invoice Date]])</f>
        <v>2021</v>
      </c>
      <c r="Q6844" s="4">
        <f>IFERROR(Table1[[#This Row],[Total Sales]]/Table1[[#This Row],[Units Sold]],4)</f>
        <v>34</v>
      </c>
      <c r="R6844" s="4">
        <f>IFERROR(Table1[[#This Row],[Operating Profit]]/Table1[[#This Row],[Units Sold]],0)</f>
        <v>14.62</v>
      </c>
      <c r="S6844" s="4">
        <f>IFERROR((Table1[[#This Row],[Total Sales]]-Table1[[#This Row],[Operating Profit]])/Table1[[#This Row],[Units Sold]],0)</f>
        <v>19.38</v>
      </c>
      <c r="T6844" s="4" t="str">
        <f>IF(Table1[[#This Row],[Profit per unit]]&gt;$V$8,"Premium","Mass")</f>
        <v>Mass</v>
      </c>
      <c r="U6844" s="4"/>
    </row>
    <row r="6845" spans="2:21" ht="14.25" customHeight="1" x14ac:dyDescent="0.3">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c r="O6845" s="4" t="str">
        <f>TEXT(Table1[[#This Row],[Invoice Date]],"mmm")</f>
        <v>Feb</v>
      </c>
      <c r="P6845" s="4">
        <f>YEAR(Table1[[#This Row],[Invoice Date]])</f>
        <v>2021</v>
      </c>
      <c r="Q6845" s="4">
        <f>IFERROR(Table1[[#This Row],[Total Sales]]/Table1[[#This Row],[Units Sold]],4)</f>
        <v>24</v>
      </c>
      <c r="R6845" s="4">
        <f>IFERROR(Table1[[#This Row],[Operating Profit]]/Table1[[#This Row],[Units Sold]],0)</f>
        <v>10.079999999999998</v>
      </c>
      <c r="S6845" s="4">
        <f>IFERROR((Table1[[#This Row],[Total Sales]]-Table1[[#This Row],[Operating Profit]])/Table1[[#This Row],[Units Sold]],0)</f>
        <v>13.920000000000002</v>
      </c>
      <c r="T6845" s="4" t="str">
        <f>IF(Table1[[#This Row],[Profit per unit]]&gt;$V$8,"Premium","Mass")</f>
        <v>Mass</v>
      </c>
      <c r="U6845" s="4"/>
    </row>
    <row r="6846" spans="2:21" ht="14.25" customHeight="1" x14ac:dyDescent="0.3">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c r="O6846" s="4" t="str">
        <f>TEXT(Table1[[#This Row],[Invoice Date]],"mmm")</f>
        <v>Feb</v>
      </c>
      <c r="P6846" s="4">
        <f>YEAR(Table1[[#This Row],[Invoice Date]])</f>
        <v>2021</v>
      </c>
      <c r="Q6846" s="4">
        <f>IFERROR(Table1[[#This Row],[Total Sales]]/Table1[[#This Row],[Units Sold]],4)</f>
        <v>29</v>
      </c>
      <c r="R6846" s="4">
        <f>IFERROR(Table1[[#This Row],[Operating Profit]]/Table1[[#This Row],[Units Sold]],0)</f>
        <v>13.049999999999999</v>
      </c>
      <c r="S6846" s="4">
        <f>IFERROR((Table1[[#This Row],[Total Sales]]-Table1[[#This Row],[Operating Profit]])/Table1[[#This Row],[Units Sold]],0)</f>
        <v>15.950000000000001</v>
      </c>
      <c r="T6846" s="4" t="str">
        <f>IF(Table1[[#This Row],[Profit per unit]]&gt;$V$8,"Premium","Mass")</f>
        <v>Mass</v>
      </c>
      <c r="U6846" s="4"/>
    </row>
    <row r="6847" spans="2:21" ht="14.25" customHeight="1" x14ac:dyDescent="0.3">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c r="O6847" s="4" t="str">
        <f>TEXT(Table1[[#This Row],[Invoice Date]],"mmm")</f>
        <v>Feb</v>
      </c>
      <c r="P6847" s="4">
        <f>YEAR(Table1[[#This Row],[Invoice Date]])</f>
        <v>2021</v>
      </c>
      <c r="Q6847" s="4">
        <f>IFERROR(Table1[[#This Row],[Total Sales]]/Table1[[#This Row],[Units Sold]],4)</f>
        <v>42</v>
      </c>
      <c r="R6847" s="4">
        <f>IFERROR(Table1[[#This Row],[Operating Profit]]/Table1[[#This Row],[Units Sold]],0)</f>
        <v>20.58</v>
      </c>
      <c r="S6847" s="4">
        <f>IFERROR((Table1[[#This Row],[Total Sales]]-Table1[[#This Row],[Operating Profit]])/Table1[[#This Row],[Units Sold]],0)</f>
        <v>21.42</v>
      </c>
      <c r="T6847" s="4" t="str">
        <f>IF(Table1[[#This Row],[Profit per unit]]&gt;$V$8,"Premium","Mass")</f>
        <v>Mass</v>
      </c>
      <c r="U6847" s="4"/>
    </row>
    <row r="6848" spans="2:21" ht="14.25" customHeight="1" x14ac:dyDescent="0.3">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c r="O6848" s="4" t="str">
        <f>TEXT(Table1[[#This Row],[Invoice Date]],"mmm")</f>
        <v>Feb</v>
      </c>
      <c r="P6848" s="4">
        <f>YEAR(Table1[[#This Row],[Invoice Date]])</f>
        <v>2021</v>
      </c>
      <c r="Q6848" s="4">
        <f>IFERROR(Table1[[#This Row],[Total Sales]]/Table1[[#This Row],[Units Sold]],4)</f>
        <v>23</v>
      </c>
      <c r="R6848" s="4">
        <f>IFERROR(Table1[[#This Row],[Operating Profit]]/Table1[[#This Row],[Units Sold]],0)</f>
        <v>11.73</v>
      </c>
      <c r="S6848" s="4">
        <f>IFERROR((Table1[[#This Row],[Total Sales]]-Table1[[#This Row],[Operating Profit]])/Table1[[#This Row],[Units Sold]],0)</f>
        <v>11.27</v>
      </c>
      <c r="T6848" s="4" t="str">
        <f>IF(Table1[[#This Row],[Profit per unit]]&gt;$V$8,"Premium","Mass")</f>
        <v>Mass</v>
      </c>
      <c r="U6848" s="4"/>
    </row>
    <row r="6849" spans="2:21" ht="14.25" customHeight="1" x14ac:dyDescent="0.3">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c r="O6849" s="4" t="str">
        <f>TEXT(Table1[[#This Row],[Invoice Date]],"mmm")</f>
        <v>Mar</v>
      </c>
      <c r="P6849" s="4">
        <f>YEAR(Table1[[#This Row],[Invoice Date]])</f>
        <v>2021</v>
      </c>
      <c r="Q6849" s="4">
        <f>IFERROR(Table1[[#This Row],[Total Sales]]/Table1[[#This Row],[Units Sold]],4)</f>
        <v>29</v>
      </c>
      <c r="R6849" s="4">
        <f>IFERROR(Table1[[#This Row],[Operating Profit]]/Table1[[#This Row],[Units Sold]],0)</f>
        <v>13.629999999999999</v>
      </c>
      <c r="S6849" s="4">
        <f>IFERROR((Table1[[#This Row],[Total Sales]]-Table1[[#This Row],[Operating Profit]])/Table1[[#This Row],[Units Sold]],0)</f>
        <v>15.37</v>
      </c>
      <c r="T6849" s="4" t="str">
        <f>IF(Table1[[#This Row],[Profit per unit]]&gt;$V$8,"Premium","Mass")</f>
        <v>Mass</v>
      </c>
      <c r="U6849" s="4"/>
    </row>
    <row r="6850" spans="2:21" ht="14.25" customHeight="1" x14ac:dyDescent="0.3">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c r="O6850" s="4" t="str">
        <f>TEXT(Table1[[#This Row],[Invoice Date]],"mmm")</f>
        <v>Mar</v>
      </c>
      <c r="P6850" s="4">
        <f>YEAR(Table1[[#This Row],[Invoice Date]])</f>
        <v>2021</v>
      </c>
      <c r="Q6850" s="4">
        <f>IFERROR(Table1[[#This Row],[Total Sales]]/Table1[[#This Row],[Units Sold]],4)</f>
        <v>27</v>
      </c>
      <c r="R6850" s="4">
        <f>IFERROR(Table1[[#This Row],[Operating Profit]]/Table1[[#This Row],[Units Sold]],0)</f>
        <v>11.34</v>
      </c>
      <c r="S6850" s="4">
        <f>IFERROR((Table1[[#This Row],[Total Sales]]-Table1[[#This Row],[Operating Profit]])/Table1[[#This Row],[Units Sold]],0)</f>
        <v>15.66</v>
      </c>
      <c r="T6850" s="4" t="str">
        <f>IF(Table1[[#This Row],[Profit per unit]]&gt;$V$8,"Premium","Mass")</f>
        <v>Mass</v>
      </c>
      <c r="U6850" s="4"/>
    </row>
    <row r="6851" spans="2:21" ht="14.25" customHeight="1" x14ac:dyDescent="0.3">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c r="O6851" s="4" t="str">
        <f>TEXT(Table1[[#This Row],[Invoice Date]],"mmm")</f>
        <v>Mar</v>
      </c>
      <c r="P6851" s="4">
        <f>YEAR(Table1[[#This Row],[Invoice Date]])</f>
        <v>2021</v>
      </c>
      <c r="Q6851" s="4">
        <f>IFERROR(Table1[[#This Row],[Total Sales]]/Table1[[#This Row],[Units Sold]],4)</f>
        <v>19</v>
      </c>
      <c r="R6851" s="4">
        <f>IFERROR(Table1[[#This Row],[Operating Profit]]/Table1[[#This Row],[Units Sold]],0)</f>
        <v>7.9799999999999995</v>
      </c>
      <c r="S6851" s="4">
        <f>IFERROR((Table1[[#This Row],[Total Sales]]-Table1[[#This Row],[Operating Profit]])/Table1[[#This Row],[Units Sold]],0)</f>
        <v>11.02</v>
      </c>
      <c r="T6851" s="4" t="str">
        <f>IF(Table1[[#This Row],[Profit per unit]]&gt;$V$8,"Premium","Mass")</f>
        <v>Mass</v>
      </c>
      <c r="U6851" s="4"/>
    </row>
    <row r="6852" spans="2:21" ht="14.25" customHeight="1" x14ac:dyDescent="0.3">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c r="O6852" s="4" t="str">
        <f>TEXT(Table1[[#This Row],[Invoice Date]],"mmm")</f>
        <v>Mar</v>
      </c>
      <c r="P6852" s="4">
        <f>YEAR(Table1[[#This Row],[Invoice Date]])</f>
        <v>2021</v>
      </c>
      <c r="Q6852" s="4">
        <f>IFERROR(Table1[[#This Row],[Total Sales]]/Table1[[#This Row],[Units Sold]],4)</f>
        <v>25</v>
      </c>
      <c r="R6852" s="4">
        <f>IFERROR(Table1[[#This Row],[Operating Profit]]/Table1[[#This Row],[Units Sold]],0)</f>
        <v>10.5</v>
      </c>
      <c r="S6852" s="4">
        <f>IFERROR((Table1[[#This Row],[Total Sales]]-Table1[[#This Row],[Operating Profit]])/Table1[[#This Row],[Units Sold]],0)</f>
        <v>14.5</v>
      </c>
      <c r="T6852" s="4" t="str">
        <f>IF(Table1[[#This Row],[Profit per unit]]&gt;$V$8,"Premium","Mass")</f>
        <v>Mass</v>
      </c>
      <c r="U6852" s="4"/>
    </row>
    <row r="6853" spans="2:21" ht="14.25" customHeight="1" x14ac:dyDescent="0.3">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c r="O6853" s="4" t="str">
        <f>TEXT(Table1[[#This Row],[Invoice Date]],"mmm")</f>
        <v>Mar</v>
      </c>
      <c r="P6853" s="4">
        <f>YEAR(Table1[[#This Row],[Invoice Date]])</f>
        <v>2021</v>
      </c>
      <c r="Q6853" s="4">
        <f>IFERROR(Table1[[#This Row],[Total Sales]]/Table1[[#This Row],[Units Sold]],4)</f>
        <v>36</v>
      </c>
      <c r="R6853" s="4">
        <f>IFERROR(Table1[[#This Row],[Operating Profit]]/Table1[[#This Row],[Units Sold]],0)</f>
        <v>18</v>
      </c>
      <c r="S6853" s="4">
        <f>IFERROR((Table1[[#This Row],[Total Sales]]-Table1[[#This Row],[Operating Profit]])/Table1[[#This Row],[Units Sold]],0)</f>
        <v>18</v>
      </c>
      <c r="T6853" s="4" t="str">
        <f>IF(Table1[[#This Row],[Profit per unit]]&gt;$V$8,"Premium","Mass")</f>
        <v>Mass</v>
      </c>
      <c r="U6853" s="4"/>
    </row>
    <row r="6854" spans="2:21" ht="14.25" customHeight="1" x14ac:dyDescent="0.3">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c r="O6854" s="4" t="str">
        <f>TEXT(Table1[[#This Row],[Invoice Date]],"mmm")</f>
        <v>Mar</v>
      </c>
      <c r="P6854" s="4">
        <f>YEAR(Table1[[#This Row],[Invoice Date]])</f>
        <v>2021</v>
      </c>
      <c r="Q6854" s="4">
        <f>IFERROR(Table1[[#This Row],[Total Sales]]/Table1[[#This Row],[Units Sold]],4)</f>
        <v>28</v>
      </c>
      <c r="R6854" s="4">
        <f>IFERROR(Table1[[#This Row],[Operating Profit]]/Table1[[#This Row],[Units Sold]],0)</f>
        <v>14.56</v>
      </c>
      <c r="S6854" s="4">
        <f>IFERROR((Table1[[#This Row],[Total Sales]]-Table1[[#This Row],[Operating Profit]])/Table1[[#This Row],[Units Sold]],0)</f>
        <v>13.44</v>
      </c>
      <c r="T6854" s="4" t="str">
        <f>IF(Table1[[#This Row],[Profit per unit]]&gt;$V$8,"Premium","Mass")</f>
        <v>Mass</v>
      </c>
      <c r="U6854" s="4"/>
    </row>
    <row r="6855" spans="2:21" ht="14.25" customHeight="1" x14ac:dyDescent="0.3">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c r="O6855" s="4" t="str">
        <f>TEXT(Table1[[#This Row],[Invoice Date]],"mmm")</f>
        <v>Apr</v>
      </c>
      <c r="P6855" s="4">
        <f>YEAR(Table1[[#This Row],[Invoice Date]])</f>
        <v>2021</v>
      </c>
      <c r="Q6855" s="4">
        <f>IFERROR(Table1[[#This Row],[Total Sales]]/Table1[[#This Row],[Units Sold]],4)</f>
        <v>28</v>
      </c>
      <c r="R6855" s="4">
        <f>IFERROR(Table1[[#This Row],[Operating Profit]]/Table1[[#This Row],[Units Sold]],0)</f>
        <v>13.719999999999999</v>
      </c>
      <c r="S6855" s="4">
        <f>IFERROR((Table1[[#This Row],[Total Sales]]-Table1[[#This Row],[Operating Profit]])/Table1[[#This Row],[Units Sold]],0)</f>
        <v>14.280000000000001</v>
      </c>
      <c r="T6855" s="4" t="str">
        <f>IF(Table1[[#This Row],[Profit per unit]]&gt;$V$8,"Premium","Mass")</f>
        <v>Mass</v>
      </c>
      <c r="U6855" s="4"/>
    </row>
    <row r="6856" spans="2:21" ht="14.25" customHeight="1" x14ac:dyDescent="0.3">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c r="O6856" s="4" t="str">
        <f>TEXT(Table1[[#This Row],[Invoice Date]],"mmm")</f>
        <v>Apr</v>
      </c>
      <c r="P6856" s="4">
        <f>YEAR(Table1[[#This Row],[Invoice Date]])</f>
        <v>2021</v>
      </c>
      <c r="Q6856" s="4">
        <f>IFERROR(Table1[[#This Row],[Total Sales]]/Table1[[#This Row],[Units Sold]],4)</f>
        <v>28</v>
      </c>
      <c r="R6856" s="4">
        <f>IFERROR(Table1[[#This Row],[Operating Profit]]/Table1[[#This Row],[Units Sold]],0)</f>
        <v>12.04</v>
      </c>
      <c r="S6856" s="4">
        <f>IFERROR((Table1[[#This Row],[Total Sales]]-Table1[[#This Row],[Operating Profit]])/Table1[[#This Row],[Units Sold]],0)</f>
        <v>15.96</v>
      </c>
      <c r="T6856" s="4" t="str">
        <f>IF(Table1[[#This Row],[Profit per unit]]&gt;$V$8,"Premium","Mass")</f>
        <v>Mass</v>
      </c>
      <c r="U6856" s="4"/>
    </row>
    <row r="6857" spans="2:21" ht="14.25" customHeight="1" x14ac:dyDescent="0.3">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c r="O6857" s="4" t="str">
        <f>TEXT(Table1[[#This Row],[Invoice Date]],"mmm")</f>
        <v>Apr</v>
      </c>
      <c r="P6857" s="4">
        <f>YEAR(Table1[[#This Row],[Invoice Date]])</f>
        <v>2021</v>
      </c>
      <c r="Q6857" s="4">
        <f>IFERROR(Table1[[#This Row],[Total Sales]]/Table1[[#This Row],[Units Sold]],4)</f>
        <v>19</v>
      </c>
      <c r="R6857" s="4">
        <f>IFERROR(Table1[[#This Row],[Operating Profit]]/Table1[[#This Row],[Units Sold]],0)</f>
        <v>7.98</v>
      </c>
      <c r="S6857" s="4">
        <f>IFERROR((Table1[[#This Row],[Total Sales]]-Table1[[#This Row],[Operating Profit]])/Table1[[#This Row],[Units Sold]],0)</f>
        <v>11.02</v>
      </c>
      <c r="T6857" s="4" t="str">
        <f>IF(Table1[[#This Row],[Profit per unit]]&gt;$V$8,"Premium","Mass")</f>
        <v>Mass</v>
      </c>
      <c r="U6857" s="4"/>
    </row>
    <row r="6858" spans="2:21" ht="14.25" customHeight="1" x14ac:dyDescent="0.3">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c r="O6858" s="4" t="str">
        <f>TEXT(Table1[[#This Row],[Invoice Date]],"mmm")</f>
        <v>Apr</v>
      </c>
      <c r="P6858" s="4">
        <f>YEAR(Table1[[#This Row],[Invoice Date]])</f>
        <v>2021</v>
      </c>
      <c r="Q6858" s="4">
        <f>IFERROR(Table1[[#This Row],[Total Sales]]/Table1[[#This Row],[Units Sold]],4)</f>
        <v>24</v>
      </c>
      <c r="R6858" s="4">
        <f>IFERROR(Table1[[#This Row],[Operating Profit]]/Table1[[#This Row],[Units Sold]],0)</f>
        <v>10.32</v>
      </c>
      <c r="S6858" s="4">
        <f>IFERROR((Table1[[#This Row],[Total Sales]]-Table1[[#This Row],[Operating Profit]])/Table1[[#This Row],[Units Sold]],0)</f>
        <v>13.680000000000001</v>
      </c>
      <c r="T6858" s="4" t="str">
        <f>IF(Table1[[#This Row],[Profit per unit]]&gt;$V$8,"Premium","Mass")</f>
        <v>Mass</v>
      </c>
      <c r="U6858" s="4"/>
    </row>
    <row r="6859" spans="2:21" ht="14.25" customHeight="1" x14ac:dyDescent="0.3">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c r="O6859" s="4" t="str">
        <f>TEXT(Table1[[#This Row],[Invoice Date]],"mmm")</f>
        <v>Apr</v>
      </c>
      <c r="P6859" s="4">
        <f>YEAR(Table1[[#This Row],[Invoice Date]])</f>
        <v>2021</v>
      </c>
      <c r="Q6859" s="4">
        <f>IFERROR(Table1[[#This Row],[Total Sales]]/Table1[[#This Row],[Units Sold]],4)</f>
        <v>58</v>
      </c>
      <c r="R6859" s="4">
        <f>IFERROR(Table1[[#This Row],[Operating Profit]]/Table1[[#This Row],[Units Sold]],0)</f>
        <v>27.839999999999996</v>
      </c>
      <c r="S6859" s="4">
        <f>IFERROR((Table1[[#This Row],[Total Sales]]-Table1[[#This Row],[Operating Profit]])/Table1[[#This Row],[Units Sold]],0)</f>
        <v>30.160000000000004</v>
      </c>
      <c r="T6859" s="4" t="str">
        <f>IF(Table1[[#This Row],[Profit per unit]]&gt;$V$8,"Premium","Mass")</f>
        <v>Mass</v>
      </c>
      <c r="U6859" s="4"/>
    </row>
    <row r="6860" spans="2:21" ht="14.25" customHeight="1" x14ac:dyDescent="0.3">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c r="O6860" s="4" t="str">
        <f>TEXT(Table1[[#This Row],[Invoice Date]],"mmm")</f>
        <v>Apr</v>
      </c>
      <c r="P6860" s="4">
        <f>YEAR(Table1[[#This Row],[Invoice Date]])</f>
        <v>2021</v>
      </c>
      <c r="Q6860" s="4">
        <f>IFERROR(Table1[[#This Row],[Total Sales]]/Table1[[#This Row],[Units Sold]],4)</f>
        <v>49</v>
      </c>
      <c r="R6860" s="4">
        <f>IFERROR(Table1[[#This Row],[Operating Profit]]/Table1[[#This Row],[Units Sold]],0)</f>
        <v>25.97</v>
      </c>
      <c r="S6860" s="4">
        <f>IFERROR((Table1[[#This Row],[Total Sales]]-Table1[[#This Row],[Operating Profit]])/Table1[[#This Row],[Units Sold]],0)</f>
        <v>23.03</v>
      </c>
      <c r="T6860" s="4" t="str">
        <f>IF(Table1[[#This Row],[Profit per unit]]&gt;$V$8,"Premium","Mass")</f>
        <v>Mass</v>
      </c>
      <c r="U6860" s="4"/>
    </row>
    <row r="6861" spans="2:21" ht="14.25" customHeight="1" x14ac:dyDescent="0.3">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c r="O6861" s="4" t="str">
        <f>TEXT(Table1[[#This Row],[Invoice Date]],"mmm")</f>
        <v>May</v>
      </c>
      <c r="P6861" s="4">
        <f>YEAR(Table1[[#This Row],[Invoice Date]])</f>
        <v>2021</v>
      </c>
      <c r="Q6861" s="4">
        <f>IFERROR(Table1[[#This Row],[Total Sales]]/Table1[[#This Row],[Units Sold]],4)</f>
        <v>55</v>
      </c>
      <c r="R6861" s="4">
        <f>IFERROR(Table1[[#This Row],[Operating Profit]]/Table1[[#This Row],[Units Sold]],0)</f>
        <v>26.4</v>
      </c>
      <c r="S6861" s="4">
        <f>IFERROR((Table1[[#This Row],[Total Sales]]-Table1[[#This Row],[Operating Profit]])/Table1[[#This Row],[Units Sold]],0)</f>
        <v>28.6</v>
      </c>
      <c r="T6861" s="4" t="str">
        <f>IF(Table1[[#This Row],[Profit per unit]]&gt;$V$8,"Premium","Mass")</f>
        <v>Mass</v>
      </c>
      <c r="U6861" s="4"/>
    </row>
    <row r="6862" spans="2:21" ht="14.25" customHeight="1" x14ac:dyDescent="0.3">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c r="O6862" s="4" t="str">
        <f>TEXT(Table1[[#This Row],[Invoice Date]],"mmm")</f>
        <v>May</v>
      </c>
      <c r="P6862" s="4">
        <f>YEAR(Table1[[#This Row],[Invoice Date]])</f>
        <v>2021</v>
      </c>
      <c r="Q6862" s="4">
        <f>IFERROR(Table1[[#This Row],[Total Sales]]/Table1[[#This Row],[Units Sold]],4)</f>
        <v>41</v>
      </c>
      <c r="R6862" s="4">
        <f>IFERROR(Table1[[#This Row],[Operating Profit]]/Table1[[#This Row],[Units Sold]],0)</f>
        <v>18.04</v>
      </c>
      <c r="S6862" s="4">
        <f>IFERROR((Table1[[#This Row],[Total Sales]]-Table1[[#This Row],[Operating Profit]])/Table1[[#This Row],[Units Sold]],0)</f>
        <v>22.960000000000004</v>
      </c>
      <c r="T6862" s="4" t="str">
        <f>IF(Table1[[#This Row],[Profit per unit]]&gt;$V$8,"Premium","Mass")</f>
        <v>Mass</v>
      </c>
      <c r="U6862" s="4"/>
    </row>
    <row r="6863" spans="2:21" ht="14.25" customHeight="1" x14ac:dyDescent="0.3">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c r="O6863" s="4" t="str">
        <f>TEXT(Table1[[#This Row],[Invoice Date]],"mmm")</f>
        <v>May</v>
      </c>
      <c r="P6863" s="4">
        <f>YEAR(Table1[[#This Row],[Invoice Date]])</f>
        <v>2021</v>
      </c>
      <c r="Q6863" s="4">
        <f>IFERROR(Table1[[#This Row],[Total Sales]]/Table1[[#This Row],[Units Sold]],4)</f>
        <v>37</v>
      </c>
      <c r="R6863" s="4">
        <f>IFERROR(Table1[[#This Row],[Operating Profit]]/Table1[[#This Row],[Units Sold]],0)</f>
        <v>15.91</v>
      </c>
      <c r="S6863" s="4">
        <f>IFERROR((Table1[[#This Row],[Total Sales]]-Table1[[#This Row],[Operating Profit]])/Table1[[#This Row],[Units Sold]],0)</f>
        <v>21.090000000000003</v>
      </c>
      <c r="T6863" s="4" t="str">
        <f>IF(Table1[[#This Row],[Profit per unit]]&gt;$V$8,"Premium","Mass")</f>
        <v>Mass</v>
      </c>
      <c r="U6863" s="4"/>
    </row>
    <row r="6864" spans="2:21" ht="14.25" customHeight="1" x14ac:dyDescent="0.3">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c r="O6864" s="4" t="str">
        <f>TEXT(Table1[[#This Row],[Invoice Date]],"mmm")</f>
        <v>May</v>
      </c>
      <c r="P6864" s="4">
        <f>YEAR(Table1[[#This Row],[Invoice Date]])</f>
        <v>2021</v>
      </c>
      <c r="Q6864" s="4">
        <f>IFERROR(Table1[[#This Row],[Total Sales]]/Table1[[#This Row],[Units Sold]],4)</f>
        <v>36</v>
      </c>
      <c r="R6864" s="4">
        <f>IFERROR(Table1[[#This Row],[Operating Profit]]/Table1[[#This Row],[Units Sold]],0)</f>
        <v>15.84</v>
      </c>
      <c r="S6864" s="4">
        <f>IFERROR((Table1[[#This Row],[Total Sales]]-Table1[[#This Row],[Operating Profit]])/Table1[[#This Row],[Units Sold]],0)</f>
        <v>20.160000000000004</v>
      </c>
      <c r="T6864" s="4" t="str">
        <f>IF(Table1[[#This Row],[Profit per unit]]&gt;$V$8,"Premium","Mass")</f>
        <v>Mass</v>
      </c>
      <c r="U6864" s="4"/>
    </row>
    <row r="6865" spans="2:21" ht="14.25" customHeight="1" x14ac:dyDescent="0.3">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c r="O6865" s="4" t="str">
        <f>TEXT(Table1[[#This Row],[Invoice Date]],"mmm")</f>
        <v>May</v>
      </c>
      <c r="P6865" s="4">
        <f>YEAR(Table1[[#This Row],[Invoice Date]])</f>
        <v>2021</v>
      </c>
      <c r="Q6865" s="4">
        <f>IFERROR(Table1[[#This Row],[Total Sales]]/Table1[[#This Row],[Units Sold]],4)</f>
        <v>46</v>
      </c>
      <c r="R6865" s="4">
        <f>IFERROR(Table1[[#This Row],[Operating Profit]]/Table1[[#This Row],[Units Sold]],0)</f>
        <v>22.080000000000002</v>
      </c>
      <c r="S6865" s="4">
        <f>IFERROR((Table1[[#This Row],[Total Sales]]-Table1[[#This Row],[Operating Profit]])/Table1[[#This Row],[Units Sold]],0)</f>
        <v>23.919999999999998</v>
      </c>
      <c r="T6865" s="4" t="str">
        <f>IF(Table1[[#This Row],[Profit per unit]]&gt;$V$8,"Premium","Mass")</f>
        <v>Mass</v>
      </c>
      <c r="U6865" s="4"/>
    </row>
    <row r="6866" spans="2:21" ht="14.25" customHeight="1" x14ac:dyDescent="0.3">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c r="O6866" s="4" t="str">
        <f>TEXT(Table1[[#This Row],[Invoice Date]],"mmm")</f>
        <v>May</v>
      </c>
      <c r="P6866" s="4">
        <f>YEAR(Table1[[#This Row],[Invoice Date]])</f>
        <v>2021</v>
      </c>
      <c r="Q6866" s="4">
        <f>IFERROR(Table1[[#This Row],[Total Sales]]/Table1[[#This Row],[Units Sold]],4)</f>
        <v>52</v>
      </c>
      <c r="R6866" s="4">
        <f>IFERROR(Table1[[#This Row],[Operating Profit]]/Table1[[#This Row],[Units Sold]],0)</f>
        <v>26.52</v>
      </c>
      <c r="S6866" s="4">
        <f>IFERROR((Table1[[#This Row],[Total Sales]]-Table1[[#This Row],[Operating Profit]])/Table1[[#This Row],[Units Sold]],0)</f>
        <v>25.48</v>
      </c>
      <c r="T6866" s="4" t="str">
        <f>IF(Table1[[#This Row],[Profit per unit]]&gt;$V$8,"Premium","Mass")</f>
        <v>Mass</v>
      </c>
      <c r="U6866" s="4"/>
    </row>
    <row r="6867" spans="2:21" ht="14.25" customHeight="1" x14ac:dyDescent="0.3">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c r="O6867" s="4" t="str">
        <f>TEXT(Table1[[#This Row],[Invoice Date]],"mmm")</f>
        <v>Jun</v>
      </c>
      <c r="P6867" s="4">
        <f>YEAR(Table1[[#This Row],[Invoice Date]])</f>
        <v>2021</v>
      </c>
      <c r="Q6867" s="4">
        <f>IFERROR(Table1[[#This Row],[Total Sales]]/Table1[[#This Row],[Units Sold]],4)</f>
        <v>36</v>
      </c>
      <c r="R6867" s="4">
        <f>IFERROR(Table1[[#This Row],[Operating Profit]]/Table1[[#This Row],[Units Sold]],0)</f>
        <v>16.2</v>
      </c>
      <c r="S6867" s="4">
        <f>IFERROR((Table1[[#This Row],[Total Sales]]-Table1[[#This Row],[Operating Profit]])/Table1[[#This Row],[Units Sold]],0)</f>
        <v>19.8</v>
      </c>
      <c r="T6867" s="4" t="str">
        <f>IF(Table1[[#This Row],[Profit per unit]]&gt;$V$8,"Premium","Mass")</f>
        <v>Mass</v>
      </c>
      <c r="U6867" s="4"/>
    </row>
    <row r="6868" spans="2:21" ht="14.25" customHeight="1" x14ac:dyDescent="0.3">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c r="O6868" s="4" t="str">
        <f>TEXT(Table1[[#This Row],[Invoice Date]],"mmm")</f>
        <v>Jun</v>
      </c>
      <c r="P6868" s="4">
        <f>YEAR(Table1[[#This Row],[Invoice Date]])</f>
        <v>2021</v>
      </c>
      <c r="Q6868" s="4">
        <f>IFERROR(Table1[[#This Row],[Total Sales]]/Table1[[#This Row],[Units Sold]],4)</f>
        <v>32</v>
      </c>
      <c r="R6868" s="4">
        <f>IFERROR(Table1[[#This Row],[Operating Profit]]/Table1[[#This Row],[Units Sold]],0)</f>
        <v>13.76</v>
      </c>
      <c r="S6868" s="4">
        <f>IFERROR((Table1[[#This Row],[Total Sales]]-Table1[[#This Row],[Operating Profit]])/Table1[[#This Row],[Units Sold]],0)</f>
        <v>18.239999999999998</v>
      </c>
      <c r="T6868" s="4" t="str">
        <f>IF(Table1[[#This Row],[Profit per unit]]&gt;$V$8,"Premium","Mass")</f>
        <v>Mass</v>
      </c>
      <c r="U6868" s="4"/>
    </row>
    <row r="6869" spans="2:21" ht="14.25" customHeight="1" x14ac:dyDescent="0.3">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c r="O6869" s="4" t="str">
        <f>TEXT(Table1[[#This Row],[Invoice Date]],"mmm")</f>
        <v>Jun</v>
      </c>
      <c r="P6869" s="4">
        <f>YEAR(Table1[[#This Row],[Invoice Date]])</f>
        <v>2021</v>
      </c>
      <c r="Q6869" s="4">
        <f>IFERROR(Table1[[#This Row],[Total Sales]]/Table1[[#This Row],[Units Sold]],4)</f>
        <v>27</v>
      </c>
      <c r="R6869" s="4">
        <f>IFERROR(Table1[[#This Row],[Operating Profit]]/Table1[[#This Row],[Units Sold]],0)</f>
        <v>10.8</v>
      </c>
      <c r="S6869" s="4">
        <f>IFERROR((Table1[[#This Row],[Total Sales]]-Table1[[#This Row],[Operating Profit]])/Table1[[#This Row],[Units Sold]],0)</f>
        <v>16.2</v>
      </c>
      <c r="T6869" s="4" t="str">
        <f>IF(Table1[[#This Row],[Profit per unit]]&gt;$V$8,"Premium","Mass")</f>
        <v>Mass</v>
      </c>
      <c r="U6869" s="4"/>
    </row>
    <row r="6870" spans="2:21" ht="14.25" customHeight="1" x14ac:dyDescent="0.3">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c r="O6870" s="4" t="str">
        <f>TEXT(Table1[[#This Row],[Invoice Date]],"mmm")</f>
        <v>Jun</v>
      </c>
      <c r="P6870" s="4">
        <f>YEAR(Table1[[#This Row],[Invoice Date]])</f>
        <v>2021</v>
      </c>
      <c r="Q6870" s="4">
        <f>IFERROR(Table1[[#This Row],[Total Sales]]/Table1[[#This Row],[Units Sold]],4)</f>
        <v>29</v>
      </c>
      <c r="R6870" s="4">
        <f>IFERROR(Table1[[#This Row],[Operating Profit]]/Table1[[#This Row],[Units Sold]],0)</f>
        <v>12.18</v>
      </c>
      <c r="S6870" s="4">
        <f>IFERROR((Table1[[#This Row],[Total Sales]]-Table1[[#This Row],[Operating Profit]])/Table1[[#This Row],[Units Sold]],0)</f>
        <v>16.82</v>
      </c>
      <c r="T6870" s="4" t="str">
        <f>IF(Table1[[#This Row],[Profit per unit]]&gt;$V$8,"Premium","Mass")</f>
        <v>Mass</v>
      </c>
      <c r="U6870" s="4"/>
    </row>
    <row r="6871" spans="2:21" ht="14.25" customHeight="1" x14ac:dyDescent="0.3">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c r="O6871" s="4" t="str">
        <f>TEXT(Table1[[#This Row],[Invoice Date]],"mmm")</f>
        <v>Jun</v>
      </c>
      <c r="P6871" s="4">
        <f>YEAR(Table1[[#This Row],[Invoice Date]])</f>
        <v>2021</v>
      </c>
      <c r="Q6871" s="4">
        <f>IFERROR(Table1[[#This Row],[Total Sales]]/Table1[[#This Row],[Units Sold]],4)</f>
        <v>38</v>
      </c>
      <c r="R6871" s="4">
        <f>IFERROR(Table1[[#This Row],[Operating Profit]]/Table1[[#This Row],[Units Sold]],0)</f>
        <v>17.48</v>
      </c>
      <c r="S6871" s="4">
        <f>IFERROR((Table1[[#This Row],[Total Sales]]-Table1[[#This Row],[Operating Profit]])/Table1[[#This Row],[Units Sold]],0)</f>
        <v>20.52</v>
      </c>
      <c r="T6871" s="4" t="str">
        <f>IF(Table1[[#This Row],[Profit per unit]]&gt;$V$8,"Premium","Mass")</f>
        <v>Mass</v>
      </c>
      <c r="U6871" s="4"/>
    </row>
    <row r="6872" spans="2:21" ht="14.25" customHeight="1" x14ac:dyDescent="0.3">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c r="O6872" s="4" t="str">
        <f>TEXT(Table1[[#This Row],[Invoice Date]],"mmm")</f>
        <v>Jun</v>
      </c>
      <c r="P6872" s="4">
        <f>YEAR(Table1[[#This Row],[Invoice Date]])</f>
        <v>2021</v>
      </c>
      <c r="Q6872" s="4">
        <f>IFERROR(Table1[[#This Row],[Total Sales]]/Table1[[#This Row],[Units Sold]],4)</f>
        <v>51</v>
      </c>
      <c r="R6872" s="4">
        <f>IFERROR(Table1[[#This Row],[Operating Profit]]/Table1[[#This Row],[Units Sold]],0)</f>
        <v>27.540000000000003</v>
      </c>
      <c r="S6872" s="4">
        <f>IFERROR((Table1[[#This Row],[Total Sales]]-Table1[[#This Row],[Operating Profit]])/Table1[[#This Row],[Units Sold]],0)</f>
        <v>23.459999999999997</v>
      </c>
      <c r="T6872" s="4" t="str">
        <f>IF(Table1[[#This Row],[Profit per unit]]&gt;$V$8,"Premium","Mass")</f>
        <v>Mass</v>
      </c>
      <c r="U6872" s="4"/>
    </row>
    <row r="6873" spans="2:21" ht="14.25" customHeight="1" x14ac:dyDescent="0.3">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c r="O6873" s="4" t="str">
        <f>TEXT(Table1[[#This Row],[Invoice Date]],"mmm")</f>
        <v>Jul</v>
      </c>
      <c r="P6873" s="4">
        <f>YEAR(Table1[[#This Row],[Invoice Date]])</f>
        <v>2021</v>
      </c>
      <c r="Q6873" s="4">
        <f>IFERROR(Table1[[#This Row],[Total Sales]]/Table1[[#This Row],[Units Sold]],4)</f>
        <v>48</v>
      </c>
      <c r="R6873" s="4">
        <f>IFERROR(Table1[[#This Row],[Operating Profit]]/Table1[[#This Row],[Units Sold]],0)</f>
        <v>23.52</v>
      </c>
      <c r="S6873" s="4">
        <f>IFERROR((Table1[[#This Row],[Total Sales]]-Table1[[#This Row],[Operating Profit]])/Table1[[#This Row],[Units Sold]],0)</f>
        <v>24.48</v>
      </c>
      <c r="T6873" s="4" t="str">
        <f>IF(Table1[[#This Row],[Profit per unit]]&gt;$V$8,"Premium","Mass")</f>
        <v>Mass</v>
      </c>
      <c r="U6873" s="4"/>
    </row>
    <row r="6874" spans="2:21" ht="14.25" customHeight="1" x14ac:dyDescent="0.3">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c r="O6874" s="4" t="str">
        <f>TEXT(Table1[[#This Row],[Invoice Date]],"mmm")</f>
        <v>Jul</v>
      </c>
      <c r="P6874" s="4">
        <f>YEAR(Table1[[#This Row],[Invoice Date]])</f>
        <v>2021</v>
      </c>
      <c r="Q6874" s="4">
        <f>IFERROR(Table1[[#This Row],[Total Sales]]/Table1[[#This Row],[Units Sold]],4)</f>
        <v>44</v>
      </c>
      <c r="R6874" s="4">
        <f>IFERROR(Table1[[#This Row],[Operating Profit]]/Table1[[#This Row],[Units Sold]],0)</f>
        <v>18.919999999999998</v>
      </c>
      <c r="S6874" s="4">
        <f>IFERROR((Table1[[#This Row],[Total Sales]]-Table1[[#This Row],[Operating Profit]])/Table1[[#This Row],[Units Sold]],0)</f>
        <v>25.080000000000002</v>
      </c>
      <c r="T6874" s="4" t="str">
        <f>IF(Table1[[#This Row],[Profit per unit]]&gt;$V$8,"Premium","Mass")</f>
        <v>Mass</v>
      </c>
      <c r="U6874" s="4"/>
    </row>
    <row r="6875" spans="2:21" ht="14.25" customHeight="1" x14ac:dyDescent="0.3">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c r="O6875" s="4" t="str">
        <f>TEXT(Table1[[#This Row],[Invoice Date]],"mmm")</f>
        <v>Jul</v>
      </c>
      <c r="P6875" s="4">
        <f>YEAR(Table1[[#This Row],[Invoice Date]])</f>
        <v>2021</v>
      </c>
      <c r="Q6875" s="4">
        <f>IFERROR(Table1[[#This Row],[Total Sales]]/Table1[[#This Row],[Units Sold]],4)</f>
        <v>37</v>
      </c>
      <c r="R6875" s="4">
        <f>IFERROR(Table1[[#This Row],[Operating Profit]]/Table1[[#This Row],[Units Sold]],0)</f>
        <v>14.8</v>
      </c>
      <c r="S6875" s="4">
        <f>IFERROR((Table1[[#This Row],[Total Sales]]-Table1[[#This Row],[Operating Profit]])/Table1[[#This Row],[Units Sold]],0)</f>
        <v>22.2</v>
      </c>
      <c r="T6875" s="4" t="str">
        <f>IF(Table1[[#This Row],[Profit per unit]]&gt;$V$8,"Premium","Mass")</f>
        <v>Mass</v>
      </c>
      <c r="U6875" s="4"/>
    </row>
    <row r="6876" spans="2:21" ht="14.25" customHeight="1" x14ac:dyDescent="0.3">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c r="O6876" s="4" t="str">
        <f>TEXT(Table1[[#This Row],[Invoice Date]],"mmm")</f>
        <v>Jul</v>
      </c>
      <c r="P6876" s="4">
        <f>YEAR(Table1[[#This Row],[Invoice Date]])</f>
        <v>2021</v>
      </c>
      <c r="Q6876" s="4">
        <f>IFERROR(Table1[[#This Row],[Total Sales]]/Table1[[#This Row],[Units Sold]],4)</f>
        <v>38</v>
      </c>
      <c r="R6876" s="4">
        <f>IFERROR(Table1[[#This Row],[Operating Profit]]/Table1[[#This Row],[Units Sold]],0)</f>
        <v>16.34</v>
      </c>
      <c r="S6876" s="4">
        <f>IFERROR((Table1[[#This Row],[Total Sales]]-Table1[[#This Row],[Operating Profit]])/Table1[[#This Row],[Units Sold]],0)</f>
        <v>21.66</v>
      </c>
      <c r="T6876" s="4" t="str">
        <f>IF(Table1[[#This Row],[Profit per unit]]&gt;$V$8,"Premium","Mass")</f>
        <v>Mass</v>
      </c>
      <c r="U6876" s="4"/>
    </row>
    <row r="6877" spans="2:21" ht="14.25" customHeight="1" x14ac:dyDescent="0.3">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c r="O6877" s="4" t="str">
        <f>TEXT(Table1[[#This Row],[Invoice Date]],"mmm")</f>
        <v>Jul</v>
      </c>
      <c r="P6877" s="4">
        <f>YEAR(Table1[[#This Row],[Invoice Date]])</f>
        <v>2021</v>
      </c>
      <c r="Q6877" s="4">
        <f>IFERROR(Table1[[#This Row],[Total Sales]]/Table1[[#This Row],[Units Sold]],4)</f>
        <v>49</v>
      </c>
      <c r="R6877" s="4">
        <f>IFERROR(Table1[[#This Row],[Operating Profit]]/Table1[[#This Row],[Units Sold]],0)</f>
        <v>22.54</v>
      </c>
      <c r="S6877" s="4">
        <f>IFERROR((Table1[[#This Row],[Total Sales]]-Table1[[#This Row],[Operating Profit]])/Table1[[#This Row],[Units Sold]],0)</f>
        <v>26.46</v>
      </c>
      <c r="T6877" s="4" t="str">
        <f>IF(Table1[[#This Row],[Profit per unit]]&gt;$V$8,"Premium","Mass")</f>
        <v>Mass</v>
      </c>
      <c r="U6877" s="4"/>
    </row>
    <row r="6878" spans="2:21" ht="14.25" customHeight="1" x14ac:dyDescent="0.3">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c r="O6878" s="4" t="str">
        <f>TEXT(Table1[[#This Row],[Invoice Date]],"mmm")</f>
        <v>Jul</v>
      </c>
      <c r="P6878" s="4">
        <f>YEAR(Table1[[#This Row],[Invoice Date]])</f>
        <v>2021</v>
      </c>
      <c r="Q6878" s="4">
        <f>IFERROR(Table1[[#This Row],[Total Sales]]/Table1[[#This Row],[Units Sold]],4)</f>
        <v>54</v>
      </c>
      <c r="R6878" s="4">
        <f>IFERROR(Table1[[#This Row],[Operating Profit]]/Table1[[#This Row],[Units Sold]],0)</f>
        <v>29.160000000000004</v>
      </c>
      <c r="S6878" s="4">
        <f>IFERROR((Table1[[#This Row],[Total Sales]]-Table1[[#This Row],[Operating Profit]])/Table1[[#This Row],[Units Sold]],0)</f>
        <v>24.839999999999996</v>
      </c>
      <c r="T6878" s="4" t="str">
        <f>IF(Table1[[#This Row],[Profit per unit]]&gt;$V$8,"Premium","Mass")</f>
        <v>Mass</v>
      </c>
      <c r="U6878" s="4"/>
    </row>
    <row r="6879" spans="2:21" ht="14.25" customHeight="1" x14ac:dyDescent="0.3">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c r="O6879" s="4" t="str">
        <f>TEXT(Table1[[#This Row],[Invoice Date]],"mmm")</f>
        <v>Aug</v>
      </c>
      <c r="P6879" s="4">
        <f>YEAR(Table1[[#This Row],[Invoice Date]])</f>
        <v>2021</v>
      </c>
      <c r="Q6879" s="4">
        <f>IFERROR(Table1[[#This Row],[Total Sales]]/Table1[[#This Row],[Units Sold]],4)</f>
        <v>46</v>
      </c>
      <c r="R6879" s="4">
        <f>IFERROR(Table1[[#This Row],[Operating Profit]]/Table1[[#This Row],[Units Sold]],0)</f>
        <v>22.54</v>
      </c>
      <c r="S6879" s="4">
        <f>IFERROR((Table1[[#This Row],[Total Sales]]-Table1[[#This Row],[Operating Profit]])/Table1[[#This Row],[Units Sold]],0)</f>
        <v>23.46</v>
      </c>
      <c r="T6879" s="4" t="str">
        <f>IF(Table1[[#This Row],[Profit per unit]]&gt;$V$8,"Premium","Mass")</f>
        <v>Mass</v>
      </c>
      <c r="U6879" s="4"/>
    </row>
    <row r="6880" spans="2:21" ht="14.25" customHeight="1" x14ac:dyDescent="0.3">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c r="O6880" s="4" t="str">
        <f>TEXT(Table1[[#This Row],[Invoice Date]],"mmm")</f>
        <v>Aug</v>
      </c>
      <c r="P6880" s="4">
        <f>YEAR(Table1[[#This Row],[Invoice Date]])</f>
        <v>2021</v>
      </c>
      <c r="Q6880" s="4">
        <f>IFERROR(Table1[[#This Row],[Total Sales]]/Table1[[#This Row],[Units Sold]],4)</f>
        <v>42</v>
      </c>
      <c r="R6880" s="4">
        <f>IFERROR(Table1[[#This Row],[Operating Profit]]/Table1[[#This Row],[Units Sold]],0)</f>
        <v>16.8</v>
      </c>
      <c r="S6880" s="4">
        <f>IFERROR((Table1[[#This Row],[Total Sales]]-Table1[[#This Row],[Operating Profit]])/Table1[[#This Row],[Units Sold]],0)</f>
        <v>25.2</v>
      </c>
      <c r="T6880" s="4" t="str">
        <f>IF(Table1[[#This Row],[Profit per unit]]&gt;$V$8,"Premium","Mass")</f>
        <v>Mass</v>
      </c>
      <c r="U6880" s="4"/>
    </row>
    <row r="6881" spans="2:21" ht="14.25" customHeight="1" x14ac:dyDescent="0.3">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c r="O6881" s="4" t="str">
        <f>TEXT(Table1[[#This Row],[Invoice Date]],"mmm")</f>
        <v>Aug</v>
      </c>
      <c r="P6881" s="4">
        <f>YEAR(Table1[[#This Row],[Invoice Date]])</f>
        <v>2021</v>
      </c>
      <c r="Q6881" s="4">
        <f>IFERROR(Table1[[#This Row],[Total Sales]]/Table1[[#This Row],[Units Sold]],4)</f>
        <v>37</v>
      </c>
      <c r="R6881" s="4">
        <f>IFERROR(Table1[[#This Row],[Operating Profit]]/Table1[[#This Row],[Units Sold]],0)</f>
        <v>15.169999999999998</v>
      </c>
      <c r="S6881" s="4">
        <f>IFERROR((Table1[[#This Row],[Total Sales]]-Table1[[#This Row],[Operating Profit]])/Table1[[#This Row],[Units Sold]],0)</f>
        <v>21.83</v>
      </c>
      <c r="T6881" s="4" t="str">
        <f>IF(Table1[[#This Row],[Profit per unit]]&gt;$V$8,"Premium","Mass")</f>
        <v>Mass</v>
      </c>
      <c r="U6881" s="4"/>
    </row>
    <row r="6882" spans="2:21" ht="14.25" customHeight="1" x14ac:dyDescent="0.3">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c r="O6882" s="4" t="str">
        <f>TEXT(Table1[[#This Row],[Invoice Date]],"mmm")</f>
        <v>Aug</v>
      </c>
      <c r="P6882" s="4">
        <f>YEAR(Table1[[#This Row],[Invoice Date]])</f>
        <v>2021</v>
      </c>
      <c r="Q6882" s="4">
        <f>IFERROR(Table1[[#This Row],[Total Sales]]/Table1[[#This Row],[Units Sold]],4)</f>
        <v>38</v>
      </c>
      <c r="R6882" s="4">
        <f>IFERROR(Table1[[#This Row],[Operating Profit]]/Table1[[#This Row],[Units Sold]],0)</f>
        <v>15.58</v>
      </c>
      <c r="S6882" s="4">
        <f>IFERROR((Table1[[#This Row],[Total Sales]]-Table1[[#This Row],[Operating Profit]])/Table1[[#This Row],[Units Sold]],0)</f>
        <v>22.42</v>
      </c>
      <c r="T6882" s="4" t="str">
        <f>IF(Table1[[#This Row],[Profit per unit]]&gt;$V$8,"Premium","Mass")</f>
        <v>Mass</v>
      </c>
      <c r="U6882" s="4"/>
    </row>
    <row r="6883" spans="2:21" ht="14.25" customHeight="1" x14ac:dyDescent="0.3">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c r="O6883" s="4" t="str">
        <f>TEXT(Table1[[#This Row],[Invoice Date]],"mmm")</f>
        <v>Aug</v>
      </c>
      <c r="P6883" s="4">
        <f>YEAR(Table1[[#This Row],[Invoice Date]])</f>
        <v>2021</v>
      </c>
      <c r="Q6883" s="4">
        <f>IFERROR(Table1[[#This Row],[Total Sales]]/Table1[[#This Row],[Units Sold]],4)</f>
        <v>46</v>
      </c>
      <c r="R6883" s="4">
        <f>IFERROR(Table1[[#This Row],[Operating Profit]]/Table1[[#This Row],[Units Sold]],0)</f>
        <v>21.16</v>
      </c>
      <c r="S6883" s="4">
        <f>IFERROR((Table1[[#This Row],[Total Sales]]-Table1[[#This Row],[Operating Profit]])/Table1[[#This Row],[Units Sold]],0)</f>
        <v>24.84</v>
      </c>
      <c r="T6883" s="4" t="str">
        <f>IF(Table1[[#This Row],[Profit per unit]]&gt;$V$8,"Premium","Mass")</f>
        <v>Mass</v>
      </c>
      <c r="U6883" s="4"/>
    </row>
    <row r="6884" spans="2:21" ht="14.25" customHeight="1" x14ac:dyDescent="0.3">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c r="O6884" s="4" t="str">
        <f>TEXT(Table1[[#This Row],[Invoice Date]],"mmm")</f>
        <v>Aug</v>
      </c>
      <c r="P6884" s="4">
        <f>YEAR(Table1[[#This Row],[Invoice Date]])</f>
        <v>2021</v>
      </c>
      <c r="Q6884" s="4">
        <f>IFERROR(Table1[[#This Row],[Total Sales]]/Table1[[#This Row],[Units Sold]],4)</f>
        <v>54</v>
      </c>
      <c r="R6884" s="4">
        <f>IFERROR(Table1[[#This Row],[Operating Profit]]/Table1[[#This Row],[Units Sold]],0)</f>
        <v>28.62</v>
      </c>
      <c r="S6884" s="4">
        <f>IFERROR((Table1[[#This Row],[Total Sales]]-Table1[[#This Row],[Operating Profit]])/Table1[[#This Row],[Units Sold]],0)</f>
        <v>25.38</v>
      </c>
      <c r="T6884" s="4" t="str">
        <f>IF(Table1[[#This Row],[Profit per unit]]&gt;$V$8,"Premium","Mass")</f>
        <v>Mass</v>
      </c>
      <c r="U6884" s="4"/>
    </row>
    <row r="6885" spans="2:21" ht="14.25" customHeight="1" x14ac:dyDescent="0.3">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c r="O6885" s="4" t="str">
        <f>TEXT(Table1[[#This Row],[Invoice Date]],"mmm")</f>
        <v>Sep</v>
      </c>
      <c r="P6885" s="4">
        <f>YEAR(Table1[[#This Row],[Invoice Date]])</f>
        <v>2021</v>
      </c>
      <c r="Q6885" s="4">
        <f>IFERROR(Table1[[#This Row],[Total Sales]]/Table1[[#This Row],[Units Sold]],4)</f>
        <v>36</v>
      </c>
      <c r="R6885" s="4">
        <f>IFERROR(Table1[[#This Row],[Operating Profit]]/Table1[[#This Row],[Units Sold]],0)</f>
        <v>18</v>
      </c>
      <c r="S6885" s="4">
        <f>IFERROR((Table1[[#This Row],[Total Sales]]-Table1[[#This Row],[Operating Profit]])/Table1[[#This Row],[Units Sold]],0)</f>
        <v>18</v>
      </c>
      <c r="T6885" s="4" t="str">
        <f>IF(Table1[[#This Row],[Profit per unit]]&gt;$V$8,"Premium","Mass")</f>
        <v>Mass</v>
      </c>
      <c r="U6885" s="4"/>
    </row>
    <row r="6886" spans="2:21" ht="14.25" customHeight="1" x14ac:dyDescent="0.3">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c r="O6886" s="4" t="str">
        <f>TEXT(Table1[[#This Row],[Invoice Date]],"mmm")</f>
        <v>Sep</v>
      </c>
      <c r="P6886" s="4">
        <f>YEAR(Table1[[#This Row],[Invoice Date]])</f>
        <v>2021</v>
      </c>
      <c r="Q6886" s="4">
        <f>IFERROR(Table1[[#This Row],[Total Sales]]/Table1[[#This Row],[Units Sold]],4)</f>
        <v>34</v>
      </c>
      <c r="R6886" s="4">
        <f>IFERROR(Table1[[#This Row],[Operating Profit]]/Table1[[#This Row],[Units Sold]],0)</f>
        <v>14.619999999999997</v>
      </c>
      <c r="S6886" s="4">
        <f>IFERROR((Table1[[#This Row],[Total Sales]]-Table1[[#This Row],[Operating Profit]])/Table1[[#This Row],[Units Sold]],0)</f>
        <v>19.380000000000003</v>
      </c>
      <c r="T6886" s="4" t="str">
        <f>IF(Table1[[#This Row],[Profit per unit]]&gt;$V$8,"Premium","Mass")</f>
        <v>Mass</v>
      </c>
      <c r="U6886" s="4"/>
    </row>
    <row r="6887" spans="2:21" ht="14.25" customHeight="1" x14ac:dyDescent="0.3">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c r="O6887" s="4" t="str">
        <f>TEXT(Table1[[#This Row],[Invoice Date]],"mmm")</f>
        <v>Sep</v>
      </c>
      <c r="P6887" s="4">
        <f>YEAR(Table1[[#This Row],[Invoice Date]])</f>
        <v>2021</v>
      </c>
      <c r="Q6887" s="4">
        <f>IFERROR(Table1[[#This Row],[Total Sales]]/Table1[[#This Row],[Units Sold]],4)</f>
        <v>27</v>
      </c>
      <c r="R6887" s="4">
        <f>IFERROR(Table1[[#This Row],[Operating Profit]]/Table1[[#This Row],[Units Sold]],0)</f>
        <v>11.88</v>
      </c>
      <c r="S6887" s="4">
        <f>IFERROR((Table1[[#This Row],[Total Sales]]-Table1[[#This Row],[Operating Profit]])/Table1[[#This Row],[Units Sold]],0)</f>
        <v>15.12</v>
      </c>
      <c r="T6887" s="4" t="str">
        <f>IF(Table1[[#This Row],[Profit per unit]]&gt;$V$8,"Premium","Mass")</f>
        <v>Mass</v>
      </c>
      <c r="U6887" s="4"/>
    </row>
    <row r="6888" spans="2:21" ht="14.25" customHeight="1" x14ac:dyDescent="0.3">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c r="O6888" s="4" t="str">
        <f>TEXT(Table1[[#This Row],[Invoice Date]],"mmm")</f>
        <v>Sep</v>
      </c>
      <c r="P6888" s="4">
        <f>YEAR(Table1[[#This Row],[Invoice Date]])</f>
        <v>2021</v>
      </c>
      <c r="Q6888" s="4">
        <f>IFERROR(Table1[[#This Row],[Total Sales]]/Table1[[#This Row],[Units Sold]],4)</f>
        <v>28</v>
      </c>
      <c r="R6888" s="4">
        <f>IFERROR(Table1[[#This Row],[Operating Profit]]/Table1[[#This Row],[Units Sold]],0)</f>
        <v>11.479999999999999</v>
      </c>
      <c r="S6888" s="4">
        <f>IFERROR((Table1[[#This Row],[Total Sales]]-Table1[[#This Row],[Operating Profit]])/Table1[[#This Row],[Units Sold]],0)</f>
        <v>16.520000000000003</v>
      </c>
      <c r="T6888" s="4" t="str">
        <f>IF(Table1[[#This Row],[Profit per unit]]&gt;$V$8,"Premium","Mass")</f>
        <v>Mass</v>
      </c>
      <c r="U6888" s="4"/>
    </row>
    <row r="6889" spans="2:21" ht="14.25" customHeight="1" x14ac:dyDescent="0.3">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c r="O6889" s="4" t="str">
        <f>TEXT(Table1[[#This Row],[Invoice Date]],"mmm")</f>
        <v>Sep</v>
      </c>
      <c r="P6889" s="4">
        <f>YEAR(Table1[[#This Row],[Invoice Date]])</f>
        <v>2021</v>
      </c>
      <c r="Q6889" s="4">
        <f>IFERROR(Table1[[#This Row],[Total Sales]]/Table1[[#This Row],[Units Sold]],4)</f>
        <v>36</v>
      </c>
      <c r="R6889" s="4">
        <f>IFERROR(Table1[[#This Row],[Operating Profit]]/Table1[[#This Row],[Units Sold]],0)</f>
        <v>17.64</v>
      </c>
      <c r="S6889" s="4">
        <f>IFERROR((Table1[[#This Row],[Total Sales]]-Table1[[#This Row],[Operating Profit]])/Table1[[#This Row],[Units Sold]],0)</f>
        <v>18.36</v>
      </c>
      <c r="T6889" s="4" t="str">
        <f>IF(Table1[[#This Row],[Profit per unit]]&gt;$V$8,"Premium","Mass")</f>
        <v>Mass</v>
      </c>
      <c r="U6889" s="4"/>
    </row>
    <row r="6890" spans="2:21" ht="14.25" customHeight="1" x14ac:dyDescent="0.3">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c r="O6890" s="4" t="str">
        <f>TEXT(Table1[[#This Row],[Invoice Date]],"mmm")</f>
        <v>Sep</v>
      </c>
      <c r="P6890" s="4">
        <f>YEAR(Table1[[#This Row],[Invoice Date]])</f>
        <v>2021</v>
      </c>
      <c r="Q6890" s="4">
        <f>IFERROR(Table1[[#This Row],[Total Sales]]/Table1[[#This Row],[Units Sold]],4)</f>
        <v>44</v>
      </c>
      <c r="R6890" s="4">
        <f>IFERROR(Table1[[#This Row],[Operating Profit]]/Table1[[#This Row],[Units Sold]],0)</f>
        <v>24.200000000000003</v>
      </c>
      <c r="S6890" s="4">
        <f>IFERROR((Table1[[#This Row],[Total Sales]]-Table1[[#This Row],[Operating Profit]])/Table1[[#This Row],[Units Sold]],0)</f>
        <v>19.799999999999997</v>
      </c>
      <c r="T6890" s="4" t="str">
        <f>IF(Table1[[#This Row],[Profit per unit]]&gt;$V$8,"Premium","Mass")</f>
        <v>Mass</v>
      </c>
      <c r="U6890" s="4"/>
    </row>
    <row r="6891" spans="2:21" ht="14.25" customHeight="1" x14ac:dyDescent="0.3">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c r="O6891" s="4" t="str">
        <f>TEXT(Table1[[#This Row],[Invoice Date]],"mmm")</f>
        <v>Oct</v>
      </c>
      <c r="P6891" s="4">
        <f>YEAR(Table1[[#This Row],[Invoice Date]])</f>
        <v>2021</v>
      </c>
      <c r="Q6891" s="4">
        <f>IFERROR(Table1[[#This Row],[Total Sales]]/Table1[[#This Row],[Units Sold]],4)</f>
        <v>49</v>
      </c>
      <c r="R6891" s="4">
        <f>IFERROR(Table1[[#This Row],[Operating Profit]]/Table1[[#This Row],[Units Sold]],0)</f>
        <v>23.03</v>
      </c>
      <c r="S6891" s="4">
        <f>IFERROR((Table1[[#This Row],[Total Sales]]-Table1[[#This Row],[Operating Profit]])/Table1[[#This Row],[Units Sold]],0)</f>
        <v>25.97</v>
      </c>
      <c r="T6891" s="4" t="str">
        <f>IF(Table1[[#This Row],[Profit per unit]]&gt;$V$8,"Premium","Mass")</f>
        <v>Mass</v>
      </c>
      <c r="U6891" s="4"/>
    </row>
    <row r="6892" spans="2:21" ht="14.25" customHeight="1" x14ac:dyDescent="0.3">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c r="O6892" s="4" t="str">
        <f>TEXT(Table1[[#This Row],[Invoice Date]],"mmm")</f>
        <v>Oct</v>
      </c>
      <c r="P6892" s="4">
        <f>YEAR(Table1[[#This Row],[Invoice Date]])</f>
        <v>2021</v>
      </c>
      <c r="Q6892" s="4">
        <f>IFERROR(Table1[[#This Row],[Total Sales]]/Table1[[#This Row],[Units Sold]],4)</f>
        <v>36</v>
      </c>
      <c r="R6892" s="4">
        <f>IFERROR(Table1[[#This Row],[Operating Profit]]/Table1[[#This Row],[Units Sold]],0)</f>
        <v>14.76</v>
      </c>
      <c r="S6892" s="4">
        <f>IFERROR((Table1[[#This Row],[Total Sales]]-Table1[[#This Row],[Operating Profit]])/Table1[[#This Row],[Units Sold]],0)</f>
        <v>21.24</v>
      </c>
      <c r="T6892" s="4" t="str">
        <f>IF(Table1[[#This Row],[Profit per unit]]&gt;$V$8,"Premium","Mass")</f>
        <v>Mass</v>
      </c>
      <c r="U6892" s="4"/>
    </row>
    <row r="6893" spans="2:21" ht="14.25" customHeight="1" x14ac:dyDescent="0.3">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c r="O6893" s="4" t="str">
        <f>TEXT(Table1[[#This Row],[Invoice Date]],"mmm")</f>
        <v>Oct</v>
      </c>
      <c r="P6893" s="4">
        <f>YEAR(Table1[[#This Row],[Invoice Date]])</f>
        <v>2021</v>
      </c>
      <c r="Q6893" s="4">
        <f>IFERROR(Table1[[#This Row],[Total Sales]]/Table1[[#This Row],[Units Sold]],4)</f>
        <v>39</v>
      </c>
      <c r="R6893" s="4">
        <f>IFERROR(Table1[[#This Row],[Operating Profit]]/Table1[[#This Row],[Units Sold]],0)</f>
        <v>17.16</v>
      </c>
      <c r="S6893" s="4">
        <f>IFERROR((Table1[[#This Row],[Total Sales]]-Table1[[#This Row],[Operating Profit]])/Table1[[#This Row],[Units Sold]],0)</f>
        <v>21.84</v>
      </c>
      <c r="T6893" s="4" t="str">
        <f>IF(Table1[[#This Row],[Profit per unit]]&gt;$V$8,"Premium","Mass")</f>
        <v>Mass</v>
      </c>
      <c r="U6893" s="4"/>
    </row>
    <row r="6894" spans="2:21" ht="14.25" customHeight="1" x14ac:dyDescent="0.3">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c r="O6894" s="4" t="str">
        <f>TEXT(Table1[[#This Row],[Invoice Date]],"mmm")</f>
        <v>Oct</v>
      </c>
      <c r="P6894" s="4">
        <f>YEAR(Table1[[#This Row],[Invoice Date]])</f>
        <v>2021</v>
      </c>
      <c r="Q6894" s="4">
        <f>IFERROR(Table1[[#This Row],[Total Sales]]/Table1[[#This Row],[Units Sold]],4)</f>
        <v>38</v>
      </c>
      <c r="R6894" s="4">
        <f>IFERROR(Table1[[#This Row],[Operating Profit]]/Table1[[#This Row],[Units Sold]],0)</f>
        <v>15.200000000000001</v>
      </c>
      <c r="S6894" s="4">
        <f>IFERROR((Table1[[#This Row],[Total Sales]]-Table1[[#This Row],[Operating Profit]])/Table1[[#This Row],[Units Sold]],0)</f>
        <v>22.8</v>
      </c>
      <c r="T6894" s="4" t="str">
        <f>IF(Table1[[#This Row],[Profit per unit]]&gt;$V$8,"Premium","Mass")</f>
        <v>Mass</v>
      </c>
      <c r="U6894" s="4"/>
    </row>
    <row r="6895" spans="2:21" ht="14.25" customHeight="1" x14ac:dyDescent="0.3">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c r="O6895" s="4" t="str">
        <f>TEXT(Table1[[#This Row],[Invoice Date]],"mmm")</f>
        <v>Oct</v>
      </c>
      <c r="P6895" s="4">
        <f>YEAR(Table1[[#This Row],[Invoice Date]])</f>
        <v>2021</v>
      </c>
      <c r="Q6895" s="4">
        <f>IFERROR(Table1[[#This Row],[Total Sales]]/Table1[[#This Row],[Units Sold]],4)</f>
        <v>45</v>
      </c>
      <c r="R6895" s="4">
        <f>IFERROR(Table1[[#This Row],[Operating Profit]]/Table1[[#This Row],[Units Sold]],0)</f>
        <v>21.15</v>
      </c>
      <c r="S6895" s="4">
        <f>IFERROR((Table1[[#This Row],[Total Sales]]-Table1[[#This Row],[Operating Profit]])/Table1[[#This Row],[Units Sold]],0)</f>
        <v>23.85</v>
      </c>
      <c r="T6895" s="4" t="str">
        <f>IF(Table1[[#This Row],[Profit per unit]]&gt;$V$8,"Premium","Mass")</f>
        <v>Mass</v>
      </c>
      <c r="U6895" s="4"/>
    </row>
    <row r="6896" spans="2:21" ht="14.25" customHeight="1" x14ac:dyDescent="0.3">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c r="O6896" s="4" t="str">
        <f>TEXT(Table1[[#This Row],[Invoice Date]],"mmm")</f>
        <v>Oct</v>
      </c>
      <c r="P6896" s="4">
        <f>YEAR(Table1[[#This Row],[Invoice Date]])</f>
        <v>2021</v>
      </c>
      <c r="Q6896" s="4">
        <f>IFERROR(Table1[[#This Row],[Total Sales]]/Table1[[#This Row],[Units Sold]],4)</f>
        <v>53</v>
      </c>
      <c r="R6896" s="4">
        <f>IFERROR(Table1[[#This Row],[Operating Profit]]/Table1[[#This Row],[Units Sold]],0)</f>
        <v>28.090000000000003</v>
      </c>
      <c r="S6896" s="4">
        <f>IFERROR((Table1[[#This Row],[Total Sales]]-Table1[[#This Row],[Operating Profit]])/Table1[[#This Row],[Units Sold]],0)</f>
        <v>24.909999999999997</v>
      </c>
      <c r="T6896" s="4" t="str">
        <f>IF(Table1[[#This Row],[Profit per unit]]&gt;$V$8,"Premium","Mass")</f>
        <v>Mass</v>
      </c>
      <c r="U6896" s="4"/>
    </row>
    <row r="6897" spans="2:21" ht="14.25" customHeight="1" x14ac:dyDescent="0.3">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c r="O6897" s="4" t="str">
        <f>TEXT(Table1[[#This Row],[Invoice Date]],"mmm")</f>
        <v>Nov</v>
      </c>
      <c r="P6897" s="4">
        <f>YEAR(Table1[[#This Row],[Invoice Date]])</f>
        <v>2021</v>
      </c>
      <c r="Q6897" s="4">
        <f>IFERROR(Table1[[#This Row],[Total Sales]]/Table1[[#This Row],[Units Sold]],4)</f>
        <v>49</v>
      </c>
      <c r="R6897" s="4">
        <f>IFERROR(Table1[[#This Row],[Operating Profit]]/Table1[[#This Row],[Units Sold]],0)</f>
        <v>24.5</v>
      </c>
      <c r="S6897" s="4">
        <f>IFERROR((Table1[[#This Row],[Total Sales]]-Table1[[#This Row],[Operating Profit]])/Table1[[#This Row],[Units Sold]],0)</f>
        <v>24.5</v>
      </c>
      <c r="T6897" s="4" t="str">
        <f>IF(Table1[[#This Row],[Profit per unit]]&gt;$V$8,"Premium","Mass")</f>
        <v>Mass</v>
      </c>
      <c r="U6897" s="4"/>
    </row>
    <row r="6898" spans="2:21" ht="14.25" customHeight="1" x14ac:dyDescent="0.3">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c r="O6898" s="4" t="str">
        <f>TEXT(Table1[[#This Row],[Invoice Date]],"mmm")</f>
        <v>Nov</v>
      </c>
      <c r="P6898" s="4">
        <f>YEAR(Table1[[#This Row],[Invoice Date]])</f>
        <v>2021</v>
      </c>
      <c r="Q6898" s="4">
        <f>IFERROR(Table1[[#This Row],[Total Sales]]/Table1[[#This Row],[Units Sold]],4)</f>
        <v>36</v>
      </c>
      <c r="R6898" s="4">
        <f>IFERROR(Table1[[#This Row],[Operating Profit]]/Table1[[#This Row],[Units Sold]],0)</f>
        <v>16.2</v>
      </c>
      <c r="S6898" s="4">
        <f>IFERROR((Table1[[#This Row],[Total Sales]]-Table1[[#This Row],[Operating Profit]])/Table1[[#This Row],[Units Sold]],0)</f>
        <v>19.8</v>
      </c>
      <c r="T6898" s="4" t="str">
        <f>IF(Table1[[#This Row],[Profit per unit]]&gt;$V$8,"Premium","Mass")</f>
        <v>Mass</v>
      </c>
      <c r="U6898" s="4"/>
    </row>
    <row r="6899" spans="2:21" ht="14.25" customHeight="1" x14ac:dyDescent="0.3">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c r="O6899" s="4" t="str">
        <f>TEXT(Table1[[#This Row],[Invoice Date]],"mmm")</f>
        <v>Nov</v>
      </c>
      <c r="P6899" s="4">
        <f>YEAR(Table1[[#This Row],[Invoice Date]])</f>
        <v>2021</v>
      </c>
      <c r="Q6899" s="4">
        <f>IFERROR(Table1[[#This Row],[Total Sales]]/Table1[[#This Row],[Units Sold]],4)</f>
        <v>39</v>
      </c>
      <c r="R6899" s="4">
        <f>IFERROR(Table1[[#This Row],[Operating Profit]]/Table1[[#This Row],[Units Sold]],0)</f>
        <v>17.16</v>
      </c>
      <c r="S6899" s="4">
        <f>IFERROR((Table1[[#This Row],[Total Sales]]-Table1[[#This Row],[Operating Profit]])/Table1[[#This Row],[Units Sold]],0)</f>
        <v>21.84</v>
      </c>
      <c r="T6899" s="4" t="str">
        <f>IF(Table1[[#This Row],[Profit per unit]]&gt;$V$8,"Premium","Mass")</f>
        <v>Mass</v>
      </c>
      <c r="U6899" s="4"/>
    </row>
    <row r="6900" spans="2:21" ht="14.25" customHeight="1" x14ac:dyDescent="0.3">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c r="O6900" s="4" t="str">
        <f>TEXT(Table1[[#This Row],[Invoice Date]],"mmm")</f>
        <v>Nov</v>
      </c>
      <c r="P6900" s="4">
        <f>YEAR(Table1[[#This Row],[Invoice Date]])</f>
        <v>2021</v>
      </c>
      <c r="Q6900" s="4">
        <f>IFERROR(Table1[[#This Row],[Total Sales]]/Table1[[#This Row],[Units Sold]],4)</f>
        <v>39</v>
      </c>
      <c r="R6900" s="4">
        <f>IFERROR(Table1[[#This Row],[Operating Profit]]/Table1[[#This Row],[Units Sold]],0)</f>
        <v>16.77</v>
      </c>
      <c r="S6900" s="4">
        <f>IFERROR((Table1[[#This Row],[Total Sales]]-Table1[[#This Row],[Operating Profit]])/Table1[[#This Row],[Units Sold]],0)</f>
        <v>22.23</v>
      </c>
      <c r="T6900" s="4" t="str">
        <f>IF(Table1[[#This Row],[Profit per unit]]&gt;$V$8,"Premium","Mass")</f>
        <v>Mass</v>
      </c>
      <c r="U6900" s="4"/>
    </row>
    <row r="6901" spans="2:21" ht="14.25" customHeight="1" x14ac:dyDescent="0.3">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c r="O6901" s="4" t="str">
        <f>TEXT(Table1[[#This Row],[Invoice Date]],"mmm")</f>
        <v>Nov</v>
      </c>
      <c r="P6901" s="4">
        <f>YEAR(Table1[[#This Row],[Invoice Date]])</f>
        <v>2021</v>
      </c>
      <c r="Q6901" s="4">
        <f>IFERROR(Table1[[#This Row],[Total Sales]]/Table1[[#This Row],[Units Sold]],4)</f>
        <v>55</v>
      </c>
      <c r="R6901" s="4">
        <f>IFERROR(Table1[[#This Row],[Operating Profit]]/Table1[[#This Row],[Units Sold]],0)</f>
        <v>24.75</v>
      </c>
      <c r="S6901" s="4">
        <f>IFERROR((Table1[[#This Row],[Total Sales]]-Table1[[#This Row],[Operating Profit]])/Table1[[#This Row],[Units Sold]],0)</f>
        <v>30.25</v>
      </c>
      <c r="T6901" s="4" t="str">
        <f>IF(Table1[[#This Row],[Profit per unit]]&gt;$V$8,"Premium","Mass")</f>
        <v>Mass</v>
      </c>
      <c r="U6901" s="4"/>
    </row>
    <row r="6902" spans="2:21" ht="14.25" customHeight="1" x14ac:dyDescent="0.3">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c r="O6902" s="4" t="str">
        <f>TEXT(Table1[[#This Row],[Invoice Date]],"mmm")</f>
        <v>Nov</v>
      </c>
      <c r="P6902" s="4">
        <f>YEAR(Table1[[#This Row],[Invoice Date]])</f>
        <v>2021</v>
      </c>
      <c r="Q6902" s="4">
        <f>IFERROR(Table1[[#This Row],[Total Sales]]/Table1[[#This Row],[Units Sold]],4)</f>
        <v>60</v>
      </c>
      <c r="R6902" s="4">
        <f>IFERROR(Table1[[#This Row],[Operating Profit]]/Table1[[#This Row],[Units Sold]],0)</f>
        <v>30.6</v>
      </c>
      <c r="S6902" s="4">
        <f>IFERROR((Table1[[#This Row],[Total Sales]]-Table1[[#This Row],[Operating Profit]])/Table1[[#This Row],[Units Sold]],0)</f>
        <v>29.4</v>
      </c>
      <c r="T6902" s="4" t="str">
        <f>IF(Table1[[#This Row],[Profit per unit]]&gt;$V$8,"Premium","Mass")</f>
        <v>Mass</v>
      </c>
      <c r="U6902" s="4"/>
    </row>
    <row r="6903" spans="2:21" ht="14.25" customHeight="1" x14ac:dyDescent="0.3">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c r="O6903" s="4" t="str">
        <f>TEXT(Table1[[#This Row],[Invoice Date]],"mmm")</f>
        <v>Dec</v>
      </c>
      <c r="P6903" s="4">
        <f>YEAR(Table1[[#This Row],[Invoice Date]])</f>
        <v>2021</v>
      </c>
      <c r="Q6903" s="4">
        <f>IFERROR(Table1[[#This Row],[Total Sales]]/Table1[[#This Row],[Units Sold]],4)</f>
        <v>55</v>
      </c>
      <c r="R6903" s="4">
        <f>IFERROR(Table1[[#This Row],[Operating Profit]]/Table1[[#This Row],[Units Sold]],0)</f>
        <v>25.299999999999997</v>
      </c>
      <c r="S6903" s="4">
        <f>IFERROR((Table1[[#This Row],[Total Sales]]-Table1[[#This Row],[Operating Profit]])/Table1[[#This Row],[Units Sold]],0)</f>
        <v>29.7</v>
      </c>
      <c r="T6903" s="4" t="str">
        <f>IF(Table1[[#This Row],[Profit per unit]]&gt;$V$8,"Premium","Mass")</f>
        <v>Mass</v>
      </c>
      <c r="U6903" s="4"/>
    </row>
    <row r="6904" spans="2:21" ht="14.25" customHeight="1" x14ac:dyDescent="0.3">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c r="O6904" s="4" t="str">
        <f>TEXT(Table1[[#This Row],[Invoice Date]],"mmm")</f>
        <v>Dec</v>
      </c>
      <c r="P6904" s="4">
        <f>YEAR(Table1[[#This Row],[Invoice Date]])</f>
        <v>2021</v>
      </c>
      <c r="Q6904" s="4">
        <f>IFERROR(Table1[[#This Row],[Total Sales]]/Table1[[#This Row],[Units Sold]],4)</f>
        <v>46</v>
      </c>
      <c r="R6904" s="4">
        <f>IFERROR(Table1[[#This Row],[Operating Profit]]/Table1[[#This Row],[Units Sold]],0)</f>
        <v>20.699999999999996</v>
      </c>
      <c r="S6904" s="4">
        <f>IFERROR((Table1[[#This Row],[Total Sales]]-Table1[[#This Row],[Operating Profit]])/Table1[[#This Row],[Units Sold]],0)</f>
        <v>25.300000000000004</v>
      </c>
      <c r="T6904" s="4" t="str">
        <f>IF(Table1[[#This Row],[Profit per unit]]&gt;$V$8,"Premium","Mass")</f>
        <v>Mass</v>
      </c>
      <c r="U6904" s="4"/>
    </row>
    <row r="6905" spans="2:21" ht="14.25" customHeight="1" x14ac:dyDescent="0.3">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c r="O6905" s="4" t="str">
        <f>TEXT(Table1[[#This Row],[Invoice Date]],"mmm")</f>
        <v>Dec</v>
      </c>
      <c r="P6905" s="4">
        <f>YEAR(Table1[[#This Row],[Invoice Date]])</f>
        <v>2021</v>
      </c>
      <c r="Q6905" s="4">
        <f>IFERROR(Table1[[#This Row],[Total Sales]]/Table1[[#This Row],[Units Sold]],4)</f>
        <v>48</v>
      </c>
      <c r="R6905" s="4">
        <f>IFERROR(Table1[[#This Row],[Operating Profit]]/Table1[[#This Row],[Units Sold]],0)</f>
        <v>21.599999999999998</v>
      </c>
      <c r="S6905" s="4">
        <f>IFERROR((Table1[[#This Row],[Total Sales]]-Table1[[#This Row],[Operating Profit]])/Table1[[#This Row],[Units Sold]],0)</f>
        <v>26.400000000000002</v>
      </c>
      <c r="T6905" s="4" t="str">
        <f>IF(Table1[[#This Row],[Profit per unit]]&gt;$V$8,"Premium","Mass")</f>
        <v>Mass</v>
      </c>
      <c r="U6905" s="4"/>
    </row>
    <row r="6906" spans="2:21" ht="14.25" customHeight="1" x14ac:dyDescent="0.3">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c r="O6906" s="4" t="str">
        <f>TEXT(Table1[[#This Row],[Invoice Date]],"mmm")</f>
        <v>Dec</v>
      </c>
      <c r="P6906" s="4">
        <f>YEAR(Table1[[#This Row],[Invoice Date]])</f>
        <v>2021</v>
      </c>
      <c r="Q6906" s="4">
        <f>IFERROR(Table1[[#This Row],[Total Sales]]/Table1[[#This Row],[Units Sold]],4)</f>
        <v>47</v>
      </c>
      <c r="R6906" s="4">
        <f>IFERROR(Table1[[#This Row],[Operating Profit]]/Table1[[#This Row],[Units Sold]],0)</f>
        <v>19.27</v>
      </c>
      <c r="S6906" s="4">
        <f>IFERROR((Table1[[#This Row],[Total Sales]]-Table1[[#This Row],[Operating Profit]])/Table1[[#This Row],[Units Sold]],0)</f>
        <v>27.73</v>
      </c>
      <c r="T6906" s="4" t="str">
        <f>IF(Table1[[#This Row],[Profit per unit]]&gt;$V$8,"Premium","Mass")</f>
        <v>Mass</v>
      </c>
      <c r="U6906" s="4"/>
    </row>
    <row r="6907" spans="2:21" ht="14.25" customHeight="1" x14ac:dyDescent="0.3">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c r="O6907" s="4" t="str">
        <f>TEXT(Table1[[#This Row],[Invoice Date]],"mmm")</f>
        <v>Dec</v>
      </c>
      <c r="P6907" s="4">
        <f>YEAR(Table1[[#This Row],[Invoice Date]])</f>
        <v>2021</v>
      </c>
      <c r="Q6907" s="4">
        <f>IFERROR(Table1[[#This Row],[Total Sales]]/Table1[[#This Row],[Units Sold]],4)</f>
        <v>58</v>
      </c>
      <c r="R6907" s="4">
        <f>IFERROR(Table1[[#This Row],[Operating Profit]]/Table1[[#This Row],[Units Sold]],0)</f>
        <v>26.099999999999998</v>
      </c>
      <c r="S6907" s="4">
        <f>IFERROR((Table1[[#This Row],[Total Sales]]-Table1[[#This Row],[Operating Profit]])/Table1[[#This Row],[Units Sold]],0)</f>
        <v>31.900000000000002</v>
      </c>
      <c r="T6907" s="4" t="str">
        <f>IF(Table1[[#This Row],[Profit per unit]]&gt;$V$8,"Premium","Mass")</f>
        <v>Mass</v>
      </c>
      <c r="U6907" s="4"/>
    </row>
    <row r="6908" spans="2:21" ht="14.25" customHeight="1" x14ac:dyDescent="0.3">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c r="O6908" s="4" t="str">
        <f>TEXT(Table1[[#This Row],[Invoice Date]],"mmm")</f>
        <v>Dec</v>
      </c>
      <c r="P6908" s="4">
        <f>YEAR(Table1[[#This Row],[Invoice Date]])</f>
        <v>2021</v>
      </c>
      <c r="Q6908" s="4">
        <f>IFERROR(Table1[[#This Row],[Total Sales]]/Table1[[#This Row],[Units Sold]],4)</f>
        <v>63</v>
      </c>
      <c r="R6908" s="4">
        <f>IFERROR(Table1[[#This Row],[Operating Profit]]/Table1[[#This Row],[Units Sold]],0)</f>
        <v>33.39</v>
      </c>
      <c r="S6908" s="4">
        <f>IFERROR((Table1[[#This Row],[Total Sales]]-Table1[[#This Row],[Operating Profit]])/Table1[[#This Row],[Units Sold]],0)</f>
        <v>29.61</v>
      </c>
      <c r="T6908" s="4" t="str">
        <f>IF(Table1[[#This Row],[Profit per unit]]&gt;$V$8,"Premium","Mass")</f>
        <v>Mass</v>
      </c>
      <c r="U6908" s="4"/>
    </row>
    <row r="6909" spans="2:21" ht="14.25" customHeight="1" x14ac:dyDescent="0.3">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c r="O6909" s="4" t="str">
        <f>TEXT(Table1[[#This Row],[Invoice Date]],"mmm")</f>
        <v>Jan</v>
      </c>
      <c r="P6909" s="4">
        <f>YEAR(Table1[[#This Row],[Invoice Date]])</f>
        <v>2021</v>
      </c>
      <c r="Q6909" s="4">
        <f>IFERROR(Table1[[#This Row],[Total Sales]]/Table1[[#This Row],[Units Sold]],4)</f>
        <v>27</v>
      </c>
      <c r="R6909" s="4">
        <f>IFERROR(Table1[[#This Row],[Operating Profit]]/Table1[[#This Row],[Units Sold]],0)</f>
        <v>12.149999999999999</v>
      </c>
      <c r="S6909" s="4">
        <f>IFERROR((Table1[[#This Row],[Total Sales]]-Table1[[#This Row],[Operating Profit]])/Table1[[#This Row],[Units Sold]],0)</f>
        <v>14.850000000000001</v>
      </c>
      <c r="T6909" s="4" t="str">
        <f>IF(Table1[[#This Row],[Profit per unit]]&gt;$V$8,"Premium","Mass")</f>
        <v>Mass</v>
      </c>
      <c r="U6909" s="4"/>
    </row>
    <row r="6910" spans="2:21" ht="14.25" customHeight="1" x14ac:dyDescent="0.3">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c r="O6910" s="4" t="str">
        <f>TEXT(Table1[[#This Row],[Invoice Date]],"mmm")</f>
        <v>Jan</v>
      </c>
      <c r="P6910" s="4">
        <f>YEAR(Table1[[#This Row],[Invoice Date]])</f>
        <v>2021</v>
      </c>
      <c r="Q6910" s="4">
        <f>IFERROR(Table1[[#This Row],[Total Sales]]/Table1[[#This Row],[Units Sold]],4)</f>
        <v>29</v>
      </c>
      <c r="R6910" s="4">
        <f>IFERROR(Table1[[#This Row],[Operating Profit]]/Table1[[#This Row],[Units Sold]],0)</f>
        <v>13.34</v>
      </c>
      <c r="S6910" s="4">
        <f>IFERROR((Table1[[#This Row],[Total Sales]]-Table1[[#This Row],[Operating Profit]])/Table1[[#This Row],[Units Sold]],0)</f>
        <v>15.66</v>
      </c>
      <c r="T6910" s="4" t="str">
        <f>IF(Table1[[#This Row],[Profit per unit]]&gt;$V$8,"Premium","Mass")</f>
        <v>Mass</v>
      </c>
      <c r="U6910" s="4"/>
    </row>
    <row r="6911" spans="2:21" ht="14.25" customHeight="1" x14ac:dyDescent="0.3">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c r="O6911" s="4" t="str">
        <f>TEXT(Table1[[#This Row],[Invoice Date]],"mmm")</f>
        <v>Jan</v>
      </c>
      <c r="P6911" s="4">
        <f>YEAR(Table1[[#This Row],[Invoice Date]])</f>
        <v>2021</v>
      </c>
      <c r="Q6911" s="4">
        <f>IFERROR(Table1[[#This Row],[Total Sales]]/Table1[[#This Row],[Units Sold]],4)</f>
        <v>19</v>
      </c>
      <c r="R6911" s="4">
        <f>IFERROR(Table1[[#This Row],[Operating Profit]]/Table1[[#This Row],[Units Sold]],0)</f>
        <v>8.5499999999999989</v>
      </c>
      <c r="S6911" s="4">
        <f>IFERROR((Table1[[#This Row],[Total Sales]]-Table1[[#This Row],[Operating Profit]])/Table1[[#This Row],[Units Sold]],0)</f>
        <v>10.450000000000001</v>
      </c>
      <c r="T6911" s="4" t="str">
        <f>IF(Table1[[#This Row],[Profit per unit]]&gt;$V$8,"Premium","Mass")</f>
        <v>Mass</v>
      </c>
      <c r="U6911" s="4"/>
    </row>
    <row r="6912" spans="2:21" ht="14.25" customHeight="1" x14ac:dyDescent="0.3">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c r="O6912" s="4" t="str">
        <f>TEXT(Table1[[#This Row],[Invoice Date]],"mmm")</f>
        <v>Jan</v>
      </c>
      <c r="P6912" s="4">
        <f>YEAR(Table1[[#This Row],[Invoice Date]])</f>
        <v>2021</v>
      </c>
      <c r="Q6912" s="4">
        <f>IFERROR(Table1[[#This Row],[Total Sales]]/Table1[[#This Row],[Units Sold]],4)</f>
        <v>24</v>
      </c>
      <c r="R6912" s="4">
        <f>IFERROR(Table1[[#This Row],[Operating Profit]]/Table1[[#This Row],[Units Sold]],0)</f>
        <v>10.799999999999999</v>
      </c>
      <c r="S6912" s="4">
        <f>IFERROR((Table1[[#This Row],[Total Sales]]-Table1[[#This Row],[Operating Profit]])/Table1[[#This Row],[Units Sold]],0)</f>
        <v>13.200000000000001</v>
      </c>
      <c r="T6912" s="4" t="str">
        <f>IF(Table1[[#This Row],[Profit per unit]]&gt;$V$8,"Premium","Mass")</f>
        <v>Mass</v>
      </c>
      <c r="U6912" s="4"/>
    </row>
    <row r="6913" spans="2:21" ht="14.25" customHeight="1" x14ac:dyDescent="0.3">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c r="O6913" s="4" t="str">
        <f>TEXT(Table1[[#This Row],[Invoice Date]],"mmm")</f>
        <v>Jan</v>
      </c>
      <c r="P6913" s="4">
        <f>YEAR(Table1[[#This Row],[Invoice Date]])</f>
        <v>2021</v>
      </c>
      <c r="Q6913" s="4">
        <f>IFERROR(Table1[[#This Row],[Total Sales]]/Table1[[#This Row],[Units Sold]],4)</f>
        <v>38</v>
      </c>
      <c r="R6913" s="4">
        <f>IFERROR(Table1[[#This Row],[Operating Profit]]/Table1[[#This Row],[Units Sold]],0)</f>
        <v>23.94</v>
      </c>
      <c r="S6913" s="4">
        <f>IFERROR((Table1[[#This Row],[Total Sales]]-Table1[[#This Row],[Operating Profit]])/Table1[[#This Row],[Units Sold]],0)</f>
        <v>14.059999999999999</v>
      </c>
      <c r="T6913" s="4" t="str">
        <f>IF(Table1[[#This Row],[Profit per unit]]&gt;$V$8,"Premium","Mass")</f>
        <v>Mass</v>
      </c>
      <c r="U6913" s="4"/>
    </row>
    <row r="6914" spans="2:21" ht="14.25" customHeight="1" x14ac:dyDescent="0.3">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c r="O6914" s="4" t="str">
        <f>TEXT(Table1[[#This Row],[Invoice Date]],"mmm")</f>
        <v>Jan</v>
      </c>
      <c r="P6914" s="4">
        <f>YEAR(Table1[[#This Row],[Invoice Date]])</f>
        <v>2021</v>
      </c>
      <c r="Q6914" s="4">
        <f>IFERROR(Table1[[#This Row],[Total Sales]]/Table1[[#This Row],[Units Sold]],4)</f>
        <v>28</v>
      </c>
      <c r="R6914" s="4">
        <f>IFERROR(Table1[[#This Row],[Operating Profit]]/Table1[[#This Row],[Units Sold]],0)</f>
        <v>14.56</v>
      </c>
      <c r="S6914" s="4">
        <f>IFERROR((Table1[[#This Row],[Total Sales]]-Table1[[#This Row],[Operating Profit]])/Table1[[#This Row],[Units Sold]],0)</f>
        <v>13.44</v>
      </c>
      <c r="T6914" s="4" t="str">
        <f>IF(Table1[[#This Row],[Profit per unit]]&gt;$V$8,"Premium","Mass")</f>
        <v>Mass</v>
      </c>
      <c r="U6914" s="4"/>
    </row>
    <row r="6915" spans="2:21" ht="14.25" customHeight="1" x14ac:dyDescent="0.3">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c r="O6915" s="4" t="str">
        <f>TEXT(Table1[[#This Row],[Invoice Date]],"mmm")</f>
        <v>Feb</v>
      </c>
      <c r="P6915" s="4">
        <f>YEAR(Table1[[#This Row],[Invoice Date]])</f>
        <v>2021</v>
      </c>
      <c r="Q6915" s="4">
        <f>IFERROR(Table1[[#This Row],[Total Sales]]/Table1[[#This Row],[Units Sold]],4)</f>
        <v>28</v>
      </c>
      <c r="R6915" s="4">
        <f>IFERROR(Table1[[#This Row],[Operating Profit]]/Table1[[#This Row],[Units Sold]],0)</f>
        <v>12.32</v>
      </c>
      <c r="S6915" s="4">
        <f>IFERROR((Table1[[#This Row],[Total Sales]]-Table1[[#This Row],[Operating Profit]])/Table1[[#This Row],[Units Sold]],0)</f>
        <v>15.68</v>
      </c>
      <c r="T6915" s="4" t="str">
        <f>IF(Table1[[#This Row],[Profit per unit]]&gt;$V$8,"Premium","Mass")</f>
        <v>Mass</v>
      </c>
      <c r="U6915" s="4"/>
    </row>
    <row r="6916" spans="2:21" ht="14.25" customHeight="1" x14ac:dyDescent="0.3">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c r="O6916" s="4" t="str">
        <f>TEXT(Table1[[#This Row],[Invoice Date]],"mmm")</f>
        <v>Feb</v>
      </c>
      <c r="P6916" s="4">
        <f>YEAR(Table1[[#This Row],[Invoice Date]])</f>
        <v>2021</v>
      </c>
      <c r="Q6916" s="4">
        <f>IFERROR(Table1[[#This Row],[Total Sales]]/Table1[[#This Row],[Units Sold]],4)</f>
        <v>28</v>
      </c>
      <c r="R6916" s="4">
        <f>IFERROR(Table1[[#This Row],[Operating Profit]]/Table1[[#This Row],[Units Sold]],0)</f>
        <v>12.879999999999997</v>
      </c>
      <c r="S6916" s="4">
        <f>IFERROR((Table1[[#This Row],[Total Sales]]-Table1[[#This Row],[Operating Profit]])/Table1[[#This Row],[Units Sold]],0)</f>
        <v>15.120000000000003</v>
      </c>
      <c r="T6916" s="4" t="str">
        <f>IF(Table1[[#This Row],[Profit per unit]]&gt;$V$8,"Premium","Mass")</f>
        <v>Mass</v>
      </c>
      <c r="U6916" s="4"/>
    </row>
    <row r="6917" spans="2:21" ht="14.25" customHeight="1" x14ac:dyDescent="0.3">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c r="O6917" s="4" t="str">
        <f>TEXT(Table1[[#This Row],[Invoice Date]],"mmm")</f>
        <v>Feb</v>
      </c>
      <c r="P6917" s="4">
        <f>YEAR(Table1[[#This Row],[Invoice Date]])</f>
        <v>2021</v>
      </c>
      <c r="Q6917" s="4">
        <f>IFERROR(Table1[[#This Row],[Total Sales]]/Table1[[#This Row],[Units Sold]],4)</f>
        <v>19</v>
      </c>
      <c r="R6917" s="4">
        <f>IFERROR(Table1[[#This Row],[Operating Profit]]/Table1[[#This Row],[Units Sold]],0)</f>
        <v>7.7899999999999991</v>
      </c>
      <c r="S6917" s="4">
        <f>IFERROR((Table1[[#This Row],[Total Sales]]-Table1[[#This Row],[Operating Profit]])/Table1[[#This Row],[Units Sold]],0)</f>
        <v>11.209999999999999</v>
      </c>
      <c r="T6917" s="4" t="str">
        <f>IF(Table1[[#This Row],[Profit per unit]]&gt;$V$8,"Premium","Mass")</f>
        <v>Mass</v>
      </c>
      <c r="U6917" s="4"/>
    </row>
    <row r="6918" spans="2:21" ht="14.25" customHeight="1" x14ac:dyDescent="0.3">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c r="O6918" s="4" t="str">
        <f>TEXT(Table1[[#This Row],[Invoice Date]],"mmm")</f>
        <v>Feb</v>
      </c>
      <c r="P6918" s="4">
        <f>YEAR(Table1[[#This Row],[Invoice Date]])</f>
        <v>2021</v>
      </c>
      <c r="Q6918" s="4">
        <f>IFERROR(Table1[[#This Row],[Total Sales]]/Table1[[#This Row],[Units Sold]],4)</f>
        <v>25</v>
      </c>
      <c r="R6918" s="4">
        <f>IFERROR(Table1[[#This Row],[Operating Profit]]/Table1[[#This Row],[Units Sold]],0)</f>
        <v>11</v>
      </c>
      <c r="S6918" s="4">
        <f>IFERROR((Table1[[#This Row],[Total Sales]]-Table1[[#This Row],[Operating Profit]])/Table1[[#This Row],[Units Sold]],0)</f>
        <v>14</v>
      </c>
      <c r="T6918" s="4" t="str">
        <f>IF(Table1[[#This Row],[Profit per unit]]&gt;$V$8,"Premium","Mass")</f>
        <v>Mass</v>
      </c>
      <c r="U6918" s="4"/>
    </row>
    <row r="6919" spans="2:21" ht="14.25" customHeight="1" x14ac:dyDescent="0.3">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c r="O6919" s="4" t="str">
        <f>TEXT(Table1[[#This Row],[Invoice Date]],"mmm")</f>
        <v>Feb</v>
      </c>
      <c r="P6919" s="4">
        <f>YEAR(Table1[[#This Row],[Invoice Date]])</f>
        <v>2021</v>
      </c>
      <c r="Q6919" s="4">
        <f>IFERROR(Table1[[#This Row],[Total Sales]]/Table1[[#This Row],[Units Sold]],4)</f>
        <v>38</v>
      </c>
      <c r="R6919" s="4">
        <f>IFERROR(Table1[[#This Row],[Operating Profit]]/Table1[[#This Row],[Units Sold]],0)</f>
        <v>24.7</v>
      </c>
      <c r="S6919" s="4">
        <f>IFERROR((Table1[[#This Row],[Total Sales]]-Table1[[#This Row],[Operating Profit]])/Table1[[#This Row],[Units Sold]],0)</f>
        <v>13.299999999999999</v>
      </c>
      <c r="T6919" s="4" t="str">
        <f>IF(Table1[[#This Row],[Profit per unit]]&gt;$V$8,"Premium","Mass")</f>
        <v>Mass</v>
      </c>
      <c r="U6919" s="4"/>
    </row>
    <row r="6920" spans="2:21" ht="14.25" customHeight="1" x14ac:dyDescent="0.3">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c r="O6920" s="4" t="str">
        <f>TEXT(Table1[[#This Row],[Invoice Date]],"mmm")</f>
        <v>Feb</v>
      </c>
      <c r="P6920" s="4">
        <f>YEAR(Table1[[#This Row],[Invoice Date]])</f>
        <v>2021</v>
      </c>
      <c r="Q6920" s="4">
        <f>IFERROR(Table1[[#This Row],[Total Sales]]/Table1[[#This Row],[Units Sold]],4)</f>
        <v>14</v>
      </c>
      <c r="R6920" s="4">
        <f>IFERROR(Table1[[#This Row],[Operating Profit]]/Table1[[#This Row],[Units Sold]],0)</f>
        <v>7.5600000000000005</v>
      </c>
      <c r="S6920" s="4">
        <f>IFERROR((Table1[[#This Row],[Total Sales]]-Table1[[#This Row],[Operating Profit]])/Table1[[#This Row],[Units Sold]],0)</f>
        <v>6.4399999999999995</v>
      </c>
      <c r="T6920" s="4" t="str">
        <f>IF(Table1[[#This Row],[Profit per unit]]&gt;$V$8,"Premium","Mass")</f>
        <v>Mass</v>
      </c>
      <c r="U6920" s="4"/>
    </row>
    <row r="6921" spans="2:21" ht="14.25" customHeight="1" x14ac:dyDescent="0.3">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c r="O6921" s="4" t="str">
        <f>TEXT(Table1[[#This Row],[Invoice Date]],"mmm")</f>
        <v>Mar</v>
      </c>
      <c r="P6921" s="4">
        <f>YEAR(Table1[[#This Row],[Invoice Date]])</f>
        <v>2021</v>
      </c>
      <c r="Q6921" s="4">
        <f>IFERROR(Table1[[#This Row],[Total Sales]]/Table1[[#This Row],[Units Sold]],4)</f>
        <v>19</v>
      </c>
      <c r="R6921" s="4">
        <f>IFERROR(Table1[[#This Row],[Operating Profit]]/Table1[[#This Row],[Units Sold]],0)</f>
        <v>7.6000000000000014</v>
      </c>
      <c r="S6921" s="4">
        <f>IFERROR((Table1[[#This Row],[Total Sales]]-Table1[[#This Row],[Operating Profit]])/Table1[[#This Row],[Units Sold]],0)</f>
        <v>11.399999999999999</v>
      </c>
      <c r="T6921" s="4" t="str">
        <f>IF(Table1[[#This Row],[Profit per unit]]&gt;$V$8,"Premium","Mass")</f>
        <v>Mass</v>
      </c>
      <c r="U6921" s="4"/>
    </row>
    <row r="6922" spans="2:21" ht="14.25" customHeight="1" x14ac:dyDescent="0.3">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c r="O6922" s="4" t="str">
        <f>TEXT(Table1[[#This Row],[Invoice Date]],"mmm")</f>
        <v>Mar</v>
      </c>
      <c r="P6922" s="4">
        <f>YEAR(Table1[[#This Row],[Invoice Date]])</f>
        <v>2021</v>
      </c>
      <c r="Q6922" s="4">
        <f>IFERROR(Table1[[#This Row],[Total Sales]]/Table1[[#This Row],[Units Sold]],4)</f>
        <v>19</v>
      </c>
      <c r="R6922" s="4">
        <f>IFERROR(Table1[[#This Row],[Operating Profit]]/Table1[[#This Row],[Units Sold]],0)</f>
        <v>8.5499999999999989</v>
      </c>
      <c r="S6922" s="4">
        <f>IFERROR((Table1[[#This Row],[Total Sales]]-Table1[[#This Row],[Operating Profit]])/Table1[[#This Row],[Units Sold]],0)</f>
        <v>10.450000000000001</v>
      </c>
      <c r="T6922" s="4" t="str">
        <f>IF(Table1[[#This Row],[Profit per unit]]&gt;$V$8,"Premium","Mass")</f>
        <v>Mass</v>
      </c>
      <c r="U6922" s="4"/>
    </row>
    <row r="6923" spans="2:21" ht="14.25" customHeight="1" x14ac:dyDescent="0.3">
      <c r="B6923" s="4" t="s">
        <v>14</v>
      </c>
      <c r="C6923" s="4">
        <v>1185732</v>
      </c>
      <c r="D6923" s="5">
        <v>44260</v>
      </c>
      <c r="E6923" s="4" t="s">
        <v>36</v>
      </c>
      <c r="F6923" s="4" t="s">
        <v>112</v>
      </c>
      <c r="G6923" s="4" t="s">
        <v>113</v>
      </c>
      <c r="H6923" s="6" t="s">
        <v>20</v>
      </c>
      <c r="I6923" s="7">
        <v>9</v>
      </c>
      <c r="J6923" s="8">
        <v>65</v>
      </c>
      <c r="K6923" s="9">
        <v>585</v>
      </c>
      <c r="L6923" s="9">
        <v>234</v>
      </c>
      <c r="M6923" s="10">
        <v>0.4</v>
      </c>
      <c r="N6923" s="4" t="s">
        <v>83</v>
      </c>
      <c r="O6923" s="4" t="str">
        <f>TEXT(Table1[[#This Row],[Invoice Date]],"mmm")</f>
        <v>Mar</v>
      </c>
      <c r="P6923" s="4">
        <f>YEAR(Table1[[#This Row],[Invoice Date]])</f>
        <v>2021</v>
      </c>
      <c r="Q6923" s="4">
        <f>IFERROR(Table1[[#This Row],[Total Sales]]/Table1[[#This Row],[Units Sold]],4)</f>
        <v>9</v>
      </c>
      <c r="R6923" s="4">
        <f>IFERROR(Table1[[#This Row],[Operating Profit]]/Table1[[#This Row],[Units Sold]],0)</f>
        <v>3.6</v>
      </c>
      <c r="S6923" s="4">
        <f>IFERROR((Table1[[#This Row],[Total Sales]]-Table1[[#This Row],[Operating Profit]])/Table1[[#This Row],[Units Sold]],0)</f>
        <v>5.4</v>
      </c>
      <c r="T6923" s="4" t="str">
        <f>IF(Table1[[#This Row],[Profit per unit]]&gt;$V$8,"Premium","Mass")</f>
        <v>Mass</v>
      </c>
      <c r="U6923" s="4"/>
    </row>
    <row r="6924" spans="2:21" ht="14.25" customHeight="1" x14ac:dyDescent="0.3">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c r="O6924" s="4" t="str">
        <f>TEXT(Table1[[#This Row],[Invoice Date]],"mmm")</f>
        <v>Mar</v>
      </c>
      <c r="P6924" s="4">
        <f>YEAR(Table1[[#This Row],[Invoice Date]])</f>
        <v>2021</v>
      </c>
      <c r="Q6924" s="4">
        <f>IFERROR(Table1[[#This Row],[Total Sales]]/Table1[[#This Row],[Units Sold]],4)</f>
        <v>14</v>
      </c>
      <c r="R6924" s="4">
        <f>IFERROR(Table1[[#This Row],[Operating Profit]]/Table1[[#This Row],[Units Sold]],0)</f>
        <v>5.88</v>
      </c>
      <c r="S6924" s="4">
        <f>IFERROR((Table1[[#This Row],[Total Sales]]-Table1[[#This Row],[Operating Profit]])/Table1[[#This Row],[Units Sold]],0)</f>
        <v>8.120000000000001</v>
      </c>
      <c r="T6924" s="4" t="str">
        <f>IF(Table1[[#This Row],[Profit per unit]]&gt;$V$8,"Premium","Mass")</f>
        <v>Mass</v>
      </c>
      <c r="U6924" s="4"/>
    </row>
    <row r="6925" spans="2:21" ht="14.25" customHeight="1" x14ac:dyDescent="0.3">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c r="O6925" s="4" t="str">
        <f>TEXT(Table1[[#This Row],[Invoice Date]],"mmm")</f>
        <v>Mar</v>
      </c>
      <c r="P6925" s="4">
        <f>YEAR(Table1[[#This Row],[Invoice Date]])</f>
        <v>2021</v>
      </c>
      <c r="Q6925" s="4">
        <f>IFERROR(Table1[[#This Row],[Total Sales]]/Table1[[#This Row],[Units Sold]],4)</f>
        <v>28</v>
      </c>
      <c r="R6925" s="4">
        <f>IFERROR(Table1[[#This Row],[Operating Profit]]/Table1[[#This Row],[Units Sold]],0)</f>
        <v>17.919999999999998</v>
      </c>
      <c r="S6925" s="4">
        <f>IFERROR((Table1[[#This Row],[Total Sales]]-Table1[[#This Row],[Operating Profit]])/Table1[[#This Row],[Units Sold]],0)</f>
        <v>10.08</v>
      </c>
      <c r="T6925" s="4" t="str">
        <f>IF(Table1[[#This Row],[Profit per unit]]&gt;$V$8,"Premium","Mass")</f>
        <v>Mass</v>
      </c>
      <c r="U6925" s="4"/>
    </row>
    <row r="6926" spans="2:21" ht="14.25" customHeight="1" x14ac:dyDescent="0.3">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c r="O6926" s="4" t="str">
        <f>TEXT(Table1[[#This Row],[Invoice Date]],"mmm")</f>
        <v>Mar</v>
      </c>
      <c r="P6926" s="4">
        <f>YEAR(Table1[[#This Row],[Invoice Date]])</f>
        <v>2021</v>
      </c>
      <c r="Q6926" s="4">
        <f>IFERROR(Table1[[#This Row],[Total Sales]]/Table1[[#This Row],[Units Sold]],4)</f>
        <v>20</v>
      </c>
      <c r="R6926" s="4">
        <f>IFERROR(Table1[[#This Row],[Operating Profit]]/Table1[[#This Row],[Units Sold]],0)</f>
        <v>10.600000000000001</v>
      </c>
      <c r="S6926" s="4">
        <f>IFERROR((Table1[[#This Row],[Total Sales]]-Table1[[#This Row],[Operating Profit]])/Table1[[#This Row],[Units Sold]],0)</f>
        <v>9.3999999999999986</v>
      </c>
      <c r="T6926" s="4" t="str">
        <f>IF(Table1[[#This Row],[Profit per unit]]&gt;$V$8,"Premium","Mass")</f>
        <v>Mass</v>
      </c>
      <c r="U6926" s="4"/>
    </row>
    <row r="6927" spans="2:21" ht="14.25" customHeight="1" x14ac:dyDescent="0.3">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c r="O6927" s="4" t="str">
        <f>TEXT(Table1[[#This Row],[Invoice Date]],"mmm")</f>
        <v>Apr</v>
      </c>
      <c r="P6927" s="4">
        <f>YEAR(Table1[[#This Row],[Invoice Date]])</f>
        <v>2021</v>
      </c>
      <c r="Q6927" s="4">
        <f>IFERROR(Table1[[#This Row],[Total Sales]]/Table1[[#This Row],[Units Sold]],4)</f>
        <v>20</v>
      </c>
      <c r="R6927" s="4">
        <f>IFERROR(Table1[[#This Row],[Operating Profit]]/Table1[[#This Row],[Units Sold]],0)</f>
        <v>9</v>
      </c>
      <c r="S6927" s="4">
        <f>IFERROR((Table1[[#This Row],[Total Sales]]-Table1[[#This Row],[Operating Profit]])/Table1[[#This Row],[Units Sold]],0)</f>
        <v>11</v>
      </c>
      <c r="T6927" s="4" t="str">
        <f>IF(Table1[[#This Row],[Profit per unit]]&gt;$V$8,"Premium","Mass")</f>
        <v>Mass</v>
      </c>
      <c r="U6927" s="4"/>
    </row>
    <row r="6928" spans="2:21" ht="14.25" customHeight="1" x14ac:dyDescent="0.3">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c r="O6928" s="4" t="str">
        <f>TEXT(Table1[[#This Row],[Invoice Date]],"mmm")</f>
        <v>Apr</v>
      </c>
      <c r="P6928" s="4">
        <f>YEAR(Table1[[#This Row],[Invoice Date]])</f>
        <v>2021</v>
      </c>
      <c r="Q6928" s="4">
        <f>IFERROR(Table1[[#This Row],[Total Sales]]/Table1[[#This Row],[Units Sold]],4)</f>
        <v>18</v>
      </c>
      <c r="R6928" s="4">
        <f>IFERROR(Table1[[#This Row],[Operating Profit]]/Table1[[#This Row],[Units Sold]],0)</f>
        <v>8.82</v>
      </c>
      <c r="S6928" s="4">
        <f>IFERROR((Table1[[#This Row],[Total Sales]]-Table1[[#This Row],[Operating Profit]])/Table1[[#This Row],[Units Sold]],0)</f>
        <v>9.18</v>
      </c>
      <c r="T6928" s="4" t="str">
        <f>IF(Table1[[#This Row],[Profit per unit]]&gt;$V$8,"Premium","Mass")</f>
        <v>Mass</v>
      </c>
      <c r="U6928" s="4"/>
    </row>
    <row r="6929" spans="2:21" ht="14.25" customHeight="1" x14ac:dyDescent="0.3">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c r="O6929" s="4" t="str">
        <f>TEXT(Table1[[#This Row],[Invoice Date]],"mmm")</f>
        <v>Apr</v>
      </c>
      <c r="P6929" s="4">
        <f>YEAR(Table1[[#This Row],[Invoice Date]])</f>
        <v>2021</v>
      </c>
      <c r="Q6929" s="4">
        <f>IFERROR(Table1[[#This Row],[Total Sales]]/Table1[[#This Row],[Units Sold]],4)</f>
        <v>10</v>
      </c>
      <c r="R6929" s="4">
        <f>IFERROR(Table1[[#This Row],[Operating Profit]]/Table1[[#This Row],[Units Sold]],0)</f>
        <v>4.3999999999999995</v>
      </c>
      <c r="S6929" s="4">
        <f>IFERROR((Table1[[#This Row],[Total Sales]]-Table1[[#This Row],[Operating Profit]])/Table1[[#This Row],[Units Sold]],0)</f>
        <v>5.6000000000000005</v>
      </c>
      <c r="T6929" s="4" t="str">
        <f>IF(Table1[[#This Row],[Profit per unit]]&gt;$V$8,"Premium","Mass")</f>
        <v>Mass</v>
      </c>
      <c r="U6929" s="4"/>
    </row>
    <row r="6930" spans="2:21" ht="14.25" customHeight="1" x14ac:dyDescent="0.3">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c r="O6930" s="4" t="str">
        <f>TEXT(Table1[[#This Row],[Invoice Date]],"mmm")</f>
        <v>Apr</v>
      </c>
      <c r="P6930" s="4">
        <f>YEAR(Table1[[#This Row],[Invoice Date]])</f>
        <v>2021</v>
      </c>
      <c r="Q6930" s="4">
        <f>IFERROR(Table1[[#This Row],[Total Sales]]/Table1[[#This Row],[Units Sold]],4)</f>
        <v>15</v>
      </c>
      <c r="R6930" s="4">
        <f>IFERROR(Table1[[#This Row],[Operating Profit]]/Table1[[#This Row],[Units Sold]],0)</f>
        <v>6.7499999999999991</v>
      </c>
      <c r="S6930" s="4">
        <f>IFERROR((Table1[[#This Row],[Total Sales]]-Table1[[#This Row],[Operating Profit]])/Table1[[#This Row],[Units Sold]],0)</f>
        <v>8.2500000000000018</v>
      </c>
      <c r="T6930" s="4" t="str">
        <f>IF(Table1[[#This Row],[Profit per unit]]&gt;$V$8,"Premium","Mass")</f>
        <v>Mass</v>
      </c>
      <c r="U6930" s="4"/>
    </row>
    <row r="6931" spans="2:21" ht="14.25" customHeight="1" x14ac:dyDescent="0.3">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c r="O6931" s="4" t="str">
        <f>TEXT(Table1[[#This Row],[Invoice Date]],"mmm")</f>
        <v>Apr</v>
      </c>
      <c r="P6931" s="4">
        <f>YEAR(Table1[[#This Row],[Invoice Date]])</f>
        <v>2021</v>
      </c>
      <c r="Q6931" s="4">
        <f>IFERROR(Table1[[#This Row],[Total Sales]]/Table1[[#This Row],[Units Sold]],4)</f>
        <v>55</v>
      </c>
      <c r="R6931" s="4">
        <f>IFERROR(Table1[[#This Row],[Operating Profit]]/Table1[[#This Row],[Units Sold]],0)</f>
        <v>33.550000000000004</v>
      </c>
      <c r="S6931" s="4">
        <f>IFERROR((Table1[[#This Row],[Total Sales]]-Table1[[#This Row],[Operating Profit]])/Table1[[#This Row],[Units Sold]],0)</f>
        <v>21.45</v>
      </c>
      <c r="T6931" s="4" t="str">
        <f>IF(Table1[[#This Row],[Profit per unit]]&gt;$V$8,"Premium","Mass")</f>
        <v>Mass</v>
      </c>
      <c r="U6931" s="4"/>
    </row>
    <row r="6932" spans="2:21" ht="14.25" customHeight="1" x14ac:dyDescent="0.3">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c r="O6932" s="4" t="str">
        <f>TEXT(Table1[[#This Row],[Invoice Date]],"mmm")</f>
        <v>Apr</v>
      </c>
      <c r="P6932" s="4">
        <f>YEAR(Table1[[#This Row],[Invoice Date]])</f>
        <v>2021</v>
      </c>
      <c r="Q6932" s="4">
        <f>IFERROR(Table1[[#This Row],[Total Sales]]/Table1[[#This Row],[Units Sold]],4)</f>
        <v>46</v>
      </c>
      <c r="R6932" s="4">
        <f>IFERROR(Table1[[#This Row],[Operating Profit]]/Table1[[#This Row],[Units Sold]],0)</f>
        <v>23.92</v>
      </c>
      <c r="S6932" s="4">
        <f>IFERROR((Table1[[#This Row],[Total Sales]]-Table1[[#This Row],[Operating Profit]])/Table1[[#This Row],[Units Sold]],0)</f>
        <v>22.08</v>
      </c>
      <c r="T6932" s="4" t="str">
        <f>IF(Table1[[#This Row],[Profit per unit]]&gt;$V$8,"Premium","Mass")</f>
        <v>Mass</v>
      </c>
      <c r="U6932" s="4"/>
    </row>
    <row r="6933" spans="2:21" ht="14.25" customHeight="1" x14ac:dyDescent="0.3">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c r="O6933" s="4" t="str">
        <f>TEXT(Table1[[#This Row],[Invoice Date]],"mmm")</f>
        <v>May</v>
      </c>
      <c r="P6933" s="4">
        <f>YEAR(Table1[[#This Row],[Invoice Date]])</f>
        <v>2021</v>
      </c>
      <c r="Q6933" s="4">
        <f>IFERROR(Table1[[#This Row],[Total Sales]]/Table1[[#This Row],[Units Sold]],4)</f>
        <v>57</v>
      </c>
      <c r="R6933" s="4">
        <f>IFERROR(Table1[[#This Row],[Operating Profit]]/Table1[[#This Row],[Units Sold]],0)</f>
        <v>23.939999999999998</v>
      </c>
      <c r="S6933" s="4">
        <f>IFERROR((Table1[[#This Row],[Total Sales]]-Table1[[#This Row],[Operating Profit]])/Table1[[#This Row],[Units Sold]],0)</f>
        <v>33.06</v>
      </c>
      <c r="T6933" s="4" t="str">
        <f>IF(Table1[[#This Row],[Profit per unit]]&gt;$V$8,"Premium","Mass")</f>
        <v>Mass</v>
      </c>
      <c r="U6933" s="4"/>
    </row>
    <row r="6934" spans="2:21" ht="14.25" customHeight="1" x14ac:dyDescent="0.3">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c r="O6934" s="4" t="str">
        <f>TEXT(Table1[[#This Row],[Invoice Date]],"mmm")</f>
        <v>May</v>
      </c>
      <c r="P6934" s="4">
        <f>YEAR(Table1[[#This Row],[Invoice Date]])</f>
        <v>2021</v>
      </c>
      <c r="Q6934" s="4">
        <f>IFERROR(Table1[[#This Row],[Total Sales]]/Table1[[#This Row],[Units Sold]],4)</f>
        <v>37</v>
      </c>
      <c r="R6934" s="4">
        <f>IFERROR(Table1[[#This Row],[Operating Profit]]/Table1[[#This Row],[Units Sold]],0)</f>
        <v>17.02</v>
      </c>
      <c r="S6934" s="4">
        <f>IFERROR((Table1[[#This Row],[Total Sales]]-Table1[[#This Row],[Operating Profit]])/Table1[[#This Row],[Units Sold]],0)</f>
        <v>19.98</v>
      </c>
      <c r="T6934" s="4" t="str">
        <f>IF(Table1[[#This Row],[Profit per unit]]&gt;$V$8,"Premium","Mass")</f>
        <v>Mass</v>
      </c>
      <c r="U6934" s="4"/>
    </row>
    <row r="6935" spans="2:21" ht="14.25" customHeight="1" x14ac:dyDescent="0.3">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c r="O6935" s="4" t="str">
        <f>TEXT(Table1[[#This Row],[Invoice Date]],"mmm")</f>
        <v>May</v>
      </c>
      <c r="P6935" s="4">
        <f>YEAR(Table1[[#This Row],[Invoice Date]])</f>
        <v>2021</v>
      </c>
      <c r="Q6935" s="4">
        <f>IFERROR(Table1[[#This Row],[Total Sales]]/Table1[[#This Row],[Units Sold]],4)</f>
        <v>33</v>
      </c>
      <c r="R6935" s="4">
        <f>IFERROR(Table1[[#This Row],[Operating Profit]]/Table1[[#This Row],[Units Sold]],0)</f>
        <v>13.53</v>
      </c>
      <c r="S6935" s="4">
        <f>IFERROR((Table1[[#This Row],[Total Sales]]-Table1[[#This Row],[Operating Profit]])/Table1[[#This Row],[Units Sold]],0)</f>
        <v>19.470000000000002</v>
      </c>
      <c r="T6935" s="4" t="str">
        <f>IF(Table1[[#This Row],[Profit per unit]]&gt;$V$8,"Premium","Mass")</f>
        <v>Mass</v>
      </c>
      <c r="U6935" s="4"/>
    </row>
    <row r="6936" spans="2:21" ht="14.25" customHeight="1" x14ac:dyDescent="0.3">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c r="O6936" s="4" t="str">
        <f>TEXT(Table1[[#This Row],[Invoice Date]],"mmm")</f>
        <v>May</v>
      </c>
      <c r="P6936" s="4">
        <f>YEAR(Table1[[#This Row],[Invoice Date]])</f>
        <v>2021</v>
      </c>
      <c r="Q6936" s="4">
        <f>IFERROR(Table1[[#This Row],[Total Sales]]/Table1[[#This Row],[Units Sold]],4)</f>
        <v>33</v>
      </c>
      <c r="R6936" s="4">
        <f>IFERROR(Table1[[#This Row],[Operating Profit]]/Table1[[#This Row],[Units Sold]],0)</f>
        <v>14.52</v>
      </c>
      <c r="S6936" s="4">
        <f>IFERROR((Table1[[#This Row],[Total Sales]]-Table1[[#This Row],[Operating Profit]])/Table1[[#This Row],[Units Sold]],0)</f>
        <v>18.479999999999997</v>
      </c>
      <c r="T6936" s="4" t="str">
        <f>IF(Table1[[#This Row],[Profit per unit]]&gt;$V$8,"Premium","Mass")</f>
        <v>Mass</v>
      </c>
      <c r="U6936" s="4"/>
    </row>
    <row r="6937" spans="2:21" ht="14.25" customHeight="1" x14ac:dyDescent="0.3">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c r="O6937" s="4" t="str">
        <f>TEXT(Table1[[#This Row],[Invoice Date]],"mmm")</f>
        <v>May</v>
      </c>
      <c r="P6937" s="4">
        <f>YEAR(Table1[[#This Row],[Invoice Date]])</f>
        <v>2021</v>
      </c>
      <c r="Q6937" s="4">
        <f>IFERROR(Table1[[#This Row],[Total Sales]]/Table1[[#This Row],[Units Sold]],4)</f>
        <v>43</v>
      </c>
      <c r="R6937" s="4">
        <f>IFERROR(Table1[[#This Row],[Operating Profit]]/Table1[[#This Row],[Units Sold]],0)</f>
        <v>27.950000000000003</v>
      </c>
      <c r="S6937" s="4">
        <f>IFERROR((Table1[[#This Row],[Total Sales]]-Table1[[#This Row],[Operating Profit]])/Table1[[#This Row],[Units Sold]],0)</f>
        <v>15.049999999999997</v>
      </c>
      <c r="T6937" s="4" t="str">
        <f>IF(Table1[[#This Row],[Profit per unit]]&gt;$V$8,"Premium","Mass")</f>
        <v>Mass</v>
      </c>
      <c r="U6937" s="4"/>
    </row>
    <row r="6938" spans="2:21" ht="14.25" customHeight="1" x14ac:dyDescent="0.3">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c r="O6938" s="4" t="str">
        <f>TEXT(Table1[[#This Row],[Invoice Date]],"mmm")</f>
        <v>May</v>
      </c>
      <c r="P6938" s="4">
        <f>YEAR(Table1[[#This Row],[Invoice Date]])</f>
        <v>2021</v>
      </c>
      <c r="Q6938" s="4">
        <f>IFERROR(Table1[[#This Row],[Total Sales]]/Table1[[#This Row],[Units Sold]],4)</f>
        <v>46</v>
      </c>
      <c r="R6938" s="4">
        <f>IFERROR(Table1[[#This Row],[Operating Profit]]/Table1[[#This Row],[Units Sold]],0)</f>
        <v>23.92</v>
      </c>
      <c r="S6938" s="4">
        <f>IFERROR((Table1[[#This Row],[Total Sales]]-Table1[[#This Row],[Operating Profit]])/Table1[[#This Row],[Units Sold]],0)</f>
        <v>22.08</v>
      </c>
      <c r="T6938" s="4" t="str">
        <f>IF(Table1[[#This Row],[Profit per unit]]&gt;$V$8,"Premium","Mass")</f>
        <v>Mass</v>
      </c>
      <c r="U6938" s="4"/>
    </row>
    <row r="6939" spans="2:21" ht="14.25" customHeight="1" x14ac:dyDescent="0.3">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c r="O6939" s="4" t="str">
        <f>TEXT(Table1[[#This Row],[Invoice Date]],"mmm")</f>
        <v>Jun</v>
      </c>
      <c r="P6939" s="4">
        <f>YEAR(Table1[[#This Row],[Invoice Date]])</f>
        <v>2021</v>
      </c>
      <c r="Q6939" s="4">
        <f>IFERROR(Table1[[#This Row],[Total Sales]]/Table1[[#This Row],[Units Sold]],4)</f>
        <v>32</v>
      </c>
      <c r="R6939" s="4">
        <f>IFERROR(Table1[[#This Row],[Operating Profit]]/Table1[[#This Row],[Units Sold]],0)</f>
        <v>13.44</v>
      </c>
      <c r="S6939" s="4">
        <f>IFERROR((Table1[[#This Row],[Total Sales]]-Table1[[#This Row],[Operating Profit]])/Table1[[#This Row],[Units Sold]],0)</f>
        <v>18.560000000000002</v>
      </c>
      <c r="T6939" s="4" t="str">
        <f>IF(Table1[[#This Row],[Profit per unit]]&gt;$V$8,"Premium","Mass")</f>
        <v>Mass</v>
      </c>
      <c r="U6939" s="4"/>
    </row>
    <row r="6940" spans="2:21" ht="14.25" customHeight="1" x14ac:dyDescent="0.3">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c r="O6940" s="4" t="str">
        <f>TEXT(Table1[[#This Row],[Invoice Date]],"mmm")</f>
        <v>Jun</v>
      </c>
      <c r="P6940" s="4">
        <f>YEAR(Table1[[#This Row],[Invoice Date]])</f>
        <v>2021</v>
      </c>
      <c r="Q6940" s="4">
        <f>IFERROR(Table1[[#This Row],[Total Sales]]/Table1[[#This Row],[Units Sold]],4)</f>
        <v>28</v>
      </c>
      <c r="R6940" s="4">
        <f>IFERROR(Table1[[#This Row],[Operating Profit]]/Table1[[#This Row],[Units Sold]],0)</f>
        <v>13.439999999999998</v>
      </c>
      <c r="S6940" s="4">
        <f>IFERROR((Table1[[#This Row],[Total Sales]]-Table1[[#This Row],[Operating Profit]])/Table1[[#This Row],[Units Sold]],0)</f>
        <v>14.560000000000002</v>
      </c>
      <c r="T6940" s="4" t="str">
        <f>IF(Table1[[#This Row],[Profit per unit]]&gt;$V$8,"Premium","Mass")</f>
        <v>Mass</v>
      </c>
      <c r="U6940" s="4"/>
    </row>
    <row r="6941" spans="2:21" ht="14.25" customHeight="1" x14ac:dyDescent="0.3">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c r="O6941" s="4" t="str">
        <f>TEXT(Table1[[#This Row],[Invoice Date]],"mmm")</f>
        <v>Jun</v>
      </c>
      <c r="P6941" s="4">
        <f>YEAR(Table1[[#This Row],[Invoice Date]])</f>
        <v>2021</v>
      </c>
      <c r="Q6941" s="4">
        <f>IFERROR(Table1[[#This Row],[Total Sales]]/Table1[[#This Row],[Units Sold]],4)</f>
        <v>23</v>
      </c>
      <c r="R6941" s="4">
        <f>IFERROR(Table1[[#This Row],[Operating Profit]]/Table1[[#This Row],[Units Sold]],0)</f>
        <v>10.35</v>
      </c>
      <c r="S6941" s="4">
        <f>IFERROR((Table1[[#This Row],[Total Sales]]-Table1[[#This Row],[Operating Profit]])/Table1[[#This Row],[Units Sold]],0)</f>
        <v>12.65</v>
      </c>
      <c r="T6941" s="4" t="str">
        <f>IF(Table1[[#This Row],[Profit per unit]]&gt;$V$8,"Premium","Mass")</f>
        <v>Mass</v>
      </c>
      <c r="U6941" s="4"/>
    </row>
    <row r="6942" spans="2:21" ht="14.25" customHeight="1" x14ac:dyDescent="0.3">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c r="O6942" s="4" t="str">
        <f>TEXT(Table1[[#This Row],[Invoice Date]],"mmm")</f>
        <v>Jun</v>
      </c>
      <c r="P6942" s="4">
        <f>YEAR(Table1[[#This Row],[Invoice Date]])</f>
        <v>2021</v>
      </c>
      <c r="Q6942" s="4">
        <f>IFERROR(Table1[[#This Row],[Total Sales]]/Table1[[#This Row],[Units Sold]],4)</f>
        <v>24</v>
      </c>
      <c r="R6942" s="4">
        <f>IFERROR(Table1[[#This Row],[Operating Profit]]/Table1[[#This Row],[Units Sold]],0)</f>
        <v>10.56</v>
      </c>
      <c r="S6942" s="4">
        <f>IFERROR((Table1[[#This Row],[Total Sales]]-Table1[[#This Row],[Operating Profit]])/Table1[[#This Row],[Units Sold]],0)</f>
        <v>13.44</v>
      </c>
      <c r="T6942" s="4" t="str">
        <f>IF(Table1[[#This Row],[Profit per unit]]&gt;$V$8,"Premium","Mass")</f>
        <v>Mass</v>
      </c>
      <c r="U6942" s="4"/>
    </row>
    <row r="6943" spans="2:21" ht="14.25" customHeight="1" x14ac:dyDescent="0.3">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c r="O6943" s="4" t="str">
        <f>TEXT(Table1[[#This Row],[Invoice Date]],"mmm")</f>
        <v>Jun</v>
      </c>
      <c r="P6943" s="4">
        <f>YEAR(Table1[[#This Row],[Invoice Date]])</f>
        <v>2021</v>
      </c>
      <c r="Q6943" s="4">
        <f>IFERROR(Table1[[#This Row],[Total Sales]]/Table1[[#This Row],[Units Sold]],4)</f>
        <v>34</v>
      </c>
      <c r="R6943" s="4">
        <f>IFERROR(Table1[[#This Row],[Operating Profit]]/Table1[[#This Row],[Units Sold]],0)</f>
        <v>21.76</v>
      </c>
      <c r="S6943" s="4">
        <f>IFERROR((Table1[[#This Row],[Total Sales]]-Table1[[#This Row],[Operating Profit]])/Table1[[#This Row],[Units Sold]],0)</f>
        <v>12.239999999999998</v>
      </c>
      <c r="T6943" s="4" t="str">
        <f>IF(Table1[[#This Row],[Profit per unit]]&gt;$V$8,"Premium","Mass")</f>
        <v>Mass</v>
      </c>
      <c r="U6943" s="4"/>
    </row>
    <row r="6944" spans="2:21" ht="14.25" customHeight="1" x14ac:dyDescent="0.3">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c r="O6944" s="4" t="str">
        <f>TEXT(Table1[[#This Row],[Invoice Date]],"mmm")</f>
        <v>Jun</v>
      </c>
      <c r="P6944" s="4">
        <f>YEAR(Table1[[#This Row],[Invoice Date]])</f>
        <v>2021</v>
      </c>
      <c r="Q6944" s="4">
        <f>IFERROR(Table1[[#This Row],[Total Sales]]/Table1[[#This Row],[Units Sold]],4)</f>
        <v>51</v>
      </c>
      <c r="R6944" s="4">
        <f>IFERROR(Table1[[#This Row],[Operating Profit]]/Table1[[#This Row],[Units Sold]],0)</f>
        <v>27.03</v>
      </c>
      <c r="S6944" s="4">
        <f>IFERROR((Table1[[#This Row],[Total Sales]]-Table1[[#This Row],[Operating Profit]])/Table1[[#This Row],[Units Sold]],0)</f>
        <v>23.97</v>
      </c>
      <c r="T6944" s="4" t="str">
        <f>IF(Table1[[#This Row],[Profit per unit]]&gt;$V$8,"Premium","Mass")</f>
        <v>Mass</v>
      </c>
      <c r="U6944" s="4"/>
    </row>
    <row r="6945" spans="2:21" ht="14.25" customHeight="1" x14ac:dyDescent="0.3">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c r="O6945" s="4" t="str">
        <f>TEXT(Table1[[#This Row],[Invoice Date]],"mmm")</f>
        <v>Jul</v>
      </c>
      <c r="P6945" s="4">
        <f>YEAR(Table1[[#This Row],[Invoice Date]])</f>
        <v>2021</v>
      </c>
      <c r="Q6945" s="4">
        <f>IFERROR(Table1[[#This Row],[Total Sales]]/Table1[[#This Row],[Units Sold]],4)</f>
        <v>49</v>
      </c>
      <c r="R6945" s="4">
        <f>IFERROR(Table1[[#This Row],[Operating Profit]]/Table1[[#This Row],[Units Sold]],0)</f>
        <v>21.560000000000002</v>
      </c>
      <c r="S6945" s="4">
        <f>IFERROR((Table1[[#This Row],[Total Sales]]-Table1[[#This Row],[Operating Profit]])/Table1[[#This Row],[Units Sold]],0)</f>
        <v>27.439999999999998</v>
      </c>
      <c r="T6945" s="4" t="str">
        <f>IF(Table1[[#This Row],[Profit per unit]]&gt;$V$8,"Premium","Mass")</f>
        <v>Mass</v>
      </c>
      <c r="U6945" s="4"/>
    </row>
    <row r="6946" spans="2:21" ht="14.25" customHeight="1" x14ac:dyDescent="0.3">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c r="O6946" s="4" t="str">
        <f>TEXT(Table1[[#This Row],[Invoice Date]],"mmm")</f>
        <v>Jul</v>
      </c>
      <c r="P6946" s="4">
        <f>YEAR(Table1[[#This Row],[Invoice Date]])</f>
        <v>2021</v>
      </c>
      <c r="Q6946" s="4">
        <f>IFERROR(Table1[[#This Row],[Total Sales]]/Table1[[#This Row],[Units Sold]],4)</f>
        <v>44</v>
      </c>
      <c r="R6946" s="4">
        <f>IFERROR(Table1[[#This Row],[Operating Profit]]/Table1[[#This Row],[Units Sold]],0)</f>
        <v>21.56</v>
      </c>
      <c r="S6946" s="4">
        <f>IFERROR((Table1[[#This Row],[Total Sales]]-Table1[[#This Row],[Operating Profit]])/Table1[[#This Row],[Units Sold]],0)</f>
        <v>22.44</v>
      </c>
      <c r="T6946" s="4" t="str">
        <f>IF(Table1[[#This Row],[Profit per unit]]&gt;$V$8,"Premium","Mass")</f>
        <v>Mass</v>
      </c>
      <c r="U6946" s="4"/>
    </row>
    <row r="6947" spans="2:21" ht="14.25" customHeight="1" x14ac:dyDescent="0.3">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c r="O6947" s="4" t="str">
        <f>TEXT(Table1[[#This Row],[Invoice Date]],"mmm")</f>
        <v>Jul</v>
      </c>
      <c r="P6947" s="4">
        <f>YEAR(Table1[[#This Row],[Invoice Date]])</f>
        <v>2021</v>
      </c>
      <c r="Q6947" s="4">
        <f>IFERROR(Table1[[#This Row],[Total Sales]]/Table1[[#This Row],[Units Sold]],4)</f>
        <v>36</v>
      </c>
      <c r="R6947" s="4">
        <f>IFERROR(Table1[[#This Row],[Operating Profit]]/Table1[[#This Row],[Units Sold]],0)</f>
        <v>15.840000000000002</v>
      </c>
      <c r="S6947" s="4">
        <f>IFERROR((Table1[[#This Row],[Total Sales]]-Table1[[#This Row],[Operating Profit]])/Table1[[#This Row],[Units Sold]],0)</f>
        <v>20.159999999999997</v>
      </c>
      <c r="T6947" s="4" t="str">
        <f>IF(Table1[[#This Row],[Profit per unit]]&gt;$V$8,"Premium","Mass")</f>
        <v>Mass</v>
      </c>
      <c r="U6947" s="4"/>
    </row>
    <row r="6948" spans="2:21" ht="14.25" customHeight="1" x14ac:dyDescent="0.3">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c r="O6948" s="4" t="str">
        <f>TEXT(Table1[[#This Row],[Invoice Date]],"mmm")</f>
        <v>Jul</v>
      </c>
      <c r="P6948" s="4">
        <f>YEAR(Table1[[#This Row],[Invoice Date]])</f>
        <v>2021</v>
      </c>
      <c r="Q6948" s="4">
        <f>IFERROR(Table1[[#This Row],[Total Sales]]/Table1[[#This Row],[Units Sold]],4)</f>
        <v>37</v>
      </c>
      <c r="R6948" s="4">
        <f>IFERROR(Table1[[#This Row],[Operating Profit]]/Table1[[#This Row],[Units Sold]],0)</f>
        <v>15.17</v>
      </c>
      <c r="S6948" s="4">
        <f>IFERROR((Table1[[#This Row],[Total Sales]]-Table1[[#This Row],[Operating Profit]])/Table1[[#This Row],[Units Sold]],0)</f>
        <v>21.83</v>
      </c>
      <c r="T6948" s="4" t="str">
        <f>IF(Table1[[#This Row],[Profit per unit]]&gt;$V$8,"Premium","Mass")</f>
        <v>Mass</v>
      </c>
      <c r="U6948" s="4"/>
    </row>
    <row r="6949" spans="2:21" ht="14.25" customHeight="1" x14ac:dyDescent="0.3">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c r="O6949" s="4" t="str">
        <f>TEXT(Table1[[#This Row],[Invoice Date]],"mmm")</f>
        <v>Jul</v>
      </c>
      <c r="P6949" s="4">
        <f>YEAR(Table1[[#This Row],[Invoice Date]])</f>
        <v>2021</v>
      </c>
      <c r="Q6949" s="4">
        <f>IFERROR(Table1[[#This Row],[Total Sales]]/Table1[[#This Row],[Units Sold]],4)</f>
        <v>46</v>
      </c>
      <c r="R6949" s="4">
        <f>IFERROR(Table1[[#This Row],[Operating Profit]]/Table1[[#This Row],[Units Sold]],0)</f>
        <v>27.6</v>
      </c>
      <c r="S6949" s="4">
        <f>IFERROR((Table1[[#This Row],[Total Sales]]-Table1[[#This Row],[Operating Profit]])/Table1[[#This Row],[Units Sold]],0)</f>
        <v>18.399999999999999</v>
      </c>
      <c r="T6949" s="4" t="str">
        <f>IF(Table1[[#This Row],[Profit per unit]]&gt;$V$8,"Premium","Mass")</f>
        <v>Mass</v>
      </c>
      <c r="U6949" s="4"/>
    </row>
    <row r="6950" spans="2:21" ht="14.25" customHeight="1" x14ac:dyDescent="0.3">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c r="O6950" s="4" t="str">
        <f>TEXT(Table1[[#This Row],[Invoice Date]],"mmm")</f>
        <v>Jul</v>
      </c>
      <c r="P6950" s="4">
        <f>YEAR(Table1[[#This Row],[Invoice Date]])</f>
        <v>2021</v>
      </c>
      <c r="Q6950" s="4">
        <f>IFERROR(Table1[[#This Row],[Total Sales]]/Table1[[#This Row],[Units Sold]],4)</f>
        <v>51</v>
      </c>
      <c r="R6950" s="4">
        <f>IFERROR(Table1[[#This Row],[Operating Profit]]/Table1[[#This Row],[Units Sold]],0)</f>
        <v>25.5</v>
      </c>
      <c r="S6950" s="4">
        <f>IFERROR((Table1[[#This Row],[Total Sales]]-Table1[[#This Row],[Operating Profit]])/Table1[[#This Row],[Units Sold]],0)</f>
        <v>25.5</v>
      </c>
      <c r="T6950" s="4" t="str">
        <f>IF(Table1[[#This Row],[Profit per unit]]&gt;$V$8,"Premium","Mass")</f>
        <v>Mass</v>
      </c>
      <c r="U6950" s="4"/>
    </row>
    <row r="6951" spans="2:21" ht="14.25" customHeight="1" x14ac:dyDescent="0.3">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c r="O6951" s="4" t="str">
        <f>TEXT(Table1[[#This Row],[Invoice Date]],"mmm")</f>
        <v>Aug</v>
      </c>
      <c r="P6951" s="4">
        <f>YEAR(Table1[[#This Row],[Invoice Date]])</f>
        <v>2021</v>
      </c>
      <c r="Q6951" s="4">
        <f>IFERROR(Table1[[#This Row],[Total Sales]]/Table1[[#This Row],[Units Sold]],4)</f>
        <v>49</v>
      </c>
      <c r="R6951" s="4">
        <f>IFERROR(Table1[[#This Row],[Operating Profit]]/Table1[[#This Row],[Units Sold]],0)</f>
        <v>20.580000000000002</v>
      </c>
      <c r="S6951" s="4">
        <f>IFERROR((Table1[[#This Row],[Total Sales]]-Table1[[#This Row],[Operating Profit]])/Table1[[#This Row],[Units Sold]],0)</f>
        <v>28.419999999999998</v>
      </c>
      <c r="T6951" s="4" t="str">
        <f>IF(Table1[[#This Row],[Profit per unit]]&gt;$V$8,"Premium","Mass")</f>
        <v>Mass</v>
      </c>
      <c r="U6951" s="4"/>
    </row>
    <row r="6952" spans="2:21" ht="14.25" customHeight="1" x14ac:dyDescent="0.3">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c r="O6952" s="4" t="str">
        <f>TEXT(Table1[[#This Row],[Invoice Date]],"mmm")</f>
        <v>Aug</v>
      </c>
      <c r="P6952" s="4">
        <f>YEAR(Table1[[#This Row],[Invoice Date]])</f>
        <v>2021</v>
      </c>
      <c r="Q6952" s="4">
        <f>IFERROR(Table1[[#This Row],[Total Sales]]/Table1[[#This Row],[Units Sold]],4)</f>
        <v>42</v>
      </c>
      <c r="R6952" s="4">
        <f>IFERROR(Table1[[#This Row],[Operating Profit]]/Table1[[#This Row],[Units Sold]],0)</f>
        <v>19.319999999999997</v>
      </c>
      <c r="S6952" s="4">
        <f>IFERROR((Table1[[#This Row],[Total Sales]]-Table1[[#This Row],[Operating Profit]])/Table1[[#This Row],[Units Sold]],0)</f>
        <v>22.680000000000003</v>
      </c>
      <c r="T6952" s="4" t="str">
        <f>IF(Table1[[#This Row],[Profit per unit]]&gt;$V$8,"Premium","Mass")</f>
        <v>Mass</v>
      </c>
      <c r="U6952" s="4"/>
    </row>
    <row r="6953" spans="2:21" ht="14.25" customHeight="1" x14ac:dyDescent="0.3">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c r="O6953" s="4" t="str">
        <f>TEXT(Table1[[#This Row],[Invoice Date]],"mmm")</f>
        <v>Aug</v>
      </c>
      <c r="P6953" s="4">
        <f>YEAR(Table1[[#This Row],[Invoice Date]])</f>
        <v>2021</v>
      </c>
      <c r="Q6953" s="4">
        <f>IFERROR(Table1[[#This Row],[Total Sales]]/Table1[[#This Row],[Units Sold]],4)</f>
        <v>39</v>
      </c>
      <c r="R6953" s="4">
        <f>IFERROR(Table1[[#This Row],[Operating Profit]]/Table1[[#This Row],[Units Sold]],0)</f>
        <v>16.77</v>
      </c>
      <c r="S6953" s="4">
        <f>IFERROR((Table1[[#This Row],[Total Sales]]-Table1[[#This Row],[Operating Profit]])/Table1[[#This Row],[Units Sold]],0)</f>
        <v>22.23</v>
      </c>
      <c r="T6953" s="4" t="str">
        <f>IF(Table1[[#This Row],[Profit per unit]]&gt;$V$8,"Premium","Mass")</f>
        <v>Mass</v>
      </c>
      <c r="U6953" s="4"/>
    </row>
    <row r="6954" spans="2:21" ht="14.25" customHeight="1" x14ac:dyDescent="0.3">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c r="O6954" s="4" t="str">
        <f>TEXT(Table1[[#This Row],[Invoice Date]],"mmm")</f>
        <v>Aug</v>
      </c>
      <c r="P6954" s="4">
        <f>YEAR(Table1[[#This Row],[Invoice Date]])</f>
        <v>2021</v>
      </c>
      <c r="Q6954" s="4">
        <f>IFERROR(Table1[[#This Row],[Total Sales]]/Table1[[#This Row],[Units Sold]],4)</f>
        <v>37</v>
      </c>
      <c r="R6954" s="4">
        <f>IFERROR(Table1[[#This Row],[Operating Profit]]/Table1[[#This Row],[Units Sold]],0)</f>
        <v>15.17</v>
      </c>
      <c r="S6954" s="4">
        <f>IFERROR((Table1[[#This Row],[Total Sales]]-Table1[[#This Row],[Operating Profit]])/Table1[[#This Row],[Units Sold]],0)</f>
        <v>21.830000000000002</v>
      </c>
      <c r="T6954" s="4" t="str">
        <f>IF(Table1[[#This Row],[Profit per unit]]&gt;$V$8,"Premium","Mass")</f>
        <v>Mass</v>
      </c>
      <c r="U6954" s="4"/>
    </row>
    <row r="6955" spans="2:21" ht="14.25" customHeight="1" x14ac:dyDescent="0.3">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c r="O6955" s="4" t="str">
        <f>TEXT(Table1[[#This Row],[Invoice Date]],"mmm")</f>
        <v>Aug</v>
      </c>
      <c r="P6955" s="4">
        <f>YEAR(Table1[[#This Row],[Invoice Date]])</f>
        <v>2021</v>
      </c>
      <c r="Q6955" s="4">
        <f>IFERROR(Table1[[#This Row],[Total Sales]]/Table1[[#This Row],[Units Sold]],4)</f>
        <v>48</v>
      </c>
      <c r="R6955" s="4">
        <f>IFERROR(Table1[[#This Row],[Operating Profit]]/Table1[[#This Row],[Units Sold]],0)</f>
        <v>28.8</v>
      </c>
      <c r="S6955" s="4">
        <f>IFERROR((Table1[[#This Row],[Total Sales]]-Table1[[#This Row],[Operating Profit]])/Table1[[#This Row],[Units Sold]],0)</f>
        <v>19.2</v>
      </c>
      <c r="T6955" s="4" t="str">
        <f>IF(Table1[[#This Row],[Profit per unit]]&gt;$V$8,"Premium","Mass")</f>
        <v>Mass</v>
      </c>
      <c r="U6955" s="4"/>
    </row>
    <row r="6956" spans="2:21" ht="14.25" customHeight="1" x14ac:dyDescent="0.3">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c r="O6956" s="4" t="str">
        <f>TEXT(Table1[[#This Row],[Invoice Date]],"mmm")</f>
        <v>Aug</v>
      </c>
      <c r="P6956" s="4">
        <f>YEAR(Table1[[#This Row],[Invoice Date]])</f>
        <v>2021</v>
      </c>
      <c r="Q6956" s="4">
        <f>IFERROR(Table1[[#This Row],[Total Sales]]/Table1[[#This Row],[Units Sold]],4)</f>
        <v>53</v>
      </c>
      <c r="R6956" s="4">
        <f>IFERROR(Table1[[#This Row],[Operating Profit]]/Table1[[#This Row],[Units Sold]],0)</f>
        <v>29.150000000000002</v>
      </c>
      <c r="S6956" s="4">
        <f>IFERROR((Table1[[#This Row],[Total Sales]]-Table1[[#This Row],[Operating Profit]])/Table1[[#This Row],[Units Sold]],0)</f>
        <v>23.849999999999998</v>
      </c>
      <c r="T6956" s="4" t="str">
        <f>IF(Table1[[#This Row],[Profit per unit]]&gt;$V$8,"Premium","Mass")</f>
        <v>Mass</v>
      </c>
      <c r="U6956" s="4"/>
    </row>
    <row r="6957" spans="2:21" ht="14.25" customHeight="1" x14ac:dyDescent="0.3">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c r="O6957" s="4" t="str">
        <f>TEXT(Table1[[#This Row],[Invoice Date]],"mmm")</f>
        <v>Sep</v>
      </c>
      <c r="P6957" s="4">
        <f>YEAR(Table1[[#This Row],[Invoice Date]])</f>
        <v>2021</v>
      </c>
      <c r="Q6957" s="4">
        <f>IFERROR(Table1[[#This Row],[Total Sales]]/Table1[[#This Row],[Units Sold]],4)</f>
        <v>34</v>
      </c>
      <c r="R6957" s="4">
        <f>IFERROR(Table1[[#This Row],[Operating Profit]]/Table1[[#This Row],[Units Sold]],0)</f>
        <v>13.600000000000001</v>
      </c>
      <c r="S6957" s="4">
        <f>IFERROR((Table1[[#This Row],[Total Sales]]-Table1[[#This Row],[Operating Profit]])/Table1[[#This Row],[Units Sold]],0)</f>
        <v>20.399999999999999</v>
      </c>
      <c r="T6957" s="4" t="str">
        <f>IF(Table1[[#This Row],[Profit per unit]]&gt;$V$8,"Premium","Mass")</f>
        <v>Mass</v>
      </c>
      <c r="U6957" s="4"/>
    </row>
    <row r="6958" spans="2:21" ht="14.25" customHeight="1" x14ac:dyDescent="0.3">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c r="O6958" s="4" t="str">
        <f>TEXT(Table1[[#This Row],[Invoice Date]],"mmm")</f>
        <v>Sep</v>
      </c>
      <c r="P6958" s="4">
        <f>YEAR(Table1[[#This Row],[Invoice Date]])</f>
        <v>2021</v>
      </c>
      <c r="Q6958" s="4">
        <f>IFERROR(Table1[[#This Row],[Total Sales]]/Table1[[#This Row],[Units Sold]],4)</f>
        <v>27</v>
      </c>
      <c r="R6958" s="4">
        <f>IFERROR(Table1[[#This Row],[Operating Profit]]/Table1[[#This Row],[Units Sold]],0)</f>
        <v>12.69</v>
      </c>
      <c r="S6958" s="4">
        <f>IFERROR((Table1[[#This Row],[Total Sales]]-Table1[[#This Row],[Operating Profit]])/Table1[[#This Row],[Units Sold]],0)</f>
        <v>14.309999999999999</v>
      </c>
      <c r="T6958" s="4" t="str">
        <f>IF(Table1[[#This Row],[Profit per unit]]&gt;$V$8,"Premium","Mass")</f>
        <v>Mass</v>
      </c>
      <c r="U6958" s="4"/>
    </row>
    <row r="6959" spans="2:21" ht="14.25" customHeight="1" x14ac:dyDescent="0.3">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c r="O6959" s="4" t="str">
        <f>TEXT(Table1[[#This Row],[Invoice Date]],"mmm")</f>
        <v>Sep</v>
      </c>
      <c r="P6959" s="4">
        <f>YEAR(Table1[[#This Row],[Invoice Date]])</f>
        <v>2021</v>
      </c>
      <c r="Q6959" s="4">
        <f>IFERROR(Table1[[#This Row],[Total Sales]]/Table1[[#This Row],[Units Sold]],4)</f>
        <v>24</v>
      </c>
      <c r="R6959" s="4">
        <f>IFERROR(Table1[[#This Row],[Operating Profit]]/Table1[[#This Row],[Units Sold]],0)</f>
        <v>9.6000000000000014</v>
      </c>
      <c r="S6959" s="4">
        <f>IFERROR((Table1[[#This Row],[Total Sales]]-Table1[[#This Row],[Operating Profit]])/Table1[[#This Row],[Units Sold]],0)</f>
        <v>14.399999999999999</v>
      </c>
      <c r="T6959" s="4" t="str">
        <f>IF(Table1[[#This Row],[Profit per unit]]&gt;$V$8,"Premium","Mass")</f>
        <v>Mass</v>
      </c>
      <c r="U6959" s="4"/>
    </row>
    <row r="6960" spans="2:21" ht="14.25" customHeight="1" x14ac:dyDescent="0.3">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c r="O6960" s="4" t="str">
        <f>TEXT(Table1[[#This Row],[Invoice Date]],"mmm")</f>
        <v>Sep</v>
      </c>
      <c r="P6960" s="4">
        <f>YEAR(Table1[[#This Row],[Invoice Date]])</f>
        <v>2021</v>
      </c>
      <c r="Q6960" s="4">
        <f>IFERROR(Table1[[#This Row],[Total Sales]]/Table1[[#This Row],[Units Sold]],4)</f>
        <v>23</v>
      </c>
      <c r="R6960" s="4">
        <f>IFERROR(Table1[[#This Row],[Operating Profit]]/Table1[[#This Row],[Units Sold]],0)</f>
        <v>10.35</v>
      </c>
      <c r="S6960" s="4">
        <f>IFERROR((Table1[[#This Row],[Total Sales]]-Table1[[#This Row],[Operating Profit]])/Table1[[#This Row],[Units Sold]],0)</f>
        <v>12.65</v>
      </c>
      <c r="T6960" s="4" t="str">
        <f>IF(Table1[[#This Row],[Profit per unit]]&gt;$V$8,"Premium","Mass")</f>
        <v>Mass</v>
      </c>
      <c r="U6960" s="4"/>
    </row>
    <row r="6961" spans="2:21" ht="14.25" customHeight="1" x14ac:dyDescent="0.3">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c r="O6961" s="4" t="str">
        <f>TEXT(Table1[[#This Row],[Invoice Date]],"mmm")</f>
        <v>Sep</v>
      </c>
      <c r="P6961" s="4">
        <f>YEAR(Table1[[#This Row],[Invoice Date]])</f>
        <v>2021</v>
      </c>
      <c r="Q6961" s="4">
        <f>IFERROR(Table1[[#This Row],[Total Sales]]/Table1[[#This Row],[Units Sold]],4)</f>
        <v>34</v>
      </c>
      <c r="R6961" s="4">
        <f>IFERROR(Table1[[#This Row],[Operating Profit]]/Table1[[#This Row],[Units Sold]],0)</f>
        <v>20.74</v>
      </c>
      <c r="S6961" s="4">
        <f>IFERROR((Table1[[#This Row],[Total Sales]]-Table1[[#This Row],[Operating Profit]])/Table1[[#This Row],[Units Sold]],0)</f>
        <v>13.260000000000002</v>
      </c>
      <c r="T6961" s="4" t="str">
        <f>IF(Table1[[#This Row],[Profit per unit]]&gt;$V$8,"Premium","Mass")</f>
        <v>Mass</v>
      </c>
      <c r="U6961" s="4"/>
    </row>
    <row r="6962" spans="2:21" ht="14.25" customHeight="1" x14ac:dyDescent="0.3">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c r="O6962" s="4" t="str">
        <f>TEXT(Table1[[#This Row],[Invoice Date]],"mmm")</f>
        <v>Sep</v>
      </c>
      <c r="P6962" s="4">
        <f>YEAR(Table1[[#This Row],[Invoice Date]])</f>
        <v>2021</v>
      </c>
      <c r="Q6962" s="4">
        <f>IFERROR(Table1[[#This Row],[Total Sales]]/Table1[[#This Row],[Units Sold]],4)</f>
        <v>36</v>
      </c>
      <c r="R6962" s="4">
        <f>IFERROR(Table1[[#This Row],[Operating Profit]]/Table1[[#This Row],[Units Sold]],0)</f>
        <v>18</v>
      </c>
      <c r="S6962" s="4">
        <f>IFERROR((Table1[[#This Row],[Total Sales]]-Table1[[#This Row],[Operating Profit]])/Table1[[#This Row],[Units Sold]],0)</f>
        <v>18</v>
      </c>
      <c r="T6962" s="4" t="str">
        <f>IF(Table1[[#This Row],[Profit per unit]]&gt;$V$8,"Premium","Mass")</f>
        <v>Mass</v>
      </c>
      <c r="U6962" s="4"/>
    </row>
    <row r="6963" spans="2:21" ht="14.25" customHeight="1" x14ac:dyDescent="0.3">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c r="O6963" s="4" t="str">
        <f>TEXT(Table1[[#This Row],[Invoice Date]],"mmm")</f>
        <v>Oct</v>
      </c>
      <c r="P6963" s="4">
        <f>YEAR(Table1[[#This Row],[Invoice Date]])</f>
        <v>2021</v>
      </c>
      <c r="Q6963" s="4">
        <f>IFERROR(Table1[[#This Row],[Total Sales]]/Table1[[#This Row],[Units Sold]],4)</f>
        <v>43</v>
      </c>
      <c r="R6963" s="4">
        <f>IFERROR(Table1[[#This Row],[Operating Profit]]/Table1[[#This Row],[Units Sold]],0)</f>
        <v>17.63</v>
      </c>
      <c r="S6963" s="4">
        <f>IFERROR((Table1[[#This Row],[Total Sales]]-Table1[[#This Row],[Operating Profit]])/Table1[[#This Row],[Units Sold]],0)</f>
        <v>25.37</v>
      </c>
      <c r="T6963" s="4" t="str">
        <f>IF(Table1[[#This Row],[Profit per unit]]&gt;$V$8,"Premium","Mass")</f>
        <v>Mass</v>
      </c>
      <c r="U6963" s="4"/>
    </row>
    <row r="6964" spans="2:21" ht="14.25" customHeight="1" x14ac:dyDescent="0.3">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c r="O6964" s="4" t="str">
        <f>TEXT(Table1[[#This Row],[Invoice Date]],"mmm")</f>
        <v>Oct</v>
      </c>
      <c r="P6964" s="4">
        <f>YEAR(Table1[[#This Row],[Invoice Date]])</f>
        <v>2021</v>
      </c>
      <c r="Q6964" s="4">
        <f>IFERROR(Table1[[#This Row],[Total Sales]]/Table1[[#This Row],[Units Sold]],4)</f>
        <v>32</v>
      </c>
      <c r="R6964" s="4">
        <f>IFERROR(Table1[[#This Row],[Operating Profit]]/Table1[[#This Row],[Units Sold]],0)</f>
        <v>14.72</v>
      </c>
      <c r="S6964" s="4">
        <f>IFERROR((Table1[[#This Row],[Total Sales]]-Table1[[#This Row],[Operating Profit]])/Table1[[#This Row],[Units Sold]],0)</f>
        <v>17.28</v>
      </c>
      <c r="T6964" s="4" t="str">
        <f>IF(Table1[[#This Row],[Profit per unit]]&gt;$V$8,"Premium","Mass")</f>
        <v>Mass</v>
      </c>
      <c r="U6964" s="4"/>
    </row>
    <row r="6965" spans="2:21" ht="14.25" customHeight="1" x14ac:dyDescent="0.3">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c r="O6965" s="4" t="str">
        <f>TEXT(Table1[[#This Row],[Invoice Date]],"mmm")</f>
        <v>Oct</v>
      </c>
      <c r="P6965" s="4">
        <f>YEAR(Table1[[#This Row],[Invoice Date]])</f>
        <v>2021</v>
      </c>
      <c r="Q6965" s="4">
        <f>IFERROR(Table1[[#This Row],[Total Sales]]/Table1[[#This Row],[Units Sold]],4)</f>
        <v>34</v>
      </c>
      <c r="R6965" s="4">
        <f>IFERROR(Table1[[#This Row],[Operating Profit]]/Table1[[#This Row],[Units Sold]],0)</f>
        <v>13.94</v>
      </c>
      <c r="S6965" s="4">
        <f>IFERROR((Table1[[#This Row],[Total Sales]]-Table1[[#This Row],[Operating Profit]])/Table1[[#This Row],[Units Sold]],0)</f>
        <v>20.060000000000002</v>
      </c>
      <c r="T6965" s="4" t="str">
        <f>IF(Table1[[#This Row],[Profit per unit]]&gt;$V$8,"Premium","Mass")</f>
        <v>Mass</v>
      </c>
      <c r="U6965" s="4"/>
    </row>
    <row r="6966" spans="2:21" ht="14.25" customHeight="1" x14ac:dyDescent="0.3">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c r="O6966" s="4" t="str">
        <f>TEXT(Table1[[#This Row],[Invoice Date]],"mmm")</f>
        <v>Oct</v>
      </c>
      <c r="P6966" s="4">
        <f>YEAR(Table1[[#This Row],[Invoice Date]])</f>
        <v>2021</v>
      </c>
      <c r="Q6966" s="4">
        <f>IFERROR(Table1[[#This Row],[Total Sales]]/Table1[[#This Row],[Units Sold]],4)</f>
        <v>34</v>
      </c>
      <c r="R6966" s="4">
        <f>IFERROR(Table1[[#This Row],[Operating Profit]]/Table1[[#This Row],[Units Sold]],0)</f>
        <v>14.28</v>
      </c>
      <c r="S6966" s="4">
        <f>IFERROR((Table1[[#This Row],[Total Sales]]-Table1[[#This Row],[Operating Profit]])/Table1[[#This Row],[Units Sold]],0)</f>
        <v>19.72</v>
      </c>
      <c r="T6966" s="4" t="str">
        <f>IF(Table1[[#This Row],[Profit per unit]]&gt;$V$8,"Premium","Mass")</f>
        <v>Mass</v>
      </c>
      <c r="U6966" s="4"/>
    </row>
    <row r="6967" spans="2:21" ht="14.25" customHeight="1" x14ac:dyDescent="0.3">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c r="O6967" s="4" t="str">
        <f>TEXT(Table1[[#This Row],[Invoice Date]],"mmm")</f>
        <v>Oct</v>
      </c>
      <c r="P6967" s="4">
        <f>YEAR(Table1[[#This Row],[Invoice Date]])</f>
        <v>2021</v>
      </c>
      <c r="Q6967" s="4">
        <f>IFERROR(Table1[[#This Row],[Total Sales]]/Table1[[#This Row],[Units Sold]],4)</f>
        <v>42</v>
      </c>
      <c r="R6967" s="4">
        <f>IFERROR(Table1[[#This Row],[Operating Profit]]/Table1[[#This Row],[Units Sold]],0)</f>
        <v>26.880000000000003</v>
      </c>
      <c r="S6967" s="4">
        <f>IFERROR((Table1[[#This Row],[Total Sales]]-Table1[[#This Row],[Operating Profit]])/Table1[[#This Row],[Units Sold]],0)</f>
        <v>15.12</v>
      </c>
      <c r="T6967" s="4" t="str">
        <f>IF(Table1[[#This Row],[Profit per unit]]&gt;$V$8,"Premium","Mass")</f>
        <v>Mass</v>
      </c>
      <c r="U6967" s="4"/>
    </row>
    <row r="6968" spans="2:21" ht="14.25" customHeight="1" x14ac:dyDescent="0.3">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c r="O6968" s="4" t="str">
        <f>TEXT(Table1[[#This Row],[Invoice Date]],"mmm")</f>
        <v>Oct</v>
      </c>
      <c r="P6968" s="4">
        <f>YEAR(Table1[[#This Row],[Invoice Date]])</f>
        <v>2021</v>
      </c>
      <c r="Q6968" s="4">
        <f>IFERROR(Table1[[#This Row],[Total Sales]]/Table1[[#This Row],[Units Sold]],4)</f>
        <v>49</v>
      </c>
      <c r="R6968" s="4">
        <f>IFERROR(Table1[[#This Row],[Operating Profit]]/Table1[[#This Row],[Units Sold]],0)</f>
        <v>25.970000000000002</v>
      </c>
      <c r="S6968" s="4">
        <f>IFERROR((Table1[[#This Row],[Total Sales]]-Table1[[#This Row],[Operating Profit]])/Table1[[#This Row],[Units Sold]],0)</f>
        <v>23.029999999999998</v>
      </c>
      <c r="T6968" s="4" t="str">
        <f>IF(Table1[[#This Row],[Profit per unit]]&gt;$V$8,"Premium","Mass")</f>
        <v>Mass</v>
      </c>
      <c r="U6968" s="4"/>
    </row>
    <row r="6969" spans="2:21" ht="14.25" customHeight="1" x14ac:dyDescent="0.3">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c r="O6969" s="4" t="str">
        <f>TEXT(Table1[[#This Row],[Invoice Date]],"mmm")</f>
        <v>Nov</v>
      </c>
      <c r="P6969" s="4">
        <f>YEAR(Table1[[#This Row],[Invoice Date]])</f>
        <v>2021</v>
      </c>
      <c r="Q6969" s="4">
        <f>IFERROR(Table1[[#This Row],[Total Sales]]/Table1[[#This Row],[Units Sold]],4)</f>
        <v>41</v>
      </c>
      <c r="R6969" s="4">
        <f>IFERROR(Table1[[#This Row],[Operating Profit]]/Table1[[#This Row],[Units Sold]],0)</f>
        <v>18.04</v>
      </c>
      <c r="S6969" s="4">
        <f>IFERROR((Table1[[#This Row],[Total Sales]]-Table1[[#This Row],[Operating Profit]])/Table1[[#This Row],[Units Sold]],0)</f>
        <v>22.96</v>
      </c>
      <c r="T6969" s="4" t="str">
        <f>IF(Table1[[#This Row],[Profit per unit]]&gt;$V$8,"Premium","Mass")</f>
        <v>Mass</v>
      </c>
      <c r="U6969" s="4"/>
    </row>
    <row r="6970" spans="2:21" ht="14.25" customHeight="1" x14ac:dyDescent="0.3">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c r="O6970" s="4" t="str">
        <f>TEXT(Table1[[#This Row],[Invoice Date]],"mmm")</f>
        <v>Nov</v>
      </c>
      <c r="P6970" s="4">
        <f>YEAR(Table1[[#This Row],[Invoice Date]])</f>
        <v>2021</v>
      </c>
      <c r="Q6970" s="4">
        <f>IFERROR(Table1[[#This Row],[Total Sales]]/Table1[[#This Row],[Units Sold]],4)</f>
        <v>32</v>
      </c>
      <c r="R6970" s="4">
        <f>IFERROR(Table1[[#This Row],[Operating Profit]]/Table1[[#This Row],[Units Sold]],0)</f>
        <v>15.68</v>
      </c>
      <c r="S6970" s="4">
        <f>IFERROR((Table1[[#This Row],[Total Sales]]-Table1[[#This Row],[Operating Profit]])/Table1[[#This Row],[Units Sold]],0)</f>
        <v>16.32</v>
      </c>
      <c r="T6970" s="4" t="str">
        <f>IF(Table1[[#This Row],[Profit per unit]]&gt;$V$8,"Premium","Mass")</f>
        <v>Mass</v>
      </c>
      <c r="U6970" s="4"/>
    </row>
    <row r="6971" spans="2:21" ht="14.25" customHeight="1" x14ac:dyDescent="0.3">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c r="O6971" s="4" t="str">
        <f>TEXT(Table1[[#This Row],[Invoice Date]],"mmm")</f>
        <v>Nov</v>
      </c>
      <c r="P6971" s="4">
        <f>YEAR(Table1[[#This Row],[Invoice Date]])</f>
        <v>2021</v>
      </c>
      <c r="Q6971" s="4">
        <f>IFERROR(Table1[[#This Row],[Total Sales]]/Table1[[#This Row],[Units Sold]],4)</f>
        <v>32</v>
      </c>
      <c r="R6971" s="4">
        <f>IFERROR(Table1[[#This Row],[Operating Profit]]/Table1[[#This Row],[Units Sold]],0)</f>
        <v>14.080000000000002</v>
      </c>
      <c r="S6971" s="4">
        <f>IFERROR((Table1[[#This Row],[Total Sales]]-Table1[[#This Row],[Operating Profit]])/Table1[[#This Row],[Units Sold]],0)</f>
        <v>17.919999999999998</v>
      </c>
      <c r="T6971" s="4" t="str">
        <f>IF(Table1[[#This Row],[Profit per unit]]&gt;$V$8,"Premium","Mass")</f>
        <v>Mass</v>
      </c>
      <c r="U6971" s="4"/>
    </row>
    <row r="6972" spans="2:21" ht="14.25" customHeight="1" x14ac:dyDescent="0.3">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c r="O6972" s="4" t="str">
        <f>TEXT(Table1[[#This Row],[Invoice Date]],"mmm")</f>
        <v>Nov</v>
      </c>
      <c r="P6972" s="4">
        <f>YEAR(Table1[[#This Row],[Invoice Date]])</f>
        <v>2021</v>
      </c>
      <c r="Q6972" s="4">
        <f>IFERROR(Table1[[#This Row],[Total Sales]]/Table1[[#This Row],[Units Sold]],4)</f>
        <v>34</v>
      </c>
      <c r="R6972" s="4">
        <f>IFERROR(Table1[[#This Row],[Operating Profit]]/Table1[[#This Row],[Units Sold]],0)</f>
        <v>13.94</v>
      </c>
      <c r="S6972" s="4">
        <f>IFERROR((Table1[[#This Row],[Total Sales]]-Table1[[#This Row],[Operating Profit]])/Table1[[#This Row],[Units Sold]],0)</f>
        <v>20.059999999999999</v>
      </c>
      <c r="T6972" s="4" t="str">
        <f>IF(Table1[[#This Row],[Profit per unit]]&gt;$V$8,"Premium","Mass")</f>
        <v>Mass</v>
      </c>
      <c r="U6972" s="4"/>
    </row>
    <row r="6973" spans="2:21" ht="14.25" customHeight="1" x14ac:dyDescent="0.3">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c r="O6973" s="4" t="str">
        <f>TEXT(Table1[[#This Row],[Invoice Date]],"mmm")</f>
        <v>Nov</v>
      </c>
      <c r="P6973" s="4">
        <f>YEAR(Table1[[#This Row],[Invoice Date]])</f>
        <v>2021</v>
      </c>
      <c r="Q6973" s="4">
        <f>IFERROR(Table1[[#This Row],[Total Sales]]/Table1[[#This Row],[Units Sold]],4)</f>
        <v>55</v>
      </c>
      <c r="R6973" s="4">
        <f>IFERROR(Table1[[#This Row],[Operating Profit]]/Table1[[#This Row],[Units Sold]],0)</f>
        <v>33</v>
      </c>
      <c r="S6973" s="4">
        <f>IFERROR((Table1[[#This Row],[Total Sales]]-Table1[[#This Row],[Operating Profit]])/Table1[[#This Row],[Units Sold]],0)</f>
        <v>22</v>
      </c>
      <c r="T6973" s="4" t="str">
        <f>IF(Table1[[#This Row],[Profit per unit]]&gt;$V$8,"Premium","Mass")</f>
        <v>Mass</v>
      </c>
      <c r="U6973" s="4"/>
    </row>
    <row r="6974" spans="2:21" ht="14.25" customHeight="1" x14ac:dyDescent="0.3">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c r="O6974" s="4" t="str">
        <f>TEXT(Table1[[#This Row],[Invoice Date]],"mmm")</f>
        <v>Nov</v>
      </c>
      <c r="P6974" s="4">
        <f>YEAR(Table1[[#This Row],[Invoice Date]])</f>
        <v>2021</v>
      </c>
      <c r="Q6974" s="4">
        <f>IFERROR(Table1[[#This Row],[Total Sales]]/Table1[[#This Row],[Units Sold]],4)</f>
        <v>59</v>
      </c>
      <c r="R6974" s="4">
        <f>IFERROR(Table1[[#This Row],[Operating Profit]]/Table1[[#This Row],[Units Sold]],0)</f>
        <v>30.68</v>
      </c>
      <c r="S6974" s="4">
        <f>IFERROR((Table1[[#This Row],[Total Sales]]-Table1[[#This Row],[Operating Profit]])/Table1[[#This Row],[Units Sold]],0)</f>
        <v>28.32</v>
      </c>
      <c r="T6974" s="4" t="str">
        <f>IF(Table1[[#This Row],[Profit per unit]]&gt;$V$8,"Premium","Mass")</f>
        <v>Mass</v>
      </c>
      <c r="U6974" s="4"/>
    </row>
    <row r="6975" spans="2:21" ht="14.25" customHeight="1" x14ac:dyDescent="0.3">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c r="O6975" s="4" t="str">
        <f>TEXT(Table1[[#This Row],[Invoice Date]],"mmm")</f>
        <v>Dec</v>
      </c>
      <c r="P6975" s="4">
        <f>YEAR(Table1[[#This Row],[Invoice Date]])</f>
        <v>2021</v>
      </c>
      <c r="Q6975" s="4">
        <f>IFERROR(Table1[[#This Row],[Total Sales]]/Table1[[#This Row],[Units Sold]],4)</f>
        <v>54</v>
      </c>
      <c r="R6975" s="4">
        <f>IFERROR(Table1[[#This Row],[Operating Profit]]/Table1[[#This Row],[Units Sold]],0)</f>
        <v>22.68</v>
      </c>
      <c r="S6975" s="4">
        <f>IFERROR((Table1[[#This Row],[Total Sales]]-Table1[[#This Row],[Operating Profit]])/Table1[[#This Row],[Units Sold]],0)</f>
        <v>31.32</v>
      </c>
      <c r="T6975" s="4" t="str">
        <f>IF(Table1[[#This Row],[Profit per unit]]&gt;$V$8,"Premium","Mass")</f>
        <v>Mass</v>
      </c>
      <c r="U6975" s="4"/>
    </row>
    <row r="6976" spans="2:21" ht="14.25" customHeight="1" x14ac:dyDescent="0.3">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c r="O6976" s="4" t="str">
        <f>TEXT(Table1[[#This Row],[Invoice Date]],"mmm")</f>
        <v>Dec</v>
      </c>
      <c r="P6976" s="4">
        <f>YEAR(Table1[[#This Row],[Invoice Date]])</f>
        <v>2021</v>
      </c>
      <c r="Q6976" s="4">
        <f>IFERROR(Table1[[#This Row],[Total Sales]]/Table1[[#This Row],[Units Sold]],4)</f>
        <v>47</v>
      </c>
      <c r="R6976" s="4">
        <f>IFERROR(Table1[[#This Row],[Operating Profit]]/Table1[[#This Row],[Units Sold]],0)</f>
        <v>22.09</v>
      </c>
      <c r="S6976" s="4">
        <f>IFERROR((Table1[[#This Row],[Total Sales]]-Table1[[#This Row],[Operating Profit]])/Table1[[#This Row],[Units Sold]],0)</f>
        <v>24.910000000000004</v>
      </c>
      <c r="T6976" s="4" t="str">
        <f>IF(Table1[[#This Row],[Profit per unit]]&gt;$V$8,"Premium","Mass")</f>
        <v>Mass</v>
      </c>
      <c r="U6976" s="4"/>
    </row>
    <row r="6977" spans="2:21" ht="14.25" customHeight="1" x14ac:dyDescent="0.3">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c r="O6977" s="4" t="str">
        <f>TEXT(Table1[[#This Row],[Invoice Date]],"mmm")</f>
        <v>Dec</v>
      </c>
      <c r="P6977" s="4">
        <f>YEAR(Table1[[#This Row],[Invoice Date]])</f>
        <v>2021</v>
      </c>
      <c r="Q6977" s="4">
        <f>IFERROR(Table1[[#This Row],[Total Sales]]/Table1[[#This Row],[Units Sold]],4)</f>
        <v>47</v>
      </c>
      <c r="R6977" s="4">
        <f>IFERROR(Table1[[#This Row],[Operating Profit]]/Table1[[#This Row],[Units Sold]],0)</f>
        <v>19.739999999999998</v>
      </c>
      <c r="S6977" s="4">
        <f>IFERROR((Table1[[#This Row],[Total Sales]]-Table1[[#This Row],[Operating Profit]])/Table1[[#This Row],[Units Sold]],0)</f>
        <v>27.259999999999998</v>
      </c>
      <c r="T6977" s="4" t="str">
        <f>IF(Table1[[#This Row],[Profit per unit]]&gt;$V$8,"Premium","Mass")</f>
        <v>Mass</v>
      </c>
      <c r="U6977" s="4"/>
    </row>
    <row r="6978" spans="2:21" ht="14.25" customHeight="1" x14ac:dyDescent="0.3">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c r="O6978" s="4" t="str">
        <f>TEXT(Table1[[#This Row],[Invoice Date]],"mmm")</f>
        <v>Dec</v>
      </c>
      <c r="P6978" s="4">
        <f>YEAR(Table1[[#This Row],[Invoice Date]])</f>
        <v>2021</v>
      </c>
      <c r="Q6978" s="4">
        <f>IFERROR(Table1[[#This Row],[Total Sales]]/Table1[[#This Row],[Units Sold]],4)</f>
        <v>49</v>
      </c>
      <c r="R6978" s="4">
        <f>IFERROR(Table1[[#This Row],[Operating Profit]]/Table1[[#This Row],[Units Sold]],0)</f>
        <v>21.07</v>
      </c>
      <c r="S6978" s="4">
        <f>IFERROR((Table1[[#This Row],[Total Sales]]-Table1[[#This Row],[Operating Profit]])/Table1[[#This Row],[Units Sold]],0)</f>
        <v>27.93</v>
      </c>
      <c r="T6978" s="4" t="str">
        <f>IF(Table1[[#This Row],[Profit per unit]]&gt;$V$8,"Premium","Mass")</f>
        <v>Mass</v>
      </c>
      <c r="U6978" s="4"/>
    </row>
    <row r="6979" spans="2:21" ht="14.25" customHeight="1" x14ac:dyDescent="0.3">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c r="O6979" s="4" t="str">
        <f>TEXT(Table1[[#This Row],[Invoice Date]],"mmm")</f>
        <v>Dec</v>
      </c>
      <c r="P6979" s="4">
        <f>YEAR(Table1[[#This Row],[Invoice Date]])</f>
        <v>2021</v>
      </c>
      <c r="Q6979" s="4">
        <f>IFERROR(Table1[[#This Row],[Total Sales]]/Table1[[#This Row],[Units Sold]],4)</f>
        <v>59</v>
      </c>
      <c r="R6979" s="4">
        <f>IFERROR(Table1[[#This Row],[Operating Profit]]/Table1[[#This Row],[Units Sold]],0)</f>
        <v>35.989999999999995</v>
      </c>
      <c r="S6979" s="4">
        <f>IFERROR((Table1[[#This Row],[Total Sales]]-Table1[[#This Row],[Operating Profit]])/Table1[[#This Row],[Units Sold]],0)</f>
        <v>23.01</v>
      </c>
      <c r="T6979" s="4" t="str">
        <f>IF(Table1[[#This Row],[Profit per unit]]&gt;$V$8,"Premium","Mass")</f>
        <v>Mass</v>
      </c>
      <c r="U6979" s="4"/>
    </row>
    <row r="6980" spans="2:21" ht="14.25" customHeight="1" x14ac:dyDescent="0.3">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c r="O6980" s="4" t="str">
        <f>TEXT(Table1[[#This Row],[Invoice Date]],"mmm")</f>
        <v>Dec</v>
      </c>
      <c r="P6980" s="4">
        <f>YEAR(Table1[[#This Row],[Invoice Date]])</f>
        <v>2021</v>
      </c>
      <c r="Q6980" s="4">
        <f>IFERROR(Table1[[#This Row],[Total Sales]]/Table1[[#This Row],[Units Sold]],4)</f>
        <v>59</v>
      </c>
      <c r="R6980" s="4">
        <f>IFERROR(Table1[[#This Row],[Operating Profit]]/Table1[[#This Row],[Units Sold]],0)</f>
        <v>32.450000000000003</v>
      </c>
      <c r="S6980" s="4">
        <f>IFERROR((Table1[[#This Row],[Total Sales]]-Table1[[#This Row],[Operating Profit]])/Table1[[#This Row],[Units Sold]],0)</f>
        <v>26.549999999999997</v>
      </c>
      <c r="T6980" s="4" t="str">
        <f>IF(Table1[[#This Row],[Profit per unit]]&gt;$V$8,"Premium","Mass")</f>
        <v>Mass</v>
      </c>
      <c r="U6980" s="4"/>
    </row>
    <row r="6981" spans="2:21" ht="14.25" customHeight="1" x14ac:dyDescent="0.3">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c r="O6981" s="4" t="str">
        <f>TEXT(Table1[[#This Row],[Invoice Date]],"mmm")</f>
        <v>Jan</v>
      </c>
      <c r="P6981" s="4">
        <f>YEAR(Table1[[#This Row],[Invoice Date]])</f>
        <v>2021</v>
      </c>
      <c r="Q6981" s="4">
        <f>IFERROR(Table1[[#This Row],[Total Sales]]/Table1[[#This Row],[Units Sold]],4)</f>
        <v>28</v>
      </c>
      <c r="R6981" s="4">
        <f>IFERROR(Table1[[#This Row],[Operating Profit]]/Table1[[#This Row],[Units Sold]],0)</f>
        <v>12.6</v>
      </c>
      <c r="S6981" s="4">
        <f>IFERROR((Table1[[#This Row],[Total Sales]]-Table1[[#This Row],[Operating Profit]])/Table1[[#This Row],[Units Sold]],0)</f>
        <v>15.4</v>
      </c>
      <c r="T6981" s="4" t="str">
        <f>IF(Table1[[#This Row],[Profit per unit]]&gt;$V$8,"Premium","Mass")</f>
        <v>Mass</v>
      </c>
      <c r="U6981" s="4"/>
    </row>
    <row r="6982" spans="2:21" ht="14.25" customHeight="1" x14ac:dyDescent="0.3">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c r="O6982" s="4" t="str">
        <f>TEXT(Table1[[#This Row],[Invoice Date]],"mmm")</f>
        <v>Jan</v>
      </c>
      <c r="P6982" s="4">
        <f>YEAR(Table1[[#This Row],[Invoice Date]])</f>
        <v>2021</v>
      </c>
      <c r="Q6982" s="4">
        <f>IFERROR(Table1[[#This Row],[Total Sales]]/Table1[[#This Row],[Units Sold]],4)</f>
        <v>29</v>
      </c>
      <c r="R6982" s="4">
        <f>IFERROR(Table1[[#This Row],[Operating Profit]]/Table1[[#This Row],[Units Sold]],0)</f>
        <v>13.34</v>
      </c>
      <c r="S6982" s="4">
        <f>IFERROR((Table1[[#This Row],[Total Sales]]-Table1[[#This Row],[Operating Profit]])/Table1[[#This Row],[Units Sold]],0)</f>
        <v>15.66</v>
      </c>
      <c r="T6982" s="4" t="str">
        <f>IF(Table1[[#This Row],[Profit per unit]]&gt;$V$8,"Premium","Mass")</f>
        <v>Mass</v>
      </c>
      <c r="U6982" s="4"/>
    </row>
    <row r="6983" spans="2:21" ht="14.25" customHeight="1" x14ac:dyDescent="0.3">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c r="O6983" s="4" t="str">
        <f>TEXT(Table1[[#This Row],[Invoice Date]],"mmm")</f>
        <v>Jan</v>
      </c>
      <c r="P6983" s="4">
        <f>YEAR(Table1[[#This Row],[Invoice Date]])</f>
        <v>2021</v>
      </c>
      <c r="Q6983" s="4">
        <f>IFERROR(Table1[[#This Row],[Total Sales]]/Table1[[#This Row],[Units Sold]],4)</f>
        <v>18</v>
      </c>
      <c r="R6983" s="4">
        <f>IFERROR(Table1[[#This Row],[Operating Profit]]/Table1[[#This Row],[Units Sold]],0)</f>
        <v>7.38</v>
      </c>
      <c r="S6983" s="4">
        <f>IFERROR((Table1[[#This Row],[Total Sales]]-Table1[[#This Row],[Operating Profit]])/Table1[[#This Row],[Units Sold]],0)</f>
        <v>10.62</v>
      </c>
      <c r="T6983" s="4" t="str">
        <f>IF(Table1[[#This Row],[Profit per unit]]&gt;$V$8,"Premium","Mass")</f>
        <v>Mass</v>
      </c>
      <c r="U6983" s="4"/>
    </row>
    <row r="6984" spans="2:21" ht="14.25" customHeight="1" x14ac:dyDescent="0.3">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c r="O6984" s="4" t="str">
        <f>TEXT(Table1[[#This Row],[Invoice Date]],"mmm")</f>
        <v>Jan</v>
      </c>
      <c r="P6984" s="4">
        <f>YEAR(Table1[[#This Row],[Invoice Date]])</f>
        <v>2021</v>
      </c>
      <c r="Q6984" s="4">
        <f>IFERROR(Table1[[#This Row],[Total Sales]]/Table1[[#This Row],[Units Sold]],4)</f>
        <v>23</v>
      </c>
      <c r="R6984" s="4">
        <f>IFERROR(Table1[[#This Row],[Operating Profit]]/Table1[[#This Row],[Units Sold]],0)</f>
        <v>10.35</v>
      </c>
      <c r="S6984" s="4">
        <f>IFERROR((Table1[[#This Row],[Total Sales]]-Table1[[#This Row],[Operating Profit]])/Table1[[#This Row],[Units Sold]],0)</f>
        <v>12.65</v>
      </c>
      <c r="T6984" s="4" t="str">
        <f>IF(Table1[[#This Row],[Profit per unit]]&gt;$V$8,"Premium","Mass")</f>
        <v>Mass</v>
      </c>
      <c r="U6984" s="4"/>
    </row>
    <row r="6985" spans="2:21" ht="14.25" customHeight="1" x14ac:dyDescent="0.3">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c r="O6985" s="4" t="str">
        <f>TEXT(Table1[[#This Row],[Invoice Date]],"mmm")</f>
        <v>Jan</v>
      </c>
      <c r="P6985" s="4">
        <f>YEAR(Table1[[#This Row],[Invoice Date]])</f>
        <v>2021</v>
      </c>
      <c r="Q6985" s="4">
        <f>IFERROR(Table1[[#This Row],[Total Sales]]/Table1[[#This Row],[Units Sold]],4)</f>
        <v>38</v>
      </c>
      <c r="R6985" s="4">
        <f>IFERROR(Table1[[#This Row],[Operating Profit]]/Table1[[#This Row],[Units Sold]],0)</f>
        <v>23.560000000000002</v>
      </c>
      <c r="S6985" s="4">
        <f>IFERROR((Table1[[#This Row],[Total Sales]]-Table1[[#This Row],[Operating Profit]])/Table1[[#This Row],[Units Sold]],0)</f>
        <v>14.44</v>
      </c>
      <c r="T6985" s="4" t="str">
        <f>IF(Table1[[#This Row],[Profit per unit]]&gt;$V$8,"Premium","Mass")</f>
        <v>Mass</v>
      </c>
      <c r="U6985" s="4"/>
    </row>
    <row r="6986" spans="2:21" ht="14.25" customHeight="1" x14ac:dyDescent="0.3">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c r="O6986" s="4" t="str">
        <f>TEXT(Table1[[#This Row],[Invoice Date]],"mmm")</f>
        <v>Jan</v>
      </c>
      <c r="P6986" s="4">
        <f>YEAR(Table1[[#This Row],[Invoice Date]])</f>
        <v>2021</v>
      </c>
      <c r="Q6986" s="4">
        <f>IFERROR(Table1[[#This Row],[Total Sales]]/Table1[[#This Row],[Units Sold]],4)</f>
        <v>28</v>
      </c>
      <c r="R6986" s="4">
        <f>IFERROR(Table1[[#This Row],[Operating Profit]]/Table1[[#This Row],[Units Sold]],0)</f>
        <v>15.4</v>
      </c>
      <c r="S6986" s="4">
        <f>IFERROR((Table1[[#This Row],[Total Sales]]-Table1[[#This Row],[Operating Profit]])/Table1[[#This Row],[Units Sold]],0)</f>
        <v>12.6</v>
      </c>
      <c r="T6986" s="4" t="str">
        <f>IF(Table1[[#This Row],[Profit per unit]]&gt;$V$8,"Premium","Mass")</f>
        <v>Mass</v>
      </c>
      <c r="U6986" s="4"/>
    </row>
    <row r="6987" spans="2:21" ht="14.25" customHeight="1" x14ac:dyDescent="0.3">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c r="O6987" s="4" t="str">
        <f>TEXT(Table1[[#This Row],[Invoice Date]],"mmm")</f>
        <v>Feb</v>
      </c>
      <c r="P6987" s="4">
        <f>YEAR(Table1[[#This Row],[Invoice Date]])</f>
        <v>2021</v>
      </c>
      <c r="Q6987" s="4">
        <f>IFERROR(Table1[[#This Row],[Total Sales]]/Table1[[#This Row],[Units Sold]],4)</f>
        <v>29</v>
      </c>
      <c r="R6987" s="4">
        <f>IFERROR(Table1[[#This Row],[Operating Profit]]/Table1[[#This Row],[Units Sold]],0)</f>
        <v>11.889999999999999</v>
      </c>
      <c r="S6987" s="4">
        <f>IFERROR((Table1[[#This Row],[Total Sales]]-Table1[[#This Row],[Operating Profit]])/Table1[[#This Row],[Units Sold]],0)</f>
        <v>17.11</v>
      </c>
      <c r="T6987" s="4" t="str">
        <f>IF(Table1[[#This Row],[Profit per unit]]&gt;$V$8,"Premium","Mass")</f>
        <v>Mass</v>
      </c>
      <c r="U6987" s="4"/>
    </row>
    <row r="6988" spans="2:21" ht="14.25" customHeight="1" x14ac:dyDescent="0.3">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c r="O6988" s="4" t="str">
        <f>TEXT(Table1[[#This Row],[Invoice Date]],"mmm")</f>
        <v>Feb</v>
      </c>
      <c r="P6988" s="4">
        <f>YEAR(Table1[[#This Row],[Invoice Date]])</f>
        <v>2021</v>
      </c>
      <c r="Q6988" s="4">
        <f>IFERROR(Table1[[#This Row],[Total Sales]]/Table1[[#This Row],[Units Sold]],4)</f>
        <v>29</v>
      </c>
      <c r="R6988" s="4">
        <f>IFERROR(Table1[[#This Row],[Operating Profit]]/Table1[[#This Row],[Units Sold]],0)</f>
        <v>14.209999999999999</v>
      </c>
      <c r="S6988" s="4">
        <f>IFERROR((Table1[[#This Row],[Total Sales]]-Table1[[#This Row],[Operating Profit]])/Table1[[#This Row],[Units Sold]],0)</f>
        <v>14.790000000000001</v>
      </c>
      <c r="T6988" s="4" t="str">
        <f>IF(Table1[[#This Row],[Profit per unit]]&gt;$V$8,"Premium","Mass")</f>
        <v>Mass</v>
      </c>
      <c r="U6988" s="4"/>
    </row>
    <row r="6989" spans="2:21" ht="14.25" customHeight="1" x14ac:dyDescent="0.3">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c r="O6989" s="4" t="str">
        <f>TEXT(Table1[[#This Row],[Invoice Date]],"mmm")</f>
        <v>Feb</v>
      </c>
      <c r="P6989" s="4">
        <f>YEAR(Table1[[#This Row],[Invoice Date]])</f>
        <v>2021</v>
      </c>
      <c r="Q6989" s="4">
        <f>IFERROR(Table1[[#This Row],[Total Sales]]/Table1[[#This Row],[Units Sold]],4)</f>
        <v>20</v>
      </c>
      <c r="R6989" s="4">
        <f>IFERROR(Table1[[#This Row],[Operating Profit]]/Table1[[#This Row],[Units Sold]],0)</f>
        <v>8.6</v>
      </c>
      <c r="S6989" s="4">
        <f>IFERROR((Table1[[#This Row],[Total Sales]]-Table1[[#This Row],[Operating Profit]])/Table1[[#This Row],[Units Sold]],0)</f>
        <v>11.4</v>
      </c>
      <c r="T6989" s="4" t="str">
        <f>IF(Table1[[#This Row],[Profit per unit]]&gt;$V$8,"Premium","Mass")</f>
        <v>Mass</v>
      </c>
      <c r="U6989" s="4"/>
    </row>
    <row r="6990" spans="2:21" ht="14.25" customHeight="1" x14ac:dyDescent="0.3">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c r="O6990" s="4" t="str">
        <f>TEXT(Table1[[#This Row],[Invoice Date]],"mmm")</f>
        <v>Feb</v>
      </c>
      <c r="P6990" s="4">
        <f>YEAR(Table1[[#This Row],[Invoice Date]])</f>
        <v>2021</v>
      </c>
      <c r="Q6990" s="4">
        <f>IFERROR(Table1[[#This Row],[Total Sales]]/Table1[[#This Row],[Units Sold]],4)</f>
        <v>23</v>
      </c>
      <c r="R6990" s="4">
        <f>IFERROR(Table1[[#This Row],[Operating Profit]]/Table1[[#This Row],[Units Sold]],0)</f>
        <v>9.8899999999999988</v>
      </c>
      <c r="S6990" s="4">
        <f>IFERROR((Table1[[#This Row],[Total Sales]]-Table1[[#This Row],[Operating Profit]])/Table1[[#This Row],[Units Sold]],0)</f>
        <v>13.110000000000003</v>
      </c>
      <c r="T6990" s="4" t="str">
        <f>IF(Table1[[#This Row],[Profit per unit]]&gt;$V$8,"Premium","Mass")</f>
        <v>Mass</v>
      </c>
      <c r="U6990" s="4"/>
    </row>
    <row r="6991" spans="2:21" ht="14.25" customHeight="1" x14ac:dyDescent="0.3">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c r="O6991" s="4" t="str">
        <f>TEXT(Table1[[#This Row],[Invoice Date]],"mmm")</f>
        <v>Feb</v>
      </c>
      <c r="P6991" s="4">
        <f>YEAR(Table1[[#This Row],[Invoice Date]])</f>
        <v>2021</v>
      </c>
      <c r="Q6991" s="4">
        <f>IFERROR(Table1[[#This Row],[Total Sales]]/Table1[[#This Row],[Units Sold]],4)</f>
        <v>38</v>
      </c>
      <c r="R6991" s="4">
        <f>IFERROR(Table1[[#This Row],[Operating Profit]]/Table1[[#This Row],[Units Sold]],0)</f>
        <v>23.18</v>
      </c>
      <c r="S6991" s="4">
        <f>IFERROR((Table1[[#This Row],[Total Sales]]-Table1[[#This Row],[Operating Profit]])/Table1[[#This Row],[Units Sold]],0)</f>
        <v>14.819999999999999</v>
      </c>
      <c r="T6991" s="4" t="str">
        <f>IF(Table1[[#This Row],[Profit per unit]]&gt;$V$8,"Premium","Mass")</f>
        <v>Mass</v>
      </c>
      <c r="U6991" s="4"/>
    </row>
    <row r="6992" spans="2:21" ht="14.25" customHeight="1" x14ac:dyDescent="0.3">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c r="O6992" s="4" t="str">
        <f>TEXT(Table1[[#This Row],[Invoice Date]],"mmm")</f>
        <v>Feb</v>
      </c>
      <c r="P6992" s="4">
        <f>YEAR(Table1[[#This Row],[Invoice Date]])</f>
        <v>2021</v>
      </c>
      <c r="Q6992" s="4">
        <f>IFERROR(Table1[[#This Row],[Total Sales]]/Table1[[#This Row],[Units Sold]],4)</f>
        <v>14</v>
      </c>
      <c r="R6992" s="4">
        <f>IFERROR(Table1[[#This Row],[Operating Profit]]/Table1[[#This Row],[Units Sold]],0)</f>
        <v>7.1400000000000006</v>
      </c>
      <c r="S6992" s="4">
        <f>IFERROR((Table1[[#This Row],[Total Sales]]-Table1[[#This Row],[Operating Profit]])/Table1[[#This Row],[Units Sold]],0)</f>
        <v>6.8599999999999994</v>
      </c>
      <c r="T6992" s="4" t="str">
        <f>IF(Table1[[#This Row],[Profit per unit]]&gt;$V$8,"Premium","Mass")</f>
        <v>Mass</v>
      </c>
      <c r="U6992" s="4"/>
    </row>
    <row r="6993" spans="2:21" ht="14.25" customHeight="1" x14ac:dyDescent="0.3">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c r="O6993" s="4" t="str">
        <f>TEXT(Table1[[#This Row],[Invoice Date]],"mmm")</f>
        <v>Mar</v>
      </c>
      <c r="P6993" s="4">
        <f>YEAR(Table1[[#This Row],[Invoice Date]])</f>
        <v>2021</v>
      </c>
      <c r="Q6993" s="4">
        <f>IFERROR(Table1[[#This Row],[Total Sales]]/Table1[[#This Row],[Units Sold]],4)</f>
        <v>19</v>
      </c>
      <c r="R6993" s="4">
        <f>IFERROR(Table1[[#This Row],[Operating Profit]]/Table1[[#This Row],[Units Sold]],0)</f>
        <v>7.7899999999999991</v>
      </c>
      <c r="S6993" s="4">
        <f>IFERROR((Table1[[#This Row],[Total Sales]]-Table1[[#This Row],[Operating Profit]])/Table1[[#This Row],[Units Sold]],0)</f>
        <v>11.21</v>
      </c>
      <c r="T6993" s="4" t="str">
        <f>IF(Table1[[#This Row],[Profit per unit]]&gt;$V$8,"Premium","Mass")</f>
        <v>Mass</v>
      </c>
      <c r="U6993" s="4"/>
    </row>
    <row r="6994" spans="2:21" ht="14.25" customHeight="1" x14ac:dyDescent="0.3">
      <c r="B6994" s="4" t="s">
        <v>30</v>
      </c>
      <c r="C6994" s="4">
        <v>1185732</v>
      </c>
      <c r="D6994" s="5">
        <v>44257</v>
      </c>
      <c r="E6994" s="4" t="s">
        <v>36</v>
      </c>
      <c r="F6994" s="4" t="s">
        <v>114</v>
      </c>
      <c r="G6994" s="4" t="s">
        <v>115</v>
      </c>
      <c r="H6994" s="6" t="s">
        <v>19</v>
      </c>
      <c r="I6994" s="7">
        <v>19</v>
      </c>
      <c r="J6994" s="8">
        <v>44</v>
      </c>
      <c r="K6994" s="9">
        <v>836</v>
      </c>
      <c r="L6994" s="9">
        <v>418</v>
      </c>
      <c r="M6994" s="10">
        <v>0.5</v>
      </c>
      <c r="N6994" s="4" t="s">
        <v>83</v>
      </c>
      <c r="O6994" s="4" t="str">
        <f>TEXT(Table1[[#This Row],[Invoice Date]],"mmm")</f>
        <v>Mar</v>
      </c>
      <c r="P6994" s="4">
        <f>YEAR(Table1[[#This Row],[Invoice Date]])</f>
        <v>2021</v>
      </c>
      <c r="Q6994" s="4">
        <f>IFERROR(Table1[[#This Row],[Total Sales]]/Table1[[#This Row],[Units Sold]],4)</f>
        <v>19</v>
      </c>
      <c r="R6994" s="4">
        <f>IFERROR(Table1[[#This Row],[Operating Profit]]/Table1[[#This Row],[Units Sold]],0)</f>
        <v>9.5</v>
      </c>
      <c r="S6994" s="4">
        <f>IFERROR((Table1[[#This Row],[Total Sales]]-Table1[[#This Row],[Operating Profit]])/Table1[[#This Row],[Units Sold]],0)</f>
        <v>9.5</v>
      </c>
      <c r="T6994" s="4" t="str">
        <f>IF(Table1[[#This Row],[Profit per unit]]&gt;$V$8,"Premium","Mass")</f>
        <v>Mass</v>
      </c>
      <c r="U6994" s="4"/>
    </row>
    <row r="6995" spans="2:21" ht="14.25" customHeight="1" x14ac:dyDescent="0.3">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c r="O6995" s="4" t="str">
        <f>TEXT(Table1[[#This Row],[Invoice Date]],"mmm")</f>
        <v>Mar</v>
      </c>
      <c r="P6995" s="4">
        <f>YEAR(Table1[[#This Row],[Invoice Date]])</f>
        <v>2021</v>
      </c>
      <c r="Q6995" s="4">
        <f>IFERROR(Table1[[#This Row],[Total Sales]]/Table1[[#This Row],[Units Sold]],4)</f>
        <v>9</v>
      </c>
      <c r="R6995" s="4">
        <f>IFERROR(Table1[[#This Row],[Operating Profit]]/Table1[[#This Row],[Units Sold]],0)</f>
        <v>3.9600000000000004</v>
      </c>
      <c r="S6995" s="4">
        <f>IFERROR((Table1[[#This Row],[Total Sales]]-Table1[[#This Row],[Operating Profit]])/Table1[[#This Row],[Units Sold]],0)</f>
        <v>5.04</v>
      </c>
      <c r="T6995" s="4" t="str">
        <f>IF(Table1[[#This Row],[Profit per unit]]&gt;$V$8,"Premium","Mass")</f>
        <v>Mass</v>
      </c>
      <c r="U6995" s="4"/>
    </row>
    <row r="6996" spans="2:21" ht="14.25" customHeight="1" x14ac:dyDescent="0.3">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c r="O6996" s="4" t="str">
        <f>TEXT(Table1[[#This Row],[Invoice Date]],"mmm")</f>
        <v>Mar</v>
      </c>
      <c r="P6996" s="4">
        <f>YEAR(Table1[[#This Row],[Invoice Date]])</f>
        <v>2021</v>
      </c>
      <c r="Q6996" s="4">
        <f>IFERROR(Table1[[#This Row],[Total Sales]]/Table1[[#This Row],[Units Sold]],4)</f>
        <v>14</v>
      </c>
      <c r="R6996" s="4">
        <f>IFERROR(Table1[[#This Row],[Operating Profit]]/Table1[[#This Row],[Units Sold]],0)</f>
        <v>5.74</v>
      </c>
      <c r="S6996" s="4">
        <f>IFERROR((Table1[[#This Row],[Total Sales]]-Table1[[#This Row],[Operating Profit]])/Table1[[#This Row],[Units Sold]],0)</f>
        <v>8.26</v>
      </c>
      <c r="T6996" s="4" t="str">
        <f>IF(Table1[[#This Row],[Profit per unit]]&gt;$V$8,"Premium","Mass")</f>
        <v>Mass</v>
      </c>
      <c r="U6996" s="4"/>
    </row>
    <row r="6997" spans="2:21" ht="14.25" customHeight="1" x14ac:dyDescent="0.3">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c r="O6997" s="4" t="str">
        <f>TEXT(Table1[[#This Row],[Invoice Date]],"mmm")</f>
        <v>Mar</v>
      </c>
      <c r="P6997" s="4">
        <f>YEAR(Table1[[#This Row],[Invoice Date]])</f>
        <v>2021</v>
      </c>
      <c r="Q6997" s="4">
        <f>IFERROR(Table1[[#This Row],[Total Sales]]/Table1[[#This Row],[Units Sold]],4)</f>
        <v>29</v>
      </c>
      <c r="R6997" s="4">
        <f>IFERROR(Table1[[#This Row],[Operating Profit]]/Table1[[#This Row],[Units Sold]],0)</f>
        <v>17.690000000000001</v>
      </c>
      <c r="S6997" s="4">
        <f>IFERROR((Table1[[#This Row],[Total Sales]]-Table1[[#This Row],[Operating Profit]])/Table1[[#This Row],[Units Sold]],0)</f>
        <v>11.309999999999999</v>
      </c>
      <c r="T6997" s="4" t="str">
        <f>IF(Table1[[#This Row],[Profit per unit]]&gt;$V$8,"Premium","Mass")</f>
        <v>Mass</v>
      </c>
      <c r="U6997" s="4"/>
    </row>
    <row r="6998" spans="2:21" ht="14.25" customHeight="1" x14ac:dyDescent="0.3">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c r="O6998" s="4" t="str">
        <f>TEXT(Table1[[#This Row],[Invoice Date]],"mmm")</f>
        <v>Mar</v>
      </c>
      <c r="P6998" s="4">
        <f>YEAR(Table1[[#This Row],[Invoice Date]])</f>
        <v>2021</v>
      </c>
      <c r="Q6998" s="4">
        <f>IFERROR(Table1[[#This Row],[Total Sales]]/Table1[[#This Row],[Units Sold]],4)</f>
        <v>18</v>
      </c>
      <c r="R6998" s="4">
        <f>IFERROR(Table1[[#This Row],[Operating Profit]]/Table1[[#This Row],[Units Sold]],0)</f>
        <v>9.7200000000000006</v>
      </c>
      <c r="S6998" s="4">
        <f>IFERROR((Table1[[#This Row],[Total Sales]]-Table1[[#This Row],[Operating Profit]])/Table1[[#This Row],[Units Sold]],0)</f>
        <v>8.2799999999999994</v>
      </c>
      <c r="T6998" s="4" t="str">
        <f>IF(Table1[[#This Row],[Profit per unit]]&gt;$V$8,"Premium","Mass")</f>
        <v>Mass</v>
      </c>
      <c r="U6998" s="4"/>
    </row>
    <row r="6999" spans="2:21" ht="14.25" customHeight="1" x14ac:dyDescent="0.3">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c r="O6999" s="4" t="str">
        <f>TEXT(Table1[[#This Row],[Invoice Date]],"mmm")</f>
        <v>Apr</v>
      </c>
      <c r="P6999" s="4">
        <f>YEAR(Table1[[#This Row],[Invoice Date]])</f>
        <v>2021</v>
      </c>
      <c r="Q6999" s="4">
        <f>IFERROR(Table1[[#This Row],[Total Sales]]/Table1[[#This Row],[Units Sold]],4)</f>
        <v>18</v>
      </c>
      <c r="R6999" s="4">
        <f>IFERROR(Table1[[#This Row],[Operating Profit]]/Table1[[#This Row],[Units Sold]],0)</f>
        <v>7.379999999999999</v>
      </c>
      <c r="S6999" s="4">
        <f>IFERROR((Table1[[#This Row],[Total Sales]]-Table1[[#This Row],[Operating Profit]])/Table1[[#This Row],[Units Sold]],0)</f>
        <v>10.620000000000001</v>
      </c>
      <c r="T6999" s="4" t="str">
        <f>IF(Table1[[#This Row],[Profit per unit]]&gt;$V$8,"Premium","Mass")</f>
        <v>Mass</v>
      </c>
      <c r="U6999" s="4"/>
    </row>
    <row r="7000" spans="2:21" ht="14.25" customHeight="1" x14ac:dyDescent="0.3">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c r="O7000" s="4" t="str">
        <f>TEXT(Table1[[#This Row],[Invoice Date]],"mmm")</f>
        <v>Apr</v>
      </c>
      <c r="P7000" s="4">
        <f>YEAR(Table1[[#This Row],[Invoice Date]])</f>
        <v>2021</v>
      </c>
      <c r="Q7000" s="4">
        <f>IFERROR(Table1[[#This Row],[Total Sales]]/Table1[[#This Row],[Units Sold]],4)</f>
        <v>20</v>
      </c>
      <c r="R7000" s="4">
        <f>IFERROR(Table1[[#This Row],[Operating Profit]]/Table1[[#This Row],[Units Sold]],0)</f>
        <v>9.1999999999999993</v>
      </c>
      <c r="S7000" s="4">
        <f>IFERROR((Table1[[#This Row],[Total Sales]]-Table1[[#This Row],[Operating Profit]])/Table1[[#This Row],[Units Sold]],0)</f>
        <v>10.8</v>
      </c>
      <c r="T7000" s="4" t="str">
        <f>IF(Table1[[#This Row],[Profit per unit]]&gt;$V$8,"Premium","Mass")</f>
        <v>Mass</v>
      </c>
      <c r="U7000" s="4"/>
    </row>
    <row r="7001" spans="2:21" ht="14.25" customHeight="1" x14ac:dyDescent="0.3">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c r="O7001" s="4" t="str">
        <f>TEXT(Table1[[#This Row],[Invoice Date]],"mmm")</f>
        <v>Apr</v>
      </c>
      <c r="P7001" s="4">
        <f>YEAR(Table1[[#This Row],[Invoice Date]])</f>
        <v>2021</v>
      </c>
      <c r="Q7001" s="4">
        <f>IFERROR(Table1[[#This Row],[Total Sales]]/Table1[[#This Row],[Units Sold]],4)</f>
        <v>9</v>
      </c>
      <c r="R7001" s="4">
        <f>IFERROR(Table1[[#This Row],[Operating Profit]]/Table1[[#This Row],[Units Sold]],0)</f>
        <v>3.8699999999999997</v>
      </c>
      <c r="S7001" s="4">
        <f>IFERROR((Table1[[#This Row],[Total Sales]]-Table1[[#This Row],[Operating Profit]])/Table1[[#This Row],[Units Sold]],0)</f>
        <v>5.13</v>
      </c>
      <c r="T7001" s="4" t="str">
        <f>IF(Table1[[#This Row],[Profit per unit]]&gt;$V$8,"Premium","Mass")</f>
        <v>Mass</v>
      </c>
      <c r="U7001" s="4"/>
    </row>
    <row r="7002" spans="2:21" ht="14.25" customHeight="1" x14ac:dyDescent="0.3">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c r="O7002" s="4" t="str">
        <f>TEXT(Table1[[#This Row],[Invoice Date]],"mmm")</f>
        <v>Apr</v>
      </c>
      <c r="P7002" s="4">
        <f>YEAR(Table1[[#This Row],[Invoice Date]])</f>
        <v>2021</v>
      </c>
      <c r="Q7002" s="4">
        <f>IFERROR(Table1[[#This Row],[Total Sales]]/Table1[[#This Row],[Units Sold]],4)</f>
        <v>15</v>
      </c>
      <c r="R7002" s="4">
        <f>IFERROR(Table1[[#This Row],[Operating Profit]]/Table1[[#This Row],[Units Sold]],0)</f>
        <v>6.1499999999999995</v>
      </c>
      <c r="S7002" s="4">
        <f>IFERROR((Table1[[#This Row],[Total Sales]]-Table1[[#This Row],[Operating Profit]])/Table1[[#This Row],[Units Sold]],0)</f>
        <v>8.8500000000000014</v>
      </c>
      <c r="T7002" s="4" t="str">
        <f>IF(Table1[[#This Row],[Profit per unit]]&gt;$V$8,"Premium","Mass")</f>
        <v>Mass</v>
      </c>
      <c r="U7002" s="4"/>
    </row>
    <row r="7003" spans="2:21" ht="14.25" customHeight="1" x14ac:dyDescent="0.3">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c r="O7003" s="4" t="str">
        <f>TEXT(Table1[[#This Row],[Invoice Date]],"mmm")</f>
        <v>Apr</v>
      </c>
      <c r="P7003" s="4">
        <f>YEAR(Table1[[#This Row],[Invoice Date]])</f>
        <v>2021</v>
      </c>
      <c r="Q7003" s="4">
        <f>IFERROR(Table1[[#This Row],[Total Sales]]/Table1[[#This Row],[Units Sold]],4)</f>
        <v>55</v>
      </c>
      <c r="R7003" s="4">
        <f>IFERROR(Table1[[#This Row],[Operating Profit]]/Table1[[#This Row],[Units Sold]],0)</f>
        <v>34.1</v>
      </c>
      <c r="S7003" s="4">
        <f>IFERROR((Table1[[#This Row],[Total Sales]]-Table1[[#This Row],[Operating Profit]])/Table1[[#This Row],[Units Sold]],0)</f>
        <v>20.9</v>
      </c>
      <c r="T7003" s="4" t="str">
        <f>IF(Table1[[#This Row],[Profit per unit]]&gt;$V$8,"Premium","Mass")</f>
        <v>Mass</v>
      </c>
      <c r="U7003" s="4"/>
    </row>
    <row r="7004" spans="2:21" ht="14.25" customHeight="1" x14ac:dyDescent="0.3">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c r="O7004" s="4" t="str">
        <f>TEXT(Table1[[#This Row],[Invoice Date]],"mmm")</f>
        <v>Apr</v>
      </c>
      <c r="P7004" s="4">
        <f>YEAR(Table1[[#This Row],[Invoice Date]])</f>
        <v>2021</v>
      </c>
      <c r="Q7004" s="4">
        <f>IFERROR(Table1[[#This Row],[Total Sales]]/Table1[[#This Row],[Units Sold]],4)</f>
        <v>49</v>
      </c>
      <c r="R7004" s="4">
        <f>IFERROR(Table1[[#This Row],[Operating Profit]]/Table1[[#This Row],[Units Sold]],0)</f>
        <v>26.95</v>
      </c>
      <c r="S7004" s="4">
        <f>IFERROR((Table1[[#This Row],[Total Sales]]-Table1[[#This Row],[Operating Profit]])/Table1[[#This Row],[Units Sold]],0)</f>
        <v>22.05</v>
      </c>
      <c r="T7004" s="4" t="str">
        <f>IF(Table1[[#This Row],[Profit per unit]]&gt;$V$8,"Premium","Mass")</f>
        <v>Mass</v>
      </c>
      <c r="U7004" s="4"/>
    </row>
    <row r="7005" spans="2:21" ht="14.25" customHeight="1" x14ac:dyDescent="0.3">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c r="O7005" s="4" t="str">
        <f>TEXT(Table1[[#This Row],[Invoice Date]],"mmm")</f>
        <v>May</v>
      </c>
      <c r="P7005" s="4">
        <f>YEAR(Table1[[#This Row],[Invoice Date]])</f>
        <v>2021</v>
      </c>
      <c r="Q7005" s="4">
        <f>IFERROR(Table1[[#This Row],[Total Sales]]/Table1[[#This Row],[Units Sold]],4)</f>
        <v>58</v>
      </c>
      <c r="R7005" s="4">
        <f>IFERROR(Table1[[#This Row],[Operating Profit]]/Table1[[#This Row],[Units Sold]],0)</f>
        <v>23.78</v>
      </c>
      <c r="S7005" s="4">
        <f>IFERROR((Table1[[#This Row],[Total Sales]]-Table1[[#This Row],[Operating Profit]])/Table1[[#This Row],[Units Sold]],0)</f>
        <v>34.22</v>
      </c>
      <c r="T7005" s="4" t="str">
        <f>IF(Table1[[#This Row],[Profit per unit]]&gt;$V$8,"Premium","Mass")</f>
        <v>Mass</v>
      </c>
      <c r="U7005" s="4"/>
    </row>
    <row r="7006" spans="2:21" ht="14.25" customHeight="1" x14ac:dyDescent="0.3">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c r="O7006" s="4" t="str">
        <f>TEXT(Table1[[#This Row],[Invoice Date]],"mmm")</f>
        <v>May</v>
      </c>
      <c r="P7006" s="4">
        <f>YEAR(Table1[[#This Row],[Invoice Date]])</f>
        <v>2021</v>
      </c>
      <c r="Q7006" s="4">
        <f>IFERROR(Table1[[#This Row],[Total Sales]]/Table1[[#This Row],[Units Sold]],4)</f>
        <v>39</v>
      </c>
      <c r="R7006" s="4">
        <f>IFERROR(Table1[[#This Row],[Operating Profit]]/Table1[[#This Row],[Units Sold]],0)</f>
        <v>19.11</v>
      </c>
      <c r="S7006" s="4">
        <f>IFERROR((Table1[[#This Row],[Total Sales]]-Table1[[#This Row],[Operating Profit]])/Table1[[#This Row],[Units Sold]],0)</f>
        <v>19.89</v>
      </c>
      <c r="T7006" s="4" t="str">
        <f>IF(Table1[[#This Row],[Profit per unit]]&gt;$V$8,"Premium","Mass")</f>
        <v>Mass</v>
      </c>
      <c r="U7006" s="4"/>
    </row>
    <row r="7007" spans="2:21" ht="14.25" customHeight="1" x14ac:dyDescent="0.3">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c r="O7007" s="4" t="str">
        <f>TEXT(Table1[[#This Row],[Invoice Date]],"mmm")</f>
        <v>May</v>
      </c>
      <c r="P7007" s="4">
        <f>YEAR(Table1[[#This Row],[Invoice Date]])</f>
        <v>2021</v>
      </c>
      <c r="Q7007" s="4">
        <f>IFERROR(Table1[[#This Row],[Total Sales]]/Table1[[#This Row],[Units Sold]],4)</f>
        <v>33</v>
      </c>
      <c r="R7007" s="4">
        <f>IFERROR(Table1[[#This Row],[Operating Profit]]/Table1[[#This Row],[Units Sold]],0)</f>
        <v>14.85</v>
      </c>
      <c r="S7007" s="4">
        <f>IFERROR((Table1[[#This Row],[Total Sales]]-Table1[[#This Row],[Operating Profit]])/Table1[[#This Row],[Units Sold]],0)</f>
        <v>18.150000000000002</v>
      </c>
      <c r="T7007" s="4" t="str">
        <f>IF(Table1[[#This Row],[Profit per unit]]&gt;$V$8,"Premium","Mass")</f>
        <v>Mass</v>
      </c>
      <c r="U7007" s="4"/>
    </row>
    <row r="7008" spans="2:21" ht="14.25" customHeight="1" x14ac:dyDescent="0.3">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c r="O7008" s="4" t="str">
        <f>TEXT(Table1[[#This Row],[Invoice Date]],"mmm")</f>
        <v>May</v>
      </c>
      <c r="P7008" s="4">
        <f>YEAR(Table1[[#This Row],[Invoice Date]])</f>
        <v>2021</v>
      </c>
      <c r="Q7008" s="4">
        <f>IFERROR(Table1[[#This Row],[Total Sales]]/Table1[[#This Row],[Units Sold]],4)</f>
        <v>32</v>
      </c>
      <c r="R7008" s="4">
        <f>IFERROR(Table1[[#This Row],[Operating Profit]]/Table1[[#This Row],[Units Sold]],0)</f>
        <v>14.079999999999998</v>
      </c>
      <c r="S7008" s="4">
        <f>IFERROR((Table1[[#This Row],[Total Sales]]-Table1[[#This Row],[Operating Profit]])/Table1[[#This Row],[Units Sold]],0)</f>
        <v>17.920000000000002</v>
      </c>
      <c r="T7008" s="4" t="str">
        <f>IF(Table1[[#This Row],[Profit per unit]]&gt;$V$8,"Premium","Mass")</f>
        <v>Mass</v>
      </c>
      <c r="U7008" s="4"/>
    </row>
    <row r="7009" spans="2:21" ht="14.25" customHeight="1" x14ac:dyDescent="0.3">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c r="O7009" s="4" t="str">
        <f>TEXT(Table1[[#This Row],[Invoice Date]],"mmm")</f>
        <v>May</v>
      </c>
      <c r="P7009" s="4">
        <f>YEAR(Table1[[#This Row],[Invoice Date]])</f>
        <v>2021</v>
      </c>
      <c r="Q7009" s="4">
        <f>IFERROR(Table1[[#This Row],[Total Sales]]/Table1[[#This Row],[Units Sold]],4)</f>
        <v>44</v>
      </c>
      <c r="R7009" s="4">
        <f>IFERROR(Table1[[#This Row],[Operating Profit]]/Table1[[#This Row],[Units Sold]],0)</f>
        <v>26.84</v>
      </c>
      <c r="S7009" s="4">
        <f>IFERROR((Table1[[#This Row],[Total Sales]]-Table1[[#This Row],[Operating Profit]])/Table1[[#This Row],[Units Sold]],0)</f>
        <v>17.16</v>
      </c>
      <c r="T7009" s="4" t="str">
        <f>IF(Table1[[#This Row],[Profit per unit]]&gt;$V$8,"Premium","Mass")</f>
        <v>Mass</v>
      </c>
      <c r="U7009" s="4"/>
    </row>
    <row r="7010" spans="2:21" ht="14.25" customHeight="1" x14ac:dyDescent="0.3">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c r="O7010" s="4" t="str">
        <f>TEXT(Table1[[#This Row],[Invoice Date]],"mmm")</f>
        <v>May</v>
      </c>
      <c r="P7010" s="4">
        <f>YEAR(Table1[[#This Row],[Invoice Date]])</f>
        <v>2021</v>
      </c>
      <c r="Q7010" s="4">
        <f>IFERROR(Table1[[#This Row],[Total Sales]]/Table1[[#This Row],[Units Sold]],4)</f>
        <v>47</v>
      </c>
      <c r="R7010" s="4">
        <f>IFERROR(Table1[[#This Row],[Operating Profit]]/Table1[[#This Row],[Units Sold]],0)</f>
        <v>23.970000000000002</v>
      </c>
      <c r="S7010" s="4">
        <f>IFERROR((Table1[[#This Row],[Total Sales]]-Table1[[#This Row],[Operating Profit]])/Table1[[#This Row],[Units Sold]],0)</f>
        <v>23.029999999999998</v>
      </c>
      <c r="T7010" s="4" t="str">
        <f>IF(Table1[[#This Row],[Profit per unit]]&gt;$V$8,"Premium","Mass")</f>
        <v>Mass</v>
      </c>
      <c r="U7010" s="4"/>
    </row>
    <row r="7011" spans="2:21" ht="14.25" customHeight="1" x14ac:dyDescent="0.3">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c r="O7011" s="4" t="str">
        <f>TEXT(Table1[[#This Row],[Invoice Date]],"mmm")</f>
        <v>Jun</v>
      </c>
      <c r="P7011" s="4">
        <f>YEAR(Table1[[#This Row],[Invoice Date]])</f>
        <v>2021</v>
      </c>
      <c r="Q7011" s="4">
        <f>IFERROR(Table1[[#This Row],[Total Sales]]/Table1[[#This Row],[Units Sold]],4)</f>
        <v>32</v>
      </c>
      <c r="R7011" s="4">
        <f>IFERROR(Table1[[#This Row],[Operating Profit]]/Table1[[#This Row],[Units Sold]],0)</f>
        <v>14.080000000000002</v>
      </c>
      <c r="S7011" s="4">
        <f>IFERROR((Table1[[#This Row],[Total Sales]]-Table1[[#This Row],[Operating Profit]])/Table1[[#This Row],[Units Sold]],0)</f>
        <v>17.919999999999998</v>
      </c>
      <c r="T7011" s="4" t="str">
        <f>IF(Table1[[#This Row],[Profit per unit]]&gt;$V$8,"Premium","Mass")</f>
        <v>Mass</v>
      </c>
      <c r="U7011" s="4"/>
    </row>
    <row r="7012" spans="2:21" ht="14.25" customHeight="1" x14ac:dyDescent="0.3">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c r="O7012" s="4" t="str">
        <f>TEXT(Table1[[#This Row],[Invoice Date]],"mmm")</f>
        <v>Jun</v>
      </c>
      <c r="P7012" s="4">
        <f>YEAR(Table1[[#This Row],[Invoice Date]])</f>
        <v>2021</v>
      </c>
      <c r="Q7012" s="4">
        <f>IFERROR(Table1[[#This Row],[Total Sales]]/Table1[[#This Row],[Units Sold]],4)</f>
        <v>27</v>
      </c>
      <c r="R7012" s="4">
        <f>IFERROR(Table1[[#This Row],[Operating Profit]]/Table1[[#This Row],[Units Sold]],0)</f>
        <v>13.23</v>
      </c>
      <c r="S7012" s="4">
        <f>IFERROR((Table1[[#This Row],[Total Sales]]-Table1[[#This Row],[Operating Profit]])/Table1[[#This Row],[Units Sold]],0)</f>
        <v>13.77</v>
      </c>
      <c r="T7012" s="4" t="str">
        <f>IF(Table1[[#This Row],[Profit per unit]]&gt;$V$8,"Premium","Mass")</f>
        <v>Mass</v>
      </c>
      <c r="U7012" s="4"/>
    </row>
    <row r="7013" spans="2:21" ht="14.25" customHeight="1" x14ac:dyDescent="0.3">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c r="O7013" s="4" t="str">
        <f>TEXT(Table1[[#This Row],[Invoice Date]],"mmm")</f>
        <v>Jun</v>
      </c>
      <c r="P7013" s="4">
        <f>YEAR(Table1[[#This Row],[Invoice Date]])</f>
        <v>2021</v>
      </c>
      <c r="Q7013" s="4">
        <f>IFERROR(Table1[[#This Row],[Total Sales]]/Table1[[#This Row],[Units Sold]],4)</f>
        <v>24</v>
      </c>
      <c r="R7013" s="4">
        <f>IFERROR(Table1[[#This Row],[Operating Profit]]/Table1[[#This Row],[Units Sold]],0)</f>
        <v>10.56</v>
      </c>
      <c r="S7013" s="4">
        <f>IFERROR((Table1[[#This Row],[Total Sales]]-Table1[[#This Row],[Operating Profit]])/Table1[[#This Row],[Units Sold]],0)</f>
        <v>13.44</v>
      </c>
      <c r="T7013" s="4" t="str">
        <f>IF(Table1[[#This Row],[Profit per unit]]&gt;$V$8,"Premium","Mass")</f>
        <v>Mass</v>
      </c>
      <c r="U7013" s="4"/>
    </row>
    <row r="7014" spans="2:21" ht="14.25" customHeight="1" x14ac:dyDescent="0.3">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c r="O7014" s="4" t="str">
        <f>TEXT(Table1[[#This Row],[Invoice Date]],"mmm")</f>
        <v>Jun</v>
      </c>
      <c r="P7014" s="4">
        <f>YEAR(Table1[[#This Row],[Invoice Date]])</f>
        <v>2021</v>
      </c>
      <c r="Q7014" s="4">
        <f>IFERROR(Table1[[#This Row],[Total Sales]]/Table1[[#This Row],[Units Sold]],4)</f>
        <v>24</v>
      </c>
      <c r="R7014" s="4">
        <f>IFERROR(Table1[[#This Row],[Operating Profit]]/Table1[[#This Row],[Units Sold]],0)</f>
        <v>9.84</v>
      </c>
      <c r="S7014" s="4">
        <f>IFERROR((Table1[[#This Row],[Total Sales]]-Table1[[#This Row],[Operating Profit]])/Table1[[#This Row],[Units Sold]],0)</f>
        <v>14.16</v>
      </c>
      <c r="T7014" s="4" t="str">
        <f>IF(Table1[[#This Row],[Profit per unit]]&gt;$V$8,"Premium","Mass")</f>
        <v>Mass</v>
      </c>
      <c r="U7014" s="4"/>
    </row>
    <row r="7015" spans="2:21" ht="14.25" customHeight="1" x14ac:dyDescent="0.3">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c r="O7015" s="4" t="str">
        <f>TEXT(Table1[[#This Row],[Invoice Date]],"mmm")</f>
        <v>Jun</v>
      </c>
      <c r="P7015" s="4">
        <f>YEAR(Table1[[#This Row],[Invoice Date]])</f>
        <v>2021</v>
      </c>
      <c r="Q7015" s="4">
        <f>IFERROR(Table1[[#This Row],[Total Sales]]/Table1[[#This Row],[Units Sold]],4)</f>
        <v>34</v>
      </c>
      <c r="R7015" s="4">
        <f>IFERROR(Table1[[#This Row],[Operating Profit]]/Table1[[#This Row],[Units Sold]],0)</f>
        <v>20.399999999999999</v>
      </c>
      <c r="S7015" s="4">
        <f>IFERROR((Table1[[#This Row],[Total Sales]]-Table1[[#This Row],[Operating Profit]])/Table1[[#This Row],[Units Sold]],0)</f>
        <v>13.6</v>
      </c>
      <c r="T7015" s="4" t="str">
        <f>IF(Table1[[#This Row],[Profit per unit]]&gt;$V$8,"Premium","Mass")</f>
        <v>Mass</v>
      </c>
      <c r="U7015" s="4"/>
    </row>
    <row r="7016" spans="2:21" ht="14.25" customHeight="1" x14ac:dyDescent="0.3">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c r="O7016" s="4" t="str">
        <f>TEXT(Table1[[#This Row],[Invoice Date]],"mmm")</f>
        <v>Jun</v>
      </c>
      <c r="P7016" s="4">
        <f>YEAR(Table1[[#This Row],[Invoice Date]])</f>
        <v>2021</v>
      </c>
      <c r="Q7016" s="4">
        <f>IFERROR(Table1[[#This Row],[Total Sales]]/Table1[[#This Row],[Units Sold]],4)</f>
        <v>51</v>
      </c>
      <c r="R7016" s="4">
        <f>IFERROR(Table1[[#This Row],[Operating Profit]]/Table1[[#This Row],[Units Sold]],0)</f>
        <v>28.05</v>
      </c>
      <c r="S7016" s="4">
        <f>IFERROR((Table1[[#This Row],[Total Sales]]-Table1[[#This Row],[Operating Profit]])/Table1[[#This Row],[Units Sold]],0)</f>
        <v>22.95</v>
      </c>
      <c r="T7016" s="4" t="str">
        <f>IF(Table1[[#This Row],[Profit per unit]]&gt;$V$8,"Premium","Mass")</f>
        <v>Mass</v>
      </c>
      <c r="U7016" s="4"/>
    </row>
    <row r="7017" spans="2:21" ht="14.25" customHeight="1" x14ac:dyDescent="0.3">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c r="O7017" s="4" t="str">
        <f>TEXT(Table1[[#This Row],[Invoice Date]],"mmm")</f>
        <v>Jul</v>
      </c>
      <c r="P7017" s="4">
        <f>YEAR(Table1[[#This Row],[Invoice Date]])</f>
        <v>2021</v>
      </c>
      <c r="Q7017" s="4">
        <f>IFERROR(Table1[[#This Row],[Total Sales]]/Table1[[#This Row],[Units Sold]],4)</f>
        <v>45</v>
      </c>
      <c r="R7017" s="4">
        <f>IFERROR(Table1[[#This Row],[Operating Profit]]/Table1[[#This Row],[Units Sold]],0)</f>
        <v>18.899999999999999</v>
      </c>
      <c r="S7017" s="4">
        <f>IFERROR((Table1[[#This Row],[Total Sales]]-Table1[[#This Row],[Operating Profit]])/Table1[[#This Row],[Units Sold]],0)</f>
        <v>26.1</v>
      </c>
      <c r="T7017" s="4" t="str">
        <f>IF(Table1[[#This Row],[Profit per unit]]&gt;$V$8,"Premium","Mass")</f>
        <v>Mass</v>
      </c>
      <c r="U7017" s="4"/>
    </row>
    <row r="7018" spans="2:21" ht="14.25" customHeight="1" x14ac:dyDescent="0.3">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c r="O7018" s="4" t="str">
        <f>TEXT(Table1[[#This Row],[Invoice Date]],"mmm")</f>
        <v>Jul</v>
      </c>
      <c r="P7018" s="4">
        <f>YEAR(Table1[[#This Row],[Invoice Date]])</f>
        <v>2021</v>
      </c>
      <c r="Q7018" s="4">
        <f>IFERROR(Table1[[#This Row],[Total Sales]]/Table1[[#This Row],[Units Sold]],4)</f>
        <v>42</v>
      </c>
      <c r="R7018" s="4">
        <f>IFERROR(Table1[[#This Row],[Operating Profit]]/Table1[[#This Row],[Units Sold]],0)</f>
        <v>20.580000000000002</v>
      </c>
      <c r="S7018" s="4">
        <f>IFERROR((Table1[[#This Row],[Total Sales]]-Table1[[#This Row],[Operating Profit]])/Table1[[#This Row],[Units Sold]],0)</f>
        <v>21.419999999999998</v>
      </c>
      <c r="T7018" s="4" t="str">
        <f>IF(Table1[[#This Row],[Profit per unit]]&gt;$V$8,"Premium","Mass")</f>
        <v>Mass</v>
      </c>
      <c r="U7018" s="4"/>
    </row>
    <row r="7019" spans="2:21" ht="14.25" customHeight="1" x14ac:dyDescent="0.3">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c r="O7019" s="4" t="str">
        <f>TEXT(Table1[[#This Row],[Invoice Date]],"mmm")</f>
        <v>Jul</v>
      </c>
      <c r="P7019" s="4">
        <f>YEAR(Table1[[#This Row],[Invoice Date]])</f>
        <v>2021</v>
      </c>
      <c r="Q7019" s="4">
        <f>IFERROR(Table1[[#This Row],[Total Sales]]/Table1[[#This Row],[Units Sold]],4)</f>
        <v>38</v>
      </c>
      <c r="R7019" s="4">
        <f>IFERROR(Table1[[#This Row],[Operating Profit]]/Table1[[#This Row],[Units Sold]],0)</f>
        <v>16.34</v>
      </c>
      <c r="S7019" s="4">
        <f>IFERROR((Table1[[#This Row],[Total Sales]]-Table1[[#This Row],[Operating Profit]])/Table1[[#This Row],[Units Sold]],0)</f>
        <v>21.66</v>
      </c>
      <c r="T7019" s="4" t="str">
        <f>IF(Table1[[#This Row],[Profit per unit]]&gt;$V$8,"Premium","Mass")</f>
        <v>Mass</v>
      </c>
      <c r="U7019" s="4"/>
    </row>
    <row r="7020" spans="2:21" ht="14.25" customHeight="1" x14ac:dyDescent="0.3">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c r="O7020" s="4" t="str">
        <f>TEXT(Table1[[#This Row],[Invoice Date]],"mmm")</f>
        <v>Jul</v>
      </c>
      <c r="P7020" s="4">
        <f>YEAR(Table1[[#This Row],[Invoice Date]])</f>
        <v>2021</v>
      </c>
      <c r="Q7020" s="4">
        <f>IFERROR(Table1[[#This Row],[Total Sales]]/Table1[[#This Row],[Units Sold]],4)</f>
        <v>38</v>
      </c>
      <c r="R7020" s="4">
        <f>IFERROR(Table1[[#This Row],[Operating Profit]]/Table1[[#This Row],[Units Sold]],0)</f>
        <v>15.959999999999999</v>
      </c>
      <c r="S7020" s="4">
        <f>IFERROR((Table1[[#This Row],[Total Sales]]-Table1[[#This Row],[Operating Profit]])/Table1[[#This Row],[Units Sold]],0)</f>
        <v>22.04</v>
      </c>
      <c r="T7020" s="4" t="str">
        <f>IF(Table1[[#This Row],[Profit per unit]]&gt;$V$8,"Premium","Mass")</f>
        <v>Mass</v>
      </c>
      <c r="U7020" s="4"/>
    </row>
    <row r="7021" spans="2:21" ht="14.25" customHeight="1" x14ac:dyDescent="0.3">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c r="O7021" s="4" t="str">
        <f>TEXT(Table1[[#This Row],[Invoice Date]],"mmm")</f>
        <v>Jul</v>
      </c>
      <c r="P7021" s="4">
        <f>YEAR(Table1[[#This Row],[Invoice Date]])</f>
        <v>2021</v>
      </c>
      <c r="Q7021" s="4">
        <f>IFERROR(Table1[[#This Row],[Total Sales]]/Table1[[#This Row],[Units Sold]],4)</f>
        <v>48</v>
      </c>
      <c r="R7021" s="4">
        <f>IFERROR(Table1[[#This Row],[Operating Profit]]/Table1[[#This Row],[Units Sold]],0)</f>
        <v>29.76</v>
      </c>
      <c r="S7021" s="4">
        <f>IFERROR((Table1[[#This Row],[Total Sales]]-Table1[[#This Row],[Operating Profit]])/Table1[[#This Row],[Units Sold]],0)</f>
        <v>18.239999999999998</v>
      </c>
      <c r="T7021" s="4" t="str">
        <f>IF(Table1[[#This Row],[Profit per unit]]&gt;$V$8,"Premium","Mass")</f>
        <v>Mass</v>
      </c>
      <c r="U7021" s="4"/>
    </row>
    <row r="7022" spans="2:21" ht="14.25" customHeight="1" x14ac:dyDescent="0.3">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c r="O7022" s="4" t="str">
        <f>TEXT(Table1[[#This Row],[Invoice Date]],"mmm")</f>
        <v>Jul</v>
      </c>
      <c r="P7022" s="4">
        <f>YEAR(Table1[[#This Row],[Invoice Date]])</f>
        <v>2021</v>
      </c>
      <c r="Q7022" s="4">
        <f>IFERROR(Table1[[#This Row],[Total Sales]]/Table1[[#This Row],[Units Sold]],4)</f>
        <v>52</v>
      </c>
      <c r="R7022" s="4">
        <f>IFERROR(Table1[[#This Row],[Operating Profit]]/Table1[[#This Row],[Units Sold]],0)</f>
        <v>28.08</v>
      </c>
      <c r="S7022" s="4">
        <f>IFERROR((Table1[[#This Row],[Total Sales]]-Table1[[#This Row],[Operating Profit]])/Table1[[#This Row],[Units Sold]],0)</f>
        <v>23.92</v>
      </c>
      <c r="T7022" s="4" t="str">
        <f>IF(Table1[[#This Row],[Profit per unit]]&gt;$V$8,"Premium","Mass")</f>
        <v>Mass</v>
      </c>
      <c r="U7022" s="4"/>
    </row>
    <row r="7023" spans="2:21" ht="14.25" customHeight="1" x14ac:dyDescent="0.3">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c r="O7023" s="4" t="str">
        <f>TEXT(Table1[[#This Row],[Invoice Date]],"mmm")</f>
        <v>Aug</v>
      </c>
      <c r="P7023" s="4">
        <f>YEAR(Table1[[#This Row],[Invoice Date]])</f>
        <v>2021</v>
      </c>
      <c r="Q7023" s="4">
        <f>IFERROR(Table1[[#This Row],[Total Sales]]/Table1[[#This Row],[Units Sold]],4)</f>
        <v>46</v>
      </c>
      <c r="R7023" s="4">
        <f>IFERROR(Table1[[#This Row],[Operating Profit]]/Table1[[#This Row],[Units Sold]],0)</f>
        <v>19.32</v>
      </c>
      <c r="S7023" s="4">
        <f>IFERROR((Table1[[#This Row],[Total Sales]]-Table1[[#This Row],[Operating Profit]])/Table1[[#This Row],[Units Sold]],0)</f>
        <v>26.680000000000003</v>
      </c>
      <c r="T7023" s="4" t="str">
        <f>IF(Table1[[#This Row],[Profit per unit]]&gt;$V$8,"Premium","Mass")</f>
        <v>Mass</v>
      </c>
      <c r="U7023" s="4"/>
    </row>
    <row r="7024" spans="2:21" ht="14.25" customHeight="1" x14ac:dyDescent="0.3">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c r="O7024" s="4" t="str">
        <f>TEXT(Table1[[#This Row],[Invoice Date]],"mmm")</f>
        <v>Aug</v>
      </c>
      <c r="P7024" s="4">
        <f>YEAR(Table1[[#This Row],[Invoice Date]])</f>
        <v>2021</v>
      </c>
      <c r="Q7024" s="4">
        <f>IFERROR(Table1[[#This Row],[Total Sales]]/Table1[[#This Row],[Units Sold]],4)</f>
        <v>43</v>
      </c>
      <c r="R7024" s="4">
        <f>IFERROR(Table1[[#This Row],[Operating Profit]]/Table1[[#This Row],[Units Sold]],0)</f>
        <v>20.209999999999997</v>
      </c>
      <c r="S7024" s="4">
        <f>IFERROR((Table1[[#This Row],[Total Sales]]-Table1[[#This Row],[Operating Profit]])/Table1[[#This Row],[Units Sold]],0)</f>
        <v>22.790000000000003</v>
      </c>
      <c r="T7024" s="4" t="str">
        <f>IF(Table1[[#This Row],[Profit per unit]]&gt;$V$8,"Premium","Mass")</f>
        <v>Mass</v>
      </c>
      <c r="U7024" s="4"/>
    </row>
    <row r="7025" spans="2:21" ht="14.25" customHeight="1" x14ac:dyDescent="0.3">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c r="O7025" s="4" t="str">
        <f>TEXT(Table1[[#This Row],[Invoice Date]],"mmm")</f>
        <v>Aug</v>
      </c>
      <c r="P7025" s="4">
        <f>YEAR(Table1[[#This Row],[Invoice Date]])</f>
        <v>2021</v>
      </c>
      <c r="Q7025" s="4">
        <f>IFERROR(Table1[[#This Row],[Total Sales]]/Table1[[#This Row],[Units Sold]],4)</f>
        <v>39</v>
      </c>
      <c r="R7025" s="4">
        <f>IFERROR(Table1[[#This Row],[Operating Profit]]/Table1[[#This Row],[Units Sold]],0)</f>
        <v>15.6</v>
      </c>
      <c r="S7025" s="4">
        <f>IFERROR((Table1[[#This Row],[Total Sales]]-Table1[[#This Row],[Operating Profit]])/Table1[[#This Row],[Units Sold]],0)</f>
        <v>23.400000000000002</v>
      </c>
      <c r="T7025" s="4" t="str">
        <f>IF(Table1[[#This Row],[Profit per unit]]&gt;$V$8,"Premium","Mass")</f>
        <v>Mass</v>
      </c>
      <c r="U7025" s="4"/>
    </row>
    <row r="7026" spans="2:21" ht="14.25" customHeight="1" x14ac:dyDescent="0.3">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c r="O7026" s="4" t="str">
        <f>TEXT(Table1[[#This Row],[Invoice Date]],"mmm")</f>
        <v>Aug</v>
      </c>
      <c r="P7026" s="4">
        <f>YEAR(Table1[[#This Row],[Invoice Date]])</f>
        <v>2021</v>
      </c>
      <c r="Q7026" s="4">
        <f>IFERROR(Table1[[#This Row],[Total Sales]]/Table1[[#This Row],[Units Sold]],4)</f>
        <v>39</v>
      </c>
      <c r="R7026" s="4">
        <f>IFERROR(Table1[[#This Row],[Operating Profit]]/Table1[[#This Row],[Units Sold]],0)</f>
        <v>17.549999999999997</v>
      </c>
      <c r="S7026" s="4">
        <f>IFERROR((Table1[[#This Row],[Total Sales]]-Table1[[#This Row],[Operating Profit]])/Table1[[#This Row],[Units Sold]],0)</f>
        <v>21.45</v>
      </c>
      <c r="T7026" s="4" t="str">
        <f>IF(Table1[[#This Row],[Profit per unit]]&gt;$V$8,"Premium","Mass")</f>
        <v>Mass</v>
      </c>
      <c r="U7026" s="4"/>
    </row>
    <row r="7027" spans="2:21" ht="14.25" customHeight="1" x14ac:dyDescent="0.3">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c r="O7027" s="4" t="str">
        <f>TEXT(Table1[[#This Row],[Invoice Date]],"mmm")</f>
        <v>Aug</v>
      </c>
      <c r="P7027" s="4">
        <f>YEAR(Table1[[#This Row],[Invoice Date]])</f>
        <v>2021</v>
      </c>
      <c r="Q7027" s="4">
        <f>IFERROR(Table1[[#This Row],[Total Sales]]/Table1[[#This Row],[Units Sold]],4)</f>
        <v>48</v>
      </c>
      <c r="R7027" s="4">
        <f>IFERROR(Table1[[#This Row],[Operating Profit]]/Table1[[#This Row],[Units Sold]],0)</f>
        <v>31.2</v>
      </c>
      <c r="S7027" s="4">
        <f>IFERROR((Table1[[#This Row],[Total Sales]]-Table1[[#This Row],[Operating Profit]])/Table1[[#This Row],[Units Sold]],0)</f>
        <v>16.8</v>
      </c>
      <c r="T7027" s="4" t="str">
        <f>IF(Table1[[#This Row],[Profit per unit]]&gt;$V$8,"Premium","Mass")</f>
        <v>Mass</v>
      </c>
      <c r="U7027" s="4"/>
    </row>
    <row r="7028" spans="2:21" ht="14.25" customHeight="1" x14ac:dyDescent="0.3">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c r="O7028" s="4" t="str">
        <f>TEXT(Table1[[#This Row],[Invoice Date]],"mmm")</f>
        <v>Aug</v>
      </c>
      <c r="P7028" s="4">
        <f>YEAR(Table1[[#This Row],[Invoice Date]])</f>
        <v>2021</v>
      </c>
      <c r="Q7028" s="4">
        <f>IFERROR(Table1[[#This Row],[Total Sales]]/Table1[[#This Row],[Units Sold]],4)</f>
        <v>52</v>
      </c>
      <c r="R7028" s="4">
        <f>IFERROR(Table1[[#This Row],[Operating Profit]]/Table1[[#This Row],[Units Sold]],0)</f>
        <v>26.52</v>
      </c>
      <c r="S7028" s="4">
        <f>IFERROR((Table1[[#This Row],[Total Sales]]-Table1[[#This Row],[Operating Profit]])/Table1[[#This Row],[Units Sold]],0)</f>
        <v>25.48</v>
      </c>
      <c r="T7028" s="4" t="str">
        <f>IF(Table1[[#This Row],[Profit per unit]]&gt;$V$8,"Premium","Mass")</f>
        <v>Mass</v>
      </c>
      <c r="U7028" s="4"/>
    </row>
    <row r="7029" spans="2:21" ht="14.25" customHeight="1" x14ac:dyDescent="0.3">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c r="O7029" s="4" t="str">
        <f>TEXT(Table1[[#This Row],[Invoice Date]],"mmm")</f>
        <v>Sep</v>
      </c>
      <c r="P7029" s="4">
        <f>YEAR(Table1[[#This Row],[Invoice Date]])</f>
        <v>2021</v>
      </c>
      <c r="Q7029" s="4">
        <f>IFERROR(Table1[[#This Row],[Total Sales]]/Table1[[#This Row],[Units Sold]],4)</f>
        <v>33</v>
      </c>
      <c r="R7029" s="4">
        <f>IFERROR(Table1[[#This Row],[Operating Profit]]/Table1[[#This Row],[Units Sold]],0)</f>
        <v>13.53</v>
      </c>
      <c r="S7029" s="4">
        <f>IFERROR((Table1[[#This Row],[Total Sales]]-Table1[[#This Row],[Operating Profit]])/Table1[[#This Row],[Units Sold]],0)</f>
        <v>19.47</v>
      </c>
      <c r="T7029" s="4" t="str">
        <f>IF(Table1[[#This Row],[Profit per unit]]&gt;$V$8,"Premium","Mass")</f>
        <v>Mass</v>
      </c>
      <c r="U7029" s="4"/>
    </row>
    <row r="7030" spans="2:21" ht="14.25" customHeight="1" x14ac:dyDescent="0.3">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c r="O7030" s="4" t="str">
        <f>TEXT(Table1[[#This Row],[Invoice Date]],"mmm")</f>
        <v>Sep</v>
      </c>
      <c r="P7030" s="4">
        <f>YEAR(Table1[[#This Row],[Invoice Date]])</f>
        <v>2021</v>
      </c>
      <c r="Q7030" s="4">
        <f>IFERROR(Table1[[#This Row],[Total Sales]]/Table1[[#This Row],[Units Sold]],4)</f>
        <v>29</v>
      </c>
      <c r="R7030" s="4">
        <f>IFERROR(Table1[[#This Row],[Operating Profit]]/Table1[[#This Row],[Units Sold]],0)</f>
        <v>13.049999999999999</v>
      </c>
      <c r="S7030" s="4">
        <f>IFERROR((Table1[[#This Row],[Total Sales]]-Table1[[#This Row],[Operating Profit]])/Table1[[#This Row],[Units Sold]],0)</f>
        <v>15.95</v>
      </c>
      <c r="T7030" s="4" t="str">
        <f>IF(Table1[[#This Row],[Profit per unit]]&gt;$V$8,"Premium","Mass")</f>
        <v>Mass</v>
      </c>
      <c r="U7030" s="4"/>
    </row>
    <row r="7031" spans="2:21" ht="14.25" customHeight="1" x14ac:dyDescent="0.3">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c r="O7031" s="4" t="str">
        <f>TEXT(Table1[[#This Row],[Invoice Date]],"mmm")</f>
        <v>Sep</v>
      </c>
      <c r="P7031" s="4">
        <f>YEAR(Table1[[#This Row],[Invoice Date]])</f>
        <v>2021</v>
      </c>
      <c r="Q7031" s="4">
        <f>IFERROR(Table1[[#This Row],[Total Sales]]/Table1[[#This Row],[Units Sold]],4)</f>
        <v>24</v>
      </c>
      <c r="R7031" s="4">
        <f>IFERROR(Table1[[#This Row],[Operating Profit]]/Table1[[#This Row],[Units Sold]],0)</f>
        <v>10.799999999999999</v>
      </c>
      <c r="S7031" s="4">
        <f>IFERROR((Table1[[#This Row],[Total Sales]]-Table1[[#This Row],[Operating Profit]])/Table1[[#This Row],[Units Sold]],0)</f>
        <v>13.200000000000001</v>
      </c>
      <c r="T7031" s="4" t="str">
        <f>IF(Table1[[#This Row],[Profit per unit]]&gt;$V$8,"Premium","Mass")</f>
        <v>Mass</v>
      </c>
      <c r="U7031" s="4"/>
    </row>
    <row r="7032" spans="2:21" ht="14.25" customHeight="1" x14ac:dyDescent="0.3">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c r="O7032" s="4" t="str">
        <f>TEXT(Table1[[#This Row],[Invoice Date]],"mmm")</f>
        <v>Sep</v>
      </c>
      <c r="P7032" s="4">
        <f>YEAR(Table1[[#This Row],[Invoice Date]])</f>
        <v>2021</v>
      </c>
      <c r="Q7032" s="4">
        <f>IFERROR(Table1[[#This Row],[Total Sales]]/Table1[[#This Row],[Units Sold]],4)</f>
        <v>23</v>
      </c>
      <c r="R7032" s="4">
        <f>IFERROR(Table1[[#This Row],[Operating Profit]]/Table1[[#This Row],[Units Sold]],0)</f>
        <v>10.35</v>
      </c>
      <c r="S7032" s="4">
        <f>IFERROR((Table1[[#This Row],[Total Sales]]-Table1[[#This Row],[Operating Profit]])/Table1[[#This Row],[Units Sold]],0)</f>
        <v>12.65</v>
      </c>
      <c r="T7032" s="4" t="str">
        <f>IF(Table1[[#This Row],[Profit per unit]]&gt;$V$8,"Premium","Mass")</f>
        <v>Mass</v>
      </c>
      <c r="U7032" s="4"/>
    </row>
    <row r="7033" spans="2:21" ht="14.25" customHeight="1" x14ac:dyDescent="0.3">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c r="O7033" s="4" t="str">
        <f>TEXT(Table1[[#This Row],[Invoice Date]],"mmm")</f>
        <v>Sep</v>
      </c>
      <c r="P7033" s="4">
        <f>YEAR(Table1[[#This Row],[Invoice Date]])</f>
        <v>2021</v>
      </c>
      <c r="Q7033" s="4">
        <f>IFERROR(Table1[[#This Row],[Total Sales]]/Table1[[#This Row],[Units Sold]],4)</f>
        <v>33</v>
      </c>
      <c r="R7033" s="4">
        <f>IFERROR(Table1[[#This Row],[Operating Profit]]/Table1[[#This Row],[Units Sold]],0)</f>
        <v>21.45</v>
      </c>
      <c r="S7033" s="4">
        <f>IFERROR((Table1[[#This Row],[Total Sales]]-Table1[[#This Row],[Operating Profit]])/Table1[[#This Row],[Units Sold]],0)</f>
        <v>11.549999999999999</v>
      </c>
      <c r="T7033" s="4" t="str">
        <f>IF(Table1[[#This Row],[Profit per unit]]&gt;$V$8,"Premium","Mass")</f>
        <v>Mass</v>
      </c>
      <c r="U7033" s="4"/>
    </row>
    <row r="7034" spans="2:21" ht="14.25" customHeight="1" x14ac:dyDescent="0.3">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c r="O7034" s="4" t="str">
        <f>TEXT(Table1[[#This Row],[Invoice Date]],"mmm")</f>
        <v>Sep</v>
      </c>
      <c r="P7034" s="4">
        <f>YEAR(Table1[[#This Row],[Invoice Date]])</f>
        <v>2021</v>
      </c>
      <c r="Q7034" s="4">
        <f>IFERROR(Table1[[#This Row],[Total Sales]]/Table1[[#This Row],[Units Sold]],4)</f>
        <v>38</v>
      </c>
      <c r="R7034" s="4">
        <f>IFERROR(Table1[[#This Row],[Operating Profit]]/Table1[[#This Row],[Units Sold]],0)</f>
        <v>19</v>
      </c>
      <c r="S7034" s="4">
        <f>IFERROR((Table1[[#This Row],[Total Sales]]-Table1[[#This Row],[Operating Profit]])/Table1[[#This Row],[Units Sold]],0)</f>
        <v>19</v>
      </c>
      <c r="T7034" s="4" t="str">
        <f>IF(Table1[[#This Row],[Profit per unit]]&gt;$V$8,"Premium","Mass")</f>
        <v>Mass</v>
      </c>
      <c r="U7034" s="4"/>
    </row>
    <row r="7035" spans="2:21" ht="14.25" customHeight="1" x14ac:dyDescent="0.3">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c r="O7035" s="4" t="str">
        <f>TEXT(Table1[[#This Row],[Invoice Date]],"mmm")</f>
        <v>Oct</v>
      </c>
      <c r="P7035" s="4">
        <f>YEAR(Table1[[#This Row],[Invoice Date]])</f>
        <v>2021</v>
      </c>
      <c r="Q7035" s="4">
        <f>IFERROR(Table1[[#This Row],[Total Sales]]/Table1[[#This Row],[Units Sold]],4)</f>
        <v>43</v>
      </c>
      <c r="R7035" s="4">
        <f>IFERROR(Table1[[#This Row],[Operating Profit]]/Table1[[#This Row],[Units Sold]],0)</f>
        <v>18.059999999999999</v>
      </c>
      <c r="S7035" s="4">
        <f>IFERROR((Table1[[#This Row],[Total Sales]]-Table1[[#This Row],[Operating Profit]])/Table1[[#This Row],[Units Sold]],0)</f>
        <v>24.94</v>
      </c>
      <c r="T7035" s="4" t="str">
        <f>IF(Table1[[#This Row],[Profit per unit]]&gt;$V$8,"Premium","Mass")</f>
        <v>Mass</v>
      </c>
      <c r="U7035" s="4"/>
    </row>
    <row r="7036" spans="2:21" ht="14.25" customHeight="1" x14ac:dyDescent="0.3">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c r="O7036" s="4" t="str">
        <f>TEXT(Table1[[#This Row],[Invoice Date]],"mmm")</f>
        <v>Oct</v>
      </c>
      <c r="P7036" s="4">
        <f>YEAR(Table1[[#This Row],[Invoice Date]])</f>
        <v>2021</v>
      </c>
      <c r="Q7036" s="4">
        <f>IFERROR(Table1[[#This Row],[Total Sales]]/Table1[[#This Row],[Units Sold]],4)</f>
        <v>33</v>
      </c>
      <c r="R7036" s="4">
        <f>IFERROR(Table1[[#This Row],[Operating Profit]]/Table1[[#This Row],[Units Sold]],0)</f>
        <v>15.839999999999998</v>
      </c>
      <c r="S7036" s="4">
        <f>IFERROR((Table1[[#This Row],[Total Sales]]-Table1[[#This Row],[Operating Profit]])/Table1[[#This Row],[Units Sold]],0)</f>
        <v>17.16</v>
      </c>
      <c r="T7036" s="4" t="str">
        <f>IF(Table1[[#This Row],[Profit per unit]]&gt;$V$8,"Premium","Mass")</f>
        <v>Mass</v>
      </c>
      <c r="U7036" s="4"/>
    </row>
    <row r="7037" spans="2:21" ht="14.25" customHeight="1" x14ac:dyDescent="0.3">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c r="O7037" s="4" t="str">
        <f>TEXT(Table1[[#This Row],[Invoice Date]],"mmm")</f>
        <v>Oct</v>
      </c>
      <c r="P7037" s="4">
        <f>YEAR(Table1[[#This Row],[Invoice Date]])</f>
        <v>2021</v>
      </c>
      <c r="Q7037" s="4">
        <f>IFERROR(Table1[[#This Row],[Total Sales]]/Table1[[#This Row],[Units Sold]],4)</f>
        <v>34</v>
      </c>
      <c r="R7037" s="4">
        <f>IFERROR(Table1[[#This Row],[Operating Profit]]/Table1[[#This Row],[Units Sold]],0)</f>
        <v>14.62</v>
      </c>
      <c r="S7037" s="4">
        <f>IFERROR((Table1[[#This Row],[Total Sales]]-Table1[[#This Row],[Operating Profit]])/Table1[[#This Row],[Units Sold]],0)</f>
        <v>19.38</v>
      </c>
      <c r="T7037" s="4" t="str">
        <f>IF(Table1[[#This Row],[Profit per unit]]&gt;$V$8,"Premium","Mass")</f>
        <v>Mass</v>
      </c>
      <c r="U7037" s="4"/>
    </row>
    <row r="7038" spans="2:21" ht="14.25" customHeight="1" x14ac:dyDescent="0.3">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c r="O7038" s="4" t="str">
        <f>TEXT(Table1[[#This Row],[Invoice Date]],"mmm")</f>
        <v>Oct</v>
      </c>
      <c r="P7038" s="4">
        <f>YEAR(Table1[[#This Row],[Invoice Date]])</f>
        <v>2021</v>
      </c>
      <c r="Q7038" s="4">
        <f>IFERROR(Table1[[#This Row],[Total Sales]]/Table1[[#This Row],[Units Sold]],4)</f>
        <v>32</v>
      </c>
      <c r="R7038" s="4">
        <f>IFERROR(Table1[[#This Row],[Operating Profit]]/Table1[[#This Row],[Units Sold]],0)</f>
        <v>13.12</v>
      </c>
      <c r="S7038" s="4">
        <f>IFERROR((Table1[[#This Row],[Total Sales]]-Table1[[#This Row],[Operating Profit]])/Table1[[#This Row],[Units Sold]],0)</f>
        <v>18.88</v>
      </c>
      <c r="T7038" s="4" t="str">
        <f>IF(Table1[[#This Row],[Profit per unit]]&gt;$V$8,"Premium","Mass")</f>
        <v>Mass</v>
      </c>
      <c r="U7038" s="4"/>
    </row>
    <row r="7039" spans="2:21" ht="14.25" customHeight="1" x14ac:dyDescent="0.3">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c r="O7039" s="4" t="str">
        <f>TEXT(Table1[[#This Row],[Invoice Date]],"mmm")</f>
        <v>Oct</v>
      </c>
      <c r="P7039" s="4">
        <f>YEAR(Table1[[#This Row],[Invoice Date]])</f>
        <v>2021</v>
      </c>
      <c r="Q7039" s="4">
        <f>IFERROR(Table1[[#This Row],[Total Sales]]/Table1[[#This Row],[Units Sold]],4)</f>
        <v>44</v>
      </c>
      <c r="R7039" s="4">
        <f>IFERROR(Table1[[#This Row],[Operating Profit]]/Table1[[#This Row],[Units Sold]],0)</f>
        <v>27.72</v>
      </c>
      <c r="S7039" s="4">
        <f>IFERROR((Table1[[#This Row],[Total Sales]]-Table1[[#This Row],[Operating Profit]])/Table1[[#This Row],[Units Sold]],0)</f>
        <v>16.28</v>
      </c>
      <c r="T7039" s="4" t="str">
        <f>IF(Table1[[#This Row],[Profit per unit]]&gt;$V$8,"Premium","Mass")</f>
        <v>Mass</v>
      </c>
      <c r="U7039" s="4"/>
    </row>
    <row r="7040" spans="2:21" ht="14.25" customHeight="1" x14ac:dyDescent="0.3">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c r="O7040" s="4" t="str">
        <f>TEXT(Table1[[#This Row],[Invoice Date]],"mmm")</f>
        <v>Oct</v>
      </c>
      <c r="P7040" s="4">
        <f>YEAR(Table1[[#This Row],[Invoice Date]])</f>
        <v>2021</v>
      </c>
      <c r="Q7040" s="4">
        <f>IFERROR(Table1[[#This Row],[Total Sales]]/Table1[[#This Row],[Units Sold]],4)</f>
        <v>46</v>
      </c>
      <c r="R7040" s="4">
        <f>IFERROR(Table1[[#This Row],[Operating Profit]]/Table1[[#This Row],[Units Sold]],0)</f>
        <v>23.46</v>
      </c>
      <c r="S7040" s="4">
        <f>IFERROR((Table1[[#This Row],[Total Sales]]-Table1[[#This Row],[Operating Profit]])/Table1[[#This Row],[Units Sold]],0)</f>
        <v>22.54</v>
      </c>
      <c r="T7040" s="4" t="str">
        <f>IF(Table1[[#This Row],[Profit per unit]]&gt;$V$8,"Premium","Mass")</f>
        <v>Mass</v>
      </c>
      <c r="U7040" s="4"/>
    </row>
    <row r="7041" spans="2:21" ht="14.25" customHeight="1" x14ac:dyDescent="0.3">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c r="O7041" s="4" t="str">
        <f>TEXT(Table1[[#This Row],[Invoice Date]],"mmm")</f>
        <v>Nov</v>
      </c>
      <c r="P7041" s="4">
        <f>YEAR(Table1[[#This Row],[Invoice Date]])</f>
        <v>2021</v>
      </c>
      <c r="Q7041" s="4">
        <f>IFERROR(Table1[[#This Row],[Total Sales]]/Table1[[#This Row],[Units Sold]],4)</f>
        <v>41</v>
      </c>
      <c r="R7041" s="4">
        <f>IFERROR(Table1[[#This Row],[Operating Profit]]/Table1[[#This Row],[Units Sold]],0)</f>
        <v>17.63</v>
      </c>
      <c r="S7041" s="4">
        <f>IFERROR((Table1[[#This Row],[Total Sales]]-Table1[[#This Row],[Operating Profit]])/Table1[[#This Row],[Units Sold]],0)</f>
        <v>23.37</v>
      </c>
      <c r="T7041" s="4" t="str">
        <f>IF(Table1[[#This Row],[Profit per unit]]&gt;$V$8,"Premium","Mass")</f>
        <v>Mass</v>
      </c>
      <c r="U7041" s="4"/>
    </row>
    <row r="7042" spans="2:21" ht="14.25" customHeight="1" x14ac:dyDescent="0.3">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c r="O7042" s="4" t="str">
        <f>TEXT(Table1[[#This Row],[Invoice Date]],"mmm")</f>
        <v>Nov</v>
      </c>
      <c r="P7042" s="4">
        <f>YEAR(Table1[[#This Row],[Invoice Date]])</f>
        <v>2021</v>
      </c>
      <c r="Q7042" s="4">
        <f>IFERROR(Table1[[#This Row],[Total Sales]]/Table1[[#This Row],[Units Sold]],4)</f>
        <v>32</v>
      </c>
      <c r="R7042" s="4">
        <f>IFERROR(Table1[[#This Row],[Operating Profit]]/Table1[[#This Row],[Units Sold]],0)</f>
        <v>15.04</v>
      </c>
      <c r="S7042" s="4">
        <f>IFERROR((Table1[[#This Row],[Total Sales]]-Table1[[#This Row],[Operating Profit]])/Table1[[#This Row],[Units Sold]],0)</f>
        <v>16.96</v>
      </c>
      <c r="T7042" s="4" t="str">
        <f>IF(Table1[[#This Row],[Profit per unit]]&gt;$V$8,"Premium","Mass")</f>
        <v>Mass</v>
      </c>
      <c r="U7042" s="4"/>
    </row>
    <row r="7043" spans="2:21" ht="14.25" customHeight="1" x14ac:dyDescent="0.3">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c r="O7043" s="4" t="str">
        <f>TEXT(Table1[[#This Row],[Invoice Date]],"mmm")</f>
        <v>Nov</v>
      </c>
      <c r="P7043" s="4">
        <f>YEAR(Table1[[#This Row],[Invoice Date]])</f>
        <v>2021</v>
      </c>
      <c r="Q7043" s="4">
        <f>IFERROR(Table1[[#This Row],[Total Sales]]/Table1[[#This Row],[Units Sold]],4)</f>
        <v>33</v>
      </c>
      <c r="R7043" s="4">
        <f>IFERROR(Table1[[#This Row],[Operating Profit]]/Table1[[#This Row],[Units Sold]],0)</f>
        <v>13.86</v>
      </c>
      <c r="S7043" s="4">
        <f>IFERROR((Table1[[#This Row],[Total Sales]]-Table1[[#This Row],[Operating Profit]])/Table1[[#This Row],[Units Sold]],0)</f>
        <v>19.14</v>
      </c>
      <c r="T7043" s="4" t="str">
        <f>IF(Table1[[#This Row],[Profit per unit]]&gt;$V$8,"Premium","Mass")</f>
        <v>Mass</v>
      </c>
      <c r="U7043" s="4"/>
    </row>
    <row r="7044" spans="2:21" ht="14.25" customHeight="1" x14ac:dyDescent="0.3">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c r="O7044" s="4" t="str">
        <f>TEXT(Table1[[#This Row],[Invoice Date]],"mmm")</f>
        <v>Nov</v>
      </c>
      <c r="P7044" s="4">
        <f>YEAR(Table1[[#This Row],[Invoice Date]])</f>
        <v>2021</v>
      </c>
      <c r="Q7044" s="4">
        <f>IFERROR(Table1[[#This Row],[Total Sales]]/Table1[[#This Row],[Units Sold]],4)</f>
        <v>33</v>
      </c>
      <c r="R7044" s="4">
        <f>IFERROR(Table1[[#This Row],[Operating Profit]]/Table1[[#This Row],[Units Sold]],0)</f>
        <v>14.849999999999998</v>
      </c>
      <c r="S7044" s="4">
        <f>IFERROR((Table1[[#This Row],[Total Sales]]-Table1[[#This Row],[Operating Profit]])/Table1[[#This Row],[Units Sold]],0)</f>
        <v>18.149999999999999</v>
      </c>
      <c r="T7044" s="4" t="str">
        <f>IF(Table1[[#This Row],[Profit per unit]]&gt;$V$8,"Premium","Mass")</f>
        <v>Mass</v>
      </c>
      <c r="U7044" s="4"/>
    </row>
    <row r="7045" spans="2:21" ht="14.25" customHeight="1" x14ac:dyDescent="0.3">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c r="O7045" s="4" t="str">
        <f>TEXT(Table1[[#This Row],[Invoice Date]],"mmm")</f>
        <v>Nov</v>
      </c>
      <c r="P7045" s="4">
        <f>YEAR(Table1[[#This Row],[Invoice Date]])</f>
        <v>2021</v>
      </c>
      <c r="Q7045" s="4">
        <f>IFERROR(Table1[[#This Row],[Total Sales]]/Table1[[#This Row],[Units Sold]],4)</f>
        <v>58</v>
      </c>
      <c r="R7045" s="4">
        <f>IFERROR(Table1[[#This Row],[Operating Profit]]/Table1[[#This Row],[Units Sold]],0)</f>
        <v>35.96</v>
      </c>
      <c r="S7045" s="4">
        <f>IFERROR((Table1[[#This Row],[Total Sales]]-Table1[[#This Row],[Operating Profit]])/Table1[[#This Row],[Units Sold]],0)</f>
        <v>22.04</v>
      </c>
      <c r="T7045" s="4" t="str">
        <f>IF(Table1[[#This Row],[Profit per unit]]&gt;$V$8,"Premium","Mass")</f>
        <v>Mass</v>
      </c>
      <c r="U7045" s="4"/>
    </row>
    <row r="7046" spans="2:21" ht="14.25" customHeight="1" x14ac:dyDescent="0.3">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c r="O7046" s="4" t="str">
        <f>TEXT(Table1[[#This Row],[Invoice Date]],"mmm")</f>
        <v>Nov</v>
      </c>
      <c r="P7046" s="4">
        <f>YEAR(Table1[[#This Row],[Invoice Date]])</f>
        <v>2021</v>
      </c>
      <c r="Q7046" s="4">
        <f>IFERROR(Table1[[#This Row],[Total Sales]]/Table1[[#This Row],[Units Sold]],4)</f>
        <v>61</v>
      </c>
      <c r="R7046" s="4">
        <f>IFERROR(Table1[[#This Row],[Operating Profit]]/Table1[[#This Row],[Units Sold]],0)</f>
        <v>31.11</v>
      </c>
      <c r="S7046" s="4">
        <f>IFERROR((Table1[[#This Row],[Total Sales]]-Table1[[#This Row],[Operating Profit]])/Table1[[#This Row],[Units Sold]],0)</f>
        <v>29.89</v>
      </c>
      <c r="T7046" s="4" t="str">
        <f>IF(Table1[[#This Row],[Profit per unit]]&gt;$V$8,"Premium","Mass")</f>
        <v>Mass</v>
      </c>
      <c r="U7046" s="4"/>
    </row>
    <row r="7047" spans="2:21" ht="14.25" customHeight="1" x14ac:dyDescent="0.3">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c r="O7047" s="4" t="str">
        <f>TEXT(Table1[[#This Row],[Invoice Date]],"mmm")</f>
        <v>Dec</v>
      </c>
      <c r="P7047" s="4">
        <f>YEAR(Table1[[#This Row],[Invoice Date]])</f>
        <v>2021</v>
      </c>
      <c r="Q7047" s="4">
        <f>IFERROR(Table1[[#This Row],[Total Sales]]/Table1[[#This Row],[Units Sold]],4)</f>
        <v>58</v>
      </c>
      <c r="R7047" s="4">
        <f>IFERROR(Table1[[#This Row],[Operating Profit]]/Table1[[#This Row],[Units Sold]],0)</f>
        <v>23.779999999999998</v>
      </c>
      <c r="S7047" s="4">
        <f>IFERROR((Table1[[#This Row],[Total Sales]]-Table1[[#This Row],[Operating Profit]])/Table1[[#This Row],[Units Sold]],0)</f>
        <v>34.220000000000006</v>
      </c>
      <c r="T7047" s="4" t="str">
        <f>IF(Table1[[#This Row],[Profit per unit]]&gt;$V$8,"Premium","Mass")</f>
        <v>Mass</v>
      </c>
      <c r="U7047" s="4"/>
    </row>
    <row r="7048" spans="2:21" ht="14.25" customHeight="1" x14ac:dyDescent="0.3">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c r="O7048" s="4" t="str">
        <f>TEXT(Table1[[#This Row],[Invoice Date]],"mmm")</f>
        <v>Dec</v>
      </c>
      <c r="P7048" s="4">
        <f>YEAR(Table1[[#This Row],[Invoice Date]])</f>
        <v>2021</v>
      </c>
      <c r="Q7048" s="4">
        <f>IFERROR(Table1[[#This Row],[Total Sales]]/Table1[[#This Row],[Units Sold]],4)</f>
        <v>49</v>
      </c>
      <c r="R7048" s="4">
        <f>IFERROR(Table1[[#This Row],[Operating Profit]]/Table1[[#This Row],[Units Sold]],0)</f>
        <v>23.03</v>
      </c>
      <c r="S7048" s="4">
        <f>IFERROR((Table1[[#This Row],[Total Sales]]-Table1[[#This Row],[Operating Profit]])/Table1[[#This Row],[Units Sold]],0)</f>
        <v>25.97</v>
      </c>
      <c r="T7048" s="4" t="str">
        <f>IF(Table1[[#This Row],[Profit per unit]]&gt;$V$8,"Premium","Mass")</f>
        <v>Mass</v>
      </c>
      <c r="U7048" s="4"/>
    </row>
    <row r="7049" spans="2:21" ht="14.25" customHeight="1" x14ac:dyDescent="0.3">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c r="O7049" s="4" t="str">
        <f>TEXT(Table1[[#This Row],[Invoice Date]],"mmm")</f>
        <v>Dec</v>
      </c>
      <c r="P7049" s="4">
        <f>YEAR(Table1[[#This Row],[Invoice Date]])</f>
        <v>2021</v>
      </c>
      <c r="Q7049" s="4">
        <f>IFERROR(Table1[[#This Row],[Total Sales]]/Table1[[#This Row],[Units Sold]],4)</f>
        <v>45</v>
      </c>
      <c r="R7049" s="4">
        <f>IFERROR(Table1[[#This Row],[Operating Profit]]/Table1[[#This Row],[Units Sold]],0)</f>
        <v>19.8</v>
      </c>
      <c r="S7049" s="4">
        <f>IFERROR((Table1[[#This Row],[Total Sales]]-Table1[[#This Row],[Operating Profit]])/Table1[[#This Row],[Units Sold]],0)</f>
        <v>25.2</v>
      </c>
      <c r="T7049" s="4" t="str">
        <f>IF(Table1[[#This Row],[Profit per unit]]&gt;$V$8,"Premium","Mass")</f>
        <v>Mass</v>
      </c>
      <c r="U7049" s="4"/>
    </row>
    <row r="7050" spans="2:21" ht="14.25" customHeight="1" x14ac:dyDescent="0.3">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c r="O7050" s="4" t="str">
        <f>TEXT(Table1[[#This Row],[Invoice Date]],"mmm")</f>
        <v>Dec</v>
      </c>
      <c r="P7050" s="4">
        <f>YEAR(Table1[[#This Row],[Invoice Date]])</f>
        <v>2021</v>
      </c>
      <c r="Q7050" s="4">
        <f>IFERROR(Table1[[#This Row],[Total Sales]]/Table1[[#This Row],[Units Sold]],4)</f>
        <v>48</v>
      </c>
      <c r="R7050" s="4">
        <f>IFERROR(Table1[[#This Row],[Operating Profit]]/Table1[[#This Row],[Units Sold]],0)</f>
        <v>21.599999999999998</v>
      </c>
      <c r="S7050" s="4">
        <f>IFERROR((Table1[[#This Row],[Total Sales]]-Table1[[#This Row],[Operating Profit]])/Table1[[#This Row],[Units Sold]],0)</f>
        <v>26.400000000000002</v>
      </c>
      <c r="T7050" s="4" t="str">
        <f>IF(Table1[[#This Row],[Profit per unit]]&gt;$V$8,"Premium","Mass")</f>
        <v>Mass</v>
      </c>
      <c r="U7050" s="4"/>
    </row>
    <row r="7051" spans="2:21" ht="14.25" customHeight="1" x14ac:dyDescent="0.3">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c r="O7051" s="4" t="str">
        <f>TEXT(Table1[[#This Row],[Invoice Date]],"mmm")</f>
        <v>Dec</v>
      </c>
      <c r="P7051" s="4">
        <f>YEAR(Table1[[#This Row],[Invoice Date]])</f>
        <v>2021</v>
      </c>
      <c r="Q7051" s="4">
        <f>IFERROR(Table1[[#This Row],[Total Sales]]/Table1[[#This Row],[Units Sold]],4)</f>
        <v>57</v>
      </c>
      <c r="R7051" s="4">
        <f>IFERROR(Table1[[#This Row],[Operating Profit]]/Table1[[#This Row],[Units Sold]],0)</f>
        <v>34.199999999999996</v>
      </c>
      <c r="S7051" s="4">
        <f>IFERROR((Table1[[#This Row],[Total Sales]]-Table1[[#This Row],[Operating Profit]])/Table1[[#This Row],[Units Sold]],0)</f>
        <v>22.8</v>
      </c>
      <c r="T7051" s="4" t="str">
        <f>IF(Table1[[#This Row],[Profit per unit]]&gt;$V$8,"Premium","Mass")</f>
        <v>Mass</v>
      </c>
      <c r="U7051" s="4"/>
    </row>
    <row r="7052" spans="2:21" ht="14.25" customHeight="1" x14ac:dyDescent="0.3">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c r="O7052" s="4" t="str">
        <f>TEXT(Table1[[#This Row],[Invoice Date]],"mmm")</f>
        <v>Dec</v>
      </c>
      <c r="P7052" s="4">
        <f>YEAR(Table1[[#This Row],[Invoice Date]])</f>
        <v>2021</v>
      </c>
      <c r="Q7052" s="4">
        <f>IFERROR(Table1[[#This Row],[Total Sales]]/Table1[[#This Row],[Units Sold]],4)</f>
        <v>59</v>
      </c>
      <c r="R7052" s="4">
        <f>IFERROR(Table1[[#This Row],[Operating Profit]]/Table1[[#This Row],[Units Sold]],0)</f>
        <v>30.680000000000003</v>
      </c>
      <c r="S7052" s="4">
        <f>IFERROR((Table1[[#This Row],[Total Sales]]-Table1[[#This Row],[Operating Profit]])/Table1[[#This Row],[Units Sold]],0)</f>
        <v>28.319999999999997</v>
      </c>
      <c r="T7052" s="4" t="str">
        <f>IF(Table1[[#This Row],[Profit per unit]]&gt;$V$8,"Premium","Mass")</f>
        <v>Mass</v>
      </c>
      <c r="U7052" s="4"/>
    </row>
    <row r="7053" spans="2:21" ht="14.25" customHeight="1" x14ac:dyDescent="0.3">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c r="O7053" s="4" t="str">
        <f>TEXT(Table1[[#This Row],[Invoice Date]],"mmm")</f>
        <v>Jan</v>
      </c>
      <c r="P7053" s="4">
        <f>YEAR(Table1[[#This Row],[Invoice Date]])</f>
        <v>2021</v>
      </c>
      <c r="Q7053" s="4">
        <f>IFERROR(Table1[[#This Row],[Total Sales]]/Table1[[#This Row],[Units Sold]],4)</f>
        <v>32</v>
      </c>
      <c r="R7053" s="4">
        <f>IFERROR(Table1[[#This Row],[Operating Profit]]/Table1[[#This Row],[Units Sold]],0)</f>
        <v>16.64</v>
      </c>
      <c r="S7053" s="4">
        <f>IFERROR((Table1[[#This Row],[Total Sales]]-Table1[[#This Row],[Operating Profit]])/Table1[[#This Row],[Units Sold]],0)</f>
        <v>15.360000000000001</v>
      </c>
      <c r="T7053" s="4" t="str">
        <f>IF(Table1[[#This Row],[Profit per unit]]&gt;$V$8,"Premium","Mass")</f>
        <v>Mass</v>
      </c>
      <c r="U7053" s="4"/>
    </row>
    <row r="7054" spans="2:21" ht="14.25" customHeight="1" x14ac:dyDescent="0.3">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c r="O7054" s="4" t="str">
        <f>TEXT(Table1[[#This Row],[Invoice Date]],"mmm")</f>
        <v>Jan</v>
      </c>
      <c r="P7054" s="4">
        <f>YEAR(Table1[[#This Row],[Invoice Date]])</f>
        <v>2021</v>
      </c>
      <c r="Q7054" s="4">
        <f>IFERROR(Table1[[#This Row],[Total Sales]]/Table1[[#This Row],[Units Sold]],4)</f>
        <v>32</v>
      </c>
      <c r="R7054" s="4">
        <f>IFERROR(Table1[[#This Row],[Operating Profit]]/Table1[[#This Row],[Units Sold]],0)</f>
        <v>16.32</v>
      </c>
      <c r="S7054" s="4">
        <f>IFERROR((Table1[[#This Row],[Total Sales]]-Table1[[#This Row],[Operating Profit]])/Table1[[#This Row],[Units Sold]],0)</f>
        <v>15.68</v>
      </c>
      <c r="T7054" s="4" t="str">
        <f>IF(Table1[[#This Row],[Profit per unit]]&gt;$V$8,"Premium","Mass")</f>
        <v>Mass</v>
      </c>
      <c r="U7054" s="4"/>
    </row>
    <row r="7055" spans="2:21" ht="14.25" customHeight="1" x14ac:dyDescent="0.3">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c r="O7055" s="4" t="str">
        <f>TEXT(Table1[[#This Row],[Invoice Date]],"mmm")</f>
        <v>Jan</v>
      </c>
      <c r="P7055" s="4">
        <f>YEAR(Table1[[#This Row],[Invoice Date]])</f>
        <v>2021</v>
      </c>
      <c r="Q7055" s="4">
        <f>IFERROR(Table1[[#This Row],[Total Sales]]/Table1[[#This Row],[Units Sold]],4)</f>
        <v>24</v>
      </c>
      <c r="R7055" s="4">
        <f>IFERROR(Table1[[#This Row],[Operating Profit]]/Table1[[#This Row],[Units Sold]],0)</f>
        <v>10.799999999999999</v>
      </c>
      <c r="S7055" s="4">
        <f>IFERROR((Table1[[#This Row],[Total Sales]]-Table1[[#This Row],[Operating Profit]])/Table1[[#This Row],[Units Sold]],0)</f>
        <v>13.200000000000001</v>
      </c>
      <c r="T7055" s="4" t="str">
        <f>IF(Table1[[#This Row],[Profit per unit]]&gt;$V$8,"Premium","Mass")</f>
        <v>Mass</v>
      </c>
      <c r="U7055" s="4"/>
    </row>
    <row r="7056" spans="2:21" ht="14.25" customHeight="1" x14ac:dyDescent="0.3">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c r="O7056" s="4" t="str">
        <f>TEXT(Table1[[#This Row],[Invoice Date]],"mmm")</f>
        <v>Jan</v>
      </c>
      <c r="P7056" s="4">
        <f>YEAR(Table1[[#This Row],[Invoice Date]])</f>
        <v>2021</v>
      </c>
      <c r="Q7056" s="4">
        <f>IFERROR(Table1[[#This Row],[Total Sales]]/Table1[[#This Row],[Units Sold]],4)</f>
        <v>28</v>
      </c>
      <c r="R7056" s="4">
        <f>IFERROR(Table1[[#This Row],[Operating Profit]]/Table1[[#This Row],[Units Sold]],0)</f>
        <v>13.44</v>
      </c>
      <c r="S7056" s="4">
        <f>IFERROR((Table1[[#This Row],[Total Sales]]-Table1[[#This Row],[Operating Profit]])/Table1[[#This Row],[Units Sold]],0)</f>
        <v>14.56</v>
      </c>
      <c r="T7056" s="4" t="str">
        <f>IF(Table1[[#This Row],[Profit per unit]]&gt;$V$8,"Premium","Mass")</f>
        <v>Mass</v>
      </c>
      <c r="U7056" s="4"/>
    </row>
    <row r="7057" spans="2:21" ht="14.25" customHeight="1" x14ac:dyDescent="0.3">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c r="O7057" s="4" t="str">
        <f>TEXT(Table1[[#This Row],[Invoice Date]],"mmm")</f>
        <v>Jan</v>
      </c>
      <c r="P7057" s="4">
        <f>YEAR(Table1[[#This Row],[Invoice Date]])</f>
        <v>2021</v>
      </c>
      <c r="Q7057" s="4">
        <f>IFERROR(Table1[[#This Row],[Total Sales]]/Table1[[#This Row],[Units Sold]],4)</f>
        <v>41</v>
      </c>
      <c r="R7057" s="4">
        <f>IFERROR(Table1[[#This Row],[Operating Profit]]/Table1[[#This Row],[Units Sold]],0)</f>
        <v>18.04</v>
      </c>
      <c r="S7057" s="4">
        <f>IFERROR((Table1[[#This Row],[Total Sales]]-Table1[[#This Row],[Operating Profit]])/Table1[[#This Row],[Units Sold]],0)</f>
        <v>22.96</v>
      </c>
      <c r="T7057" s="4" t="str">
        <f>IF(Table1[[#This Row],[Profit per unit]]&gt;$V$8,"Premium","Mass")</f>
        <v>Mass</v>
      </c>
      <c r="U7057" s="4"/>
    </row>
    <row r="7058" spans="2:21" ht="14.25" customHeight="1" x14ac:dyDescent="0.3">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c r="O7058" s="4" t="str">
        <f>TEXT(Table1[[#This Row],[Invoice Date]],"mmm")</f>
        <v>Jan</v>
      </c>
      <c r="P7058" s="4">
        <f>YEAR(Table1[[#This Row],[Invoice Date]])</f>
        <v>2021</v>
      </c>
      <c r="Q7058" s="4">
        <f>IFERROR(Table1[[#This Row],[Total Sales]]/Table1[[#This Row],[Units Sold]],4)</f>
        <v>32</v>
      </c>
      <c r="R7058" s="4">
        <f>IFERROR(Table1[[#This Row],[Operating Profit]]/Table1[[#This Row],[Units Sold]],0)</f>
        <v>16</v>
      </c>
      <c r="S7058" s="4">
        <f>IFERROR((Table1[[#This Row],[Total Sales]]-Table1[[#This Row],[Operating Profit]])/Table1[[#This Row],[Units Sold]],0)</f>
        <v>16</v>
      </c>
      <c r="T7058" s="4" t="str">
        <f>IF(Table1[[#This Row],[Profit per unit]]&gt;$V$8,"Premium","Mass")</f>
        <v>Mass</v>
      </c>
      <c r="U7058" s="4"/>
    </row>
    <row r="7059" spans="2:21" ht="14.25" customHeight="1" x14ac:dyDescent="0.3">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c r="O7059" s="4" t="str">
        <f>TEXT(Table1[[#This Row],[Invoice Date]],"mmm")</f>
        <v>Feb</v>
      </c>
      <c r="P7059" s="4">
        <f>YEAR(Table1[[#This Row],[Invoice Date]])</f>
        <v>2021</v>
      </c>
      <c r="Q7059" s="4">
        <f>IFERROR(Table1[[#This Row],[Total Sales]]/Table1[[#This Row],[Units Sold]],4)</f>
        <v>34</v>
      </c>
      <c r="R7059" s="4">
        <f>IFERROR(Table1[[#This Row],[Operating Profit]]/Table1[[#This Row],[Units Sold]],0)</f>
        <v>18.700000000000003</v>
      </c>
      <c r="S7059" s="4">
        <f>IFERROR((Table1[[#This Row],[Total Sales]]-Table1[[#This Row],[Operating Profit]])/Table1[[#This Row],[Units Sold]],0)</f>
        <v>15.299999999999997</v>
      </c>
      <c r="T7059" s="4" t="str">
        <f>IF(Table1[[#This Row],[Profit per unit]]&gt;$V$8,"Premium","Mass")</f>
        <v>Mass</v>
      </c>
      <c r="U7059" s="4"/>
    </row>
    <row r="7060" spans="2:21" ht="14.25" customHeight="1" x14ac:dyDescent="0.3">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c r="O7060" s="4" t="str">
        <f>TEXT(Table1[[#This Row],[Invoice Date]],"mmm")</f>
        <v>Feb</v>
      </c>
      <c r="P7060" s="4">
        <f>YEAR(Table1[[#This Row],[Invoice Date]])</f>
        <v>2021</v>
      </c>
      <c r="Q7060" s="4">
        <f>IFERROR(Table1[[#This Row],[Total Sales]]/Table1[[#This Row],[Units Sold]],4)</f>
        <v>34</v>
      </c>
      <c r="R7060" s="4">
        <f>IFERROR(Table1[[#This Row],[Operating Profit]]/Table1[[#This Row],[Units Sold]],0)</f>
        <v>17.34</v>
      </c>
      <c r="S7060" s="4">
        <f>IFERROR((Table1[[#This Row],[Total Sales]]-Table1[[#This Row],[Operating Profit]])/Table1[[#This Row],[Units Sold]],0)</f>
        <v>16.66</v>
      </c>
      <c r="T7060" s="4" t="str">
        <f>IF(Table1[[#This Row],[Profit per unit]]&gt;$V$8,"Premium","Mass")</f>
        <v>Mass</v>
      </c>
      <c r="U7060" s="4"/>
    </row>
    <row r="7061" spans="2:21" ht="14.25" customHeight="1" x14ac:dyDescent="0.3">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c r="O7061" s="4" t="str">
        <f>TEXT(Table1[[#This Row],[Invoice Date]],"mmm")</f>
        <v>Feb</v>
      </c>
      <c r="P7061" s="4">
        <f>YEAR(Table1[[#This Row],[Invoice Date]])</f>
        <v>2021</v>
      </c>
      <c r="Q7061" s="4">
        <f>IFERROR(Table1[[#This Row],[Total Sales]]/Table1[[#This Row],[Units Sold]],4)</f>
        <v>24</v>
      </c>
      <c r="R7061" s="4">
        <f>IFERROR(Table1[[#This Row],[Operating Profit]]/Table1[[#This Row],[Units Sold]],0)</f>
        <v>12</v>
      </c>
      <c r="S7061" s="4">
        <f>IFERROR((Table1[[#This Row],[Total Sales]]-Table1[[#This Row],[Operating Profit]])/Table1[[#This Row],[Units Sold]],0)</f>
        <v>12</v>
      </c>
      <c r="T7061" s="4" t="str">
        <f>IF(Table1[[#This Row],[Profit per unit]]&gt;$V$8,"Premium","Mass")</f>
        <v>Mass</v>
      </c>
      <c r="U7061" s="4"/>
    </row>
    <row r="7062" spans="2:21" ht="14.25" customHeight="1" x14ac:dyDescent="0.3">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c r="O7062" s="4" t="str">
        <f>TEXT(Table1[[#This Row],[Invoice Date]],"mmm")</f>
        <v>Feb</v>
      </c>
      <c r="P7062" s="4">
        <f>YEAR(Table1[[#This Row],[Invoice Date]])</f>
        <v>2021</v>
      </c>
      <c r="Q7062" s="4">
        <f>IFERROR(Table1[[#This Row],[Total Sales]]/Table1[[#This Row],[Units Sold]],4)</f>
        <v>29</v>
      </c>
      <c r="R7062" s="4">
        <f>IFERROR(Table1[[#This Row],[Operating Profit]]/Table1[[#This Row],[Units Sold]],0)</f>
        <v>13.629999999999999</v>
      </c>
      <c r="S7062" s="4">
        <f>IFERROR((Table1[[#This Row],[Total Sales]]-Table1[[#This Row],[Operating Profit]])/Table1[[#This Row],[Units Sold]],0)</f>
        <v>15.370000000000001</v>
      </c>
      <c r="T7062" s="4" t="str">
        <f>IF(Table1[[#This Row],[Profit per unit]]&gt;$V$8,"Premium","Mass")</f>
        <v>Mass</v>
      </c>
      <c r="U7062" s="4"/>
    </row>
    <row r="7063" spans="2:21" ht="14.25" customHeight="1" x14ac:dyDescent="0.3">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c r="O7063" s="4" t="str">
        <f>TEXT(Table1[[#This Row],[Invoice Date]],"mmm")</f>
        <v>Feb</v>
      </c>
      <c r="P7063" s="4">
        <f>YEAR(Table1[[#This Row],[Invoice Date]])</f>
        <v>2021</v>
      </c>
      <c r="Q7063" s="4">
        <f>IFERROR(Table1[[#This Row],[Total Sales]]/Table1[[#This Row],[Units Sold]],4)</f>
        <v>41</v>
      </c>
      <c r="R7063" s="4">
        <f>IFERROR(Table1[[#This Row],[Operating Profit]]/Table1[[#This Row],[Units Sold]],0)</f>
        <v>18.04</v>
      </c>
      <c r="S7063" s="4">
        <f>IFERROR((Table1[[#This Row],[Total Sales]]-Table1[[#This Row],[Operating Profit]])/Table1[[#This Row],[Units Sold]],0)</f>
        <v>22.96</v>
      </c>
      <c r="T7063" s="4" t="str">
        <f>IF(Table1[[#This Row],[Profit per unit]]&gt;$V$8,"Premium","Mass")</f>
        <v>Mass</v>
      </c>
      <c r="U7063" s="4"/>
    </row>
    <row r="7064" spans="2:21" ht="14.25" customHeight="1" x14ac:dyDescent="0.3">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c r="O7064" s="4" t="str">
        <f>TEXT(Table1[[#This Row],[Invoice Date]],"mmm")</f>
        <v>Feb</v>
      </c>
      <c r="P7064" s="4">
        <f>YEAR(Table1[[#This Row],[Invoice Date]])</f>
        <v>2021</v>
      </c>
      <c r="Q7064" s="4">
        <f>IFERROR(Table1[[#This Row],[Total Sales]]/Table1[[#This Row],[Units Sold]],4)</f>
        <v>19</v>
      </c>
      <c r="R7064" s="4">
        <f>IFERROR(Table1[[#This Row],[Operating Profit]]/Table1[[#This Row],[Units Sold]],0)</f>
        <v>9.69</v>
      </c>
      <c r="S7064" s="4">
        <f>IFERROR((Table1[[#This Row],[Total Sales]]-Table1[[#This Row],[Operating Profit]])/Table1[[#This Row],[Units Sold]],0)</f>
        <v>9.31</v>
      </c>
      <c r="T7064" s="4" t="str">
        <f>IF(Table1[[#This Row],[Profit per unit]]&gt;$V$8,"Premium","Mass")</f>
        <v>Mass</v>
      </c>
      <c r="U7064" s="4"/>
    </row>
    <row r="7065" spans="2:21" ht="14.25" customHeight="1" x14ac:dyDescent="0.3">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c r="O7065" s="4" t="str">
        <f>TEXT(Table1[[#This Row],[Invoice Date]],"mmm")</f>
        <v>Mar</v>
      </c>
      <c r="P7065" s="4">
        <f>YEAR(Table1[[#This Row],[Invoice Date]])</f>
        <v>2021</v>
      </c>
      <c r="Q7065" s="4">
        <f>IFERROR(Table1[[#This Row],[Total Sales]]/Table1[[#This Row],[Units Sold]],4)</f>
        <v>23</v>
      </c>
      <c r="R7065" s="4">
        <f>IFERROR(Table1[[#This Row],[Operating Profit]]/Table1[[#This Row],[Units Sold]],0)</f>
        <v>11.73</v>
      </c>
      <c r="S7065" s="4">
        <f>IFERROR((Table1[[#This Row],[Total Sales]]-Table1[[#This Row],[Operating Profit]])/Table1[[#This Row],[Units Sold]],0)</f>
        <v>11.27</v>
      </c>
      <c r="T7065" s="4" t="str">
        <f>IF(Table1[[#This Row],[Profit per unit]]&gt;$V$8,"Premium","Mass")</f>
        <v>Mass</v>
      </c>
      <c r="U7065" s="4"/>
    </row>
    <row r="7066" spans="2:21" ht="14.25" customHeight="1" x14ac:dyDescent="0.3">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c r="O7066" s="4" t="str">
        <f>TEXT(Table1[[#This Row],[Invoice Date]],"mmm")</f>
        <v>Mar</v>
      </c>
      <c r="P7066" s="4">
        <f>YEAR(Table1[[#This Row],[Invoice Date]])</f>
        <v>2021</v>
      </c>
      <c r="Q7066" s="4">
        <f>IFERROR(Table1[[#This Row],[Total Sales]]/Table1[[#This Row],[Units Sold]],4)</f>
        <v>23</v>
      </c>
      <c r="R7066" s="4">
        <f>IFERROR(Table1[[#This Row],[Operating Profit]]/Table1[[#This Row],[Units Sold]],0)</f>
        <v>12.650000000000002</v>
      </c>
      <c r="S7066" s="4">
        <f>IFERROR((Table1[[#This Row],[Total Sales]]-Table1[[#This Row],[Operating Profit]])/Table1[[#This Row],[Units Sold]],0)</f>
        <v>10.349999999999998</v>
      </c>
      <c r="T7066" s="4" t="str">
        <f>IF(Table1[[#This Row],[Profit per unit]]&gt;$V$8,"Premium","Mass")</f>
        <v>Mass</v>
      </c>
      <c r="U7066" s="4"/>
    </row>
    <row r="7067" spans="2:21" ht="14.25" customHeight="1" x14ac:dyDescent="0.3">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c r="O7067" s="4" t="str">
        <f>TEXT(Table1[[#This Row],[Invoice Date]],"mmm")</f>
        <v>Mar</v>
      </c>
      <c r="P7067" s="4">
        <f>YEAR(Table1[[#This Row],[Invoice Date]])</f>
        <v>2021</v>
      </c>
      <c r="Q7067" s="4">
        <f>IFERROR(Table1[[#This Row],[Total Sales]]/Table1[[#This Row],[Units Sold]],4)</f>
        <v>14</v>
      </c>
      <c r="R7067" s="4">
        <f>IFERROR(Table1[[#This Row],[Operating Profit]]/Table1[[#This Row],[Units Sold]],0)</f>
        <v>7</v>
      </c>
      <c r="S7067" s="4">
        <f>IFERROR((Table1[[#This Row],[Total Sales]]-Table1[[#This Row],[Operating Profit]])/Table1[[#This Row],[Units Sold]],0)</f>
        <v>7</v>
      </c>
      <c r="T7067" s="4" t="str">
        <f>IF(Table1[[#This Row],[Profit per unit]]&gt;$V$8,"Premium","Mass")</f>
        <v>Mass</v>
      </c>
      <c r="U7067" s="4"/>
    </row>
    <row r="7068" spans="2:21" ht="14.25" customHeight="1" x14ac:dyDescent="0.3">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c r="O7068" s="4" t="str">
        <f>TEXT(Table1[[#This Row],[Invoice Date]],"mmm")</f>
        <v>Mar</v>
      </c>
      <c r="P7068" s="4">
        <f>YEAR(Table1[[#This Row],[Invoice Date]])</f>
        <v>2021</v>
      </c>
      <c r="Q7068" s="4">
        <f>IFERROR(Table1[[#This Row],[Total Sales]]/Table1[[#This Row],[Units Sold]],4)</f>
        <v>19</v>
      </c>
      <c r="R7068" s="4">
        <f>IFERROR(Table1[[#This Row],[Operating Profit]]/Table1[[#This Row],[Units Sold]],0)</f>
        <v>8.5499999999999989</v>
      </c>
      <c r="S7068" s="4">
        <f>IFERROR((Table1[[#This Row],[Total Sales]]-Table1[[#This Row],[Operating Profit]])/Table1[[#This Row],[Units Sold]],0)</f>
        <v>10.450000000000001</v>
      </c>
      <c r="T7068" s="4" t="str">
        <f>IF(Table1[[#This Row],[Profit per unit]]&gt;$V$8,"Premium","Mass")</f>
        <v>Mass</v>
      </c>
      <c r="U7068" s="4"/>
    </row>
    <row r="7069" spans="2:21" ht="14.25" customHeight="1" x14ac:dyDescent="0.3">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c r="O7069" s="4" t="str">
        <f>TEXT(Table1[[#This Row],[Invoice Date]],"mmm")</f>
        <v>Mar</v>
      </c>
      <c r="P7069" s="4">
        <f>YEAR(Table1[[#This Row],[Invoice Date]])</f>
        <v>2021</v>
      </c>
      <c r="Q7069" s="4">
        <f>IFERROR(Table1[[#This Row],[Total Sales]]/Table1[[#This Row],[Units Sold]],4)</f>
        <v>32</v>
      </c>
      <c r="R7069" s="4">
        <f>IFERROR(Table1[[#This Row],[Operating Profit]]/Table1[[#This Row],[Units Sold]],0)</f>
        <v>13.759999999999998</v>
      </c>
      <c r="S7069" s="4">
        <f>IFERROR((Table1[[#This Row],[Total Sales]]-Table1[[#This Row],[Operating Profit]])/Table1[[#This Row],[Units Sold]],0)</f>
        <v>18.240000000000002</v>
      </c>
      <c r="T7069" s="4" t="str">
        <f>IF(Table1[[#This Row],[Profit per unit]]&gt;$V$8,"Premium","Mass")</f>
        <v>Mass</v>
      </c>
      <c r="U7069" s="4"/>
    </row>
    <row r="7070" spans="2:21" ht="14.25" customHeight="1" x14ac:dyDescent="0.3">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c r="O7070" s="4" t="str">
        <f>TEXT(Table1[[#This Row],[Invoice Date]],"mmm")</f>
        <v>Mar</v>
      </c>
      <c r="P7070" s="4">
        <f>YEAR(Table1[[#This Row],[Invoice Date]])</f>
        <v>2021</v>
      </c>
      <c r="Q7070" s="4">
        <f>IFERROR(Table1[[#This Row],[Total Sales]]/Table1[[#This Row],[Units Sold]],4)</f>
        <v>24</v>
      </c>
      <c r="R7070" s="4">
        <f>IFERROR(Table1[[#This Row],[Operating Profit]]/Table1[[#This Row],[Units Sold]],0)</f>
        <v>12.48</v>
      </c>
      <c r="S7070" s="4">
        <f>IFERROR((Table1[[#This Row],[Total Sales]]-Table1[[#This Row],[Operating Profit]])/Table1[[#This Row],[Units Sold]],0)</f>
        <v>11.52</v>
      </c>
      <c r="T7070" s="4" t="str">
        <f>IF(Table1[[#This Row],[Profit per unit]]&gt;$V$8,"Premium","Mass")</f>
        <v>Mass</v>
      </c>
      <c r="U7070" s="4"/>
    </row>
    <row r="7071" spans="2:21" ht="14.25" customHeight="1" x14ac:dyDescent="0.3">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c r="O7071" s="4" t="str">
        <f>TEXT(Table1[[#This Row],[Invoice Date]],"mmm")</f>
        <v>Apr</v>
      </c>
      <c r="P7071" s="4">
        <f>YEAR(Table1[[#This Row],[Invoice Date]])</f>
        <v>2021</v>
      </c>
      <c r="Q7071" s="4">
        <f>IFERROR(Table1[[#This Row],[Total Sales]]/Table1[[#This Row],[Units Sold]],4)</f>
        <v>23</v>
      </c>
      <c r="R7071" s="4">
        <f>IFERROR(Table1[[#This Row],[Operating Profit]]/Table1[[#This Row],[Units Sold]],0)</f>
        <v>12.650000000000002</v>
      </c>
      <c r="S7071" s="4">
        <f>IFERROR((Table1[[#This Row],[Total Sales]]-Table1[[#This Row],[Operating Profit]])/Table1[[#This Row],[Units Sold]],0)</f>
        <v>10.349999999999998</v>
      </c>
      <c r="T7071" s="4" t="str">
        <f>IF(Table1[[#This Row],[Profit per unit]]&gt;$V$8,"Premium","Mass")</f>
        <v>Mass</v>
      </c>
      <c r="U7071" s="4"/>
    </row>
    <row r="7072" spans="2:21" ht="14.25" customHeight="1" x14ac:dyDescent="0.3">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c r="O7072" s="4" t="str">
        <f>TEXT(Table1[[#This Row],[Invoice Date]],"mmm")</f>
        <v>Apr</v>
      </c>
      <c r="P7072" s="4">
        <f>YEAR(Table1[[#This Row],[Invoice Date]])</f>
        <v>2021</v>
      </c>
      <c r="Q7072" s="4">
        <f>IFERROR(Table1[[#This Row],[Total Sales]]/Table1[[#This Row],[Units Sold]],4)</f>
        <v>23</v>
      </c>
      <c r="R7072" s="4">
        <f>IFERROR(Table1[[#This Row],[Operating Profit]]/Table1[[#This Row],[Units Sold]],0)</f>
        <v>11.96</v>
      </c>
      <c r="S7072" s="4">
        <f>IFERROR((Table1[[#This Row],[Total Sales]]-Table1[[#This Row],[Operating Profit]])/Table1[[#This Row],[Units Sold]],0)</f>
        <v>11.04</v>
      </c>
      <c r="T7072" s="4" t="str">
        <f>IF(Table1[[#This Row],[Profit per unit]]&gt;$V$8,"Premium","Mass")</f>
        <v>Mass</v>
      </c>
      <c r="U7072" s="4"/>
    </row>
    <row r="7073" spans="2:21" ht="14.25" customHeight="1" x14ac:dyDescent="0.3">
      <c r="B7073" s="4" t="s">
        <v>30</v>
      </c>
      <c r="C7073" s="4">
        <v>1185732</v>
      </c>
      <c r="D7073" s="5">
        <v>44296</v>
      </c>
      <c r="E7073" s="4" t="s">
        <v>36</v>
      </c>
      <c r="F7073" s="4" t="s">
        <v>116</v>
      </c>
      <c r="G7073" s="4" t="s">
        <v>117</v>
      </c>
      <c r="H7073" s="6" t="s">
        <v>20</v>
      </c>
      <c r="I7073" s="7">
        <v>14</v>
      </c>
      <c r="J7073" s="8">
        <v>52</v>
      </c>
      <c r="K7073" s="9">
        <v>728</v>
      </c>
      <c r="L7073" s="9">
        <v>364</v>
      </c>
      <c r="M7073" s="10">
        <v>0.5</v>
      </c>
      <c r="N7073" s="4" t="s">
        <v>83</v>
      </c>
      <c r="O7073" s="4" t="str">
        <f>TEXT(Table1[[#This Row],[Invoice Date]],"mmm")</f>
        <v>Apr</v>
      </c>
      <c r="P7073" s="4">
        <f>YEAR(Table1[[#This Row],[Invoice Date]])</f>
        <v>2021</v>
      </c>
      <c r="Q7073" s="4">
        <f>IFERROR(Table1[[#This Row],[Total Sales]]/Table1[[#This Row],[Units Sold]],4)</f>
        <v>14</v>
      </c>
      <c r="R7073" s="4">
        <f>IFERROR(Table1[[#This Row],[Operating Profit]]/Table1[[#This Row],[Units Sold]],0)</f>
        <v>7</v>
      </c>
      <c r="S7073" s="4">
        <f>IFERROR((Table1[[#This Row],[Total Sales]]-Table1[[#This Row],[Operating Profit]])/Table1[[#This Row],[Units Sold]],0)</f>
        <v>7</v>
      </c>
      <c r="T7073" s="4" t="str">
        <f>IF(Table1[[#This Row],[Profit per unit]]&gt;$V$8,"Premium","Mass")</f>
        <v>Mass</v>
      </c>
      <c r="U7073" s="4"/>
    </row>
    <row r="7074" spans="2:21" ht="14.25" customHeight="1" x14ac:dyDescent="0.3">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c r="O7074" s="4" t="str">
        <f>TEXT(Table1[[#This Row],[Invoice Date]],"mmm")</f>
        <v>Apr</v>
      </c>
      <c r="P7074" s="4">
        <f>YEAR(Table1[[#This Row],[Invoice Date]])</f>
        <v>2021</v>
      </c>
      <c r="Q7074" s="4">
        <f>IFERROR(Table1[[#This Row],[Total Sales]]/Table1[[#This Row],[Units Sold]],4)</f>
        <v>19</v>
      </c>
      <c r="R7074" s="4">
        <f>IFERROR(Table1[[#This Row],[Operating Profit]]/Table1[[#This Row],[Units Sold]],0)</f>
        <v>9.1199999999999992</v>
      </c>
      <c r="S7074" s="4">
        <f>IFERROR((Table1[[#This Row],[Total Sales]]-Table1[[#This Row],[Operating Profit]])/Table1[[#This Row],[Units Sold]],0)</f>
        <v>9.8800000000000008</v>
      </c>
      <c r="T7074" s="4" t="str">
        <f>IF(Table1[[#This Row],[Profit per unit]]&gt;$V$8,"Premium","Mass")</f>
        <v>Mass</v>
      </c>
      <c r="U7074" s="4"/>
    </row>
    <row r="7075" spans="2:21" ht="14.25" customHeight="1" x14ac:dyDescent="0.3">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c r="O7075" s="4" t="str">
        <f>TEXT(Table1[[#This Row],[Invoice Date]],"mmm")</f>
        <v>Apr</v>
      </c>
      <c r="P7075" s="4">
        <f>YEAR(Table1[[#This Row],[Invoice Date]])</f>
        <v>2021</v>
      </c>
      <c r="Q7075" s="4">
        <f>IFERROR(Table1[[#This Row],[Total Sales]]/Table1[[#This Row],[Units Sold]],4)</f>
        <v>61</v>
      </c>
      <c r="R7075" s="4">
        <f>IFERROR(Table1[[#This Row],[Operating Profit]]/Table1[[#This Row],[Units Sold]],0)</f>
        <v>26.84</v>
      </c>
      <c r="S7075" s="4">
        <f>IFERROR((Table1[[#This Row],[Total Sales]]-Table1[[#This Row],[Operating Profit]])/Table1[[#This Row],[Units Sold]],0)</f>
        <v>34.160000000000004</v>
      </c>
      <c r="T7075" s="4" t="str">
        <f>IF(Table1[[#This Row],[Profit per unit]]&gt;$V$8,"Premium","Mass")</f>
        <v>Mass</v>
      </c>
      <c r="U7075" s="4"/>
    </row>
    <row r="7076" spans="2:21" ht="14.25" customHeight="1" x14ac:dyDescent="0.3">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c r="O7076" s="4" t="str">
        <f>TEXT(Table1[[#This Row],[Invoice Date]],"mmm")</f>
        <v>Apr</v>
      </c>
      <c r="P7076" s="4">
        <f>YEAR(Table1[[#This Row],[Invoice Date]])</f>
        <v>2021</v>
      </c>
      <c r="Q7076" s="4">
        <f>IFERROR(Table1[[#This Row],[Total Sales]]/Table1[[#This Row],[Units Sold]],4)</f>
        <v>47</v>
      </c>
      <c r="R7076" s="4">
        <f>IFERROR(Table1[[#This Row],[Operating Profit]]/Table1[[#This Row],[Units Sold]],0)</f>
        <v>25.85</v>
      </c>
      <c r="S7076" s="4">
        <f>IFERROR((Table1[[#This Row],[Total Sales]]-Table1[[#This Row],[Operating Profit]])/Table1[[#This Row],[Units Sold]],0)</f>
        <v>21.15</v>
      </c>
      <c r="T7076" s="4" t="str">
        <f>IF(Table1[[#This Row],[Profit per unit]]&gt;$V$8,"Premium","Mass")</f>
        <v>Mass</v>
      </c>
      <c r="U7076" s="4"/>
    </row>
    <row r="7077" spans="2:21" ht="14.25" customHeight="1" x14ac:dyDescent="0.3">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c r="O7077" s="4" t="str">
        <f>TEXT(Table1[[#This Row],[Invoice Date]],"mmm")</f>
        <v>May</v>
      </c>
      <c r="P7077" s="4">
        <f>YEAR(Table1[[#This Row],[Invoice Date]])</f>
        <v>2021</v>
      </c>
      <c r="Q7077" s="4">
        <f>IFERROR(Table1[[#This Row],[Total Sales]]/Table1[[#This Row],[Units Sold]],4)</f>
        <v>54</v>
      </c>
      <c r="R7077" s="4">
        <f>IFERROR(Table1[[#This Row],[Operating Profit]]/Table1[[#This Row],[Units Sold]],0)</f>
        <v>27</v>
      </c>
      <c r="S7077" s="4">
        <f>IFERROR((Table1[[#This Row],[Total Sales]]-Table1[[#This Row],[Operating Profit]])/Table1[[#This Row],[Units Sold]],0)</f>
        <v>27</v>
      </c>
      <c r="T7077" s="4" t="str">
        <f>IF(Table1[[#This Row],[Profit per unit]]&gt;$V$8,"Premium","Mass")</f>
        <v>Mass</v>
      </c>
      <c r="U7077" s="4"/>
    </row>
    <row r="7078" spans="2:21" ht="14.25" customHeight="1" x14ac:dyDescent="0.3">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c r="O7078" s="4" t="str">
        <f>TEXT(Table1[[#This Row],[Invoice Date]],"mmm")</f>
        <v>May</v>
      </c>
      <c r="P7078" s="4">
        <f>YEAR(Table1[[#This Row],[Invoice Date]])</f>
        <v>2021</v>
      </c>
      <c r="Q7078" s="4">
        <f>IFERROR(Table1[[#This Row],[Total Sales]]/Table1[[#This Row],[Units Sold]],4)</f>
        <v>37</v>
      </c>
      <c r="R7078" s="4">
        <f>IFERROR(Table1[[#This Row],[Operating Profit]]/Table1[[#This Row],[Units Sold]],0)</f>
        <v>20.350000000000001</v>
      </c>
      <c r="S7078" s="4">
        <f>IFERROR((Table1[[#This Row],[Total Sales]]-Table1[[#This Row],[Operating Profit]])/Table1[[#This Row],[Units Sold]],0)</f>
        <v>16.649999999999999</v>
      </c>
      <c r="T7078" s="4" t="str">
        <f>IF(Table1[[#This Row],[Profit per unit]]&gt;$V$8,"Premium","Mass")</f>
        <v>Mass</v>
      </c>
      <c r="U7078" s="4"/>
    </row>
    <row r="7079" spans="2:21" ht="14.25" customHeight="1" x14ac:dyDescent="0.3">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c r="O7079" s="4" t="str">
        <f>TEXT(Table1[[#This Row],[Invoice Date]],"mmm")</f>
        <v>May</v>
      </c>
      <c r="P7079" s="4">
        <f>YEAR(Table1[[#This Row],[Invoice Date]])</f>
        <v>2021</v>
      </c>
      <c r="Q7079" s="4">
        <f>IFERROR(Table1[[#This Row],[Total Sales]]/Table1[[#This Row],[Units Sold]],4)</f>
        <v>34</v>
      </c>
      <c r="R7079" s="4">
        <f>IFERROR(Table1[[#This Row],[Operating Profit]]/Table1[[#This Row],[Units Sold]],0)</f>
        <v>15.98</v>
      </c>
      <c r="S7079" s="4">
        <f>IFERROR((Table1[[#This Row],[Total Sales]]-Table1[[#This Row],[Operating Profit]])/Table1[[#This Row],[Units Sold]],0)</f>
        <v>18.02</v>
      </c>
      <c r="T7079" s="4" t="str">
        <f>IF(Table1[[#This Row],[Profit per unit]]&gt;$V$8,"Premium","Mass")</f>
        <v>Mass</v>
      </c>
      <c r="U7079" s="4"/>
    </row>
    <row r="7080" spans="2:21" ht="14.25" customHeight="1" x14ac:dyDescent="0.3">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c r="O7080" s="4" t="str">
        <f>TEXT(Table1[[#This Row],[Invoice Date]],"mmm")</f>
        <v>May</v>
      </c>
      <c r="P7080" s="4">
        <f>YEAR(Table1[[#This Row],[Invoice Date]])</f>
        <v>2021</v>
      </c>
      <c r="Q7080" s="4">
        <f>IFERROR(Table1[[#This Row],[Total Sales]]/Table1[[#This Row],[Units Sold]],4)</f>
        <v>34</v>
      </c>
      <c r="R7080" s="4">
        <f>IFERROR(Table1[[#This Row],[Operating Profit]]/Table1[[#This Row],[Units Sold]],0)</f>
        <v>16.66</v>
      </c>
      <c r="S7080" s="4">
        <f>IFERROR((Table1[[#This Row],[Total Sales]]-Table1[[#This Row],[Operating Profit]])/Table1[[#This Row],[Units Sold]],0)</f>
        <v>17.34</v>
      </c>
      <c r="T7080" s="4" t="str">
        <f>IF(Table1[[#This Row],[Profit per unit]]&gt;$V$8,"Premium","Mass")</f>
        <v>Mass</v>
      </c>
      <c r="U7080" s="4"/>
    </row>
    <row r="7081" spans="2:21" ht="14.25" customHeight="1" x14ac:dyDescent="0.3">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c r="O7081" s="4" t="str">
        <f>TEXT(Table1[[#This Row],[Invoice Date]],"mmm")</f>
        <v>May</v>
      </c>
      <c r="P7081" s="4">
        <f>YEAR(Table1[[#This Row],[Invoice Date]])</f>
        <v>2021</v>
      </c>
      <c r="Q7081" s="4">
        <f>IFERROR(Table1[[#This Row],[Total Sales]]/Table1[[#This Row],[Units Sold]],4)</f>
        <v>44</v>
      </c>
      <c r="R7081" s="4">
        <f>IFERROR(Table1[[#This Row],[Operating Profit]]/Table1[[#This Row],[Units Sold]],0)</f>
        <v>19.799999999999997</v>
      </c>
      <c r="S7081" s="4">
        <f>IFERROR((Table1[[#This Row],[Total Sales]]-Table1[[#This Row],[Operating Profit]])/Table1[[#This Row],[Units Sold]],0)</f>
        <v>24.200000000000003</v>
      </c>
      <c r="T7081" s="4" t="str">
        <f>IF(Table1[[#This Row],[Profit per unit]]&gt;$V$8,"Premium","Mass")</f>
        <v>Mass</v>
      </c>
      <c r="U7081" s="4"/>
    </row>
    <row r="7082" spans="2:21" ht="14.25" customHeight="1" x14ac:dyDescent="0.3">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c r="O7082" s="4" t="str">
        <f>TEXT(Table1[[#This Row],[Invoice Date]],"mmm")</f>
        <v>May</v>
      </c>
      <c r="P7082" s="4">
        <f>YEAR(Table1[[#This Row],[Invoice Date]])</f>
        <v>2021</v>
      </c>
      <c r="Q7082" s="4">
        <f>IFERROR(Table1[[#This Row],[Total Sales]]/Table1[[#This Row],[Units Sold]],4)</f>
        <v>53</v>
      </c>
      <c r="R7082" s="4">
        <f>IFERROR(Table1[[#This Row],[Operating Profit]]/Table1[[#This Row],[Units Sold]],0)</f>
        <v>27.56</v>
      </c>
      <c r="S7082" s="4">
        <f>IFERROR((Table1[[#This Row],[Total Sales]]-Table1[[#This Row],[Operating Profit]])/Table1[[#This Row],[Units Sold]],0)</f>
        <v>25.44</v>
      </c>
      <c r="T7082" s="4" t="str">
        <f>IF(Table1[[#This Row],[Profit per unit]]&gt;$V$8,"Premium","Mass")</f>
        <v>Mass</v>
      </c>
      <c r="U7082" s="4"/>
    </row>
    <row r="7083" spans="2:21" ht="14.25" customHeight="1" x14ac:dyDescent="0.3">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c r="O7083" s="4" t="str">
        <f>TEXT(Table1[[#This Row],[Invoice Date]],"mmm")</f>
        <v>Jun</v>
      </c>
      <c r="P7083" s="4">
        <f>YEAR(Table1[[#This Row],[Invoice Date]])</f>
        <v>2021</v>
      </c>
      <c r="Q7083" s="4">
        <f>IFERROR(Table1[[#This Row],[Total Sales]]/Table1[[#This Row],[Units Sold]],4)</f>
        <v>36</v>
      </c>
      <c r="R7083" s="4">
        <f>IFERROR(Table1[[#This Row],[Operating Profit]]/Table1[[#This Row],[Units Sold]],0)</f>
        <v>19.800000000000004</v>
      </c>
      <c r="S7083" s="4">
        <f>IFERROR((Table1[[#This Row],[Total Sales]]-Table1[[#This Row],[Operating Profit]])/Table1[[#This Row],[Units Sold]],0)</f>
        <v>16.199999999999996</v>
      </c>
      <c r="T7083" s="4" t="str">
        <f>IF(Table1[[#This Row],[Profit per unit]]&gt;$V$8,"Premium","Mass")</f>
        <v>Mass</v>
      </c>
      <c r="U7083" s="4"/>
    </row>
    <row r="7084" spans="2:21" ht="14.25" customHeight="1" x14ac:dyDescent="0.3">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c r="O7084" s="4" t="str">
        <f>TEXT(Table1[[#This Row],[Invoice Date]],"mmm")</f>
        <v>Jun</v>
      </c>
      <c r="P7084" s="4">
        <f>YEAR(Table1[[#This Row],[Invoice Date]])</f>
        <v>2021</v>
      </c>
      <c r="Q7084" s="4">
        <f>IFERROR(Table1[[#This Row],[Total Sales]]/Table1[[#This Row],[Units Sold]],4)</f>
        <v>32</v>
      </c>
      <c r="R7084" s="4">
        <f>IFERROR(Table1[[#This Row],[Operating Profit]]/Table1[[#This Row],[Units Sold]],0)</f>
        <v>16.96</v>
      </c>
      <c r="S7084" s="4">
        <f>IFERROR((Table1[[#This Row],[Total Sales]]-Table1[[#This Row],[Operating Profit]])/Table1[[#This Row],[Units Sold]],0)</f>
        <v>15.04</v>
      </c>
      <c r="T7084" s="4" t="str">
        <f>IF(Table1[[#This Row],[Profit per unit]]&gt;$V$8,"Premium","Mass")</f>
        <v>Mass</v>
      </c>
      <c r="U7084" s="4"/>
    </row>
    <row r="7085" spans="2:21" ht="14.25" customHeight="1" x14ac:dyDescent="0.3">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c r="O7085" s="4" t="str">
        <f>TEXT(Table1[[#This Row],[Invoice Date]],"mmm")</f>
        <v>Jun</v>
      </c>
      <c r="P7085" s="4">
        <f>YEAR(Table1[[#This Row],[Invoice Date]])</f>
        <v>2021</v>
      </c>
      <c r="Q7085" s="4">
        <f>IFERROR(Table1[[#This Row],[Total Sales]]/Table1[[#This Row],[Units Sold]],4)</f>
        <v>27</v>
      </c>
      <c r="R7085" s="4">
        <f>IFERROR(Table1[[#This Row],[Operating Profit]]/Table1[[#This Row],[Units Sold]],0)</f>
        <v>12.149999999999999</v>
      </c>
      <c r="S7085" s="4">
        <f>IFERROR((Table1[[#This Row],[Total Sales]]-Table1[[#This Row],[Operating Profit]])/Table1[[#This Row],[Units Sold]],0)</f>
        <v>14.850000000000001</v>
      </c>
      <c r="T7085" s="4" t="str">
        <f>IF(Table1[[#This Row],[Profit per unit]]&gt;$V$8,"Premium","Mass")</f>
        <v>Mass</v>
      </c>
      <c r="U7085" s="4"/>
    </row>
    <row r="7086" spans="2:21" ht="14.25" customHeight="1" x14ac:dyDescent="0.3">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c r="O7086" s="4" t="str">
        <f>TEXT(Table1[[#This Row],[Invoice Date]],"mmm")</f>
        <v>Jun</v>
      </c>
      <c r="P7086" s="4">
        <f>YEAR(Table1[[#This Row],[Invoice Date]])</f>
        <v>2021</v>
      </c>
      <c r="Q7086" s="4">
        <f>IFERROR(Table1[[#This Row],[Total Sales]]/Table1[[#This Row],[Units Sold]],4)</f>
        <v>29</v>
      </c>
      <c r="R7086" s="4">
        <f>IFERROR(Table1[[#This Row],[Operating Profit]]/Table1[[#This Row],[Units Sold]],0)</f>
        <v>13.63</v>
      </c>
      <c r="S7086" s="4">
        <f>IFERROR((Table1[[#This Row],[Total Sales]]-Table1[[#This Row],[Operating Profit]])/Table1[[#This Row],[Units Sold]],0)</f>
        <v>15.37</v>
      </c>
      <c r="T7086" s="4" t="str">
        <f>IF(Table1[[#This Row],[Profit per unit]]&gt;$V$8,"Premium","Mass")</f>
        <v>Mass</v>
      </c>
      <c r="U7086" s="4"/>
    </row>
    <row r="7087" spans="2:21" ht="14.25" customHeight="1" x14ac:dyDescent="0.3">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c r="O7087" s="4" t="str">
        <f>TEXT(Table1[[#This Row],[Invoice Date]],"mmm")</f>
        <v>Jun</v>
      </c>
      <c r="P7087" s="4">
        <f>YEAR(Table1[[#This Row],[Invoice Date]])</f>
        <v>2021</v>
      </c>
      <c r="Q7087" s="4">
        <f>IFERROR(Table1[[#This Row],[Total Sales]]/Table1[[#This Row],[Units Sold]],4)</f>
        <v>36</v>
      </c>
      <c r="R7087" s="4">
        <f>IFERROR(Table1[[#This Row],[Operating Profit]]/Table1[[#This Row],[Units Sold]],0)</f>
        <v>16.2</v>
      </c>
      <c r="S7087" s="4">
        <f>IFERROR((Table1[[#This Row],[Total Sales]]-Table1[[#This Row],[Operating Profit]])/Table1[[#This Row],[Units Sold]],0)</f>
        <v>19.8</v>
      </c>
      <c r="T7087" s="4" t="str">
        <f>IF(Table1[[#This Row],[Profit per unit]]&gt;$V$8,"Premium","Mass")</f>
        <v>Mass</v>
      </c>
      <c r="U7087" s="4"/>
    </row>
    <row r="7088" spans="2:21" ht="14.25" customHeight="1" x14ac:dyDescent="0.3">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c r="O7088" s="4" t="str">
        <f>TEXT(Table1[[#This Row],[Invoice Date]],"mmm")</f>
        <v>Jun</v>
      </c>
      <c r="P7088" s="4">
        <f>YEAR(Table1[[#This Row],[Invoice Date]])</f>
        <v>2021</v>
      </c>
      <c r="Q7088" s="4">
        <f>IFERROR(Table1[[#This Row],[Total Sales]]/Table1[[#This Row],[Units Sold]],4)</f>
        <v>56</v>
      </c>
      <c r="R7088" s="4">
        <f>IFERROR(Table1[[#This Row],[Operating Profit]]/Table1[[#This Row],[Units Sold]],0)</f>
        <v>28.56</v>
      </c>
      <c r="S7088" s="4">
        <f>IFERROR((Table1[[#This Row],[Total Sales]]-Table1[[#This Row],[Operating Profit]])/Table1[[#This Row],[Units Sold]],0)</f>
        <v>27.44</v>
      </c>
      <c r="T7088" s="4" t="str">
        <f>IF(Table1[[#This Row],[Profit per unit]]&gt;$V$8,"Premium","Mass")</f>
        <v>Mass</v>
      </c>
      <c r="U7088" s="4"/>
    </row>
    <row r="7089" spans="2:21" ht="14.25" customHeight="1" x14ac:dyDescent="0.3">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c r="O7089" s="4" t="str">
        <f>TEXT(Table1[[#This Row],[Invoice Date]],"mmm")</f>
        <v>Jul</v>
      </c>
      <c r="P7089" s="4">
        <f>YEAR(Table1[[#This Row],[Invoice Date]])</f>
        <v>2021</v>
      </c>
      <c r="Q7089" s="4">
        <f>IFERROR(Table1[[#This Row],[Total Sales]]/Table1[[#This Row],[Units Sold]],4)</f>
        <v>51</v>
      </c>
      <c r="R7089" s="4">
        <f>IFERROR(Table1[[#This Row],[Operating Profit]]/Table1[[#This Row],[Units Sold]],0)</f>
        <v>27.03</v>
      </c>
      <c r="S7089" s="4">
        <f>IFERROR((Table1[[#This Row],[Total Sales]]-Table1[[#This Row],[Operating Profit]])/Table1[[#This Row],[Units Sold]],0)</f>
        <v>23.97</v>
      </c>
      <c r="T7089" s="4" t="str">
        <f>IF(Table1[[#This Row],[Profit per unit]]&gt;$V$8,"Premium","Mass")</f>
        <v>Mass</v>
      </c>
      <c r="U7089" s="4"/>
    </row>
    <row r="7090" spans="2:21" ht="14.25" customHeight="1" x14ac:dyDescent="0.3">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c r="O7090" s="4" t="str">
        <f>TEXT(Table1[[#This Row],[Invoice Date]],"mmm")</f>
        <v>Jul</v>
      </c>
      <c r="P7090" s="4">
        <f>YEAR(Table1[[#This Row],[Invoice Date]])</f>
        <v>2021</v>
      </c>
      <c r="Q7090" s="4">
        <f>IFERROR(Table1[[#This Row],[Total Sales]]/Table1[[#This Row],[Units Sold]],4)</f>
        <v>49</v>
      </c>
      <c r="R7090" s="4">
        <f>IFERROR(Table1[[#This Row],[Operating Profit]]/Table1[[#This Row],[Units Sold]],0)</f>
        <v>24.5</v>
      </c>
      <c r="S7090" s="4">
        <f>IFERROR((Table1[[#This Row],[Total Sales]]-Table1[[#This Row],[Operating Profit]])/Table1[[#This Row],[Units Sold]],0)</f>
        <v>24.5</v>
      </c>
      <c r="T7090" s="4" t="str">
        <f>IF(Table1[[#This Row],[Profit per unit]]&gt;$V$8,"Premium","Mass")</f>
        <v>Mass</v>
      </c>
      <c r="U7090" s="4"/>
    </row>
    <row r="7091" spans="2:21" ht="14.25" customHeight="1" x14ac:dyDescent="0.3">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c r="O7091" s="4" t="str">
        <f>TEXT(Table1[[#This Row],[Invoice Date]],"mmm")</f>
        <v>Jul</v>
      </c>
      <c r="P7091" s="4">
        <f>YEAR(Table1[[#This Row],[Invoice Date]])</f>
        <v>2021</v>
      </c>
      <c r="Q7091" s="4">
        <f>IFERROR(Table1[[#This Row],[Total Sales]]/Table1[[#This Row],[Units Sold]],4)</f>
        <v>42</v>
      </c>
      <c r="R7091" s="4">
        <f>IFERROR(Table1[[#This Row],[Operating Profit]]/Table1[[#This Row],[Units Sold]],0)</f>
        <v>18.899999999999999</v>
      </c>
      <c r="S7091" s="4">
        <f>IFERROR((Table1[[#This Row],[Total Sales]]-Table1[[#This Row],[Operating Profit]])/Table1[[#This Row],[Units Sold]],0)</f>
        <v>23.1</v>
      </c>
      <c r="T7091" s="4" t="str">
        <f>IF(Table1[[#This Row],[Profit per unit]]&gt;$V$8,"Premium","Mass")</f>
        <v>Mass</v>
      </c>
      <c r="U7091" s="4"/>
    </row>
    <row r="7092" spans="2:21" ht="14.25" customHeight="1" x14ac:dyDescent="0.3">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c r="O7092" s="4" t="str">
        <f>TEXT(Table1[[#This Row],[Invoice Date]],"mmm")</f>
        <v>Jul</v>
      </c>
      <c r="P7092" s="4">
        <f>YEAR(Table1[[#This Row],[Invoice Date]])</f>
        <v>2021</v>
      </c>
      <c r="Q7092" s="4">
        <f>IFERROR(Table1[[#This Row],[Total Sales]]/Table1[[#This Row],[Units Sold]],4)</f>
        <v>42</v>
      </c>
      <c r="R7092" s="4">
        <f>IFERROR(Table1[[#This Row],[Operating Profit]]/Table1[[#This Row],[Units Sold]],0)</f>
        <v>19.739999999999998</v>
      </c>
      <c r="S7092" s="4">
        <f>IFERROR((Table1[[#This Row],[Total Sales]]-Table1[[#This Row],[Operating Profit]])/Table1[[#This Row],[Units Sold]],0)</f>
        <v>22.26</v>
      </c>
      <c r="T7092" s="4" t="str">
        <f>IF(Table1[[#This Row],[Profit per unit]]&gt;$V$8,"Premium","Mass")</f>
        <v>Mass</v>
      </c>
      <c r="U7092" s="4"/>
    </row>
    <row r="7093" spans="2:21" ht="14.25" customHeight="1" x14ac:dyDescent="0.3">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c r="O7093" s="4" t="str">
        <f>TEXT(Table1[[#This Row],[Invoice Date]],"mmm")</f>
        <v>Jul</v>
      </c>
      <c r="P7093" s="4">
        <f>YEAR(Table1[[#This Row],[Invoice Date]])</f>
        <v>2021</v>
      </c>
      <c r="Q7093" s="4">
        <f>IFERROR(Table1[[#This Row],[Total Sales]]/Table1[[#This Row],[Units Sold]],4)</f>
        <v>51</v>
      </c>
      <c r="R7093" s="4">
        <f>IFERROR(Table1[[#This Row],[Operating Profit]]/Table1[[#This Row],[Units Sold]],0)</f>
        <v>21.42</v>
      </c>
      <c r="S7093" s="4">
        <f>IFERROR((Table1[[#This Row],[Total Sales]]-Table1[[#This Row],[Operating Profit]])/Table1[[#This Row],[Units Sold]],0)</f>
        <v>29.58</v>
      </c>
      <c r="T7093" s="4" t="str">
        <f>IF(Table1[[#This Row],[Profit per unit]]&gt;$V$8,"Premium","Mass")</f>
        <v>Mass</v>
      </c>
      <c r="U7093" s="4"/>
    </row>
    <row r="7094" spans="2:21" ht="14.25" customHeight="1" x14ac:dyDescent="0.3">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c r="O7094" s="4" t="str">
        <f>TEXT(Table1[[#This Row],[Invoice Date]],"mmm")</f>
        <v>Jul</v>
      </c>
      <c r="P7094" s="4">
        <f>YEAR(Table1[[#This Row],[Invoice Date]])</f>
        <v>2021</v>
      </c>
      <c r="Q7094" s="4">
        <f>IFERROR(Table1[[#This Row],[Total Sales]]/Table1[[#This Row],[Units Sold]],4)</f>
        <v>54</v>
      </c>
      <c r="R7094" s="4">
        <f>IFERROR(Table1[[#This Row],[Operating Profit]]/Table1[[#This Row],[Units Sold]],0)</f>
        <v>27.54</v>
      </c>
      <c r="S7094" s="4">
        <f>IFERROR((Table1[[#This Row],[Total Sales]]-Table1[[#This Row],[Operating Profit]])/Table1[[#This Row],[Units Sold]],0)</f>
        <v>26.46</v>
      </c>
      <c r="T7094" s="4" t="str">
        <f>IF(Table1[[#This Row],[Profit per unit]]&gt;$V$8,"Premium","Mass")</f>
        <v>Mass</v>
      </c>
      <c r="U7094" s="4"/>
    </row>
    <row r="7095" spans="2:21" ht="14.25" customHeight="1" x14ac:dyDescent="0.3">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c r="O7095" s="4" t="str">
        <f>TEXT(Table1[[#This Row],[Invoice Date]],"mmm")</f>
        <v>Aug</v>
      </c>
      <c r="P7095" s="4">
        <f>YEAR(Table1[[#This Row],[Invoice Date]])</f>
        <v>2021</v>
      </c>
      <c r="Q7095" s="4">
        <f>IFERROR(Table1[[#This Row],[Total Sales]]/Table1[[#This Row],[Units Sold]],4)</f>
        <v>47</v>
      </c>
      <c r="R7095" s="4">
        <f>IFERROR(Table1[[#This Row],[Operating Profit]]/Table1[[#This Row],[Units Sold]],0)</f>
        <v>25.85</v>
      </c>
      <c r="S7095" s="4">
        <f>IFERROR((Table1[[#This Row],[Total Sales]]-Table1[[#This Row],[Operating Profit]])/Table1[[#This Row],[Units Sold]],0)</f>
        <v>21.15</v>
      </c>
      <c r="T7095" s="4" t="str">
        <f>IF(Table1[[#This Row],[Profit per unit]]&gt;$V$8,"Premium","Mass")</f>
        <v>Mass</v>
      </c>
      <c r="U7095" s="4"/>
    </row>
    <row r="7096" spans="2:21" ht="14.25" customHeight="1" x14ac:dyDescent="0.3">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c r="O7096" s="4" t="str">
        <f>TEXT(Table1[[#This Row],[Invoice Date]],"mmm")</f>
        <v>Aug</v>
      </c>
      <c r="P7096" s="4">
        <f>YEAR(Table1[[#This Row],[Invoice Date]])</f>
        <v>2021</v>
      </c>
      <c r="Q7096" s="4">
        <f>IFERROR(Table1[[#This Row],[Total Sales]]/Table1[[#This Row],[Units Sold]],4)</f>
        <v>41</v>
      </c>
      <c r="R7096" s="4">
        <f>IFERROR(Table1[[#This Row],[Operating Profit]]/Table1[[#This Row],[Units Sold]],0)</f>
        <v>22.14</v>
      </c>
      <c r="S7096" s="4">
        <f>IFERROR((Table1[[#This Row],[Total Sales]]-Table1[[#This Row],[Operating Profit]])/Table1[[#This Row],[Units Sold]],0)</f>
        <v>18.86</v>
      </c>
      <c r="T7096" s="4" t="str">
        <f>IF(Table1[[#This Row],[Profit per unit]]&gt;$V$8,"Premium","Mass")</f>
        <v>Mass</v>
      </c>
      <c r="U7096" s="4"/>
    </row>
    <row r="7097" spans="2:21" ht="14.25" customHeight="1" x14ac:dyDescent="0.3">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c r="O7097" s="4" t="str">
        <f>TEXT(Table1[[#This Row],[Invoice Date]],"mmm")</f>
        <v>Aug</v>
      </c>
      <c r="P7097" s="4">
        <f>YEAR(Table1[[#This Row],[Invoice Date]])</f>
        <v>2021</v>
      </c>
      <c r="Q7097" s="4">
        <f>IFERROR(Table1[[#This Row],[Total Sales]]/Table1[[#This Row],[Units Sold]],4)</f>
        <v>37</v>
      </c>
      <c r="R7097" s="4">
        <f>IFERROR(Table1[[#This Row],[Operating Profit]]/Table1[[#This Row],[Units Sold]],0)</f>
        <v>17.389999999999997</v>
      </c>
      <c r="S7097" s="4">
        <f>IFERROR((Table1[[#This Row],[Total Sales]]-Table1[[#This Row],[Operating Profit]])/Table1[[#This Row],[Units Sold]],0)</f>
        <v>19.610000000000003</v>
      </c>
      <c r="T7097" s="4" t="str">
        <f>IF(Table1[[#This Row],[Profit per unit]]&gt;$V$8,"Premium","Mass")</f>
        <v>Mass</v>
      </c>
      <c r="U7097" s="4"/>
    </row>
    <row r="7098" spans="2:21" ht="14.25" customHeight="1" x14ac:dyDescent="0.3">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c r="O7098" s="4" t="str">
        <f>TEXT(Table1[[#This Row],[Invoice Date]],"mmm")</f>
        <v>Aug</v>
      </c>
      <c r="P7098" s="4">
        <f>YEAR(Table1[[#This Row],[Invoice Date]])</f>
        <v>2021</v>
      </c>
      <c r="Q7098" s="4">
        <f>IFERROR(Table1[[#This Row],[Total Sales]]/Table1[[#This Row],[Units Sold]],4)</f>
        <v>38</v>
      </c>
      <c r="R7098" s="4">
        <f>IFERROR(Table1[[#This Row],[Operating Profit]]/Table1[[#This Row],[Units Sold]],0)</f>
        <v>17.86</v>
      </c>
      <c r="S7098" s="4">
        <f>IFERROR((Table1[[#This Row],[Total Sales]]-Table1[[#This Row],[Operating Profit]])/Table1[[#This Row],[Units Sold]],0)</f>
        <v>20.14</v>
      </c>
      <c r="T7098" s="4" t="str">
        <f>IF(Table1[[#This Row],[Profit per unit]]&gt;$V$8,"Premium","Mass")</f>
        <v>Mass</v>
      </c>
      <c r="U7098" s="4"/>
    </row>
    <row r="7099" spans="2:21" ht="14.25" customHeight="1" x14ac:dyDescent="0.3">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c r="O7099" s="4" t="str">
        <f>TEXT(Table1[[#This Row],[Invoice Date]],"mmm")</f>
        <v>Aug</v>
      </c>
      <c r="P7099" s="4">
        <f>YEAR(Table1[[#This Row],[Invoice Date]])</f>
        <v>2021</v>
      </c>
      <c r="Q7099" s="4">
        <f>IFERROR(Table1[[#This Row],[Total Sales]]/Table1[[#This Row],[Units Sold]],4)</f>
        <v>47</v>
      </c>
      <c r="R7099" s="4">
        <f>IFERROR(Table1[[#This Row],[Operating Profit]]/Table1[[#This Row],[Units Sold]],0)</f>
        <v>21.149999999999995</v>
      </c>
      <c r="S7099" s="4">
        <f>IFERROR((Table1[[#This Row],[Total Sales]]-Table1[[#This Row],[Operating Profit]])/Table1[[#This Row],[Units Sold]],0)</f>
        <v>25.850000000000005</v>
      </c>
      <c r="T7099" s="4" t="str">
        <f>IF(Table1[[#This Row],[Profit per unit]]&gt;$V$8,"Premium","Mass")</f>
        <v>Mass</v>
      </c>
      <c r="U7099" s="4"/>
    </row>
    <row r="7100" spans="2:21" ht="14.25" customHeight="1" x14ac:dyDescent="0.3">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c r="O7100" s="4" t="str">
        <f>TEXT(Table1[[#This Row],[Invoice Date]],"mmm")</f>
        <v>Aug</v>
      </c>
      <c r="P7100" s="4">
        <f>YEAR(Table1[[#This Row],[Invoice Date]])</f>
        <v>2021</v>
      </c>
      <c r="Q7100" s="4">
        <f>IFERROR(Table1[[#This Row],[Total Sales]]/Table1[[#This Row],[Units Sold]],4)</f>
        <v>54</v>
      </c>
      <c r="R7100" s="4">
        <f>IFERROR(Table1[[#This Row],[Operating Profit]]/Table1[[#This Row],[Units Sold]],0)</f>
        <v>28.62</v>
      </c>
      <c r="S7100" s="4">
        <f>IFERROR((Table1[[#This Row],[Total Sales]]-Table1[[#This Row],[Operating Profit]])/Table1[[#This Row],[Units Sold]],0)</f>
        <v>25.38</v>
      </c>
      <c r="T7100" s="4" t="str">
        <f>IF(Table1[[#This Row],[Profit per unit]]&gt;$V$8,"Premium","Mass")</f>
        <v>Mass</v>
      </c>
      <c r="U7100" s="4"/>
    </row>
    <row r="7101" spans="2:21" ht="14.25" customHeight="1" x14ac:dyDescent="0.3">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c r="O7101" s="4" t="str">
        <f>TEXT(Table1[[#This Row],[Invoice Date]],"mmm")</f>
        <v>Sep</v>
      </c>
      <c r="P7101" s="4">
        <f>YEAR(Table1[[#This Row],[Invoice Date]])</f>
        <v>2021</v>
      </c>
      <c r="Q7101" s="4">
        <f>IFERROR(Table1[[#This Row],[Total Sales]]/Table1[[#This Row],[Units Sold]],4)</f>
        <v>33</v>
      </c>
      <c r="R7101" s="4">
        <f>IFERROR(Table1[[#This Row],[Operating Profit]]/Table1[[#This Row],[Units Sold]],0)</f>
        <v>17.82</v>
      </c>
      <c r="S7101" s="4">
        <f>IFERROR((Table1[[#This Row],[Total Sales]]-Table1[[#This Row],[Operating Profit]])/Table1[[#This Row],[Units Sold]],0)</f>
        <v>15.18</v>
      </c>
      <c r="T7101" s="4" t="str">
        <f>IF(Table1[[#This Row],[Profit per unit]]&gt;$V$8,"Premium","Mass")</f>
        <v>Mass</v>
      </c>
      <c r="U7101" s="4"/>
    </row>
    <row r="7102" spans="2:21" ht="14.25" customHeight="1" x14ac:dyDescent="0.3">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c r="O7102" s="4" t="str">
        <f>TEXT(Table1[[#This Row],[Invoice Date]],"mmm")</f>
        <v>Sep</v>
      </c>
      <c r="P7102" s="4">
        <f>YEAR(Table1[[#This Row],[Invoice Date]])</f>
        <v>2021</v>
      </c>
      <c r="Q7102" s="4">
        <f>IFERROR(Table1[[#This Row],[Total Sales]]/Table1[[#This Row],[Units Sold]],4)</f>
        <v>29</v>
      </c>
      <c r="R7102" s="4">
        <f>IFERROR(Table1[[#This Row],[Operating Profit]]/Table1[[#This Row],[Units Sold]],0)</f>
        <v>14.5</v>
      </c>
      <c r="S7102" s="4">
        <f>IFERROR((Table1[[#This Row],[Total Sales]]-Table1[[#This Row],[Operating Profit]])/Table1[[#This Row],[Units Sold]],0)</f>
        <v>14.5</v>
      </c>
      <c r="T7102" s="4" t="str">
        <f>IF(Table1[[#This Row],[Profit per unit]]&gt;$V$8,"Premium","Mass")</f>
        <v>Mass</v>
      </c>
      <c r="U7102" s="4"/>
    </row>
    <row r="7103" spans="2:21" ht="14.25" customHeight="1" x14ac:dyDescent="0.3">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c r="O7103" s="4" t="str">
        <f>TEXT(Table1[[#This Row],[Invoice Date]],"mmm")</f>
        <v>Sep</v>
      </c>
      <c r="P7103" s="4">
        <f>YEAR(Table1[[#This Row],[Invoice Date]])</f>
        <v>2021</v>
      </c>
      <c r="Q7103" s="4">
        <f>IFERROR(Table1[[#This Row],[Total Sales]]/Table1[[#This Row],[Units Sold]],4)</f>
        <v>23</v>
      </c>
      <c r="R7103" s="4">
        <f>IFERROR(Table1[[#This Row],[Operating Profit]]/Table1[[#This Row],[Units Sold]],0)</f>
        <v>10.809999999999999</v>
      </c>
      <c r="S7103" s="4">
        <f>IFERROR((Table1[[#This Row],[Total Sales]]-Table1[[#This Row],[Operating Profit]])/Table1[[#This Row],[Units Sold]],0)</f>
        <v>12.190000000000001</v>
      </c>
      <c r="T7103" s="4" t="str">
        <f>IF(Table1[[#This Row],[Profit per unit]]&gt;$V$8,"Premium","Mass")</f>
        <v>Mass</v>
      </c>
      <c r="U7103" s="4"/>
    </row>
    <row r="7104" spans="2:21" ht="14.25" customHeight="1" x14ac:dyDescent="0.3">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c r="O7104" s="4" t="str">
        <f>TEXT(Table1[[#This Row],[Invoice Date]],"mmm")</f>
        <v>Sep</v>
      </c>
      <c r="P7104" s="4">
        <f>YEAR(Table1[[#This Row],[Invoice Date]])</f>
        <v>2021</v>
      </c>
      <c r="Q7104" s="4">
        <f>IFERROR(Table1[[#This Row],[Total Sales]]/Table1[[#This Row],[Units Sold]],4)</f>
        <v>24</v>
      </c>
      <c r="R7104" s="4">
        <f>IFERROR(Table1[[#This Row],[Operating Profit]]/Table1[[#This Row],[Units Sold]],0)</f>
        <v>11.28</v>
      </c>
      <c r="S7104" s="4">
        <f>IFERROR((Table1[[#This Row],[Total Sales]]-Table1[[#This Row],[Operating Profit]])/Table1[[#This Row],[Units Sold]],0)</f>
        <v>12.719999999999999</v>
      </c>
      <c r="T7104" s="4" t="str">
        <f>IF(Table1[[#This Row],[Profit per unit]]&gt;$V$8,"Premium","Mass")</f>
        <v>Mass</v>
      </c>
      <c r="U7104" s="4"/>
    </row>
    <row r="7105" spans="2:21" ht="14.25" customHeight="1" x14ac:dyDescent="0.3">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c r="O7105" s="4" t="str">
        <f>TEXT(Table1[[#This Row],[Invoice Date]],"mmm")</f>
        <v>Sep</v>
      </c>
      <c r="P7105" s="4">
        <f>YEAR(Table1[[#This Row],[Invoice Date]])</f>
        <v>2021</v>
      </c>
      <c r="Q7105" s="4">
        <f>IFERROR(Table1[[#This Row],[Total Sales]]/Table1[[#This Row],[Units Sold]],4)</f>
        <v>33</v>
      </c>
      <c r="R7105" s="4">
        <f>IFERROR(Table1[[#This Row],[Operating Profit]]/Table1[[#This Row],[Units Sold]],0)</f>
        <v>13.2</v>
      </c>
      <c r="S7105" s="4">
        <f>IFERROR((Table1[[#This Row],[Total Sales]]-Table1[[#This Row],[Operating Profit]])/Table1[[#This Row],[Units Sold]],0)</f>
        <v>19.8</v>
      </c>
      <c r="T7105" s="4" t="str">
        <f>IF(Table1[[#This Row],[Profit per unit]]&gt;$V$8,"Premium","Mass")</f>
        <v>Mass</v>
      </c>
      <c r="U7105" s="4"/>
    </row>
    <row r="7106" spans="2:21" ht="14.25" customHeight="1" x14ac:dyDescent="0.3">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c r="O7106" s="4" t="str">
        <f>TEXT(Table1[[#This Row],[Invoice Date]],"mmm")</f>
        <v>Sep</v>
      </c>
      <c r="P7106" s="4">
        <f>YEAR(Table1[[#This Row],[Invoice Date]])</f>
        <v>2021</v>
      </c>
      <c r="Q7106" s="4">
        <f>IFERROR(Table1[[#This Row],[Total Sales]]/Table1[[#This Row],[Units Sold]],4)</f>
        <v>36</v>
      </c>
      <c r="R7106" s="4">
        <f>IFERROR(Table1[[#This Row],[Operating Profit]]/Table1[[#This Row],[Units Sold]],0)</f>
        <v>18.72</v>
      </c>
      <c r="S7106" s="4">
        <f>IFERROR((Table1[[#This Row],[Total Sales]]-Table1[[#This Row],[Operating Profit]])/Table1[[#This Row],[Units Sold]],0)</f>
        <v>17.28</v>
      </c>
      <c r="T7106" s="4" t="str">
        <f>IF(Table1[[#This Row],[Profit per unit]]&gt;$V$8,"Premium","Mass")</f>
        <v>Mass</v>
      </c>
      <c r="U7106" s="4"/>
    </row>
    <row r="7107" spans="2:21" ht="14.25" customHeight="1" x14ac:dyDescent="0.3">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c r="O7107" s="4" t="str">
        <f>TEXT(Table1[[#This Row],[Invoice Date]],"mmm")</f>
        <v>Oct</v>
      </c>
      <c r="P7107" s="4">
        <f>YEAR(Table1[[#This Row],[Invoice Date]])</f>
        <v>2021</v>
      </c>
      <c r="Q7107" s="4">
        <f>IFERROR(Table1[[#This Row],[Total Sales]]/Table1[[#This Row],[Units Sold]],4)</f>
        <v>41</v>
      </c>
      <c r="R7107" s="4">
        <f>IFERROR(Table1[[#This Row],[Operating Profit]]/Table1[[#This Row],[Units Sold]],0)</f>
        <v>21.730000000000004</v>
      </c>
      <c r="S7107" s="4">
        <f>IFERROR((Table1[[#This Row],[Total Sales]]-Table1[[#This Row],[Operating Profit]])/Table1[[#This Row],[Units Sold]],0)</f>
        <v>19.269999999999996</v>
      </c>
      <c r="T7107" s="4" t="str">
        <f>IF(Table1[[#This Row],[Profit per unit]]&gt;$V$8,"Premium","Mass")</f>
        <v>Mass</v>
      </c>
      <c r="U7107" s="4"/>
    </row>
    <row r="7108" spans="2:21" ht="14.25" customHeight="1" x14ac:dyDescent="0.3">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c r="O7108" s="4" t="str">
        <f>TEXT(Table1[[#This Row],[Invoice Date]],"mmm")</f>
        <v>Oct</v>
      </c>
      <c r="P7108" s="4">
        <f>YEAR(Table1[[#This Row],[Invoice Date]])</f>
        <v>2021</v>
      </c>
      <c r="Q7108" s="4">
        <f>IFERROR(Table1[[#This Row],[Total Sales]]/Table1[[#This Row],[Units Sold]],4)</f>
        <v>32</v>
      </c>
      <c r="R7108" s="4">
        <f>IFERROR(Table1[[#This Row],[Operating Profit]]/Table1[[#This Row],[Units Sold]],0)</f>
        <v>17.600000000000001</v>
      </c>
      <c r="S7108" s="4">
        <f>IFERROR((Table1[[#This Row],[Total Sales]]-Table1[[#This Row],[Operating Profit]])/Table1[[#This Row],[Units Sold]],0)</f>
        <v>14.4</v>
      </c>
      <c r="T7108" s="4" t="str">
        <f>IF(Table1[[#This Row],[Profit per unit]]&gt;$V$8,"Premium","Mass")</f>
        <v>Mass</v>
      </c>
      <c r="U7108" s="4"/>
    </row>
    <row r="7109" spans="2:21" ht="14.25" customHeight="1" x14ac:dyDescent="0.3">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c r="O7109" s="4" t="str">
        <f>TEXT(Table1[[#This Row],[Invoice Date]],"mmm")</f>
        <v>Oct</v>
      </c>
      <c r="P7109" s="4">
        <f>YEAR(Table1[[#This Row],[Invoice Date]])</f>
        <v>2021</v>
      </c>
      <c r="Q7109" s="4">
        <f>IFERROR(Table1[[#This Row],[Total Sales]]/Table1[[#This Row],[Units Sold]],4)</f>
        <v>32</v>
      </c>
      <c r="R7109" s="4">
        <f>IFERROR(Table1[[#This Row],[Operating Profit]]/Table1[[#This Row],[Units Sold]],0)</f>
        <v>15.04</v>
      </c>
      <c r="S7109" s="4">
        <f>IFERROR((Table1[[#This Row],[Total Sales]]-Table1[[#This Row],[Operating Profit]])/Table1[[#This Row],[Units Sold]],0)</f>
        <v>16.96</v>
      </c>
      <c r="T7109" s="4" t="str">
        <f>IF(Table1[[#This Row],[Profit per unit]]&gt;$V$8,"Premium","Mass")</f>
        <v>Mass</v>
      </c>
      <c r="U7109" s="4"/>
    </row>
    <row r="7110" spans="2:21" ht="14.25" customHeight="1" x14ac:dyDescent="0.3">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c r="O7110" s="4" t="str">
        <f>TEXT(Table1[[#This Row],[Invoice Date]],"mmm")</f>
        <v>Oct</v>
      </c>
      <c r="P7110" s="4">
        <f>YEAR(Table1[[#This Row],[Invoice Date]])</f>
        <v>2021</v>
      </c>
      <c r="Q7110" s="4">
        <f>IFERROR(Table1[[#This Row],[Total Sales]]/Table1[[#This Row],[Units Sold]],4)</f>
        <v>33</v>
      </c>
      <c r="R7110" s="4">
        <f>IFERROR(Table1[[#This Row],[Operating Profit]]/Table1[[#This Row],[Units Sold]],0)</f>
        <v>15.18</v>
      </c>
      <c r="S7110" s="4">
        <f>IFERROR((Table1[[#This Row],[Total Sales]]-Table1[[#This Row],[Operating Profit]])/Table1[[#This Row],[Units Sold]],0)</f>
        <v>17.82</v>
      </c>
      <c r="T7110" s="4" t="str">
        <f>IF(Table1[[#This Row],[Profit per unit]]&gt;$V$8,"Premium","Mass")</f>
        <v>Mass</v>
      </c>
      <c r="U7110" s="4"/>
    </row>
    <row r="7111" spans="2:21" ht="14.25" customHeight="1" x14ac:dyDescent="0.3">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c r="O7111" s="4" t="str">
        <f>TEXT(Table1[[#This Row],[Invoice Date]],"mmm")</f>
        <v>Oct</v>
      </c>
      <c r="P7111" s="4">
        <f>YEAR(Table1[[#This Row],[Invoice Date]])</f>
        <v>2021</v>
      </c>
      <c r="Q7111" s="4">
        <f>IFERROR(Table1[[#This Row],[Total Sales]]/Table1[[#This Row],[Units Sold]],4)</f>
        <v>41</v>
      </c>
      <c r="R7111" s="4">
        <f>IFERROR(Table1[[#This Row],[Operating Profit]]/Table1[[#This Row],[Units Sold]],0)</f>
        <v>18.04</v>
      </c>
      <c r="S7111" s="4">
        <f>IFERROR((Table1[[#This Row],[Total Sales]]-Table1[[#This Row],[Operating Profit]])/Table1[[#This Row],[Units Sold]],0)</f>
        <v>22.96</v>
      </c>
      <c r="T7111" s="4" t="str">
        <f>IF(Table1[[#This Row],[Profit per unit]]&gt;$V$8,"Premium","Mass")</f>
        <v>Mass</v>
      </c>
      <c r="U7111" s="4"/>
    </row>
    <row r="7112" spans="2:21" ht="14.25" customHeight="1" x14ac:dyDescent="0.3">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c r="O7112" s="4" t="str">
        <f>TEXT(Table1[[#This Row],[Invoice Date]],"mmm")</f>
        <v>Oct</v>
      </c>
      <c r="P7112" s="4">
        <f>YEAR(Table1[[#This Row],[Invoice Date]])</f>
        <v>2021</v>
      </c>
      <c r="Q7112" s="4">
        <f>IFERROR(Table1[[#This Row],[Total Sales]]/Table1[[#This Row],[Units Sold]],4)</f>
        <v>48</v>
      </c>
      <c r="R7112" s="4">
        <f>IFERROR(Table1[[#This Row],[Operating Profit]]/Table1[[#This Row],[Units Sold]],0)</f>
        <v>25.44</v>
      </c>
      <c r="S7112" s="4">
        <f>IFERROR((Table1[[#This Row],[Total Sales]]-Table1[[#This Row],[Operating Profit]])/Table1[[#This Row],[Units Sold]],0)</f>
        <v>22.56</v>
      </c>
      <c r="T7112" s="4" t="str">
        <f>IF(Table1[[#This Row],[Profit per unit]]&gt;$V$8,"Premium","Mass")</f>
        <v>Mass</v>
      </c>
      <c r="U7112" s="4"/>
    </row>
    <row r="7113" spans="2:21" ht="14.25" customHeight="1" x14ac:dyDescent="0.3">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c r="O7113" s="4" t="str">
        <f>TEXT(Table1[[#This Row],[Invoice Date]],"mmm")</f>
        <v>Nov</v>
      </c>
      <c r="P7113" s="4">
        <f>YEAR(Table1[[#This Row],[Invoice Date]])</f>
        <v>2021</v>
      </c>
      <c r="Q7113" s="4">
        <f>IFERROR(Table1[[#This Row],[Total Sales]]/Table1[[#This Row],[Units Sold]],4)</f>
        <v>41</v>
      </c>
      <c r="R7113" s="4">
        <f>IFERROR(Table1[[#This Row],[Operating Profit]]/Table1[[#This Row],[Units Sold]],0)</f>
        <v>20.91</v>
      </c>
      <c r="S7113" s="4">
        <f>IFERROR((Table1[[#This Row],[Total Sales]]-Table1[[#This Row],[Operating Profit]])/Table1[[#This Row],[Units Sold]],0)</f>
        <v>20.09</v>
      </c>
      <c r="T7113" s="4" t="str">
        <f>IF(Table1[[#This Row],[Profit per unit]]&gt;$V$8,"Premium","Mass")</f>
        <v>Mass</v>
      </c>
      <c r="U7113" s="4"/>
    </row>
    <row r="7114" spans="2:21" ht="14.25" customHeight="1" x14ac:dyDescent="0.3">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c r="O7114" s="4" t="str">
        <f>TEXT(Table1[[#This Row],[Invoice Date]],"mmm")</f>
        <v>Nov</v>
      </c>
      <c r="P7114" s="4">
        <f>YEAR(Table1[[#This Row],[Invoice Date]])</f>
        <v>2021</v>
      </c>
      <c r="Q7114" s="4">
        <f>IFERROR(Table1[[#This Row],[Total Sales]]/Table1[[#This Row],[Units Sold]],4)</f>
        <v>33</v>
      </c>
      <c r="R7114" s="4">
        <f>IFERROR(Table1[[#This Row],[Operating Profit]]/Table1[[#This Row],[Units Sold]],0)</f>
        <v>18.150000000000002</v>
      </c>
      <c r="S7114" s="4">
        <f>IFERROR((Table1[[#This Row],[Total Sales]]-Table1[[#This Row],[Operating Profit]])/Table1[[#This Row],[Units Sold]],0)</f>
        <v>14.85</v>
      </c>
      <c r="T7114" s="4" t="str">
        <f>IF(Table1[[#This Row],[Profit per unit]]&gt;$V$8,"Premium","Mass")</f>
        <v>Mass</v>
      </c>
      <c r="U7114" s="4"/>
    </row>
    <row r="7115" spans="2:21" ht="14.25" customHeight="1" x14ac:dyDescent="0.3">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c r="O7115" s="4" t="str">
        <f>TEXT(Table1[[#This Row],[Invoice Date]],"mmm")</f>
        <v>Nov</v>
      </c>
      <c r="P7115" s="4">
        <f>YEAR(Table1[[#This Row],[Invoice Date]])</f>
        <v>2021</v>
      </c>
      <c r="Q7115" s="4">
        <f>IFERROR(Table1[[#This Row],[Total Sales]]/Table1[[#This Row],[Units Sold]],4)</f>
        <v>32</v>
      </c>
      <c r="R7115" s="4">
        <f>IFERROR(Table1[[#This Row],[Operating Profit]]/Table1[[#This Row],[Units Sold]],0)</f>
        <v>15.359999999999998</v>
      </c>
      <c r="S7115" s="4">
        <f>IFERROR((Table1[[#This Row],[Total Sales]]-Table1[[#This Row],[Operating Profit]])/Table1[[#This Row],[Units Sold]],0)</f>
        <v>16.64</v>
      </c>
      <c r="T7115" s="4" t="str">
        <f>IF(Table1[[#This Row],[Profit per unit]]&gt;$V$8,"Premium","Mass")</f>
        <v>Mass</v>
      </c>
      <c r="U7115" s="4"/>
    </row>
    <row r="7116" spans="2:21" ht="14.25" customHeight="1" x14ac:dyDescent="0.3">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c r="O7116" s="4" t="str">
        <f>TEXT(Table1[[#This Row],[Invoice Date]],"mmm")</f>
        <v>Nov</v>
      </c>
      <c r="P7116" s="4">
        <f>YEAR(Table1[[#This Row],[Invoice Date]])</f>
        <v>2021</v>
      </c>
      <c r="Q7116" s="4">
        <f>IFERROR(Table1[[#This Row],[Total Sales]]/Table1[[#This Row],[Units Sold]],4)</f>
        <v>34</v>
      </c>
      <c r="R7116" s="4">
        <f>IFERROR(Table1[[#This Row],[Operating Profit]]/Table1[[#This Row],[Units Sold]],0)</f>
        <v>17</v>
      </c>
      <c r="S7116" s="4">
        <f>IFERROR((Table1[[#This Row],[Total Sales]]-Table1[[#This Row],[Operating Profit]])/Table1[[#This Row],[Units Sold]],0)</f>
        <v>17</v>
      </c>
      <c r="T7116" s="4" t="str">
        <f>IF(Table1[[#This Row],[Profit per unit]]&gt;$V$8,"Premium","Mass")</f>
        <v>Mass</v>
      </c>
      <c r="U7116" s="4"/>
    </row>
    <row r="7117" spans="2:21" ht="14.25" customHeight="1" x14ac:dyDescent="0.3">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c r="O7117" s="4" t="str">
        <f>TEXT(Table1[[#This Row],[Invoice Date]],"mmm")</f>
        <v>Nov</v>
      </c>
      <c r="P7117" s="4">
        <f>YEAR(Table1[[#This Row],[Invoice Date]])</f>
        <v>2021</v>
      </c>
      <c r="Q7117" s="4">
        <f>IFERROR(Table1[[#This Row],[Total Sales]]/Table1[[#This Row],[Units Sold]],4)</f>
        <v>55</v>
      </c>
      <c r="R7117" s="4">
        <f>IFERROR(Table1[[#This Row],[Operating Profit]]/Table1[[#This Row],[Units Sold]],0)</f>
        <v>22</v>
      </c>
      <c r="S7117" s="4">
        <f>IFERROR((Table1[[#This Row],[Total Sales]]-Table1[[#This Row],[Operating Profit]])/Table1[[#This Row],[Units Sold]],0)</f>
        <v>33</v>
      </c>
      <c r="T7117" s="4" t="str">
        <f>IF(Table1[[#This Row],[Profit per unit]]&gt;$V$8,"Premium","Mass")</f>
        <v>Mass</v>
      </c>
      <c r="U7117" s="4"/>
    </row>
    <row r="7118" spans="2:21" ht="14.25" customHeight="1" x14ac:dyDescent="0.3">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c r="O7118" s="4" t="str">
        <f>TEXT(Table1[[#This Row],[Invoice Date]],"mmm")</f>
        <v>Nov</v>
      </c>
      <c r="P7118" s="4">
        <f>YEAR(Table1[[#This Row],[Invoice Date]])</f>
        <v>2021</v>
      </c>
      <c r="Q7118" s="4">
        <f>IFERROR(Table1[[#This Row],[Total Sales]]/Table1[[#This Row],[Units Sold]],4)</f>
        <v>61</v>
      </c>
      <c r="R7118" s="4">
        <f>IFERROR(Table1[[#This Row],[Operating Profit]]/Table1[[#This Row],[Units Sold]],0)</f>
        <v>32.940000000000005</v>
      </c>
      <c r="S7118" s="4">
        <f>IFERROR((Table1[[#This Row],[Total Sales]]-Table1[[#This Row],[Operating Profit]])/Table1[[#This Row],[Units Sold]],0)</f>
        <v>28.059999999999995</v>
      </c>
      <c r="T7118" s="4" t="str">
        <f>IF(Table1[[#This Row],[Profit per unit]]&gt;$V$8,"Premium","Mass")</f>
        <v>Mass</v>
      </c>
      <c r="U7118" s="4"/>
    </row>
    <row r="7119" spans="2:21" ht="14.25" customHeight="1" x14ac:dyDescent="0.3">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c r="O7119" s="4" t="str">
        <f>TEXT(Table1[[#This Row],[Invoice Date]],"mmm")</f>
        <v>Dec</v>
      </c>
      <c r="P7119" s="4">
        <f>YEAR(Table1[[#This Row],[Invoice Date]])</f>
        <v>2021</v>
      </c>
      <c r="Q7119" s="4">
        <f>IFERROR(Table1[[#This Row],[Total Sales]]/Table1[[#This Row],[Units Sold]],4)</f>
        <v>58</v>
      </c>
      <c r="R7119" s="4">
        <f>IFERROR(Table1[[#This Row],[Operating Profit]]/Table1[[#This Row],[Units Sold]],0)</f>
        <v>29.58</v>
      </c>
      <c r="S7119" s="4">
        <f>IFERROR((Table1[[#This Row],[Total Sales]]-Table1[[#This Row],[Operating Profit]])/Table1[[#This Row],[Units Sold]],0)</f>
        <v>28.42</v>
      </c>
      <c r="T7119" s="4" t="str">
        <f>IF(Table1[[#This Row],[Profit per unit]]&gt;$V$8,"Premium","Mass")</f>
        <v>Mass</v>
      </c>
      <c r="U7119" s="4"/>
    </row>
    <row r="7120" spans="2:21" ht="14.25" customHeight="1" x14ac:dyDescent="0.3">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c r="O7120" s="4" t="str">
        <f>TEXT(Table1[[#This Row],[Invoice Date]],"mmm")</f>
        <v>Dec</v>
      </c>
      <c r="P7120" s="4">
        <f>YEAR(Table1[[#This Row],[Invoice Date]])</f>
        <v>2021</v>
      </c>
      <c r="Q7120" s="4">
        <f>IFERROR(Table1[[#This Row],[Total Sales]]/Table1[[#This Row],[Units Sold]],4)</f>
        <v>49</v>
      </c>
      <c r="R7120" s="4">
        <f>IFERROR(Table1[[#This Row],[Operating Profit]]/Table1[[#This Row],[Units Sold]],0)</f>
        <v>26.950000000000003</v>
      </c>
      <c r="S7120" s="4">
        <f>IFERROR((Table1[[#This Row],[Total Sales]]-Table1[[#This Row],[Operating Profit]])/Table1[[#This Row],[Units Sold]],0)</f>
        <v>22.049999999999997</v>
      </c>
      <c r="T7120" s="4" t="str">
        <f>IF(Table1[[#This Row],[Profit per unit]]&gt;$V$8,"Premium","Mass")</f>
        <v>Mass</v>
      </c>
      <c r="U7120" s="4"/>
    </row>
    <row r="7121" spans="2:21" ht="14.25" customHeight="1" x14ac:dyDescent="0.3">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c r="O7121" s="4" t="str">
        <f>TEXT(Table1[[#This Row],[Invoice Date]],"mmm")</f>
        <v>Dec</v>
      </c>
      <c r="P7121" s="4">
        <f>YEAR(Table1[[#This Row],[Invoice Date]])</f>
        <v>2021</v>
      </c>
      <c r="Q7121" s="4">
        <f>IFERROR(Table1[[#This Row],[Total Sales]]/Table1[[#This Row],[Units Sold]],4)</f>
        <v>49</v>
      </c>
      <c r="R7121" s="4">
        <f>IFERROR(Table1[[#This Row],[Operating Profit]]/Table1[[#This Row],[Units Sold]],0)</f>
        <v>22.54</v>
      </c>
      <c r="S7121" s="4">
        <f>IFERROR((Table1[[#This Row],[Total Sales]]-Table1[[#This Row],[Operating Profit]])/Table1[[#This Row],[Units Sold]],0)</f>
        <v>26.46</v>
      </c>
      <c r="T7121" s="4" t="str">
        <f>IF(Table1[[#This Row],[Profit per unit]]&gt;$V$8,"Premium","Mass")</f>
        <v>Mass</v>
      </c>
      <c r="U7121" s="4"/>
    </row>
    <row r="7122" spans="2:21" ht="14.25" customHeight="1" x14ac:dyDescent="0.3">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c r="O7122" s="4" t="str">
        <f>TEXT(Table1[[#This Row],[Invoice Date]],"mmm")</f>
        <v>Dec</v>
      </c>
      <c r="P7122" s="4">
        <f>YEAR(Table1[[#This Row],[Invoice Date]])</f>
        <v>2021</v>
      </c>
      <c r="Q7122" s="4">
        <f>IFERROR(Table1[[#This Row],[Total Sales]]/Table1[[#This Row],[Units Sold]],4)</f>
        <v>45</v>
      </c>
      <c r="R7122" s="4">
        <f>IFERROR(Table1[[#This Row],[Operating Profit]]/Table1[[#This Row],[Units Sold]],0)</f>
        <v>22.5</v>
      </c>
      <c r="S7122" s="4">
        <f>IFERROR((Table1[[#This Row],[Total Sales]]-Table1[[#This Row],[Operating Profit]])/Table1[[#This Row],[Units Sold]],0)</f>
        <v>22.5</v>
      </c>
      <c r="T7122" s="4" t="str">
        <f>IF(Table1[[#This Row],[Profit per unit]]&gt;$V$8,"Premium","Mass")</f>
        <v>Mass</v>
      </c>
      <c r="U7122" s="4"/>
    </row>
    <row r="7123" spans="2:21" ht="14.25" customHeight="1" x14ac:dyDescent="0.3">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c r="O7123" s="4" t="str">
        <f>TEXT(Table1[[#This Row],[Invoice Date]],"mmm")</f>
        <v>Dec</v>
      </c>
      <c r="P7123" s="4">
        <f>YEAR(Table1[[#This Row],[Invoice Date]])</f>
        <v>2021</v>
      </c>
      <c r="Q7123" s="4">
        <f>IFERROR(Table1[[#This Row],[Total Sales]]/Table1[[#This Row],[Units Sold]],4)</f>
        <v>54</v>
      </c>
      <c r="R7123" s="4">
        <f>IFERROR(Table1[[#This Row],[Operating Profit]]/Table1[[#This Row],[Units Sold]],0)</f>
        <v>23.22</v>
      </c>
      <c r="S7123" s="4">
        <f>IFERROR((Table1[[#This Row],[Total Sales]]-Table1[[#This Row],[Operating Profit]])/Table1[[#This Row],[Units Sold]],0)</f>
        <v>30.78</v>
      </c>
      <c r="T7123" s="4" t="str">
        <f>IF(Table1[[#This Row],[Profit per unit]]&gt;$V$8,"Premium","Mass")</f>
        <v>Mass</v>
      </c>
      <c r="U7123" s="4"/>
    </row>
    <row r="7124" spans="2:21" ht="14.25" customHeight="1" x14ac:dyDescent="0.3">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c r="O7124" s="4" t="str">
        <f>TEXT(Table1[[#This Row],[Invoice Date]],"mmm")</f>
        <v>Dec</v>
      </c>
      <c r="P7124" s="4">
        <f>YEAR(Table1[[#This Row],[Invoice Date]])</f>
        <v>2021</v>
      </c>
      <c r="Q7124" s="4">
        <f>IFERROR(Table1[[#This Row],[Total Sales]]/Table1[[#This Row],[Units Sold]],4)</f>
        <v>62</v>
      </c>
      <c r="R7124" s="4">
        <f>IFERROR(Table1[[#This Row],[Operating Profit]]/Table1[[#This Row],[Units Sold]],0)</f>
        <v>31</v>
      </c>
      <c r="S7124" s="4">
        <f>IFERROR((Table1[[#This Row],[Total Sales]]-Table1[[#This Row],[Operating Profit]])/Table1[[#This Row],[Units Sold]],0)</f>
        <v>31</v>
      </c>
      <c r="T7124" s="4" t="str">
        <f>IF(Table1[[#This Row],[Profit per unit]]&gt;$V$8,"Premium","Mass")</f>
        <v>Mass</v>
      </c>
      <c r="U7124" s="4"/>
    </row>
    <row r="7125" spans="2:21" ht="14.25" customHeight="1" x14ac:dyDescent="0.3">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c r="O7125" s="4" t="str">
        <f>TEXT(Table1[[#This Row],[Invoice Date]],"mmm")</f>
        <v>Jan</v>
      </c>
      <c r="P7125" s="4">
        <f>YEAR(Table1[[#This Row],[Invoice Date]])</f>
        <v>2021</v>
      </c>
      <c r="Q7125" s="4">
        <f>IFERROR(Table1[[#This Row],[Total Sales]]/Table1[[#This Row],[Units Sold]],4)</f>
        <v>32</v>
      </c>
      <c r="R7125" s="4">
        <f>IFERROR(Table1[[#This Row],[Operating Profit]]/Table1[[#This Row],[Units Sold]],0)</f>
        <v>16.64</v>
      </c>
      <c r="S7125" s="4">
        <f>IFERROR((Table1[[#This Row],[Total Sales]]-Table1[[#This Row],[Operating Profit]])/Table1[[#This Row],[Units Sold]],0)</f>
        <v>15.36</v>
      </c>
      <c r="T7125" s="4" t="str">
        <f>IF(Table1[[#This Row],[Profit per unit]]&gt;$V$8,"Premium","Mass")</f>
        <v>Mass</v>
      </c>
      <c r="U7125" s="4"/>
    </row>
    <row r="7126" spans="2:21" ht="14.25" customHeight="1" x14ac:dyDescent="0.3">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c r="O7126" s="4" t="str">
        <f>TEXT(Table1[[#This Row],[Invoice Date]],"mmm")</f>
        <v>Jan</v>
      </c>
      <c r="P7126" s="4">
        <f>YEAR(Table1[[#This Row],[Invoice Date]])</f>
        <v>2021</v>
      </c>
      <c r="Q7126" s="4">
        <f>IFERROR(Table1[[#This Row],[Total Sales]]/Table1[[#This Row],[Units Sold]],4)</f>
        <v>32</v>
      </c>
      <c r="R7126" s="4">
        <f>IFERROR(Table1[[#This Row],[Operating Profit]]/Table1[[#This Row],[Units Sold]],0)</f>
        <v>17.600000000000001</v>
      </c>
      <c r="S7126" s="4">
        <f>IFERROR((Table1[[#This Row],[Total Sales]]-Table1[[#This Row],[Operating Profit]])/Table1[[#This Row],[Units Sold]],0)</f>
        <v>14.4</v>
      </c>
      <c r="T7126" s="4" t="str">
        <f>IF(Table1[[#This Row],[Profit per unit]]&gt;$V$8,"Premium","Mass")</f>
        <v>Mass</v>
      </c>
      <c r="U7126" s="4"/>
    </row>
    <row r="7127" spans="2:21" ht="14.25" customHeight="1" x14ac:dyDescent="0.3">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c r="O7127" s="4" t="str">
        <f>TEXT(Table1[[#This Row],[Invoice Date]],"mmm")</f>
        <v>Jan</v>
      </c>
      <c r="P7127" s="4">
        <f>YEAR(Table1[[#This Row],[Invoice Date]])</f>
        <v>2021</v>
      </c>
      <c r="Q7127" s="4">
        <f>IFERROR(Table1[[#This Row],[Total Sales]]/Table1[[#This Row],[Units Sold]],4)</f>
        <v>25</v>
      </c>
      <c r="R7127" s="4">
        <f>IFERROR(Table1[[#This Row],[Operating Profit]]/Table1[[#This Row],[Units Sold]],0)</f>
        <v>13.75</v>
      </c>
      <c r="S7127" s="4">
        <f>IFERROR((Table1[[#This Row],[Total Sales]]-Table1[[#This Row],[Operating Profit]])/Table1[[#This Row],[Units Sold]],0)</f>
        <v>11.25</v>
      </c>
      <c r="T7127" s="4" t="str">
        <f>IF(Table1[[#This Row],[Profit per unit]]&gt;$V$8,"Premium","Mass")</f>
        <v>Mass</v>
      </c>
      <c r="U7127" s="4"/>
    </row>
    <row r="7128" spans="2:21" ht="14.25" customHeight="1" x14ac:dyDescent="0.3">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c r="O7128" s="4" t="str">
        <f>TEXT(Table1[[#This Row],[Invoice Date]],"mmm")</f>
        <v>Jan</v>
      </c>
      <c r="P7128" s="4">
        <f>YEAR(Table1[[#This Row],[Invoice Date]])</f>
        <v>2021</v>
      </c>
      <c r="Q7128" s="4">
        <f>IFERROR(Table1[[#This Row],[Total Sales]]/Table1[[#This Row],[Units Sold]],4)</f>
        <v>29</v>
      </c>
      <c r="R7128" s="4">
        <f>IFERROR(Table1[[#This Row],[Operating Profit]]/Table1[[#This Row],[Units Sold]],0)</f>
        <v>15.66</v>
      </c>
      <c r="S7128" s="4">
        <f>IFERROR((Table1[[#This Row],[Total Sales]]-Table1[[#This Row],[Operating Profit]])/Table1[[#This Row],[Units Sold]],0)</f>
        <v>13.34</v>
      </c>
      <c r="T7128" s="4" t="str">
        <f>IF(Table1[[#This Row],[Profit per unit]]&gt;$V$8,"Premium","Mass")</f>
        <v>Mass</v>
      </c>
      <c r="U7128" s="4"/>
    </row>
    <row r="7129" spans="2:21" ht="14.25" customHeight="1" x14ac:dyDescent="0.3">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c r="O7129" s="4" t="str">
        <f>TEXT(Table1[[#This Row],[Invoice Date]],"mmm")</f>
        <v>Jan</v>
      </c>
      <c r="P7129" s="4">
        <f>YEAR(Table1[[#This Row],[Invoice Date]])</f>
        <v>2021</v>
      </c>
      <c r="Q7129" s="4">
        <f>IFERROR(Table1[[#This Row],[Total Sales]]/Table1[[#This Row],[Units Sold]],4)</f>
        <v>41</v>
      </c>
      <c r="R7129" s="4">
        <f>IFERROR(Table1[[#This Row],[Operating Profit]]/Table1[[#This Row],[Units Sold]],0)</f>
        <v>20.91</v>
      </c>
      <c r="S7129" s="4">
        <f>IFERROR((Table1[[#This Row],[Total Sales]]-Table1[[#This Row],[Operating Profit]])/Table1[[#This Row],[Units Sold]],0)</f>
        <v>20.09</v>
      </c>
      <c r="T7129" s="4" t="str">
        <f>IF(Table1[[#This Row],[Profit per unit]]&gt;$V$8,"Premium","Mass")</f>
        <v>Mass</v>
      </c>
      <c r="U7129" s="4"/>
    </row>
    <row r="7130" spans="2:21" ht="14.25" customHeight="1" x14ac:dyDescent="0.3">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c r="O7130" s="4" t="str">
        <f>TEXT(Table1[[#This Row],[Invoice Date]],"mmm")</f>
        <v>Jan</v>
      </c>
      <c r="P7130" s="4">
        <f>YEAR(Table1[[#This Row],[Invoice Date]])</f>
        <v>2021</v>
      </c>
      <c r="Q7130" s="4">
        <f>IFERROR(Table1[[#This Row],[Total Sales]]/Table1[[#This Row],[Units Sold]],4)</f>
        <v>34</v>
      </c>
      <c r="R7130" s="4">
        <f>IFERROR(Table1[[#This Row],[Operating Profit]]/Table1[[#This Row],[Units Sold]],0)</f>
        <v>17</v>
      </c>
      <c r="S7130" s="4">
        <f>IFERROR((Table1[[#This Row],[Total Sales]]-Table1[[#This Row],[Operating Profit]])/Table1[[#This Row],[Units Sold]],0)</f>
        <v>17</v>
      </c>
      <c r="T7130" s="4" t="str">
        <f>IF(Table1[[#This Row],[Profit per unit]]&gt;$V$8,"Premium","Mass")</f>
        <v>Mass</v>
      </c>
      <c r="U7130" s="4"/>
    </row>
    <row r="7131" spans="2:21" ht="14.25" customHeight="1" x14ac:dyDescent="0.3">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c r="O7131" s="4" t="str">
        <f>TEXT(Table1[[#This Row],[Invoice Date]],"mmm")</f>
        <v>Feb</v>
      </c>
      <c r="P7131" s="4">
        <f>YEAR(Table1[[#This Row],[Invoice Date]])</f>
        <v>2021</v>
      </c>
      <c r="Q7131" s="4">
        <f>IFERROR(Table1[[#This Row],[Total Sales]]/Table1[[#This Row],[Units Sold]],4)</f>
        <v>33</v>
      </c>
      <c r="R7131" s="4">
        <f>IFERROR(Table1[[#This Row],[Operating Profit]]/Table1[[#This Row],[Units Sold]],0)</f>
        <v>17.82</v>
      </c>
      <c r="S7131" s="4">
        <f>IFERROR((Table1[[#This Row],[Total Sales]]-Table1[[#This Row],[Operating Profit]])/Table1[[#This Row],[Units Sold]],0)</f>
        <v>15.179999999999998</v>
      </c>
      <c r="T7131" s="4" t="str">
        <f>IF(Table1[[#This Row],[Profit per unit]]&gt;$V$8,"Premium","Mass")</f>
        <v>Mass</v>
      </c>
      <c r="U7131" s="4"/>
    </row>
    <row r="7132" spans="2:21" ht="14.25" customHeight="1" x14ac:dyDescent="0.3">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c r="O7132" s="4" t="str">
        <f>TEXT(Table1[[#This Row],[Invoice Date]],"mmm")</f>
        <v>Feb</v>
      </c>
      <c r="P7132" s="4">
        <f>YEAR(Table1[[#This Row],[Invoice Date]])</f>
        <v>2021</v>
      </c>
      <c r="Q7132" s="4">
        <f>IFERROR(Table1[[#This Row],[Total Sales]]/Table1[[#This Row],[Units Sold]],4)</f>
        <v>38</v>
      </c>
      <c r="R7132" s="4">
        <f>IFERROR(Table1[[#This Row],[Operating Profit]]/Table1[[#This Row],[Units Sold]],0)</f>
        <v>20.9</v>
      </c>
      <c r="S7132" s="4">
        <f>IFERROR((Table1[[#This Row],[Total Sales]]-Table1[[#This Row],[Operating Profit]])/Table1[[#This Row],[Units Sold]],0)</f>
        <v>17.100000000000001</v>
      </c>
      <c r="T7132" s="4" t="str">
        <f>IF(Table1[[#This Row],[Profit per unit]]&gt;$V$8,"Premium","Mass")</f>
        <v>Mass</v>
      </c>
      <c r="U7132" s="4"/>
    </row>
    <row r="7133" spans="2:21" ht="14.25" customHeight="1" x14ac:dyDescent="0.3">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c r="O7133" s="4" t="str">
        <f>TEXT(Table1[[#This Row],[Invoice Date]],"mmm")</f>
        <v>Feb</v>
      </c>
      <c r="P7133" s="4">
        <f>YEAR(Table1[[#This Row],[Invoice Date]])</f>
        <v>2021</v>
      </c>
      <c r="Q7133" s="4">
        <f>IFERROR(Table1[[#This Row],[Total Sales]]/Table1[[#This Row],[Units Sold]],4)</f>
        <v>27</v>
      </c>
      <c r="R7133" s="4">
        <f>IFERROR(Table1[[#This Row],[Operating Profit]]/Table1[[#This Row],[Units Sold]],0)</f>
        <v>13.77</v>
      </c>
      <c r="S7133" s="4">
        <f>IFERROR((Table1[[#This Row],[Total Sales]]-Table1[[#This Row],[Operating Profit]])/Table1[[#This Row],[Units Sold]],0)</f>
        <v>13.23</v>
      </c>
      <c r="T7133" s="4" t="str">
        <f>IF(Table1[[#This Row],[Profit per unit]]&gt;$V$8,"Premium","Mass")</f>
        <v>Mass</v>
      </c>
      <c r="U7133" s="4"/>
    </row>
    <row r="7134" spans="2:21" ht="14.25" customHeight="1" x14ac:dyDescent="0.3">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c r="O7134" s="4" t="str">
        <f>TEXT(Table1[[#This Row],[Invoice Date]],"mmm")</f>
        <v>Feb</v>
      </c>
      <c r="P7134" s="4">
        <f>YEAR(Table1[[#This Row],[Invoice Date]])</f>
        <v>2021</v>
      </c>
      <c r="Q7134" s="4">
        <f>IFERROR(Table1[[#This Row],[Total Sales]]/Table1[[#This Row],[Units Sold]],4)</f>
        <v>34</v>
      </c>
      <c r="R7134" s="4">
        <f>IFERROR(Table1[[#This Row],[Operating Profit]]/Table1[[#This Row],[Units Sold]],0)</f>
        <v>18.02</v>
      </c>
      <c r="S7134" s="4">
        <f>IFERROR((Table1[[#This Row],[Total Sales]]-Table1[[#This Row],[Operating Profit]])/Table1[[#This Row],[Units Sold]],0)</f>
        <v>15.98</v>
      </c>
      <c r="T7134" s="4" t="str">
        <f>IF(Table1[[#This Row],[Profit per unit]]&gt;$V$8,"Premium","Mass")</f>
        <v>Mass</v>
      </c>
      <c r="U7134" s="4"/>
    </row>
    <row r="7135" spans="2:21" ht="14.25" customHeight="1" x14ac:dyDescent="0.3">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c r="O7135" s="4" t="str">
        <f>TEXT(Table1[[#This Row],[Invoice Date]],"mmm")</f>
        <v>Feb</v>
      </c>
      <c r="P7135" s="4">
        <f>YEAR(Table1[[#This Row],[Invoice Date]])</f>
        <v>2021</v>
      </c>
      <c r="Q7135" s="4">
        <f>IFERROR(Table1[[#This Row],[Total Sales]]/Table1[[#This Row],[Units Sold]],4)</f>
        <v>48</v>
      </c>
      <c r="R7135" s="4">
        <f>IFERROR(Table1[[#This Row],[Operating Profit]]/Table1[[#This Row],[Units Sold]],0)</f>
        <v>25.44</v>
      </c>
      <c r="S7135" s="4">
        <f>IFERROR((Table1[[#This Row],[Total Sales]]-Table1[[#This Row],[Operating Profit]])/Table1[[#This Row],[Units Sold]],0)</f>
        <v>22.56</v>
      </c>
      <c r="T7135" s="4" t="str">
        <f>IF(Table1[[#This Row],[Profit per unit]]&gt;$V$8,"Premium","Mass")</f>
        <v>Mass</v>
      </c>
      <c r="U7135" s="4"/>
    </row>
    <row r="7136" spans="2:21" ht="14.25" customHeight="1" x14ac:dyDescent="0.3">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c r="O7136" s="4" t="str">
        <f>TEXT(Table1[[#This Row],[Invoice Date]],"mmm")</f>
        <v>Feb</v>
      </c>
      <c r="P7136" s="4">
        <f>YEAR(Table1[[#This Row],[Invoice Date]])</f>
        <v>2021</v>
      </c>
      <c r="Q7136" s="4">
        <f>IFERROR(Table1[[#This Row],[Total Sales]]/Table1[[#This Row],[Units Sold]],4)</f>
        <v>24</v>
      </c>
      <c r="R7136" s="4">
        <f>IFERROR(Table1[[#This Row],[Operating Profit]]/Table1[[#This Row],[Units Sold]],0)</f>
        <v>12.96</v>
      </c>
      <c r="S7136" s="4">
        <f>IFERROR((Table1[[#This Row],[Total Sales]]-Table1[[#This Row],[Operating Profit]])/Table1[[#This Row],[Units Sold]],0)</f>
        <v>11.04</v>
      </c>
      <c r="T7136" s="4" t="str">
        <f>IF(Table1[[#This Row],[Profit per unit]]&gt;$V$8,"Premium","Mass")</f>
        <v>Mass</v>
      </c>
      <c r="U7136" s="4"/>
    </row>
    <row r="7137" spans="2:21" ht="14.25" customHeight="1" x14ac:dyDescent="0.3">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c r="O7137" s="4" t="str">
        <f>TEXT(Table1[[#This Row],[Invoice Date]],"mmm")</f>
        <v>Mar</v>
      </c>
      <c r="P7137" s="4">
        <f>YEAR(Table1[[#This Row],[Invoice Date]])</f>
        <v>2021</v>
      </c>
      <c r="Q7137" s="4">
        <f>IFERROR(Table1[[#This Row],[Total Sales]]/Table1[[#This Row],[Units Sold]],4)</f>
        <v>28</v>
      </c>
      <c r="R7137" s="4">
        <f>IFERROR(Table1[[#This Row],[Operating Profit]]/Table1[[#This Row],[Units Sold]],0)</f>
        <v>14.28</v>
      </c>
      <c r="S7137" s="4">
        <f>IFERROR((Table1[[#This Row],[Total Sales]]-Table1[[#This Row],[Operating Profit]])/Table1[[#This Row],[Units Sold]],0)</f>
        <v>13.72</v>
      </c>
      <c r="T7137" s="4" t="str">
        <f>IF(Table1[[#This Row],[Profit per unit]]&gt;$V$8,"Premium","Mass")</f>
        <v>Mass</v>
      </c>
      <c r="U7137" s="4"/>
    </row>
    <row r="7138" spans="2:21" ht="14.25" customHeight="1" x14ac:dyDescent="0.3">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c r="O7138" s="4" t="str">
        <f>TEXT(Table1[[#This Row],[Invoice Date]],"mmm")</f>
        <v>Mar</v>
      </c>
      <c r="P7138" s="4">
        <f>YEAR(Table1[[#This Row],[Invoice Date]])</f>
        <v>2021</v>
      </c>
      <c r="Q7138" s="4">
        <f>IFERROR(Table1[[#This Row],[Total Sales]]/Table1[[#This Row],[Units Sold]],4)</f>
        <v>27</v>
      </c>
      <c r="R7138" s="4">
        <f>IFERROR(Table1[[#This Row],[Operating Profit]]/Table1[[#This Row],[Units Sold]],0)</f>
        <v>14.580000000000002</v>
      </c>
      <c r="S7138" s="4">
        <f>IFERROR((Table1[[#This Row],[Total Sales]]-Table1[[#This Row],[Operating Profit]])/Table1[[#This Row],[Units Sold]],0)</f>
        <v>12.419999999999998</v>
      </c>
      <c r="T7138" s="4" t="str">
        <f>IF(Table1[[#This Row],[Profit per unit]]&gt;$V$8,"Premium","Mass")</f>
        <v>Mass</v>
      </c>
      <c r="U7138" s="4"/>
    </row>
    <row r="7139" spans="2:21" ht="14.25" customHeight="1" x14ac:dyDescent="0.3">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c r="O7139" s="4" t="str">
        <f>TEXT(Table1[[#This Row],[Invoice Date]],"mmm")</f>
        <v>Mar</v>
      </c>
      <c r="P7139" s="4">
        <f>YEAR(Table1[[#This Row],[Invoice Date]])</f>
        <v>2021</v>
      </c>
      <c r="Q7139" s="4">
        <f>IFERROR(Table1[[#This Row],[Total Sales]]/Table1[[#This Row],[Units Sold]],4)</f>
        <v>19</v>
      </c>
      <c r="R7139" s="4">
        <f>IFERROR(Table1[[#This Row],[Operating Profit]]/Table1[[#This Row],[Units Sold]],0)</f>
        <v>10.260000000000002</v>
      </c>
      <c r="S7139" s="4">
        <f>IFERROR((Table1[[#This Row],[Total Sales]]-Table1[[#This Row],[Operating Profit]])/Table1[[#This Row],[Units Sold]],0)</f>
        <v>8.7399999999999984</v>
      </c>
      <c r="T7139" s="4" t="str">
        <f>IF(Table1[[#This Row],[Profit per unit]]&gt;$V$8,"Premium","Mass")</f>
        <v>Mass</v>
      </c>
      <c r="U7139" s="4"/>
    </row>
    <row r="7140" spans="2:21" ht="14.25" customHeight="1" x14ac:dyDescent="0.3">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c r="O7140" s="4" t="str">
        <f>TEXT(Table1[[#This Row],[Invoice Date]],"mmm")</f>
        <v>Mar</v>
      </c>
      <c r="P7140" s="4">
        <f>YEAR(Table1[[#This Row],[Invoice Date]])</f>
        <v>2021</v>
      </c>
      <c r="Q7140" s="4">
        <f>IFERROR(Table1[[#This Row],[Total Sales]]/Table1[[#This Row],[Units Sold]],4)</f>
        <v>23</v>
      </c>
      <c r="R7140" s="4">
        <f>IFERROR(Table1[[#This Row],[Operating Profit]]/Table1[[#This Row],[Units Sold]],0)</f>
        <v>12.190000000000001</v>
      </c>
      <c r="S7140" s="4">
        <f>IFERROR((Table1[[#This Row],[Total Sales]]-Table1[[#This Row],[Operating Profit]])/Table1[[#This Row],[Units Sold]],0)</f>
        <v>10.809999999999999</v>
      </c>
      <c r="T7140" s="4" t="str">
        <f>IF(Table1[[#This Row],[Profit per unit]]&gt;$V$8,"Premium","Mass")</f>
        <v>Mass</v>
      </c>
      <c r="U7140" s="4"/>
    </row>
    <row r="7141" spans="2:21" ht="14.25" customHeight="1" x14ac:dyDescent="0.3">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c r="O7141" s="4" t="str">
        <f>TEXT(Table1[[#This Row],[Invoice Date]],"mmm")</f>
        <v>Mar</v>
      </c>
      <c r="P7141" s="4">
        <f>YEAR(Table1[[#This Row],[Invoice Date]])</f>
        <v>2021</v>
      </c>
      <c r="Q7141" s="4">
        <f>IFERROR(Table1[[#This Row],[Total Sales]]/Table1[[#This Row],[Units Sold]],4)</f>
        <v>37</v>
      </c>
      <c r="R7141" s="4">
        <f>IFERROR(Table1[[#This Row],[Operating Profit]]/Table1[[#This Row],[Units Sold]],0)</f>
        <v>18.5</v>
      </c>
      <c r="S7141" s="4">
        <f>IFERROR((Table1[[#This Row],[Total Sales]]-Table1[[#This Row],[Operating Profit]])/Table1[[#This Row],[Units Sold]],0)</f>
        <v>18.5</v>
      </c>
      <c r="T7141" s="4" t="str">
        <f>IF(Table1[[#This Row],[Profit per unit]]&gt;$V$8,"Premium","Mass")</f>
        <v>Mass</v>
      </c>
      <c r="U7141" s="4"/>
    </row>
    <row r="7142" spans="2:21" ht="14.25" customHeight="1" x14ac:dyDescent="0.3">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c r="O7142" s="4" t="str">
        <f>TEXT(Table1[[#This Row],[Invoice Date]],"mmm")</f>
        <v>Mar</v>
      </c>
      <c r="P7142" s="4">
        <f>YEAR(Table1[[#This Row],[Invoice Date]])</f>
        <v>2021</v>
      </c>
      <c r="Q7142" s="4">
        <f>IFERROR(Table1[[#This Row],[Total Sales]]/Table1[[#This Row],[Units Sold]],4)</f>
        <v>29</v>
      </c>
      <c r="R7142" s="4">
        <f>IFERROR(Table1[[#This Row],[Operating Profit]]/Table1[[#This Row],[Units Sold]],0)</f>
        <v>15.66</v>
      </c>
      <c r="S7142" s="4">
        <f>IFERROR((Table1[[#This Row],[Total Sales]]-Table1[[#This Row],[Operating Profit]])/Table1[[#This Row],[Units Sold]],0)</f>
        <v>13.34</v>
      </c>
      <c r="T7142" s="4" t="str">
        <f>IF(Table1[[#This Row],[Profit per unit]]&gt;$V$8,"Premium","Mass")</f>
        <v>Mass</v>
      </c>
      <c r="U7142" s="4"/>
    </row>
    <row r="7143" spans="2:21" ht="14.25" customHeight="1" x14ac:dyDescent="0.3">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c r="O7143" s="4" t="str">
        <f>TEXT(Table1[[#This Row],[Invoice Date]],"mmm")</f>
        <v>Apr</v>
      </c>
      <c r="P7143" s="4">
        <f>YEAR(Table1[[#This Row],[Invoice Date]])</f>
        <v>2021</v>
      </c>
      <c r="Q7143" s="4">
        <f>IFERROR(Table1[[#This Row],[Total Sales]]/Table1[[#This Row],[Units Sold]],4)</f>
        <v>27</v>
      </c>
      <c r="R7143" s="4">
        <f>IFERROR(Table1[[#This Row],[Operating Profit]]/Table1[[#This Row],[Units Sold]],0)</f>
        <v>13.770000000000001</v>
      </c>
      <c r="S7143" s="4">
        <f>IFERROR((Table1[[#This Row],[Total Sales]]-Table1[[#This Row],[Operating Profit]])/Table1[[#This Row],[Units Sold]],0)</f>
        <v>13.229999999999999</v>
      </c>
      <c r="T7143" s="4" t="str">
        <f>IF(Table1[[#This Row],[Profit per unit]]&gt;$V$8,"Premium","Mass")</f>
        <v>Mass</v>
      </c>
      <c r="U7143" s="4"/>
    </row>
    <row r="7144" spans="2:21" ht="14.25" customHeight="1" x14ac:dyDescent="0.3">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c r="O7144" s="4" t="str">
        <f>TEXT(Table1[[#This Row],[Invoice Date]],"mmm")</f>
        <v>Apr</v>
      </c>
      <c r="P7144" s="4">
        <f>YEAR(Table1[[#This Row],[Invoice Date]])</f>
        <v>2021</v>
      </c>
      <c r="Q7144" s="4">
        <f>IFERROR(Table1[[#This Row],[Total Sales]]/Table1[[#This Row],[Units Sold]],4)</f>
        <v>28</v>
      </c>
      <c r="R7144" s="4">
        <f>IFERROR(Table1[[#This Row],[Operating Profit]]/Table1[[#This Row],[Units Sold]],0)</f>
        <v>15.4</v>
      </c>
      <c r="S7144" s="4">
        <f>IFERROR((Table1[[#This Row],[Total Sales]]-Table1[[#This Row],[Operating Profit]])/Table1[[#This Row],[Units Sold]],0)</f>
        <v>12.6</v>
      </c>
      <c r="T7144" s="4" t="str">
        <f>IF(Table1[[#This Row],[Profit per unit]]&gt;$V$8,"Premium","Mass")</f>
        <v>Mass</v>
      </c>
      <c r="U7144" s="4"/>
    </row>
    <row r="7145" spans="2:21" ht="14.25" customHeight="1" x14ac:dyDescent="0.3">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c r="O7145" s="4" t="str">
        <f>TEXT(Table1[[#This Row],[Invoice Date]],"mmm")</f>
        <v>Apr</v>
      </c>
      <c r="P7145" s="4">
        <f>YEAR(Table1[[#This Row],[Invoice Date]])</f>
        <v>2021</v>
      </c>
      <c r="Q7145" s="4">
        <f>IFERROR(Table1[[#This Row],[Total Sales]]/Table1[[#This Row],[Units Sold]],4)</f>
        <v>19</v>
      </c>
      <c r="R7145" s="4">
        <f>IFERROR(Table1[[#This Row],[Operating Profit]]/Table1[[#This Row],[Units Sold]],0)</f>
        <v>10.260000000000002</v>
      </c>
      <c r="S7145" s="4">
        <f>IFERROR((Table1[[#This Row],[Total Sales]]-Table1[[#This Row],[Operating Profit]])/Table1[[#This Row],[Units Sold]],0)</f>
        <v>8.7399999999999984</v>
      </c>
      <c r="T7145" s="4" t="str">
        <f>IF(Table1[[#This Row],[Profit per unit]]&gt;$V$8,"Premium","Mass")</f>
        <v>Mass</v>
      </c>
      <c r="U7145" s="4"/>
    </row>
    <row r="7146" spans="2:21" ht="14.25" customHeight="1" x14ac:dyDescent="0.3">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c r="O7146" s="4" t="str">
        <f>TEXT(Table1[[#This Row],[Invoice Date]],"mmm")</f>
        <v>Apr</v>
      </c>
      <c r="P7146" s="4">
        <f>YEAR(Table1[[#This Row],[Invoice Date]])</f>
        <v>2021</v>
      </c>
      <c r="Q7146" s="4">
        <f>IFERROR(Table1[[#This Row],[Total Sales]]/Table1[[#This Row],[Units Sold]],4)</f>
        <v>25</v>
      </c>
      <c r="R7146" s="4">
        <f>IFERROR(Table1[[#This Row],[Operating Profit]]/Table1[[#This Row],[Units Sold]],0)</f>
        <v>13</v>
      </c>
      <c r="S7146" s="4">
        <f>IFERROR((Table1[[#This Row],[Total Sales]]-Table1[[#This Row],[Operating Profit]])/Table1[[#This Row],[Units Sold]],0)</f>
        <v>12</v>
      </c>
      <c r="T7146" s="4" t="str">
        <f>IF(Table1[[#This Row],[Profit per unit]]&gt;$V$8,"Premium","Mass")</f>
        <v>Mass</v>
      </c>
      <c r="U7146" s="4"/>
    </row>
    <row r="7147" spans="2:21" ht="14.25" customHeight="1" x14ac:dyDescent="0.3">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c r="O7147" s="4" t="str">
        <f>TEXT(Table1[[#This Row],[Invoice Date]],"mmm")</f>
        <v>Apr</v>
      </c>
      <c r="P7147" s="4">
        <f>YEAR(Table1[[#This Row],[Invoice Date]])</f>
        <v>2021</v>
      </c>
      <c r="Q7147" s="4">
        <f>IFERROR(Table1[[#This Row],[Total Sales]]/Table1[[#This Row],[Units Sold]],4)</f>
        <v>60</v>
      </c>
      <c r="R7147" s="4">
        <f>IFERROR(Table1[[#This Row],[Operating Profit]]/Table1[[#This Row],[Units Sold]],0)</f>
        <v>33.000000000000007</v>
      </c>
      <c r="S7147" s="4">
        <f>IFERROR((Table1[[#This Row],[Total Sales]]-Table1[[#This Row],[Operating Profit]])/Table1[[#This Row],[Units Sold]],0)</f>
        <v>26.999999999999996</v>
      </c>
      <c r="T7147" s="4" t="str">
        <f>IF(Table1[[#This Row],[Profit per unit]]&gt;$V$8,"Premium","Mass")</f>
        <v>Mass</v>
      </c>
      <c r="U7147" s="4"/>
    </row>
    <row r="7148" spans="2:21" ht="14.25" customHeight="1" x14ac:dyDescent="0.3">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c r="O7148" s="4" t="str">
        <f>TEXT(Table1[[#This Row],[Invoice Date]],"mmm")</f>
        <v>Apr</v>
      </c>
      <c r="P7148" s="4">
        <f>YEAR(Table1[[#This Row],[Invoice Date]])</f>
        <v>2021</v>
      </c>
      <c r="Q7148" s="4">
        <f>IFERROR(Table1[[#This Row],[Total Sales]]/Table1[[#This Row],[Units Sold]],4)</f>
        <v>47</v>
      </c>
      <c r="R7148" s="4">
        <f>IFERROR(Table1[[#This Row],[Operating Profit]]/Table1[[#This Row],[Units Sold]],0)</f>
        <v>23.97</v>
      </c>
      <c r="S7148" s="4">
        <f>IFERROR((Table1[[#This Row],[Total Sales]]-Table1[[#This Row],[Operating Profit]])/Table1[[#This Row],[Units Sold]],0)</f>
        <v>23.03</v>
      </c>
      <c r="T7148" s="4" t="str">
        <f>IF(Table1[[#This Row],[Profit per unit]]&gt;$V$8,"Premium","Mass")</f>
        <v>Mass</v>
      </c>
      <c r="U7148" s="4"/>
    </row>
    <row r="7149" spans="2:21" ht="14.25" customHeight="1" x14ac:dyDescent="0.3">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c r="O7149" s="4" t="str">
        <f>TEXT(Table1[[#This Row],[Invoice Date]],"mmm")</f>
        <v>May</v>
      </c>
      <c r="P7149" s="4">
        <f>YEAR(Table1[[#This Row],[Invoice Date]])</f>
        <v>2021</v>
      </c>
      <c r="Q7149" s="4">
        <f>IFERROR(Table1[[#This Row],[Total Sales]]/Table1[[#This Row],[Units Sold]],4)</f>
        <v>58</v>
      </c>
      <c r="R7149" s="4">
        <f>IFERROR(Table1[[#This Row],[Operating Profit]]/Table1[[#This Row],[Units Sold]],0)</f>
        <v>30.16</v>
      </c>
      <c r="S7149" s="4">
        <f>IFERROR((Table1[[#This Row],[Total Sales]]-Table1[[#This Row],[Operating Profit]])/Table1[[#This Row],[Units Sold]],0)</f>
        <v>27.84</v>
      </c>
      <c r="T7149" s="4" t="str">
        <f>IF(Table1[[#This Row],[Profit per unit]]&gt;$V$8,"Premium","Mass")</f>
        <v>Mass</v>
      </c>
      <c r="U7149" s="4"/>
    </row>
    <row r="7150" spans="2:21" ht="14.25" customHeight="1" x14ac:dyDescent="0.3">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c r="O7150" s="4" t="str">
        <f>TEXT(Table1[[#This Row],[Invoice Date]],"mmm")</f>
        <v>May</v>
      </c>
      <c r="P7150" s="4">
        <f>YEAR(Table1[[#This Row],[Invoice Date]])</f>
        <v>2021</v>
      </c>
      <c r="Q7150" s="4">
        <f>IFERROR(Table1[[#This Row],[Total Sales]]/Table1[[#This Row],[Units Sold]],4)</f>
        <v>37</v>
      </c>
      <c r="R7150" s="4">
        <f>IFERROR(Table1[[#This Row],[Operating Profit]]/Table1[[#This Row],[Units Sold]],0)</f>
        <v>18.87</v>
      </c>
      <c r="S7150" s="4">
        <f>IFERROR((Table1[[#This Row],[Total Sales]]-Table1[[#This Row],[Operating Profit]])/Table1[[#This Row],[Units Sold]],0)</f>
        <v>18.13</v>
      </c>
      <c r="T7150" s="4" t="str">
        <f>IF(Table1[[#This Row],[Profit per unit]]&gt;$V$8,"Premium","Mass")</f>
        <v>Mass</v>
      </c>
      <c r="U7150" s="4"/>
    </row>
    <row r="7151" spans="2:21" ht="14.25" customHeight="1" x14ac:dyDescent="0.3">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c r="O7151" s="4" t="str">
        <f>TEXT(Table1[[#This Row],[Invoice Date]],"mmm")</f>
        <v>May</v>
      </c>
      <c r="P7151" s="4">
        <f>YEAR(Table1[[#This Row],[Invoice Date]])</f>
        <v>2021</v>
      </c>
      <c r="Q7151" s="4">
        <f>IFERROR(Table1[[#This Row],[Total Sales]]/Table1[[#This Row],[Units Sold]],4)</f>
        <v>32</v>
      </c>
      <c r="R7151" s="4">
        <f>IFERROR(Table1[[#This Row],[Operating Profit]]/Table1[[#This Row],[Units Sold]],0)</f>
        <v>17.600000000000001</v>
      </c>
      <c r="S7151" s="4">
        <f>IFERROR((Table1[[#This Row],[Total Sales]]-Table1[[#This Row],[Operating Profit]])/Table1[[#This Row],[Units Sold]],0)</f>
        <v>14.399999999999999</v>
      </c>
      <c r="T7151" s="4" t="str">
        <f>IF(Table1[[#This Row],[Profit per unit]]&gt;$V$8,"Premium","Mass")</f>
        <v>Mass</v>
      </c>
      <c r="U7151" s="4"/>
    </row>
    <row r="7152" spans="2:21" ht="14.25" customHeight="1" x14ac:dyDescent="0.3">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c r="O7152" s="4" t="str">
        <f>TEXT(Table1[[#This Row],[Invoice Date]],"mmm")</f>
        <v>May</v>
      </c>
      <c r="P7152" s="4">
        <f>YEAR(Table1[[#This Row],[Invoice Date]])</f>
        <v>2021</v>
      </c>
      <c r="Q7152" s="4">
        <f>IFERROR(Table1[[#This Row],[Total Sales]]/Table1[[#This Row],[Units Sold]],4)</f>
        <v>33</v>
      </c>
      <c r="R7152" s="4">
        <f>IFERROR(Table1[[#This Row],[Operating Profit]]/Table1[[#This Row],[Units Sold]],0)</f>
        <v>18.150000000000002</v>
      </c>
      <c r="S7152" s="4">
        <f>IFERROR((Table1[[#This Row],[Total Sales]]-Table1[[#This Row],[Operating Profit]])/Table1[[#This Row],[Units Sold]],0)</f>
        <v>14.849999999999998</v>
      </c>
      <c r="T7152" s="4" t="str">
        <f>IF(Table1[[#This Row],[Profit per unit]]&gt;$V$8,"Premium","Mass")</f>
        <v>Mass</v>
      </c>
      <c r="U7152" s="4"/>
    </row>
    <row r="7153" spans="2:21" ht="14.25" customHeight="1" x14ac:dyDescent="0.3">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c r="O7153" s="4" t="str">
        <f>TEXT(Table1[[#This Row],[Invoice Date]],"mmm")</f>
        <v>May</v>
      </c>
      <c r="P7153" s="4">
        <f>YEAR(Table1[[#This Row],[Invoice Date]])</f>
        <v>2021</v>
      </c>
      <c r="Q7153" s="4">
        <f>IFERROR(Table1[[#This Row],[Total Sales]]/Table1[[#This Row],[Units Sold]],4)</f>
        <v>42</v>
      </c>
      <c r="R7153" s="4">
        <f>IFERROR(Table1[[#This Row],[Operating Profit]]/Table1[[#This Row],[Units Sold]],0)</f>
        <v>22.68</v>
      </c>
      <c r="S7153" s="4">
        <f>IFERROR((Table1[[#This Row],[Total Sales]]-Table1[[#This Row],[Operating Profit]])/Table1[[#This Row],[Units Sold]],0)</f>
        <v>19.32</v>
      </c>
      <c r="T7153" s="4" t="str">
        <f>IF(Table1[[#This Row],[Profit per unit]]&gt;$V$8,"Premium","Mass")</f>
        <v>Mass</v>
      </c>
      <c r="U7153" s="4"/>
    </row>
    <row r="7154" spans="2:21" ht="14.25" customHeight="1" x14ac:dyDescent="0.3">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c r="O7154" s="4" t="str">
        <f>TEXT(Table1[[#This Row],[Invoice Date]],"mmm")</f>
        <v>May</v>
      </c>
      <c r="P7154" s="4">
        <f>YEAR(Table1[[#This Row],[Invoice Date]])</f>
        <v>2021</v>
      </c>
      <c r="Q7154" s="4">
        <f>IFERROR(Table1[[#This Row],[Total Sales]]/Table1[[#This Row],[Units Sold]],4)</f>
        <v>52</v>
      </c>
      <c r="R7154" s="4">
        <f>IFERROR(Table1[[#This Row],[Operating Profit]]/Table1[[#This Row],[Units Sold]],0)</f>
        <v>28.6</v>
      </c>
      <c r="S7154" s="4">
        <f>IFERROR((Table1[[#This Row],[Total Sales]]-Table1[[#This Row],[Operating Profit]])/Table1[[#This Row],[Units Sold]],0)</f>
        <v>23.4</v>
      </c>
      <c r="T7154" s="4" t="str">
        <f>IF(Table1[[#This Row],[Profit per unit]]&gt;$V$8,"Premium","Mass")</f>
        <v>Mass</v>
      </c>
      <c r="U7154" s="4"/>
    </row>
    <row r="7155" spans="2:21" ht="14.25" customHeight="1" x14ac:dyDescent="0.3">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c r="O7155" s="4" t="str">
        <f>TEXT(Table1[[#This Row],[Invoice Date]],"mmm")</f>
        <v>Jun</v>
      </c>
      <c r="P7155" s="4">
        <f>YEAR(Table1[[#This Row],[Invoice Date]])</f>
        <v>2021</v>
      </c>
      <c r="Q7155" s="4">
        <f>IFERROR(Table1[[#This Row],[Total Sales]]/Table1[[#This Row],[Units Sold]],4)</f>
        <v>43</v>
      </c>
      <c r="R7155" s="4">
        <f>IFERROR(Table1[[#This Row],[Operating Profit]]/Table1[[#This Row],[Units Sold]],0)</f>
        <v>22.36</v>
      </c>
      <c r="S7155" s="4">
        <f>IFERROR((Table1[[#This Row],[Total Sales]]-Table1[[#This Row],[Operating Profit]])/Table1[[#This Row],[Units Sold]],0)</f>
        <v>20.64</v>
      </c>
      <c r="T7155" s="4" t="str">
        <f>IF(Table1[[#This Row],[Profit per unit]]&gt;$V$8,"Premium","Mass")</f>
        <v>Mass</v>
      </c>
      <c r="U7155" s="4"/>
    </row>
    <row r="7156" spans="2:21" ht="14.25" customHeight="1" x14ac:dyDescent="0.3">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c r="O7156" s="4" t="str">
        <f>TEXT(Table1[[#This Row],[Invoice Date]],"mmm")</f>
        <v>Jun</v>
      </c>
      <c r="P7156" s="4">
        <f>YEAR(Table1[[#This Row],[Invoice Date]])</f>
        <v>2021</v>
      </c>
      <c r="Q7156" s="4">
        <f>IFERROR(Table1[[#This Row],[Total Sales]]/Table1[[#This Row],[Units Sold]],4)</f>
        <v>37</v>
      </c>
      <c r="R7156" s="4">
        <f>IFERROR(Table1[[#This Row],[Operating Profit]]/Table1[[#This Row],[Units Sold]],0)</f>
        <v>18.5</v>
      </c>
      <c r="S7156" s="4">
        <f>IFERROR((Table1[[#This Row],[Total Sales]]-Table1[[#This Row],[Operating Profit]])/Table1[[#This Row],[Units Sold]],0)</f>
        <v>18.5</v>
      </c>
      <c r="T7156" s="4" t="str">
        <f>IF(Table1[[#This Row],[Profit per unit]]&gt;$V$8,"Premium","Mass")</f>
        <v>Mass</v>
      </c>
      <c r="U7156" s="4"/>
    </row>
    <row r="7157" spans="2:21" ht="14.25" customHeight="1" x14ac:dyDescent="0.3">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c r="O7157" s="4" t="str">
        <f>TEXT(Table1[[#This Row],[Invoice Date]],"mmm")</f>
        <v>Jun</v>
      </c>
      <c r="P7157" s="4">
        <f>YEAR(Table1[[#This Row],[Invoice Date]])</f>
        <v>2021</v>
      </c>
      <c r="Q7157" s="4">
        <f>IFERROR(Table1[[#This Row],[Total Sales]]/Table1[[#This Row],[Units Sold]],4)</f>
        <v>33</v>
      </c>
      <c r="R7157" s="4">
        <f>IFERROR(Table1[[#This Row],[Operating Profit]]/Table1[[#This Row],[Units Sold]],0)</f>
        <v>17.82</v>
      </c>
      <c r="S7157" s="4">
        <f>IFERROR((Table1[[#This Row],[Total Sales]]-Table1[[#This Row],[Operating Profit]])/Table1[[#This Row],[Units Sold]],0)</f>
        <v>15.18</v>
      </c>
      <c r="T7157" s="4" t="str">
        <f>IF(Table1[[#This Row],[Profit per unit]]&gt;$V$8,"Premium","Mass")</f>
        <v>Mass</v>
      </c>
      <c r="U7157" s="4"/>
    </row>
    <row r="7158" spans="2:21" ht="14.25" customHeight="1" x14ac:dyDescent="0.3">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c r="O7158" s="4" t="str">
        <f>TEXT(Table1[[#This Row],[Invoice Date]],"mmm")</f>
        <v>Jun</v>
      </c>
      <c r="P7158" s="4">
        <f>YEAR(Table1[[#This Row],[Invoice Date]])</f>
        <v>2021</v>
      </c>
      <c r="Q7158" s="4">
        <f>IFERROR(Table1[[#This Row],[Total Sales]]/Table1[[#This Row],[Units Sold]],4)</f>
        <v>33</v>
      </c>
      <c r="R7158" s="4">
        <f>IFERROR(Table1[[#This Row],[Operating Profit]]/Table1[[#This Row],[Units Sold]],0)</f>
        <v>17.16</v>
      </c>
      <c r="S7158" s="4">
        <f>IFERROR((Table1[[#This Row],[Total Sales]]-Table1[[#This Row],[Operating Profit]])/Table1[[#This Row],[Units Sold]],0)</f>
        <v>15.84</v>
      </c>
      <c r="T7158" s="4" t="str">
        <f>IF(Table1[[#This Row],[Profit per unit]]&gt;$V$8,"Premium","Mass")</f>
        <v>Mass</v>
      </c>
      <c r="U7158" s="4"/>
    </row>
    <row r="7159" spans="2:21" ht="14.25" customHeight="1" x14ac:dyDescent="0.3">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c r="O7159" s="4" t="str">
        <f>TEXT(Table1[[#This Row],[Invoice Date]],"mmm")</f>
        <v>Jun</v>
      </c>
      <c r="P7159" s="4">
        <f>YEAR(Table1[[#This Row],[Invoice Date]])</f>
        <v>2021</v>
      </c>
      <c r="Q7159" s="4">
        <f>IFERROR(Table1[[#This Row],[Total Sales]]/Table1[[#This Row],[Units Sold]],4)</f>
        <v>41</v>
      </c>
      <c r="R7159" s="4">
        <f>IFERROR(Table1[[#This Row],[Operating Profit]]/Table1[[#This Row],[Units Sold]],0)</f>
        <v>22.55</v>
      </c>
      <c r="S7159" s="4">
        <f>IFERROR((Table1[[#This Row],[Total Sales]]-Table1[[#This Row],[Operating Profit]])/Table1[[#This Row],[Units Sold]],0)</f>
        <v>18.45</v>
      </c>
      <c r="T7159" s="4" t="str">
        <f>IF(Table1[[#This Row],[Profit per unit]]&gt;$V$8,"Premium","Mass")</f>
        <v>Mass</v>
      </c>
      <c r="U7159" s="4"/>
    </row>
    <row r="7160" spans="2:21" ht="14.25" customHeight="1" x14ac:dyDescent="0.3">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c r="O7160" s="4" t="str">
        <f>TEXT(Table1[[#This Row],[Invoice Date]],"mmm")</f>
        <v>Jun</v>
      </c>
      <c r="P7160" s="4">
        <f>YEAR(Table1[[#This Row],[Invoice Date]])</f>
        <v>2021</v>
      </c>
      <c r="Q7160" s="4">
        <f>IFERROR(Table1[[#This Row],[Total Sales]]/Table1[[#This Row],[Units Sold]],4)</f>
        <v>59</v>
      </c>
      <c r="R7160" s="4">
        <f>IFERROR(Table1[[#This Row],[Operating Profit]]/Table1[[#This Row],[Units Sold]],0)</f>
        <v>30.680000000000003</v>
      </c>
      <c r="S7160" s="4">
        <f>IFERROR((Table1[[#This Row],[Total Sales]]-Table1[[#This Row],[Operating Profit]])/Table1[[#This Row],[Units Sold]],0)</f>
        <v>28.319999999999997</v>
      </c>
      <c r="T7160" s="4" t="str">
        <f>IF(Table1[[#This Row],[Profit per unit]]&gt;$V$8,"Premium","Mass")</f>
        <v>Mass</v>
      </c>
      <c r="U7160" s="4"/>
    </row>
    <row r="7161" spans="2:21" ht="14.25" customHeight="1" x14ac:dyDescent="0.3">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c r="O7161" s="4" t="str">
        <f>TEXT(Table1[[#This Row],[Invoice Date]],"mmm")</f>
        <v>Jul</v>
      </c>
      <c r="P7161" s="4">
        <f>YEAR(Table1[[#This Row],[Invoice Date]])</f>
        <v>2021</v>
      </c>
      <c r="Q7161" s="4">
        <f>IFERROR(Table1[[#This Row],[Total Sales]]/Table1[[#This Row],[Units Sold]],4)</f>
        <v>55</v>
      </c>
      <c r="R7161" s="4">
        <f>IFERROR(Table1[[#This Row],[Operating Profit]]/Table1[[#This Row],[Units Sold]],0)</f>
        <v>28.599999999999998</v>
      </c>
      <c r="S7161" s="4">
        <f>IFERROR((Table1[[#This Row],[Total Sales]]-Table1[[#This Row],[Operating Profit]])/Table1[[#This Row],[Units Sold]],0)</f>
        <v>26.400000000000002</v>
      </c>
      <c r="T7161" s="4" t="str">
        <f>IF(Table1[[#This Row],[Profit per unit]]&gt;$V$8,"Premium","Mass")</f>
        <v>Mass</v>
      </c>
      <c r="U7161" s="4"/>
    </row>
    <row r="7162" spans="2:21" ht="14.25" customHeight="1" x14ac:dyDescent="0.3">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c r="O7162" s="4" t="str">
        <f>TEXT(Table1[[#This Row],[Invoice Date]],"mmm")</f>
        <v>Jul</v>
      </c>
      <c r="P7162" s="4">
        <f>YEAR(Table1[[#This Row],[Invoice Date]])</f>
        <v>2021</v>
      </c>
      <c r="Q7162" s="4">
        <f>IFERROR(Table1[[#This Row],[Total Sales]]/Table1[[#This Row],[Units Sold]],4)</f>
        <v>50</v>
      </c>
      <c r="R7162" s="4">
        <f>IFERROR(Table1[[#This Row],[Operating Profit]]/Table1[[#This Row],[Units Sold]],0)</f>
        <v>26.5</v>
      </c>
      <c r="S7162" s="4">
        <f>IFERROR((Table1[[#This Row],[Total Sales]]-Table1[[#This Row],[Operating Profit]])/Table1[[#This Row],[Units Sold]],0)</f>
        <v>23.5</v>
      </c>
      <c r="T7162" s="4" t="str">
        <f>IF(Table1[[#This Row],[Profit per unit]]&gt;$V$8,"Premium","Mass")</f>
        <v>Mass</v>
      </c>
      <c r="U7162" s="4"/>
    </row>
    <row r="7163" spans="2:21" ht="14.25" customHeight="1" x14ac:dyDescent="0.3">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c r="O7163" s="4" t="str">
        <f>TEXT(Table1[[#This Row],[Invoice Date]],"mmm")</f>
        <v>Jul</v>
      </c>
      <c r="P7163" s="4">
        <f>YEAR(Table1[[#This Row],[Invoice Date]])</f>
        <v>2021</v>
      </c>
      <c r="Q7163" s="4">
        <f>IFERROR(Table1[[#This Row],[Total Sales]]/Table1[[#This Row],[Units Sold]],4)</f>
        <v>49</v>
      </c>
      <c r="R7163" s="4">
        <f>IFERROR(Table1[[#This Row],[Operating Profit]]/Table1[[#This Row],[Units Sold]],0)</f>
        <v>25.97</v>
      </c>
      <c r="S7163" s="4">
        <f>IFERROR((Table1[[#This Row],[Total Sales]]-Table1[[#This Row],[Operating Profit]])/Table1[[#This Row],[Units Sold]],0)</f>
        <v>23.03</v>
      </c>
      <c r="T7163" s="4" t="str">
        <f>IF(Table1[[#This Row],[Profit per unit]]&gt;$V$8,"Premium","Mass")</f>
        <v>Mass</v>
      </c>
      <c r="U7163" s="4"/>
    </row>
    <row r="7164" spans="2:21" ht="14.25" customHeight="1" x14ac:dyDescent="0.3">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c r="O7164" s="4" t="str">
        <f>TEXT(Table1[[#This Row],[Invoice Date]],"mmm")</f>
        <v>Jul</v>
      </c>
      <c r="P7164" s="4">
        <f>YEAR(Table1[[#This Row],[Invoice Date]])</f>
        <v>2021</v>
      </c>
      <c r="Q7164" s="4">
        <f>IFERROR(Table1[[#This Row],[Total Sales]]/Table1[[#This Row],[Units Sold]],4)</f>
        <v>48</v>
      </c>
      <c r="R7164" s="4">
        <f>IFERROR(Table1[[#This Row],[Operating Profit]]/Table1[[#This Row],[Units Sold]],0)</f>
        <v>24.48</v>
      </c>
      <c r="S7164" s="4">
        <f>IFERROR((Table1[[#This Row],[Total Sales]]-Table1[[#This Row],[Operating Profit]])/Table1[[#This Row],[Units Sold]],0)</f>
        <v>23.52</v>
      </c>
      <c r="T7164" s="4" t="str">
        <f>IF(Table1[[#This Row],[Profit per unit]]&gt;$V$8,"Premium","Mass")</f>
        <v>Mass</v>
      </c>
      <c r="U7164" s="4"/>
    </row>
    <row r="7165" spans="2:21" ht="14.25" customHeight="1" x14ac:dyDescent="0.3">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c r="O7165" s="4" t="str">
        <f>TEXT(Table1[[#This Row],[Invoice Date]],"mmm")</f>
        <v>Jul</v>
      </c>
      <c r="P7165" s="4">
        <f>YEAR(Table1[[#This Row],[Invoice Date]])</f>
        <v>2021</v>
      </c>
      <c r="Q7165" s="4">
        <f>IFERROR(Table1[[#This Row],[Total Sales]]/Table1[[#This Row],[Units Sold]],4)</f>
        <v>54</v>
      </c>
      <c r="R7165" s="4">
        <f>IFERROR(Table1[[#This Row],[Operating Profit]]/Table1[[#This Row],[Units Sold]],0)</f>
        <v>29.16</v>
      </c>
      <c r="S7165" s="4">
        <f>IFERROR((Table1[[#This Row],[Total Sales]]-Table1[[#This Row],[Operating Profit]])/Table1[[#This Row],[Units Sold]],0)</f>
        <v>24.84</v>
      </c>
      <c r="T7165" s="4" t="str">
        <f>IF(Table1[[#This Row],[Profit per unit]]&gt;$V$8,"Premium","Mass")</f>
        <v>Mass</v>
      </c>
      <c r="U7165" s="4"/>
    </row>
    <row r="7166" spans="2:21" ht="14.25" customHeight="1" x14ac:dyDescent="0.3">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c r="O7166" s="4" t="str">
        <f>TEXT(Table1[[#This Row],[Invoice Date]],"mmm")</f>
        <v>Jul</v>
      </c>
      <c r="P7166" s="4">
        <f>YEAR(Table1[[#This Row],[Invoice Date]])</f>
        <v>2021</v>
      </c>
      <c r="Q7166" s="4">
        <f>IFERROR(Table1[[#This Row],[Total Sales]]/Table1[[#This Row],[Units Sold]],4)</f>
        <v>63</v>
      </c>
      <c r="R7166" s="4">
        <f>IFERROR(Table1[[#This Row],[Operating Profit]]/Table1[[#This Row],[Units Sold]],0)</f>
        <v>34.019999999999996</v>
      </c>
      <c r="S7166" s="4">
        <f>IFERROR((Table1[[#This Row],[Total Sales]]-Table1[[#This Row],[Operating Profit]])/Table1[[#This Row],[Units Sold]],0)</f>
        <v>28.98</v>
      </c>
      <c r="T7166" s="4" t="str">
        <f>IF(Table1[[#This Row],[Profit per unit]]&gt;$V$8,"Premium","Mass")</f>
        <v>Mass</v>
      </c>
      <c r="U7166" s="4"/>
    </row>
    <row r="7167" spans="2:21" ht="14.25" customHeight="1" x14ac:dyDescent="0.3">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c r="O7167" s="4" t="str">
        <f>TEXT(Table1[[#This Row],[Invoice Date]],"mmm")</f>
        <v>Aug</v>
      </c>
      <c r="P7167" s="4">
        <f>YEAR(Table1[[#This Row],[Invoice Date]])</f>
        <v>2021</v>
      </c>
      <c r="Q7167" s="4">
        <f>IFERROR(Table1[[#This Row],[Total Sales]]/Table1[[#This Row],[Units Sold]],4)</f>
        <v>46</v>
      </c>
      <c r="R7167" s="4">
        <f>IFERROR(Table1[[#This Row],[Operating Profit]]/Table1[[#This Row],[Units Sold]],0)</f>
        <v>23.919999999999998</v>
      </c>
      <c r="S7167" s="4">
        <f>IFERROR((Table1[[#This Row],[Total Sales]]-Table1[[#This Row],[Operating Profit]])/Table1[[#This Row],[Units Sold]],0)</f>
        <v>22.080000000000002</v>
      </c>
      <c r="T7167" s="4" t="str">
        <f>IF(Table1[[#This Row],[Profit per unit]]&gt;$V$8,"Premium","Mass")</f>
        <v>Mass</v>
      </c>
      <c r="U7167" s="4"/>
    </row>
    <row r="7168" spans="2:21" ht="14.25" customHeight="1" x14ac:dyDescent="0.3">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c r="O7168" s="4" t="str">
        <f>TEXT(Table1[[#This Row],[Invoice Date]],"mmm")</f>
        <v>Aug</v>
      </c>
      <c r="P7168" s="4">
        <f>YEAR(Table1[[#This Row],[Invoice Date]])</f>
        <v>2021</v>
      </c>
      <c r="Q7168" s="4">
        <f>IFERROR(Table1[[#This Row],[Total Sales]]/Table1[[#This Row],[Units Sold]],4)</f>
        <v>42</v>
      </c>
      <c r="R7168" s="4">
        <f>IFERROR(Table1[[#This Row],[Operating Profit]]/Table1[[#This Row],[Units Sold]],0)</f>
        <v>23.1</v>
      </c>
      <c r="S7168" s="4">
        <f>IFERROR((Table1[[#This Row],[Total Sales]]-Table1[[#This Row],[Operating Profit]])/Table1[[#This Row],[Units Sold]],0)</f>
        <v>18.899999999999999</v>
      </c>
      <c r="T7168" s="4" t="str">
        <f>IF(Table1[[#This Row],[Profit per unit]]&gt;$V$8,"Premium","Mass")</f>
        <v>Mass</v>
      </c>
      <c r="U7168" s="4"/>
    </row>
    <row r="7169" spans="2:21" ht="14.25" customHeight="1" x14ac:dyDescent="0.3">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c r="O7169" s="4" t="str">
        <f>TEXT(Table1[[#This Row],[Invoice Date]],"mmm")</f>
        <v>Aug</v>
      </c>
      <c r="P7169" s="4">
        <f>YEAR(Table1[[#This Row],[Invoice Date]])</f>
        <v>2021</v>
      </c>
      <c r="Q7169" s="4">
        <f>IFERROR(Table1[[#This Row],[Total Sales]]/Table1[[#This Row],[Units Sold]],4)</f>
        <v>38</v>
      </c>
      <c r="R7169" s="4">
        <f>IFERROR(Table1[[#This Row],[Operating Profit]]/Table1[[#This Row],[Units Sold]],0)</f>
        <v>19.760000000000002</v>
      </c>
      <c r="S7169" s="4">
        <f>IFERROR((Table1[[#This Row],[Total Sales]]-Table1[[#This Row],[Operating Profit]])/Table1[[#This Row],[Units Sold]],0)</f>
        <v>18.239999999999998</v>
      </c>
      <c r="T7169" s="4" t="str">
        <f>IF(Table1[[#This Row],[Profit per unit]]&gt;$V$8,"Premium","Mass")</f>
        <v>Mass</v>
      </c>
      <c r="U7169" s="4"/>
    </row>
    <row r="7170" spans="2:21" ht="14.25" customHeight="1" x14ac:dyDescent="0.3">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c r="O7170" s="4" t="str">
        <f>TEXT(Table1[[#This Row],[Invoice Date]],"mmm")</f>
        <v>Aug</v>
      </c>
      <c r="P7170" s="4">
        <f>YEAR(Table1[[#This Row],[Invoice Date]])</f>
        <v>2021</v>
      </c>
      <c r="Q7170" s="4">
        <f>IFERROR(Table1[[#This Row],[Total Sales]]/Table1[[#This Row],[Units Sold]],4)</f>
        <v>36</v>
      </c>
      <c r="R7170" s="4">
        <f>IFERROR(Table1[[#This Row],[Operating Profit]]/Table1[[#This Row],[Units Sold]],0)</f>
        <v>18.36</v>
      </c>
      <c r="S7170" s="4">
        <f>IFERROR((Table1[[#This Row],[Total Sales]]-Table1[[#This Row],[Operating Profit]])/Table1[[#This Row],[Units Sold]],0)</f>
        <v>17.64</v>
      </c>
      <c r="T7170" s="4" t="str">
        <f>IF(Table1[[#This Row],[Profit per unit]]&gt;$V$8,"Premium","Mass")</f>
        <v>Mass</v>
      </c>
      <c r="U7170" s="4"/>
    </row>
    <row r="7171" spans="2:21" ht="14.25" customHeight="1" x14ac:dyDescent="0.3">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c r="O7171" s="4" t="str">
        <f>TEXT(Table1[[#This Row],[Invoice Date]],"mmm")</f>
        <v>Aug</v>
      </c>
      <c r="P7171" s="4">
        <f>YEAR(Table1[[#This Row],[Invoice Date]])</f>
        <v>2021</v>
      </c>
      <c r="Q7171" s="4">
        <f>IFERROR(Table1[[#This Row],[Total Sales]]/Table1[[#This Row],[Units Sold]],4)</f>
        <v>49</v>
      </c>
      <c r="R7171" s="4">
        <f>IFERROR(Table1[[#This Row],[Operating Profit]]/Table1[[#This Row],[Units Sold]],0)</f>
        <v>26.460000000000004</v>
      </c>
      <c r="S7171" s="4">
        <f>IFERROR((Table1[[#This Row],[Total Sales]]-Table1[[#This Row],[Operating Profit]])/Table1[[#This Row],[Units Sold]],0)</f>
        <v>22.539999999999996</v>
      </c>
      <c r="T7171" s="4" t="str">
        <f>IF(Table1[[#This Row],[Profit per unit]]&gt;$V$8,"Premium","Mass")</f>
        <v>Mass</v>
      </c>
      <c r="U7171" s="4"/>
    </row>
    <row r="7172" spans="2:21" ht="14.25" customHeight="1" x14ac:dyDescent="0.3">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c r="O7172" s="4" t="str">
        <f>TEXT(Table1[[#This Row],[Invoice Date]],"mmm")</f>
        <v>Aug</v>
      </c>
      <c r="P7172" s="4">
        <f>YEAR(Table1[[#This Row],[Invoice Date]])</f>
        <v>2021</v>
      </c>
      <c r="Q7172" s="4">
        <f>IFERROR(Table1[[#This Row],[Total Sales]]/Table1[[#This Row],[Units Sold]],4)</f>
        <v>54</v>
      </c>
      <c r="R7172" s="4">
        <f>IFERROR(Table1[[#This Row],[Operating Profit]]/Table1[[#This Row],[Units Sold]],0)</f>
        <v>29.16</v>
      </c>
      <c r="S7172" s="4">
        <f>IFERROR((Table1[[#This Row],[Total Sales]]-Table1[[#This Row],[Operating Profit]])/Table1[[#This Row],[Units Sold]],0)</f>
        <v>24.84</v>
      </c>
      <c r="T7172" s="4" t="str">
        <f>IF(Table1[[#This Row],[Profit per unit]]&gt;$V$8,"Premium","Mass")</f>
        <v>Mass</v>
      </c>
      <c r="U7172" s="4"/>
    </row>
    <row r="7173" spans="2:21" ht="14.25" customHeight="1" x14ac:dyDescent="0.3">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c r="O7173" s="4" t="str">
        <f>TEXT(Table1[[#This Row],[Invoice Date]],"mmm")</f>
        <v>Sep</v>
      </c>
      <c r="P7173" s="4">
        <f>YEAR(Table1[[#This Row],[Invoice Date]])</f>
        <v>2021</v>
      </c>
      <c r="Q7173" s="4">
        <f>IFERROR(Table1[[#This Row],[Total Sales]]/Table1[[#This Row],[Units Sold]],4)</f>
        <v>34</v>
      </c>
      <c r="R7173" s="4">
        <f>IFERROR(Table1[[#This Row],[Operating Profit]]/Table1[[#This Row],[Units Sold]],0)</f>
        <v>17.34</v>
      </c>
      <c r="S7173" s="4">
        <f>IFERROR((Table1[[#This Row],[Total Sales]]-Table1[[#This Row],[Operating Profit]])/Table1[[#This Row],[Units Sold]],0)</f>
        <v>16.66</v>
      </c>
      <c r="T7173" s="4" t="str">
        <f>IF(Table1[[#This Row],[Profit per unit]]&gt;$V$8,"Premium","Mass")</f>
        <v>Mass</v>
      </c>
      <c r="U7173" s="4"/>
    </row>
    <row r="7174" spans="2:21" ht="14.25" customHeight="1" x14ac:dyDescent="0.3">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c r="O7174" s="4" t="str">
        <f>TEXT(Table1[[#This Row],[Invoice Date]],"mmm")</f>
        <v>Sep</v>
      </c>
      <c r="P7174" s="4">
        <f>YEAR(Table1[[#This Row],[Invoice Date]])</f>
        <v>2021</v>
      </c>
      <c r="Q7174" s="4">
        <f>IFERROR(Table1[[#This Row],[Total Sales]]/Table1[[#This Row],[Units Sold]],4)</f>
        <v>29</v>
      </c>
      <c r="R7174" s="4">
        <f>IFERROR(Table1[[#This Row],[Operating Profit]]/Table1[[#This Row],[Units Sold]],0)</f>
        <v>15.370000000000001</v>
      </c>
      <c r="S7174" s="4">
        <f>IFERROR((Table1[[#This Row],[Total Sales]]-Table1[[#This Row],[Operating Profit]])/Table1[[#This Row],[Units Sold]],0)</f>
        <v>13.629999999999999</v>
      </c>
      <c r="T7174" s="4" t="str">
        <f>IF(Table1[[#This Row],[Profit per unit]]&gt;$V$8,"Premium","Mass")</f>
        <v>Mass</v>
      </c>
      <c r="U7174" s="4"/>
    </row>
    <row r="7175" spans="2:21" ht="14.25" customHeight="1" x14ac:dyDescent="0.3">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c r="O7175" s="4" t="str">
        <f>TEXT(Table1[[#This Row],[Invoice Date]],"mmm")</f>
        <v>Sep</v>
      </c>
      <c r="P7175" s="4">
        <f>YEAR(Table1[[#This Row],[Invoice Date]])</f>
        <v>2021</v>
      </c>
      <c r="Q7175" s="4">
        <f>IFERROR(Table1[[#This Row],[Total Sales]]/Table1[[#This Row],[Units Sold]],4)</f>
        <v>24</v>
      </c>
      <c r="R7175" s="4">
        <f>IFERROR(Table1[[#This Row],[Operating Profit]]/Table1[[#This Row],[Units Sold]],0)</f>
        <v>12.96</v>
      </c>
      <c r="S7175" s="4">
        <f>IFERROR((Table1[[#This Row],[Total Sales]]-Table1[[#This Row],[Operating Profit]])/Table1[[#This Row],[Units Sold]],0)</f>
        <v>11.04</v>
      </c>
      <c r="T7175" s="4" t="str">
        <f>IF(Table1[[#This Row],[Profit per unit]]&gt;$V$8,"Premium","Mass")</f>
        <v>Mass</v>
      </c>
      <c r="U7175" s="4"/>
    </row>
    <row r="7176" spans="2:21" ht="14.25" customHeight="1" x14ac:dyDescent="0.3">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c r="O7176" s="4" t="str">
        <f>TEXT(Table1[[#This Row],[Invoice Date]],"mmm")</f>
        <v>Sep</v>
      </c>
      <c r="P7176" s="4">
        <f>YEAR(Table1[[#This Row],[Invoice Date]])</f>
        <v>2021</v>
      </c>
      <c r="Q7176" s="4">
        <f>IFERROR(Table1[[#This Row],[Total Sales]]/Table1[[#This Row],[Units Sold]],4)</f>
        <v>23</v>
      </c>
      <c r="R7176" s="4">
        <f>IFERROR(Table1[[#This Row],[Operating Profit]]/Table1[[#This Row],[Units Sold]],0)</f>
        <v>11.5</v>
      </c>
      <c r="S7176" s="4">
        <f>IFERROR((Table1[[#This Row],[Total Sales]]-Table1[[#This Row],[Operating Profit]])/Table1[[#This Row],[Units Sold]],0)</f>
        <v>11.5</v>
      </c>
      <c r="T7176" s="4" t="str">
        <f>IF(Table1[[#This Row],[Profit per unit]]&gt;$V$8,"Premium","Mass")</f>
        <v>Mass</v>
      </c>
      <c r="U7176" s="4"/>
    </row>
    <row r="7177" spans="2:21" ht="14.25" customHeight="1" x14ac:dyDescent="0.3">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c r="O7177" s="4" t="str">
        <f>TEXT(Table1[[#This Row],[Invoice Date]],"mmm")</f>
        <v>Sep</v>
      </c>
      <c r="P7177" s="4">
        <f>YEAR(Table1[[#This Row],[Invoice Date]])</f>
        <v>2021</v>
      </c>
      <c r="Q7177" s="4">
        <f>IFERROR(Table1[[#This Row],[Total Sales]]/Table1[[#This Row],[Units Sold]],4)</f>
        <v>32</v>
      </c>
      <c r="R7177" s="4">
        <f>IFERROR(Table1[[#This Row],[Operating Profit]]/Table1[[#This Row],[Units Sold]],0)</f>
        <v>16.64</v>
      </c>
      <c r="S7177" s="4">
        <f>IFERROR((Table1[[#This Row],[Total Sales]]-Table1[[#This Row],[Operating Profit]])/Table1[[#This Row],[Units Sold]],0)</f>
        <v>15.36</v>
      </c>
      <c r="T7177" s="4" t="str">
        <f>IF(Table1[[#This Row],[Profit per unit]]&gt;$V$8,"Premium","Mass")</f>
        <v>Mass</v>
      </c>
      <c r="U7177" s="4"/>
    </row>
    <row r="7178" spans="2:21" ht="14.25" customHeight="1" x14ac:dyDescent="0.3">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c r="O7178" s="4" t="str">
        <f>TEXT(Table1[[#This Row],[Invoice Date]],"mmm")</f>
        <v>Sep</v>
      </c>
      <c r="P7178" s="4">
        <f>YEAR(Table1[[#This Row],[Invoice Date]])</f>
        <v>2021</v>
      </c>
      <c r="Q7178" s="4">
        <f>IFERROR(Table1[[#This Row],[Total Sales]]/Table1[[#This Row],[Units Sold]],4)</f>
        <v>36</v>
      </c>
      <c r="R7178" s="4">
        <f>IFERROR(Table1[[#This Row],[Operating Profit]]/Table1[[#This Row],[Units Sold]],0)</f>
        <v>18.36</v>
      </c>
      <c r="S7178" s="4">
        <f>IFERROR((Table1[[#This Row],[Total Sales]]-Table1[[#This Row],[Operating Profit]])/Table1[[#This Row],[Units Sold]],0)</f>
        <v>17.64</v>
      </c>
      <c r="T7178" s="4" t="str">
        <f>IF(Table1[[#This Row],[Profit per unit]]&gt;$V$8,"Premium","Mass")</f>
        <v>Mass</v>
      </c>
      <c r="U7178" s="4"/>
    </row>
    <row r="7179" spans="2:21" ht="14.25" customHeight="1" x14ac:dyDescent="0.3">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c r="O7179" s="4" t="str">
        <f>TEXT(Table1[[#This Row],[Invoice Date]],"mmm")</f>
        <v>Oct</v>
      </c>
      <c r="P7179" s="4">
        <f>YEAR(Table1[[#This Row],[Invoice Date]])</f>
        <v>2021</v>
      </c>
      <c r="Q7179" s="4">
        <f>IFERROR(Table1[[#This Row],[Total Sales]]/Table1[[#This Row],[Units Sold]],4)</f>
        <v>41</v>
      </c>
      <c r="R7179" s="4">
        <f>IFERROR(Table1[[#This Row],[Operating Profit]]/Table1[[#This Row],[Units Sold]],0)</f>
        <v>22.140000000000004</v>
      </c>
      <c r="S7179" s="4">
        <f>IFERROR((Table1[[#This Row],[Total Sales]]-Table1[[#This Row],[Operating Profit]])/Table1[[#This Row],[Units Sold]],0)</f>
        <v>18.859999999999996</v>
      </c>
      <c r="T7179" s="4" t="str">
        <f>IF(Table1[[#This Row],[Profit per unit]]&gt;$V$8,"Premium","Mass")</f>
        <v>Mass</v>
      </c>
      <c r="U7179" s="4"/>
    </row>
    <row r="7180" spans="2:21" ht="14.25" customHeight="1" x14ac:dyDescent="0.3">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c r="O7180" s="4" t="str">
        <f>TEXT(Table1[[#This Row],[Invoice Date]],"mmm")</f>
        <v>Oct</v>
      </c>
      <c r="P7180" s="4">
        <f>YEAR(Table1[[#This Row],[Invoice Date]])</f>
        <v>2021</v>
      </c>
      <c r="Q7180" s="4">
        <f>IFERROR(Table1[[#This Row],[Total Sales]]/Table1[[#This Row],[Units Sold]],4)</f>
        <v>32</v>
      </c>
      <c r="R7180" s="4">
        <f>IFERROR(Table1[[#This Row],[Operating Profit]]/Table1[[#This Row],[Units Sold]],0)</f>
        <v>16.64</v>
      </c>
      <c r="S7180" s="4">
        <f>IFERROR((Table1[[#This Row],[Total Sales]]-Table1[[#This Row],[Operating Profit]])/Table1[[#This Row],[Units Sold]],0)</f>
        <v>15.36</v>
      </c>
      <c r="T7180" s="4" t="str">
        <f>IF(Table1[[#This Row],[Profit per unit]]&gt;$V$8,"Premium","Mass")</f>
        <v>Mass</v>
      </c>
      <c r="U7180" s="4"/>
    </row>
    <row r="7181" spans="2:21" ht="14.25" customHeight="1" x14ac:dyDescent="0.3">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c r="O7181" s="4" t="str">
        <f>TEXT(Table1[[#This Row],[Invoice Date]],"mmm")</f>
        <v>Oct</v>
      </c>
      <c r="P7181" s="4">
        <f>YEAR(Table1[[#This Row],[Invoice Date]])</f>
        <v>2021</v>
      </c>
      <c r="Q7181" s="4">
        <f>IFERROR(Table1[[#This Row],[Total Sales]]/Table1[[#This Row],[Units Sold]],4)</f>
        <v>33</v>
      </c>
      <c r="R7181" s="4">
        <f>IFERROR(Table1[[#This Row],[Operating Profit]]/Table1[[#This Row],[Units Sold]],0)</f>
        <v>17.490000000000002</v>
      </c>
      <c r="S7181" s="4">
        <f>IFERROR((Table1[[#This Row],[Total Sales]]-Table1[[#This Row],[Operating Profit]])/Table1[[#This Row],[Units Sold]],0)</f>
        <v>15.509999999999998</v>
      </c>
      <c r="T7181" s="4" t="str">
        <f>IF(Table1[[#This Row],[Profit per unit]]&gt;$V$8,"Premium","Mass")</f>
        <v>Mass</v>
      </c>
      <c r="U7181" s="4"/>
    </row>
    <row r="7182" spans="2:21" ht="14.25" customHeight="1" x14ac:dyDescent="0.3">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c r="O7182" s="4" t="str">
        <f>TEXT(Table1[[#This Row],[Invoice Date]],"mmm")</f>
        <v>Oct</v>
      </c>
      <c r="P7182" s="4">
        <f>YEAR(Table1[[#This Row],[Invoice Date]])</f>
        <v>2021</v>
      </c>
      <c r="Q7182" s="4">
        <f>IFERROR(Table1[[#This Row],[Total Sales]]/Table1[[#This Row],[Units Sold]],4)</f>
        <v>32</v>
      </c>
      <c r="R7182" s="4">
        <f>IFERROR(Table1[[#This Row],[Operating Profit]]/Table1[[#This Row],[Units Sold]],0)</f>
        <v>16.96</v>
      </c>
      <c r="S7182" s="4">
        <f>IFERROR((Table1[[#This Row],[Total Sales]]-Table1[[#This Row],[Operating Profit]])/Table1[[#This Row],[Units Sold]],0)</f>
        <v>15.04</v>
      </c>
      <c r="T7182" s="4" t="str">
        <f>IF(Table1[[#This Row],[Profit per unit]]&gt;$V$8,"Premium","Mass")</f>
        <v>Mass</v>
      </c>
      <c r="U7182" s="4"/>
    </row>
    <row r="7183" spans="2:21" ht="14.25" customHeight="1" x14ac:dyDescent="0.3">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c r="O7183" s="4" t="str">
        <f>TEXT(Table1[[#This Row],[Invoice Date]],"mmm")</f>
        <v>Oct</v>
      </c>
      <c r="P7183" s="4">
        <f>YEAR(Table1[[#This Row],[Invoice Date]])</f>
        <v>2021</v>
      </c>
      <c r="Q7183" s="4">
        <f>IFERROR(Table1[[#This Row],[Total Sales]]/Table1[[#This Row],[Units Sold]],4)</f>
        <v>41</v>
      </c>
      <c r="R7183" s="4">
        <f>IFERROR(Table1[[#This Row],[Operating Profit]]/Table1[[#This Row],[Units Sold]],0)</f>
        <v>22.55</v>
      </c>
      <c r="S7183" s="4">
        <f>IFERROR((Table1[[#This Row],[Total Sales]]-Table1[[#This Row],[Operating Profit]])/Table1[[#This Row],[Units Sold]],0)</f>
        <v>18.45</v>
      </c>
      <c r="T7183" s="4" t="str">
        <f>IF(Table1[[#This Row],[Profit per unit]]&gt;$V$8,"Premium","Mass")</f>
        <v>Mass</v>
      </c>
      <c r="U7183" s="4"/>
    </row>
    <row r="7184" spans="2:21" ht="14.25" customHeight="1" x14ac:dyDescent="0.3">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c r="O7184" s="4" t="str">
        <f>TEXT(Table1[[#This Row],[Invoice Date]],"mmm")</f>
        <v>Oct</v>
      </c>
      <c r="P7184" s="4">
        <f>YEAR(Table1[[#This Row],[Invoice Date]])</f>
        <v>2021</v>
      </c>
      <c r="Q7184" s="4">
        <f>IFERROR(Table1[[#This Row],[Total Sales]]/Table1[[#This Row],[Units Sold]],4)</f>
        <v>47</v>
      </c>
      <c r="R7184" s="4">
        <f>IFERROR(Table1[[#This Row],[Operating Profit]]/Table1[[#This Row],[Units Sold]],0)</f>
        <v>23.5</v>
      </c>
      <c r="S7184" s="4">
        <f>IFERROR((Table1[[#This Row],[Total Sales]]-Table1[[#This Row],[Operating Profit]])/Table1[[#This Row],[Units Sold]],0)</f>
        <v>23.5</v>
      </c>
      <c r="T7184" s="4" t="str">
        <f>IF(Table1[[#This Row],[Profit per unit]]&gt;$V$8,"Premium","Mass")</f>
        <v>Mass</v>
      </c>
      <c r="U7184" s="4"/>
    </row>
    <row r="7185" spans="2:21" ht="14.25" customHeight="1" x14ac:dyDescent="0.3">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c r="O7185" s="4" t="str">
        <f>TEXT(Table1[[#This Row],[Invoice Date]],"mmm")</f>
        <v>Nov</v>
      </c>
      <c r="P7185" s="4">
        <f>YEAR(Table1[[#This Row],[Invoice Date]])</f>
        <v>2021</v>
      </c>
      <c r="Q7185" s="4">
        <f>IFERROR(Table1[[#This Row],[Total Sales]]/Table1[[#This Row],[Units Sold]],4)</f>
        <v>44</v>
      </c>
      <c r="R7185" s="4">
        <f>IFERROR(Table1[[#This Row],[Operating Profit]]/Table1[[#This Row],[Units Sold]],0)</f>
        <v>22.88</v>
      </c>
      <c r="S7185" s="4">
        <f>IFERROR((Table1[[#This Row],[Total Sales]]-Table1[[#This Row],[Operating Profit]])/Table1[[#This Row],[Units Sold]],0)</f>
        <v>21.12</v>
      </c>
      <c r="T7185" s="4" t="str">
        <f>IF(Table1[[#This Row],[Profit per unit]]&gt;$V$8,"Premium","Mass")</f>
        <v>Mass</v>
      </c>
      <c r="U7185" s="4"/>
    </row>
    <row r="7186" spans="2:21" ht="14.25" customHeight="1" x14ac:dyDescent="0.3">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c r="O7186" s="4" t="str">
        <f>TEXT(Table1[[#This Row],[Invoice Date]],"mmm")</f>
        <v>Nov</v>
      </c>
      <c r="P7186" s="4">
        <f>YEAR(Table1[[#This Row],[Invoice Date]])</f>
        <v>2021</v>
      </c>
      <c r="Q7186" s="4">
        <f>IFERROR(Table1[[#This Row],[Total Sales]]/Table1[[#This Row],[Units Sold]],4)</f>
        <v>33</v>
      </c>
      <c r="R7186" s="4">
        <f>IFERROR(Table1[[#This Row],[Operating Profit]]/Table1[[#This Row],[Units Sold]],0)</f>
        <v>17.490000000000002</v>
      </c>
      <c r="S7186" s="4">
        <f>IFERROR((Table1[[#This Row],[Total Sales]]-Table1[[#This Row],[Operating Profit]])/Table1[[#This Row],[Units Sold]],0)</f>
        <v>15.509999999999998</v>
      </c>
      <c r="T7186" s="4" t="str">
        <f>IF(Table1[[#This Row],[Profit per unit]]&gt;$V$8,"Premium","Mass")</f>
        <v>Mass</v>
      </c>
      <c r="U7186" s="4"/>
    </row>
    <row r="7187" spans="2:21" ht="14.25" customHeight="1" x14ac:dyDescent="0.3">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c r="O7187" s="4" t="str">
        <f>TEXT(Table1[[#This Row],[Invoice Date]],"mmm")</f>
        <v>Nov</v>
      </c>
      <c r="P7187" s="4">
        <f>YEAR(Table1[[#This Row],[Invoice Date]])</f>
        <v>2021</v>
      </c>
      <c r="Q7187" s="4">
        <f>IFERROR(Table1[[#This Row],[Total Sales]]/Table1[[#This Row],[Units Sold]],4)</f>
        <v>32</v>
      </c>
      <c r="R7187" s="4">
        <f>IFERROR(Table1[[#This Row],[Operating Profit]]/Table1[[#This Row],[Units Sold]],0)</f>
        <v>16</v>
      </c>
      <c r="S7187" s="4">
        <f>IFERROR((Table1[[#This Row],[Total Sales]]-Table1[[#This Row],[Operating Profit]])/Table1[[#This Row],[Units Sold]],0)</f>
        <v>16</v>
      </c>
      <c r="T7187" s="4" t="str">
        <f>IF(Table1[[#This Row],[Profit per unit]]&gt;$V$8,"Premium","Mass")</f>
        <v>Mass</v>
      </c>
      <c r="U7187" s="4"/>
    </row>
    <row r="7188" spans="2:21" ht="14.25" customHeight="1" x14ac:dyDescent="0.3">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c r="O7188" s="4" t="str">
        <f>TEXT(Table1[[#This Row],[Invoice Date]],"mmm")</f>
        <v>Nov</v>
      </c>
      <c r="P7188" s="4">
        <f>YEAR(Table1[[#This Row],[Invoice Date]])</f>
        <v>2021</v>
      </c>
      <c r="Q7188" s="4">
        <f>IFERROR(Table1[[#This Row],[Total Sales]]/Table1[[#This Row],[Units Sold]],4)</f>
        <v>38</v>
      </c>
      <c r="R7188" s="4">
        <f>IFERROR(Table1[[#This Row],[Operating Profit]]/Table1[[#This Row],[Units Sold]],0)</f>
        <v>20.900000000000002</v>
      </c>
      <c r="S7188" s="4">
        <f>IFERROR((Table1[[#This Row],[Total Sales]]-Table1[[#This Row],[Operating Profit]])/Table1[[#This Row],[Units Sold]],0)</f>
        <v>17.099999999999998</v>
      </c>
      <c r="T7188" s="4" t="str">
        <f>IF(Table1[[#This Row],[Profit per unit]]&gt;$V$8,"Premium","Mass")</f>
        <v>Mass</v>
      </c>
      <c r="U7188" s="4"/>
    </row>
    <row r="7189" spans="2:21" ht="14.25" customHeight="1" x14ac:dyDescent="0.3">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c r="O7189" s="4" t="str">
        <f>TEXT(Table1[[#This Row],[Invoice Date]],"mmm")</f>
        <v>Nov</v>
      </c>
      <c r="P7189" s="4">
        <f>YEAR(Table1[[#This Row],[Invoice Date]])</f>
        <v>2021</v>
      </c>
      <c r="Q7189" s="4">
        <f>IFERROR(Table1[[#This Row],[Total Sales]]/Table1[[#This Row],[Units Sold]],4)</f>
        <v>62</v>
      </c>
      <c r="R7189" s="4">
        <f>IFERROR(Table1[[#This Row],[Operating Profit]]/Table1[[#This Row],[Units Sold]],0)</f>
        <v>32.86</v>
      </c>
      <c r="S7189" s="4">
        <f>IFERROR((Table1[[#This Row],[Total Sales]]-Table1[[#This Row],[Operating Profit]])/Table1[[#This Row],[Units Sold]],0)</f>
        <v>29.14</v>
      </c>
      <c r="T7189" s="4" t="str">
        <f>IF(Table1[[#This Row],[Profit per unit]]&gt;$V$8,"Premium","Mass")</f>
        <v>Mass</v>
      </c>
      <c r="U7189" s="4"/>
    </row>
    <row r="7190" spans="2:21" ht="14.25" customHeight="1" x14ac:dyDescent="0.3">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c r="O7190" s="4" t="str">
        <f>TEXT(Table1[[#This Row],[Invoice Date]],"mmm")</f>
        <v>Nov</v>
      </c>
      <c r="P7190" s="4">
        <f>YEAR(Table1[[#This Row],[Invoice Date]])</f>
        <v>2021</v>
      </c>
      <c r="Q7190" s="4">
        <f>IFERROR(Table1[[#This Row],[Total Sales]]/Table1[[#This Row],[Units Sold]],4)</f>
        <v>64</v>
      </c>
      <c r="R7190" s="4">
        <f>IFERROR(Table1[[#This Row],[Operating Profit]]/Table1[[#This Row],[Units Sold]],0)</f>
        <v>32.64</v>
      </c>
      <c r="S7190" s="4">
        <f>IFERROR((Table1[[#This Row],[Total Sales]]-Table1[[#This Row],[Operating Profit]])/Table1[[#This Row],[Units Sold]],0)</f>
        <v>31.36</v>
      </c>
      <c r="T7190" s="4" t="str">
        <f>IF(Table1[[#This Row],[Profit per unit]]&gt;$V$8,"Premium","Mass")</f>
        <v>Mass</v>
      </c>
      <c r="U7190" s="4"/>
    </row>
    <row r="7191" spans="2:21" ht="14.25" customHeight="1" x14ac:dyDescent="0.3">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c r="O7191" s="4" t="str">
        <f>TEXT(Table1[[#This Row],[Invoice Date]],"mmm")</f>
        <v>Dec</v>
      </c>
      <c r="P7191" s="4">
        <f>YEAR(Table1[[#This Row],[Invoice Date]])</f>
        <v>2021</v>
      </c>
      <c r="Q7191" s="4">
        <f>IFERROR(Table1[[#This Row],[Total Sales]]/Table1[[#This Row],[Units Sold]],4)</f>
        <v>60</v>
      </c>
      <c r="R7191" s="4">
        <f>IFERROR(Table1[[#This Row],[Operating Profit]]/Table1[[#This Row],[Units Sold]],0)</f>
        <v>31.2</v>
      </c>
      <c r="S7191" s="4">
        <f>IFERROR((Table1[[#This Row],[Total Sales]]-Table1[[#This Row],[Operating Profit]])/Table1[[#This Row],[Units Sold]],0)</f>
        <v>28.8</v>
      </c>
      <c r="T7191" s="4" t="str">
        <f>IF(Table1[[#This Row],[Profit per unit]]&gt;$V$8,"Premium","Mass")</f>
        <v>Mass</v>
      </c>
      <c r="U7191" s="4"/>
    </row>
    <row r="7192" spans="2:21" ht="14.25" customHeight="1" x14ac:dyDescent="0.3">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c r="O7192" s="4" t="str">
        <f>TEXT(Table1[[#This Row],[Invoice Date]],"mmm")</f>
        <v>Dec</v>
      </c>
      <c r="P7192" s="4">
        <f>YEAR(Table1[[#This Row],[Invoice Date]])</f>
        <v>2021</v>
      </c>
      <c r="Q7192" s="4">
        <f>IFERROR(Table1[[#This Row],[Total Sales]]/Table1[[#This Row],[Units Sold]],4)</f>
        <v>52</v>
      </c>
      <c r="R7192" s="4">
        <f>IFERROR(Table1[[#This Row],[Operating Profit]]/Table1[[#This Row],[Units Sold]],0)</f>
        <v>27.04</v>
      </c>
      <c r="S7192" s="4">
        <f>IFERROR((Table1[[#This Row],[Total Sales]]-Table1[[#This Row],[Operating Profit]])/Table1[[#This Row],[Units Sold]],0)</f>
        <v>24.96</v>
      </c>
      <c r="T7192" s="4" t="str">
        <f>IF(Table1[[#This Row],[Profit per unit]]&gt;$V$8,"Premium","Mass")</f>
        <v>Mass</v>
      </c>
      <c r="U7192" s="4"/>
    </row>
    <row r="7193" spans="2:21" ht="14.25" customHeight="1" x14ac:dyDescent="0.3">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c r="O7193" s="4" t="str">
        <f>TEXT(Table1[[#This Row],[Invoice Date]],"mmm")</f>
        <v>Dec</v>
      </c>
      <c r="P7193" s="4">
        <f>YEAR(Table1[[#This Row],[Invoice Date]])</f>
        <v>2021</v>
      </c>
      <c r="Q7193" s="4">
        <f>IFERROR(Table1[[#This Row],[Total Sales]]/Table1[[#This Row],[Units Sold]],4)</f>
        <v>50</v>
      </c>
      <c r="R7193" s="4">
        <f>IFERROR(Table1[[#This Row],[Operating Profit]]/Table1[[#This Row],[Units Sold]],0)</f>
        <v>26.5</v>
      </c>
      <c r="S7193" s="4">
        <f>IFERROR((Table1[[#This Row],[Total Sales]]-Table1[[#This Row],[Operating Profit]])/Table1[[#This Row],[Units Sold]],0)</f>
        <v>23.5</v>
      </c>
      <c r="T7193" s="4" t="str">
        <f>IF(Table1[[#This Row],[Profit per unit]]&gt;$V$8,"Premium","Mass")</f>
        <v>Mass</v>
      </c>
      <c r="U7193" s="4"/>
    </row>
    <row r="7194" spans="2:21" ht="14.25" customHeight="1" x14ac:dyDescent="0.3">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c r="O7194" s="4" t="str">
        <f>TEXT(Table1[[#This Row],[Invoice Date]],"mmm")</f>
        <v>Dec</v>
      </c>
      <c r="P7194" s="4">
        <f>YEAR(Table1[[#This Row],[Invoice Date]])</f>
        <v>2021</v>
      </c>
      <c r="Q7194" s="4">
        <f>IFERROR(Table1[[#This Row],[Total Sales]]/Table1[[#This Row],[Units Sold]],4)</f>
        <v>53</v>
      </c>
      <c r="R7194" s="4">
        <f>IFERROR(Table1[[#This Row],[Operating Profit]]/Table1[[#This Row],[Units Sold]],0)</f>
        <v>27.03</v>
      </c>
      <c r="S7194" s="4">
        <f>IFERROR((Table1[[#This Row],[Total Sales]]-Table1[[#This Row],[Operating Profit]])/Table1[[#This Row],[Units Sold]],0)</f>
        <v>25.97</v>
      </c>
      <c r="T7194" s="4" t="str">
        <f>IF(Table1[[#This Row],[Profit per unit]]&gt;$V$8,"Premium","Mass")</f>
        <v>Mass</v>
      </c>
      <c r="U7194" s="4"/>
    </row>
    <row r="7195" spans="2:21" ht="14.25" customHeight="1" x14ac:dyDescent="0.3">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c r="O7195" s="4" t="str">
        <f>TEXT(Table1[[#This Row],[Invoice Date]],"mmm")</f>
        <v>Dec</v>
      </c>
      <c r="P7195" s="4">
        <f>YEAR(Table1[[#This Row],[Invoice Date]])</f>
        <v>2021</v>
      </c>
      <c r="Q7195" s="4">
        <f>IFERROR(Table1[[#This Row],[Total Sales]]/Table1[[#This Row],[Units Sold]],4)</f>
        <v>61</v>
      </c>
      <c r="R7195" s="4">
        <f>IFERROR(Table1[[#This Row],[Operating Profit]]/Table1[[#This Row],[Units Sold]],0)</f>
        <v>30.5</v>
      </c>
      <c r="S7195" s="4">
        <f>IFERROR((Table1[[#This Row],[Total Sales]]-Table1[[#This Row],[Operating Profit]])/Table1[[#This Row],[Units Sold]],0)</f>
        <v>30.5</v>
      </c>
      <c r="T7195" s="4" t="str">
        <f>IF(Table1[[#This Row],[Profit per unit]]&gt;$V$8,"Premium","Mass")</f>
        <v>Mass</v>
      </c>
      <c r="U7195" s="4"/>
    </row>
    <row r="7196" spans="2:21" ht="14.25" customHeight="1" x14ac:dyDescent="0.3">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c r="O7196" s="4" t="str">
        <f>TEXT(Table1[[#This Row],[Invoice Date]],"mmm")</f>
        <v>Dec</v>
      </c>
      <c r="P7196" s="4">
        <f>YEAR(Table1[[#This Row],[Invoice Date]])</f>
        <v>2021</v>
      </c>
      <c r="Q7196" s="4">
        <f>IFERROR(Table1[[#This Row],[Total Sales]]/Table1[[#This Row],[Units Sold]],4)</f>
        <v>68</v>
      </c>
      <c r="R7196" s="4">
        <f>IFERROR(Table1[[#This Row],[Operating Profit]]/Table1[[#This Row],[Units Sold]],0)</f>
        <v>37.4</v>
      </c>
      <c r="S7196" s="4">
        <f>IFERROR((Table1[[#This Row],[Total Sales]]-Table1[[#This Row],[Operating Profit]])/Table1[[#This Row],[Units Sold]],0)</f>
        <v>30.599999999999998</v>
      </c>
      <c r="T7196" s="4" t="str">
        <f>IF(Table1[[#This Row],[Profit per unit]]&gt;$V$8,"Premium","Mass")</f>
        <v>Mass</v>
      </c>
      <c r="U7196" s="4"/>
    </row>
    <row r="7197" spans="2:21" ht="14.25" customHeight="1" x14ac:dyDescent="0.3">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c r="O7197" s="4" t="str">
        <f>TEXT(Table1[[#This Row],[Invoice Date]],"mmm")</f>
        <v>Jan</v>
      </c>
      <c r="P7197" s="4">
        <f>YEAR(Table1[[#This Row],[Invoice Date]])</f>
        <v>2021</v>
      </c>
      <c r="Q7197" s="4">
        <f>IFERROR(Table1[[#This Row],[Total Sales]]/Table1[[#This Row],[Units Sold]],4)</f>
        <v>33</v>
      </c>
      <c r="R7197" s="4">
        <f>IFERROR(Table1[[#This Row],[Operating Profit]]/Table1[[#This Row],[Units Sold]],0)</f>
        <v>16.5</v>
      </c>
      <c r="S7197" s="4">
        <f>IFERROR((Table1[[#This Row],[Total Sales]]-Table1[[#This Row],[Operating Profit]])/Table1[[#This Row],[Units Sold]],0)</f>
        <v>16.5</v>
      </c>
      <c r="T7197" s="4" t="str">
        <f>IF(Table1[[#This Row],[Profit per unit]]&gt;$V$8,"Premium","Mass")</f>
        <v>Mass</v>
      </c>
      <c r="U7197" s="4"/>
    </row>
    <row r="7198" spans="2:21" ht="14.25" customHeight="1" x14ac:dyDescent="0.3">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c r="O7198" s="4" t="str">
        <f>TEXT(Table1[[#This Row],[Invoice Date]],"mmm")</f>
        <v>Jan</v>
      </c>
      <c r="P7198" s="4">
        <f>YEAR(Table1[[#This Row],[Invoice Date]])</f>
        <v>2021</v>
      </c>
      <c r="Q7198" s="4">
        <f>IFERROR(Table1[[#This Row],[Total Sales]]/Table1[[#This Row],[Units Sold]],4)</f>
        <v>34</v>
      </c>
      <c r="R7198" s="4">
        <f>IFERROR(Table1[[#This Row],[Operating Profit]]/Table1[[#This Row],[Units Sold]],0)</f>
        <v>15.979999999999999</v>
      </c>
      <c r="S7198" s="4">
        <f>IFERROR((Table1[[#This Row],[Total Sales]]-Table1[[#This Row],[Operating Profit]])/Table1[[#This Row],[Units Sold]],0)</f>
        <v>18.020000000000003</v>
      </c>
      <c r="T7198" s="4" t="str">
        <f>IF(Table1[[#This Row],[Profit per unit]]&gt;$V$8,"Premium","Mass")</f>
        <v>Mass</v>
      </c>
      <c r="U7198" s="4"/>
    </row>
    <row r="7199" spans="2:21" ht="14.25" customHeight="1" x14ac:dyDescent="0.3">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c r="O7199" s="4" t="str">
        <f>TEXT(Table1[[#This Row],[Invoice Date]],"mmm")</f>
        <v>Jan</v>
      </c>
      <c r="P7199" s="4">
        <f>YEAR(Table1[[#This Row],[Invoice Date]])</f>
        <v>2021</v>
      </c>
      <c r="Q7199" s="4">
        <f>IFERROR(Table1[[#This Row],[Total Sales]]/Table1[[#This Row],[Units Sold]],4)</f>
        <v>24</v>
      </c>
      <c r="R7199" s="4">
        <f>IFERROR(Table1[[#This Row],[Operating Profit]]/Table1[[#This Row],[Units Sold]],0)</f>
        <v>11.04</v>
      </c>
      <c r="S7199" s="4">
        <f>IFERROR((Table1[[#This Row],[Total Sales]]-Table1[[#This Row],[Operating Profit]])/Table1[[#This Row],[Units Sold]],0)</f>
        <v>12.96</v>
      </c>
      <c r="T7199" s="4" t="str">
        <f>IF(Table1[[#This Row],[Profit per unit]]&gt;$V$8,"Premium","Mass")</f>
        <v>Mass</v>
      </c>
      <c r="U7199" s="4"/>
    </row>
    <row r="7200" spans="2:21" ht="14.25" customHeight="1" x14ac:dyDescent="0.3">
      <c r="B7200" s="4" t="s">
        <v>14</v>
      </c>
      <c r="C7200" s="4">
        <v>1185732</v>
      </c>
      <c r="D7200" s="5">
        <v>44220</v>
      </c>
      <c r="E7200" s="4" t="s">
        <v>15</v>
      </c>
      <c r="F7200" s="4" t="s">
        <v>118</v>
      </c>
      <c r="G7200" s="4" t="s">
        <v>93</v>
      </c>
      <c r="H7200" s="6" t="s">
        <v>21</v>
      </c>
      <c r="I7200" s="7">
        <v>28</v>
      </c>
      <c r="J7200" s="8">
        <v>20</v>
      </c>
      <c r="K7200" s="9">
        <v>560</v>
      </c>
      <c r="L7200" s="9">
        <v>280</v>
      </c>
      <c r="M7200" s="10">
        <v>0.5</v>
      </c>
      <c r="N7200" s="4" t="s">
        <v>83</v>
      </c>
      <c r="O7200" s="4" t="str">
        <f>TEXT(Table1[[#This Row],[Invoice Date]],"mmm")</f>
        <v>Jan</v>
      </c>
      <c r="P7200" s="4">
        <f>YEAR(Table1[[#This Row],[Invoice Date]])</f>
        <v>2021</v>
      </c>
      <c r="Q7200" s="4">
        <f>IFERROR(Table1[[#This Row],[Total Sales]]/Table1[[#This Row],[Units Sold]],4)</f>
        <v>28</v>
      </c>
      <c r="R7200" s="4">
        <f>IFERROR(Table1[[#This Row],[Operating Profit]]/Table1[[#This Row],[Units Sold]],0)</f>
        <v>14</v>
      </c>
      <c r="S7200" s="4">
        <f>IFERROR((Table1[[#This Row],[Total Sales]]-Table1[[#This Row],[Operating Profit]])/Table1[[#This Row],[Units Sold]],0)</f>
        <v>14</v>
      </c>
      <c r="T7200" s="4" t="str">
        <f>IF(Table1[[#This Row],[Profit per unit]]&gt;$V$8,"Premium","Mass")</f>
        <v>Mass</v>
      </c>
      <c r="U7200" s="4"/>
    </row>
    <row r="7201" spans="2:21" ht="14.25" customHeight="1" x14ac:dyDescent="0.3">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c r="O7201" s="4" t="str">
        <f>TEXT(Table1[[#This Row],[Invoice Date]],"mmm")</f>
        <v>Jan</v>
      </c>
      <c r="P7201" s="4">
        <f>YEAR(Table1[[#This Row],[Invoice Date]])</f>
        <v>2021</v>
      </c>
      <c r="Q7201" s="4">
        <f>IFERROR(Table1[[#This Row],[Total Sales]]/Table1[[#This Row],[Units Sold]],4)</f>
        <v>42</v>
      </c>
      <c r="R7201" s="4">
        <f>IFERROR(Table1[[#This Row],[Operating Profit]]/Table1[[#This Row],[Units Sold]],0)</f>
        <v>18.060000000000002</v>
      </c>
      <c r="S7201" s="4">
        <f>IFERROR((Table1[[#This Row],[Total Sales]]-Table1[[#This Row],[Operating Profit]])/Table1[[#This Row],[Units Sold]],0)</f>
        <v>23.939999999999998</v>
      </c>
      <c r="T7201" s="4" t="str">
        <f>IF(Table1[[#This Row],[Profit per unit]]&gt;$V$8,"Premium","Mass")</f>
        <v>Mass</v>
      </c>
      <c r="U7201" s="4"/>
    </row>
    <row r="7202" spans="2:21" ht="14.25" customHeight="1" x14ac:dyDescent="0.3">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c r="O7202" s="4" t="str">
        <f>TEXT(Table1[[#This Row],[Invoice Date]],"mmm")</f>
        <v>Jan</v>
      </c>
      <c r="P7202" s="4">
        <f>YEAR(Table1[[#This Row],[Invoice Date]])</f>
        <v>2021</v>
      </c>
      <c r="Q7202" s="4">
        <f>IFERROR(Table1[[#This Row],[Total Sales]]/Table1[[#This Row],[Units Sold]],4)</f>
        <v>33</v>
      </c>
      <c r="R7202" s="4">
        <f>IFERROR(Table1[[#This Row],[Operating Profit]]/Table1[[#This Row],[Units Sold]],0)</f>
        <v>13.200000000000001</v>
      </c>
      <c r="S7202" s="4">
        <f>IFERROR((Table1[[#This Row],[Total Sales]]-Table1[[#This Row],[Operating Profit]])/Table1[[#This Row],[Units Sold]],0)</f>
        <v>19.799999999999997</v>
      </c>
      <c r="T7202" s="4" t="str">
        <f>IF(Table1[[#This Row],[Profit per unit]]&gt;$V$8,"Premium","Mass")</f>
        <v>Mass</v>
      </c>
      <c r="U7202" s="4"/>
    </row>
    <row r="7203" spans="2:21" ht="14.25" customHeight="1" x14ac:dyDescent="0.3">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c r="O7203" s="4" t="str">
        <f>TEXT(Table1[[#This Row],[Invoice Date]],"mmm")</f>
        <v>Feb</v>
      </c>
      <c r="P7203" s="4">
        <f>YEAR(Table1[[#This Row],[Invoice Date]])</f>
        <v>2021</v>
      </c>
      <c r="Q7203" s="4">
        <f>IFERROR(Table1[[#This Row],[Total Sales]]/Table1[[#This Row],[Units Sold]],4)</f>
        <v>32</v>
      </c>
      <c r="R7203" s="4">
        <f>IFERROR(Table1[[#This Row],[Operating Profit]]/Table1[[#This Row],[Units Sold]],0)</f>
        <v>16.96</v>
      </c>
      <c r="S7203" s="4">
        <f>IFERROR((Table1[[#This Row],[Total Sales]]-Table1[[#This Row],[Operating Profit]])/Table1[[#This Row],[Units Sold]],0)</f>
        <v>15.04</v>
      </c>
      <c r="T7203" s="4" t="str">
        <f>IF(Table1[[#This Row],[Profit per unit]]&gt;$V$8,"Premium","Mass")</f>
        <v>Mass</v>
      </c>
      <c r="U7203" s="4"/>
    </row>
    <row r="7204" spans="2:21" ht="14.25" customHeight="1" x14ac:dyDescent="0.3">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c r="O7204" s="4" t="str">
        <f>TEXT(Table1[[#This Row],[Invoice Date]],"mmm")</f>
        <v>Feb</v>
      </c>
      <c r="P7204" s="4">
        <f>YEAR(Table1[[#This Row],[Invoice Date]])</f>
        <v>2021</v>
      </c>
      <c r="Q7204" s="4">
        <f>IFERROR(Table1[[#This Row],[Total Sales]]/Table1[[#This Row],[Units Sold]],4)</f>
        <v>34</v>
      </c>
      <c r="R7204" s="4">
        <f>IFERROR(Table1[[#This Row],[Operating Profit]]/Table1[[#This Row],[Units Sold]],0)</f>
        <v>15.639999999999999</v>
      </c>
      <c r="S7204" s="4">
        <f>IFERROR((Table1[[#This Row],[Total Sales]]-Table1[[#This Row],[Operating Profit]])/Table1[[#This Row],[Units Sold]],0)</f>
        <v>18.360000000000003</v>
      </c>
      <c r="T7204" s="4" t="str">
        <f>IF(Table1[[#This Row],[Profit per unit]]&gt;$V$8,"Premium","Mass")</f>
        <v>Mass</v>
      </c>
      <c r="U7204" s="4"/>
    </row>
    <row r="7205" spans="2:21" ht="14.25" customHeight="1" x14ac:dyDescent="0.3">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c r="O7205" s="4" t="str">
        <f>TEXT(Table1[[#This Row],[Invoice Date]],"mmm")</f>
        <v>Feb</v>
      </c>
      <c r="P7205" s="4">
        <f>YEAR(Table1[[#This Row],[Invoice Date]])</f>
        <v>2021</v>
      </c>
      <c r="Q7205" s="4">
        <f>IFERROR(Table1[[#This Row],[Total Sales]]/Table1[[#This Row],[Units Sold]],4)</f>
        <v>24</v>
      </c>
      <c r="R7205" s="4">
        <f>IFERROR(Table1[[#This Row],[Operating Profit]]/Table1[[#This Row],[Units Sold]],0)</f>
        <v>11.28</v>
      </c>
      <c r="S7205" s="4">
        <f>IFERROR((Table1[[#This Row],[Total Sales]]-Table1[[#This Row],[Operating Profit]])/Table1[[#This Row],[Units Sold]],0)</f>
        <v>12.72</v>
      </c>
      <c r="T7205" s="4" t="str">
        <f>IF(Table1[[#This Row],[Profit per unit]]&gt;$V$8,"Premium","Mass")</f>
        <v>Mass</v>
      </c>
      <c r="U7205" s="4"/>
    </row>
    <row r="7206" spans="2:21" ht="14.25" customHeight="1" x14ac:dyDescent="0.3">
      <c r="B7206" s="4" t="s">
        <v>30</v>
      </c>
      <c r="C7206" s="4">
        <v>1185732</v>
      </c>
      <c r="D7206" s="5">
        <v>44249</v>
      </c>
      <c r="E7206" s="4" t="s">
        <v>15</v>
      </c>
      <c r="F7206" s="4" t="s">
        <v>119</v>
      </c>
      <c r="G7206" s="4" t="s">
        <v>120</v>
      </c>
      <c r="H7206" s="6" t="s">
        <v>21</v>
      </c>
      <c r="I7206" s="7">
        <v>28</v>
      </c>
      <c r="J7206" s="8">
        <v>14</v>
      </c>
      <c r="K7206" s="9">
        <v>392</v>
      </c>
      <c r="L7206" s="9">
        <v>196</v>
      </c>
      <c r="M7206" s="10">
        <v>0.5</v>
      </c>
      <c r="N7206" s="4" t="s">
        <v>83</v>
      </c>
      <c r="O7206" s="4" t="str">
        <f>TEXT(Table1[[#This Row],[Invoice Date]],"mmm")</f>
        <v>Feb</v>
      </c>
      <c r="P7206" s="4">
        <f>YEAR(Table1[[#This Row],[Invoice Date]])</f>
        <v>2021</v>
      </c>
      <c r="Q7206" s="4">
        <f>IFERROR(Table1[[#This Row],[Total Sales]]/Table1[[#This Row],[Units Sold]],4)</f>
        <v>28</v>
      </c>
      <c r="R7206" s="4">
        <f>IFERROR(Table1[[#This Row],[Operating Profit]]/Table1[[#This Row],[Units Sold]],0)</f>
        <v>14</v>
      </c>
      <c r="S7206" s="4">
        <f>IFERROR((Table1[[#This Row],[Total Sales]]-Table1[[#This Row],[Operating Profit]])/Table1[[#This Row],[Units Sold]],0)</f>
        <v>14</v>
      </c>
      <c r="T7206" s="4" t="str">
        <f>IF(Table1[[#This Row],[Profit per unit]]&gt;$V$8,"Premium","Mass")</f>
        <v>Mass</v>
      </c>
      <c r="U7206" s="4"/>
    </row>
    <row r="7207" spans="2:21" ht="14.25" customHeight="1" x14ac:dyDescent="0.3">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c r="O7207" s="4" t="str">
        <f>TEXT(Table1[[#This Row],[Invoice Date]],"mmm")</f>
        <v>Feb</v>
      </c>
      <c r="P7207" s="4">
        <f>YEAR(Table1[[#This Row],[Invoice Date]])</f>
        <v>2021</v>
      </c>
      <c r="Q7207" s="4">
        <f>IFERROR(Table1[[#This Row],[Total Sales]]/Table1[[#This Row],[Units Sold]],4)</f>
        <v>41</v>
      </c>
      <c r="R7207" s="4">
        <f>IFERROR(Table1[[#This Row],[Operating Profit]]/Table1[[#This Row],[Units Sold]],0)</f>
        <v>18.45</v>
      </c>
      <c r="S7207" s="4">
        <f>IFERROR((Table1[[#This Row],[Total Sales]]-Table1[[#This Row],[Operating Profit]])/Table1[[#This Row],[Units Sold]],0)</f>
        <v>22.55</v>
      </c>
      <c r="T7207" s="4" t="str">
        <f>IF(Table1[[#This Row],[Profit per unit]]&gt;$V$8,"Premium","Mass")</f>
        <v>Mass</v>
      </c>
      <c r="U7207" s="4"/>
    </row>
    <row r="7208" spans="2:21" ht="14.25" customHeight="1" x14ac:dyDescent="0.3">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c r="O7208" s="4" t="str">
        <f>TEXT(Table1[[#This Row],[Invoice Date]],"mmm")</f>
        <v>Feb</v>
      </c>
      <c r="P7208" s="4">
        <f>YEAR(Table1[[#This Row],[Invoice Date]])</f>
        <v>2021</v>
      </c>
      <c r="Q7208" s="4">
        <f>IFERROR(Table1[[#This Row],[Total Sales]]/Table1[[#This Row],[Units Sold]],4)</f>
        <v>34</v>
      </c>
      <c r="R7208" s="4">
        <f>IFERROR(Table1[[#This Row],[Operating Profit]]/Table1[[#This Row],[Units Sold]],0)</f>
        <v>14.62</v>
      </c>
      <c r="S7208" s="4">
        <f>IFERROR((Table1[[#This Row],[Total Sales]]-Table1[[#This Row],[Operating Profit]])/Table1[[#This Row],[Units Sold]],0)</f>
        <v>19.380000000000003</v>
      </c>
      <c r="T7208" s="4" t="str">
        <f>IF(Table1[[#This Row],[Profit per unit]]&gt;$V$8,"Premium","Mass")</f>
        <v>Mass</v>
      </c>
      <c r="U7208" s="4"/>
    </row>
    <row r="7209" spans="2:21" ht="14.25" customHeight="1" x14ac:dyDescent="0.3">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c r="O7209" s="4" t="str">
        <f>TEXT(Table1[[#This Row],[Invoice Date]],"mmm")</f>
        <v>Mar</v>
      </c>
      <c r="P7209" s="4">
        <f>YEAR(Table1[[#This Row],[Invoice Date]])</f>
        <v>2021</v>
      </c>
      <c r="Q7209" s="4">
        <f>IFERROR(Table1[[#This Row],[Total Sales]]/Table1[[#This Row],[Units Sold]],4)</f>
        <v>32</v>
      </c>
      <c r="R7209" s="4">
        <f>IFERROR(Table1[[#This Row],[Operating Profit]]/Table1[[#This Row],[Units Sold]],0)</f>
        <v>16.96</v>
      </c>
      <c r="S7209" s="4">
        <f>IFERROR((Table1[[#This Row],[Total Sales]]-Table1[[#This Row],[Operating Profit]])/Table1[[#This Row],[Units Sold]],0)</f>
        <v>15.04</v>
      </c>
      <c r="T7209" s="4" t="str">
        <f>IF(Table1[[#This Row],[Profit per unit]]&gt;$V$8,"Premium","Mass")</f>
        <v>Mass</v>
      </c>
      <c r="U7209" s="4"/>
    </row>
    <row r="7210" spans="2:21" ht="14.25" customHeight="1" x14ac:dyDescent="0.3">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c r="O7210" s="4" t="str">
        <f>TEXT(Table1[[#This Row],[Invoice Date]],"mmm")</f>
        <v>Mar</v>
      </c>
      <c r="P7210" s="4">
        <f>YEAR(Table1[[#This Row],[Invoice Date]])</f>
        <v>2021</v>
      </c>
      <c r="Q7210" s="4">
        <f>IFERROR(Table1[[#This Row],[Total Sales]]/Table1[[#This Row],[Units Sold]],4)</f>
        <v>34</v>
      </c>
      <c r="R7210" s="4">
        <f>IFERROR(Table1[[#This Row],[Operating Profit]]/Table1[[#This Row],[Units Sold]],0)</f>
        <v>15.979999999999999</v>
      </c>
      <c r="S7210" s="4">
        <f>IFERROR((Table1[[#This Row],[Total Sales]]-Table1[[#This Row],[Operating Profit]])/Table1[[#This Row],[Units Sold]],0)</f>
        <v>18.020000000000003</v>
      </c>
      <c r="T7210" s="4" t="str">
        <f>IF(Table1[[#This Row],[Profit per unit]]&gt;$V$8,"Premium","Mass")</f>
        <v>Mass</v>
      </c>
      <c r="U7210" s="4"/>
    </row>
    <row r="7211" spans="2:21" ht="14.25" customHeight="1" x14ac:dyDescent="0.3">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c r="O7211" s="4" t="str">
        <f>TEXT(Table1[[#This Row],[Invoice Date]],"mmm")</f>
        <v>Mar</v>
      </c>
      <c r="P7211" s="4">
        <f>YEAR(Table1[[#This Row],[Invoice Date]])</f>
        <v>2021</v>
      </c>
      <c r="Q7211" s="4">
        <f>IFERROR(Table1[[#This Row],[Total Sales]]/Table1[[#This Row],[Units Sold]],4)</f>
        <v>24</v>
      </c>
      <c r="R7211" s="4">
        <f>IFERROR(Table1[[#This Row],[Operating Profit]]/Table1[[#This Row],[Units Sold]],0)</f>
        <v>11.76</v>
      </c>
      <c r="S7211" s="4">
        <f>IFERROR((Table1[[#This Row],[Total Sales]]-Table1[[#This Row],[Operating Profit]])/Table1[[#This Row],[Units Sold]],0)</f>
        <v>12.24</v>
      </c>
      <c r="T7211" s="4" t="str">
        <f>IF(Table1[[#This Row],[Profit per unit]]&gt;$V$8,"Premium","Mass")</f>
        <v>Mass</v>
      </c>
      <c r="U7211" s="4"/>
    </row>
    <row r="7212" spans="2:21" ht="14.25" customHeight="1" x14ac:dyDescent="0.3">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c r="O7212" s="4" t="str">
        <f>TEXT(Table1[[#This Row],[Invoice Date]],"mmm")</f>
        <v>Mar</v>
      </c>
      <c r="P7212" s="4">
        <f>YEAR(Table1[[#This Row],[Invoice Date]])</f>
        <v>2021</v>
      </c>
      <c r="Q7212" s="4">
        <f>IFERROR(Table1[[#This Row],[Total Sales]]/Table1[[#This Row],[Units Sold]],4)</f>
        <v>29</v>
      </c>
      <c r="R7212" s="4">
        <f>IFERROR(Table1[[#This Row],[Operating Profit]]/Table1[[#This Row],[Units Sold]],0)</f>
        <v>13.34</v>
      </c>
      <c r="S7212" s="4">
        <f>IFERROR((Table1[[#This Row],[Total Sales]]-Table1[[#This Row],[Operating Profit]])/Table1[[#This Row],[Units Sold]],0)</f>
        <v>15.66</v>
      </c>
      <c r="T7212" s="4" t="str">
        <f>IF(Table1[[#This Row],[Profit per unit]]&gt;$V$8,"Premium","Mass")</f>
        <v>Mass</v>
      </c>
      <c r="U7212" s="4"/>
    </row>
    <row r="7213" spans="2:21" ht="14.25" customHeight="1" x14ac:dyDescent="0.3">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c r="O7213" s="4" t="str">
        <f>TEXT(Table1[[#This Row],[Invoice Date]],"mmm")</f>
        <v>Mar</v>
      </c>
      <c r="P7213" s="4">
        <f>YEAR(Table1[[#This Row],[Invoice Date]])</f>
        <v>2021</v>
      </c>
      <c r="Q7213" s="4">
        <f>IFERROR(Table1[[#This Row],[Total Sales]]/Table1[[#This Row],[Units Sold]],4)</f>
        <v>43</v>
      </c>
      <c r="R7213" s="4">
        <f>IFERROR(Table1[[#This Row],[Operating Profit]]/Table1[[#This Row],[Units Sold]],0)</f>
        <v>18.489999999999998</v>
      </c>
      <c r="S7213" s="4">
        <f>IFERROR((Table1[[#This Row],[Total Sales]]-Table1[[#This Row],[Operating Profit]])/Table1[[#This Row],[Units Sold]],0)</f>
        <v>24.51</v>
      </c>
      <c r="T7213" s="4" t="str">
        <f>IF(Table1[[#This Row],[Profit per unit]]&gt;$V$8,"Premium","Mass")</f>
        <v>Mass</v>
      </c>
      <c r="U7213" s="4"/>
    </row>
    <row r="7214" spans="2:21" ht="14.25" customHeight="1" x14ac:dyDescent="0.3">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c r="O7214" s="4" t="str">
        <f>TEXT(Table1[[#This Row],[Invoice Date]],"mmm")</f>
        <v>Mar</v>
      </c>
      <c r="P7214" s="4">
        <f>YEAR(Table1[[#This Row],[Invoice Date]])</f>
        <v>2021</v>
      </c>
      <c r="Q7214" s="4">
        <f>IFERROR(Table1[[#This Row],[Total Sales]]/Table1[[#This Row],[Units Sold]],4)</f>
        <v>33</v>
      </c>
      <c r="R7214" s="4">
        <f>IFERROR(Table1[[#This Row],[Operating Profit]]/Table1[[#This Row],[Units Sold]],0)</f>
        <v>14.85</v>
      </c>
      <c r="S7214" s="4">
        <f>IFERROR((Table1[[#This Row],[Total Sales]]-Table1[[#This Row],[Operating Profit]])/Table1[[#This Row],[Units Sold]],0)</f>
        <v>18.150000000000002</v>
      </c>
      <c r="T7214" s="4" t="str">
        <f>IF(Table1[[#This Row],[Profit per unit]]&gt;$V$8,"Premium","Mass")</f>
        <v>Mass</v>
      </c>
      <c r="U7214" s="4"/>
    </row>
    <row r="7215" spans="2:21" ht="14.25" customHeight="1" x14ac:dyDescent="0.3">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c r="O7215" s="4" t="str">
        <f>TEXT(Table1[[#This Row],[Invoice Date]],"mmm")</f>
        <v>Apr</v>
      </c>
      <c r="P7215" s="4">
        <f>YEAR(Table1[[#This Row],[Invoice Date]])</f>
        <v>2021</v>
      </c>
      <c r="Q7215" s="4">
        <f>IFERROR(Table1[[#This Row],[Total Sales]]/Table1[[#This Row],[Units Sold]],4)</f>
        <v>33</v>
      </c>
      <c r="R7215" s="4">
        <f>IFERROR(Table1[[#This Row],[Operating Profit]]/Table1[[#This Row],[Units Sold]],0)</f>
        <v>16.830000000000002</v>
      </c>
      <c r="S7215" s="4">
        <f>IFERROR((Table1[[#This Row],[Total Sales]]-Table1[[#This Row],[Operating Profit]])/Table1[[#This Row],[Units Sold]],0)</f>
        <v>16.169999999999998</v>
      </c>
      <c r="T7215" s="4" t="str">
        <f>IF(Table1[[#This Row],[Profit per unit]]&gt;$V$8,"Premium","Mass")</f>
        <v>Mass</v>
      </c>
      <c r="U7215" s="4"/>
    </row>
    <row r="7216" spans="2:21" ht="14.25" customHeight="1" x14ac:dyDescent="0.3">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c r="O7216" s="4" t="str">
        <f>TEXT(Table1[[#This Row],[Invoice Date]],"mmm")</f>
        <v>Apr</v>
      </c>
      <c r="P7216" s="4">
        <f>YEAR(Table1[[#This Row],[Invoice Date]])</f>
        <v>2021</v>
      </c>
      <c r="Q7216" s="4">
        <f>IFERROR(Table1[[#This Row],[Total Sales]]/Table1[[#This Row],[Units Sold]],4)</f>
        <v>32</v>
      </c>
      <c r="R7216" s="4">
        <f>IFERROR(Table1[[#This Row],[Operating Profit]]/Table1[[#This Row],[Units Sold]],0)</f>
        <v>15.04</v>
      </c>
      <c r="S7216" s="4">
        <f>IFERROR((Table1[[#This Row],[Total Sales]]-Table1[[#This Row],[Operating Profit]])/Table1[[#This Row],[Units Sold]],0)</f>
        <v>16.96</v>
      </c>
      <c r="T7216" s="4" t="str">
        <f>IF(Table1[[#This Row],[Profit per unit]]&gt;$V$8,"Premium","Mass")</f>
        <v>Mass</v>
      </c>
      <c r="U7216" s="4"/>
    </row>
    <row r="7217" spans="2:21" ht="14.25" customHeight="1" x14ac:dyDescent="0.3">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c r="O7217" s="4" t="str">
        <f>TEXT(Table1[[#This Row],[Invoice Date]],"mmm")</f>
        <v>Apr</v>
      </c>
      <c r="P7217" s="4">
        <f>YEAR(Table1[[#This Row],[Invoice Date]])</f>
        <v>2021</v>
      </c>
      <c r="Q7217" s="4">
        <f>IFERROR(Table1[[#This Row],[Total Sales]]/Table1[[#This Row],[Units Sold]],4)</f>
        <v>24</v>
      </c>
      <c r="R7217" s="4">
        <f>IFERROR(Table1[[#This Row],[Operating Profit]]/Table1[[#This Row],[Units Sold]],0)</f>
        <v>11.76</v>
      </c>
      <c r="S7217" s="4">
        <f>IFERROR((Table1[[#This Row],[Total Sales]]-Table1[[#This Row],[Operating Profit]])/Table1[[#This Row],[Units Sold]],0)</f>
        <v>12.24</v>
      </c>
      <c r="T7217" s="4" t="str">
        <f>IF(Table1[[#This Row],[Profit per unit]]&gt;$V$8,"Premium","Mass")</f>
        <v>Mass</v>
      </c>
      <c r="U7217" s="4"/>
    </row>
    <row r="7218" spans="2:21" ht="14.25" customHeight="1" x14ac:dyDescent="0.3">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c r="O7218" s="4" t="str">
        <f>TEXT(Table1[[#This Row],[Invoice Date]],"mmm")</f>
        <v>Apr</v>
      </c>
      <c r="P7218" s="4">
        <f>YEAR(Table1[[#This Row],[Invoice Date]])</f>
        <v>2021</v>
      </c>
      <c r="Q7218" s="4">
        <f>IFERROR(Table1[[#This Row],[Total Sales]]/Table1[[#This Row],[Units Sold]],4)</f>
        <v>27</v>
      </c>
      <c r="R7218" s="4">
        <f>IFERROR(Table1[[#This Row],[Operating Profit]]/Table1[[#This Row],[Units Sold]],0)</f>
        <v>12.69</v>
      </c>
      <c r="S7218" s="4">
        <f>IFERROR((Table1[[#This Row],[Total Sales]]-Table1[[#This Row],[Operating Profit]])/Table1[[#This Row],[Units Sold]],0)</f>
        <v>14.31</v>
      </c>
      <c r="T7218" s="4" t="str">
        <f>IF(Table1[[#This Row],[Profit per unit]]&gt;$V$8,"Premium","Mass")</f>
        <v>Mass</v>
      </c>
      <c r="U7218" s="4"/>
    </row>
    <row r="7219" spans="2:21" ht="14.25" customHeight="1" x14ac:dyDescent="0.3">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c r="O7219" s="4" t="str">
        <f>TEXT(Table1[[#This Row],[Invoice Date]],"mmm")</f>
        <v>Apr</v>
      </c>
      <c r="P7219" s="4">
        <f>YEAR(Table1[[#This Row],[Invoice Date]])</f>
        <v>2021</v>
      </c>
      <c r="Q7219" s="4">
        <f>IFERROR(Table1[[#This Row],[Total Sales]]/Table1[[#This Row],[Units Sold]],4)</f>
        <v>41</v>
      </c>
      <c r="R7219" s="4">
        <f>IFERROR(Table1[[#This Row],[Operating Profit]]/Table1[[#This Row],[Units Sold]],0)</f>
        <v>18.45</v>
      </c>
      <c r="S7219" s="4">
        <f>IFERROR((Table1[[#This Row],[Total Sales]]-Table1[[#This Row],[Operating Profit]])/Table1[[#This Row],[Units Sold]],0)</f>
        <v>22.55</v>
      </c>
      <c r="T7219" s="4" t="str">
        <f>IF(Table1[[#This Row],[Profit per unit]]&gt;$V$8,"Premium","Mass")</f>
        <v>Mass</v>
      </c>
      <c r="U7219" s="4"/>
    </row>
    <row r="7220" spans="2:21" ht="14.25" customHeight="1" x14ac:dyDescent="0.3">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c r="O7220" s="4" t="str">
        <f>TEXT(Table1[[#This Row],[Invoice Date]],"mmm")</f>
        <v>Apr</v>
      </c>
      <c r="P7220" s="4">
        <f>YEAR(Table1[[#This Row],[Invoice Date]])</f>
        <v>2021</v>
      </c>
      <c r="Q7220" s="4">
        <f>IFERROR(Table1[[#This Row],[Total Sales]]/Table1[[#This Row],[Units Sold]],4)</f>
        <v>32</v>
      </c>
      <c r="R7220" s="4">
        <f>IFERROR(Table1[[#This Row],[Operating Profit]]/Table1[[#This Row],[Units Sold]],0)</f>
        <v>14.08</v>
      </c>
      <c r="S7220" s="4">
        <f>IFERROR((Table1[[#This Row],[Total Sales]]-Table1[[#This Row],[Operating Profit]])/Table1[[#This Row],[Units Sold]],0)</f>
        <v>17.920000000000002</v>
      </c>
      <c r="T7220" s="4" t="str">
        <f>IF(Table1[[#This Row],[Profit per unit]]&gt;$V$8,"Premium","Mass")</f>
        <v>Mass</v>
      </c>
      <c r="U7220" s="4"/>
    </row>
    <row r="7221" spans="2:21" ht="14.25" customHeight="1" x14ac:dyDescent="0.3">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c r="O7221" s="4" t="str">
        <f>TEXT(Table1[[#This Row],[Invoice Date]],"mmm")</f>
        <v>May</v>
      </c>
      <c r="P7221" s="4">
        <f>YEAR(Table1[[#This Row],[Invoice Date]])</f>
        <v>2021</v>
      </c>
      <c r="Q7221" s="4">
        <f>IFERROR(Table1[[#This Row],[Total Sales]]/Table1[[#This Row],[Units Sold]],4)</f>
        <v>49</v>
      </c>
      <c r="R7221" s="4">
        <f>IFERROR(Table1[[#This Row],[Operating Profit]]/Table1[[#This Row],[Units Sold]],0)</f>
        <v>25.480000000000004</v>
      </c>
      <c r="S7221" s="4">
        <f>IFERROR((Table1[[#This Row],[Total Sales]]-Table1[[#This Row],[Operating Profit]])/Table1[[#This Row],[Units Sold]],0)</f>
        <v>23.519999999999996</v>
      </c>
      <c r="T7221" s="4" t="str">
        <f>IF(Table1[[#This Row],[Profit per unit]]&gt;$V$8,"Premium","Mass")</f>
        <v>Mass</v>
      </c>
      <c r="U7221" s="4"/>
    </row>
    <row r="7222" spans="2:21" ht="14.25" customHeight="1" x14ac:dyDescent="0.3">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c r="O7222" s="4" t="str">
        <f>TEXT(Table1[[#This Row],[Invoice Date]],"mmm")</f>
        <v>May</v>
      </c>
      <c r="P7222" s="4">
        <f>YEAR(Table1[[#This Row],[Invoice Date]])</f>
        <v>2021</v>
      </c>
      <c r="Q7222" s="4">
        <f>IFERROR(Table1[[#This Row],[Total Sales]]/Table1[[#This Row],[Units Sold]],4)</f>
        <v>42</v>
      </c>
      <c r="R7222" s="4">
        <f>IFERROR(Table1[[#This Row],[Operating Profit]]/Table1[[#This Row],[Units Sold]],0)</f>
        <v>19.32</v>
      </c>
      <c r="S7222" s="4">
        <f>IFERROR((Table1[[#This Row],[Total Sales]]-Table1[[#This Row],[Operating Profit]])/Table1[[#This Row],[Units Sold]],0)</f>
        <v>22.68</v>
      </c>
      <c r="T7222" s="4" t="str">
        <f>IF(Table1[[#This Row],[Profit per unit]]&gt;$V$8,"Premium","Mass")</f>
        <v>Mass</v>
      </c>
      <c r="U7222" s="4"/>
    </row>
    <row r="7223" spans="2:21" ht="14.25" customHeight="1" x14ac:dyDescent="0.3">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c r="O7223" s="4" t="str">
        <f>TEXT(Table1[[#This Row],[Invoice Date]],"mmm")</f>
        <v>May</v>
      </c>
      <c r="P7223" s="4">
        <f>YEAR(Table1[[#This Row],[Invoice Date]])</f>
        <v>2021</v>
      </c>
      <c r="Q7223" s="4">
        <f>IFERROR(Table1[[#This Row],[Total Sales]]/Table1[[#This Row],[Units Sold]],4)</f>
        <v>36</v>
      </c>
      <c r="R7223" s="4">
        <f>IFERROR(Table1[[#This Row],[Operating Profit]]/Table1[[#This Row],[Units Sold]],0)</f>
        <v>17.28</v>
      </c>
      <c r="S7223" s="4">
        <f>IFERROR((Table1[[#This Row],[Total Sales]]-Table1[[#This Row],[Operating Profit]])/Table1[[#This Row],[Units Sold]],0)</f>
        <v>18.72</v>
      </c>
      <c r="T7223" s="4" t="str">
        <f>IF(Table1[[#This Row],[Profit per unit]]&gt;$V$8,"Premium","Mass")</f>
        <v>Mass</v>
      </c>
      <c r="U7223" s="4"/>
    </row>
    <row r="7224" spans="2:21" ht="14.25" customHeight="1" x14ac:dyDescent="0.3">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c r="O7224" s="4" t="str">
        <f>TEXT(Table1[[#This Row],[Invoice Date]],"mmm")</f>
        <v>May</v>
      </c>
      <c r="P7224" s="4">
        <f>YEAR(Table1[[#This Row],[Invoice Date]])</f>
        <v>2021</v>
      </c>
      <c r="Q7224" s="4">
        <f>IFERROR(Table1[[#This Row],[Total Sales]]/Table1[[#This Row],[Units Sold]],4)</f>
        <v>37</v>
      </c>
      <c r="R7224" s="4">
        <f>IFERROR(Table1[[#This Row],[Operating Profit]]/Table1[[#This Row],[Units Sold]],0)</f>
        <v>17.759999999999998</v>
      </c>
      <c r="S7224" s="4">
        <f>IFERROR((Table1[[#This Row],[Total Sales]]-Table1[[#This Row],[Operating Profit]])/Table1[[#This Row],[Units Sold]],0)</f>
        <v>19.240000000000002</v>
      </c>
      <c r="T7224" s="4" t="str">
        <f>IF(Table1[[#This Row],[Profit per unit]]&gt;$V$8,"Premium","Mass")</f>
        <v>Mass</v>
      </c>
      <c r="U7224" s="4"/>
    </row>
    <row r="7225" spans="2:21" ht="14.25" customHeight="1" x14ac:dyDescent="0.3">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c r="O7225" s="4" t="str">
        <f>TEXT(Table1[[#This Row],[Invoice Date]],"mmm")</f>
        <v>May</v>
      </c>
      <c r="P7225" s="4">
        <f>YEAR(Table1[[#This Row],[Invoice Date]])</f>
        <v>2021</v>
      </c>
      <c r="Q7225" s="4">
        <f>IFERROR(Table1[[#This Row],[Total Sales]]/Table1[[#This Row],[Units Sold]],4)</f>
        <v>49</v>
      </c>
      <c r="R7225" s="4">
        <f>IFERROR(Table1[[#This Row],[Operating Profit]]/Table1[[#This Row],[Units Sold]],0)</f>
        <v>20.58</v>
      </c>
      <c r="S7225" s="4">
        <f>IFERROR((Table1[[#This Row],[Total Sales]]-Table1[[#This Row],[Operating Profit]])/Table1[[#This Row],[Units Sold]],0)</f>
        <v>28.42</v>
      </c>
      <c r="T7225" s="4" t="str">
        <f>IF(Table1[[#This Row],[Profit per unit]]&gt;$V$8,"Premium","Mass")</f>
        <v>Mass</v>
      </c>
      <c r="U7225" s="4"/>
    </row>
    <row r="7226" spans="2:21" ht="14.25" customHeight="1" x14ac:dyDescent="0.3">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c r="O7226" s="4" t="str">
        <f>TEXT(Table1[[#This Row],[Invoice Date]],"mmm")</f>
        <v>May</v>
      </c>
      <c r="P7226" s="4">
        <f>YEAR(Table1[[#This Row],[Invoice Date]])</f>
        <v>2021</v>
      </c>
      <c r="Q7226" s="4">
        <f>IFERROR(Table1[[#This Row],[Total Sales]]/Table1[[#This Row],[Units Sold]],4)</f>
        <v>52</v>
      </c>
      <c r="R7226" s="4">
        <f>IFERROR(Table1[[#This Row],[Operating Profit]]/Table1[[#This Row],[Units Sold]],0)</f>
        <v>21.319999999999997</v>
      </c>
      <c r="S7226" s="4">
        <f>IFERROR((Table1[[#This Row],[Total Sales]]-Table1[[#This Row],[Operating Profit]])/Table1[[#This Row],[Units Sold]],0)</f>
        <v>30.680000000000003</v>
      </c>
      <c r="T7226" s="4" t="str">
        <f>IF(Table1[[#This Row],[Profit per unit]]&gt;$V$8,"Premium","Mass")</f>
        <v>Mass</v>
      </c>
      <c r="U7226" s="4"/>
    </row>
    <row r="7227" spans="2:21" ht="14.25" customHeight="1" x14ac:dyDescent="0.3">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c r="O7227" s="4" t="str">
        <f>TEXT(Table1[[#This Row],[Invoice Date]],"mmm")</f>
        <v>Jun</v>
      </c>
      <c r="P7227" s="4">
        <f>YEAR(Table1[[#This Row],[Invoice Date]])</f>
        <v>2021</v>
      </c>
      <c r="Q7227" s="4">
        <f>IFERROR(Table1[[#This Row],[Total Sales]]/Table1[[#This Row],[Units Sold]],4)</f>
        <v>47</v>
      </c>
      <c r="R7227" s="4">
        <f>IFERROR(Table1[[#This Row],[Operating Profit]]/Table1[[#This Row],[Units Sold]],0)</f>
        <v>23.5</v>
      </c>
      <c r="S7227" s="4">
        <f>IFERROR((Table1[[#This Row],[Total Sales]]-Table1[[#This Row],[Operating Profit]])/Table1[[#This Row],[Units Sold]],0)</f>
        <v>23.5</v>
      </c>
      <c r="T7227" s="4" t="str">
        <f>IF(Table1[[#This Row],[Profit per unit]]&gt;$V$8,"Premium","Mass")</f>
        <v>Mass</v>
      </c>
      <c r="U7227" s="4"/>
    </row>
    <row r="7228" spans="2:21" ht="14.25" customHeight="1" x14ac:dyDescent="0.3">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c r="O7228" s="4" t="str">
        <f>TEXT(Table1[[#This Row],[Invoice Date]],"mmm")</f>
        <v>Jun</v>
      </c>
      <c r="P7228" s="4">
        <f>YEAR(Table1[[#This Row],[Invoice Date]])</f>
        <v>2021</v>
      </c>
      <c r="Q7228" s="4">
        <f>IFERROR(Table1[[#This Row],[Total Sales]]/Table1[[#This Row],[Units Sold]],4)</f>
        <v>41</v>
      </c>
      <c r="R7228" s="4">
        <f>IFERROR(Table1[[#This Row],[Operating Profit]]/Table1[[#This Row],[Units Sold]],0)</f>
        <v>19.27</v>
      </c>
      <c r="S7228" s="4">
        <f>IFERROR((Table1[[#This Row],[Total Sales]]-Table1[[#This Row],[Operating Profit]])/Table1[[#This Row],[Units Sold]],0)</f>
        <v>21.73</v>
      </c>
      <c r="T7228" s="4" t="str">
        <f>IF(Table1[[#This Row],[Profit per unit]]&gt;$V$8,"Premium","Mass")</f>
        <v>Mass</v>
      </c>
      <c r="U7228" s="4"/>
    </row>
    <row r="7229" spans="2:21" ht="14.25" customHeight="1" x14ac:dyDescent="0.3">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c r="O7229" s="4" t="str">
        <f>TEXT(Table1[[#This Row],[Invoice Date]],"mmm")</f>
        <v>Jun</v>
      </c>
      <c r="P7229" s="4">
        <f>YEAR(Table1[[#This Row],[Invoice Date]])</f>
        <v>2021</v>
      </c>
      <c r="Q7229" s="4">
        <f>IFERROR(Table1[[#This Row],[Total Sales]]/Table1[[#This Row],[Units Sold]],4)</f>
        <v>37</v>
      </c>
      <c r="R7229" s="4">
        <f>IFERROR(Table1[[#This Row],[Operating Profit]]/Table1[[#This Row],[Units Sold]],0)</f>
        <v>18.5</v>
      </c>
      <c r="S7229" s="4">
        <f>IFERROR((Table1[[#This Row],[Total Sales]]-Table1[[#This Row],[Operating Profit]])/Table1[[#This Row],[Units Sold]],0)</f>
        <v>18.5</v>
      </c>
      <c r="T7229" s="4" t="str">
        <f>IF(Table1[[#This Row],[Profit per unit]]&gt;$V$8,"Premium","Mass")</f>
        <v>Mass</v>
      </c>
      <c r="U7229" s="4"/>
    </row>
    <row r="7230" spans="2:21" ht="14.25" customHeight="1" x14ac:dyDescent="0.3">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c r="O7230" s="4" t="str">
        <f>TEXT(Table1[[#This Row],[Invoice Date]],"mmm")</f>
        <v>Jun</v>
      </c>
      <c r="P7230" s="4">
        <f>YEAR(Table1[[#This Row],[Invoice Date]])</f>
        <v>2021</v>
      </c>
      <c r="Q7230" s="4">
        <f>IFERROR(Table1[[#This Row],[Total Sales]]/Table1[[#This Row],[Units Sold]],4)</f>
        <v>37</v>
      </c>
      <c r="R7230" s="4">
        <f>IFERROR(Table1[[#This Row],[Operating Profit]]/Table1[[#This Row],[Units Sold]],0)</f>
        <v>18.5</v>
      </c>
      <c r="S7230" s="4">
        <f>IFERROR((Table1[[#This Row],[Total Sales]]-Table1[[#This Row],[Operating Profit]])/Table1[[#This Row],[Units Sold]],0)</f>
        <v>18.5</v>
      </c>
      <c r="T7230" s="4" t="str">
        <f>IF(Table1[[#This Row],[Profit per unit]]&gt;$V$8,"Premium","Mass")</f>
        <v>Mass</v>
      </c>
      <c r="U7230" s="4"/>
    </row>
    <row r="7231" spans="2:21" ht="14.25" customHeight="1" x14ac:dyDescent="0.3">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c r="O7231" s="4" t="str">
        <f>TEXT(Table1[[#This Row],[Invoice Date]],"mmm")</f>
        <v>Jun</v>
      </c>
      <c r="P7231" s="4">
        <f>YEAR(Table1[[#This Row],[Invoice Date]])</f>
        <v>2021</v>
      </c>
      <c r="Q7231" s="4">
        <f>IFERROR(Table1[[#This Row],[Total Sales]]/Table1[[#This Row],[Units Sold]],4)</f>
        <v>49</v>
      </c>
      <c r="R7231" s="4">
        <f>IFERROR(Table1[[#This Row],[Operating Profit]]/Table1[[#This Row],[Units Sold]],0)</f>
        <v>21.56</v>
      </c>
      <c r="S7231" s="4">
        <f>IFERROR((Table1[[#This Row],[Total Sales]]-Table1[[#This Row],[Operating Profit]])/Table1[[#This Row],[Units Sold]],0)</f>
        <v>27.44</v>
      </c>
      <c r="T7231" s="4" t="str">
        <f>IF(Table1[[#This Row],[Profit per unit]]&gt;$V$8,"Premium","Mass")</f>
        <v>Mass</v>
      </c>
      <c r="U7231" s="4"/>
    </row>
    <row r="7232" spans="2:21" ht="14.25" customHeight="1" x14ac:dyDescent="0.3">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c r="O7232" s="4" t="str">
        <f>TEXT(Table1[[#This Row],[Invoice Date]],"mmm")</f>
        <v>Jun</v>
      </c>
      <c r="P7232" s="4">
        <f>YEAR(Table1[[#This Row],[Invoice Date]])</f>
        <v>2021</v>
      </c>
      <c r="Q7232" s="4">
        <f>IFERROR(Table1[[#This Row],[Total Sales]]/Table1[[#This Row],[Units Sold]],4)</f>
        <v>53</v>
      </c>
      <c r="R7232" s="4">
        <f>IFERROR(Table1[[#This Row],[Operating Profit]]/Table1[[#This Row],[Units Sold]],0)</f>
        <v>23.849999999999998</v>
      </c>
      <c r="S7232" s="4">
        <f>IFERROR((Table1[[#This Row],[Total Sales]]-Table1[[#This Row],[Operating Profit]])/Table1[[#This Row],[Units Sold]],0)</f>
        <v>29.150000000000006</v>
      </c>
      <c r="T7232" s="4" t="str">
        <f>IF(Table1[[#This Row],[Profit per unit]]&gt;$V$8,"Premium","Mass")</f>
        <v>Mass</v>
      </c>
      <c r="U7232" s="4"/>
    </row>
    <row r="7233" spans="2:21" ht="14.25" customHeight="1" x14ac:dyDescent="0.3">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c r="O7233" s="4" t="str">
        <f>TEXT(Table1[[#This Row],[Invoice Date]],"mmm")</f>
        <v>Jul</v>
      </c>
      <c r="P7233" s="4">
        <f>YEAR(Table1[[#This Row],[Invoice Date]])</f>
        <v>2021</v>
      </c>
      <c r="Q7233" s="4">
        <f>IFERROR(Table1[[#This Row],[Total Sales]]/Table1[[#This Row],[Units Sold]],4)</f>
        <v>49</v>
      </c>
      <c r="R7233" s="4">
        <f>IFERROR(Table1[[#This Row],[Operating Profit]]/Table1[[#This Row],[Units Sold]],0)</f>
        <v>25.48</v>
      </c>
      <c r="S7233" s="4">
        <f>IFERROR((Table1[[#This Row],[Total Sales]]-Table1[[#This Row],[Operating Profit]])/Table1[[#This Row],[Units Sold]],0)</f>
        <v>23.52</v>
      </c>
      <c r="T7233" s="4" t="str">
        <f>IF(Table1[[#This Row],[Profit per unit]]&gt;$V$8,"Premium","Mass")</f>
        <v>Mass</v>
      </c>
      <c r="U7233" s="4"/>
    </row>
    <row r="7234" spans="2:21" ht="14.25" customHeight="1" x14ac:dyDescent="0.3">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c r="O7234" s="4" t="str">
        <f>TEXT(Table1[[#This Row],[Invoice Date]],"mmm")</f>
        <v>Jul</v>
      </c>
      <c r="P7234" s="4">
        <f>YEAR(Table1[[#This Row],[Invoice Date]])</f>
        <v>2021</v>
      </c>
      <c r="Q7234" s="4">
        <f>IFERROR(Table1[[#This Row],[Total Sales]]/Table1[[#This Row],[Units Sold]],4)</f>
        <v>42</v>
      </c>
      <c r="R7234" s="4">
        <f>IFERROR(Table1[[#This Row],[Operating Profit]]/Table1[[#This Row],[Units Sold]],0)</f>
        <v>20.16</v>
      </c>
      <c r="S7234" s="4">
        <f>IFERROR((Table1[[#This Row],[Total Sales]]-Table1[[#This Row],[Operating Profit]])/Table1[[#This Row],[Units Sold]],0)</f>
        <v>21.84</v>
      </c>
      <c r="T7234" s="4" t="str">
        <f>IF(Table1[[#This Row],[Profit per unit]]&gt;$V$8,"Premium","Mass")</f>
        <v>Mass</v>
      </c>
      <c r="U7234" s="4"/>
    </row>
    <row r="7235" spans="2:21" ht="14.25" customHeight="1" x14ac:dyDescent="0.3">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c r="O7235" s="4" t="str">
        <f>TEXT(Table1[[#This Row],[Invoice Date]],"mmm")</f>
        <v>Jul</v>
      </c>
      <c r="P7235" s="4">
        <f>YEAR(Table1[[#This Row],[Invoice Date]])</f>
        <v>2021</v>
      </c>
      <c r="Q7235" s="4">
        <f>IFERROR(Table1[[#This Row],[Total Sales]]/Table1[[#This Row],[Units Sold]],4)</f>
        <v>37</v>
      </c>
      <c r="R7235" s="4">
        <f>IFERROR(Table1[[#This Row],[Operating Profit]]/Table1[[#This Row],[Units Sold]],0)</f>
        <v>18.13</v>
      </c>
      <c r="S7235" s="4">
        <f>IFERROR((Table1[[#This Row],[Total Sales]]-Table1[[#This Row],[Operating Profit]])/Table1[[#This Row],[Units Sold]],0)</f>
        <v>18.87</v>
      </c>
      <c r="T7235" s="4" t="str">
        <f>IF(Table1[[#This Row],[Profit per unit]]&gt;$V$8,"Premium","Mass")</f>
        <v>Mass</v>
      </c>
      <c r="U7235" s="4"/>
    </row>
    <row r="7236" spans="2:21" ht="14.25" customHeight="1" x14ac:dyDescent="0.3">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c r="O7236" s="4" t="str">
        <f>TEXT(Table1[[#This Row],[Invoice Date]],"mmm")</f>
        <v>Jul</v>
      </c>
      <c r="P7236" s="4">
        <f>YEAR(Table1[[#This Row],[Invoice Date]])</f>
        <v>2021</v>
      </c>
      <c r="Q7236" s="4">
        <f>IFERROR(Table1[[#This Row],[Total Sales]]/Table1[[#This Row],[Units Sold]],4)</f>
        <v>36</v>
      </c>
      <c r="R7236" s="4">
        <f>IFERROR(Table1[[#This Row],[Operating Profit]]/Table1[[#This Row],[Units Sold]],0)</f>
        <v>16.919999999999998</v>
      </c>
      <c r="S7236" s="4">
        <f>IFERROR((Table1[[#This Row],[Total Sales]]-Table1[[#This Row],[Operating Profit]])/Table1[[#This Row],[Units Sold]],0)</f>
        <v>19.080000000000002</v>
      </c>
      <c r="T7236" s="4" t="str">
        <f>IF(Table1[[#This Row],[Profit per unit]]&gt;$V$8,"Premium","Mass")</f>
        <v>Mass</v>
      </c>
      <c r="U7236" s="4"/>
    </row>
    <row r="7237" spans="2:21" ht="14.25" customHeight="1" x14ac:dyDescent="0.3">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c r="O7237" s="4" t="str">
        <f>TEXT(Table1[[#This Row],[Invoice Date]],"mmm")</f>
        <v>Jul</v>
      </c>
      <c r="P7237" s="4">
        <f>YEAR(Table1[[#This Row],[Invoice Date]])</f>
        <v>2021</v>
      </c>
      <c r="Q7237" s="4">
        <f>IFERROR(Table1[[#This Row],[Total Sales]]/Table1[[#This Row],[Units Sold]],4)</f>
        <v>46</v>
      </c>
      <c r="R7237" s="4">
        <f>IFERROR(Table1[[#This Row],[Operating Profit]]/Table1[[#This Row],[Units Sold]],0)</f>
        <v>20.699999999999996</v>
      </c>
      <c r="S7237" s="4">
        <f>IFERROR((Table1[[#This Row],[Total Sales]]-Table1[[#This Row],[Operating Profit]])/Table1[[#This Row],[Units Sold]],0)</f>
        <v>25.300000000000004</v>
      </c>
      <c r="T7237" s="4" t="str">
        <f>IF(Table1[[#This Row],[Profit per unit]]&gt;$V$8,"Premium","Mass")</f>
        <v>Mass</v>
      </c>
      <c r="U7237" s="4"/>
    </row>
    <row r="7238" spans="2:21" ht="14.25" customHeight="1" x14ac:dyDescent="0.3">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c r="O7238" s="4" t="str">
        <f>TEXT(Table1[[#This Row],[Invoice Date]],"mmm")</f>
        <v>Jul</v>
      </c>
      <c r="P7238" s="4">
        <f>YEAR(Table1[[#This Row],[Invoice Date]])</f>
        <v>2021</v>
      </c>
      <c r="Q7238" s="4">
        <f>IFERROR(Table1[[#This Row],[Total Sales]]/Table1[[#This Row],[Units Sold]],4)</f>
        <v>54</v>
      </c>
      <c r="R7238" s="4">
        <f>IFERROR(Table1[[#This Row],[Operating Profit]]/Table1[[#This Row],[Units Sold]],0)</f>
        <v>22.68</v>
      </c>
      <c r="S7238" s="4">
        <f>IFERROR((Table1[[#This Row],[Total Sales]]-Table1[[#This Row],[Operating Profit]])/Table1[[#This Row],[Units Sold]],0)</f>
        <v>31.32</v>
      </c>
      <c r="T7238" s="4" t="str">
        <f>IF(Table1[[#This Row],[Profit per unit]]&gt;$V$8,"Premium","Mass")</f>
        <v>Mass</v>
      </c>
      <c r="U7238" s="4"/>
    </row>
    <row r="7239" spans="2:21" ht="14.25" customHeight="1" x14ac:dyDescent="0.3">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c r="O7239" s="4" t="str">
        <f>TEXT(Table1[[#This Row],[Invoice Date]],"mmm")</f>
        <v>Aug</v>
      </c>
      <c r="P7239" s="4">
        <f>YEAR(Table1[[#This Row],[Invoice Date]])</f>
        <v>2021</v>
      </c>
      <c r="Q7239" s="4">
        <f>IFERROR(Table1[[#This Row],[Total Sales]]/Table1[[#This Row],[Units Sold]],4)</f>
        <v>48</v>
      </c>
      <c r="R7239" s="4">
        <f>IFERROR(Table1[[#This Row],[Operating Profit]]/Table1[[#This Row],[Units Sold]],0)</f>
        <v>25.44</v>
      </c>
      <c r="S7239" s="4">
        <f>IFERROR((Table1[[#This Row],[Total Sales]]-Table1[[#This Row],[Operating Profit]])/Table1[[#This Row],[Units Sold]],0)</f>
        <v>22.56</v>
      </c>
      <c r="T7239" s="4" t="str">
        <f>IF(Table1[[#This Row],[Profit per unit]]&gt;$V$8,"Premium","Mass")</f>
        <v>Mass</v>
      </c>
      <c r="U7239" s="4"/>
    </row>
    <row r="7240" spans="2:21" ht="14.25" customHeight="1" x14ac:dyDescent="0.3">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c r="O7240" s="4" t="str">
        <f>TEXT(Table1[[#This Row],[Invoice Date]],"mmm")</f>
        <v>Aug</v>
      </c>
      <c r="P7240" s="4">
        <f>YEAR(Table1[[#This Row],[Invoice Date]])</f>
        <v>2021</v>
      </c>
      <c r="Q7240" s="4">
        <f>IFERROR(Table1[[#This Row],[Total Sales]]/Table1[[#This Row],[Units Sold]],4)</f>
        <v>41</v>
      </c>
      <c r="R7240" s="4">
        <f>IFERROR(Table1[[#This Row],[Operating Profit]]/Table1[[#This Row],[Units Sold]],0)</f>
        <v>20.5</v>
      </c>
      <c r="S7240" s="4">
        <f>IFERROR((Table1[[#This Row],[Total Sales]]-Table1[[#This Row],[Operating Profit]])/Table1[[#This Row],[Units Sold]],0)</f>
        <v>20.5</v>
      </c>
      <c r="T7240" s="4" t="str">
        <f>IF(Table1[[#This Row],[Profit per unit]]&gt;$V$8,"Premium","Mass")</f>
        <v>Mass</v>
      </c>
      <c r="U7240" s="4"/>
    </row>
    <row r="7241" spans="2:21" ht="14.25" customHeight="1" x14ac:dyDescent="0.3">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c r="O7241" s="4" t="str">
        <f>TEXT(Table1[[#This Row],[Invoice Date]],"mmm")</f>
        <v>Aug</v>
      </c>
      <c r="P7241" s="4">
        <f>YEAR(Table1[[#This Row],[Invoice Date]])</f>
        <v>2021</v>
      </c>
      <c r="Q7241" s="4">
        <f>IFERROR(Table1[[#This Row],[Total Sales]]/Table1[[#This Row],[Units Sold]],4)</f>
        <v>39</v>
      </c>
      <c r="R7241" s="4">
        <f>IFERROR(Table1[[#This Row],[Operating Profit]]/Table1[[#This Row],[Units Sold]],0)</f>
        <v>19.5</v>
      </c>
      <c r="S7241" s="4">
        <f>IFERROR((Table1[[#This Row],[Total Sales]]-Table1[[#This Row],[Operating Profit]])/Table1[[#This Row],[Units Sold]],0)</f>
        <v>19.5</v>
      </c>
      <c r="T7241" s="4" t="str">
        <f>IF(Table1[[#This Row],[Profit per unit]]&gt;$V$8,"Premium","Mass")</f>
        <v>Mass</v>
      </c>
      <c r="U7241" s="4"/>
    </row>
    <row r="7242" spans="2:21" ht="14.25" customHeight="1" x14ac:dyDescent="0.3">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c r="O7242" s="4" t="str">
        <f>TEXT(Table1[[#This Row],[Invoice Date]],"mmm")</f>
        <v>Aug</v>
      </c>
      <c r="P7242" s="4">
        <f>YEAR(Table1[[#This Row],[Invoice Date]])</f>
        <v>2021</v>
      </c>
      <c r="Q7242" s="4">
        <f>IFERROR(Table1[[#This Row],[Total Sales]]/Table1[[#This Row],[Units Sold]],4)</f>
        <v>37</v>
      </c>
      <c r="R7242" s="4">
        <f>IFERROR(Table1[[#This Row],[Operating Profit]]/Table1[[#This Row],[Units Sold]],0)</f>
        <v>17.02</v>
      </c>
      <c r="S7242" s="4">
        <f>IFERROR((Table1[[#This Row],[Total Sales]]-Table1[[#This Row],[Operating Profit]])/Table1[[#This Row],[Units Sold]],0)</f>
        <v>19.98</v>
      </c>
      <c r="T7242" s="4" t="str">
        <f>IF(Table1[[#This Row],[Profit per unit]]&gt;$V$8,"Premium","Mass")</f>
        <v>Mass</v>
      </c>
      <c r="U7242" s="4"/>
    </row>
    <row r="7243" spans="2:21" ht="14.25" customHeight="1" x14ac:dyDescent="0.3">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c r="O7243" s="4" t="str">
        <f>TEXT(Table1[[#This Row],[Invoice Date]],"mmm")</f>
        <v>Aug</v>
      </c>
      <c r="P7243" s="4">
        <f>YEAR(Table1[[#This Row],[Invoice Date]])</f>
        <v>2021</v>
      </c>
      <c r="Q7243" s="4">
        <f>IFERROR(Table1[[#This Row],[Total Sales]]/Table1[[#This Row],[Units Sold]],4)</f>
        <v>47</v>
      </c>
      <c r="R7243" s="4">
        <f>IFERROR(Table1[[#This Row],[Operating Profit]]/Table1[[#This Row],[Units Sold]],0)</f>
        <v>21.15</v>
      </c>
      <c r="S7243" s="4">
        <f>IFERROR((Table1[[#This Row],[Total Sales]]-Table1[[#This Row],[Operating Profit]])/Table1[[#This Row],[Units Sold]],0)</f>
        <v>25.85</v>
      </c>
      <c r="T7243" s="4" t="str">
        <f>IF(Table1[[#This Row],[Profit per unit]]&gt;$V$8,"Premium","Mass")</f>
        <v>Mass</v>
      </c>
      <c r="U7243" s="4"/>
    </row>
    <row r="7244" spans="2:21" ht="14.25" customHeight="1" x14ac:dyDescent="0.3">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c r="O7244" s="4" t="str">
        <f>TEXT(Table1[[#This Row],[Invoice Date]],"mmm")</f>
        <v>Aug</v>
      </c>
      <c r="P7244" s="4">
        <f>YEAR(Table1[[#This Row],[Invoice Date]])</f>
        <v>2021</v>
      </c>
      <c r="Q7244" s="4">
        <f>IFERROR(Table1[[#This Row],[Total Sales]]/Table1[[#This Row],[Units Sold]],4)</f>
        <v>53</v>
      </c>
      <c r="R7244" s="4">
        <f>IFERROR(Table1[[#This Row],[Operating Profit]]/Table1[[#This Row],[Units Sold]],0)</f>
        <v>22.79</v>
      </c>
      <c r="S7244" s="4">
        <f>IFERROR((Table1[[#This Row],[Total Sales]]-Table1[[#This Row],[Operating Profit]])/Table1[[#This Row],[Units Sold]],0)</f>
        <v>30.210000000000004</v>
      </c>
      <c r="T7244" s="4" t="str">
        <f>IF(Table1[[#This Row],[Profit per unit]]&gt;$V$8,"Premium","Mass")</f>
        <v>Mass</v>
      </c>
      <c r="U7244" s="4"/>
    </row>
    <row r="7245" spans="2:21" ht="14.25" customHeight="1" x14ac:dyDescent="0.3">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c r="O7245" s="4" t="str">
        <f>TEXT(Table1[[#This Row],[Invoice Date]],"mmm")</f>
        <v>Sep</v>
      </c>
      <c r="P7245" s="4">
        <f>YEAR(Table1[[#This Row],[Invoice Date]])</f>
        <v>2021</v>
      </c>
      <c r="Q7245" s="4">
        <f>IFERROR(Table1[[#This Row],[Total Sales]]/Table1[[#This Row],[Units Sold]],4)</f>
        <v>49</v>
      </c>
      <c r="R7245" s="4">
        <f>IFERROR(Table1[[#This Row],[Operating Profit]]/Table1[[#This Row],[Units Sold]],0)</f>
        <v>24.990000000000002</v>
      </c>
      <c r="S7245" s="4">
        <f>IFERROR((Table1[[#This Row],[Total Sales]]-Table1[[#This Row],[Operating Profit]])/Table1[[#This Row],[Units Sold]],0)</f>
        <v>24.009999999999998</v>
      </c>
      <c r="T7245" s="4" t="str">
        <f>IF(Table1[[#This Row],[Profit per unit]]&gt;$V$8,"Premium","Mass")</f>
        <v>Mass</v>
      </c>
      <c r="U7245" s="4"/>
    </row>
    <row r="7246" spans="2:21" ht="14.25" customHeight="1" x14ac:dyDescent="0.3">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c r="O7246" s="4" t="str">
        <f>TEXT(Table1[[#This Row],[Invoice Date]],"mmm")</f>
        <v>Sep</v>
      </c>
      <c r="P7246" s="4">
        <f>YEAR(Table1[[#This Row],[Invoice Date]])</f>
        <v>2021</v>
      </c>
      <c r="Q7246" s="4">
        <f>IFERROR(Table1[[#This Row],[Total Sales]]/Table1[[#This Row],[Units Sold]],4)</f>
        <v>44</v>
      </c>
      <c r="R7246" s="4">
        <f>IFERROR(Table1[[#This Row],[Operating Profit]]/Table1[[#This Row],[Units Sold]],0)</f>
        <v>19.799999999999997</v>
      </c>
      <c r="S7246" s="4">
        <f>IFERROR((Table1[[#This Row],[Total Sales]]-Table1[[#This Row],[Operating Profit]])/Table1[[#This Row],[Units Sold]],0)</f>
        <v>24.200000000000003</v>
      </c>
      <c r="T7246" s="4" t="str">
        <f>IF(Table1[[#This Row],[Profit per unit]]&gt;$V$8,"Premium","Mass")</f>
        <v>Mass</v>
      </c>
      <c r="U7246" s="4"/>
    </row>
    <row r="7247" spans="2:21" ht="14.25" customHeight="1" x14ac:dyDescent="0.3">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c r="O7247" s="4" t="str">
        <f>TEXT(Table1[[#This Row],[Invoice Date]],"mmm")</f>
        <v>Sep</v>
      </c>
      <c r="P7247" s="4">
        <f>YEAR(Table1[[#This Row],[Invoice Date]])</f>
        <v>2021</v>
      </c>
      <c r="Q7247" s="4">
        <f>IFERROR(Table1[[#This Row],[Total Sales]]/Table1[[#This Row],[Units Sold]],4)</f>
        <v>38</v>
      </c>
      <c r="R7247" s="4">
        <f>IFERROR(Table1[[#This Row],[Operating Profit]]/Table1[[#This Row],[Units Sold]],0)</f>
        <v>19</v>
      </c>
      <c r="S7247" s="4">
        <f>IFERROR((Table1[[#This Row],[Total Sales]]-Table1[[#This Row],[Operating Profit]])/Table1[[#This Row],[Units Sold]],0)</f>
        <v>19</v>
      </c>
      <c r="T7247" s="4" t="str">
        <f>IF(Table1[[#This Row],[Profit per unit]]&gt;$V$8,"Premium","Mass")</f>
        <v>Mass</v>
      </c>
      <c r="U7247" s="4"/>
    </row>
    <row r="7248" spans="2:21" ht="14.25" customHeight="1" x14ac:dyDescent="0.3">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c r="O7248" s="4" t="str">
        <f>TEXT(Table1[[#This Row],[Invoice Date]],"mmm")</f>
        <v>Sep</v>
      </c>
      <c r="P7248" s="4">
        <f>YEAR(Table1[[#This Row],[Invoice Date]])</f>
        <v>2021</v>
      </c>
      <c r="Q7248" s="4">
        <f>IFERROR(Table1[[#This Row],[Total Sales]]/Table1[[#This Row],[Units Sold]],4)</f>
        <v>36</v>
      </c>
      <c r="R7248" s="4">
        <f>IFERROR(Table1[[#This Row],[Operating Profit]]/Table1[[#This Row],[Units Sold]],0)</f>
        <v>16.2</v>
      </c>
      <c r="S7248" s="4">
        <f>IFERROR((Table1[[#This Row],[Total Sales]]-Table1[[#This Row],[Operating Profit]])/Table1[[#This Row],[Units Sold]],0)</f>
        <v>19.8</v>
      </c>
      <c r="T7248" s="4" t="str">
        <f>IF(Table1[[#This Row],[Profit per unit]]&gt;$V$8,"Premium","Mass")</f>
        <v>Mass</v>
      </c>
      <c r="U7248" s="4"/>
    </row>
    <row r="7249" spans="2:21" ht="14.25" customHeight="1" x14ac:dyDescent="0.3">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c r="O7249" s="4" t="str">
        <f>TEXT(Table1[[#This Row],[Invoice Date]],"mmm")</f>
        <v>Sep</v>
      </c>
      <c r="P7249" s="4">
        <f>YEAR(Table1[[#This Row],[Invoice Date]])</f>
        <v>2021</v>
      </c>
      <c r="Q7249" s="4">
        <f>IFERROR(Table1[[#This Row],[Total Sales]]/Table1[[#This Row],[Units Sold]],4)</f>
        <v>48</v>
      </c>
      <c r="R7249" s="4">
        <f>IFERROR(Table1[[#This Row],[Operating Profit]]/Table1[[#This Row],[Units Sold]],0)</f>
        <v>20.64</v>
      </c>
      <c r="S7249" s="4">
        <f>IFERROR((Table1[[#This Row],[Total Sales]]-Table1[[#This Row],[Operating Profit]])/Table1[[#This Row],[Units Sold]],0)</f>
        <v>27.36</v>
      </c>
      <c r="T7249" s="4" t="str">
        <f>IF(Table1[[#This Row],[Profit per unit]]&gt;$V$8,"Premium","Mass")</f>
        <v>Mass</v>
      </c>
      <c r="U7249" s="4"/>
    </row>
    <row r="7250" spans="2:21" ht="14.25" customHeight="1" x14ac:dyDescent="0.3">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c r="O7250" s="4" t="str">
        <f>TEXT(Table1[[#This Row],[Invoice Date]],"mmm")</f>
        <v>Sep</v>
      </c>
      <c r="P7250" s="4">
        <f>YEAR(Table1[[#This Row],[Invoice Date]])</f>
        <v>2021</v>
      </c>
      <c r="Q7250" s="4">
        <f>IFERROR(Table1[[#This Row],[Total Sales]]/Table1[[#This Row],[Units Sold]],4)</f>
        <v>54</v>
      </c>
      <c r="R7250" s="4">
        <f>IFERROR(Table1[[#This Row],[Operating Profit]]/Table1[[#This Row],[Units Sold]],0)</f>
        <v>21.6</v>
      </c>
      <c r="S7250" s="4">
        <f>IFERROR((Table1[[#This Row],[Total Sales]]-Table1[[#This Row],[Operating Profit]])/Table1[[#This Row],[Units Sold]],0)</f>
        <v>32.4</v>
      </c>
      <c r="T7250" s="4" t="str">
        <f>IF(Table1[[#This Row],[Profit per unit]]&gt;$V$8,"Premium","Mass")</f>
        <v>Mass</v>
      </c>
      <c r="U7250" s="4"/>
    </row>
    <row r="7251" spans="2:21" ht="14.25" customHeight="1" x14ac:dyDescent="0.3">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c r="O7251" s="4" t="str">
        <f>TEXT(Table1[[#This Row],[Invoice Date]],"mmm")</f>
        <v>Oct</v>
      </c>
      <c r="P7251" s="4">
        <f>YEAR(Table1[[#This Row],[Invoice Date]])</f>
        <v>2021</v>
      </c>
      <c r="Q7251" s="4">
        <f>IFERROR(Table1[[#This Row],[Total Sales]]/Table1[[#This Row],[Units Sold]],4)</f>
        <v>52</v>
      </c>
      <c r="R7251" s="4">
        <f>IFERROR(Table1[[#This Row],[Operating Profit]]/Table1[[#This Row],[Units Sold]],0)</f>
        <v>28.080000000000005</v>
      </c>
      <c r="S7251" s="4">
        <f>IFERROR((Table1[[#This Row],[Total Sales]]-Table1[[#This Row],[Operating Profit]])/Table1[[#This Row],[Units Sold]],0)</f>
        <v>23.919999999999995</v>
      </c>
      <c r="T7251" s="4" t="str">
        <f>IF(Table1[[#This Row],[Profit per unit]]&gt;$V$8,"Premium","Mass")</f>
        <v>Mass</v>
      </c>
      <c r="U7251" s="4"/>
    </row>
    <row r="7252" spans="2:21" ht="14.25" customHeight="1" x14ac:dyDescent="0.3">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c r="O7252" s="4" t="str">
        <f>TEXT(Table1[[#This Row],[Invoice Date]],"mmm")</f>
        <v>Oct</v>
      </c>
      <c r="P7252" s="4">
        <f>YEAR(Table1[[#This Row],[Invoice Date]])</f>
        <v>2021</v>
      </c>
      <c r="Q7252" s="4">
        <f>IFERROR(Table1[[#This Row],[Total Sales]]/Table1[[#This Row],[Units Sold]],4)</f>
        <v>48</v>
      </c>
      <c r="R7252" s="4">
        <f>IFERROR(Table1[[#This Row],[Operating Profit]]/Table1[[#This Row],[Units Sold]],0)</f>
        <v>22.08</v>
      </c>
      <c r="S7252" s="4">
        <f>IFERROR((Table1[[#This Row],[Total Sales]]-Table1[[#This Row],[Operating Profit]])/Table1[[#This Row],[Units Sold]],0)</f>
        <v>25.92</v>
      </c>
      <c r="T7252" s="4" t="str">
        <f>IF(Table1[[#This Row],[Profit per unit]]&gt;$V$8,"Premium","Mass")</f>
        <v>Mass</v>
      </c>
      <c r="U7252" s="4"/>
    </row>
    <row r="7253" spans="2:21" ht="14.25" customHeight="1" x14ac:dyDescent="0.3">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c r="O7253" s="4" t="str">
        <f>TEXT(Table1[[#This Row],[Invoice Date]],"mmm")</f>
        <v>Oct</v>
      </c>
      <c r="P7253" s="4">
        <f>YEAR(Table1[[#This Row],[Invoice Date]])</f>
        <v>2021</v>
      </c>
      <c r="Q7253" s="4">
        <f>IFERROR(Table1[[#This Row],[Total Sales]]/Table1[[#This Row],[Units Sold]],4)</f>
        <v>49</v>
      </c>
      <c r="R7253" s="4">
        <f>IFERROR(Table1[[#This Row],[Operating Profit]]/Table1[[#This Row],[Units Sold]],0)</f>
        <v>22.54</v>
      </c>
      <c r="S7253" s="4">
        <f>IFERROR((Table1[[#This Row],[Total Sales]]-Table1[[#This Row],[Operating Profit]])/Table1[[#This Row],[Units Sold]],0)</f>
        <v>26.46</v>
      </c>
      <c r="T7253" s="4" t="str">
        <f>IF(Table1[[#This Row],[Profit per unit]]&gt;$V$8,"Premium","Mass")</f>
        <v>Mass</v>
      </c>
      <c r="U7253" s="4"/>
    </row>
    <row r="7254" spans="2:21" ht="14.25" customHeight="1" x14ac:dyDescent="0.3">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c r="O7254" s="4" t="str">
        <f>TEXT(Table1[[#This Row],[Invoice Date]],"mmm")</f>
        <v>Oct</v>
      </c>
      <c r="P7254" s="4">
        <f>YEAR(Table1[[#This Row],[Invoice Date]])</f>
        <v>2021</v>
      </c>
      <c r="Q7254" s="4">
        <f>IFERROR(Table1[[#This Row],[Total Sales]]/Table1[[#This Row],[Units Sold]],4)</f>
        <v>49</v>
      </c>
      <c r="R7254" s="4">
        <f>IFERROR(Table1[[#This Row],[Operating Profit]]/Table1[[#This Row],[Units Sold]],0)</f>
        <v>24.5</v>
      </c>
      <c r="S7254" s="4">
        <f>IFERROR((Table1[[#This Row],[Total Sales]]-Table1[[#This Row],[Operating Profit]])/Table1[[#This Row],[Units Sold]],0)</f>
        <v>24.5</v>
      </c>
      <c r="T7254" s="4" t="str">
        <f>IF(Table1[[#This Row],[Profit per unit]]&gt;$V$8,"Premium","Mass")</f>
        <v>Mass</v>
      </c>
      <c r="U7254" s="4"/>
    </row>
    <row r="7255" spans="2:21" ht="14.25" customHeight="1" x14ac:dyDescent="0.3">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c r="O7255" s="4" t="str">
        <f>TEXT(Table1[[#This Row],[Invoice Date]],"mmm")</f>
        <v>Oct</v>
      </c>
      <c r="P7255" s="4">
        <f>YEAR(Table1[[#This Row],[Invoice Date]])</f>
        <v>2021</v>
      </c>
      <c r="Q7255" s="4">
        <f>IFERROR(Table1[[#This Row],[Total Sales]]/Table1[[#This Row],[Units Sold]],4)</f>
        <v>56</v>
      </c>
      <c r="R7255" s="4">
        <f>IFERROR(Table1[[#This Row],[Operating Profit]]/Table1[[#This Row],[Units Sold]],0)</f>
        <v>22.4</v>
      </c>
      <c r="S7255" s="4">
        <f>IFERROR((Table1[[#This Row],[Total Sales]]-Table1[[#This Row],[Operating Profit]])/Table1[[#This Row],[Units Sold]],0)</f>
        <v>33.6</v>
      </c>
      <c r="T7255" s="4" t="str">
        <f>IF(Table1[[#This Row],[Profit per unit]]&gt;$V$8,"Premium","Mass")</f>
        <v>Mass</v>
      </c>
      <c r="U7255" s="4"/>
    </row>
    <row r="7256" spans="2:21" ht="14.25" customHeight="1" x14ac:dyDescent="0.3">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c r="O7256" s="4" t="str">
        <f>TEXT(Table1[[#This Row],[Invoice Date]],"mmm")</f>
        <v>Oct</v>
      </c>
      <c r="P7256" s="4">
        <f>YEAR(Table1[[#This Row],[Invoice Date]])</f>
        <v>2021</v>
      </c>
      <c r="Q7256" s="4">
        <f>IFERROR(Table1[[#This Row],[Total Sales]]/Table1[[#This Row],[Units Sold]],4)</f>
        <v>60</v>
      </c>
      <c r="R7256" s="4">
        <f>IFERROR(Table1[[#This Row],[Operating Profit]]/Table1[[#This Row],[Units Sold]],0)</f>
        <v>24</v>
      </c>
      <c r="S7256" s="4">
        <f>IFERROR((Table1[[#This Row],[Total Sales]]-Table1[[#This Row],[Operating Profit]])/Table1[[#This Row],[Units Sold]],0)</f>
        <v>36</v>
      </c>
      <c r="T7256" s="4" t="str">
        <f>IF(Table1[[#This Row],[Profit per unit]]&gt;$V$8,"Premium","Mass")</f>
        <v>Mass</v>
      </c>
      <c r="U7256" s="4"/>
    </row>
    <row r="7257" spans="2:21" ht="14.25" customHeight="1" x14ac:dyDescent="0.3">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c r="O7257" s="4" t="str">
        <f>TEXT(Table1[[#This Row],[Invoice Date]],"mmm")</f>
        <v>Nov</v>
      </c>
      <c r="P7257" s="4">
        <f>YEAR(Table1[[#This Row],[Invoice Date]])</f>
        <v>2021</v>
      </c>
      <c r="Q7257" s="4">
        <f>IFERROR(Table1[[#This Row],[Total Sales]]/Table1[[#This Row],[Units Sold]],4)</f>
        <v>58</v>
      </c>
      <c r="R7257" s="4">
        <f>IFERROR(Table1[[#This Row],[Operating Profit]]/Table1[[#This Row],[Units Sold]],0)</f>
        <v>31.900000000000002</v>
      </c>
      <c r="S7257" s="4">
        <f>IFERROR((Table1[[#This Row],[Total Sales]]-Table1[[#This Row],[Operating Profit]])/Table1[[#This Row],[Units Sold]],0)</f>
        <v>26.099999999999998</v>
      </c>
      <c r="T7257" s="4" t="str">
        <f>IF(Table1[[#This Row],[Profit per unit]]&gt;$V$8,"Premium","Mass")</f>
        <v>Mass</v>
      </c>
      <c r="U7257" s="4"/>
    </row>
    <row r="7258" spans="2:21" ht="14.25" customHeight="1" x14ac:dyDescent="0.3">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c r="O7258" s="4" t="str">
        <f>TEXT(Table1[[#This Row],[Invoice Date]],"mmm")</f>
        <v>Nov</v>
      </c>
      <c r="P7258" s="4">
        <f>YEAR(Table1[[#This Row],[Invoice Date]])</f>
        <v>2021</v>
      </c>
      <c r="Q7258" s="4">
        <f>IFERROR(Table1[[#This Row],[Total Sales]]/Table1[[#This Row],[Units Sold]],4)</f>
        <v>45</v>
      </c>
      <c r="R7258" s="4">
        <f>IFERROR(Table1[[#This Row],[Operating Profit]]/Table1[[#This Row],[Units Sold]],0)</f>
        <v>21.15</v>
      </c>
      <c r="S7258" s="4">
        <f>IFERROR((Table1[[#This Row],[Total Sales]]-Table1[[#This Row],[Operating Profit]])/Table1[[#This Row],[Units Sold]],0)</f>
        <v>23.85</v>
      </c>
      <c r="T7258" s="4" t="str">
        <f>IF(Table1[[#This Row],[Profit per unit]]&gt;$V$8,"Premium","Mass")</f>
        <v>Mass</v>
      </c>
      <c r="U7258" s="4"/>
    </row>
    <row r="7259" spans="2:21" ht="14.25" customHeight="1" x14ac:dyDescent="0.3">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c r="O7259" s="4" t="str">
        <f>TEXT(Table1[[#This Row],[Invoice Date]],"mmm")</f>
        <v>Nov</v>
      </c>
      <c r="P7259" s="4">
        <f>YEAR(Table1[[#This Row],[Invoice Date]])</f>
        <v>2021</v>
      </c>
      <c r="Q7259" s="4">
        <f>IFERROR(Table1[[#This Row],[Total Sales]]/Table1[[#This Row],[Units Sold]],4)</f>
        <v>49</v>
      </c>
      <c r="R7259" s="4">
        <f>IFERROR(Table1[[#This Row],[Operating Profit]]/Table1[[#This Row],[Units Sold]],0)</f>
        <v>24.5</v>
      </c>
      <c r="S7259" s="4">
        <f>IFERROR((Table1[[#This Row],[Total Sales]]-Table1[[#This Row],[Operating Profit]])/Table1[[#This Row],[Units Sold]],0)</f>
        <v>24.5</v>
      </c>
      <c r="T7259" s="4" t="str">
        <f>IF(Table1[[#This Row],[Profit per unit]]&gt;$V$8,"Premium","Mass")</f>
        <v>Mass</v>
      </c>
      <c r="U7259" s="4"/>
    </row>
    <row r="7260" spans="2:21" ht="14.25" customHeight="1" x14ac:dyDescent="0.3">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c r="O7260" s="4" t="str">
        <f>TEXT(Table1[[#This Row],[Invoice Date]],"mmm")</f>
        <v>Nov</v>
      </c>
      <c r="P7260" s="4">
        <f>YEAR(Table1[[#This Row],[Invoice Date]])</f>
        <v>2021</v>
      </c>
      <c r="Q7260" s="4">
        <f>IFERROR(Table1[[#This Row],[Total Sales]]/Table1[[#This Row],[Units Sold]],4)</f>
        <v>48</v>
      </c>
      <c r="R7260" s="4">
        <f>IFERROR(Table1[[#This Row],[Operating Profit]]/Table1[[#This Row],[Units Sold]],0)</f>
        <v>22.08</v>
      </c>
      <c r="S7260" s="4">
        <f>IFERROR((Table1[[#This Row],[Total Sales]]-Table1[[#This Row],[Operating Profit]])/Table1[[#This Row],[Units Sold]],0)</f>
        <v>25.92</v>
      </c>
      <c r="T7260" s="4" t="str">
        <f>IF(Table1[[#This Row],[Profit per unit]]&gt;$V$8,"Premium","Mass")</f>
        <v>Mass</v>
      </c>
      <c r="U7260" s="4"/>
    </row>
    <row r="7261" spans="2:21" ht="14.25" customHeight="1" x14ac:dyDescent="0.3">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c r="O7261" s="4" t="str">
        <f>TEXT(Table1[[#This Row],[Invoice Date]],"mmm")</f>
        <v>Nov</v>
      </c>
      <c r="P7261" s="4">
        <f>YEAR(Table1[[#This Row],[Invoice Date]])</f>
        <v>2021</v>
      </c>
      <c r="Q7261" s="4">
        <f>IFERROR(Table1[[#This Row],[Total Sales]]/Table1[[#This Row],[Units Sold]],4)</f>
        <v>56</v>
      </c>
      <c r="R7261" s="4">
        <f>IFERROR(Table1[[#This Row],[Operating Profit]]/Table1[[#This Row],[Units Sold]],0)</f>
        <v>24.64</v>
      </c>
      <c r="S7261" s="4">
        <f>IFERROR((Table1[[#This Row],[Total Sales]]-Table1[[#This Row],[Operating Profit]])/Table1[[#This Row],[Units Sold]],0)</f>
        <v>31.36</v>
      </c>
      <c r="T7261" s="4" t="str">
        <f>IF(Table1[[#This Row],[Profit per unit]]&gt;$V$8,"Premium","Mass")</f>
        <v>Mass</v>
      </c>
      <c r="U7261" s="4"/>
    </row>
    <row r="7262" spans="2:21" ht="14.25" customHeight="1" x14ac:dyDescent="0.3">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c r="O7262" s="4" t="str">
        <f>TEXT(Table1[[#This Row],[Invoice Date]],"mmm")</f>
        <v>Nov</v>
      </c>
      <c r="P7262" s="4">
        <f>YEAR(Table1[[#This Row],[Invoice Date]])</f>
        <v>2021</v>
      </c>
      <c r="Q7262" s="4">
        <f>IFERROR(Table1[[#This Row],[Total Sales]]/Table1[[#This Row],[Units Sold]],4)</f>
        <v>62</v>
      </c>
      <c r="R7262" s="4">
        <f>IFERROR(Table1[[#This Row],[Operating Profit]]/Table1[[#This Row],[Units Sold]],0)</f>
        <v>26.66</v>
      </c>
      <c r="S7262" s="4">
        <f>IFERROR((Table1[[#This Row],[Total Sales]]-Table1[[#This Row],[Operating Profit]])/Table1[[#This Row],[Units Sold]],0)</f>
        <v>35.340000000000003</v>
      </c>
      <c r="T7262" s="4" t="str">
        <f>IF(Table1[[#This Row],[Profit per unit]]&gt;$V$8,"Premium","Mass")</f>
        <v>Mass</v>
      </c>
      <c r="U7262" s="4"/>
    </row>
    <row r="7263" spans="2:21" ht="14.25" customHeight="1" x14ac:dyDescent="0.3">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c r="O7263" s="4" t="str">
        <f>TEXT(Table1[[#This Row],[Invoice Date]],"mmm")</f>
        <v>Dec</v>
      </c>
      <c r="P7263" s="4">
        <f>YEAR(Table1[[#This Row],[Invoice Date]])</f>
        <v>2021</v>
      </c>
      <c r="Q7263" s="4">
        <f>IFERROR(Table1[[#This Row],[Total Sales]]/Table1[[#This Row],[Units Sold]],4)</f>
        <v>57</v>
      </c>
      <c r="R7263" s="4">
        <f>IFERROR(Table1[[#This Row],[Operating Profit]]/Table1[[#This Row],[Units Sold]],0)</f>
        <v>28.5</v>
      </c>
      <c r="S7263" s="4">
        <f>IFERROR((Table1[[#This Row],[Total Sales]]-Table1[[#This Row],[Operating Profit]])/Table1[[#This Row],[Units Sold]],0)</f>
        <v>28.5</v>
      </c>
      <c r="T7263" s="4" t="str">
        <f>IF(Table1[[#This Row],[Profit per unit]]&gt;$V$8,"Premium","Mass")</f>
        <v>Mass</v>
      </c>
      <c r="U7263" s="4"/>
    </row>
    <row r="7264" spans="2:21" ht="14.25" customHeight="1" x14ac:dyDescent="0.3">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c r="O7264" s="4" t="str">
        <f>TEXT(Table1[[#This Row],[Invoice Date]],"mmm")</f>
        <v>Dec</v>
      </c>
      <c r="P7264" s="4">
        <f>YEAR(Table1[[#This Row],[Invoice Date]])</f>
        <v>2021</v>
      </c>
      <c r="Q7264" s="4">
        <f>IFERROR(Table1[[#This Row],[Total Sales]]/Table1[[#This Row],[Units Sold]],4)</f>
        <v>46</v>
      </c>
      <c r="R7264" s="4">
        <f>IFERROR(Table1[[#This Row],[Operating Profit]]/Table1[[#This Row],[Units Sold]],0)</f>
        <v>23</v>
      </c>
      <c r="S7264" s="4">
        <f>IFERROR((Table1[[#This Row],[Total Sales]]-Table1[[#This Row],[Operating Profit]])/Table1[[#This Row],[Units Sold]],0)</f>
        <v>23</v>
      </c>
      <c r="T7264" s="4" t="str">
        <f>IF(Table1[[#This Row],[Profit per unit]]&gt;$V$8,"Premium","Mass")</f>
        <v>Mass</v>
      </c>
      <c r="U7264" s="4"/>
    </row>
    <row r="7265" spans="2:21" ht="14.25" customHeight="1" x14ac:dyDescent="0.3">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c r="O7265" s="4" t="str">
        <f>TEXT(Table1[[#This Row],[Invoice Date]],"mmm")</f>
        <v>Dec</v>
      </c>
      <c r="P7265" s="4">
        <f>YEAR(Table1[[#This Row],[Invoice Date]])</f>
        <v>2021</v>
      </c>
      <c r="Q7265" s="4">
        <f>IFERROR(Table1[[#This Row],[Total Sales]]/Table1[[#This Row],[Units Sold]],4)</f>
        <v>45</v>
      </c>
      <c r="R7265" s="4">
        <f>IFERROR(Table1[[#This Row],[Operating Profit]]/Table1[[#This Row],[Units Sold]],0)</f>
        <v>21.15</v>
      </c>
      <c r="S7265" s="4">
        <f>IFERROR((Table1[[#This Row],[Total Sales]]-Table1[[#This Row],[Operating Profit]])/Table1[[#This Row],[Units Sold]],0)</f>
        <v>23.85</v>
      </c>
      <c r="T7265" s="4" t="str">
        <f>IF(Table1[[#This Row],[Profit per unit]]&gt;$V$8,"Premium","Mass")</f>
        <v>Mass</v>
      </c>
      <c r="U7265" s="4"/>
    </row>
    <row r="7266" spans="2:21" ht="14.25" customHeight="1" x14ac:dyDescent="0.3">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c r="O7266" s="4" t="str">
        <f>TEXT(Table1[[#This Row],[Invoice Date]],"mmm")</f>
        <v>Dec</v>
      </c>
      <c r="P7266" s="4">
        <f>YEAR(Table1[[#This Row],[Invoice Date]])</f>
        <v>2021</v>
      </c>
      <c r="Q7266" s="4">
        <f>IFERROR(Table1[[#This Row],[Total Sales]]/Table1[[#This Row],[Units Sold]],4)</f>
        <v>49</v>
      </c>
      <c r="R7266" s="4">
        <f>IFERROR(Table1[[#This Row],[Operating Profit]]/Table1[[#This Row],[Units Sold]],0)</f>
        <v>23.029999999999998</v>
      </c>
      <c r="S7266" s="4">
        <f>IFERROR((Table1[[#This Row],[Total Sales]]-Table1[[#This Row],[Operating Profit]])/Table1[[#This Row],[Units Sold]],0)</f>
        <v>25.970000000000002</v>
      </c>
      <c r="T7266" s="4" t="str">
        <f>IF(Table1[[#This Row],[Profit per unit]]&gt;$V$8,"Premium","Mass")</f>
        <v>Mass</v>
      </c>
      <c r="U7266" s="4"/>
    </row>
    <row r="7267" spans="2:21" ht="14.25" customHeight="1" x14ac:dyDescent="0.3">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c r="O7267" s="4" t="str">
        <f>TEXT(Table1[[#This Row],[Invoice Date]],"mmm")</f>
        <v>Dec</v>
      </c>
      <c r="P7267" s="4">
        <f>YEAR(Table1[[#This Row],[Invoice Date]])</f>
        <v>2021</v>
      </c>
      <c r="Q7267" s="4">
        <f>IFERROR(Table1[[#This Row],[Total Sales]]/Table1[[#This Row],[Units Sold]],4)</f>
        <v>54</v>
      </c>
      <c r="R7267" s="4">
        <f>IFERROR(Table1[[#This Row],[Operating Profit]]/Table1[[#This Row],[Units Sold]],0)</f>
        <v>22.139999999999997</v>
      </c>
      <c r="S7267" s="4">
        <f>IFERROR((Table1[[#This Row],[Total Sales]]-Table1[[#This Row],[Operating Profit]])/Table1[[#This Row],[Units Sold]],0)</f>
        <v>31.860000000000003</v>
      </c>
      <c r="T7267" s="4" t="str">
        <f>IF(Table1[[#This Row],[Profit per unit]]&gt;$V$8,"Premium","Mass")</f>
        <v>Mass</v>
      </c>
      <c r="U7267" s="4"/>
    </row>
    <row r="7268" spans="2:21" ht="14.25" customHeight="1" x14ac:dyDescent="0.3">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c r="O7268" s="4" t="str">
        <f>TEXT(Table1[[#This Row],[Invoice Date]],"mmm")</f>
        <v>Dec</v>
      </c>
      <c r="P7268" s="4">
        <f>YEAR(Table1[[#This Row],[Invoice Date]])</f>
        <v>2021</v>
      </c>
      <c r="Q7268" s="4">
        <f>IFERROR(Table1[[#This Row],[Total Sales]]/Table1[[#This Row],[Units Sold]],4)</f>
        <v>61</v>
      </c>
      <c r="R7268" s="4">
        <f>IFERROR(Table1[[#This Row],[Operating Profit]]/Table1[[#This Row],[Units Sold]],0)</f>
        <v>25.619999999999997</v>
      </c>
      <c r="S7268" s="4">
        <f>IFERROR((Table1[[#This Row],[Total Sales]]-Table1[[#This Row],[Operating Profit]])/Table1[[#This Row],[Units Sold]],0)</f>
        <v>35.380000000000003</v>
      </c>
      <c r="T7268" s="4" t="str">
        <f>IF(Table1[[#This Row],[Profit per unit]]&gt;$V$8,"Premium","Mass")</f>
        <v>Mass</v>
      </c>
      <c r="U7268" s="4"/>
    </row>
    <row r="7269" spans="2:21" ht="14.25" customHeight="1" x14ac:dyDescent="0.3">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c r="O7269" s="4" t="str">
        <f>TEXT(Table1[[#This Row],[Invoice Date]],"mmm")</f>
        <v>Jan</v>
      </c>
      <c r="P7269" s="4">
        <f>YEAR(Table1[[#This Row],[Invoice Date]])</f>
        <v>2021</v>
      </c>
      <c r="Q7269" s="4">
        <f>IFERROR(Table1[[#This Row],[Total Sales]]/Table1[[#This Row],[Units Sold]],4)</f>
        <v>36</v>
      </c>
      <c r="R7269" s="4">
        <f>IFERROR(Table1[[#This Row],[Operating Profit]]/Table1[[#This Row],[Units Sold]],0)</f>
        <v>16.199999999999996</v>
      </c>
      <c r="S7269" s="4">
        <f>IFERROR((Table1[[#This Row],[Total Sales]]-Table1[[#This Row],[Operating Profit]])/Table1[[#This Row],[Units Sold]],0)</f>
        <v>19.800000000000004</v>
      </c>
      <c r="T7269" s="4" t="str">
        <f>IF(Table1[[#This Row],[Profit per unit]]&gt;$V$8,"Premium","Mass")</f>
        <v>Mass</v>
      </c>
      <c r="U7269" s="4"/>
    </row>
    <row r="7270" spans="2:21" ht="14.25" customHeight="1" x14ac:dyDescent="0.3">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c r="O7270" s="4" t="str">
        <f>TEXT(Table1[[#This Row],[Invoice Date]],"mmm")</f>
        <v>Jan</v>
      </c>
      <c r="P7270" s="4">
        <f>YEAR(Table1[[#This Row],[Invoice Date]])</f>
        <v>2021</v>
      </c>
      <c r="Q7270" s="4">
        <f>IFERROR(Table1[[#This Row],[Total Sales]]/Table1[[#This Row],[Units Sold]],4)</f>
        <v>38</v>
      </c>
      <c r="R7270" s="4">
        <f>IFERROR(Table1[[#This Row],[Operating Profit]]/Table1[[#This Row],[Units Sold]],0)</f>
        <v>19</v>
      </c>
      <c r="S7270" s="4">
        <f>IFERROR((Table1[[#This Row],[Total Sales]]-Table1[[#This Row],[Operating Profit]])/Table1[[#This Row],[Units Sold]],0)</f>
        <v>19</v>
      </c>
      <c r="T7270" s="4" t="str">
        <f>IF(Table1[[#This Row],[Profit per unit]]&gt;$V$8,"Premium","Mass")</f>
        <v>Mass</v>
      </c>
      <c r="U7270" s="4"/>
    </row>
    <row r="7271" spans="2:21" ht="14.25" customHeight="1" x14ac:dyDescent="0.3">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c r="O7271" s="4" t="str">
        <f>TEXT(Table1[[#This Row],[Invoice Date]],"mmm")</f>
        <v>Jan</v>
      </c>
      <c r="P7271" s="4">
        <f>YEAR(Table1[[#This Row],[Invoice Date]])</f>
        <v>2021</v>
      </c>
      <c r="Q7271" s="4">
        <f>IFERROR(Table1[[#This Row],[Total Sales]]/Table1[[#This Row],[Units Sold]],4)</f>
        <v>29</v>
      </c>
      <c r="R7271" s="4">
        <f>IFERROR(Table1[[#This Row],[Operating Profit]]/Table1[[#This Row],[Units Sold]],0)</f>
        <v>15.370000000000001</v>
      </c>
      <c r="S7271" s="4">
        <f>IFERROR((Table1[[#This Row],[Total Sales]]-Table1[[#This Row],[Operating Profit]])/Table1[[#This Row],[Units Sold]],0)</f>
        <v>13.629999999999999</v>
      </c>
      <c r="T7271" s="4" t="str">
        <f>IF(Table1[[#This Row],[Profit per unit]]&gt;$V$8,"Premium","Mass")</f>
        <v>Mass</v>
      </c>
      <c r="U7271" s="4"/>
    </row>
    <row r="7272" spans="2:21" ht="14.25" customHeight="1" x14ac:dyDescent="0.3">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c r="O7272" s="4" t="str">
        <f>TEXT(Table1[[#This Row],[Invoice Date]],"mmm")</f>
        <v>Jan</v>
      </c>
      <c r="P7272" s="4">
        <f>YEAR(Table1[[#This Row],[Invoice Date]])</f>
        <v>2021</v>
      </c>
      <c r="Q7272" s="4">
        <f>IFERROR(Table1[[#This Row],[Total Sales]]/Table1[[#This Row],[Units Sold]],4)</f>
        <v>32</v>
      </c>
      <c r="R7272" s="4">
        <f>IFERROR(Table1[[#This Row],[Operating Profit]]/Table1[[#This Row],[Units Sold]],0)</f>
        <v>17.600000000000001</v>
      </c>
      <c r="S7272" s="4">
        <f>IFERROR((Table1[[#This Row],[Total Sales]]-Table1[[#This Row],[Operating Profit]])/Table1[[#This Row],[Units Sold]],0)</f>
        <v>14.399999999999999</v>
      </c>
      <c r="T7272" s="4" t="str">
        <f>IF(Table1[[#This Row],[Profit per unit]]&gt;$V$8,"Premium","Mass")</f>
        <v>Mass</v>
      </c>
      <c r="U7272" s="4"/>
    </row>
    <row r="7273" spans="2:21" ht="14.25" customHeight="1" x14ac:dyDescent="0.3">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c r="O7273" s="4" t="str">
        <f>TEXT(Table1[[#This Row],[Invoice Date]],"mmm")</f>
        <v>Jan</v>
      </c>
      <c r="P7273" s="4">
        <f>YEAR(Table1[[#This Row],[Invoice Date]])</f>
        <v>2021</v>
      </c>
      <c r="Q7273" s="4">
        <f>IFERROR(Table1[[#This Row],[Total Sales]]/Table1[[#This Row],[Units Sold]],4)</f>
        <v>49</v>
      </c>
      <c r="R7273" s="4">
        <f>IFERROR(Table1[[#This Row],[Operating Profit]]/Table1[[#This Row],[Units Sold]],0)</f>
        <v>20.580000000000002</v>
      </c>
      <c r="S7273" s="4">
        <f>IFERROR((Table1[[#This Row],[Total Sales]]-Table1[[#This Row],[Operating Profit]])/Table1[[#This Row],[Units Sold]],0)</f>
        <v>28.419999999999998</v>
      </c>
      <c r="T7273" s="4" t="str">
        <f>IF(Table1[[#This Row],[Profit per unit]]&gt;$V$8,"Premium","Mass")</f>
        <v>Mass</v>
      </c>
      <c r="U7273" s="4"/>
    </row>
    <row r="7274" spans="2:21" ht="14.25" customHeight="1" x14ac:dyDescent="0.3">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c r="O7274" s="4" t="str">
        <f>TEXT(Table1[[#This Row],[Invoice Date]],"mmm")</f>
        <v>Jan</v>
      </c>
      <c r="P7274" s="4">
        <f>YEAR(Table1[[#This Row],[Invoice Date]])</f>
        <v>2021</v>
      </c>
      <c r="Q7274" s="4">
        <f>IFERROR(Table1[[#This Row],[Total Sales]]/Table1[[#This Row],[Units Sold]],4)</f>
        <v>36</v>
      </c>
      <c r="R7274" s="4">
        <f>IFERROR(Table1[[#This Row],[Operating Profit]]/Table1[[#This Row],[Units Sold]],0)</f>
        <v>18.36</v>
      </c>
      <c r="S7274" s="4">
        <f>IFERROR((Table1[[#This Row],[Total Sales]]-Table1[[#This Row],[Operating Profit]])/Table1[[#This Row],[Units Sold]],0)</f>
        <v>17.64</v>
      </c>
      <c r="T7274" s="4" t="str">
        <f>IF(Table1[[#This Row],[Profit per unit]]&gt;$V$8,"Premium","Mass")</f>
        <v>Mass</v>
      </c>
      <c r="U7274" s="4"/>
    </row>
    <row r="7275" spans="2:21" ht="14.25" customHeight="1" x14ac:dyDescent="0.3">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c r="O7275" s="4" t="str">
        <f>TEXT(Table1[[#This Row],[Invoice Date]],"mmm")</f>
        <v>Feb</v>
      </c>
      <c r="P7275" s="4">
        <f>YEAR(Table1[[#This Row],[Invoice Date]])</f>
        <v>2021</v>
      </c>
      <c r="Q7275" s="4">
        <f>IFERROR(Table1[[#This Row],[Total Sales]]/Table1[[#This Row],[Units Sold]],4)</f>
        <v>39</v>
      </c>
      <c r="R7275" s="4">
        <f>IFERROR(Table1[[#This Row],[Operating Profit]]/Table1[[#This Row],[Units Sold]],0)</f>
        <v>19.5</v>
      </c>
      <c r="S7275" s="4">
        <f>IFERROR((Table1[[#This Row],[Total Sales]]-Table1[[#This Row],[Operating Profit]])/Table1[[#This Row],[Units Sold]],0)</f>
        <v>19.5</v>
      </c>
      <c r="T7275" s="4" t="str">
        <f>IF(Table1[[#This Row],[Profit per unit]]&gt;$V$8,"Premium","Mass")</f>
        <v>Mass</v>
      </c>
      <c r="U7275" s="4"/>
    </row>
    <row r="7276" spans="2:21" ht="14.25" customHeight="1" x14ac:dyDescent="0.3">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c r="O7276" s="4" t="str">
        <f>TEXT(Table1[[#This Row],[Invoice Date]],"mmm")</f>
        <v>Feb</v>
      </c>
      <c r="P7276" s="4">
        <f>YEAR(Table1[[#This Row],[Invoice Date]])</f>
        <v>2021</v>
      </c>
      <c r="Q7276" s="4">
        <f>IFERROR(Table1[[#This Row],[Total Sales]]/Table1[[#This Row],[Units Sold]],4)</f>
        <v>37</v>
      </c>
      <c r="R7276" s="4">
        <f>IFERROR(Table1[[#This Row],[Operating Profit]]/Table1[[#This Row],[Units Sold]],0)</f>
        <v>17.02</v>
      </c>
      <c r="S7276" s="4">
        <f>IFERROR((Table1[[#This Row],[Total Sales]]-Table1[[#This Row],[Operating Profit]])/Table1[[#This Row],[Units Sold]],0)</f>
        <v>19.98</v>
      </c>
      <c r="T7276" s="4" t="str">
        <f>IF(Table1[[#This Row],[Profit per unit]]&gt;$V$8,"Premium","Mass")</f>
        <v>Mass</v>
      </c>
      <c r="U7276" s="4"/>
    </row>
    <row r="7277" spans="2:21" ht="14.25" customHeight="1" x14ac:dyDescent="0.3">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c r="O7277" s="4" t="str">
        <f>TEXT(Table1[[#This Row],[Invoice Date]],"mmm")</f>
        <v>Feb</v>
      </c>
      <c r="P7277" s="4">
        <f>YEAR(Table1[[#This Row],[Invoice Date]])</f>
        <v>2021</v>
      </c>
      <c r="Q7277" s="4">
        <f>IFERROR(Table1[[#This Row],[Total Sales]]/Table1[[#This Row],[Units Sold]],4)</f>
        <v>27</v>
      </c>
      <c r="R7277" s="4">
        <f>IFERROR(Table1[[#This Row],[Operating Profit]]/Table1[[#This Row],[Units Sold]],0)</f>
        <v>13.77</v>
      </c>
      <c r="S7277" s="4">
        <f>IFERROR((Table1[[#This Row],[Total Sales]]-Table1[[#This Row],[Operating Profit]])/Table1[[#This Row],[Units Sold]],0)</f>
        <v>13.23</v>
      </c>
      <c r="T7277" s="4" t="str">
        <f>IF(Table1[[#This Row],[Profit per unit]]&gt;$V$8,"Premium","Mass")</f>
        <v>Mass</v>
      </c>
      <c r="U7277" s="4"/>
    </row>
    <row r="7278" spans="2:21" ht="14.25" customHeight="1" x14ac:dyDescent="0.3">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c r="O7278" s="4" t="str">
        <f>TEXT(Table1[[#This Row],[Invoice Date]],"mmm")</f>
        <v>Feb</v>
      </c>
      <c r="P7278" s="4">
        <f>YEAR(Table1[[#This Row],[Invoice Date]])</f>
        <v>2021</v>
      </c>
      <c r="Q7278" s="4">
        <f>IFERROR(Table1[[#This Row],[Total Sales]]/Table1[[#This Row],[Units Sold]],4)</f>
        <v>33</v>
      </c>
      <c r="R7278" s="4">
        <f>IFERROR(Table1[[#This Row],[Operating Profit]]/Table1[[#This Row],[Units Sold]],0)</f>
        <v>18.150000000000002</v>
      </c>
      <c r="S7278" s="4">
        <f>IFERROR((Table1[[#This Row],[Total Sales]]-Table1[[#This Row],[Operating Profit]])/Table1[[#This Row],[Units Sold]],0)</f>
        <v>14.849999999999998</v>
      </c>
      <c r="T7278" s="4" t="str">
        <f>IF(Table1[[#This Row],[Profit per unit]]&gt;$V$8,"Premium","Mass")</f>
        <v>Mass</v>
      </c>
      <c r="U7278" s="4"/>
    </row>
    <row r="7279" spans="2:21" ht="14.25" customHeight="1" x14ac:dyDescent="0.3">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c r="O7279" s="4" t="str">
        <f>TEXT(Table1[[#This Row],[Invoice Date]],"mmm")</f>
        <v>Feb</v>
      </c>
      <c r="P7279" s="4">
        <f>YEAR(Table1[[#This Row],[Invoice Date]])</f>
        <v>2021</v>
      </c>
      <c r="Q7279" s="4">
        <f>IFERROR(Table1[[#This Row],[Total Sales]]/Table1[[#This Row],[Units Sold]],4)</f>
        <v>45</v>
      </c>
      <c r="R7279" s="4">
        <f>IFERROR(Table1[[#This Row],[Operating Profit]]/Table1[[#This Row],[Units Sold]],0)</f>
        <v>18.45</v>
      </c>
      <c r="S7279" s="4">
        <f>IFERROR((Table1[[#This Row],[Total Sales]]-Table1[[#This Row],[Operating Profit]])/Table1[[#This Row],[Units Sold]],0)</f>
        <v>26.55</v>
      </c>
      <c r="T7279" s="4" t="str">
        <f>IF(Table1[[#This Row],[Profit per unit]]&gt;$V$8,"Premium","Mass")</f>
        <v>Mass</v>
      </c>
      <c r="U7279" s="4"/>
    </row>
    <row r="7280" spans="2:21" ht="14.25" customHeight="1" x14ac:dyDescent="0.3">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c r="O7280" s="4" t="str">
        <f>TEXT(Table1[[#This Row],[Invoice Date]],"mmm")</f>
        <v>Feb</v>
      </c>
      <c r="P7280" s="4">
        <f>YEAR(Table1[[#This Row],[Invoice Date]])</f>
        <v>2021</v>
      </c>
      <c r="Q7280" s="4">
        <f>IFERROR(Table1[[#This Row],[Total Sales]]/Table1[[#This Row],[Units Sold]],4)</f>
        <v>39</v>
      </c>
      <c r="R7280" s="4">
        <f>IFERROR(Table1[[#This Row],[Operating Profit]]/Table1[[#This Row],[Units Sold]],0)</f>
        <v>20.67</v>
      </c>
      <c r="S7280" s="4">
        <f>IFERROR((Table1[[#This Row],[Total Sales]]-Table1[[#This Row],[Operating Profit]])/Table1[[#This Row],[Units Sold]],0)</f>
        <v>18.329999999999998</v>
      </c>
      <c r="T7280" s="4" t="str">
        <f>IF(Table1[[#This Row],[Profit per unit]]&gt;$V$8,"Premium","Mass")</f>
        <v>Mass</v>
      </c>
      <c r="U7280" s="4"/>
    </row>
    <row r="7281" spans="2:21" ht="14.25" customHeight="1" x14ac:dyDescent="0.3">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c r="O7281" s="4" t="str">
        <f>TEXT(Table1[[#This Row],[Invoice Date]],"mmm")</f>
        <v>Mar</v>
      </c>
      <c r="P7281" s="4">
        <f>YEAR(Table1[[#This Row],[Invoice Date]])</f>
        <v>2021</v>
      </c>
      <c r="Q7281" s="4">
        <f>IFERROR(Table1[[#This Row],[Total Sales]]/Table1[[#This Row],[Units Sold]],4)</f>
        <v>36</v>
      </c>
      <c r="R7281" s="4">
        <f>IFERROR(Table1[[#This Row],[Operating Profit]]/Table1[[#This Row],[Units Sold]],0)</f>
        <v>16.559999999999999</v>
      </c>
      <c r="S7281" s="4">
        <f>IFERROR((Table1[[#This Row],[Total Sales]]-Table1[[#This Row],[Operating Profit]])/Table1[[#This Row],[Units Sold]],0)</f>
        <v>19.440000000000001</v>
      </c>
      <c r="T7281" s="4" t="str">
        <f>IF(Table1[[#This Row],[Profit per unit]]&gt;$V$8,"Premium","Mass")</f>
        <v>Mass</v>
      </c>
      <c r="U7281" s="4"/>
    </row>
    <row r="7282" spans="2:21" ht="14.25" customHeight="1" x14ac:dyDescent="0.3">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c r="O7282" s="4" t="str">
        <f>TEXT(Table1[[#This Row],[Invoice Date]],"mmm")</f>
        <v>Mar</v>
      </c>
      <c r="P7282" s="4">
        <f>YEAR(Table1[[#This Row],[Invoice Date]])</f>
        <v>2021</v>
      </c>
      <c r="Q7282" s="4">
        <f>IFERROR(Table1[[#This Row],[Total Sales]]/Table1[[#This Row],[Units Sold]],4)</f>
        <v>39</v>
      </c>
      <c r="R7282" s="4">
        <f>IFERROR(Table1[[#This Row],[Operating Profit]]/Table1[[#This Row],[Units Sold]],0)</f>
        <v>17.549999999999997</v>
      </c>
      <c r="S7282" s="4">
        <f>IFERROR((Table1[[#This Row],[Total Sales]]-Table1[[#This Row],[Operating Profit]])/Table1[[#This Row],[Units Sold]],0)</f>
        <v>21.450000000000003</v>
      </c>
      <c r="T7282" s="4" t="str">
        <f>IF(Table1[[#This Row],[Profit per unit]]&gt;$V$8,"Premium","Mass")</f>
        <v>Mass</v>
      </c>
      <c r="U7282" s="4"/>
    </row>
    <row r="7283" spans="2:21" ht="14.25" customHeight="1" x14ac:dyDescent="0.3">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c r="O7283" s="4" t="str">
        <f>TEXT(Table1[[#This Row],[Invoice Date]],"mmm")</f>
        <v>Mar</v>
      </c>
      <c r="P7283" s="4">
        <f>YEAR(Table1[[#This Row],[Invoice Date]])</f>
        <v>2021</v>
      </c>
      <c r="Q7283" s="4">
        <f>IFERROR(Table1[[#This Row],[Total Sales]]/Table1[[#This Row],[Units Sold]],4)</f>
        <v>29</v>
      </c>
      <c r="R7283" s="4">
        <f>IFERROR(Table1[[#This Row],[Operating Profit]]/Table1[[#This Row],[Units Sold]],0)</f>
        <v>15.66</v>
      </c>
      <c r="S7283" s="4">
        <f>IFERROR((Table1[[#This Row],[Total Sales]]-Table1[[#This Row],[Operating Profit]])/Table1[[#This Row],[Units Sold]],0)</f>
        <v>13.34</v>
      </c>
      <c r="T7283" s="4" t="str">
        <f>IF(Table1[[#This Row],[Profit per unit]]&gt;$V$8,"Premium","Mass")</f>
        <v>Mass</v>
      </c>
      <c r="U7283" s="4"/>
    </row>
    <row r="7284" spans="2:21" ht="14.25" customHeight="1" x14ac:dyDescent="0.3">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c r="O7284" s="4" t="str">
        <f>TEXT(Table1[[#This Row],[Invoice Date]],"mmm")</f>
        <v>Mar</v>
      </c>
      <c r="P7284" s="4">
        <f>YEAR(Table1[[#This Row],[Invoice Date]])</f>
        <v>2021</v>
      </c>
      <c r="Q7284" s="4">
        <f>IFERROR(Table1[[#This Row],[Total Sales]]/Table1[[#This Row],[Units Sold]],4)</f>
        <v>32</v>
      </c>
      <c r="R7284" s="4">
        <f>IFERROR(Table1[[#This Row],[Operating Profit]]/Table1[[#This Row],[Units Sold]],0)</f>
        <v>16.96</v>
      </c>
      <c r="S7284" s="4">
        <f>IFERROR((Table1[[#This Row],[Total Sales]]-Table1[[#This Row],[Operating Profit]])/Table1[[#This Row],[Units Sold]],0)</f>
        <v>15.040000000000001</v>
      </c>
      <c r="T7284" s="4" t="str">
        <f>IF(Table1[[#This Row],[Profit per unit]]&gt;$V$8,"Premium","Mass")</f>
        <v>Mass</v>
      </c>
      <c r="U7284" s="4"/>
    </row>
    <row r="7285" spans="2:21" ht="14.25" customHeight="1" x14ac:dyDescent="0.3">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c r="O7285" s="4" t="str">
        <f>TEXT(Table1[[#This Row],[Invoice Date]],"mmm")</f>
        <v>Mar</v>
      </c>
      <c r="P7285" s="4">
        <f>YEAR(Table1[[#This Row],[Invoice Date]])</f>
        <v>2021</v>
      </c>
      <c r="Q7285" s="4">
        <f>IFERROR(Table1[[#This Row],[Total Sales]]/Table1[[#This Row],[Units Sold]],4)</f>
        <v>46</v>
      </c>
      <c r="R7285" s="4">
        <f>IFERROR(Table1[[#This Row],[Operating Profit]]/Table1[[#This Row],[Units Sold]],0)</f>
        <v>18.86</v>
      </c>
      <c r="S7285" s="4">
        <f>IFERROR((Table1[[#This Row],[Total Sales]]-Table1[[#This Row],[Operating Profit]])/Table1[[#This Row],[Units Sold]],0)</f>
        <v>27.140000000000004</v>
      </c>
      <c r="T7285" s="4" t="str">
        <f>IF(Table1[[#This Row],[Profit per unit]]&gt;$V$8,"Premium","Mass")</f>
        <v>Mass</v>
      </c>
      <c r="U7285" s="4"/>
    </row>
    <row r="7286" spans="2:21" ht="14.25" customHeight="1" x14ac:dyDescent="0.3">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c r="O7286" s="4" t="str">
        <f>TEXT(Table1[[#This Row],[Invoice Date]],"mmm")</f>
        <v>Mar</v>
      </c>
      <c r="P7286" s="4">
        <f>YEAR(Table1[[#This Row],[Invoice Date]])</f>
        <v>2021</v>
      </c>
      <c r="Q7286" s="4">
        <f>IFERROR(Table1[[#This Row],[Total Sales]]/Table1[[#This Row],[Units Sold]],4)</f>
        <v>39</v>
      </c>
      <c r="R7286" s="4">
        <f>IFERROR(Table1[[#This Row],[Operating Profit]]/Table1[[#This Row],[Units Sold]],0)</f>
        <v>19.5</v>
      </c>
      <c r="S7286" s="4">
        <f>IFERROR((Table1[[#This Row],[Total Sales]]-Table1[[#This Row],[Operating Profit]])/Table1[[#This Row],[Units Sold]],0)</f>
        <v>19.5</v>
      </c>
      <c r="T7286" s="4" t="str">
        <f>IF(Table1[[#This Row],[Profit per unit]]&gt;$V$8,"Premium","Mass")</f>
        <v>Mass</v>
      </c>
      <c r="U7286" s="4"/>
    </row>
    <row r="7287" spans="2:21" ht="14.25" customHeight="1" x14ac:dyDescent="0.3">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c r="O7287" s="4" t="str">
        <f>TEXT(Table1[[#This Row],[Invoice Date]],"mmm")</f>
        <v>Apr</v>
      </c>
      <c r="P7287" s="4">
        <f>YEAR(Table1[[#This Row],[Invoice Date]])</f>
        <v>2021</v>
      </c>
      <c r="Q7287" s="4">
        <f>IFERROR(Table1[[#This Row],[Total Sales]]/Table1[[#This Row],[Units Sold]],4)</f>
        <v>36</v>
      </c>
      <c r="R7287" s="4">
        <f>IFERROR(Table1[[#This Row],[Operating Profit]]/Table1[[#This Row],[Units Sold]],0)</f>
        <v>18</v>
      </c>
      <c r="S7287" s="4">
        <f>IFERROR((Table1[[#This Row],[Total Sales]]-Table1[[#This Row],[Operating Profit]])/Table1[[#This Row],[Units Sold]],0)</f>
        <v>18</v>
      </c>
      <c r="T7287" s="4" t="str">
        <f>IF(Table1[[#This Row],[Profit per unit]]&gt;$V$8,"Premium","Mass")</f>
        <v>Mass</v>
      </c>
      <c r="U7287" s="4"/>
    </row>
    <row r="7288" spans="2:21" ht="14.25" customHeight="1" x14ac:dyDescent="0.3">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c r="O7288" s="4" t="str">
        <f>TEXT(Table1[[#This Row],[Invoice Date]],"mmm")</f>
        <v>Apr</v>
      </c>
      <c r="P7288" s="4">
        <f>YEAR(Table1[[#This Row],[Invoice Date]])</f>
        <v>2021</v>
      </c>
      <c r="Q7288" s="4">
        <f>IFERROR(Table1[[#This Row],[Total Sales]]/Table1[[#This Row],[Units Sold]],4)</f>
        <v>38</v>
      </c>
      <c r="R7288" s="4">
        <f>IFERROR(Table1[[#This Row],[Operating Profit]]/Table1[[#This Row],[Units Sold]],0)</f>
        <v>17.86</v>
      </c>
      <c r="S7288" s="4">
        <f>IFERROR((Table1[[#This Row],[Total Sales]]-Table1[[#This Row],[Operating Profit]])/Table1[[#This Row],[Units Sold]],0)</f>
        <v>20.14</v>
      </c>
      <c r="T7288" s="4" t="str">
        <f>IF(Table1[[#This Row],[Profit per unit]]&gt;$V$8,"Premium","Mass")</f>
        <v>Mass</v>
      </c>
      <c r="U7288" s="4"/>
    </row>
    <row r="7289" spans="2:21" ht="14.25" customHeight="1" x14ac:dyDescent="0.3">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c r="O7289" s="4" t="str">
        <f>TEXT(Table1[[#This Row],[Invoice Date]],"mmm")</f>
        <v>Apr</v>
      </c>
      <c r="P7289" s="4">
        <f>YEAR(Table1[[#This Row],[Invoice Date]])</f>
        <v>2021</v>
      </c>
      <c r="Q7289" s="4">
        <f>IFERROR(Table1[[#This Row],[Total Sales]]/Table1[[#This Row],[Units Sold]],4)</f>
        <v>27</v>
      </c>
      <c r="R7289" s="4">
        <f>IFERROR(Table1[[#This Row],[Operating Profit]]/Table1[[#This Row],[Units Sold]],0)</f>
        <v>14.850000000000001</v>
      </c>
      <c r="S7289" s="4">
        <f>IFERROR((Table1[[#This Row],[Total Sales]]-Table1[[#This Row],[Operating Profit]])/Table1[[#This Row],[Units Sold]],0)</f>
        <v>12.149999999999999</v>
      </c>
      <c r="T7289" s="4" t="str">
        <f>IF(Table1[[#This Row],[Profit per unit]]&gt;$V$8,"Premium","Mass")</f>
        <v>Mass</v>
      </c>
      <c r="U7289" s="4"/>
    </row>
    <row r="7290" spans="2:21" ht="14.25" customHeight="1" x14ac:dyDescent="0.3">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c r="O7290" s="4" t="str">
        <f>TEXT(Table1[[#This Row],[Invoice Date]],"mmm")</f>
        <v>Apr</v>
      </c>
      <c r="P7290" s="4">
        <f>YEAR(Table1[[#This Row],[Invoice Date]])</f>
        <v>2021</v>
      </c>
      <c r="Q7290" s="4">
        <f>IFERROR(Table1[[#This Row],[Total Sales]]/Table1[[#This Row],[Units Sold]],4)</f>
        <v>32</v>
      </c>
      <c r="R7290" s="4">
        <f>IFERROR(Table1[[#This Row],[Operating Profit]]/Table1[[#This Row],[Units Sold]],0)</f>
        <v>16.32</v>
      </c>
      <c r="S7290" s="4">
        <f>IFERROR((Table1[[#This Row],[Total Sales]]-Table1[[#This Row],[Operating Profit]])/Table1[[#This Row],[Units Sold]],0)</f>
        <v>15.68</v>
      </c>
      <c r="T7290" s="4" t="str">
        <f>IF(Table1[[#This Row],[Profit per unit]]&gt;$V$8,"Premium","Mass")</f>
        <v>Mass</v>
      </c>
      <c r="U7290" s="4"/>
    </row>
    <row r="7291" spans="2:21" ht="14.25" customHeight="1" x14ac:dyDescent="0.3">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c r="O7291" s="4" t="str">
        <f>TEXT(Table1[[#This Row],[Invoice Date]],"mmm")</f>
        <v>Apr</v>
      </c>
      <c r="P7291" s="4">
        <f>YEAR(Table1[[#This Row],[Invoice Date]])</f>
        <v>2021</v>
      </c>
      <c r="Q7291" s="4">
        <f>IFERROR(Table1[[#This Row],[Total Sales]]/Table1[[#This Row],[Units Sold]],4)</f>
        <v>47</v>
      </c>
      <c r="R7291" s="4">
        <f>IFERROR(Table1[[#This Row],[Operating Profit]]/Table1[[#This Row],[Units Sold]],0)</f>
        <v>21.15</v>
      </c>
      <c r="S7291" s="4">
        <f>IFERROR((Table1[[#This Row],[Total Sales]]-Table1[[#This Row],[Operating Profit]])/Table1[[#This Row],[Units Sold]],0)</f>
        <v>25.85</v>
      </c>
      <c r="T7291" s="4" t="str">
        <f>IF(Table1[[#This Row],[Profit per unit]]&gt;$V$8,"Premium","Mass")</f>
        <v>Mass</v>
      </c>
      <c r="U7291" s="4"/>
    </row>
    <row r="7292" spans="2:21" ht="14.25" customHeight="1" x14ac:dyDescent="0.3">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c r="O7292" s="4" t="str">
        <f>TEXT(Table1[[#This Row],[Invoice Date]],"mmm")</f>
        <v>Apr</v>
      </c>
      <c r="P7292" s="4">
        <f>YEAR(Table1[[#This Row],[Invoice Date]])</f>
        <v>2021</v>
      </c>
      <c r="Q7292" s="4">
        <f>IFERROR(Table1[[#This Row],[Total Sales]]/Table1[[#This Row],[Units Sold]],4)</f>
        <v>38</v>
      </c>
      <c r="R7292" s="4">
        <f>IFERROR(Table1[[#This Row],[Operating Profit]]/Table1[[#This Row],[Units Sold]],0)</f>
        <v>20.520000000000003</v>
      </c>
      <c r="S7292" s="4">
        <f>IFERROR((Table1[[#This Row],[Total Sales]]-Table1[[#This Row],[Operating Profit]])/Table1[[#This Row],[Units Sold]],0)</f>
        <v>17.479999999999997</v>
      </c>
      <c r="T7292" s="4" t="str">
        <f>IF(Table1[[#This Row],[Profit per unit]]&gt;$V$8,"Premium","Mass")</f>
        <v>Mass</v>
      </c>
      <c r="U7292" s="4"/>
    </row>
    <row r="7293" spans="2:21" ht="14.25" customHeight="1" x14ac:dyDescent="0.3">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c r="O7293" s="4" t="str">
        <f>TEXT(Table1[[#This Row],[Invoice Date]],"mmm")</f>
        <v>May</v>
      </c>
      <c r="P7293" s="4">
        <f>YEAR(Table1[[#This Row],[Invoice Date]])</f>
        <v>2021</v>
      </c>
      <c r="Q7293" s="4">
        <f>IFERROR(Table1[[#This Row],[Total Sales]]/Table1[[#This Row],[Units Sold]],4)</f>
        <v>51</v>
      </c>
      <c r="R7293" s="4">
        <f>IFERROR(Table1[[#This Row],[Operating Profit]]/Table1[[#This Row],[Units Sold]],0)</f>
        <v>24.479999999999997</v>
      </c>
      <c r="S7293" s="4">
        <f>IFERROR((Table1[[#This Row],[Total Sales]]-Table1[[#This Row],[Operating Profit]])/Table1[[#This Row],[Units Sold]],0)</f>
        <v>26.520000000000003</v>
      </c>
      <c r="T7293" s="4" t="str">
        <f>IF(Table1[[#This Row],[Profit per unit]]&gt;$V$8,"Premium","Mass")</f>
        <v>Mass</v>
      </c>
      <c r="U7293" s="4"/>
    </row>
    <row r="7294" spans="2:21" ht="14.25" customHeight="1" x14ac:dyDescent="0.3">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c r="O7294" s="4" t="str">
        <f>TEXT(Table1[[#This Row],[Invoice Date]],"mmm")</f>
        <v>May</v>
      </c>
      <c r="P7294" s="4">
        <f>YEAR(Table1[[#This Row],[Invoice Date]])</f>
        <v>2021</v>
      </c>
      <c r="Q7294" s="4">
        <f>IFERROR(Table1[[#This Row],[Total Sales]]/Table1[[#This Row],[Units Sold]],4)</f>
        <v>47</v>
      </c>
      <c r="R7294" s="4">
        <f>IFERROR(Table1[[#This Row],[Operating Profit]]/Table1[[#This Row],[Units Sold]],0)</f>
        <v>21.15</v>
      </c>
      <c r="S7294" s="4">
        <f>IFERROR((Table1[[#This Row],[Total Sales]]-Table1[[#This Row],[Operating Profit]])/Table1[[#This Row],[Units Sold]],0)</f>
        <v>25.85</v>
      </c>
      <c r="T7294" s="4" t="str">
        <f>IF(Table1[[#This Row],[Profit per unit]]&gt;$V$8,"Premium","Mass")</f>
        <v>Mass</v>
      </c>
      <c r="U7294" s="4"/>
    </row>
    <row r="7295" spans="2:21" ht="14.25" customHeight="1" x14ac:dyDescent="0.3">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c r="O7295" s="4" t="str">
        <f>TEXT(Table1[[#This Row],[Invoice Date]],"mmm")</f>
        <v>May</v>
      </c>
      <c r="P7295" s="4">
        <f>YEAR(Table1[[#This Row],[Invoice Date]])</f>
        <v>2021</v>
      </c>
      <c r="Q7295" s="4">
        <f>IFERROR(Table1[[#This Row],[Total Sales]]/Table1[[#This Row],[Units Sold]],4)</f>
        <v>41</v>
      </c>
      <c r="R7295" s="4">
        <f>IFERROR(Table1[[#This Row],[Operating Profit]]/Table1[[#This Row],[Units Sold]],0)</f>
        <v>21.32</v>
      </c>
      <c r="S7295" s="4">
        <f>IFERROR((Table1[[#This Row],[Total Sales]]-Table1[[#This Row],[Operating Profit]])/Table1[[#This Row],[Units Sold]],0)</f>
        <v>19.68</v>
      </c>
      <c r="T7295" s="4" t="str">
        <f>IF(Table1[[#This Row],[Profit per unit]]&gt;$V$8,"Premium","Mass")</f>
        <v>Mass</v>
      </c>
      <c r="U7295" s="4"/>
    </row>
    <row r="7296" spans="2:21" ht="14.25" customHeight="1" x14ac:dyDescent="0.3">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c r="O7296" s="4" t="str">
        <f>TEXT(Table1[[#This Row],[Invoice Date]],"mmm")</f>
        <v>May</v>
      </c>
      <c r="P7296" s="4">
        <f>YEAR(Table1[[#This Row],[Invoice Date]])</f>
        <v>2021</v>
      </c>
      <c r="Q7296" s="4">
        <f>IFERROR(Table1[[#This Row],[Total Sales]]/Table1[[#This Row],[Units Sold]],4)</f>
        <v>41</v>
      </c>
      <c r="R7296" s="4">
        <f>IFERROR(Table1[[#This Row],[Operating Profit]]/Table1[[#This Row],[Units Sold]],0)</f>
        <v>21.32</v>
      </c>
      <c r="S7296" s="4">
        <f>IFERROR((Table1[[#This Row],[Total Sales]]-Table1[[#This Row],[Operating Profit]])/Table1[[#This Row],[Units Sold]],0)</f>
        <v>19.68</v>
      </c>
      <c r="T7296" s="4" t="str">
        <f>IF(Table1[[#This Row],[Profit per unit]]&gt;$V$8,"Premium","Mass")</f>
        <v>Mass</v>
      </c>
      <c r="U7296" s="4"/>
    </row>
    <row r="7297" spans="2:21" ht="14.25" customHeight="1" x14ac:dyDescent="0.3">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c r="O7297" s="4" t="str">
        <f>TEXT(Table1[[#This Row],[Invoice Date]],"mmm")</f>
        <v>May</v>
      </c>
      <c r="P7297" s="4">
        <f>YEAR(Table1[[#This Row],[Invoice Date]])</f>
        <v>2021</v>
      </c>
      <c r="Q7297" s="4">
        <f>IFERROR(Table1[[#This Row],[Total Sales]]/Table1[[#This Row],[Units Sold]],4)</f>
        <v>50</v>
      </c>
      <c r="R7297" s="4">
        <f>IFERROR(Table1[[#This Row],[Operating Profit]]/Table1[[#This Row],[Units Sold]],0)</f>
        <v>21</v>
      </c>
      <c r="S7297" s="4">
        <f>IFERROR((Table1[[#This Row],[Total Sales]]-Table1[[#This Row],[Operating Profit]])/Table1[[#This Row],[Units Sold]],0)</f>
        <v>29</v>
      </c>
      <c r="T7297" s="4" t="str">
        <f>IF(Table1[[#This Row],[Profit per unit]]&gt;$V$8,"Premium","Mass")</f>
        <v>Mass</v>
      </c>
      <c r="U7297" s="4"/>
    </row>
    <row r="7298" spans="2:21" ht="14.25" customHeight="1" x14ac:dyDescent="0.3">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c r="O7298" s="4" t="str">
        <f>TEXT(Table1[[#This Row],[Invoice Date]],"mmm")</f>
        <v>May</v>
      </c>
      <c r="P7298" s="4">
        <f>YEAR(Table1[[#This Row],[Invoice Date]])</f>
        <v>2021</v>
      </c>
      <c r="Q7298" s="4">
        <f>IFERROR(Table1[[#This Row],[Total Sales]]/Table1[[#This Row],[Units Sold]],4)</f>
        <v>54</v>
      </c>
      <c r="R7298" s="4">
        <f>IFERROR(Table1[[#This Row],[Operating Profit]]/Table1[[#This Row],[Units Sold]],0)</f>
        <v>29.700000000000003</v>
      </c>
      <c r="S7298" s="4">
        <f>IFERROR((Table1[[#This Row],[Total Sales]]-Table1[[#This Row],[Operating Profit]])/Table1[[#This Row],[Units Sold]],0)</f>
        <v>24.299999999999997</v>
      </c>
      <c r="T7298" s="4" t="str">
        <f>IF(Table1[[#This Row],[Profit per unit]]&gt;$V$8,"Premium","Mass")</f>
        <v>Mass</v>
      </c>
      <c r="U7298" s="4"/>
    </row>
    <row r="7299" spans="2:21" ht="14.25" customHeight="1" x14ac:dyDescent="0.3">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c r="O7299" s="4" t="str">
        <f>TEXT(Table1[[#This Row],[Invoice Date]],"mmm")</f>
        <v>Jun</v>
      </c>
      <c r="P7299" s="4">
        <f>YEAR(Table1[[#This Row],[Invoice Date]])</f>
        <v>2021</v>
      </c>
      <c r="Q7299" s="4">
        <f>IFERROR(Table1[[#This Row],[Total Sales]]/Table1[[#This Row],[Units Sold]],4)</f>
        <v>51</v>
      </c>
      <c r="R7299" s="4">
        <f>IFERROR(Table1[[#This Row],[Operating Profit]]/Table1[[#This Row],[Units Sold]],0)</f>
        <v>23.459999999999997</v>
      </c>
      <c r="S7299" s="4">
        <f>IFERROR((Table1[[#This Row],[Total Sales]]-Table1[[#This Row],[Operating Profit]])/Table1[[#This Row],[Units Sold]],0)</f>
        <v>27.540000000000003</v>
      </c>
      <c r="T7299" s="4" t="str">
        <f>IF(Table1[[#This Row],[Profit per unit]]&gt;$V$8,"Premium","Mass")</f>
        <v>Mass</v>
      </c>
      <c r="U7299" s="4"/>
    </row>
    <row r="7300" spans="2:21" ht="14.25" customHeight="1" x14ac:dyDescent="0.3">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c r="O7300" s="4" t="str">
        <f>TEXT(Table1[[#This Row],[Invoice Date]],"mmm")</f>
        <v>Jun</v>
      </c>
      <c r="P7300" s="4">
        <f>YEAR(Table1[[#This Row],[Invoice Date]])</f>
        <v>2021</v>
      </c>
      <c r="Q7300" s="4">
        <f>IFERROR(Table1[[#This Row],[Total Sales]]/Table1[[#This Row],[Units Sold]],4)</f>
        <v>48</v>
      </c>
      <c r="R7300" s="4">
        <f>IFERROR(Table1[[#This Row],[Operating Profit]]/Table1[[#This Row],[Units Sold]],0)</f>
        <v>21.599999999999998</v>
      </c>
      <c r="S7300" s="4">
        <f>IFERROR((Table1[[#This Row],[Total Sales]]-Table1[[#This Row],[Operating Profit]])/Table1[[#This Row],[Units Sold]],0)</f>
        <v>26.400000000000002</v>
      </c>
      <c r="T7300" s="4" t="str">
        <f>IF(Table1[[#This Row],[Profit per unit]]&gt;$V$8,"Premium","Mass")</f>
        <v>Mass</v>
      </c>
      <c r="U7300" s="4"/>
    </row>
    <row r="7301" spans="2:21" ht="14.25" customHeight="1" x14ac:dyDescent="0.3">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c r="O7301" s="4" t="str">
        <f>TEXT(Table1[[#This Row],[Invoice Date]],"mmm")</f>
        <v>Jun</v>
      </c>
      <c r="P7301" s="4">
        <f>YEAR(Table1[[#This Row],[Invoice Date]])</f>
        <v>2021</v>
      </c>
      <c r="Q7301" s="4">
        <f>IFERROR(Table1[[#This Row],[Total Sales]]/Table1[[#This Row],[Units Sold]],4)</f>
        <v>43</v>
      </c>
      <c r="R7301" s="4">
        <f>IFERROR(Table1[[#This Row],[Operating Profit]]/Table1[[#This Row],[Units Sold]],0)</f>
        <v>22.790000000000003</v>
      </c>
      <c r="S7301" s="4">
        <f>IFERROR((Table1[[#This Row],[Total Sales]]-Table1[[#This Row],[Operating Profit]])/Table1[[#This Row],[Units Sold]],0)</f>
        <v>20.209999999999997</v>
      </c>
      <c r="T7301" s="4" t="str">
        <f>IF(Table1[[#This Row],[Profit per unit]]&gt;$V$8,"Premium","Mass")</f>
        <v>Mass</v>
      </c>
      <c r="U7301" s="4"/>
    </row>
    <row r="7302" spans="2:21" ht="14.25" customHeight="1" x14ac:dyDescent="0.3">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c r="O7302" s="4" t="str">
        <f>TEXT(Table1[[#This Row],[Invoice Date]],"mmm")</f>
        <v>Jun</v>
      </c>
      <c r="P7302" s="4">
        <f>YEAR(Table1[[#This Row],[Invoice Date]])</f>
        <v>2021</v>
      </c>
      <c r="Q7302" s="4">
        <f>IFERROR(Table1[[#This Row],[Total Sales]]/Table1[[#This Row],[Units Sold]],4)</f>
        <v>41</v>
      </c>
      <c r="R7302" s="4">
        <f>IFERROR(Table1[[#This Row],[Operating Profit]]/Table1[[#This Row],[Units Sold]],0)</f>
        <v>22.550000000000004</v>
      </c>
      <c r="S7302" s="4">
        <f>IFERROR((Table1[[#This Row],[Total Sales]]-Table1[[#This Row],[Operating Profit]])/Table1[[#This Row],[Units Sold]],0)</f>
        <v>18.449999999999996</v>
      </c>
      <c r="T7302" s="4" t="str">
        <f>IF(Table1[[#This Row],[Profit per unit]]&gt;$V$8,"Premium","Mass")</f>
        <v>Mass</v>
      </c>
      <c r="U7302" s="4"/>
    </row>
    <row r="7303" spans="2:21" ht="14.25" customHeight="1" x14ac:dyDescent="0.3">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c r="O7303" s="4" t="str">
        <f>TEXT(Table1[[#This Row],[Invoice Date]],"mmm")</f>
        <v>Jun</v>
      </c>
      <c r="P7303" s="4">
        <f>YEAR(Table1[[#This Row],[Invoice Date]])</f>
        <v>2021</v>
      </c>
      <c r="Q7303" s="4">
        <f>IFERROR(Table1[[#This Row],[Total Sales]]/Table1[[#This Row],[Units Sold]],4)</f>
        <v>50</v>
      </c>
      <c r="R7303" s="4">
        <f>IFERROR(Table1[[#This Row],[Operating Profit]]/Table1[[#This Row],[Units Sold]],0)</f>
        <v>20</v>
      </c>
      <c r="S7303" s="4">
        <f>IFERROR((Table1[[#This Row],[Total Sales]]-Table1[[#This Row],[Operating Profit]])/Table1[[#This Row],[Units Sold]],0)</f>
        <v>30</v>
      </c>
      <c r="T7303" s="4" t="str">
        <f>IF(Table1[[#This Row],[Profit per unit]]&gt;$V$8,"Premium","Mass")</f>
        <v>Mass</v>
      </c>
      <c r="U7303" s="4"/>
    </row>
    <row r="7304" spans="2:21" ht="14.25" customHeight="1" x14ac:dyDescent="0.3">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c r="O7304" s="4" t="str">
        <f>TEXT(Table1[[#This Row],[Invoice Date]],"mmm")</f>
        <v>Jun</v>
      </c>
      <c r="P7304" s="4">
        <f>YEAR(Table1[[#This Row],[Invoice Date]])</f>
        <v>2021</v>
      </c>
      <c r="Q7304" s="4">
        <f>IFERROR(Table1[[#This Row],[Total Sales]]/Table1[[#This Row],[Units Sold]],4)</f>
        <v>56</v>
      </c>
      <c r="R7304" s="4">
        <f>IFERROR(Table1[[#This Row],[Operating Profit]]/Table1[[#This Row],[Units Sold]],0)</f>
        <v>29.68</v>
      </c>
      <c r="S7304" s="4">
        <f>IFERROR((Table1[[#This Row],[Total Sales]]-Table1[[#This Row],[Operating Profit]])/Table1[[#This Row],[Units Sold]],0)</f>
        <v>26.32</v>
      </c>
      <c r="T7304" s="4" t="str">
        <f>IF(Table1[[#This Row],[Profit per unit]]&gt;$V$8,"Premium","Mass")</f>
        <v>Mass</v>
      </c>
      <c r="U7304" s="4"/>
    </row>
    <row r="7305" spans="2:21" ht="14.25" customHeight="1" x14ac:dyDescent="0.3">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c r="O7305" s="4" t="str">
        <f>TEXT(Table1[[#This Row],[Invoice Date]],"mmm")</f>
        <v>Jul</v>
      </c>
      <c r="P7305" s="4">
        <f>YEAR(Table1[[#This Row],[Invoice Date]])</f>
        <v>2021</v>
      </c>
      <c r="Q7305" s="4">
        <f>IFERROR(Table1[[#This Row],[Total Sales]]/Table1[[#This Row],[Units Sold]],4)</f>
        <v>53</v>
      </c>
      <c r="R7305" s="4">
        <f>IFERROR(Table1[[#This Row],[Operating Profit]]/Table1[[#This Row],[Units Sold]],0)</f>
        <v>26.5</v>
      </c>
      <c r="S7305" s="4">
        <f>IFERROR((Table1[[#This Row],[Total Sales]]-Table1[[#This Row],[Operating Profit]])/Table1[[#This Row],[Units Sold]],0)</f>
        <v>26.5</v>
      </c>
      <c r="T7305" s="4" t="str">
        <f>IF(Table1[[#This Row],[Profit per unit]]&gt;$V$8,"Premium","Mass")</f>
        <v>Mass</v>
      </c>
      <c r="U7305" s="4"/>
    </row>
    <row r="7306" spans="2:21" ht="14.25" customHeight="1" x14ac:dyDescent="0.3">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c r="O7306" s="4" t="str">
        <f>TEXT(Table1[[#This Row],[Invoice Date]],"mmm")</f>
        <v>Jul</v>
      </c>
      <c r="P7306" s="4">
        <f>YEAR(Table1[[#This Row],[Invoice Date]])</f>
        <v>2021</v>
      </c>
      <c r="Q7306" s="4">
        <f>IFERROR(Table1[[#This Row],[Total Sales]]/Table1[[#This Row],[Units Sold]],4)</f>
        <v>47</v>
      </c>
      <c r="R7306" s="4">
        <f>IFERROR(Table1[[#This Row],[Operating Profit]]/Table1[[#This Row],[Units Sold]],0)</f>
        <v>21.15</v>
      </c>
      <c r="S7306" s="4">
        <f>IFERROR((Table1[[#This Row],[Total Sales]]-Table1[[#This Row],[Operating Profit]])/Table1[[#This Row],[Units Sold]],0)</f>
        <v>25.85</v>
      </c>
      <c r="T7306" s="4" t="str">
        <f>IF(Table1[[#This Row],[Profit per unit]]&gt;$V$8,"Premium","Mass")</f>
        <v>Mass</v>
      </c>
      <c r="U7306" s="4"/>
    </row>
    <row r="7307" spans="2:21" ht="14.25" customHeight="1" x14ac:dyDescent="0.3">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c r="O7307" s="4" t="str">
        <f>TEXT(Table1[[#This Row],[Invoice Date]],"mmm")</f>
        <v>Jul</v>
      </c>
      <c r="P7307" s="4">
        <f>YEAR(Table1[[#This Row],[Invoice Date]])</f>
        <v>2021</v>
      </c>
      <c r="Q7307" s="4">
        <f>IFERROR(Table1[[#This Row],[Total Sales]]/Table1[[#This Row],[Units Sold]],4)</f>
        <v>41</v>
      </c>
      <c r="R7307" s="4">
        <f>IFERROR(Table1[[#This Row],[Operating Profit]]/Table1[[#This Row],[Units Sold]],0)</f>
        <v>22.14</v>
      </c>
      <c r="S7307" s="4">
        <f>IFERROR((Table1[[#This Row],[Total Sales]]-Table1[[#This Row],[Operating Profit]])/Table1[[#This Row],[Units Sold]],0)</f>
        <v>18.86</v>
      </c>
      <c r="T7307" s="4" t="str">
        <f>IF(Table1[[#This Row],[Profit per unit]]&gt;$V$8,"Premium","Mass")</f>
        <v>Mass</v>
      </c>
      <c r="U7307" s="4"/>
    </row>
    <row r="7308" spans="2:21" ht="14.25" customHeight="1" x14ac:dyDescent="0.3">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c r="O7308" s="4" t="str">
        <f>TEXT(Table1[[#This Row],[Invoice Date]],"mmm")</f>
        <v>Jul</v>
      </c>
      <c r="P7308" s="4">
        <f>YEAR(Table1[[#This Row],[Invoice Date]])</f>
        <v>2021</v>
      </c>
      <c r="Q7308" s="4">
        <f>IFERROR(Table1[[#This Row],[Total Sales]]/Table1[[#This Row],[Units Sold]],4)</f>
        <v>43</v>
      </c>
      <c r="R7308" s="4">
        <f>IFERROR(Table1[[#This Row],[Operating Profit]]/Table1[[#This Row],[Units Sold]],0)</f>
        <v>22.79</v>
      </c>
      <c r="S7308" s="4">
        <f>IFERROR((Table1[[#This Row],[Total Sales]]-Table1[[#This Row],[Operating Profit]])/Table1[[#This Row],[Units Sold]],0)</f>
        <v>20.21</v>
      </c>
      <c r="T7308" s="4" t="str">
        <f>IF(Table1[[#This Row],[Profit per unit]]&gt;$V$8,"Premium","Mass")</f>
        <v>Mass</v>
      </c>
      <c r="U7308" s="4"/>
    </row>
    <row r="7309" spans="2:21" ht="14.25" customHeight="1" x14ac:dyDescent="0.3">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c r="O7309" s="4" t="str">
        <f>TEXT(Table1[[#This Row],[Invoice Date]],"mmm")</f>
        <v>Jul</v>
      </c>
      <c r="P7309" s="4">
        <f>YEAR(Table1[[#This Row],[Invoice Date]])</f>
        <v>2021</v>
      </c>
      <c r="Q7309" s="4">
        <f>IFERROR(Table1[[#This Row],[Total Sales]]/Table1[[#This Row],[Units Sold]],4)</f>
        <v>51</v>
      </c>
      <c r="R7309" s="4">
        <f>IFERROR(Table1[[#This Row],[Operating Profit]]/Table1[[#This Row],[Units Sold]],0)</f>
        <v>20.91</v>
      </c>
      <c r="S7309" s="4">
        <f>IFERROR((Table1[[#This Row],[Total Sales]]-Table1[[#This Row],[Operating Profit]])/Table1[[#This Row],[Units Sold]],0)</f>
        <v>30.09</v>
      </c>
      <c r="T7309" s="4" t="str">
        <f>IF(Table1[[#This Row],[Profit per unit]]&gt;$V$8,"Premium","Mass")</f>
        <v>Mass</v>
      </c>
      <c r="U7309" s="4"/>
    </row>
    <row r="7310" spans="2:21" ht="14.25" customHeight="1" x14ac:dyDescent="0.3">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c r="O7310" s="4" t="str">
        <f>TEXT(Table1[[#This Row],[Invoice Date]],"mmm")</f>
        <v>Jul</v>
      </c>
      <c r="P7310" s="4">
        <f>YEAR(Table1[[#This Row],[Invoice Date]])</f>
        <v>2021</v>
      </c>
      <c r="Q7310" s="4">
        <f>IFERROR(Table1[[#This Row],[Total Sales]]/Table1[[#This Row],[Units Sold]],4)</f>
        <v>55</v>
      </c>
      <c r="R7310" s="4">
        <f>IFERROR(Table1[[#This Row],[Operating Profit]]/Table1[[#This Row],[Units Sold]],0)</f>
        <v>27.5</v>
      </c>
      <c r="S7310" s="4">
        <f>IFERROR((Table1[[#This Row],[Total Sales]]-Table1[[#This Row],[Operating Profit]])/Table1[[#This Row],[Units Sold]],0)</f>
        <v>27.5</v>
      </c>
      <c r="T7310" s="4" t="str">
        <f>IF(Table1[[#This Row],[Profit per unit]]&gt;$V$8,"Premium","Mass")</f>
        <v>Mass</v>
      </c>
      <c r="U7310" s="4"/>
    </row>
    <row r="7311" spans="2:21" ht="14.25" customHeight="1" x14ac:dyDescent="0.3">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c r="O7311" s="4" t="str">
        <f>TEXT(Table1[[#This Row],[Invoice Date]],"mmm")</f>
        <v>Aug</v>
      </c>
      <c r="P7311" s="4">
        <f>YEAR(Table1[[#This Row],[Invoice Date]])</f>
        <v>2021</v>
      </c>
      <c r="Q7311" s="4">
        <f>IFERROR(Table1[[#This Row],[Total Sales]]/Table1[[#This Row],[Units Sold]],4)</f>
        <v>50</v>
      </c>
      <c r="R7311" s="4">
        <f>IFERROR(Table1[[#This Row],[Operating Profit]]/Table1[[#This Row],[Units Sold]],0)</f>
        <v>24.5</v>
      </c>
      <c r="S7311" s="4">
        <f>IFERROR((Table1[[#This Row],[Total Sales]]-Table1[[#This Row],[Operating Profit]])/Table1[[#This Row],[Units Sold]],0)</f>
        <v>25.5</v>
      </c>
      <c r="T7311" s="4" t="str">
        <f>IF(Table1[[#This Row],[Profit per unit]]&gt;$V$8,"Premium","Mass")</f>
        <v>Mass</v>
      </c>
      <c r="U7311" s="4"/>
    </row>
    <row r="7312" spans="2:21" ht="14.25" customHeight="1" x14ac:dyDescent="0.3">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c r="O7312" s="4" t="str">
        <f>TEXT(Table1[[#This Row],[Invoice Date]],"mmm")</f>
        <v>Aug</v>
      </c>
      <c r="P7312" s="4">
        <f>YEAR(Table1[[#This Row],[Invoice Date]])</f>
        <v>2021</v>
      </c>
      <c r="Q7312" s="4">
        <f>IFERROR(Table1[[#This Row],[Total Sales]]/Table1[[#This Row],[Units Sold]],4)</f>
        <v>47</v>
      </c>
      <c r="R7312" s="4">
        <f>IFERROR(Table1[[#This Row],[Operating Profit]]/Table1[[#This Row],[Units Sold]],0)</f>
        <v>21.619999999999997</v>
      </c>
      <c r="S7312" s="4">
        <f>IFERROR((Table1[[#This Row],[Total Sales]]-Table1[[#This Row],[Operating Profit]])/Table1[[#This Row],[Units Sold]],0)</f>
        <v>25.380000000000003</v>
      </c>
      <c r="T7312" s="4" t="str">
        <f>IF(Table1[[#This Row],[Profit per unit]]&gt;$V$8,"Premium","Mass")</f>
        <v>Mass</v>
      </c>
      <c r="U7312" s="4"/>
    </row>
    <row r="7313" spans="2:21" ht="14.25" customHeight="1" x14ac:dyDescent="0.3">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c r="O7313" s="4" t="str">
        <f>TEXT(Table1[[#This Row],[Invoice Date]],"mmm")</f>
        <v>Aug</v>
      </c>
      <c r="P7313" s="4">
        <f>YEAR(Table1[[#This Row],[Invoice Date]])</f>
        <v>2021</v>
      </c>
      <c r="Q7313" s="4">
        <f>IFERROR(Table1[[#This Row],[Total Sales]]/Table1[[#This Row],[Units Sold]],4)</f>
        <v>42</v>
      </c>
      <c r="R7313" s="4">
        <f>IFERROR(Table1[[#This Row],[Operating Profit]]/Table1[[#This Row],[Units Sold]],0)</f>
        <v>21</v>
      </c>
      <c r="S7313" s="4">
        <f>IFERROR((Table1[[#This Row],[Total Sales]]-Table1[[#This Row],[Operating Profit]])/Table1[[#This Row],[Units Sold]],0)</f>
        <v>21</v>
      </c>
      <c r="T7313" s="4" t="str">
        <f>IF(Table1[[#This Row],[Profit per unit]]&gt;$V$8,"Premium","Mass")</f>
        <v>Mass</v>
      </c>
      <c r="U7313" s="4"/>
    </row>
    <row r="7314" spans="2:21" ht="14.25" customHeight="1" x14ac:dyDescent="0.3">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c r="O7314" s="4" t="str">
        <f>TEXT(Table1[[#This Row],[Invoice Date]],"mmm")</f>
        <v>Aug</v>
      </c>
      <c r="P7314" s="4">
        <f>YEAR(Table1[[#This Row],[Invoice Date]])</f>
        <v>2021</v>
      </c>
      <c r="Q7314" s="4">
        <f>IFERROR(Table1[[#This Row],[Total Sales]]/Table1[[#This Row],[Units Sold]],4)</f>
        <v>41</v>
      </c>
      <c r="R7314" s="4">
        <f>IFERROR(Table1[[#This Row],[Operating Profit]]/Table1[[#This Row],[Units Sold]],0)</f>
        <v>20.5</v>
      </c>
      <c r="S7314" s="4">
        <f>IFERROR((Table1[[#This Row],[Total Sales]]-Table1[[#This Row],[Operating Profit]])/Table1[[#This Row],[Units Sold]],0)</f>
        <v>20.5</v>
      </c>
      <c r="T7314" s="4" t="str">
        <f>IF(Table1[[#This Row],[Profit per unit]]&gt;$V$8,"Premium","Mass")</f>
        <v>Mass</v>
      </c>
      <c r="U7314" s="4"/>
    </row>
    <row r="7315" spans="2:21" ht="14.25" customHeight="1" x14ac:dyDescent="0.3">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c r="O7315" s="4" t="str">
        <f>TEXT(Table1[[#This Row],[Invoice Date]],"mmm")</f>
        <v>Aug</v>
      </c>
      <c r="P7315" s="4">
        <f>YEAR(Table1[[#This Row],[Invoice Date]])</f>
        <v>2021</v>
      </c>
      <c r="Q7315" s="4">
        <f>IFERROR(Table1[[#This Row],[Total Sales]]/Table1[[#This Row],[Units Sold]],4)</f>
        <v>50</v>
      </c>
      <c r="R7315" s="4">
        <f>IFERROR(Table1[[#This Row],[Operating Profit]]/Table1[[#This Row],[Units Sold]],0)</f>
        <v>22.499999999999996</v>
      </c>
      <c r="S7315" s="4">
        <f>IFERROR((Table1[[#This Row],[Total Sales]]-Table1[[#This Row],[Operating Profit]])/Table1[[#This Row],[Units Sold]],0)</f>
        <v>27.500000000000004</v>
      </c>
      <c r="T7315" s="4" t="str">
        <f>IF(Table1[[#This Row],[Profit per unit]]&gt;$V$8,"Premium","Mass")</f>
        <v>Mass</v>
      </c>
      <c r="U7315" s="4"/>
    </row>
    <row r="7316" spans="2:21" ht="14.25" customHeight="1" x14ac:dyDescent="0.3">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c r="O7316" s="4" t="str">
        <f>TEXT(Table1[[#This Row],[Invoice Date]],"mmm")</f>
        <v>Aug</v>
      </c>
      <c r="P7316" s="4">
        <f>YEAR(Table1[[#This Row],[Invoice Date]])</f>
        <v>2021</v>
      </c>
      <c r="Q7316" s="4">
        <f>IFERROR(Table1[[#This Row],[Total Sales]]/Table1[[#This Row],[Units Sold]],4)</f>
        <v>59</v>
      </c>
      <c r="R7316" s="4">
        <f>IFERROR(Table1[[#This Row],[Operating Profit]]/Table1[[#This Row],[Units Sold]],0)</f>
        <v>30.68</v>
      </c>
      <c r="S7316" s="4">
        <f>IFERROR((Table1[[#This Row],[Total Sales]]-Table1[[#This Row],[Operating Profit]])/Table1[[#This Row],[Units Sold]],0)</f>
        <v>28.32</v>
      </c>
      <c r="T7316" s="4" t="str">
        <f>IF(Table1[[#This Row],[Profit per unit]]&gt;$V$8,"Premium","Mass")</f>
        <v>Mass</v>
      </c>
      <c r="U7316" s="4"/>
    </row>
    <row r="7317" spans="2:21" ht="14.25" customHeight="1" x14ac:dyDescent="0.3">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c r="O7317" s="4" t="str">
        <f>TEXT(Table1[[#This Row],[Invoice Date]],"mmm")</f>
        <v>Sep</v>
      </c>
      <c r="P7317" s="4">
        <f>YEAR(Table1[[#This Row],[Invoice Date]])</f>
        <v>2021</v>
      </c>
      <c r="Q7317" s="4">
        <f>IFERROR(Table1[[#This Row],[Total Sales]]/Table1[[#This Row],[Units Sold]],4)</f>
        <v>50</v>
      </c>
      <c r="R7317" s="4">
        <f>IFERROR(Table1[[#This Row],[Operating Profit]]/Table1[[#This Row],[Units Sold]],0)</f>
        <v>24.5</v>
      </c>
      <c r="S7317" s="4">
        <f>IFERROR((Table1[[#This Row],[Total Sales]]-Table1[[#This Row],[Operating Profit]])/Table1[[#This Row],[Units Sold]],0)</f>
        <v>25.5</v>
      </c>
      <c r="T7317" s="4" t="str">
        <f>IF(Table1[[#This Row],[Profit per unit]]&gt;$V$8,"Premium","Mass")</f>
        <v>Mass</v>
      </c>
      <c r="U7317" s="4"/>
    </row>
    <row r="7318" spans="2:21" ht="14.25" customHeight="1" x14ac:dyDescent="0.3">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c r="O7318" s="4" t="str">
        <f>TEXT(Table1[[#This Row],[Invoice Date]],"mmm")</f>
        <v>Sep</v>
      </c>
      <c r="P7318" s="4">
        <f>YEAR(Table1[[#This Row],[Invoice Date]])</f>
        <v>2021</v>
      </c>
      <c r="Q7318" s="4">
        <f>IFERROR(Table1[[#This Row],[Total Sales]]/Table1[[#This Row],[Units Sold]],4)</f>
        <v>47</v>
      </c>
      <c r="R7318" s="4">
        <f>IFERROR(Table1[[#This Row],[Operating Profit]]/Table1[[#This Row],[Units Sold]],0)</f>
        <v>21.15</v>
      </c>
      <c r="S7318" s="4">
        <f>IFERROR((Table1[[#This Row],[Total Sales]]-Table1[[#This Row],[Operating Profit]])/Table1[[#This Row],[Units Sold]],0)</f>
        <v>25.85</v>
      </c>
      <c r="T7318" s="4" t="str">
        <f>IF(Table1[[#This Row],[Profit per unit]]&gt;$V$8,"Premium","Mass")</f>
        <v>Mass</v>
      </c>
      <c r="U7318" s="4"/>
    </row>
    <row r="7319" spans="2:21" ht="14.25" customHeight="1" x14ac:dyDescent="0.3">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c r="O7319" s="4" t="str">
        <f>TEXT(Table1[[#This Row],[Invoice Date]],"mmm")</f>
        <v>Sep</v>
      </c>
      <c r="P7319" s="4">
        <f>YEAR(Table1[[#This Row],[Invoice Date]])</f>
        <v>2021</v>
      </c>
      <c r="Q7319" s="4">
        <f>IFERROR(Table1[[#This Row],[Total Sales]]/Table1[[#This Row],[Units Sold]],4)</f>
        <v>43</v>
      </c>
      <c r="R7319" s="4">
        <f>IFERROR(Table1[[#This Row],[Operating Profit]]/Table1[[#This Row],[Units Sold]],0)</f>
        <v>21.93</v>
      </c>
      <c r="S7319" s="4">
        <f>IFERROR((Table1[[#This Row],[Total Sales]]-Table1[[#This Row],[Operating Profit]])/Table1[[#This Row],[Units Sold]],0)</f>
        <v>21.07</v>
      </c>
      <c r="T7319" s="4" t="str">
        <f>IF(Table1[[#This Row],[Profit per unit]]&gt;$V$8,"Premium","Mass")</f>
        <v>Mass</v>
      </c>
      <c r="U7319" s="4"/>
    </row>
    <row r="7320" spans="2:21" ht="14.25" customHeight="1" x14ac:dyDescent="0.3">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c r="O7320" s="4" t="str">
        <f>TEXT(Table1[[#This Row],[Invoice Date]],"mmm")</f>
        <v>Sep</v>
      </c>
      <c r="P7320" s="4">
        <f>YEAR(Table1[[#This Row],[Invoice Date]])</f>
        <v>2021</v>
      </c>
      <c r="Q7320" s="4">
        <f>IFERROR(Table1[[#This Row],[Total Sales]]/Table1[[#This Row],[Units Sold]],4)</f>
        <v>41</v>
      </c>
      <c r="R7320" s="4">
        <f>IFERROR(Table1[[#This Row],[Operating Profit]]/Table1[[#This Row],[Units Sold]],0)</f>
        <v>20.91</v>
      </c>
      <c r="S7320" s="4">
        <f>IFERROR((Table1[[#This Row],[Total Sales]]-Table1[[#This Row],[Operating Profit]])/Table1[[#This Row],[Units Sold]],0)</f>
        <v>20.09</v>
      </c>
      <c r="T7320" s="4" t="str">
        <f>IF(Table1[[#This Row],[Profit per unit]]&gt;$V$8,"Premium","Mass")</f>
        <v>Mass</v>
      </c>
      <c r="U7320" s="4"/>
    </row>
    <row r="7321" spans="2:21" ht="14.25" customHeight="1" x14ac:dyDescent="0.3">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c r="O7321" s="4" t="str">
        <f>TEXT(Table1[[#This Row],[Invoice Date]],"mmm")</f>
        <v>Sep</v>
      </c>
      <c r="P7321" s="4">
        <f>YEAR(Table1[[#This Row],[Invoice Date]])</f>
        <v>2021</v>
      </c>
      <c r="Q7321" s="4">
        <f>IFERROR(Table1[[#This Row],[Total Sales]]/Table1[[#This Row],[Units Sold]],4)</f>
        <v>50</v>
      </c>
      <c r="R7321" s="4">
        <f>IFERROR(Table1[[#This Row],[Operating Profit]]/Table1[[#This Row],[Units Sold]],0)</f>
        <v>22</v>
      </c>
      <c r="S7321" s="4">
        <f>IFERROR((Table1[[#This Row],[Total Sales]]-Table1[[#This Row],[Operating Profit]])/Table1[[#This Row],[Units Sold]],0)</f>
        <v>28</v>
      </c>
      <c r="T7321" s="4" t="str">
        <f>IF(Table1[[#This Row],[Profit per unit]]&gt;$V$8,"Premium","Mass")</f>
        <v>Mass</v>
      </c>
      <c r="U7321" s="4"/>
    </row>
    <row r="7322" spans="2:21" ht="14.25" customHeight="1" x14ac:dyDescent="0.3">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c r="O7322" s="4" t="str">
        <f>TEXT(Table1[[#This Row],[Invoice Date]],"mmm")</f>
        <v>Sep</v>
      </c>
      <c r="P7322" s="4">
        <f>YEAR(Table1[[#This Row],[Invoice Date]])</f>
        <v>2021</v>
      </c>
      <c r="Q7322" s="4">
        <f>IFERROR(Table1[[#This Row],[Total Sales]]/Table1[[#This Row],[Units Sold]],4)</f>
        <v>58</v>
      </c>
      <c r="R7322" s="4">
        <f>IFERROR(Table1[[#This Row],[Operating Profit]]/Table1[[#This Row],[Units Sold]],0)</f>
        <v>31.32</v>
      </c>
      <c r="S7322" s="4">
        <f>IFERROR((Table1[[#This Row],[Total Sales]]-Table1[[#This Row],[Operating Profit]])/Table1[[#This Row],[Units Sold]],0)</f>
        <v>26.68</v>
      </c>
      <c r="T7322" s="4" t="str">
        <f>IF(Table1[[#This Row],[Profit per unit]]&gt;$V$8,"Premium","Mass")</f>
        <v>Mass</v>
      </c>
      <c r="U7322" s="4"/>
    </row>
    <row r="7323" spans="2:21" ht="14.25" customHeight="1" x14ac:dyDescent="0.3">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c r="O7323" s="4" t="str">
        <f>TEXT(Table1[[#This Row],[Invoice Date]],"mmm")</f>
        <v>Oct</v>
      </c>
      <c r="P7323" s="4">
        <f>YEAR(Table1[[#This Row],[Invoice Date]])</f>
        <v>2021</v>
      </c>
      <c r="Q7323" s="4">
        <f>IFERROR(Table1[[#This Row],[Total Sales]]/Table1[[#This Row],[Units Sold]],4)</f>
        <v>56</v>
      </c>
      <c r="R7323" s="4">
        <f>IFERROR(Table1[[#This Row],[Operating Profit]]/Table1[[#This Row],[Units Sold]],0)</f>
        <v>25.199999999999996</v>
      </c>
      <c r="S7323" s="4">
        <f>IFERROR((Table1[[#This Row],[Total Sales]]-Table1[[#This Row],[Operating Profit]])/Table1[[#This Row],[Units Sold]],0)</f>
        <v>30.800000000000004</v>
      </c>
      <c r="T7323" s="4" t="str">
        <f>IF(Table1[[#This Row],[Profit per unit]]&gt;$V$8,"Premium","Mass")</f>
        <v>Mass</v>
      </c>
      <c r="U7323" s="4"/>
    </row>
    <row r="7324" spans="2:21" ht="14.25" customHeight="1" x14ac:dyDescent="0.3">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c r="O7324" s="4" t="str">
        <f>TEXT(Table1[[#This Row],[Invoice Date]],"mmm")</f>
        <v>Oct</v>
      </c>
      <c r="P7324" s="4">
        <f>YEAR(Table1[[#This Row],[Invoice Date]])</f>
        <v>2021</v>
      </c>
      <c r="Q7324" s="4">
        <f>IFERROR(Table1[[#This Row],[Total Sales]]/Table1[[#This Row],[Units Sold]],4)</f>
        <v>51</v>
      </c>
      <c r="R7324" s="4">
        <f>IFERROR(Table1[[#This Row],[Operating Profit]]/Table1[[#This Row],[Units Sold]],0)</f>
        <v>23.459999999999997</v>
      </c>
      <c r="S7324" s="4">
        <f>IFERROR((Table1[[#This Row],[Total Sales]]-Table1[[#This Row],[Operating Profit]])/Table1[[#This Row],[Units Sold]],0)</f>
        <v>27.540000000000003</v>
      </c>
      <c r="T7324" s="4" t="str">
        <f>IF(Table1[[#This Row],[Profit per unit]]&gt;$V$8,"Premium","Mass")</f>
        <v>Mass</v>
      </c>
      <c r="U7324" s="4"/>
    </row>
    <row r="7325" spans="2:21" ht="14.25" customHeight="1" x14ac:dyDescent="0.3">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c r="O7325" s="4" t="str">
        <f>TEXT(Table1[[#This Row],[Invoice Date]],"mmm")</f>
        <v>Oct</v>
      </c>
      <c r="P7325" s="4">
        <f>YEAR(Table1[[#This Row],[Invoice Date]])</f>
        <v>2021</v>
      </c>
      <c r="Q7325" s="4">
        <f>IFERROR(Table1[[#This Row],[Total Sales]]/Table1[[#This Row],[Units Sold]],4)</f>
        <v>50</v>
      </c>
      <c r="R7325" s="4">
        <f>IFERROR(Table1[[#This Row],[Operating Profit]]/Table1[[#This Row],[Units Sold]],0)</f>
        <v>27.500000000000004</v>
      </c>
      <c r="S7325" s="4">
        <f>IFERROR((Table1[[#This Row],[Total Sales]]-Table1[[#This Row],[Operating Profit]])/Table1[[#This Row],[Units Sold]],0)</f>
        <v>22.499999999999996</v>
      </c>
      <c r="T7325" s="4" t="str">
        <f>IF(Table1[[#This Row],[Profit per unit]]&gt;$V$8,"Premium","Mass")</f>
        <v>Mass</v>
      </c>
      <c r="U7325" s="4"/>
    </row>
    <row r="7326" spans="2:21" ht="14.25" customHeight="1" x14ac:dyDescent="0.3">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c r="O7326" s="4" t="str">
        <f>TEXT(Table1[[#This Row],[Invoice Date]],"mmm")</f>
        <v>Oct</v>
      </c>
      <c r="P7326" s="4">
        <f>YEAR(Table1[[#This Row],[Invoice Date]])</f>
        <v>2021</v>
      </c>
      <c r="Q7326" s="4">
        <f>IFERROR(Table1[[#This Row],[Total Sales]]/Table1[[#This Row],[Units Sold]],4)</f>
        <v>52</v>
      </c>
      <c r="R7326" s="4">
        <f>IFERROR(Table1[[#This Row],[Operating Profit]]/Table1[[#This Row],[Units Sold]],0)</f>
        <v>26</v>
      </c>
      <c r="S7326" s="4">
        <f>IFERROR((Table1[[#This Row],[Total Sales]]-Table1[[#This Row],[Operating Profit]])/Table1[[#This Row],[Units Sold]],0)</f>
        <v>26</v>
      </c>
      <c r="T7326" s="4" t="str">
        <f>IF(Table1[[#This Row],[Profit per unit]]&gt;$V$8,"Premium","Mass")</f>
        <v>Mass</v>
      </c>
      <c r="U7326" s="4"/>
    </row>
    <row r="7327" spans="2:21" ht="14.25" customHeight="1" x14ac:dyDescent="0.3">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c r="O7327" s="4" t="str">
        <f>TEXT(Table1[[#This Row],[Invoice Date]],"mmm")</f>
        <v>Oct</v>
      </c>
      <c r="P7327" s="4">
        <f>YEAR(Table1[[#This Row],[Invoice Date]])</f>
        <v>2021</v>
      </c>
      <c r="Q7327" s="4">
        <f>IFERROR(Table1[[#This Row],[Total Sales]]/Table1[[#This Row],[Units Sold]],4)</f>
        <v>62</v>
      </c>
      <c r="R7327" s="4">
        <f>IFERROR(Table1[[#This Row],[Operating Profit]]/Table1[[#This Row],[Units Sold]],0)</f>
        <v>24.8</v>
      </c>
      <c r="S7327" s="4">
        <f>IFERROR((Table1[[#This Row],[Total Sales]]-Table1[[#This Row],[Operating Profit]])/Table1[[#This Row],[Units Sold]],0)</f>
        <v>37.199999999999996</v>
      </c>
      <c r="T7327" s="4" t="str">
        <f>IF(Table1[[#This Row],[Profit per unit]]&gt;$V$8,"Premium","Mass")</f>
        <v>Mass</v>
      </c>
      <c r="U7327" s="4"/>
    </row>
    <row r="7328" spans="2:21" ht="14.25" customHeight="1" x14ac:dyDescent="0.3">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c r="O7328" s="4" t="str">
        <f>TEXT(Table1[[#This Row],[Invoice Date]],"mmm")</f>
        <v>Oct</v>
      </c>
      <c r="P7328" s="4">
        <f>YEAR(Table1[[#This Row],[Invoice Date]])</f>
        <v>2021</v>
      </c>
      <c r="Q7328" s="4">
        <f>IFERROR(Table1[[#This Row],[Total Sales]]/Table1[[#This Row],[Units Sold]],4)</f>
        <v>63</v>
      </c>
      <c r="R7328" s="4">
        <f>IFERROR(Table1[[#This Row],[Operating Profit]]/Table1[[#This Row],[Units Sold]],0)</f>
        <v>34.650000000000006</v>
      </c>
      <c r="S7328" s="4">
        <f>IFERROR((Table1[[#This Row],[Total Sales]]-Table1[[#This Row],[Operating Profit]])/Table1[[#This Row],[Units Sold]],0)</f>
        <v>28.349999999999998</v>
      </c>
      <c r="T7328" s="4" t="str">
        <f>IF(Table1[[#This Row],[Profit per unit]]&gt;$V$8,"Premium","Mass")</f>
        <v>Mass</v>
      </c>
      <c r="U7328" s="4"/>
    </row>
    <row r="7329" spans="2:21" ht="14.25" customHeight="1" x14ac:dyDescent="0.3">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c r="O7329" s="4" t="str">
        <f>TEXT(Table1[[#This Row],[Invoice Date]],"mmm")</f>
        <v>Nov</v>
      </c>
      <c r="P7329" s="4">
        <f>YEAR(Table1[[#This Row],[Invoice Date]])</f>
        <v>2021</v>
      </c>
      <c r="Q7329" s="4">
        <f>IFERROR(Table1[[#This Row],[Total Sales]]/Table1[[#This Row],[Units Sold]],4)</f>
        <v>60</v>
      </c>
      <c r="R7329" s="4">
        <f>IFERROR(Table1[[#This Row],[Operating Profit]]/Table1[[#This Row],[Units Sold]],0)</f>
        <v>28.2</v>
      </c>
      <c r="S7329" s="4">
        <f>IFERROR((Table1[[#This Row],[Total Sales]]-Table1[[#This Row],[Operating Profit]])/Table1[[#This Row],[Units Sold]],0)</f>
        <v>31.8</v>
      </c>
      <c r="T7329" s="4" t="str">
        <f>IF(Table1[[#This Row],[Profit per unit]]&gt;$V$8,"Premium","Mass")</f>
        <v>Mass</v>
      </c>
      <c r="U7329" s="4"/>
    </row>
    <row r="7330" spans="2:21" ht="14.25" customHeight="1" x14ac:dyDescent="0.3">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c r="O7330" s="4" t="str">
        <f>TEXT(Table1[[#This Row],[Invoice Date]],"mmm")</f>
        <v>Nov</v>
      </c>
      <c r="P7330" s="4">
        <f>YEAR(Table1[[#This Row],[Invoice Date]])</f>
        <v>2021</v>
      </c>
      <c r="Q7330" s="4">
        <f>IFERROR(Table1[[#This Row],[Total Sales]]/Table1[[#This Row],[Units Sold]],4)</f>
        <v>53</v>
      </c>
      <c r="R7330" s="4">
        <f>IFERROR(Table1[[#This Row],[Operating Profit]]/Table1[[#This Row],[Units Sold]],0)</f>
        <v>24.379999999999995</v>
      </c>
      <c r="S7330" s="4">
        <f>IFERROR((Table1[[#This Row],[Total Sales]]-Table1[[#This Row],[Operating Profit]])/Table1[[#This Row],[Units Sold]],0)</f>
        <v>28.620000000000005</v>
      </c>
      <c r="T7330" s="4" t="str">
        <f>IF(Table1[[#This Row],[Profit per unit]]&gt;$V$8,"Premium","Mass")</f>
        <v>Mass</v>
      </c>
      <c r="U7330" s="4"/>
    </row>
    <row r="7331" spans="2:21" ht="14.25" customHeight="1" x14ac:dyDescent="0.3">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c r="O7331" s="4" t="str">
        <f>TEXT(Table1[[#This Row],[Invoice Date]],"mmm")</f>
        <v>Nov</v>
      </c>
      <c r="P7331" s="4">
        <f>YEAR(Table1[[#This Row],[Invoice Date]])</f>
        <v>2021</v>
      </c>
      <c r="Q7331" s="4">
        <f>IFERROR(Table1[[#This Row],[Total Sales]]/Table1[[#This Row],[Units Sold]],4)</f>
        <v>52</v>
      </c>
      <c r="R7331" s="4">
        <f>IFERROR(Table1[[#This Row],[Operating Profit]]/Table1[[#This Row],[Units Sold]],0)</f>
        <v>26.520000000000003</v>
      </c>
      <c r="S7331" s="4">
        <f>IFERROR((Table1[[#This Row],[Total Sales]]-Table1[[#This Row],[Operating Profit]])/Table1[[#This Row],[Units Sold]],0)</f>
        <v>25.479999999999997</v>
      </c>
      <c r="T7331" s="4" t="str">
        <f>IF(Table1[[#This Row],[Profit per unit]]&gt;$V$8,"Premium","Mass")</f>
        <v>Mass</v>
      </c>
      <c r="U7331" s="4"/>
    </row>
    <row r="7332" spans="2:21" ht="14.25" customHeight="1" x14ac:dyDescent="0.3">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c r="O7332" s="4" t="str">
        <f>TEXT(Table1[[#This Row],[Invoice Date]],"mmm")</f>
        <v>Nov</v>
      </c>
      <c r="P7332" s="4">
        <f>YEAR(Table1[[#This Row],[Invoice Date]])</f>
        <v>2021</v>
      </c>
      <c r="Q7332" s="4">
        <f>IFERROR(Table1[[#This Row],[Total Sales]]/Table1[[#This Row],[Units Sold]],4)</f>
        <v>51</v>
      </c>
      <c r="R7332" s="4">
        <f>IFERROR(Table1[[#This Row],[Operating Profit]]/Table1[[#This Row],[Units Sold]],0)</f>
        <v>27.03</v>
      </c>
      <c r="S7332" s="4">
        <f>IFERROR((Table1[[#This Row],[Total Sales]]-Table1[[#This Row],[Operating Profit]])/Table1[[#This Row],[Units Sold]],0)</f>
        <v>23.97</v>
      </c>
      <c r="T7332" s="4" t="str">
        <f>IF(Table1[[#This Row],[Profit per unit]]&gt;$V$8,"Premium","Mass")</f>
        <v>Mass</v>
      </c>
      <c r="U7332" s="4"/>
    </row>
    <row r="7333" spans="2:21" ht="14.25" customHeight="1" x14ac:dyDescent="0.3">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c r="O7333" s="4" t="str">
        <f>TEXT(Table1[[#This Row],[Invoice Date]],"mmm")</f>
        <v>Nov</v>
      </c>
      <c r="P7333" s="4">
        <f>YEAR(Table1[[#This Row],[Invoice Date]])</f>
        <v>2021</v>
      </c>
      <c r="Q7333" s="4">
        <f>IFERROR(Table1[[#This Row],[Total Sales]]/Table1[[#This Row],[Units Sold]],4)</f>
        <v>60</v>
      </c>
      <c r="R7333" s="4">
        <f>IFERROR(Table1[[#This Row],[Operating Profit]]/Table1[[#This Row],[Units Sold]],0)</f>
        <v>24</v>
      </c>
      <c r="S7333" s="4">
        <f>IFERROR((Table1[[#This Row],[Total Sales]]-Table1[[#This Row],[Operating Profit]])/Table1[[#This Row],[Units Sold]],0)</f>
        <v>36</v>
      </c>
      <c r="T7333" s="4" t="str">
        <f>IF(Table1[[#This Row],[Profit per unit]]&gt;$V$8,"Premium","Mass")</f>
        <v>Mass</v>
      </c>
      <c r="U7333" s="4"/>
    </row>
    <row r="7334" spans="2:21" ht="14.25" customHeight="1" x14ac:dyDescent="0.3">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c r="O7334" s="4" t="str">
        <f>TEXT(Table1[[#This Row],[Invoice Date]],"mmm")</f>
        <v>Nov</v>
      </c>
      <c r="P7334" s="4">
        <f>YEAR(Table1[[#This Row],[Invoice Date]])</f>
        <v>2021</v>
      </c>
      <c r="Q7334" s="4">
        <f>IFERROR(Table1[[#This Row],[Total Sales]]/Table1[[#This Row],[Units Sold]],4)</f>
        <v>64</v>
      </c>
      <c r="R7334" s="4">
        <f>IFERROR(Table1[[#This Row],[Operating Profit]]/Table1[[#This Row],[Units Sold]],0)</f>
        <v>35.200000000000003</v>
      </c>
      <c r="S7334" s="4">
        <f>IFERROR((Table1[[#This Row],[Total Sales]]-Table1[[#This Row],[Operating Profit]])/Table1[[#This Row],[Units Sold]],0)</f>
        <v>28.799999999999997</v>
      </c>
      <c r="T7334" s="4" t="str">
        <f>IF(Table1[[#This Row],[Profit per unit]]&gt;$V$8,"Premium","Mass")</f>
        <v>Mass</v>
      </c>
      <c r="U7334" s="4"/>
    </row>
    <row r="7335" spans="2:21" ht="14.25" customHeight="1" x14ac:dyDescent="0.3">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c r="O7335" s="4" t="str">
        <f>TEXT(Table1[[#This Row],[Invoice Date]],"mmm")</f>
        <v>Dec</v>
      </c>
      <c r="P7335" s="4">
        <f>YEAR(Table1[[#This Row],[Invoice Date]])</f>
        <v>2021</v>
      </c>
      <c r="Q7335" s="4">
        <f>IFERROR(Table1[[#This Row],[Total Sales]]/Table1[[#This Row],[Units Sold]],4)</f>
        <v>62</v>
      </c>
      <c r="R7335" s="4">
        <f>IFERROR(Table1[[#This Row],[Operating Profit]]/Table1[[#This Row],[Units Sold]],0)</f>
        <v>29.139999999999997</v>
      </c>
      <c r="S7335" s="4">
        <f>IFERROR((Table1[[#This Row],[Total Sales]]-Table1[[#This Row],[Operating Profit]])/Table1[[#This Row],[Units Sold]],0)</f>
        <v>32.86</v>
      </c>
      <c r="T7335" s="4" t="str">
        <f>IF(Table1[[#This Row],[Profit per unit]]&gt;$V$8,"Premium","Mass")</f>
        <v>Mass</v>
      </c>
      <c r="U7335" s="4"/>
    </row>
    <row r="7336" spans="2:21" ht="14.25" customHeight="1" x14ac:dyDescent="0.3">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c r="O7336" s="4" t="str">
        <f>TEXT(Table1[[#This Row],[Invoice Date]],"mmm")</f>
        <v>Dec</v>
      </c>
      <c r="P7336" s="4">
        <f>YEAR(Table1[[#This Row],[Invoice Date]])</f>
        <v>2021</v>
      </c>
      <c r="Q7336" s="4">
        <f>IFERROR(Table1[[#This Row],[Total Sales]]/Table1[[#This Row],[Units Sold]],4)</f>
        <v>50</v>
      </c>
      <c r="R7336" s="4">
        <f>IFERROR(Table1[[#This Row],[Operating Profit]]/Table1[[#This Row],[Units Sold]],0)</f>
        <v>24</v>
      </c>
      <c r="S7336" s="4">
        <f>IFERROR((Table1[[#This Row],[Total Sales]]-Table1[[#This Row],[Operating Profit]])/Table1[[#This Row],[Units Sold]],0)</f>
        <v>26</v>
      </c>
      <c r="T7336" s="4" t="str">
        <f>IF(Table1[[#This Row],[Profit per unit]]&gt;$V$8,"Premium","Mass")</f>
        <v>Mass</v>
      </c>
      <c r="U7336" s="4"/>
    </row>
    <row r="7337" spans="2:21" ht="14.25" customHeight="1" x14ac:dyDescent="0.3">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c r="O7337" s="4" t="str">
        <f>TEXT(Table1[[#This Row],[Invoice Date]],"mmm")</f>
        <v>Dec</v>
      </c>
      <c r="P7337" s="4">
        <f>YEAR(Table1[[#This Row],[Invoice Date]])</f>
        <v>2021</v>
      </c>
      <c r="Q7337" s="4">
        <f>IFERROR(Table1[[#This Row],[Total Sales]]/Table1[[#This Row],[Units Sold]],4)</f>
        <v>50</v>
      </c>
      <c r="R7337" s="4">
        <f>IFERROR(Table1[[#This Row],[Operating Profit]]/Table1[[#This Row],[Units Sold]],0)</f>
        <v>27</v>
      </c>
      <c r="S7337" s="4">
        <f>IFERROR((Table1[[#This Row],[Total Sales]]-Table1[[#This Row],[Operating Profit]])/Table1[[#This Row],[Units Sold]],0)</f>
        <v>23</v>
      </c>
      <c r="T7337" s="4" t="str">
        <f>IF(Table1[[#This Row],[Profit per unit]]&gt;$V$8,"Premium","Mass")</f>
        <v>Mass</v>
      </c>
      <c r="U7337" s="4"/>
    </row>
    <row r="7338" spans="2:21" ht="14.25" customHeight="1" x14ac:dyDescent="0.3">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c r="O7338" s="4" t="str">
        <f>TEXT(Table1[[#This Row],[Invoice Date]],"mmm")</f>
        <v>Dec</v>
      </c>
      <c r="P7338" s="4">
        <f>YEAR(Table1[[#This Row],[Invoice Date]])</f>
        <v>2021</v>
      </c>
      <c r="Q7338" s="4">
        <f>IFERROR(Table1[[#This Row],[Total Sales]]/Table1[[#This Row],[Units Sold]],4)</f>
        <v>53</v>
      </c>
      <c r="R7338" s="4">
        <f>IFERROR(Table1[[#This Row],[Operating Profit]]/Table1[[#This Row],[Units Sold]],0)</f>
        <v>28.62</v>
      </c>
      <c r="S7338" s="4">
        <f>IFERROR((Table1[[#This Row],[Total Sales]]-Table1[[#This Row],[Operating Profit]])/Table1[[#This Row],[Units Sold]],0)</f>
        <v>24.38</v>
      </c>
      <c r="T7338" s="4" t="str">
        <f>IF(Table1[[#This Row],[Profit per unit]]&gt;$V$8,"Premium","Mass")</f>
        <v>Mass</v>
      </c>
      <c r="U7338" s="4"/>
    </row>
    <row r="7339" spans="2:21" ht="14.25" customHeight="1" x14ac:dyDescent="0.3">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c r="O7339" s="4" t="str">
        <f>TEXT(Table1[[#This Row],[Invoice Date]],"mmm")</f>
        <v>Dec</v>
      </c>
      <c r="P7339" s="4">
        <f>YEAR(Table1[[#This Row],[Invoice Date]])</f>
        <v>2021</v>
      </c>
      <c r="Q7339" s="4">
        <f>IFERROR(Table1[[#This Row],[Total Sales]]/Table1[[#This Row],[Units Sold]],4)</f>
        <v>61</v>
      </c>
      <c r="R7339" s="4">
        <f>IFERROR(Table1[[#This Row],[Operating Profit]]/Table1[[#This Row],[Units Sold]],0)</f>
        <v>24.400000000000002</v>
      </c>
      <c r="S7339" s="4">
        <f>IFERROR((Table1[[#This Row],[Total Sales]]-Table1[[#This Row],[Operating Profit]])/Table1[[#This Row],[Units Sold]],0)</f>
        <v>36.6</v>
      </c>
      <c r="T7339" s="4" t="str">
        <f>IF(Table1[[#This Row],[Profit per unit]]&gt;$V$8,"Premium","Mass")</f>
        <v>Mass</v>
      </c>
      <c r="U7339" s="4"/>
    </row>
    <row r="7340" spans="2:21" ht="14.25" customHeight="1" x14ac:dyDescent="0.3">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c r="O7340" s="4" t="str">
        <f>TEXT(Table1[[#This Row],[Invoice Date]],"mmm")</f>
        <v>Dec</v>
      </c>
      <c r="P7340" s="4">
        <f>YEAR(Table1[[#This Row],[Invoice Date]])</f>
        <v>2021</v>
      </c>
      <c r="Q7340" s="4">
        <f>IFERROR(Table1[[#This Row],[Total Sales]]/Table1[[#This Row],[Units Sold]],4)</f>
        <v>65</v>
      </c>
      <c r="R7340" s="4">
        <f>IFERROR(Table1[[#This Row],[Operating Profit]]/Table1[[#This Row],[Units Sold]],0)</f>
        <v>32.5</v>
      </c>
      <c r="S7340" s="4">
        <f>IFERROR((Table1[[#This Row],[Total Sales]]-Table1[[#This Row],[Operating Profit]])/Table1[[#This Row],[Units Sold]],0)</f>
        <v>32.5</v>
      </c>
      <c r="T7340" s="4" t="str">
        <f>IF(Table1[[#This Row],[Profit per unit]]&gt;$V$8,"Premium","Mass")</f>
        <v>Mass</v>
      </c>
      <c r="U7340" s="4"/>
    </row>
    <row r="7341" spans="2:21" ht="14.25" customHeight="1" x14ac:dyDescent="0.3">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c r="O7341" s="4" t="str">
        <f>TEXT(Table1[[#This Row],[Invoice Date]],"mmm")</f>
        <v>Jan</v>
      </c>
      <c r="P7341" s="4">
        <f>YEAR(Table1[[#This Row],[Invoice Date]])</f>
        <v>2021</v>
      </c>
      <c r="Q7341" s="4">
        <f>IFERROR(Table1[[#This Row],[Total Sales]]/Table1[[#This Row],[Units Sold]],4)</f>
        <v>32</v>
      </c>
      <c r="R7341" s="4">
        <f>IFERROR(Table1[[#This Row],[Operating Profit]]/Table1[[#This Row],[Units Sold]],0)</f>
        <v>16</v>
      </c>
      <c r="S7341" s="4">
        <f>IFERROR((Table1[[#This Row],[Total Sales]]-Table1[[#This Row],[Operating Profit]])/Table1[[#This Row],[Units Sold]],0)</f>
        <v>16</v>
      </c>
      <c r="T7341" s="4" t="str">
        <f>IF(Table1[[#This Row],[Profit per unit]]&gt;$V$8,"Premium","Mass")</f>
        <v>Mass</v>
      </c>
      <c r="U7341" s="4"/>
    </row>
    <row r="7342" spans="2:21" ht="14.25" customHeight="1" x14ac:dyDescent="0.3">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c r="O7342" s="4" t="str">
        <f>TEXT(Table1[[#This Row],[Invoice Date]],"mmm")</f>
        <v>Jan</v>
      </c>
      <c r="P7342" s="4">
        <f>YEAR(Table1[[#This Row],[Invoice Date]])</f>
        <v>2021</v>
      </c>
      <c r="Q7342" s="4">
        <f>IFERROR(Table1[[#This Row],[Total Sales]]/Table1[[#This Row],[Units Sold]],4)</f>
        <v>33</v>
      </c>
      <c r="R7342" s="4">
        <f>IFERROR(Table1[[#This Row],[Operating Profit]]/Table1[[#This Row],[Units Sold]],0)</f>
        <v>15.51</v>
      </c>
      <c r="S7342" s="4">
        <f>IFERROR((Table1[[#This Row],[Total Sales]]-Table1[[#This Row],[Operating Profit]])/Table1[[#This Row],[Units Sold]],0)</f>
        <v>17.490000000000002</v>
      </c>
      <c r="T7342" s="4" t="str">
        <f>IF(Table1[[#This Row],[Profit per unit]]&gt;$V$8,"Premium","Mass")</f>
        <v>Mass</v>
      </c>
      <c r="U7342" s="4"/>
    </row>
    <row r="7343" spans="2:21" ht="14.25" customHeight="1" x14ac:dyDescent="0.3">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c r="O7343" s="4" t="str">
        <f>TEXT(Table1[[#This Row],[Invoice Date]],"mmm")</f>
        <v>Jan</v>
      </c>
      <c r="P7343" s="4">
        <f>YEAR(Table1[[#This Row],[Invoice Date]])</f>
        <v>2021</v>
      </c>
      <c r="Q7343" s="4">
        <f>IFERROR(Table1[[#This Row],[Total Sales]]/Table1[[#This Row],[Units Sold]],4)</f>
        <v>24</v>
      </c>
      <c r="R7343" s="4">
        <f>IFERROR(Table1[[#This Row],[Operating Profit]]/Table1[[#This Row],[Units Sold]],0)</f>
        <v>12.24</v>
      </c>
      <c r="S7343" s="4">
        <f>IFERROR((Table1[[#This Row],[Total Sales]]-Table1[[#This Row],[Operating Profit]])/Table1[[#This Row],[Units Sold]],0)</f>
        <v>11.76</v>
      </c>
      <c r="T7343" s="4" t="str">
        <f>IF(Table1[[#This Row],[Profit per unit]]&gt;$V$8,"Premium","Mass")</f>
        <v>Mass</v>
      </c>
      <c r="U7343" s="4"/>
    </row>
    <row r="7344" spans="2:21" ht="14.25" customHeight="1" x14ac:dyDescent="0.3">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c r="O7344" s="4" t="str">
        <f>TEXT(Table1[[#This Row],[Invoice Date]],"mmm")</f>
        <v>Jan</v>
      </c>
      <c r="P7344" s="4">
        <f>YEAR(Table1[[#This Row],[Invoice Date]])</f>
        <v>2021</v>
      </c>
      <c r="Q7344" s="4">
        <f>IFERROR(Table1[[#This Row],[Total Sales]]/Table1[[#This Row],[Units Sold]],4)</f>
        <v>27</v>
      </c>
      <c r="R7344" s="4">
        <f>IFERROR(Table1[[#This Row],[Operating Profit]]/Table1[[#This Row],[Units Sold]],0)</f>
        <v>13.5</v>
      </c>
      <c r="S7344" s="4">
        <f>IFERROR((Table1[[#This Row],[Total Sales]]-Table1[[#This Row],[Operating Profit]])/Table1[[#This Row],[Units Sold]],0)</f>
        <v>13.5</v>
      </c>
      <c r="T7344" s="4" t="str">
        <f>IF(Table1[[#This Row],[Profit per unit]]&gt;$V$8,"Premium","Mass")</f>
        <v>Mass</v>
      </c>
      <c r="U7344" s="4"/>
    </row>
    <row r="7345" spans="2:21" ht="14.25" customHeight="1" x14ac:dyDescent="0.3">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c r="O7345" s="4" t="str">
        <f>TEXT(Table1[[#This Row],[Invoice Date]],"mmm")</f>
        <v>Jan</v>
      </c>
      <c r="P7345" s="4">
        <f>YEAR(Table1[[#This Row],[Invoice Date]])</f>
        <v>2021</v>
      </c>
      <c r="Q7345" s="4">
        <f>IFERROR(Table1[[#This Row],[Total Sales]]/Table1[[#This Row],[Units Sold]],4)</f>
        <v>41</v>
      </c>
      <c r="R7345" s="4">
        <f>IFERROR(Table1[[#This Row],[Operating Profit]]/Table1[[#This Row],[Units Sold]],0)</f>
        <v>16.400000000000002</v>
      </c>
      <c r="S7345" s="4">
        <f>IFERROR((Table1[[#This Row],[Total Sales]]-Table1[[#This Row],[Operating Profit]])/Table1[[#This Row],[Units Sold]],0)</f>
        <v>24.599999999999998</v>
      </c>
      <c r="T7345" s="4" t="str">
        <f>IF(Table1[[#This Row],[Profit per unit]]&gt;$V$8,"Premium","Mass")</f>
        <v>Mass</v>
      </c>
      <c r="U7345" s="4"/>
    </row>
    <row r="7346" spans="2:21" ht="14.25" customHeight="1" x14ac:dyDescent="0.3">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c r="O7346" s="4" t="str">
        <f>TEXT(Table1[[#This Row],[Invoice Date]],"mmm")</f>
        <v>Jan</v>
      </c>
      <c r="P7346" s="4">
        <f>YEAR(Table1[[#This Row],[Invoice Date]])</f>
        <v>2021</v>
      </c>
      <c r="Q7346" s="4">
        <f>IFERROR(Table1[[#This Row],[Total Sales]]/Table1[[#This Row],[Units Sold]],4)</f>
        <v>33</v>
      </c>
      <c r="R7346" s="4">
        <f>IFERROR(Table1[[#This Row],[Operating Profit]]/Table1[[#This Row],[Units Sold]],0)</f>
        <v>18.150000000000002</v>
      </c>
      <c r="S7346" s="4">
        <f>IFERROR((Table1[[#This Row],[Total Sales]]-Table1[[#This Row],[Operating Profit]])/Table1[[#This Row],[Units Sold]],0)</f>
        <v>14.849999999999998</v>
      </c>
      <c r="T7346" s="4" t="str">
        <f>IF(Table1[[#This Row],[Profit per unit]]&gt;$V$8,"Premium","Mass")</f>
        <v>Mass</v>
      </c>
      <c r="U7346" s="4"/>
    </row>
    <row r="7347" spans="2:21" ht="14.25" customHeight="1" x14ac:dyDescent="0.3">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c r="O7347" s="4" t="str">
        <f>TEXT(Table1[[#This Row],[Invoice Date]],"mmm")</f>
        <v>Feb</v>
      </c>
      <c r="P7347" s="4">
        <f>YEAR(Table1[[#This Row],[Invoice Date]])</f>
        <v>2021</v>
      </c>
      <c r="Q7347" s="4">
        <f>IFERROR(Table1[[#This Row],[Total Sales]]/Table1[[#This Row],[Units Sold]],4)</f>
        <v>34</v>
      </c>
      <c r="R7347" s="4">
        <f>IFERROR(Table1[[#This Row],[Operating Profit]]/Table1[[#This Row],[Units Sold]],0)</f>
        <v>16.32</v>
      </c>
      <c r="S7347" s="4">
        <f>IFERROR((Table1[[#This Row],[Total Sales]]-Table1[[#This Row],[Operating Profit]])/Table1[[#This Row],[Units Sold]],0)</f>
        <v>17.68</v>
      </c>
      <c r="T7347" s="4" t="str">
        <f>IF(Table1[[#This Row],[Profit per unit]]&gt;$V$8,"Premium","Mass")</f>
        <v>Mass</v>
      </c>
      <c r="U7347" s="4"/>
    </row>
    <row r="7348" spans="2:21" ht="14.25" customHeight="1" x14ac:dyDescent="0.3">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c r="O7348" s="4" t="str">
        <f>TEXT(Table1[[#This Row],[Invoice Date]],"mmm")</f>
        <v>Feb</v>
      </c>
      <c r="P7348" s="4">
        <f>YEAR(Table1[[#This Row],[Invoice Date]])</f>
        <v>2021</v>
      </c>
      <c r="Q7348" s="4">
        <f>IFERROR(Table1[[#This Row],[Total Sales]]/Table1[[#This Row],[Units Sold]],4)</f>
        <v>32</v>
      </c>
      <c r="R7348" s="4">
        <f>IFERROR(Table1[[#This Row],[Operating Profit]]/Table1[[#This Row],[Units Sold]],0)</f>
        <v>16</v>
      </c>
      <c r="S7348" s="4">
        <f>IFERROR((Table1[[#This Row],[Total Sales]]-Table1[[#This Row],[Operating Profit]])/Table1[[#This Row],[Units Sold]],0)</f>
        <v>16</v>
      </c>
      <c r="T7348" s="4" t="str">
        <f>IF(Table1[[#This Row],[Profit per unit]]&gt;$V$8,"Premium","Mass")</f>
        <v>Mass</v>
      </c>
      <c r="U7348" s="4"/>
    </row>
    <row r="7349" spans="2:21" ht="14.25" customHeight="1" x14ac:dyDescent="0.3">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c r="O7349" s="4" t="str">
        <f>TEXT(Table1[[#This Row],[Invoice Date]],"mmm")</f>
        <v>Feb</v>
      </c>
      <c r="P7349" s="4">
        <f>YEAR(Table1[[#This Row],[Invoice Date]])</f>
        <v>2021</v>
      </c>
      <c r="Q7349" s="4">
        <f>IFERROR(Table1[[#This Row],[Total Sales]]/Table1[[#This Row],[Units Sold]],4)</f>
        <v>24</v>
      </c>
      <c r="R7349" s="4">
        <f>IFERROR(Table1[[#This Row],[Operating Profit]]/Table1[[#This Row],[Units Sold]],0)</f>
        <v>12.24</v>
      </c>
      <c r="S7349" s="4">
        <f>IFERROR((Table1[[#This Row],[Total Sales]]-Table1[[#This Row],[Operating Profit]])/Table1[[#This Row],[Units Sold]],0)</f>
        <v>11.76</v>
      </c>
      <c r="T7349" s="4" t="str">
        <f>IF(Table1[[#This Row],[Profit per unit]]&gt;$V$8,"Premium","Mass")</f>
        <v>Mass</v>
      </c>
      <c r="U7349" s="4"/>
    </row>
    <row r="7350" spans="2:21" ht="14.25" customHeight="1" x14ac:dyDescent="0.3">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c r="O7350" s="4" t="str">
        <f>TEXT(Table1[[#This Row],[Invoice Date]],"mmm")</f>
        <v>Feb</v>
      </c>
      <c r="P7350" s="4">
        <f>YEAR(Table1[[#This Row],[Invoice Date]])</f>
        <v>2021</v>
      </c>
      <c r="Q7350" s="4">
        <f>IFERROR(Table1[[#This Row],[Total Sales]]/Table1[[#This Row],[Units Sold]],4)</f>
        <v>29</v>
      </c>
      <c r="R7350" s="4">
        <f>IFERROR(Table1[[#This Row],[Operating Profit]]/Table1[[#This Row],[Units Sold]],0)</f>
        <v>15.370000000000001</v>
      </c>
      <c r="S7350" s="4">
        <f>IFERROR((Table1[[#This Row],[Total Sales]]-Table1[[#This Row],[Operating Profit]])/Table1[[#This Row],[Units Sold]],0)</f>
        <v>13.629999999999999</v>
      </c>
      <c r="T7350" s="4" t="str">
        <f>IF(Table1[[#This Row],[Profit per unit]]&gt;$V$8,"Premium","Mass")</f>
        <v>Mass</v>
      </c>
      <c r="U7350" s="4"/>
    </row>
    <row r="7351" spans="2:21" ht="14.25" customHeight="1" x14ac:dyDescent="0.3">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c r="O7351" s="4" t="str">
        <f>TEXT(Table1[[#This Row],[Invoice Date]],"mmm")</f>
        <v>Feb</v>
      </c>
      <c r="P7351" s="4">
        <f>YEAR(Table1[[#This Row],[Invoice Date]])</f>
        <v>2021</v>
      </c>
      <c r="Q7351" s="4">
        <f>IFERROR(Table1[[#This Row],[Total Sales]]/Table1[[#This Row],[Units Sold]],4)</f>
        <v>41</v>
      </c>
      <c r="R7351" s="4">
        <f>IFERROR(Table1[[#This Row],[Operating Profit]]/Table1[[#This Row],[Units Sold]],0)</f>
        <v>16.400000000000002</v>
      </c>
      <c r="S7351" s="4">
        <f>IFERROR((Table1[[#This Row],[Total Sales]]-Table1[[#This Row],[Operating Profit]])/Table1[[#This Row],[Units Sold]],0)</f>
        <v>24.599999999999998</v>
      </c>
      <c r="T7351" s="4" t="str">
        <f>IF(Table1[[#This Row],[Profit per unit]]&gt;$V$8,"Premium","Mass")</f>
        <v>Mass</v>
      </c>
      <c r="U7351" s="4"/>
    </row>
    <row r="7352" spans="2:21" ht="14.25" customHeight="1" x14ac:dyDescent="0.3">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c r="O7352" s="4" t="str">
        <f>TEXT(Table1[[#This Row],[Invoice Date]],"mmm")</f>
        <v>Feb</v>
      </c>
      <c r="P7352" s="4">
        <f>YEAR(Table1[[#This Row],[Invoice Date]])</f>
        <v>2021</v>
      </c>
      <c r="Q7352" s="4">
        <f>IFERROR(Table1[[#This Row],[Total Sales]]/Table1[[#This Row],[Units Sold]],4)</f>
        <v>32</v>
      </c>
      <c r="R7352" s="4">
        <f>IFERROR(Table1[[#This Row],[Operating Profit]]/Table1[[#This Row],[Units Sold]],0)</f>
        <v>16.96</v>
      </c>
      <c r="S7352" s="4">
        <f>IFERROR((Table1[[#This Row],[Total Sales]]-Table1[[#This Row],[Operating Profit]])/Table1[[#This Row],[Units Sold]],0)</f>
        <v>15.040000000000001</v>
      </c>
      <c r="T7352" s="4" t="str">
        <f>IF(Table1[[#This Row],[Profit per unit]]&gt;$V$8,"Premium","Mass")</f>
        <v>Mass</v>
      </c>
      <c r="U7352" s="4"/>
    </row>
    <row r="7353" spans="2:21" ht="14.25" customHeight="1" x14ac:dyDescent="0.3">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c r="O7353" s="4" t="str">
        <f>TEXT(Table1[[#This Row],[Invoice Date]],"mmm")</f>
        <v>Mar</v>
      </c>
      <c r="P7353" s="4">
        <f>YEAR(Table1[[#This Row],[Invoice Date]])</f>
        <v>2021</v>
      </c>
      <c r="Q7353" s="4">
        <f>IFERROR(Table1[[#This Row],[Total Sales]]/Table1[[#This Row],[Units Sold]],4)</f>
        <v>32</v>
      </c>
      <c r="R7353" s="4">
        <f>IFERROR(Table1[[#This Row],[Operating Profit]]/Table1[[#This Row],[Units Sold]],0)</f>
        <v>14.719999999999999</v>
      </c>
      <c r="S7353" s="4">
        <f>IFERROR((Table1[[#This Row],[Total Sales]]-Table1[[#This Row],[Operating Profit]])/Table1[[#This Row],[Units Sold]],0)</f>
        <v>17.28</v>
      </c>
      <c r="T7353" s="4" t="str">
        <f>IF(Table1[[#This Row],[Profit per unit]]&gt;$V$8,"Premium","Mass")</f>
        <v>Mass</v>
      </c>
      <c r="U7353" s="4"/>
    </row>
    <row r="7354" spans="2:21" ht="14.25" customHeight="1" x14ac:dyDescent="0.3">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c r="O7354" s="4" t="str">
        <f>TEXT(Table1[[#This Row],[Invoice Date]],"mmm")</f>
        <v>Mar</v>
      </c>
      <c r="P7354" s="4">
        <f>YEAR(Table1[[#This Row],[Invoice Date]])</f>
        <v>2021</v>
      </c>
      <c r="Q7354" s="4">
        <f>IFERROR(Table1[[#This Row],[Total Sales]]/Table1[[#This Row],[Units Sold]],4)</f>
        <v>32</v>
      </c>
      <c r="R7354" s="4">
        <f>IFERROR(Table1[[#This Row],[Operating Profit]]/Table1[[#This Row],[Units Sold]],0)</f>
        <v>15.68</v>
      </c>
      <c r="S7354" s="4">
        <f>IFERROR((Table1[[#This Row],[Total Sales]]-Table1[[#This Row],[Operating Profit]])/Table1[[#This Row],[Units Sold]],0)</f>
        <v>16.32</v>
      </c>
      <c r="T7354" s="4" t="str">
        <f>IF(Table1[[#This Row],[Profit per unit]]&gt;$V$8,"Premium","Mass")</f>
        <v>Mass</v>
      </c>
      <c r="U7354" s="4"/>
    </row>
    <row r="7355" spans="2:21" ht="14.25" customHeight="1" x14ac:dyDescent="0.3">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c r="O7355" s="4" t="str">
        <f>TEXT(Table1[[#This Row],[Invoice Date]],"mmm")</f>
        <v>Mar</v>
      </c>
      <c r="P7355" s="4">
        <f>YEAR(Table1[[#This Row],[Invoice Date]])</f>
        <v>2021</v>
      </c>
      <c r="Q7355" s="4">
        <f>IFERROR(Table1[[#This Row],[Total Sales]]/Table1[[#This Row],[Units Sold]],4)</f>
        <v>24</v>
      </c>
      <c r="R7355" s="4">
        <f>IFERROR(Table1[[#This Row],[Operating Profit]]/Table1[[#This Row],[Units Sold]],0)</f>
        <v>12.72</v>
      </c>
      <c r="S7355" s="4">
        <f>IFERROR((Table1[[#This Row],[Total Sales]]-Table1[[#This Row],[Operating Profit]])/Table1[[#This Row],[Units Sold]],0)</f>
        <v>11.28</v>
      </c>
      <c r="T7355" s="4" t="str">
        <f>IF(Table1[[#This Row],[Profit per unit]]&gt;$V$8,"Premium","Mass")</f>
        <v>Mass</v>
      </c>
      <c r="U7355" s="4"/>
    </row>
    <row r="7356" spans="2:21" ht="14.25" customHeight="1" x14ac:dyDescent="0.3">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c r="O7356" s="4" t="str">
        <f>TEXT(Table1[[#This Row],[Invoice Date]],"mmm")</f>
        <v>Mar</v>
      </c>
      <c r="P7356" s="4">
        <f>YEAR(Table1[[#This Row],[Invoice Date]])</f>
        <v>2021</v>
      </c>
      <c r="Q7356" s="4">
        <f>IFERROR(Table1[[#This Row],[Total Sales]]/Table1[[#This Row],[Units Sold]],4)</f>
        <v>27</v>
      </c>
      <c r="R7356" s="4">
        <f>IFERROR(Table1[[#This Row],[Operating Profit]]/Table1[[#This Row],[Units Sold]],0)</f>
        <v>14.04</v>
      </c>
      <c r="S7356" s="4">
        <f>IFERROR((Table1[[#This Row],[Total Sales]]-Table1[[#This Row],[Operating Profit]])/Table1[[#This Row],[Units Sold]],0)</f>
        <v>12.96</v>
      </c>
      <c r="T7356" s="4" t="str">
        <f>IF(Table1[[#This Row],[Profit per unit]]&gt;$V$8,"Premium","Mass")</f>
        <v>Mass</v>
      </c>
      <c r="U7356" s="4"/>
    </row>
    <row r="7357" spans="2:21" ht="14.25" customHeight="1" x14ac:dyDescent="0.3">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c r="O7357" s="4" t="str">
        <f>TEXT(Table1[[#This Row],[Invoice Date]],"mmm")</f>
        <v>Mar</v>
      </c>
      <c r="P7357" s="4">
        <f>YEAR(Table1[[#This Row],[Invoice Date]])</f>
        <v>2021</v>
      </c>
      <c r="Q7357" s="4">
        <f>IFERROR(Table1[[#This Row],[Total Sales]]/Table1[[#This Row],[Units Sold]],4)</f>
        <v>43</v>
      </c>
      <c r="R7357" s="4">
        <f>IFERROR(Table1[[#This Row],[Operating Profit]]/Table1[[#This Row],[Units Sold]],0)</f>
        <v>19.349999999999998</v>
      </c>
      <c r="S7357" s="4">
        <f>IFERROR((Table1[[#This Row],[Total Sales]]-Table1[[#This Row],[Operating Profit]])/Table1[[#This Row],[Units Sold]],0)</f>
        <v>23.650000000000002</v>
      </c>
      <c r="T7357" s="4" t="str">
        <f>IF(Table1[[#This Row],[Profit per unit]]&gt;$V$8,"Premium","Mass")</f>
        <v>Mass</v>
      </c>
      <c r="U7357" s="4"/>
    </row>
    <row r="7358" spans="2:21" ht="14.25" customHeight="1" x14ac:dyDescent="0.3">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c r="O7358" s="4" t="str">
        <f>TEXT(Table1[[#This Row],[Invoice Date]],"mmm")</f>
        <v>Mar</v>
      </c>
      <c r="P7358" s="4">
        <f>YEAR(Table1[[#This Row],[Invoice Date]])</f>
        <v>2021</v>
      </c>
      <c r="Q7358" s="4">
        <f>IFERROR(Table1[[#This Row],[Total Sales]]/Table1[[#This Row],[Units Sold]],4)</f>
        <v>32</v>
      </c>
      <c r="R7358" s="4">
        <f>IFERROR(Table1[[#This Row],[Operating Profit]]/Table1[[#This Row],[Units Sold]],0)</f>
        <v>16</v>
      </c>
      <c r="S7358" s="4">
        <f>IFERROR((Table1[[#This Row],[Total Sales]]-Table1[[#This Row],[Operating Profit]])/Table1[[#This Row],[Units Sold]],0)</f>
        <v>16</v>
      </c>
      <c r="T7358" s="4" t="str">
        <f>IF(Table1[[#This Row],[Profit per unit]]&gt;$V$8,"Premium","Mass")</f>
        <v>Mass</v>
      </c>
      <c r="U7358" s="4"/>
    </row>
    <row r="7359" spans="2:21" ht="14.25" customHeight="1" x14ac:dyDescent="0.3">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c r="O7359" s="4" t="str">
        <f>TEXT(Table1[[#This Row],[Invoice Date]],"mmm")</f>
        <v>Apr</v>
      </c>
      <c r="P7359" s="4">
        <f>YEAR(Table1[[#This Row],[Invoice Date]])</f>
        <v>2021</v>
      </c>
      <c r="Q7359" s="4">
        <f>IFERROR(Table1[[#This Row],[Total Sales]]/Table1[[#This Row],[Units Sold]],4)</f>
        <v>34</v>
      </c>
      <c r="R7359" s="4">
        <f>IFERROR(Table1[[#This Row],[Operating Profit]]/Table1[[#This Row],[Units Sold]],0)</f>
        <v>17</v>
      </c>
      <c r="S7359" s="4">
        <f>IFERROR((Table1[[#This Row],[Total Sales]]-Table1[[#This Row],[Operating Profit]])/Table1[[#This Row],[Units Sold]],0)</f>
        <v>17</v>
      </c>
      <c r="T7359" s="4" t="str">
        <f>IF(Table1[[#This Row],[Profit per unit]]&gt;$V$8,"Premium","Mass")</f>
        <v>Mass</v>
      </c>
      <c r="U7359" s="4"/>
    </row>
    <row r="7360" spans="2:21" ht="14.25" customHeight="1" x14ac:dyDescent="0.3">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c r="O7360" s="4" t="str">
        <f>TEXT(Table1[[#This Row],[Invoice Date]],"mmm")</f>
        <v>Apr</v>
      </c>
      <c r="P7360" s="4">
        <f>YEAR(Table1[[#This Row],[Invoice Date]])</f>
        <v>2021</v>
      </c>
      <c r="Q7360" s="4">
        <f>IFERROR(Table1[[#This Row],[Total Sales]]/Table1[[#This Row],[Units Sold]],4)</f>
        <v>33</v>
      </c>
      <c r="R7360" s="4">
        <f>IFERROR(Table1[[#This Row],[Operating Profit]]/Table1[[#This Row],[Units Sold]],0)</f>
        <v>15.18</v>
      </c>
      <c r="S7360" s="4">
        <f>IFERROR((Table1[[#This Row],[Total Sales]]-Table1[[#This Row],[Operating Profit]])/Table1[[#This Row],[Units Sold]],0)</f>
        <v>17.82</v>
      </c>
      <c r="T7360" s="4" t="str">
        <f>IF(Table1[[#This Row],[Profit per unit]]&gt;$V$8,"Premium","Mass")</f>
        <v>Mass</v>
      </c>
      <c r="U7360" s="4"/>
    </row>
    <row r="7361" spans="2:21" ht="14.25" customHeight="1" x14ac:dyDescent="0.3">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c r="O7361" s="4" t="str">
        <f>TEXT(Table1[[#This Row],[Invoice Date]],"mmm")</f>
        <v>Apr</v>
      </c>
      <c r="P7361" s="4">
        <f>YEAR(Table1[[#This Row],[Invoice Date]])</f>
        <v>2021</v>
      </c>
      <c r="Q7361" s="4">
        <f>IFERROR(Table1[[#This Row],[Total Sales]]/Table1[[#This Row],[Units Sold]],4)</f>
        <v>24</v>
      </c>
      <c r="R7361" s="4">
        <f>IFERROR(Table1[[#This Row],[Operating Profit]]/Table1[[#This Row],[Units Sold]],0)</f>
        <v>12</v>
      </c>
      <c r="S7361" s="4">
        <f>IFERROR((Table1[[#This Row],[Total Sales]]-Table1[[#This Row],[Operating Profit]])/Table1[[#This Row],[Units Sold]],0)</f>
        <v>12</v>
      </c>
      <c r="T7361" s="4" t="str">
        <f>IF(Table1[[#This Row],[Profit per unit]]&gt;$V$8,"Premium","Mass")</f>
        <v>Mass</v>
      </c>
      <c r="U7361" s="4"/>
    </row>
    <row r="7362" spans="2:21" ht="14.25" customHeight="1" x14ac:dyDescent="0.3">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c r="O7362" s="4" t="str">
        <f>TEXT(Table1[[#This Row],[Invoice Date]],"mmm")</f>
        <v>Apr</v>
      </c>
      <c r="P7362" s="4">
        <f>YEAR(Table1[[#This Row],[Invoice Date]])</f>
        <v>2021</v>
      </c>
      <c r="Q7362" s="4">
        <f>IFERROR(Table1[[#This Row],[Total Sales]]/Table1[[#This Row],[Units Sold]],4)</f>
        <v>27</v>
      </c>
      <c r="R7362" s="4">
        <f>IFERROR(Table1[[#This Row],[Operating Profit]]/Table1[[#This Row],[Units Sold]],0)</f>
        <v>13.770000000000001</v>
      </c>
      <c r="S7362" s="4">
        <f>IFERROR((Table1[[#This Row],[Total Sales]]-Table1[[#This Row],[Operating Profit]])/Table1[[#This Row],[Units Sold]],0)</f>
        <v>13.229999999999999</v>
      </c>
      <c r="T7362" s="4" t="str">
        <f>IF(Table1[[#This Row],[Profit per unit]]&gt;$V$8,"Premium","Mass")</f>
        <v>Mass</v>
      </c>
      <c r="U7362" s="4"/>
    </row>
    <row r="7363" spans="2:21" ht="14.25" customHeight="1" x14ac:dyDescent="0.3">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c r="O7363" s="4" t="str">
        <f>TEXT(Table1[[#This Row],[Invoice Date]],"mmm")</f>
        <v>Apr</v>
      </c>
      <c r="P7363" s="4">
        <f>YEAR(Table1[[#This Row],[Invoice Date]])</f>
        <v>2021</v>
      </c>
      <c r="Q7363" s="4">
        <f>IFERROR(Table1[[#This Row],[Total Sales]]/Table1[[#This Row],[Units Sold]],4)</f>
        <v>44</v>
      </c>
      <c r="R7363" s="4">
        <f>IFERROR(Table1[[#This Row],[Operating Profit]]/Table1[[#This Row],[Units Sold]],0)</f>
        <v>19.36</v>
      </c>
      <c r="S7363" s="4">
        <f>IFERROR((Table1[[#This Row],[Total Sales]]-Table1[[#This Row],[Operating Profit]])/Table1[[#This Row],[Units Sold]],0)</f>
        <v>24.64</v>
      </c>
      <c r="T7363" s="4" t="str">
        <f>IF(Table1[[#This Row],[Profit per unit]]&gt;$V$8,"Premium","Mass")</f>
        <v>Mass</v>
      </c>
      <c r="U7363" s="4"/>
    </row>
    <row r="7364" spans="2:21" ht="14.25" customHeight="1" x14ac:dyDescent="0.3">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c r="O7364" s="4" t="str">
        <f>TEXT(Table1[[#This Row],[Invoice Date]],"mmm")</f>
        <v>Apr</v>
      </c>
      <c r="P7364" s="4">
        <f>YEAR(Table1[[#This Row],[Invoice Date]])</f>
        <v>2021</v>
      </c>
      <c r="Q7364" s="4">
        <f>IFERROR(Table1[[#This Row],[Total Sales]]/Table1[[#This Row],[Units Sold]],4)</f>
        <v>33</v>
      </c>
      <c r="R7364" s="4">
        <f>IFERROR(Table1[[#This Row],[Operating Profit]]/Table1[[#This Row],[Units Sold]],0)</f>
        <v>17.82</v>
      </c>
      <c r="S7364" s="4">
        <f>IFERROR((Table1[[#This Row],[Total Sales]]-Table1[[#This Row],[Operating Profit]])/Table1[[#This Row],[Units Sold]],0)</f>
        <v>15.18</v>
      </c>
      <c r="T7364" s="4" t="str">
        <f>IF(Table1[[#This Row],[Profit per unit]]&gt;$V$8,"Premium","Mass")</f>
        <v>Mass</v>
      </c>
      <c r="U7364" s="4"/>
    </row>
    <row r="7365" spans="2:21" ht="14.25" customHeight="1" x14ac:dyDescent="0.3">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c r="O7365" s="4" t="str">
        <f>TEXT(Table1[[#This Row],[Invoice Date]],"mmm")</f>
        <v>May</v>
      </c>
      <c r="P7365" s="4">
        <f>YEAR(Table1[[#This Row],[Invoice Date]])</f>
        <v>2021</v>
      </c>
      <c r="Q7365" s="4">
        <f>IFERROR(Table1[[#This Row],[Total Sales]]/Table1[[#This Row],[Units Sold]],4)</f>
        <v>48</v>
      </c>
      <c r="R7365" s="4">
        <f>IFERROR(Table1[[#This Row],[Operating Profit]]/Table1[[#This Row],[Units Sold]],0)</f>
        <v>22.56</v>
      </c>
      <c r="S7365" s="4">
        <f>IFERROR((Table1[[#This Row],[Total Sales]]-Table1[[#This Row],[Operating Profit]])/Table1[[#This Row],[Units Sold]],0)</f>
        <v>25.44</v>
      </c>
      <c r="T7365" s="4" t="str">
        <f>IF(Table1[[#This Row],[Profit per unit]]&gt;$V$8,"Premium","Mass")</f>
        <v>Mass</v>
      </c>
      <c r="U7365" s="4"/>
    </row>
    <row r="7366" spans="2:21" ht="14.25" customHeight="1" x14ac:dyDescent="0.3">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c r="O7366" s="4" t="str">
        <f>TEXT(Table1[[#This Row],[Invoice Date]],"mmm")</f>
        <v>May</v>
      </c>
      <c r="P7366" s="4">
        <f>YEAR(Table1[[#This Row],[Invoice Date]])</f>
        <v>2021</v>
      </c>
      <c r="Q7366" s="4">
        <f>IFERROR(Table1[[#This Row],[Total Sales]]/Table1[[#This Row],[Units Sold]],4)</f>
        <v>41</v>
      </c>
      <c r="R7366" s="4">
        <f>IFERROR(Table1[[#This Row],[Operating Profit]]/Table1[[#This Row],[Units Sold]],0)</f>
        <v>20.5</v>
      </c>
      <c r="S7366" s="4">
        <f>IFERROR((Table1[[#This Row],[Total Sales]]-Table1[[#This Row],[Operating Profit]])/Table1[[#This Row],[Units Sold]],0)</f>
        <v>20.5</v>
      </c>
      <c r="T7366" s="4" t="str">
        <f>IF(Table1[[#This Row],[Profit per unit]]&gt;$V$8,"Premium","Mass")</f>
        <v>Mass</v>
      </c>
      <c r="U7366" s="4"/>
    </row>
    <row r="7367" spans="2:21" ht="14.25" customHeight="1" x14ac:dyDescent="0.3">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c r="O7367" s="4" t="str">
        <f>TEXT(Table1[[#This Row],[Invoice Date]],"mmm")</f>
        <v>May</v>
      </c>
      <c r="P7367" s="4">
        <f>YEAR(Table1[[#This Row],[Invoice Date]])</f>
        <v>2021</v>
      </c>
      <c r="Q7367" s="4">
        <f>IFERROR(Table1[[#This Row],[Total Sales]]/Table1[[#This Row],[Units Sold]],4)</f>
        <v>38</v>
      </c>
      <c r="R7367" s="4">
        <f>IFERROR(Table1[[#This Row],[Operating Profit]]/Table1[[#This Row],[Units Sold]],0)</f>
        <v>19</v>
      </c>
      <c r="S7367" s="4">
        <f>IFERROR((Table1[[#This Row],[Total Sales]]-Table1[[#This Row],[Operating Profit]])/Table1[[#This Row],[Units Sold]],0)</f>
        <v>19</v>
      </c>
      <c r="T7367" s="4" t="str">
        <f>IF(Table1[[#This Row],[Profit per unit]]&gt;$V$8,"Premium","Mass")</f>
        <v>Mass</v>
      </c>
      <c r="U7367" s="4"/>
    </row>
    <row r="7368" spans="2:21" ht="14.25" customHeight="1" x14ac:dyDescent="0.3">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c r="O7368" s="4" t="str">
        <f>TEXT(Table1[[#This Row],[Invoice Date]],"mmm")</f>
        <v>May</v>
      </c>
      <c r="P7368" s="4">
        <f>YEAR(Table1[[#This Row],[Invoice Date]])</f>
        <v>2021</v>
      </c>
      <c r="Q7368" s="4">
        <f>IFERROR(Table1[[#This Row],[Total Sales]]/Table1[[#This Row],[Units Sold]],4)</f>
        <v>38</v>
      </c>
      <c r="R7368" s="4">
        <f>IFERROR(Table1[[#This Row],[Operating Profit]]/Table1[[#This Row],[Units Sold]],0)</f>
        <v>19</v>
      </c>
      <c r="S7368" s="4">
        <f>IFERROR((Table1[[#This Row],[Total Sales]]-Table1[[#This Row],[Operating Profit]])/Table1[[#This Row],[Units Sold]],0)</f>
        <v>19</v>
      </c>
      <c r="T7368" s="4" t="str">
        <f>IF(Table1[[#This Row],[Profit per unit]]&gt;$V$8,"Premium","Mass")</f>
        <v>Mass</v>
      </c>
      <c r="U7368" s="4"/>
    </row>
    <row r="7369" spans="2:21" ht="14.25" customHeight="1" x14ac:dyDescent="0.3">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c r="O7369" s="4" t="str">
        <f>TEXT(Table1[[#This Row],[Invoice Date]],"mmm")</f>
        <v>May</v>
      </c>
      <c r="P7369" s="4">
        <f>YEAR(Table1[[#This Row],[Invoice Date]])</f>
        <v>2021</v>
      </c>
      <c r="Q7369" s="4">
        <f>IFERROR(Table1[[#This Row],[Total Sales]]/Table1[[#This Row],[Units Sold]],4)</f>
        <v>47</v>
      </c>
      <c r="R7369" s="4">
        <f>IFERROR(Table1[[#This Row],[Operating Profit]]/Table1[[#This Row],[Units Sold]],0)</f>
        <v>19.27</v>
      </c>
      <c r="S7369" s="4">
        <f>IFERROR((Table1[[#This Row],[Total Sales]]-Table1[[#This Row],[Operating Profit]])/Table1[[#This Row],[Units Sold]],0)</f>
        <v>27.73</v>
      </c>
      <c r="T7369" s="4" t="str">
        <f>IF(Table1[[#This Row],[Profit per unit]]&gt;$V$8,"Premium","Mass")</f>
        <v>Mass</v>
      </c>
      <c r="U7369" s="4"/>
    </row>
    <row r="7370" spans="2:21" ht="14.25" customHeight="1" x14ac:dyDescent="0.3">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c r="O7370" s="4" t="str">
        <f>TEXT(Table1[[#This Row],[Invoice Date]],"mmm")</f>
        <v>May</v>
      </c>
      <c r="P7370" s="4">
        <f>YEAR(Table1[[#This Row],[Invoice Date]])</f>
        <v>2021</v>
      </c>
      <c r="Q7370" s="4">
        <f>IFERROR(Table1[[#This Row],[Total Sales]]/Table1[[#This Row],[Units Sold]],4)</f>
        <v>51</v>
      </c>
      <c r="R7370" s="4">
        <f>IFERROR(Table1[[#This Row],[Operating Profit]]/Table1[[#This Row],[Units Sold]],0)</f>
        <v>26.52</v>
      </c>
      <c r="S7370" s="4">
        <f>IFERROR((Table1[[#This Row],[Total Sales]]-Table1[[#This Row],[Operating Profit]])/Table1[[#This Row],[Units Sold]],0)</f>
        <v>24.48</v>
      </c>
      <c r="T7370" s="4" t="str">
        <f>IF(Table1[[#This Row],[Profit per unit]]&gt;$V$8,"Premium","Mass")</f>
        <v>Mass</v>
      </c>
      <c r="U7370" s="4"/>
    </row>
    <row r="7371" spans="2:21" ht="14.25" customHeight="1" x14ac:dyDescent="0.3">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c r="O7371" s="4" t="str">
        <f>TEXT(Table1[[#This Row],[Invoice Date]],"mmm")</f>
        <v>Jun</v>
      </c>
      <c r="P7371" s="4">
        <f>YEAR(Table1[[#This Row],[Invoice Date]])</f>
        <v>2021</v>
      </c>
      <c r="Q7371" s="4">
        <f>IFERROR(Table1[[#This Row],[Total Sales]]/Table1[[#This Row],[Units Sold]],4)</f>
        <v>45</v>
      </c>
      <c r="R7371" s="4">
        <f>IFERROR(Table1[[#This Row],[Operating Profit]]/Table1[[#This Row],[Units Sold]],0)</f>
        <v>20.7</v>
      </c>
      <c r="S7371" s="4">
        <f>IFERROR((Table1[[#This Row],[Total Sales]]-Table1[[#This Row],[Operating Profit]])/Table1[[#This Row],[Units Sold]],0)</f>
        <v>24.3</v>
      </c>
      <c r="T7371" s="4" t="str">
        <f>IF(Table1[[#This Row],[Profit per unit]]&gt;$V$8,"Premium","Mass")</f>
        <v>Mass</v>
      </c>
      <c r="U7371" s="4"/>
    </row>
    <row r="7372" spans="2:21" ht="14.25" customHeight="1" x14ac:dyDescent="0.3">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c r="O7372" s="4" t="str">
        <f>TEXT(Table1[[#This Row],[Invoice Date]],"mmm")</f>
        <v>Jun</v>
      </c>
      <c r="P7372" s="4">
        <f>YEAR(Table1[[#This Row],[Invoice Date]])</f>
        <v>2021</v>
      </c>
      <c r="Q7372" s="4">
        <f>IFERROR(Table1[[#This Row],[Total Sales]]/Table1[[#This Row],[Units Sold]],4)</f>
        <v>44</v>
      </c>
      <c r="R7372" s="4">
        <f>IFERROR(Table1[[#This Row],[Operating Profit]]/Table1[[#This Row],[Units Sold]],0)</f>
        <v>20.239999999999998</v>
      </c>
      <c r="S7372" s="4">
        <f>IFERROR((Table1[[#This Row],[Total Sales]]-Table1[[#This Row],[Operating Profit]])/Table1[[#This Row],[Units Sold]],0)</f>
        <v>23.76</v>
      </c>
      <c r="T7372" s="4" t="str">
        <f>IF(Table1[[#This Row],[Profit per unit]]&gt;$V$8,"Premium","Mass")</f>
        <v>Mass</v>
      </c>
      <c r="U7372" s="4"/>
    </row>
    <row r="7373" spans="2:21" ht="14.25" customHeight="1" x14ac:dyDescent="0.3">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c r="O7373" s="4" t="str">
        <f>TEXT(Table1[[#This Row],[Invoice Date]],"mmm")</f>
        <v>Jun</v>
      </c>
      <c r="P7373" s="4">
        <f>YEAR(Table1[[#This Row],[Invoice Date]])</f>
        <v>2021</v>
      </c>
      <c r="Q7373" s="4">
        <f>IFERROR(Table1[[#This Row],[Total Sales]]/Table1[[#This Row],[Units Sold]],4)</f>
        <v>38</v>
      </c>
      <c r="R7373" s="4">
        <f>IFERROR(Table1[[#This Row],[Operating Profit]]/Table1[[#This Row],[Units Sold]],0)</f>
        <v>20.14</v>
      </c>
      <c r="S7373" s="4">
        <f>IFERROR((Table1[[#This Row],[Total Sales]]-Table1[[#This Row],[Operating Profit]])/Table1[[#This Row],[Units Sold]],0)</f>
        <v>17.86</v>
      </c>
      <c r="T7373" s="4" t="str">
        <f>IF(Table1[[#This Row],[Profit per unit]]&gt;$V$8,"Premium","Mass")</f>
        <v>Mass</v>
      </c>
      <c r="U7373" s="4"/>
    </row>
    <row r="7374" spans="2:21" ht="14.25" customHeight="1" x14ac:dyDescent="0.3">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c r="O7374" s="4" t="str">
        <f>TEXT(Table1[[#This Row],[Invoice Date]],"mmm")</f>
        <v>Jun</v>
      </c>
      <c r="P7374" s="4">
        <f>YEAR(Table1[[#This Row],[Invoice Date]])</f>
        <v>2021</v>
      </c>
      <c r="Q7374" s="4">
        <f>IFERROR(Table1[[#This Row],[Total Sales]]/Table1[[#This Row],[Units Sold]],4)</f>
        <v>39</v>
      </c>
      <c r="R7374" s="4">
        <f>IFERROR(Table1[[#This Row],[Operating Profit]]/Table1[[#This Row],[Units Sold]],0)</f>
        <v>21.060000000000002</v>
      </c>
      <c r="S7374" s="4">
        <f>IFERROR((Table1[[#This Row],[Total Sales]]-Table1[[#This Row],[Operating Profit]])/Table1[[#This Row],[Units Sold]],0)</f>
        <v>17.939999999999998</v>
      </c>
      <c r="T7374" s="4" t="str">
        <f>IF(Table1[[#This Row],[Profit per unit]]&gt;$V$8,"Premium","Mass")</f>
        <v>Mass</v>
      </c>
      <c r="U7374" s="4"/>
    </row>
    <row r="7375" spans="2:21" ht="14.25" customHeight="1" x14ac:dyDescent="0.3">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c r="O7375" s="4" t="str">
        <f>TEXT(Table1[[#This Row],[Invoice Date]],"mmm")</f>
        <v>Jun</v>
      </c>
      <c r="P7375" s="4">
        <f>YEAR(Table1[[#This Row],[Invoice Date]])</f>
        <v>2021</v>
      </c>
      <c r="Q7375" s="4">
        <f>IFERROR(Table1[[#This Row],[Total Sales]]/Table1[[#This Row],[Units Sold]],4)</f>
        <v>46</v>
      </c>
      <c r="R7375" s="4">
        <f>IFERROR(Table1[[#This Row],[Operating Profit]]/Table1[[#This Row],[Units Sold]],0)</f>
        <v>20.699999999999996</v>
      </c>
      <c r="S7375" s="4">
        <f>IFERROR((Table1[[#This Row],[Total Sales]]-Table1[[#This Row],[Operating Profit]])/Table1[[#This Row],[Units Sold]],0)</f>
        <v>25.300000000000004</v>
      </c>
      <c r="T7375" s="4" t="str">
        <f>IF(Table1[[#This Row],[Profit per unit]]&gt;$V$8,"Premium","Mass")</f>
        <v>Mass</v>
      </c>
      <c r="U7375" s="4"/>
    </row>
    <row r="7376" spans="2:21" ht="14.25" customHeight="1" x14ac:dyDescent="0.3">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c r="O7376" s="4" t="str">
        <f>TEXT(Table1[[#This Row],[Invoice Date]],"mmm")</f>
        <v>Jun</v>
      </c>
      <c r="P7376" s="4">
        <f>YEAR(Table1[[#This Row],[Invoice Date]])</f>
        <v>2021</v>
      </c>
      <c r="Q7376" s="4">
        <f>IFERROR(Table1[[#This Row],[Total Sales]]/Table1[[#This Row],[Units Sold]],4)</f>
        <v>50</v>
      </c>
      <c r="R7376" s="4">
        <f>IFERROR(Table1[[#This Row],[Operating Profit]]/Table1[[#This Row],[Units Sold]],0)</f>
        <v>25</v>
      </c>
      <c r="S7376" s="4">
        <f>IFERROR((Table1[[#This Row],[Total Sales]]-Table1[[#This Row],[Operating Profit]])/Table1[[#This Row],[Units Sold]],0)</f>
        <v>25</v>
      </c>
      <c r="T7376" s="4" t="str">
        <f>IF(Table1[[#This Row],[Profit per unit]]&gt;$V$8,"Premium","Mass")</f>
        <v>Mass</v>
      </c>
      <c r="U7376" s="4"/>
    </row>
    <row r="7377" spans="2:21" ht="14.25" customHeight="1" x14ac:dyDescent="0.3">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c r="O7377" s="4" t="str">
        <f>TEXT(Table1[[#This Row],[Invoice Date]],"mmm")</f>
        <v>Jul</v>
      </c>
      <c r="P7377" s="4">
        <f>YEAR(Table1[[#This Row],[Invoice Date]])</f>
        <v>2021</v>
      </c>
      <c r="Q7377" s="4">
        <f>IFERROR(Table1[[#This Row],[Total Sales]]/Table1[[#This Row],[Units Sold]],4)</f>
        <v>47</v>
      </c>
      <c r="R7377" s="4">
        <f>IFERROR(Table1[[#This Row],[Operating Profit]]/Table1[[#This Row],[Units Sold]],0)</f>
        <v>22.09</v>
      </c>
      <c r="S7377" s="4">
        <f>IFERROR((Table1[[#This Row],[Total Sales]]-Table1[[#This Row],[Operating Profit]])/Table1[[#This Row],[Units Sold]],0)</f>
        <v>24.91</v>
      </c>
      <c r="T7377" s="4" t="str">
        <f>IF(Table1[[#This Row],[Profit per unit]]&gt;$V$8,"Premium","Mass")</f>
        <v>Mass</v>
      </c>
      <c r="U7377" s="4"/>
    </row>
    <row r="7378" spans="2:21" ht="14.25" customHeight="1" x14ac:dyDescent="0.3">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c r="O7378" s="4" t="str">
        <f>TEXT(Table1[[#This Row],[Invoice Date]],"mmm")</f>
        <v>Jul</v>
      </c>
      <c r="P7378" s="4">
        <f>YEAR(Table1[[#This Row],[Invoice Date]])</f>
        <v>2021</v>
      </c>
      <c r="Q7378" s="4">
        <f>IFERROR(Table1[[#This Row],[Total Sales]]/Table1[[#This Row],[Units Sold]],4)</f>
        <v>42</v>
      </c>
      <c r="R7378" s="4">
        <f>IFERROR(Table1[[#This Row],[Operating Profit]]/Table1[[#This Row],[Units Sold]],0)</f>
        <v>21</v>
      </c>
      <c r="S7378" s="4">
        <f>IFERROR((Table1[[#This Row],[Total Sales]]-Table1[[#This Row],[Operating Profit]])/Table1[[#This Row],[Units Sold]],0)</f>
        <v>21</v>
      </c>
      <c r="T7378" s="4" t="str">
        <f>IF(Table1[[#This Row],[Profit per unit]]&gt;$V$8,"Premium","Mass")</f>
        <v>Mass</v>
      </c>
      <c r="U7378" s="4"/>
    </row>
    <row r="7379" spans="2:21" ht="14.25" customHeight="1" x14ac:dyDescent="0.3">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c r="O7379" s="4" t="str">
        <f>TEXT(Table1[[#This Row],[Invoice Date]],"mmm")</f>
        <v>Jul</v>
      </c>
      <c r="P7379" s="4">
        <f>YEAR(Table1[[#This Row],[Invoice Date]])</f>
        <v>2021</v>
      </c>
      <c r="Q7379" s="4">
        <f>IFERROR(Table1[[#This Row],[Total Sales]]/Table1[[#This Row],[Units Sold]],4)</f>
        <v>37</v>
      </c>
      <c r="R7379" s="4">
        <f>IFERROR(Table1[[#This Row],[Operating Profit]]/Table1[[#This Row],[Units Sold]],0)</f>
        <v>19.240000000000002</v>
      </c>
      <c r="S7379" s="4">
        <f>IFERROR((Table1[[#This Row],[Total Sales]]-Table1[[#This Row],[Operating Profit]])/Table1[[#This Row],[Units Sold]],0)</f>
        <v>17.759999999999998</v>
      </c>
      <c r="T7379" s="4" t="str">
        <f>IF(Table1[[#This Row],[Profit per unit]]&gt;$V$8,"Premium","Mass")</f>
        <v>Mass</v>
      </c>
      <c r="U7379" s="4"/>
    </row>
    <row r="7380" spans="2:21" ht="14.25" customHeight="1" x14ac:dyDescent="0.3">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c r="O7380" s="4" t="str">
        <f>TEXT(Table1[[#This Row],[Invoice Date]],"mmm")</f>
        <v>Jul</v>
      </c>
      <c r="P7380" s="4">
        <f>YEAR(Table1[[#This Row],[Invoice Date]])</f>
        <v>2021</v>
      </c>
      <c r="Q7380" s="4">
        <f>IFERROR(Table1[[#This Row],[Total Sales]]/Table1[[#This Row],[Units Sold]],4)</f>
        <v>36</v>
      </c>
      <c r="R7380" s="4">
        <f>IFERROR(Table1[[#This Row],[Operating Profit]]/Table1[[#This Row],[Units Sold]],0)</f>
        <v>19.440000000000001</v>
      </c>
      <c r="S7380" s="4">
        <f>IFERROR((Table1[[#This Row],[Total Sales]]-Table1[[#This Row],[Operating Profit]])/Table1[[#This Row],[Units Sold]],0)</f>
        <v>16.559999999999999</v>
      </c>
      <c r="T7380" s="4" t="str">
        <f>IF(Table1[[#This Row],[Profit per unit]]&gt;$V$8,"Premium","Mass")</f>
        <v>Mass</v>
      </c>
      <c r="U7380" s="4"/>
    </row>
    <row r="7381" spans="2:21" ht="14.25" customHeight="1" x14ac:dyDescent="0.3">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c r="O7381" s="4" t="str">
        <f>TEXT(Table1[[#This Row],[Invoice Date]],"mmm")</f>
        <v>Jul</v>
      </c>
      <c r="P7381" s="4">
        <f>YEAR(Table1[[#This Row],[Invoice Date]])</f>
        <v>2021</v>
      </c>
      <c r="Q7381" s="4">
        <f>IFERROR(Table1[[#This Row],[Total Sales]]/Table1[[#This Row],[Units Sold]],4)</f>
        <v>48</v>
      </c>
      <c r="R7381" s="4">
        <f>IFERROR(Table1[[#This Row],[Operating Profit]]/Table1[[#This Row],[Units Sold]],0)</f>
        <v>20.639999999999997</v>
      </c>
      <c r="S7381" s="4">
        <f>IFERROR((Table1[[#This Row],[Total Sales]]-Table1[[#This Row],[Operating Profit]])/Table1[[#This Row],[Units Sold]],0)</f>
        <v>27.360000000000003</v>
      </c>
      <c r="T7381" s="4" t="str">
        <f>IF(Table1[[#This Row],[Profit per unit]]&gt;$V$8,"Premium","Mass")</f>
        <v>Mass</v>
      </c>
      <c r="U7381" s="4"/>
    </row>
    <row r="7382" spans="2:21" ht="14.25" customHeight="1" x14ac:dyDescent="0.3">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c r="O7382" s="4" t="str">
        <f>TEXT(Table1[[#This Row],[Invoice Date]],"mmm")</f>
        <v>Jul</v>
      </c>
      <c r="P7382" s="4">
        <f>YEAR(Table1[[#This Row],[Invoice Date]])</f>
        <v>2021</v>
      </c>
      <c r="Q7382" s="4">
        <f>IFERROR(Table1[[#This Row],[Total Sales]]/Table1[[#This Row],[Units Sold]],4)</f>
        <v>54</v>
      </c>
      <c r="R7382" s="4">
        <f>IFERROR(Table1[[#This Row],[Operating Profit]]/Table1[[#This Row],[Units Sold]],0)</f>
        <v>28.62</v>
      </c>
      <c r="S7382" s="4">
        <f>IFERROR((Table1[[#This Row],[Total Sales]]-Table1[[#This Row],[Operating Profit]])/Table1[[#This Row],[Units Sold]],0)</f>
        <v>25.38</v>
      </c>
      <c r="T7382" s="4" t="str">
        <f>IF(Table1[[#This Row],[Profit per unit]]&gt;$V$8,"Premium","Mass")</f>
        <v>Mass</v>
      </c>
      <c r="U7382" s="4"/>
    </row>
    <row r="7383" spans="2:21" ht="14.25" customHeight="1" x14ac:dyDescent="0.3">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c r="O7383" s="4" t="str">
        <f>TEXT(Table1[[#This Row],[Invoice Date]],"mmm")</f>
        <v>Aug</v>
      </c>
      <c r="P7383" s="4">
        <f>YEAR(Table1[[#This Row],[Invoice Date]])</f>
        <v>2021</v>
      </c>
      <c r="Q7383" s="4">
        <f>IFERROR(Table1[[#This Row],[Total Sales]]/Table1[[#This Row],[Units Sold]],4)</f>
        <v>47</v>
      </c>
      <c r="R7383" s="4">
        <f>IFERROR(Table1[[#This Row],[Operating Profit]]/Table1[[#This Row],[Units Sold]],0)</f>
        <v>22.56</v>
      </c>
      <c r="S7383" s="4">
        <f>IFERROR((Table1[[#This Row],[Total Sales]]-Table1[[#This Row],[Operating Profit]])/Table1[[#This Row],[Units Sold]],0)</f>
        <v>24.440000000000005</v>
      </c>
      <c r="T7383" s="4" t="str">
        <f>IF(Table1[[#This Row],[Profit per unit]]&gt;$V$8,"Premium","Mass")</f>
        <v>Mass</v>
      </c>
      <c r="U7383" s="4"/>
    </row>
    <row r="7384" spans="2:21" ht="14.25" customHeight="1" x14ac:dyDescent="0.3">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c r="O7384" s="4" t="str">
        <f>TEXT(Table1[[#This Row],[Invoice Date]],"mmm")</f>
        <v>Aug</v>
      </c>
      <c r="P7384" s="4">
        <f>YEAR(Table1[[#This Row],[Invoice Date]])</f>
        <v>2021</v>
      </c>
      <c r="Q7384" s="4">
        <f>IFERROR(Table1[[#This Row],[Total Sales]]/Table1[[#This Row],[Units Sold]],4)</f>
        <v>42</v>
      </c>
      <c r="R7384" s="4">
        <f>IFERROR(Table1[[#This Row],[Operating Profit]]/Table1[[#This Row],[Units Sold]],0)</f>
        <v>19.739999999999998</v>
      </c>
      <c r="S7384" s="4">
        <f>IFERROR((Table1[[#This Row],[Total Sales]]-Table1[[#This Row],[Operating Profit]])/Table1[[#This Row],[Units Sold]],0)</f>
        <v>22.26</v>
      </c>
      <c r="T7384" s="4" t="str">
        <f>IF(Table1[[#This Row],[Profit per unit]]&gt;$V$8,"Premium","Mass")</f>
        <v>Mass</v>
      </c>
      <c r="U7384" s="4"/>
    </row>
    <row r="7385" spans="2:21" ht="14.25" customHeight="1" x14ac:dyDescent="0.3">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c r="O7385" s="4" t="str">
        <f>TEXT(Table1[[#This Row],[Invoice Date]],"mmm")</f>
        <v>Aug</v>
      </c>
      <c r="P7385" s="4">
        <f>YEAR(Table1[[#This Row],[Invoice Date]])</f>
        <v>2021</v>
      </c>
      <c r="Q7385" s="4">
        <f>IFERROR(Table1[[#This Row],[Total Sales]]/Table1[[#This Row],[Units Sold]],4)</f>
        <v>37</v>
      </c>
      <c r="R7385" s="4">
        <f>IFERROR(Table1[[#This Row],[Operating Profit]]/Table1[[#This Row],[Units Sold]],0)</f>
        <v>19.98</v>
      </c>
      <c r="S7385" s="4">
        <f>IFERROR((Table1[[#This Row],[Total Sales]]-Table1[[#This Row],[Operating Profit]])/Table1[[#This Row],[Units Sold]],0)</f>
        <v>17.02</v>
      </c>
      <c r="T7385" s="4" t="str">
        <f>IF(Table1[[#This Row],[Profit per unit]]&gt;$V$8,"Premium","Mass")</f>
        <v>Mass</v>
      </c>
      <c r="U7385" s="4"/>
    </row>
    <row r="7386" spans="2:21" ht="14.25" customHeight="1" x14ac:dyDescent="0.3">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c r="O7386" s="4" t="str">
        <f>TEXT(Table1[[#This Row],[Invoice Date]],"mmm")</f>
        <v>Aug</v>
      </c>
      <c r="P7386" s="4">
        <f>YEAR(Table1[[#This Row],[Invoice Date]])</f>
        <v>2021</v>
      </c>
      <c r="Q7386" s="4">
        <f>IFERROR(Table1[[#This Row],[Total Sales]]/Table1[[#This Row],[Units Sold]],4)</f>
        <v>36</v>
      </c>
      <c r="R7386" s="4">
        <f>IFERROR(Table1[[#This Row],[Operating Profit]]/Table1[[#This Row],[Units Sold]],0)</f>
        <v>18.36</v>
      </c>
      <c r="S7386" s="4">
        <f>IFERROR((Table1[[#This Row],[Total Sales]]-Table1[[#This Row],[Operating Profit]])/Table1[[#This Row],[Units Sold]],0)</f>
        <v>17.64</v>
      </c>
      <c r="T7386" s="4" t="str">
        <f>IF(Table1[[#This Row],[Profit per unit]]&gt;$V$8,"Premium","Mass")</f>
        <v>Mass</v>
      </c>
      <c r="U7386" s="4"/>
    </row>
    <row r="7387" spans="2:21" ht="14.25" customHeight="1" x14ac:dyDescent="0.3">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c r="O7387" s="4" t="str">
        <f>TEXT(Table1[[#This Row],[Invoice Date]],"mmm")</f>
        <v>Aug</v>
      </c>
      <c r="P7387" s="4">
        <f>YEAR(Table1[[#This Row],[Invoice Date]])</f>
        <v>2021</v>
      </c>
      <c r="Q7387" s="4">
        <f>IFERROR(Table1[[#This Row],[Total Sales]]/Table1[[#This Row],[Units Sold]],4)</f>
        <v>46</v>
      </c>
      <c r="R7387" s="4">
        <f>IFERROR(Table1[[#This Row],[Operating Profit]]/Table1[[#This Row],[Units Sold]],0)</f>
        <v>19.78</v>
      </c>
      <c r="S7387" s="4">
        <f>IFERROR((Table1[[#This Row],[Total Sales]]-Table1[[#This Row],[Operating Profit]])/Table1[[#This Row],[Units Sold]],0)</f>
        <v>26.22</v>
      </c>
      <c r="T7387" s="4" t="str">
        <f>IF(Table1[[#This Row],[Profit per unit]]&gt;$V$8,"Premium","Mass")</f>
        <v>Mass</v>
      </c>
      <c r="U7387" s="4"/>
    </row>
    <row r="7388" spans="2:21" ht="14.25" customHeight="1" x14ac:dyDescent="0.3">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c r="O7388" s="4" t="str">
        <f>TEXT(Table1[[#This Row],[Invoice Date]],"mmm")</f>
        <v>Aug</v>
      </c>
      <c r="P7388" s="4">
        <f>YEAR(Table1[[#This Row],[Invoice Date]])</f>
        <v>2021</v>
      </c>
      <c r="Q7388" s="4">
        <f>IFERROR(Table1[[#This Row],[Total Sales]]/Table1[[#This Row],[Units Sold]],4)</f>
        <v>52</v>
      </c>
      <c r="R7388" s="4">
        <f>IFERROR(Table1[[#This Row],[Operating Profit]]/Table1[[#This Row],[Units Sold]],0)</f>
        <v>27.560000000000002</v>
      </c>
      <c r="S7388" s="4">
        <f>IFERROR((Table1[[#This Row],[Total Sales]]-Table1[[#This Row],[Operating Profit]])/Table1[[#This Row],[Units Sold]],0)</f>
        <v>24.439999999999998</v>
      </c>
      <c r="T7388" s="4" t="str">
        <f>IF(Table1[[#This Row],[Profit per unit]]&gt;$V$8,"Premium","Mass")</f>
        <v>Mass</v>
      </c>
      <c r="U7388" s="4"/>
    </row>
    <row r="7389" spans="2:21" ht="14.25" customHeight="1" x14ac:dyDescent="0.3">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c r="O7389" s="4" t="str">
        <f>TEXT(Table1[[#This Row],[Invoice Date]],"mmm")</f>
        <v>Sep</v>
      </c>
      <c r="P7389" s="4">
        <f>YEAR(Table1[[#This Row],[Invoice Date]])</f>
        <v>2021</v>
      </c>
      <c r="Q7389" s="4">
        <f>IFERROR(Table1[[#This Row],[Total Sales]]/Table1[[#This Row],[Units Sold]],4)</f>
        <v>46</v>
      </c>
      <c r="R7389" s="4">
        <f>IFERROR(Table1[[#This Row],[Operating Profit]]/Table1[[#This Row],[Units Sold]],0)</f>
        <v>22.54</v>
      </c>
      <c r="S7389" s="4">
        <f>IFERROR((Table1[[#This Row],[Total Sales]]-Table1[[#This Row],[Operating Profit]])/Table1[[#This Row],[Units Sold]],0)</f>
        <v>23.46</v>
      </c>
      <c r="T7389" s="4" t="str">
        <f>IF(Table1[[#This Row],[Profit per unit]]&gt;$V$8,"Premium","Mass")</f>
        <v>Mass</v>
      </c>
      <c r="U7389" s="4"/>
    </row>
    <row r="7390" spans="2:21" ht="14.25" customHeight="1" x14ac:dyDescent="0.3">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c r="O7390" s="4" t="str">
        <f>TEXT(Table1[[#This Row],[Invoice Date]],"mmm")</f>
        <v>Sep</v>
      </c>
      <c r="P7390" s="4">
        <f>YEAR(Table1[[#This Row],[Invoice Date]])</f>
        <v>2021</v>
      </c>
      <c r="Q7390" s="4">
        <f>IFERROR(Table1[[#This Row],[Total Sales]]/Table1[[#This Row],[Units Sold]],4)</f>
        <v>41</v>
      </c>
      <c r="R7390" s="4">
        <f>IFERROR(Table1[[#This Row],[Operating Profit]]/Table1[[#This Row],[Units Sold]],0)</f>
        <v>20.5</v>
      </c>
      <c r="S7390" s="4">
        <f>IFERROR((Table1[[#This Row],[Total Sales]]-Table1[[#This Row],[Operating Profit]])/Table1[[#This Row],[Units Sold]],0)</f>
        <v>20.5</v>
      </c>
      <c r="T7390" s="4" t="str">
        <f>IF(Table1[[#This Row],[Profit per unit]]&gt;$V$8,"Premium","Mass")</f>
        <v>Mass</v>
      </c>
      <c r="U7390" s="4"/>
    </row>
    <row r="7391" spans="2:21" ht="14.25" customHeight="1" x14ac:dyDescent="0.3">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c r="O7391" s="4" t="str">
        <f>TEXT(Table1[[#This Row],[Invoice Date]],"mmm")</f>
        <v>Sep</v>
      </c>
      <c r="P7391" s="4">
        <f>YEAR(Table1[[#This Row],[Invoice Date]])</f>
        <v>2021</v>
      </c>
      <c r="Q7391" s="4">
        <f>IFERROR(Table1[[#This Row],[Total Sales]]/Table1[[#This Row],[Units Sold]],4)</f>
        <v>39</v>
      </c>
      <c r="R7391" s="4">
        <f>IFERROR(Table1[[#This Row],[Operating Profit]]/Table1[[#This Row],[Units Sold]],0)</f>
        <v>20.67</v>
      </c>
      <c r="S7391" s="4">
        <f>IFERROR((Table1[[#This Row],[Total Sales]]-Table1[[#This Row],[Operating Profit]])/Table1[[#This Row],[Units Sold]],0)</f>
        <v>18.329999999999998</v>
      </c>
      <c r="T7391" s="4" t="str">
        <f>IF(Table1[[#This Row],[Profit per unit]]&gt;$V$8,"Premium","Mass")</f>
        <v>Mass</v>
      </c>
      <c r="U7391" s="4"/>
    </row>
    <row r="7392" spans="2:21" ht="14.25" customHeight="1" x14ac:dyDescent="0.3">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c r="O7392" s="4" t="str">
        <f>TEXT(Table1[[#This Row],[Invoice Date]],"mmm")</f>
        <v>Sep</v>
      </c>
      <c r="P7392" s="4">
        <f>YEAR(Table1[[#This Row],[Invoice Date]])</f>
        <v>2021</v>
      </c>
      <c r="Q7392" s="4">
        <f>IFERROR(Table1[[#This Row],[Total Sales]]/Table1[[#This Row],[Units Sold]],4)</f>
        <v>37</v>
      </c>
      <c r="R7392" s="4">
        <f>IFERROR(Table1[[#This Row],[Operating Profit]]/Table1[[#This Row],[Units Sold]],0)</f>
        <v>19.610000000000003</v>
      </c>
      <c r="S7392" s="4">
        <f>IFERROR((Table1[[#This Row],[Total Sales]]-Table1[[#This Row],[Operating Profit]])/Table1[[#This Row],[Units Sold]],0)</f>
        <v>17.389999999999997</v>
      </c>
      <c r="T7392" s="4" t="str">
        <f>IF(Table1[[#This Row],[Profit per unit]]&gt;$V$8,"Premium","Mass")</f>
        <v>Mass</v>
      </c>
      <c r="U7392" s="4"/>
    </row>
    <row r="7393" spans="2:21" ht="14.25" customHeight="1" x14ac:dyDescent="0.3">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c r="O7393" s="4" t="str">
        <f>TEXT(Table1[[#This Row],[Invoice Date]],"mmm")</f>
        <v>Sep</v>
      </c>
      <c r="P7393" s="4">
        <f>YEAR(Table1[[#This Row],[Invoice Date]])</f>
        <v>2021</v>
      </c>
      <c r="Q7393" s="4">
        <f>IFERROR(Table1[[#This Row],[Total Sales]]/Table1[[#This Row],[Units Sold]],4)</f>
        <v>47</v>
      </c>
      <c r="R7393" s="4">
        <f>IFERROR(Table1[[#This Row],[Operating Profit]]/Table1[[#This Row],[Units Sold]],0)</f>
        <v>19.27</v>
      </c>
      <c r="S7393" s="4">
        <f>IFERROR((Table1[[#This Row],[Total Sales]]-Table1[[#This Row],[Operating Profit]])/Table1[[#This Row],[Units Sold]],0)</f>
        <v>27.73</v>
      </c>
      <c r="T7393" s="4" t="str">
        <f>IF(Table1[[#This Row],[Profit per unit]]&gt;$V$8,"Premium","Mass")</f>
        <v>Mass</v>
      </c>
      <c r="U7393" s="4"/>
    </row>
    <row r="7394" spans="2:21" ht="14.25" customHeight="1" x14ac:dyDescent="0.3">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c r="O7394" s="4" t="str">
        <f>TEXT(Table1[[#This Row],[Invoice Date]],"mmm")</f>
        <v>Sep</v>
      </c>
      <c r="P7394" s="4">
        <f>YEAR(Table1[[#This Row],[Invoice Date]])</f>
        <v>2021</v>
      </c>
      <c r="Q7394" s="4">
        <f>IFERROR(Table1[[#This Row],[Total Sales]]/Table1[[#This Row],[Units Sold]],4)</f>
        <v>50</v>
      </c>
      <c r="R7394" s="4">
        <f>IFERROR(Table1[[#This Row],[Operating Profit]]/Table1[[#This Row],[Units Sold]],0)</f>
        <v>26.5</v>
      </c>
      <c r="S7394" s="4">
        <f>IFERROR((Table1[[#This Row],[Total Sales]]-Table1[[#This Row],[Operating Profit]])/Table1[[#This Row],[Units Sold]],0)</f>
        <v>23.5</v>
      </c>
      <c r="T7394" s="4" t="str">
        <f>IF(Table1[[#This Row],[Profit per unit]]&gt;$V$8,"Premium","Mass")</f>
        <v>Mass</v>
      </c>
      <c r="U7394" s="4"/>
    </row>
    <row r="7395" spans="2:21" ht="14.25" customHeight="1" x14ac:dyDescent="0.3">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c r="O7395" s="4" t="str">
        <f>TEXT(Table1[[#This Row],[Invoice Date]],"mmm")</f>
        <v>Oct</v>
      </c>
      <c r="P7395" s="4">
        <f>YEAR(Table1[[#This Row],[Invoice Date]])</f>
        <v>2021</v>
      </c>
      <c r="Q7395" s="4">
        <f>IFERROR(Table1[[#This Row],[Total Sales]]/Table1[[#This Row],[Units Sold]],4)</f>
        <v>53</v>
      </c>
      <c r="R7395" s="4">
        <f>IFERROR(Table1[[#This Row],[Operating Profit]]/Table1[[#This Row],[Units Sold]],0)</f>
        <v>24.38</v>
      </c>
      <c r="S7395" s="4">
        <f>IFERROR((Table1[[#This Row],[Total Sales]]-Table1[[#This Row],[Operating Profit]])/Table1[[#This Row],[Units Sold]],0)</f>
        <v>28.62</v>
      </c>
      <c r="T7395" s="4" t="str">
        <f>IF(Table1[[#This Row],[Profit per unit]]&gt;$V$8,"Premium","Mass")</f>
        <v>Mass</v>
      </c>
      <c r="U7395" s="4"/>
    </row>
    <row r="7396" spans="2:21" ht="14.25" customHeight="1" x14ac:dyDescent="0.3">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c r="O7396" s="4" t="str">
        <f>TEXT(Table1[[#This Row],[Invoice Date]],"mmm")</f>
        <v>Oct</v>
      </c>
      <c r="P7396" s="4">
        <f>YEAR(Table1[[#This Row],[Invoice Date]])</f>
        <v>2021</v>
      </c>
      <c r="Q7396" s="4">
        <f>IFERROR(Table1[[#This Row],[Total Sales]]/Table1[[#This Row],[Units Sold]],4)</f>
        <v>48</v>
      </c>
      <c r="R7396" s="4">
        <f>IFERROR(Table1[[#This Row],[Operating Profit]]/Table1[[#This Row],[Units Sold]],0)</f>
        <v>24</v>
      </c>
      <c r="S7396" s="4">
        <f>IFERROR((Table1[[#This Row],[Total Sales]]-Table1[[#This Row],[Operating Profit]])/Table1[[#This Row],[Units Sold]],0)</f>
        <v>24</v>
      </c>
      <c r="T7396" s="4" t="str">
        <f>IF(Table1[[#This Row],[Profit per unit]]&gt;$V$8,"Premium","Mass")</f>
        <v>Mass</v>
      </c>
      <c r="U7396" s="4"/>
    </row>
    <row r="7397" spans="2:21" ht="14.25" customHeight="1" x14ac:dyDescent="0.3">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c r="O7397" s="4" t="str">
        <f>TEXT(Table1[[#This Row],[Invoice Date]],"mmm")</f>
        <v>Oct</v>
      </c>
      <c r="P7397" s="4">
        <f>YEAR(Table1[[#This Row],[Invoice Date]])</f>
        <v>2021</v>
      </c>
      <c r="Q7397" s="4">
        <f>IFERROR(Table1[[#This Row],[Total Sales]]/Table1[[#This Row],[Units Sold]],4)</f>
        <v>46</v>
      </c>
      <c r="R7397" s="4">
        <f>IFERROR(Table1[[#This Row],[Operating Profit]]/Table1[[#This Row],[Units Sold]],0)</f>
        <v>23</v>
      </c>
      <c r="S7397" s="4">
        <f>IFERROR((Table1[[#This Row],[Total Sales]]-Table1[[#This Row],[Operating Profit]])/Table1[[#This Row],[Units Sold]],0)</f>
        <v>23</v>
      </c>
      <c r="T7397" s="4" t="str">
        <f>IF(Table1[[#This Row],[Profit per unit]]&gt;$V$8,"Premium","Mass")</f>
        <v>Mass</v>
      </c>
      <c r="U7397" s="4"/>
    </row>
    <row r="7398" spans="2:21" ht="14.25" customHeight="1" x14ac:dyDescent="0.3">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c r="O7398" s="4" t="str">
        <f>TEXT(Table1[[#This Row],[Invoice Date]],"mmm")</f>
        <v>Oct</v>
      </c>
      <c r="P7398" s="4">
        <f>YEAR(Table1[[#This Row],[Invoice Date]])</f>
        <v>2021</v>
      </c>
      <c r="Q7398" s="4">
        <f>IFERROR(Table1[[#This Row],[Total Sales]]/Table1[[#This Row],[Units Sold]],4)</f>
        <v>48</v>
      </c>
      <c r="R7398" s="4">
        <f>IFERROR(Table1[[#This Row],[Operating Profit]]/Table1[[#This Row],[Units Sold]],0)</f>
        <v>24.96</v>
      </c>
      <c r="S7398" s="4">
        <f>IFERROR((Table1[[#This Row],[Total Sales]]-Table1[[#This Row],[Operating Profit]])/Table1[[#This Row],[Units Sold]],0)</f>
        <v>23.04</v>
      </c>
      <c r="T7398" s="4" t="str">
        <f>IF(Table1[[#This Row],[Profit per unit]]&gt;$V$8,"Premium","Mass")</f>
        <v>Mass</v>
      </c>
      <c r="U7398" s="4"/>
    </row>
    <row r="7399" spans="2:21" ht="14.25" customHeight="1" x14ac:dyDescent="0.3">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c r="O7399" s="4" t="str">
        <f>TEXT(Table1[[#This Row],[Invoice Date]],"mmm")</f>
        <v>Oct</v>
      </c>
      <c r="P7399" s="4">
        <f>YEAR(Table1[[#This Row],[Invoice Date]])</f>
        <v>2021</v>
      </c>
      <c r="Q7399" s="4">
        <f>IFERROR(Table1[[#This Row],[Total Sales]]/Table1[[#This Row],[Units Sold]],4)</f>
        <v>58</v>
      </c>
      <c r="R7399" s="4">
        <f>IFERROR(Table1[[#This Row],[Operating Profit]]/Table1[[#This Row],[Units Sold]],0)</f>
        <v>23.78</v>
      </c>
      <c r="S7399" s="4">
        <f>IFERROR((Table1[[#This Row],[Total Sales]]-Table1[[#This Row],[Operating Profit]])/Table1[[#This Row],[Units Sold]],0)</f>
        <v>34.220000000000006</v>
      </c>
      <c r="T7399" s="4" t="str">
        <f>IF(Table1[[#This Row],[Profit per unit]]&gt;$V$8,"Premium","Mass")</f>
        <v>Mass</v>
      </c>
      <c r="U7399" s="4"/>
    </row>
    <row r="7400" spans="2:21" ht="14.25" customHeight="1" x14ac:dyDescent="0.3">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c r="O7400" s="4" t="str">
        <f>TEXT(Table1[[#This Row],[Invoice Date]],"mmm")</f>
        <v>Oct</v>
      </c>
      <c r="P7400" s="4">
        <f>YEAR(Table1[[#This Row],[Invoice Date]])</f>
        <v>2021</v>
      </c>
      <c r="Q7400" s="4">
        <f>IFERROR(Table1[[#This Row],[Total Sales]]/Table1[[#This Row],[Units Sold]],4)</f>
        <v>62</v>
      </c>
      <c r="R7400" s="4">
        <f>IFERROR(Table1[[#This Row],[Operating Profit]]/Table1[[#This Row],[Units Sold]],0)</f>
        <v>32.86</v>
      </c>
      <c r="S7400" s="4">
        <f>IFERROR((Table1[[#This Row],[Total Sales]]-Table1[[#This Row],[Operating Profit]])/Table1[[#This Row],[Units Sold]],0)</f>
        <v>29.14</v>
      </c>
      <c r="T7400" s="4" t="str">
        <f>IF(Table1[[#This Row],[Profit per unit]]&gt;$V$8,"Premium","Mass")</f>
        <v>Mass</v>
      </c>
      <c r="U7400" s="4"/>
    </row>
    <row r="7401" spans="2:21" ht="14.25" customHeight="1" x14ac:dyDescent="0.3">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c r="O7401" s="4" t="str">
        <f>TEXT(Table1[[#This Row],[Invoice Date]],"mmm")</f>
        <v>Nov</v>
      </c>
      <c r="P7401" s="4">
        <f>YEAR(Table1[[#This Row],[Invoice Date]])</f>
        <v>2021</v>
      </c>
      <c r="Q7401" s="4">
        <f>IFERROR(Table1[[#This Row],[Total Sales]]/Table1[[#This Row],[Units Sold]],4)</f>
        <v>59</v>
      </c>
      <c r="R7401" s="4">
        <f>IFERROR(Table1[[#This Row],[Operating Profit]]/Table1[[#This Row],[Units Sold]],0)</f>
        <v>28.32</v>
      </c>
      <c r="S7401" s="4">
        <f>IFERROR((Table1[[#This Row],[Total Sales]]-Table1[[#This Row],[Operating Profit]])/Table1[[#This Row],[Units Sold]],0)</f>
        <v>30.68</v>
      </c>
      <c r="T7401" s="4" t="str">
        <f>IF(Table1[[#This Row],[Profit per unit]]&gt;$V$8,"Premium","Mass")</f>
        <v>Mass</v>
      </c>
      <c r="U7401" s="4"/>
    </row>
    <row r="7402" spans="2:21" ht="14.25" customHeight="1" x14ac:dyDescent="0.3">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c r="O7402" s="4" t="str">
        <f>TEXT(Table1[[#This Row],[Invoice Date]],"mmm")</f>
        <v>Nov</v>
      </c>
      <c r="P7402" s="4">
        <f>YEAR(Table1[[#This Row],[Invoice Date]])</f>
        <v>2021</v>
      </c>
      <c r="Q7402" s="4">
        <f>IFERROR(Table1[[#This Row],[Total Sales]]/Table1[[#This Row],[Units Sold]],4)</f>
        <v>46</v>
      </c>
      <c r="R7402" s="4">
        <f>IFERROR(Table1[[#This Row],[Operating Profit]]/Table1[[#This Row],[Units Sold]],0)</f>
        <v>22.54</v>
      </c>
      <c r="S7402" s="4">
        <f>IFERROR((Table1[[#This Row],[Total Sales]]-Table1[[#This Row],[Operating Profit]])/Table1[[#This Row],[Units Sold]],0)</f>
        <v>23.46</v>
      </c>
      <c r="T7402" s="4" t="str">
        <f>IF(Table1[[#This Row],[Profit per unit]]&gt;$V$8,"Premium","Mass")</f>
        <v>Mass</v>
      </c>
      <c r="U7402" s="4"/>
    </row>
    <row r="7403" spans="2:21" ht="14.25" customHeight="1" x14ac:dyDescent="0.3">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c r="O7403" s="4" t="str">
        <f>TEXT(Table1[[#This Row],[Invoice Date]],"mmm")</f>
        <v>Nov</v>
      </c>
      <c r="P7403" s="4">
        <f>YEAR(Table1[[#This Row],[Invoice Date]])</f>
        <v>2021</v>
      </c>
      <c r="Q7403" s="4">
        <f>IFERROR(Table1[[#This Row],[Total Sales]]/Table1[[#This Row],[Units Sold]],4)</f>
        <v>48</v>
      </c>
      <c r="R7403" s="4">
        <f>IFERROR(Table1[[#This Row],[Operating Profit]]/Table1[[#This Row],[Units Sold]],0)</f>
        <v>24.48</v>
      </c>
      <c r="S7403" s="4">
        <f>IFERROR((Table1[[#This Row],[Total Sales]]-Table1[[#This Row],[Operating Profit]])/Table1[[#This Row],[Units Sold]],0)</f>
        <v>23.52</v>
      </c>
      <c r="T7403" s="4" t="str">
        <f>IF(Table1[[#This Row],[Profit per unit]]&gt;$V$8,"Premium","Mass")</f>
        <v>Mass</v>
      </c>
      <c r="U7403" s="4"/>
    </row>
    <row r="7404" spans="2:21" ht="14.25" customHeight="1" x14ac:dyDescent="0.3">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c r="O7404" s="4" t="str">
        <f>TEXT(Table1[[#This Row],[Invoice Date]],"mmm")</f>
        <v>Nov</v>
      </c>
      <c r="P7404" s="4">
        <f>YEAR(Table1[[#This Row],[Invoice Date]])</f>
        <v>2021</v>
      </c>
      <c r="Q7404" s="4">
        <f>IFERROR(Table1[[#This Row],[Total Sales]]/Table1[[#This Row],[Units Sold]],4)</f>
        <v>49</v>
      </c>
      <c r="R7404" s="4">
        <f>IFERROR(Table1[[#This Row],[Operating Profit]]/Table1[[#This Row],[Units Sold]],0)</f>
        <v>26.950000000000003</v>
      </c>
      <c r="S7404" s="4">
        <f>IFERROR((Table1[[#This Row],[Total Sales]]-Table1[[#This Row],[Operating Profit]])/Table1[[#This Row],[Units Sold]],0)</f>
        <v>22.049999999999997</v>
      </c>
      <c r="T7404" s="4" t="str">
        <f>IF(Table1[[#This Row],[Profit per unit]]&gt;$V$8,"Premium","Mass")</f>
        <v>Mass</v>
      </c>
      <c r="U7404" s="4"/>
    </row>
    <row r="7405" spans="2:21" ht="14.25" customHeight="1" x14ac:dyDescent="0.3">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c r="O7405" s="4" t="str">
        <f>TEXT(Table1[[#This Row],[Invoice Date]],"mmm")</f>
        <v>Nov</v>
      </c>
      <c r="P7405" s="4">
        <f>YEAR(Table1[[#This Row],[Invoice Date]])</f>
        <v>2021</v>
      </c>
      <c r="Q7405" s="4">
        <f>IFERROR(Table1[[#This Row],[Total Sales]]/Table1[[#This Row],[Units Sold]],4)</f>
        <v>55</v>
      </c>
      <c r="R7405" s="4">
        <f>IFERROR(Table1[[#This Row],[Operating Profit]]/Table1[[#This Row],[Units Sold]],0)</f>
        <v>24.2</v>
      </c>
      <c r="S7405" s="4">
        <f>IFERROR((Table1[[#This Row],[Total Sales]]-Table1[[#This Row],[Operating Profit]])/Table1[[#This Row],[Units Sold]],0)</f>
        <v>30.8</v>
      </c>
      <c r="T7405" s="4" t="str">
        <f>IF(Table1[[#This Row],[Profit per unit]]&gt;$V$8,"Premium","Mass")</f>
        <v>Mass</v>
      </c>
      <c r="U7405" s="4"/>
    </row>
    <row r="7406" spans="2:21" ht="14.25" customHeight="1" x14ac:dyDescent="0.3">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c r="O7406" s="4" t="str">
        <f>TEXT(Table1[[#This Row],[Invoice Date]],"mmm")</f>
        <v>Nov</v>
      </c>
      <c r="P7406" s="4">
        <f>YEAR(Table1[[#This Row],[Invoice Date]])</f>
        <v>2021</v>
      </c>
      <c r="Q7406" s="4">
        <f>IFERROR(Table1[[#This Row],[Total Sales]]/Table1[[#This Row],[Units Sold]],4)</f>
        <v>59</v>
      </c>
      <c r="R7406" s="4">
        <f>IFERROR(Table1[[#This Row],[Operating Profit]]/Table1[[#This Row],[Units Sold]],0)</f>
        <v>31.270000000000003</v>
      </c>
      <c r="S7406" s="4">
        <f>IFERROR((Table1[[#This Row],[Total Sales]]-Table1[[#This Row],[Operating Profit]])/Table1[[#This Row],[Units Sold]],0)</f>
        <v>27.729999999999997</v>
      </c>
      <c r="T7406" s="4" t="str">
        <f>IF(Table1[[#This Row],[Profit per unit]]&gt;$V$8,"Premium","Mass")</f>
        <v>Mass</v>
      </c>
      <c r="U7406" s="4"/>
    </row>
    <row r="7407" spans="2:21" ht="14.25" customHeight="1" x14ac:dyDescent="0.3">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c r="O7407" s="4" t="str">
        <f>TEXT(Table1[[#This Row],[Invoice Date]],"mmm")</f>
        <v>Dec</v>
      </c>
      <c r="P7407" s="4">
        <f>YEAR(Table1[[#This Row],[Invoice Date]])</f>
        <v>2021</v>
      </c>
      <c r="Q7407" s="4">
        <f>IFERROR(Table1[[#This Row],[Total Sales]]/Table1[[#This Row],[Units Sold]],4)</f>
        <v>55</v>
      </c>
      <c r="R7407" s="4">
        <f>IFERROR(Table1[[#This Row],[Operating Profit]]/Table1[[#This Row],[Units Sold]],0)</f>
        <v>26.4</v>
      </c>
      <c r="S7407" s="4">
        <f>IFERROR((Table1[[#This Row],[Total Sales]]-Table1[[#This Row],[Operating Profit]])/Table1[[#This Row],[Units Sold]],0)</f>
        <v>28.599999999999998</v>
      </c>
      <c r="T7407" s="4" t="str">
        <f>IF(Table1[[#This Row],[Profit per unit]]&gt;$V$8,"Premium","Mass")</f>
        <v>Mass</v>
      </c>
      <c r="U7407" s="4"/>
    </row>
    <row r="7408" spans="2:21" ht="14.25" customHeight="1" x14ac:dyDescent="0.3">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c r="O7408" s="4" t="str">
        <f>TEXT(Table1[[#This Row],[Invoice Date]],"mmm")</f>
        <v>Dec</v>
      </c>
      <c r="P7408" s="4">
        <f>YEAR(Table1[[#This Row],[Invoice Date]])</f>
        <v>2021</v>
      </c>
      <c r="Q7408" s="4">
        <f>IFERROR(Table1[[#This Row],[Total Sales]]/Table1[[#This Row],[Units Sold]],4)</f>
        <v>49</v>
      </c>
      <c r="R7408" s="4">
        <f>IFERROR(Table1[[#This Row],[Operating Profit]]/Table1[[#This Row],[Units Sold]],0)</f>
        <v>23.52</v>
      </c>
      <c r="S7408" s="4">
        <f>IFERROR((Table1[[#This Row],[Total Sales]]-Table1[[#This Row],[Operating Profit]])/Table1[[#This Row],[Units Sold]],0)</f>
        <v>25.48</v>
      </c>
      <c r="T7408" s="4" t="str">
        <f>IF(Table1[[#This Row],[Profit per unit]]&gt;$V$8,"Premium","Mass")</f>
        <v>Mass</v>
      </c>
      <c r="U7408" s="4"/>
    </row>
    <row r="7409" spans="2:21" ht="14.25" customHeight="1" x14ac:dyDescent="0.3">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c r="O7409" s="4" t="str">
        <f>TEXT(Table1[[#This Row],[Invoice Date]],"mmm")</f>
        <v>Dec</v>
      </c>
      <c r="P7409" s="4">
        <f>YEAR(Table1[[#This Row],[Invoice Date]])</f>
        <v>2021</v>
      </c>
      <c r="Q7409" s="4">
        <f>IFERROR(Table1[[#This Row],[Total Sales]]/Table1[[#This Row],[Units Sold]],4)</f>
        <v>49</v>
      </c>
      <c r="R7409" s="4">
        <f>IFERROR(Table1[[#This Row],[Operating Profit]]/Table1[[#This Row],[Units Sold]],0)</f>
        <v>24.5</v>
      </c>
      <c r="S7409" s="4">
        <f>IFERROR((Table1[[#This Row],[Total Sales]]-Table1[[#This Row],[Operating Profit]])/Table1[[#This Row],[Units Sold]],0)</f>
        <v>24.5</v>
      </c>
      <c r="T7409" s="4" t="str">
        <f>IF(Table1[[#This Row],[Profit per unit]]&gt;$V$8,"Premium","Mass")</f>
        <v>Mass</v>
      </c>
      <c r="U7409" s="4"/>
    </row>
    <row r="7410" spans="2:21" ht="14.25" customHeight="1" x14ac:dyDescent="0.3">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c r="O7410" s="4" t="str">
        <f>TEXT(Table1[[#This Row],[Invoice Date]],"mmm")</f>
        <v>Dec</v>
      </c>
      <c r="P7410" s="4">
        <f>YEAR(Table1[[#This Row],[Invoice Date]])</f>
        <v>2021</v>
      </c>
      <c r="Q7410" s="4">
        <f>IFERROR(Table1[[#This Row],[Total Sales]]/Table1[[#This Row],[Units Sold]],4)</f>
        <v>47</v>
      </c>
      <c r="R7410" s="4">
        <f>IFERROR(Table1[[#This Row],[Operating Profit]]/Table1[[#This Row],[Units Sold]],0)</f>
        <v>23.97</v>
      </c>
      <c r="S7410" s="4">
        <f>IFERROR((Table1[[#This Row],[Total Sales]]-Table1[[#This Row],[Operating Profit]])/Table1[[#This Row],[Units Sold]],0)</f>
        <v>23.03</v>
      </c>
      <c r="T7410" s="4" t="str">
        <f>IF(Table1[[#This Row],[Profit per unit]]&gt;$V$8,"Premium","Mass")</f>
        <v>Mass</v>
      </c>
      <c r="U7410" s="4"/>
    </row>
    <row r="7411" spans="2:21" ht="14.25" customHeight="1" x14ac:dyDescent="0.3">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c r="O7411" s="4" t="str">
        <f>TEXT(Table1[[#This Row],[Invoice Date]],"mmm")</f>
        <v>Dec</v>
      </c>
      <c r="P7411" s="4">
        <f>YEAR(Table1[[#This Row],[Invoice Date]])</f>
        <v>2021</v>
      </c>
      <c r="Q7411" s="4">
        <f>IFERROR(Table1[[#This Row],[Total Sales]]/Table1[[#This Row],[Units Sold]],4)</f>
        <v>55</v>
      </c>
      <c r="R7411" s="4">
        <f>IFERROR(Table1[[#This Row],[Operating Profit]]/Table1[[#This Row],[Units Sold]],0)</f>
        <v>24.75</v>
      </c>
      <c r="S7411" s="4">
        <f>IFERROR((Table1[[#This Row],[Total Sales]]-Table1[[#This Row],[Operating Profit]])/Table1[[#This Row],[Units Sold]],0)</f>
        <v>30.25</v>
      </c>
      <c r="T7411" s="4" t="str">
        <f>IF(Table1[[#This Row],[Profit per unit]]&gt;$V$8,"Premium","Mass")</f>
        <v>Mass</v>
      </c>
      <c r="U7411" s="4"/>
    </row>
    <row r="7412" spans="2:21" ht="14.25" customHeight="1" x14ac:dyDescent="0.3">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c r="O7412" s="4" t="str">
        <f>TEXT(Table1[[#This Row],[Invoice Date]],"mmm")</f>
        <v>Dec</v>
      </c>
      <c r="P7412" s="4">
        <f>YEAR(Table1[[#This Row],[Invoice Date]])</f>
        <v>2021</v>
      </c>
      <c r="Q7412" s="4">
        <f>IFERROR(Table1[[#This Row],[Total Sales]]/Table1[[#This Row],[Units Sold]],4)</f>
        <v>59</v>
      </c>
      <c r="R7412" s="4">
        <f>IFERROR(Table1[[#This Row],[Operating Profit]]/Table1[[#This Row],[Units Sold]],0)</f>
        <v>31.860000000000003</v>
      </c>
      <c r="S7412" s="4">
        <f>IFERROR((Table1[[#This Row],[Total Sales]]-Table1[[#This Row],[Operating Profit]])/Table1[[#This Row],[Units Sold]],0)</f>
        <v>27.139999999999997</v>
      </c>
      <c r="T7412" s="4" t="str">
        <f>IF(Table1[[#This Row],[Profit per unit]]&gt;$V$8,"Premium","Mass")</f>
        <v>Mass</v>
      </c>
      <c r="U7412" s="4"/>
    </row>
    <row r="7413" spans="2:21" ht="14.25" customHeight="1" x14ac:dyDescent="0.3">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c r="O7413" s="4" t="str">
        <f>TEXT(Table1[[#This Row],[Invoice Date]],"mmm")</f>
        <v>Jan</v>
      </c>
      <c r="P7413" s="4">
        <f>YEAR(Table1[[#This Row],[Invoice Date]])</f>
        <v>2021</v>
      </c>
      <c r="Q7413" s="4">
        <f>IFERROR(Table1[[#This Row],[Total Sales]]/Table1[[#This Row],[Units Sold]],4)</f>
        <v>38</v>
      </c>
      <c r="R7413" s="4">
        <f>IFERROR(Table1[[#This Row],[Operating Profit]]/Table1[[#This Row],[Units Sold]],0)</f>
        <v>19.38</v>
      </c>
      <c r="S7413" s="4">
        <f>IFERROR((Table1[[#This Row],[Total Sales]]-Table1[[#This Row],[Operating Profit]])/Table1[[#This Row],[Units Sold]],0)</f>
        <v>18.62</v>
      </c>
      <c r="T7413" s="4" t="str">
        <f>IF(Table1[[#This Row],[Profit per unit]]&gt;$V$8,"Premium","Mass")</f>
        <v>Mass</v>
      </c>
      <c r="U7413" s="4"/>
    </row>
    <row r="7414" spans="2:21" ht="14.25" customHeight="1" x14ac:dyDescent="0.3">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c r="O7414" s="4" t="str">
        <f>TEXT(Table1[[#This Row],[Invoice Date]],"mmm")</f>
        <v>Jan</v>
      </c>
      <c r="P7414" s="4">
        <f>YEAR(Table1[[#This Row],[Invoice Date]])</f>
        <v>2021</v>
      </c>
      <c r="Q7414" s="4">
        <f>IFERROR(Table1[[#This Row],[Total Sales]]/Table1[[#This Row],[Units Sold]],4)</f>
        <v>37</v>
      </c>
      <c r="R7414" s="4">
        <f>IFERROR(Table1[[#This Row],[Operating Profit]]/Table1[[#This Row],[Units Sold]],0)</f>
        <v>19.240000000000002</v>
      </c>
      <c r="S7414" s="4">
        <f>IFERROR((Table1[[#This Row],[Total Sales]]-Table1[[#This Row],[Operating Profit]])/Table1[[#This Row],[Units Sold]],0)</f>
        <v>17.759999999999998</v>
      </c>
      <c r="T7414" s="4" t="str">
        <f>IF(Table1[[#This Row],[Profit per unit]]&gt;$V$8,"Premium","Mass")</f>
        <v>Mass</v>
      </c>
      <c r="U7414" s="4"/>
    </row>
    <row r="7415" spans="2:21" ht="14.25" customHeight="1" x14ac:dyDescent="0.3">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c r="O7415" s="4" t="str">
        <f>TEXT(Table1[[#This Row],[Invoice Date]],"mmm")</f>
        <v>Jan</v>
      </c>
      <c r="P7415" s="4">
        <f>YEAR(Table1[[#This Row],[Invoice Date]])</f>
        <v>2021</v>
      </c>
      <c r="Q7415" s="4">
        <f>IFERROR(Table1[[#This Row],[Total Sales]]/Table1[[#This Row],[Units Sold]],4)</f>
        <v>28</v>
      </c>
      <c r="R7415" s="4">
        <f>IFERROR(Table1[[#This Row],[Operating Profit]]/Table1[[#This Row],[Units Sold]],0)</f>
        <v>11.2</v>
      </c>
      <c r="S7415" s="4">
        <f>IFERROR((Table1[[#This Row],[Total Sales]]-Table1[[#This Row],[Operating Profit]])/Table1[[#This Row],[Units Sold]],0)</f>
        <v>16.8</v>
      </c>
      <c r="T7415" s="4" t="str">
        <f>IF(Table1[[#This Row],[Profit per unit]]&gt;$V$8,"Premium","Mass")</f>
        <v>Mass</v>
      </c>
      <c r="U7415" s="4"/>
    </row>
    <row r="7416" spans="2:21" ht="14.25" customHeight="1" x14ac:dyDescent="0.3">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c r="O7416" s="4" t="str">
        <f>TEXT(Table1[[#This Row],[Invoice Date]],"mmm")</f>
        <v>Jan</v>
      </c>
      <c r="P7416" s="4">
        <f>YEAR(Table1[[#This Row],[Invoice Date]])</f>
        <v>2021</v>
      </c>
      <c r="Q7416" s="4">
        <f>IFERROR(Table1[[#This Row],[Total Sales]]/Table1[[#This Row],[Units Sold]],4)</f>
        <v>33</v>
      </c>
      <c r="R7416" s="4">
        <f>IFERROR(Table1[[#This Row],[Operating Profit]]/Table1[[#This Row],[Units Sold]],0)</f>
        <v>14.520000000000001</v>
      </c>
      <c r="S7416" s="4">
        <f>IFERROR((Table1[[#This Row],[Total Sales]]-Table1[[#This Row],[Operating Profit]])/Table1[[#This Row],[Units Sold]],0)</f>
        <v>18.48</v>
      </c>
      <c r="T7416" s="4" t="str">
        <f>IF(Table1[[#This Row],[Profit per unit]]&gt;$V$8,"Premium","Mass")</f>
        <v>Mass</v>
      </c>
      <c r="U7416" s="4"/>
    </row>
    <row r="7417" spans="2:21" ht="14.25" customHeight="1" x14ac:dyDescent="0.3">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c r="O7417" s="4" t="str">
        <f>TEXT(Table1[[#This Row],[Invoice Date]],"mmm")</f>
        <v>Jan</v>
      </c>
      <c r="P7417" s="4">
        <f>YEAR(Table1[[#This Row],[Invoice Date]])</f>
        <v>2021</v>
      </c>
      <c r="Q7417" s="4">
        <f>IFERROR(Table1[[#This Row],[Total Sales]]/Table1[[#This Row],[Units Sold]],4)</f>
        <v>49</v>
      </c>
      <c r="R7417" s="4">
        <f>IFERROR(Table1[[#This Row],[Operating Profit]]/Table1[[#This Row],[Units Sold]],0)</f>
        <v>20.089999999999996</v>
      </c>
      <c r="S7417" s="4">
        <f>IFERROR((Table1[[#This Row],[Total Sales]]-Table1[[#This Row],[Operating Profit]])/Table1[[#This Row],[Units Sold]],0)</f>
        <v>28.910000000000004</v>
      </c>
      <c r="T7417" s="4" t="str">
        <f>IF(Table1[[#This Row],[Profit per unit]]&gt;$V$8,"Premium","Mass")</f>
        <v>Mass</v>
      </c>
      <c r="U7417" s="4"/>
    </row>
    <row r="7418" spans="2:21" ht="14.25" customHeight="1" x14ac:dyDescent="0.3">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c r="O7418" s="4" t="str">
        <f>TEXT(Table1[[#This Row],[Invoice Date]],"mmm")</f>
        <v>Jan</v>
      </c>
      <c r="P7418" s="4">
        <f>YEAR(Table1[[#This Row],[Invoice Date]])</f>
        <v>2021</v>
      </c>
      <c r="Q7418" s="4">
        <f>IFERROR(Table1[[#This Row],[Total Sales]]/Table1[[#This Row],[Units Sold]],4)</f>
        <v>37</v>
      </c>
      <c r="R7418" s="4">
        <f>IFERROR(Table1[[#This Row],[Operating Profit]]/Table1[[#This Row],[Units Sold]],0)</f>
        <v>18.5</v>
      </c>
      <c r="S7418" s="4">
        <f>IFERROR((Table1[[#This Row],[Total Sales]]-Table1[[#This Row],[Operating Profit]])/Table1[[#This Row],[Units Sold]],0)</f>
        <v>18.5</v>
      </c>
      <c r="T7418" s="4" t="str">
        <f>IF(Table1[[#This Row],[Profit per unit]]&gt;$V$8,"Premium","Mass")</f>
        <v>Mass</v>
      </c>
      <c r="U7418" s="4"/>
    </row>
    <row r="7419" spans="2:21" ht="14.25" customHeight="1" x14ac:dyDescent="0.3">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c r="O7419" s="4" t="str">
        <f>TEXT(Table1[[#This Row],[Invoice Date]],"mmm")</f>
        <v>Feb</v>
      </c>
      <c r="P7419" s="4">
        <f>YEAR(Table1[[#This Row],[Invoice Date]])</f>
        <v>2021</v>
      </c>
      <c r="Q7419" s="4">
        <f>IFERROR(Table1[[#This Row],[Total Sales]]/Table1[[#This Row],[Units Sold]],4)</f>
        <v>39</v>
      </c>
      <c r="R7419" s="4">
        <f>IFERROR(Table1[[#This Row],[Operating Profit]]/Table1[[#This Row],[Units Sold]],0)</f>
        <v>19.5</v>
      </c>
      <c r="S7419" s="4">
        <f>IFERROR((Table1[[#This Row],[Total Sales]]-Table1[[#This Row],[Operating Profit]])/Table1[[#This Row],[Units Sold]],0)</f>
        <v>19.5</v>
      </c>
      <c r="T7419" s="4" t="str">
        <f>IF(Table1[[#This Row],[Profit per unit]]&gt;$V$8,"Premium","Mass")</f>
        <v>Mass</v>
      </c>
      <c r="U7419" s="4"/>
    </row>
    <row r="7420" spans="2:21" ht="14.25" customHeight="1" x14ac:dyDescent="0.3">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c r="O7420" s="4" t="str">
        <f>TEXT(Table1[[#This Row],[Invoice Date]],"mmm")</f>
        <v>Feb</v>
      </c>
      <c r="P7420" s="4">
        <f>YEAR(Table1[[#This Row],[Invoice Date]])</f>
        <v>2021</v>
      </c>
      <c r="Q7420" s="4">
        <f>IFERROR(Table1[[#This Row],[Total Sales]]/Table1[[#This Row],[Units Sold]],4)</f>
        <v>37</v>
      </c>
      <c r="R7420" s="4">
        <f>IFERROR(Table1[[#This Row],[Operating Profit]]/Table1[[#This Row],[Units Sold]],0)</f>
        <v>18.5</v>
      </c>
      <c r="S7420" s="4">
        <f>IFERROR((Table1[[#This Row],[Total Sales]]-Table1[[#This Row],[Operating Profit]])/Table1[[#This Row],[Units Sold]],0)</f>
        <v>18.5</v>
      </c>
      <c r="T7420" s="4" t="str">
        <f>IF(Table1[[#This Row],[Profit per unit]]&gt;$V$8,"Premium","Mass")</f>
        <v>Mass</v>
      </c>
      <c r="U7420" s="4"/>
    </row>
    <row r="7421" spans="2:21" ht="14.25" customHeight="1" x14ac:dyDescent="0.3">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c r="O7421" s="4" t="str">
        <f>TEXT(Table1[[#This Row],[Invoice Date]],"mmm")</f>
        <v>Feb</v>
      </c>
      <c r="P7421" s="4">
        <f>YEAR(Table1[[#This Row],[Invoice Date]])</f>
        <v>2021</v>
      </c>
      <c r="Q7421" s="4">
        <f>IFERROR(Table1[[#This Row],[Total Sales]]/Table1[[#This Row],[Units Sold]],4)</f>
        <v>29</v>
      </c>
      <c r="R7421" s="4">
        <f>IFERROR(Table1[[#This Row],[Operating Profit]]/Table1[[#This Row],[Units Sold]],0)</f>
        <v>13.049999999999999</v>
      </c>
      <c r="S7421" s="4">
        <f>IFERROR((Table1[[#This Row],[Total Sales]]-Table1[[#This Row],[Operating Profit]])/Table1[[#This Row],[Units Sold]],0)</f>
        <v>15.95</v>
      </c>
      <c r="T7421" s="4" t="str">
        <f>IF(Table1[[#This Row],[Profit per unit]]&gt;$V$8,"Premium","Mass")</f>
        <v>Mass</v>
      </c>
      <c r="U7421" s="4"/>
    </row>
    <row r="7422" spans="2:21" ht="14.25" customHeight="1" x14ac:dyDescent="0.3">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c r="O7422" s="4" t="str">
        <f>TEXT(Table1[[#This Row],[Invoice Date]],"mmm")</f>
        <v>Feb</v>
      </c>
      <c r="P7422" s="4">
        <f>YEAR(Table1[[#This Row],[Invoice Date]])</f>
        <v>2021</v>
      </c>
      <c r="Q7422" s="4">
        <f>IFERROR(Table1[[#This Row],[Total Sales]]/Table1[[#This Row],[Units Sold]],4)</f>
        <v>32</v>
      </c>
      <c r="R7422" s="4">
        <f>IFERROR(Table1[[#This Row],[Operating Profit]]/Table1[[#This Row],[Units Sold]],0)</f>
        <v>14.08</v>
      </c>
      <c r="S7422" s="4">
        <f>IFERROR((Table1[[#This Row],[Total Sales]]-Table1[[#This Row],[Operating Profit]])/Table1[[#This Row],[Units Sold]],0)</f>
        <v>17.919999999999998</v>
      </c>
      <c r="T7422" s="4" t="str">
        <f>IF(Table1[[#This Row],[Profit per unit]]&gt;$V$8,"Premium","Mass")</f>
        <v>Mass</v>
      </c>
      <c r="U7422" s="4"/>
    </row>
    <row r="7423" spans="2:21" ht="14.25" customHeight="1" x14ac:dyDescent="0.3">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c r="O7423" s="4" t="str">
        <f>TEXT(Table1[[#This Row],[Invoice Date]],"mmm")</f>
        <v>Feb</v>
      </c>
      <c r="P7423" s="4">
        <f>YEAR(Table1[[#This Row],[Invoice Date]])</f>
        <v>2021</v>
      </c>
      <c r="Q7423" s="4">
        <f>IFERROR(Table1[[#This Row],[Total Sales]]/Table1[[#This Row],[Units Sold]],4)</f>
        <v>49</v>
      </c>
      <c r="R7423" s="4">
        <f>IFERROR(Table1[[#This Row],[Operating Profit]]/Table1[[#This Row],[Units Sold]],0)</f>
        <v>21.56</v>
      </c>
      <c r="S7423" s="4">
        <f>IFERROR((Table1[[#This Row],[Total Sales]]-Table1[[#This Row],[Operating Profit]])/Table1[[#This Row],[Units Sold]],0)</f>
        <v>27.44</v>
      </c>
      <c r="T7423" s="4" t="str">
        <f>IF(Table1[[#This Row],[Profit per unit]]&gt;$V$8,"Premium","Mass")</f>
        <v>Mass</v>
      </c>
      <c r="U7423" s="4"/>
    </row>
    <row r="7424" spans="2:21" ht="14.25" customHeight="1" x14ac:dyDescent="0.3">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c r="O7424" s="4" t="str">
        <f>TEXT(Table1[[#This Row],[Invoice Date]],"mmm")</f>
        <v>Feb</v>
      </c>
      <c r="P7424" s="4">
        <f>YEAR(Table1[[#This Row],[Invoice Date]])</f>
        <v>2021</v>
      </c>
      <c r="Q7424" s="4">
        <f>IFERROR(Table1[[#This Row],[Total Sales]]/Table1[[#This Row],[Units Sold]],4)</f>
        <v>39</v>
      </c>
      <c r="R7424" s="4">
        <f>IFERROR(Table1[[#This Row],[Operating Profit]]/Table1[[#This Row],[Units Sold]],0)</f>
        <v>17.549999999999997</v>
      </c>
      <c r="S7424" s="4">
        <f>IFERROR((Table1[[#This Row],[Total Sales]]-Table1[[#This Row],[Operating Profit]])/Table1[[#This Row],[Units Sold]],0)</f>
        <v>21.450000000000003</v>
      </c>
      <c r="T7424" s="4" t="str">
        <f>IF(Table1[[#This Row],[Profit per unit]]&gt;$V$8,"Premium","Mass")</f>
        <v>Mass</v>
      </c>
      <c r="U7424" s="4"/>
    </row>
    <row r="7425" spans="2:21" ht="14.25" customHeight="1" x14ac:dyDescent="0.3">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c r="O7425" s="4" t="str">
        <f>TEXT(Table1[[#This Row],[Invoice Date]],"mmm")</f>
        <v>Mar</v>
      </c>
      <c r="P7425" s="4">
        <f>YEAR(Table1[[#This Row],[Invoice Date]])</f>
        <v>2021</v>
      </c>
      <c r="Q7425" s="4">
        <f>IFERROR(Table1[[#This Row],[Total Sales]]/Table1[[#This Row],[Units Sold]],4)</f>
        <v>39</v>
      </c>
      <c r="R7425" s="4">
        <f>IFERROR(Table1[[#This Row],[Operating Profit]]/Table1[[#This Row],[Units Sold]],0)</f>
        <v>19.5</v>
      </c>
      <c r="S7425" s="4">
        <f>IFERROR((Table1[[#This Row],[Total Sales]]-Table1[[#This Row],[Operating Profit]])/Table1[[#This Row],[Units Sold]],0)</f>
        <v>19.5</v>
      </c>
      <c r="T7425" s="4" t="str">
        <f>IF(Table1[[#This Row],[Profit per unit]]&gt;$V$8,"Premium","Mass")</f>
        <v>Mass</v>
      </c>
      <c r="U7425" s="4"/>
    </row>
    <row r="7426" spans="2:21" ht="14.25" customHeight="1" x14ac:dyDescent="0.3">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c r="O7426" s="4" t="str">
        <f>TEXT(Table1[[#This Row],[Invoice Date]],"mmm")</f>
        <v>Mar</v>
      </c>
      <c r="P7426" s="4">
        <f>YEAR(Table1[[#This Row],[Invoice Date]])</f>
        <v>2021</v>
      </c>
      <c r="Q7426" s="4">
        <f>IFERROR(Table1[[#This Row],[Total Sales]]/Table1[[#This Row],[Units Sold]],4)</f>
        <v>38</v>
      </c>
      <c r="R7426" s="4">
        <f>IFERROR(Table1[[#This Row],[Operating Profit]]/Table1[[#This Row],[Units Sold]],0)</f>
        <v>20.520000000000003</v>
      </c>
      <c r="S7426" s="4">
        <f>IFERROR((Table1[[#This Row],[Total Sales]]-Table1[[#This Row],[Operating Profit]])/Table1[[#This Row],[Units Sold]],0)</f>
        <v>17.479999999999997</v>
      </c>
      <c r="T7426" s="4" t="str">
        <f>IF(Table1[[#This Row],[Profit per unit]]&gt;$V$8,"Premium","Mass")</f>
        <v>Mass</v>
      </c>
      <c r="U7426" s="4"/>
    </row>
    <row r="7427" spans="2:21" ht="14.25" customHeight="1" x14ac:dyDescent="0.3">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c r="O7427" s="4" t="str">
        <f>TEXT(Table1[[#This Row],[Invoice Date]],"mmm")</f>
        <v>Mar</v>
      </c>
      <c r="P7427" s="4">
        <f>YEAR(Table1[[#This Row],[Invoice Date]])</f>
        <v>2021</v>
      </c>
      <c r="Q7427" s="4">
        <f>IFERROR(Table1[[#This Row],[Total Sales]]/Table1[[#This Row],[Units Sold]],4)</f>
        <v>29</v>
      </c>
      <c r="R7427" s="4">
        <f>IFERROR(Table1[[#This Row],[Operating Profit]]/Table1[[#This Row],[Units Sold]],0)</f>
        <v>13.049999999999997</v>
      </c>
      <c r="S7427" s="4">
        <f>IFERROR((Table1[[#This Row],[Total Sales]]-Table1[[#This Row],[Operating Profit]])/Table1[[#This Row],[Units Sold]],0)</f>
        <v>15.950000000000003</v>
      </c>
      <c r="T7427" s="4" t="str">
        <f>IF(Table1[[#This Row],[Profit per unit]]&gt;$V$8,"Premium","Mass")</f>
        <v>Mass</v>
      </c>
      <c r="U7427" s="4"/>
    </row>
    <row r="7428" spans="2:21" ht="14.25" customHeight="1" x14ac:dyDescent="0.3">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c r="O7428" s="4" t="str">
        <f>TEXT(Table1[[#This Row],[Invoice Date]],"mmm")</f>
        <v>Mar</v>
      </c>
      <c r="P7428" s="4">
        <f>YEAR(Table1[[#This Row],[Invoice Date]])</f>
        <v>2021</v>
      </c>
      <c r="Q7428" s="4">
        <f>IFERROR(Table1[[#This Row],[Total Sales]]/Table1[[#This Row],[Units Sold]],4)</f>
        <v>32</v>
      </c>
      <c r="R7428" s="4">
        <f>IFERROR(Table1[[#This Row],[Operating Profit]]/Table1[[#This Row],[Units Sold]],0)</f>
        <v>13.44</v>
      </c>
      <c r="S7428" s="4">
        <f>IFERROR((Table1[[#This Row],[Total Sales]]-Table1[[#This Row],[Operating Profit]])/Table1[[#This Row],[Units Sold]],0)</f>
        <v>18.559999999999999</v>
      </c>
      <c r="T7428" s="4" t="str">
        <f>IF(Table1[[#This Row],[Profit per unit]]&gt;$V$8,"Premium","Mass")</f>
        <v>Mass</v>
      </c>
      <c r="U7428" s="4"/>
    </row>
    <row r="7429" spans="2:21" ht="14.25" customHeight="1" x14ac:dyDescent="0.3">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c r="O7429" s="4" t="str">
        <f>TEXT(Table1[[#This Row],[Invoice Date]],"mmm")</f>
        <v>Mar</v>
      </c>
      <c r="P7429" s="4">
        <f>YEAR(Table1[[#This Row],[Invoice Date]])</f>
        <v>2021</v>
      </c>
      <c r="Q7429" s="4">
        <f>IFERROR(Table1[[#This Row],[Total Sales]]/Table1[[#This Row],[Units Sold]],4)</f>
        <v>48</v>
      </c>
      <c r="R7429" s="4">
        <f>IFERROR(Table1[[#This Row],[Operating Profit]]/Table1[[#This Row],[Units Sold]],0)</f>
        <v>19.200000000000003</v>
      </c>
      <c r="S7429" s="4">
        <f>IFERROR((Table1[[#This Row],[Total Sales]]-Table1[[#This Row],[Operating Profit]])/Table1[[#This Row],[Units Sold]],0)</f>
        <v>28.799999999999994</v>
      </c>
      <c r="T7429" s="4" t="str">
        <f>IF(Table1[[#This Row],[Profit per unit]]&gt;$V$8,"Premium","Mass")</f>
        <v>Mass</v>
      </c>
      <c r="U7429" s="4"/>
    </row>
    <row r="7430" spans="2:21" ht="14.25" customHeight="1" x14ac:dyDescent="0.3">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c r="O7430" s="4" t="str">
        <f>TEXT(Table1[[#This Row],[Invoice Date]],"mmm")</f>
        <v>Mar</v>
      </c>
      <c r="P7430" s="4">
        <f>YEAR(Table1[[#This Row],[Invoice Date]])</f>
        <v>2021</v>
      </c>
      <c r="Q7430" s="4">
        <f>IFERROR(Table1[[#This Row],[Total Sales]]/Table1[[#This Row],[Units Sold]],4)</f>
        <v>38</v>
      </c>
      <c r="R7430" s="4">
        <f>IFERROR(Table1[[#This Row],[Operating Profit]]/Table1[[#This Row],[Units Sold]],0)</f>
        <v>18.62</v>
      </c>
      <c r="S7430" s="4">
        <f>IFERROR((Table1[[#This Row],[Total Sales]]-Table1[[#This Row],[Operating Profit]])/Table1[[#This Row],[Units Sold]],0)</f>
        <v>19.38</v>
      </c>
      <c r="T7430" s="4" t="str">
        <f>IF(Table1[[#This Row],[Profit per unit]]&gt;$V$8,"Premium","Mass")</f>
        <v>Mass</v>
      </c>
      <c r="U7430" s="4"/>
    </row>
    <row r="7431" spans="2:21" ht="14.25" customHeight="1" x14ac:dyDescent="0.3">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c r="O7431" s="4" t="str">
        <f>TEXT(Table1[[#This Row],[Invoice Date]],"mmm")</f>
        <v>Apr</v>
      </c>
      <c r="P7431" s="4">
        <f>YEAR(Table1[[#This Row],[Invoice Date]])</f>
        <v>2021</v>
      </c>
      <c r="Q7431" s="4">
        <f>IFERROR(Table1[[#This Row],[Total Sales]]/Table1[[#This Row],[Units Sold]],4)</f>
        <v>36</v>
      </c>
      <c r="R7431" s="4">
        <f>IFERROR(Table1[[#This Row],[Operating Profit]]/Table1[[#This Row],[Units Sold]],0)</f>
        <v>18</v>
      </c>
      <c r="S7431" s="4">
        <f>IFERROR((Table1[[#This Row],[Total Sales]]-Table1[[#This Row],[Operating Profit]])/Table1[[#This Row],[Units Sold]],0)</f>
        <v>18</v>
      </c>
      <c r="T7431" s="4" t="str">
        <f>IF(Table1[[#This Row],[Profit per unit]]&gt;$V$8,"Premium","Mass")</f>
        <v>Mass</v>
      </c>
      <c r="U7431" s="4"/>
    </row>
    <row r="7432" spans="2:21" ht="14.25" customHeight="1" x14ac:dyDescent="0.3">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c r="O7432" s="4" t="str">
        <f>TEXT(Table1[[#This Row],[Invoice Date]],"mmm")</f>
        <v>Apr</v>
      </c>
      <c r="P7432" s="4">
        <f>YEAR(Table1[[#This Row],[Invoice Date]])</f>
        <v>2021</v>
      </c>
      <c r="Q7432" s="4">
        <f>IFERROR(Table1[[#This Row],[Total Sales]]/Table1[[#This Row],[Units Sold]],4)</f>
        <v>38</v>
      </c>
      <c r="R7432" s="4">
        <f>IFERROR(Table1[[#This Row],[Operating Profit]]/Table1[[#This Row],[Units Sold]],0)</f>
        <v>20.900000000000002</v>
      </c>
      <c r="S7432" s="4">
        <f>IFERROR((Table1[[#This Row],[Total Sales]]-Table1[[#This Row],[Operating Profit]])/Table1[[#This Row],[Units Sold]],0)</f>
        <v>17.099999999999998</v>
      </c>
      <c r="T7432" s="4" t="str">
        <f>IF(Table1[[#This Row],[Profit per unit]]&gt;$V$8,"Premium","Mass")</f>
        <v>Mass</v>
      </c>
      <c r="U7432" s="4"/>
    </row>
    <row r="7433" spans="2:21" ht="14.25" customHeight="1" x14ac:dyDescent="0.3">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c r="O7433" s="4" t="str">
        <f>TEXT(Table1[[#This Row],[Invoice Date]],"mmm")</f>
        <v>Apr</v>
      </c>
      <c r="P7433" s="4">
        <f>YEAR(Table1[[#This Row],[Invoice Date]])</f>
        <v>2021</v>
      </c>
      <c r="Q7433" s="4">
        <f>IFERROR(Table1[[#This Row],[Total Sales]]/Table1[[#This Row],[Units Sold]],4)</f>
        <v>29</v>
      </c>
      <c r="R7433" s="4">
        <f>IFERROR(Table1[[#This Row],[Operating Profit]]/Table1[[#This Row],[Units Sold]],0)</f>
        <v>12.469999999999999</v>
      </c>
      <c r="S7433" s="4">
        <f>IFERROR((Table1[[#This Row],[Total Sales]]-Table1[[#This Row],[Operating Profit]])/Table1[[#This Row],[Units Sold]],0)</f>
        <v>16.53</v>
      </c>
      <c r="T7433" s="4" t="str">
        <f>IF(Table1[[#This Row],[Profit per unit]]&gt;$V$8,"Premium","Mass")</f>
        <v>Mass</v>
      </c>
      <c r="U7433" s="4"/>
    </row>
    <row r="7434" spans="2:21" ht="14.25" customHeight="1" x14ac:dyDescent="0.3">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c r="O7434" s="4" t="str">
        <f>TEXT(Table1[[#This Row],[Invoice Date]],"mmm")</f>
        <v>Apr</v>
      </c>
      <c r="P7434" s="4">
        <f>YEAR(Table1[[#This Row],[Invoice Date]])</f>
        <v>2021</v>
      </c>
      <c r="Q7434" s="4">
        <f>IFERROR(Table1[[#This Row],[Total Sales]]/Table1[[#This Row],[Units Sold]],4)</f>
        <v>32</v>
      </c>
      <c r="R7434" s="4">
        <f>IFERROR(Table1[[#This Row],[Operating Profit]]/Table1[[#This Row],[Units Sold]],0)</f>
        <v>14.399999999999999</v>
      </c>
      <c r="S7434" s="4">
        <f>IFERROR((Table1[[#This Row],[Total Sales]]-Table1[[#This Row],[Operating Profit]])/Table1[[#This Row],[Units Sold]],0)</f>
        <v>17.600000000000001</v>
      </c>
      <c r="T7434" s="4" t="str">
        <f>IF(Table1[[#This Row],[Profit per unit]]&gt;$V$8,"Premium","Mass")</f>
        <v>Mass</v>
      </c>
      <c r="U7434" s="4"/>
    </row>
    <row r="7435" spans="2:21" ht="14.25" customHeight="1" x14ac:dyDescent="0.3">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c r="O7435" s="4" t="str">
        <f>TEXT(Table1[[#This Row],[Invoice Date]],"mmm")</f>
        <v>Apr</v>
      </c>
      <c r="P7435" s="4">
        <f>YEAR(Table1[[#This Row],[Invoice Date]])</f>
        <v>2021</v>
      </c>
      <c r="Q7435" s="4">
        <f>IFERROR(Table1[[#This Row],[Total Sales]]/Table1[[#This Row],[Units Sold]],4)</f>
        <v>46</v>
      </c>
      <c r="R7435" s="4">
        <f>IFERROR(Table1[[#This Row],[Operating Profit]]/Table1[[#This Row],[Units Sold]],0)</f>
        <v>20.699999999999996</v>
      </c>
      <c r="S7435" s="4">
        <f>IFERROR((Table1[[#This Row],[Total Sales]]-Table1[[#This Row],[Operating Profit]])/Table1[[#This Row],[Units Sold]],0)</f>
        <v>25.300000000000004</v>
      </c>
      <c r="T7435" s="4" t="str">
        <f>IF(Table1[[#This Row],[Profit per unit]]&gt;$V$8,"Premium","Mass")</f>
        <v>Mass</v>
      </c>
      <c r="U7435" s="4"/>
    </row>
    <row r="7436" spans="2:21" ht="14.25" customHeight="1" x14ac:dyDescent="0.3">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c r="O7436" s="4" t="str">
        <f>TEXT(Table1[[#This Row],[Invoice Date]],"mmm")</f>
        <v>Apr</v>
      </c>
      <c r="P7436" s="4">
        <f>YEAR(Table1[[#This Row],[Invoice Date]])</f>
        <v>2021</v>
      </c>
      <c r="Q7436" s="4">
        <f>IFERROR(Table1[[#This Row],[Total Sales]]/Table1[[#This Row],[Units Sold]],4)</f>
        <v>36</v>
      </c>
      <c r="R7436" s="4">
        <f>IFERROR(Table1[[#This Row],[Operating Profit]]/Table1[[#This Row],[Units Sold]],0)</f>
        <v>18</v>
      </c>
      <c r="S7436" s="4">
        <f>IFERROR((Table1[[#This Row],[Total Sales]]-Table1[[#This Row],[Operating Profit]])/Table1[[#This Row],[Units Sold]],0)</f>
        <v>18</v>
      </c>
      <c r="T7436" s="4" t="str">
        <f>IF(Table1[[#This Row],[Profit per unit]]&gt;$V$8,"Premium","Mass")</f>
        <v>Mass</v>
      </c>
      <c r="U7436" s="4"/>
    </row>
    <row r="7437" spans="2:21" ht="14.25" customHeight="1" x14ac:dyDescent="0.3">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c r="O7437" s="4" t="str">
        <f>TEXT(Table1[[#This Row],[Invoice Date]],"mmm")</f>
        <v>May</v>
      </c>
      <c r="P7437" s="4">
        <f>YEAR(Table1[[#This Row],[Invoice Date]])</f>
        <v>2021</v>
      </c>
      <c r="Q7437" s="4">
        <f>IFERROR(Table1[[#This Row],[Total Sales]]/Table1[[#This Row],[Units Sold]],4)</f>
        <v>54</v>
      </c>
      <c r="R7437" s="4">
        <f>IFERROR(Table1[[#This Row],[Operating Profit]]/Table1[[#This Row],[Units Sold]],0)</f>
        <v>27.540000000000003</v>
      </c>
      <c r="S7437" s="4">
        <f>IFERROR((Table1[[#This Row],[Total Sales]]-Table1[[#This Row],[Operating Profit]])/Table1[[#This Row],[Units Sold]],0)</f>
        <v>26.459999999999997</v>
      </c>
      <c r="T7437" s="4" t="str">
        <f>IF(Table1[[#This Row],[Profit per unit]]&gt;$V$8,"Premium","Mass")</f>
        <v>Mass</v>
      </c>
      <c r="U7437" s="4"/>
    </row>
    <row r="7438" spans="2:21" ht="14.25" customHeight="1" x14ac:dyDescent="0.3">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c r="O7438" s="4" t="str">
        <f>TEXT(Table1[[#This Row],[Invoice Date]],"mmm")</f>
        <v>May</v>
      </c>
      <c r="P7438" s="4">
        <f>YEAR(Table1[[#This Row],[Invoice Date]])</f>
        <v>2021</v>
      </c>
      <c r="Q7438" s="4">
        <f>IFERROR(Table1[[#This Row],[Total Sales]]/Table1[[#This Row],[Units Sold]],4)</f>
        <v>48</v>
      </c>
      <c r="R7438" s="4">
        <f>IFERROR(Table1[[#This Row],[Operating Profit]]/Table1[[#This Row],[Units Sold]],0)</f>
        <v>25.44</v>
      </c>
      <c r="S7438" s="4">
        <f>IFERROR((Table1[[#This Row],[Total Sales]]-Table1[[#This Row],[Operating Profit]])/Table1[[#This Row],[Units Sold]],0)</f>
        <v>22.56</v>
      </c>
      <c r="T7438" s="4" t="str">
        <f>IF(Table1[[#This Row],[Profit per unit]]&gt;$V$8,"Premium","Mass")</f>
        <v>Mass</v>
      </c>
      <c r="U7438" s="4"/>
    </row>
    <row r="7439" spans="2:21" ht="14.25" customHeight="1" x14ac:dyDescent="0.3">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c r="O7439" s="4" t="str">
        <f>TEXT(Table1[[#This Row],[Invoice Date]],"mmm")</f>
        <v>May</v>
      </c>
      <c r="P7439" s="4">
        <f>YEAR(Table1[[#This Row],[Invoice Date]])</f>
        <v>2021</v>
      </c>
      <c r="Q7439" s="4">
        <f>IFERROR(Table1[[#This Row],[Total Sales]]/Table1[[#This Row],[Units Sold]],4)</f>
        <v>43</v>
      </c>
      <c r="R7439" s="4">
        <f>IFERROR(Table1[[#This Row],[Operating Profit]]/Table1[[#This Row],[Units Sold]],0)</f>
        <v>17.200000000000003</v>
      </c>
      <c r="S7439" s="4">
        <f>IFERROR((Table1[[#This Row],[Total Sales]]-Table1[[#This Row],[Operating Profit]])/Table1[[#This Row],[Units Sold]],0)</f>
        <v>25.799999999999997</v>
      </c>
      <c r="T7439" s="4" t="str">
        <f>IF(Table1[[#This Row],[Profit per unit]]&gt;$V$8,"Premium","Mass")</f>
        <v>Mass</v>
      </c>
      <c r="U7439" s="4"/>
    </row>
    <row r="7440" spans="2:21" ht="14.25" customHeight="1" x14ac:dyDescent="0.3">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c r="O7440" s="4" t="str">
        <f>TEXT(Table1[[#This Row],[Invoice Date]],"mmm")</f>
        <v>May</v>
      </c>
      <c r="P7440" s="4">
        <f>YEAR(Table1[[#This Row],[Invoice Date]])</f>
        <v>2021</v>
      </c>
      <c r="Q7440" s="4">
        <f>IFERROR(Table1[[#This Row],[Total Sales]]/Table1[[#This Row],[Units Sold]],4)</f>
        <v>44</v>
      </c>
      <c r="R7440" s="4">
        <f>IFERROR(Table1[[#This Row],[Operating Profit]]/Table1[[#This Row],[Units Sold]],0)</f>
        <v>18.04</v>
      </c>
      <c r="S7440" s="4">
        <f>IFERROR((Table1[[#This Row],[Total Sales]]-Table1[[#This Row],[Operating Profit]])/Table1[[#This Row],[Units Sold]],0)</f>
        <v>25.96</v>
      </c>
      <c r="T7440" s="4" t="str">
        <f>IF(Table1[[#This Row],[Profit per unit]]&gt;$V$8,"Premium","Mass")</f>
        <v>Mass</v>
      </c>
      <c r="U7440" s="4"/>
    </row>
    <row r="7441" spans="2:21" ht="14.25" customHeight="1" x14ac:dyDescent="0.3">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c r="O7441" s="4" t="str">
        <f>TEXT(Table1[[#This Row],[Invoice Date]],"mmm")</f>
        <v>May</v>
      </c>
      <c r="P7441" s="4">
        <f>YEAR(Table1[[#This Row],[Invoice Date]])</f>
        <v>2021</v>
      </c>
      <c r="Q7441" s="4">
        <f>IFERROR(Table1[[#This Row],[Total Sales]]/Table1[[#This Row],[Units Sold]],4)</f>
        <v>50</v>
      </c>
      <c r="R7441" s="4">
        <f>IFERROR(Table1[[#This Row],[Operating Profit]]/Table1[[#This Row],[Units Sold]],0)</f>
        <v>22</v>
      </c>
      <c r="S7441" s="4">
        <f>IFERROR((Table1[[#This Row],[Total Sales]]-Table1[[#This Row],[Operating Profit]])/Table1[[#This Row],[Units Sold]],0)</f>
        <v>28</v>
      </c>
      <c r="T7441" s="4" t="str">
        <f>IF(Table1[[#This Row],[Profit per unit]]&gt;$V$8,"Premium","Mass")</f>
        <v>Mass</v>
      </c>
      <c r="U7441" s="4"/>
    </row>
    <row r="7442" spans="2:21" ht="14.25" customHeight="1" x14ac:dyDescent="0.3">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c r="O7442" s="4" t="str">
        <f>TEXT(Table1[[#This Row],[Invoice Date]],"mmm")</f>
        <v>May</v>
      </c>
      <c r="P7442" s="4">
        <f>YEAR(Table1[[#This Row],[Invoice Date]])</f>
        <v>2021</v>
      </c>
      <c r="Q7442" s="4">
        <f>IFERROR(Table1[[#This Row],[Total Sales]]/Table1[[#This Row],[Units Sold]],4)</f>
        <v>55</v>
      </c>
      <c r="R7442" s="4">
        <f>IFERROR(Table1[[#This Row],[Operating Profit]]/Table1[[#This Row],[Units Sold]],0)</f>
        <v>26.95</v>
      </c>
      <c r="S7442" s="4">
        <f>IFERROR((Table1[[#This Row],[Total Sales]]-Table1[[#This Row],[Operating Profit]])/Table1[[#This Row],[Units Sold]],0)</f>
        <v>28.05</v>
      </c>
      <c r="T7442" s="4" t="str">
        <f>IF(Table1[[#This Row],[Profit per unit]]&gt;$V$8,"Premium","Mass")</f>
        <v>Mass</v>
      </c>
      <c r="U7442" s="4"/>
    </row>
    <row r="7443" spans="2:21" ht="14.25" customHeight="1" x14ac:dyDescent="0.3">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c r="O7443" s="4" t="str">
        <f>TEXT(Table1[[#This Row],[Invoice Date]],"mmm")</f>
        <v>Jun</v>
      </c>
      <c r="P7443" s="4">
        <f>YEAR(Table1[[#This Row],[Invoice Date]])</f>
        <v>2021</v>
      </c>
      <c r="Q7443" s="4">
        <f>IFERROR(Table1[[#This Row],[Total Sales]]/Table1[[#This Row],[Units Sold]],4)</f>
        <v>50</v>
      </c>
      <c r="R7443" s="4">
        <f>IFERROR(Table1[[#This Row],[Operating Profit]]/Table1[[#This Row],[Units Sold]],0)</f>
        <v>27.5</v>
      </c>
      <c r="S7443" s="4">
        <f>IFERROR((Table1[[#This Row],[Total Sales]]-Table1[[#This Row],[Operating Profit]])/Table1[[#This Row],[Units Sold]],0)</f>
        <v>22.5</v>
      </c>
      <c r="T7443" s="4" t="str">
        <f>IF(Table1[[#This Row],[Profit per unit]]&gt;$V$8,"Premium","Mass")</f>
        <v>Mass</v>
      </c>
      <c r="U7443" s="4"/>
    </row>
    <row r="7444" spans="2:21" ht="14.25" customHeight="1" x14ac:dyDescent="0.3">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c r="O7444" s="4" t="str">
        <f>TEXT(Table1[[#This Row],[Invoice Date]],"mmm")</f>
        <v>Jun</v>
      </c>
      <c r="P7444" s="4">
        <f>YEAR(Table1[[#This Row],[Invoice Date]])</f>
        <v>2021</v>
      </c>
      <c r="Q7444" s="4">
        <f>IFERROR(Table1[[#This Row],[Total Sales]]/Table1[[#This Row],[Units Sold]],4)</f>
        <v>48</v>
      </c>
      <c r="R7444" s="4">
        <f>IFERROR(Table1[[#This Row],[Operating Profit]]/Table1[[#This Row],[Units Sold]],0)</f>
        <v>24</v>
      </c>
      <c r="S7444" s="4">
        <f>IFERROR((Table1[[#This Row],[Total Sales]]-Table1[[#This Row],[Operating Profit]])/Table1[[#This Row],[Units Sold]],0)</f>
        <v>24</v>
      </c>
      <c r="T7444" s="4" t="str">
        <f>IF(Table1[[#This Row],[Profit per unit]]&gt;$V$8,"Premium","Mass")</f>
        <v>Mass</v>
      </c>
      <c r="U7444" s="4"/>
    </row>
    <row r="7445" spans="2:21" ht="14.25" customHeight="1" x14ac:dyDescent="0.3">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c r="O7445" s="4" t="str">
        <f>TEXT(Table1[[#This Row],[Invoice Date]],"mmm")</f>
        <v>Jun</v>
      </c>
      <c r="P7445" s="4">
        <f>YEAR(Table1[[#This Row],[Invoice Date]])</f>
        <v>2021</v>
      </c>
      <c r="Q7445" s="4">
        <f>IFERROR(Table1[[#This Row],[Total Sales]]/Table1[[#This Row],[Units Sold]],4)</f>
        <v>42</v>
      </c>
      <c r="R7445" s="4">
        <f>IFERROR(Table1[[#This Row],[Operating Profit]]/Table1[[#This Row],[Units Sold]],0)</f>
        <v>18.899999999999999</v>
      </c>
      <c r="S7445" s="4">
        <f>IFERROR((Table1[[#This Row],[Total Sales]]-Table1[[#This Row],[Operating Profit]])/Table1[[#This Row],[Units Sold]],0)</f>
        <v>23.1</v>
      </c>
      <c r="T7445" s="4" t="str">
        <f>IF(Table1[[#This Row],[Profit per unit]]&gt;$V$8,"Premium","Mass")</f>
        <v>Mass</v>
      </c>
      <c r="U7445" s="4"/>
    </row>
    <row r="7446" spans="2:21" ht="14.25" customHeight="1" x14ac:dyDescent="0.3">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c r="O7446" s="4" t="str">
        <f>TEXT(Table1[[#This Row],[Invoice Date]],"mmm")</f>
        <v>Jun</v>
      </c>
      <c r="P7446" s="4">
        <f>YEAR(Table1[[#This Row],[Invoice Date]])</f>
        <v>2021</v>
      </c>
      <c r="Q7446" s="4">
        <f>IFERROR(Table1[[#This Row],[Total Sales]]/Table1[[#This Row],[Units Sold]],4)</f>
        <v>42</v>
      </c>
      <c r="R7446" s="4">
        <f>IFERROR(Table1[[#This Row],[Operating Profit]]/Table1[[#This Row],[Units Sold]],0)</f>
        <v>17.64</v>
      </c>
      <c r="S7446" s="4">
        <f>IFERROR((Table1[[#This Row],[Total Sales]]-Table1[[#This Row],[Operating Profit]])/Table1[[#This Row],[Units Sold]],0)</f>
        <v>24.36</v>
      </c>
      <c r="T7446" s="4" t="str">
        <f>IF(Table1[[#This Row],[Profit per unit]]&gt;$V$8,"Premium","Mass")</f>
        <v>Mass</v>
      </c>
      <c r="U7446" s="4"/>
    </row>
    <row r="7447" spans="2:21" ht="14.25" customHeight="1" x14ac:dyDescent="0.3">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c r="O7447" s="4" t="str">
        <f>TEXT(Table1[[#This Row],[Invoice Date]],"mmm")</f>
        <v>Jun</v>
      </c>
      <c r="P7447" s="4">
        <f>YEAR(Table1[[#This Row],[Invoice Date]])</f>
        <v>2021</v>
      </c>
      <c r="Q7447" s="4">
        <f>IFERROR(Table1[[#This Row],[Total Sales]]/Table1[[#This Row],[Units Sold]],4)</f>
        <v>53</v>
      </c>
      <c r="R7447" s="4">
        <f>IFERROR(Table1[[#This Row],[Operating Profit]]/Table1[[#This Row],[Units Sold]],0)</f>
        <v>23.32</v>
      </c>
      <c r="S7447" s="4">
        <f>IFERROR((Table1[[#This Row],[Total Sales]]-Table1[[#This Row],[Operating Profit]])/Table1[[#This Row],[Units Sold]],0)</f>
        <v>29.679999999999996</v>
      </c>
      <c r="T7447" s="4" t="str">
        <f>IF(Table1[[#This Row],[Profit per unit]]&gt;$V$8,"Premium","Mass")</f>
        <v>Mass</v>
      </c>
      <c r="U7447" s="4"/>
    </row>
    <row r="7448" spans="2:21" ht="14.25" customHeight="1" x14ac:dyDescent="0.3">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c r="O7448" s="4" t="str">
        <f>TEXT(Table1[[#This Row],[Invoice Date]],"mmm")</f>
        <v>Jun</v>
      </c>
      <c r="P7448" s="4">
        <f>YEAR(Table1[[#This Row],[Invoice Date]])</f>
        <v>2021</v>
      </c>
      <c r="Q7448" s="4">
        <f>IFERROR(Table1[[#This Row],[Total Sales]]/Table1[[#This Row],[Units Sold]],4)</f>
        <v>56</v>
      </c>
      <c r="R7448" s="4">
        <f>IFERROR(Table1[[#This Row],[Operating Profit]]/Table1[[#This Row],[Units Sold]],0)</f>
        <v>27.439999999999998</v>
      </c>
      <c r="S7448" s="4">
        <f>IFERROR((Table1[[#This Row],[Total Sales]]-Table1[[#This Row],[Operating Profit]])/Table1[[#This Row],[Units Sold]],0)</f>
        <v>28.560000000000002</v>
      </c>
      <c r="T7448" s="4" t="str">
        <f>IF(Table1[[#This Row],[Profit per unit]]&gt;$V$8,"Premium","Mass")</f>
        <v>Mass</v>
      </c>
      <c r="U7448" s="4"/>
    </row>
    <row r="7449" spans="2:21" ht="14.25" customHeight="1" x14ac:dyDescent="0.3">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c r="O7449" s="4" t="str">
        <f>TEXT(Table1[[#This Row],[Invoice Date]],"mmm")</f>
        <v>Jul</v>
      </c>
      <c r="P7449" s="4">
        <f>YEAR(Table1[[#This Row],[Invoice Date]])</f>
        <v>2021</v>
      </c>
      <c r="Q7449" s="4">
        <f>IFERROR(Table1[[#This Row],[Total Sales]]/Table1[[#This Row],[Units Sold]],4)</f>
        <v>54</v>
      </c>
      <c r="R7449" s="4">
        <f>IFERROR(Table1[[#This Row],[Operating Profit]]/Table1[[#This Row],[Units Sold]],0)</f>
        <v>29.160000000000004</v>
      </c>
      <c r="S7449" s="4">
        <f>IFERROR((Table1[[#This Row],[Total Sales]]-Table1[[#This Row],[Operating Profit]])/Table1[[#This Row],[Units Sold]],0)</f>
        <v>24.839999999999996</v>
      </c>
      <c r="T7449" s="4" t="str">
        <f>IF(Table1[[#This Row],[Profit per unit]]&gt;$V$8,"Premium","Mass")</f>
        <v>Mass</v>
      </c>
      <c r="U7449" s="4"/>
    </row>
    <row r="7450" spans="2:21" ht="14.25" customHeight="1" x14ac:dyDescent="0.3">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c r="O7450" s="4" t="str">
        <f>TEXT(Table1[[#This Row],[Invoice Date]],"mmm")</f>
        <v>Jul</v>
      </c>
      <c r="P7450" s="4">
        <f>YEAR(Table1[[#This Row],[Invoice Date]])</f>
        <v>2021</v>
      </c>
      <c r="Q7450" s="4">
        <f>IFERROR(Table1[[#This Row],[Total Sales]]/Table1[[#This Row],[Units Sold]],4)</f>
        <v>48</v>
      </c>
      <c r="R7450" s="4">
        <f>IFERROR(Table1[[#This Row],[Operating Profit]]/Table1[[#This Row],[Units Sold]],0)</f>
        <v>25.44</v>
      </c>
      <c r="S7450" s="4">
        <f>IFERROR((Table1[[#This Row],[Total Sales]]-Table1[[#This Row],[Operating Profit]])/Table1[[#This Row],[Units Sold]],0)</f>
        <v>22.56</v>
      </c>
      <c r="T7450" s="4" t="str">
        <f>IF(Table1[[#This Row],[Profit per unit]]&gt;$V$8,"Premium","Mass")</f>
        <v>Mass</v>
      </c>
      <c r="U7450" s="4"/>
    </row>
    <row r="7451" spans="2:21" ht="14.25" customHeight="1" x14ac:dyDescent="0.3">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c r="O7451" s="4" t="str">
        <f>TEXT(Table1[[#This Row],[Invoice Date]],"mmm")</f>
        <v>Jul</v>
      </c>
      <c r="P7451" s="4">
        <f>YEAR(Table1[[#This Row],[Invoice Date]])</f>
        <v>2021</v>
      </c>
      <c r="Q7451" s="4">
        <f>IFERROR(Table1[[#This Row],[Total Sales]]/Table1[[#This Row],[Units Sold]],4)</f>
        <v>44</v>
      </c>
      <c r="R7451" s="4">
        <f>IFERROR(Table1[[#This Row],[Operating Profit]]/Table1[[#This Row],[Units Sold]],0)</f>
        <v>19.36</v>
      </c>
      <c r="S7451" s="4">
        <f>IFERROR((Table1[[#This Row],[Total Sales]]-Table1[[#This Row],[Operating Profit]])/Table1[[#This Row],[Units Sold]],0)</f>
        <v>24.64</v>
      </c>
      <c r="T7451" s="4" t="str">
        <f>IF(Table1[[#This Row],[Profit per unit]]&gt;$V$8,"Premium","Mass")</f>
        <v>Mass</v>
      </c>
      <c r="U7451" s="4"/>
    </row>
    <row r="7452" spans="2:21" ht="14.25" customHeight="1" x14ac:dyDescent="0.3">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c r="O7452" s="4" t="str">
        <f>TEXT(Table1[[#This Row],[Invoice Date]],"mmm")</f>
        <v>Jul</v>
      </c>
      <c r="P7452" s="4">
        <f>YEAR(Table1[[#This Row],[Invoice Date]])</f>
        <v>2021</v>
      </c>
      <c r="Q7452" s="4">
        <f>IFERROR(Table1[[#This Row],[Total Sales]]/Table1[[#This Row],[Units Sold]],4)</f>
        <v>42</v>
      </c>
      <c r="R7452" s="4">
        <f>IFERROR(Table1[[#This Row],[Operating Profit]]/Table1[[#This Row],[Units Sold]],0)</f>
        <v>18.48</v>
      </c>
      <c r="S7452" s="4">
        <f>IFERROR((Table1[[#This Row],[Total Sales]]-Table1[[#This Row],[Operating Profit]])/Table1[[#This Row],[Units Sold]],0)</f>
        <v>23.52</v>
      </c>
      <c r="T7452" s="4" t="str">
        <f>IF(Table1[[#This Row],[Profit per unit]]&gt;$V$8,"Premium","Mass")</f>
        <v>Mass</v>
      </c>
      <c r="U7452" s="4"/>
    </row>
    <row r="7453" spans="2:21" ht="14.25" customHeight="1" x14ac:dyDescent="0.3">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c r="O7453" s="4" t="str">
        <f>TEXT(Table1[[#This Row],[Invoice Date]],"mmm")</f>
        <v>Jul</v>
      </c>
      <c r="P7453" s="4">
        <f>YEAR(Table1[[#This Row],[Invoice Date]])</f>
        <v>2021</v>
      </c>
      <c r="Q7453" s="4">
        <f>IFERROR(Table1[[#This Row],[Total Sales]]/Table1[[#This Row],[Units Sold]],4)</f>
        <v>53</v>
      </c>
      <c r="R7453" s="4">
        <f>IFERROR(Table1[[#This Row],[Operating Profit]]/Table1[[#This Row],[Units Sold]],0)</f>
        <v>23.32</v>
      </c>
      <c r="S7453" s="4">
        <f>IFERROR((Table1[[#This Row],[Total Sales]]-Table1[[#This Row],[Operating Profit]])/Table1[[#This Row],[Units Sold]],0)</f>
        <v>29.68</v>
      </c>
      <c r="T7453" s="4" t="str">
        <f>IF(Table1[[#This Row],[Profit per unit]]&gt;$V$8,"Premium","Mass")</f>
        <v>Mass</v>
      </c>
      <c r="U7453" s="4"/>
    </row>
    <row r="7454" spans="2:21" ht="14.25" customHeight="1" x14ac:dyDescent="0.3">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c r="O7454" s="4" t="str">
        <f>TEXT(Table1[[#This Row],[Invoice Date]],"mmm")</f>
        <v>Jul</v>
      </c>
      <c r="P7454" s="4">
        <f>YEAR(Table1[[#This Row],[Invoice Date]])</f>
        <v>2021</v>
      </c>
      <c r="Q7454" s="4">
        <f>IFERROR(Table1[[#This Row],[Total Sales]]/Table1[[#This Row],[Units Sold]],4)</f>
        <v>56</v>
      </c>
      <c r="R7454" s="4">
        <f>IFERROR(Table1[[#This Row],[Operating Profit]]/Table1[[#This Row],[Units Sold]],0)</f>
        <v>26.88</v>
      </c>
      <c r="S7454" s="4">
        <f>IFERROR((Table1[[#This Row],[Total Sales]]-Table1[[#This Row],[Operating Profit]])/Table1[[#This Row],[Units Sold]],0)</f>
        <v>29.119999999999997</v>
      </c>
      <c r="T7454" s="4" t="str">
        <f>IF(Table1[[#This Row],[Profit per unit]]&gt;$V$8,"Premium","Mass")</f>
        <v>Mass</v>
      </c>
      <c r="U7454" s="4"/>
    </row>
    <row r="7455" spans="2:21" ht="14.25" customHeight="1" x14ac:dyDescent="0.3">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c r="O7455" s="4" t="str">
        <f>TEXT(Table1[[#This Row],[Invoice Date]],"mmm")</f>
        <v>Aug</v>
      </c>
      <c r="P7455" s="4">
        <f>YEAR(Table1[[#This Row],[Invoice Date]])</f>
        <v>2021</v>
      </c>
      <c r="Q7455" s="4">
        <f>IFERROR(Table1[[#This Row],[Total Sales]]/Table1[[#This Row],[Units Sold]],4)</f>
        <v>51</v>
      </c>
      <c r="R7455" s="4">
        <f>IFERROR(Table1[[#This Row],[Operating Profit]]/Table1[[#This Row],[Units Sold]],0)</f>
        <v>28.050000000000004</v>
      </c>
      <c r="S7455" s="4">
        <f>IFERROR((Table1[[#This Row],[Total Sales]]-Table1[[#This Row],[Operating Profit]])/Table1[[#This Row],[Units Sold]],0)</f>
        <v>22.949999999999996</v>
      </c>
      <c r="T7455" s="4" t="str">
        <f>IF(Table1[[#This Row],[Profit per unit]]&gt;$V$8,"Premium","Mass")</f>
        <v>Mass</v>
      </c>
      <c r="U7455" s="4"/>
    </row>
    <row r="7456" spans="2:21" ht="14.25" customHeight="1" x14ac:dyDescent="0.3">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c r="O7456" s="4" t="str">
        <f>TEXT(Table1[[#This Row],[Invoice Date]],"mmm")</f>
        <v>Aug</v>
      </c>
      <c r="P7456" s="4">
        <f>YEAR(Table1[[#This Row],[Invoice Date]])</f>
        <v>2021</v>
      </c>
      <c r="Q7456" s="4">
        <f>IFERROR(Table1[[#This Row],[Total Sales]]/Table1[[#This Row],[Units Sold]],4)</f>
        <v>48</v>
      </c>
      <c r="R7456" s="4">
        <f>IFERROR(Table1[[#This Row],[Operating Profit]]/Table1[[#This Row],[Units Sold]],0)</f>
        <v>26.400000000000002</v>
      </c>
      <c r="S7456" s="4">
        <f>IFERROR((Table1[[#This Row],[Total Sales]]-Table1[[#This Row],[Operating Profit]])/Table1[[#This Row],[Units Sold]],0)</f>
        <v>21.599999999999998</v>
      </c>
      <c r="T7456" s="4" t="str">
        <f>IF(Table1[[#This Row],[Profit per unit]]&gt;$V$8,"Premium","Mass")</f>
        <v>Mass</v>
      </c>
      <c r="U7456" s="4"/>
    </row>
    <row r="7457" spans="2:21" ht="14.25" customHeight="1" x14ac:dyDescent="0.3">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c r="O7457" s="4" t="str">
        <f>TEXT(Table1[[#This Row],[Invoice Date]],"mmm")</f>
        <v>Aug</v>
      </c>
      <c r="P7457" s="4">
        <f>YEAR(Table1[[#This Row],[Invoice Date]])</f>
        <v>2021</v>
      </c>
      <c r="Q7457" s="4">
        <f>IFERROR(Table1[[#This Row],[Total Sales]]/Table1[[#This Row],[Units Sold]],4)</f>
        <v>41</v>
      </c>
      <c r="R7457" s="4">
        <f>IFERROR(Table1[[#This Row],[Operating Profit]]/Table1[[#This Row],[Units Sold]],0)</f>
        <v>17.22</v>
      </c>
      <c r="S7457" s="4">
        <f>IFERROR((Table1[[#This Row],[Total Sales]]-Table1[[#This Row],[Operating Profit]])/Table1[[#This Row],[Units Sold]],0)</f>
        <v>23.78</v>
      </c>
      <c r="T7457" s="4" t="str">
        <f>IF(Table1[[#This Row],[Profit per unit]]&gt;$V$8,"Premium","Mass")</f>
        <v>Mass</v>
      </c>
      <c r="U7457" s="4"/>
    </row>
    <row r="7458" spans="2:21" ht="14.25" customHeight="1" x14ac:dyDescent="0.3">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c r="O7458" s="4" t="str">
        <f>TEXT(Table1[[#This Row],[Invoice Date]],"mmm")</f>
        <v>Aug</v>
      </c>
      <c r="P7458" s="4">
        <f>YEAR(Table1[[#This Row],[Invoice Date]])</f>
        <v>2021</v>
      </c>
      <c r="Q7458" s="4">
        <f>IFERROR(Table1[[#This Row],[Total Sales]]/Table1[[#This Row],[Units Sold]],4)</f>
        <v>41</v>
      </c>
      <c r="R7458" s="4">
        <f>IFERROR(Table1[[#This Row],[Operating Profit]]/Table1[[#This Row],[Units Sold]],0)</f>
        <v>16.809999999999999</v>
      </c>
      <c r="S7458" s="4">
        <f>IFERROR((Table1[[#This Row],[Total Sales]]-Table1[[#This Row],[Operating Profit]])/Table1[[#This Row],[Units Sold]],0)</f>
        <v>24.19</v>
      </c>
      <c r="T7458" s="4" t="str">
        <f>IF(Table1[[#This Row],[Profit per unit]]&gt;$V$8,"Premium","Mass")</f>
        <v>Mass</v>
      </c>
      <c r="U7458" s="4"/>
    </row>
    <row r="7459" spans="2:21" ht="14.25" customHeight="1" x14ac:dyDescent="0.3">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c r="O7459" s="4" t="str">
        <f>TEXT(Table1[[#This Row],[Invoice Date]],"mmm")</f>
        <v>Aug</v>
      </c>
      <c r="P7459" s="4">
        <f>YEAR(Table1[[#This Row],[Invoice Date]])</f>
        <v>2021</v>
      </c>
      <c r="Q7459" s="4">
        <f>IFERROR(Table1[[#This Row],[Total Sales]]/Table1[[#This Row],[Units Sold]],4)</f>
        <v>51</v>
      </c>
      <c r="R7459" s="4">
        <f>IFERROR(Table1[[#This Row],[Operating Profit]]/Table1[[#This Row],[Units Sold]],0)</f>
        <v>22.44</v>
      </c>
      <c r="S7459" s="4">
        <f>IFERROR((Table1[[#This Row],[Total Sales]]-Table1[[#This Row],[Operating Profit]])/Table1[[#This Row],[Units Sold]],0)</f>
        <v>28.56</v>
      </c>
      <c r="T7459" s="4" t="str">
        <f>IF(Table1[[#This Row],[Profit per unit]]&gt;$V$8,"Premium","Mass")</f>
        <v>Mass</v>
      </c>
      <c r="U7459" s="4"/>
    </row>
    <row r="7460" spans="2:21" ht="14.25" customHeight="1" x14ac:dyDescent="0.3">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c r="O7460" s="4" t="str">
        <f>TEXT(Table1[[#This Row],[Invoice Date]],"mmm")</f>
        <v>Aug</v>
      </c>
      <c r="P7460" s="4">
        <f>YEAR(Table1[[#This Row],[Invoice Date]])</f>
        <v>2021</v>
      </c>
      <c r="Q7460" s="4">
        <f>IFERROR(Table1[[#This Row],[Total Sales]]/Table1[[#This Row],[Units Sold]],4)</f>
        <v>55</v>
      </c>
      <c r="R7460" s="4">
        <f>IFERROR(Table1[[#This Row],[Operating Profit]]/Table1[[#This Row],[Units Sold]],0)</f>
        <v>27.5</v>
      </c>
      <c r="S7460" s="4">
        <f>IFERROR((Table1[[#This Row],[Total Sales]]-Table1[[#This Row],[Operating Profit]])/Table1[[#This Row],[Units Sold]],0)</f>
        <v>27.5</v>
      </c>
      <c r="T7460" s="4" t="str">
        <f>IF(Table1[[#This Row],[Profit per unit]]&gt;$V$8,"Premium","Mass")</f>
        <v>Mass</v>
      </c>
      <c r="U7460" s="4"/>
    </row>
    <row r="7461" spans="2:21" ht="14.25" customHeight="1" x14ac:dyDescent="0.3">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c r="O7461" s="4" t="str">
        <f>TEXT(Table1[[#This Row],[Invoice Date]],"mmm")</f>
        <v>Sep</v>
      </c>
      <c r="P7461" s="4">
        <f>YEAR(Table1[[#This Row],[Invoice Date]])</f>
        <v>2021</v>
      </c>
      <c r="Q7461" s="4">
        <f>IFERROR(Table1[[#This Row],[Total Sales]]/Table1[[#This Row],[Units Sold]],4)</f>
        <v>52</v>
      </c>
      <c r="R7461" s="4">
        <f>IFERROR(Table1[[#This Row],[Operating Profit]]/Table1[[#This Row],[Units Sold]],0)</f>
        <v>28.080000000000005</v>
      </c>
      <c r="S7461" s="4">
        <f>IFERROR((Table1[[#This Row],[Total Sales]]-Table1[[#This Row],[Operating Profit]])/Table1[[#This Row],[Units Sold]],0)</f>
        <v>23.919999999999995</v>
      </c>
      <c r="T7461" s="4" t="str">
        <f>IF(Table1[[#This Row],[Profit per unit]]&gt;$V$8,"Premium","Mass")</f>
        <v>Mass</v>
      </c>
      <c r="U7461" s="4"/>
    </row>
    <row r="7462" spans="2:21" ht="14.25" customHeight="1" x14ac:dyDescent="0.3">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c r="O7462" s="4" t="str">
        <f>TEXT(Table1[[#This Row],[Invoice Date]],"mmm")</f>
        <v>Sep</v>
      </c>
      <c r="P7462" s="4">
        <f>YEAR(Table1[[#This Row],[Invoice Date]])</f>
        <v>2021</v>
      </c>
      <c r="Q7462" s="4">
        <f>IFERROR(Table1[[#This Row],[Total Sales]]/Table1[[#This Row],[Units Sold]],4)</f>
        <v>47</v>
      </c>
      <c r="R7462" s="4">
        <f>IFERROR(Table1[[#This Row],[Operating Profit]]/Table1[[#This Row],[Units Sold]],0)</f>
        <v>24.44</v>
      </c>
      <c r="S7462" s="4">
        <f>IFERROR((Table1[[#This Row],[Total Sales]]-Table1[[#This Row],[Operating Profit]])/Table1[[#This Row],[Units Sold]],0)</f>
        <v>22.56</v>
      </c>
      <c r="T7462" s="4" t="str">
        <f>IF(Table1[[#This Row],[Profit per unit]]&gt;$V$8,"Premium","Mass")</f>
        <v>Mass</v>
      </c>
      <c r="U7462" s="4"/>
    </row>
    <row r="7463" spans="2:21" ht="14.25" customHeight="1" x14ac:dyDescent="0.3">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c r="O7463" s="4" t="str">
        <f>TEXT(Table1[[#This Row],[Invoice Date]],"mmm")</f>
        <v>Sep</v>
      </c>
      <c r="P7463" s="4">
        <f>YEAR(Table1[[#This Row],[Invoice Date]])</f>
        <v>2021</v>
      </c>
      <c r="Q7463" s="4">
        <f>IFERROR(Table1[[#This Row],[Total Sales]]/Table1[[#This Row],[Units Sold]],4)</f>
        <v>41</v>
      </c>
      <c r="R7463" s="4">
        <f>IFERROR(Table1[[#This Row],[Operating Profit]]/Table1[[#This Row],[Units Sold]],0)</f>
        <v>18.040000000000003</v>
      </c>
      <c r="S7463" s="4">
        <f>IFERROR((Table1[[#This Row],[Total Sales]]-Table1[[#This Row],[Operating Profit]])/Table1[[#This Row],[Units Sold]],0)</f>
        <v>22.959999999999997</v>
      </c>
      <c r="T7463" s="4" t="str">
        <f>IF(Table1[[#This Row],[Profit per unit]]&gt;$V$8,"Premium","Mass")</f>
        <v>Mass</v>
      </c>
      <c r="U7463" s="4"/>
    </row>
    <row r="7464" spans="2:21" ht="14.25" customHeight="1" x14ac:dyDescent="0.3">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c r="O7464" s="4" t="str">
        <f>TEXT(Table1[[#This Row],[Invoice Date]],"mmm")</f>
        <v>Sep</v>
      </c>
      <c r="P7464" s="4">
        <f>YEAR(Table1[[#This Row],[Invoice Date]])</f>
        <v>2021</v>
      </c>
      <c r="Q7464" s="4">
        <f>IFERROR(Table1[[#This Row],[Total Sales]]/Table1[[#This Row],[Units Sold]],4)</f>
        <v>41</v>
      </c>
      <c r="R7464" s="4">
        <f>IFERROR(Table1[[#This Row],[Operating Profit]]/Table1[[#This Row],[Units Sold]],0)</f>
        <v>18.45</v>
      </c>
      <c r="S7464" s="4">
        <f>IFERROR((Table1[[#This Row],[Total Sales]]-Table1[[#This Row],[Operating Profit]])/Table1[[#This Row],[Units Sold]],0)</f>
        <v>22.550000000000004</v>
      </c>
      <c r="T7464" s="4" t="str">
        <f>IF(Table1[[#This Row],[Profit per unit]]&gt;$V$8,"Premium","Mass")</f>
        <v>Mass</v>
      </c>
      <c r="U7464" s="4"/>
    </row>
    <row r="7465" spans="2:21" ht="14.25" customHeight="1" x14ac:dyDescent="0.3">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c r="O7465" s="4" t="str">
        <f>TEXT(Table1[[#This Row],[Invoice Date]],"mmm")</f>
        <v>Sep</v>
      </c>
      <c r="P7465" s="4">
        <f>YEAR(Table1[[#This Row],[Invoice Date]])</f>
        <v>2021</v>
      </c>
      <c r="Q7465" s="4">
        <f>IFERROR(Table1[[#This Row],[Total Sales]]/Table1[[#This Row],[Units Sold]],4)</f>
        <v>50</v>
      </c>
      <c r="R7465" s="4">
        <f>IFERROR(Table1[[#This Row],[Operating Profit]]/Table1[[#This Row],[Units Sold]],0)</f>
        <v>21</v>
      </c>
      <c r="S7465" s="4">
        <f>IFERROR((Table1[[#This Row],[Total Sales]]-Table1[[#This Row],[Operating Profit]])/Table1[[#This Row],[Units Sold]],0)</f>
        <v>29</v>
      </c>
      <c r="T7465" s="4" t="str">
        <f>IF(Table1[[#This Row],[Profit per unit]]&gt;$V$8,"Premium","Mass")</f>
        <v>Mass</v>
      </c>
      <c r="U7465" s="4"/>
    </row>
    <row r="7466" spans="2:21" ht="14.25" customHeight="1" x14ac:dyDescent="0.3">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c r="O7466" s="4" t="str">
        <f>TEXT(Table1[[#This Row],[Invoice Date]],"mmm")</f>
        <v>Sep</v>
      </c>
      <c r="P7466" s="4">
        <f>YEAR(Table1[[#This Row],[Invoice Date]])</f>
        <v>2021</v>
      </c>
      <c r="Q7466" s="4">
        <f>IFERROR(Table1[[#This Row],[Total Sales]]/Table1[[#This Row],[Units Sold]],4)</f>
        <v>54</v>
      </c>
      <c r="R7466" s="4">
        <f>IFERROR(Table1[[#This Row],[Operating Profit]]/Table1[[#This Row],[Units Sold]],0)</f>
        <v>26.459999999999997</v>
      </c>
      <c r="S7466" s="4">
        <f>IFERROR((Table1[[#This Row],[Total Sales]]-Table1[[#This Row],[Operating Profit]])/Table1[[#This Row],[Units Sold]],0)</f>
        <v>27.540000000000003</v>
      </c>
      <c r="T7466" s="4" t="str">
        <f>IF(Table1[[#This Row],[Profit per unit]]&gt;$V$8,"Premium","Mass")</f>
        <v>Mass</v>
      </c>
      <c r="U7466" s="4"/>
    </row>
    <row r="7467" spans="2:21" ht="14.25" customHeight="1" x14ac:dyDescent="0.3">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c r="O7467" s="4" t="str">
        <f>TEXT(Table1[[#This Row],[Invoice Date]],"mmm")</f>
        <v>Oct</v>
      </c>
      <c r="P7467" s="4">
        <f>YEAR(Table1[[#This Row],[Invoice Date]])</f>
        <v>2021</v>
      </c>
      <c r="Q7467" s="4">
        <f>IFERROR(Table1[[#This Row],[Total Sales]]/Table1[[#This Row],[Units Sold]],4)</f>
        <v>59</v>
      </c>
      <c r="R7467" s="4">
        <f>IFERROR(Table1[[#This Row],[Operating Profit]]/Table1[[#This Row],[Units Sold]],0)</f>
        <v>32.450000000000003</v>
      </c>
      <c r="S7467" s="4">
        <f>IFERROR((Table1[[#This Row],[Total Sales]]-Table1[[#This Row],[Operating Profit]])/Table1[[#This Row],[Units Sold]],0)</f>
        <v>26.549999999999997</v>
      </c>
      <c r="T7467" s="4" t="str">
        <f>IF(Table1[[#This Row],[Profit per unit]]&gt;$V$8,"Premium","Mass")</f>
        <v>Mass</v>
      </c>
      <c r="U7467" s="4"/>
    </row>
    <row r="7468" spans="2:21" ht="14.25" customHeight="1" x14ac:dyDescent="0.3">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c r="O7468" s="4" t="str">
        <f>TEXT(Table1[[#This Row],[Invoice Date]],"mmm")</f>
        <v>Oct</v>
      </c>
      <c r="P7468" s="4">
        <f>YEAR(Table1[[#This Row],[Invoice Date]])</f>
        <v>2021</v>
      </c>
      <c r="Q7468" s="4">
        <f>IFERROR(Table1[[#This Row],[Total Sales]]/Table1[[#This Row],[Units Sold]],4)</f>
        <v>52</v>
      </c>
      <c r="R7468" s="4">
        <f>IFERROR(Table1[[#This Row],[Operating Profit]]/Table1[[#This Row],[Units Sold]],0)</f>
        <v>26</v>
      </c>
      <c r="S7468" s="4">
        <f>IFERROR((Table1[[#This Row],[Total Sales]]-Table1[[#This Row],[Operating Profit]])/Table1[[#This Row],[Units Sold]],0)</f>
        <v>26</v>
      </c>
      <c r="T7468" s="4" t="str">
        <f>IF(Table1[[#This Row],[Profit per unit]]&gt;$V$8,"Premium","Mass")</f>
        <v>Mass</v>
      </c>
      <c r="U7468" s="4"/>
    </row>
    <row r="7469" spans="2:21" ht="14.25" customHeight="1" x14ac:dyDescent="0.3">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c r="O7469" s="4" t="str">
        <f>TEXT(Table1[[#This Row],[Invoice Date]],"mmm")</f>
        <v>Oct</v>
      </c>
      <c r="P7469" s="4">
        <f>YEAR(Table1[[#This Row],[Invoice Date]])</f>
        <v>2021</v>
      </c>
      <c r="Q7469" s="4">
        <f>IFERROR(Table1[[#This Row],[Total Sales]]/Table1[[#This Row],[Units Sold]],4)</f>
        <v>53</v>
      </c>
      <c r="R7469" s="4">
        <f>IFERROR(Table1[[#This Row],[Operating Profit]]/Table1[[#This Row],[Units Sold]],0)</f>
        <v>22.79</v>
      </c>
      <c r="S7469" s="4">
        <f>IFERROR((Table1[[#This Row],[Total Sales]]-Table1[[#This Row],[Operating Profit]])/Table1[[#This Row],[Units Sold]],0)</f>
        <v>30.21</v>
      </c>
      <c r="T7469" s="4" t="str">
        <f>IF(Table1[[#This Row],[Profit per unit]]&gt;$V$8,"Premium","Mass")</f>
        <v>Mass</v>
      </c>
      <c r="U7469" s="4"/>
    </row>
    <row r="7470" spans="2:21" ht="14.25" customHeight="1" x14ac:dyDescent="0.3">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c r="O7470" s="4" t="str">
        <f>TEXT(Table1[[#This Row],[Invoice Date]],"mmm")</f>
        <v>Oct</v>
      </c>
      <c r="P7470" s="4">
        <f>YEAR(Table1[[#This Row],[Invoice Date]])</f>
        <v>2021</v>
      </c>
      <c r="Q7470" s="4">
        <f>IFERROR(Table1[[#This Row],[Total Sales]]/Table1[[#This Row],[Units Sold]],4)</f>
        <v>50</v>
      </c>
      <c r="R7470" s="4">
        <f>IFERROR(Table1[[#This Row],[Operating Profit]]/Table1[[#This Row],[Units Sold]],0)</f>
        <v>20</v>
      </c>
      <c r="S7470" s="4">
        <f>IFERROR((Table1[[#This Row],[Total Sales]]-Table1[[#This Row],[Operating Profit]])/Table1[[#This Row],[Units Sold]],0)</f>
        <v>30</v>
      </c>
      <c r="T7470" s="4" t="str">
        <f>IF(Table1[[#This Row],[Profit per unit]]&gt;$V$8,"Premium","Mass")</f>
        <v>Mass</v>
      </c>
      <c r="U7470" s="4"/>
    </row>
    <row r="7471" spans="2:21" ht="14.25" customHeight="1" x14ac:dyDescent="0.3">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c r="O7471" s="4" t="str">
        <f>TEXT(Table1[[#This Row],[Invoice Date]],"mmm")</f>
        <v>Oct</v>
      </c>
      <c r="P7471" s="4">
        <f>YEAR(Table1[[#This Row],[Invoice Date]])</f>
        <v>2021</v>
      </c>
      <c r="Q7471" s="4">
        <f>IFERROR(Table1[[#This Row],[Total Sales]]/Table1[[#This Row],[Units Sold]],4)</f>
        <v>64</v>
      </c>
      <c r="R7471" s="4">
        <f>IFERROR(Table1[[#This Row],[Operating Profit]]/Table1[[#This Row],[Units Sold]],0)</f>
        <v>26.880000000000003</v>
      </c>
      <c r="S7471" s="4">
        <f>IFERROR((Table1[[#This Row],[Total Sales]]-Table1[[#This Row],[Operating Profit]])/Table1[[#This Row],[Units Sold]],0)</f>
        <v>37.119999999999997</v>
      </c>
      <c r="T7471" s="4" t="str">
        <f>IF(Table1[[#This Row],[Profit per unit]]&gt;$V$8,"Premium","Mass")</f>
        <v>Mass</v>
      </c>
      <c r="U7471" s="4"/>
    </row>
    <row r="7472" spans="2:21" ht="14.25" customHeight="1" x14ac:dyDescent="0.3">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c r="O7472" s="4" t="str">
        <f>TEXT(Table1[[#This Row],[Invoice Date]],"mmm")</f>
        <v>Oct</v>
      </c>
      <c r="P7472" s="4">
        <f>YEAR(Table1[[#This Row],[Invoice Date]])</f>
        <v>2021</v>
      </c>
      <c r="Q7472" s="4">
        <f>IFERROR(Table1[[#This Row],[Total Sales]]/Table1[[#This Row],[Units Sold]],4)</f>
        <v>63</v>
      </c>
      <c r="R7472" s="4">
        <f>IFERROR(Table1[[#This Row],[Operating Profit]]/Table1[[#This Row],[Units Sold]],0)</f>
        <v>31.5</v>
      </c>
      <c r="S7472" s="4">
        <f>IFERROR((Table1[[#This Row],[Total Sales]]-Table1[[#This Row],[Operating Profit]])/Table1[[#This Row],[Units Sold]],0)</f>
        <v>31.5</v>
      </c>
      <c r="T7472" s="4" t="str">
        <f>IF(Table1[[#This Row],[Profit per unit]]&gt;$V$8,"Premium","Mass")</f>
        <v>Mass</v>
      </c>
      <c r="U7472" s="4"/>
    </row>
    <row r="7473" spans="2:21" ht="14.25" customHeight="1" x14ac:dyDescent="0.3">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c r="O7473" s="4" t="str">
        <f>TEXT(Table1[[#This Row],[Invoice Date]],"mmm")</f>
        <v>Nov</v>
      </c>
      <c r="P7473" s="4">
        <f>YEAR(Table1[[#This Row],[Invoice Date]])</f>
        <v>2021</v>
      </c>
      <c r="Q7473" s="4">
        <f>IFERROR(Table1[[#This Row],[Total Sales]]/Table1[[#This Row],[Units Sold]],4)</f>
        <v>60</v>
      </c>
      <c r="R7473" s="4">
        <f>IFERROR(Table1[[#This Row],[Operating Profit]]/Table1[[#This Row],[Units Sold]],0)</f>
        <v>30</v>
      </c>
      <c r="S7473" s="4">
        <f>IFERROR((Table1[[#This Row],[Total Sales]]-Table1[[#This Row],[Operating Profit]])/Table1[[#This Row],[Units Sold]],0)</f>
        <v>30</v>
      </c>
      <c r="T7473" s="4" t="str">
        <f>IF(Table1[[#This Row],[Profit per unit]]&gt;$V$8,"Premium","Mass")</f>
        <v>Mass</v>
      </c>
      <c r="U7473" s="4"/>
    </row>
    <row r="7474" spans="2:21" ht="14.25" customHeight="1" x14ac:dyDescent="0.3">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c r="O7474" s="4" t="str">
        <f>TEXT(Table1[[#This Row],[Invoice Date]],"mmm")</f>
        <v>Nov</v>
      </c>
      <c r="P7474" s="4">
        <f>YEAR(Table1[[#This Row],[Invoice Date]])</f>
        <v>2021</v>
      </c>
      <c r="Q7474" s="4">
        <f>IFERROR(Table1[[#This Row],[Total Sales]]/Table1[[#This Row],[Units Sold]],4)</f>
        <v>51</v>
      </c>
      <c r="R7474" s="4">
        <f>IFERROR(Table1[[#This Row],[Operating Profit]]/Table1[[#This Row],[Units Sold]],0)</f>
        <v>26.520000000000003</v>
      </c>
      <c r="S7474" s="4">
        <f>IFERROR((Table1[[#This Row],[Total Sales]]-Table1[[#This Row],[Operating Profit]])/Table1[[#This Row],[Units Sold]],0)</f>
        <v>24.479999999999997</v>
      </c>
      <c r="T7474" s="4" t="str">
        <f>IF(Table1[[#This Row],[Profit per unit]]&gt;$V$8,"Premium","Mass")</f>
        <v>Mass</v>
      </c>
      <c r="U7474" s="4"/>
    </row>
    <row r="7475" spans="2:21" ht="14.25" customHeight="1" x14ac:dyDescent="0.3">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c r="O7475" s="4" t="str">
        <f>TEXT(Table1[[#This Row],[Invoice Date]],"mmm")</f>
        <v>Nov</v>
      </c>
      <c r="P7475" s="4">
        <f>YEAR(Table1[[#This Row],[Invoice Date]])</f>
        <v>2021</v>
      </c>
      <c r="Q7475" s="4">
        <f>IFERROR(Table1[[#This Row],[Total Sales]]/Table1[[#This Row],[Units Sold]],4)</f>
        <v>51</v>
      </c>
      <c r="R7475" s="4">
        <f>IFERROR(Table1[[#This Row],[Operating Profit]]/Table1[[#This Row],[Units Sold]],0)</f>
        <v>22.949999999999996</v>
      </c>
      <c r="S7475" s="4">
        <f>IFERROR((Table1[[#This Row],[Total Sales]]-Table1[[#This Row],[Operating Profit]])/Table1[[#This Row],[Units Sold]],0)</f>
        <v>28.05</v>
      </c>
      <c r="T7475" s="4" t="str">
        <f>IF(Table1[[#This Row],[Profit per unit]]&gt;$V$8,"Premium","Mass")</f>
        <v>Mass</v>
      </c>
      <c r="U7475" s="4"/>
    </row>
    <row r="7476" spans="2:21" ht="14.25" customHeight="1" x14ac:dyDescent="0.3">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c r="O7476" s="4" t="str">
        <f>TEXT(Table1[[#This Row],[Invoice Date]],"mmm")</f>
        <v>Nov</v>
      </c>
      <c r="P7476" s="4">
        <f>YEAR(Table1[[#This Row],[Invoice Date]])</f>
        <v>2021</v>
      </c>
      <c r="Q7476" s="4">
        <f>IFERROR(Table1[[#This Row],[Total Sales]]/Table1[[#This Row],[Units Sold]],4)</f>
        <v>50</v>
      </c>
      <c r="R7476" s="4">
        <f>IFERROR(Table1[[#This Row],[Operating Profit]]/Table1[[#This Row],[Units Sold]],0)</f>
        <v>21</v>
      </c>
      <c r="S7476" s="4">
        <f>IFERROR((Table1[[#This Row],[Total Sales]]-Table1[[#This Row],[Operating Profit]])/Table1[[#This Row],[Units Sold]],0)</f>
        <v>29</v>
      </c>
      <c r="T7476" s="4" t="str">
        <f>IF(Table1[[#This Row],[Profit per unit]]&gt;$V$8,"Premium","Mass")</f>
        <v>Mass</v>
      </c>
      <c r="U7476" s="4"/>
    </row>
    <row r="7477" spans="2:21" ht="14.25" customHeight="1" x14ac:dyDescent="0.3">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c r="O7477" s="4" t="str">
        <f>TEXT(Table1[[#This Row],[Invoice Date]],"mmm")</f>
        <v>Nov</v>
      </c>
      <c r="P7477" s="4">
        <f>YEAR(Table1[[#This Row],[Invoice Date]])</f>
        <v>2021</v>
      </c>
      <c r="Q7477" s="4">
        <f>IFERROR(Table1[[#This Row],[Total Sales]]/Table1[[#This Row],[Units Sold]],4)</f>
        <v>60</v>
      </c>
      <c r="R7477" s="4">
        <f>IFERROR(Table1[[#This Row],[Operating Profit]]/Table1[[#This Row],[Units Sold]],0)</f>
        <v>26.400000000000002</v>
      </c>
      <c r="S7477" s="4">
        <f>IFERROR((Table1[[#This Row],[Total Sales]]-Table1[[#This Row],[Operating Profit]])/Table1[[#This Row],[Units Sold]],0)</f>
        <v>33.6</v>
      </c>
      <c r="T7477" s="4" t="str">
        <f>IF(Table1[[#This Row],[Profit per unit]]&gt;$V$8,"Premium","Mass")</f>
        <v>Mass</v>
      </c>
      <c r="U7477" s="4"/>
    </row>
    <row r="7478" spans="2:21" ht="14.25" customHeight="1" x14ac:dyDescent="0.3">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c r="O7478" s="4" t="str">
        <f>TEXT(Table1[[#This Row],[Invoice Date]],"mmm")</f>
        <v>Nov</v>
      </c>
      <c r="P7478" s="4">
        <f>YEAR(Table1[[#This Row],[Invoice Date]])</f>
        <v>2021</v>
      </c>
      <c r="Q7478" s="4">
        <f>IFERROR(Table1[[#This Row],[Total Sales]]/Table1[[#This Row],[Units Sold]],4)</f>
        <v>67</v>
      </c>
      <c r="R7478" s="4">
        <f>IFERROR(Table1[[#This Row],[Operating Profit]]/Table1[[#This Row],[Units Sold]],0)</f>
        <v>31.49</v>
      </c>
      <c r="S7478" s="4">
        <f>IFERROR((Table1[[#This Row],[Total Sales]]-Table1[[#This Row],[Operating Profit]])/Table1[[#This Row],[Units Sold]],0)</f>
        <v>35.510000000000005</v>
      </c>
      <c r="T7478" s="4" t="str">
        <f>IF(Table1[[#This Row],[Profit per unit]]&gt;$V$8,"Premium","Mass")</f>
        <v>Mass</v>
      </c>
      <c r="U7478" s="4"/>
    </row>
    <row r="7479" spans="2:21" ht="14.25" customHeight="1" x14ac:dyDescent="0.3">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c r="O7479" s="4" t="str">
        <f>TEXT(Table1[[#This Row],[Invoice Date]],"mmm")</f>
        <v>Dec</v>
      </c>
      <c r="P7479" s="4">
        <f>YEAR(Table1[[#This Row],[Invoice Date]])</f>
        <v>2021</v>
      </c>
      <c r="Q7479" s="4">
        <f>IFERROR(Table1[[#This Row],[Total Sales]]/Table1[[#This Row],[Units Sold]],4)</f>
        <v>59</v>
      </c>
      <c r="R7479" s="4">
        <f>IFERROR(Table1[[#This Row],[Operating Profit]]/Table1[[#This Row],[Units Sold]],0)</f>
        <v>30.09</v>
      </c>
      <c r="S7479" s="4">
        <f>IFERROR((Table1[[#This Row],[Total Sales]]-Table1[[#This Row],[Operating Profit]])/Table1[[#This Row],[Units Sold]],0)</f>
        <v>28.91</v>
      </c>
      <c r="T7479" s="4" t="str">
        <f>IF(Table1[[#This Row],[Profit per unit]]&gt;$V$8,"Premium","Mass")</f>
        <v>Mass</v>
      </c>
      <c r="U7479" s="4"/>
    </row>
    <row r="7480" spans="2:21" ht="14.25" customHeight="1" x14ac:dyDescent="0.3">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c r="O7480" s="4" t="str">
        <f>TEXT(Table1[[#This Row],[Invoice Date]],"mmm")</f>
        <v>Dec</v>
      </c>
      <c r="P7480" s="4">
        <f>YEAR(Table1[[#This Row],[Invoice Date]])</f>
        <v>2021</v>
      </c>
      <c r="Q7480" s="4">
        <f>IFERROR(Table1[[#This Row],[Total Sales]]/Table1[[#This Row],[Units Sold]],4)</f>
        <v>51</v>
      </c>
      <c r="R7480" s="4">
        <f>IFERROR(Table1[[#This Row],[Operating Profit]]/Table1[[#This Row],[Units Sold]],0)</f>
        <v>26.01</v>
      </c>
      <c r="S7480" s="4">
        <f>IFERROR((Table1[[#This Row],[Total Sales]]-Table1[[#This Row],[Operating Profit]])/Table1[[#This Row],[Units Sold]],0)</f>
        <v>24.99</v>
      </c>
      <c r="T7480" s="4" t="str">
        <f>IF(Table1[[#This Row],[Profit per unit]]&gt;$V$8,"Premium","Mass")</f>
        <v>Mass</v>
      </c>
      <c r="U7480" s="4"/>
    </row>
    <row r="7481" spans="2:21" ht="14.25" customHeight="1" x14ac:dyDescent="0.3">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c r="O7481" s="4" t="str">
        <f>TEXT(Table1[[#This Row],[Invoice Date]],"mmm")</f>
        <v>Dec</v>
      </c>
      <c r="P7481" s="4">
        <f>YEAR(Table1[[#This Row],[Invoice Date]])</f>
        <v>2021</v>
      </c>
      <c r="Q7481" s="4">
        <f>IFERROR(Table1[[#This Row],[Total Sales]]/Table1[[#This Row],[Units Sold]],4)</f>
        <v>50</v>
      </c>
      <c r="R7481" s="4">
        <f>IFERROR(Table1[[#This Row],[Operating Profit]]/Table1[[#This Row],[Units Sold]],0)</f>
        <v>22.499999999999996</v>
      </c>
      <c r="S7481" s="4">
        <f>IFERROR((Table1[[#This Row],[Total Sales]]-Table1[[#This Row],[Operating Profit]])/Table1[[#This Row],[Units Sold]],0)</f>
        <v>27.5</v>
      </c>
      <c r="T7481" s="4" t="str">
        <f>IF(Table1[[#This Row],[Profit per unit]]&gt;$V$8,"Premium","Mass")</f>
        <v>Mass</v>
      </c>
      <c r="U7481" s="4"/>
    </row>
    <row r="7482" spans="2:21" ht="14.25" customHeight="1" x14ac:dyDescent="0.3">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c r="O7482" s="4" t="str">
        <f>TEXT(Table1[[#This Row],[Invoice Date]],"mmm")</f>
        <v>Dec</v>
      </c>
      <c r="P7482" s="4">
        <f>YEAR(Table1[[#This Row],[Invoice Date]])</f>
        <v>2021</v>
      </c>
      <c r="Q7482" s="4">
        <f>IFERROR(Table1[[#This Row],[Total Sales]]/Table1[[#This Row],[Units Sold]],4)</f>
        <v>53</v>
      </c>
      <c r="R7482" s="4">
        <f>IFERROR(Table1[[#This Row],[Operating Profit]]/Table1[[#This Row],[Units Sold]],0)</f>
        <v>22.259999999999998</v>
      </c>
      <c r="S7482" s="4">
        <f>IFERROR((Table1[[#This Row],[Total Sales]]-Table1[[#This Row],[Operating Profit]])/Table1[[#This Row],[Units Sold]],0)</f>
        <v>30.740000000000002</v>
      </c>
      <c r="T7482" s="4" t="str">
        <f>IF(Table1[[#This Row],[Profit per unit]]&gt;$V$8,"Premium","Mass")</f>
        <v>Mass</v>
      </c>
      <c r="U7482" s="4"/>
    </row>
    <row r="7483" spans="2:21" ht="14.25" customHeight="1" x14ac:dyDescent="0.3">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c r="O7483" s="4" t="str">
        <f>TEXT(Table1[[#This Row],[Invoice Date]],"mmm")</f>
        <v>Dec</v>
      </c>
      <c r="P7483" s="4">
        <f>YEAR(Table1[[#This Row],[Invoice Date]])</f>
        <v>2021</v>
      </c>
      <c r="Q7483" s="4">
        <f>IFERROR(Table1[[#This Row],[Total Sales]]/Table1[[#This Row],[Units Sold]],4)</f>
        <v>60</v>
      </c>
      <c r="R7483" s="4">
        <f>IFERROR(Table1[[#This Row],[Operating Profit]]/Table1[[#This Row],[Units Sold]],0)</f>
        <v>27</v>
      </c>
      <c r="S7483" s="4">
        <f>IFERROR((Table1[[#This Row],[Total Sales]]-Table1[[#This Row],[Operating Profit]])/Table1[[#This Row],[Units Sold]],0)</f>
        <v>33</v>
      </c>
      <c r="T7483" s="4" t="str">
        <f>IF(Table1[[#This Row],[Profit per unit]]&gt;$V$8,"Premium","Mass")</f>
        <v>Mass</v>
      </c>
      <c r="U7483" s="4"/>
    </row>
    <row r="7484" spans="2:21" ht="14.25" customHeight="1" x14ac:dyDescent="0.3">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c r="O7484" s="4" t="str">
        <f>TEXT(Table1[[#This Row],[Invoice Date]],"mmm")</f>
        <v>Dec</v>
      </c>
      <c r="P7484" s="4">
        <f>YEAR(Table1[[#This Row],[Invoice Date]])</f>
        <v>2021</v>
      </c>
      <c r="Q7484" s="4">
        <f>IFERROR(Table1[[#This Row],[Total Sales]]/Table1[[#This Row],[Units Sold]],4)</f>
        <v>67</v>
      </c>
      <c r="R7484" s="4">
        <f>IFERROR(Table1[[#This Row],[Operating Profit]]/Table1[[#This Row],[Units Sold]],0)</f>
        <v>30.819999999999997</v>
      </c>
      <c r="S7484" s="4">
        <f>IFERROR((Table1[[#This Row],[Total Sales]]-Table1[[#This Row],[Operating Profit]])/Table1[[#This Row],[Units Sold]],0)</f>
        <v>36.18</v>
      </c>
      <c r="T7484" s="4" t="str">
        <f>IF(Table1[[#This Row],[Profit per unit]]&gt;$V$8,"Premium","Mass")</f>
        <v>Mass</v>
      </c>
      <c r="U7484" s="4"/>
    </row>
    <row r="7485" spans="2:21" ht="14.25" customHeight="1" x14ac:dyDescent="0.3">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c r="O7485" s="4" t="str">
        <f>TEXT(Table1[[#This Row],[Invoice Date]],"mmm")</f>
        <v>Jan</v>
      </c>
      <c r="P7485" s="4">
        <f>YEAR(Table1[[#This Row],[Invoice Date]])</f>
        <v>2021</v>
      </c>
      <c r="Q7485" s="4">
        <f>IFERROR(Table1[[#This Row],[Total Sales]]/Table1[[#This Row],[Units Sold]],4)</f>
        <v>34</v>
      </c>
      <c r="R7485" s="4">
        <f>IFERROR(Table1[[#This Row],[Operating Profit]]/Table1[[#This Row],[Units Sold]],0)</f>
        <v>15.639999999999999</v>
      </c>
      <c r="S7485" s="4">
        <f>IFERROR((Table1[[#This Row],[Total Sales]]-Table1[[#This Row],[Operating Profit]])/Table1[[#This Row],[Units Sold]],0)</f>
        <v>18.36</v>
      </c>
      <c r="T7485" s="4" t="str">
        <f>IF(Table1[[#This Row],[Profit per unit]]&gt;$V$8,"Premium","Mass")</f>
        <v>Mass</v>
      </c>
      <c r="U7485" s="4"/>
    </row>
    <row r="7486" spans="2:21" ht="14.25" customHeight="1" x14ac:dyDescent="0.3">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c r="O7486" s="4" t="str">
        <f>TEXT(Table1[[#This Row],[Invoice Date]],"mmm")</f>
        <v>Jan</v>
      </c>
      <c r="P7486" s="4">
        <f>YEAR(Table1[[#This Row],[Invoice Date]])</f>
        <v>2021</v>
      </c>
      <c r="Q7486" s="4">
        <f>IFERROR(Table1[[#This Row],[Total Sales]]/Table1[[#This Row],[Units Sold]],4)</f>
        <v>34</v>
      </c>
      <c r="R7486" s="4">
        <f>IFERROR(Table1[[#This Row],[Operating Profit]]/Table1[[#This Row],[Units Sold]],0)</f>
        <v>15.299999999999997</v>
      </c>
      <c r="S7486" s="4">
        <f>IFERROR((Table1[[#This Row],[Total Sales]]-Table1[[#This Row],[Operating Profit]])/Table1[[#This Row],[Units Sold]],0)</f>
        <v>18.700000000000003</v>
      </c>
      <c r="T7486" s="4" t="str">
        <f>IF(Table1[[#This Row],[Profit per unit]]&gt;$V$8,"Premium","Mass")</f>
        <v>Mass</v>
      </c>
      <c r="U7486" s="4"/>
    </row>
    <row r="7487" spans="2:21" ht="14.25" customHeight="1" x14ac:dyDescent="0.3">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c r="O7487" s="4" t="str">
        <f>TEXT(Table1[[#This Row],[Invoice Date]],"mmm")</f>
        <v>Jan</v>
      </c>
      <c r="P7487" s="4">
        <f>YEAR(Table1[[#This Row],[Invoice Date]])</f>
        <v>2021</v>
      </c>
      <c r="Q7487" s="4">
        <f>IFERROR(Table1[[#This Row],[Total Sales]]/Table1[[#This Row],[Units Sold]],4)</f>
        <v>24</v>
      </c>
      <c r="R7487" s="4">
        <f>IFERROR(Table1[[#This Row],[Operating Profit]]/Table1[[#This Row],[Units Sold]],0)</f>
        <v>13.200000000000001</v>
      </c>
      <c r="S7487" s="4">
        <f>IFERROR((Table1[[#This Row],[Total Sales]]-Table1[[#This Row],[Operating Profit]])/Table1[[#This Row],[Units Sold]],0)</f>
        <v>10.799999999999999</v>
      </c>
      <c r="T7487" s="4" t="str">
        <f>IF(Table1[[#This Row],[Profit per unit]]&gt;$V$8,"Premium","Mass")</f>
        <v>Mass</v>
      </c>
      <c r="U7487" s="4"/>
    </row>
    <row r="7488" spans="2:21" ht="14.25" customHeight="1" x14ac:dyDescent="0.3">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c r="O7488" s="4" t="str">
        <f>TEXT(Table1[[#This Row],[Invoice Date]],"mmm")</f>
        <v>Jan</v>
      </c>
      <c r="P7488" s="4">
        <f>YEAR(Table1[[#This Row],[Invoice Date]])</f>
        <v>2021</v>
      </c>
      <c r="Q7488" s="4">
        <f>IFERROR(Table1[[#This Row],[Total Sales]]/Table1[[#This Row],[Units Sold]],4)</f>
        <v>29</v>
      </c>
      <c r="R7488" s="4">
        <f>IFERROR(Table1[[#This Row],[Operating Profit]]/Table1[[#This Row],[Units Sold]],0)</f>
        <v>15.370000000000001</v>
      </c>
      <c r="S7488" s="4">
        <f>IFERROR((Table1[[#This Row],[Total Sales]]-Table1[[#This Row],[Operating Profit]])/Table1[[#This Row],[Units Sold]],0)</f>
        <v>13.629999999999999</v>
      </c>
      <c r="T7488" s="4" t="str">
        <f>IF(Table1[[#This Row],[Profit per unit]]&gt;$V$8,"Premium","Mass")</f>
        <v>Mass</v>
      </c>
      <c r="U7488" s="4"/>
    </row>
    <row r="7489" spans="2:21" ht="14.25" customHeight="1" x14ac:dyDescent="0.3">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c r="O7489" s="4" t="str">
        <f>TEXT(Table1[[#This Row],[Invoice Date]],"mmm")</f>
        <v>Jan</v>
      </c>
      <c r="P7489" s="4">
        <f>YEAR(Table1[[#This Row],[Invoice Date]])</f>
        <v>2021</v>
      </c>
      <c r="Q7489" s="4">
        <f>IFERROR(Table1[[#This Row],[Total Sales]]/Table1[[#This Row],[Units Sold]],4)</f>
        <v>44</v>
      </c>
      <c r="R7489" s="4">
        <f>IFERROR(Table1[[#This Row],[Operating Profit]]/Table1[[#This Row],[Units Sold]],0)</f>
        <v>17.600000000000001</v>
      </c>
      <c r="S7489" s="4">
        <f>IFERROR((Table1[[#This Row],[Total Sales]]-Table1[[#This Row],[Operating Profit]])/Table1[[#This Row],[Units Sold]],0)</f>
        <v>26.4</v>
      </c>
      <c r="T7489" s="4" t="str">
        <f>IF(Table1[[#This Row],[Profit per unit]]&gt;$V$8,"Premium","Mass")</f>
        <v>Mass</v>
      </c>
      <c r="U7489" s="4"/>
    </row>
    <row r="7490" spans="2:21" ht="14.25" customHeight="1" x14ac:dyDescent="0.3">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c r="O7490" s="4" t="str">
        <f>TEXT(Table1[[#This Row],[Invoice Date]],"mmm")</f>
        <v>Jan</v>
      </c>
      <c r="P7490" s="4">
        <f>YEAR(Table1[[#This Row],[Invoice Date]])</f>
        <v>2021</v>
      </c>
      <c r="Q7490" s="4">
        <f>IFERROR(Table1[[#This Row],[Total Sales]]/Table1[[#This Row],[Units Sold]],4)</f>
        <v>33</v>
      </c>
      <c r="R7490" s="4">
        <f>IFERROR(Table1[[#This Row],[Operating Profit]]/Table1[[#This Row],[Units Sold]],0)</f>
        <v>17.82</v>
      </c>
      <c r="S7490" s="4">
        <f>IFERROR((Table1[[#This Row],[Total Sales]]-Table1[[#This Row],[Operating Profit]])/Table1[[#This Row],[Units Sold]],0)</f>
        <v>15.179999999999998</v>
      </c>
      <c r="T7490" s="4" t="str">
        <f>IF(Table1[[#This Row],[Profit per unit]]&gt;$V$8,"Premium","Mass")</f>
        <v>Mass</v>
      </c>
      <c r="U7490" s="4"/>
    </row>
    <row r="7491" spans="2:21" ht="14.25" customHeight="1" x14ac:dyDescent="0.3">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c r="O7491" s="4" t="str">
        <f>TEXT(Table1[[#This Row],[Invoice Date]],"mmm")</f>
        <v>Feb</v>
      </c>
      <c r="P7491" s="4">
        <f>YEAR(Table1[[#This Row],[Invoice Date]])</f>
        <v>2021</v>
      </c>
      <c r="Q7491" s="4">
        <f>IFERROR(Table1[[#This Row],[Total Sales]]/Table1[[#This Row],[Units Sold]],4)</f>
        <v>34</v>
      </c>
      <c r="R7491" s="4">
        <f>IFERROR(Table1[[#This Row],[Operating Profit]]/Table1[[#This Row],[Units Sold]],0)</f>
        <v>16.66</v>
      </c>
      <c r="S7491" s="4">
        <f>IFERROR((Table1[[#This Row],[Total Sales]]-Table1[[#This Row],[Operating Profit]])/Table1[[#This Row],[Units Sold]],0)</f>
        <v>17.34</v>
      </c>
      <c r="T7491" s="4" t="str">
        <f>IF(Table1[[#This Row],[Profit per unit]]&gt;$V$8,"Premium","Mass")</f>
        <v>Mass</v>
      </c>
      <c r="U7491" s="4"/>
    </row>
    <row r="7492" spans="2:21" ht="14.25" customHeight="1" x14ac:dyDescent="0.3">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c r="O7492" s="4" t="str">
        <f>TEXT(Table1[[#This Row],[Invoice Date]],"mmm")</f>
        <v>Feb</v>
      </c>
      <c r="P7492" s="4">
        <f>YEAR(Table1[[#This Row],[Invoice Date]])</f>
        <v>2021</v>
      </c>
      <c r="Q7492" s="4">
        <f>IFERROR(Table1[[#This Row],[Total Sales]]/Table1[[#This Row],[Units Sold]],4)</f>
        <v>34</v>
      </c>
      <c r="R7492" s="4">
        <f>IFERROR(Table1[[#This Row],[Operating Profit]]/Table1[[#This Row],[Units Sold]],0)</f>
        <v>15.979999999999999</v>
      </c>
      <c r="S7492" s="4">
        <f>IFERROR((Table1[[#This Row],[Total Sales]]-Table1[[#This Row],[Operating Profit]])/Table1[[#This Row],[Units Sold]],0)</f>
        <v>18.02</v>
      </c>
      <c r="T7492" s="4" t="str">
        <f>IF(Table1[[#This Row],[Profit per unit]]&gt;$V$8,"Premium","Mass")</f>
        <v>Mass</v>
      </c>
      <c r="U7492" s="4"/>
    </row>
    <row r="7493" spans="2:21" ht="14.25" customHeight="1" x14ac:dyDescent="0.3">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c r="O7493" s="4" t="str">
        <f>TEXT(Table1[[#This Row],[Invoice Date]],"mmm")</f>
        <v>Feb</v>
      </c>
      <c r="P7493" s="4">
        <f>YEAR(Table1[[#This Row],[Invoice Date]])</f>
        <v>2021</v>
      </c>
      <c r="Q7493" s="4">
        <f>IFERROR(Table1[[#This Row],[Total Sales]]/Table1[[#This Row],[Units Sold]],4)</f>
        <v>24</v>
      </c>
      <c r="R7493" s="4">
        <f>IFERROR(Table1[[#This Row],[Operating Profit]]/Table1[[#This Row],[Units Sold]],0)</f>
        <v>12</v>
      </c>
      <c r="S7493" s="4">
        <f>IFERROR((Table1[[#This Row],[Total Sales]]-Table1[[#This Row],[Operating Profit]])/Table1[[#This Row],[Units Sold]],0)</f>
        <v>12</v>
      </c>
      <c r="T7493" s="4" t="str">
        <f>IF(Table1[[#This Row],[Profit per unit]]&gt;$V$8,"Premium","Mass")</f>
        <v>Mass</v>
      </c>
      <c r="U7493" s="4"/>
    </row>
    <row r="7494" spans="2:21" ht="14.25" customHeight="1" x14ac:dyDescent="0.3">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c r="O7494" s="4" t="str">
        <f>TEXT(Table1[[#This Row],[Invoice Date]],"mmm")</f>
        <v>Feb</v>
      </c>
      <c r="P7494" s="4">
        <f>YEAR(Table1[[#This Row],[Invoice Date]])</f>
        <v>2021</v>
      </c>
      <c r="Q7494" s="4">
        <f>IFERROR(Table1[[#This Row],[Total Sales]]/Table1[[#This Row],[Units Sold]],4)</f>
        <v>29</v>
      </c>
      <c r="R7494" s="4">
        <f>IFERROR(Table1[[#This Row],[Operating Profit]]/Table1[[#This Row],[Units Sold]],0)</f>
        <v>15.66</v>
      </c>
      <c r="S7494" s="4">
        <f>IFERROR((Table1[[#This Row],[Total Sales]]-Table1[[#This Row],[Operating Profit]])/Table1[[#This Row],[Units Sold]],0)</f>
        <v>13.34</v>
      </c>
      <c r="T7494" s="4" t="str">
        <f>IF(Table1[[#This Row],[Profit per unit]]&gt;$V$8,"Premium","Mass")</f>
        <v>Mass</v>
      </c>
      <c r="U7494" s="4"/>
    </row>
    <row r="7495" spans="2:21" ht="14.25" customHeight="1" x14ac:dyDescent="0.3">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c r="O7495" s="4" t="str">
        <f>TEXT(Table1[[#This Row],[Invoice Date]],"mmm")</f>
        <v>Feb</v>
      </c>
      <c r="P7495" s="4">
        <f>YEAR(Table1[[#This Row],[Invoice Date]])</f>
        <v>2021</v>
      </c>
      <c r="Q7495" s="4">
        <f>IFERROR(Table1[[#This Row],[Total Sales]]/Table1[[#This Row],[Units Sold]],4)</f>
        <v>41</v>
      </c>
      <c r="R7495" s="4">
        <f>IFERROR(Table1[[#This Row],[Operating Profit]]/Table1[[#This Row],[Units Sold]],0)</f>
        <v>16.809999999999999</v>
      </c>
      <c r="S7495" s="4">
        <f>IFERROR((Table1[[#This Row],[Total Sales]]-Table1[[#This Row],[Operating Profit]])/Table1[[#This Row],[Units Sold]],0)</f>
        <v>24.19</v>
      </c>
      <c r="T7495" s="4" t="str">
        <f>IF(Table1[[#This Row],[Profit per unit]]&gt;$V$8,"Premium","Mass")</f>
        <v>Mass</v>
      </c>
      <c r="U7495" s="4"/>
    </row>
    <row r="7496" spans="2:21" ht="14.25" customHeight="1" x14ac:dyDescent="0.3">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c r="O7496" s="4" t="str">
        <f>TEXT(Table1[[#This Row],[Invoice Date]],"mmm")</f>
        <v>Feb</v>
      </c>
      <c r="P7496" s="4">
        <f>YEAR(Table1[[#This Row],[Invoice Date]])</f>
        <v>2021</v>
      </c>
      <c r="Q7496" s="4">
        <f>IFERROR(Table1[[#This Row],[Total Sales]]/Table1[[#This Row],[Units Sold]],4)</f>
        <v>33</v>
      </c>
      <c r="R7496" s="4">
        <f>IFERROR(Table1[[#This Row],[Operating Profit]]/Table1[[#This Row],[Units Sold]],0)</f>
        <v>17.490000000000002</v>
      </c>
      <c r="S7496" s="4">
        <f>IFERROR((Table1[[#This Row],[Total Sales]]-Table1[[#This Row],[Operating Profit]])/Table1[[#This Row],[Units Sold]],0)</f>
        <v>15.509999999999998</v>
      </c>
      <c r="T7496" s="4" t="str">
        <f>IF(Table1[[#This Row],[Profit per unit]]&gt;$V$8,"Premium","Mass")</f>
        <v>Mass</v>
      </c>
      <c r="U7496" s="4"/>
    </row>
    <row r="7497" spans="2:21" ht="14.25" customHeight="1" x14ac:dyDescent="0.3">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c r="O7497" s="4" t="str">
        <f>TEXT(Table1[[#This Row],[Invoice Date]],"mmm")</f>
        <v>Mar</v>
      </c>
      <c r="P7497" s="4">
        <f>YEAR(Table1[[#This Row],[Invoice Date]])</f>
        <v>2021</v>
      </c>
      <c r="Q7497" s="4">
        <f>IFERROR(Table1[[#This Row],[Total Sales]]/Table1[[#This Row],[Units Sold]],4)</f>
        <v>34</v>
      </c>
      <c r="R7497" s="4">
        <f>IFERROR(Table1[[#This Row],[Operating Profit]]/Table1[[#This Row],[Units Sold]],0)</f>
        <v>17</v>
      </c>
      <c r="S7497" s="4">
        <f>IFERROR((Table1[[#This Row],[Total Sales]]-Table1[[#This Row],[Operating Profit]])/Table1[[#This Row],[Units Sold]],0)</f>
        <v>17</v>
      </c>
      <c r="T7497" s="4" t="str">
        <f>IF(Table1[[#This Row],[Profit per unit]]&gt;$V$8,"Premium","Mass")</f>
        <v>Mass</v>
      </c>
      <c r="U7497" s="4"/>
    </row>
    <row r="7498" spans="2:21" ht="14.25" customHeight="1" x14ac:dyDescent="0.3">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c r="O7498" s="4" t="str">
        <f>TEXT(Table1[[#This Row],[Invoice Date]],"mmm")</f>
        <v>Mar</v>
      </c>
      <c r="P7498" s="4">
        <f>YEAR(Table1[[#This Row],[Invoice Date]])</f>
        <v>2021</v>
      </c>
      <c r="Q7498" s="4">
        <f>IFERROR(Table1[[#This Row],[Total Sales]]/Table1[[#This Row],[Units Sold]],4)</f>
        <v>34</v>
      </c>
      <c r="R7498" s="4">
        <f>IFERROR(Table1[[#This Row],[Operating Profit]]/Table1[[#This Row],[Units Sold]],0)</f>
        <v>15.299999999999999</v>
      </c>
      <c r="S7498" s="4">
        <f>IFERROR((Table1[[#This Row],[Total Sales]]-Table1[[#This Row],[Operating Profit]])/Table1[[#This Row],[Units Sold]],0)</f>
        <v>18.700000000000003</v>
      </c>
      <c r="T7498" s="4" t="str">
        <f>IF(Table1[[#This Row],[Profit per unit]]&gt;$V$8,"Premium","Mass")</f>
        <v>Mass</v>
      </c>
      <c r="U7498" s="4"/>
    </row>
    <row r="7499" spans="2:21" ht="14.25" customHeight="1" x14ac:dyDescent="0.3">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c r="O7499" s="4" t="str">
        <f>TEXT(Table1[[#This Row],[Invoice Date]],"mmm")</f>
        <v>Mar</v>
      </c>
      <c r="P7499" s="4">
        <f>YEAR(Table1[[#This Row],[Invoice Date]])</f>
        <v>2021</v>
      </c>
      <c r="Q7499" s="4">
        <f>IFERROR(Table1[[#This Row],[Total Sales]]/Table1[[#This Row],[Units Sold]],4)</f>
        <v>23</v>
      </c>
      <c r="R7499" s="4">
        <f>IFERROR(Table1[[#This Row],[Operating Profit]]/Table1[[#This Row],[Units Sold]],0)</f>
        <v>11.96</v>
      </c>
      <c r="S7499" s="4">
        <f>IFERROR((Table1[[#This Row],[Total Sales]]-Table1[[#This Row],[Operating Profit]])/Table1[[#This Row],[Units Sold]],0)</f>
        <v>11.04</v>
      </c>
      <c r="T7499" s="4" t="str">
        <f>IF(Table1[[#This Row],[Profit per unit]]&gt;$V$8,"Premium","Mass")</f>
        <v>Mass</v>
      </c>
      <c r="U7499" s="4"/>
    </row>
    <row r="7500" spans="2:21" ht="14.25" customHeight="1" x14ac:dyDescent="0.3">
      <c r="B7500" s="4" t="s">
        <v>14</v>
      </c>
      <c r="C7500" s="4">
        <v>1185732</v>
      </c>
      <c r="D7500" s="5">
        <v>44261</v>
      </c>
      <c r="E7500" s="4" t="s">
        <v>15</v>
      </c>
      <c r="F7500" s="4" t="s">
        <v>127</v>
      </c>
      <c r="G7500" s="4" t="s">
        <v>128</v>
      </c>
      <c r="H7500" s="6" t="s">
        <v>21</v>
      </c>
      <c r="I7500" s="7">
        <v>29</v>
      </c>
      <c r="J7500" s="8">
        <v>8</v>
      </c>
      <c r="K7500" s="9">
        <v>232</v>
      </c>
      <c r="L7500" s="9">
        <v>116</v>
      </c>
      <c r="M7500" s="10">
        <v>0.5</v>
      </c>
      <c r="N7500" s="4" t="s">
        <v>83</v>
      </c>
      <c r="O7500" s="4" t="str">
        <f>TEXT(Table1[[#This Row],[Invoice Date]],"mmm")</f>
        <v>Mar</v>
      </c>
      <c r="P7500" s="4">
        <f>YEAR(Table1[[#This Row],[Invoice Date]])</f>
        <v>2021</v>
      </c>
      <c r="Q7500" s="4">
        <f>IFERROR(Table1[[#This Row],[Total Sales]]/Table1[[#This Row],[Units Sold]],4)</f>
        <v>29</v>
      </c>
      <c r="R7500" s="4">
        <f>IFERROR(Table1[[#This Row],[Operating Profit]]/Table1[[#This Row],[Units Sold]],0)</f>
        <v>14.5</v>
      </c>
      <c r="S7500" s="4">
        <f>IFERROR((Table1[[#This Row],[Total Sales]]-Table1[[#This Row],[Operating Profit]])/Table1[[#This Row],[Units Sold]],0)</f>
        <v>14.5</v>
      </c>
      <c r="T7500" s="4" t="str">
        <f>IF(Table1[[#This Row],[Profit per unit]]&gt;$V$8,"Premium","Mass")</f>
        <v>Mass</v>
      </c>
      <c r="U7500" s="4"/>
    </row>
    <row r="7501" spans="2:21" ht="14.25" customHeight="1" x14ac:dyDescent="0.3">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c r="O7501" s="4" t="str">
        <f>TEXT(Table1[[#This Row],[Invoice Date]],"mmm")</f>
        <v>Mar</v>
      </c>
      <c r="P7501" s="4">
        <f>YEAR(Table1[[#This Row],[Invoice Date]])</f>
        <v>2021</v>
      </c>
      <c r="Q7501" s="4">
        <f>IFERROR(Table1[[#This Row],[Total Sales]]/Table1[[#This Row],[Units Sold]],4)</f>
        <v>44</v>
      </c>
      <c r="R7501" s="4">
        <f>IFERROR(Table1[[#This Row],[Operating Profit]]/Table1[[#This Row],[Units Sold]],0)</f>
        <v>19.799999999999997</v>
      </c>
      <c r="S7501" s="4">
        <f>IFERROR((Table1[[#This Row],[Total Sales]]-Table1[[#This Row],[Operating Profit]])/Table1[[#This Row],[Units Sold]],0)</f>
        <v>24.200000000000003</v>
      </c>
      <c r="T7501" s="4" t="str">
        <f>IF(Table1[[#This Row],[Profit per unit]]&gt;$V$8,"Premium","Mass")</f>
        <v>Mass</v>
      </c>
      <c r="U7501" s="4"/>
    </row>
    <row r="7502" spans="2:21" ht="14.25" customHeight="1" x14ac:dyDescent="0.3">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c r="O7502" s="4" t="str">
        <f>TEXT(Table1[[#This Row],[Invoice Date]],"mmm")</f>
        <v>Mar</v>
      </c>
      <c r="P7502" s="4">
        <f>YEAR(Table1[[#This Row],[Invoice Date]])</f>
        <v>2021</v>
      </c>
      <c r="Q7502" s="4">
        <f>IFERROR(Table1[[#This Row],[Total Sales]]/Table1[[#This Row],[Units Sold]],4)</f>
        <v>32</v>
      </c>
      <c r="R7502" s="4">
        <f>IFERROR(Table1[[#This Row],[Operating Profit]]/Table1[[#This Row],[Units Sold]],0)</f>
        <v>17.28</v>
      </c>
      <c r="S7502" s="4">
        <f>IFERROR((Table1[[#This Row],[Total Sales]]-Table1[[#This Row],[Operating Profit]])/Table1[[#This Row],[Units Sold]],0)</f>
        <v>14.719999999999999</v>
      </c>
      <c r="T7502" s="4" t="str">
        <f>IF(Table1[[#This Row],[Profit per unit]]&gt;$V$8,"Premium","Mass")</f>
        <v>Mass</v>
      </c>
      <c r="U7502" s="4"/>
    </row>
    <row r="7503" spans="2:21" ht="14.25" customHeight="1" x14ac:dyDescent="0.3">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c r="O7503" s="4" t="str">
        <f>TEXT(Table1[[#This Row],[Invoice Date]],"mmm")</f>
        <v>Apr</v>
      </c>
      <c r="P7503" s="4">
        <f>YEAR(Table1[[#This Row],[Invoice Date]])</f>
        <v>2021</v>
      </c>
      <c r="Q7503" s="4">
        <f>IFERROR(Table1[[#This Row],[Total Sales]]/Table1[[#This Row],[Units Sold]],4)</f>
        <v>32</v>
      </c>
      <c r="R7503" s="4">
        <f>IFERROR(Table1[[#This Row],[Operating Profit]]/Table1[[#This Row],[Units Sold]],0)</f>
        <v>15.68</v>
      </c>
      <c r="S7503" s="4">
        <f>IFERROR((Table1[[#This Row],[Total Sales]]-Table1[[#This Row],[Operating Profit]])/Table1[[#This Row],[Units Sold]],0)</f>
        <v>16.32</v>
      </c>
      <c r="T7503" s="4" t="str">
        <f>IF(Table1[[#This Row],[Profit per unit]]&gt;$V$8,"Premium","Mass")</f>
        <v>Mass</v>
      </c>
      <c r="U7503" s="4"/>
    </row>
    <row r="7504" spans="2:21" ht="14.25" customHeight="1" x14ac:dyDescent="0.3">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c r="O7504" s="4" t="str">
        <f>TEXT(Table1[[#This Row],[Invoice Date]],"mmm")</f>
        <v>Apr</v>
      </c>
      <c r="P7504" s="4">
        <f>YEAR(Table1[[#This Row],[Invoice Date]])</f>
        <v>2021</v>
      </c>
      <c r="Q7504" s="4">
        <f>IFERROR(Table1[[#This Row],[Total Sales]]/Table1[[#This Row],[Units Sold]],4)</f>
        <v>32</v>
      </c>
      <c r="R7504" s="4">
        <f>IFERROR(Table1[[#This Row],[Operating Profit]]/Table1[[#This Row],[Units Sold]],0)</f>
        <v>16</v>
      </c>
      <c r="S7504" s="4">
        <f>IFERROR((Table1[[#This Row],[Total Sales]]-Table1[[#This Row],[Operating Profit]])/Table1[[#This Row],[Units Sold]],0)</f>
        <v>16</v>
      </c>
      <c r="T7504" s="4" t="str">
        <f>IF(Table1[[#This Row],[Profit per unit]]&gt;$V$8,"Premium","Mass")</f>
        <v>Mass</v>
      </c>
      <c r="U7504" s="4"/>
    </row>
    <row r="7505" spans="2:21" ht="14.25" customHeight="1" x14ac:dyDescent="0.3">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c r="O7505" s="4" t="str">
        <f>TEXT(Table1[[#This Row],[Invoice Date]],"mmm")</f>
        <v>Apr</v>
      </c>
      <c r="P7505" s="4">
        <f>YEAR(Table1[[#This Row],[Invoice Date]])</f>
        <v>2021</v>
      </c>
      <c r="Q7505" s="4">
        <f>IFERROR(Table1[[#This Row],[Total Sales]]/Table1[[#This Row],[Units Sold]],4)</f>
        <v>24</v>
      </c>
      <c r="R7505" s="4">
        <f>IFERROR(Table1[[#This Row],[Operating Profit]]/Table1[[#This Row],[Units Sold]],0)</f>
        <v>12.48</v>
      </c>
      <c r="S7505" s="4">
        <f>IFERROR((Table1[[#This Row],[Total Sales]]-Table1[[#This Row],[Operating Profit]])/Table1[[#This Row],[Units Sold]],0)</f>
        <v>11.52</v>
      </c>
      <c r="T7505" s="4" t="str">
        <f>IF(Table1[[#This Row],[Profit per unit]]&gt;$V$8,"Premium","Mass")</f>
        <v>Mass</v>
      </c>
      <c r="U7505" s="4"/>
    </row>
    <row r="7506" spans="2:21" ht="14.25" customHeight="1" x14ac:dyDescent="0.3">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c r="O7506" s="4" t="str">
        <f>TEXT(Table1[[#This Row],[Invoice Date]],"mmm")</f>
        <v>Apr</v>
      </c>
      <c r="P7506" s="4">
        <f>YEAR(Table1[[#This Row],[Invoice Date]])</f>
        <v>2021</v>
      </c>
      <c r="Q7506" s="4">
        <f>IFERROR(Table1[[#This Row],[Total Sales]]/Table1[[#This Row],[Units Sold]],4)</f>
        <v>29</v>
      </c>
      <c r="R7506" s="4">
        <f>IFERROR(Table1[[#This Row],[Operating Profit]]/Table1[[#This Row],[Units Sold]],0)</f>
        <v>15.370000000000001</v>
      </c>
      <c r="S7506" s="4">
        <f>IFERROR((Table1[[#This Row],[Total Sales]]-Table1[[#This Row],[Operating Profit]])/Table1[[#This Row],[Units Sold]],0)</f>
        <v>13.629999999999999</v>
      </c>
      <c r="T7506" s="4" t="str">
        <f>IF(Table1[[#This Row],[Profit per unit]]&gt;$V$8,"Premium","Mass")</f>
        <v>Mass</v>
      </c>
      <c r="U7506" s="4"/>
    </row>
    <row r="7507" spans="2:21" ht="14.25" customHeight="1" x14ac:dyDescent="0.3">
      <c r="B7507" s="4" t="s">
        <v>14</v>
      </c>
      <c r="C7507" s="4">
        <v>1185732</v>
      </c>
      <c r="D7507" s="5">
        <v>44293</v>
      </c>
      <c r="E7507" s="4" t="s">
        <v>15</v>
      </c>
      <c r="F7507" s="4" t="s">
        <v>127</v>
      </c>
      <c r="G7507" s="4" t="s">
        <v>128</v>
      </c>
      <c r="H7507" s="6" t="s">
        <v>22</v>
      </c>
      <c r="I7507" s="7">
        <v>44</v>
      </c>
      <c r="J7507" s="8">
        <v>15</v>
      </c>
      <c r="K7507" s="9">
        <v>660</v>
      </c>
      <c r="L7507" s="9">
        <v>264</v>
      </c>
      <c r="M7507" s="10">
        <v>0.4</v>
      </c>
      <c r="N7507" s="4" t="s">
        <v>83</v>
      </c>
      <c r="O7507" s="4" t="str">
        <f>TEXT(Table1[[#This Row],[Invoice Date]],"mmm")</f>
        <v>Apr</v>
      </c>
      <c r="P7507" s="4">
        <f>YEAR(Table1[[#This Row],[Invoice Date]])</f>
        <v>2021</v>
      </c>
      <c r="Q7507" s="4">
        <f>IFERROR(Table1[[#This Row],[Total Sales]]/Table1[[#This Row],[Units Sold]],4)</f>
        <v>44</v>
      </c>
      <c r="R7507" s="4">
        <f>IFERROR(Table1[[#This Row],[Operating Profit]]/Table1[[#This Row],[Units Sold]],0)</f>
        <v>17.600000000000001</v>
      </c>
      <c r="S7507" s="4">
        <f>IFERROR((Table1[[#This Row],[Total Sales]]-Table1[[#This Row],[Operating Profit]])/Table1[[#This Row],[Units Sold]],0)</f>
        <v>26.4</v>
      </c>
      <c r="T7507" s="4" t="str">
        <f>IF(Table1[[#This Row],[Profit per unit]]&gt;$V$8,"Premium","Mass")</f>
        <v>Mass</v>
      </c>
      <c r="U7507" s="4"/>
    </row>
    <row r="7508" spans="2:21" ht="14.25" customHeight="1" x14ac:dyDescent="0.3">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c r="O7508" s="4" t="str">
        <f>TEXT(Table1[[#This Row],[Invoice Date]],"mmm")</f>
        <v>Apr</v>
      </c>
      <c r="P7508" s="4">
        <f>YEAR(Table1[[#This Row],[Invoice Date]])</f>
        <v>2021</v>
      </c>
      <c r="Q7508" s="4">
        <f>IFERROR(Table1[[#This Row],[Total Sales]]/Table1[[#This Row],[Units Sold]],4)</f>
        <v>33</v>
      </c>
      <c r="R7508" s="4">
        <f>IFERROR(Table1[[#This Row],[Operating Profit]]/Table1[[#This Row],[Units Sold]],0)</f>
        <v>17.16</v>
      </c>
      <c r="S7508" s="4">
        <f>IFERROR((Table1[[#This Row],[Total Sales]]-Table1[[#This Row],[Operating Profit]])/Table1[[#This Row],[Units Sold]],0)</f>
        <v>15.84</v>
      </c>
      <c r="T7508" s="4" t="str">
        <f>IF(Table1[[#This Row],[Profit per unit]]&gt;$V$8,"Premium","Mass")</f>
        <v>Mass</v>
      </c>
      <c r="U7508" s="4"/>
    </row>
    <row r="7509" spans="2:21" ht="14.25" customHeight="1" x14ac:dyDescent="0.3">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c r="O7509" s="4" t="str">
        <f>TEXT(Table1[[#This Row],[Invoice Date]],"mmm")</f>
        <v>May</v>
      </c>
      <c r="P7509" s="4">
        <f>YEAR(Table1[[#This Row],[Invoice Date]])</f>
        <v>2021</v>
      </c>
      <c r="Q7509" s="4">
        <f>IFERROR(Table1[[#This Row],[Total Sales]]/Table1[[#This Row],[Units Sold]],4)</f>
        <v>49</v>
      </c>
      <c r="R7509" s="4">
        <f>IFERROR(Table1[[#This Row],[Operating Profit]]/Table1[[#This Row],[Units Sold]],0)</f>
        <v>24.5</v>
      </c>
      <c r="S7509" s="4">
        <f>IFERROR((Table1[[#This Row],[Total Sales]]-Table1[[#This Row],[Operating Profit]])/Table1[[#This Row],[Units Sold]],0)</f>
        <v>24.5</v>
      </c>
      <c r="T7509" s="4" t="str">
        <f>IF(Table1[[#This Row],[Profit per unit]]&gt;$V$8,"Premium","Mass")</f>
        <v>Mass</v>
      </c>
      <c r="U7509" s="4"/>
    </row>
    <row r="7510" spans="2:21" ht="14.25" customHeight="1" x14ac:dyDescent="0.3">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c r="O7510" s="4" t="str">
        <f>TEXT(Table1[[#This Row],[Invoice Date]],"mmm")</f>
        <v>May</v>
      </c>
      <c r="P7510" s="4">
        <f>YEAR(Table1[[#This Row],[Invoice Date]])</f>
        <v>2021</v>
      </c>
      <c r="Q7510" s="4">
        <f>IFERROR(Table1[[#This Row],[Total Sales]]/Table1[[#This Row],[Units Sold]],4)</f>
        <v>43</v>
      </c>
      <c r="R7510" s="4">
        <f>IFERROR(Table1[[#This Row],[Operating Profit]]/Table1[[#This Row],[Units Sold]],0)</f>
        <v>19.349999999999998</v>
      </c>
      <c r="S7510" s="4">
        <f>IFERROR((Table1[[#This Row],[Total Sales]]-Table1[[#This Row],[Operating Profit]])/Table1[[#This Row],[Units Sold]],0)</f>
        <v>23.650000000000002</v>
      </c>
      <c r="T7510" s="4" t="str">
        <f>IF(Table1[[#This Row],[Profit per unit]]&gt;$V$8,"Premium","Mass")</f>
        <v>Mass</v>
      </c>
      <c r="U7510" s="4"/>
    </row>
    <row r="7511" spans="2:21" ht="14.25" customHeight="1" x14ac:dyDescent="0.3">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c r="O7511" s="4" t="str">
        <f>TEXT(Table1[[#This Row],[Invoice Date]],"mmm")</f>
        <v>May</v>
      </c>
      <c r="P7511" s="4">
        <f>YEAR(Table1[[#This Row],[Invoice Date]])</f>
        <v>2021</v>
      </c>
      <c r="Q7511" s="4">
        <f>IFERROR(Table1[[#This Row],[Total Sales]]/Table1[[#This Row],[Units Sold]],4)</f>
        <v>39</v>
      </c>
      <c r="R7511" s="4">
        <f>IFERROR(Table1[[#This Row],[Operating Profit]]/Table1[[#This Row],[Units Sold]],0)</f>
        <v>21.060000000000002</v>
      </c>
      <c r="S7511" s="4">
        <f>IFERROR((Table1[[#This Row],[Total Sales]]-Table1[[#This Row],[Operating Profit]])/Table1[[#This Row],[Units Sold]],0)</f>
        <v>17.939999999999998</v>
      </c>
      <c r="T7511" s="4" t="str">
        <f>IF(Table1[[#This Row],[Profit per unit]]&gt;$V$8,"Premium","Mass")</f>
        <v>Mass</v>
      </c>
      <c r="U7511" s="4"/>
    </row>
    <row r="7512" spans="2:21" ht="14.25" customHeight="1" x14ac:dyDescent="0.3">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c r="O7512" s="4" t="str">
        <f>TEXT(Table1[[#This Row],[Invoice Date]],"mmm")</f>
        <v>May</v>
      </c>
      <c r="P7512" s="4">
        <f>YEAR(Table1[[#This Row],[Invoice Date]])</f>
        <v>2021</v>
      </c>
      <c r="Q7512" s="4">
        <f>IFERROR(Table1[[#This Row],[Total Sales]]/Table1[[#This Row],[Units Sold]],4)</f>
        <v>39</v>
      </c>
      <c r="R7512" s="4">
        <f>IFERROR(Table1[[#This Row],[Operating Profit]]/Table1[[#This Row],[Units Sold]],0)</f>
        <v>20.28</v>
      </c>
      <c r="S7512" s="4">
        <f>IFERROR((Table1[[#This Row],[Total Sales]]-Table1[[#This Row],[Operating Profit]])/Table1[[#This Row],[Units Sold]],0)</f>
        <v>18.72</v>
      </c>
      <c r="T7512" s="4" t="str">
        <f>IF(Table1[[#This Row],[Profit per unit]]&gt;$V$8,"Premium","Mass")</f>
        <v>Mass</v>
      </c>
      <c r="U7512" s="4"/>
    </row>
    <row r="7513" spans="2:21" ht="14.25" customHeight="1" x14ac:dyDescent="0.3">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c r="O7513" s="4" t="str">
        <f>TEXT(Table1[[#This Row],[Invoice Date]],"mmm")</f>
        <v>May</v>
      </c>
      <c r="P7513" s="4">
        <f>YEAR(Table1[[#This Row],[Invoice Date]])</f>
        <v>2021</v>
      </c>
      <c r="Q7513" s="4">
        <f>IFERROR(Table1[[#This Row],[Total Sales]]/Table1[[#This Row],[Units Sold]],4)</f>
        <v>49</v>
      </c>
      <c r="R7513" s="4">
        <f>IFERROR(Table1[[#This Row],[Operating Profit]]/Table1[[#This Row],[Units Sold]],0)</f>
        <v>19.600000000000001</v>
      </c>
      <c r="S7513" s="4">
        <f>IFERROR((Table1[[#This Row],[Total Sales]]-Table1[[#This Row],[Operating Profit]])/Table1[[#This Row],[Units Sold]],0)</f>
        <v>29.400000000000002</v>
      </c>
      <c r="T7513" s="4" t="str">
        <f>IF(Table1[[#This Row],[Profit per unit]]&gt;$V$8,"Premium","Mass")</f>
        <v>Mass</v>
      </c>
      <c r="U7513" s="4"/>
    </row>
    <row r="7514" spans="2:21" ht="14.25" customHeight="1" x14ac:dyDescent="0.3">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c r="O7514" s="4" t="str">
        <f>TEXT(Table1[[#This Row],[Invoice Date]],"mmm")</f>
        <v>May</v>
      </c>
      <c r="P7514" s="4">
        <f>YEAR(Table1[[#This Row],[Invoice Date]])</f>
        <v>2021</v>
      </c>
      <c r="Q7514" s="4">
        <f>IFERROR(Table1[[#This Row],[Total Sales]]/Table1[[#This Row],[Units Sold]],4)</f>
        <v>52</v>
      </c>
      <c r="R7514" s="4">
        <f>IFERROR(Table1[[#This Row],[Operating Profit]]/Table1[[#This Row],[Units Sold]],0)</f>
        <v>27.560000000000002</v>
      </c>
      <c r="S7514" s="4">
        <f>IFERROR((Table1[[#This Row],[Total Sales]]-Table1[[#This Row],[Operating Profit]])/Table1[[#This Row],[Units Sold]],0)</f>
        <v>24.439999999999998</v>
      </c>
      <c r="T7514" s="4" t="str">
        <f>IF(Table1[[#This Row],[Profit per unit]]&gt;$V$8,"Premium","Mass")</f>
        <v>Mass</v>
      </c>
      <c r="U7514" s="4"/>
    </row>
    <row r="7515" spans="2:21" ht="14.25" customHeight="1" x14ac:dyDescent="0.3">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c r="O7515" s="4" t="str">
        <f>TEXT(Table1[[#This Row],[Invoice Date]],"mmm")</f>
        <v>Jun</v>
      </c>
      <c r="P7515" s="4">
        <f>YEAR(Table1[[#This Row],[Invoice Date]])</f>
        <v>2021</v>
      </c>
      <c r="Q7515" s="4">
        <f>IFERROR(Table1[[#This Row],[Total Sales]]/Table1[[#This Row],[Units Sold]],4)</f>
        <v>47</v>
      </c>
      <c r="R7515" s="4">
        <f>IFERROR(Table1[[#This Row],[Operating Profit]]/Table1[[#This Row],[Units Sold]],0)</f>
        <v>21.15</v>
      </c>
      <c r="S7515" s="4">
        <f>IFERROR((Table1[[#This Row],[Total Sales]]-Table1[[#This Row],[Operating Profit]])/Table1[[#This Row],[Units Sold]],0)</f>
        <v>25.85</v>
      </c>
      <c r="T7515" s="4" t="str">
        <f>IF(Table1[[#This Row],[Profit per unit]]&gt;$V$8,"Premium","Mass")</f>
        <v>Mass</v>
      </c>
      <c r="U7515" s="4"/>
    </row>
    <row r="7516" spans="2:21" ht="14.25" customHeight="1" x14ac:dyDescent="0.3">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c r="O7516" s="4" t="str">
        <f>TEXT(Table1[[#This Row],[Invoice Date]],"mmm")</f>
        <v>Jun</v>
      </c>
      <c r="P7516" s="4">
        <f>YEAR(Table1[[#This Row],[Invoice Date]])</f>
        <v>2021</v>
      </c>
      <c r="Q7516" s="4">
        <f>IFERROR(Table1[[#This Row],[Total Sales]]/Table1[[#This Row],[Units Sold]],4)</f>
        <v>41</v>
      </c>
      <c r="R7516" s="4">
        <f>IFERROR(Table1[[#This Row],[Operating Profit]]/Table1[[#This Row],[Units Sold]],0)</f>
        <v>20.09</v>
      </c>
      <c r="S7516" s="4">
        <f>IFERROR((Table1[[#This Row],[Total Sales]]-Table1[[#This Row],[Operating Profit]])/Table1[[#This Row],[Units Sold]],0)</f>
        <v>20.91</v>
      </c>
      <c r="T7516" s="4" t="str">
        <f>IF(Table1[[#This Row],[Profit per unit]]&gt;$V$8,"Premium","Mass")</f>
        <v>Mass</v>
      </c>
      <c r="U7516" s="4"/>
    </row>
    <row r="7517" spans="2:21" ht="14.25" customHeight="1" x14ac:dyDescent="0.3">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c r="O7517" s="4" t="str">
        <f>TEXT(Table1[[#This Row],[Invoice Date]],"mmm")</f>
        <v>Jun</v>
      </c>
      <c r="P7517" s="4">
        <f>YEAR(Table1[[#This Row],[Invoice Date]])</f>
        <v>2021</v>
      </c>
      <c r="Q7517" s="4">
        <f>IFERROR(Table1[[#This Row],[Total Sales]]/Table1[[#This Row],[Units Sold]],4)</f>
        <v>39</v>
      </c>
      <c r="R7517" s="4">
        <f>IFERROR(Table1[[#This Row],[Operating Profit]]/Table1[[#This Row],[Units Sold]],0)</f>
        <v>21.45</v>
      </c>
      <c r="S7517" s="4">
        <f>IFERROR((Table1[[#This Row],[Total Sales]]-Table1[[#This Row],[Operating Profit]])/Table1[[#This Row],[Units Sold]],0)</f>
        <v>17.55</v>
      </c>
      <c r="T7517" s="4" t="str">
        <f>IF(Table1[[#This Row],[Profit per unit]]&gt;$V$8,"Premium","Mass")</f>
        <v>Mass</v>
      </c>
      <c r="U7517" s="4"/>
    </row>
    <row r="7518" spans="2:21" ht="14.25" customHeight="1" x14ac:dyDescent="0.3">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c r="O7518" s="4" t="str">
        <f>TEXT(Table1[[#This Row],[Invoice Date]],"mmm")</f>
        <v>Jun</v>
      </c>
      <c r="P7518" s="4">
        <f>YEAR(Table1[[#This Row],[Invoice Date]])</f>
        <v>2021</v>
      </c>
      <c r="Q7518" s="4">
        <f>IFERROR(Table1[[#This Row],[Total Sales]]/Table1[[#This Row],[Units Sold]],4)</f>
        <v>39</v>
      </c>
      <c r="R7518" s="4">
        <f>IFERROR(Table1[[#This Row],[Operating Profit]]/Table1[[#This Row],[Units Sold]],0)</f>
        <v>21.060000000000002</v>
      </c>
      <c r="S7518" s="4">
        <f>IFERROR((Table1[[#This Row],[Total Sales]]-Table1[[#This Row],[Operating Profit]])/Table1[[#This Row],[Units Sold]],0)</f>
        <v>17.939999999999998</v>
      </c>
      <c r="T7518" s="4" t="str">
        <f>IF(Table1[[#This Row],[Profit per unit]]&gt;$V$8,"Premium","Mass")</f>
        <v>Mass</v>
      </c>
      <c r="U7518" s="4"/>
    </row>
    <row r="7519" spans="2:21" ht="14.25" customHeight="1" x14ac:dyDescent="0.3">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c r="O7519" s="4" t="str">
        <f>TEXT(Table1[[#This Row],[Invoice Date]],"mmm")</f>
        <v>Jun</v>
      </c>
      <c r="P7519" s="4">
        <f>YEAR(Table1[[#This Row],[Invoice Date]])</f>
        <v>2021</v>
      </c>
      <c r="Q7519" s="4">
        <f>IFERROR(Table1[[#This Row],[Total Sales]]/Table1[[#This Row],[Units Sold]],4)</f>
        <v>48</v>
      </c>
      <c r="R7519" s="4">
        <f>IFERROR(Table1[[#This Row],[Operating Profit]]/Table1[[#This Row],[Units Sold]],0)</f>
        <v>19.679999999999996</v>
      </c>
      <c r="S7519" s="4">
        <f>IFERROR((Table1[[#This Row],[Total Sales]]-Table1[[#This Row],[Operating Profit]])/Table1[[#This Row],[Units Sold]],0)</f>
        <v>28.320000000000004</v>
      </c>
      <c r="T7519" s="4" t="str">
        <f>IF(Table1[[#This Row],[Profit per unit]]&gt;$V$8,"Premium","Mass")</f>
        <v>Mass</v>
      </c>
      <c r="U7519" s="4"/>
    </row>
    <row r="7520" spans="2:21" ht="14.25" customHeight="1" x14ac:dyDescent="0.3">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c r="O7520" s="4" t="str">
        <f>TEXT(Table1[[#This Row],[Invoice Date]],"mmm")</f>
        <v>Jun</v>
      </c>
      <c r="P7520" s="4">
        <f>YEAR(Table1[[#This Row],[Invoice Date]])</f>
        <v>2021</v>
      </c>
      <c r="Q7520" s="4">
        <f>IFERROR(Table1[[#This Row],[Total Sales]]/Table1[[#This Row],[Units Sold]],4)</f>
        <v>51</v>
      </c>
      <c r="R7520" s="4">
        <f>IFERROR(Table1[[#This Row],[Operating Profit]]/Table1[[#This Row],[Units Sold]],0)</f>
        <v>26.01</v>
      </c>
      <c r="S7520" s="4">
        <f>IFERROR((Table1[[#This Row],[Total Sales]]-Table1[[#This Row],[Operating Profit]])/Table1[[#This Row],[Units Sold]],0)</f>
        <v>24.99</v>
      </c>
      <c r="T7520" s="4" t="str">
        <f>IF(Table1[[#This Row],[Profit per unit]]&gt;$V$8,"Premium","Mass")</f>
        <v>Mass</v>
      </c>
      <c r="U7520" s="4"/>
    </row>
    <row r="7521" spans="2:21" ht="14.25" customHeight="1" x14ac:dyDescent="0.3">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c r="O7521" s="4" t="str">
        <f>TEXT(Table1[[#This Row],[Invoice Date]],"mmm")</f>
        <v>Jul</v>
      </c>
      <c r="P7521" s="4">
        <f>YEAR(Table1[[#This Row],[Invoice Date]])</f>
        <v>2021</v>
      </c>
      <c r="Q7521" s="4">
        <f>IFERROR(Table1[[#This Row],[Total Sales]]/Table1[[#This Row],[Units Sold]],4)</f>
        <v>46</v>
      </c>
      <c r="R7521" s="4">
        <f>IFERROR(Table1[[#This Row],[Operating Profit]]/Table1[[#This Row],[Units Sold]],0)</f>
        <v>20.7</v>
      </c>
      <c r="S7521" s="4">
        <f>IFERROR((Table1[[#This Row],[Total Sales]]-Table1[[#This Row],[Operating Profit]])/Table1[[#This Row],[Units Sold]],0)</f>
        <v>25.3</v>
      </c>
      <c r="T7521" s="4" t="str">
        <f>IF(Table1[[#This Row],[Profit per unit]]&gt;$V$8,"Premium","Mass")</f>
        <v>Mass</v>
      </c>
      <c r="U7521" s="4"/>
    </row>
    <row r="7522" spans="2:21" ht="14.25" customHeight="1" x14ac:dyDescent="0.3">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c r="O7522" s="4" t="str">
        <f>TEXT(Table1[[#This Row],[Invoice Date]],"mmm")</f>
        <v>Jul</v>
      </c>
      <c r="P7522" s="4">
        <f>YEAR(Table1[[#This Row],[Invoice Date]])</f>
        <v>2021</v>
      </c>
      <c r="Q7522" s="4">
        <f>IFERROR(Table1[[#This Row],[Total Sales]]/Table1[[#This Row],[Units Sold]],4)</f>
        <v>41</v>
      </c>
      <c r="R7522" s="4">
        <f>IFERROR(Table1[[#This Row],[Operating Profit]]/Table1[[#This Row],[Units Sold]],0)</f>
        <v>20.5</v>
      </c>
      <c r="S7522" s="4">
        <f>IFERROR((Table1[[#This Row],[Total Sales]]-Table1[[#This Row],[Operating Profit]])/Table1[[#This Row],[Units Sold]],0)</f>
        <v>20.5</v>
      </c>
      <c r="T7522" s="4" t="str">
        <f>IF(Table1[[#This Row],[Profit per unit]]&gt;$V$8,"Premium","Mass")</f>
        <v>Mass</v>
      </c>
      <c r="U7522" s="4"/>
    </row>
    <row r="7523" spans="2:21" ht="14.25" customHeight="1" x14ac:dyDescent="0.3">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c r="O7523" s="4" t="str">
        <f>TEXT(Table1[[#This Row],[Invoice Date]],"mmm")</f>
        <v>Jul</v>
      </c>
      <c r="P7523" s="4">
        <f>YEAR(Table1[[#This Row],[Invoice Date]])</f>
        <v>2021</v>
      </c>
      <c r="Q7523" s="4">
        <f>IFERROR(Table1[[#This Row],[Total Sales]]/Table1[[#This Row],[Units Sold]],4)</f>
        <v>37</v>
      </c>
      <c r="R7523" s="4">
        <f>IFERROR(Table1[[#This Row],[Operating Profit]]/Table1[[#This Row],[Units Sold]],0)</f>
        <v>19.240000000000002</v>
      </c>
      <c r="S7523" s="4">
        <f>IFERROR((Table1[[#This Row],[Total Sales]]-Table1[[#This Row],[Operating Profit]])/Table1[[#This Row],[Units Sold]],0)</f>
        <v>17.759999999999998</v>
      </c>
      <c r="T7523" s="4" t="str">
        <f>IF(Table1[[#This Row],[Profit per unit]]&gt;$V$8,"Premium","Mass")</f>
        <v>Mass</v>
      </c>
      <c r="U7523" s="4"/>
    </row>
    <row r="7524" spans="2:21" ht="14.25" customHeight="1" x14ac:dyDescent="0.3">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c r="O7524" s="4" t="str">
        <f>TEXT(Table1[[#This Row],[Invoice Date]],"mmm")</f>
        <v>Jul</v>
      </c>
      <c r="P7524" s="4">
        <f>YEAR(Table1[[#This Row],[Invoice Date]])</f>
        <v>2021</v>
      </c>
      <c r="Q7524" s="4">
        <f>IFERROR(Table1[[#This Row],[Total Sales]]/Table1[[#This Row],[Units Sold]],4)</f>
        <v>37</v>
      </c>
      <c r="R7524" s="4">
        <f>IFERROR(Table1[[#This Row],[Operating Profit]]/Table1[[#This Row],[Units Sold]],0)</f>
        <v>19.240000000000002</v>
      </c>
      <c r="S7524" s="4">
        <f>IFERROR((Table1[[#This Row],[Total Sales]]-Table1[[#This Row],[Operating Profit]])/Table1[[#This Row],[Units Sold]],0)</f>
        <v>17.759999999999998</v>
      </c>
      <c r="T7524" s="4" t="str">
        <f>IF(Table1[[#This Row],[Profit per unit]]&gt;$V$8,"Premium","Mass")</f>
        <v>Mass</v>
      </c>
      <c r="U7524" s="4"/>
    </row>
    <row r="7525" spans="2:21" ht="14.25" customHeight="1" x14ac:dyDescent="0.3">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c r="O7525" s="4" t="str">
        <f>TEXT(Table1[[#This Row],[Invoice Date]],"mmm")</f>
        <v>Jul</v>
      </c>
      <c r="P7525" s="4">
        <f>YEAR(Table1[[#This Row],[Invoice Date]])</f>
        <v>2021</v>
      </c>
      <c r="Q7525" s="4">
        <f>IFERROR(Table1[[#This Row],[Total Sales]]/Table1[[#This Row],[Units Sold]],4)</f>
        <v>47</v>
      </c>
      <c r="R7525" s="4">
        <f>IFERROR(Table1[[#This Row],[Operating Profit]]/Table1[[#This Row],[Units Sold]],0)</f>
        <v>18.8</v>
      </c>
      <c r="S7525" s="4">
        <f>IFERROR((Table1[[#This Row],[Total Sales]]-Table1[[#This Row],[Operating Profit]])/Table1[[#This Row],[Units Sold]],0)</f>
        <v>28.2</v>
      </c>
      <c r="T7525" s="4" t="str">
        <f>IF(Table1[[#This Row],[Profit per unit]]&gt;$V$8,"Premium","Mass")</f>
        <v>Mass</v>
      </c>
      <c r="U7525" s="4"/>
    </row>
    <row r="7526" spans="2:21" ht="14.25" customHeight="1" x14ac:dyDescent="0.3">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c r="O7526" s="4" t="str">
        <f>TEXT(Table1[[#This Row],[Invoice Date]],"mmm")</f>
        <v>Jul</v>
      </c>
      <c r="P7526" s="4">
        <f>YEAR(Table1[[#This Row],[Invoice Date]])</f>
        <v>2021</v>
      </c>
      <c r="Q7526" s="4">
        <f>IFERROR(Table1[[#This Row],[Total Sales]]/Table1[[#This Row],[Units Sold]],4)</f>
        <v>50</v>
      </c>
      <c r="R7526" s="4">
        <f>IFERROR(Table1[[#This Row],[Operating Profit]]/Table1[[#This Row],[Units Sold]],0)</f>
        <v>25</v>
      </c>
      <c r="S7526" s="4">
        <f>IFERROR((Table1[[#This Row],[Total Sales]]-Table1[[#This Row],[Operating Profit]])/Table1[[#This Row],[Units Sold]],0)</f>
        <v>25</v>
      </c>
      <c r="T7526" s="4" t="str">
        <f>IF(Table1[[#This Row],[Profit per unit]]&gt;$V$8,"Premium","Mass")</f>
        <v>Mass</v>
      </c>
      <c r="U7526" s="4"/>
    </row>
    <row r="7527" spans="2:21" ht="14.25" customHeight="1" x14ac:dyDescent="0.3">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c r="O7527" s="4" t="str">
        <f>TEXT(Table1[[#This Row],[Invoice Date]],"mmm")</f>
        <v>Aug</v>
      </c>
      <c r="P7527" s="4">
        <f>YEAR(Table1[[#This Row],[Invoice Date]])</f>
        <v>2021</v>
      </c>
      <c r="Q7527" s="4">
        <f>IFERROR(Table1[[#This Row],[Total Sales]]/Table1[[#This Row],[Units Sold]],4)</f>
        <v>46</v>
      </c>
      <c r="R7527" s="4">
        <f>IFERROR(Table1[[#This Row],[Operating Profit]]/Table1[[#This Row],[Units Sold]],0)</f>
        <v>22.080000000000002</v>
      </c>
      <c r="S7527" s="4">
        <f>IFERROR((Table1[[#This Row],[Total Sales]]-Table1[[#This Row],[Operating Profit]])/Table1[[#This Row],[Units Sold]],0)</f>
        <v>23.919999999999998</v>
      </c>
      <c r="T7527" s="4" t="str">
        <f>IF(Table1[[#This Row],[Profit per unit]]&gt;$V$8,"Premium","Mass")</f>
        <v>Mass</v>
      </c>
      <c r="U7527" s="4"/>
    </row>
    <row r="7528" spans="2:21" ht="14.25" customHeight="1" x14ac:dyDescent="0.3">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c r="O7528" s="4" t="str">
        <f>TEXT(Table1[[#This Row],[Invoice Date]],"mmm")</f>
        <v>Aug</v>
      </c>
      <c r="P7528" s="4">
        <f>YEAR(Table1[[#This Row],[Invoice Date]])</f>
        <v>2021</v>
      </c>
      <c r="Q7528" s="4">
        <f>IFERROR(Table1[[#This Row],[Total Sales]]/Table1[[#This Row],[Units Sold]],4)</f>
        <v>42</v>
      </c>
      <c r="R7528" s="4">
        <f>IFERROR(Table1[[#This Row],[Operating Profit]]/Table1[[#This Row],[Units Sold]],0)</f>
        <v>19.739999999999998</v>
      </c>
      <c r="S7528" s="4">
        <f>IFERROR((Table1[[#This Row],[Total Sales]]-Table1[[#This Row],[Operating Profit]])/Table1[[#This Row],[Units Sold]],0)</f>
        <v>22.26</v>
      </c>
      <c r="T7528" s="4" t="str">
        <f>IF(Table1[[#This Row],[Profit per unit]]&gt;$V$8,"Premium","Mass")</f>
        <v>Mass</v>
      </c>
      <c r="U7528" s="4"/>
    </row>
    <row r="7529" spans="2:21" ht="14.25" customHeight="1" x14ac:dyDescent="0.3">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c r="O7529" s="4" t="str">
        <f>TEXT(Table1[[#This Row],[Invoice Date]],"mmm")</f>
        <v>Aug</v>
      </c>
      <c r="P7529" s="4">
        <f>YEAR(Table1[[#This Row],[Invoice Date]])</f>
        <v>2021</v>
      </c>
      <c r="Q7529" s="4">
        <f>IFERROR(Table1[[#This Row],[Total Sales]]/Table1[[#This Row],[Units Sold]],4)</f>
        <v>38</v>
      </c>
      <c r="R7529" s="4">
        <f>IFERROR(Table1[[#This Row],[Operating Profit]]/Table1[[#This Row],[Units Sold]],0)</f>
        <v>20.900000000000002</v>
      </c>
      <c r="S7529" s="4">
        <f>IFERROR((Table1[[#This Row],[Total Sales]]-Table1[[#This Row],[Operating Profit]])/Table1[[#This Row],[Units Sold]],0)</f>
        <v>17.099999999999998</v>
      </c>
      <c r="T7529" s="4" t="str">
        <f>IF(Table1[[#This Row],[Profit per unit]]&gt;$V$8,"Premium","Mass")</f>
        <v>Mass</v>
      </c>
      <c r="U7529" s="4"/>
    </row>
    <row r="7530" spans="2:21" ht="14.25" customHeight="1" x14ac:dyDescent="0.3">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c r="O7530" s="4" t="str">
        <f>TEXT(Table1[[#This Row],[Invoice Date]],"mmm")</f>
        <v>Aug</v>
      </c>
      <c r="P7530" s="4">
        <f>YEAR(Table1[[#This Row],[Invoice Date]])</f>
        <v>2021</v>
      </c>
      <c r="Q7530" s="4">
        <f>IFERROR(Table1[[#This Row],[Total Sales]]/Table1[[#This Row],[Units Sold]],4)</f>
        <v>37</v>
      </c>
      <c r="R7530" s="4">
        <f>IFERROR(Table1[[#This Row],[Operating Profit]]/Table1[[#This Row],[Units Sold]],0)</f>
        <v>19.610000000000003</v>
      </c>
      <c r="S7530" s="4">
        <f>IFERROR((Table1[[#This Row],[Total Sales]]-Table1[[#This Row],[Operating Profit]])/Table1[[#This Row],[Units Sold]],0)</f>
        <v>17.389999999999997</v>
      </c>
      <c r="T7530" s="4" t="str">
        <f>IF(Table1[[#This Row],[Profit per unit]]&gt;$V$8,"Premium","Mass")</f>
        <v>Mass</v>
      </c>
      <c r="U7530" s="4"/>
    </row>
    <row r="7531" spans="2:21" ht="14.25" customHeight="1" x14ac:dyDescent="0.3">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c r="O7531" s="4" t="str">
        <f>TEXT(Table1[[#This Row],[Invoice Date]],"mmm")</f>
        <v>Aug</v>
      </c>
      <c r="P7531" s="4">
        <f>YEAR(Table1[[#This Row],[Invoice Date]])</f>
        <v>2021</v>
      </c>
      <c r="Q7531" s="4">
        <f>IFERROR(Table1[[#This Row],[Total Sales]]/Table1[[#This Row],[Units Sold]],4)</f>
        <v>45</v>
      </c>
      <c r="R7531" s="4">
        <f>IFERROR(Table1[[#This Row],[Operating Profit]]/Table1[[#This Row],[Units Sold]],0)</f>
        <v>18</v>
      </c>
      <c r="S7531" s="4">
        <f>IFERROR((Table1[[#This Row],[Total Sales]]-Table1[[#This Row],[Operating Profit]])/Table1[[#This Row],[Units Sold]],0)</f>
        <v>27</v>
      </c>
      <c r="T7531" s="4" t="str">
        <f>IF(Table1[[#This Row],[Profit per unit]]&gt;$V$8,"Premium","Mass")</f>
        <v>Mass</v>
      </c>
      <c r="U7531" s="4"/>
    </row>
    <row r="7532" spans="2:21" ht="14.25" customHeight="1" x14ac:dyDescent="0.3">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c r="O7532" s="4" t="str">
        <f>TEXT(Table1[[#This Row],[Invoice Date]],"mmm")</f>
        <v>Aug</v>
      </c>
      <c r="P7532" s="4">
        <f>YEAR(Table1[[#This Row],[Invoice Date]])</f>
        <v>2021</v>
      </c>
      <c r="Q7532" s="4">
        <f>IFERROR(Table1[[#This Row],[Total Sales]]/Table1[[#This Row],[Units Sold]],4)</f>
        <v>52</v>
      </c>
      <c r="R7532" s="4">
        <f>IFERROR(Table1[[#This Row],[Operating Profit]]/Table1[[#This Row],[Units Sold]],0)</f>
        <v>28.080000000000002</v>
      </c>
      <c r="S7532" s="4">
        <f>IFERROR((Table1[[#This Row],[Total Sales]]-Table1[[#This Row],[Operating Profit]])/Table1[[#This Row],[Units Sold]],0)</f>
        <v>23.919999999999998</v>
      </c>
      <c r="T7532" s="4" t="str">
        <f>IF(Table1[[#This Row],[Profit per unit]]&gt;$V$8,"Premium","Mass")</f>
        <v>Mass</v>
      </c>
      <c r="U7532" s="4"/>
    </row>
    <row r="7533" spans="2:21" ht="14.25" customHeight="1" x14ac:dyDescent="0.3">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c r="O7533" s="4" t="str">
        <f>TEXT(Table1[[#This Row],[Invoice Date]],"mmm")</f>
        <v>Sep</v>
      </c>
      <c r="P7533" s="4">
        <f>YEAR(Table1[[#This Row],[Invoice Date]])</f>
        <v>2021</v>
      </c>
      <c r="Q7533" s="4">
        <f>IFERROR(Table1[[#This Row],[Total Sales]]/Table1[[#This Row],[Units Sold]],4)</f>
        <v>45</v>
      </c>
      <c r="R7533" s="4">
        <f>IFERROR(Table1[[#This Row],[Operating Profit]]/Table1[[#This Row],[Units Sold]],0)</f>
        <v>20.25</v>
      </c>
      <c r="S7533" s="4">
        <f>IFERROR((Table1[[#This Row],[Total Sales]]-Table1[[#This Row],[Operating Profit]])/Table1[[#This Row],[Units Sold]],0)</f>
        <v>24.75</v>
      </c>
      <c r="T7533" s="4" t="str">
        <f>IF(Table1[[#This Row],[Profit per unit]]&gt;$V$8,"Premium","Mass")</f>
        <v>Mass</v>
      </c>
      <c r="U7533" s="4"/>
    </row>
    <row r="7534" spans="2:21" ht="14.25" customHeight="1" x14ac:dyDescent="0.3">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c r="O7534" s="4" t="str">
        <f>TEXT(Table1[[#This Row],[Invoice Date]],"mmm")</f>
        <v>Sep</v>
      </c>
      <c r="P7534" s="4">
        <f>YEAR(Table1[[#This Row],[Invoice Date]])</f>
        <v>2021</v>
      </c>
      <c r="Q7534" s="4">
        <f>IFERROR(Table1[[#This Row],[Total Sales]]/Table1[[#This Row],[Units Sold]],4)</f>
        <v>43</v>
      </c>
      <c r="R7534" s="4">
        <f>IFERROR(Table1[[#This Row],[Operating Profit]]/Table1[[#This Row],[Units Sold]],0)</f>
        <v>20.639999999999997</v>
      </c>
      <c r="S7534" s="4">
        <f>IFERROR((Table1[[#This Row],[Total Sales]]-Table1[[#This Row],[Operating Profit]])/Table1[[#This Row],[Units Sold]],0)</f>
        <v>22.360000000000003</v>
      </c>
      <c r="T7534" s="4" t="str">
        <f>IF(Table1[[#This Row],[Profit per unit]]&gt;$V$8,"Premium","Mass")</f>
        <v>Mass</v>
      </c>
      <c r="U7534" s="4"/>
    </row>
    <row r="7535" spans="2:21" ht="14.25" customHeight="1" x14ac:dyDescent="0.3">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c r="O7535" s="4" t="str">
        <f>TEXT(Table1[[#This Row],[Invoice Date]],"mmm")</f>
        <v>Sep</v>
      </c>
      <c r="P7535" s="4">
        <f>YEAR(Table1[[#This Row],[Invoice Date]])</f>
        <v>2021</v>
      </c>
      <c r="Q7535" s="4">
        <f>IFERROR(Table1[[#This Row],[Total Sales]]/Table1[[#This Row],[Units Sold]],4)</f>
        <v>36</v>
      </c>
      <c r="R7535" s="4">
        <f>IFERROR(Table1[[#This Row],[Operating Profit]]/Table1[[#This Row],[Units Sold]],0)</f>
        <v>18.360000000000003</v>
      </c>
      <c r="S7535" s="4">
        <f>IFERROR((Table1[[#This Row],[Total Sales]]-Table1[[#This Row],[Operating Profit]])/Table1[[#This Row],[Units Sold]],0)</f>
        <v>17.639999999999997</v>
      </c>
      <c r="T7535" s="4" t="str">
        <f>IF(Table1[[#This Row],[Profit per unit]]&gt;$V$8,"Premium","Mass")</f>
        <v>Mass</v>
      </c>
      <c r="U7535" s="4"/>
    </row>
    <row r="7536" spans="2:21" ht="14.25" customHeight="1" x14ac:dyDescent="0.3">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c r="O7536" s="4" t="str">
        <f>TEXT(Table1[[#This Row],[Invoice Date]],"mmm")</f>
        <v>Sep</v>
      </c>
      <c r="P7536" s="4">
        <f>YEAR(Table1[[#This Row],[Invoice Date]])</f>
        <v>2021</v>
      </c>
      <c r="Q7536" s="4">
        <f>IFERROR(Table1[[#This Row],[Total Sales]]/Table1[[#This Row],[Units Sold]],4)</f>
        <v>39</v>
      </c>
      <c r="R7536" s="4">
        <f>IFERROR(Table1[[#This Row],[Operating Profit]]/Table1[[#This Row],[Units Sold]],0)</f>
        <v>21.06</v>
      </c>
      <c r="S7536" s="4">
        <f>IFERROR((Table1[[#This Row],[Total Sales]]-Table1[[#This Row],[Operating Profit]])/Table1[[#This Row],[Units Sold]],0)</f>
        <v>17.940000000000001</v>
      </c>
      <c r="T7536" s="4" t="str">
        <f>IF(Table1[[#This Row],[Profit per unit]]&gt;$V$8,"Premium","Mass")</f>
        <v>Mass</v>
      </c>
      <c r="U7536" s="4"/>
    </row>
    <row r="7537" spans="2:21" ht="14.25" customHeight="1" x14ac:dyDescent="0.3">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c r="O7537" s="4" t="str">
        <f>TEXT(Table1[[#This Row],[Invoice Date]],"mmm")</f>
        <v>Sep</v>
      </c>
      <c r="P7537" s="4">
        <f>YEAR(Table1[[#This Row],[Invoice Date]])</f>
        <v>2021</v>
      </c>
      <c r="Q7537" s="4">
        <f>IFERROR(Table1[[#This Row],[Total Sales]]/Table1[[#This Row],[Units Sold]],4)</f>
        <v>47</v>
      </c>
      <c r="R7537" s="4">
        <f>IFERROR(Table1[[#This Row],[Operating Profit]]/Table1[[#This Row],[Units Sold]],0)</f>
        <v>19.27</v>
      </c>
      <c r="S7537" s="4">
        <f>IFERROR((Table1[[#This Row],[Total Sales]]-Table1[[#This Row],[Operating Profit]])/Table1[[#This Row],[Units Sold]],0)</f>
        <v>27.73</v>
      </c>
      <c r="T7537" s="4" t="str">
        <f>IF(Table1[[#This Row],[Profit per unit]]&gt;$V$8,"Premium","Mass")</f>
        <v>Mass</v>
      </c>
      <c r="U7537" s="4"/>
    </row>
    <row r="7538" spans="2:21" ht="14.25" customHeight="1" x14ac:dyDescent="0.3">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c r="O7538" s="4" t="str">
        <f>TEXT(Table1[[#This Row],[Invoice Date]],"mmm")</f>
        <v>Sep</v>
      </c>
      <c r="P7538" s="4">
        <f>YEAR(Table1[[#This Row],[Invoice Date]])</f>
        <v>2021</v>
      </c>
      <c r="Q7538" s="4">
        <f>IFERROR(Table1[[#This Row],[Total Sales]]/Table1[[#This Row],[Units Sold]],4)</f>
        <v>52</v>
      </c>
      <c r="R7538" s="4">
        <f>IFERROR(Table1[[#This Row],[Operating Profit]]/Table1[[#This Row],[Units Sold]],0)</f>
        <v>26.520000000000003</v>
      </c>
      <c r="S7538" s="4">
        <f>IFERROR((Table1[[#This Row],[Total Sales]]-Table1[[#This Row],[Operating Profit]])/Table1[[#This Row],[Units Sold]],0)</f>
        <v>25.479999999999997</v>
      </c>
      <c r="T7538" s="4" t="str">
        <f>IF(Table1[[#This Row],[Profit per unit]]&gt;$V$8,"Premium","Mass")</f>
        <v>Mass</v>
      </c>
      <c r="U7538" s="4"/>
    </row>
    <row r="7539" spans="2:21" ht="14.25" customHeight="1" x14ac:dyDescent="0.3">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c r="O7539" s="4" t="str">
        <f>TEXT(Table1[[#This Row],[Invoice Date]],"mmm")</f>
        <v>Oct</v>
      </c>
      <c r="P7539" s="4">
        <f>YEAR(Table1[[#This Row],[Invoice Date]])</f>
        <v>2021</v>
      </c>
      <c r="Q7539" s="4">
        <f>IFERROR(Table1[[#This Row],[Total Sales]]/Table1[[#This Row],[Units Sold]],4)</f>
        <v>53</v>
      </c>
      <c r="R7539" s="4">
        <f>IFERROR(Table1[[#This Row],[Operating Profit]]/Table1[[#This Row],[Units Sold]],0)</f>
        <v>26.5</v>
      </c>
      <c r="S7539" s="4">
        <f>IFERROR((Table1[[#This Row],[Total Sales]]-Table1[[#This Row],[Operating Profit]])/Table1[[#This Row],[Units Sold]],0)</f>
        <v>26.5</v>
      </c>
      <c r="T7539" s="4" t="str">
        <f>IF(Table1[[#This Row],[Profit per unit]]&gt;$V$8,"Premium","Mass")</f>
        <v>Mass</v>
      </c>
      <c r="U7539" s="4"/>
    </row>
    <row r="7540" spans="2:21" ht="14.25" customHeight="1" x14ac:dyDescent="0.3">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c r="O7540" s="4" t="str">
        <f>TEXT(Table1[[#This Row],[Invoice Date]],"mmm")</f>
        <v>Oct</v>
      </c>
      <c r="P7540" s="4">
        <f>YEAR(Table1[[#This Row],[Invoice Date]])</f>
        <v>2021</v>
      </c>
      <c r="Q7540" s="4">
        <f>IFERROR(Table1[[#This Row],[Total Sales]]/Table1[[#This Row],[Units Sold]],4)</f>
        <v>46</v>
      </c>
      <c r="R7540" s="4">
        <f>IFERROR(Table1[[#This Row],[Operating Profit]]/Table1[[#This Row],[Units Sold]],0)</f>
        <v>22.54</v>
      </c>
      <c r="S7540" s="4">
        <f>IFERROR((Table1[[#This Row],[Total Sales]]-Table1[[#This Row],[Operating Profit]])/Table1[[#This Row],[Units Sold]],0)</f>
        <v>23.46</v>
      </c>
      <c r="T7540" s="4" t="str">
        <f>IF(Table1[[#This Row],[Profit per unit]]&gt;$V$8,"Premium","Mass")</f>
        <v>Mass</v>
      </c>
      <c r="U7540" s="4"/>
    </row>
    <row r="7541" spans="2:21" ht="14.25" customHeight="1" x14ac:dyDescent="0.3">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c r="O7541" s="4" t="str">
        <f>TEXT(Table1[[#This Row],[Invoice Date]],"mmm")</f>
        <v>Oct</v>
      </c>
      <c r="P7541" s="4">
        <f>YEAR(Table1[[#This Row],[Invoice Date]])</f>
        <v>2021</v>
      </c>
      <c r="Q7541" s="4">
        <f>IFERROR(Table1[[#This Row],[Total Sales]]/Table1[[#This Row],[Units Sold]],4)</f>
        <v>45</v>
      </c>
      <c r="R7541" s="4">
        <f>IFERROR(Table1[[#This Row],[Operating Profit]]/Table1[[#This Row],[Units Sold]],0)</f>
        <v>23.400000000000002</v>
      </c>
      <c r="S7541" s="4">
        <f>IFERROR((Table1[[#This Row],[Total Sales]]-Table1[[#This Row],[Operating Profit]])/Table1[[#This Row],[Units Sold]],0)</f>
        <v>21.599999999999998</v>
      </c>
      <c r="T7541" s="4" t="str">
        <f>IF(Table1[[#This Row],[Profit per unit]]&gt;$V$8,"Premium","Mass")</f>
        <v>Mass</v>
      </c>
      <c r="U7541" s="4"/>
    </row>
    <row r="7542" spans="2:21" ht="14.25" customHeight="1" x14ac:dyDescent="0.3">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c r="O7542" s="4" t="str">
        <f>TEXT(Table1[[#This Row],[Invoice Date]],"mmm")</f>
        <v>Oct</v>
      </c>
      <c r="P7542" s="4">
        <f>YEAR(Table1[[#This Row],[Invoice Date]])</f>
        <v>2021</v>
      </c>
      <c r="Q7542" s="4">
        <f>IFERROR(Table1[[#This Row],[Total Sales]]/Table1[[#This Row],[Units Sold]],4)</f>
        <v>47</v>
      </c>
      <c r="R7542" s="4">
        <f>IFERROR(Table1[[#This Row],[Operating Profit]]/Table1[[#This Row],[Units Sold]],0)</f>
        <v>23.5</v>
      </c>
      <c r="S7542" s="4">
        <f>IFERROR((Table1[[#This Row],[Total Sales]]-Table1[[#This Row],[Operating Profit]])/Table1[[#This Row],[Units Sold]],0)</f>
        <v>23.5</v>
      </c>
      <c r="T7542" s="4" t="str">
        <f>IF(Table1[[#This Row],[Profit per unit]]&gt;$V$8,"Premium","Mass")</f>
        <v>Mass</v>
      </c>
      <c r="U7542" s="4"/>
    </row>
    <row r="7543" spans="2:21" ht="14.25" customHeight="1" x14ac:dyDescent="0.3">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c r="O7543" s="4" t="str">
        <f>TEXT(Table1[[#This Row],[Invoice Date]],"mmm")</f>
        <v>Oct</v>
      </c>
      <c r="P7543" s="4">
        <f>YEAR(Table1[[#This Row],[Invoice Date]])</f>
        <v>2021</v>
      </c>
      <c r="Q7543" s="4">
        <f>IFERROR(Table1[[#This Row],[Total Sales]]/Table1[[#This Row],[Units Sold]],4)</f>
        <v>55</v>
      </c>
      <c r="R7543" s="4">
        <f>IFERROR(Table1[[#This Row],[Operating Profit]]/Table1[[#This Row],[Units Sold]],0)</f>
        <v>22</v>
      </c>
      <c r="S7543" s="4">
        <f>IFERROR((Table1[[#This Row],[Total Sales]]-Table1[[#This Row],[Operating Profit]])/Table1[[#This Row],[Units Sold]],0)</f>
        <v>33</v>
      </c>
      <c r="T7543" s="4" t="str">
        <f>IF(Table1[[#This Row],[Profit per unit]]&gt;$V$8,"Premium","Mass")</f>
        <v>Mass</v>
      </c>
      <c r="U7543" s="4"/>
    </row>
    <row r="7544" spans="2:21" ht="14.25" customHeight="1" x14ac:dyDescent="0.3">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c r="O7544" s="4" t="str">
        <f>TEXT(Table1[[#This Row],[Invoice Date]],"mmm")</f>
        <v>Oct</v>
      </c>
      <c r="P7544" s="4">
        <f>YEAR(Table1[[#This Row],[Invoice Date]])</f>
        <v>2021</v>
      </c>
      <c r="Q7544" s="4">
        <f>IFERROR(Table1[[#This Row],[Total Sales]]/Table1[[#This Row],[Units Sold]],4)</f>
        <v>64</v>
      </c>
      <c r="R7544" s="4">
        <f>IFERROR(Table1[[#This Row],[Operating Profit]]/Table1[[#This Row],[Units Sold]],0)</f>
        <v>32.64</v>
      </c>
      <c r="S7544" s="4">
        <f>IFERROR((Table1[[#This Row],[Total Sales]]-Table1[[#This Row],[Operating Profit]])/Table1[[#This Row],[Units Sold]],0)</f>
        <v>31.36</v>
      </c>
      <c r="T7544" s="4" t="str">
        <f>IF(Table1[[#This Row],[Profit per unit]]&gt;$V$8,"Premium","Mass")</f>
        <v>Mass</v>
      </c>
      <c r="U7544" s="4"/>
    </row>
    <row r="7545" spans="2:21" ht="14.25" customHeight="1" x14ac:dyDescent="0.3">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c r="O7545" s="4" t="str">
        <f>TEXT(Table1[[#This Row],[Invoice Date]],"mmm")</f>
        <v>Nov</v>
      </c>
      <c r="P7545" s="4">
        <f>YEAR(Table1[[#This Row],[Invoice Date]])</f>
        <v>2021</v>
      </c>
      <c r="Q7545" s="4">
        <f>IFERROR(Table1[[#This Row],[Total Sales]]/Table1[[#This Row],[Units Sold]],4)</f>
        <v>55</v>
      </c>
      <c r="R7545" s="4">
        <f>IFERROR(Table1[[#This Row],[Operating Profit]]/Table1[[#This Row],[Units Sold]],0)</f>
        <v>26.95</v>
      </c>
      <c r="S7545" s="4">
        <f>IFERROR((Table1[[#This Row],[Total Sales]]-Table1[[#This Row],[Operating Profit]])/Table1[[#This Row],[Units Sold]],0)</f>
        <v>28.05</v>
      </c>
      <c r="T7545" s="4" t="str">
        <f>IF(Table1[[#This Row],[Profit per unit]]&gt;$V$8,"Premium","Mass")</f>
        <v>Mass</v>
      </c>
      <c r="U7545" s="4"/>
    </row>
    <row r="7546" spans="2:21" ht="14.25" customHeight="1" x14ac:dyDescent="0.3">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c r="O7546" s="4" t="str">
        <f>TEXT(Table1[[#This Row],[Invoice Date]],"mmm")</f>
        <v>Nov</v>
      </c>
      <c r="P7546" s="4">
        <f>YEAR(Table1[[#This Row],[Invoice Date]])</f>
        <v>2021</v>
      </c>
      <c r="Q7546" s="4">
        <f>IFERROR(Table1[[#This Row],[Total Sales]]/Table1[[#This Row],[Units Sold]],4)</f>
        <v>46</v>
      </c>
      <c r="R7546" s="4">
        <f>IFERROR(Table1[[#This Row],[Operating Profit]]/Table1[[#This Row],[Units Sold]],0)</f>
        <v>20.7</v>
      </c>
      <c r="S7546" s="4">
        <f>IFERROR((Table1[[#This Row],[Total Sales]]-Table1[[#This Row],[Operating Profit]])/Table1[[#This Row],[Units Sold]],0)</f>
        <v>25.3</v>
      </c>
      <c r="T7546" s="4" t="str">
        <f>IF(Table1[[#This Row],[Profit per unit]]&gt;$V$8,"Premium","Mass")</f>
        <v>Mass</v>
      </c>
      <c r="U7546" s="4"/>
    </row>
    <row r="7547" spans="2:21" ht="14.25" customHeight="1" x14ac:dyDescent="0.3">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c r="O7547" s="4" t="str">
        <f>TEXT(Table1[[#This Row],[Invoice Date]],"mmm")</f>
        <v>Nov</v>
      </c>
      <c r="P7547" s="4">
        <f>YEAR(Table1[[#This Row],[Invoice Date]])</f>
        <v>2021</v>
      </c>
      <c r="Q7547" s="4">
        <f>IFERROR(Table1[[#This Row],[Total Sales]]/Table1[[#This Row],[Units Sold]],4)</f>
        <v>48</v>
      </c>
      <c r="R7547" s="4">
        <f>IFERROR(Table1[[#This Row],[Operating Profit]]/Table1[[#This Row],[Units Sold]],0)</f>
        <v>25.92</v>
      </c>
      <c r="S7547" s="4">
        <f>IFERROR((Table1[[#This Row],[Total Sales]]-Table1[[#This Row],[Operating Profit]])/Table1[[#This Row],[Units Sold]],0)</f>
        <v>22.08</v>
      </c>
      <c r="T7547" s="4" t="str">
        <f>IF(Table1[[#This Row],[Profit per unit]]&gt;$V$8,"Premium","Mass")</f>
        <v>Mass</v>
      </c>
      <c r="U7547" s="4"/>
    </row>
    <row r="7548" spans="2:21" ht="14.25" customHeight="1" x14ac:dyDescent="0.3">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c r="O7548" s="4" t="str">
        <f>TEXT(Table1[[#This Row],[Invoice Date]],"mmm")</f>
        <v>Nov</v>
      </c>
      <c r="P7548" s="4">
        <f>YEAR(Table1[[#This Row],[Invoice Date]])</f>
        <v>2021</v>
      </c>
      <c r="Q7548" s="4">
        <f>IFERROR(Table1[[#This Row],[Total Sales]]/Table1[[#This Row],[Units Sold]],4)</f>
        <v>48</v>
      </c>
      <c r="R7548" s="4">
        <f>IFERROR(Table1[[#This Row],[Operating Profit]]/Table1[[#This Row],[Units Sold]],0)</f>
        <v>26.400000000000002</v>
      </c>
      <c r="S7548" s="4">
        <f>IFERROR((Table1[[#This Row],[Total Sales]]-Table1[[#This Row],[Operating Profit]])/Table1[[#This Row],[Units Sold]],0)</f>
        <v>21.599999999999998</v>
      </c>
      <c r="T7548" s="4" t="str">
        <f>IF(Table1[[#This Row],[Profit per unit]]&gt;$V$8,"Premium","Mass")</f>
        <v>Mass</v>
      </c>
      <c r="U7548" s="4"/>
    </row>
    <row r="7549" spans="2:21" ht="14.25" customHeight="1" x14ac:dyDescent="0.3">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c r="O7549" s="4" t="str">
        <f>TEXT(Table1[[#This Row],[Invoice Date]],"mmm")</f>
        <v>Nov</v>
      </c>
      <c r="P7549" s="4">
        <f>YEAR(Table1[[#This Row],[Invoice Date]])</f>
        <v>2021</v>
      </c>
      <c r="Q7549" s="4">
        <f>IFERROR(Table1[[#This Row],[Total Sales]]/Table1[[#This Row],[Units Sold]],4)</f>
        <v>58</v>
      </c>
      <c r="R7549" s="4">
        <f>IFERROR(Table1[[#This Row],[Operating Profit]]/Table1[[#This Row],[Units Sold]],0)</f>
        <v>25.520000000000003</v>
      </c>
      <c r="S7549" s="4">
        <f>IFERROR((Table1[[#This Row],[Total Sales]]-Table1[[#This Row],[Operating Profit]])/Table1[[#This Row],[Units Sold]],0)</f>
        <v>32.479999999999997</v>
      </c>
      <c r="T7549" s="4" t="str">
        <f>IF(Table1[[#This Row],[Profit per unit]]&gt;$V$8,"Premium","Mass")</f>
        <v>Mass</v>
      </c>
      <c r="U7549" s="4"/>
    </row>
    <row r="7550" spans="2:21" ht="14.25" customHeight="1" x14ac:dyDescent="0.3">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c r="O7550" s="4" t="str">
        <f>TEXT(Table1[[#This Row],[Invoice Date]],"mmm")</f>
        <v>Nov</v>
      </c>
      <c r="P7550" s="4">
        <f>YEAR(Table1[[#This Row],[Invoice Date]])</f>
        <v>2021</v>
      </c>
      <c r="Q7550" s="4">
        <f>IFERROR(Table1[[#This Row],[Total Sales]]/Table1[[#This Row],[Units Sold]],4)</f>
        <v>60</v>
      </c>
      <c r="R7550" s="4">
        <f>IFERROR(Table1[[#This Row],[Operating Profit]]/Table1[[#This Row],[Units Sold]],0)</f>
        <v>31.200000000000003</v>
      </c>
      <c r="S7550" s="4">
        <f>IFERROR((Table1[[#This Row],[Total Sales]]-Table1[[#This Row],[Operating Profit]])/Table1[[#This Row],[Units Sold]],0)</f>
        <v>28.799999999999997</v>
      </c>
      <c r="T7550" s="4" t="str">
        <f>IF(Table1[[#This Row],[Profit per unit]]&gt;$V$8,"Premium","Mass")</f>
        <v>Mass</v>
      </c>
      <c r="U7550" s="4"/>
    </row>
    <row r="7551" spans="2:21" ht="14.25" customHeight="1" x14ac:dyDescent="0.3">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c r="O7551" s="4" t="str">
        <f>TEXT(Table1[[#This Row],[Invoice Date]],"mmm")</f>
        <v>Dec</v>
      </c>
      <c r="P7551" s="4">
        <f>YEAR(Table1[[#This Row],[Invoice Date]])</f>
        <v>2021</v>
      </c>
      <c r="Q7551" s="4">
        <f>IFERROR(Table1[[#This Row],[Total Sales]]/Table1[[#This Row],[Units Sold]],4)</f>
        <v>54</v>
      </c>
      <c r="R7551" s="4">
        <f>IFERROR(Table1[[#This Row],[Operating Profit]]/Table1[[#This Row],[Units Sold]],0)</f>
        <v>27</v>
      </c>
      <c r="S7551" s="4">
        <f>IFERROR((Table1[[#This Row],[Total Sales]]-Table1[[#This Row],[Operating Profit]])/Table1[[#This Row],[Units Sold]],0)</f>
        <v>27</v>
      </c>
      <c r="T7551" s="4" t="str">
        <f>IF(Table1[[#This Row],[Profit per unit]]&gt;$V$8,"Premium","Mass")</f>
        <v>Mass</v>
      </c>
      <c r="U7551" s="4"/>
    </row>
    <row r="7552" spans="2:21" ht="14.25" customHeight="1" x14ac:dyDescent="0.3">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c r="O7552" s="4" t="str">
        <f>TEXT(Table1[[#This Row],[Invoice Date]],"mmm")</f>
        <v>Dec</v>
      </c>
      <c r="P7552" s="4">
        <f>YEAR(Table1[[#This Row],[Invoice Date]])</f>
        <v>2021</v>
      </c>
      <c r="Q7552" s="4">
        <f>IFERROR(Table1[[#This Row],[Total Sales]]/Table1[[#This Row],[Units Sold]],4)</f>
        <v>45</v>
      </c>
      <c r="R7552" s="4">
        <f>IFERROR(Table1[[#This Row],[Operating Profit]]/Table1[[#This Row],[Units Sold]],0)</f>
        <v>21.599999999999998</v>
      </c>
      <c r="S7552" s="4">
        <f>IFERROR((Table1[[#This Row],[Total Sales]]-Table1[[#This Row],[Operating Profit]])/Table1[[#This Row],[Units Sold]],0)</f>
        <v>23.400000000000002</v>
      </c>
      <c r="T7552" s="4" t="str">
        <f>IF(Table1[[#This Row],[Profit per unit]]&gt;$V$8,"Premium","Mass")</f>
        <v>Mass</v>
      </c>
      <c r="U7552" s="4"/>
    </row>
    <row r="7553" spans="2:21" ht="14.25" customHeight="1" x14ac:dyDescent="0.3">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c r="O7553" s="4" t="str">
        <f>TEXT(Table1[[#This Row],[Invoice Date]],"mmm")</f>
        <v>Dec</v>
      </c>
      <c r="P7553" s="4">
        <f>YEAR(Table1[[#This Row],[Invoice Date]])</f>
        <v>2021</v>
      </c>
      <c r="Q7553" s="4">
        <f>IFERROR(Table1[[#This Row],[Total Sales]]/Table1[[#This Row],[Units Sold]],4)</f>
        <v>47</v>
      </c>
      <c r="R7553" s="4">
        <f>IFERROR(Table1[[#This Row],[Operating Profit]]/Table1[[#This Row],[Units Sold]],0)</f>
        <v>23.97</v>
      </c>
      <c r="S7553" s="4">
        <f>IFERROR((Table1[[#This Row],[Total Sales]]-Table1[[#This Row],[Operating Profit]])/Table1[[#This Row],[Units Sold]],0)</f>
        <v>23.03</v>
      </c>
      <c r="T7553" s="4" t="str">
        <f>IF(Table1[[#This Row],[Profit per unit]]&gt;$V$8,"Premium","Mass")</f>
        <v>Mass</v>
      </c>
      <c r="U7553" s="4"/>
    </row>
    <row r="7554" spans="2:21" ht="14.25" customHeight="1" x14ac:dyDescent="0.3">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c r="O7554" s="4" t="str">
        <f>TEXT(Table1[[#This Row],[Invoice Date]],"mmm")</f>
        <v>Dec</v>
      </c>
      <c r="P7554" s="4">
        <f>YEAR(Table1[[#This Row],[Invoice Date]])</f>
        <v>2021</v>
      </c>
      <c r="Q7554" s="4">
        <f>IFERROR(Table1[[#This Row],[Total Sales]]/Table1[[#This Row],[Units Sold]],4)</f>
        <v>48</v>
      </c>
      <c r="R7554" s="4">
        <f>IFERROR(Table1[[#This Row],[Operating Profit]]/Table1[[#This Row],[Units Sold]],0)</f>
        <v>24</v>
      </c>
      <c r="S7554" s="4">
        <f>IFERROR((Table1[[#This Row],[Total Sales]]-Table1[[#This Row],[Operating Profit]])/Table1[[#This Row],[Units Sold]],0)</f>
        <v>24</v>
      </c>
      <c r="T7554" s="4" t="str">
        <f>IF(Table1[[#This Row],[Profit per unit]]&gt;$V$8,"Premium","Mass")</f>
        <v>Mass</v>
      </c>
      <c r="U7554" s="4"/>
    </row>
    <row r="7555" spans="2:21" ht="14.25" customHeight="1" x14ac:dyDescent="0.3">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c r="O7555" s="4" t="str">
        <f>TEXT(Table1[[#This Row],[Invoice Date]],"mmm")</f>
        <v>Dec</v>
      </c>
      <c r="P7555" s="4">
        <f>YEAR(Table1[[#This Row],[Invoice Date]])</f>
        <v>2021</v>
      </c>
      <c r="Q7555" s="4">
        <f>IFERROR(Table1[[#This Row],[Total Sales]]/Table1[[#This Row],[Units Sold]],4)</f>
        <v>56</v>
      </c>
      <c r="R7555" s="4">
        <f>IFERROR(Table1[[#This Row],[Operating Profit]]/Table1[[#This Row],[Units Sold]],0)</f>
        <v>24.080000000000002</v>
      </c>
      <c r="S7555" s="4">
        <f>IFERROR((Table1[[#This Row],[Total Sales]]-Table1[[#This Row],[Operating Profit]])/Table1[[#This Row],[Units Sold]],0)</f>
        <v>31.919999999999998</v>
      </c>
      <c r="T7555" s="4" t="str">
        <f>IF(Table1[[#This Row],[Profit per unit]]&gt;$V$8,"Premium","Mass")</f>
        <v>Mass</v>
      </c>
      <c r="U7555" s="4"/>
    </row>
    <row r="7556" spans="2:21" ht="14.25" customHeight="1" x14ac:dyDescent="0.3">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c r="O7556" s="4" t="str">
        <f>TEXT(Table1[[#This Row],[Invoice Date]],"mmm")</f>
        <v>Dec</v>
      </c>
      <c r="P7556" s="4">
        <f>YEAR(Table1[[#This Row],[Invoice Date]])</f>
        <v>2021</v>
      </c>
      <c r="Q7556" s="4">
        <f>IFERROR(Table1[[#This Row],[Total Sales]]/Table1[[#This Row],[Units Sold]],4)</f>
        <v>60</v>
      </c>
      <c r="R7556" s="4">
        <f>IFERROR(Table1[[#This Row],[Operating Profit]]/Table1[[#This Row],[Units Sold]],0)</f>
        <v>33</v>
      </c>
      <c r="S7556" s="4">
        <f>IFERROR((Table1[[#This Row],[Total Sales]]-Table1[[#This Row],[Operating Profit]])/Table1[[#This Row],[Units Sold]],0)</f>
        <v>27</v>
      </c>
      <c r="T7556" s="4" t="str">
        <f>IF(Table1[[#This Row],[Profit per unit]]&gt;$V$8,"Premium","Mass")</f>
        <v>Mass</v>
      </c>
      <c r="U7556" s="4"/>
    </row>
    <row r="7557" spans="2:21" ht="14.25" customHeight="1" x14ac:dyDescent="0.3">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c r="O7557" s="4" t="str">
        <f>TEXT(Table1[[#This Row],[Invoice Date]],"mmm")</f>
        <v>Jan</v>
      </c>
      <c r="P7557" s="4">
        <f>YEAR(Table1[[#This Row],[Invoice Date]])</f>
        <v>2021</v>
      </c>
      <c r="Q7557" s="4">
        <f>IFERROR(Table1[[#This Row],[Total Sales]]/Table1[[#This Row],[Units Sold]],4)</f>
        <v>38</v>
      </c>
      <c r="R7557" s="4">
        <f>IFERROR(Table1[[#This Row],[Operating Profit]]/Table1[[#This Row],[Units Sold]],0)</f>
        <v>16.34</v>
      </c>
      <c r="S7557" s="4">
        <f>IFERROR((Table1[[#This Row],[Total Sales]]-Table1[[#This Row],[Operating Profit]])/Table1[[#This Row],[Units Sold]],0)</f>
        <v>21.66</v>
      </c>
      <c r="T7557" s="4" t="str">
        <f>IF(Table1[[#This Row],[Profit per unit]]&gt;$V$8,"Premium","Mass")</f>
        <v>Mass</v>
      </c>
      <c r="U7557" s="4"/>
    </row>
    <row r="7558" spans="2:21" ht="14.25" customHeight="1" x14ac:dyDescent="0.3">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c r="O7558" s="4" t="str">
        <f>TEXT(Table1[[#This Row],[Invoice Date]],"mmm")</f>
        <v>Jan</v>
      </c>
      <c r="P7558" s="4">
        <f>YEAR(Table1[[#This Row],[Invoice Date]])</f>
        <v>2021</v>
      </c>
      <c r="Q7558" s="4">
        <f>IFERROR(Table1[[#This Row],[Total Sales]]/Table1[[#This Row],[Units Sold]],4)</f>
        <v>38</v>
      </c>
      <c r="R7558" s="4">
        <f>IFERROR(Table1[[#This Row],[Operating Profit]]/Table1[[#This Row],[Units Sold]],0)</f>
        <v>16.72</v>
      </c>
      <c r="S7558" s="4">
        <f>IFERROR((Table1[[#This Row],[Total Sales]]-Table1[[#This Row],[Operating Profit]])/Table1[[#This Row],[Units Sold]],0)</f>
        <v>21.28</v>
      </c>
      <c r="T7558" s="4" t="str">
        <f>IF(Table1[[#This Row],[Profit per unit]]&gt;$V$8,"Premium","Mass")</f>
        <v>Mass</v>
      </c>
      <c r="U7558" s="4"/>
    </row>
    <row r="7559" spans="2:21" ht="14.25" customHeight="1" x14ac:dyDescent="0.3">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c r="O7559" s="4" t="str">
        <f>TEXT(Table1[[#This Row],[Invoice Date]],"mmm")</f>
        <v>Jan</v>
      </c>
      <c r="P7559" s="4">
        <f>YEAR(Table1[[#This Row],[Invoice Date]])</f>
        <v>2021</v>
      </c>
      <c r="Q7559" s="4">
        <f>IFERROR(Table1[[#This Row],[Total Sales]]/Table1[[#This Row],[Units Sold]],4)</f>
        <v>27</v>
      </c>
      <c r="R7559" s="4">
        <f>IFERROR(Table1[[#This Row],[Operating Profit]]/Table1[[#This Row],[Units Sold]],0)</f>
        <v>9.7199999999999989</v>
      </c>
      <c r="S7559" s="4">
        <f>IFERROR((Table1[[#This Row],[Total Sales]]-Table1[[#This Row],[Operating Profit]])/Table1[[#This Row],[Units Sold]],0)</f>
        <v>17.28</v>
      </c>
      <c r="T7559" s="4" t="str">
        <f>IF(Table1[[#This Row],[Profit per unit]]&gt;$V$8,"Premium","Mass")</f>
        <v>Mass</v>
      </c>
      <c r="U7559" s="4"/>
    </row>
    <row r="7560" spans="2:21" ht="14.25" customHeight="1" x14ac:dyDescent="0.3">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c r="O7560" s="4" t="str">
        <f>TEXT(Table1[[#This Row],[Invoice Date]],"mmm")</f>
        <v>Jan</v>
      </c>
      <c r="P7560" s="4">
        <f>YEAR(Table1[[#This Row],[Invoice Date]])</f>
        <v>2021</v>
      </c>
      <c r="Q7560" s="4">
        <f>IFERROR(Table1[[#This Row],[Total Sales]]/Table1[[#This Row],[Units Sold]],4)</f>
        <v>34</v>
      </c>
      <c r="R7560" s="4">
        <f>IFERROR(Table1[[#This Row],[Operating Profit]]/Table1[[#This Row],[Units Sold]],0)</f>
        <v>12.92</v>
      </c>
      <c r="S7560" s="4">
        <f>IFERROR((Table1[[#This Row],[Total Sales]]-Table1[[#This Row],[Operating Profit]])/Table1[[#This Row],[Units Sold]],0)</f>
        <v>21.08</v>
      </c>
      <c r="T7560" s="4" t="str">
        <f>IF(Table1[[#This Row],[Profit per unit]]&gt;$V$8,"Premium","Mass")</f>
        <v>Mass</v>
      </c>
      <c r="U7560" s="4"/>
    </row>
    <row r="7561" spans="2:21" ht="14.25" customHeight="1" x14ac:dyDescent="0.3">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c r="O7561" s="4" t="str">
        <f>TEXT(Table1[[#This Row],[Invoice Date]],"mmm")</f>
        <v>Jan</v>
      </c>
      <c r="P7561" s="4">
        <f>YEAR(Table1[[#This Row],[Invoice Date]])</f>
        <v>2021</v>
      </c>
      <c r="Q7561" s="4">
        <f>IFERROR(Table1[[#This Row],[Total Sales]]/Table1[[#This Row],[Units Sold]],4)</f>
        <v>48</v>
      </c>
      <c r="R7561" s="4">
        <f>IFERROR(Table1[[#This Row],[Operating Profit]]/Table1[[#This Row],[Units Sold]],0)</f>
        <v>18.72</v>
      </c>
      <c r="S7561" s="4">
        <f>IFERROR((Table1[[#This Row],[Total Sales]]-Table1[[#This Row],[Operating Profit]])/Table1[[#This Row],[Units Sold]],0)</f>
        <v>29.28</v>
      </c>
      <c r="T7561" s="4" t="str">
        <f>IF(Table1[[#This Row],[Profit per unit]]&gt;$V$8,"Premium","Mass")</f>
        <v>Mass</v>
      </c>
      <c r="U7561" s="4"/>
    </row>
    <row r="7562" spans="2:21" ht="14.25" customHeight="1" x14ac:dyDescent="0.3">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c r="O7562" s="4" t="str">
        <f>TEXT(Table1[[#This Row],[Invoice Date]],"mmm")</f>
        <v>Jan</v>
      </c>
      <c r="P7562" s="4">
        <f>YEAR(Table1[[#This Row],[Invoice Date]])</f>
        <v>2021</v>
      </c>
      <c r="Q7562" s="4">
        <f>IFERROR(Table1[[#This Row],[Total Sales]]/Table1[[#This Row],[Units Sold]],4)</f>
        <v>38</v>
      </c>
      <c r="R7562" s="4">
        <f>IFERROR(Table1[[#This Row],[Operating Profit]]/Table1[[#This Row],[Units Sold]],0)</f>
        <v>15.579999999999998</v>
      </c>
      <c r="S7562" s="4">
        <f>IFERROR((Table1[[#This Row],[Total Sales]]-Table1[[#This Row],[Operating Profit]])/Table1[[#This Row],[Units Sold]],0)</f>
        <v>22.42</v>
      </c>
      <c r="T7562" s="4" t="str">
        <f>IF(Table1[[#This Row],[Profit per unit]]&gt;$V$8,"Premium","Mass")</f>
        <v>Mass</v>
      </c>
      <c r="U7562" s="4"/>
    </row>
    <row r="7563" spans="2:21" ht="14.25" customHeight="1" x14ac:dyDescent="0.3">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c r="O7563" s="4" t="str">
        <f>TEXT(Table1[[#This Row],[Invoice Date]],"mmm")</f>
        <v>Feb</v>
      </c>
      <c r="P7563" s="4">
        <f>YEAR(Table1[[#This Row],[Invoice Date]])</f>
        <v>2021</v>
      </c>
      <c r="Q7563" s="4">
        <f>IFERROR(Table1[[#This Row],[Total Sales]]/Table1[[#This Row],[Units Sold]],4)</f>
        <v>36</v>
      </c>
      <c r="R7563" s="4">
        <f>IFERROR(Table1[[#This Row],[Operating Profit]]/Table1[[#This Row],[Units Sold]],0)</f>
        <v>14.76</v>
      </c>
      <c r="S7563" s="4">
        <f>IFERROR((Table1[[#This Row],[Total Sales]]-Table1[[#This Row],[Operating Profit]])/Table1[[#This Row],[Units Sold]],0)</f>
        <v>21.24</v>
      </c>
      <c r="T7563" s="4" t="str">
        <f>IF(Table1[[#This Row],[Profit per unit]]&gt;$V$8,"Premium","Mass")</f>
        <v>Mass</v>
      </c>
      <c r="U7563" s="4"/>
    </row>
    <row r="7564" spans="2:21" ht="14.25" customHeight="1" x14ac:dyDescent="0.3">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c r="O7564" s="4" t="str">
        <f>TEXT(Table1[[#This Row],[Invoice Date]],"mmm")</f>
        <v>Feb</v>
      </c>
      <c r="P7564" s="4">
        <f>YEAR(Table1[[#This Row],[Invoice Date]])</f>
        <v>2021</v>
      </c>
      <c r="Q7564" s="4">
        <f>IFERROR(Table1[[#This Row],[Total Sales]]/Table1[[#This Row],[Units Sold]],4)</f>
        <v>38</v>
      </c>
      <c r="R7564" s="4">
        <f>IFERROR(Table1[[#This Row],[Operating Profit]]/Table1[[#This Row],[Units Sold]],0)</f>
        <v>15.96</v>
      </c>
      <c r="S7564" s="4">
        <f>IFERROR((Table1[[#This Row],[Total Sales]]-Table1[[#This Row],[Operating Profit]])/Table1[[#This Row],[Units Sold]],0)</f>
        <v>22.04</v>
      </c>
      <c r="T7564" s="4" t="str">
        <f>IF(Table1[[#This Row],[Profit per unit]]&gt;$V$8,"Premium","Mass")</f>
        <v>Mass</v>
      </c>
      <c r="U7564" s="4"/>
    </row>
    <row r="7565" spans="2:21" ht="14.25" customHeight="1" x14ac:dyDescent="0.3">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c r="O7565" s="4" t="str">
        <f>TEXT(Table1[[#This Row],[Invoice Date]],"mmm")</f>
        <v>Feb</v>
      </c>
      <c r="P7565" s="4">
        <f>YEAR(Table1[[#This Row],[Invoice Date]])</f>
        <v>2021</v>
      </c>
      <c r="Q7565" s="4">
        <f>IFERROR(Table1[[#This Row],[Total Sales]]/Table1[[#This Row],[Units Sold]],4)</f>
        <v>29</v>
      </c>
      <c r="R7565" s="4">
        <f>IFERROR(Table1[[#This Row],[Operating Profit]]/Table1[[#This Row],[Units Sold]],0)</f>
        <v>11.020000000000001</v>
      </c>
      <c r="S7565" s="4">
        <f>IFERROR((Table1[[#This Row],[Total Sales]]-Table1[[#This Row],[Operating Profit]])/Table1[[#This Row],[Units Sold]],0)</f>
        <v>17.98</v>
      </c>
      <c r="T7565" s="4" t="str">
        <f>IF(Table1[[#This Row],[Profit per unit]]&gt;$V$8,"Premium","Mass")</f>
        <v>Mass</v>
      </c>
      <c r="U7565" s="4"/>
    </row>
    <row r="7566" spans="2:21" ht="14.25" customHeight="1" x14ac:dyDescent="0.3">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c r="O7566" s="4" t="str">
        <f>TEXT(Table1[[#This Row],[Invoice Date]],"mmm")</f>
        <v>Feb</v>
      </c>
      <c r="P7566" s="4">
        <f>YEAR(Table1[[#This Row],[Invoice Date]])</f>
        <v>2021</v>
      </c>
      <c r="Q7566" s="4">
        <f>IFERROR(Table1[[#This Row],[Total Sales]]/Table1[[#This Row],[Units Sold]],4)</f>
        <v>32</v>
      </c>
      <c r="R7566" s="4">
        <f>IFERROR(Table1[[#This Row],[Operating Profit]]/Table1[[#This Row],[Units Sold]],0)</f>
        <v>12.16</v>
      </c>
      <c r="S7566" s="4">
        <f>IFERROR((Table1[[#This Row],[Total Sales]]-Table1[[#This Row],[Operating Profit]])/Table1[[#This Row],[Units Sold]],0)</f>
        <v>19.84</v>
      </c>
      <c r="T7566" s="4" t="str">
        <f>IF(Table1[[#This Row],[Profit per unit]]&gt;$V$8,"Premium","Mass")</f>
        <v>Mass</v>
      </c>
      <c r="U7566" s="4"/>
    </row>
    <row r="7567" spans="2:21" ht="14.25" customHeight="1" x14ac:dyDescent="0.3">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c r="O7567" s="4" t="str">
        <f>TEXT(Table1[[#This Row],[Invoice Date]],"mmm")</f>
        <v>Feb</v>
      </c>
      <c r="P7567" s="4">
        <f>YEAR(Table1[[#This Row],[Invoice Date]])</f>
        <v>2021</v>
      </c>
      <c r="Q7567" s="4">
        <f>IFERROR(Table1[[#This Row],[Total Sales]]/Table1[[#This Row],[Units Sold]],4)</f>
        <v>48</v>
      </c>
      <c r="R7567" s="4">
        <f>IFERROR(Table1[[#This Row],[Operating Profit]]/Table1[[#This Row],[Units Sold]],0)</f>
        <v>18.240000000000002</v>
      </c>
      <c r="S7567" s="4">
        <f>IFERROR((Table1[[#This Row],[Total Sales]]-Table1[[#This Row],[Operating Profit]])/Table1[[#This Row],[Units Sold]],0)</f>
        <v>29.759999999999998</v>
      </c>
      <c r="T7567" s="4" t="str">
        <f>IF(Table1[[#This Row],[Profit per unit]]&gt;$V$8,"Premium","Mass")</f>
        <v>Mass</v>
      </c>
      <c r="U7567" s="4"/>
    </row>
    <row r="7568" spans="2:21" ht="14.25" customHeight="1" x14ac:dyDescent="0.3">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c r="O7568" s="4" t="str">
        <f>TEXT(Table1[[#This Row],[Invoice Date]],"mmm")</f>
        <v>Feb</v>
      </c>
      <c r="P7568" s="4">
        <f>YEAR(Table1[[#This Row],[Invoice Date]])</f>
        <v>2021</v>
      </c>
      <c r="Q7568" s="4">
        <f>IFERROR(Table1[[#This Row],[Total Sales]]/Table1[[#This Row],[Units Sold]],4)</f>
        <v>38</v>
      </c>
      <c r="R7568" s="4">
        <f>IFERROR(Table1[[#This Row],[Operating Profit]]/Table1[[#This Row],[Units Sold]],0)</f>
        <v>16.72</v>
      </c>
      <c r="S7568" s="4">
        <f>IFERROR((Table1[[#This Row],[Total Sales]]-Table1[[#This Row],[Operating Profit]])/Table1[[#This Row],[Units Sold]],0)</f>
        <v>21.28</v>
      </c>
      <c r="T7568" s="4" t="str">
        <f>IF(Table1[[#This Row],[Profit per unit]]&gt;$V$8,"Premium","Mass")</f>
        <v>Mass</v>
      </c>
      <c r="U7568" s="4"/>
    </row>
    <row r="7569" spans="2:21" ht="14.25" customHeight="1" x14ac:dyDescent="0.3">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c r="O7569" s="4" t="str">
        <f>TEXT(Table1[[#This Row],[Invoice Date]],"mmm")</f>
        <v>Mar</v>
      </c>
      <c r="P7569" s="4">
        <f>YEAR(Table1[[#This Row],[Invoice Date]])</f>
        <v>2021</v>
      </c>
      <c r="Q7569" s="4">
        <f>IFERROR(Table1[[#This Row],[Total Sales]]/Table1[[#This Row],[Units Sold]],4)</f>
        <v>38</v>
      </c>
      <c r="R7569" s="4">
        <f>IFERROR(Table1[[#This Row],[Operating Profit]]/Table1[[#This Row],[Units Sold]],0)</f>
        <v>16.72</v>
      </c>
      <c r="S7569" s="4">
        <f>IFERROR((Table1[[#This Row],[Total Sales]]-Table1[[#This Row],[Operating Profit]])/Table1[[#This Row],[Units Sold]],0)</f>
        <v>21.28</v>
      </c>
      <c r="T7569" s="4" t="str">
        <f>IF(Table1[[#This Row],[Profit per unit]]&gt;$V$8,"Premium","Mass")</f>
        <v>Mass</v>
      </c>
      <c r="U7569" s="4"/>
    </row>
    <row r="7570" spans="2:21" ht="14.25" customHeight="1" x14ac:dyDescent="0.3">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c r="O7570" s="4" t="str">
        <f>TEXT(Table1[[#This Row],[Invoice Date]],"mmm")</f>
        <v>Mar</v>
      </c>
      <c r="P7570" s="4">
        <f>YEAR(Table1[[#This Row],[Invoice Date]])</f>
        <v>2021</v>
      </c>
      <c r="Q7570" s="4">
        <f>IFERROR(Table1[[#This Row],[Total Sales]]/Table1[[#This Row],[Units Sold]],4)</f>
        <v>38</v>
      </c>
      <c r="R7570" s="4">
        <f>IFERROR(Table1[[#This Row],[Operating Profit]]/Table1[[#This Row],[Units Sold]],0)</f>
        <v>17.099999999999998</v>
      </c>
      <c r="S7570" s="4">
        <f>IFERROR((Table1[[#This Row],[Total Sales]]-Table1[[#This Row],[Operating Profit]])/Table1[[#This Row],[Units Sold]],0)</f>
        <v>20.900000000000002</v>
      </c>
      <c r="T7570" s="4" t="str">
        <f>IF(Table1[[#This Row],[Profit per unit]]&gt;$V$8,"Premium","Mass")</f>
        <v>Mass</v>
      </c>
      <c r="U7570" s="4"/>
    </row>
    <row r="7571" spans="2:21" ht="14.25" customHeight="1" x14ac:dyDescent="0.3">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c r="O7571" s="4" t="str">
        <f>TEXT(Table1[[#This Row],[Invoice Date]],"mmm")</f>
        <v>Mar</v>
      </c>
      <c r="P7571" s="4">
        <f>YEAR(Table1[[#This Row],[Invoice Date]])</f>
        <v>2021</v>
      </c>
      <c r="Q7571" s="4">
        <f>IFERROR(Table1[[#This Row],[Total Sales]]/Table1[[#This Row],[Units Sold]],4)</f>
        <v>28</v>
      </c>
      <c r="R7571" s="4">
        <f>IFERROR(Table1[[#This Row],[Operating Profit]]/Table1[[#This Row],[Units Sold]],0)</f>
        <v>10.92</v>
      </c>
      <c r="S7571" s="4">
        <f>IFERROR((Table1[[#This Row],[Total Sales]]-Table1[[#This Row],[Operating Profit]])/Table1[[#This Row],[Units Sold]],0)</f>
        <v>17.079999999999998</v>
      </c>
      <c r="T7571" s="4" t="str">
        <f>IF(Table1[[#This Row],[Profit per unit]]&gt;$V$8,"Premium","Mass")</f>
        <v>Mass</v>
      </c>
      <c r="U7571" s="4"/>
    </row>
    <row r="7572" spans="2:21" ht="14.25" customHeight="1" x14ac:dyDescent="0.3">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c r="O7572" s="4" t="str">
        <f>TEXT(Table1[[#This Row],[Invoice Date]],"mmm")</f>
        <v>Mar</v>
      </c>
      <c r="P7572" s="4">
        <f>YEAR(Table1[[#This Row],[Invoice Date]])</f>
        <v>2021</v>
      </c>
      <c r="Q7572" s="4">
        <f>IFERROR(Table1[[#This Row],[Total Sales]]/Table1[[#This Row],[Units Sold]],4)</f>
        <v>34</v>
      </c>
      <c r="R7572" s="4">
        <f>IFERROR(Table1[[#This Row],[Operating Profit]]/Table1[[#This Row],[Units Sold]],0)</f>
        <v>12.239999999999998</v>
      </c>
      <c r="S7572" s="4">
        <f>IFERROR((Table1[[#This Row],[Total Sales]]-Table1[[#This Row],[Operating Profit]])/Table1[[#This Row],[Units Sold]],0)</f>
        <v>21.76</v>
      </c>
      <c r="T7572" s="4" t="str">
        <f>IF(Table1[[#This Row],[Profit per unit]]&gt;$V$8,"Premium","Mass")</f>
        <v>Mass</v>
      </c>
      <c r="U7572" s="4"/>
    </row>
    <row r="7573" spans="2:21" ht="14.25" customHeight="1" x14ac:dyDescent="0.3">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c r="O7573" s="4" t="str">
        <f>TEXT(Table1[[#This Row],[Invoice Date]],"mmm")</f>
        <v>Mar</v>
      </c>
      <c r="P7573" s="4">
        <f>YEAR(Table1[[#This Row],[Invoice Date]])</f>
        <v>2021</v>
      </c>
      <c r="Q7573" s="4">
        <f>IFERROR(Table1[[#This Row],[Total Sales]]/Table1[[#This Row],[Units Sold]],4)</f>
        <v>46</v>
      </c>
      <c r="R7573" s="4">
        <f>IFERROR(Table1[[#This Row],[Operating Profit]]/Table1[[#This Row],[Units Sold]],0)</f>
        <v>17.940000000000001</v>
      </c>
      <c r="S7573" s="4">
        <f>IFERROR((Table1[[#This Row],[Total Sales]]-Table1[[#This Row],[Operating Profit]])/Table1[[#This Row],[Units Sold]],0)</f>
        <v>28.06</v>
      </c>
      <c r="T7573" s="4" t="str">
        <f>IF(Table1[[#This Row],[Profit per unit]]&gt;$V$8,"Premium","Mass")</f>
        <v>Mass</v>
      </c>
      <c r="U7573" s="4"/>
    </row>
    <row r="7574" spans="2:21" ht="14.25" customHeight="1" x14ac:dyDescent="0.3">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c r="O7574" s="4" t="str">
        <f>TEXT(Table1[[#This Row],[Invoice Date]],"mmm")</f>
        <v>Mar</v>
      </c>
      <c r="P7574" s="4">
        <f>YEAR(Table1[[#This Row],[Invoice Date]])</f>
        <v>2021</v>
      </c>
      <c r="Q7574" s="4">
        <f>IFERROR(Table1[[#This Row],[Total Sales]]/Table1[[#This Row],[Units Sold]],4)</f>
        <v>39</v>
      </c>
      <c r="R7574" s="4">
        <f>IFERROR(Table1[[#This Row],[Operating Profit]]/Table1[[#This Row],[Units Sold]],0)</f>
        <v>15.989999999999998</v>
      </c>
      <c r="S7574" s="4">
        <f>IFERROR((Table1[[#This Row],[Total Sales]]-Table1[[#This Row],[Operating Profit]])/Table1[[#This Row],[Units Sold]],0)</f>
        <v>23.009999999999998</v>
      </c>
      <c r="T7574" s="4" t="str">
        <f>IF(Table1[[#This Row],[Profit per unit]]&gt;$V$8,"Premium","Mass")</f>
        <v>Mass</v>
      </c>
      <c r="U7574" s="4"/>
    </row>
    <row r="7575" spans="2:21" ht="14.25" customHeight="1" x14ac:dyDescent="0.3">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c r="O7575" s="4" t="str">
        <f>TEXT(Table1[[#This Row],[Invoice Date]],"mmm")</f>
        <v>Apr</v>
      </c>
      <c r="P7575" s="4">
        <f>YEAR(Table1[[#This Row],[Invoice Date]])</f>
        <v>2021</v>
      </c>
      <c r="Q7575" s="4">
        <f>IFERROR(Table1[[#This Row],[Total Sales]]/Table1[[#This Row],[Units Sold]],4)</f>
        <v>38</v>
      </c>
      <c r="R7575" s="4">
        <f>IFERROR(Table1[[#This Row],[Operating Profit]]/Table1[[#This Row],[Units Sold]],0)</f>
        <v>17.099999999999998</v>
      </c>
      <c r="S7575" s="4">
        <f>IFERROR((Table1[[#This Row],[Total Sales]]-Table1[[#This Row],[Operating Profit]])/Table1[[#This Row],[Units Sold]],0)</f>
        <v>20.900000000000002</v>
      </c>
      <c r="T7575" s="4" t="str">
        <f>IF(Table1[[#This Row],[Profit per unit]]&gt;$V$8,"Premium","Mass")</f>
        <v>Mass</v>
      </c>
      <c r="U7575" s="4"/>
    </row>
    <row r="7576" spans="2:21" ht="14.25" customHeight="1" x14ac:dyDescent="0.3">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c r="O7576" s="4" t="str">
        <f>TEXT(Table1[[#This Row],[Invoice Date]],"mmm")</f>
        <v>Apr</v>
      </c>
      <c r="P7576" s="4">
        <f>YEAR(Table1[[#This Row],[Invoice Date]])</f>
        <v>2021</v>
      </c>
      <c r="Q7576" s="4">
        <f>IFERROR(Table1[[#This Row],[Total Sales]]/Table1[[#This Row],[Units Sold]],4)</f>
        <v>37</v>
      </c>
      <c r="R7576" s="4">
        <f>IFERROR(Table1[[#This Row],[Operating Profit]]/Table1[[#This Row],[Units Sold]],0)</f>
        <v>16.28</v>
      </c>
      <c r="S7576" s="4">
        <f>IFERROR((Table1[[#This Row],[Total Sales]]-Table1[[#This Row],[Operating Profit]])/Table1[[#This Row],[Units Sold]],0)</f>
        <v>20.72</v>
      </c>
      <c r="T7576" s="4" t="str">
        <f>IF(Table1[[#This Row],[Profit per unit]]&gt;$V$8,"Premium","Mass")</f>
        <v>Mass</v>
      </c>
      <c r="U7576" s="4"/>
    </row>
    <row r="7577" spans="2:21" ht="14.25" customHeight="1" x14ac:dyDescent="0.3">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c r="O7577" s="4" t="str">
        <f>TEXT(Table1[[#This Row],[Invoice Date]],"mmm")</f>
        <v>Apr</v>
      </c>
      <c r="P7577" s="4">
        <f>YEAR(Table1[[#This Row],[Invoice Date]])</f>
        <v>2021</v>
      </c>
      <c r="Q7577" s="4">
        <f>IFERROR(Table1[[#This Row],[Total Sales]]/Table1[[#This Row],[Units Sold]],4)</f>
        <v>29</v>
      </c>
      <c r="R7577" s="4">
        <f>IFERROR(Table1[[#This Row],[Operating Profit]]/Table1[[#This Row],[Units Sold]],0)</f>
        <v>10.149999999999999</v>
      </c>
      <c r="S7577" s="4">
        <f>IFERROR((Table1[[#This Row],[Total Sales]]-Table1[[#This Row],[Operating Profit]])/Table1[[#This Row],[Units Sold]],0)</f>
        <v>18.850000000000001</v>
      </c>
      <c r="T7577" s="4" t="str">
        <f>IF(Table1[[#This Row],[Profit per unit]]&gt;$V$8,"Premium","Mass")</f>
        <v>Mass</v>
      </c>
      <c r="U7577" s="4"/>
    </row>
    <row r="7578" spans="2:21" ht="14.25" customHeight="1" x14ac:dyDescent="0.3">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c r="O7578" s="4" t="str">
        <f>TEXT(Table1[[#This Row],[Invoice Date]],"mmm")</f>
        <v>Apr</v>
      </c>
      <c r="P7578" s="4">
        <f>YEAR(Table1[[#This Row],[Invoice Date]])</f>
        <v>2021</v>
      </c>
      <c r="Q7578" s="4">
        <f>IFERROR(Table1[[#This Row],[Total Sales]]/Table1[[#This Row],[Units Sold]],4)</f>
        <v>32</v>
      </c>
      <c r="R7578" s="4">
        <f>IFERROR(Table1[[#This Row],[Operating Profit]]/Table1[[#This Row],[Units Sold]],0)</f>
        <v>12.48</v>
      </c>
      <c r="S7578" s="4">
        <f>IFERROR((Table1[[#This Row],[Total Sales]]-Table1[[#This Row],[Operating Profit]])/Table1[[#This Row],[Units Sold]],0)</f>
        <v>19.52</v>
      </c>
      <c r="T7578" s="4" t="str">
        <f>IF(Table1[[#This Row],[Profit per unit]]&gt;$V$8,"Premium","Mass")</f>
        <v>Mass</v>
      </c>
      <c r="U7578" s="4"/>
    </row>
    <row r="7579" spans="2:21" ht="14.25" customHeight="1" x14ac:dyDescent="0.3">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c r="O7579" s="4" t="str">
        <f>TEXT(Table1[[#This Row],[Invoice Date]],"mmm")</f>
        <v>Apr</v>
      </c>
      <c r="P7579" s="4">
        <f>YEAR(Table1[[#This Row],[Invoice Date]])</f>
        <v>2021</v>
      </c>
      <c r="Q7579" s="4">
        <f>IFERROR(Table1[[#This Row],[Total Sales]]/Table1[[#This Row],[Units Sold]],4)</f>
        <v>49</v>
      </c>
      <c r="R7579" s="4">
        <f>IFERROR(Table1[[#This Row],[Operating Profit]]/Table1[[#This Row],[Units Sold]],0)</f>
        <v>18.62</v>
      </c>
      <c r="S7579" s="4">
        <f>IFERROR((Table1[[#This Row],[Total Sales]]-Table1[[#This Row],[Operating Profit]])/Table1[[#This Row],[Units Sold]],0)</f>
        <v>30.38</v>
      </c>
      <c r="T7579" s="4" t="str">
        <f>IF(Table1[[#This Row],[Profit per unit]]&gt;$V$8,"Premium","Mass")</f>
        <v>Mass</v>
      </c>
      <c r="U7579" s="4"/>
    </row>
    <row r="7580" spans="2:21" ht="14.25" customHeight="1" x14ac:dyDescent="0.3">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c r="O7580" s="4" t="str">
        <f>TEXT(Table1[[#This Row],[Invoice Date]],"mmm")</f>
        <v>Apr</v>
      </c>
      <c r="P7580" s="4">
        <f>YEAR(Table1[[#This Row],[Invoice Date]])</f>
        <v>2021</v>
      </c>
      <c r="Q7580" s="4">
        <f>IFERROR(Table1[[#This Row],[Total Sales]]/Table1[[#This Row],[Units Sold]],4)</f>
        <v>39</v>
      </c>
      <c r="R7580" s="4">
        <f>IFERROR(Table1[[#This Row],[Operating Profit]]/Table1[[#This Row],[Units Sold]],0)</f>
        <v>17.16</v>
      </c>
      <c r="S7580" s="4">
        <f>IFERROR((Table1[[#This Row],[Total Sales]]-Table1[[#This Row],[Operating Profit]])/Table1[[#This Row],[Units Sold]],0)</f>
        <v>21.84</v>
      </c>
      <c r="T7580" s="4" t="str">
        <f>IF(Table1[[#This Row],[Profit per unit]]&gt;$V$8,"Premium","Mass")</f>
        <v>Mass</v>
      </c>
      <c r="U7580" s="4"/>
    </row>
    <row r="7581" spans="2:21" ht="14.25" customHeight="1" x14ac:dyDescent="0.3">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c r="O7581" s="4" t="str">
        <f>TEXT(Table1[[#This Row],[Invoice Date]],"mmm")</f>
        <v>May</v>
      </c>
      <c r="P7581" s="4">
        <f>YEAR(Table1[[#This Row],[Invoice Date]])</f>
        <v>2021</v>
      </c>
      <c r="Q7581" s="4">
        <f>IFERROR(Table1[[#This Row],[Total Sales]]/Table1[[#This Row],[Units Sold]],4)</f>
        <v>53</v>
      </c>
      <c r="R7581" s="4">
        <f>IFERROR(Table1[[#This Row],[Operating Profit]]/Table1[[#This Row],[Units Sold]],0)</f>
        <v>22.79</v>
      </c>
      <c r="S7581" s="4">
        <f>IFERROR((Table1[[#This Row],[Total Sales]]-Table1[[#This Row],[Operating Profit]])/Table1[[#This Row],[Units Sold]],0)</f>
        <v>30.21</v>
      </c>
      <c r="T7581" s="4" t="str">
        <f>IF(Table1[[#This Row],[Profit per unit]]&gt;$V$8,"Premium","Mass")</f>
        <v>Mass</v>
      </c>
      <c r="U7581" s="4"/>
    </row>
    <row r="7582" spans="2:21" ht="14.25" customHeight="1" x14ac:dyDescent="0.3">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c r="O7582" s="4" t="str">
        <f>TEXT(Table1[[#This Row],[Invoice Date]],"mmm")</f>
        <v>May</v>
      </c>
      <c r="P7582" s="4">
        <f>YEAR(Table1[[#This Row],[Invoice Date]])</f>
        <v>2021</v>
      </c>
      <c r="Q7582" s="4">
        <f>IFERROR(Table1[[#This Row],[Total Sales]]/Table1[[#This Row],[Units Sold]],4)</f>
        <v>47</v>
      </c>
      <c r="R7582" s="4">
        <f>IFERROR(Table1[[#This Row],[Operating Profit]]/Table1[[#This Row],[Units Sold]],0)</f>
        <v>20.209999999999997</v>
      </c>
      <c r="S7582" s="4">
        <f>IFERROR((Table1[[#This Row],[Total Sales]]-Table1[[#This Row],[Operating Profit]])/Table1[[#This Row],[Units Sold]],0)</f>
        <v>26.790000000000003</v>
      </c>
      <c r="T7582" s="4" t="str">
        <f>IF(Table1[[#This Row],[Profit per unit]]&gt;$V$8,"Premium","Mass")</f>
        <v>Mass</v>
      </c>
      <c r="U7582" s="4"/>
    </row>
    <row r="7583" spans="2:21" ht="14.25" customHeight="1" x14ac:dyDescent="0.3">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c r="O7583" s="4" t="str">
        <f>TEXT(Table1[[#This Row],[Invoice Date]],"mmm")</f>
        <v>May</v>
      </c>
      <c r="P7583" s="4">
        <f>YEAR(Table1[[#This Row],[Invoice Date]])</f>
        <v>2021</v>
      </c>
      <c r="Q7583" s="4">
        <f>IFERROR(Table1[[#This Row],[Total Sales]]/Table1[[#This Row],[Units Sold]],4)</f>
        <v>41</v>
      </c>
      <c r="R7583" s="4">
        <f>IFERROR(Table1[[#This Row],[Operating Profit]]/Table1[[#This Row],[Units Sold]],0)</f>
        <v>16.400000000000002</v>
      </c>
      <c r="S7583" s="4">
        <f>IFERROR((Table1[[#This Row],[Total Sales]]-Table1[[#This Row],[Operating Profit]])/Table1[[#This Row],[Units Sold]],0)</f>
        <v>24.599999999999998</v>
      </c>
      <c r="T7583" s="4" t="str">
        <f>IF(Table1[[#This Row],[Profit per unit]]&gt;$V$8,"Premium","Mass")</f>
        <v>Mass</v>
      </c>
      <c r="U7583" s="4"/>
    </row>
    <row r="7584" spans="2:21" ht="14.25" customHeight="1" x14ac:dyDescent="0.3">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c r="O7584" s="4" t="str">
        <f>TEXT(Table1[[#This Row],[Invoice Date]],"mmm")</f>
        <v>May</v>
      </c>
      <c r="P7584" s="4">
        <f>YEAR(Table1[[#This Row],[Invoice Date]])</f>
        <v>2021</v>
      </c>
      <c r="Q7584" s="4">
        <f>IFERROR(Table1[[#This Row],[Total Sales]]/Table1[[#This Row],[Units Sold]],4)</f>
        <v>44</v>
      </c>
      <c r="R7584" s="4">
        <f>IFERROR(Table1[[#This Row],[Operating Profit]]/Table1[[#This Row],[Units Sold]],0)</f>
        <v>17.16</v>
      </c>
      <c r="S7584" s="4">
        <f>IFERROR((Table1[[#This Row],[Total Sales]]-Table1[[#This Row],[Operating Profit]])/Table1[[#This Row],[Units Sold]],0)</f>
        <v>26.84</v>
      </c>
      <c r="T7584" s="4" t="str">
        <f>IF(Table1[[#This Row],[Profit per unit]]&gt;$V$8,"Premium","Mass")</f>
        <v>Mass</v>
      </c>
      <c r="U7584" s="4"/>
    </row>
    <row r="7585" spans="2:21" ht="14.25" customHeight="1" x14ac:dyDescent="0.3">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c r="O7585" s="4" t="str">
        <f>TEXT(Table1[[#This Row],[Invoice Date]],"mmm")</f>
        <v>May</v>
      </c>
      <c r="P7585" s="4">
        <f>YEAR(Table1[[#This Row],[Invoice Date]])</f>
        <v>2021</v>
      </c>
      <c r="Q7585" s="4">
        <f>IFERROR(Table1[[#This Row],[Total Sales]]/Table1[[#This Row],[Units Sold]],4)</f>
        <v>50</v>
      </c>
      <c r="R7585" s="4">
        <f>IFERROR(Table1[[#This Row],[Operating Profit]]/Table1[[#This Row],[Units Sold]],0)</f>
        <v>19</v>
      </c>
      <c r="S7585" s="4">
        <f>IFERROR((Table1[[#This Row],[Total Sales]]-Table1[[#This Row],[Operating Profit]])/Table1[[#This Row],[Units Sold]],0)</f>
        <v>31</v>
      </c>
      <c r="T7585" s="4" t="str">
        <f>IF(Table1[[#This Row],[Profit per unit]]&gt;$V$8,"Premium","Mass")</f>
        <v>Mass</v>
      </c>
      <c r="U7585" s="4"/>
    </row>
    <row r="7586" spans="2:21" ht="14.25" customHeight="1" x14ac:dyDescent="0.3">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c r="O7586" s="4" t="str">
        <f>TEXT(Table1[[#This Row],[Invoice Date]],"mmm")</f>
        <v>May</v>
      </c>
      <c r="P7586" s="4">
        <f>YEAR(Table1[[#This Row],[Invoice Date]])</f>
        <v>2021</v>
      </c>
      <c r="Q7586" s="4">
        <f>IFERROR(Table1[[#This Row],[Total Sales]]/Table1[[#This Row],[Units Sold]],4)</f>
        <v>55</v>
      </c>
      <c r="R7586" s="4">
        <f>IFERROR(Table1[[#This Row],[Operating Profit]]/Table1[[#This Row],[Units Sold]],0)</f>
        <v>22.549999999999997</v>
      </c>
      <c r="S7586" s="4">
        <f>IFERROR((Table1[[#This Row],[Total Sales]]-Table1[[#This Row],[Operating Profit]])/Table1[[#This Row],[Units Sold]],0)</f>
        <v>32.450000000000003</v>
      </c>
      <c r="T7586" s="4" t="str">
        <f>IF(Table1[[#This Row],[Profit per unit]]&gt;$V$8,"Premium","Mass")</f>
        <v>Mass</v>
      </c>
      <c r="U7586" s="4"/>
    </row>
    <row r="7587" spans="2:21" ht="14.25" customHeight="1" x14ac:dyDescent="0.3">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c r="O7587" s="4" t="str">
        <f>TEXT(Table1[[#This Row],[Invoice Date]],"mmm")</f>
        <v>Jun</v>
      </c>
      <c r="P7587" s="4">
        <f>YEAR(Table1[[#This Row],[Invoice Date]])</f>
        <v>2021</v>
      </c>
      <c r="Q7587" s="4">
        <f>IFERROR(Table1[[#This Row],[Total Sales]]/Table1[[#This Row],[Units Sold]],4)</f>
        <v>51</v>
      </c>
      <c r="R7587" s="4">
        <f>IFERROR(Table1[[#This Row],[Operating Profit]]/Table1[[#This Row],[Units Sold]],0)</f>
        <v>21.419999999999998</v>
      </c>
      <c r="S7587" s="4">
        <f>IFERROR((Table1[[#This Row],[Total Sales]]-Table1[[#This Row],[Operating Profit]])/Table1[[#This Row],[Units Sold]],0)</f>
        <v>29.58</v>
      </c>
      <c r="T7587" s="4" t="str">
        <f>IF(Table1[[#This Row],[Profit per unit]]&gt;$V$8,"Premium","Mass")</f>
        <v>Mass</v>
      </c>
      <c r="U7587" s="4"/>
    </row>
    <row r="7588" spans="2:21" ht="14.25" customHeight="1" x14ac:dyDescent="0.3">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c r="O7588" s="4" t="str">
        <f>TEXT(Table1[[#This Row],[Invoice Date]],"mmm")</f>
        <v>Jun</v>
      </c>
      <c r="P7588" s="4">
        <f>YEAR(Table1[[#This Row],[Invoice Date]])</f>
        <v>2021</v>
      </c>
      <c r="Q7588" s="4">
        <f>IFERROR(Table1[[#This Row],[Total Sales]]/Table1[[#This Row],[Units Sold]],4)</f>
        <v>47</v>
      </c>
      <c r="R7588" s="4">
        <f>IFERROR(Table1[[#This Row],[Operating Profit]]/Table1[[#This Row],[Units Sold]],0)</f>
        <v>19.739999999999998</v>
      </c>
      <c r="S7588" s="4">
        <f>IFERROR((Table1[[#This Row],[Total Sales]]-Table1[[#This Row],[Operating Profit]])/Table1[[#This Row],[Units Sold]],0)</f>
        <v>27.26</v>
      </c>
      <c r="T7588" s="4" t="str">
        <f>IF(Table1[[#This Row],[Profit per unit]]&gt;$V$8,"Premium","Mass")</f>
        <v>Mass</v>
      </c>
      <c r="U7588" s="4"/>
    </row>
    <row r="7589" spans="2:21" ht="14.25" customHeight="1" x14ac:dyDescent="0.3">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c r="O7589" s="4" t="str">
        <f>TEXT(Table1[[#This Row],[Invoice Date]],"mmm")</f>
        <v>Jun</v>
      </c>
      <c r="P7589" s="4">
        <f>YEAR(Table1[[#This Row],[Invoice Date]])</f>
        <v>2021</v>
      </c>
      <c r="Q7589" s="4">
        <f>IFERROR(Table1[[#This Row],[Total Sales]]/Table1[[#This Row],[Units Sold]],4)</f>
        <v>42</v>
      </c>
      <c r="R7589" s="4">
        <f>IFERROR(Table1[[#This Row],[Operating Profit]]/Table1[[#This Row],[Units Sold]],0)</f>
        <v>15.119999999999997</v>
      </c>
      <c r="S7589" s="4">
        <f>IFERROR((Table1[[#This Row],[Total Sales]]-Table1[[#This Row],[Operating Profit]])/Table1[[#This Row],[Units Sold]],0)</f>
        <v>26.880000000000003</v>
      </c>
      <c r="T7589" s="4" t="str">
        <f>IF(Table1[[#This Row],[Profit per unit]]&gt;$V$8,"Premium","Mass")</f>
        <v>Mass</v>
      </c>
      <c r="U7589" s="4"/>
    </row>
    <row r="7590" spans="2:21" ht="14.25" customHeight="1" x14ac:dyDescent="0.3">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c r="O7590" s="4" t="str">
        <f>TEXT(Table1[[#This Row],[Invoice Date]],"mmm")</f>
        <v>Jun</v>
      </c>
      <c r="P7590" s="4">
        <f>YEAR(Table1[[#This Row],[Invoice Date]])</f>
        <v>2021</v>
      </c>
      <c r="Q7590" s="4">
        <f>IFERROR(Table1[[#This Row],[Total Sales]]/Table1[[#This Row],[Units Sold]],4)</f>
        <v>41</v>
      </c>
      <c r="R7590" s="4">
        <f>IFERROR(Table1[[#This Row],[Operating Profit]]/Table1[[#This Row],[Units Sold]],0)</f>
        <v>14.349999999999998</v>
      </c>
      <c r="S7590" s="4">
        <f>IFERROR((Table1[[#This Row],[Total Sales]]-Table1[[#This Row],[Operating Profit]])/Table1[[#This Row],[Units Sold]],0)</f>
        <v>26.65</v>
      </c>
      <c r="T7590" s="4" t="str">
        <f>IF(Table1[[#This Row],[Profit per unit]]&gt;$V$8,"Premium","Mass")</f>
        <v>Mass</v>
      </c>
      <c r="U7590" s="4"/>
    </row>
    <row r="7591" spans="2:21" ht="14.25" customHeight="1" x14ac:dyDescent="0.3">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c r="O7591" s="4" t="str">
        <f>TEXT(Table1[[#This Row],[Invoice Date]],"mmm")</f>
        <v>Jun</v>
      </c>
      <c r="P7591" s="4">
        <f>YEAR(Table1[[#This Row],[Invoice Date]])</f>
        <v>2021</v>
      </c>
      <c r="Q7591" s="4">
        <f>IFERROR(Table1[[#This Row],[Total Sales]]/Table1[[#This Row],[Units Sold]],4)</f>
        <v>51</v>
      </c>
      <c r="R7591" s="4">
        <f>IFERROR(Table1[[#This Row],[Operating Profit]]/Table1[[#This Row],[Units Sold]],0)</f>
        <v>19.380000000000003</v>
      </c>
      <c r="S7591" s="4">
        <f>IFERROR((Table1[[#This Row],[Total Sales]]-Table1[[#This Row],[Operating Profit]])/Table1[[#This Row],[Units Sold]],0)</f>
        <v>31.619999999999997</v>
      </c>
      <c r="T7591" s="4" t="str">
        <f>IF(Table1[[#This Row],[Profit per unit]]&gt;$V$8,"Premium","Mass")</f>
        <v>Mass</v>
      </c>
      <c r="U7591" s="4"/>
    </row>
    <row r="7592" spans="2:21" ht="14.25" customHeight="1" x14ac:dyDescent="0.3">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c r="O7592" s="4" t="str">
        <f>TEXT(Table1[[#This Row],[Invoice Date]],"mmm")</f>
        <v>Jun</v>
      </c>
      <c r="P7592" s="4">
        <f>YEAR(Table1[[#This Row],[Invoice Date]])</f>
        <v>2021</v>
      </c>
      <c r="Q7592" s="4">
        <f>IFERROR(Table1[[#This Row],[Total Sales]]/Table1[[#This Row],[Units Sold]],4)</f>
        <v>54</v>
      </c>
      <c r="R7592" s="4">
        <f>IFERROR(Table1[[#This Row],[Operating Profit]]/Table1[[#This Row],[Units Sold]],0)</f>
        <v>21.599999999999998</v>
      </c>
      <c r="S7592" s="4">
        <f>IFERROR((Table1[[#This Row],[Total Sales]]-Table1[[#This Row],[Operating Profit]])/Table1[[#This Row],[Units Sold]],0)</f>
        <v>32.4</v>
      </c>
      <c r="T7592" s="4" t="str">
        <f>IF(Table1[[#This Row],[Profit per unit]]&gt;$V$8,"Premium","Mass")</f>
        <v>Mass</v>
      </c>
      <c r="U7592" s="4"/>
    </row>
    <row r="7593" spans="2:21" ht="14.25" customHeight="1" x14ac:dyDescent="0.3">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c r="O7593" s="4" t="str">
        <f>TEXT(Table1[[#This Row],[Invoice Date]],"mmm")</f>
        <v>Jul</v>
      </c>
      <c r="P7593" s="4">
        <f>YEAR(Table1[[#This Row],[Invoice Date]])</f>
        <v>2021</v>
      </c>
      <c r="Q7593" s="4">
        <f>IFERROR(Table1[[#This Row],[Total Sales]]/Table1[[#This Row],[Units Sold]],4)</f>
        <v>52</v>
      </c>
      <c r="R7593" s="4">
        <f>IFERROR(Table1[[#This Row],[Operating Profit]]/Table1[[#This Row],[Units Sold]],0)</f>
        <v>21.84</v>
      </c>
      <c r="S7593" s="4">
        <f>IFERROR((Table1[[#This Row],[Total Sales]]-Table1[[#This Row],[Operating Profit]])/Table1[[#This Row],[Units Sold]],0)</f>
        <v>30.16</v>
      </c>
      <c r="T7593" s="4" t="str">
        <f>IF(Table1[[#This Row],[Profit per unit]]&gt;$V$8,"Premium","Mass")</f>
        <v>Mass</v>
      </c>
      <c r="U7593" s="4"/>
    </row>
    <row r="7594" spans="2:21" ht="14.25" customHeight="1" x14ac:dyDescent="0.3">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c r="O7594" s="4" t="str">
        <f>TEXT(Table1[[#This Row],[Invoice Date]],"mmm")</f>
        <v>Jul</v>
      </c>
      <c r="P7594" s="4">
        <f>YEAR(Table1[[#This Row],[Invoice Date]])</f>
        <v>2021</v>
      </c>
      <c r="Q7594" s="4">
        <f>IFERROR(Table1[[#This Row],[Total Sales]]/Table1[[#This Row],[Units Sold]],4)</f>
        <v>49</v>
      </c>
      <c r="R7594" s="4">
        <f>IFERROR(Table1[[#This Row],[Operating Profit]]/Table1[[#This Row],[Units Sold]],0)</f>
        <v>21.07</v>
      </c>
      <c r="S7594" s="4">
        <f>IFERROR((Table1[[#This Row],[Total Sales]]-Table1[[#This Row],[Operating Profit]])/Table1[[#This Row],[Units Sold]],0)</f>
        <v>27.93</v>
      </c>
      <c r="T7594" s="4" t="str">
        <f>IF(Table1[[#This Row],[Profit per unit]]&gt;$V$8,"Premium","Mass")</f>
        <v>Mass</v>
      </c>
      <c r="U7594" s="4"/>
    </row>
    <row r="7595" spans="2:21" ht="14.25" customHeight="1" x14ac:dyDescent="0.3">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c r="O7595" s="4" t="str">
        <f>TEXT(Table1[[#This Row],[Invoice Date]],"mmm")</f>
        <v>Jul</v>
      </c>
      <c r="P7595" s="4">
        <f>YEAR(Table1[[#This Row],[Invoice Date]])</f>
        <v>2021</v>
      </c>
      <c r="Q7595" s="4">
        <f>IFERROR(Table1[[#This Row],[Total Sales]]/Table1[[#This Row],[Units Sold]],4)</f>
        <v>41</v>
      </c>
      <c r="R7595" s="4">
        <f>IFERROR(Table1[[#This Row],[Operating Profit]]/Table1[[#This Row],[Units Sold]],0)</f>
        <v>15.169999999999998</v>
      </c>
      <c r="S7595" s="4">
        <f>IFERROR((Table1[[#This Row],[Total Sales]]-Table1[[#This Row],[Operating Profit]])/Table1[[#This Row],[Units Sold]],0)</f>
        <v>25.830000000000002</v>
      </c>
      <c r="T7595" s="4" t="str">
        <f>IF(Table1[[#This Row],[Profit per unit]]&gt;$V$8,"Premium","Mass")</f>
        <v>Mass</v>
      </c>
      <c r="U7595" s="4"/>
    </row>
    <row r="7596" spans="2:21" ht="14.25" customHeight="1" x14ac:dyDescent="0.3">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c r="O7596" s="4" t="str">
        <f>TEXT(Table1[[#This Row],[Invoice Date]],"mmm")</f>
        <v>Jul</v>
      </c>
      <c r="P7596" s="4">
        <f>YEAR(Table1[[#This Row],[Invoice Date]])</f>
        <v>2021</v>
      </c>
      <c r="Q7596" s="4">
        <f>IFERROR(Table1[[#This Row],[Total Sales]]/Table1[[#This Row],[Units Sold]],4)</f>
        <v>44</v>
      </c>
      <c r="R7596" s="4">
        <f>IFERROR(Table1[[#This Row],[Operating Profit]]/Table1[[#This Row],[Units Sold]],0)</f>
        <v>15.84</v>
      </c>
      <c r="S7596" s="4">
        <f>IFERROR((Table1[[#This Row],[Total Sales]]-Table1[[#This Row],[Operating Profit]])/Table1[[#This Row],[Units Sold]],0)</f>
        <v>28.16</v>
      </c>
      <c r="T7596" s="4" t="str">
        <f>IF(Table1[[#This Row],[Profit per unit]]&gt;$V$8,"Premium","Mass")</f>
        <v>Mass</v>
      </c>
      <c r="U7596" s="4"/>
    </row>
    <row r="7597" spans="2:21" ht="14.25" customHeight="1" x14ac:dyDescent="0.3">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c r="O7597" s="4" t="str">
        <f>TEXT(Table1[[#This Row],[Invoice Date]],"mmm")</f>
        <v>Jul</v>
      </c>
      <c r="P7597" s="4">
        <f>YEAR(Table1[[#This Row],[Invoice Date]])</f>
        <v>2021</v>
      </c>
      <c r="Q7597" s="4">
        <f>IFERROR(Table1[[#This Row],[Total Sales]]/Table1[[#This Row],[Units Sold]],4)</f>
        <v>53</v>
      </c>
      <c r="R7597" s="4">
        <f>IFERROR(Table1[[#This Row],[Operating Profit]]/Table1[[#This Row],[Units Sold]],0)</f>
        <v>20.669999999999998</v>
      </c>
      <c r="S7597" s="4">
        <f>IFERROR((Table1[[#This Row],[Total Sales]]-Table1[[#This Row],[Operating Profit]])/Table1[[#This Row],[Units Sold]],0)</f>
        <v>32.33</v>
      </c>
      <c r="T7597" s="4" t="str">
        <f>IF(Table1[[#This Row],[Profit per unit]]&gt;$V$8,"Premium","Mass")</f>
        <v>Mass</v>
      </c>
      <c r="U7597" s="4"/>
    </row>
    <row r="7598" spans="2:21" ht="14.25" customHeight="1" x14ac:dyDescent="0.3">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c r="O7598" s="4" t="str">
        <f>TEXT(Table1[[#This Row],[Invoice Date]],"mmm")</f>
        <v>Jul</v>
      </c>
      <c r="P7598" s="4">
        <f>YEAR(Table1[[#This Row],[Invoice Date]])</f>
        <v>2021</v>
      </c>
      <c r="Q7598" s="4">
        <f>IFERROR(Table1[[#This Row],[Total Sales]]/Table1[[#This Row],[Units Sold]],4)</f>
        <v>55</v>
      </c>
      <c r="R7598" s="4">
        <f>IFERROR(Table1[[#This Row],[Operating Profit]]/Table1[[#This Row],[Units Sold]],0)</f>
        <v>23.099999999999998</v>
      </c>
      <c r="S7598" s="4">
        <f>IFERROR((Table1[[#This Row],[Total Sales]]-Table1[[#This Row],[Operating Profit]])/Table1[[#This Row],[Units Sold]],0)</f>
        <v>31.900000000000002</v>
      </c>
      <c r="T7598" s="4" t="str">
        <f>IF(Table1[[#This Row],[Profit per unit]]&gt;$V$8,"Premium","Mass")</f>
        <v>Mass</v>
      </c>
      <c r="U7598" s="4"/>
    </row>
    <row r="7599" spans="2:21" ht="14.25" customHeight="1" x14ac:dyDescent="0.3">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c r="O7599" s="4" t="str">
        <f>TEXT(Table1[[#This Row],[Invoice Date]],"mmm")</f>
        <v>Aug</v>
      </c>
      <c r="P7599" s="4">
        <f>YEAR(Table1[[#This Row],[Invoice Date]])</f>
        <v>2021</v>
      </c>
      <c r="Q7599" s="4">
        <f>IFERROR(Table1[[#This Row],[Total Sales]]/Table1[[#This Row],[Units Sold]],4)</f>
        <v>50</v>
      </c>
      <c r="R7599" s="4">
        <f>IFERROR(Table1[[#This Row],[Operating Profit]]/Table1[[#This Row],[Units Sold]],0)</f>
        <v>22</v>
      </c>
      <c r="S7599" s="4">
        <f>IFERROR((Table1[[#This Row],[Total Sales]]-Table1[[#This Row],[Operating Profit]])/Table1[[#This Row],[Units Sold]],0)</f>
        <v>28</v>
      </c>
      <c r="T7599" s="4" t="str">
        <f>IF(Table1[[#This Row],[Profit per unit]]&gt;$V$8,"Premium","Mass")</f>
        <v>Mass</v>
      </c>
      <c r="U7599" s="4"/>
    </row>
    <row r="7600" spans="2:21" ht="14.25" customHeight="1" x14ac:dyDescent="0.3">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c r="O7600" s="4" t="str">
        <f>TEXT(Table1[[#This Row],[Invoice Date]],"mmm")</f>
        <v>Aug</v>
      </c>
      <c r="P7600" s="4">
        <f>YEAR(Table1[[#This Row],[Invoice Date]])</f>
        <v>2021</v>
      </c>
      <c r="Q7600" s="4">
        <f>IFERROR(Table1[[#This Row],[Total Sales]]/Table1[[#This Row],[Units Sold]],4)</f>
        <v>47</v>
      </c>
      <c r="R7600" s="4">
        <f>IFERROR(Table1[[#This Row],[Operating Profit]]/Table1[[#This Row],[Units Sold]],0)</f>
        <v>19.27</v>
      </c>
      <c r="S7600" s="4">
        <f>IFERROR((Table1[[#This Row],[Total Sales]]-Table1[[#This Row],[Operating Profit]])/Table1[[#This Row],[Units Sold]],0)</f>
        <v>27.729999999999997</v>
      </c>
      <c r="T7600" s="4" t="str">
        <f>IF(Table1[[#This Row],[Profit per unit]]&gt;$V$8,"Premium","Mass")</f>
        <v>Mass</v>
      </c>
      <c r="U7600" s="4"/>
    </row>
    <row r="7601" spans="2:21" ht="14.25" customHeight="1" x14ac:dyDescent="0.3">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c r="O7601" s="4" t="str">
        <f>TEXT(Table1[[#This Row],[Invoice Date]],"mmm")</f>
        <v>Aug</v>
      </c>
      <c r="P7601" s="4">
        <f>YEAR(Table1[[#This Row],[Invoice Date]])</f>
        <v>2021</v>
      </c>
      <c r="Q7601" s="4">
        <f>IFERROR(Table1[[#This Row],[Total Sales]]/Table1[[#This Row],[Units Sold]],4)</f>
        <v>42</v>
      </c>
      <c r="R7601" s="4">
        <f>IFERROR(Table1[[#This Row],[Operating Profit]]/Table1[[#This Row],[Units Sold]],0)</f>
        <v>14.7</v>
      </c>
      <c r="S7601" s="4">
        <f>IFERROR((Table1[[#This Row],[Total Sales]]-Table1[[#This Row],[Operating Profit]])/Table1[[#This Row],[Units Sold]],0)</f>
        <v>27.3</v>
      </c>
      <c r="T7601" s="4" t="str">
        <f>IF(Table1[[#This Row],[Profit per unit]]&gt;$V$8,"Premium","Mass")</f>
        <v>Mass</v>
      </c>
      <c r="U7601" s="4"/>
    </row>
    <row r="7602" spans="2:21" ht="14.25" customHeight="1" x14ac:dyDescent="0.3">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c r="O7602" s="4" t="str">
        <f>TEXT(Table1[[#This Row],[Invoice Date]],"mmm")</f>
        <v>Aug</v>
      </c>
      <c r="P7602" s="4">
        <f>YEAR(Table1[[#This Row],[Invoice Date]])</f>
        <v>2021</v>
      </c>
      <c r="Q7602" s="4">
        <f>IFERROR(Table1[[#This Row],[Total Sales]]/Table1[[#This Row],[Units Sold]],4)</f>
        <v>42</v>
      </c>
      <c r="R7602" s="4">
        <f>IFERROR(Table1[[#This Row],[Operating Profit]]/Table1[[#This Row],[Units Sold]],0)</f>
        <v>15.12</v>
      </c>
      <c r="S7602" s="4">
        <f>IFERROR((Table1[[#This Row],[Total Sales]]-Table1[[#This Row],[Operating Profit]])/Table1[[#This Row],[Units Sold]],0)</f>
        <v>26.880000000000003</v>
      </c>
      <c r="T7602" s="4" t="str">
        <f>IF(Table1[[#This Row],[Profit per unit]]&gt;$V$8,"Premium","Mass")</f>
        <v>Mass</v>
      </c>
      <c r="U7602" s="4"/>
    </row>
    <row r="7603" spans="2:21" ht="14.25" customHeight="1" x14ac:dyDescent="0.3">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c r="O7603" s="4" t="str">
        <f>TEXT(Table1[[#This Row],[Invoice Date]],"mmm")</f>
        <v>Aug</v>
      </c>
      <c r="P7603" s="4">
        <f>YEAR(Table1[[#This Row],[Invoice Date]])</f>
        <v>2021</v>
      </c>
      <c r="Q7603" s="4">
        <f>IFERROR(Table1[[#This Row],[Total Sales]]/Table1[[#This Row],[Units Sold]],4)</f>
        <v>50</v>
      </c>
      <c r="R7603" s="4">
        <f>IFERROR(Table1[[#This Row],[Operating Profit]]/Table1[[#This Row],[Units Sold]],0)</f>
        <v>18.5</v>
      </c>
      <c r="S7603" s="4">
        <f>IFERROR((Table1[[#This Row],[Total Sales]]-Table1[[#This Row],[Operating Profit]])/Table1[[#This Row],[Units Sold]],0)</f>
        <v>31.5</v>
      </c>
      <c r="T7603" s="4" t="str">
        <f>IF(Table1[[#This Row],[Profit per unit]]&gt;$V$8,"Premium","Mass")</f>
        <v>Mass</v>
      </c>
      <c r="U7603" s="4"/>
    </row>
    <row r="7604" spans="2:21" ht="14.25" customHeight="1" x14ac:dyDescent="0.3">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c r="O7604" s="4" t="str">
        <f>TEXT(Table1[[#This Row],[Invoice Date]],"mmm")</f>
        <v>Aug</v>
      </c>
      <c r="P7604" s="4">
        <f>YEAR(Table1[[#This Row],[Invoice Date]])</f>
        <v>2021</v>
      </c>
      <c r="Q7604" s="4">
        <f>IFERROR(Table1[[#This Row],[Total Sales]]/Table1[[#This Row],[Units Sold]],4)</f>
        <v>58</v>
      </c>
      <c r="R7604" s="4">
        <f>IFERROR(Table1[[#This Row],[Operating Profit]]/Table1[[#This Row],[Units Sold]],0)</f>
        <v>26.099999999999998</v>
      </c>
      <c r="S7604" s="4">
        <f>IFERROR((Table1[[#This Row],[Total Sales]]-Table1[[#This Row],[Operating Profit]])/Table1[[#This Row],[Units Sold]],0)</f>
        <v>31.900000000000002</v>
      </c>
      <c r="T7604" s="4" t="str">
        <f>IF(Table1[[#This Row],[Profit per unit]]&gt;$V$8,"Premium","Mass")</f>
        <v>Mass</v>
      </c>
      <c r="U7604" s="4"/>
    </row>
    <row r="7605" spans="2:21" ht="14.25" customHeight="1" x14ac:dyDescent="0.3">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c r="O7605" s="4" t="str">
        <f>TEXT(Table1[[#This Row],[Invoice Date]],"mmm")</f>
        <v>Sep</v>
      </c>
      <c r="P7605" s="4">
        <f>YEAR(Table1[[#This Row],[Invoice Date]])</f>
        <v>2021</v>
      </c>
      <c r="Q7605" s="4">
        <f>IFERROR(Table1[[#This Row],[Total Sales]]/Table1[[#This Row],[Units Sold]],4)</f>
        <v>53</v>
      </c>
      <c r="R7605" s="4">
        <f>IFERROR(Table1[[#This Row],[Operating Profit]]/Table1[[#This Row],[Units Sold]],0)</f>
        <v>22.259999999999998</v>
      </c>
      <c r="S7605" s="4">
        <f>IFERROR((Table1[[#This Row],[Total Sales]]-Table1[[#This Row],[Operating Profit]])/Table1[[#This Row],[Units Sold]],0)</f>
        <v>30.74</v>
      </c>
      <c r="T7605" s="4" t="str">
        <f>IF(Table1[[#This Row],[Profit per unit]]&gt;$V$8,"Premium","Mass")</f>
        <v>Mass</v>
      </c>
      <c r="U7605" s="4"/>
    </row>
    <row r="7606" spans="2:21" ht="14.25" customHeight="1" x14ac:dyDescent="0.3">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c r="O7606" s="4" t="str">
        <f>TEXT(Table1[[#This Row],[Invoice Date]],"mmm")</f>
        <v>Sep</v>
      </c>
      <c r="P7606" s="4">
        <f>YEAR(Table1[[#This Row],[Invoice Date]])</f>
        <v>2021</v>
      </c>
      <c r="Q7606" s="4">
        <f>IFERROR(Table1[[#This Row],[Total Sales]]/Table1[[#This Row],[Units Sold]],4)</f>
        <v>49</v>
      </c>
      <c r="R7606" s="4">
        <f>IFERROR(Table1[[#This Row],[Operating Profit]]/Table1[[#This Row],[Units Sold]],0)</f>
        <v>19.600000000000001</v>
      </c>
      <c r="S7606" s="4">
        <f>IFERROR((Table1[[#This Row],[Total Sales]]-Table1[[#This Row],[Operating Profit]])/Table1[[#This Row],[Units Sold]],0)</f>
        <v>29.4</v>
      </c>
      <c r="T7606" s="4" t="str">
        <f>IF(Table1[[#This Row],[Profit per unit]]&gt;$V$8,"Premium","Mass")</f>
        <v>Mass</v>
      </c>
      <c r="U7606" s="4"/>
    </row>
    <row r="7607" spans="2:21" ht="14.25" customHeight="1" x14ac:dyDescent="0.3">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c r="O7607" s="4" t="str">
        <f>TEXT(Table1[[#This Row],[Invoice Date]],"mmm")</f>
        <v>Sep</v>
      </c>
      <c r="P7607" s="4">
        <f>YEAR(Table1[[#This Row],[Invoice Date]])</f>
        <v>2021</v>
      </c>
      <c r="Q7607" s="4">
        <f>IFERROR(Table1[[#This Row],[Total Sales]]/Table1[[#This Row],[Units Sold]],4)</f>
        <v>41</v>
      </c>
      <c r="R7607" s="4">
        <f>IFERROR(Table1[[#This Row],[Operating Profit]]/Table1[[#This Row],[Units Sold]],0)</f>
        <v>15.17</v>
      </c>
      <c r="S7607" s="4">
        <f>IFERROR((Table1[[#This Row],[Total Sales]]-Table1[[#This Row],[Operating Profit]])/Table1[[#This Row],[Units Sold]],0)</f>
        <v>25.830000000000002</v>
      </c>
      <c r="T7607" s="4" t="str">
        <f>IF(Table1[[#This Row],[Profit per unit]]&gt;$V$8,"Premium","Mass")</f>
        <v>Mass</v>
      </c>
      <c r="U7607" s="4"/>
    </row>
    <row r="7608" spans="2:21" ht="14.25" customHeight="1" x14ac:dyDescent="0.3">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c r="O7608" s="4" t="str">
        <f>TEXT(Table1[[#This Row],[Invoice Date]],"mmm")</f>
        <v>Sep</v>
      </c>
      <c r="P7608" s="4">
        <f>YEAR(Table1[[#This Row],[Invoice Date]])</f>
        <v>2021</v>
      </c>
      <c r="Q7608" s="4">
        <f>IFERROR(Table1[[#This Row],[Total Sales]]/Table1[[#This Row],[Units Sold]],4)</f>
        <v>42</v>
      </c>
      <c r="R7608" s="4">
        <f>IFERROR(Table1[[#This Row],[Operating Profit]]/Table1[[#This Row],[Units Sold]],0)</f>
        <v>16.8</v>
      </c>
      <c r="S7608" s="4">
        <f>IFERROR((Table1[[#This Row],[Total Sales]]-Table1[[#This Row],[Operating Profit]])/Table1[[#This Row],[Units Sold]],0)</f>
        <v>25.2</v>
      </c>
      <c r="T7608" s="4" t="str">
        <f>IF(Table1[[#This Row],[Profit per unit]]&gt;$V$8,"Premium","Mass")</f>
        <v>Mass</v>
      </c>
      <c r="U7608" s="4"/>
    </row>
    <row r="7609" spans="2:21" ht="14.25" customHeight="1" x14ac:dyDescent="0.3">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c r="O7609" s="4" t="str">
        <f>TEXT(Table1[[#This Row],[Invoice Date]],"mmm")</f>
        <v>Sep</v>
      </c>
      <c r="P7609" s="4">
        <f>YEAR(Table1[[#This Row],[Invoice Date]])</f>
        <v>2021</v>
      </c>
      <c r="Q7609" s="4">
        <f>IFERROR(Table1[[#This Row],[Total Sales]]/Table1[[#This Row],[Units Sold]],4)</f>
        <v>52</v>
      </c>
      <c r="R7609" s="4">
        <f>IFERROR(Table1[[#This Row],[Operating Profit]]/Table1[[#This Row],[Units Sold]],0)</f>
        <v>18.72</v>
      </c>
      <c r="S7609" s="4">
        <f>IFERROR((Table1[[#This Row],[Total Sales]]-Table1[[#This Row],[Operating Profit]])/Table1[[#This Row],[Units Sold]],0)</f>
        <v>33.28</v>
      </c>
      <c r="T7609" s="4" t="str">
        <f>IF(Table1[[#This Row],[Profit per unit]]&gt;$V$8,"Premium","Mass")</f>
        <v>Mass</v>
      </c>
      <c r="U7609" s="4"/>
    </row>
    <row r="7610" spans="2:21" ht="14.25" customHeight="1" x14ac:dyDescent="0.3">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c r="O7610" s="4" t="str">
        <f>TEXT(Table1[[#This Row],[Invoice Date]],"mmm")</f>
        <v>Sep</v>
      </c>
      <c r="P7610" s="4">
        <f>YEAR(Table1[[#This Row],[Invoice Date]])</f>
        <v>2021</v>
      </c>
      <c r="Q7610" s="4">
        <f>IFERROR(Table1[[#This Row],[Total Sales]]/Table1[[#This Row],[Units Sold]],4)</f>
        <v>57</v>
      </c>
      <c r="R7610" s="4">
        <f>IFERROR(Table1[[#This Row],[Operating Profit]]/Table1[[#This Row],[Units Sold]],0)</f>
        <v>25.65</v>
      </c>
      <c r="S7610" s="4">
        <f>IFERROR((Table1[[#This Row],[Total Sales]]-Table1[[#This Row],[Operating Profit]])/Table1[[#This Row],[Units Sold]],0)</f>
        <v>31.35</v>
      </c>
      <c r="T7610" s="4" t="str">
        <f>IF(Table1[[#This Row],[Profit per unit]]&gt;$V$8,"Premium","Mass")</f>
        <v>Mass</v>
      </c>
      <c r="U7610" s="4"/>
    </row>
    <row r="7611" spans="2:21" ht="14.25" customHeight="1" x14ac:dyDescent="0.3">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c r="O7611" s="4" t="str">
        <f>TEXT(Table1[[#This Row],[Invoice Date]],"mmm")</f>
        <v>Oct</v>
      </c>
      <c r="P7611" s="4">
        <f>YEAR(Table1[[#This Row],[Invoice Date]])</f>
        <v>2021</v>
      </c>
      <c r="Q7611" s="4">
        <f>IFERROR(Table1[[#This Row],[Total Sales]]/Table1[[#This Row],[Units Sold]],4)</f>
        <v>57</v>
      </c>
      <c r="R7611" s="4">
        <f>IFERROR(Table1[[#This Row],[Operating Profit]]/Table1[[#This Row],[Units Sold]],0)</f>
        <v>25.649999999999995</v>
      </c>
      <c r="S7611" s="4">
        <f>IFERROR((Table1[[#This Row],[Total Sales]]-Table1[[#This Row],[Operating Profit]])/Table1[[#This Row],[Units Sold]],0)</f>
        <v>31.350000000000005</v>
      </c>
      <c r="T7611" s="4" t="str">
        <f>IF(Table1[[#This Row],[Profit per unit]]&gt;$V$8,"Premium","Mass")</f>
        <v>Mass</v>
      </c>
      <c r="U7611" s="4"/>
    </row>
    <row r="7612" spans="2:21" ht="14.25" customHeight="1" x14ac:dyDescent="0.3">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c r="O7612" s="4" t="str">
        <f>TEXT(Table1[[#This Row],[Invoice Date]],"mmm")</f>
        <v>Oct</v>
      </c>
      <c r="P7612" s="4">
        <f>YEAR(Table1[[#This Row],[Invoice Date]])</f>
        <v>2021</v>
      </c>
      <c r="Q7612" s="4">
        <f>IFERROR(Table1[[#This Row],[Total Sales]]/Table1[[#This Row],[Units Sold]],4)</f>
        <v>53</v>
      </c>
      <c r="R7612" s="4">
        <f>IFERROR(Table1[[#This Row],[Operating Profit]]/Table1[[#This Row],[Units Sold]],0)</f>
        <v>23.849999999999998</v>
      </c>
      <c r="S7612" s="4">
        <f>IFERROR((Table1[[#This Row],[Total Sales]]-Table1[[#This Row],[Operating Profit]])/Table1[[#This Row],[Units Sold]],0)</f>
        <v>29.150000000000002</v>
      </c>
      <c r="T7612" s="4" t="str">
        <f>IF(Table1[[#This Row],[Profit per unit]]&gt;$V$8,"Premium","Mass")</f>
        <v>Mass</v>
      </c>
      <c r="U7612" s="4"/>
    </row>
    <row r="7613" spans="2:21" ht="14.25" customHeight="1" x14ac:dyDescent="0.3">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c r="O7613" s="4" t="str">
        <f>TEXT(Table1[[#This Row],[Invoice Date]],"mmm")</f>
        <v>Oct</v>
      </c>
      <c r="P7613" s="4">
        <f>YEAR(Table1[[#This Row],[Invoice Date]])</f>
        <v>2021</v>
      </c>
      <c r="Q7613" s="4">
        <f>IFERROR(Table1[[#This Row],[Total Sales]]/Table1[[#This Row],[Units Sold]],4)</f>
        <v>53</v>
      </c>
      <c r="R7613" s="4">
        <f>IFERROR(Table1[[#This Row],[Operating Profit]]/Table1[[#This Row],[Units Sold]],0)</f>
        <v>18.549999999999997</v>
      </c>
      <c r="S7613" s="4">
        <f>IFERROR((Table1[[#This Row],[Total Sales]]-Table1[[#This Row],[Operating Profit]])/Table1[[#This Row],[Units Sold]],0)</f>
        <v>34.450000000000003</v>
      </c>
      <c r="T7613" s="4" t="str">
        <f>IF(Table1[[#This Row],[Profit per unit]]&gt;$V$8,"Premium","Mass")</f>
        <v>Mass</v>
      </c>
      <c r="U7613" s="4"/>
    </row>
    <row r="7614" spans="2:21" ht="14.25" customHeight="1" x14ac:dyDescent="0.3">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c r="O7614" s="4" t="str">
        <f>TEXT(Table1[[#This Row],[Invoice Date]],"mmm")</f>
        <v>Oct</v>
      </c>
      <c r="P7614" s="4">
        <f>YEAR(Table1[[#This Row],[Invoice Date]])</f>
        <v>2021</v>
      </c>
      <c r="Q7614" s="4">
        <f>IFERROR(Table1[[#This Row],[Total Sales]]/Table1[[#This Row],[Units Sold]],4)</f>
        <v>54</v>
      </c>
      <c r="R7614" s="4">
        <f>IFERROR(Table1[[#This Row],[Operating Profit]]/Table1[[#This Row],[Units Sold]],0)</f>
        <v>20.52</v>
      </c>
      <c r="S7614" s="4">
        <f>IFERROR((Table1[[#This Row],[Total Sales]]-Table1[[#This Row],[Operating Profit]])/Table1[[#This Row],[Units Sold]],0)</f>
        <v>33.480000000000004</v>
      </c>
      <c r="T7614" s="4" t="str">
        <f>IF(Table1[[#This Row],[Profit per unit]]&gt;$V$8,"Premium","Mass")</f>
        <v>Mass</v>
      </c>
      <c r="U7614" s="4"/>
    </row>
    <row r="7615" spans="2:21" ht="14.25" customHeight="1" x14ac:dyDescent="0.3">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c r="O7615" s="4" t="str">
        <f>TEXT(Table1[[#This Row],[Invoice Date]],"mmm")</f>
        <v>Oct</v>
      </c>
      <c r="P7615" s="4">
        <f>YEAR(Table1[[#This Row],[Invoice Date]])</f>
        <v>2021</v>
      </c>
      <c r="Q7615" s="4">
        <f>IFERROR(Table1[[#This Row],[Total Sales]]/Table1[[#This Row],[Units Sold]],4)</f>
        <v>62</v>
      </c>
      <c r="R7615" s="4">
        <f>IFERROR(Table1[[#This Row],[Operating Profit]]/Table1[[#This Row],[Units Sold]],0)</f>
        <v>21.7</v>
      </c>
      <c r="S7615" s="4">
        <f>IFERROR((Table1[[#This Row],[Total Sales]]-Table1[[#This Row],[Operating Profit]])/Table1[[#This Row],[Units Sold]],0)</f>
        <v>40.299999999999997</v>
      </c>
      <c r="T7615" s="4" t="str">
        <f>IF(Table1[[#This Row],[Profit per unit]]&gt;$V$8,"Premium","Mass")</f>
        <v>Mass</v>
      </c>
      <c r="U7615" s="4"/>
    </row>
    <row r="7616" spans="2:21" ht="14.25" customHeight="1" x14ac:dyDescent="0.3">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c r="O7616" s="4" t="str">
        <f>TEXT(Table1[[#This Row],[Invoice Date]],"mmm")</f>
        <v>Oct</v>
      </c>
      <c r="P7616" s="4">
        <f>YEAR(Table1[[#This Row],[Invoice Date]])</f>
        <v>2021</v>
      </c>
      <c r="Q7616" s="4">
        <f>IFERROR(Table1[[#This Row],[Total Sales]]/Table1[[#This Row],[Units Sold]],4)</f>
        <v>66</v>
      </c>
      <c r="R7616" s="4">
        <f>IFERROR(Table1[[#This Row],[Operating Profit]]/Table1[[#This Row],[Units Sold]],0)</f>
        <v>29.04</v>
      </c>
      <c r="S7616" s="4">
        <f>IFERROR((Table1[[#This Row],[Total Sales]]-Table1[[#This Row],[Operating Profit]])/Table1[[#This Row],[Units Sold]],0)</f>
        <v>36.96</v>
      </c>
      <c r="T7616" s="4" t="str">
        <f>IF(Table1[[#This Row],[Profit per unit]]&gt;$V$8,"Premium","Mass")</f>
        <v>Mass</v>
      </c>
      <c r="U7616" s="4"/>
    </row>
    <row r="7617" spans="2:21" ht="14.25" customHeight="1" x14ac:dyDescent="0.3">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c r="O7617" s="4" t="str">
        <f>TEXT(Table1[[#This Row],[Invoice Date]],"mmm")</f>
        <v>Nov</v>
      </c>
      <c r="P7617" s="4">
        <f>YEAR(Table1[[#This Row],[Invoice Date]])</f>
        <v>2021</v>
      </c>
      <c r="Q7617" s="4">
        <f>IFERROR(Table1[[#This Row],[Total Sales]]/Table1[[#This Row],[Units Sold]],4)</f>
        <v>62</v>
      </c>
      <c r="R7617" s="4">
        <f>IFERROR(Table1[[#This Row],[Operating Profit]]/Table1[[#This Row],[Units Sold]],0)</f>
        <v>26.66</v>
      </c>
      <c r="S7617" s="4">
        <f>IFERROR((Table1[[#This Row],[Total Sales]]-Table1[[#This Row],[Operating Profit]])/Table1[[#This Row],[Units Sold]],0)</f>
        <v>35.340000000000003</v>
      </c>
      <c r="T7617" s="4" t="str">
        <f>IF(Table1[[#This Row],[Profit per unit]]&gt;$V$8,"Premium","Mass")</f>
        <v>Mass</v>
      </c>
      <c r="U7617" s="4"/>
    </row>
    <row r="7618" spans="2:21" ht="14.25" customHeight="1" x14ac:dyDescent="0.3">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c r="O7618" s="4" t="str">
        <f>TEXT(Table1[[#This Row],[Invoice Date]],"mmm")</f>
        <v>Nov</v>
      </c>
      <c r="P7618" s="4">
        <f>YEAR(Table1[[#This Row],[Invoice Date]])</f>
        <v>2021</v>
      </c>
      <c r="Q7618" s="4">
        <f>IFERROR(Table1[[#This Row],[Total Sales]]/Table1[[#This Row],[Units Sold]],4)</f>
        <v>52</v>
      </c>
      <c r="R7618" s="4">
        <f>IFERROR(Table1[[#This Row],[Operating Profit]]/Table1[[#This Row],[Units Sold]],0)</f>
        <v>22.88</v>
      </c>
      <c r="S7618" s="4">
        <f>IFERROR((Table1[[#This Row],[Total Sales]]-Table1[[#This Row],[Operating Profit]])/Table1[[#This Row],[Units Sold]],0)</f>
        <v>29.12</v>
      </c>
      <c r="T7618" s="4" t="str">
        <f>IF(Table1[[#This Row],[Profit per unit]]&gt;$V$8,"Premium","Mass")</f>
        <v>Mass</v>
      </c>
      <c r="U7618" s="4"/>
    </row>
    <row r="7619" spans="2:21" ht="14.25" customHeight="1" x14ac:dyDescent="0.3">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c r="O7619" s="4" t="str">
        <f>TEXT(Table1[[#This Row],[Invoice Date]],"mmm")</f>
        <v>Nov</v>
      </c>
      <c r="P7619" s="4">
        <f>YEAR(Table1[[#This Row],[Invoice Date]])</f>
        <v>2021</v>
      </c>
      <c r="Q7619" s="4">
        <f>IFERROR(Table1[[#This Row],[Total Sales]]/Table1[[#This Row],[Units Sold]],4)</f>
        <v>50</v>
      </c>
      <c r="R7619" s="4">
        <f>IFERROR(Table1[[#This Row],[Operating Profit]]/Table1[[#This Row],[Units Sold]],0)</f>
        <v>18</v>
      </c>
      <c r="S7619" s="4">
        <f>IFERROR((Table1[[#This Row],[Total Sales]]-Table1[[#This Row],[Operating Profit]])/Table1[[#This Row],[Units Sold]],0)</f>
        <v>32</v>
      </c>
      <c r="T7619" s="4" t="str">
        <f>IF(Table1[[#This Row],[Profit per unit]]&gt;$V$8,"Premium","Mass")</f>
        <v>Mass</v>
      </c>
      <c r="U7619" s="4"/>
    </row>
    <row r="7620" spans="2:21" ht="14.25" customHeight="1" x14ac:dyDescent="0.3">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c r="O7620" s="4" t="str">
        <f>TEXT(Table1[[#This Row],[Invoice Date]],"mmm")</f>
        <v>Nov</v>
      </c>
      <c r="P7620" s="4">
        <f>YEAR(Table1[[#This Row],[Invoice Date]])</f>
        <v>2021</v>
      </c>
      <c r="Q7620" s="4">
        <f>IFERROR(Table1[[#This Row],[Total Sales]]/Table1[[#This Row],[Units Sold]],4)</f>
        <v>51</v>
      </c>
      <c r="R7620" s="4">
        <f>IFERROR(Table1[[#This Row],[Operating Profit]]/Table1[[#This Row],[Units Sold]],0)</f>
        <v>19.89</v>
      </c>
      <c r="S7620" s="4">
        <f>IFERROR((Table1[[#This Row],[Total Sales]]-Table1[[#This Row],[Operating Profit]])/Table1[[#This Row],[Units Sold]],0)</f>
        <v>31.110000000000003</v>
      </c>
      <c r="T7620" s="4" t="str">
        <f>IF(Table1[[#This Row],[Profit per unit]]&gt;$V$8,"Premium","Mass")</f>
        <v>Mass</v>
      </c>
      <c r="U7620" s="4"/>
    </row>
    <row r="7621" spans="2:21" ht="14.25" customHeight="1" x14ac:dyDescent="0.3">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c r="O7621" s="4" t="str">
        <f>TEXT(Table1[[#This Row],[Invoice Date]],"mmm")</f>
        <v>Nov</v>
      </c>
      <c r="P7621" s="4">
        <f>YEAR(Table1[[#This Row],[Invoice Date]])</f>
        <v>2021</v>
      </c>
      <c r="Q7621" s="4">
        <f>IFERROR(Table1[[#This Row],[Total Sales]]/Table1[[#This Row],[Units Sold]],4)</f>
        <v>63</v>
      </c>
      <c r="R7621" s="4">
        <f>IFERROR(Table1[[#This Row],[Operating Profit]]/Table1[[#This Row],[Units Sold]],0)</f>
        <v>23.939999999999998</v>
      </c>
      <c r="S7621" s="4">
        <f>IFERROR((Table1[[#This Row],[Total Sales]]-Table1[[#This Row],[Operating Profit]])/Table1[[#This Row],[Units Sold]],0)</f>
        <v>39.059999999999995</v>
      </c>
      <c r="T7621" s="4" t="str">
        <f>IF(Table1[[#This Row],[Profit per unit]]&gt;$V$8,"Premium","Mass")</f>
        <v>Mass</v>
      </c>
      <c r="U7621" s="4"/>
    </row>
    <row r="7622" spans="2:21" ht="14.25" customHeight="1" x14ac:dyDescent="0.3">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c r="O7622" s="4" t="str">
        <f>TEXT(Table1[[#This Row],[Invoice Date]],"mmm")</f>
        <v>Nov</v>
      </c>
      <c r="P7622" s="4">
        <f>YEAR(Table1[[#This Row],[Invoice Date]])</f>
        <v>2021</v>
      </c>
      <c r="Q7622" s="4">
        <f>IFERROR(Table1[[#This Row],[Total Sales]]/Table1[[#This Row],[Units Sold]],4)</f>
        <v>64</v>
      </c>
      <c r="R7622" s="4">
        <f>IFERROR(Table1[[#This Row],[Operating Profit]]/Table1[[#This Row],[Units Sold]],0)</f>
        <v>28.799999999999997</v>
      </c>
      <c r="S7622" s="4">
        <f>IFERROR((Table1[[#This Row],[Total Sales]]-Table1[[#This Row],[Operating Profit]])/Table1[[#This Row],[Units Sold]],0)</f>
        <v>35.200000000000003</v>
      </c>
      <c r="T7622" s="4" t="str">
        <f>IF(Table1[[#This Row],[Profit per unit]]&gt;$V$8,"Premium","Mass")</f>
        <v>Mass</v>
      </c>
      <c r="U7622" s="4"/>
    </row>
    <row r="7623" spans="2:21" ht="14.25" customHeight="1" x14ac:dyDescent="0.3">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c r="O7623" s="4" t="str">
        <f>TEXT(Table1[[#This Row],[Invoice Date]],"mmm")</f>
        <v>Dec</v>
      </c>
      <c r="P7623" s="4">
        <f>YEAR(Table1[[#This Row],[Invoice Date]])</f>
        <v>2021</v>
      </c>
      <c r="Q7623" s="4">
        <f>IFERROR(Table1[[#This Row],[Total Sales]]/Table1[[#This Row],[Units Sold]],4)</f>
        <v>64</v>
      </c>
      <c r="R7623" s="4">
        <f>IFERROR(Table1[[#This Row],[Operating Profit]]/Table1[[#This Row],[Units Sold]],0)</f>
        <v>26.24</v>
      </c>
      <c r="S7623" s="4">
        <f>IFERROR((Table1[[#This Row],[Total Sales]]-Table1[[#This Row],[Operating Profit]])/Table1[[#This Row],[Units Sold]],0)</f>
        <v>37.76</v>
      </c>
      <c r="T7623" s="4" t="str">
        <f>IF(Table1[[#This Row],[Profit per unit]]&gt;$V$8,"Premium","Mass")</f>
        <v>Mass</v>
      </c>
      <c r="U7623" s="4"/>
    </row>
    <row r="7624" spans="2:21" ht="14.25" customHeight="1" x14ac:dyDescent="0.3">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c r="O7624" s="4" t="str">
        <f>TEXT(Table1[[#This Row],[Invoice Date]],"mmm")</f>
        <v>Dec</v>
      </c>
      <c r="P7624" s="4">
        <f>YEAR(Table1[[#This Row],[Invoice Date]])</f>
        <v>2021</v>
      </c>
      <c r="Q7624" s="4">
        <f>IFERROR(Table1[[#This Row],[Total Sales]]/Table1[[#This Row],[Units Sold]],4)</f>
        <v>53</v>
      </c>
      <c r="R7624" s="4">
        <f>IFERROR(Table1[[#This Row],[Operating Profit]]/Table1[[#This Row],[Units Sold]],0)</f>
        <v>21.2</v>
      </c>
      <c r="S7624" s="4">
        <f>IFERROR((Table1[[#This Row],[Total Sales]]-Table1[[#This Row],[Operating Profit]])/Table1[[#This Row],[Units Sold]],0)</f>
        <v>31.8</v>
      </c>
      <c r="T7624" s="4" t="str">
        <f>IF(Table1[[#This Row],[Profit per unit]]&gt;$V$8,"Premium","Mass")</f>
        <v>Mass</v>
      </c>
      <c r="U7624" s="4"/>
    </row>
    <row r="7625" spans="2:21" ht="14.25" customHeight="1" x14ac:dyDescent="0.3">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c r="O7625" s="4" t="str">
        <f>TEXT(Table1[[#This Row],[Invoice Date]],"mmm")</f>
        <v>Dec</v>
      </c>
      <c r="P7625" s="4">
        <f>YEAR(Table1[[#This Row],[Invoice Date]])</f>
        <v>2021</v>
      </c>
      <c r="Q7625" s="4">
        <f>IFERROR(Table1[[#This Row],[Total Sales]]/Table1[[#This Row],[Units Sold]],4)</f>
        <v>51</v>
      </c>
      <c r="R7625" s="4">
        <f>IFERROR(Table1[[#This Row],[Operating Profit]]/Table1[[#This Row],[Units Sold]],0)</f>
        <v>19.89</v>
      </c>
      <c r="S7625" s="4">
        <f>IFERROR((Table1[[#This Row],[Total Sales]]-Table1[[#This Row],[Operating Profit]])/Table1[[#This Row],[Units Sold]],0)</f>
        <v>31.109999999999996</v>
      </c>
      <c r="T7625" s="4" t="str">
        <f>IF(Table1[[#This Row],[Profit per unit]]&gt;$V$8,"Premium","Mass")</f>
        <v>Mass</v>
      </c>
      <c r="U7625" s="4"/>
    </row>
    <row r="7626" spans="2:21" ht="14.25" customHeight="1" x14ac:dyDescent="0.3">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c r="O7626" s="4" t="str">
        <f>TEXT(Table1[[#This Row],[Invoice Date]],"mmm")</f>
        <v>Dec</v>
      </c>
      <c r="P7626" s="4">
        <f>YEAR(Table1[[#This Row],[Invoice Date]])</f>
        <v>2021</v>
      </c>
      <c r="Q7626" s="4">
        <f>IFERROR(Table1[[#This Row],[Total Sales]]/Table1[[#This Row],[Units Sold]],4)</f>
        <v>52</v>
      </c>
      <c r="R7626" s="4">
        <f>IFERROR(Table1[[#This Row],[Operating Profit]]/Table1[[#This Row],[Units Sold]],0)</f>
        <v>19.760000000000002</v>
      </c>
      <c r="S7626" s="4">
        <f>IFERROR((Table1[[#This Row],[Total Sales]]-Table1[[#This Row],[Operating Profit]])/Table1[[#This Row],[Units Sold]],0)</f>
        <v>32.24</v>
      </c>
      <c r="T7626" s="4" t="str">
        <f>IF(Table1[[#This Row],[Profit per unit]]&gt;$V$8,"Premium","Mass")</f>
        <v>Mass</v>
      </c>
      <c r="U7626" s="4"/>
    </row>
    <row r="7627" spans="2:21" ht="14.25" customHeight="1" x14ac:dyDescent="0.3">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c r="O7627" s="4" t="str">
        <f>TEXT(Table1[[#This Row],[Invoice Date]],"mmm")</f>
        <v>Dec</v>
      </c>
      <c r="P7627" s="4">
        <f>YEAR(Table1[[#This Row],[Invoice Date]])</f>
        <v>2021</v>
      </c>
      <c r="Q7627" s="4">
        <f>IFERROR(Table1[[#This Row],[Total Sales]]/Table1[[#This Row],[Units Sold]],4)</f>
        <v>62</v>
      </c>
      <c r="R7627" s="4">
        <f>IFERROR(Table1[[#This Row],[Operating Profit]]/Table1[[#This Row],[Units Sold]],0)</f>
        <v>24.18</v>
      </c>
      <c r="S7627" s="4">
        <f>IFERROR((Table1[[#This Row],[Total Sales]]-Table1[[#This Row],[Operating Profit]])/Table1[[#This Row],[Units Sold]],0)</f>
        <v>37.82</v>
      </c>
      <c r="T7627" s="4" t="str">
        <f>IF(Table1[[#This Row],[Profit per unit]]&gt;$V$8,"Premium","Mass")</f>
        <v>Mass</v>
      </c>
      <c r="U7627" s="4"/>
    </row>
    <row r="7628" spans="2:21" ht="14.25" customHeight="1" x14ac:dyDescent="0.3">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c r="O7628" s="4" t="str">
        <f>TEXT(Table1[[#This Row],[Invoice Date]],"mmm")</f>
        <v>Dec</v>
      </c>
      <c r="P7628" s="4">
        <f>YEAR(Table1[[#This Row],[Invoice Date]])</f>
        <v>2021</v>
      </c>
      <c r="Q7628" s="4">
        <f>IFERROR(Table1[[#This Row],[Total Sales]]/Table1[[#This Row],[Units Sold]],4)</f>
        <v>65</v>
      </c>
      <c r="R7628" s="4">
        <f>IFERROR(Table1[[#This Row],[Operating Profit]]/Table1[[#This Row],[Units Sold]],0)</f>
        <v>28.599999999999998</v>
      </c>
      <c r="S7628" s="4">
        <f>IFERROR((Table1[[#This Row],[Total Sales]]-Table1[[#This Row],[Operating Profit]])/Table1[[#This Row],[Units Sold]],0)</f>
        <v>36.4</v>
      </c>
      <c r="T7628" s="4" t="str">
        <f>IF(Table1[[#This Row],[Profit per unit]]&gt;$V$8,"Premium","Mass")</f>
        <v>Mass</v>
      </c>
      <c r="U7628" s="4"/>
    </row>
    <row r="7629" spans="2:21" ht="14.25" customHeight="1" x14ac:dyDescent="0.3">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c r="O7629" s="4" t="str">
        <f>TEXT(Table1[[#This Row],[Invoice Date]],"mmm")</f>
        <v>Jan</v>
      </c>
      <c r="P7629" s="4">
        <f>YEAR(Table1[[#This Row],[Invoice Date]])</f>
        <v>2021</v>
      </c>
      <c r="Q7629" s="4">
        <f>IFERROR(Table1[[#This Row],[Total Sales]]/Table1[[#This Row],[Units Sold]],4)</f>
        <v>44</v>
      </c>
      <c r="R7629" s="4">
        <f>IFERROR(Table1[[#This Row],[Operating Profit]]/Table1[[#This Row],[Units Sold]],0)</f>
        <v>24.2</v>
      </c>
      <c r="S7629" s="4">
        <f>IFERROR((Table1[[#This Row],[Total Sales]]-Table1[[#This Row],[Operating Profit]])/Table1[[#This Row],[Units Sold]],0)</f>
        <v>19.8</v>
      </c>
      <c r="T7629" s="4" t="str">
        <f>IF(Table1[[#This Row],[Profit per unit]]&gt;$V$8,"Premium","Mass")</f>
        <v>Mass</v>
      </c>
      <c r="U7629" s="4"/>
    </row>
    <row r="7630" spans="2:21" ht="14.25" customHeight="1" x14ac:dyDescent="0.3">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c r="O7630" s="4" t="str">
        <f>TEXT(Table1[[#This Row],[Invoice Date]],"mmm")</f>
        <v>Jan</v>
      </c>
      <c r="P7630" s="4">
        <f>YEAR(Table1[[#This Row],[Invoice Date]])</f>
        <v>2021</v>
      </c>
      <c r="Q7630" s="4">
        <f>IFERROR(Table1[[#This Row],[Total Sales]]/Table1[[#This Row],[Units Sold]],4)</f>
        <v>42</v>
      </c>
      <c r="R7630" s="4">
        <f>IFERROR(Table1[[#This Row],[Operating Profit]]/Table1[[#This Row],[Units Sold]],0)</f>
        <v>25.199999999999996</v>
      </c>
      <c r="S7630" s="4">
        <f>IFERROR((Table1[[#This Row],[Total Sales]]-Table1[[#This Row],[Operating Profit]])/Table1[[#This Row],[Units Sold]],0)</f>
        <v>16.800000000000004</v>
      </c>
      <c r="T7630" s="4" t="str">
        <f>IF(Table1[[#This Row],[Profit per unit]]&gt;$V$8,"Premium","Mass")</f>
        <v>Mass</v>
      </c>
      <c r="U7630" s="4"/>
    </row>
    <row r="7631" spans="2:21" ht="14.25" customHeight="1" x14ac:dyDescent="0.3">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c r="O7631" s="4" t="str">
        <f>TEXT(Table1[[#This Row],[Invoice Date]],"mmm")</f>
        <v>Jan</v>
      </c>
      <c r="P7631" s="4">
        <f>YEAR(Table1[[#This Row],[Invoice Date]])</f>
        <v>2021</v>
      </c>
      <c r="Q7631" s="4">
        <f>IFERROR(Table1[[#This Row],[Total Sales]]/Table1[[#This Row],[Units Sold]],4)</f>
        <v>32</v>
      </c>
      <c r="R7631" s="4">
        <f>IFERROR(Table1[[#This Row],[Operating Profit]]/Table1[[#This Row],[Units Sold]],0)</f>
        <v>14.399999999999999</v>
      </c>
      <c r="S7631" s="4">
        <f>IFERROR((Table1[[#This Row],[Total Sales]]-Table1[[#This Row],[Operating Profit]])/Table1[[#This Row],[Units Sold]],0)</f>
        <v>17.600000000000001</v>
      </c>
      <c r="T7631" s="4" t="str">
        <f>IF(Table1[[#This Row],[Profit per unit]]&gt;$V$8,"Premium","Mass")</f>
        <v>Mass</v>
      </c>
      <c r="U7631" s="4"/>
    </row>
    <row r="7632" spans="2:21" ht="14.25" customHeight="1" x14ac:dyDescent="0.3">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c r="O7632" s="4" t="str">
        <f>TEXT(Table1[[#This Row],[Invoice Date]],"mmm")</f>
        <v>Jan</v>
      </c>
      <c r="P7632" s="4">
        <f>YEAR(Table1[[#This Row],[Invoice Date]])</f>
        <v>2021</v>
      </c>
      <c r="Q7632" s="4">
        <f>IFERROR(Table1[[#This Row],[Total Sales]]/Table1[[#This Row],[Units Sold]],4)</f>
        <v>39</v>
      </c>
      <c r="R7632" s="4">
        <f>IFERROR(Table1[[#This Row],[Operating Profit]]/Table1[[#This Row],[Units Sold]],0)</f>
        <v>19.11</v>
      </c>
      <c r="S7632" s="4">
        <f>IFERROR((Table1[[#This Row],[Total Sales]]-Table1[[#This Row],[Operating Profit]])/Table1[[#This Row],[Units Sold]],0)</f>
        <v>19.89</v>
      </c>
      <c r="T7632" s="4" t="str">
        <f>IF(Table1[[#This Row],[Profit per unit]]&gt;$V$8,"Premium","Mass")</f>
        <v>Mass</v>
      </c>
      <c r="U7632" s="4"/>
    </row>
    <row r="7633" spans="2:21" ht="14.25" customHeight="1" x14ac:dyDescent="0.3">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c r="O7633" s="4" t="str">
        <f>TEXT(Table1[[#This Row],[Invoice Date]],"mmm")</f>
        <v>Jan</v>
      </c>
      <c r="P7633" s="4">
        <f>YEAR(Table1[[#This Row],[Invoice Date]])</f>
        <v>2021</v>
      </c>
      <c r="Q7633" s="4">
        <f>IFERROR(Table1[[#This Row],[Total Sales]]/Table1[[#This Row],[Units Sold]],4)</f>
        <v>52</v>
      </c>
      <c r="R7633" s="4">
        <f>IFERROR(Table1[[#This Row],[Operating Profit]]/Table1[[#This Row],[Units Sold]],0)</f>
        <v>24.439999999999998</v>
      </c>
      <c r="S7633" s="4">
        <f>IFERROR((Table1[[#This Row],[Total Sales]]-Table1[[#This Row],[Operating Profit]])/Table1[[#This Row],[Units Sold]],0)</f>
        <v>27.560000000000002</v>
      </c>
      <c r="T7633" s="4" t="str">
        <f>IF(Table1[[#This Row],[Profit per unit]]&gt;$V$8,"Premium","Mass")</f>
        <v>Mass</v>
      </c>
      <c r="U7633" s="4"/>
    </row>
    <row r="7634" spans="2:21" ht="14.25" customHeight="1" x14ac:dyDescent="0.3">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c r="O7634" s="4" t="str">
        <f>TEXT(Table1[[#This Row],[Invoice Date]],"mmm")</f>
        <v>Jan</v>
      </c>
      <c r="P7634" s="4">
        <f>YEAR(Table1[[#This Row],[Invoice Date]])</f>
        <v>2021</v>
      </c>
      <c r="Q7634" s="4">
        <f>IFERROR(Table1[[#This Row],[Total Sales]]/Table1[[#This Row],[Units Sold]],4)</f>
        <v>44</v>
      </c>
      <c r="R7634" s="4">
        <f>IFERROR(Table1[[#This Row],[Operating Profit]]/Table1[[#This Row],[Units Sold]],0)</f>
        <v>22.439999999999998</v>
      </c>
      <c r="S7634" s="4">
        <f>IFERROR((Table1[[#This Row],[Total Sales]]-Table1[[#This Row],[Operating Profit]])/Table1[[#This Row],[Units Sold]],0)</f>
        <v>21.560000000000002</v>
      </c>
      <c r="T7634" s="4" t="str">
        <f>IF(Table1[[#This Row],[Profit per unit]]&gt;$V$8,"Premium","Mass")</f>
        <v>Mass</v>
      </c>
      <c r="U7634" s="4"/>
    </row>
    <row r="7635" spans="2:21" ht="14.25" customHeight="1" x14ac:dyDescent="0.3">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c r="O7635" s="4" t="str">
        <f>TEXT(Table1[[#This Row],[Invoice Date]],"mmm")</f>
        <v>Feb</v>
      </c>
      <c r="P7635" s="4">
        <f>YEAR(Table1[[#This Row],[Invoice Date]])</f>
        <v>2021</v>
      </c>
      <c r="Q7635" s="4">
        <f>IFERROR(Table1[[#This Row],[Total Sales]]/Table1[[#This Row],[Units Sold]],4)</f>
        <v>41</v>
      </c>
      <c r="R7635" s="4">
        <f>IFERROR(Table1[[#This Row],[Operating Profit]]/Table1[[#This Row],[Units Sold]],0)</f>
        <v>22.96</v>
      </c>
      <c r="S7635" s="4">
        <f>IFERROR((Table1[[#This Row],[Total Sales]]-Table1[[#This Row],[Operating Profit]])/Table1[[#This Row],[Units Sold]],0)</f>
        <v>18.04</v>
      </c>
      <c r="T7635" s="4" t="str">
        <f>IF(Table1[[#This Row],[Profit per unit]]&gt;$V$8,"Premium","Mass")</f>
        <v>Mass</v>
      </c>
      <c r="U7635" s="4"/>
    </row>
    <row r="7636" spans="2:21" ht="14.25" customHeight="1" x14ac:dyDescent="0.3">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c r="O7636" s="4" t="str">
        <f>TEXT(Table1[[#This Row],[Invoice Date]],"mmm")</f>
        <v>Feb</v>
      </c>
      <c r="P7636" s="4">
        <f>YEAR(Table1[[#This Row],[Invoice Date]])</f>
        <v>2021</v>
      </c>
      <c r="Q7636" s="4">
        <f>IFERROR(Table1[[#This Row],[Total Sales]]/Table1[[#This Row],[Units Sold]],4)</f>
        <v>44</v>
      </c>
      <c r="R7636" s="4">
        <f>IFERROR(Table1[[#This Row],[Operating Profit]]/Table1[[#This Row],[Units Sold]],0)</f>
        <v>26.4</v>
      </c>
      <c r="S7636" s="4">
        <f>IFERROR((Table1[[#This Row],[Total Sales]]-Table1[[#This Row],[Operating Profit]])/Table1[[#This Row],[Units Sold]],0)</f>
        <v>17.600000000000001</v>
      </c>
      <c r="T7636" s="4" t="str">
        <f>IF(Table1[[#This Row],[Profit per unit]]&gt;$V$8,"Premium","Mass")</f>
        <v>Mass</v>
      </c>
      <c r="U7636" s="4"/>
    </row>
    <row r="7637" spans="2:21" ht="14.25" customHeight="1" x14ac:dyDescent="0.3">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c r="O7637" s="4" t="str">
        <f>TEXT(Table1[[#This Row],[Invoice Date]],"mmm")</f>
        <v>Feb</v>
      </c>
      <c r="P7637" s="4">
        <f>YEAR(Table1[[#This Row],[Invoice Date]])</f>
        <v>2021</v>
      </c>
      <c r="Q7637" s="4">
        <f>IFERROR(Table1[[#This Row],[Total Sales]]/Table1[[#This Row],[Units Sold]],4)</f>
        <v>33</v>
      </c>
      <c r="R7637" s="4">
        <f>IFERROR(Table1[[#This Row],[Operating Profit]]/Table1[[#This Row],[Units Sold]],0)</f>
        <v>16.5</v>
      </c>
      <c r="S7637" s="4">
        <f>IFERROR((Table1[[#This Row],[Total Sales]]-Table1[[#This Row],[Operating Profit]])/Table1[[#This Row],[Units Sold]],0)</f>
        <v>16.5</v>
      </c>
      <c r="T7637" s="4" t="str">
        <f>IF(Table1[[#This Row],[Profit per unit]]&gt;$V$8,"Premium","Mass")</f>
        <v>Mass</v>
      </c>
      <c r="U7637" s="4"/>
    </row>
    <row r="7638" spans="2:21" ht="14.25" customHeight="1" x14ac:dyDescent="0.3">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c r="O7638" s="4" t="str">
        <f>TEXT(Table1[[#This Row],[Invoice Date]],"mmm")</f>
        <v>Feb</v>
      </c>
      <c r="P7638" s="4">
        <f>YEAR(Table1[[#This Row],[Invoice Date]])</f>
        <v>2021</v>
      </c>
      <c r="Q7638" s="4">
        <f>IFERROR(Table1[[#This Row],[Total Sales]]/Table1[[#This Row],[Units Sold]],4)</f>
        <v>36</v>
      </c>
      <c r="R7638" s="4">
        <f>IFERROR(Table1[[#This Row],[Operating Profit]]/Table1[[#This Row],[Units Sold]],0)</f>
        <v>16.559999999999999</v>
      </c>
      <c r="S7638" s="4">
        <f>IFERROR((Table1[[#This Row],[Total Sales]]-Table1[[#This Row],[Operating Profit]])/Table1[[#This Row],[Units Sold]],0)</f>
        <v>19.440000000000001</v>
      </c>
      <c r="T7638" s="4" t="str">
        <f>IF(Table1[[#This Row],[Profit per unit]]&gt;$V$8,"Premium","Mass")</f>
        <v>Mass</v>
      </c>
      <c r="U7638" s="4"/>
    </row>
    <row r="7639" spans="2:21" ht="14.25" customHeight="1" x14ac:dyDescent="0.3">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c r="O7639" s="4" t="str">
        <f>TEXT(Table1[[#This Row],[Invoice Date]],"mmm")</f>
        <v>Feb</v>
      </c>
      <c r="P7639" s="4">
        <f>YEAR(Table1[[#This Row],[Invoice Date]])</f>
        <v>2021</v>
      </c>
      <c r="Q7639" s="4">
        <f>IFERROR(Table1[[#This Row],[Total Sales]]/Table1[[#This Row],[Units Sold]],4)</f>
        <v>54</v>
      </c>
      <c r="R7639" s="4">
        <f>IFERROR(Table1[[#This Row],[Operating Profit]]/Table1[[#This Row],[Units Sold]],0)</f>
        <v>27</v>
      </c>
      <c r="S7639" s="4">
        <f>IFERROR((Table1[[#This Row],[Total Sales]]-Table1[[#This Row],[Operating Profit]])/Table1[[#This Row],[Units Sold]],0)</f>
        <v>27</v>
      </c>
      <c r="T7639" s="4" t="str">
        <f>IF(Table1[[#This Row],[Profit per unit]]&gt;$V$8,"Premium","Mass")</f>
        <v>Mass</v>
      </c>
      <c r="U7639" s="4"/>
    </row>
    <row r="7640" spans="2:21" ht="14.25" customHeight="1" x14ac:dyDescent="0.3">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c r="O7640" s="4" t="str">
        <f>TEXT(Table1[[#This Row],[Invoice Date]],"mmm")</f>
        <v>Feb</v>
      </c>
      <c r="P7640" s="4">
        <f>YEAR(Table1[[#This Row],[Invoice Date]])</f>
        <v>2021</v>
      </c>
      <c r="Q7640" s="4">
        <f>IFERROR(Table1[[#This Row],[Total Sales]]/Table1[[#This Row],[Units Sold]],4)</f>
        <v>43</v>
      </c>
      <c r="R7640" s="4">
        <f>IFERROR(Table1[[#This Row],[Operating Profit]]/Table1[[#This Row],[Units Sold]],0)</f>
        <v>23.22</v>
      </c>
      <c r="S7640" s="4">
        <f>IFERROR((Table1[[#This Row],[Total Sales]]-Table1[[#This Row],[Operating Profit]])/Table1[[#This Row],[Units Sold]],0)</f>
        <v>19.78</v>
      </c>
      <c r="T7640" s="4" t="str">
        <f>IF(Table1[[#This Row],[Profit per unit]]&gt;$V$8,"Premium","Mass")</f>
        <v>Mass</v>
      </c>
      <c r="U7640" s="4"/>
    </row>
    <row r="7641" spans="2:21" ht="14.25" customHeight="1" x14ac:dyDescent="0.3">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c r="O7641" s="4" t="str">
        <f>TEXT(Table1[[#This Row],[Invoice Date]],"mmm")</f>
        <v>Mar</v>
      </c>
      <c r="P7641" s="4">
        <f>YEAR(Table1[[#This Row],[Invoice Date]])</f>
        <v>2021</v>
      </c>
      <c r="Q7641" s="4">
        <f>IFERROR(Table1[[#This Row],[Total Sales]]/Table1[[#This Row],[Units Sold]],4)</f>
        <v>44</v>
      </c>
      <c r="R7641" s="4">
        <f>IFERROR(Table1[[#This Row],[Operating Profit]]/Table1[[#This Row],[Units Sold]],0)</f>
        <v>26.4</v>
      </c>
      <c r="S7641" s="4">
        <f>IFERROR((Table1[[#This Row],[Total Sales]]-Table1[[#This Row],[Operating Profit]])/Table1[[#This Row],[Units Sold]],0)</f>
        <v>17.600000000000001</v>
      </c>
      <c r="T7641" s="4" t="str">
        <f>IF(Table1[[#This Row],[Profit per unit]]&gt;$V$8,"Premium","Mass")</f>
        <v>Mass</v>
      </c>
      <c r="U7641" s="4"/>
    </row>
    <row r="7642" spans="2:21" ht="14.25" customHeight="1" x14ac:dyDescent="0.3">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c r="O7642" s="4" t="str">
        <f>TEXT(Table1[[#This Row],[Invoice Date]],"mmm")</f>
        <v>Mar</v>
      </c>
      <c r="P7642" s="4">
        <f>YEAR(Table1[[#This Row],[Invoice Date]])</f>
        <v>2021</v>
      </c>
      <c r="Q7642" s="4">
        <f>IFERROR(Table1[[#This Row],[Total Sales]]/Table1[[#This Row],[Units Sold]],4)</f>
        <v>42</v>
      </c>
      <c r="R7642" s="4">
        <f>IFERROR(Table1[[#This Row],[Operating Profit]]/Table1[[#This Row],[Units Sold]],0)</f>
        <v>23.94</v>
      </c>
      <c r="S7642" s="4">
        <f>IFERROR((Table1[[#This Row],[Total Sales]]-Table1[[#This Row],[Operating Profit]])/Table1[[#This Row],[Units Sold]],0)</f>
        <v>18.059999999999999</v>
      </c>
      <c r="T7642" s="4" t="str">
        <f>IF(Table1[[#This Row],[Profit per unit]]&gt;$V$8,"Premium","Mass")</f>
        <v>Mass</v>
      </c>
      <c r="U7642" s="4"/>
    </row>
    <row r="7643" spans="2:21" ht="14.25" customHeight="1" x14ac:dyDescent="0.3">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c r="O7643" s="4" t="str">
        <f>TEXT(Table1[[#This Row],[Invoice Date]],"mmm")</f>
        <v>Mar</v>
      </c>
      <c r="P7643" s="4">
        <f>YEAR(Table1[[#This Row],[Invoice Date]])</f>
        <v>2021</v>
      </c>
      <c r="Q7643" s="4">
        <f>IFERROR(Table1[[#This Row],[Total Sales]]/Table1[[#This Row],[Units Sold]],4)</f>
        <v>34</v>
      </c>
      <c r="R7643" s="4">
        <f>IFERROR(Table1[[#This Row],[Operating Profit]]/Table1[[#This Row],[Units Sold]],0)</f>
        <v>16.66</v>
      </c>
      <c r="S7643" s="4">
        <f>IFERROR((Table1[[#This Row],[Total Sales]]-Table1[[#This Row],[Operating Profit]])/Table1[[#This Row],[Units Sold]],0)</f>
        <v>17.34</v>
      </c>
      <c r="T7643" s="4" t="str">
        <f>IF(Table1[[#This Row],[Profit per unit]]&gt;$V$8,"Premium","Mass")</f>
        <v>Mass</v>
      </c>
      <c r="U7643" s="4"/>
    </row>
    <row r="7644" spans="2:21" ht="14.25" customHeight="1" x14ac:dyDescent="0.3">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c r="O7644" s="4" t="str">
        <f>TEXT(Table1[[#This Row],[Invoice Date]],"mmm")</f>
        <v>Mar</v>
      </c>
      <c r="P7644" s="4">
        <f>YEAR(Table1[[#This Row],[Invoice Date]])</f>
        <v>2021</v>
      </c>
      <c r="Q7644" s="4">
        <f>IFERROR(Table1[[#This Row],[Total Sales]]/Table1[[#This Row],[Units Sold]],4)</f>
        <v>36</v>
      </c>
      <c r="R7644" s="4">
        <f>IFERROR(Table1[[#This Row],[Operating Profit]]/Table1[[#This Row],[Units Sold]],0)</f>
        <v>17.639999999999997</v>
      </c>
      <c r="S7644" s="4">
        <f>IFERROR((Table1[[#This Row],[Total Sales]]-Table1[[#This Row],[Operating Profit]])/Table1[[#This Row],[Units Sold]],0)</f>
        <v>18.360000000000003</v>
      </c>
      <c r="T7644" s="4" t="str">
        <f>IF(Table1[[#This Row],[Profit per unit]]&gt;$V$8,"Premium","Mass")</f>
        <v>Mass</v>
      </c>
      <c r="U7644" s="4"/>
    </row>
    <row r="7645" spans="2:21" ht="14.25" customHeight="1" x14ac:dyDescent="0.3">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c r="O7645" s="4" t="str">
        <f>TEXT(Table1[[#This Row],[Invoice Date]],"mmm")</f>
        <v>Mar</v>
      </c>
      <c r="P7645" s="4">
        <f>YEAR(Table1[[#This Row],[Invoice Date]])</f>
        <v>2021</v>
      </c>
      <c r="Q7645" s="4">
        <f>IFERROR(Table1[[#This Row],[Total Sales]]/Table1[[#This Row],[Units Sold]],4)</f>
        <v>51</v>
      </c>
      <c r="R7645" s="4">
        <f>IFERROR(Table1[[#This Row],[Operating Profit]]/Table1[[#This Row],[Units Sold]],0)</f>
        <v>24.99</v>
      </c>
      <c r="S7645" s="4">
        <f>IFERROR((Table1[[#This Row],[Total Sales]]-Table1[[#This Row],[Operating Profit]])/Table1[[#This Row],[Units Sold]],0)</f>
        <v>26.01</v>
      </c>
      <c r="T7645" s="4" t="str">
        <f>IF(Table1[[#This Row],[Profit per unit]]&gt;$V$8,"Premium","Mass")</f>
        <v>Mass</v>
      </c>
      <c r="U7645" s="4"/>
    </row>
    <row r="7646" spans="2:21" ht="14.25" customHeight="1" x14ac:dyDescent="0.3">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c r="O7646" s="4" t="str">
        <f>TEXT(Table1[[#This Row],[Invoice Date]],"mmm")</f>
        <v>Mar</v>
      </c>
      <c r="P7646" s="4">
        <f>YEAR(Table1[[#This Row],[Invoice Date]])</f>
        <v>2021</v>
      </c>
      <c r="Q7646" s="4">
        <f>IFERROR(Table1[[#This Row],[Total Sales]]/Table1[[#This Row],[Units Sold]],4)</f>
        <v>41</v>
      </c>
      <c r="R7646" s="4">
        <f>IFERROR(Table1[[#This Row],[Operating Profit]]/Table1[[#This Row],[Units Sold]],0)</f>
        <v>22.549999999999997</v>
      </c>
      <c r="S7646" s="4">
        <f>IFERROR((Table1[[#This Row],[Total Sales]]-Table1[[#This Row],[Operating Profit]])/Table1[[#This Row],[Units Sold]],0)</f>
        <v>18.450000000000003</v>
      </c>
      <c r="T7646" s="4" t="str">
        <f>IF(Table1[[#This Row],[Profit per unit]]&gt;$V$8,"Premium","Mass")</f>
        <v>Mass</v>
      </c>
      <c r="U7646" s="4"/>
    </row>
    <row r="7647" spans="2:21" ht="14.25" customHeight="1" x14ac:dyDescent="0.3">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c r="O7647" s="4" t="str">
        <f>TEXT(Table1[[#This Row],[Invoice Date]],"mmm")</f>
        <v>Apr</v>
      </c>
      <c r="P7647" s="4">
        <f>YEAR(Table1[[#This Row],[Invoice Date]])</f>
        <v>2021</v>
      </c>
      <c r="Q7647" s="4">
        <f>IFERROR(Table1[[#This Row],[Total Sales]]/Table1[[#This Row],[Units Sold]],4)</f>
        <v>41</v>
      </c>
      <c r="R7647" s="4">
        <f>IFERROR(Table1[[#This Row],[Operating Profit]]/Table1[[#This Row],[Units Sold]],0)</f>
        <v>22.960000000000004</v>
      </c>
      <c r="S7647" s="4">
        <f>IFERROR((Table1[[#This Row],[Total Sales]]-Table1[[#This Row],[Operating Profit]])/Table1[[#This Row],[Units Sold]],0)</f>
        <v>18.039999999999996</v>
      </c>
      <c r="T7647" s="4" t="str">
        <f>IF(Table1[[#This Row],[Profit per unit]]&gt;$V$8,"Premium","Mass")</f>
        <v>Mass</v>
      </c>
      <c r="U7647" s="4"/>
    </row>
    <row r="7648" spans="2:21" ht="14.25" customHeight="1" x14ac:dyDescent="0.3">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c r="O7648" s="4" t="str">
        <f>TEXT(Table1[[#This Row],[Invoice Date]],"mmm")</f>
        <v>Apr</v>
      </c>
      <c r="P7648" s="4">
        <f>YEAR(Table1[[#This Row],[Invoice Date]])</f>
        <v>2021</v>
      </c>
      <c r="Q7648" s="4">
        <f>IFERROR(Table1[[#This Row],[Total Sales]]/Table1[[#This Row],[Units Sold]],4)</f>
        <v>43</v>
      </c>
      <c r="R7648" s="4">
        <f>IFERROR(Table1[[#This Row],[Operating Profit]]/Table1[[#This Row],[Units Sold]],0)</f>
        <v>24.94</v>
      </c>
      <c r="S7648" s="4">
        <f>IFERROR((Table1[[#This Row],[Total Sales]]-Table1[[#This Row],[Operating Profit]])/Table1[[#This Row],[Units Sold]],0)</f>
        <v>18.059999999999999</v>
      </c>
      <c r="T7648" s="4" t="str">
        <f>IF(Table1[[#This Row],[Profit per unit]]&gt;$V$8,"Premium","Mass")</f>
        <v>Mass</v>
      </c>
      <c r="U7648" s="4"/>
    </row>
    <row r="7649" spans="2:21" ht="14.25" customHeight="1" x14ac:dyDescent="0.3">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c r="O7649" s="4" t="str">
        <f>TEXT(Table1[[#This Row],[Invoice Date]],"mmm")</f>
        <v>Apr</v>
      </c>
      <c r="P7649" s="4">
        <f>YEAR(Table1[[#This Row],[Invoice Date]])</f>
        <v>2021</v>
      </c>
      <c r="Q7649" s="4">
        <f>IFERROR(Table1[[#This Row],[Total Sales]]/Table1[[#This Row],[Units Sold]],4)</f>
        <v>32</v>
      </c>
      <c r="R7649" s="4">
        <f>IFERROR(Table1[[#This Row],[Operating Profit]]/Table1[[#This Row],[Units Sold]],0)</f>
        <v>16</v>
      </c>
      <c r="S7649" s="4">
        <f>IFERROR((Table1[[#This Row],[Total Sales]]-Table1[[#This Row],[Operating Profit]])/Table1[[#This Row],[Units Sold]],0)</f>
        <v>16</v>
      </c>
      <c r="T7649" s="4" t="str">
        <f>IF(Table1[[#This Row],[Profit per unit]]&gt;$V$8,"Premium","Mass")</f>
        <v>Mass</v>
      </c>
      <c r="U7649" s="4"/>
    </row>
    <row r="7650" spans="2:21" ht="14.25" customHeight="1" x14ac:dyDescent="0.3">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c r="O7650" s="4" t="str">
        <f>TEXT(Table1[[#This Row],[Invoice Date]],"mmm")</f>
        <v>Apr</v>
      </c>
      <c r="P7650" s="4">
        <f>YEAR(Table1[[#This Row],[Invoice Date]])</f>
        <v>2021</v>
      </c>
      <c r="Q7650" s="4">
        <f>IFERROR(Table1[[#This Row],[Total Sales]]/Table1[[#This Row],[Units Sold]],4)</f>
        <v>36</v>
      </c>
      <c r="R7650" s="4">
        <f>IFERROR(Table1[[#This Row],[Operating Profit]]/Table1[[#This Row],[Units Sold]],0)</f>
        <v>18</v>
      </c>
      <c r="S7650" s="4">
        <f>IFERROR((Table1[[#This Row],[Total Sales]]-Table1[[#This Row],[Operating Profit]])/Table1[[#This Row],[Units Sold]],0)</f>
        <v>18</v>
      </c>
      <c r="T7650" s="4" t="str">
        <f>IF(Table1[[#This Row],[Profit per unit]]&gt;$V$8,"Premium","Mass")</f>
        <v>Mass</v>
      </c>
      <c r="U7650" s="4"/>
    </row>
    <row r="7651" spans="2:21" ht="14.25" customHeight="1" x14ac:dyDescent="0.3">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c r="O7651" s="4" t="str">
        <f>TEXT(Table1[[#This Row],[Invoice Date]],"mmm")</f>
        <v>Apr</v>
      </c>
      <c r="P7651" s="4">
        <f>YEAR(Table1[[#This Row],[Invoice Date]])</f>
        <v>2021</v>
      </c>
      <c r="Q7651" s="4">
        <f>IFERROR(Table1[[#This Row],[Total Sales]]/Table1[[#This Row],[Units Sold]],4)</f>
        <v>51</v>
      </c>
      <c r="R7651" s="4">
        <f>IFERROR(Table1[[#This Row],[Operating Profit]]/Table1[[#This Row],[Units Sold]],0)</f>
        <v>23.459999999999997</v>
      </c>
      <c r="S7651" s="4">
        <f>IFERROR((Table1[[#This Row],[Total Sales]]-Table1[[#This Row],[Operating Profit]])/Table1[[#This Row],[Units Sold]],0)</f>
        <v>27.54</v>
      </c>
      <c r="T7651" s="4" t="str">
        <f>IF(Table1[[#This Row],[Profit per unit]]&gt;$V$8,"Premium","Mass")</f>
        <v>Mass</v>
      </c>
      <c r="U7651" s="4"/>
    </row>
    <row r="7652" spans="2:21" ht="14.25" customHeight="1" x14ac:dyDescent="0.3">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c r="O7652" s="4" t="str">
        <f>TEXT(Table1[[#This Row],[Invoice Date]],"mmm")</f>
        <v>Apr</v>
      </c>
      <c r="P7652" s="4">
        <f>YEAR(Table1[[#This Row],[Invoice Date]])</f>
        <v>2021</v>
      </c>
      <c r="Q7652" s="4">
        <f>IFERROR(Table1[[#This Row],[Total Sales]]/Table1[[#This Row],[Units Sold]],4)</f>
        <v>44</v>
      </c>
      <c r="R7652" s="4">
        <f>IFERROR(Table1[[#This Row],[Operating Profit]]/Table1[[#This Row],[Units Sold]],0)</f>
        <v>22.44</v>
      </c>
      <c r="S7652" s="4">
        <f>IFERROR((Table1[[#This Row],[Total Sales]]-Table1[[#This Row],[Operating Profit]])/Table1[[#This Row],[Units Sold]],0)</f>
        <v>21.56</v>
      </c>
      <c r="T7652" s="4" t="str">
        <f>IF(Table1[[#This Row],[Profit per unit]]&gt;$V$8,"Premium","Mass")</f>
        <v>Mass</v>
      </c>
      <c r="U7652" s="4"/>
    </row>
    <row r="7653" spans="2:21" ht="14.25" customHeight="1" x14ac:dyDescent="0.3">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c r="O7653" s="4" t="str">
        <f>TEXT(Table1[[#This Row],[Invoice Date]],"mmm")</f>
        <v>May</v>
      </c>
      <c r="P7653" s="4">
        <f>YEAR(Table1[[#This Row],[Invoice Date]])</f>
        <v>2021</v>
      </c>
      <c r="Q7653" s="4">
        <f>IFERROR(Table1[[#This Row],[Total Sales]]/Table1[[#This Row],[Units Sold]],4)</f>
        <v>55</v>
      </c>
      <c r="R7653" s="4">
        <f>IFERROR(Table1[[#This Row],[Operating Profit]]/Table1[[#This Row],[Units Sold]],0)</f>
        <v>31.350000000000005</v>
      </c>
      <c r="S7653" s="4">
        <f>IFERROR((Table1[[#This Row],[Total Sales]]-Table1[[#This Row],[Operating Profit]])/Table1[[#This Row],[Units Sold]],0)</f>
        <v>23.649999999999995</v>
      </c>
      <c r="T7653" s="4" t="str">
        <f>IF(Table1[[#This Row],[Profit per unit]]&gt;$V$8,"Premium","Mass")</f>
        <v>Mass</v>
      </c>
      <c r="U7653" s="4"/>
    </row>
    <row r="7654" spans="2:21" ht="14.25" customHeight="1" x14ac:dyDescent="0.3">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c r="O7654" s="4" t="str">
        <f>TEXT(Table1[[#This Row],[Invoice Date]],"mmm")</f>
        <v>May</v>
      </c>
      <c r="P7654" s="4">
        <f>YEAR(Table1[[#This Row],[Invoice Date]])</f>
        <v>2021</v>
      </c>
      <c r="Q7654" s="4">
        <f>IFERROR(Table1[[#This Row],[Total Sales]]/Table1[[#This Row],[Units Sold]],4)</f>
        <v>54</v>
      </c>
      <c r="R7654" s="4">
        <f>IFERROR(Table1[[#This Row],[Operating Profit]]/Table1[[#This Row],[Units Sold]],0)</f>
        <v>30.240000000000002</v>
      </c>
      <c r="S7654" s="4">
        <f>IFERROR((Table1[[#This Row],[Total Sales]]-Table1[[#This Row],[Operating Profit]])/Table1[[#This Row],[Units Sold]],0)</f>
        <v>23.759999999999998</v>
      </c>
      <c r="T7654" s="4" t="str">
        <f>IF(Table1[[#This Row],[Profit per unit]]&gt;$V$8,"Premium","Mass")</f>
        <v>Mass</v>
      </c>
      <c r="U7654" s="4"/>
    </row>
    <row r="7655" spans="2:21" ht="14.25" customHeight="1" x14ac:dyDescent="0.3">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c r="O7655" s="4" t="str">
        <f>TEXT(Table1[[#This Row],[Invoice Date]],"mmm")</f>
        <v>May</v>
      </c>
      <c r="P7655" s="4">
        <f>YEAR(Table1[[#This Row],[Invoice Date]])</f>
        <v>2021</v>
      </c>
      <c r="Q7655" s="4">
        <f>IFERROR(Table1[[#This Row],[Total Sales]]/Table1[[#This Row],[Units Sold]],4)</f>
        <v>49</v>
      </c>
      <c r="R7655" s="4">
        <f>IFERROR(Table1[[#This Row],[Operating Profit]]/Table1[[#This Row],[Units Sold]],0)</f>
        <v>22.539999999999996</v>
      </c>
      <c r="S7655" s="4">
        <f>IFERROR((Table1[[#This Row],[Total Sales]]-Table1[[#This Row],[Operating Profit]])/Table1[[#This Row],[Units Sold]],0)</f>
        <v>26.460000000000004</v>
      </c>
      <c r="T7655" s="4" t="str">
        <f>IF(Table1[[#This Row],[Profit per unit]]&gt;$V$8,"Premium","Mass")</f>
        <v>Mass</v>
      </c>
      <c r="U7655" s="4"/>
    </row>
    <row r="7656" spans="2:21" ht="14.25" customHeight="1" x14ac:dyDescent="0.3">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c r="O7656" s="4" t="str">
        <f>TEXT(Table1[[#This Row],[Invoice Date]],"mmm")</f>
        <v>May</v>
      </c>
      <c r="P7656" s="4">
        <f>YEAR(Table1[[#This Row],[Invoice Date]])</f>
        <v>2021</v>
      </c>
      <c r="Q7656" s="4">
        <f>IFERROR(Table1[[#This Row],[Total Sales]]/Table1[[#This Row],[Units Sold]],4)</f>
        <v>46</v>
      </c>
      <c r="R7656" s="4">
        <f>IFERROR(Table1[[#This Row],[Operating Profit]]/Table1[[#This Row],[Units Sold]],0)</f>
        <v>21.62</v>
      </c>
      <c r="S7656" s="4">
        <f>IFERROR((Table1[[#This Row],[Total Sales]]-Table1[[#This Row],[Operating Profit]])/Table1[[#This Row],[Units Sold]],0)</f>
        <v>24.38</v>
      </c>
      <c r="T7656" s="4" t="str">
        <f>IF(Table1[[#This Row],[Profit per unit]]&gt;$V$8,"Premium","Mass")</f>
        <v>Mass</v>
      </c>
      <c r="U7656" s="4"/>
    </row>
    <row r="7657" spans="2:21" ht="14.25" customHeight="1" x14ac:dyDescent="0.3">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c r="O7657" s="4" t="str">
        <f>TEXT(Table1[[#This Row],[Invoice Date]],"mmm")</f>
        <v>May</v>
      </c>
      <c r="P7657" s="4">
        <f>YEAR(Table1[[#This Row],[Invoice Date]])</f>
        <v>2021</v>
      </c>
      <c r="Q7657" s="4">
        <f>IFERROR(Table1[[#This Row],[Total Sales]]/Table1[[#This Row],[Units Sold]],4)</f>
        <v>55</v>
      </c>
      <c r="R7657" s="4">
        <f>IFERROR(Table1[[#This Row],[Operating Profit]]/Table1[[#This Row],[Units Sold]],0)</f>
        <v>25.849999999999998</v>
      </c>
      <c r="S7657" s="4">
        <f>IFERROR((Table1[[#This Row],[Total Sales]]-Table1[[#This Row],[Operating Profit]])/Table1[[#This Row],[Units Sold]],0)</f>
        <v>29.150000000000002</v>
      </c>
      <c r="T7657" s="4" t="str">
        <f>IF(Table1[[#This Row],[Profit per unit]]&gt;$V$8,"Premium","Mass")</f>
        <v>Mass</v>
      </c>
      <c r="U7657" s="4"/>
    </row>
    <row r="7658" spans="2:21" ht="14.25" customHeight="1" x14ac:dyDescent="0.3">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c r="O7658" s="4" t="str">
        <f>TEXT(Table1[[#This Row],[Invoice Date]],"mmm")</f>
        <v>May</v>
      </c>
      <c r="P7658" s="4">
        <f>YEAR(Table1[[#This Row],[Invoice Date]])</f>
        <v>2021</v>
      </c>
      <c r="Q7658" s="4">
        <f>IFERROR(Table1[[#This Row],[Total Sales]]/Table1[[#This Row],[Units Sold]],4)</f>
        <v>60</v>
      </c>
      <c r="R7658" s="4">
        <f>IFERROR(Table1[[#This Row],[Operating Profit]]/Table1[[#This Row],[Units Sold]],0)</f>
        <v>31.2</v>
      </c>
      <c r="S7658" s="4">
        <f>IFERROR((Table1[[#This Row],[Total Sales]]-Table1[[#This Row],[Operating Profit]])/Table1[[#This Row],[Units Sold]],0)</f>
        <v>28.8</v>
      </c>
      <c r="T7658" s="4" t="str">
        <f>IF(Table1[[#This Row],[Profit per unit]]&gt;$V$8,"Premium","Mass")</f>
        <v>Mass</v>
      </c>
      <c r="U7658" s="4"/>
    </row>
    <row r="7659" spans="2:21" ht="14.25" customHeight="1" x14ac:dyDescent="0.3">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c r="O7659" s="4" t="str">
        <f>TEXT(Table1[[#This Row],[Invoice Date]],"mmm")</f>
        <v>Jun</v>
      </c>
      <c r="P7659" s="4">
        <f>YEAR(Table1[[#This Row],[Invoice Date]])</f>
        <v>2021</v>
      </c>
      <c r="Q7659" s="4">
        <f>IFERROR(Table1[[#This Row],[Total Sales]]/Table1[[#This Row],[Units Sold]],4)</f>
        <v>58</v>
      </c>
      <c r="R7659" s="4">
        <f>IFERROR(Table1[[#This Row],[Operating Profit]]/Table1[[#This Row],[Units Sold]],0)</f>
        <v>33.64</v>
      </c>
      <c r="S7659" s="4">
        <f>IFERROR((Table1[[#This Row],[Total Sales]]-Table1[[#This Row],[Operating Profit]])/Table1[[#This Row],[Units Sold]],0)</f>
        <v>24.359999999999996</v>
      </c>
      <c r="T7659" s="4" t="str">
        <f>IF(Table1[[#This Row],[Profit per unit]]&gt;$V$8,"Premium","Mass")</f>
        <v>Mass</v>
      </c>
      <c r="U7659" s="4"/>
    </row>
    <row r="7660" spans="2:21" ht="14.25" customHeight="1" x14ac:dyDescent="0.3">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c r="O7660" s="4" t="str">
        <f>TEXT(Table1[[#This Row],[Invoice Date]],"mmm")</f>
        <v>Jun</v>
      </c>
      <c r="P7660" s="4">
        <f>YEAR(Table1[[#This Row],[Invoice Date]])</f>
        <v>2021</v>
      </c>
      <c r="Q7660" s="4">
        <f>IFERROR(Table1[[#This Row],[Total Sales]]/Table1[[#This Row],[Units Sold]],4)</f>
        <v>53</v>
      </c>
      <c r="R7660" s="4">
        <f>IFERROR(Table1[[#This Row],[Operating Profit]]/Table1[[#This Row],[Units Sold]],0)</f>
        <v>31.270000000000007</v>
      </c>
      <c r="S7660" s="4">
        <f>IFERROR((Table1[[#This Row],[Total Sales]]-Table1[[#This Row],[Operating Profit]])/Table1[[#This Row],[Units Sold]],0)</f>
        <v>21.729999999999993</v>
      </c>
      <c r="T7660" s="4" t="str">
        <f>IF(Table1[[#This Row],[Profit per unit]]&gt;$V$8,"Premium","Mass")</f>
        <v>Mass</v>
      </c>
      <c r="U7660" s="4"/>
    </row>
    <row r="7661" spans="2:21" ht="14.25" customHeight="1" x14ac:dyDescent="0.3">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c r="O7661" s="4" t="str">
        <f>TEXT(Table1[[#This Row],[Invoice Date]],"mmm")</f>
        <v>Jun</v>
      </c>
      <c r="P7661" s="4">
        <f>YEAR(Table1[[#This Row],[Invoice Date]])</f>
        <v>2021</v>
      </c>
      <c r="Q7661" s="4">
        <f>IFERROR(Table1[[#This Row],[Total Sales]]/Table1[[#This Row],[Units Sold]],4)</f>
        <v>45</v>
      </c>
      <c r="R7661" s="4">
        <f>IFERROR(Table1[[#This Row],[Operating Profit]]/Table1[[#This Row],[Units Sold]],0)</f>
        <v>21.15</v>
      </c>
      <c r="S7661" s="4">
        <f>IFERROR((Table1[[#This Row],[Total Sales]]-Table1[[#This Row],[Operating Profit]])/Table1[[#This Row],[Units Sold]],0)</f>
        <v>23.85</v>
      </c>
      <c r="T7661" s="4" t="str">
        <f>IF(Table1[[#This Row],[Profit per unit]]&gt;$V$8,"Premium","Mass")</f>
        <v>Mass</v>
      </c>
      <c r="U7661" s="4"/>
    </row>
    <row r="7662" spans="2:21" ht="14.25" customHeight="1" x14ac:dyDescent="0.3">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c r="O7662" s="4" t="str">
        <f>TEXT(Table1[[#This Row],[Invoice Date]],"mmm")</f>
        <v>Jun</v>
      </c>
      <c r="P7662" s="4">
        <f>YEAR(Table1[[#This Row],[Invoice Date]])</f>
        <v>2021</v>
      </c>
      <c r="Q7662" s="4">
        <f>IFERROR(Table1[[#This Row],[Total Sales]]/Table1[[#This Row],[Units Sold]],4)</f>
        <v>47</v>
      </c>
      <c r="R7662" s="4">
        <f>IFERROR(Table1[[#This Row],[Operating Profit]]/Table1[[#This Row],[Units Sold]],0)</f>
        <v>21.15</v>
      </c>
      <c r="S7662" s="4">
        <f>IFERROR((Table1[[#This Row],[Total Sales]]-Table1[[#This Row],[Operating Profit]])/Table1[[#This Row],[Units Sold]],0)</f>
        <v>25.85</v>
      </c>
      <c r="T7662" s="4" t="str">
        <f>IF(Table1[[#This Row],[Profit per unit]]&gt;$V$8,"Premium","Mass")</f>
        <v>Mass</v>
      </c>
      <c r="U7662" s="4"/>
    </row>
    <row r="7663" spans="2:21" ht="14.25" customHeight="1" x14ac:dyDescent="0.3">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c r="O7663" s="4" t="str">
        <f>TEXT(Table1[[#This Row],[Invoice Date]],"mmm")</f>
        <v>Jun</v>
      </c>
      <c r="P7663" s="4">
        <f>YEAR(Table1[[#This Row],[Invoice Date]])</f>
        <v>2021</v>
      </c>
      <c r="Q7663" s="4">
        <f>IFERROR(Table1[[#This Row],[Total Sales]]/Table1[[#This Row],[Units Sold]],4)</f>
        <v>58</v>
      </c>
      <c r="R7663" s="4">
        <f>IFERROR(Table1[[#This Row],[Operating Profit]]/Table1[[#This Row],[Units Sold]],0)</f>
        <v>29</v>
      </c>
      <c r="S7663" s="4">
        <f>IFERROR((Table1[[#This Row],[Total Sales]]-Table1[[#This Row],[Operating Profit]])/Table1[[#This Row],[Units Sold]],0)</f>
        <v>29</v>
      </c>
      <c r="T7663" s="4" t="str">
        <f>IF(Table1[[#This Row],[Profit per unit]]&gt;$V$8,"Premium","Mass")</f>
        <v>Mass</v>
      </c>
      <c r="U7663" s="4"/>
    </row>
    <row r="7664" spans="2:21" ht="14.25" customHeight="1" x14ac:dyDescent="0.3">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c r="O7664" s="4" t="str">
        <f>TEXT(Table1[[#This Row],[Invoice Date]],"mmm")</f>
        <v>Jun</v>
      </c>
      <c r="P7664" s="4">
        <f>YEAR(Table1[[#This Row],[Invoice Date]])</f>
        <v>2021</v>
      </c>
      <c r="Q7664" s="4">
        <f>IFERROR(Table1[[#This Row],[Total Sales]]/Table1[[#This Row],[Units Sold]],4)</f>
        <v>62</v>
      </c>
      <c r="R7664" s="4">
        <f>IFERROR(Table1[[#This Row],[Operating Profit]]/Table1[[#This Row],[Units Sold]],0)</f>
        <v>32.24</v>
      </c>
      <c r="S7664" s="4">
        <f>IFERROR((Table1[[#This Row],[Total Sales]]-Table1[[#This Row],[Operating Profit]])/Table1[[#This Row],[Units Sold]],0)</f>
        <v>29.76</v>
      </c>
      <c r="T7664" s="4" t="str">
        <f>IF(Table1[[#This Row],[Profit per unit]]&gt;$V$8,"Premium","Mass")</f>
        <v>Mass</v>
      </c>
      <c r="U7664" s="4"/>
    </row>
    <row r="7665" spans="2:21" ht="14.25" customHeight="1" x14ac:dyDescent="0.3">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c r="O7665" s="4" t="str">
        <f>TEXT(Table1[[#This Row],[Invoice Date]],"mmm")</f>
        <v>Jul</v>
      </c>
      <c r="P7665" s="4">
        <f>YEAR(Table1[[#This Row],[Invoice Date]])</f>
        <v>2021</v>
      </c>
      <c r="Q7665" s="4">
        <f>IFERROR(Table1[[#This Row],[Total Sales]]/Table1[[#This Row],[Units Sold]],4)</f>
        <v>54</v>
      </c>
      <c r="R7665" s="4">
        <f>IFERROR(Table1[[#This Row],[Operating Profit]]/Table1[[#This Row],[Units Sold]],0)</f>
        <v>30.780000000000005</v>
      </c>
      <c r="S7665" s="4">
        <f>IFERROR((Table1[[#This Row],[Total Sales]]-Table1[[#This Row],[Operating Profit]])/Table1[[#This Row],[Units Sold]],0)</f>
        <v>23.219999999999995</v>
      </c>
      <c r="T7665" s="4" t="str">
        <f>IF(Table1[[#This Row],[Profit per unit]]&gt;$V$8,"Premium","Mass")</f>
        <v>Mass</v>
      </c>
      <c r="U7665" s="4"/>
    </row>
    <row r="7666" spans="2:21" ht="14.25" customHeight="1" x14ac:dyDescent="0.3">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c r="O7666" s="4" t="str">
        <f>TEXT(Table1[[#This Row],[Invoice Date]],"mmm")</f>
        <v>Jul</v>
      </c>
      <c r="P7666" s="4">
        <f>YEAR(Table1[[#This Row],[Invoice Date]])</f>
        <v>2021</v>
      </c>
      <c r="Q7666" s="4">
        <f>IFERROR(Table1[[#This Row],[Total Sales]]/Table1[[#This Row],[Units Sold]],4)</f>
        <v>51</v>
      </c>
      <c r="R7666" s="4">
        <f>IFERROR(Table1[[#This Row],[Operating Profit]]/Table1[[#This Row],[Units Sold]],0)</f>
        <v>28.560000000000002</v>
      </c>
      <c r="S7666" s="4">
        <f>IFERROR((Table1[[#This Row],[Total Sales]]-Table1[[#This Row],[Operating Profit]])/Table1[[#This Row],[Units Sold]],0)</f>
        <v>22.439999999999998</v>
      </c>
      <c r="T7666" s="4" t="str">
        <f>IF(Table1[[#This Row],[Profit per unit]]&gt;$V$8,"Premium","Mass")</f>
        <v>Mass</v>
      </c>
      <c r="U7666" s="4"/>
    </row>
    <row r="7667" spans="2:21" ht="14.25" customHeight="1" x14ac:dyDescent="0.3">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c r="O7667" s="4" t="str">
        <f>TEXT(Table1[[#This Row],[Invoice Date]],"mmm")</f>
        <v>Jul</v>
      </c>
      <c r="P7667" s="4">
        <f>YEAR(Table1[[#This Row],[Invoice Date]])</f>
        <v>2021</v>
      </c>
      <c r="Q7667" s="4">
        <f>IFERROR(Table1[[#This Row],[Total Sales]]/Table1[[#This Row],[Units Sold]],4)</f>
        <v>46</v>
      </c>
      <c r="R7667" s="4">
        <f>IFERROR(Table1[[#This Row],[Operating Profit]]/Table1[[#This Row],[Units Sold]],0)</f>
        <v>22.080000000000002</v>
      </c>
      <c r="S7667" s="4">
        <f>IFERROR((Table1[[#This Row],[Total Sales]]-Table1[[#This Row],[Operating Profit]])/Table1[[#This Row],[Units Sold]],0)</f>
        <v>23.919999999999998</v>
      </c>
      <c r="T7667" s="4" t="str">
        <f>IF(Table1[[#This Row],[Profit per unit]]&gt;$V$8,"Premium","Mass")</f>
        <v>Mass</v>
      </c>
      <c r="U7667" s="4"/>
    </row>
    <row r="7668" spans="2:21" ht="14.25" customHeight="1" x14ac:dyDescent="0.3">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c r="O7668" s="4" t="str">
        <f>TEXT(Table1[[#This Row],[Invoice Date]],"mmm")</f>
        <v>Jul</v>
      </c>
      <c r="P7668" s="4">
        <f>YEAR(Table1[[#This Row],[Invoice Date]])</f>
        <v>2021</v>
      </c>
      <c r="Q7668" s="4">
        <f>IFERROR(Table1[[#This Row],[Total Sales]]/Table1[[#This Row],[Units Sold]],4)</f>
        <v>46</v>
      </c>
      <c r="R7668" s="4">
        <f>IFERROR(Table1[[#This Row],[Operating Profit]]/Table1[[#This Row],[Units Sold]],0)</f>
        <v>22.54</v>
      </c>
      <c r="S7668" s="4">
        <f>IFERROR((Table1[[#This Row],[Total Sales]]-Table1[[#This Row],[Operating Profit]])/Table1[[#This Row],[Units Sold]],0)</f>
        <v>23.46</v>
      </c>
      <c r="T7668" s="4" t="str">
        <f>IF(Table1[[#This Row],[Profit per unit]]&gt;$V$8,"Premium","Mass")</f>
        <v>Mass</v>
      </c>
      <c r="U7668" s="4"/>
    </row>
    <row r="7669" spans="2:21" ht="14.25" customHeight="1" x14ac:dyDescent="0.3">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c r="O7669" s="4" t="str">
        <f>TEXT(Table1[[#This Row],[Invoice Date]],"mmm")</f>
        <v>Jul</v>
      </c>
      <c r="P7669" s="4">
        <f>YEAR(Table1[[#This Row],[Invoice Date]])</f>
        <v>2021</v>
      </c>
      <c r="Q7669" s="4">
        <f>IFERROR(Table1[[#This Row],[Total Sales]]/Table1[[#This Row],[Units Sold]],4)</f>
        <v>54</v>
      </c>
      <c r="R7669" s="4">
        <f>IFERROR(Table1[[#This Row],[Operating Profit]]/Table1[[#This Row],[Units Sold]],0)</f>
        <v>25.38</v>
      </c>
      <c r="S7669" s="4">
        <f>IFERROR((Table1[[#This Row],[Total Sales]]-Table1[[#This Row],[Operating Profit]])/Table1[[#This Row],[Units Sold]],0)</f>
        <v>28.62</v>
      </c>
      <c r="T7669" s="4" t="str">
        <f>IF(Table1[[#This Row],[Profit per unit]]&gt;$V$8,"Premium","Mass")</f>
        <v>Mass</v>
      </c>
      <c r="U7669" s="4"/>
    </row>
    <row r="7670" spans="2:21" ht="14.25" customHeight="1" x14ac:dyDescent="0.3">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c r="O7670" s="4" t="str">
        <f>TEXT(Table1[[#This Row],[Invoice Date]],"mmm")</f>
        <v>Jul</v>
      </c>
      <c r="P7670" s="4">
        <f>YEAR(Table1[[#This Row],[Invoice Date]])</f>
        <v>2021</v>
      </c>
      <c r="Q7670" s="4">
        <f>IFERROR(Table1[[#This Row],[Total Sales]]/Table1[[#This Row],[Units Sold]],4)</f>
        <v>61</v>
      </c>
      <c r="R7670" s="4">
        <f>IFERROR(Table1[[#This Row],[Operating Profit]]/Table1[[#This Row],[Units Sold]],0)</f>
        <v>31.72</v>
      </c>
      <c r="S7670" s="4">
        <f>IFERROR((Table1[[#This Row],[Total Sales]]-Table1[[#This Row],[Operating Profit]])/Table1[[#This Row],[Units Sold]],0)</f>
        <v>29.28</v>
      </c>
      <c r="T7670" s="4" t="str">
        <f>IF(Table1[[#This Row],[Profit per unit]]&gt;$V$8,"Premium","Mass")</f>
        <v>Mass</v>
      </c>
      <c r="U7670" s="4"/>
    </row>
    <row r="7671" spans="2:21" ht="14.25" customHeight="1" x14ac:dyDescent="0.3">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c r="O7671" s="4" t="str">
        <f>TEXT(Table1[[#This Row],[Invoice Date]],"mmm")</f>
        <v>Aug</v>
      </c>
      <c r="P7671" s="4">
        <f>YEAR(Table1[[#This Row],[Invoice Date]])</f>
        <v>2021</v>
      </c>
      <c r="Q7671" s="4">
        <f>IFERROR(Table1[[#This Row],[Total Sales]]/Table1[[#This Row],[Units Sold]],4)</f>
        <v>58</v>
      </c>
      <c r="R7671" s="4">
        <f>IFERROR(Table1[[#This Row],[Operating Profit]]/Table1[[#This Row],[Units Sold]],0)</f>
        <v>34.800000000000004</v>
      </c>
      <c r="S7671" s="4">
        <f>IFERROR((Table1[[#This Row],[Total Sales]]-Table1[[#This Row],[Operating Profit]])/Table1[[#This Row],[Units Sold]],0)</f>
        <v>23.2</v>
      </c>
      <c r="T7671" s="4" t="str">
        <f>IF(Table1[[#This Row],[Profit per unit]]&gt;$V$8,"Premium","Mass")</f>
        <v>Mass</v>
      </c>
      <c r="U7671" s="4"/>
    </row>
    <row r="7672" spans="2:21" ht="14.25" customHeight="1" x14ac:dyDescent="0.3">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c r="O7672" s="4" t="str">
        <f>TEXT(Table1[[#This Row],[Invoice Date]],"mmm")</f>
        <v>Aug</v>
      </c>
      <c r="P7672" s="4">
        <f>YEAR(Table1[[#This Row],[Invoice Date]])</f>
        <v>2021</v>
      </c>
      <c r="Q7672" s="4">
        <f>IFERROR(Table1[[#This Row],[Total Sales]]/Table1[[#This Row],[Units Sold]],4)</f>
        <v>53</v>
      </c>
      <c r="R7672" s="4">
        <f>IFERROR(Table1[[#This Row],[Operating Profit]]/Table1[[#This Row],[Units Sold]],0)</f>
        <v>31.270000000000003</v>
      </c>
      <c r="S7672" s="4">
        <f>IFERROR((Table1[[#This Row],[Total Sales]]-Table1[[#This Row],[Operating Profit]])/Table1[[#This Row],[Units Sold]],0)</f>
        <v>21.729999999999997</v>
      </c>
      <c r="T7672" s="4" t="str">
        <f>IF(Table1[[#This Row],[Profit per unit]]&gt;$V$8,"Premium","Mass")</f>
        <v>Mass</v>
      </c>
      <c r="U7672" s="4"/>
    </row>
    <row r="7673" spans="2:21" ht="14.25" customHeight="1" x14ac:dyDescent="0.3">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c r="O7673" s="4" t="str">
        <f>TEXT(Table1[[#This Row],[Invoice Date]],"mmm")</f>
        <v>Aug</v>
      </c>
      <c r="P7673" s="4">
        <f>YEAR(Table1[[#This Row],[Invoice Date]])</f>
        <v>2021</v>
      </c>
      <c r="Q7673" s="4">
        <f>IFERROR(Table1[[#This Row],[Total Sales]]/Table1[[#This Row],[Units Sold]],4)</f>
        <v>48</v>
      </c>
      <c r="R7673" s="4">
        <f>IFERROR(Table1[[#This Row],[Operating Profit]]/Table1[[#This Row],[Units Sold]],0)</f>
        <v>22.08</v>
      </c>
      <c r="S7673" s="4">
        <f>IFERROR((Table1[[#This Row],[Total Sales]]-Table1[[#This Row],[Operating Profit]])/Table1[[#This Row],[Units Sold]],0)</f>
        <v>25.92</v>
      </c>
      <c r="T7673" s="4" t="str">
        <f>IF(Table1[[#This Row],[Profit per unit]]&gt;$V$8,"Premium","Mass")</f>
        <v>Mass</v>
      </c>
      <c r="U7673" s="4"/>
    </row>
    <row r="7674" spans="2:21" ht="14.25" customHeight="1" x14ac:dyDescent="0.3">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c r="O7674" s="4" t="str">
        <f>TEXT(Table1[[#This Row],[Invoice Date]],"mmm")</f>
        <v>Aug</v>
      </c>
      <c r="P7674" s="4">
        <f>YEAR(Table1[[#This Row],[Invoice Date]])</f>
        <v>2021</v>
      </c>
      <c r="Q7674" s="4">
        <f>IFERROR(Table1[[#This Row],[Total Sales]]/Table1[[#This Row],[Units Sold]],4)</f>
        <v>49</v>
      </c>
      <c r="R7674" s="4">
        <f>IFERROR(Table1[[#This Row],[Operating Profit]]/Table1[[#This Row],[Units Sold]],0)</f>
        <v>23.03</v>
      </c>
      <c r="S7674" s="4">
        <f>IFERROR((Table1[[#This Row],[Total Sales]]-Table1[[#This Row],[Operating Profit]])/Table1[[#This Row],[Units Sold]],0)</f>
        <v>25.97</v>
      </c>
      <c r="T7674" s="4" t="str">
        <f>IF(Table1[[#This Row],[Profit per unit]]&gt;$V$8,"Premium","Mass")</f>
        <v>Mass</v>
      </c>
      <c r="U7674" s="4"/>
    </row>
    <row r="7675" spans="2:21" ht="14.25" customHeight="1" x14ac:dyDescent="0.3">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c r="O7675" s="4" t="str">
        <f>TEXT(Table1[[#This Row],[Invoice Date]],"mmm")</f>
        <v>Aug</v>
      </c>
      <c r="P7675" s="4">
        <f>YEAR(Table1[[#This Row],[Invoice Date]])</f>
        <v>2021</v>
      </c>
      <c r="Q7675" s="4">
        <f>IFERROR(Table1[[#This Row],[Total Sales]]/Table1[[#This Row],[Units Sold]],4)</f>
        <v>57</v>
      </c>
      <c r="R7675" s="4">
        <f>IFERROR(Table1[[#This Row],[Operating Profit]]/Table1[[#This Row],[Units Sold]],0)</f>
        <v>27.93</v>
      </c>
      <c r="S7675" s="4">
        <f>IFERROR((Table1[[#This Row],[Total Sales]]-Table1[[#This Row],[Operating Profit]])/Table1[[#This Row],[Units Sold]],0)</f>
        <v>29.07</v>
      </c>
      <c r="T7675" s="4" t="str">
        <f>IF(Table1[[#This Row],[Profit per unit]]&gt;$V$8,"Premium","Mass")</f>
        <v>Mass</v>
      </c>
      <c r="U7675" s="4"/>
    </row>
    <row r="7676" spans="2:21" ht="14.25" customHeight="1" x14ac:dyDescent="0.3">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c r="O7676" s="4" t="str">
        <f>TEXT(Table1[[#This Row],[Invoice Date]],"mmm")</f>
        <v>Aug</v>
      </c>
      <c r="P7676" s="4">
        <f>YEAR(Table1[[#This Row],[Invoice Date]])</f>
        <v>2021</v>
      </c>
      <c r="Q7676" s="4">
        <f>IFERROR(Table1[[#This Row],[Total Sales]]/Table1[[#This Row],[Units Sold]],4)</f>
        <v>61</v>
      </c>
      <c r="R7676" s="4">
        <f>IFERROR(Table1[[#This Row],[Operating Profit]]/Table1[[#This Row],[Units Sold]],0)</f>
        <v>31.11</v>
      </c>
      <c r="S7676" s="4">
        <f>IFERROR((Table1[[#This Row],[Total Sales]]-Table1[[#This Row],[Operating Profit]])/Table1[[#This Row],[Units Sold]],0)</f>
        <v>29.89</v>
      </c>
      <c r="T7676" s="4" t="str">
        <f>IF(Table1[[#This Row],[Profit per unit]]&gt;$V$8,"Premium","Mass")</f>
        <v>Mass</v>
      </c>
      <c r="U7676" s="4"/>
    </row>
    <row r="7677" spans="2:21" ht="14.25" customHeight="1" x14ac:dyDescent="0.3">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c r="O7677" s="4" t="str">
        <f>TEXT(Table1[[#This Row],[Invoice Date]],"mmm")</f>
        <v>Sep</v>
      </c>
      <c r="P7677" s="4">
        <f>YEAR(Table1[[#This Row],[Invoice Date]])</f>
        <v>2021</v>
      </c>
      <c r="Q7677" s="4">
        <f>IFERROR(Table1[[#This Row],[Total Sales]]/Table1[[#This Row],[Units Sold]],4)</f>
        <v>56</v>
      </c>
      <c r="R7677" s="4">
        <f>IFERROR(Table1[[#This Row],[Operating Profit]]/Table1[[#This Row],[Units Sold]],0)</f>
        <v>31.920000000000005</v>
      </c>
      <c r="S7677" s="4">
        <f>IFERROR((Table1[[#This Row],[Total Sales]]-Table1[[#This Row],[Operating Profit]])/Table1[[#This Row],[Units Sold]],0)</f>
        <v>24.079999999999995</v>
      </c>
      <c r="T7677" s="4" t="str">
        <f>IF(Table1[[#This Row],[Profit per unit]]&gt;$V$8,"Premium","Mass")</f>
        <v>Mass</v>
      </c>
      <c r="U7677" s="4"/>
    </row>
    <row r="7678" spans="2:21" ht="14.25" customHeight="1" x14ac:dyDescent="0.3">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c r="O7678" s="4" t="str">
        <f>TEXT(Table1[[#This Row],[Invoice Date]],"mmm")</f>
        <v>Sep</v>
      </c>
      <c r="P7678" s="4">
        <f>YEAR(Table1[[#This Row],[Invoice Date]])</f>
        <v>2021</v>
      </c>
      <c r="Q7678" s="4">
        <f>IFERROR(Table1[[#This Row],[Total Sales]]/Table1[[#This Row],[Units Sold]],4)</f>
        <v>50</v>
      </c>
      <c r="R7678" s="4">
        <f>IFERROR(Table1[[#This Row],[Operating Profit]]/Table1[[#This Row],[Units Sold]],0)</f>
        <v>30</v>
      </c>
      <c r="S7678" s="4">
        <f>IFERROR((Table1[[#This Row],[Total Sales]]-Table1[[#This Row],[Operating Profit]])/Table1[[#This Row],[Units Sold]],0)</f>
        <v>20</v>
      </c>
      <c r="T7678" s="4" t="str">
        <f>IF(Table1[[#This Row],[Profit per unit]]&gt;$V$8,"Premium","Mass")</f>
        <v>Mass</v>
      </c>
      <c r="U7678" s="4"/>
    </row>
    <row r="7679" spans="2:21" ht="14.25" customHeight="1" x14ac:dyDescent="0.3">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c r="O7679" s="4" t="str">
        <f>TEXT(Table1[[#This Row],[Invoice Date]],"mmm")</f>
        <v>Sep</v>
      </c>
      <c r="P7679" s="4">
        <f>YEAR(Table1[[#This Row],[Invoice Date]])</f>
        <v>2021</v>
      </c>
      <c r="Q7679" s="4">
        <f>IFERROR(Table1[[#This Row],[Total Sales]]/Table1[[#This Row],[Units Sold]],4)</f>
        <v>46</v>
      </c>
      <c r="R7679" s="4">
        <f>IFERROR(Table1[[#This Row],[Operating Profit]]/Table1[[#This Row],[Units Sold]],0)</f>
        <v>23</v>
      </c>
      <c r="S7679" s="4">
        <f>IFERROR((Table1[[#This Row],[Total Sales]]-Table1[[#This Row],[Operating Profit]])/Table1[[#This Row],[Units Sold]],0)</f>
        <v>23</v>
      </c>
      <c r="T7679" s="4" t="str">
        <f>IF(Table1[[#This Row],[Profit per unit]]&gt;$V$8,"Premium","Mass")</f>
        <v>Mass</v>
      </c>
      <c r="U7679" s="4"/>
    </row>
    <row r="7680" spans="2:21" ht="14.25" customHeight="1" x14ac:dyDescent="0.3">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c r="O7680" s="4" t="str">
        <f>TEXT(Table1[[#This Row],[Invoice Date]],"mmm")</f>
        <v>Sep</v>
      </c>
      <c r="P7680" s="4">
        <f>YEAR(Table1[[#This Row],[Invoice Date]])</f>
        <v>2021</v>
      </c>
      <c r="Q7680" s="4">
        <f>IFERROR(Table1[[#This Row],[Total Sales]]/Table1[[#This Row],[Units Sold]],4)</f>
        <v>45</v>
      </c>
      <c r="R7680" s="4">
        <f>IFERROR(Table1[[#This Row],[Operating Profit]]/Table1[[#This Row],[Units Sold]],0)</f>
        <v>22.049999999999997</v>
      </c>
      <c r="S7680" s="4">
        <f>IFERROR((Table1[[#This Row],[Total Sales]]-Table1[[#This Row],[Operating Profit]])/Table1[[#This Row],[Units Sold]],0)</f>
        <v>22.950000000000003</v>
      </c>
      <c r="T7680" s="4" t="str">
        <f>IF(Table1[[#This Row],[Profit per unit]]&gt;$V$8,"Premium","Mass")</f>
        <v>Mass</v>
      </c>
      <c r="U7680" s="4"/>
    </row>
    <row r="7681" spans="2:21" ht="14.25" customHeight="1" x14ac:dyDescent="0.3">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c r="O7681" s="4" t="str">
        <f>TEXT(Table1[[#This Row],[Invoice Date]],"mmm")</f>
        <v>Sep</v>
      </c>
      <c r="P7681" s="4">
        <f>YEAR(Table1[[#This Row],[Invoice Date]])</f>
        <v>2021</v>
      </c>
      <c r="Q7681" s="4">
        <f>IFERROR(Table1[[#This Row],[Total Sales]]/Table1[[#This Row],[Units Sold]],4)</f>
        <v>58</v>
      </c>
      <c r="R7681" s="4">
        <f>IFERROR(Table1[[#This Row],[Operating Profit]]/Table1[[#This Row],[Units Sold]],0)</f>
        <v>27.26</v>
      </c>
      <c r="S7681" s="4">
        <f>IFERROR((Table1[[#This Row],[Total Sales]]-Table1[[#This Row],[Operating Profit]])/Table1[[#This Row],[Units Sold]],0)</f>
        <v>30.74</v>
      </c>
      <c r="T7681" s="4" t="str">
        <f>IF(Table1[[#This Row],[Profit per unit]]&gt;$V$8,"Premium","Mass")</f>
        <v>Mass</v>
      </c>
      <c r="U7681" s="4"/>
    </row>
    <row r="7682" spans="2:21" ht="14.25" customHeight="1" x14ac:dyDescent="0.3">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c r="O7682" s="4" t="str">
        <f>TEXT(Table1[[#This Row],[Invoice Date]],"mmm")</f>
        <v>Sep</v>
      </c>
      <c r="P7682" s="4">
        <f>YEAR(Table1[[#This Row],[Invoice Date]])</f>
        <v>2021</v>
      </c>
      <c r="Q7682" s="4">
        <f>IFERROR(Table1[[#This Row],[Total Sales]]/Table1[[#This Row],[Units Sold]],4)</f>
        <v>59</v>
      </c>
      <c r="R7682" s="4">
        <f>IFERROR(Table1[[#This Row],[Operating Profit]]/Table1[[#This Row],[Units Sold]],0)</f>
        <v>32.449999999999996</v>
      </c>
      <c r="S7682" s="4">
        <f>IFERROR((Table1[[#This Row],[Total Sales]]-Table1[[#This Row],[Operating Profit]])/Table1[[#This Row],[Units Sold]],0)</f>
        <v>26.55</v>
      </c>
      <c r="T7682" s="4" t="str">
        <f>IF(Table1[[#This Row],[Profit per unit]]&gt;$V$8,"Premium","Mass")</f>
        <v>Mass</v>
      </c>
      <c r="U7682" s="4"/>
    </row>
    <row r="7683" spans="2:21" ht="14.25" customHeight="1" x14ac:dyDescent="0.3">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c r="O7683" s="4" t="str">
        <f>TEXT(Table1[[#This Row],[Invoice Date]],"mmm")</f>
        <v>Oct</v>
      </c>
      <c r="P7683" s="4">
        <f>YEAR(Table1[[#This Row],[Invoice Date]])</f>
        <v>2021</v>
      </c>
      <c r="Q7683" s="4">
        <f>IFERROR(Table1[[#This Row],[Total Sales]]/Table1[[#This Row],[Units Sold]],4)</f>
        <v>62</v>
      </c>
      <c r="R7683" s="4">
        <f>IFERROR(Table1[[#This Row],[Operating Profit]]/Table1[[#This Row],[Units Sold]],0)</f>
        <v>37.199999999999996</v>
      </c>
      <c r="S7683" s="4">
        <f>IFERROR((Table1[[#This Row],[Total Sales]]-Table1[[#This Row],[Operating Profit]])/Table1[[#This Row],[Units Sold]],0)</f>
        <v>24.800000000000004</v>
      </c>
      <c r="T7683" s="4" t="str">
        <f>IF(Table1[[#This Row],[Profit per unit]]&gt;$V$8,"Premium","Mass")</f>
        <v>Mass</v>
      </c>
      <c r="U7683" s="4"/>
    </row>
    <row r="7684" spans="2:21" ht="14.25" customHeight="1" x14ac:dyDescent="0.3">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c r="O7684" s="4" t="str">
        <f>TEXT(Table1[[#This Row],[Invoice Date]],"mmm")</f>
        <v>Oct</v>
      </c>
      <c r="P7684" s="4">
        <f>YEAR(Table1[[#This Row],[Invoice Date]])</f>
        <v>2021</v>
      </c>
      <c r="Q7684" s="4">
        <f>IFERROR(Table1[[#This Row],[Total Sales]]/Table1[[#This Row],[Units Sold]],4)</f>
        <v>54</v>
      </c>
      <c r="R7684" s="4">
        <f>IFERROR(Table1[[#This Row],[Operating Profit]]/Table1[[#This Row],[Units Sold]],0)</f>
        <v>31.860000000000007</v>
      </c>
      <c r="S7684" s="4">
        <f>IFERROR((Table1[[#This Row],[Total Sales]]-Table1[[#This Row],[Operating Profit]])/Table1[[#This Row],[Units Sold]],0)</f>
        <v>22.139999999999993</v>
      </c>
      <c r="T7684" s="4" t="str">
        <f>IF(Table1[[#This Row],[Profit per unit]]&gt;$V$8,"Premium","Mass")</f>
        <v>Mass</v>
      </c>
      <c r="U7684" s="4"/>
    </row>
    <row r="7685" spans="2:21" ht="14.25" customHeight="1" x14ac:dyDescent="0.3">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c r="O7685" s="4" t="str">
        <f>TEXT(Table1[[#This Row],[Invoice Date]],"mmm")</f>
        <v>Oct</v>
      </c>
      <c r="P7685" s="4">
        <f>YEAR(Table1[[#This Row],[Invoice Date]])</f>
        <v>2021</v>
      </c>
      <c r="Q7685" s="4">
        <f>IFERROR(Table1[[#This Row],[Total Sales]]/Table1[[#This Row],[Units Sold]],4)</f>
        <v>59</v>
      </c>
      <c r="R7685" s="4">
        <f>IFERROR(Table1[[#This Row],[Operating Profit]]/Table1[[#This Row],[Units Sold]],0)</f>
        <v>29.5</v>
      </c>
      <c r="S7685" s="4">
        <f>IFERROR((Table1[[#This Row],[Total Sales]]-Table1[[#This Row],[Operating Profit]])/Table1[[#This Row],[Units Sold]],0)</f>
        <v>29.5</v>
      </c>
      <c r="T7685" s="4" t="str">
        <f>IF(Table1[[#This Row],[Profit per unit]]&gt;$V$8,"Premium","Mass")</f>
        <v>Mass</v>
      </c>
      <c r="U7685" s="4"/>
    </row>
    <row r="7686" spans="2:21" ht="14.25" customHeight="1" x14ac:dyDescent="0.3">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c r="O7686" s="4" t="str">
        <f>TEXT(Table1[[#This Row],[Invoice Date]],"mmm")</f>
        <v>Oct</v>
      </c>
      <c r="P7686" s="4">
        <f>YEAR(Table1[[#This Row],[Invoice Date]])</f>
        <v>2021</v>
      </c>
      <c r="Q7686" s="4">
        <f>IFERROR(Table1[[#This Row],[Total Sales]]/Table1[[#This Row],[Units Sold]],4)</f>
        <v>55</v>
      </c>
      <c r="R7686" s="4">
        <f>IFERROR(Table1[[#This Row],[Operating Profit]]/Table1[[#This Row],[Units Sold]],0)</f>
        <v>26.4</v>
      </c>
      <c r="S7686" s="4">
        <f>IFERROR((Table1[[#This Row],[Total Sales]]-Table1[[#This Row],[Operating Profit]])/Table1[[#This Row],[Units Sold]],0)</f>
        <v>28.6</v>
      </c>
      <c r="T7686" s="4" t="str">
        <f>IF(Table1[[#This Row],[Profit per unit]]&gt;$V$8,"Premium","Mass")</f>
        <v>Mass</v>
      </c>
      <c r="U7686" s="4"/>
    </row>
    <row r="7687" spans="2:21" ht="14.25" customHeight="1" x14ac:dyDescent="0.3">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c r="O7687" s="4" t="str">
        <f>TEXT(Table1[[#This Row],[Invoice Date]],"mmm")</f>
        <v>Oct</v>
      </c>
      <c r="P7687" s="4">
        <f>YEAR(Table1[[#This Row],[Invoice Date]])</f>
        <v>2021</v>
      </c>
      <c r="Q7687" s="4">
        <f>IFERROR(Table1[[#This Row],[Total Sales]]/Table1[[#This Row],[Units Sold]],4)</f>
        <v>66</v>
      </c>
      <c r="R7687" s="4">
        <f>IFERROR(Table1[[#This Row],[Operating Profit]]/Table1[[#This Row],[Units Sold]],0)</f>
        <v>31.679999999999996</v>
      </c>
      <c r="S7687" s="4">
        <f>IFERROR((Table1[[#This Row],[Total Sales]]-Table1[[#This Row],[Operating Profit]])/Table1[[#This Row],[Units Sold]],0)</f>
        <v>34.32</v>
      </c>
      <c r="T7687" s="4" t="str">
        <f>IF(Table1[[#This Row],[Profit per unit]]&gt;$V$8,"Premium","Mass")</f>
        <v>Mass</v>
      </c>
      <c r="U7687" s="4"/>
    </row>
    <row r="7688" spans="2:21" ht="14.25" customHeight="1" x14ac:dyDescent="0.3">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c r="O7688" s="4" t="str">
        <f>TEXT(Table1[[#This Row],[Invoice Date]],"mmm")</f>
        <v>Oct</v>
      </c>
      <c r="P7688" s="4">
        <f>YEAR(Table1[[#This Row],[Invoice Date]])</f>
        <v>2021</v>
      </c>
      <c r="Q7688" s="4">
        <f>IFERROR(Table1[[#This Row],[Total Sales]]/Table1[[#This Row],[Units Sold]],4)</f>
        <v>71</v>
      </c>
      <c r="R7688" s="4">
        <f>IFERROR(Table1[[#This Row],[Operating Profit]]/Table1[[#This Row],[Units Sold]],0)</f>
        <v>37.630000000000003</v>
      </c>
      <c r="S7688" s="4">
        <f>IFERROR((Table1[[#This Row],[Total Sales]]-Table1[[#This Row],[Operating Profit]])/Table1[[#This Row],[Units Sold]],0)</f>
        <v>33.369999999999997</v>
      </c>
      <c r="T7688" s="4" t="str">
        <f>IF(Table1[[#This Row],[Profit per unit]]&gt;$V$8,"Premium","Mass")</f>
        <v>Mass</v>
      </c>
      <c r="U7688" s="4"/>
    </row>
    <row r="7689" spans="2:21" ht="14.25" customHeight="1" x14ac:dyDescent="0.3">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c r="O7689" s="4" t="str">
        <f>TEXT(Table1[[#This Row],[Invoice Date]],"mmm")</f>
        <v>Nov</v>
      </c>
      <c r="P7689" s="4">
        <f>YEAR(Table1[[#This Row],[Invoice Date]])</f>
        <v>2021</v>
      </c>
      <c r="Q7689" s="4">
        <f>IFERROR(Table1[[#This Row],[Total Sales]]/Table1[[#This Row],[Units Sold]],4)</f>
        <v>64</v>
      </c>
      <c r="R7689" s="4">
        <f>IFERROR(Table1[[#This Row],[Operating Profit]]/Table1[[#This Row],[Units Sold]],0)</f>
        <v>38.4</v>
      </c>
      <c r="S7689" s="4">
        <f>IFERROR((Table1[[#This Row],[Total Sales]]-Table1[[#This Row],[Operating Profit]])/Table1[[#This Row],[Units Sold]],0)</f>
        <v>25.6</v>
      </c>
      <c r="T7689" s="4" t="str">
        <f>IF(Table1[[#This Row],[Profit per unit]]&gt;$V$8,"Premium","Mass")</f>
        <v>Mass</v>
      </c>
      <c r="U7689" s="4"/>
    </row>
    <row r="7690" spans="2:21" ht="14.25" customHeight="1" x14ac:dyDescent="0.3">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c r="O7690" s="4" t="str">
        <f>TEXT(Table1[[#This Row],[Invoice Date]],"mmm")</f>
        <v>Nov</v>
      </c>
      <c r="P7690" s="4">
        <f>YEAR(Table1[[#This Row],[Invoice Date]])</f>
        <v>2021</v>
      </c>
      <c r="Q7690" s="4">
        <f>IFERROR(Table1[[#This Row],[Total Sales]]/Table1[[#This Row],[Units Sold]],4)</f>
        <v>55</v>
      </c>
      <c r="R7690" s="4">
        <f>IFERROR(Table1[[#This Row],[Operating Profit]]/Table1[[#This Row],[Units Sold]],0)</f>
        <v>31.900000000000002</v>
      </c>
      <c r="S7690" s="4">
        <f>IFERROR((Table1[[#This Row],[Total Sales]]-Table1[[#This Row],[Operating Profit]])/Table1[[#This Row],[Units Sold]],0)</f>
        <v>23.099999999999998</v>
      </c>
      <c r="T7690" s="4" t="str">
        <f>IF(Table1[[#This Row],[Profit per unit]]&gt;$V$8,"Premium","Mass")</f>
        <v>Mass</v>
      </c>
      <c r="U7690" s="4"/>
    </row>
    <row r="7691" spans="2:21" ht="14.25" customHeight="1" x14ac:dyDescent="0.3">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c r="O7691" s="4" t="str">
        <f>TEXT(Table1[[#This Row],[Invoice Date]],"mmm")</f>
        <v>Nov</v>
      </c>
      <c r="P7691" s="4">
        <f>YEAR(Table1[[#This Row],[Invoice Date]])</f>
        <v>2021</v>
      </c>
      <c r="Q7691" s="4">
        <f>IFERROR(Table1[[#This Row],[Total Sales]]/Table1[[#This Row],[Units Sold]],4)</f>
        <v>57</v>
      </c>
      <c r="R7691" s="4">
        <f>IFERROR(Table1[[#This Row],[Operating Profit]]/Table1[[#This Row],[Units Sold]],0)</f>
        <v>27.36</v>
      </c>
      <c r="S7691" s="4">
        <f>IFERROR((Table1[[#This Row],[Total Sales]]-Table1[[#This Row],[Operating Profit]])/Table1[[#This Row],[Units Sold]],0)</f>
        <v>29.64</v>
      </c>
      <c r="T7691" s="4" t="str">
        <f>IF(Table1[[#This Row],[Profit per unit]]&gt;$V$8,"Premium","Mass")</f>
        <v>Mass</v>
      </c>
      <c r="U7691" s="4"/>
    </row>
    <row r="7692" spans="2:21" ht="14.25" customHeight="1" x14ac:dyDescent="0.3">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c r="O7692" s="4" t="str">
        <f>TEXT(Table1[[#This Row],[Invoice Date]],"mmm")</f>
        <v>Nov</v>
      </c>
      <c r="P7692" s="4">
        <f>YEAR(Table1[[#This Row],[Invoice Date]])</f>
        <v>2021</v>
      </c>
      <c r="Q7692" s="4">
        <f>IFERROR(Table1[[#This Row],[Total Sales]]/Table1[[#This Row],[Units Sold]],4)</f>
        <v>55</v>
      </c>
      <c r="R7692" s="4">
        <f>IFERROR(Table1[[#This Row],[Operating Profit]]/Table1[[#This Row],[Units Sold]],0)</f>
        <v>27.5</v>
      </c>
      <c r="S7692" s="4">
        <f>IFERROR((Table1[[#This Row],[Total Sales]]-Table1[[#This Row],[Operating Profit]])/Table1[[#This Row],[Units Sold]],0)</f>
        <v>27.5</v>
      </c>
      <c r="T7692" s="4" t="str">
        <f>IF(Table1[[#This Row],[Profit per unit]]&gt;$V$8,"Premium","Mass")</f>
        <v>Mass</v>
      </c>
      <c r="U7692" s="4"/>
    </row>
    <row r="7693" spans="2:21" ht="14.25" customHeight="1" x14ac:dyDescent="0.3">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c r="O7693" s="4" t="str">
        <f>TEXT(Table1[[#This Row],[Invoice Date]],"mmm")</f>
        <v>Nov</v>
      </c>
      <c r="P7693" s="4">
        <f>YEAR(Table1[[#This Row],[Invoice Date]])</f>
        <v>2021</v>
      </c>
      <c r="Q7693" s="4">
        <f>IFERROR(Table1[[#This Row],[Total Sales]]/Table1[[#This Row],[Units Sold]],4)</f>
        <v>67</v>
      </c>
      <c r="R7693" s="4">
        <f>IFERROR(Table1[[#This Row],[Operating Profit]]/Table1[[#This Row],[Units Sold]],0)</f>
        <v>33.5</v>
      </c>
      <c r="S7693" s="4">
        <f>IFERROR((Table1[[#This Row],[Total Sales]]-Table1[[#This Row],[Operating Profit]])/Table1[[#This Row],[Units Sold]],0)</f>
        <v>33.5</v>
      </c>
      <c r="T7693" s="4" t="str">
        <f>IF(Table1[[#This Row],[Profit per unit]]&gt;$V$8,"Premium","Mass")</f>
        <v>Mass</v>
      </c>
      <c r="U7693" s="4"/>
    </row>
    <row r="7694" spans="2:21" ht="14.25" customHeight="1" x14ac:dyDescent="0.3">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c r="O7694" s="4" t="str">
        <f>TEXT(Table1[[#This Row],[Invoice Date]],"mmm")</f>
        <v>Nov</v>
      </c>
      <c r="P7694" s="4">
        <f>YEAR(Table1[[#This Row],[Invoice Date]])</f>
        <v>2021</v>
      </c>
      <c r="Q7694" s="4">
        <f>IFERROR(Table1[[#This Row],[Total Sales]]/Table1[[#This Row],[Units Sold]],4)</f>
        <v>70</v>
      </c>
      <c r="R7694" s="4">
        <f>IFERROR(Table1[[#This Row],[Operating Profit]]/Table1[[#This Row],[Units Sold]],0)</f>
        <v>37.1</v>
      </c>
      <c r="S7694" s="4">
        <f>IFERROR((Table1[[#This Row],[Total Sales]]-Table1[[#This Row],[Operating Profit]])/Table1[[#This Row],[Units Sold]],0)</f>
        <v>32.9</v>
      </c>
      <c r="T7694" s="4" t="str">
        <f>IF(Table1[[#This Row],[Profit per unit]]&gt;$V$8,"Premium","Mass")</f>
        <v>Mass</v>
      </c>
      <c r="U7694" s="4"/>
    </row>
    <row r="7695" spans="2:21" ht="14.25" customHeight="1" x14ac:dyDescent="0.3">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c r="O7695" s="4" t="str">
        <f>TEXT(Table1[[#This Row],[Invoice Date]],"mmm")</f>
        <v>Dec</v>
      </c>
      <c r="P7695" s="4">
        <f>YEAR(Table1[[#This Row],[Invoice Date]])</f>
        <v>2021</v>
      </c>
      <c r="Q7695" s="4">
        <f>IFERROR(Table1[[#This Row],[Total Sales]]/Table1[[#This Row],[Units Sold]],4)</f>
        <v>64</v>
      </c>
      <c r="R7695" s="4">
        <f>IFERROR(Table1[[#This Row],[Operating Profit]]/Table1[[#This Row],[Units Sold]],0)</f>
        <v>38.4</v>
      </c>
      <c r="S7695" s="4">
        <f>IFERROR((Table1[[#This Row],[Total Sales]]-Table1[[#This Row],[Operating Profit]])/Table1[[#This Row],[Units Sold]],0)</f>
        <v>25.6</v>
      </c>
      <c r="T7695" s="4" t="str">
        <f>IF(Table1[[#This Row],[Profit per unit]]&gt;$V$8,"Premium","Mass")</f>
        <v>Mass</v>
      </c>
      <c r="U7695" s="4"/>
    </row>
    <row r="7696" spans="2:21" ht="14.25" customHeight="1" x14ac:dyDescent="0.3">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c r="O7696" s="4" t="str">
        <f>TEXT(Table1[[#This Row],[Invoice Date]],"mmm")</f>
        <v>Dec</v>
      </c>
      <c r="P7696" s="4">
        <f>YEAR(Table1[[#This Row],[Invoice Date]])</f>
        <v>2021</v>
      </c>
      <c r="Q7696" s="4">
        <f>IFERROR(Table1[[#This Row],[Total Sales]]/Table1[[#This Row],[Units Sold]],4)</f>
        <v>55</v>
      </c>
      <c r="R7696" s="4">
        <f>IFERROR(Table1[[#This Row],[Operating Profit]]/Table1[[#This Row],[Units Sold]],0)</f>
        <v>30.250000000000004</v>
      </c>
      <c r="S7696" s="4">
        <f>IFERROR((Table1[[#This Row],[Total Sales]]-Table1[[#This Row],[Operating Profit]])/Table1[[#This Row],[Units Sold]],0)</f>
        <v>24.749999999999996</v>
      </c>
      <c r="T7696" s="4" t="str">
        <f>IF(Table1[[#This Row],[Profit per unit]]&gt;$V$8,"Premium","Mass")</f>
        <v>Mass</v>
      </c>
      <c r="U7696" s="4"/>
    </row>
    <row r="7697" spans="2:21" ht="14.25" customHeight="1" x14ac:dyDescent="0.3">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c r="O7697" s="4" t="str">
        <f>TEXT(Table1[[#This Row],[Invoice Date]],"mmm")</f>
        <v>Dec</v>
      </c>
      <c r="P7697" s="4">
        <f>YEAR(Table1[[#This Row],[Invoice Date]])</f>
        <v>2021</v>
      </c>
      <c r="Q7697" s="4">
        <f>IFERROR(Table1[[#This Row],[Total Sales]]/Table1[[#This Row],[Units Sold]],4)</f>
        <v>55</v>
      </c>
      <c r="R7697" s="4">
        <f>IFERROR(Table1[[#This Row],[Operating Profit]]/Table1[[#This Row],[Units Sold]],0)</f>
        <v>25.849999999999998</v>
      </c>
      <c r="S7697" s="4">
        <f>IFERROR((Table1[[#This Row],[Total Sales]]-Table1[[#This Row],[Operating Profit]])/Table1[[#This Row],[Units Sold]],0)</f>
        <v>29.150000000000002</v>
      </c>
      <c r="T7697" s="4" t="str">
        <f>IF(Table1[[#This Row],[Profit per unit]]&gt;$V$8,"Premium","Mass")</f>
        <v>Mass</v>
      </c>
      <c r="U7697" s="4"/>
    </row>
    <row r="7698" spans="2:21" ht="14.25" customHeight="1" x14ac:dyDescent="0.3">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c r="O7698" s="4" t="str">
        <f>TEXT(Table1[[#This Row],[Invoice Date]],"mmm")</f>
        <v>Dec</v>
      </c>
      <c r="P7698" s="4">
        <f>YEAR(Table1[[#This Row],[Invoice Date]])</f>
        <v>2021</v>
      </c>
      <c r="Q7698" s="4">
        <f>IFERROR(Table1[[#This Row],[Total Sales]]/Table1[[#This Row],[Units Sold]],4)</f>
        <v>56</v>
      </c>
      <c r="R7698" s="4">
        <f>IFERROR(Table1[[#This Row],[Operating Profit]]/Table1[[#This Row],[Units Sold]],0)</f>
        <v>25.2</v>
      </c>
      <c r="S7698" s="4">
        <f>IFERROR((Table1[[#This Row],[Total Sales]]-Table1[[#This Row],[Operating Profit]])/Table1[[#This Row],[Units Sold]],0)</f>
        <v>30.8</v>
      </c>
      <c r="T7698" s="4" t="str">
        <f>IF(Table1[[#This Row],[Profit per unit]]&gt;$V$8,"Premium","Mass")</f>
        <v>Mass</v>
      </c>
      <c r="U7698" s="4"/>
    </row>
    <row r="7699" spans="2:21" ht="14.25" customHeight="1" x14ac:dyDescent="0.3">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c r="O7699" s="4" t="str">
        <f>TEXT(Table1[[#This Row],[Invoice Date]],"mmm")</f>
        <v>Dec</v>
      </c>
      <c r="P7699" s="4">
        <f>YEAR(Table1[[#This Row],[Invoice Date]])</f>
        <v>2021</v>
      </c>
      <c r="Q7699" s="4">
        <f>IFERROR(Table1[[#This Row],[Total Sales]]/Table1[[#This Row],[Units Sold]],4)</f>
        <v>67</v>
      </c>
      <c r="R7699" s="4">
        <f>IFERROR(Table1[[#This Row],[Operating Profit]]/Table1[[#This Row],[Units Sold]],0)</f>
        <v>32.160000000000004</v>
      </c>
      <c r="S7699" s="4">
        <f>IFERROR((Table1[[#This Row],[Total Sales]]-Table1[[#This Row],[Operating Profit]])/Table1[[#This Row],[Units Sold]],0)</f>
        <v>34.839999999999996</v>
      </c>
      <c r="T7699" s="4" t="str">
        <f>IF(Table1[[#This Row],[Profit per unit]]&gt;$V$8,"Premium","Mass")</f>
        <v>Mass</v>
      </c>
      <c r="U7699" s="4"/>
    </row>
    <row r="7700" spans="2:21" ht="14.25" customHeight="1" x14ac:dyDescent="0.3">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c r="O7700" s="4" t="str">
        <f>TEXT(Table1[[#This Row],[Invoice Date]],"mmm")</f>
        <v>Dec</v>
      </c>
      <c r="P7700" s="4">
        <f>YEAR(Table1[[#This Row],[Invoice Date]])</f>
        <v>2021</v>
      </c>
      <c r="Q7700" s="4">
        <f>IFERROR(Table1[[#This Row],[Total Sales]]/Table1[[#This Row],[Units Sold]],4)</f>
        <v>68</v>
      </c>
      <c r="R7700" s="4">
        <f>IFERROR(Table1[[#This Row],[Operating Profit]]/Table1[[#This Row],[Units Sold]],0)</f>
        <v>35.36</v>
      </c>
      <c r="S7700" s="4">
        <f>IFERROR((Table1[[#This Row],[Total Sales]]-Table1[[#This Row],[Operating Profit]])/Table1[[#This Row],[Units Sold]],0)</f>
        <v>32.64</v>
      </c>
      <c r="T7700" s="4" t="str">
        <f>IF(Table1[[#This Row],[Profit per unit]]&gt;$V$8,"Premium","Mass")</f>
        <v>Mass</v>
      </c>
      <c r="U7700" s="4"/>
    </row>
    <row r="7701" spans="2:21" ht="14.25" customHeight="1" x14ac:dyDescent="0.3">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c r="O7701" s="4" t="str">
        <f>TEXT(Table1[[#This Row],[Invoice Date]],"mmm")</f>
        <v>Jan</v>
      </c>
      <c r="P7701" s="4">
        <f>YEAR(Table1[[#This Row],[Invoice Date]])</f>
        <v>2021</v>
      </c>
      <c r="Q7701" s="4">
        <f>IFERROR(Table1[[#This Row],[Total Sales]]/Table1[[#This Row],[Units Sold]],4)</f>
        <v>49</v>
      </c>
      <c r="R7701" s="4">
        <f>IFERROR(Table1[[#This Row],[Operating Profit]]/Table1[[#This Row],[Units Sold]],0)</f>
        <v>26.950000000000003</v>
      </c>
      <c r="S7701" s="4">
        <f>IFERROR((Table1[[#This Row],[Total Sales]]-Table1[[#This Row],[Operating Profit]])/Table1[[#This Row],[Units Sold]],0)</f>
        <v>22.049999999999997</v>
      </c>
      <c r="T7701" s="4" t="str">
        <f>IF(Table1[[#This Row],[Profit per unit]]&gt;$V$8,"Premium","Mass")</f>
        <v>Mass</v>
      </c>
      <c r="U7701" s="4"/>
    </row>
    <row r="7702" spans="2:21" ht="14.25" customHeight="1" x14ac:dyDescent="0.3">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c r="O7702" s="4" t="str">
        <f>TEXT(Table1[[#This Row],[Invoice Date]],"mmm")</f>
        <v>Jan</v>
      </c>
      <c r="P7702" s="4">
        <f>YEAR(Table1[[#This Row],[Invoice Date]])</f>
        <v>2021</v>
      </c>
      <c r="Q7702" s="4">
        <f>IFERROR(Table1[[#This Row],[Total Sales]]/Table1[[#This Row],[Units Sold]],4)</f>
        <v>45</v>
      </c>
      <c r="R7702" s="4">
        <f>IFERROR(Table1[[#This Row],[Operating Profit]]/Table1[[#This Row],[Units Sold]],0)</f>
        <v>23.849999999999998</v>
      </c>
      <c r="S7702" s="4">
        <f>IFERROR((Table1[[#This Row],[Total Sales]]-Table1[[#This Row],[Operating Profit]])/Table1[[#This Row],[Units Sold]],0)</f>
        <v>21.150000000000002</v>
      </c>
      <c r="T7702" s="4" t="str">
        <f>IF(Table1[[#This Row],[Profit per unit]]&gt;$V$8,"Premium","Mass")</f>
        <v>Mass</v>
      </c>
      <c r="U7702" s="4"/>
    </row>
    <row r="7703" spans="2:21" ht="14.25" customHeight="1" x14ac:dyDescent="0.3">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c r="O7703" s="4" t="str">
        <f>TEXT(Table1[[#This Row],[Invoice Date]],"mmm")</f>
        <v>Jan</v>
      </c>
      <c r="P7703" s="4">
        <f>YEAR(Table1[[#This Row],[Invoice Date]])</f>
        <v>2021</v>
      </c>
      <c r="Q7703" s="4">
        <f>IFERROR(Table1[[#This Row],[Total Sales]]/Table1[[#This Row],[Units Sold]],4)</f>
        <v>38</v>
      </c>
      <c r="R7703" s="4">
        <f>IFERROR(Table1[[#This Row],[Operating Profit]]/Table1[[#This Row],[Units Sold]],0)</f>
        <v>17.099999999999998</v>
      </c>
      <c r="S7703" s="4">
        <f>IFERROR((Table1[[#This Row],[Total Sales]]-Table1[[#This Row],[Operating Profit]])/Table1[[#This Row],[Units Sold]],0)</f>
        <v>20.900000000000002</v>
      </c>
      <c r="T7703" s="4" t="str">
        <f>IF(Table1[[#This Row],[Profit per unit]]&gt;$V$8,"Premium","Mass")</f>
        <v>Mass</v>
      </c>
      <c r="U7703" s="4"/>
    </row>
    <row r="7704" spans="2:21" ht="14.25" customHeight="1" x14ac:dyDescent="0.3">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c r="O7704" s="4" t="str">
        <f>TEXT(Table1[[#This Row],[Invoice Date]],"mmm")</f>
        <v>Jan</v>
      </c>
      <c r="P7704" s="4">
        <f>YEAR(Table1[[#This Row],[Invoice Date]])</f>
        <v>2021</v>
      </c>
      <c r="Q7704" s="4">
        <f>IFERROR(Table1[[#This Row],[Total Sales]]/Table1[[#This Row],[Units Sold]],4)</f>
        <v>43</v>
      </c>
      <c r="R7704" s="4">
        <f>IFERROR(Table1[[#This Row],[Operating Profit]]/Table1[[#This Row],[Units Sold]],0)</f>
        <v>17.2</v>
      </c>
      <c r="S7704" s="4">
        <f>IFERROR((Table1[[#This Row],[Total Sales]]-Table1[[#This Row],[Operating Profit]])/Table1[[#This Row],[Units Sold]],0)</f>
        <v>25.8</v>
      </c>
      <c r="T7704" s="4" t="str">
        <f>IF(Table1[[#This Row],[Profit per unit]]&gt;$V$8,"Premium","Mass")</f>
        <v>Mass</v>
      </c>
      <c r="U7704" s="4"/>
    </row>
    <row r="7705" spans="2:21" ht="14.25" customHeight="1" x14ac:dyDescent="0.3">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c r="O7705" s="4" t="str">
        <f>TEXT(Table1[[#This Row],[Invoice Date]],"mmm")</f>
        <v>Jan</v>
      </c>
      <c r="P7705" s="4">
        <f>YEAR(Table1[[#This Row],[Invoice Date]])</f>
        <v>2021</v>
      </c>
      <c r="Q7705" s="4">
        <f>IFERROR(Table1[[#This Row],[Total Sales]]/Table1[[#This Row],[Units Sold]],4)</f>
        <v>59</v>
      </c>
      <c r="R7705" s="4">
        <f>IFERROR(Table1[[#This Row],[Operating Profit]]/Table1[[#This Row],[Units Sold]],0)</f>
        <v>25.96</v>
      </c>
      <c r="S7705" s="4">
        <f>IFERROR((Table1[[#This Row],[Total Sales]]-Table1[[#This Row],[Operating Profit]])/Table1[[#This Row],[Units Sold]],0)</f>
        <v>33.04</v>
      </c>
      <c r="T7705" s="4" t="str">
        <f>IF(Table1[[#This Row],[Profit per unit]]&gt;$V$8,"Premium","Mass")</f>
        <v>Mass</v>
      </c>
      <c r="U7705" s="4"/>
    </row>
    <row r="7706" spans="2:21" ht="14.25" customHeight="1" x14ac:dyDescent="0.3">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c r="O7706" s="4" t="str">
        <f>TEXT(Table1[[#This Row],[Invoice Date]],"mmm")</f>
        <v>Jan</v>
      </c>
      <c r="P7706" s="4">
        <f>YEAR(Table1[[#This Row],[Invoice Date]])</f>
        <v>2021</v>
      </c>
      <c r="Q7706" s="4">
        <f>IFERROR(Table1[[#This Row],[Total Sales]]/Table1[[#This Row],[Units Sold]],4)</f>
        <v>49</v>
      </c>
      <c r="R7706" s="4">
        <f>IFERROR(Table1[[#This Row],[Operating Profit]]/Table1[[#This Row],[Units Sold]],0)</f>
        <v>22.049999999999997</v>
      </c>
      <c r="S7706" s="4">
        <f>IFERROR((Table1[[#This Row],[Total Sales]]-Table1[[#This Row],[Operating Profit]])/Table1[[#This Row],[Units Sold]],0)</f>
        <v>26.950000000000003</v>
      </c>
      <c r="T7706" s="4" t="str">
        <f>IF(Table1[[#This Row],[Profit per unit]]&gt;$V$8,"Premium","Mass")</f>
        <v>Mass</v>
      </c>
      <c r="U7706" s="4"/>
    </row>
    <row r="7707" spans="2:21" ht="14.25" customHeight="1" x14ac:dyDescent="0.3">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c r="O7707" s="4" t="str">
        <f>TEXT(Table1[[#This Row],[Invoice Date]],"mmm")</f>
        <v>Feb</v>
      </c>
      <c r="P7707" s="4">
        <f>YEAR(Table1[[#This Row],[Invoice Date]])</f>
        <v>2021</v>
      </c>
      <c r="Q7707" s="4">
        <f>IFERROR(Table1[[#This Row],[Total Sales]]/Table1[[#This Row],[Units Sold]],4)</f>
        <v>49</v>
      </c>
      <c r="R7707" s="4">
        <f>IFERROR(Table1[[#This Row],[Operating Profit]]/Table1[[#This Row],[Units Sold]],0)</f>
        <v>25.970000000000002</v>
      </c>
      <c r="S7707" s="4">
        <f>IFERROR((Table1[[#This Row],[Total Sales]]-Table1[[#This Row],[Operating Profit]])/Table1[[#This Row],[Units Sold]],0)</f>
        <v>23.029999999999998</v>
      </c>
      <c r="T7707" s="4" t="str">
        <f>IF(Table1[[#This Row],[Profit per unit]]&gt;$V$8,"Premium","Mass")</f>
        <v>Mass</v>
      </c>
      <c r="U7707" s="4"/>
    </row>
    <row r="7708" spans="2:21" ht="14.25" customHeight="1" x14ac:dyDescent="0.3">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c r="O7708" s="4" t="str">
        <f>TEXT(Table1[[#This Row],[Invoice Date]],"mmm")</f>
        <v>Feb</v>
      </c>
      <c r="P7708" s="4">
        <f>YEAR(Table1[[#This Row],[Invoice Date]])</f>
        <v>2021</v>
      </c>
      <c r="Q7708" s="4">
        <f>IFERROR(Table1[[#This Row],[Total Sales]]/Table1[[#This Row],[Units Sold]],4)</f>
        <v>45</v>
      </c>
      <c r="R7708" s="4">
        <f>IFERROR(Table1[[#This Row],[Operating Profit]]/Table1[[#This Row],[Units Sold]],0)</f>
        <v>22.95</v>
      </c>
      <c r="S7708" s="4">
        <f>IFERROR((Table1[[#This Row],[Total Sales]]-Table1[[#This Row],[Operating Profit]])/Table1[[#This Row],[Units Sold]],0)</f>
        <v>22.05</v>
      </c>
      <c r="T7708" s="4" t="str">
        <f>IF(Table1[[#This Row],[Profit per unit]]&gt;$V$8,"Premium","Mass")</f>
        <v>Mass</v>
      </c>
      <c r="U7708" s="4"/>
    </row>
    <row r="7709" spans="2:21" ht="14.25" customHeight="1" x14ac:dyDescent="0.3">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c r="O7709" s="4" t="str">
        <f>TEXT(Table1[[#This Row],[Invoice Date]],"mmm")</f>
        <v>Feb</v>
      </c>
      <c r="P7709" s="4">
        <f>YEAR(Table1[[#This Row],[Invoice Date]])</f>
        <v>2021</v>
      </c>
      <c r="Q7709" s="4">
        <f>IFERROR(Table1[[#This Row],[Total Sales]]/Table1[[#This Row],[Units Sold]],4)</f>
        <v>39</v>
      </c>
      <c r="R7709" s="4">
        <f>IFERROR(Table1[[#This Row],[Operating Profit]]/Table1[[#This Row],[Units Sold]],0)</f>
        <v>17.16</v>
      </c>
      <c r="S7709" s="4">
        <f>IFERROR((Table1[[#This Row],[Total Sales]]-Table1[[#This Row],[Operating Profit]])/Table1[[#This Row],[Units Sold]],0)</f>
        <v>21.84</v>
      </c>
      <c r="T7709" s="4" t="str">
        <f>IF(Table1[[#This Row],[Profit per unit]]&gt;$V$8,"Premium","Mass")</f>
        <v>Mass</v>
      </c>
      <c r="U7709" s="4"/>
    </row>
    <row r="7710" spans="2:21" ht="14.25" customHeight="1" x14ac:dyDescent="0.3">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c r="O7710" s="4" t="str">
        <f>TEXT(Table1[[#This Row],[Invoice Date]],"mmm")</f>
        <v>Feb</v>
      </c>
      <c r="P7710" s="4">
        <f>YEAR(Table1[[#This Row],[Invoice Date]])</f>
        <v>2021</v>
      </c>
      <c r="Q7710" s="4">
        <f>IFERROR(Table1[[#This Row],[Total Sales]]/Table1[[#This Row],[Units Sold]],4)</f>
        <v>42</v>
      </c>
      <c r="R7710" s="4">
        <f>IFERROR(Table1[[#This Row],[Operating Profit]]/Table1[[#This Row],[Units Sold]],0)</f>
        <v>18.059999999999999</v>
      </c>
      <c r="S7710" s="4">
        <f>IFERROR((Table1[[#This Row],[Total Sales]]-Table1[[#This Row],[Operating Profit]])/Table1[[#This Row],[Units Sold]],0)</f>
        <v>23.94</v>
      </c>
      <c r="T7710" s="4" t="str">
        <f>IF(Table1[[#This Row],[Profit per unit]]&gt;$V$8,"Premium","Mass")</f>
        <v>Mass</v>
      </c>
      <c r="U7710" s="4"/>
    </row>
    <row r="7711" spans="2:21" ht="14.25" customHeight="1" x14ac:dyDescent="0.3">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c r="O7711" s="4" t="str">
        <f>TEXT(Table1[[#This Row],[Invoice Date]],"mmm")</f>
        <v>Feb</v>
      </c>
      <c r="P7711" s="4">
        <f>YEAR(Table1[[#This Row],[Invoice Date]])</f>
        <v>2021</v>
      </c>
      <c r="Q7711" s="4">
        <f>IFERROR(Table1[[#This Row],[Total Sales]]/Table1[[#This Row],[Units Sold]],4)</f>
        <v>56</v>
      </c>
      <c r="R7711" s="4">
        <f>IFERROR(Table1[[#This Row],[Operating Profit]]/Table1[[#This Row],[Units Sold]],0)</f>
        <v>24.08</v>
      </c>
      <c r="S7711" s="4">
        <f>IFERROR((Table1[[#This Row],[Total Sales]]-Table1[[#This Row],[Operating Profit]])/Table1[[#This Row],[Units Sold]],0)</f>
        <v>31.92</v>
      </c>
      <c r="T7711" s="4" t="str">
        <f>IF(Table1[[#This Row],[Profit per unit]]&gt;$V$8,"Premium","Mass")</f>
        <v>Mass</v>
      </c>
      <c r="U7711" s="4"/>
    </row>
    <row r="7712" spans="2:21" ht="14.25" customHeight="1" x14ac:dyDescent="0.3">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c r="O7712" s="4" t="str">
        <f>TEXT(Table1[[#This Row],[Invoice Date]],"mmm")</f>
        <v>Feb</v>
      </c>
      <c r="P7712" s="4">
        <f>YEAR(Table1[[#This Row],[Invoice Date]])</f>
        <v>2021</v>
      </c>
      <c r="Q7712" s="4">
        <f>IFERROR(Table1[[#This Row],[Total Sales]]/Table1[[#This Row],[Units Sold]],4)</f>
        <v>46</v>
      </c>
      <c r="R7712" s="4">
        <f>IFERROR(Table1[[#This Row],[Operating Profit]]/Table1[[#This Row],[Units Sold]],0)</f>
        <v>22.080000000000002</v>
      </c>
      <c r="S7712" s="4">
        <f>IFERROR((Table1[[#This Row],[Total Sales]]-Table1[[#This Row],[Operating Profit]])/Table1[[#This Row],[Units Sold]],0)</f>
        <v>23.919999999999998</v>
      </c>
      <c r="T7712" s="4" t="str">
        <f>IF(Table1[[#This Row],[Profit per unit]]&gt;$V$8,"Premium","Mass")</f>
        <v>Mass</v>
      </c>
      <c r="U7712" s="4"/>
    </row>
    <row r="7713" spans="2:21" ht="14.25" customHeight="1" x14ac:dyDescent="0.3">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c r="O7713" s="4" t="str">
        <f>TEXT(Table1[[#This Row],[Invoice Date]],"mmm")</f>
        <v>Mar</v>
      </c>
      <c r="P7713" s="4">
        <f>YEAR(Table1[[#This Row],[Invoice Date]])</f>
        <v>2021</v>
      </c>
      <c r="Q7713" s="4">
        <f>IFERROR(Table1[[#This Row],[Total Sales]]/Table1[[#This Row],[Units Sold]],4)</f>
        <v>49</v>
      </c>
      <c r="R7713" s="4">
        <f>IFERROR(Table1[[#This Row],[Operating Profit]]/Table1[[#This Row],[Units Sold]],0)</f>
        <v>24.5</v>
      </c>
      <c r="S7713" s="4">
        <f>IFERROR((Table1[[#This Row],[Total Sales]]-Table1[[#This Row],[Operating Profit]])/Table1[[#This Row],[Units Sold]],0)</f>
        <v>24.5</v>
      </c>
      <c r="T7713" s="4" t="str">
        <f>IF(Table1[[#This Row],[Profit per unit]]&gt;$V$8,"Premium","Mass")</f>
        <v>Mass</v>
      </c>
      <c r="U7713" s="4"/>
    </row>
    <row r="7714" spans="2:21" ht="14.25" customHeight="1" x14ac:dyDescent="0.3">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c r="O7714" s="4" t="str">
        <f>TEXT(Table1[[#This Row],[Invoice Date]],"mmm")</f>
        <v>Mar</v>
      </c>
      <c r="P7714" s="4">
        <f>YEAR(Table1[[#This Row],[Invoice Date]])</f>
        <v>2021</v>
      </c>
      <c r="Q7714" s="4">
        <f>IFERROR(Table1[[#This Row],[Total Sales]]/Table1[[#This Row],[Units Sold]],4)</f>
        <v>49</v>
      </c>
      <c r="R7714" s="4">
        <f>IFERROR(Table1[[#This Row],[Operating Profit]]/Table1[[#This Row],[Units Sold]],0)</f>
        <v>24.99</v>
      </c>
      <c r="S7714" s="4">
        <f>IFERROR((Table1[[#This Row],[Total Sales]]-Table1[[#This Row],[Operating Profit]])/Table1[[#This Row],[Units Sold]],0)</f>
        <v>24.01</v>
      </c>
      <c r="T7714" s="4" t="str">
        <f>IF(Table1[[#This Row],[Profit per unit]]&gt;$V$8,"Premium","Mass")</f>
        <v>Mass</v>
      </c>
      <c r="U7714" s="4"/>
    </row>
    <row r="7715" spans="2:21" ht="14.25" customHeight="1" x14ac:dyDescent="0.3">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c r="O7715" s="4" t="str">
        <f>TEXT(Table1[[#This Row],[Invoice Date]],"mmm")</f>
        <v>Mar</v>
      </c>
      <c r="P7715" s="4">
        <f>YEAR(Table1[[#This Row],[Invoice Date]])</f>
        <v>2021</v>
      </c>
      <c r="Q7715" s="4">
        <f>IFERROR(Table1[[#This Row],[Total Sales]]/Table1[[#This Row],[Units Sold]],4)</f>
        <v>38</v>
      </c>
      <c r="R7715" s="4">
        <f>IFERROR(Table1[[#This Row],[Operating Profit]]/Table1[[#This Row],[Units Sold]],0)</f>
        <v>15.58</v>
      </c>
      <c r="S7715" s="4">
        <f>IFERROR((Table1[[#This Row],[Total Sales]]-Table1[[#This Row],[Operating Profit]])/Table1[[#This Row],[Units Sold]],0)</f>
        <v>22.42</v>
      </c>
      <c r="T7715" s="4" t="str">
        <f>IF(Table1[[#This Row],[Profit per unit]]&gt;$V$8,"Premium","Mass")</f>
        <v>Mass</v>
      </c>
      <c r="U7715" s="4"/>
    </row>
    <row r="7716" spans="2:21" ht="14.25" customHeight="1" x14ac:dyDescent="0.3">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c r="O7716" s="4" t="str">
        <f>TEXT(Table1[[#This Row],[Invoice Date]],"mmm")</f>
        <v>Mar</v>
      </c>
      <c r="P7716" s="4">
        <f>YEAR(Table1[[#This Row],[Invoice Date]])</f>
        <v>2021</v>
      </c>
      <c r="Q7716" s="4">
        <f>IFERROR(Table1[[#This Row],[Total Sales]]/Table1[[#This Row],[Units Sold]],4)</f>
        <v>44</v>
      </c>
      <c r="R7716" s="4">
        <f>IFERROR(Table1[[#This Row],[Operating Profit]]/Table1[[#This Row],[Units Sold]],0)</f>
        <v>18.48</v>
      </c>
      <c r="S7716" s="4">
        <f>IFERROR((Table1[[#This Row],[Total Sales]]-Table1[[#This Row],[Operating Profit]])/Table1[[#This Row],[Units Sold]],0)</f>
        <v>25.52</v>
      </c>
      <c r="T7716" s="4" t="str">
        <f>IF(Table1[[#This Row],[Profit per unit]]&gt;$V$8,"Premium","Mass")</f>
        <v>Mass</v>
      </c>
      <c r="U7716" s="4"/>
    </row>
    <row r="7717" spans="2:21" ht="14.25" customHeight="1" x14ac:dyDescent="0.3">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c r="O7717" s="4" t="str">
        <f>TEXT(Table1[[#This Row],[Invoice Date]],"mmm")</f>
        <v>Mar</v>
      </c>
      <c r="P7717" s="4">
        <f>YEAR(Table1[[#This Row],[Invoice Date]])</f>
        <v>2021</v>
      </c>
      <c r="Q7717" s="4">
        <f>IFERROR(Table1[[#This Row],[Total Sales]]/Table1[[#This Row],[Units Sold]],4)</f>
        <v>58</v>
      </c>
      <c r="R7717" s="4">
        <f>IFERROR(Table1[[#This Row],[Operating Profit]]/Table1[[#This Row],[Units Sold]],0)</f>
        <v>26.099999999999998</v>
      </c>
      <c r="S7717" s="4">
        <f>IFERROR((Table1[[#This Row],[Total Sales]]-Table1[[#This Row],[Operating Profit]])/Table1[[#This Row],[Units Sold]],0)</f>
        <v>31.900000000000002</v>
      </c>
      <c r="T7717" s="4" t="str">
        <f>IF(Table1[[#This Row],[Profit per unit]]&gt;$V$8,"Premium","Mass")</f>
        <v>Mass</v>
      </c>
      <c r="U7717" s="4"/>
    </row>
    <row r="7718" spans="2:21" ht="14.25" customHeight="1" x14ac:dyDescent="0.3">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c r="O7718" s="4" t="str">
        <f>TEXT(Table1[[#This Row],[Invoice Date]],"mmm")</f>
        <v>Mar</v>
      </c>
      <c r="P7718" s="4">
        <f>YEAR(Table1[[#This Row],[Invoice Date]])</f>
        <v>2021</v>
      </c>
      <c r="Q7718" s="4">
        <f>IFERROR(Table1[[#This Row],[Total Sales]]/Table1[[#This Row],[Units Sold]],4)</f>
        <v>45</v>
      </c>
      <c r="R7718" s="4">
        <f>IFERROR(Table1[[#This Row],[Operating Profit]]/Table1[[#This Row],[Units Sold]],0)</f>
        <v>21.15</v>
      </c>
      <c r="S7718" s="4">
        <f>IFERROR((Table1[[#This Row],[Total Sales]]-Table1[[#This Row],[Operating Profit]])/Table1[[#This Row],[Units Sold]],0)</f>
        <v>23.85</v>
      </c>
      <c r="T7718" s="4" t="str">
        <f>IF(Table1[[#This Row],[Profit per unit]]&gt;$V$8,"Premium","Mass")</f>
        <v>Mass</v>
      </c>
      <c r="U7718" s="4"/>
    </row>
    <row r="7719" spans="2:21" ht="14.25" customHeight="1" x14ac:dyDescent="0.3">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c r="O7719" s="4" t="str">
        <f>TEXT(Table1[[#This Row],[Invoice Date]],"mmm")</f>
        <v>Apr</v>
      </c>
      <c r="P7719" s="4">
        <f>YEAR(Table1[[#This Row],[Invoice Date]])</f>
        <v>2021</v>
      </c>
      <c r="Q7719" s="4">
        <f>IFERROR(Table1[[#This Row],[Total Sales]]/Table1[[#This Row],[Units Sold]],4)</f>
        <v>48</v>
      </c>
      <c r="R7719" s="4">
        <f>IFERROR(Table1[[#This Row],[Operating Profit]]/Table1[[#This Row],[Units Sold]],0)</f>
        <v>25.44</v>
      </c>
      <c r="S7719" s="4">
        <f>IFERROR((Table1[[#This Row],[Total Sales]]-Table1[[#This Row],[Operating Profit]])/Table1[[#This Row],[Units Sold]],0)</f>
        <v>22.56</v>
      </c>
      <c r="T7719" s="4" t="str">
        <f>IF(Table1[[#This Row],[Profit per unit]]&gt;$V$8,"Premium","Mass")</f>
        <v>Mass</v>
      </c>
      <c r="U7719" s="4"/>
    </row>
    <row r="7720" spans="2:21" ht="14.25" customHeight="1" x14ac:dyDescent="0.3">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c r="O7720" s="4" t="str">
        <f>TEXT(Table1[[#This Row],[Invoice Date]],"mmm")</f>
        <v>Apr</v>
      </c>
      <c r="P7720" s="4">
        <f>YEAR(Table1[[#This Row],[Invoice Date]])</f>
        <v>2021</v>
      </c>
      <c r="Q7720" s="4">
        <f>IFERROR(Table1[[#This Row],[Total Sales]]/Table1[[#This Row],[Units Sold]],4)</f>
        <v>49</v>
      </c>
      <c r="R7720" s="4">
        <f>IFERROR(Table1[[#This Row],[Operating Profit]]/Table1[[#This Row],[Units Sold]],0)</f>
        <v>26.950000000000003</v>
      </c>
      <c r="S7720" s="4">
        <f>IFERROR((Table1[[#This Row],[Total Sales]]-Table1[[#This Row],[Operating Profit]])/Table1[[#This Row],[Units Sold]],0)</f>
        <v>22.049999999999997</v>
      </c>
      <c r="T7720" s="4" t="str">
        <f>IF(Table1[[#This Row],[Profit per unit]]&gt;$V$8,"Premium","Mass")</f>
        <v>Mass</v>
      </c>
      <c r="U7720" s="4"/>
    </row>
    <row r="7721" spans="2:21" ht="14.25" customHeight="1" x14ac:dyDescent="0.3">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c r="O7721" s="4" t="str">
        <f>TEXT(Table1[[#This Row],[Invoice Date]],"mmm")</f>
        <v>Apr</v>
      </c>
      <c r="P7721" s="4">
        <f>YEAR(Table1[[#This Row],[Invoice Date]])</f>
        <v>2021</v>
      </c>
      <c r="Q7721" s="4">
        <f>IFERROR(Table1[[#This Row],[Total Sales]]/Table1[[#This Row],[Units Sold]],4)</f>
        <v>38</v>
      </c>
      <c r="R7721" s="4">
        <f>IFERROR(Table1[[#This Row],[Operating Profit]]/Table1[[#This Row],[Units Sold]],0)</f>
        <v>16.72</v>
      </c>
      <c r="S7721" s="4">
        <f>IFERROR((Table1[[#This Row],[Total Sales]]-Table1[[#This Row],[Operating Profit]])/Table1[[#This Row],[Units Sold]],0)</f>
        <v>21.28</v>
      </c>
      <c r="T7721" s="4" t="str">
        <f>IF(Table1[[#This Row],[Profit per unit]]&gt;$V$8,"Premium","Mass")</f>
        <v>Mass</v>
      </c>
      <c r="U7721" s="4"/>
    </row>
    <row r="7722" spans="2:21" ht="14.25" customHeight="1" x14ac:dyDescent="0.3">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c r="O7722" s="4" t="str">
        <f>TEXT(Table1[[#This Row],[Invoice Date]],"mmm")</f>
        <v>Apr</v>
      </c>
      <c r="P7722" s="4">
        <f>YEAR(Table1[[#This Row],[Invoice Date]])</f>
        <v>2021</v>
      </c>
      <c r="Q7722" s="4">
        <f>IFERROR(Table1[[#This Row],[Total Sales]]/Table1[[#This Row],[Units Sold]],4)</f>
        <v>44</v>
      </c>
      <c r="R7722" s="4">
        <f>IFERROR(Table1[[#This Row],[Operating Profit]]/Table1[[#This Row],[Units Sold]],0)</f>
        <v>18.04</v>
      </c>
      <c r="S7722" s="4">
        <f>IFERROR((Table1[[#This Row],[Total Sales]]-Table1[[#This Row],[Operating Profit]])/Table1[[#This Row],[Units Sold]],0)</f>
        <v>25.96</v>
      </c>
      <c r="T7722" s="4" t="str">
        <f>IF(Table1[[#This Row],[Profit per unit]]&gt;$V$8,"Premium","Mass")</f>
        <v>Mass</v>
      </c>
      <c r="U7722" s="4"/>
    </row>
    <row r="7723" spans="2:21" ht="14.25" customHeight="1" x14ac:dyDescent="0.3">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c r="O7723" s="4" t="str">
        <f>TEXT(Table1[[#This Row],[Invoice Date]],"mmm")</f>
        <v>Apr</v>
      </c>
      <c r="P7723" s="4">
        <f>YEAR(Table1[[#This Row],[Invoice Date]])</f>
        <v>2021</v>
      </c>
      <c r="Q7723" s="4">
        <f>IFERROR(Table1[[#This Row],[Total Sales]]/Table1[[#This Row],[Units Sold]],4)</f>
        <v>57</v>
      </c>
      <c r="R7723" s="4">
        <f>IFERROR(Table1[[#This Row],[Operating Profit]]/Table1[[#This Row],[Units Sold]],0)</f>
        <v>25.649999999999995</v>
      </c>
      <c r="S7723" s="4">
        <f>IFERROR((Table1[[#This Row],[Total Sales]]-Table1[[#This Row],[Operating Profit]])/Table1[[#This Row],[Units Sold]],0)</f>
        <v>31.350000000000005</v>
      </c>
      <c r="T7723" s="4" t="str">
        <f>IF(Table1[[#This Row],[Profit per unit]]&gt;$V$8,"Premium","Mass")</f>
        <v>Mass</v>
      </c>
      <c r="U7723" s="4"/>
    </row>
    <row r="7724" spans="2:21" ht="14.25" customHeight="1" x14ac:dyDescent="0.3">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c r="O7724" s="4" t="str">
        <f>TEXT(Table1[[#This Row],[Invoice Date]],"mmm")</f>
        <v>Apr</v>
      </c>
      <c r="P7724" s="4">
        <f>YEAR(Table1[[#This Row],[Invoice Date]])</f>
        <v>2021</v>
      </c>
      <c r="Q7724" s="4">
        <f>IFERROR(Table1[[#This Row],[Total Sales]]/Table1[[#This Row],[Units Sold]],4)</f>
        <v>46</v>
      </c>
      <c r="R7724" s="4">
        <f>IFERROR(Table1[[#This Row],[Operating Profit]]/Table1[[#This Row],[Units Sold]],0)</f>
        <v>21.159999999999997</v>
      </c>
      <c r="S7724" s="4">
        <f>IFERROR((Table1[[#This Row],[Total Sales]]-Table1[[#This Row],[Operating Profit]])/Table1[[#This Row],[Units Sold]],0)</f>
        <v>24.840000000000003</v>
      </c>
      <c r="T7724" s="4" t="str">
        <f>IF(Table1[[#This Row],[Profit per unit]]&gt;$V$8,"Premium","Mass")</f>
        <v>Mass</v>
      </c>
      <c r="U7724" s="4"/>
    </row>
    <row r="7725" spans="2:21" ht="14.25" customHeight="1" x14ac:dyDescent="0.3">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c r="O7725" s="4" t="str">
        <f>TEXT(Table1[[#This Row],[Invoice Date]],"mmm")</f>
        <v>May</v>
      </c>
      <c r="P7725" s="4">
        <f>YEAR(Table1[[#This Row],[Invoice Date]])</f>
        <v>2021</v>
      </c>
      <c r="Q7725" s="4">
        <f>IFERROR(Table1[[#This Row],[Total Sales]]/Table1[[#This Row],[Units Sold]],4)</f>
        <v>64</v>
      </c>
      <c r="R7725" s="4">
        <f>IFERROR(Table1[[#This Row],[Operating Profit]]/Table1[[#This Row],[Units Sold]],0)</f>
        <v>33.92</v>
      </c>
      <c r="S7725" s="4">
        <f>IFERROR((Table1[[#This Row],[Total Sales]]-Table1[[#This Row],[Operating Profit]])/Table1[[#This Row],[Units Sold]],0)</f>
        <v>30.080000000000002</v>
      </c>
      <c r="T7725" s="4" t="str">
        <f>IF(Table1[[#This Row],[Profit per unit]]&gt;$V$8,"Premium","Mass")</f>
        <v>Mass</v>
      </c>
      <c r="U7725" s="4"/>
    </row>
    <row r="7726" spans="2:21" ht="14.25" customHeight="1" x14ac:dyDescent="0.3">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c r="O7726" s="4" t="str">
        <f>TEXT(Table1[[#This Row],[Invoice Date]],"mmm")</f>
        <v>May</v>
      </c>
      <c r="P7726" s="4">
        <f>YEAR(Table1[[#This Row],[Invoice Date]])</f>
        <v>2021</v>
      </c>
      <c r="Q7726" s="4">
        <f>IFERROR(Table1[[#This Row],[Total Sales]]/Table1[[#This Row],[Units Sold]],4)</f>
        <v>54</v>
      </c>
      <c r="R7726" s="4">
        <f>IFERROR(Table1[[#This Row],[Operating Profit]]/Table1[[#This Row],[Units Sold]],0)</f>
        <v>29.16</v>
      </c>
      <c r="S7726" s="4">
        <f>IFERROR((Table1[[#This Row],[Total Sales]]-Table1[[#This Row],[Operating Profit]])/Table1[[#This Row],[Units Sold]],0)</f>
        <v>24.84</v>
      </c>
      <c r="T7726" s="4" t="str">
        <f>IF(Table1[[#This Row],[Profit per unit]]&gt;$V$8,"Premium","Mass")</f>
        <v>Mass</v>
      </c>
      <c r="U7726" s="4"/>
    </row>
    <row r="7727" spans="2:21" ht="14.25" customHeight="1" x14ac:dyDescent="0.3">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c r="O7727" s="4" t="str">
        <f>TEXT(Table1[[#This Row],[Invoice Date]],"mmm")</f>
        <v>May</v>
      </c>
      <c r="P7727" s="4">
        <f>YEAR(Table1[[#This Row],[Invoice Date]])</f>
        <v>2021</v>
      </c>
      <c r="Q7727" s="4">
        <f>IFERROR(Table1[[#This Row],[Total Sales]]/Table1[[#This Row],[Units Sold]],4)</f>
        <v>51</v>
      </c>
      <c r="R7727" s="4">
        <f>IFERROR(Table1[[#This Row],[Operating Profit]]/Table1[[#This Row],[Units Sold]],0)</f>
        <v>21.419999999999998</v>
      </c>
      <c r="S7727" s="4">
        <f>IFERROR((Table1[[#This Row],[Total Sales]]-Table1[[#This Row],[Operating Profit]])/Table1[[#This Row],[Units Sold]],0)</f>
        <v>29.580000000000002</v>
      </c>
      <c r="T7727" s="4" t="str">
        <f>IF(Table1[[#This Row],[Profit per unit]]&gt;$V$8,"Premium","Mass")</f>
        <v>Mass</v>
      </c>
      <c r="U7727" s="4"/>
    </row>
    <row r="7728" spans="2:21" ht="14.25" customHeight="1" x14ac:dyDescent="0.3">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c r="O7728" s="4" t="str">
        <f>TEXT(Table1[[#This Row],[Invoice Date]],"mmm")</f>
        <v>May</v>
      </c>
      <c r="P7728" s="4">
        <f>YEAR(Table1[[#This Row],[Invoice Date]])</f>
        <v>2021</v>
      </c>
      <c r="Q7728" s="4">
        <f>IFERROR(Table1[[#This Row],[Total Sales]]/Table1[[#This Row],[Units Sold]],4)</f>
        <v>52</v>
      </c>
      <c r="R7728" s="4">
        <f>IFERROR(Table1[[#This Row],[Operating Profit]]/Table1[[#This Row],[Units Sold]],0)</f>
        <v>20.8</v>
      </c>
      <c r="S7728" s="4">
        <f>IFERROR((Table1[[#This Row],[Total Sales]]-Table1[[#This Row],[Operating Profit]])/Table1[[#This Row],[Units Sold]],0)</f>
        <v>31.2</v>
      </c>
      <c r="T7728" s="4" t="str">
        <f>IF(Table1[[#This Row],[Profit per unit]]&gt;$V$8,"Premium","Mass")</f>
        <v>Mass</v>
      </c>
      <c r="U7728" s="4"/>
    </row>
    <row r="7729" spans="2:21" ht="14.25" customHeight="1" x14ac:dyDescent="0.3">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c r="O7729" s="4" t="str">
        <f>TEXT(Table1[[#This Row],[Invoice Date]],"mmm")</f>
        <v>May</v>
      </c>
      <c r="P7729" s="4">
        <f>YEAR(Table1[[#This Row],[Invoice Date]])</f>
        <v>2021</v>
      </c>
      <c r="Q7729" s="4">
        <f>IFERROR(Table1[[#This Row],[Total Sales]]/Table1[[#This Row],[Units Sold]],4)</f>
        <v>63</v>
      </c>
      <c r="R7729" s="4">
        <f>IFERROR(Table1[[#This Row],[Operating Profit]]/Table1[[#This Row],[Units Sold]],0)</f>
        <v>28.349999999999998</v>
      </c>
      <c r="S7729" s="4">
        <f>IFERROR((Table1[[#This Row],[Total Sales]]-Table1[[#This Row],[Operating Profit]])/Table1[[#This Row],[Units Sold]],0)</f>
        <v>34.650000000000006</v>
      </c>
      <c r="T7729" s="4" t="str">
        <f>IF(Table1[[#This Row],[Profit per unit]]&gt;$V$8,"Premium","Mass")</f>
        <v>Mass</v>
      </c>
      <c r="U7729" s="4"/>
    </row>
    <row r="7730" spans="2:21" ht="14.25" customHeight="1" x14ac:dyDescent="0.3">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c r="O7730" s="4" t="str">
        <f>TEXT(Table1[[#This Row],[Invoice Date]],"mmm")</f>
        <v>May</v>
      </c>
      <c r="P7730" s="4">
        <f>YEAR(Table1[[#This Row],[Invoice Date]])</f>
        <v>2021</v>
      </c>
      <c r="Q7730" s="4">
        <f>IFERROR(Table1[[#This Row],[Total Sales]]/Table1[[#This Row],[Units Sold]],4)</f>
        <v>65</v>
      </c>
      <c r="R7730" s="4">
        <f>IFERROR(Table1[[#This Row],[Operating Profit]]/Table1[[#This Row],[Units Sold]],0)</f>
        <v>29.899999999999995</v>
      </c>
      <c r="S7730" s="4">
        <f>IFERROR((Table1[[#This Row],[Total Sales]]-Table1[[#This Row],[Operating Profit]])/Table1[[#This Row],[Units Sold]],0)</f>
        <v>35.1</v>
      </c>
      <c r="T7730" s="4" t="str">
        <f>IF(Table1[[#This Row],[Profit per unit]]&gt;$V$8,"Premium","Mass")</f>
        <v>Mass</v>
      </c>
      <c r="U7730" s="4"/>
    </row>
    <row r="7731" spans="2:21" ht="14.25" customHeight="1" x14ac:dyDescent="0.3">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c r="O7731" s="4" t="str">
        <f>TEXT(Table1[[#This Row],[Invoice Date]],"mmm")</f>
        <v>Jun</v>
      </c>
      <c r="P7731" s="4">
        <f>YEAR(Table1[[#This Row],[Invoice Date]])</f>
        <v>2021</v>
      </c>
      <c r="Q7731" s="4">
        <f>IFERROR(Table1[[#This Row],[Total Sales]]/Table1[[#This Row],[Units Sold]],4)</f>
        <v>59</v>
      </c>
      <c r="R7731" s="4">
        <f>IFERROR(Table1[[#This Row],[Operating Profit]]/Table1[[#This Row],[Units Sold]],0)</f>
        <v>31.27</v>
      </c>
      <c r="S7731" s="4">
        <f>IFERROR((Table1[[#This Row],[Total Sales]]-Table1[[#This Row],[Operating Profit]])/Table1[[#This Row],[Units Sold]],0)</f>
        <v>27.73</v>
      </c>
      <c r="T7731" s="4" t="str">
        <f>IF(Table1[[#This Row],[Profit per unit]]&gt;$V$8,"Premium","Mass")</f>
        <v>Mass</v>
      </c>
      <c r="U7731" s="4"/>
    </row>
    <row r="7732" spans="2:21" ht="14.25" customHeight="1" x14ac:dyDescent="0.3">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c r="O7732" s="4" t="str">
        <f>TEXT(Table1[[#This Row],[Invoice Date]],"mmm")</f>
        <v>Jun</v>
      </c>
      <c r="P7732" s="4">
        <f>YEAR(Table1[[#This Row],[Invoice Date]])</f>
        <v>2021</v>
      </c>
      <c r="Q7732" s="4">
        <f>IFERROR(Table1[[#This Row],[Total Sales]]/Table1[[#This Row],[Units Sold]],4)</f>
        <v>56</v>
      </c>
      <c r="R7732" s="4">
        <f>IFERROR(Table1[[#This Row],[Operating Profit]]/Table1[[#This Row],[Units Sold]],0)</f>
        <v>28.560000000000002</v>
      </c>
      <c r="S7732" s="4">
        <f>IFERROR((Table1[[#This Row],[Total Sales]]-Table1[[#This Row],[Operating Profit]])/Table1[[#This Row],[Units Sold]],0)</f>
        <v>27.439999999999998</v>
      </c>
      <c r="T7732" s="4" t="str">
        <f>IF(Table1[[#This Row],[Profit per unit]]&gt;$V$8,"Premium","Mass")</f>
        <v>Mass</v>
      </c>
      <c r="U7732" s="4"/>
    </row>
    <row r="7733" spans="2:21" ht="14.25" customHeight="1" x14ac:dyDescent="0.3">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c r="O7733" s="4" t="str">
        <f>TEXT(Table1[[#This Row],[Invoice Date]],"mmm")</f>
        <v>Jun</v>
      </c>
      <c r="P7733" s="4">
        <f>YEAR(Table1[[#This Row],[Invoice Date]])</f>
        <v>2021</v>
      </c>
      <c r="Q7733" s="4">
        <f>IFERROR(Table1[[#This Row],[Total Sales]]/Table1[[#This Row],[Units Sold]],4)</f>
        <v>53</v>
      </c>
      <c r="R7733" s="4">
        <f>IFERROR(Table1[[#This Row],[Operating Profit]]/Table1[[#This Row],[Units Sold]],0)</f>
        <v>23.319999999999997</v>
      </c>
      <c r="S7733" s="4">
        <f>IFERROR((Table1[[#This Row],[Total Sales]]-Table1[[#This Row],[Operating Profit]])/Table1[[#This Row],[Units Sold]],0)</f>
        <v>29.680000000000003</v>
      </c>
      <c r="T7733" s="4" t="str">
        <f>IF(Table1[[#This Row],[Profit per unit]]&gt;$V$8,"Premium","Mass")</f>
        <v>Mass</v>
      </c>
      <c r="U7733" s="4"/>
    </row>
    <row r="7734" spans="2:21" ht="14.25" customHeight="1" x14ac:dyDescent="0.3">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c r="O7734" s="4" t="str">
        <f>TEXT(Table1[[#This Row],[Invoice Date]],"mmm")</f>
        <v>Jun</v>
      </c>
      <c r="P7734" s="4">
        <f>YEAR(Table1[[#This Row],[Invoice Date]])</f>
        <v>2021</v>
      </c>
      <c r="Q7734" s="4">
        <f>IFERROR(Table1[[#This Row],[Total Sales]]/Table1[[#This Row],[Units Sold]],4)</f>
        <v>52</v>
      </c>
      <c r="R7734" s="4">
        <f>IFERROR(Table1[[#This Row],[Operating Profit]]/Table1[[#This Row],[Units Sold]],0)</f>
        <v>21.84</v>
      </c>
      <c r="S7734" s="4">
        <f>IFERROR((Table1[[#This Row],[Total Sales]]-Table1[[#This Row],[Operating Profit]])/Table1[[#This Row],[Units Sold]],0)</f>
        <v>30.160000000000004</v>
      </c>
      <c r="T7734" s="4" t="str">
        <f>IF(Table1[[#This Row],[Profit per unit]]&gt;$V$8,"Premium","Mass")</f>
        <v>Mass</v>
      </c>
      <c r="U7734" s="4"/>
    </row>
    <row r="7735" spans="2:21" ht="14.25" customHeight="1" x14ac:dyDescent="0.3">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c r="O7735" s="4" t="str">
        <f>TEXT(Table1[[#This Row],[Invoice Date]],"mmm")</f>
        <v>Jun</v>
      </c>
      <c r="P7735" s="4">
        <f>YEAR(Table1[[#This Row],[Invoice Date]])</f>
        <v>2021</v>
      </c>
      <c r="Q7735" s="4">
        <f>IFERROR(Table1[[#This Row],[Total Sales]]/Table1[[#This Row],[Units Sold]],4)</f>
        <v>60</v>
      </c>
      <c r="R7735" s="4">
        <f>IFERROR(Table1[[#This Row],[Operating Profit]]/Table1[[#This Row],[Units Sold]],0)</f>
        <v>25.799999999999997</v>
      </c>
      <c r="S7735" s="4">
        <f>IFERROR((Table1[[#This Row],[Total Sales]]-Table1[[#This Row],[Operating Profit]])/Table1[[#This Row],[Units Sold]],0)</f>
        <v>34.200000000000003</v>
      </c>
      <c r="T7735" s="4" t="str">
        <f>IF(Table1[[#This Row],[Profit per unit]]&gt;$V$8,"Premium","Mass")</f>
        <v>Mass</v>
      </c>
      <c r="U7735" s="4"/>
    </row>
    <row r="7736" spans="2:21" ht="14.25" customHeight="1" x14ac:dyDescent="0.3">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c r="O7736" s="4" t="str">
        <f>TEXT(Table1[[#This Row],[Invoice Date]],"mmm")</f>
        <v>Jun</v>
      </c>
      <c r="P7736" s="4">
        <f>YEAR(Table1[[#This Row],[Invoice Date]])</f>
        <v>2021</v>
      </c>
      <c r="Q7736" s="4">
        <f>IFERROR(Table1[[#This Row],[Total Sales]]/Table1[[#This Row],[Units Sold]],4)</f>
        <v>66</v>
      </c>
      <c r="R7736" s="4">
        <f>IFERROR(Table1[[#This Row],[Operating Profit]]/Table1[[#This Row],[Units Sold]],0)</f>
        <v>31.019999999999996</v>
      </c>
      <c r="S7736" s="4">
        <f>IFERROR((Table1[[#This Row],[Total Sales]]-Table1[[#This Row],[Operating Profit]])/Table1[[#This Row],[Units Sold]],0)</f>
        <v>34.980000000000004</v>
      </c>
      <c r="T7736" s="4" t="str">
        <f>IF(Table1[[#This Row],[Profit per unit]]&gt;$V$8,"Premium","Mass")</f>
        <v>Mass</v>
      </c>
      <c r="U7736" s="4"/>
    </row>
    <row r="7737" spans="2:21" ht="14.25" customHeight="1" x14ac:dyDescent="0.3">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c r="O7737" s="4" t="str">
        <f>TEXT(Table1[[#This Row],[Invoice Date]],"mmm")</f>
        <v>Jul</v>
      </c>
      <c r="P7737" s="4">
        <f>YEAR(Table1[[#This Row],[Invoice Date]])</f>
        <v>2021</v>
      </c>
      <c r="Q7737" s="4">
        <f>IFERROR(Table1[[#This Row],[Total Sales]]/Table1[[#This Row],[Units Sold]],4)</f>
        <v>64</v>
      </c>
      <c r="R7737" s="4">
        <f>IFERROR(Table1[[#This Row],[Operating Profit]]/Table1[[#This Row],[Units Sold]],0)</f>
        <v>33.92</v>
      </c>
      <c r="S7737" s="4">
        <f>IFERROR((Table1[[#This Row],[Total Sales]]-Table1[[#This Row],[Operating Profit]])/Table1[[#This Row],[Units Sold]],0)</f>
        <v>30.08</v>
      </c>
      <c r="T7737" s="4" t="str">
        <f>IF(Table1[[#This Row],[Profit per unit]]&gt;$V$8,"Premium","Mass")</f>
        <v>Mass</v>
      </c>
      <c r="U7737" s="4"/>
    </row>
    <row r="7738" spans="2:21" ht="14.25" customHeight="1" x14ac:dyDescent="0.3">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c r="O7738" s="4" t="str">
        <f>TEXT(Table1[[#This Row],[Invoice Date]],"mmm")</f>
        <v>Jul</v>
      </c>
      <c r="P7738" s="4">
        <f>YEAR(Table1[[#This Row],[Invoice Date]])</f>
        <v>2021</v>
      </c>
      <c r="Q7738" s="4">
        <f>IFERROR(Table1[[#This Row],[Total Sales]]/Table1[[#This Row],[Units Sold]],4)</f>
        <v>55</v>
      </c>
      <c r="R7738" s="4">
        <f>IFERROR(Table1[[#This Row],[Operating Profit]]/Table1[[#This Row],[Units Sold]],0)</f>
        <v>27.5</v>
      </c>
      <c r="S7738" s="4">
        <f>IFERROR((Table1[[#This Row],[Total Sales]]-Table1[[#This Row],[Operating Profit]])/Table1[[#This Row],[Units Sold]],0)</f>
        <v>27.5</v>
      </c>
      <c r="T7738" s="4" t="str">
        <f>IF(Table1[[#This Row],[Profit per unit]]&gt;$V$8,"Premium","Mass")</f>
        <v>Mass</v>
      </c>
      <c r="U7738" s="4"/>
    </row>
    <row r="7739" spans="2:21" ht="14.25" customHeight="1" x14ac:dyDescent="0.3">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c r="O7739" s="4" t="str">
        <f>TEXT(Table1[[#This Row],[Invoice Date]],"mmm")</f>
        <v>Jul</v>
      </c>
      <c r="P7739" s="4">
        <f>YEAR(Table1[[#This Row],[Invoice Date]])</f>
        <v>2021</v>
      </c>
      <c r="Q7739" s="4">
        <f>IFERROR(Table1[[#This Row],[Total Sales]]/Table1[[#This Row],[Units Sold]],4)</f>
        <v>54</v>
      </c>
      <c r="R7739" s="4">
        <f>IFERROR(Table1[[#This Row],[Operating Profit]]/Table1[[#This Row],[Units Sold]],0)</f>
        <v>22.139999999999997</v>
      </c>
      <c r="S7739" s="4">
        <f>IFERROR((Table1[[#This Row],[Total Sales]]-Table1[[#This Row],[Operating Profit]])/Table1[[#This Row],[Units Sold]],0)</f>
        <v>31.860000000000003</v>
      </c>
      <c r="T7739" s="4" t="str">
        <f>IF(Table1[[#This Row],[Profit per unit]]&gt;$V$8,"Premium","Mass")</f>
        <v>Mass</v>
      </c>
      <c r="U7739" s="4"/>
    </row>
    <row r="7740" spans="2:21" ht="14.25" customHeight="1" x14ac:dyDescent="0.3">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c r="O7740" s="4" t="str">
        <f>TEXT(Table1[[#This Row],[Invoice Date]],"mmm")</f>
        <v>Jul</v>
      </c>
      <c r="P7740" s="4">
        <f>YEAR(Table1[[#This Row],[Invoice Date]])</f>
        <v>2021</v>
      </c>
      <c r="Q7740" s="4">
        <f>IFERROR(Table1[[#This Row],[Total Sales]]/Table1[[#This Row],[Units Sold]],4)</f>
        <v>53</v>
      </c>
      <c r="R7740" s="4">
        <f>IFERROR(Table1[[#This Row],[Operating Profit]]/Table1[[#This Row],[Units Sold]],0)</f>
        <v>23.32</v>
      </c>
      <c r="S7740" s="4">
        <f>IFERROR((Table1[[#This Row],[Total Sales]]-Table1[[#This Row],[Operating Profit]])/Table1[[#This Row],[Units Sold]],0)</f>
        <v>29.680000000000003</v>
      </c>
      <c r="T7740" s="4" t="str">
        <f>IF(Table1[[#This Row],[Profit per unit]]&gt;$V$8,"Premium","Mass")</f>
        <v>Mass</v>
      </c>
      <c r="U7740" s="4"/>
    </row>
    <row r="7741" spans="2:21" ht="14.25" customHeight="1" x14ac:dyDescent="0.3">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c r="O7741" s="4" t="str">
        <f>TEXT(Table1[[#This Row],[Invoice Date]],"mmm")</f>
        <v>Jul</v>
      </c>
      <c r="P7741" s="4">
        <f>YEAR(Table1[[#This Row],[Invoice Date]])</f>
        <v>2021</v>
      </c>
      <c r="Q7741" s="4">
        <f>IFERROR(Table1[[#This Row],[Total Sales]]/Table1[[#This Row],[Units Sold]],4)</f>
        <v>60</v>
      </c>
      <c r="R7741" s="4">
        <f>IFERROR(Table1[[#This Row],[Operating Profit]]/Table1[[#This Row],[Units Sold]],0)</f>
        <v>24.599999999999998</v>
      </c>
      <c r="S7741" s="4">
        <f>IFERROR((Table1[[#This Row],[Total Sales]]-Table1[[#This Row],[Operating Profit]])/Table1[[#This Row],[Units Sold]],0)</f>
        <v>35.4</v>
      </c>
      <c r="T7741" s="4" t="str">
        <f>IF(Table1[[#This Row],[Profit per unit]]&gt;$V$8,"Premium","Mass")</f>
        <v>Mass</v>
      </c>
      <c r="U7741" s="4"/>
    </row>
    <row r="7742" spans="2:21" ht="14.25" customHeight="1" x14ac:dyDescent="0.3">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c r="O7742" s="4" t="str">
        <f>TEXT(Table1[[#This Row],[Invoice Date]],"mmm")</f>
        <v>Jul</v>
      </c>
      <c r="P7742" s="4">
        <f>YEAR(Table1[[#This Row],[Invoice Date]])</f>
        <v>2021</v>
      </c>
      <c r="Q7742" s="4">
        <f>IFERROR(Table1[[#This Row],[Total Sales]]/Table1[[#This Row],[Units Sold]],4)</f>
        <v>64</v>
      </c>
      <c r="R7742" s="4">
        <f>IFERROR(Table1[[#This Row],[Operating Profit]]/Table1[[#This Row],[Units Sold]],0)</f>
        <v>31.36</v>
      </c>
      <c r="S7742" s="4">
        <f>IFERROR((Table1[[#This Row],[Total Sales]]-Table1[[#This Row],[Operating Profit]])/Table1[[#This Row],[Units Sold]],0)</f>
        <v>32.64</v>
      </c>
      <c r="T7742" s="4" t="str">
        <f>IF(Table1[[#This Row],[Profit per unit]]&gt;$V$8,"Premium","Mass")</f>
        <v>Mass</v>
      </c>
      <c r="U7742" s="4"/>
    </row>
    <row r="7743" spans="2:21" ht="14.25" customHeight="1" x14ac:dyDescent="0.3">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c r="O7743" s="4" t="str">
        <f>TEXT(Table1[[#This Row],[Invoice Date]],"mmm")</f>
        <v>Aug</v>
      </c>
      <c r="P7743" s="4">
        <f>YEAR(Table1[[#This Row],[Invoice Date]])</f>
        <v>2021</v>
      </c>
      <c r="Q7743" s="4">
        <f>IFERROR(Table1[[#This Row],[Total Sales]]/Table1[[#This Row],[Units Sold]],4)</f>
        <v>60</v>
      </c>
      <c r="R7743" s="4">
        <f>IFERROR(Table1[[#This Row],[Operating Profit]]/Table1[[#This Row],[Units Sold]],0)</f>
        <v>30.6</v>
      </c>
      <c r="S7743" s="4">
        <f>IFERROR((Table1[[#This Row],[Total Sales]]-Table1[[#This Row],[Operating Profit]])/Table1[[#This Row],[Units Sold]],0)</f>
        <v>29.4</v>
      </c>
      <c r="T7743" s="4" t="str">
        <f>IF(Table1[[#This Row],[Profit per unit]]&gt;$V$8,"Premium","Mass")</f>
        <v>Mass</v>
      </c>
      <c r="U7743" s="4"/>
    </row>
    <row r="7744" spans="2:21" ht="14.25" customHeight="1" x14ac:dyDescent="0.3">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c r="O7744" s="4" t="str">
        <f>TEXT(Table1[[#This Row],[Invoice Date]],"mmm")</f>
        <v>Aug</v>
      </c>
      <c r="P7744" s="4">
        <f>YEAR(Table1[[#This Row],[Invoice Date]])</f>
        <v>2021</v>
      </c>
      <c r="Q7744" s="4">
        <f>IFERROR(Table1[[#This Row],[Total Sales]]/Table1[[#This Row],[Units Sold]],4)</f>
        <v>58</v>
      </c>
      <c r="R7744" s="4">
        <f>IFERROR(Table1[[#This Row],[Operating Profit]]/Table1[[#This Row],[Units Sold]],0)</f>
        <v>31.320000000000004</v>
      </c>
      <c r="S7744" s="4">
        <f>IFERROR((Table1[[#This Row],[Total Sales]]-Table1[[#This Row],[Operating Profit]])/Table1[[#This Row],[Units Sold]],0)</f>
        <v>26.679999999999996</v>
      </c>
      <c r="T7744" s="4" t="str">
        <f>IF(Table1[[#This Row],[Profit per unit]]&gt;$V$8,"Premium","Mass")</f>
        <v>Mass</v>
      </c>
      <c r="U7744" s="4"/>
    </row>
    <row r="7745" spans="2:21" ht="14.25" customHeight="1" x14ac:dyDescent="0.3">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c r="O7745" s="4" t="str">
        <f>TEXT(Table1[[#This Row],[Invoice Date]],"mmm")</f>
        <v>Aug</v>
      </c>
      <c r="P7745" s="4">
        <f>YEAR(Table1[[#This Row],[Invoice Date]])</f>
        <v>2021</v>
      </c>
      <c r="Q7745" s="4">
        <f>IFERROR(Table1[[#This Row],[Total Sales]]/Table1[[#This Row],[Units Sold]],4)</f>
        <v>52</v>
      </c>
      <c r="R7745" s="4">
        <f>IFERROR(Table1[[#This Row],[Operating Profit]]/Table1[[#This Row],[Units Sold]],0)</f>
        <v>23.399999999999995</v>
      </c>
      <c r="S7745" s="4">
        <f>IFERROR((Table1[[#This Row],[Total Sales]]-Table1[[#This Row],[Operating Profit]])/Table1[[#This Row],[Units Sold]],0)</f>
        <v>28.600000000000005</v>
      </c>
      <c r="T7745" s="4" t="str">
        <f>IF(Table1[[#This Row],[Profit per unit]]&gt;$V$8,"Premium","Mass")</f>
        <v>Mass</v>
      </c>
      <c r="U7745" s="4"/>
    </row>
    <row r="7746" spans="2:21" ht="14.25" customHeight="1" x14ac:dyDescent="0.3">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c r="O7746" s="4" t="str">
        <f>TEXT(Table1[[#This Row],[Invoice Date]],"mmm")</f>
        <v>Aug</v>
      </c>
      <c r="P7746" s="4">
        <f>YEAR(Table1[[#This Row],[Invoice Date]])</f>
        <v>2021</v>
      </c>
      <c r="Q7746" s="4">
        <f>IFERROR(Table1[[#This Row],[Total Sales]]/Table1[[#This Row],[Units Sold]],4)</f>
        <v>51</v>
      </c>
      <c r="R7746" s="4">
        <f>IFERROR(Table1[[#This Row],[Operating Profit]]/Table1[[#This Row],[Units Sold]],0)</f>
        <v>21.42</v>
      </c>
      <c r="S7746" s="4">
        <f>IFERROR((Table1[[#This Row],[Total Sales]]-Table1[[#This Row],[Operating Profit]])/Table1[[#This Row],[Units Sold]],0)</f>
        <v>29.580000000000002</v>
      </c>
      <c r="T7746" s="4" t="str">
        <f>IF(Table1[[#This Row],[Profit per unit]]&gt;$V$8,"Premium","Mass")</f>
        <v>Mass</v>
      </c>
      <c r="U7746" s="4"/>
    </row>
    <row r="7747" spans="2:21" ht="14.25" customHeight="1" x14ac:dyDescent="0.3">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c r="O7747" s="4" t="str">
        <f>TEXT(Table1[[#This Row],[Invoice Date]],"mmm")</f>
        <v>Aug</v>
      </c>
      <c r="P7747" s="4">
        <f>YEAR(Table1[[#This Row],[Invoice Date]])</f>
        <v>2021</v>
      </c>
      <c r="Q7747" s="4">
        <f>IFERROR(Table1[[#This Row],[Total Sales]]/Table1[[#This Row],[Units Sold]],4)</f>
        <v>59</v>
      </c>
      <c r="R7747" s="4">
        <f>IFERROR(Table1[[#This Row],[Operating Profit]]/Table1[[#This Row],[Units Sold]],0)</f>
        <v>26.549999999999997</v>
      </c>
      <c r="S7747" s="4">
        <f>IFERROR((Table1[[#This Row],[Total Sales]]-Table1[[#This Row],[Operating Profit]])/Table1[[#This Row],[Units Sold]],0)</f>
        <v>32.450000000000003</v>
      </c>
      <c r="T7747" s="4" t="str">
        <f>IF(Table1[[#This Row],[Profit per unit]]&gt;$V$8,"Premium","Mass")</f>
        <v>Mass</v>
      </c>
      <c r="U7747" s="4"/>
    </row>
    <row r="7748" spans="2:21" ht="14.25" customHeight="1" x14ac:dyDescent="0.3">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c r="O7748" s="4" t="str">
        <f>TEXT(Table1[[#This Row],[Invoice Date]],"mmm")</f>
        <v>Aug</v>
      </c>
      <c r="P7748" s="4">
        <f>YEAR(Table1[[#This Row],[Invoice Date]])</f>
        <v>2021</v>
      </c>
      <c r="Q7748" s="4">
        <f>IFERROR(Table1[[#This Row],[Total Sales]]/Table1[[#This Row],[Units Sold]],4)</f>
        <v>64</v>
      </c>
      <c r="R7748" s="4">
        <f>IFERROR(Table1[[#This Row],[Operating Profit]]/Table1[[#This Row],[Units Sold]],0)</f>
        <v>30.080000000000002</v>
      </c>
      <c r="S7748" s="4">
        <f>IFERROR((Table1[[#This Row],[Total Sales]]-Table1[[#This Row],[Operating Profit]])/Table1[[#This Row],[Units Sold]],0)</f>
        <v>33.92</v>
      </c>
      <c r="T7748" s="4" t="str">
        <f>IF(Table1[[#This Row],[Profit per unit]]&gt;$V$8,"Premium","Mass")</f>
        <v>Mass</v>
      </c>
      <c r="U7748" s="4"/>
    </row>
    <row r="7749" spans="2:21" ht="14.25" customHeight="1" x14ac:dyDescent="0.3">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c r="O7749" s="4" t="str">
        <f>TEXT(Table1[[#This Row],[Invoice Date]],"mmm")</f>
        <v>Sep</v>
      </c>
      <c r="P7749" s="4">
        <f>YEAR(Table1[[#This Row],[Invoice Date]])</f>
        <v>2021</v>
      </c>
      <c r="Q7749" s="4">
        <f>IFERROR(Table1[[#This Row],[Total Sales]]/Table1[[#This Row],[Units Sold]],4)</f>
        <v>59</v>
      </c>
      <c r="R7749" s="4">
        <f>IFERROR(Table1[[#This Row],[Operating Profit]]/Table1[[#This Row],[Units Sold]],0)</f>
        <v>30.680000000000003</v>
      </c>
      <c r="S7749" s="4">
        <f>IFERROR((Table1[[#This Row],[Total Sales]]-Table1[[#This Row],[Operating Profit]])/Table1[[#This Row],[Units Sold]],0)</f>
        <v>28.319999999999997</v>
      </c>
      <c r="T7749" s="4" t="str">
        <f>IF(Table1[[#This Row],[Profit per unit]]&gt;$V$8,"Premium","Mass")</f>
        <v>Mass</v>
      </c>
      <c r="U7749" s="4"/>
    </row>
    <row r="7750" spans="2:21" ht="14.25" customHeight="1" x14ac:dyDescent="0.3">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c r="O7750" s="4" t="str">
        <f>TEXT(Table1[[#This Row],[Invoice Date]],"mmm")</f>
        <v>Sep</v>
      </c>
      <c r="P7750" s="4">
        <f>YEAR(Table1[[#This Row],[Invoice Date]])</f>
        <v>2021</v>
      </c>
      <c r="Q7750" s="4">
        <f>IFERROR(Table1[[#This Row],[Total Sales]]/Table1[[#This Row],[Units Sold]],4)</f>
        <v>54</v>
      </c>
      <c r="R7750" s="4">
        <f>IFERROR(Table1[[#This Row],[Operating Profit]]/Table1[[#This Row],[Units Sold]],0)</f>
        <v>28.08</v>
      </c>
      <c r="S7750" s="4">
        <f>IFERROR((Table1[[#This Row],[Total Sales]]-Table1[[#This Row],[Operating Profit]])/Table1[[#This Row],[Units Sold]],0)</f>
        <v>25.92</v>
      </c>
      <c r="T7750" s="4" t="str">
        <f>IF(Table1[[#This Row],[Profit per unit]]&gt;$V$8,"Premium","Mass")</f>
        <v>Mass</v>
      </c>
      <c r="U7750" s="4"/>
    </row>
    <row r="7751" spans="2:21" ht="14.25" customHeight="1" x14ac:dyDescent="0.3">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c r="O7751" s="4" t="str">
        <f>TEXT(Table1[[#This Row],[Invoice Date]],"mmm")</f>
        <v>Sep</v>
      </c>
      <c r="P7751" s="4">
        <f>YEAR(Table1[[#This Row],[Invoice Date]])</f>
        <v>2021</v>
      </c>
      <c r="Q7751" s="4">
        <f>IFERROR(Table1[[#This Row],[Total Sales]]/Table1[[#This Row],[Units Sold]],4)</f>
        <v>52</v>
      </c>
      <c r="R7751" s="4">
        <f>IFERROR(Table1[[#This Row],[Operating Profit]]/Table1[[#This Row],[Units Sold]],0)</f>
        <v>22.36</v>
      </c>
      <c r="S7751" s="4">
        <f>IFERROR((Table1[[#This Row],[Total Sales]]-Table1[[#This Row],[Operating Profit]])/Table1[[#This Row],[Units Sold]],0)</f>
        <v>29.64</v>
      </c>
      <c r="T7751" s="4" t="str">
        <f>IF(Table1[[#This Row],[Profit per unit]]&gt;$V$8,"Premium","Mass")</f>
        <v>Mass</v>
      </c>
      <c r="U7751" s="4"/>
    </row>
    <row r="7752" spans="2:21" ht="14.25" customHeight="1" x14ac:dyDescent="0.3">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c r="O7752" s="4" t="str">
        <f>TEXT(Table1[[#This Row],[Invoice Date]],"mmm")</f>
        <v>Sep</v>
      </c>
      <c r="P7752" s="4">
        <f>YEAR(Table1[[#This Row],[Invoice Date]])</f>
        <v>2021</v>
      </c>
      <c r="Q7752" s="4">
        <f>IFERROR(Table1[[#This Row],[Total Sales]]/Table1[[#This Row],[Units Sold]],4)</f>
        <v>53</v>
      </c>
      <c r="R7752" s="4">
        <f>IFERROR(Table1[[#This Row],[Operating Profit]]/Table1[[#This Row],[Units Sold]],0)</f>
        <v>22.259999999999998</v>
      </c>
      <c r="S7752" s="4">
        <f>IFERROR((Table1[[#This Row],[Total Sales]]-Table1[[#This Row],[Operating Profit]])/Table1[[#This Row],[Units Sold]],0)</f>
        <v>30.740000000000002</v>
      </c>
      <c r="T7752" s="4" t="str">
        <f>IF(Table1[[#This Row],[Profit per unit]]&gt;$V$8,"Premium","Mass")</f>
        <v>Mass</v>
      </c>
      <c r="U7752" s="4"/>
    </row>
    <row r="7753" spans="2:21" ht="14.25" customHeight="1" x14ac:dyDescent="0.3">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c r="O7753" s="4" t="str">
        <f>TEXT(Table1[[#This Row],[Invoice Date]],"mmm")</f>
        <v>Sep</v>
      </c>
      <c r="P7753" s="4">
        <f>YEAR(Table1[[#This Row],[Invoice Date]])</f>
        <v>2021</v>
      </c>
      <c r="Q7753" s="4">
        <f>IFERROR(Table1[[#This Row],[Total Sales]]/Table1[[#This Row],[Units Sold]],4)</f>
        <v>64</v>
      </c>
      <c r="R7753" s="4">
        <f>IFERROR(Table1[[#This Row],[Operating Profit]]/Table1[[#This Row],[Units Sold]],0)</f>
        <v>27.52</v>
      </c>
      <c r="S7753" s="4">
        <f>IFERROR((Table1[[#This Row],[Total Sales]]-Table1[[#This Row],[Operating Profit]])/Table1[[#This Row],[Units Sold]],0)</f>
        <v>36.479999999999997</v>
      </c>
      <c r="T7753" s="4" t="str">
        <f>IF(Table1[[#This Row],[Profit per unit]]&gt;$V$8,"Premium","Mass")</f>
        <v>Mass</v>
      </c>
      <c r="U7753" s="4"/>
    </row>
    <row r="7754" spans="2:21" ht="14.25" customHeight="1" x14ac:dyDescent="0.3">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c r="O7754" s="4" t="str">
        <f>TEXT(Table1[[#This Row],[Invoice Date]],"mmm")</f>
        <v>Sep</v>
      </c>
      <c r="P7754" s="4">
        <f>YEAR(Table1[[#This Row],[Invoice Date]])</f>
        <v>2021</v>
      </c>
      <c r="Q7754" s="4">
        <f>IFERROR(Table1[[#This Row],[Total Sales]]/Table1[[#This Row],[Units Sold]],4)</f>
        <v>68</v>
      </c>
      <c r="R7754" s="4">
        <f>IFERROR(Table1[[#This Row],[Operating Profit]]/Table1[[#This Row],[Units Sold]],0)</f>
        <v>31.279999999999998</v>
      </c>
      <c r="S7754" s="4">
        <f>IFERROR((Table1[[#This Row],[Total Sales]]-Table1[[#This Row],[Operating Profit]])/Table1[[#This Row],[Units Sold]],0)</f>
        <v>36.720000000000006</v>
      </c>
      <c r="T7754" s="4" t="str">
        <f>IF(Table1[[#This Row],[Profit per unit]]&gt;$V$8,"Premium","Mass")</f>
        <v>Mass</v>
      </c>
      <c r="U7754" s="4"/>
    </row>
    <row r="7755" spans="2:21" ht="14.25" customHeight="1" x14ac:dyDescent="0.3">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c r="O7755" s="4" t="str">
        <f>TEXT(Table1[[#This Row],[Invoice Date]],"mmm")</f>
        <v>Oct</v>
      </c>
      <c r="P7755" s="4">
        <f>YEAR(Table1[[#This Row],[Invoice Date]])</f>
        <v>2021</v>
      </c>
      <c r="Q7755" s="4">
        <f>IFERROR(Table1[[#This Row],[Total Sales]]/Table1[[#This Row],[Units Sold]],4)</f>
        <v>64</v>
      </c>
      <c r="R7755" s="4">
        <f>IFERROR(Table1[[#This Row],[Operating Profit]]/Table1[[#This Row],[Units Sold]],0)</f>
        <v>33.92</v>
      </c>
      <c r="S7755" s="4">
        <f>IFERROR((Table1[[#This Row],[Total Sales]]-Table1[[#This Row],[Operating Profit]])/Table1[[#This Row],[Units Sold]],0)</f>
        <v>30.08</v>
      </c>
      <c r="T7755" s="4" t="str">
        <f>IF(Table1[[#This Row],[Profit per unit]]&gt;$V$8,"Premium","Mass")</f>
        <v>Mass</v>
      </c>
      <c r="U7755" s="4"/>
    </row>
    <row r="7756" spans="2:21" ht="14.25" customHeight="1" x14ac:dyDescent="0.3">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c r="O7756" s="4" t="str">
        <f>TEXT(Table1[[#This Row],[Invoice Date]],"mmm")</f>
        <v>Oct</v>
      </c>
      <c r="P7756" s="4">
        <f>YEAR(Table1[[#This Row],[Invoice Date]])</f>
        <v>2021</v>
      </c>
      <c r="Q7756" s="4">
        <f>IFERROR(Table1[[#This Row],[Total Sales]]/Table1[[#This Row],[Units Sold]],4)</f>
        <v>62</v>
      </c>
      <c r="R7756" s="4">
        <f>IFERROR(Table1[[#This Row],[Operating Profit]]/Table1[[#This Row],[Units Sold]],0)</f>
        <v>32.86</v>
      </c>
      <c r="S7756" s="4">
        <f>IFERROR((Table1[[#This Row],[Total Sales]]-Table1[[#This Row],[Operating Profit]])/Table1[[#This Row],[Units Sold]],0)</f>
        <v>29.139999999999997</v>
      </c>
      <c r="T7756" s="4" t="str">
        <f>IF(Table1[[#This Row],[Profit per unit]]&gt;$V$8,"Premium","Mass")</f>
        <v>Mass</v>
      </c>
      <c r="U7756" s="4"/>
    </row>
    <row r="7757" spans="2:21" ht="14.25" customHeight="1" x14ac:dyDescent="0.3">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c r="O7757" s="4" t="str">
        <f>TEXT(Table1[[#This Row],[Invoice Date]],"mmm")</f>
        <v>Oct</v>
      </c>
      <c r="P7757" s="4">
        <f>YEAR(Table1[[#This Row],[Invoice Date]])</f>
        <v>2021</v>
      </c>
      <c r="Q7757" s="4">
        <f>IFERROR(Table1[[#This Row],[Total Sales]]/Table1[[#This Row],[Units Sold]],4)</f>
        <v>59</v>
      </c>
      <c r="R7757" s="4">
        <f>IFERROR(Table1[[#This Row],[Operating Profit]]/Table1[[#This Row],[Units Sold]],0)</f>
        <v>25.959999999999997</v>
      </c>
      <c r="S7757" s="4">
        <f>IFERROR((Table1[[#This Row],[Total Sales]]-Table1[[#This Row],[Operating Profit]])/Table1[[#This Row],[Units Sold]],0)</f>
        <v>33.04</v>
      </c>
      <c r="T7757" s="4" t="str">
        <f>IF(Table1[[#This Row],[Profit per unit]]&gt;$V$8,"Premium","Mass")</f>
        <v>Mass</v>
      </c>
      <c r="U7757" s="4"/>
    </row>
    <row r="7758" spans="2:21" ht="14.25" customHeight="1" x14ac:dyDescent="0.3">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c r="O7758" s="4" t="str">
        <f>TEXT(Table1[[#This Row],[Invoice Date]],"mmm")</f>
        <v>Oct</v>
      </c>
      <c r="P7758" s="4">
        <f>YEAR(Table1[[#This Row],[Invoice Date]])</f>
        <v>2021</v>
      </c>
      <c r="Q7758" s="4">
        <f>IFERROR(Table1[[#This Row],[Total Sales]]/Table1[[#This Row],[Units Sold]],4)</f>
        <v>62</v>
      </c>
      <c r="R7758" s="4">
        <f>IFERROR(Table1[[#This Row],[Operating Profit]]/Table1[[#This Row],[Units Sold]],0)</f>
        <v>26.66</v>
      </c>
      <c r="S7758" s="4">
        <f>IFERROR((Table1[[#This Row],[Total Sales]]-Table1[[#This Row],[Operating Profit]])/Table1[[#This Row],[Units Sold]],0)</f>
        <v>35.340000000000003</v>
      </c>
      <c r="T7758" s="4" t="str">
        <f>IF(Table1[[#This Row],[Profit per unit]]&gt;$V$8,"Premium","Mass")</f>
        <v>Mass</v>
      </c>
      <c r="U7758" s="4"/>
    </row>
    <row r="7759" spans="2:21" ht="14.25" customHeight="1" x14ac:dyDescent="0.3">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c r="O7759" s="4" t="str">
        <f>TEXT(Table1[[#This Row],[Invoice Date]],"mmm")</f>
        <v>Oct</v>
      </c>
      <c r="P7759" s="4">
        <f>YEAR(Table1[[#This Row],[Invoice Date]])</f>
        <v>2021</v>
      </c>
      <c r="Q7759" s="4">
        <f>IFERROR(Table1[[#This Row],[Total Sales]]/Table1[[#This Row],[Units Sold]],4)</f>
        <v>71</v>
      </c>
      <c r="R7759" s="4">
        <f>IFERROR(Table1[[#This Row],[Operating Profit]]/Table1[[#This Row],[Units Sold]],0)</f>
        <v>30.529999999999998</v>
      </c>
      <c r="S7759" s="4">
        <f>IFERROR((Table1[[#This Row],[Total Sales]]-Table1[[#This Row],[Operating Profit]])/Table1[[#This Row],[Units Sold]],0)</f>
        <v>40.470000000000006</v>
      </c>
      <c r="T7759" s="4" t="str">
        <f>IF(Table1[[#This Row],[Profit per unit]]&gt;$V$8,"Premium","Mass")</f>
        <v>Mass</v>
      </c>
      <c r="U7759" s="4"/>
    </row>
    <row r="7760" spans="2:21" ht="14.25" customHeight="1" x14ac:dyDescent="0.3">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c r="O7760" s="4" t="str">
        <f>TEXT(Table1[[#This Row],[Invoice Date]],"mmm")</f>
        <v>Oct</v>
      </c>
      <c r="P7760" s="4">
        <f>YEAR(Table1[[#This Row],[Invoice Date]])</f>
        <v>2021</v>
      </c>
      <c r="Q7760" s="4">
        <f>IFERROR(Table1[[#This Row],[Total Sales]]/Table1[[#This Row],[Units Sold]],4)</f>
        <v>72</v>
      </c>
      <c r="R7760" s="4">
        <f>IFERROR(Table1[[#This Row],[Operating Profit]]/Table1[[#This Row],[Units Sold]],0)</f>
        <v>34.559999999999995</v>
      </c>
      <c r="S7760" s="4">
        <f>IFERROR((Table1[[#This Row],[Total Sales]]-Table1[[#This Row],[Operating Profit]])/Table1[[#This Row],[Units Sold]],0)</f>
        <v>37.440000000000005</v>
      </c>
      <c r="T7760" s="4" t="str">
        <f>IF(Table1[[#This Row],[Profit per unit]]&gt;$V$8,"Premium","Mass")</f>
        <v>Mass</v>
      </c>
      <c r="U7760" s="4"/>
    </row>
    <row r="7761" spans="2:21" ht="14.25" customHeight="1" x14ac:dyDescent="0.3">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c r="O7761" s="4" t="str">
        <f>TEXT(Table1[[#This Row],[Invoice Date]],"mmm")</f>
        <v>Nov</v>
      </c>
      <c r="P7761" s="4">
        <f>YEAR(Table1[[#This Row],[Invoice Date]])</f>
        <v>2021</v>
      </c>
      <c r="Q7761" s="4">
        <f>IFERROR(Table1[[#This Row],[Total Sales]]/Table1[[#This Row],[Units Sold]],4)</f>
        <v>68</v>
      </c>
      <c r="R7761" s="4">
        <f>IFERROR(Table1[[#This Row],[Operating Profit]]/Table1[[#This Row],[Units Sold]],0)</f>
        <v>36.04</v>
      </c>
      <c r="S7761" s="4">
        <f>IFERROR((Table1[[#This Row],[Total Sales]]-Table1[[#This Row],[Operating Profit]])/Table1[[#This Row],[Units Sold]],0)</f>
        <v>31.959999999999997</v>
      </c>
      <c r="T7761" s="4" t="str">
        <f>IF(Table1[[#This Row],[Profit per unit]]&gt;$V$8,"Premium","Mass")</f>
        <v>Mass</v>
      </c>
      <c r="U7761" s="4"/>
    </row>
    <row r="7762" spans="2:21" ht="14.25" customHeight="1" x14ac:dyDescent="0.3">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c r="O7762" s="4" t="str">
        <f>TEXT(Table1[[#This Row],[Invoice Date]],"mmm")</f>
        <v>Nov</v>
      </c>
      <c r="P7762" s="4">
        <f>YEAR(Table1[[#This Row],[Invoice Date]])</f>
        <v>2021</v>
      </c>
      <c r="Q7762" s="4">
        <f>IFERROR(Table1[[#This Row],[Total Sales]]/Table1[[#This Row],[Units Sold]],4)</f>
        <v>62</v>
      </c>
      <c r="R7762" s="4">
        <f>IFERROR(Table1[[#This Row],[Operating Profit]]/Table1[[#This Row],[Units Sold]],0)</f>
        <v>32.24</v>
      </c>
      <c r="S7762" s="4">
        <f>IFERROR((Table1[[#This Row],[Total Sales]]-Table1[[#This Row],[Operating Profit]])/Table1[[#This Row],[Units Sold]],0)</f>
        <v>29.76</v>
      </c>
      <c r="T7762" s="4" t="str">
        <f>IF(Table1[[#This Row],[Profit per unit]]&gt;$V$8,"Premium","Mass")</f>
        <v>Mass</v>
      </c>
      <c r="U7762" s="4"/>
    </row>
    <row r="7763" spans="2:21" ht="14.25" customHeight="1" x14ac:dyDescent="0.3">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c r="O7763" s="4" t="str">
        <f>TEXT(Table1[[#This Row],[Invoice Date]],"mmm")</f>
        <v>Nov</v>
      </c>
      <c r="P7763" s="4">
        <f>YEAR(Table1[[#This Row],[Invoice Date]])</f>
        <v>2021</v>
      </c>
      <c r="Q7763" s="4">
        <f>IFERROR(Table1[[#This Row],[Total Sales]]/Table1[[#This Row],[Units Sold]],4)</f>
        <v>63</v>
      </c>
      <c r="R7763" s="4">
        <f>IFERROR(Table1[[#This Row],[Operating Profit]]/Table1[[#This Row],[Units Sold]],0)</f>
        <v>28.349999999999998</v>
      </c>
      <c r="S7763" s="4">
        <f>IFERROR((Table1[[#This Row],[Total Sales]]-Table1[[#This Row],[Operating Profit]])/Table1[[#This Row],[Units Sold]],0)</f>
        <v>34.650000000000006</v>
      </c>
      <c r="T7763" s="4" t="str">
        <f>IF(Table1[[#This Row],[Profit per unit]]&gt;$V$8,"Premium","Mass")</f>
        <v>Mass</v>
      </c>
      <c r="U7763" s="4"/>
    </row>
    <row r="7764" spans="2:21" ht="14.25" customHeight="1" x14ac:dyDescent="0.3">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c r="O7764" s="4" t="str">
        <f>TEXT(Table1[[#This Row],[Invoice Date]],"mmm")</f>
        <v>Nov</v>
      </c>
      <c r="P7764" s="4">
        <f>YEAR(Table1[[#This Row],[Invoice Date]])</f>
        <v>2021</v>
      </c>
      <c r="Q7764" s="4">
        <f>IFERROR(Table1[[#This Row],[Total Sales]]/Table1[[#This Row],[Units Sold]],4)</f>
        <v>64</v>
      </c>
      <c r="R7764" s="4">
        <f>IFERROR(Table1[[#This Row],[Operating Profit]]/Table1[[#This Row],[Units Sold]],0)</f>
        <v>25.6</v>
      </c>
      <c r="S7764" s="4">
        <f>IFERROR((Table1[[#This Row],[Total Sales]]-Table1[[#This Row],[Operating Profit]])/Table1[[#This Row],[Units Sold]],0)</f>
        <v>38.4</v>
      </c>
      <c r="T7764" s="4" t="str">
        <f>IF(Table1[[#This Row],[Profit per unit]]&gt;$V$8,"Premium","Mass")</f>
        <v>Mass</v>
      </c>
      <c r="U7764" s="4"/>
    </row>
    <row r="7765" spans="2:21" ht="14.25" customHeight="1" x14ac:dyDescent="0.3">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c r="O7765" s="4" t="str">
        <f>TEXT(Table1[[#This Row],[Invoice Date]],"mmm")</f>
        <v>Nov</v>
      </c>
      <c r="P7765" s="4">
        <f>YEAR(Table1[[#This Row],[Invoice Date]])</f>
        <v>2021</v>
      </c>
      <c r="Q7765" s="4">
        <f>IFERROR(Table1[[#This Row],[Total Sales]]/Table1[[#This Row],[Units Sold]],4)</f>
        <v>71</v>
      </c>
      <c r="R7765" s="4">
        <f>IFERROR(Table1[[#This Row],[Operating Profit]]/Table1[[#This Row],[Units Sold]],0)</f>
        <v>29.82</v>
      </c>
      <c r="S7765" s="4">
        <f>IFERROR((Table1[[#This Row],[Total Sales]]-Table1[[#This Row],[Operating Profit]])/Table1[[#This Row],[Units Sold]],0)</f>
        <v>41.18</v>
      </c>
      <c r="T7765" s="4" t="str">
        <f>IF(Table1[[#This Row],[Profit per unit]]&gt;$V$8,"Premium","Mass")</f>
        <v>Mass</v>
      </c>
      <c r="U7765" s="4"/>
    </row>
    <row r="7766" spans="2:21" ht="14.25" customHeight="1" x14ac:dyDescent="0.3">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c r="O7766" s="4" t="str">
        <f>TEXT(Table1[[#This Row],[Invoice Date]],"mmm")</f>
        <v>Nov</v>
      </c>
      <c r="P7766" s="4">
        <f>YEAR(Table1[[#This Row],[Invoice Date]])</f>
        <v>2021</v>
      </c>
      <c r="Q7766" s="4">
        <f>IFERROR(Table1[[#This Row],[Total Sales]]/Table1[[#This Row],[Units Sold]],4)</f>
        <v>78</v>
      </c>
      <c r="R7766" s="4">
        <f>IFERROR(Table1[[#This Row],[Operating Profit]]/Table1[[#This Row],[Units Sold]],0)</f>
        <v>36.659999999999997</v>
      </c>
      <c r="S7766" s="4">
        <f>IFERROR((Table1[[#This Row],[Total Sales]]-Table1[[#This Row],[Operating Profit]])/Table1[[#This Row],[Units Sold]],0)</f>
        <v>41.34</v>
      </c>
      <c r="T7766" s="4" t="str">
        <f>IF(Table1[[#This Row],[Profit per unit]]&gt;$V$8,"Premium","Mass")</f>
        <v>Mass</v>
      </c>
      <c r="U7766" s="4"/>
    </row>
    <row r="7767" spans="2:21" ht="14.25" customHeight="1" x14ac:dyDescent="0.3">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c r="O7767" s="4" t="str">
        <f>TEXT(Table1[[#This Row],[Invoice Date]],"mmm")</f>
        <v>Dec</v>
      </c>
      <c r="P7767" s="4">
        <f>YEAR(Table1[[#This Row],[Invoice Date]])</f>
        <v>2021</v>
      </c>
      <c r="Q7767" s="4">
        <f>IFERROR(Table1[[#This Row],[Total Sales]]/Table1[[#This Row],[Units Sold]],4)</f>
        <v>71</v>
      </c>
      <c r="R7767" s="4">
        <f>IFERROR(Table1[[#This Row],[Operating Profit]]/Table1[[#This Row],[Units Sold]],0)</f>
        <v>39.050000000000004</v>
      </c>
      <c r="S7767" s="4">
        <f>IFERROR((Table1[[#This Row],[Total Sales]]-Table1[[#This Row],[Operating Profit]])/Table1[[#This Row],[Units Sold]],0)</f>
        <v>31.949999999999996</v>
      </c>
      <c r="T7767" s="4" t="str">
        <f>IF(Table1[[#This Row],[Profit per unit]]&gt;$V$8,"Premium","Mass")</f>
        <v>Mass</v>
      </c>
      <c r="U7767" s="4"/>
    </row>
    <row r="7768" spans="2:21" ht="14.25" customHeight="1" x14ac:dyDescent="0.3">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c r="O7768" s="4" t="str">
        <f>TEXT(Table1[[#This Row],[Invoice Date]],"mmm")</f>
        <v>Dec</v>
      </c>
      <c r="P7768" s="4">
        <f>YEAR(Table1[[#This Row],[Invoice Date]])</f>
        <v>2021</v>
      </c>
      <c r="Q7768" s="4">
        <f>IFERROR(Table1[[#This Row],[Total Sales]]/Table1[[#This Row],[Units Sold]],4)</f>
        <v>59</v>
      </c>
      <c r="R7768" s="4">
        <f>IFERROR(Table1[[#This Row],[Operating Profit]]/Table1[[#This Row],[Units Sold]],0)</f>
        <v>32.450000000000003</v>
      </c>
      <c r="S7768" s="4">
        <f>IFERROR((Table1[[#This Row],[Total Sales]]-Table1[[#This Row],[Operating Profit]])/Table1[[#This Row],[Units Sold]],0)</f>
        <v>26.549999999999997</v>
      </c>
      <c r="T7768" s="4" t="str">
        <f>IF(Table1[[#This Row],[Profit per unit]]&gt;$V$8,"Premium","Mass")</f>
        <v>Mass</v>
      </c>
      <c r="U7768" s="4"/>
    </row>
    <row r="7769" spans="2:21" ht="14.25" customHeight="1" x14ac:dyDescent="0.3">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c r="O7769" s="4" t="str">
        <f>TEXT(Table1[[#This Row],[Invoice Date]],"mmm")</f>
        <v>Dec</v>
      </c>
      <c r="P7769" s="4">
        <f>YEAR(Table1[[#This Row],[Invoice Date]])</f>
        <v>2021</v>
      </c>
      <c r="Q7769" s="4">
        <f>IFERROR(Table1[[#This Row],[Total Sales]]/Table1[[#This Row],[Units Sold]],4)</f>
        <v>62</v>
      </c>
      <c r="R7769" s="4">
        <f>IFERROR(Table1[[#This Row],[Operating Profit]]/Table1[[#This Row],[Units Sold]],0)</f>
        <v>26.039999999999996</v>
      </c>
      <c r="S7769" s="4">
        <f>IFERROR((Table1[[#This Row],[Total Sales]]-Table1[[#This Row],[Operating Profit]])/Table1[[#This Row],[Units Sold]],0)</f>
        <v>35.96</v>
      </c>
      <c r="T7769" s="4" t="str">
        <f>IF(Table1[[#This Row],[Profit per unit]]&gt;$V$8,"Premium","Mass")</f>
        <v>Mass</v>
      </c>
      <c r="U7769" s="4"/>
    </row>
    <row r="7770" spans="2:21" ht="14.25" customHeight="1" x14ac:dyDescent="0.3">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c r="O7770" s="4" t="str">
        <f>TEXT(Table1[[#This Row],[Invoice Date]],"mmm")</f>
        <v>Dec</v>
      </c>
      <c r="P7770" s="4">
        <f>YEAR(Table1[[#This Row],[Invoice Date]])</f>
        <v>2021</v>
      </c>
      <c r="Q7770" s="4">
        <f>IFERROR(Table1[[#This Row],[Total Sales]]/Table1[[#This Row],[Units Sold]],4)</f>
        <v>62</v>
      </c>
      <c r="R7770" s="4">
        <f>IFERROR(Table1[[#This Row],[Operating Profit]]/Table1[[#This Row],[Units Sold]],0)</f>
        <v>27.279999999999998</v>
      </c>
      <c r="S7770" s="4">
        <f>IFERROR((Table1[[#This Row],[Total Sales]]-Table1[[#This Row],[Operating Profit]])/Table1[[#This Row],[Units Sold]],0)</f>
        <v>34.72</v>
      </c>
      <c r="T7770" s="4" t="str">
        <f>IF(Table1[[#This Row],[Profit per unit]]&gt;$V$8,"Premium","Mass")</f>
        <v>Mass</v>
      </c>
      <c r="U7770" s="4"/>
    </row>
    <row r="7771" spans="2:21" ht="14.25" customHeight="1" x14ac:dyDescent="0.3">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c r="O7771" s="4" t="str">
        <f>TEXT(Table1[[#This Row],[Invoice Date]],"mmm")</f>
        <v>Dec</v>
      </c>
      <c r="P7771" s="4">
        <f>YEAR(Table1[[#This Row],[Invoice Date]])</f>
        <v>2021</v>
      </c>
      <c r="Q7771" s="4">
        <f>IFERROR(Table1[[#This Row],[Total Sales]]/Table1[[#This Row],[Units Sold]],4)</f>
        <v>74</v>
      </c>
      <c r="R7771" s="4">
        <f>IFERROR(Table1[[#This Row],[Operating Profit]]/Table1[[#This Row],[Units Sold]],0)</f>
        <v>31.82</v>
      </c>
      <c r="S7771" s="4">
        <f>IFERROR((Table1[[#This Row],[Total Sales]]-Table1[[#This Row],[Operating Profit]])/Table1[[#This Row],[Units Sold]],0)</f>
        <v>42.18</v>
      </c>
      <c r="T7771" s="4" t="str">
        <f>IF(Table1[[#This Row],[Profit per unit]]&gt;$V$8,"Premium","Mass")</f>
        <v>Mass</v>
      </c>
      <c r="U7771" s="4"/>
    </row>
    <row r="7772" spans="2:21" ht="14.25" customHeight="1" x14ac:dyDescent="0.3">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c r="O7772" s="4" t="str">
        <f>TEXT(Table1[[#This Row],[Invoice Date]],"mmm")</f>
        <v>Dec</v>
      </c>
      <c r="P7772" s="4">
        <f>YEAR(Table1[[#This Row],[Invoice Date]])</f>
        <v>2021</v>
      </c>
      <c r="Q7772" s="4">
        <f>IFERROR(Table1[[#This Row],[Total Sales]]/Table1[[#This Row],[Units Sold]],4)</f>
        <v>74</v>
      </c>
      <c r="R7772" s="4">
        <f>IFERROR(Table1[[#This Row],[Operating Profit]]/Table1[[#This Row],[Units Sold]],0)</f>
        <v>36.26</v>
      </c>
      <c r="S7772" s="4">
        <f>IFERROR((Table1[[#This Row],[Total Sales]]-Table1[[#This Row],[Operating Profit]])/Table1[[#This Row],[Units Sold]],0)</f>
        <v>37.74</v>
      </c>
      <c r="T7772" s="4" t="str">
        <f>IF(Table1[[#This Row],[Profit per unit]]&gt;$V$8,"Premium","Mass")</f>
        <v>Mass</v>
      </c>
      <c r="U7772" s="4"/>
    </row>
    <row r="7773" spans="2:21" ht="14.25" customHeight="1" x14ac:dyDescent="0.3">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c r="O7773" s="4" t="str">
        <f>TEXT(Table1[[#This Row],[Invoice Date]],"mmm")</f>
        <v>Jan</v>
      </c>
      <c r="P7773" s="4">
        <f>YEAR(Table1[[#This Row],[Invoice Date]])</f>
        <v>2021</v>
      </c>
      <c r="Q7773" s="4">
        <f>IFERROR(Table1[[#This Row],[Total Sales]]/Table1[[#This Row],[Units Sold]],4)</f>
        <v>52</v>
      </c>
      <c r="R7773" s="4">
        <f>IFERROR(Table1[[#This Row],[Operating Profit]]/Table1[[#This Row],[Units Sold]],0)</f>
        <v>23.92</v>
      </c>
      <c r="S7773" s="4">
        <f>IFERROR((Table1[[#This Row],[Total Sales]]-Table1[[#This Row],[Operating Profit]])/Table1[[#This Row],[Units Sold]],0)</f>
        <v>28.08</v>
      </c>
      <c r="T7773" s="4" t="str">
        <f>IF(Table1[[#This Row],[Profit per unit]]&gt;$V$8,"Premium","Mass")</f>
        <v>Mass</v>
      </c>
      <c r="U7773" s="4"/>
    </row>
    <row r="7774" spans="2:21" ht="14.25" customHeight="1" x14ac:dyDescent="0.3">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c r="O7774" s="4" t="str">
        <f>TEXT(Table1[[#This Row],[Invoice Date]],"mmm")</f>
        <v>Jan</v>
      </c>
      <c r="P7774" s="4">
        <f>YEAR(Table1[[#This Row],[Invoice Date]])</f>
        <v>2021</v>
      </c>
      <c r="Q7774" s="4">
        <f>IFERROR(Table1[[#This Row],[Total Sales]]/Table1[[#This Row],[Units Sold]],4)</f>
        <v>50</v>
      </c>
      <c r="R7774" s="4">
        <f>IFERROR(Table1[[#This Row],[Operating Profit]]/Table1[[#This Row],[Units Sold]],0)</f>
        <v>23.500000000000004</v>
      </c>
      <c r="S7774" s="4">
        <f>IFERROR((Table1[[#This Row],[Total Sales]]-Table1[[#This Row],[Operating Profit]])/Table1[[#This Row],[Units Sold]],0)</f>
        <v>26.5</v>
      </c>
      <c r="T7774" s="4" t="str">
        <f>IF(Table1[[#This Row],[Profit per unit]]&gt;$V$8,"Premium","Mass")</f>
        <v>Mass</v>
      </c>
      <c r="U7774" s="4"/>
    </row>
    <row r="7775" spans="2:21" ht="14.25" customHeight="1" x14ac:dyDescent="0.3">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c r="O7775" s="4" t="str">
        <f>TEXT(Table1[[#This Row],[Invoice Date]],"mmm")</f>
        <v>Jan</v>
      </c>
      <c r="P7775" s="4">
        <f>YEAR(Table1[[#This Row],[Invoice Date]])</f>
        <v>2021</v>
      </c>
      <c r="Q7775" s="4">
        <f>IFERROR(Table1[[#This Row],[Total Sales]]/Table1[[#This Row],[Units Sold]],4)</f>
        <v>44</v>
      </c>
      <c r="R7775" s="4">
        <f>IFERROR(Table1[[#This Row],[Operating Profit]]/Table1[[#This Row],[Units Sold]],0)</f>
        <v>15.4</v>
      </c>
      <c r="S7775" s="4">
        <f>IFERROR((Table1[[#This Row],[Total Sales]]-Table1[[#This Row],[Operating Profit]])/Table1[[#This Row],[Units Sold]],0)</f>
        <v>28.6</v>
      </c>
      <c r="T7775" s="4" t="str">
        <f>IF(Table1[[#This Row],[Profit per unit]]&gt;$V$8,"Premium","Mass")</f>
        <v>Mass</v>
      </c>
      <c r="U7775" s="4"/>
    </row>
    <row r="7776" spans="2:21" ht="14.25" customHeight="1" x14ac:dyDescent="0.3">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c r="O7776" s="4" t="str">
        <f>TEXT(Table1[[#This Row],[Invoice Date]],"mmm")</f>
        <v>Jan</v>
      </c>
      <c r="P7776" s="4">
        <f>YEAR(Table1[[#This Row],[Invoice Date]])</f>
        <v>2021</v>
      </c>
      <c r="Q7776" s="4">
        <f>IFERROR(Table1[[#This Row],[Total Sales]]/Table1[[#This Row],[Units Sold]],4)</f>
        <v>49</v>
      </c>
      <c r="R7776" s="4">
        <f>IFERROR(Table1[[#This Row],[Operating Profit]]/Table1[[#This Row],[Units Sold]],0)</f>
        <v>18.13</v>
      </c>
      <c r="S7776" s="4">
        <f>IFERROR((Table1[[#This Row],[Total Sales]]-Table1[[#This Row],[Operating Profit]])/Table1[[#This Row],[Units Sold]],0)</f>
        <v>30.87</v>
      </c>
      <c r="T7776" s="4" t="str">
        <f>IF(Table1[[#This Row],[Profit per unit]]&gt;$V$8,"Premium","Mass")</f>
        <v>Mass</v>
      </c>
      <c r="U7776" s="4"/>
    </row>
    <row r="7777" spans="2:21" ht="14.25" customHeight="1" x14ac:dyDescent="0.3">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c r="O7777" s="4" t="str">
        <f>TEXT(Table1[[#This Row],[Invoice Date]],"mmm")</f>
        <v>Jan</v>
      </c>
      <c r="P7777" s="4">
        <f>YEAR(Table1[[#This Row],[Invoice Date]])</f>
        <v>2021</v>
      </c>
      <c r="Q7777" s="4">
        <f>IFERROR(Table1[[#This Row],[Total Sales]]/Table1[[#This Row],[Units Sold]],4)</f>
        <v>60</v>
      </c>
      <c r="R7777" s="4">
        <f>IFERROR(Table1[[#This Row],[Operating Profit]]/Table1[[#This Row],[Units Sold]],0)</f>
        <v>22.2</v>
      </c>
      <c r="S7777" s="4">
        <f>IFERROR((Table1[[#This Row],[Total Sales]]-Table1[[#This Row],[Operating Profit]])/Table1[[#This Row],[Units Sold]],0)</f>
        <v>37.800000000000004</v>
      </c>
      <c r="T7777" s="4" t="str">
        <f>IF(Table1[[#This Row],[Profit per unit]]&gt;$V$8,"Premium","Mass")</f>
        <v>Mass</v>
      </c>
      <c r="U7777" s="4"/>
    </row>
    <row r="7778" spans="2:21" ht="14.25" customHeight="1" x14ac:dyDescent="0.3">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c r="O7778" s="4" t="str">
        <f>TEXT(Table1[[#This Row],[Invoice Date]],"mmm")</f>
        <v>Jan</v>
      </c>
      <c r="P7778" s="4">
        <f>YEAR(Table1[[#This Row],[Invoice Date]])</f>
        <v>2021</v>
      </c>
      <c r="Q7778" s="4">
        <f>IFERROR(Table1[[#This Row],[Total Sales]]/Table1[[#This Row],[Units Sold]],4)</f>
        <v>54</v>
      </c>
      <c r="R7778" s="4">
        <f>IFERROR(Table1[[#This Row],[Operating Profit]]/Table1[[#This Row],[Units Sold]],0)</f>
        <v>24.299999999999997</v>
      </c>
      <c r="S7778" s="4">
        <f>IFERROR((Table1[[#This Row],[Total Sales]]-Table1[[#This Row],[Operating Profit]])/Table1[[#This Row],[Units Sold]],0)</f>
        <v>29.700000000000006</v>
      </c>
      <c r="T7778" s="4" t="str">
        <f>IF(Table1[[#This Row],[Profit per unit]]&gt;$V$8,"Premium","Mass")</f>
        <v>Mass</v>
      </c>
      <c r="U7778" s="4"/>
    </row>
    <row r="7779" spans="2:21" ht="14.25" customHeight="1" x14ac:dyDescent="0.3">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c r="O7779" s="4" t="str">
        <f>TEXT(Table1[[#This Row],[Invoice Date]],"mmm")</f>
        <v>Feb</v>
      </c>
      <c r="P7779" s="4">
        <f>YEAR(Table1[[#This Row],[Invoice Date]])</f>
        <v>2021</v>
      </c>
      <c r="Q7779" s="4">
        <f>IFERROR(Table1[[#This Row],[Total Sales]]/Table1[[#This Row],[Units Sold]],4)</f>
        <v>52</v>
      </c>
      <c r="R7779" s="4">
        <f>IFERROR(Table1[[#This Row],[Operating Profit]]/Table1[[#This Row],[Units Sold]],0)</f>
        <v>23.400000000000006</v>
      </c>
      <c r="S7779" s="4">
        <f>IFERROR((Table1[[#This Row],[Total Sales]]-Table1[[#This Row],[Operating Profit]])/Table1[[#This Row],[Units Sold]],0)</f>
        <v>28.599999999999994</v>
      </c>
      <c r="T7779" s="4" t="str">
        <f>IF(Table1[[#This Row],[Profit per unit]]&gt;$V$8,"Premium","Mass")</f>
        <v>Mass</v>
      </c>
      <c r="U7779" s="4"/>
    </row>
    <row r="7780" spans="2:21" ht="14.25" customHeight="1" x14ac:dyDescent="0.3">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c r="O7780" s="4" t="str">
        <f>TEXT(Table1[[#This Row],[Invoice Date]],"mmm")</f>
        <v>Feb</v>
      </c>
      <c r="P7780" s="4">
        <f>YEAR(Table1[[#This Row],[Invoice Date]])</f>
        <v>2021</v>
      </c>
      <c r="Q7780" s="4">
        <f>IFERROR(Table1[[#This Row],[Total Sales]]/Table1[[#This Row],[Units Sold]],4)</f>
        <v>53</v>
      </c>
      <c r="R7780" s="4">
        <f>IFERROR(Table1[[#This Row],[Operating Profit]]/Table1[[#This Row],[Units Sold]],0)</f>
        <v>24.380000000000003</v>
      </c>
      <c r="S7780" s="4">
        <f>IFERROR((Table1[[#This Row],[Total Sales]]-Table1[[#This Row],[Operating Profit]])/Table1[[#This Row],[Units Sold]],0)</f>
        <v>28.619999999999997</v>
      </c>
      <c r="T7780" s="4" t="str">
        <f>IF(Table1[[#This Row],[Profit per unit]]&gt;$V$8,"Premium","Mass")</f>
        <v>Mass</v>
      </c>
      <c r="U7780" s="4"/>
    </row>
    <row r="7781" spans="2:21" ht="14.25" customHeight="1" x14ac:dyDescent="0.3">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c r="O7781" s="4" t="str">
        <f>TEXT(Table1[[#This Row],[Invoice Date]],"mmm")</f>
        <v>Feb</v>
      </c>
      <c r="P7781" s="4">
        <f>YEAR(Table1[[#This Row],[Invoice Date]])</f>
        <v>2021</v>
      </c>
      <c r="Q7781" s="4">
        <f>IFERROR(Table1[[#This Row],[Total Sales]]/Table1[[#This Row],[Units Sold]],4)</f>
        <v>43</v>
      </c>
      <c r="R7781" s="4">
        <f>IFERROR(Table1[[#This Row],[Operating Profit]]/Table1[[#This Row],[Units Sold]],0)</f>
        <v>17.200000000000003</v>
      </c>
      <c r="S7781" s="4">
        <f>IFERROR((Table1[[#This Row],[Total Sales]]-Table1[[#This Row],[Operating Profit]])/Table1[[#This Row],[Units Sold]],0)</f>
        <v>25.799999999999997</v>
      </c>
      <c r="T7781" s="4" t="str">
        <f>IF(Table1[[#This Row],[Profit per unit]]&gt;$V$8,"Premium","Mass")</f>
        <v>Mass</v>
      </c>
      <c r="U7781" s="4"/>
    </row>
    <row r="7782" spans="2:21" ht="14.25" customHeight="1" x14ac:dyDescent="0.3">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c r="O7782" s="4" t="str">
        <f>TEXT(Table1[[#This Row],[Invoice Date]],"mmm")</f>
        <v>Jan</v>
      </c>
      <c r="P7782" s="4">
        <f>YEAR(Table1[[#This Row],[Invoice Date]])</f>
        <v>2020</v>
      </c>
      <c r="Q7782" s="4">
        <f>IFERROR(Table1[[#This Row],[Total Sales]]/Table1[[#This Row],[Units Sold]],4)</f>
        <v>34</v>
      </c>
      <c r="R7782" s="4">
        <f>IFERROR(Table1[[#This Row],[Operating Profit]]/Table1[[#This Row],[Units Sold]],0)</f>
        <v>17.68</v>
      </c>
      <c r="S7782" s="4">
        <f>IFERROR((Table1[[#This Row],[Total Sales]]-Table1[[#This Row],[Operating Profit]])/Table1[[#This Row],[Units Sold]],0)</f>
        <v>16.32</v>
      </c>
      <c r="T7782" s="4" t="str">
        <f>IF(Table1[[#This Row],[Profit per unit]]&gt;$V$8,"Premium","Mass")</f>
        <v>Mass</v>
      </c>
      <c r="U7782" s="4"/>
    </row>
    <row r="7783" spans="2:21" ht="14.25" customHeight="1" x14ac:dyDescent="0.3">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c r="O7783" s="4" t="str">
        <f>TEXT(Table1[[#This Row],[Invoice Date]],"mmm")</f>
        <v>Jan</v>
      </c>
      <c r="P7783" s="4">
        <f>YEAR(Table1[[#This Row],[Invoice Date]])</f>
        <v>2020</v>
      </c>
      <c r="Q7783" s="4">
        <f>IFERROR(Table1[[#This Row],[Total Sales]]/Table1[[#This Row],[Units Sold]],4)</f>
        <v>36</v>
      </c>
      <c r="R7783" s="4">
        <f>IFERROR(Table1[[#This Row],[Operating Profit]]/Table1[[#This Row],[Units Sold]],0)</f>
        <v>12.599999999999998</v>
      </c>
      <c r="S7783" s="4">
        <f>IFERROR((Table1[[#This Row],[Total Sales]]-Table1[[#This Row],[Operating Profit]])/Table1[[#This Row],[Units Sold]],0)</f>
        <v>23.4</v>
      </c>
      <c r="T7783" s="4" t="str">
        <f>IF(Table1[[#This Row],[Profit per unit]]&gt;$V$8,"Premium","Mass")</f>
        <v>Mass</v>
      </c>
      <c r="U7783" s="4"/>
    </row>
    <row r="7784" spans="2:21" ht="14.25" customHeight="1" x14ac:dyDescent="0.3">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c r="O7784" s="4" t="str">
        <f>TEXT(Table1[[#This Row],[Invoice Date]],"mmm")</f>
        <v>Jan</v>
      </c>
      <c r="P7784" s="4">
        <f>YEAR(Table1[[#This Row],[Invoice Date]])</f>
        <v>2020</v>
      </c>
      <c r="Q7784" s="4">
        <f>IFERROR(Table1[[#This Row],[Total Sales]]/Table1[[#This Row],[Units Sold]],4)</f>
        <v>32</v>
      </c>
      <c r="R7784" s="4">
        <f>IFERROR(Table1[[#This Row],[Operating Profit]]/Table1[[#This Row],[Units Sold]],0)</f>
        <v>11.84</v>
      </c>
      <c r="S7784" s="4">
        <f>IFERROR((Table1[[#This Row],[Total Sales]]-Table1[[#This Row],[Operating Profit]])/Table1[[#This Row],[Units Sold]],0)</f>
        <v>20.16</v>
      </c>
      <c r="T7784" s="4" t="str">
        <f>IF(Table1[[#This Row],[Profit per unit]]&gt;$V$8,"Premium","Mass")</f>
        <v>Mass</v>
      </c>
      <c r="U7784" s="4"/>
    </row>
    <row r="7785" spans="2:21" ht="14.25" customHeight="1" x14ac:dyDescent="0.3">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c r="O7785" s="4" t="str">
        <f>TEXT(Table1[[#This Row],[Invoice Date]],"mmm")</f>
        <v>Jan</v>
      </c>
      <c r="P7785" s="4">
        <f>YEAR(Table1[[#This Row],[Invoice Date]])</f>
        <v>2020</v>
      </c>
      <c r="Q7785" s="4">
        <f>IFERROR(Table1[[#This Row],[Total Sales]]/Table1[[#This Row],[Units Sold]],4)</f>
        <v>36</v>
      </c>
      <c r="R7785" s="4">
        <f>IFERROR(Table1[[#This Row],[Operating Profit]]/Table1[[#This Row],[Units Sold]],0)</f>
        <v>13.32</v>
      </c>
      <c r="S7785" s="4">
        <f>IFERROR((Table1[[#This Row],[Total Sales]]-Table1[[#This Row],[Operating Profit]])/Table1[[#This Row],[Units Sold]],0)</f>
        <v>22.68</v>
      </c>
      <c r="T7785" s="4" t="str">
        <f>IF(Table1[[#This Row],[Profit per unit]]&gt;$V$8,"Premium","Mass")</f>
        <v>Mass</v>
      </c>
      <c r="U7785" s="4"/>
    </row>
    <row r="7786" spans="2:21" ht="14.25" customHeight="1" x14ac:dyDescent="0.3">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c r="O7786" s="4" t="str">
        <f>TEXT(Table1[[#This Row],[Invoice Date]],"mmm")</f>
        <v>Jan</v>
      </c>
      <c r="P7786" s="4">
        <f>YEAR(Table1[[#This Row],[Invoice Date]])</f>
        <v>2020</v>
      </c>
      <c r="Q7786" s="4">
        <f>IFERROR(Table1[[#This Row],[Total Sales]]/Table1[[#This Row],[Units Sold]],4)</f>
        <v>43</v>
      </c>
      <c r="R7786" s="4">
        <f>IFERROR(Table1[[#This Row],[Operating Profit]]/Table1[[#This Row],[Units Sold]],0)</f>
        <v>15.91</v>
      </c>
      <c r="S7786" s="4">
        <f>IFERROR((Table1[[#This Row],[Total Sales]]-Table1[[#This Row],[Operating Profit]])/Table1[[#This Row],[Units Sold]],0)</f>
        <v>27.090000000000003</v>
      </c>
      <c r="T7786" s="4" t="str">
        <f>IF(Table1[[#This Row],[Profit per unit]]&gt;$V$8,"Premium","Mass")</f>
        <v>Mass</v>
      </c>
      <c r="U7786" s="4"/>
    </row>
    <row r="7787" spans="2:21" ht="14.25" customHeight="1" x14ac:dyDescent="0.3">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c r="O7787" s="4" t="str">
        <f>TEXT(Table1[[#This Row],[Invoice Date]],"mmm")</f>
        <v>Jan</v>
      </c>
      <c r="P7787" s="4">
        <f>YEAR(Table1[[#This Row],[Invoice Date]])</f>
        <v>2020</v>
      </c>
      <c r="Q7787" s="4">
        <f>IFERROR(Table1[[#This Row],[Total Sales]]/Table1[[#This Row],[Units Sold]],4)</f>
        <v>38</v>
      </c>
      <c r="R7787" s="4">
        <f>IFERROR(Table1[[#This Row],[Operating Profit]]/Table1[[#This Row],[Units Sold]],0)</f>
        <v>12.16</v>
      </c>
      <c r="S7787" s="4">
        <f>IFERROR((Table1[[#This Row],[Total Sales]]-Table1[[#This Row],[Operating Profit]])/Table1[[#This Row],[Units Sold]],0)</f>
        <v>25.840000000000003</v>
      </c>
      <c r="T7787" s="4" t="str">
        <f>IF(Table1[[#This Row],[Profit per unit]]&gt;$V$8,"Premium","Mass")</f>
        <v>Mass</v>
      </c>
      <c r="U7787" s="4"/>
    </row>
    <row r="7788" spans="2:21" ht="14.25" customHeight="1" x14ac:dyDescent="0.3">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c r="O7788" s="4" t="str">
        <f>TEXT(Table1[[#This Row],[Invoice Date]],"mmm")</f>
        <v>Jan</v>
      </c>
      <c r="P7788" s="4">
        <f>YEAR(Table1[[#This Row],[Invoice Date]])</f>
        <v>2020</v>
      </c>
      <c r="Q7788" s="4">
        <f>IFERROR(Table1[[#This Row],[Total Sales]]/Table1[[#This Row],[Units Sold]],4)</f>
        <v>33</v>
      </c>
      <c r="R7788" s="4">
        <f>IFERROR(Table1[[#This Row],[Operating Profit]]/Table1[[#This Row],[Units Sold]],0)</f>
        <v>17.16</v>
      </c>
      <c r="S7788" s="4">
        <f>IFERROR((Table1[[#This Row],[Total Sales]]-Table1[[#This Row],[Operating Profit]])/Table1[[#This Row],[Units Sold]],0)</f>
        <v>15.84</v>
      </c>
      <c r="T7788" s="4" t="str">
        <f>IF(Table1[[#This Row],[Profit per unit]]&gt;$V$8,"Premium","Mass")</f>
        <v>Mass</v>
      </c>
      <c r="U7788" s="4"/>
    </row>
    <row r="7789" spans="2:21" ht="14.25" customHeight="1" x14ac:dyDescent="0.3">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c r="O7789" s="4" t="str">
        <f>TEXT(Table1[[#This Row],[Invoice Date]],"mmm")</f>
        <v>Jan</v>
      </c>
      <c r="P7789" s="4">
        <f>YEAR(Table1[[#This Row],[Invoice Date]])</f>
        <v>2020</v>
      </c>
      <c r="Q7789" s="4">
        <f>IFERROR(Table1[[#This Row],[Total Sales]]/Table1[[#This Row],[Units Sold]],4)</f>
        <v>39</v>
      </c>
      <c r="R7789" s="4">
        <f>IFERROR(Table1[[#This Row],[Operating Profit]]/Table1[[#This Row],[Units Sold]],0)</f>
        <v>12.87</v>
      </c>
      <c r="S7789" s="4">
        <f>IFERROR((Table1[[#This Row],[Total Sales]]-Table1[[#This Row],[Operating Profit]])/Table1[[#This Row],[Units Sold]],0)</f>
        <v>26.130000000000003</v>
      </c>
      <c r="T7789" s="4" t="str">
        <f>IF(Table1[[#This Row],[Profit per unit]]&gt;$V$8,"Premium","Mass")</f>
        <v>Mass</v>
      </c>
      <c r="U7789" s="4"/>
    </row>
    <row r="7790" spans="2:21" ht="14.25" customHeight="1" x14ac:dyDescent="0.3">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c r="O7790" s="4" t="str">
        <f>TEXT(Table1[[#This Row],[Invoice Date]],"mmm")</f>
        <v>Jan</v>
      </c>
      <c r="P7790" s="4">
        <f>YEAR(Table1[[#This Row],[Invoice Date]])</f>
        <v>2020</v>
      </c>
      <c r="Q7790" s="4">
        <f>IFERROR(Table1[[#This Row],[Total Sales]]/Table1[[#This Row],[Units Sold]],4)</f>
        <v>32</v>
      </c>
      <c r="R7790" s="4">
        <f>IFERROR(Table1[[#This Row],[Operating Profit]]/Table1[[#This Row],[Units Sold]],0)</f>
        <v>12.16</v>
      </c>
      <c r="S7790" s="4">
        <f>IFERROR((Table1[[#This Row],[Total Sales]]-Table1[[#This Row],[Operating Profit]])/Table1[[#This Row],[Units Sold]],0)</f>
        <v>19.84</v>
      </c>
      <c r="T7790" s="4" t="str">
        <f>IF(Table1[[#This Row],[Profit per unit]]&gt;$V$8,"Premium","Mass")</f>
        <v>Mass</v>
      </c>
      <c r="U7790" s="4"/>
    </row>
    <row r="7791" spans="2:21" ht="14.25" customHeight="1" x14ac:dyDescent="0.3">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c r="O7791" s="4" t="str">
        <f>TEXT(Table1[[#This Row],[Invoice Date]],"mmm")</f>
        <v>Jan</v>
      </c>
      <c r="P7791" s="4">
        <f>YEAR(Table1[[#This Row],[Invoice Date]])</f>
        <v>2020</v>
      </c>
      <c r="Q7791" s="4">
        <f>IFERROR(Table1[[#This Row],[Total Sales]]/Table1[[#This Row],[Units Sold]],4)</f>
        <v>32</v>
      </c>
      <c r="R7791" s="4">
        <f>IFERROR(Table1[[#This Row],[Operating Profit]]/Table1[[#This Row],[Units Sold]],0)</f>
        <v>12.16</v>
      </c>
      <c r="S7791" s="4">
        <f>IFERROR((Table1[[#This Row],[Total Sales]]-Table1[[#This Row],[Operating Profit]])/Table1[[#This Row],[Units Sold]],0)</f>
        <v>19.84</v>
      </c>
      <c r="T7791" s="4" t="str">
        <f>IF(Table1[[#This Row],[Profit per unit]]&gt;$V$8,"Premium","Mass")</f>
        <v>Mass</v>
      </c>
      <c r="U7791" s="4"/>
    </row>
    <row r="7792" spans="2:21" ht="14.25" customHeight="1" x14ac:dyDescent="0.3">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c r="O7792" s="4" t="str">
        <f>TEXT(Table1[[#This Row],[Invoice Date]],"mmm")</f>
        <v>Jan</v>
      </c>
      <c r="P7792" s="4">
        <f>YEAR(Table1[[#This Row],[Invoice Date]])</f>
        <v>2020</v>
      </c>
      <c r="Q7792" s="4">
        <f>IFERROR(Table1[[#This Row],[Total Sales]]/Table1[[#This Row],[Units Sold]],4)</f>
        <v>43</v>
      </c>
      <c r="R7792" s="4">
        <f>IFERROR(Table1[[#This Row],[Operating Profit]]/Table1[[#This Row],[Units Sold]],0)</f>
        <v>15.049999999999997</v>
      </c>
      <c r="S7792" s="4">
        <f>IFERROR((Table1[[#This Row],[Total Sales]]-Table1[[#This Row],[Operating Profit]])/Table1[[#This Row],[Units Sold]],0)</f>
        <v>27.950000000000003</v>
      </c>
      <c r="T7792" s="4" t="str">
        <f>IF(Table1[[#This Row],[Profit per unit]]&gt;$V$8,"Premium","Mass")</f>
        <v>Mass</v>
      </c>
      <c r="U7792" s="4"/>
    </row>
    <row r="7793" spans="2:21" ht="14.25" customHeight="1" x14ac:dyDescent="0.3">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c r="O7793" s="4" t="str">
        <f>TEXT(Table1[[#This Row],[Invoice Date]],"mmm")</f>
        <v>Jan</v>
      </c>
      <c r="P7793" s="4">
        <f>YEAR(Table1[[#This Row],[Invoice Date]])</f>
        <v>2020</v>
      </c>
      <c r="Q7793" s="4">
        <f>IFERROR(Table1[[#This Row],[Total Sales]]/Table1[[#This Row],[Units Sold]],4)</f>
        <v>36</v>
      </c>
      <c r="R7793" s="4">
        <f>IFERROR(Table1[[#This Row],[Operating Profit]]/Table1[[#This Row],[Units Sold]],0)</f>
        <v>10.44</v>
      </c>
      <c r="S7793" s="4">
        <f>IFERROR((Table1[[#This Row],[Total Sales]]-Table1[[#This Row],[Operating Profit]])/Table1[[#This Row],[Units Sold]],0)</f>
        <v>25.56</v>
      </c>
      <c r="T7793" s="4" t="str">
        <f>IF(Table1[[#This Row],[Profit per unit]]&gt;$V$8,"Premium","Mass")</f>
        <v>Mass</v>
      </c>
      <c r="U7793" s="4"/>
    </row>
    <row r="7794" spans="2:21" ht="14.25" customHeight="1" x14ac:dyDescent="0.3">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c r="O7794" s="4" t="str">
        <f>TEXT(Table1[[#This Row],[Invoice Date]],"mmm")</f>
        <v>Jan</v>
      </c>
      <c r="P7794" s="4">
        <f>YEAR(Table1[[#This Row],[Invoice Date]])</f>
        <v>2020</v>
      </c>
      <c r="Q7794" s="4">
        <f>IFERROR(Table1[[#This Row],[Total Sales]]/Table1[[#This Row],[Units Sold]],4)</f>
        <v>40</v>
      </c>
      <c r="R7794" s="4">
        <f>IFERROR(Table1[[#This Row],[Operating Profit]]/Table1[[#This Row],[Units Sold]],0)</f>
        <v>20.8</v>
      </c>
      <c r="S7794" s="4">
        <f>IFERROR((Table1[[#This Row],[Total Sales]]-Table1[[#This Row],[Operating Profit]])/Table1[[#This Row],[Units Sold]],0)</f>
        <v>19.2</v>
      </c>
      <c r="T7794" s="4" t="str">
        <f>IF(Table1[[#This Row],[Profit per unit]]&gt;$V$8,"Premium","Mass")</f>
        <v>Mass</v>
      </c>
      <c r="U7794" s="4"/>
    </row>
    <row r="7795" spans="2:21" ht="14.25" customHeight="1" x14ac:dyDescent="0.3">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c r="O7795" s="4" t="str">
        <f>TEXT(Table1[[#This Row],[Invoice Date]],"mmm")</f>
        <v>Jan</v>
      </c>
      <c r="P7795" s="4">
        <f>YEAR(Table1[[#This Row],[Invoice Date]])</f>
        <v>2020</v>
      </c>
      <c r="Q7795" s="4">
        <f>IFERROR(Table1[[#This Row],[Total Sales]]/Table1[[#This Row],[Units Sold]],4)</f>
        <v>35</v>
      </c>
      <c r="R7795" s="4">
        <f>IFERROR(Table1[[#This Row],[Operating Profit]]/Table1[[#This Row],[Units Sold]],0)</f>
        <v>12.6</v>
      </c>
      <c r="S7795" s="4">
        <f>IFERROR((Table1[[#This Row],[Total Sales]]-Table1[[#This Row],[Operating Profit]])/Table1[[#This Row],[Units Sold]],0)</f>
        <v>22.4</v>
      </c>
      <c r="T7795" s="4" t="str">
        <f>IF(Table1[[#This Row],[Profit per unit]]&gt;$V$8,"Premium","Mass")</f>
        <v>Mass</v>
      </c>
      <c r="U7795" s="4"/>
    </row>
    <row r="7796" spans="2:21" ht="14.25" customHeight="1" x14ac:dyDescent="0.3">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c r="O7796" s="4" t="str">
        <f>TEXT(Table1[[#This Row],[Invoice Date]],"mmm")</f>
        <v>Jan</v>
      </c>
      <c r="P7796" s="4">
        <f>YEAR(Table1[[#This Row],[Invoice Date]])</f>
        <v>2020</v>
      </c>
      <c r="Q7796" s="4">
        <f>IFERROR(Table1[[#This Row],[Total Sales]]/Table1[[#This Row],[Units Sold]],4)</f>
        <v>27</v>
      </c>
      <c r="R7796" s="4">
        <f>IFERROR(Table1[[#This Row],[Operating Profit]]/Table1[[#This Row],[Units Sold]],0)</f>
        <v>11.07</v>
      </c>
      <c r="S7796" s="4">
        <f>IFERROR((Table1[[#This Row],[Total Sales]]-Table1[[#This Row],[Operating Profit]])/Table1[[#This Row],[Units Sold]],0)</f>
        <v>15.930000000000001</v>
      </c>
      <c r="T7796" s="4" t="str">
        <f>IF(Table1[[#This Row],[Profit per unit]]&gt;$V$8,"Premium","Mass")</f>
        <v>Mass</v>
      </c>
      <c r="U7796" s="4"/>
    </row>
    <row r="7797" spans="2:21" ht="14.25" customHeight="1" x14ac:dyDescent="0.3">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c r="O7797" s="4" t="str">
        <f>TEXT(Table1[[#This Row],[Invoice Date]],"mmm")</f>
        <v>Jan</v>
      </c>
      <c r="P7797" s="4">
        <f>YEAR(Table1[[#This Row],[Invoice Date]])</f>
        <v>2020</v>
      </c>
      <c r="Q7797" s="4">
        <f>IFERROR(Table1[[#This Row],[Total Sales]]/Table1[[#This Row],[Units Sold]],4)</f>
        <v>31</v>
      </c>
      <c r="R7797" s="4">
        <f>IFERROR(Table1[[#This Row],[Operating Profit]]/Table1[[#This Row],[Units Sold]],0)</f>
        <v>12.399999999999999</v>
      </c>
      <c r="S7797" s="4">
        <f>IFERROR((Table1[[#This Row],[Total Sales]]-Table1[[#This Row],[Operating Profit]])/Table1[[#This Row],[Units Sold]],0)</f>
        <v>18.600000000000001</v>
      </c>
      <c r="T7797" s="4" t="str">
        <f>IF(Table1[[#This Row],[Profit per unit]]&gt;$V$8,"Premium","Mass")</f>
        <v>Mass</v>
      </c>
      <c r="U7797" s="4"/>
    </row>
    <row r="7798" spans="2:21" ht="14.25" customHeight="1" x14ac:dyDescent="0.3">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c r="O7798" s="4" t="str">
        <f>TEXT(Table1[[#This Row],[Invoice Date]],"mmm")</f>
        <v>Jan</v>
      </c>
      <c r="P7798" s="4">
        <f>YEAR(Table1[[#This Row],[Invoice Date]])</f>
        <v>2020</v>
      </c>
      <c r="Q7798" s="4">
        <f>IFERROR(Table1[[#This Row],[Total Sales]]/Table1[[#This Row],[Units Sold]],4)</f>
        <v>43</v>
      </c>
      <c r="R7798" s="4">
        <f>IFERROR(Table1[[#This Row],[Operating Profit]]/Table1[[#This Row],[Units Sold]],0)</f>
        <v>13.76</v>
      </c>
      <c r="S7798" s="4">
        <f>IFERROR((Table1[[#This Row],[Total Sales]]-Table1[[#This Row],[Operating Profit]])/Table1[[#This Row],[Units Sold]],0)</f>
        <v>29.240000000000002</v>
      </c>
      <c r="T7798" s="4" t="str">
        <f>IF(Table1[[#This Row],[Profit per unit]]&gt;$V$8,"Premium","Mass")</f>
        <v>Mass</v>
      </c>
      <c r="U7798" s="4"/>
    </row>
    <row r="7799" spans="2:21" ht="14.25" customHeight="1" x14ac:dyDescent="0.3">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c r="O7799" s="4" t="str">
        <f>TEXT(Table1[[#This Row],[Invoice Date]],"mmm")</f>
        <v>Jan</v>
      </c>
      <c r="P7799" s="4">
        <f>YEAR(Table1[[#This Row],[Invoice Date]])</f>
        <v>2020</v>
      </c>
      <c r="Q7799" s="4">
        <f>IFERROR(Table1[[#This Row],[Total Sales]]/Table1[[#This Row],[Units Sold]],4)</f>
        <v>36</v>
      </c>
      <c r="R7799" s="4">
        <f>IFERROR(Table1[[#This Row],[Operating Profit]]/Table1[[#This Row],[Units Sold]],0)</f>
        <v>9.7200000000000006</v>
      </c>
      <c r="S7799" s="4">
        <f>IFERROR((Table1[[#This Row],[Total Sales]]-Table1[[#This Row],[Operating Profit]])/Table1[[#This Row],[Units Sold]],0)</f>
        <v>26.279999999999998</v>
      </c>
      <c r="T7799" s="4" t="str">
        <f>IF(Table1[[#This Row],[Profit per unit]]&gt;$V$8,"Premium","Mass")</f>
        <v>Mass</v>
      </c>
      <c r="U7799" s="4"/>
    </row>
    <row r="7800" spans="2:21" ht="14.25" customHeight="1" x14ac:dyDescent="0.3">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c r="O7800" s="4" t="str">
        <f>TEXT(Table1[[#This Row],[Invoice Date]],"mmm")</f>
        <v>Jan</v>
      </c>
      <c r="P7800" s="4">
        <f>YEAR(Table1[[#This Row],[Invoice Date]])</f>
        <v>2020</v>
      </c>
      <c r="Q7800" s="4">
        <f>IFERROR(Table1[[#This Row],[Total Sales]]/Table1[[#This Row],[Units Sold]],4)</f>
        <v>33</v>
      </c>
      <c r="R7800" s="4">
        <f>IFERROR(Table1[[#This Row],[Operating Profit]]/Table1[[#This Row],[Units Sold]],0)</f>
        <v>17.820000000000004</v>
      </c>
      <c r="S7800" s="4">
        <f>IFERROR((Table1[[#This Row],[Total Sales]]-Table1[[#This Row],[Operating Profit]])/Table1[[#This Row],[Units Sold]],0)</f>
        <v>15.179999999999998</v>
      </c>
      <c r="T7800" s="4" t="str">
        <f>IF(Table1[[#This Row],[Profit per unit]]&gt;$V$8,"Premium","Mass")</f>
        <v>Mass</v>
      </c>
      <c r="U7800" s="4"/>
    </row>
    <row r="7801" spans="2:21" ht="14.25" customHeight="1" x14ac:dyDescent="0.3">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c r="O7801" s="4" t="str">
        <f>TEXT(Table1[[#This Row],[Invoice Date]],"mmm")</f>
        <v>Feb</v>
      </c>
      <c r="P7801" s="4">
        <f>YEAR(Table1[[#This Row],[Invoice Date]])</f>
        <v>2020</v>
      </c>
      <c r="Q7801" s="4">
        <f>IFERROR(Table1[[#This Row],[Total Sales]]/Table1[[#This Row],[Units Sold]],4)</f>
        <v>35</v>
      </c>
      <c r="R7801" s="4">
        <f>IFERROR(Table1[[#This Row],[Operating Profit]]/Table1[[#This Row],[Units Sold]],0)</f>
        <v>11.549999999999999</v>
      </c>
      <c r="S7801" s="4">
        <f>IFERROR((Table1[[#This Row],[Total Sales]]-Table1[[#This Row],[Operating Profit]])/Table1[[#This Row],[Units Sold]],0)</f>
        <v>23.45</v>
      </c>
      <c r="T7801" s="4" t="str">
        <f>IF(Table1[[#This Row],[Profit per unit]]&gt;$V$8,"Premium","Mass")</f>
        <v>Mass</v>
      </c>
      <c r="U7801" s="4"/>
    </row>
    <row r="7802" spans="2:21" ht="14.25" customHeight="1" x14ac:dyDescent="0.3">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c r="O7802" s="4" t="str">
        <f>TEXT(Table1[[#This Row],[Invoice Date]],"mmm")</f>
        <v>Feb</v>
      </c>
      <c r="P7802" s="4">
        <f>YEAR(Table1[[#This Row],[Invoice Date]])</f>
        <v>2020</v>
      </c>
      <c r="Q7802" s="4">
        <f>IFERROR(Table1[[#This Row],[Total Sales]]/Table1[[#This Row],[Units Sold]],4)</f>
        <v>28</v>
      </c>
      <c r="R7802" s="4">
        <f>IFERROR(Table1[[#This Row],[Operating Profit]]/Table1[[#This Row],[Units Sold]],0)</f>
        <v>10.64</v>
      </c>
      <c r="S7802" s="4">
        <f>IFERROR((Table1[[#This Row],[Total Sales]]-Table1[[#This Row],[Operating Profit]])/Table1[[#This Row],[Units Sold]],0)</f>
        <v>17.36</v>
      </c>
      <c r="T7802" s="4" t="str">
        <f>IF(Table1[[#This Row],[Profit per unit]]&gt;$V$8,"Premium","Mass")</f>
        <v>Mass</v>
      </c>
      <c r="U7802" s="4"/>
    </row>
    <row r="7803" spans="2:21" ht="14.25" customHeight="1" x14ac:dyDescent="0.3">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c r="O7803" s="4" t="str">
        <f>TEXT(Table1[[#This Row],[Invoice Date]],"mmm")</f>
        <v>Feb</v>
      </c>
      <c r="P7803" s="4">
        <f>YEAR(Table1[[#This Row],[Invoice Date]])</f>
        <v>2020</v>
      </c>
      <c r="Q7803" s="4">
        <f>IFERROR(Table1[[#This Row],[Total Sales]]/Table1[[#This Row],[Units Sold]],4)</f>
        <v>31</v>
      </c>
      <c r="R7803" s="4">
        <f>IFERROR(Table1[[#This Row],[Operating Profit]]/Table1[[#This Row],[Units Sold]],0)</f>
        <v>11.469999999999999</v>
      </c>
      <c r="S7803" s="4">
        <f>IFERROR((Table1[[#This Row],[Total Sales]]-Table1[[#This Row],[Operating Profit]])/Table1[[#This Row],[Units Sold]],0)</f>
        <v>19.53</v>
      </c>
      <c r="T7803" s="4" t="str">
        <f>IF(Table1[[#This Row],[Profit per unit]]&gt;$V$8,"Premium","Mass")</f>
        <v>Mass</v>
      </c>
      <c r="U7803" s="4"/>
    </row>
    <row r="7804" spans="2:21" ht="14.25" customHeight="1" x14ac:dyDescent="0.3">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c r="O7804" s="4" t="str">
        <f>TEXT(Table1[[#This Row],[Invoice Date]],"mmm")</f>
        <v>Feb</v>
      </c>
      <c r="P7804" s="4">
        <f>YEAR(Table1[[#This Row],[Invoice Date]])</f>
        <v>2020</v>
      </c>
      <c r="Q7804" s="4">
        <f>IFERROR(Table1[[#This Row],[Total Sales]]/Table1[[#This Row],[Units Sold]],4)</f>
        <v>44</v>
      </c>
      <c r="R7804" s="4">
        <f>IFERROR(Table1[[#This Row],[Operating Profit]]/Table1[[#This Row],[Units Sold]],0)</f>
        <v>15.84</v>
      </c>
      <c r="S7804" s="4">
        <f>IFERROR((Table1[[#This Row],[Total Sales]]-Table1[[#This Row],[Operating Profit]])/Table1[[#This Row],[Units Sold]],0)</f>
        <v>28.16</v>
      </c>
      <c r="T7804" s="4" t="str">
        <f>IF(Table1[[#This Row],[Profit per unit]]&gt;$V$8,"Premium","Mass")</f>
        <v>Mass</v>
      </c>
      <c r="U7804" s="4"/>
    </row>
    <row r="7805" spans="2:21" ht="14.25" customHeight="1" x14ac:dyDescent="0.3">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c r="O7805" s="4" t="str">
        <f>TEXT(Table1[[#This Row],[Invoice Date]],"mmm")</f>
        <v>Feb</v>
      </c>
      <c r="P7805" s="4">
        <f>YEAR(Table1[[#This Row],[Invoice Date]])</f>
        <v>2020</v>
      </c>
      <c r="Q7805" s="4">
        <f>IFERROR(Table1[[#This Row],[Total Sales]]/Table1[[#This Row],[Units Sold]],4)</f>
        <v>39</v>
      </c>
      <c r="R7805" s="4">
        <f>IFERROR(Table1[[#This Row],[Operating Profit]]/Table1[[#This Row],[Units Sold]],0)</f>
        <v>10.530000000000001</v>
      </c>
      <c r="S7805" s="4">
        <f>IFERROR((Table1[[#This Row],[Total Sales]]-Table1[[#This Row],[Operating Profit]])/Table1[[#This Row],[Units Sold]],0)</f>
        <v>28.470000000000002</v>
      </c>
      <c r="T7805" s="4" t="str">
        <f>IF(Table1[[#This Row],[Profit per unit]]&gt;$V$8,"Premium","Mass")</f>
        <v>Mass</v>
      </c>
      <c r="U7805" s="4"/>
    </row>
    <row r="7806" spans="2:21" ht="14.25" customHeight="1" x14ac:dyDescent="0.3">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c r="O7806" s="4" t="str">
        <f>TEXT(Table1[[#This Row],[Invoice Date]],"mmm")</f>
        <v>Feb</v>
      </c>
      <c r="P7806" s="4">
        <f>YEAR(Table1[[#This Row],[Invoice Date]])</f>
        <v>2020</v>
      </c>
      <c r="Q7806" s="4">
        <f>IFERROR(Table1[[#This Row],[Total Sales]]/Table1[[#This Row],[Units Sold]],4)</f>
        <v>44</v>
      </c>
      <c r="R7806" s="4">
        <f>IFERROR(Table1[[#This Row],[Operating Profit]]/Table1[[#This Row],[Units Sold]],0)</f>
        <v>22.88</v>
      </c>
      <c r="S7806" s="4">
        <f>IFERROR((Table1[[#This Row],[Total Sales]]-Table1[[#This Row],[Operating Profit]])/Table1[[#This Row],[Units Sold]],0)</f>
        <v>21.12</v>
      </c>
      <c r="T7806" s="4" t="str">
        <f>IF(Table1[[#This Row],[Profit per unit]]&gt;$V$8,"Premium","Mass")</f>
        <v>Mass</v>
      </c>
      <c r="U7806" s="4"/>
    </row>
    <row r="7807" spans="2:21" ht="14.25" customHeight="1" x14ac:dyDescent="0.3">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c r="O7807" s="4" t="str">
        <f>TEXT(Table1[[#This Row],[Invoice Date]],"mmm")</f>
        <v>Feb</v>
      </c>
      <c r="P7807" s="4">
        <f>YEAR(Table1[[#This Row],[Invoice Date]])</f>
        <v>2020</v>
      </c>
      <c r="Q7807" s="4">
        <f>IFERROR(Table1[[#This Row],[Total Sales]]/Table1[[#This Row],[Units Sold]],4)</f>
        <v>37</v>
      </c>
      <c r="R7807" s="4">
        <f>IFERROR(Table1[[#This Row],[Operating Profit]]/Table1[[#This Row],[Units Sold]],0)</f>
        <v>12.95</v>
      </c>
      <c r="S7807" s="4">
        <f>IFERROR((Table1[[#This Row],[Total Sales]]-Table1[[#This Row],[Operating Profit]])/Table1[[#This Row],[Units Sold]],0)</f>
        <v>24.05</v>
      </c>
      <c r="T7807" s="4" t="str">
        <f>IF(Table1[[#This Row],[Profit per unit]]&gt;$V$8,"Premium","Mass")</f>
        <v>Mass</v>
      </c>
      <c r="U7807" s="4"/>
    </row>
    <row r="7808" spans="2:21" ht="14.25" customHeight="1" x14ac:dyDescent="0.3">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c r="O7808" s="4" t="str">
        <f>TEXT(Table1[[#This Row],[Invoice Date]],"mmm")</f>
        <v>Feb</v>
      </c>
      <c r="P7808" s="4">
        <f>YEAR(Table1[[#This Row],[Invoice Date]])</f>
        <v>2020</v>
      </c>
      <c r="Q7808" s="4">
        <f>IFERROR(Table1[[#This Row],[Total Sales]]/Table1[[#This Row],[Units Sold]],4)</f>
        <v>36</v>
      </c>
      <c r="R7808" s="4">
        <f>IFERROR(Table1[[#This Row],[Operating Profit]]/Table1[[#This Row],[Units Sold]],0)</f>
        <v>15.119999999999997</v>
      </c>
      <c r="S7808" s="4">
        <f>IFERROR((Table1[[#This Row],[Total Sales]]-Table1[[#This Row],[Operating Profit]])/Table1[[#This Row],[Units Sold]],0)</f>
        <v>20.880000000000003</v>
      </c>
      <c r="T7808" s="4" t="str">
        <f>IF(Table1[[#This Row],[Profit per unit]]&gt;$V$8,"Premium","Mass")</f>
        <v>Mass</v>
      </c>
      <c r="U7808" s="4"/>
    </row>
    <row r="7809" spans="2:21" ht="14.25" customHeight="1" x14ac:dyDescent="0.3">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c r="O7809" s="4" t="str">
        <f>TEXT(Table1[[#This Row],[Invoice Date]],"mmm")</f>
        <v>Feb</v>
      </c>
      <c r="P7809" s="4">
        <f>YEAR(Table1[[#This Row],[Invoice Date]])</f>
        <v>2020</v>
      </c>
      <c r="Q7809" s="4">
        <f>IFERROR(Table1[[#This Row],[Total Sales]]/Table1[[#This Row],[Units Sold]],4)</f>
        <v>33</v>
      </c>
      <c r="R7809" s="4">
        <f>IFERROR(Table1[[#This Row],[Operating Profit]]/Table1[[#This Row],[Units Sold]],0)</f>
        <v>13.2</v>
      </c>
      <c r="S7809" s="4">
        <f>IFERROR((Table1[[#This Row],[Total Sales]]-Table1[[#This Row],[Operating Profit]])/Table1[[#This Row],[Units Sold]],0)</f>
        <v>19.800000000000004</v>
      </c>
      <c r="T7809" s="4" t="str">
        <f>IF(Table1[[#This Row],[Profit per unit]]&gt;$V$8,"Premium","Mass")</f>
        <v>Mass</v>
      </c>
      <c r="U7809" s="4"/>
    </row>
    <row r="7810" spans="2:21" ht="14.25" customHeight="1" x14ac:dyDescent="0.3">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c r="O7810" s="4" t="str">
        <f>TEXT(Table1[[#This Row],[Invoice Date]],"mmm")</f>
        <v>Feb</v>
      </c>
      <c r="P7810" s="4">
        <f>YEAR(Table1[[#This Row],[Invoice Date]])</f>
        <v>2020</v>
      </c>
      <c r="Q7810" s="4">
        <f>IFERROR(Table1[[#This Row],[Total Sales]]/Table1[[#This Row],[Units Sold]],4)</f>
        <v>47</v>
      </c>
      <c r="R7810" s="4">
        <f>IFERROR(Table1[[#This Row],[Operating Profit]]/Table1[[#This Row],[Units Sold]],0)</f>
        <v>16.45</v>
      </c>
      <c r="S7810" s="4">
        <f>IFERROR((Table1[[#This Row],[Total Sales]]-Table1[[#This Row],[Operating Profit]])/Table1[[#This Row],[Units Sold]],0)</f>
        <v>30.55</v>
      </c>
      <c r="T7810" s="4" t="str">
        <f>IF(Table1[[#This Row],[Profit per unit]]&gt;$V$8,"Premium","Mass")</f>
        <v>Mass</v>
      </c>
      <c r="U7810" s="4"/>
    </row>
    <row r="7811" spans="2:21" ht="14.25" customHeight="1" x14ac:dyDescent="0.3">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c r="O7811" s="4" t="str">
        <f>TEXT(Table1[[#This Row],[Invoice Date]],"mmm")</f>
        <v>Mar</v>
      </c>
      <c r="P7811" s="4">
        <f>YEAR(Table1[[#This Row],[Invoice Date]])</f>
        <v>2020</v>
      </c>
      <c r="Q7811" s="4">
        <f>IFERROR(Table1[[#This Row],[Total Sales]]/Table1[[#This Row],[Units Sold]],4)</f>
        <v>44</v>
      </c>
      <c r="R7811" s="4">
        <f>IFERROR(Table1[[#This Row],[Operating Profit]]/Table1[[#This Row],[Units Sold]],0)</f>
        <v>12.76</v>
      </c>
      <c r="S7811" s="4">
        <f>IFERROR((Table1[[#This Row],[Total Sales]]-Table1[[#This Row],[Operating Profit]])/Table1[[#This Row],[Units Sold]],0)</f>
        <v>31.24</v>
      </c>
      <c r="T7811" s="4" t="str">
        <f>IF(Table1[[#This Row],[Profit per unit]]&gt;$V$8,"Premium","Mass")</f>
        <v>Mass</v>
      </c>
      <c r="U7811" s="4"/>
    </row>
    <row r="7812" spans="2:21" ht="14.25" customHeight="1" x14ac:dyDescent="0.3">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c r="O7812" s="4" t="str">
        <f>TEXT(Table1[[#This Row],[Invoice Date]],"mmm")</f>
        <v>Mar</v>
      </c>
      <c r="P7812" s="4">
        <f>YEAR(Table1[[#This Row],[Invoice Date]])</f>
        <v>2020</v>
      </c>
      <c r="Q7812" s="4">
        <f>IFERROR(Table1[[#This Row],[Total Sales]]/Table1[[#This Row],[Units Sold]],4)</f>
        <v>47</v>
      </c>
      <c r="R7812" s="4">
        <f>IFERROR(Table1[[#This Row],[Operating Profit]]/Table1[[#This Row],[Units Sold]],0)</f>
        <v>24.44</v>
      </c>
      <c r="S7812" s="4">
        <f>IFERROR((Table1[[#This Row],[Total Sales]]-Table1[[#This Row],[Operating Profit]])/Table1[[#This Row],[Units Sold]],0)</f>
        <v>22.56</v>
      </c>
      <c r="T7812" s="4" t="str">
        <f>IF(Table1[[#This Row],[Profit per unit]]&gt;$V$8,"Premium","Mass")</f>
        <v>Mass</v>
      </c>
      <c r="U7812" s="4"/>
    </row>
    <row r="7813" spans="2:21" ht="14.25" customHeight="1" x14ac:dyDescent="0.3">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c r="O7813" s="4" t="str">
        <f>TEXT(Table1[[#This Row],[Invoice Date]],"mmm")</f>
        <v>Mar</v>
      </c>
      <c r="P7813" s="4">
        <f>YEAR(Table1[[#This Row],[Invoice Date]])</f>
        <v>2020</v>
      </c>
      <c r="Q7813" s="4">
        <f>IFERROR(Table1[[#This Row],[Total Sales]]/Table1[[#This Row],[Units Sold]],4)</f>
        <v>41</v>
      </c>
      <c r="R7813" s="4">
        <f>IFERROR(Table1[[#This Row],[Operating Profit]]/Table1[[#This Row],[Units Sold]],0)</f>
        <v>13.939999999999998</v>
      </c>
      <c r="S7813" s="4">
        <f>IFERROR((Table1[[#This Row],[Total Sales]]-Table1[[#This Row],[Operating Profit]])/Table1[[#This Row],[Units Sold]],0)</f>
        <v>27.060000000000006</v>
      </c>
      <c r="T7813" s="4" t="str">
        <f>IF(Table1[[#This Row],[Profit per unit]]&gt;$V$8,"Premium","Mass")</f>
        <v>Mass</v>
      </c>
      <c r="U7813" s="4"/>
    </row>
    <row r="7814" spans="2:21" ht="14.25" customHeight="1" x14ac:dyDescent="0.3">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c r="O7814" s="4" t="str">
        <f>TEXT(Table1[[#This Row],[Invoice Date]],"mmm")</f>
        <v>Mar</v>
      </c>
      <c r="P7814" s="4">
        <f>YEAR(Table1[[#This Row],[Invoice Date]])</f>
        <v>2020</v>
      </c>
      <c r="Q7814" s="4">
        <f>IFERROR(Table1[[#This Row],[Total Sales]]/Table1[[#This Row],[Units Sold]],4)</f>
        <v>37</v>
      </c>
      <c r="R7814" s="4">
        <f>IFERROR(Table1[[#This Row],[Operating Profit]]/Table1[[#This Row],[Units Sold]],0)</f>
        <v>15.169999999999998</v>
      </c>
      <c r="S7814" s="4">
        <f>IFERROR((Table1[[#This Row],[Total Sales]]-Table1[[#This Row],[Operating Profit]])/Table1[[#This Row],[Units Sold]],0)</f>
        <v>21.830000000000002</v>
      </c>
      <c r="T7814" s="4" t="str">
        <f>IF(Table1[[#This Row],[Profit per unit]]&gt;$V$8,"Premium","Mass")</f>
        <v>Mass</v>
      </c>
      <c r="U7814" s="4"/>
    </row>
    <row r="7815" spans="2:21" ht="14.25" customHeight="1" x14ac:dyDescent="0.3">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c r="O7815" s="4" t="str">
        <f>TEXT(Table1[[#This Row],[Invoice Date]],"mmm")</f>
        <v>Mar</v>
      </c>
      <c r="P7815" s="4">
        <f>YEAR(Table1[[#This Row],[Invoice Date]])</f>
        <v>2020</v>
      </c>
      <c r="Q7815" s="4">
        <f>IFERROR(Table1[[#This Row],[Total Sales]]/Table1[[#This Row],[Units Sold]],4)</f>
        <v>38</v>
      </c>
      <c r="R7815" s="4">
        <f>IFERROR(Table1[[#This Row],[Operating Profit]]/Table1[[#This Row],[Units Sold]],0)</f>
        <v>14.440000000000001</v>
      </c>
      <c r="S7815" s="4">
        <f>IFERROR((Table1[[#This Row],[Total Sales]]-Table1[[#This Row],[Operating Profit]])/Table1[[#This Row],[Units Sold]],0)</f>
        <v>23.56</v>
      </c>
      <c r="T7815" s="4" t="str">
        <f>IF(Table1[[#This Row],[Profit per unit]]&gt;$V$8,"Premium","Mass")</f>
        <v>Mass</v>
      </c>
      <c r="U7815" s="4"/>
    </row>
    <row r="7816" spans="2:21" ht="14.25" customHeight="1" x14ac:dyDescent="0.3">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c r="O7816" s="4" t="str">
        <f>TEXT(Table1[[#This Row],[Invoice Date]],"mmm")</f>
        <v>Mar</v>
      </c>
      <c r="P7816" s="4">
        <f>YEAR(Table1[[#This Row],[Invoice Date]])</f>
        <v>2020</v>
      </c>
      <c r="Q7816" s="4">
        <f>IFERROR(Table1[[#This Row],[Total Sales]]/Table1[[#This Row],[Units Sold]],4)</f>
        <v>45</v>
      </c>
      <c r="R7816" s="4">
        <f>IFERROR(Table1[[#This Row],[Operating Profit]]/Table1[[#This Row],[Units Sold]],0)</f>
        <v>15.299999999999999</v>
      </c>
      <c r="S7816" s="4">
        <f>IFERROR((Table1[[#This Row],[Total Sales]]-Table1[[#This Row],[Operating Profit]])/Table1[[#This Row],[Units Sold]],0)</f>
        <v>29.700000000000003</v>
      </c>
      <c r="T7816" s="4" t="str">
        <f>IF(Table1[[#This Row],[Profit per unit]]&gt;$V$8,"Premium","Mass")</f>
        <v>Mass</v>
      </c>
      <c r="U7816" s="4"/>
    </row>
    <row r="7817" spans="2:21" ht="14.25" customHeight="1" x14ac:dyDescent="0.3">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c r="O7817" s="4" t="str">
        <f>TEXT(Table1[[#This Row],[Invoice Date]],"mmm")</f>
        <v>Mar</v>
      </c>
      <c r="P7817" s="4">
        <f>YEAR(Table1[[#This Row],[Invoice Date]])</f>
        <v>2020</v>
      </c>
      <c r="Q7817" s="4">
        <f>IFERROR(Table1[[#This Row],[Total Sales]]/Table1[[#This Row],[Units Sold]],4)</f>
        <v>46</v>
      </c>
      <c r="R7817" s="4">
        <f>IFERROR(Table1[[#This Row],[Operating Profit]]/Table1[[#This Row],[Units Sold]],0)</f>
        <v>14.72</v>
      </c>
      <c r="S7817" s="4">
        <f>IFERROR((Table1[[#This Row],[Total Sales]]-Table1[[#This Row],[Operating Profit]])/Table1[[#This Row],[Units Sold]],0)</f>
        <v>31.28</v>
      </c>
      <c r="T7817" s="4" t="str">
        <f>IF(Table1[[#This Row],[Profit per unit]]&gt;$V$8,"Premium","Mass")</f>
        <v>Mass</v>
      </c>
      <c r="U7817" s="4"/>
    </row>
    <row r="7818" spans="2:21" ht="14.25" customHeight="1" x14ac:dyDescent="0.3">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c r="O7818" s="4" t="str">
        <f>TEXT(Table1[[#This Row],[Invoice Date]],"mmm")</f>
        <v>Mar</v>
      </c>
      <c r="P7818" s="4">
        <f>YEAR(Table1[[#This Row],[Invoice Date]])</f>
        <v>2020</v>
      </c>
      <c r="Q7818" s="4">
        <f>IFERROR(Table1[[#This Row],[Total Sales]]/Table1[[#This Row],[Units Sold]],4)</f>
        <v>44</v>
      </c>
      <c r="R7818" s="4">
        <f>IFERROR(Table1[[#This Row],[Operating Profit]]/Table1[[#This Row],[Units Sold]],0)</f>
        <v>22.88</v>
      </c>
      <c r="S7818" s="4">
        <f>IFERROR((Table1[[#This Row],[Total Sales]]-Table1[[#This Row],[Operating Profit]])/Table1[[#This Row],[Units Sold]],0)</f>
        <v>21.12</v>
      </c>
      <c r="T7818" s="4" t="str">
        <f>IF(Table1[[#This Row],[Profit per unit]]&gt;$V$8,"Premium","Mass")</f>
        <v>Mass</v>
      </c>
      <c r="U7818" s="4"/>
    </row>
    <row r="7819" spans="2:21" ht="14.25" customHeight="1" x14ac:dyDescent="0.3">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c r="O7819" s="4" t="str">
        <f>TEXT(Table1[[#This Row],[Invoice Date]],"mmm")</f>
        <v>Mar</v>
      </c>
      <c r="P7819" s="4">
        <f>YEAR(Table1[[#This Row],[Invoice Date]])</f>
        <v>2020</v>
      </c>
      <c r="Q7819" s="4">
        <f>IFERROR(Table1[[#This Row],[Total Sales]]/Table1[[#This Row],[Units Sold]],4)</f>
        <v>41</v>
      </c>
      <c r="R7819" s="4">
        <f>IFERROR(Table1[[#This Row],[Operating Profit]]/Table1[[#This Row],[Units Sold]],0)</f>
        <v>15.169999999999998</v>
      </c>
      <c r="S7819" s="4">
        <f>IFERROR((Table1[[#This Row],[Total Sales]]-Table1[[#This Row],[Operating Profit]])/Table1[[#This Row],[Units Sold]],0)</f>
        <v>25.830000000000002</v>
      </c>
      <c r="T7819" s="4" t="str">
        <f>IF(Table1[[#This Row],[Profit per unit]]&gt;$V$8,"Premium","Mass")</f>
        <v>Mass</v>
      </c>
      <c r="U7819" s="4"/>
    </row>
    <row r="7820" spans="2:21" ht="14.25" customHeight="1" x14ac:dyDescent="0.3">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c r="O7820" s="4" t="str">
        <f>TEXT(Table1[[#This Row],[Invoice Date]],"mmm")</f>
        <v>Mar</v>
      </c>
      <c r="P7820" s="4">
        <f>YEAR(Table1[[#This Row],[Invoice Date]])</f>
        <v>2020</v>
      </c>
      <c r="Q7820" s="4">
        <f>IFERROR(Table1[[#This Row],[Total Sales]]/Table1[[#This Row],[Units Sold]],4)</f>
        <v>35</v>
      </c>
      <c r="R7820" s="4">
        <f>IFERROR(Table1[[#This Row],[Operating Profit]]/Table1[[#This Row],[Units Sold]],0)</f>
        <v>14.7</v>
      </c>
      <c r="S7820" s="4">
        <f>IFERROR((Table1[[#This Row],[Total Sales]]-Table1[[#This Row],[Operating Profit]])/Table1[[#This Row],[Units Sold]],0)</f>
        <v>20.3</v>
      </c>
      <c r="T7820" s="4" t="str">
        <f>IF(Table1[[#This Row],[Profit per unit]]&gt;$V$8,"Premium","Mass")</f>
        <v>Mass</v>
      </c>
      <c r="U7820" s="4"/>
    </row>
    <row r="7821" spans="2:21" ht="14.25" customHeight="1" x14ac:dyDescent="0.3">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c r="O7821" s="4" t="str">
        <f>TEXT(Table1[[#This Row],[Invoice Date]],"mmm")</f>
        <v>Mar</v>
      </c>
      <c r="P7821" s="4">
        <f>YEAR(Table1[[#This Row],[Invoice Date]])</f>
        <v>2020</v>
      </c>
      <c r="Q7821" s="4">
        <f>IFERROR(Table1[[#This Row],[Total Sales]]/Table1[[#This Row],[Units Sold]],4)</f>
        <v>35</v>
      </c>
      <c r="R7821" s="4">
        <f>IFERROR(Table1[[#This Row],[Operating Profit]]/Table1[[#This Row],[Units Sold]],0)</f>
        <v>12.95</v>
      </c>
      <c r="S7821" s="4">
        <f>IFERROR((Table1[[#This Row],[Total Sales]]-Table1[[#This Row],[Operating Profit]])/Table1[[#This Row],[Units Sold]],0)</f>
        <v>22.05</v>
      </c>
      <c r="T7821" s="4" t="str">
        <f>IF(Table1[[#This Row],[Profit per unit]]&gt;$V$8,"Premium","Mass")</f>
        <v>Mass</v>
      </c>
      <c r="U7821" s="4"/>
    </row>
    <row r="7822" spans="2:21" ht="14.25" customHeight="1" x14ac:dyDescent="0.3">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c r="O7822" s="4" t="str">
        <f>TEXT(Table1[[#This Row],[Invoice Date]],"mmm")</f>
        <v>Mar</v>
      </c>
      <c r="P7822" s="4">
        <f>YEAR(Table1[[#This Row],[Invoice Date]])</f>
        <v>2020</v>
      </c>
      <c r="Q7822" s="4">
        <f>IFERROR(Table1[[#This Row],[Total Sales]]/Table1[[#This Row],[Units Sold]],4)</f>
        <v>46</v>
      </c>
      <c r="R7822" s="4">
        <f>IFERROR(Table1[[#This Row],[Operating Profit]]/Table1[[#This Row],[Units Sold]],0)</f>
        <v>15.639999999999997</v>
      </c>
      <c r="S7822" s="4">
        <f>IFERROR((Table1[[#This Row],[Total Sales]]-Table1[[#This Row],[Operating Profit]])/Table1[[#This Row],[Units Sold]],0)</f>
        <v>30.360000000000007</v>
      </c>
      <c r="T7822" s="4" t="str">
        <f>IF(Table1[[#This Row],[Profit per unit]]&gt;$V$8,"Premium","Mass")</f>
        <v>Mass</v>
      </c>
      <c r="U7822" s="4"/>
    </row>
    <row r="7823" spans="2:21" ht="14.25" customHeight="1" x14ac:dyDescent="0.3">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c r="O7823" s="4" t="str">
        <f>TEXT(Table1[[#This Row],[Invoice Date]],"mmm")</f>
        <v>Mar</v>
      </c>
      <c r="P7823" s="4">
        <f>YEAR(Table1[[#This Row],[Invoice Date]])</f>
        <v>2020</v>
      </c>
      <c r="Q7823" s="4">
        <f>IFERROR(Table1[[#This Row],[Total Sales]]/Table1[[#This Row],[Units Sold]],4)</f>
        <v>47</v>
      </c>
      <c r="R7823" s="4">
        <f>IFERROR(Table1[[#This Row],[Operating Profit]]/Table1[[#This Row],[Units Sold]],0)</f>
        <v>12.69</v>
      </c>
      <c r="S7823" s="4">
        <f>IFERROR((Table1[[#This Row],[Total Sales]]-Table1[[#This Row],[Operating Profit]])/Table1[[#This Row],[Units Sold]],0)</f>
        <v>34.309999999999995</v>
      </c>
      <c r="T7823" s="4" t="str">
        <f>IF(Table1[[#This Row],[Profit per unit]]&gt;$V$8,"Premium","Mass")</f>
        <v>Mass</v>
      </c>
      <c r="U7823" s="4"/>
    </row>
    <row r="7824" spans="2:21" ht="14.25" customHeight="1" x14ac:dyDescent="0.3">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c r="O7824" s="4" t="str">
        <f>TEXT(Table1[[#This Row],[Invoice Date]],"mmm")</f>
        <v>Mar</v>
      </c>
      <c r="P7824" s="4">
        <f>YEAR(Table1[[#This Row],[Invoice Date]])</f>
        <v>2020</v>
      </c>
      <c r="Q7824" s="4">
        <f>IFERROR(Table1[[#This Row],[Total Sales]]/Table1[[#This Row],[Units Sold]],4)</f>
        <v>41</v>
      </c>
      <c r="R7824" s="4">
        <f>IFERROR(Table1[[#This Row],[Operating Profit]]/Table1[[#This Row],[Units Sold]],0)</f>
        <v>21.32</v>
      </c>
      <c r="S7824" s="4">
        <f>IFERROR((Table1[[#This Row],[Total Sales]]-Table1[[#This Row],[Operating Profit]])/Table1[[#This Row],[Units Sold]],0)</f>
        <v>19.68</v>
      </c>
      <c r="T7824" s="4" t="str">
        <f>IF(Table1[[#This Row],[Profit per unit]]&gt;$V$8,"Premium","Mass")</f>
        <v>Mass</v>
      </c>
      <c r="U7824" s="4"/>
    </row>
    <row r="7825" spans="2:21" ht="14.25" customHeight="1" x14ac:dyDescent="0.3">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c r="O7825" s="4" t="str">
        <f>TEXT(Table1[[#This Row],[Invoice Date]],"mmm")</f>
        <v>Mar</v>
      </c>
      <c r="P7825" s="4">
        <f>YEAR(Table1[[#This Row],[Invoice Date]])</f>
        <v>2020</v>
      </c>
      <c r="Q7825" s="4">
        <f>IFERROR(Table1[[#This Row],[Total Sales]]/Table1[[#This Row],[Units Sold]],4)</f>
        <v>37</v>
      </c>
      <c r="R7825" s="4">
        <f>IFERROR(Table1[[#This Row],[Operating Profit]]/Table1[[#This Row],[Units Sold]],0)</f>
        <v>12.579999999999998</v>
      </c>
      <c r="S7825" s="4">
        <f>IFERROR((Table1[[#This Row],[Total Sales]]-Table1[[#This Row],[Operating Profit]])/Table1[[#This Row],[Units Sold]],0)</f>
        <v>24.42</v>
      </c>
      <c r="T7825" s="4" t="str">
        <f>IF(Table1[[#This Row],[Profit per unit]]&gt;$V$8,"Premium","Mass")</f>
        <v>Mass</v>
      </c>
      <c r="U7825" s="4"/>
    </row>
    <row r="7826" spans="2:21" ht="14.25" customHeight="1" x14ac:dyDescent="0.3">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c r="O7826" s="4" t="str">
        <f>TEXT(Table1[[#This Row],[Invoice Date]],"mmm")</f>
        <v>Mar</v>
      </c>
      <c r="P7826" s="4">
        <f>YEAR(Table1[[#This Row],[Invoice Date]])</f>
        <v>2020</v>
      </c>
      <c r="Q7826" s="4">
        <f>IFERROR(Table1[[#This Row],[Total Sales]]/Table1[[#This Row],[Units Sold]],4)</f>
        <v>37</v>
      </c>
      <c r="R7826" s="4">
        <f>IFERROR(Table1[[#This Row],[Operating Profit]]/Table1[[#This Row],[Units Sold]],0)</f>
        <v>13.69</v>
      </c>
      <c r="S7826" s="4">
        <f>IFERROR((Table1[[#This Row],[Total Sales]]-Table1[[#This Row],[Operating Profit]])/Table1[[#This Row],[Units Sold]],0)</f>
        <v>23.31</v>
      </c>
      <c r="T7826" s="4" t="str">
        <f>IF(Table1[[#This Row],[Profit per unit]]&gt;$V$8,"Premium","Mass")</f>
        <v>Mass</v>
      </c>
      <c r="U7826" s="4"/>
    </row>
    <row r="7827" spans="2:21" ht="14.25" customHeight="1" x14ac:dyDescent="0.3">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c r="O7827" s="4" t="str">
        <f>TEXT(Table1[[#This Row],[Invoice Date]],"mmm")</f>
        <v>Mar</v>
      </c>
      <c r="P7827" s="4">
        <f>YEAR(Table1[[#This Row],[Invoice Date]])</f>
        <v>2020</v>
      </c>
      <c r="Q7827" s="4">
        <f>IFERROR(Table1[[#This Row],[Total Sales]]/Table1[[#This Row],[Units Sold]],4)</f>
        <v>40</v>
      </c>
      <c r="R7827" s="4">
        <f>IFERROR(Table1[[#This Row],[Operating Profit]]/Table1[[#This Row],[Units Sold]],0)</f>
        <v>16</v>
      </c>
      <c r="S7827" s="4">
        <f>IFERROR((Table1[[#This Row],[Total Sales]]-Table1[[#This Row],[Operating Profit]])/Table1[[#This Row],[Units Sold]],0)</f>
        <v>24</v>
      </c>
      <c r="T7827" s="4" t="str">
        <f>IF(Table1[[#This Row],[Profit per unit]]&gt;$V$8,"Premium","Mass")</f>
        <v>Mass</v>
      </c>
      <c r="U7827" s="4"/>
    </row>
    <row r="7828" spans="2:21" ht="14.25" customHeight="1" x14ac:dyDescent="0.3">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c r="O7828" s="4" t="str">
        <f>TEXT(Table1[[#This Row],[Invoice Date]],"mmm")</f>
        <v>Apr</v>
      </c>
      <c r="P7828" s="4">
        <f>YEAR(Table1[[#This Row],[Invoice Date]])</f>
        <v>2020</v>
      </c>
      <c r="Q7828" s="4">
        <f>IFERROR(Table1[[#This Row],[Total Sales]]/Table1[[#This Row],[Units Sold]],4)</f>
        <v>43</v>
      </c>
      <c r="R7828" s="4">
        <f>IFERROR(Table1[[#This Row],[Operating Profit]]/Table1[[#This Row],[Units Sold]],0)</f>
        <v>14.189999999999998</v>
      </c>
      <c r="S7828" s="4">
        <f>IFERROR((Table1[[#This Row],[Total Sales]]-Table1[[#This Row],[Operating Profit]])/Table1[[#This Row],[Units Sold]],0)</f>
        <v>28.810000000000002</v>
      </c>
      <c r="T7828" s="4" t="str">
        <f>IF(Table1[[#This Row],[Profit per unit]]&gt;$V$8,"Premium","Mass")</f>
        <v>Mass</v>
      </c>
      <c r="U7828" s="4"/>
    </row>
    <row r="7829" spans="2:21" ht="14.25" customHeight="1" x14ac:dyDescent="0.3">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c r="O7829" s="4" t="str">
        <f>TEXT(Table1[[#This Row],[Invoice Date]],"mmm")</f>
        <v>Apr</v>
      </c>
      <c r="P7829" s="4">
        <f>YEAR(Table1[[#This Row],[Invoice Date]])</f>
        <v>2020</v>
      </c>
      <c r="Q7829" s="4">
        <f>IFERROR(Table1[[#This Row],[Total Sales]]/Table1[[#This Row],[Units Sold]],4)</f>
        <v>48</v>
      </c>
      <c r="R7829" s="4">
        <f>IFERROR(Table1[[#This Row],[Operating Profit]]/Table1[[#This Row],[Units Sold]],0)</f>
        <v>14.4</v>
      </c>
      <c r="S7829" s="4">
        <f>IFERROR((Table1[[#This Row],[Total Sales]]-Table1[[#This Row],[Operating Profit]])/Table1[[#This Row],[Units Sold]],0)</f>
        <v>33.6</v>
      </c>
      <c r="T7829" s="4" t="str">
        <f>IF(Table1[[#This Row],[Profit per unit]]&gt;$V$8,"Premium","Mass")</f>
        <v>Mass</v>
      </c>
      <c r="U7829" s="4"/>
    </row>
    <row r="7830" spans="2:21" ht="14.25" customHeight="1" x14ac:dyDescent="0.3">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c r="O7830" s="4" t="str">
        <f>TEXT(Table1[[#This Row],[Invoice Date]],"mmm")</f>
        <v>Apr</v>
      </c>
      <c r="P7830" s="4">
        <f>YEAR(Table1[[#This Row],[Invoice Date]])</f>
        <v>2020</v>
      </c>
      <c r="Q7830" s="4">
        <f>IFERROR(Table1[[#This Row],[Total Sales]]/Table1[[#This Row],[Units Sold]],4)</f>
        <v>39</v>
      </c>
      <c r="R7830" s="4">
        <f>IFERROR(Table1[[#This Row],[Operating Profit]]/Table1[[#This Row],[Units Sold]],0)</f>
        <v>21.45</v>
      </c>
      <c r="S7830" s="4">
        <f>IFERROR((Table1[[#This Row],[Total Sales]]-Table1[[#This Row],[Operating Profit]])/Table1[[#This Row],[Units Sold]],0)</f>
        <v>17.55</v>
      </c>
      <c r="T7830" s="4" t="str">
        <f>IF(Table1[[#This Row],[Profit per unit]]&gt;$V$8,"Premium","Mass")</f>
        <v>Mass</v>
      </c>
      <c r="U7830" s="4"/>
    </row>
    <row r="7831" spans="2:21" ht="14.25" customHeight="1" x14ac:dyDescent="0.3">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c r="O7831" s="4" t="str">
        <f>TEXT(Table1[[#This Row],[Invoice Date]],"mmm")</f>
        <v>Apr</v>
      </c>
      <c r="P7831" s="4">
        <f>YEAR(Table1[[#This Row],[Invoice Date]])</f>
        <v>2020</v>
      </c>
      <c r="Q7831" s="4">
        <f>IFERROR(Table1[[#This Row],[Total Sales]]/Table1[[#This Row],[Units Sold]],4)</f>
        <v>43</v>
      </c>
      <c r="R7831" s="4">
        <f>IFERROR(Table1[[#This Row],[Operating Profit]]/Table1[[#This Row],[Units Sold]],0)</f>
        <v>14.189999999999998</v>
      </c>
      <c r="S7831" s="4">
        <f>IFERROR((Table1[[#This Row],[Total Sales]]-Table1[[#This Row],[Operating Profit]])/Table1[[#This Row],[Units Sold]],0)</f>
        <v>28.81</v>
      </c>
      <c r="T7831" s="4" t="str">
        <f>IF(Table1[[#This Row],[Profit per unit]]&gt;$V$8,"Premium","Mass")</f>
        <v>Mass</v>
      </c>
      <c r="U7831" s="4"/>
    </row>
    <row r="7832" spans="2:21" ht="14.25" customHeight="1" x14ac:dyDescent="0.3">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c r="O7832" s="4" t="str">
        <f>TEXT(Table1[[#This Row],[Invoice Date]],"mmm")</f>
        <v>Apr</v>
      </c>
      <c r="P7832" s="4">
        <f>YEAR(Table1[[#This Row],[Invoice Date]])</f>
        <v>2020</v>
      </c>
      <c r="Q7832" s="4">
        <f>IFERROR(Table1[[#This Row],[Total Sales]]/Table1[[#This Row],[Units Sold]],4)</f>
        <v>36</v>
      </c>
      <c r="R7832" s="4">
        <f>IFERROR(Table1[[#This Row],[Operating Profit]]/Table1[[#This Row],[Units Sold]],0)</f>
        <v>14.04</v>
      </c>
      <c r="S7832" s="4">
        <f>IFERROR((Table1[[#This Row],[Total Sales]]-Table1[[#This Row],[Operating Profit]])/Table1[[#This Row],[Units Sold]],0)</f>
        <v>21.96</v>
      </c>
      <c r="T7832" s="4" t="str">
        <f>IF(Table1[[#This Row],[Profit per unit]]&gt;$V$8,"Premium","Mass")</f>
        <v>Mass</v>
      </c>
      <c r="U7832" s="4"/>
    </row>
    <row r="7833" spans="2:21" ht="14.25" customHeight="1" x14ac:dyDescent="0.3">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c r="O7833" s="4" t="str">
        <f>TEXT(Table1[[#This Row],[Invoice Date]],"mmm")</f>
        <v>Apr</v>
      </c>
      <c r="P7833" s="4">
        <f>YEAR(Table1[[#This Row],[Invoice Date]])</f>
        <v>2020</v>
      </c>
      <c r="Q7833" s="4">
        <f>IFERROR(Table1[[#This Row],[Total Sales]]/Table1[[#This Row],[Units Sold]],4)</f>
        <v>34</v>
      </c>
      <c r="R7833" s="4">
        <f>IFERROR(Table1[[#This Row],[Operating Profit]]/Table1[[#This Row],[Units Sold]],0)</f>
        <v>13.259999999999998</v>
      </c>
      <c r="S7833" s="4">
        <f>IFERROR((Table1[[#This Row],[Total Sales]]-Table1[[#This Row],[Operating Profit]])/Table1[[#This Row],[Units Sold]],0)</f>
        <v>20.740000000000002</v>
      </c>
      <c r="T7833" s="4" t="str">
        <f>IF(Table1[[#This Row],[Profit per unit]]&gt;$V$8,"Premium","Mass")</f>
        <v>Mass</v>
      </c>
      <c r="U7833" s="4"/>
    </row>
    <row r="7834" spans="2:21" ht="14.25" customHeight="1" x14ac:dyDescent="0.3">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c r="O7834" s="4" t="str">
        <f>TEXT(Table1[[#This Row],[Invoice Date]],"mmm")</f>
        <v>Apr</v>
      </c>
      <c r="P7834" s="4">
        <f>YEAR(Table1[[#This Row],[Invoice Date]])</f>
        <v>2020</v>
      </c>
      <c r="Q7834" s="4">
        <f>IFERROR(Table1[[#This Row],[Total Sales]]/Table1[[#This Row],[Units Sold]],4)</f>
        <v>44</v>
      </c>
      <c r="R7834" s="4">
        <f>IFERROR(Table1[[#This Row],[Operating Profit]]/Table1[[#This Row],[Units Sold]],0)</f>
        <v>16.28</v>
      </c>
      <c r="S7834" s="4">
        <f>IFERROR((Table1[[#This Row],[Total Sales]]-Table1[[#This Row],[Operating Profit]])/Table1[[#This Row],[Units Sold]],0)</f>
        <v>27.72</v>
      </c>
      <c r="T7834" s="4" t="str">
        <f>IF(Table1[[#This Row],[Profit per unit]]&gt;$V$8,"Premium","Mass")</f>
        <v>Mass</v>
      </c>
      <c r="U7834" s="4"/>
    </row>
    <row r="7835" spans="2:21" ht="14.25" customHeight="1" x14ac:dyDescent="0.3">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c r="O7835" s="4" t="str">
        <f>TEXT(Table1[[#This Row],[Invoice Date]],"mmm")</f>
        <v>Apr</v>
      </c>
      <c r="P7835" s="4">
        <f>YEAR(Table1[[#This Row],[Invoice Date]])</f>
        <v>2020</v>
      </c>
      <c r="Q7835" s="4">
        <f>IFERROR(Table1[[#This Row],[Total Sales]]/Table1[[#This Row],[Units Sold]],4)</f>
        <v>45</v>
      </c>
      <c r="R7835" s="4">
        <f>IFERROR(Table1[[#This Row],[Operating Profit]]/Table1[[#This Row],[Units Sold]],0)</f>
        <v>13.5</v>
      </c>
      <c r="S7835" s="4">
        <f>IFERROR((Table1[[#This Row],[Total Sales]]-Table1[[#This Row],[Operating Profit]])/Table1[[#This Row],[Units Sold]],0)</f>
        <v>31.5</v>
      </c>
      <c r="T7835" s="4" t="str">
        <f>IF(Table1[[#This Row],[Profit per unit]]&gt;$V$8,"Premium","Mass")</f>
        <v>Mass</v>
      </c>
      <c r="U7835" s="4"/>
    </row>
    <row r="7836" spans="2:21" ht="14.25" customHeight="1" x14ac:dyDescent="0.3">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c r="O7836" s="4" t="str">
        <f>TEXT(Table1[[#This Row],[Invoice Date]],"mmm")</f>
        <v>Apr</v>
      </c>
      <c r="P7836" s="4">
        <f>YEAR(Table1[[#This Row],[Invoice Date]])</f>
        <v>2020</v>
      </c>
      <c r="Q7836" s="4">
        <f>IFERROR(Table1[[#This Row],[Total Sales]]/Table1[[#This Row],[Units Sold]],4)</f>
        <v>51</v>
      </c>
      <c r="R7836" s="4">
        <f>IFERROR(Table1[[#This Row],[Operating Profit]]/Table1[[#This Row],[Units Sold]],0)</f>
        <v>16.32</v>
      </c>
      <c r="S7836" s="4">
        <f>IFERROR((Table1[[#This Row],[Total Sales]]-Table1[[#This Row],[Operating Profit]])/Table1[[#This Row],[Units Sold]],0)</f>
        <v>34.68</v>
      </c>
      <c r="T7836" s="4" t="str">
        <f>IF(Table1[[#This Row],[Profit per unit]]&gt;$V$8,"Premium","Mass")</f>
        <v>Mass</v>
      </c>
      <c r="U7836" s="4"/>
    </row>
    <row r="7837" spans="2:21" ht="14.25" customHeight="1" x14ac:dyDescent="0.3">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c r="O7837" s="4" t="str">
        <f>TEXT(Table1[[#This Row],[Invoice Date]],"mmm")</f>
        <v>Apr</v>
      </c>
      <c r="P7837" s="4">
        <f>YEAR(Table1[[#This Row],[Invoice Date]])</f>
        <v>2020</v>
      </c>
      <c r="Q7837" s="4">
        <f>IFERROR(Table1[[#This Row],[Total Sales]]/Table1[[#This Row],[Units Sold]],4)</f>
        <v>50</v>
      </c>
      <c r="R7837" s="4">
        <f>IFERROR(Table1[[#This Row],[Operating Profit]]/Table1[[#This Row],[Units Sold]],0)</f>
        <v>14</v>
      </c>
      <c r="S7837" s="4">
        <f>IFERROR((Table1[[#This Row],[Total Sales]]-Table1[[#This Row],[Operating Profit]])/Table1[[#This Row],[Units Sold]],0)</f>
        <v>36</v>
      </c>
      <c r="T7837" s="4" t="str">
        <f>IF(Table1[[#This Row],[Profit per unit]]&gt;$V$8,"Premium","Mass")</f>
        <v>Mass</v>
      </c>
      <c r="U7837" s="4"/>
    </row>
    <row r="7838" spans="2:21" ht="14.25" customHeight="1" x14ac:dyDescent="0.3">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c r="O7838" s="4" t="str">
        <f>TEXT(Table1[[#This Row],[Invoice Date]],"mmm")</f>
        <v>Apr</v>
      </c>
      <c r="P7838" s="4">
        <f>YEAR(Table1[[#This Row],[Invoice Date]])</f>
        <v>2020</v>
      </c>
      <c r="Q7838" s="4">
        <f>IFERROR(Table1[[#This Row],[Total Sales]]/Table1[[#This Row],[Units Sold]],4)</f>
        <v>46</v>
      </c>
      <c r="R7838" s="4">
        <f>IFERROR(Table1[[#This Row],[Operating Profit]]/Table1[[#This Row],[Units Sold]],0)</f>
        <v>25.76</v>
      </c>
      <c r="S7838" s="4">
        <f>IFERROR((Table1[[#This Row],[Total Sales]]-Table1[[#This Row],[Operating Profit]])/Table1[[#This Row],[Units Sold]],0)</f>
        <v>20.239999999999998</v>
      </c>
      <c r="T7838" s="4" t="str">
        <f>IF(Table1[[#This Row],[Profit per unit]]&gt;$V$8,"Premium","Mass")</f>
        <v>Mass</v>
      </c>
      <c r="U7838" s="4"/>
    </row>
    <row r="7839" spans="2:21" ht="14.25" customHeight="1" x14ac:dyDescent="0.3">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c r="O7839" s="4" t="str">
        <f>TEXT(Table1[[#This Row],[Invoice Date]],"mmm")</f>
        <v>Apr</v>
      </c>
      <c r="P7839" s="4">
        <f>YEAR(Table1[[#This Row],[Invoice Date]])</f>
        <v>2020</v>
      </c>
      <c r="Q7839" s="4">
        <f>IFERROR(Table1[[#This Row],[Total Sales]]/Table1[[#This Row],[Units Sold]],4)</f>
        <v>40</v>
      </c>
      <c r="R7839" s="4">
        <f>IFERROR(Table1[[#This Row],[Operating Profit]]/Table1[[#This Row],[Units Sold]],0)</f>
        <v>14.4</v>
      </c>
      <c r="S7839" s="4">
        <f>IFERROR((Table1[[#This Row],[Total Sales]]-Table1[[#This Row],[Operating Profit]])/Table1[[#This Row],[Units Sold]],0)</f>
        <v>25.599999999999998</v>
      </c>
      <c r="T7839" s="4" t="str">
        <f>IF(Table1[[#This Row],[Profit per unit]]&gt;$V$8,"Premium","Mass")</f>
        <v>Mass</v>
      </c>
      <c r="U7839" s="4"/>
    </row>
    <row r="7840" spans="2:21" ht="14.25" customHeight="1" x14ac:dyDescent="0.3">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c r="O7840" s="4" t="str">
        <f>TEXT(Table1[[#This Row],[Invoice Date]],"mmm")</f>
        <v>Apr</v>
      </c>
      <c r="P7840" s="4">
        <f>YEAR(Table1[[#This Row],[Invoice Date]])</f>
        <v>2020</v>
      </c>
      <c r="Q7840" s="4">
        <f>IFERROR(Table1[[#This Row],[Total Sales]]/Table1[[#This Row],[Units Sold]],4)</f>
        <v>43</v>
      </c>
      <c r="R7840" s="4">
        <f>IFERROR(Table1[[#This Row],[Operating Profit]]/Table1[[#This Row],[Units Sold]],0)</f>
        <v>18.059999999999999</v>
      </c>
      <c r="S7840" s="4">
        <f>IFERROR((Table1[[#This Row],[Total Sales]]-Table1[[#This Row],[Operating Profit]])/Table1[[#This Row],[Units Sold]],0)</f>
        <v>24.94</v>
      </c>
      <c r="T7840" s="4" t="str">
        <f>IF(Table1[[#This Row],[Profit per unit]]&gt;$V$8,"Premium","Mass")</f>
        <v>Mass</v>
      </c>
      <c r="U7840" s="4"/>
    </row>
    <row r="7841" spans="2:21" ht="14.25" customHeight="1" x14ac:dyDescent="0.3">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c r="O7841" s="4" t="str">
        <f>TEXT(Table1[[#This Row],[Invoice Date]],"mmm")</f>
        <v>Apr</v>
      </c>
      <c r="P7841" s="4">
        <f>YEAR(Table1[[#This Row],[Invoice Date]])</f>
        <v>2020</v>
      </c>
      <c r="Q7841" s="4">
        <f>IFERROR(Table1[[#This Row],[Total Sales]]/Table1[[#This Row],[Units Sold]],4)</f>
        <v>41</v>
      </c>
      <c r="R7841" s="4">
        <f>IFERROR(Table1[[#This Row],[Operating Profit]]/Table1[[#This Row],[Units Sold]],0)</f>
        <v>15.17</v>
      </c>
      <c r="S7841" s="4">
        <f>IFERROR((Table1[[#This Row],[Total Sales]]-Table1[[#This Row],[Operating Profit]])/Table1[[#This Row],[Units Sold]],0)</f>
        <v>25.830000000000002</v>
      </c>
      <c r="T7841" s="4" t="str">
        <f>IF(Table1[[#This Row],[Profit per unit]]&gt;$V$8,"Premium","Mass")</f>
        <v>Mass</v>
      </c>
      <c r="U7841" s="4"/>
    </row>
    <row r="7842" spans="2:21" ht="14.25" customHeight="1" x14ac:dyDescent="0.3">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c r="O7842" s="4" t="str">
        <f>TEXT(Table1[[#This Row],[Invoice Date]],"mmm")</f>
        <v>May</v>
      </c>
      <c r="P7842" s="4">
        <f>YEAR(Table1[[#This Row],[Invoice Date]])</f>
        <v>2020</v>
      </c>
      <c r="Q7842" s="4">
        <f>IFERROR(Table1[[#This Row],[Total Sales]]/Table1[[#This Row],[Units Sold]],4)</f>
        <v>47</v>
      </c>
      <c r="R7842" s="4">
        <f>IFERROR(Table1[[#This Row],[Operating Profit]]/Table1[[#This Row],[Units Sold]],0)</f>
        <v>16.919999999999998</v>
      </c>
      <c r="S7842" s="4">
        <f>IFERROR((Table1[[#This Row],[Total Sales]]-Table1[[#This Row],[Operating Profit]])/Table1[[#This Row],[Units Sold]],0)</f>
        <v>30.080000000000005</v>
      </c>
      <c r="T7842" s="4" t="str">
        <f>IF(Table1[[#This Row],[Profit per unit]]&gt;$V$8,"Premium","Mass")</f>
        <v>Mass</v>
      </c>
      <c r="U7842" s="4"/>
    </row>
    <row r="7843" spans="2:21" ht="14.25" customHeight="1" x14ac:dyDescent="0.3">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c r="O7843" s="4" t="str">
        <f>TEXT(Table1[[#This Row],[Invoice Date]],"mmm")</f>
        <v>May</v>
      </c>
      <c r="P7843" s="4">
        <f>YEAR(Table1[[#This Row],[Invoice Date]])</f>
        <v>2020</v>
      </c>
      <c r="Q7843" s="4">
        <f>IFERROR(Table1[[#This Row],[Total Sales]]/Table1[[#This Row],[Units Sold]],4)</f>
        <v>53</v>
      </c>
      <c r="R7843" s="4">
        <f>IFERROR(Table1[[#This Row],[Operating Profit]]/Table1[[#This Row],[Units Sold]],0)</f>
        <v>14.840000000000002</v>
      </c>
      <c r="S7843" s="4">
        <f>IFERROR((Table1[[#This Row],[Total Sales]]-Table1[[#This Row],[Operating Profit]])/Table1[[#This Row],[Units Sold]],0)</f>
        <v>38.160000000000004</v>
      </c>
      <c r="T7843" s="4" t="str">
        <f>IF(Table1[[#This Row],[Profit per unit]]&gt;$V$8,"Premium","Mass")</f>
        <v>Mass</v>
      </c>
      <c r="U7843" s="4"/>
    </row>
    <row r="7844" spans="2:21" ht="14.25" customHeight="1" x14ac:dyDescent="0.3">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c r="O7844" s="4" t="str">
        <f>TEXT(Table1[[#This Row],[Invoice Date]],"mmm")</f>
        <v>May</v>
      </c>
      <c r="P7844" s="4">
        <f>YEAR(Table1[[#This Row],[Invoice Date]])</f>
        <v>2020</v>
      </c>
      <c r="Q7844" s="4">
        <f>IFERROR(Table1[[#This Row],[Total Sales]]/Table1[[#This Row],[Units Sold]],4)</f>
        <v>48</v>
      </c>
      <c r="R7844" s="4">
        <f>IFERROR(Table1[[#This Row],[Operating Profit]]/Table1[[#This Row],[Units Sold]],0)</f>
        <v>26.880000000000003</v>
      </c>
      <c r="S7844" s="4">
        <f>IFERROR((Table1[[#This Row],[Total Sales]]-Table1[[#This Row],[Operating Profit]])/Table1[[#This Row],[Units Sold]],0)</f>
        <v>21.119999999999997</v>
      </c>
      <c r="T7844" s="4" t="str">
        <f>IF(Table1[[#This Row],[Profit per unit]]&gt;$V$8,"Premium","Mass")</f>
        <v>Mass</v>
      </c>
      <c r="U7844" s="4"/>
    </row>
    <row r="7845" spans="2:21" ht="14.25" customHeight="1" x14ac:dyDescent="0.3">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c r="O7845" s="4" t="str">
        <f>TEXT(Table1[[#This Row],[Invoice Date]],"mmm")</f>
        <v>May</v>
      </c>
      <c r="P7845" s="4">
        <f>YEAR(Table1[[#This Row],[Invoice Date]])</f>
        <v>2020</v>
      </c>
      <c r="Q7845" s="4">
        <f>IFERROR(Table1[[#This Row],[Total Sales]]/Table1[[#This Row],[Units Sold]],4)</f>
        <v>43</v>
      </c>
      <c r="R7845" s="4">
        <f>IFERROR(Table1[[#This Row],[Operating Profit]]/Table1[[#This Row],[Units Sold]],0)</f>
        <v>15.05</v>
      </c>
      <c r="S7845" s="4">
        <f>IFERROR((Table1[[#This Row],[Total Sales]]-Table1[[#This Row],[Operating Profit]])/Table1[[#This Row],[Units Sold]],0)</f>
        <v>27.95</v>
      </c>
      <c r="T7845" s="4" t="str">
        <f>IF(Table1[[#This Row],[Profit per unit]]&gt;$V$8,"Premium","Mass")</f>
        <v>Mass</v>
      </c>
      <c r="U7845" s="4"/>
    </row>
    <row r="7846" spans="2:21" ht="14.25" customHeight="1" x14ac:dyDescent="0.3">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c r="O7846" s="4" t="str">
        <f>TEXT(Table1[[#This Row],[Invoice Date]],"mmm")</f>
        <v>May</v>
      </c>
      <c r="P7846" s="4">
        <f>YEAR(Table1[[#This Row],[Invoice Date]])</f>
        <v>2020</v>
      </c>
      <c r="Q7846" s="4">
        <f>IFERROR(Table1[[#This Row],[Total Sales]]/Table1[[#This Row],[Units Sold]],4)</f>
        <v>42</v>
      </c>
      <c r="R7846" s="4">
        <f>IFERROR(Table1[[#This Row],[Operating Profit]]/Table1[[#This Row],[Units Sold]],0)</f>
        <v>16.799999999999997</v>
      </c>
      <c r="S7846" s="4">
        <f>IFERROR((Table1[[#This Row],[Total Sales]]-Table1[[#This Row],[Operating Profit]])/Table1[[#This Row],[Units Sold]],0)</f>
        <v>25.200000000000003</v>
      </c>
      <c r="T7846" s="4" t="str">
        <f>IF(Table1[[#This Row],[Profit per unit]]&gt;$V$8,"Premium","Mass")</f>
        <v>Mass</v>
      </c>
      <c r="U7846" s="4"/>
    </row>
    <row r="7847" spans="2:21" ht="14.25" customHeight="1" x14ac:dyDescent="0.3">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c r="O7847" s="4" t="str">
        <f>TEXT(Table1[[#This Row],[Invoice Date]],"mmm")</f>
        <v>May</v>
      </c>
      <c r="P7847" s="4">
        <f>YEAR(Table1[[#This Row],[Invoice Date]])</f>
        <v>2020</v>
      </c>
      <c r="Q7847" s="4">
        <f>IFERROR(Table1[[#This Row],[Total Sales]]/Table1[[#This Row],[Units Sold]],4)</f>
        <v>41</v>
      </c>
      <c r="R7847" s="4">
        <f>IFERROR(Table1[[#This Row],[Operating Profit]]/Table1[[#This Row],[Units Sold]],0)</f>
        <v>16.399999999999999</v>
      </c>
      <c r="S7847" s="4">
        <f>IFERROR((Table1[[#This Row],[Total Sales]]-Table1[[#This Row],[Operating Profit]])/Table1[[#This Row],[Units Sold]],0)</f>
        <v>24.6</v>
      </c>
      <c r="T7847" s="4" t="str">
        <f>IF(Table1[[#This Row],[Profit per unit]]&gt;$V$8,"Premium","Mass")</f>
        <v>Mass</v>
      </c>
      <c r="U7847" s="4"/>
    </row>
    <row r="7848" spans="2:21" ht="14.25" customHeight="1" x14ac:dyDescent="0.3">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c r="O7848" s="4" t="str">
        <f>TEXT(Table1[[#This Row],[Invoice Date]],"mmm")</f>
        <v>May</v>
      </c>
      <c r="P7848" s="4">
        <f>YEAR(Table1[[#This Row],[Invoice Date]])</f>
        <v>2020</v>
      </c>
      <c r="Q7848" s="4">
        <f>IFERROR(Table1[[#This Row],[Total Sales]]/Table1[[#This Row],[Units Sold]],4)</f>
        <v>48</v>
      </c>
      <c r="R7848" s="4">
        <f>IFERROR(Table1[[#This Row],[Operating Profit]]/Table1[[#This Row],[Units Sold]],0)</f>
        <v>17.760000000000002</v>
      </c>
      <c r="S7848" s="4">
        <f>IFERROR((Table1[[#This Row],[Total Sales]]-Table1[[#This Row],[Operating Profit]])/Table1[[#This Row],[Units Sold]],0)</f>
        <v>30.24</v>
      </c>
      <c r="T7848" s="4" t="str">
        <f>IF(Table1[[#This Row],[Profit per unit]]&gt;$V$8,"Premium","Mass")</f>
        <v>Mass</v>
      </c>
      <c r="U7848" s="4"/>
    </row>
    <row r="7849" spans="2:21" ht="14.25" customHeight="1" x14ac:dyDescent="0.3">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c r="O7849" s="4" t="str">
        <f>TEXT(Table1[[#This Row],[Invoice Date]],"mmm")</f>
        <v>Jul</v>
      </c>
      <c r="P7849" s="4">
        <f>YEAR(Table1[[#This Row],[Invoice Date]])</f>
        <v>2020</v>
      </c>
      <c r="Q7849" s="4">
        <f>IFERROR(Table1[[#This Row],[Total Sales]]/Table1[[#This Row],[Units Sold]],4)</f>
        <v>48</v>
      </c>
      <c r="R7849" s="4">
        <f>IFERROR(Table1[[#This Row],[Operating Profit]]/Table1[[#This Row],[Units Sold]],0)</f>
        <v>14.4</v>
      </c>
      <c r="S7849" s="4">
        <f>IFERROR((Table1[[#This Row],[Total Sales]]-Table1[[#This Row],[Operating Profit]])/Table1[[#This Row],[Units Sold]],0)</f>
        <v>33.6</v>
      </c>
      <c r="T7849" s="4" t="str">
        <f>IF(Table1[[#This Row],[Profit per unit]]&gt;$V$8,"Premium","Mass")</f>
        <v>Mass</v>
      </c>
      <c r="U7849" s="4"/>
    </row>
    <row r="7850" spans="2:21" ht="14.25" customHeight="1" x14ac:dyDescent="0.3">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c r="O7850" s="4" t="str">
        <f>TEXT(Table1[[#This Row],[Invoice Date]],"mmm")</f>
        <v>Jul</v>
      </c>
      <c r="P7850" s="4">
        <f>YEAR(Table1[[#This Row],[Invoice Date]])</f>
        <v>2020</v>
      </c>
      <c r="Q7850" s="4">
        <f>IFERROR(Table1[[#This Row],[Total Sales]]/Table1[[#This Row],[Units Sold]],4)</f>
        <v>20</v>
      </c>
      <c r="R7850" s="4">
        <f>IFERROR(Table1[[#This Row],[Operating Profit]]/Table1[[#This Row],[Units Sold]],0)</f>
        <v>7.799999999999998</v>
      </c>
      <c r="S7850" s="4">
        <f>IFERROR((Table1[[#This Row],[Total Sales]]-Table1[[#This Row],[Operating Profit]])/Table1[[#This Row],[Units Sold]],0)</f>
        <v>12.200000000000001</v>
      </c>
      <c r="T7850" s="4" t="str">
        <f>IF(Table1[[#This Row],[Profit per unit]]&gt;$V$8,"Premium","Mass")</f>
        <v>Mass</v>
      </c>
      <c r="U7850" s="4"/>
    </row>
    <row r="7851" spans="2:21" ht="14.25" customHeight="1" x14ac:dyDescent="0.3">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c r="O7851" s="4" t="str">
        <f>TEXT(Table1[[#This Row],[Invoice Date]],"mmm")</f>
        <v>Jul</v>
      </c>
      <c r="P7851" s="4">
        <f>YEAR(Table1[[#This Row],[Invoice Date]])</f>
        <v>2020</v>
      </c>
      <c r="Q7851" s="4">
        <f>IFERROR(Table1[[#This Row],[Total Sales]]/Table1[[#This Row],[Units Sold]],4)</f>
        <v>26</v>
      </c>
      <c r="R7851" s="4">
        <f>IFERROR(Table1[[#This Row],[Operating Profit]]/Table1[[#This Row],[Units Sold]],0)</f>
        <v>9.620000000000001</v>
      </c>
      <c r="S7851" s="4">
        <f>IFERROR((Table1[[#This Row],[Total Sales]]-Table1[[#This Row],[Operating Profit]])/Table1[[#This Row],[Units Sold]],0)</f>
        <v>16.380000000000003</v>
      </c>
      <c r="T7851" s="4" t="str">
        <f>IF(Table1[[#This Row],[Profit per unit]]&gt;$V$8,"Premium","Mass")</f>
        <v>Mass</v>
      </c>
      <c r="U7851" s="4"/>
    </row>
    <row r="7852" spans="2:21" ht="14.25" customHeight="1" x14ac:dyDescent="0.3">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c r="O7852" s="4" t="str">
        <f>TEXT(Table1[[#This Row],[Invoice Date]],"mmm")</f>
        <v>Jul</v>
      </c>
      <c r="P7852" s="4">
        <f>YEAR(Table1[[#This Row],[Invoice Date]])</f>
        <v>2020</v>
      </c>
      <c r="Q7852" s="4">
        <f>IFERROR(Table1[[#This Row],[Total Sales]]/Table1[[#This Row],[Units Sold]],4)</f>
        <v>27</v>
      </c>
      <c r="R7852" s="4">
        <f>IFERROR(Table1[[#This Row],[Operating Profit]]/Table1[[#This Row],[Units Sold]],0)</f>
        <v>10.53</v>
      </c>
      <c r="S7852" s="4">
        <f>IFERROR((Table1[[#This Row],[Total Sales]]-Table1[[#This Row],[Operating Profit]])/Table1[[#This Row],[Units Sold]],0)</f>
        <v>16.47</v>
      </c>
      <c r="T7852" s="4" t="str">
        <f>IF(Table1[[#This Row],[Profit per unit]]&gt;$V$8,"Premium","Mass")</f>
        <v>Mass</v>
      </c>
      <c r="U7852" s="4"/>
    </row>
    <row r="7853" spans="2:21" ht="14.25" customHeight="1" x14ac:dyDescent="0.3">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c r="O7853" s="4" t="str">
        <f>TEXT(Table1[[#This Row],[Invoice Date]],"mmm")</f>
        <v>Jul</v>
      </c>
      <c r="P7853" s="4">
        <f>YEAR(Table1[[#This Row],[Invoice Date]])</f>
        <v>2020</v>
      </c>
      <c r="Q7853" s="4">
        <f>IFERROR(Table1[[#This Row],[Total Sales]]/Table1[[#This Row],[Units Sold]],4)</f>
        <v>27</v>
      </c>
      <c r="R7853" s="4">
        <f>IFERROR(Table1[[#This Row],[Operating Profit]]/Table1[[#This Row],[Units Sold]],0)</f>
        <v>14.040000000000001</v>
      </c>
      <c r="S7853" s="4">
        <f>IFERROR((Table1[[#This Row],[Total Sales]]-Table1[[#This Row],[Operating Profit]])/Table1[[#This Row],[Units Sold]],0)</f>
        <v>12.959999999999999</v>
      </c>
      <c r="T7853" s="4" t="str">
        <f>IF(Table1[[#This Row],[Profit per unit]]&gt;$V$8,"Premium","Mass")</f>
        <v>Mass</v>
      </c>
      <c r="U7853" s="4"/>
    </row>
    <row r="7854" spans="2:21" ht="14.25" customHeight="1" x14ac:dyDescent="0.3">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c r="O7854" s="4" t="str">
        <f>TEXT(Table1[[#This Row],[Invoice Date]],"mmm")</f>
        <v>Jul</v>
      </c>
      <c r="P7854" s="4">
        <f>YEAR(Table1[[#This Row],[Invoice Date]])</f>
        <v>2020</v>
      </c>
      <c r="Q7854" s="4">
        <f>IFERROR(Table1[[#This Row],[Total Sales]]/Table1[[#This Row],[Units Sold]],4)</f>
        <v>26</v>
      </c>
      <c r="R7854" s="4">
        <f>IFERROR(Table1[[#This Row],[Operating Profit]]/Table1[[#This Row],[Units Sold]],0)</f>
        <v>8.84</v>
      </c>
      <c r="S7854" s="4">
        <f>IFERROR((Table1[[#This Row],[Total Sales]]-Table1[[#This Row],[Operating Profit]])/Table1[[#This Row],[Units Sold]],0)</f>
        <v>17.16</v>
      </c>
      <c r="T7854" s="4" t="str">
        <f>IF(Table1[[#This Row],[Profit per unit]]&gt;$V$8,"Premium","Mass")</f>
        <v>Mass</v>
      </c>
      <c r="U7854" s="4"/>
    </row>
    <row r="7855" spans="2:21" ht="14.25" customHeight="1" x14ac:dyDescent="0.3">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c r="O7855" s="4" t="str">
        <f>TEXT(Table1[[#This Row],[Invoice Date]],"mmm")</f>
        <v>Jul</v>
      </c>
      <c r="P7855" s="4">
        <f>YEAR(Table1[[#This Row],[Invoice Date]])</f>
        <v>2020</v>
      </c>
      <c r="Q7855" s="4">
        <f>IFERROR(Table1[[#This Row],[Total Sales]]/Table1[[#This Row],[Units Sold]],4)</f>
        <v>25</v>
      </c>
      <c r="R7855" s="4">
        <f>IFERROR(Table1[[#This Row],[Operating Profit]]/Table1[[#This Row],[Units Sold]],0)</f>
        <v>14.000000000000002</v>
      </c>
      <c r="S7855" s="4">
        <f>IFERROR((Table1[[#This Row],[Total Sales]]-Table1[[#This Row],[Operating Profit]])/Table1[[#This Row],[Units Sold]],0)</f>
        <v>10.999999999999998</v>
      </c>
      <c r="T7855" s="4" t="str">
        <f>IF(Table1[[#This Row],[Profit per unit]]&gt;$V$8,"Premium","Mass")</f>
        <v>Mass</v>
      </c>
      <c r="U7855" s="4"/>
    </row>
    <row r="7856" spans="2:21" ht="14.25" customHeight="1" x14ac:dyDescent="0.3">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c r="O7856" s="4" t="str">
        <f>TEXT(Table1[[#This Row],[Invoice Date]],"mmm")</f>
        <v>Jul</v>
      </c>
      <c r="P7856" s="4">
        <f>YEAR(Table1[[#This Row],[Invoice Date]])</f>
        <v>2020</v>
      </c>
      <c r="Q7856" s="4">
        <f>IFERROR(Table1[[#This Row],[Total Sales]]/Table1[[#This Row],[Units Sold]],4)</f>
        <v>20</v>
      </c>
      <c r="R7856" s="4">
        <f>IFERROR(Table1[[#This Row],[Operating Profit]]/Table1[[#This Row],[Units Sold]],0)</f>
        <v>8.1999999999999993</v>
      </c>
      <c r="S7856" s="4">
        <f>IFERROR((Table1[[#This Row],[Total Sales]]-Table1[[#This Row],[Operating Profit]])/Table1[[#This Row],[Units Sold]],0)</f>
        <v>11.8</v>
      </c>
      <c r="T7856" s="4" t="str">
        <f>IF(Table1[[#This Row],[Profit per unit]]&gt;$V$8,"Premium","Mass")</f>
        <v>Mass</v>
      </c>
      <c r="U7856" s="4"/>
    </row>
    <row r="7857" spans="2:21" ht="14.25" customHeight="1" x14ac:dyDescent="0.3">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c r="O7857" s="4" t="str">
        <f>TEXT(Table1[[#This Row],[Invoice Date]],"mmm")</f>
        <v>Jul</v>
      </c>
      <c r="P7857" s="4">
        <f>YEAR(Table1[[#This Row],[Invoice Date]])</f>
        <v>2020</v>
      </c>
      <c r="Q7857" s="4">
        <f>IFERROR(Table1[[#This Row],[Total Sales]]/Table1[[#This Row],[Units Sold]],4)</f>
        <v>23</v>
      </c>
      <c r="R7857" s="4">
        <f>IFERROR(Table1[[#This Row],[Operating Profit]]/Table1[[#This Row],[Units Sold]],0)</f>
        <v>9.6599999999999984</v>
      </c>
      <c r="S7857" s="4">
        <f>IFERROR((Table1[[#This Row],[Total Sales]]-Table1[[#This Row],[Operating Profit]])/Table1[[#This Row],[Units Sold]],0)</f>
        <v>13.340000000000002</v>
      </c>
      <c r="T7857" s="4" t="str">
        <f>IF(Table1[[#This Row],[Profit per unit]]&gt;$V$8,"Premium","Mass")</f>
        <v>Mass</v>
      </c>
      <c r="U7857" s="4"/>
    </row>
    <row r="7858" spans="2:21" ht="14.25" customHeight="1" x14ac:dyDescent="0.3">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c r="O7858" s="4" t="str">
        <f>TEXT(Table1[[#This Row],[Invoice Date]],"mmm")</f>
        <v>Jul</v>
      </c>
      <c r="P7858" s="4">
        <f>YEAR(Table1[[#This Row],[Invoice Date]])</f>
        <v>2020</v>
      </c>
      <c r="Q7858" s="4">
        <f>IFERROR(Table1[[#This Row],[Total Sales]]/Table1[[#This Row],[Units Sold]],4)</f>
        <v>27</v>
      </c>
      <c r="R7858" s="4">
        <f>IFERROR(Table1[[#This Row],[Operating Profit]]/Table1[[#This Row],[Units Sold]],0)</f>
        <v>11.07</v>
      </c>
      <c r="S7858" s="4">
        <f>IFERROR((Table1[[#This Row],[Total Sales]]-Table1[[#This Row],[Operating Profit]])/Table1[[#This Row],[Units Sold]],0)</f>
        <v>15.93</v>
      </c>
      <c r="T7858" s="4" t="str">
        <f>IF(Table1[[#This Row],[Profit per unit]]&gt;$V$8,"Premium","Mass")</f>
        <v>Mass</v>
      </c>
      <c r="U7858" s="4"/>
    </row>
    <row r="7859" spans="2:21" ht="14.25" customHeight="1" x14ac:dyDescent="0.3">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c r="O7859" s="4" t="str">
        <f>TEXT(Table1[[#This Row],[Invoice Date]],"mmm")</f>
        <v>Jul</v>
      </c>
      <c r="P7859" s="4">
        <f>YEAR(Table1[[#This Row],[Invoice Date]])</f>
        <v>2020</v>
      </c>
      <c r="Q7859" s="4">
        <f>IFERROR(Table1[[#This Row],[Total Sales]]/Table1[[#This Row],[Units Sold]],4)</f>
        <v>26</v>
      </c>
      <c r="R7859" s="4">
        <f>IFERROR(Table1[[#This Row],[Operating Profit]]/Table1[[#This Row],[Units Sold]],0)</f>
        <v>13</v>
      </c>
      <c r="S7859" s="4">
        <f>IFERROR((Table1[[#This Row],[Total Sales]]-Table1[[#This Row],[Operating Profit]])/Table1[[#This Row],[Units Sold]],0)</f>
        <v>13</v>
      </c>
      <c r="T7859" s="4" t="str">
        <f>IF(Table1[[#This Row],[Profit per unit]]&gt;$V$8,"Premium","Mass")</f>
        <v>Mass</v>
      </c>
      <c r="U7859" s="4"/>
    </row>
    <row r="7860" spans="2:21" ht="14.25" customHeight="1" x14ac:dyDescent="0.3">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c r="O7860" s="4" t="str">
        <f>TEXT(Table1[[#This Row],[Invoice Date]],"mmm")</f>
        <v>Jul</v>
      </c>
      <c r="P7860" s="4">
        <f>YEAR(Table1[[#This Row],[Invoice Date]])</f>
        <v>2020</v>
      </c>
      <c r="Q7860" s="4">
        <f>IFERROR(Table1[[#This Row],[Total Sales]]/Table1[[#This Row],[Units Sold]],4)</f>
        <v>28</v>
      </c>
      <c r="R7860" s="4">
        <f>IFERROR(Table1[[#This Row],[Operating Profit]]/Table1[[#This Row],[Units Sold]],0)</f>
        <v>9.2399999999999984</v>
      </c>
      <c r="S7860" s="4">
        <f>IFERROR((Table1[[#This Row],[Total Sales]]-Table1[[#This Row],[Operating Profit]])/Table1[[#This Row],[Units Sold]],0)</f>
        <v>18.760000000000002</v>
      </c>
      <c r="T7860" s="4" t="str">
        <f>IF(Table1[[#This Row],[Profit per unit]]&gt;$V$8,"Premium","Mass")</f>
        <v>Mass</v>
      </c>
      <c r="U7860" s="4"/>
    </row>
    <row r="7861" spans="2:21" ht="14.25" customHeight="1" x14ac:dyDescent="0.3">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c r="O7861" s="4" t="str">
        <f>TEXT(Table1[[#This Row],[Invoice Date]],"mmm")</f>
        <v>Jul</v>
      </c>
      <c r="P7861" s="4">
        <f>YEAR(Table1[[#This Row],[Invoice Date]])</f>
        <v>2020</v>
      </c>
      <c r="Q7861" s="4">
        <f>IFERROR(Table1[[#This Row],[Total Sales]]/Table1[[#This Row],[Units Sold]],4)</f>
        <v>26</v>
      </c>
      <c r="R7861" s="4">
        <f>IFERROR(Table1[[#This Row],[Operating Profit]]/Table1[[#This Row],[Units Sold]],0)</f>
        <v>14.3</v>
      </c>
      <c r="S7861" s="4">
        <f>IFERROR((Table1[[#This Row],[Total Sales]]-Table1[[#This Row],[Operating Profit]])/Table1[[#This Row],[Units Sold]],0)</f>
        <v>11.7</v>
      </c>
      <c r="T7861" s="4" t="str">
        <f>IF(Table1[[#This Row],[Profit per unit]]&gt;$V$8,"Premium","Mass")</f>
        <v>Mass</v>
      </c>
      <c r="U7861" s="4"/>
    </row>
    <row r="7862" spans="2:21" ht="14.25" customHeight="1" x14ac:dyDescent="0.3">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c r="O7862" s="4" t="str">
        <f>TEXT(Table1[[#This Row],[Invoice Date]],"mmm")</f>
        <v>Jul</v>
      </c>
      <c r="P7862" s="4">
        <f>YEAR(Table1[[#This Row],[Invoice Date]])</f>
        <v>2020</v>
      </c>
      <c r="Q7862" s="4">
        <f>IFERROR(Table1[[#This Row],[Total Sales]]/Table1[[#This Row],[Units Sold]],4)</f>
        <v>20</v>
      </c>
      <c r="R7862" s="4">
        <f>IFERROR(Table1[[#This Row],[Operating Profit]]/Table1[[#This Row],[Units Sold]],0)</f>
        <v>8.4</v>
      </c>
      <c r="S7862" s="4">
        <f>IFERROR((Table1[[#This Row],[Total Sales]]-Table1[[#This Row],[Operating Profit]])/Table1[[#This Row],[Units Sold]],0)</f>
        <v>11.6</v>
      </c>
      <c r="T7862" s="4" t="str">
        <f>IF(Table1[[#This Row],[Profit per unit]]&gt;$V$8,"Premium","Mass")</f>
        <v>Mass</v>
      </c>
      <c r="U7862" s="4"/>
    </row>
    <row r="7863" spans="2:21" ht="14.25" customHeight="1" x14ac:dyDescent="0.3">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c r="O7863" s="4" t="str">
        <f>TEXT(Table1[[#This Row],[Invoice Date]],"mmm")</f>
        <v>Aug</v>
      </c>
      <c r="P7863" s="4">
        <f>YEAR(Table1[[#This Row],[Invoice Date]])</f>
        <v>2020</v>
      </c>
      <c r="Q7863" s="4">
        <f>IFERROR(Table1[[#This Row],[Total Sales]]/Table1[[#This Row],[Units Sold]],4)</f>
        <v>30</v>
      </c>
      <c r="R7863" s="4">
        <f>IFERROR(Table1[[#This Row],[Operating Profit]]/Table1[[#This Row],[Units Sold]],0)</f>
        <v>11.699999999999998</v>
      </c>
      <c r="S7863" s="4">
        <f>IFERROR((Table1[[#This Row],[Total Sales]]-Table1[[#This Row],[Operating Profit]])/Table1[[#This Row],[Units Sold]],0)</f>
        <v>18.3</v>
      </c>
      <c r="T7863" s="4" t="str">
        <f>IF(Table1[[#This Row],[Profit per unit]]&gt;$V$8,"Premium","Mass")</f>
        <v>Mass</v>
      </c>
      <c r="U7863" s="4"/>
    </row>
    <row r="7864" spans="2:21" ht="14.25" customHeight="1" x14ac:dyDescent="0.3">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c r="O7864" s="4" t="str">
        <f>TEXT(Table1[[#This Row],[Invoice Date]],"mmm")</f>
        <v>Aug</v>
      </c>
      <c r="P7864" s="4">
        <f>YEAR(Table1[[#This Row],[Invoice Date]])</f>
        <v>2020</v>
      </c>
      <c r="Q7864" s="4">
        <f>IFERROR(Table1[[#This Row],[Total Sales]]/Table1[[#This Row],[Units Sold]],4)</f>
        <v>23</v>
      </c>
      <c r="R7864" s="4">
        <f>IFERROR(Table1[[#This Row],[Operating Profit]]/Table1[[#This Row],[Units Sold]],0)</f>
        <v>9.66</v>
      </c>
      <c r="S7864" s="4">
        <f>IFERROR((Table1[[#This Row],[Total Sales]]-Table1[[#This Row],[Operating Profit]])/Table1[[#This Row],[Units Sold]],0)</f>
        <v>13.34</v>
      </c>
      <c r="T7864" s="4" t="str">
        <f>IF(Table1[[#This Row],[Profit per unit]]&gt;$V$8,"Premium","Mass")</f>
        <v>Mass</v>
      </c>
      <c r="U7864" s="4"/>
    </row>
    <row r="7865" spans="2:21" ht="14.25" customHeight="1" x14ac:dyDescent="0.3">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c r="O7865" s="4" t="str">
        <f>TEXT(Table1[[#This Row],[Invoice Date]],"mmm")</f>
        <v>Aug</v>
      </c>
      <c r="P7865" s="4">
        <f>YEAR(Table1[[#This Row],[Invoice Date]])</f>
        <v>2020</v>
      </c>
      <c r="Q7865" s="4">
        <f>IFERROR(Table1[[#This Row],[Total Sales]]/Table1[[#This Row],[Units Sold]],4)</f>
        <v>30</v>
      </c>
      <c r="R7865" s="4">
        <f>IFERROR(Table1[[#This Row],[Operating Profit]]/Table1[[#This Row],[Units Sold]],0)</f>
        <v>14.4</v>
      </c>
      <c r="S7865" s="4">
        <f>IFERROR((Table1[[#This Row],[Total Sales]]-Table1[[#This Row],[Operating Profit]])/Table1[[#This Row],[Units Sold]],0)</f>
        <v>15.6</v>
      </c>
      <c r="T7865" s="4" t="str">
        <f>IF(Table1[[#This Row],[Profit per unit]]&gt;$V$8,"Premium","Mass")</f>
        <v>Mass</v>
      </c>
      <c r="U7865" s="4"/>
    </row>
    <row r="7866" spans="2:21" ht="14.25" customHeight="1" x14ac:dyDescent="0.3">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c r="O7866" s="4" t="str">
        <f>TEXT(Table1[[#This Row],[Invoice Date]],"mmm")</f>
        <v>Aug</v>
      </c>
      <c r="P7866" s="4">
        <f>YEAR(Table1[[#This Row],[Invoice Date]])</f>
        <v>2020</v>
      </c>
      <c r="Q7866" s="4">
        <f>IFERROR(Table1[[#This Row],[Total Sales]]/Table1[[#This Row],[Units Sold]],4)</f>
        <v>35</v>
      </c>
      <c r="R7866" s="4">
        <f>IFERROR(Table1[[#This Row],[Operating Profit]]/Table1[[#This Row],[Units Sold]],0)</f>
        <v>11.2</v>
      </c>
      <c r="S7866" s="4">
        <f>IFERROR((Table1[[#This Row],[Total Sales]]-Table1[[#This Row],[Operating Profit]])/Table1[[#This Row],[Units Sold]],0)</f>
        <v>23.8</v>
      </c>
      <c r="T7866" s="4" t="str">
        <f>IF(Table1[[#This Row],[Profit per unit]]&gt;$V$8,"Premium","Mass")</f>
        <v>Mass</v>
      </c>
      <c r="U7866" s="4"/>
    </row>
    <row r="7867" spans="2:21" ht="14.25" customHeight="1" x14ac:dyDescent="0.3">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c r="O7867" s="4" t="str">
        <f>TEXT(Table1[[#This Row],[Invoice Date]],"mmm")</f>
        <v>Aug</v>
      </c>
      <c r="P7867" s="4">
        <f>YEAR(Table1[[#This Row],[Invoice Date]])</f>
        <v>2020</v>
      </c>
      <c r="Q7867" s="4">
        <f>IFERROR(Table1[[#This Row],[Total Sales]]/Table1[[#This Row],[Units Sold]],4)</f>
        <v>29</v>
      </c>
      <c r="R7867" s="4">
        <f>IFERROR(Table1[[#This Row],[Operating Profit]]/Table1[[#This Row],[Units Sold]],0)</f>
        <v>15.950000000000001</v>
      </c>
      <c r="S7867" s="4">
        <f>IFERROR((Table1[[#This Row],[Total Sales]]-Table1[[#This Row],[Operating Profit]])/Table1[[#This Row],[Units Sold]],0)</f>
        <v>13.049999999999999</v>
      </c>
      <c r="T7867" s="4" t="str">
        <f>IF(Table1[[#This Row],[Profit per unit]]&gt;$V$8,"Premium","Mass")</f>
        <v>Mass</v>
      </c>
      <c r="U7867" s="4"/>
    </row>
    <row r="7868" spans="2:21" ht="14.25" customHeight="1" x14ac:dyDescent="0.3">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c r="O7868" s="4" t="str">
        <f>TEXT(Table1[[#This Row],[Invoice Date]],"mmm")</f>
        <v>Aug</v>
      </c>
      <c r="P7868" s="4">
        <f>YEAR(Table1[[#This Row],[Invoice Date]])</f>
        <v>2020</v>
      </c>
      <c r="Q7868" s="4">
        <f>IFERROR(Table1[[#This Row],[Total Sales]]/Table1[[#This Row],[Units Sold]],4)</f>
        <v>23</v>
      </c>
      <c r="R7868" s="4">
        <f>IFERROR(Table1[[#This Row],[Operating Profit]]/Table1[[#This Row],[Units Sold]],0)</f>
        <v>8.51</v>
      </c>
      <c r="S7868" s="4">
        <f>IFERROR((Table1[[#This Row],[Total Sales]]-Table1[[#This Row],[Operating Profit]])/Table1[[#This Row],[Units Sold]],0)</f>
        <v>14.490000000000002</v>
      </c>
      <c r="T7868" s="4" t="str">
        <f>IF(Table1[[#This Row],[Profit per unit]]&gt;$V$8,"Premium","Mass")</f>
        <v>Mass</v>
      </c>
      <c r="U7868" s="4"/>
    </row>
    <row r="7869" spans="2:21" ht="14.25" customHeight="1" x14ac:dyDescent="0.3">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c r="O7869" s="4" t="str">
        <f>TEXT(Table1[[#This Row],[Invoice Date]],"mmm")</f>
        <v>Aug</v>
      </c>
      <c r="P7869" s="4">
        <f>YEAR(Table1[[#This Row],[Invoice Date]])</f>
        <v>2020</v>
      </c>
      <c r="Q7869" s="4">
        <f>IFERROR(Table1[[#This Row],[Total Sales]]/Table1[[#This Row],[Units Sold]],4)</f>
        <v>29</v>
      </c>
      <c r="R7869" s="4">
        <f>IFERROR(Table1[[#This Row],[Operating Profit]]/Table1[[#This Row],[Units Sold]],0)</f>
        <v>11.889999999999999</v>
      </c>
      <c r="S7869" s="4">
        <f>IFERROR((Table1[[#This Row],[Total Sales]]-Table1[[#This Row],[Operating Profit]])/Table1[[#This Row],[Units Sold]],0)</f>
        <v>17.11</v>
      </c>
      <c r="T7869" s="4" t="str">
        <f>IF(Table1[[#This Row],[Profit per unit]]&gt;$V$8,"Premium","Mass")</f>
        <v>Mass</v>
      </c>
      <c r="U7869" s="4"/>
    </row>
    <row r="7870" spans="2:21" ht="14.25" customHeight="1" x14ac:dyDescent="0.3">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c r="O7870" s="4" t="str">
        <f>TEXT(Table1[[#This Row],[Invoice Date]],"mmm")</f>
        <v>Aug</v>
      </c>
      <c r="P7870" s="4">
        <f>YEAR(Table1[[#This Row],[Invoice Date]])</f>
        <v>2020</v>
      </c>
      <c r="Q7870" s="4">
        <f>IFERROR(Table1[[#This Row],[Total Sales]]/Table1[[#This Row],[Units Sold]],4)</f>
        <v>24</v>
      </c>
      <c r="R7870" s="4">
        <f>IFERROR(Table1[[#This Row],[Operating Profit]]/Table1[[#This Row],[Units Sold]],0)</f>
        <v>8.879999999999999</v>
      </c>
      <c r="S7870" s="4">
        <f>IFERROR((Table1[[#This Row],[Total Sales]]-Table1[[#This Row],[Operating Profit]])/Table1[[#This Row],[Units Sold]],0)</f>
        <v>15.120000000000001</v>
      </c>
      <c r="T7870" s="4" t="str">
        <f>IF(Table1[[#This Row],[Profit per unit]]&gt;$V$8,"Premium","Mass")</f>
        <v>Mass</v>
      </c>
      <c r="U7870" s="4"/>
    </row>
    <row r="7871" spans="2:21" ht="14.25" customHeight="1" x14ac:dyDescent="0.3">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c r="O7871" s="4" t="str">
        <f>TEXT(Table1[[#This Row],[Invoice Date]],"mmm")</f>
        <v>Aug</v>
      </c>
      <c r="P7871" s="4">
        <f>YEAR(Table1[[#This Row],[Invoice Date]])</f>
        <v>2020</v>
      </c>
      <c r="Q7871" s="4">
        <f>IFERROR(Table1[[#This Row],[Total Sales]]/Table1[[#This Row],[Units Sold]],4)</f>
        <v>28</v>
      </c>
      <c r="R7871" s="4">
        <f>IFERROR(Table1[[#This Row],[Operating Profit]]/Table1[[#This Row],[Units Sold]],0)</f>
        <v>13.44</v>
      </c>
      <c r="S7871" s="4">
        <f>IFERROR((Table1[[#This Row],[Total Sales]]-Table1[[#This Row],[Operating Profit]])/Table1[[#This Row],[Units Sold]],0)</f>
        <v>14.56</v>
      </c>
      <c r="T7871" s="4" t="str">
        <f>IF(Table1[[#This Row],[Profit per unit]]&gt;$V$8,"Premium","Mass")</f>
        <v>Mass</v>
      </c>
      <c r="U7871" s="4"/>
    </row>
    <row r="7872" spans="2:21" ht="14.25" customHeight="1" x14ac:dyDescent="0.3">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c r="O7872" s="4" t="str">
        <f>TEXT(Table1[[#This Row],[Invoice Date]],"mmm")</f>
        <v>Aug</v>
      </c>
      <c r="P7872" s="4">
        <f>YEAR(Table1[[#This Row],[Invoice Date]])</f>
        <v>2020</v>
      </c>
      <c r="Q7872" s="4">
        <f>IFERROR(Table1[[#This Row],[Total Sales]]/Table1[[#This Row],[Units Sold]],4)</f>
        <v>34</v>
      </c>
      <c r="R7872" s="4">
        <f>IFERROR(Table1[[#This Row],[Operating Profit]]/Table1[[#This Row],[Units Sold]],0)</f>
        <v>11.559999999999999</v>
      </c>
      <c r="S7872" s="4">
        <f>IFERROR((Table1[[#This Row],[Total Sales]]-Table1[[#This Row],[Operating Profit]])/Table1[[#This Row],[Units Sold]],0)</f>
        <v>22.44</v>
      </c>
      <c r="T7872" s="4" t="str">
        <f>IF(Table1[[#This Row],[Profit per unit]]&gt;$V$8,"Premium","Mass")</f>
        <v>Mass</v>
      </c>
      <c r="U7872" s="4"/>
    </row>
    <row r="7873" spans="2:21" ht="14.25" customHeight="1" x14ac:dyDescent="0.3">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c r="O7873" s="4" t="str">
        <f>TEXT(Table1[[#This Row],[Invoice Date]],"mmm")</f>
        <v>Aug</v>
      </c>
      <c r="P7873" s="4">
        <f>YEAR(Table1[[#This Row],[Invoice Date]])</f>
        <v>2020</v>
      </c>
      <c r="Q7873" s="4">
        <f>IFERROR(Table1[[#This Row],[Total Sales]]/Table1[[#This Row],[Units Sold]],4)</f>
        <v>27</v>
      </c>
      <c r="R7873" s="4">
        <f>IFERROR(Table1[[#This Row],[Operating Profit]]/Table1[[#This Row],[Units Sold]],0)</f>
        <v>14.850000000000001</v>
      </c>
      <c r="S7873" s="4">
        <f>IFERROR((Table1[[#This Row],[Total Sales]]-Table1[[#This Row],[Operating Profit]])/Table1[[#This Row],[Units Sold]],0)</f>
        <v>12.149999999999999</v>
      </c>
      <c r="T7873" s="4" t="str">
        <f>IF(Table1[[#This Row],[Profit per unit]]&gt;$V$8,"Premium","Mass")</f>
        <v>Mass</v>
      </c>
      <c r="U7873" s="4"/>
    </row>
    <row r="7874" spans="2:21" ht="14.25" customHeight="1" x14ac:dyDescent="0.3">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c r="O7874" s="4" t="str">
        <f>TEXT(Table1[[#This Row],[Invoice Date]],"mmm")</f>
        <v>Aug</v>
      </c>
      <c r="P7874" s="4">
        <f>YEAR(Table1[[#This Row],[Invoice Date]])</f>
        <v>2020</v>
      </c>
      <c r="Q7874" s="4">
        <f>IFERROR(Table1[[#This Row],[Total Sales]]/Table1[[#This Row],[Units Sold]],4)</f>
        <v>24</v>
      </c>
      <c r="R7874" s="4">
        <f>IFERROR(Table1[[#This Row],[Operating Profit]]/Table1[[#This Row],[Units Sold]],0)</f>
        <v>9.36</v>
      </c>
      <c r="S7874" s="4">
        <f>IFERROR((Table1[[#This Row],[Total Sales]]-Table1[[#This Row],[Operating Profit]])/Table1[[#This Row],[Units Sold]],0)</f>
        <v>14.64</v>
      </c>
      <c r="T7874" s="4" t="str">
        <f>IF(Table1[[#This Row],[Profit per unit]]&gt;$V$8,"Premium","Mass")</f>
        <v>Mass</v>
      </c>
      <c r="U7874" s="4"/>
    </row>
    <row r="7875" spans="2:21" ht="14.25" customHeight="1" x14ac:dyDescent="0.3">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c r="O7875" s="4" t="str">
        <f>TEXT(Table1[[#This Row],[Invoice Date]],"mmm")</f>
        <v>Aug</v>
      </c>
      <c r="P7875" s="4">
        <f>YEAR(Table1[[#This Row],[Invoice Date]])</f>
        <v>2020</v>
      </c>
      <c r="Q7875" s="4">
        <f>IFERROR(Table1[[#This Row],[Total Sales]]/Table1[[#This Row],[Units Sold]],4)</f>
        <v>30</v>
      </c>
      <c r="R7875" s="4">
        <f>IFERROR(Table1[[#This Row],[Operating Profit]]/Table1[[#This Row],[Units Sold]],0)</f>
        <v>12.6</v>
      </c>
      <c r="S7875" s="4">
        <f>IFERROR((Table1[[#This Row],[Total Sales]]-Table1[[#This Row],[Operating Profit]])/Table1[[#This Row],[Units Sold]],0)</f>
        <v>17.400000000000002</v>
      </c>
      <c r="T7875" s="4" t="str">
        <f>IF(Table1[[#This Row],[Profit per unit]]&gt;$V$8,"Premium","Mass")</f>
        <v>Mass</v>
      </c>
      <c r="U7875" s="4"/>
    </row>
    <row r="7876" spans="2:21" ht="14.25" customHeight="1" x14ac:dyDescent="0.3">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c r="O7876" s="4" t="str">
        <f>TEXT(Table1[[#This Row],[Invoice Date]],"mmm")</f>
        <v>Aug</v>
      </c>
      <c r="P7876" s="4">
        <f>YEAR(Table1[[#This Row],[Invoice Date]])</f>
        <v>2020</v>
      </c>
      <c r="Q7876" s="4">
        <f>IFERROR(Table1[[#This Row],[Total Sales]]/Table1[[#This Row],[Units Sold]],4)</f>
        <v>23</v>
      </c>
      <c r="R7876" s="4">
        <f>IFERROR(Table1[[#This Row],[Operating Profit]]/Table1[[#This Row],[Units Sold]],0)</f>
        <v>8.51</v>
      </c>
      <c r="S7876" s="4">
        <f>IFERROR((Table1[[#This Row],[Total Sales]]-Table1[[#This Row],[Operating Profit]])/Table1[[#This Row],[Units Sold]],0)</f>
        <v>14.490000000000002</v>
      </c>
      <c r="T7876" s="4" t="str">
        <f>IF(Table1[[#This Row],[Profit per unit]]&gt;$V$8,"Premium","Mass")</f>
        <v>Mass</v>
      </c>
      <c r="U7876" s="4"/>
    </row>
    <row r="7877" spans="2:21" ht="14.25" customHeight="1" x14ac:dyDescent="0.3">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c r="O7877" s="4" t="str">
        <f>TEXT(Table1[[#This Row],[Invoice Date]],"mmm")</f>
        <v>Aug</v>
      </c>
      <c r="P7877" s="4">
        <f>YEAR(Table1[[#This Row],[Invoice Date]])</f>
        <v>2020</v>
      </c>
      <c r="Q7877" s="4">
        <f>IFERROR(Table1[[#This Row],[Total Sales]]/Table1[[#This Row],[Units Sold]],4)</f>
        <v>31</v>
      </c>
      <c r="R7877" s="4">
        <f>IFERROR(Table1[[#This Row],[Operating Profit]]/Table1[[#This Row],[Units Sold]],0)</f>
        <v>15.81</v>
      </c>
      <c r="S7877" s="4">
        <f>IFERROR((Table1[[#This Row],[Total Sales]]-Table1[[#This Row],[Operating Profit]])/Table1[[#This Row],[Units Sold]],0)</f>
        <v>15.19</v>
      </c>
      <c r="T7877" s="4" t="str">
        <f>IF(Table1[[#This Row],[Profit per unit]]&gt;$V$8,"Premium","Mass")</f>
        <v>Mass</v>
      </c>
      <c r="U7877" s="4"/>
    </row>
    <row r="7878" spans="2:21" ht="14.25" customHeight="1" x14ac:dyDescent="0.3">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c r="O7878" s="4" t="str">
        <f>TEXT(Table1[[#This Row],[Invoice Date]],"mmm")</f>
        <v>Aug</v>
      </c>
      <c r="P7878" s="4">
        <f>YEAR(Table1[[#This Row],[Invoice Date]])</f>
        <v>2020</v>
      </c>
      <c r="Q7878" s="4">
        <f>IFERROR(Table1[[#This Row],[Total Sales]]/Table1[[#This Row],[Units Sold]],4)</f>
        <v>35</v>
      </c>
      <c r="R7878" s="4">
        <f>IFERROR(Table1[[#This Row],[Operating Profit]]/Table1[[#This Row],[Units Sold]],0)</f>
        <v>12.25</v>
      </c>
      <c r="S7878" s="4">
        <f>IFERROR((Table1[[#This Row],[Total Sales]]-Table1[[#This Row],[Operating Profit]])/Table1[[#This Row],[Units Sold]],0)</f>
        <v>22.75</v>
      </c>
      <c r="T7878" s="4" t="str">
        <f>IF(Table1[[#This Row],[Profit per unit]]&gt;$V$8,"Premium","Mass")</f>
        <v>Mass</v>
      </c>
      <c r="U7878" s="4"/>
    </row>
    <row r="7879" spans="2:21" ht="14.25" customHeight="1" x14ac:dyDescent="0.3">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c r="O7879" s="4" t="str">
        <f>TEXT(Table1[[#This Row],[Invoice Date]],"mmm")</f>
        <v>Aug</v>
      </c>
      <c r="P7879" s="4">
        <f>YEAR(Table1[[#This Row],[Invoice Date]])</f>
        <v>2020</v>
      </c>
      <c r="Q7879" s="4">
        <f>IFERROR(Table1[[#This Row],[Total Sales]]/Table1[[#This Row],[Units Sold]],4)</f>
        <v>32</v>
      </c>
      <c r="R7879" s="4">
        <f>IFERROR(Table1[[#This Row],[Operating Profit]]/Table1[[#This Row],[Units Sold]],0)</f>
        <v>18.240000000000002</v>
      </c>
      <c r="S7879" s="4">
        <f>IFERROR((Table1[[#This Row],[Total Sales]]-Table1[[#This Row],[Operating Profit]])/Table1[[#This Row],[Units Sold]],0)</f>
        <v>13.76</v>
      </c>
      <c r="T7879" s="4" t="str">
        <f>IF(Table1[[#This Row],[Profit per unit]]&gt;$V$8,"Premium","Mass")</f>
        <v>Mass</v>
      </c>
      <c r="U7879" s="4"/>
    </row>
    <row r="7880" spans="2:21" ht="14.25" customHeight="1" x14ac:dyDescent="0.3">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c r="O7880" s="4" t="str">
        <f>TEXT(Table1[[#This Row],[Invoice Date]],"mmm")</f>
        <v>Aug</v>
      </c>
      <c r="P7880" s="4">
        <f>YEAR(Table1[[#This Row],[Invoice Date]])</f>
        <v>2020</v>
      </c>
      <c r="Q7880" s="4">
        <f>IFERROR(Table1[[#This Row],[Total Sales]]/Table1[[#This Row],[Units Sold]],4)</f>
        <v>28</v>
      </c>
      <c r="R7880" s="4">
        <f>IFERROR(Table1[[#This Row],[Operating Profit]]/Table1[[#This Row],[Units Sold]],0)</f>
        <v>11.48</v>
      </c>
      <c r="S7880" s="4">
        <f>IFERROR((Table1[[#This Row],[Total Sales]]-Table1[[#This Row],[Operating Profit]])/Table1[[#This Row],[Units Sold]],0)</f>
        <v>16.52</v>
      </c>
      <c r="T7880" s="4" t="str">
        <f>IF(Table1[[#This Row],[Profit per unit]]&gt;$V$8,"Premium","Mass")</f>
        <v>Mass</v>
      </c>
      <c r="U7880" s="4"/>
    </row>
    <row r="7881" spans="2:21" ht="14.25" customHeight="1" x14ac:dyDescent="0.3">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c r="O7881" s="4" t="str">
        <f>TEXT(Table1[[#This Row],[Invoice Date]],"mmm")</f>
        <v>Aug</v>
      </c>
      <c r="P7881" s="4">
        <f>YEAR(Table1[[#This Row],[Invoice Date]])</f>
        <v>2020</v>
      </c>
      <c r="Q7881" s="4">
        <f>IFERROR(Table1[[#This Row],[Total Sales]]/Table1[[#This Row],[Units Sold]],4)</f>
        <v>33</v>
      </c>
      <c r="R7881" s="4">
        <f>IFERROR(Table1[[#This Row],[Operating Profit]]/Table1[[#This Row],[Units Sold]],0)</f>
        <v>13.86</v>
      </c>
      <c r="S7881" s="4">
        <f>IFERROR((Table1[[#This Row],[Total Sales]]-Table1[[#This Row],[Operating Profit]])/Table1[[#This Row],[Units Sold]],0)</f>
        <v>19.14</v>
      </c>
      <c r="T7881" s="4" t="str">
        <f>IF(Table1[[#This Row],[Profit per unit]]&gt;$V$8,"Premium","Mass")</f>
        <v>Mass</v>
      </c>
      <c r="U7881" s="4"/>
    </row>
    <row r="7882" spans="2:21" ht="14.25" customHeight="1" x14ac:dyDescent="0.3">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c r="O7882" s="4" t="str">
        <f>TEXT(Table1[[#This Row],[Invoice Date]],"mmm")</f>
        <v>Aug</v>
      </c>
      <c r="P7882" s="4">
        <f>YEAR(Table1[[#This Row],[Invoice Date]])</f>
        <v>2020</v>
      </c>
      <c r="Q7882" s="4">
        <f>IFERROR(Table1[[#This Row],[Total Sales]]/Table1[[#This Row],[Units Sold]],4)</f>
        <v>27</v>
      </c>
      <c r="R7882" s="4">
        <f>IFERROR(Table1[[#This Row],[Operating Profit]]/Table1[[#This Row],[Units Sold]],0)</f>
        <v>10.799999999999999</v>
      </c>
      <c r="S7882" s="4">
        <f>IFERROR((Table1[[#This Row],[Total Sales]]-Table1[[#This Row],[Operating Profit]])/Table1[[#This Row],[Units Sold]],0)</f>
        <v>16.2</v>
      </c>
      <c r="T7882" s="4" t="str">
        <f>IF(Table1[[#This Row],[Profit per unit]]&gt;$V$8,"Premium","Mass")</f>
        <v>Mass</v>
      </c>
      <c r="U7882" s="4"/>
    </row>
    <row r="7883" spans="2:21" ht="14.25" customHeight="1" x14ac:dyDescent="0.3">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c r="O7883" s="4" t="str">
        <f>TEXT(Table1[[#This Row],[Invoice Date]],"mmm")</f>
        <v>Aug</v>
      </c>
      <c r="P7883" s="4">
        <f>YEAR(Table1[[#This Row],[Invoice Date]])</f>
        <v>2020</v>
      </c>
      <c r="Q7883" s="4">
        <f>IFERROR(Table1[[#This Row],[Total Sales]]/Table1[[#This Row],[Units Sold]],4)</f>
        <v>26</v>
      </c>
      <c r="R7883" s="4">
        <f>IFERROR(Table1[[#This Row],[Operating Profit]]/Table1[[#This Row],[Units Sold]],0)</f>
        <v>12.479999999999999</v>
      </c>
      <c r="S7883" s="4">
        <f>IFERROR((Table1[[#This Row],[Total Sales]]-Table1[[#This Row],[Operating Profit]])/Table1[[#This Row],[Units Sold]],0)</f>
        <v>13.520000000000001</v>
      </c>
      <c r="T7883" s="4" t="str">
        <f>IF(Table1[[#This Row],[Profit per unit]]&gt;$V$8,"Premium","Mass")</f>
        <v>Mass</v>
      </c>
      <c r="U7883" s="4"/>
    </row>
    <row r="7884" spans="2:21" ht="14.25" customHeight="1" x14ac:dyDescent="0.3">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c r="O7884" s="4" t="str">
        <f>TEXT(Table1[[#This Row],[Invoice Date]],"mmm")</f>
        <v>Aug</v>
      </c>
      <c r="P7884" s="4">
        <f>YEAR(Table1[[#This Row],[Invoice Date]])</f>
        <v>2020</v>
      </c>
      <c r="Q7884" s="4">
        <f>IFERROR(Table1[[#This Row],[Total Sales]]/Table1[[#This Row],[Units Sold]],4)</f>
        <v>29</v>
      </c>
      <c r="R7884" s="4">
        <f>IFERROR(Table1[[#This Row],[Operating Profit]]/Table1[[#This Row],[Units Sold]],0)</f>
        <v>9.2800000000000011</v>
      </c>
      <c r="S7884" s="4">
        <f>IFERROR((Table1[[#This Row],[Total Sales]]-Table1[[#This Row],[Operating Profit]])/Table1[[#This Row],[Units Sold]],0)</f>
        <v>19.72</v>
      </c>
      <c r="T7884" s="4" t="str">
        <f>IF(Table1[[#This Row],[Profit per unit]]&gt;$V$8,"Premium","Mass")</f>
        <v>Mass</v>
      </c>
      <c r="U7884" s="4"/>
    </row>
    <row r="7885" spans="2:21" ht="14.25" customHeight="1" x14ac:dyDescent="0.3">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c r="O7885" s="4" t="str">
        <f>TEXT(Table1[[#This Row],[Invoice Date]],"mmm")</f>
        <v>Aug</v>
      </c>
      <c r="P7885" s="4">
        <f>YEAR(Table1[[#This Row],[Invoice Date]])</f>
        <v>2020</v>
      </c>
      <c r="Q7885" s="4">
        <f>IFERROR(Table1[[#This Row],[Total Sales]]/Table1[[#This Row],[Units Sold]],4)</f>
        <v>38</v>
      </c>
      <c r="R7885" s="4">
        <f>IFERROR(Table1[[#This Row],[Operating Profit]]/Table1[[#This Row],[Units Sold]],0)</f>
        <v>21.660000000000004</v>
      </c>
      <c r="S7885" s="4">
        <f>IFERROR((Table1[[#This Row],[Total Sales]]-Table1[[#This Row],[Operating Profit]])/Table1[[#This Row],[Units Sold]],0)</f>
        <v>16.339999999999996</v>
      </c>
      <c r="T7885" s="4" t="str">
        <f>IF(Table1[[#This Row],[Profit per unit]]&gt;$V$8,"Premium","Mass")</f>
        <v>Mass</v>
      </c>
      <c r="U7885" s="4"/>
    </row>
    <row r="7886" spans="2:21" ht="14.25" customHeight="1" x14ac:dyDescent="0.3">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c r="O7886" s="4" t="str">
        <f>TEXT(Table1[[#This Row],[Invoice Date]],"mmm")</f>
        <v>Aug</v>
      </c>
      <c r="P7886" s="4">
        <f>YEAR(Table1[[#This Row],[Invoice Date]])</f>
        <v>2020</v>
      </c>
      <c r="Q7886" s="4">
        <f>IFERROR(Table1[[#This Row],[Total Sales]]/Table1[[#This Row],[Units Sold]],4)</f>
        <v>29</v>
      </c>
      <c r="R7886" s="4">
        <f>IFERROR(Table1[[#This Row],[Operating Profit]]/Table1[[#This Row],[Units Sold]],0)</f>
        <v>11.599999999999998</v>
      </c>
      <c r="S7886" s="4">
        <f>IFERROR((Table1[[#This Row],[Total Sales]]-Table1[[#This Row],[Operating Profit]])/Table1[[#This Row],[Units Sold]],0)</f>
        <v>17.399999999999999</v>
      </c>
      <c r="T7886" s="4" t="str">
        <f>IF(Table1[[#This Row],[Profit per unit]]&gt;$V$8,"Premium","Mass")</f>
        <v>Mass</v>
      </c>
      <c r="U7886" s="4"/>
    </row>
    <row r="7887" spans="2:21" ht="14.25" customHeight="1" x14ac:dyDescent="0.3">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c r="O7887" s="4" t="str">
        <f>TEXT(Table1[[#This Row],[Invoice Date]],"mmm")</f>
        <v>Aug</v>
      </c>
      <c r="P7887" s="4">
        <f>YEAR(Table1[[#This Row],[Invoice Date]])</f>
        <v>2020</v>
      </c>
      <c r="Q7887" s="4">
        <f>IFERROR(Table1[[#This Row],[Total Sales]]/Table1[[#This Row],[Units Sold]],4)</f>
        <v>32</v>
      </c>
      <c r="R7887" s="4">
        <f>IFERROR(Table1[[#This Row],[Operating Profit]]/Table1[[#This Row],[Units Sold]],0)</f>
        <v>13.44</v>
      </c>
      <c r="S7887" s="4">
        <f>IFERROR((Table1[[#This Row],[Total Sales]]-Table1[[#This Row],[Operating Profit]])/Table1[[#This Row],[Units Sold]],0)</f>
        <v>18.560000000000002</v>
      </c>
      <c r="T7887" s="4" t="str">
        <f>IF(Table1[[#This Row],[Profit per unit]]&gt;$V$8,"Premium","Mass")</f>
        <v>Mass</v>
      </c>
      <c r="U7887" s="4"/>
    </row>
    <row r="7888" spans="2:21" ht="14.25" customHeight="1" x14ac:dyDescent="0.3">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c r="O7888" s="4" t="str">
        <f>TEXT(Table1[[#This Row],[Invoice Date]],"mmm")</f>
        <v>Aug</v>
      </c>
      <c r="P7888" s="4">
        <f>YEAR(Table1[[#This Row],[Invoice Date]])</f>
        <v>2020</v>
      </c>
      <c r="Q7888" s="4">
        <f>IFERROR(Table1[[#This Row],[Total Sales]]/Table1[[#This Row],[Units Sold]],4)</f>
        <v>29</v>
      </c>
      <c r="R7888" s="4">
        <f>IFERROR(Table1[[#This Row],[Operating Profit]]/Table1[[#This Row],[Units Sold]],0)</f>
        <v>11.889999999999999</v>
      </c>
      <c r="S7888" s="4">
        <f>IFERROR((Table1[[#This Row],[Total Sales]]-Table1[[#This Row],[Operating Profit]])/Table1[[#This Row],[Units Sold]],0)</f>
        <v>17.11</v>
      </c>
      <c r="T7888" s="4" t="str">
        <f>IF(Table1[[#This Row],[Profit per unit]]&gt;$V$8,"Premium","Mass")</f>
        <v>Mass</v>
      </c>
      <c r="U7888" s="4"/>
    </row>
    <row r="7889" spans="2:21" ht="14.25" customHeight="1" x14ac:dyDescent="0.3">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c r="O7889" s="4" t="str">
        <f>TEXT(Table1[[#This Row],[Invoice Date]],"mmm")</f>
        <v>Aug</v>
      </c>
      <c r="P7889" s="4">
        <f>YEAR(Table1[[#This Row],[Invoice Date]])</f>
        <v>2020</v>
      </c>
      <c r="Q7889" s="4">
        <f>IFERROR(Table1[[#This Row],[Total Sales]]/Table1[[#This Row],[Units Sold]],4)</f>
        <v>28</v>
      </c>
      <c r="R7889" s="4">
        <f>IFERROR(Table1[[#This Row],[Operating Profit]]/Table1[[#This Row],[Units Sold]],0)</f>
        <v>14.56</v>
      </c>
      <c r="S7889" s="4">
        <f>IFERROR((Table1[[#This Row],[Total Sales]]-Table1[[#This Row],[Operating Profit]])/Table1[[#This Row],[Units Sold]],0)</f>
        <v>13.44</v>
      </c>
      <c r="T7889" s="4" t="str">
        <f>IF(Table1[[#This Row],[Profit per unit]]&gt;$V$8,"Premium","Mass")</f>
        <v>Mass</v>
      </c>
      <c r="U7889" s="4"/>
    </row>
    <row r="7890" spans="2:21" ht="14.25" customHeight="1" x14ac:dyDescent="0.3">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c r="O7890" s="4" t="str">
        <f>TEXT(Table1[[#This Row],[Invoice Date]],"mmm")</f>
        <v>Aug</v>
      </c>
      <c r="P7890" s="4">
        <f>YEAR(Table1[[#This Row],[Invoice Date]])</f>
        <v>2020</v>
      </c>
      <c r="Q7890" s="4">
        <f>IFERROR(Table1[[#This Row],[Total Sales]]/Table1[[#This Row],[Units Sold]],4)</f>
        <v>33</v>
      </c>
      <c r="R7890" s="4">
        <f>IFERROR(Table1[[#This Row],[Operating Profit]]/Table1[[#This Row],[Units Sold]],0)</f>
        <v>11.88</v>
      </c>
      <c r="S7890" s="4">
        <f>IFERROR((Table1[[#This Row],[Total Sales]]-Table1[[#This Row],[Operating Profit]])/Table1[[#This Row],[Units Sold]],0)</f>
        <v>21.12</v>
      </c>
      <c r="T7890" s="4" t="str">
        <f>IF(Table1[[#This Row],[Profit per unit]]&gt;$V$8,"Premium","Mass")</f>
        <v>Mass</v>
      </c>
      <c r="U7890" s="4"/>
    </row>
    <row r="7891" spans="2:21" ht="14.25" customHeight="1" x14ac:dyDescent="0.3">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c r="O7891" s="4" t="str">
        <f>TEXT(Table1[[#This Row],[Invoice Date]],"mmm")</f>
        <v>Aug</v>
      </c>
      <c r="P7891" s="4">
        <f>YEAR(Table1[[#This Row],[Invoice Date]])</f>
        <v>2020</v>
      </c>
      <c r="Q7891" s="4">
        <f>IFERROR(Table1[[#This Row],[Total Sales]]/Table1[[#This Row],[Units Sold]],4)</f>
        <v>36</v>
      </c>
      <c r="R7891" s="4">
        <f>IFERROR(Table1[[#This Row],[Operating Profit]]/Table1[[#This Row],[Units Sold]],0)</f>
        <v>18.720000000000002</v>
      </c>
      <c r="S7891" s="4">
        <f>IFERROR((Table1[[#This Row],[Total Sales]]-Table1[[#This Row],[Operating Profit]])/Table1[[#This Row],[Units Sold]],0)</f>
        <v>17.279999999999998</v>
      </c>
      <c r="T7891" s="4" t="str">
        <f>IF(Table1[[#This Row],[Profit per unit]]&gt;$V$8,"Premium","Mass")</f>
        <v>Mass</v>
      </c>
      <c r="U7891" s="4"/>
    </row>
    <row r="7892" spans="2:21" ht="14.25" customHeight="1" x14ac:dyDescent="0.3">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c r="O7892" s="4" t="str">
        <f>TEXT(Table1[[#This Row],[Invoice Date]],"mmm")</f>
        <v>Aug</v>
      </c>
      <c r="P7892" s="4">
        <f>YEAR(Table1[[#This Row],[Invoice Date]])</f>
        <v>2020</v>
      </c>
      <c r="Q7892" s="4">
        <f>IFERROR(Table1[[#This Row],[Total Sales]]/Table1[[#This Row],[Units Sold]],4)</f>
        <v>27</v>
      </c>
      <c r="R7892" s="4">
        <f>IFERROR(Table1[[#This Row],[Operating Profit]]/Table1[[#This Row],[Units Sold]],0)</f>
        <v>9.99</v>
      </c>
      <c r="S7892" s="4">
        <f>IFERROR((Table1[[#This Row],[Total Sales]]-Table1[[#This Row],[Operating Profit]])/Table1[[#This Row],[Units Sold]],0)</f>
        <v>17.010000000000002</v>
      </c>
      <c r="T7892" s="4" t="str">
        <f>IF(Table1[[#This Row],[Profit per unit]]&gt;$V$8,"Premium","Mass")</f>
        <v>Mass</v>
      </c>
      <c r="U7892" s="4"/>
    </row>
    <row r="7893" spans="2:21" ht="14.25" customHeight="1" x14ac:dyDescent="0.3">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c r="O7893" s="4" t="str">
        <f>TEXT(Table1[[#This Row],[Invoice Date]],"mmm")</f>
        <v>Aug</v>
      </c>
      <c r="P7893" s="4">
        <f>YEAR(Table1[[#This Row],[Invoice Date]])</f>
        <v>2020</v>
      </c>
      <c r="Q7893" s="4">
        <f>IFERROR(Table1[[#This Row],[Total Sales]]/Table1[[#This Row],[Units Sold]],4)</f>
        <v>33</v>
      </c>
      <c r="R7893" s="4">
        <f>IFERROR(Table1[[#This Row],[Operating Profit]]/Table1[[#This Row],[Units Sold]],0)</f>
        <v>12.54</v>
      </c>
      <c r="S7893" s="4">
        <f>IFERROR((Table1[[#This Row],[Total Sales]]-Table1[[#This Row],[Operating Profit]])/Table1[[#This Row],[Units Sold]],0)</f>
        <v>20.46</v>
      </c>
      <c r="T7893" s="4" t="str">
        <f>IF(Table1[[#This Row],[Profit per unit]]&gt;$V$8,"Premium","Mass")</f>
        <v>Mass</v>
      </c>
      <c r="U7893" s="4"/>
    </row>
    <row r="7894" spans="2:21" ht="14.25" customHeight="1" x14ac:dyDescent="0.3">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c r="O7894" s="4" t="str">
        <f>TEXT(Table1[[#This Row],[Invoice Date]],"mmm")</f>
        <v>Sep</v>
      </c>
      <c r="P7894" s="4">
        <f>YEAR(Table1[[#This Row],[Invoice Date]])</f>
        <v>2020</v>
      </c>
      <c r="Q7894" s="4">
        <f>IFERROR(Table1[[#This Row],[Total Sales]]/Table1[[#This Row],[Units Sold]],4)</f>
        <v>29</v>
      </c>
      <c r="R7894" s="4">
        <f>IFERROR(Table1[[#This Row],[Operating Profit]]/Table1[[#This Row],[Units Sold]],0)</f>
        <v>11.889999999999999</v>
      </c>
      <c r="S7894" s="4">
        <f>IFERROR((Table1[[#This Row],[Total Sales]]-Table1[[#This Row],[Operating Profit]])/Table1[[#This Row],[Units Sold]],0)</f>
        <v>17.11</v>
      </c>
      <c r="T7894" s="4" t="str">
        <f>IF(Table1[[#This Row],[Profit per unit]]&gt;$V$8,"Premium","Mass")</f>
        <v>Mass</v>
      </c>
      <c r="U7894" s="4"/>
    </row>
    <row r="7895" spans="2:21" ht="14.25" customHeight="1" x14ac:dyDescent="0.3">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c r="O7895" s="4" t="str">
        <f>TEXT(Table1[[#This Row],[Invoice Date]],"mmm")</f>
        <v>Sep</v>
      </c>
      <c r="P7895" s="4">
        <f>YEAR(Table1[[#This Row],[Invoice Date]])</f>
        <v>2020</v>
      </c>
      <c r="Q7895" s="4">
        <f>IFERROR(Table1[[#This Row],[Total Sales]]/Table1[[#This Row],[Units Sold]],4)</f>
        <v>30</v>
      </c>
      <c r="R7895" s="4">
        <f>IFERROR(Table1[[#This Row],[Operating Profit]]/Table1[[#This Row],[Units Sold]],0)</f>
        <v>14.4</v>
      </c>
      <c r="S7895" s="4">
        <f>IFERROR((Table1[[#This Row],[Total Sales]]-Table1[[#This Row],[Operating Profit]])/Table1[[#This Row],[Units Sold]],0)</f>
        <v>15.6</v>
      </c>
      <c r="T7895" s="4" t="str">
        <f>IF(Table1[[#This Row],[Profit per unit]]&gt;$V$8,"Premium","Mass")</f>
        <v>Mass</v>
      </c>
      <c r="U7895" s="4"/>
    </row>
    <row r="7896" spans="2:21" ht="14.25" customHeight="1" x14ac:dyDescent="0.3">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c r="O7896" s="4" t="str">
        <f>TEXT(Table1[[#This Row],[Invoice Date]],"mmm")</f>
        <v>Sep</v>
      </c>
      <c r="P7896" s="4">
        <f>YEAR(Table1[[#This Row],[Invoice Date]])</f>
        <v>2020</v>
      </c>
      <c r="Q7896" s="4">
        <f>IFERROR(Table1[[#This Row],[Total Sales]]/Table1[[#This Row],[Units Sold]],4)</f>
        <v>35</v>
      </c>
      <c r="R7896" s="4">
        <f>IFERROR(Table1[[#This Row],[Operating Profit]]/Table1[[#This Row],[Units Sold]],0)</f>
        <v>11.899999999999999</v>
      </c>
      <c r="S7896" s="4">
        <f>IFERROR((Table1[[#This Row],[Total Sales]]-Table1[[#This Row],[Operating Profit]])/Table1[[#This Row],[Units Sold]],0)</f>
        <v>23.1</v>
      </c>
      <c r="T7896" s="4" t="str">
        <f>IF(Table1[[#This Row],[Profit per unit]]&gt;$V$8,"Premium","Mass")</f>
        <v>Mass</v>
      </c>
      <c r="U7896" s="4"/>
    </row>
    <row r="7897" spans="2:21" ht="14.25" customHeight="1" x14ac:dyDescent="0.3">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c r="O7897" s="4" t="str">
        <f>TEXT(Table1[[#This Row],[Invoice Date]],"mmm")</f>
        <v>Sep</v>
      </c>
      <c r="P7897" s="4">
        <f>YEAR(Table1[[#This Row],[Invoice Date]])</f>
        <v>2020</v>
      </c>
      <c r="Q7897" s="4">
        <f>IFERROR(Table1[[#This Row],[Total Sales]]/Table1[[#This Row],[Units Sold]],4)</f>
        <v>39</v>
      </c>
      <c r="R7897" s="4">
        <f>IFERROR(Table1[[#This Row],[Operating Profit]]/Table1[[#This Row],[Units Sold]],0)</f>
        <v>21.060000000000002</v>
      </c>
      <c r="S7897" s="4">
        <f>IFERROR((Table1[[#This Row],[Total Sales]]-Table1[[#This Row],[Operating Profit]])/Table1[[#This Row],[Units Sold]],0)</f>
        <v>17.939999999999998</v>
      </c>
      <c r="T7897" s="4" t="str">
        <f>IF(Table1[[#This Row],[Profit per unit]]&gt;$V$8,"Premium","Mass")</f>
        <v>Mass</v>
      </c>
      <c r="U7897" s="4"/>
    </row>
    <row r="7898" spans="2:21" ht="14.25" customHeight="1" x14ac:dyDescent="0.3">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c r="O7898" s="4" t="str">
        <f>TEXT(Table1[[#This Row],[Invoice Date]],"mmm")</f>
        <v>Sep</v>
      </c>
      <c r="P7898" s="4">
        <f>YEAR(Table1[[#This Row],[Invoice Date]])</f>
        <v>2020</v>
      </c>
      <c r="Q7898" s="4">
        <f>IFERROR(Table1[[#This Row],[Total Sales]]/Table1[[#This Row],[Units Sold]],4)</f>
        <v>33</v>
      </c>
      <c r="R7898" s="4">
        <f>IFERROR(Table1[[#This Row],[Operating Profit]]/Table1[[#This Row],[Units Sold]],0)</f>
        <v>13.86</v>
      </c>
      <c r="S7898" s="4">
        <f>IFERROR((Table1[[#This Row],[Total Sales]]-Table1[[#This Row],[Operating Profit]])/Table1[[#This Row],[Units Sold]],0)</f>
        <v>19.14</v>
      </c>
      <c r="T7898" s="4" t="str">
        <f>IF(Table1[[#This Row],[Profit per unit]]&gt;$V$8,"Premium","Mass")</f>
        <v>Mass</v>
      </c>
      <c r="U7898" s="4"/>
    </row>
    <row r="7899" spans="2:21" ht="14.25" customHeight="1" x14ac:dyDescent="0.3">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c r="O7899" s="4" t="str">
        <f>TEXT(Table1[[#This Row],[Invoice Date]],"mmm")</f>
        <v>Sep</v>
      </c>
      <c r="P7899" s="4">
        <f>YEAR(Table1[[#This Row],[Invoice Date]])</f>
        <v>2020</v>
      </c>
      <c r="Q7899" s="4">
        <f>IFERROR(Table1[[#This Row],[Total Sales]]/Table1[[#This Row],[Units Sold]],4)</f>
        <v>32</v>
      </c>
      <c r="R7899" s="4">
        <f>IFERROR(Table1[[#This Row],[Operating Profit]]/Table1[[#This Row],[Units Sold]],0)</f>
        <v>11.84</v>
      </c>
      <c r="S7899" s="4">
        <f>IFERROR((Table1[[#This Row],[Total Sales]]-Table1[[#This Row],[Operating Profit]])/Table1[[#This Row],[Units Sold]],0)</f>
        <v>20.16</v>
      </c>
      <c r="T7899" s="4" t="str">
        <f>IF(Table1[[#This Row],[Profit per unit]]&gt;$V$8,"Premium","Mass")</f>
        <v>Mass</v>
      </c>
      <c r="U7899" s="4"/>
    </row>
    <row r="7900" spans="2:21" ht="14.25" customHeight="1" x14ac:dyDescent="0.3">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c r="O7900" s="4" t="str">
        <f>TEXT(Table1[[#This Row],[Invoice Date]],"mmm")</f>
        <v>Sep</v>
      </c>
      <c r="P7900" s="4">
        <f>YEAR(Table1[[#This Row],[Invoice Date]])</f>
        <v>2020</v>
      </c>
      <c r="Q7900" s="4">
        <f>IFERROR(Table1[[#This Row],[Total Sales]]/Table1[[#This Row],[Units Sold]],4)</f>
        <v>36</v>
      </c>
      <c r="R7900" s="4">
        <f>IFERROR(Table1[[#This Row],[Operating Profit]]/Table1[[#This Row],[Units Sold]],0)</f>
        <v>13.68</v>
      </c>
      <c r="S7900" s="4">
        <f>IFERROR((Table1[[#This Row],[Total Sales]]-Table1[[#This Row],[Operating Profit]])/Table1[[#This Row],[Units Sold]],0)</f>
        <v>22.32</v>
      </c>
      <c r="T7900" s="4" t="str">
        <f>IF(Table1[[#This Row],[Profit per unit]]&gt;$V$8,"Premium","Mass")</f>
        <v>Mass</v>
      </c>
      <c r="U7900" s="4"/>
    </row>
    <row r="7901" spans="2:21" ht="14.25" customHeight="1" x14ac:dyDescent="0.3">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c r="O7901" s="4" t="str">
        <f>TEXT(Table1[[#This Row],[Invoice Date]],"mmm")</f>
        <v>Sep</v>
      </c>
      <c r="P7901" s="4">
        <f>YEAR(Table1[[#This Row],[Invoice Date]])</f>
        <v>2020</v>
      </c>
      <c r="Q7901" s="4">
        <f>IFERROR(Table1[[#This Row],[Total Sales]]/Table1[[#This Row],[Units Sold]],4)</f>
        <v>37</v>
      </c>
      <c r="R7901" s="4">
        <f>IFERROR(Table1[[#This Row],[Operating Profit]]/Table1[[#This Row],[Units Sold]],0)</f>
        <v>18.5</v>
      </c>
      <c r="S7901" s="4">
        <f>IFERROR((Table1[[#This Row],[Total Sales]]-Table1[[#This Row],[Operating Profit]])/Table1[[#This Row],[Units Sold]],0)</f>
        <v>18.5</v>
      </c>
      <c r="T7901" s="4" t="str">
        <f>IF(Table1[[#This Row],[Profit per unit]]&gt;$V$8,"Premium","Mass")</f>
        <v>Mass</v>
      </c>
      <c r="U7901" s="4"/>
    </row>
    <row r="7902" spans="2:21" ht="14.25" customHeight="1" x14ac:dyDescent="0.3">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c r="O7902" s="4" t="str">
        <f>TEXT(Table1[[#This Row],[Invoice Date]],"mmm")</f>
        <v>Sep</v>
      </c>
      <c r="P7902" s="4">
        <f>YEAR(Table1[[#This Row],[Invoice Date]])</f>
        <v>2020</v>
      </c>
      <c r="Q7902" s="4">
        <f>IFERROR(Table1[[#This Row],[Total Sales]]/Table1[[#This Row],[Units Sold]],4)</f>
        <v>36</v>
      </c>
      <c r="R7902" s="4">
        <f>IFERROR(Table1[[#This Row],[Operating Profit]]/Table1[[#This Row],[Units Sold]],0)</f>
        <v>12.959999999999999</v>
      </c>
      <c r="S7902" s="4">
        <f>IFERROR((Table1[[#This Row],[Total Sales]]-Table1[[#This Row],[Operating Profit]])/Table1[[#This Row],[Units Sold]],0)</f>
        <v>23.04</v>
      </c>
      <c r="T7902" s="4" t="str">
        <f>IF(Table1[[#This Row],[Profit per unit]]&gt;$V$8,"Premium","Mass")</f>
        <v>Mass</v>
      </c>
      <c r="U7902" s="4"/>
    </row>
    <row r="7903" spans="2:21" ht="14.25" customHeight="1" x14ac:dyDescent="0.3">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c r="O7903" s="4" t="str">
        <f>TEXT(Table1[[#This Row],[Invoice Date]],"mmm")</f>
        <v>Sep</v>
      </c>
      <c r="P7903" s="4">
        <f>YEAR(Table1[[#This Row],[Invoice Date]])</f>
        <v>2020</v>
      </c>
      <c r="Q7903" s="4">
        <f>IFERROR(Table1[[#This Row],[Total Sales]]/Table1[[#This Row],[Units Sold]],4)</f>
        <v>42</v>
      </c>
      <c r="R7903" s="4">
        <f>IFERROR(Table1[[#This Row],[Operating Profit]]/Table1[[#This Row],[Units Sold]],0)</f>
        <v>23.94</v>
      </c>
      <c r="S7903" s="4">
        <f>IFERROR((Table1[[#This Row],[Total Sales]]-Table1[[#This Row],[Operating Profit]])/Table1[[#This Row],[Units Sold]],0)</f>
        <v>18.059999999999999</v>
      </c>
      <c r="T7903" s="4" t="str">
        <f>IF(Table1[[#This Row],[Profit per unit]]&gt;$V$8,"Premium","Mass")</f>
        <v>Mass</v>
      </c>
      <c r="U7903" s="4"/>
    </row>
    <row r="7904" spans="2:21" ht="14.25" customHeight="1" x14ac:dyDescent="0.3">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c r="O7904" s="4" t="str">
        <f>TEXT(Table1[[#This Row],[Invoice Date]],"mmm")</f>
        <v>Sep</v>
      </c>
      <c r="P7904" s="4">
        <f>YEAR(Table1[[#This Row],[Invoice Date]])</f>
        <v>2020</v>
      </c>
      <c r="Q7904" s="4">
        <f>IFERROR(Table1[[#This Row],[Total Sales]]/Table1[[#This Row],[Units Sold]],4)</f>
        <v>31</v>
      </c>
      <c r="R7904" s="4">
        <f>IFERROR(Table1[[#This Row],[Operating Profit]]/Table1[[#This Row],[Units Sold]],0)</f>
        <v>12.089999999999998</v>
      </c>
      <c r="S7904" s="4">
        <f>IFERROR((Table1[[#This Row],[Total Sales]]-Table1[[#This Row],[Operating Profit]])/Table1[[#This Row],[Units Sold]],0)</f>
        <v>18.91</v>
      </c>
      <c r="T7904" s="4" t="str">
        <f>IF(Table1[[#This Row],[Profit per unit]]&gt;$V$8,"Premium","Mass")</f>
        <v>Mass</v>
      </c>
      <c r="U7904" s="4"/>
    </row>
    <row r="7905" spans="2:21" ht="14.25" customHeight="1" x14ac:dyDescent="0.3">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c r="O7905" s="4" t="str">
        <f>TEXT(Table1[[#This Row],[Invoice Date]],"mmm")</f>
        <v>Sep</v>
      </c>
      <c r="P7905" s="4">
        <f>YEAR(Table1[[#This Row],[Invoice Date]])</f>
        <v>2020</v>
      </c>
      <c r="Q7905" s="4">
        <f>IFERROR(Table1[[#This Row],[Total Sales]]/Table1[[#This Row],[Units Sold]],4)</f>
        <v>29</v>
      </c>
      <c r="R7905" s="4">
        <f>IFERROR(Table1[[#This Row],[Operating Profit]]/Table1[[#This Row],[Units Sold]],0)</f>
        <v>11.309999999999999</v>
      </c>
      <c r="S7905" s="4">
        <f>IFERROR((Table1[[#This Row],[Total Sales]]-Table1[[#This Row],[Operating Profit]])/Table1[[#This Row],[Units Sold]],0)</f>
        <v>17.690000000000005</v>
      </c>
      <c r="T7905" s="4" t="str">
        <f>IF(Table1[[#This Row],[Profit per unit]]&gt;$V$8,"Premium","Mass")</f>
        <v>Mass</v>
      </c>
      <c r="U7905" s="4"/>
    </row>
    <row r="7906" spans="2:21" ht="14.25" customHeight="1" x14ac:dyDescent="0.3">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c r="O7906" s="4" t="str">
        <f>TEXT(Table1[[#This Row],[Invoice Date]],"mmm")</f>
        <v>Sep</v>
      </c>
      <c r="P7906" s="4">
        <f>YEAR(Table1[[#This Row],[Invoice Date]])</f>
        <v>2020</v>
      </c>
      <c r="Q7906" s="4">
        <f>IFERROR(Table1[[#This Row],[Total Sales]]/Table1[[#This Row],[Units Sold]],4)</f>
        <v>39</v>
      </c>
      <c r="R7906" s="4">
        <f>IFERROR(Table1[[#This Row],[Operating Profit]]/Table1[[#This Row],[Units Sold]],0)</f>
        <v>14.43</v>
      </c>
      <c r="S7906" s="4">
        <f>IFERROR((Table1[[#This Row],[Total Sales]]-Table1[[#This Row],[Operating Profit]])/Table1[[#This Row],[Units Sold]],0)</f>
        <v>24.57</v>
      </c>
      <c r="T7906" s="4" t="str">
        <f>IF(Table1[[#This Row],[Profit per unit]]&gt;$V$8,"Premium","Mass")</f>
        <v>Mass</v>
      </c>
      <c r="U7906" s="4"/>
    </row>
    <row r="7907" spans="2:21" ht="14.25" customHeight="1" x14ac:dyDescent="0.3">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c r="O7907" s="4" t="str">
        <f>TEXT(Table1[[#This Row],[Invoice Date]],"mmm")</f>
        <v>Sep</v>
      </c>
      <c r="P7907" s="4">
        <f>YEAR(Table1[[#This Row],[Invoice Date]])</f>
        <v>2020</v>
      </c>
      <c r="Q7907" s="4">
        <f>IFERROR(Table1[[#This Row],[Total Sales]]/Table1[[#This Row],[Units Sold]],4)</f>
        <v>36</v>
      </c>
      <c r="R7907" s="4">
        <f>IFERROR(Table1[[#This Row],[Operating Profit]]/Table1[[#This Row],[Units Sold]],0)</f>
        <v>16.920000000000002</v>
      </c>
      <c r="S7907" s="4">
        <f>IFERROR((Table1[[#This Row],[Total Sales]]-Table1[[#This Row],[Operating Profit]])/Table1[[#This Row],[Units Sold]],0)</f>
        <v>19.079999999999998</v>
      </c>
      <c r="T7907" s="4" t="str">
        <f>IF(Table1[[#This Row],[Profit per unit]]&gt;$V$8,"Premium","Mass")</f>
        <v>Mass</v>
      </c>
      <c r="U7907" s="4"/>
    </row>
    <row r="7908" spans="2:21" ht="14.25" customHeight="1" x14ac:dyDescent="0.3">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c r="O7908" s="4" t="str">
        <f>TEXT(Table1[[#This Row],[Invoice Date]],"mmm")</f>
        <v>Sep</v>
      </c>
      <c r="P7908" s="4">
        <f>YEAR(Table1[[#This Row],[Invoice Date]])</f>
        <v>2020</v>
      </c>
      <c r="Q7908" s="4">
        <f>IFERROR(Table1[[#This Row],[Total Sales]]/Table1[[#This Row],[Units Sold]],4)</f>
        <v>35</v>
      </c>
      <c r="R7908" s="4">
        <f>IFERROR(Table1[[#This Row],[Operating Profit]]/Table1[[#This Row],[Units Sold]],0)</f>
        <v>12.950000000000001</v>
      </c>
      <c r="S7908" s="4">
        <f>IFERROR((Table1[[#This Row],[Total Sales]]-Table1[[#This Row],[Operating Profit]])/Table1[[#This Row],[Units Sold]],0)</f>
        <v>22.05</v>
      </c>
      <c r="T7908" s="4" t="str">
        <f>IF(Table1[[#This Row],[Profit per unit]]&gt;$V$8,"Premium","Mass")</f>
        <v>Mass</v>
      </c>
      <c r="U7908" s="4"/>
    </row>
    <row r="7909" spans="2:21" ht="14.25" customHeight="1" x14ac:dyDescent="0.3">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c r="O7909" s="4" t="str">
        <f>TEXT(Table1[[#This Row],[Invoice Date]],"mmm")</f>
        <v>Sep</v>
      </c>
      <c r="P7909" s="4">
        <f>YEAR(Table1[[#This Row],[Invoice Date]])</f>
        <v>2020</v>
      </c>
      <c r="Q7909" s="4">
        <f>IFERROR(Table1[[#This Row],[Total Sales]]/Table1[[#This Row],[Units Sold]],4)</f>
        <v>43</v>
      </c>
      <c r="R7909" s="4">
        <f>IFERROR(Table1[[#This Row],[Operating Profit]]/Table1[[#This Row],[Units Sold]],0)</f>
        <v>23.220000000000002</v>
      </c>
      <c r="S7909" s="4">
        <f>IFERROR((Table1[[#This Row],[Total Sales]]-Table1[[#This Row],[Operating Profit]])/Table1[[#This Row],[Units Sold]],0)</f>
        <v>19.779999999999998</v>
      </c>
      <c r="T7909" s="4" t="str">
        <f>IF(Table1[[#This Row],[Profit per unit]]&gt;$V$8,"Premium","Mass")</f>
        <v>Mass</v>
      </c>
      <c r="U7909" s="4"/>
    </row>
    <row r="7910" spans="2:21" ht="14.25" customHeight="1" x14ac:dyDescent="0.3">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c r="O7910" s="4" t="str">
        <f>TEXT(Table1[[#This Row],[Invoice Date]],"mmm")</f>
        <v>Oct</v>
      </c>
      <c r="P7910" s="4">
        <f>YEAR(Table1[[#This Row],[Invoice Date]])</f>
        <v>2020</v>
      </c>
      <c r="Q7910" s="4">
        <f>IFERROR(Table1[[#This Row],[Total Sales]]/Table1[[#This Row],[Units Sold]],4)</f>
        <v>34</v>
      </c>
      <c r="R7910" s="4">
        <f>IFERROR(Table1[[#This Row],[Operating Profit]]/Table1[[#This Row],[Units Sold]],0)</f>
        <v>12.92</v>
      </c>
      <c r="S7910" s="4">
        <f>IFERROR((Table1[[#This Row],[Total Sales]]-Table1[[#This Row],[Operating Profit]])/Table1[[#This Row],[Units Sold]],0)</f>
        <v>21.080000000000002</v>
      </c>
      <c r="T7910" s="4" t="str">
        <f>IF(Table1[[#This Row],[Profit per unit]]&gt;$V$8,"Premium","Mass")</f>
        <v>Mass</v>
      </c>
      <c r="U7910" s="4"/>
    </row>
    <row r="7911" spans="2:21" ht="14.25" customHeight="1" x14ac:dyDescent="0.3">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c r="O7911" s="4" t="str">
        <f>TEXT(Table1[[#This Row],[Invoice Date]],"mmm")</f>
        <v>Oct</v>
      </c>
      <c r="P7911" s="4">
        <f>YEAR(Table1[[#This Row],[Invoice Date]])</f>
        <v>2020</v>
      </c>
      <c r="Q7911" s="4">
        <f>IFERROR(Table1[[#This Row],[Total Sales]]/Table1[[#This Row],[Units Sold]],4)</f>
        <v>31</v>
      </c>
      <c r="R7911" s="4">
        <f>IFERROR(Table1[[#This Row],[Operating Profit]]/Table1[[#This Row],[Units Sold]],0)</f>
        <v>12.399999999999999</v>
      </c>
      <c r="S7911" s="4">
        <f>IFERROR((Table1[[#This Row],[Total Sales]]-Table1[[#This Row],[Operating Profit]])/Table1[[#This Row],[Units Sold]],0)</f>
        <v>18.600000000000001</v>
      </c>
      <c r="T7911" s="4" t="str">
        <f>IF(Table1[[#This Row],[Profit per unit]]&gt;$V$8,"Premium","Mass")</f>
        <v>Mass</v>
      </c>
      <c r="U7911" s="4"/>
    </row>
    <row r="7912" spans="2:21" ht="14.25" customHeight="1" x14ac:dyDescent="0.3">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c r="O7912" s="4" t="str">
        <f>TEXT(Table1[[#This Row],[Invoice Date]],"mmm")</f>
        <v>Oct</v>
      </c>
      <c r="P7912" s="4">
        <f>YEAR(Table1[[#This Row],[Invoice Date]])</f>
        <v>2020</v>
      </c>
      <c r="Q7912" s="4">
        <f>IFERROR(Table1[[#This Row],[Total Sales]]/Table1[[#This Row],[Units Sold]],4)</f>
        <v>34</v>
      </c>
      <c r="R7912" s="4">
        <f>IFERROR(Table1[[#This Row],[Operating Profit]]/Table1[[#This Row],[Units Sold]],0)</f>
        <v>13.259999999999998</v>
      </c>
      <c r="S7912" s="4">
        <f>IFERROR((Table1[[#This Row],[Total Sales]]-Table1[[#This Row],[Operating Profit]])/Table1[[#This Row],[Units Sold]],0)</f>
        <v>20.740000000000002</v>
      </c>
      <c r="T7912" s="4" t="str">
        <f>IF(Table1[[#This Row],[Profit per unit]]&gt;$V$8,"Premium","Mass")</f>
        <v>Mass</v>
      </c>
      <c r="U7912" s="4"/>
    </row>
    <row r="7913" spans="2:21" ht="14.25" customHeight="1" x14ac:dyDescent="0.3">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c r="O7913" s="4" t="str">
        <f>TEXT(Table1[[#This Row],[Invoice Date]],"mmm")</f>
        <v>Oct</v>
      </c>
      <c r="P7913" s="4">
        <f>YEAR(Table1[[#This Row],[Invoice Date]])</f>
        <v>2020</v>
      </c>
      <c r="Q7913" s="4">
        <f>IFERROR(Table1[[#This Row],[Total Sales]]/Table1[[#This Row],[Units Sold]],4)</f>
        <v>36</v>
      </c>
      <c r="R7913" s="4">
        <f>IFERROR(Table1[[#This Row],[Operating Profit]]/Table1[[#This Row],[Units Sold]],0)</f>
        <v>18</v>
      </c>
      <c r="S7913" s="4">
        <f>IFERROR((Table1[[#This Row],[Total Sales]]-Table1[[#This Row],[Operating Profit]])/Table1[[#This Row],[Units Sold]],0)</f>
        <v>18</v>
      </c>
      <c r="T7913" s="4" t="str">
        <f>IF(Table1[[#This Row],[Profit per unit]]&gt;$V$8,"Premium","Mass")</f>
        <v>Mass</v>
      </c>
      <c r="U7913" s="4"/>
    </row>
    <row r="7914" spans="2:21" ht="14.25" customHeight="1" x14ac:dyDescent="0.3">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c r="O7914" s="4" t="str">
        <f>TEXT(Table1[[#This Row],[Invoice Date]],"mmm")</f>
        <v>Oct</v>
      </c>
      <c r="P7914" s="4">
        <f>YEAR(Table1[[#This Row],[Invoice Date]])</f>
        <v>2020</v>
      </c>
      <c r="Q7914" s="4">
        <f>IFERROR(Table1[[#This Row],[Total Sales]]/Table1[[#This Row],[Units Sold]],4)</f>
        <v>30</v>
      </c>
      <c r="R7914" s="4">
        <f>IFERROR(Table1[[#This Row],[Operating Profit]]/Table1[[#This Row],[Units Sold]],0)</f>
        <v>9.6</v>
      </c>
      <c r="S7914" s="4">
        <f>IFERROR((Table1[[#This Row],[Total Sales]]-Table1[[#This Row],[Operating Profit]])/Table1[[#This Row],[Units Sold]],0)</f>
        <v>20.399999999999999</v>
      </c>
      <c r="T7914" s="4" t="str">
        <f>IF(Table1[[#This Row],[Profit per unit]]&gt;$V$8,"Premium","Mass")</f>
        <v>Mass</v>
      </c>
      <c r="U7914" s="4"/>
    </row>
    <row r="7915" spans="2:21" ht="14.25" customHeight="1" x14ac:dyDescent="0.3">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c r="O7915" s="4" t="str">
        <f>TEXT(Table1[[#This Row],[Invoice Date]],"mmm")</f>
        <v>Oct</v>
      </c>
      <c r="P7915" s="4">
        <f>YEAR(Table1[[#This Row],[Invoice Date]])</f>
        <v>2020</v>
      </c>
      <c r="Q7915" s="4">
        <f>IFERROR(Table1[[#This Row],[Total Sales]]/Table1[[#This Row],[Units Sold]],4)</f>
        <v>44</v>
      </c>
      <c r="R7915" s="4">
        <f>IFERROR(Table1[[#This Row],[Operating Profit]]/Table1[[#This Row],[Units Sold]],0)</f>
        <v>25.080000000000002</v>
      </c>
      <c r="S7915" s="4">
        <f>IFERROR((Table1[[#This Row],[Total Sales]]-Table1[[#This Row],[Operating Profit]])/Table1[[#This Row],[Units Sold]],0)</f>
        <v>18.919999999999998</v>
      </c>
      <c r="T7915" s="4" t="str">
        <f>IF(Table1[[#This Row],[Profit per unit]]&gt;$V$8,"Premium","Mass")</f>
        <v>Mass</v>
      </c>
      <c r="U7915" s="4"/>
    </row>
    <row r="7916" spans="2:21" ht="14.25" customHeight="1" x14ac:dyDescent="0.3">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c r="O7916" s="4" t="str">
        <f>TEXT(Table1[[#This Row],[Invoice Date]],"mmm")</f>
        <v>Oct</v>
      </c>
      <c r="P7916" s="4">
        <f>YEAR(Table1[[#This Row],[Invoice Date]])</f>
        <v>2020</v>
      </c>
      <c r="Q7916" s="4">
        <f>IFERROR(Table1[[#This Row],[Total Sales]]/Table1[[#This Row],[Units Sold]],4)</f>
        <v>32</v>
      </c>
      <c r="R7916" s="4">
        <f>IFERROR(Table1[[#This Row],[Operating Profit]]/Table1[[#This Row],[Units Sold]],0)</f>
        <v>12.799999999999999</v>
      </c>
      <c r="S7916" s="4">
        <f>IFERROR((Table1[[#This Row],[Total Sales]]-Table1[[#This Row],[Operating Profit]])/Table1[[#This Row],[Units Sold]],0)</f>
        <v>19.200000000000003</v>
      </c>
      <c r="T7916" s="4" t="str">
        <f>IF(Table1[[#This Row],[Profit per unit]]&gt;$V$8,"Premium","Mass")</f>
        <v>Mass</v>
      </c>
      <c r="U7916" s="4"/>
    </row>
    <row r="7917" spans="2:21" ht="14.25" customHeight="1" x14ac:dyDescent="0.3">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c r="O7917" s="4" t="str">
        <f>TEXT(Table1[[#This Row],[Invoice Date]],"mmm")</f>
        <v>Oct</v>
      </c>
      <c r="P7917" s="4">
        <f>YEAR(Table1[[#This Row],[Invoice Date]])</f>
        <v>2020</v>
      </c>
      <c r="Q7917" s="4">
        <f>IFERROR(Table1[[#This Row],[Total Sales]]/Table1[[#This Row],[Units Sold]],4)</f>
        <v>34</v>
      </c>
      <c r="R7917" s="4">
        <f>IFERROR(Table1[[#This Row],[Operating Profit]]/Table1[[#This Row],[Units Sold]],0)</f>
        <v>14.28</v>
      </c>
      <c r="S7917" s="4">
        <f>IFERROR((Table1[[#This Row],[Total Sales]]-Table1[[#This Row],[Operating Profit]])/Table1[[#This Row],[Units Sold]],0)</f>
        <v>19.720000000000002</v>
      </c>
      <c r="T7917" s="4" t="str">
        <f>IF(Table1[[#This Row],[Profit per unit]]&gt;$V$8,"Premium","Mass")</f>
        <v>Mass</v>
      </c>
      <c r="U7917" s="4"/>
    </row>
    <row r="7918" spans="2:21" ht="14.25" customHeight="1" x14ac:dyDescent="0.3">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c r="O7918" s="4" t="str">
        <f>TEXT(Table1[[#This Row],[Invoice Date]],"mmm")</f>
        <v>Oct</v>
      </c>
      <c r="P7918" s="4">
        <f>YEAR(Table1[[#This Row],[Invoice Date]])</f>
        <v>2020</v>
      </c>
      <c r="Q7918" s="4">
        <f>IFERROR(Table1[[#This Row],[Total Sales]]/Table1[[#This Row],[Units Sold]],4)</f>
        <v>38</v>
      </c>
      <c r="R7918" s="4">
        <f>IFERROR(Table1[[#This Row],[Operating Profit]]/Table1[[#This Row],[Units Sold]],0)</f>
        <v>14.44</v>
      </c>
      <c r="S7918" s="4">
        <f>IFERROR((Table1[[#This Row],[Total Sales]]-Table1[[#This Row],[Operating Profit]])/Table1[[#This Row],[Units Sold]],0)</f>
        <v>23.56</v>
      </c>
      <c r="T7918" s="4" t="str">
        <f>IF(Table1[[#This Row],[Profit per unit]]&gt;$V$8,"Premium","Mass")</f>
        <v>Mass</v>
      </c>
      <c r="U7918" s="4"/>
    </row>
    <row r="7919" spans="2:21" ht="14.25" customHeight="1" x14ac:dyDescent="0.3">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c r="O7919" s="4" t="str">
        <f>TEXT(Table1[[#This Row],[Invoice Date]],"mmm")</f>
        <v>Oct</v>
      </c>
      <c r="P7919" s="4">
        <f>YEAR(Table1[[#This Row],[Invoice Date]])</f>
        <v>2020</v>
      </c>
      <c r="Q7919" s="4">
        <f>IFERROR(Table1[[#This Row],[Total Sales]]/Table1[[#This Row],[Units Sold]],4)</f>
        <v>36</v>
      </c>
      <c r="R7919" s="4">
        <f>IFERROR(Table1[[#This Row],[Operating Profit]]/Table1[[#This Row],[Units Sold]],0)</f>
        <v>18.720000000000002</v>
      </c>
      <c r="S7919" s="4">
        <f>IFERROR((Table1[[#This Row],[Total Sales]]-Table1[[#This Row],[Operating Profit]])/Table1[[#This Row],[Units Sold]],0)</f>
        <v>17.279999999999998</v>
      </c>
      <c r="T7919" s="4" t="str">
        <f>IF(Table1[[#This Row],[Profit per unit]]&gt;$V$8,"Premium","Mass")</f>
        <v>Mass</v>
      </c>
      <c r="U7919" s="4"/>
    </row>
    <row r="7920" spans="2:21" ht="14.25" customHeight="1" x14ac:dyDescent="0.3">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c r="O7920" s="4" t="str">
        <f>TEXT(Table1[[#This Row],[Invoice Date]],"mmm")</f>
        <v>Oct</v>
      </c>
      <c r="P7920" s="4">
        <f>YEAR(Table1[[#This Row],[Invoice Date]])</f>
        <v>2020</v>
      </c>
      <c r="Q7920" s="4">
        <f>IFERROR(Table1[[#This Row],[Total Sales]]/Table1[[#This Row],[Units Sold]],4)</f>
        <v>30</v>
      </c>
      <c r="R7920" s="4">
        <f>IFERROR(Table1[[#This Row],[Operating Profit]]/Table1[[#This Row],[Units Sold]],0)</f>
        <v>10.8</v>
      </c>
      <c r="S7920" s="4">
        <f>IFERROR((Table1[[#This Row],[Total Sales]]-Table1[[#This Row],[Operating Profit]])/Table1[[#This Row],[Units Sold]],0)</f>
        <v>19.2</v>
      </c>
      <c r="T7920" s="4" t="str">
        <f>IF(Table1[[#This Row],[Profit per unit]]&gt;$V$8,"Premium","Mass")</f>
        <v>Mass</v>
      </c>
      <c r="U7920" s="4"/>
    </row>
    <row r="7921" spans="2:21" ht="14.25" customHeight="1" x14ac:dyDescent="0.3">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c r="O7921" s="4" t="str">
        <f>TEXT(Table1[[#This Row],[Invoice Date]],"mmm")</f>
        <v>Oct</v>
      </c>
      <c r="P7921" s="4">
        <f>YEAR(Table1[[#This Row],[Invoice Date]])</f>
        <v>2020</v>
      </c>
      <c r="Q7921" s="4">
        <f>IFERROR(Table1[[#This Row],[Total Sales]]/Table1[[#This Row],[Units Sold]],4)</f>
        <v>41</v>
      </c>
      <c r="R7921" s="4">
        <f>IFERROR(Table1[[#This Row],[Operating Profit]]/Table1[[#This Row],[Units Sold]],0)</f>
        <v>22.55</v>
      </c>
      <c r="S7921" s="4">
        <f>IFERROR((Table1[[#This Row],[Total Sales]]-Table1[[#This Row],[Operating Profit]])/Table1[[#This Row],[Units Sold]],0)</f>
        <v>18.45</v>
      </c>
      <c r="T7921" s="4" t="str">
        <f>IF(Table1[[#This Row],[Profit per unit]]&gt;$V$8,"Premium","Mass")</f>
        <v>Mass</v>
      </c>
      <c r="U7921" s="4"/>
    </row>
    <row r="7922" spans="2:21" ht="14.25" customHeight="1" x14ac:dyDescent="0.3">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c r="O7922" s="4" t="str">
        <f>TEXT(Table1[[#This Row],[Invoice Date]],"mmm")</f>
        <v>Nov</v>
      </c>
      <c r="P7922" s="4">
        <f>YEAR(Table1[[#This Row],[Invoice Date]])</f>
        <v>2020</v>
      </c>
      <c r="Q7922" s="4">
        <f>IFERROR(Table1[[#This Row],[Total Sales]]/Table1[[#This Row],[Units Sold]],4)</f>
        <v>30</v>
      </c>
      <c r="R7922" s="4">
        <f>IFERROR(Table1[[#This Row],[Operating Profit]]/Table1[[#This Row],[Units Sold]],0)</f>
        <v>11.700000000000001</v>
      </c>
      <c r="S7922" s="4">
        <f>IFERROR((Table1[[#This Row],[Total Sales]]-Table1[[#This Row],[Operating Profit]])/Table1[[#This Row],[Units Sold]],0)</f>
        <v>18.3</v>
      </c>
      <c r="T7922" s="4" t="str">
        <f>IF(Table1[[#This Row],[Profit per unit]]&gt;$V$8,"Premium","Mass")</f>
        <v>Mass</v>
      </c>
      <c r="U7922" s="4"/>
    </row>
    <row r="7923" spans="2:21" ht="14.25" customHeight="1" x14ac:dyDescent="0.3">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c r="O7923" s="4" t="str">
        <f>TEXT(Table1[[#This Row],[Invoice Date]],"mmm")</f>
        <v>Nov</v>
      </c>
      <c r="P7923" s="4">
        <f>YEAR(Table1[[#This Row],[Invoice Date]])</f>
        <v>2020</v>
      </c>
      <c r="Q7923" s="4">
        <f>IFERROR(Table1[[#This Row],[Total Sales]]/Table1[[#This Row],[Units Sold]],4)</f>
        <v>33</v>
      </c>
      <c r="R7923" s="4">
        <f>IFERROR(Table1[[#This Row],[Operating Profit]]/Table1[[#This Row],[Units Sold]],0)</f>
        <v>7.5900000000000007</v>
      </c>
      <c r="S7923" s="4">
        <f>IFERROR((Table1[[#This Row],[Total Sales]]-Table1[[#This Row],[Operating Profit]])/Table1[[#This Row],[Units Sold]],0)</f>
        <v>25.41</v>
      </c>
      <c r="T7923" s="4" t="str">
        <f>IF(Table1[[#This Row],[Profit per unit]]&gt;$V$8,"Premium","Mass")</f>
        <v>Mass</v>
      </c>
      <c r="U7923" s="4"/>
    </row>
    <row r="7924" spans="2:21" ht="14.25" customHeight="1" x14ac:dyDescent="0.3">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c r="O7924" s="4" t="str">
        <f>TEXT(Table1[[#This Row],[Invoice Date]],"mmm")</f>
        <v>Nov</v>
      </c>
      <c r="P7924" s="4">
        <f>YEAR(Table1[[#This Row],[Invoice Date]])</f>
        <v>2020</v>
      </c>
      <c r="Q7924" s="4">
        <f>IFERROR(Table1[[#This Row],[Total Sales]]/Table1[[#This Row],[Units Sold]],4)</f>
        <v>33</v>
      </c>
      <c r="R7924" s="4">
        <f>IFERROR(Table1[[#This Row],[Operating Profit]]/Table1[[#This Row],[Units Sold]],0)</f>
        <v>13.860000000000001</v>
      </c>
      <c r="S7924" s="4">
        <f>IFERROR((Table1[[#This Row],[Total Sales]]-Table1[[#This Row],[Operating Profit]])/Table1[[#This Row],[Units Sold]],0)</f>
        <v>19.139999999999997</v>
      </c>
      <c r="T7924" s="4" t="str">
        <f>IF(Table1[[#This Row],[Profit per unit]]&gt;$V$8,"Premium","Mass")</f>
        <v>Mass</v>
      </c>
      <c r="U7924" s="4"/>
    </row>
    <row r="7925" spans="2:21" ht="14.25" customHeight="1" x14ac:dyDescent="0.3">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c r="O7925" s="4" t="str">
        <f>TEXT(Table1[[#This Row],[Invoice Date]],"mmm")</f>
        <v>Nov</v>
      </c>
      <c r="P7925" s="4">
        <f>YEAR(Table1[[#This Row],[Invoice Date]])</f>
        <v>2020</v>
      </c>
      <c r="Q7925" s="4">
        <f>IFERROR(Table1[[#This Row],[Total Sales]]/Table1[[#This Row],[Units Sold]],4)</f>
        <v>35</v>
      </c>
      <c r="R7925" s="4">
        <f>IFERROR(Table1[[#This Row],[Operating Profit]]/Table1[[#This Row],[Units Sold]],0)</f>
        <v>12.6</v>
      </c>
      <c r="S7925" s="4">
        <f>IFERROR((Table1[[#This Row],[Total Sales]]-Table1[[#This Row],[Operating Profit]])/Table1[[#This Row],[Units Sold]],0)</f>
        <v>22.400000000000002</v>
      </c>
      <c r="T7925" s="4" t="str">
        <f>IF(Table1[[#This Row],[Profit per unit]]&gt;$V$8,"Premium","Mass")</f>
        <v>Mass</v>
      </c>
      <c r="U7925" s="4"/>
    </row>
    <row r="7926" spans="2:21" ht="14.25" customHeight="1" x14ac:dyDescent="0.3">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c r="O7926" s="4" t="str">
        <f>TEXT(Table1[[#This Row],[Invoice Date]],"mmm")</f>
        <v>Nov</v>
      </c>
      <c r="P7926" s="4">
        <f>YEAR(Table1[[#This Row],[Invoice Date]])</f>
        <v>2020</v>
      </c>
      <c r="Q7926" s="4">
        <f>IFERROR(Table1[[#This Row],[Total Sales]]/Table1[[#This Row],[Units Sold]],4)</f>
        <v>38</v>
      </c>
      <c r="R7926" s="4">
        <f>IFERROR(Table1[[#This Row],[Operating Profit]]/Table1[[#This Row],[Units Sold]],0)</f>
        <v>20.52</v>
      </c>
      <c r="S7926" s="4">
        <f>IFERROR((Table1[[#This Row],[Total Sales]]-Table1[[#This Row],[Operating Profit]])/Table1[[#This Row],[Units Sold]],0)</f>
        <v>17.48</v>
      </c>
      <c r="T7926" s="4" t="str">
        <f>IF(Table1[[#This Row],[Profit per unit]]&gt;$V$8,"Premium","Mass")</f>
        <v>Mass</v>
      </c>
      <c r="U7926" s="4"/>
    </row>
    <row r="7927" spans="2:21" ht="14.25" customHeight="1" x14ac:dyDescent="0.3">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c r="O7927" s="4" t="str">
        <f>TEXT(Table1[[#This Row],[Invoice Date]],"mmm")</f>
        <v>Nov</v>
      </c>
      <c r="P7927" s="4">
        <f>YEAR(Table1[[#This Row],[Invoice Date]])</f>
        <v>2020</v>
      </c>
      <c r="Q7927" s="4">
        <f>IFERROR(Table1[[#This Row],[Total Sales]]/Table1[[#This Row],[Units Sold]],4)</f>
        <v>36</v>
      </c>
      <c r="R7927" s="4">
        <f>IFERROR(Table1[[#This Row],[Operating Profit]]/Table1[[#This Row],[Units Sold]],0)</f>
        <v>7.5600000000000014</v>
      </c>
      <c r="S7927" s="4">
        <f>IFERROR((Table1[[#This Row],[Total Sales]]-Table1[[#This Row],[Operating Profit]])/Table1[[#This Row],[Units Sold]],0)</f>
        <v>28.439999999999998</v>
      </c>
      <c r="T7927" s="4" t="str">
        <f>IF(Table1[[#This Row],[Profit per unit]]&gt;$V$8,"Premium","Mass")</f>
        <v>Mass</v>
      </c>
      <c r="U7927" s="4"/>
    </row>
    <row r="7928" spans="2:21" ht="14.25" customHeight="1" x14ac:dyDescent="0.3">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c r="O7928" s="4" t="str">
        <f>TEXT(Table1[[#This Row],[Invoice Date]],"mmm")</f>
        <v>Nov</v>
      </c>
      <c r="P7928" s="4">
        <f>YEAR(Table1[[#This Row],[Invoice Date]])</f>
        <v>2020</v>
      </c>
      <c r="Q7928" s="4">
        <f>IFERROR(Table1[[#This Row],[Total Sales]]/Table1[[#This Row],[Units Sold]],4)</f>
        <v>28</v>
      </c>
      <c r="R7928" s="4">
        <f>IFERROR(Table1[[#This Row],[Operating Profit]]/Table1[[#This Row],[Units Sold]],0)</f>
        <v>11.760000000000002</v>
      </c>
      <c r="S7928" s="4">
        <f>IFERROR((Table1[[#This Row],[Total Sales]]-Table1[[#This Row],[Operating Profit]])/Table1[[#This Row],[Units Sold]],0)</f>
        <v>16.239999999999998</v>
      </c>
      <c r="T7928" s="4" t="str">
        <f>IF(Table1[[#This Row],[Profit per unit]]&gt;$V$8,"Premium","Mass")</f>
        <v>Mass</v>
      </c>
      <c r="U7928" s="4"/>
    </row>
    <row r="7929" spans="2:21" ht="14.25" customHeight="1" x14ac:dyDescent="0.3">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c r="O7929" s="4" t="str">
        <f>TEXT(Table1[[#This Row],[Invoice Date]],"mmm")</f>
        <v>Nov</v>
      </c>
      <c r="P7929" s="4">
        <f>YEAR(Table1[[#This Row],[Invoice Date]])</f>
        <v>2020</v>
      </c>
      <c r="Q7929" s="4">
        <f>IFERROR(Table1[[#This Row],[Total Sales]]/Table1[[#This Row],[Units Sold]],4)</f>
        <v>36</v>
      </c>
      <c r="R7929" s="4">
        <f>IFERROR(Table1[[#This Row],[Operating Profit]]/Table1[[#This Row],[Units Sold]],0)</f>
        <v>9</v>
      </c>
      <c r="S7929" s="4">
        <f>IFERROR((Table1[[#This Row],[Total Sales]]-Table1[[#This Row],[Operating Profit]])/Table1[[#This Row],[Units Sold]],0)</f>
        <v>27</v>
      </c>
      <c r="T7929" s="4" t="str">
        <f>IF(Table1[[#This Row],[Profit per unit]]&gt;$V$8,"Premium","Mass")</f>
        <v>Mass</v>
      </c>
      <c r="U7929" s="4"/>
    </row>
    <row r="7930" spans="2:21" ht="14.25" customHeight="1" x14ac:dyDescent="0.3">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c r="O7930" s="4" t="str">
        <f>TEXT(Table1[[#This Row],[Invoice Date]],"mmm")</f>
        <v>Nov</v>
      </c>
      <c r="P7930" s="4">
        <f>YEAR(Table1[[#This Row],[Invoice Date]])</f>
        <v>2020</v>
      </c>
      <c r="Q7930" s="4">
        <f>IFERROR(Table1[[#This Row],[Total Sales]]/Table1[[#This Row],[Units Sold]],4)</f>
        <v>40</v>
      </c>
      <c r="R7930" s="4">
        <f>IFERROR(Table1[[#This Row],[Operating Profit]]/Table1[[#This Row],[Units Sold]],0)</f>
        <v>16.400000000000002</v>
      </c>
      <c r="S7930" s="4">
        <f>IFERROR((Table1[[#This Row],[Total Sales]]-Table1[[#This Row],[Operating Profit]])/Table1[[#This Row],[Units Sold]],0)</f>
        <v>23.599999999999998</v>
      </c>
      <c r="T7930" s="4" t="str">
        <f>IF(Table1[[#This Row],[Profit per unit]]&gt;$V$8,"Premium","Mass")</f>
        <v>Mass</v>
      </c>
      <c r="U7930" s="4"/>
    </row>
    <row r="7931" spans="2:21" ht="14.25" customHeight="1" x14ac:dyDescent="0.3">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c r="O7931" s="4" t="str">
        <f>TEXT(Table1[[#This Row],[Invoice Date]],"mmm")</f>
        <v>Nov</v>
      </c>
      <c r="P7931" s="4">
        <f>YEAR(Table1[[#This Row],[Invoice Date]])</f>
        <v>2020</v>
      </c>
      <c r="Q7931" s="4">
        <f>IFERROR(Table1[[#This Row],[Total Sales]]/Table1[[#This Row],[Units Sold]],4)</f>
        <v>39</v>
      </c>
      <c r="R7931" s="4">
        <f>IFERROR(Table1[[#This Row],[Operating Profit]]/Table1[[#This Row],[Units Sold]],0)</f>
        <v>13.259999999999998</v>
      </c>
      <c r="S7931" s="4">
        <f>IFERROR((Table1[[#This Row],[Total Sales]]-Table1[[#This Row],[Operating Profit]])/Table1[[#This Row],[Units Sold]],0)</f>
        <v>25.740000000000002</v>
      </c>
      <c r="T7931" s="4" t="str">
        <f>IF(Table1[[#This Row],[Profit per unit]]&gt;$V$8,"Premium","Mass")</f>
        <v>Mass</v>
      </c>
      <c r="U7931" s="4"/>
    </row>
    <row r="7932" spans="2:21" ht="14.25" customHeight="1" x14ac:dyDescent="0.3">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c r="O7932" s="4" t="str">
        <f>TEXT(Table1[[#This Row],[Invoice Date]],"mmm")</f>
        <v>Nov</v>
      </c>
      <c r="P7932" s="4">
        <f>YEAR(Table1[[#This Row],[Invoice Date]])</f>
        <v>2020</v>
      </c>
      <c r="Q7932" s="4">
        <f>IFERROR(Table1[[#This Row],[Total Sales]]/Table1[[#This Row],[Units Sold]],4)</f>
        <v>42</v>
      </c>
      <c r="R7932" s="4">
        <f>IFERROR(Table1[[#This Row],[Operating Profit]]/Table1[[#This Row],[Units Sold]],0)</f>
        <v>23.94</v>
      </c>
      <c r="S7932" s="4">
        <f>IFERROR((Table1[[#This Row],[Total Sales]]-Table1[[#This Row],[Operating Profit]])/Table1[[#This Row],[Units Sold]],0)</f>
        <v>18.059999999999999</v>
      </c>
      <c r="T7932" s="4" t="str">
        <f>IF(Table1[[#This Row],[Profit per unit]]&gt;$V$8,"Premium","Mass")</f>
        <v>Mass</v>
      </c>
      <c r="U7932" s="4"/>
    </row>
    <row r="7933" spans="2:21" ht="14.25" customHeight="1" x14ac:dyDescent="0.3">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c r="O7933" s="4" t="str">
        <f>TEXT(Table1[[#This Row],[Invoice Date]],"mmm")</f>
        <v>Nov</v>
      </c>
      <c r="P7933" s="4">
        <f>YEAR(Table1[[#This Row],[Invoice Date]])</f>
        <v>2020</v>
      </c>
      <c r="Q7933" s="4">
        <f>IFERROR(Table1[[#This Row],[Total Sales]]/Table1[[#This Row],[Units Sold]],4)</f>
        <v>33</v>
      </c>
      <c r="R7933" s="4">
        <f>IFERROR(Table1[[#This Row],[Operating Profit]]/Table1[[#This Row],[Units Sold]],0)</f>
        <v>7.2600000000000007</v>
      </c>
      <c r="S7933" s="4">
        <f>IFERROR((Table1[[#This Row],[Total Sales]]-Table1[[#This Row],[Operating Profit]])/Table1[[#This Row],[Units Sold]],0)</f>
        <v>25.74</v>
      </c>
      <c r="T7933" s="4" t="str">
        <f>IF(Table1[[#This Row],[Profit per unit]]&gt;$V$8,"Premium","Mass")</f>
        <v>Mass</v>
      </c>
      <c r="U7933" s="4"/>
    </row>
    <row r="7934" spans="2:21" ht="14.25" customHeight="1" x14ac:dyDescent="0.3">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c r="O7934" s="4" t="str">
        <f>TEXT(Table1[[#This Row],[Invoice Date]],"mmm")</f>
        <v>Nov</v>
      </c>
      <c r="P7934" s="4">
        <f>YEAR(Table1[[#This Row],[Invoice Date]])</f>
        <v>2020</v>
      </c>
      <c r="Q7934" s="4">
        <f>IFERROR(Table1[[#This Row],[Total Sales]]/Table1[[#This Row],[Units Sold]],4)</f>
        <v>36</v>
      </c>
      <c r="R7934" s="4">
        <f>IFERROR(Table1[[#This Row],[Operating Profit]]/Table1[[#This Row],[Units Sold]],0)</f>
        <v>14.040000000000001</v>
      </c>
      <c r="S7934" s="4">
        <f>IFERROR((Table1[[#This Row],[Total Sales]]-Table1[[#This Row],[Operating Profit]])/Table1[[#This Row],[Units Sold]],0)</f>
        <v>21.96</v>
      </c>
      <c r="T7934" s="4" t="str">
        <f>IF(Table1[[#This Row],[Profit per unit]]&gt;$V$8,"Premium","Mass")</f>
        <v>Mass</v>
      </c>
      <c r="U7934" s="4"/>
    </row>
    <row r="7935" spans="2:21" ht="14.25" customHeight="1" x14ac:dyDescent="0.3">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c r="O7935" s="4" t="str">
        <f>TEXT(Table1[[#This Row],[Invoice Date]],"mmm")</f>
        <v>Nov</v>
      </c>
      <c r="P7935" s="4">
        <f>YEAR(Table1[[#This Row],[Invoice Date]])</f>
        <v>2020</v>
      </c>
      <c r="Q7935" s="4">
        <f>IFERROR(Table1[[#This Row],[Total Sales]]/Table1[[#This Row],[Units Sold]],4)</f>
        <v>39</v>
      </c>
      <c r="R7935" s="4">
        <f>IFERROR(Table1[[#This Row],[Operating Profit]]/Table1[[#This Row],[Units Sold]],0)</f>
        <v>8.9700000000000006</v>
      </c>
      <c r="S7935" s="4">
        <f>IFERROR((Table1[[#This Row],[Total Sales]]-Table1[[#This Row],[Operating Profit]])/Table1[[#This Row],[Units Sold]],0)</f>
        <v>30.03</v>
      </c>
      <c r="T7935" s="4" t="str">
        <f>IF(Table1[[#This Row],[Profit per unit]]&gt;$V$8,"Premium","Mass")</f>
        <v>Mass</v>
      </c>
      <c r="U7935" s="4"/>
    </row>
    <row r="7936" spans="2:21" ht="14.25" customHeight="1" x14ac:dyDescent="0.3">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c r="O7936" s="4" t="str">
        <f>TEXT(Table1[[#This Row],[Invoice Date]],"mmm")</f>
        <v>Nov</v>
      </c>
      <c r="P7936" s="4">
        <f>YEAR(Table1[[#This Row],[Invoice Date]])</f>
        <v>2020</v>
      </c>
      <c r="Q7936" s="4">
        <f>IFERROR(Table1[[#This Row],[Total Sales]]/Table1[[#This Row],[Units Sold]],4)</f>
        <v>47</v>
      </c>
      <c r="R7936" s="4">
        <f>IFERROR(Table1[[#This Row],[Operating Profit]]/Table1[[#This Row],[Units Sold]],0)</f>
        <v>19.740000000000002</v>
      </c>
      <c r="S7936" s="4">
        <f>IFERROR((Table1[[#This Row],[Total Sales]]-Table1[[#This Row],[Operating Profit]])/Table1[[#This Row],[Units Sold]],0)</f>
        <v>27.259999999999998</v>
      </c>
      <c r="T7936" s="4" t="str">
        <f>IF(Table1[[#This Row],[Profit per unit]]&gt;$V$8,"Premium","Mass")</f>
        <v>Mass</v>
      </c>
      <c r="U7936" s="4"/>
    </row>
    <row r="7937" spans="2:21" ht="14.25" customHeight="1" x14ac:dyDescent="0.3">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c r="O7937" s="4" t="str">
        <f>TEXT(Table1[[#This Row],[Invoice Date]],"mmm")</f>
        <v>Dec</v>
      </c>
      <c r="P7937" s="4">
        <f>YEAR(Table1[[#This Row],[Invoice Date]])</f>
        <v>2020</v>
      </c>
      <c r="Q7937" s="4">
        <f>IFERROR(Table1[[#This Row],[Total Sales]]/Table1[[#This Row],[Units Sold]],4)</f>
        <v>48</v>
      </c>
      <c r="R7937" s="4">
        <f>IFERROR(Table1[[#This Row],[Operating Profit]]/Table1[[#This Row],[Units Sold]],0)</f>
        <v>15.36</v>
      </c>
      <c r="S7937" s="4">
        <f>IFERROR((Table1[[#This Row],[Total Sales]]-Table1[[#This Row],[Operating Profit]])/Table1[[#This Row],[Units Sold]],0)</f>
        <v>32.64</v>
      </c>
      <c r="T7937" s="4" t="str">
        <f>IF(Table1[[#This Row],[Profit per unit]]&gt;$V$8,"Premium","Mass")</f>
        <v>Mass</v>
      </c>
      <c r="U7937" s="4"/>
    </row>
    <row r="7938" spans="2:21" ht="14.25" customHeight="1" x14ac:dyDescent="0.3">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c r="O7938" s="4" t="str">
        <f>TEXT(Table1[[#This Row],[Invoice Date]],"mmm")</f>
        <v>Dec</v>
      </c>
      <c r="P7938" s="4">
        <f>YEAR(Table1[[#This Row],[Invoice Date]])</f>
        <v>2020</v>
      </c>
      <c r="Q7938" s="4">
        <f>IFERROR(Table1[[#This Row],[Total Sales]]/Table1[[#This Row],[Units Sold]],4)</f>
        <v>51</v>
      </c>
      <c r="R7938" s="4">
        <f>IFERROR(Table1[[#This Row],[Operating Profit]]/Table1[[#This Row],[Units Sold]],0)</f>
        <v>27.540000000000003</v>
      </c>
      <c r="S7938" s="4">
        <f>IFERROR((Table1[[#This Row],[Total Sales]]-Table1[[#This Row],[Operating Profit]])/Table1[[#This Row],[Units Sold]],0)</f>
        <v>23.459999999999997</v>
      </c>
      <c r="T7938" s="4" t="str">
        <f>IF(Table1[[#This Row],[Profit per unit]]&gt;$V$8,"Premium","Mass")</f>
        <v>Mass</v>
      </c>
      <c r="U7938" s="4"/>
    </row>
    <row r="7939" spans="2:21" ht="14.25" customHeight="1" x14ac:dyDescent="0.3">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c r="O7939" s="4" t="str">
        <f>TEXT(Table1[[#This Row],[Invoice Date]],"mmm")</f>
        <v>Dec</v>
      </c>
      <c r="P7939" s="4">
        <f>YEAR(Table1[[#This Row],[Invoice Date]])</f>
        <v>2020</v>
      </c>
      <c r="Q7939" s="4">
        <f>IFERROR(Table1[[#This Row],[Total Sales]]/Table1[[#This Row],[Units Sold]],4)</f>
        <v>41</v>
      </c>
      <c r="R7939" s="4">
        <f>IFERROR(Table1[[#This Row],[Operating Profit]]/Table1[[#This Row],[Units Sold]],0)</f>
        <v>8.1999999999999993</v>
      </c>
      <c r="S7939" s="4">
        <f>IFERROR((Table1[[#This Row],[Total Sales]]-Table1[[#This Row],[Operating Profit]])/Table1[[#This Row],[Units Sold]],0)</f>
        <v>32.799999999999997</v>
      </c>
      <c r="T7939" s="4" t="str">
        <f>IF(Table1[[#This Row],[Profit per unit]]&gt;$V$8,"Premium","Mass")</f>
        <v>Mass</v>
      </c>
      <c r="U7939" s="4"/>
    </row>
    <row r="7940" spans="2:21" ht="14.25" customHeight="1" x14ac:dyDescent="0.3">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c r="O7940" s="4" t="str">
        <f>TEXT(Table1[[#This Row],[Invoice Date]],"mmm")</f>
        <v>Dec</v>
      </c>
      <c r="P7940" s="4">
        <f>YEAR(Table1[[#This Row],[Invoice Date]])</f>
        <v>2020</v>
      </c>
      <c r="Q7940" s="4">
        <f>IFERROR(Table1[[#This Row],[Total Sales]]/Table1[[#This Row],[Units Sold]],4)</f>
        <v>40</v>
      </c>
      <c r="R7940" s="4">
        <f>IFERROR(Table1[[#This Row],[Operating Profit]]/Table1[[#This Row],[Units Sold]],0)</f>
        <v>15.2</v>
      </c>
      <c r="S7940" s="4">
        <f>IFERROR((Table1[[#This Row],[Total Sales]]-Table1[[#This Row],[Operating Profit]])/Table1[[#This Row],[Units Sold]],0)</f>
        <v>24.8</v>
      </c>
      <c r="T7940" s="4" t="str">
        <f>IF(Table1[[#This Row],[Profit per unit]]&gt;$V$8,"Premium","Mass")</f>
        <v>Mass</v>
      </c>
      <c r="U7940" s="4"/>
    </row>
    <row r="7941" spans="2:21" ht="14.25" customHeight="1" x14ac:dyDescent="0.3">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c r="O7941" s="4" t="str">
        <f>TEXT(Table1[[#This Row],[Invoice Date]],"mmm")</f>
        <v>Dec</v>
      </c>
      <c r="P7941" s="4">
        <f>YEAR(Table1[[#This Row],[Invoice Date]])</f>
        <v>2020</v>
      </c>
      <c r="Q7941" s="4">
        <f>IFERROR(Table1[[#This Row],[Total Sales]]/Table1[[#This Row],[Units Sold]],4)</f>
        <v>51</v>
      </c>
      <c r="R7941" s="4">
        <f>IFERROR(Table1[[#This Row],[Operating Profit]]/Table1[[#This Row],[Units Sold]],0)</f>
        <v>12.75</v>
      </c>
      <c r="S7941" s="4">
        <f>IFERROR((Table1[[#This Row],[Total Sales]]-Table1[[#This Row],[Operating Profit]])/Table1[[#This Row],[Units Sold]],0)</f>
        <v>38.25</v>
      </c>
      <c r="T7941" s="4" t="str">
        <f>IF(Table1[[#This Row],[Profit per unit]]&gt;$V$8,"Premium","Mass")</f>
        <v>Mass</v>
      </c>
      <c r="U7941" s="4"/>
    </row>
    <row r="7942" spans="2:21" ht="14.25" customHeight="1" x14ac:dyDescent="0.3">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c r="O7942" s="4" t="str">
        <f>TEXT(Table1[[#This Row],[Invoice Date]],"mmm")</f>
        <v>Dec</v>
      </c>
      <c r="P7942" s="4">
        <f>YEAR(Table1[[#This Row],[Invoice Date]])</f>
        <v>2020</v>
      </c>
      <c r="Q7942" s="4">
        <f>IFERROR(Table1[[#This Row],[Total Sales]]/Table1[[#This Row],[Units Sold]],4)</f>
        <v>46</v>
      </c>
      <c r="R7942" s="4">
        <f>IFERROR(Table1[[#This Row],[Operating Profit]]/Table1[[#This Row],[Units Sold]],0)</f>
        <v>17.940000000000001</v>
      </c>
      <c r="S7942" s="4">
        <f>IFERROR((Table1[[#This Row],[Total Sales]]-Table1[[#This Row],[Operating Profit]])/Table1[[#This Row],[Units Sold]],0)</f>
        <v>28.06</v>
      </c>
      <c r="T7942" s="4" t="str">
        <f>IF(Table1[[#This Row],[Profit per unit]]&gt;$V$8,"Premium","Mass")</f>
        <v>Mass</v>
      </c>
      <c r="U7942" s="4"/>
    </row>
    <row r="7943" spans="2:21" ht="14.25" customHeight="1" x14ac:dyDescent="0.3">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c r="O7943" s="4" t="str">
        <f>TEXT(Table1[[#This Row],[Invoice Date]],"mmm")</f>
        <v>Dec</v>
      </c>
      <c r="P7943" s="4">
        <f>YEAR(Table1[[#This Row],[Invoice Date]])</f>
        <v>2020</v>
      </c>
      <c r="Q7943" s="4">
        <f>IFERROR(Table1[[#This Row],[Total Sales]]/Table1[[#This Row],[Units Sold]],4)</f>
        <v>48</v>
      </c>
      <c r="R7943" s="4">
        <f>IFERROR(Table1[[#This Row],[Operating Profit]]/Table1[[#This Row],[Units Sold]],0)</f>
        <v>16.32</v>
      </c>
      <c r="S7943" s="4">
        <f>IFERROR((Table1[[#This Row],[Total Sales]]-Table1[[#This Row],[Operating Profit]])/Table1[[#This Row],[Units Sold]],0)</f>
        <v>31.68</v>
      </c>
      <c r="T7943" s="4" t="str">
        <f>IF(Table1[[#This Row],[Profit per unit]]&gt;$V$8,"Premium","Mass")</f>
        <v>Mass</v>
      </c>
      <c r="U7943" s="4"/>
    </row>
    <row r="7944" spans="2:21" ht="14.25" customHeight="1" x14ac:dyDescent="0.3">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c r="O7944" s="4" t="str">
        <f>TEXT(Table1[[#This Row],[Invoice Date]],"mmm")</f>
        <v>Dec</v>
      </c>
      <c r="P7944" s="4">
        <f>YEAR(Table1[[#This Row],[Invoice Date]])</f>
        <v>2020</v>
      </c>
      <c r="Q7944" s="4">
        <f>IFERROR(Table1[[#This Row],[Total Sales]]/Table1[[#This Row],[Units Sold]],4)</f>
        <v>47</v>
      </c>
      <c r="R7944" s="4">
        <f>IFERROR(Table1[[#This Row],[Operating Profit]]/Table1[[#This Row],[Units Sold]],0)</f>
        <v>26.320000000000004</v>
      </c>
      <c r="S7944" s="4">
        <f>IFERROR((Table1[[#This Row],[Total Sales]]-Table1[[#This Row],[Operating Profit]])/Table1[[#This Row],[Units Sold]],0)</f>
        <v>20.679999999999996</v>
      </c>
      <c r="T7944" s="4" t="str">
        <f>IF(Table1[[#This Row],[Profit per unit]]&gt;$V$8,"Premium","Mass")</f>
        <v>Mass</v>
      </c>
      <c r="U7944" s="4"/>
    </row>
    <row r="7945" spans="2:21" ht="14.25" customHeight="1" x14ac:dyDescent="0.3">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c r="O7945" s="4" t="str">
        <f>TEXT(Table1[[#This Row],[Invoice Date]],"mmm")</f>
        <v>Dec</v>
      </c>
      <c r="P7945" s="4">
        <f>YEAR(Table1[[#This Row],[Invoice Date]])</f>
        <v>2020</v>
      </c>
      <c r="Q7945" s="4">
        <f>IFERROR(Table1[[#This Row],[Total Sales]]/Table1[[#This Row],[Units Sold]],4)</f>
        <v>62</v>
      </c>
      <c r="R7945" s="4">
        <f>IFERROR(Table1[[#This Row],[Operating Profit]]/Table1[[#This Row],[Units Sold]],0)</f>
        <v>11.780000000000001</v>
      </c>
      <c r="S7945" s="4">
        <f>IFERROR((Table1[[#This Row],[Total Sales]]-Table1[[#This Row],[Operating Profit]])/Table1[[#This Row],[Units Sold]],0)</f>
        <v>50.22</v>
      </c>
      <c r="T7945" s="4" t="str">
        <f>IF(Table1[[#This Row],[Profit per unit]]&gt;$V$8,"Premium","Mass")</f>
        <v>Mass</v>
      </c>
      <c r="U7945" s="4"/>
    </row>
    <row r="7946" spans="2:21" ht="14.25" customHeight="1" x14ac:dyDescent="0.3">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c r="O7946" s="4" t="str">
        <f>TEXT(Table1[[#This Row],[Invoice Date]],"mmm")</f>
        <v>Dec</v>
      </c>
      <c r="P7946" s="4">
        <f>YEAR(Table1[[#This Row],[Invoice Date]])</f>
        <v>2020</v>
      </c>
      <c r="Q7946" s="4">
        <f>IFERROR(Table1[[#This Row],[Total Sales]]/Table1[[#This Row],[Units Sold]],4)</f>
        <v>44</v>
      </c>
      <c r="R7946" s="4">
        <f>IFERROR(Table1[[#This Row],[Operating Profit]]/Table1[[#This Row],[Units Sold]],0)</f>
        <v>19.36</v>
      </c>
      <c r="S7946" s="4">
        <f>IFERROR((Table1[[#This Row],[Total Sales]]-Table1[[#This Row],[Operating Profit]])/Table1[[#This Row],[Units Sold]],0)</f>
        <v>24.64</v>
      </c>
      <c r="T7946" s="4" t="str">
        <f>IF(Table1[[#This Row],[Profit per unit]]&gt;$V$8,"Premium","Mass")</f>
        <v>Mass</v>
      </c>
      <c r="U7946" s="4"/>
    </row>
    <row r="7947" spans="2:21" ht="14.25" customHeight="1" x14ac:dyDescent="0.3">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c r="O7947" s="4" t="str">
        <f>TEXT(Table1[[#This Row],[Invoice Date]],"mmm")</f>
        <v>Jan</v>
      </c>
      <c r="P7947" s="4">
        <f>YEAR(Table1[[#This Row],[Invoice Date]])</f>
        <v>2021</v>
      </c>
      <c r="Q7947" s="4">
        <f>IFERROR(Table1[[#This Row],[Total Sales]]/Table1[[#This Row],[Units Sold]],4)</f>
        <v>51</v>
      </c>
      <c r="R7947" s="4">
        <f>IFERROR(Table1[[#This Row],[Operating Profit]]/Table1[[#This Row],[Units Sold]],0)</f>
        <v>13.770000000000001</v>
      </c>
      <c r="S7947" s="4">
        <f>IFERROR((Table1[[#This Row],[Total Sales]]-Table1[[#This Row],[Operating Profit]])/Table1[[#This Row],[Units Sold]],0)</f>
        <v>37.230000000000004</v>
      </c>
      <c r="T7947" s="4" t="str">
        <f>IF(Table1[[#This Row],[Profit per unit]]&gt;$V$8,"Premium","Mass")</f>
        <v>Mass</v>
      </c>
      <c r="U7947" s="4"/>
    </row>
    <row r="7948" spans="2:21" ht="14.25" customHeight="1" x14ac:dyDescent="0.3">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c r="O7948" s="4" t="str">
        <f>TEXT(Table1[[#This Row],[Invoice Date]],"mmm")</f>
        <v>Jan</v>
      </c>
      <c r="P7948" s="4">
        <f>YEAR(Table1[[#This Row],[Invoice Date]])</f>
        <v>2021</v>
      </c>
      <c r="Q7948" s="4">
        <f>IFERROR(Table1[[#This Row],[Total Sales]]/Table1[[#This Row],[Units Sold]],4)</f>
        <v>46</v>
      </c>
      <c r="R7948" s="4">
        <f>IFERROR(Table1[[#This Row],[Operating Profit]]/Table1[[#This Row],[Units Sold]],0)</f>
        <v>20.239999999999998</v>
      </c>
      <c r="S7948" s="4">
        <f>IFERROR((Table1[[#This Row],[Total Sales]]-Table1[[#This Row],[Operating Profit]])/Table1[[#This Row],[Units Sold]],0)</f>
        <v>25.76</v>
      </c>
      <c r="T7948" s="4" t="str">
        <f>IF(Table1[[#This Row],[Profit per unit]]&gt;$V$8,"Premium","Mass")</f>
        <v>Mass</v>
      </c>
      <c r="U7948" s="4"/>
    </row>
    <row r="7949" spans="2:21" ht="14.25" customHeight="1" x14ac:dyDescent="0.3">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c r="O7949" s="4" t="str">
        <f>TEXT(Table1[[#This Row],[Invoice Date]],"mmm")</f>
        <v>Jan</v>
      </c>
      <c r="P7949" s="4">
        <f>YEAR(Table1[[#This Row],[Invoice Date]])</f>
        <v>2021</v>
      </c>
      <c r="Q7949" s="4">
        <f>IFERROR(Table1[[#This Row],[Total Sales]]/Table1[[#This Row],[Units Sold]],4)</f>
        <v>42</v>
      </c>
      <c r="R7949" s="4">
        <f>IFERROR(Table1[[#This Row],[Operating Profit]]/Table1[[#This Row],[Units Sold]],0)</f>
        <v>17.64</v>
      </c>
      <c r="S7949" s="4">
        <f>IFERROR((Table1[[#This Row],[Total Sales]]-Table1[[#This Row],[Operating Profit]])/Table1[[#This Row],[Units Sold]],0)</f>
        <v>24.36</v>
      </c>
      <c r="T7949" s="4" t="str">
        <f>IF(Table1[[#This Row],[Profit per unit]]&gt;$V$8,"Premium","Mass")</f>
        <v>Mass</v>
      </c>
      <c r="U7949" s="4"/>
    </row>
    <row r="7950" spans="2:21" ht="14.25" customHeight="1" x14ac:dyDescent="0.3">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c r="O7950" s="4" t="str">
        <f>TEXT(Table1[[#This Row],[Invoice Date]],"mmm")</f>
        <v>Jan</v>
      </c>
      <c r="P7950" s="4">
        <f>YEAR(Table1[[#This Row],[Invoice Date]])</f>
        <v>2021</v>
      </c>
      <c r="Q7950" s="4">
        <f>IFERROR(Table1[[#This Row],[Total Sales]]/Table1[[#This Row],[Units Sold]],4)</f>
        <v>49</v>
      </c>
      <c r="R7950" s="4">
        <f>IFERROR(Table1[[#This Row],[Operating Profit]]/Table1[[#This Row],[Units Sold]],0)</f>
        <v>27.93</v>
      </c>
      <c r="S7950" s="4">
        <f>IFERROR((Table1[[#This Row],[Total Sales]]-Table1[[#This Row],[Operating Profit]])/Table1[[#This Row],[Units Sold]],0)</f>
        <v>21.07</v>
      </c>
      <c r="T7950" s="4" t="str">
        <f>IF(Table1[[#This Row],[Profit per unit]]&gt;$V$8,"Premium","Mass")</f>
        <v>Mass</v>
      </c>
      <c r="U7950" s="4"/>
    </row>
    <row r="7951" spans="2:21" ht="14.25" customHeight="1" x14ac:dyDescent="0.3">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c r="O7951" s="4" t="str">
        <f>TEXT(Table1[[#This Row],[Invoice Date]],"mmm")</f>
        <v>Jan</v>
      </c>
      <c r="P7951" s="4">
        <f>YEAR(Table1[[#This Row],[Invoice Date]])</f>
        <v>2021</v>
      </c>
      <c r="Q7951" s="4">
        <f>IFERROR(Table1[[#This Row],[Total Sales]]/Table1[[#This Row],[Units Sold]],4)</f>
        <v>58</v>
      </c>
      <c r="R7951" s="4">
        <f>IFERROR(Table1[[#This Row],[Operating Profit]]/Table1[[#This Row],[Units Sold]],0)</f>
        <v>13.34</v>
      </c>
      <c r="S7951" s="4">
        <f>IFERROR((Table1[[#This Row],[Total Sales]]-Table1[[#This Row],[Operating Profit]])/Table1[[#This Row],[Units Sold]],0)</f>
        <v>44.66</v>
      </c>
      <c r="T7951" s="4" t="str">
        <f>IF(Table1[[#This Row],[Profit per unit]]&gt;$V$8,"Premium","Mass")</f>
        <v>Mass</v>
      </c>
      <c r="U7951" s="4"/>
    </row>
    <row r="7952" spans="2:21" ht="14.25" customHeight="1" x14ac:dyDescent="0.3">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c r="O7952" s="4" t="str">
        <f>TEXT(Table1[[#This Row],[Invoice Date]],"mmm")</f>
        <v>Jan</v>
      </c>
      <c r="P7952" s="4">
        <f>YEAR(Table1[[#This Row],[Invoice Date]])</f>
        <v>2021</v>
      </c>
      <c r="Q7952" s="4">
        <f>IFERROR(Table1[[#This Row],[Total Sales]]/Table1[[#This Row],[Units Sold]],4)</f>
        <v>41</v>
      </c>
      <c r="R7952" s="4">
        <f>IFERROR(Table1[[#This Row],[Operating Profit]]/Table1[[#This Row],[Units Sold]],0)</f>
        <v>17.630000000000003</v>
      </c>
      <c r="S7952" s="4">
        <f>IFERROR((Table1[[#This Row],[Total Sales]]-Table1[[#This Row],[Operating Profit]])/Table1[[#This Row],[Units Sold]],0)</f>
        <v>23.369999999999997</v>
      </c>
      <c r="T7952" s="4" t="str">
        <f>IF(Table1[[#This Row],[Profit per unit]]&gt;$V$8,"Premium","Mass")</f>
        <v>Mass</v>
      </c>
      <c r="U7952" s="4"/>
    </row>
    <row r="7953" spans="2:21" ht="14.25" customHeight="1" x14ac:dyDescent="0.3">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c r="O7953" s="4" t="str">
        <f>TEXT(Table1[[#This Row],[Invoice Date]],"mmm")</f>
        <v>Jan</v>
      </c>
      <c r="P7953" s="4">
        <f>YEAR(Table1[[#This Row],[Invoice Date]])</f>
        <v>2021</v>
      </c>
      <c r="Q7953" s="4">
        <f>IFERROR(Table1[[#This Row],[Total Sales]]/Table1[[#This Row],[Units Sold]],4)</f>
        <v>50</v>
      </c>
      <c r="R7953" s="4">
        <f>IFERROR(Table1[[#This Row],[Operating Profit]]/Table1[[#This Row],[Units Sold]],0)</f>
        <v>15</v>
      </c>
      <c r="S7953" s="4">
        <f>IFERROR((Table1[[#This Row],[Total Sales]]-Table1[[#This Row],[Operating Profit]])/Table1[[#This Row],[Units Sold]],0)</f>
        <v>35</v>
      </c>
      <c r="T7953" s="4" t="str">
        <f>IF(Table1[[#This Row],[Profit per unit]]&gt;$V$8,"Premium","Mass")</f>
        <v>Mass</v>
      </c>
      <c r="U7953" s="4"/>
    </row>
    <row r="7954" spans="2:21" ht="14.25" customHeight="1" x14ac:dyDescent="0.3">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c r="O7954" s="4" t="str">
        <f>TEXT(Table1[[#This Row],[Invoice Date]],"mmm")</f>
        <v>Jan</v>
      </c>
      <c r="P7954" s="4">
        <f>YEAR(Table1[[#This Row],[Invoice Date]])</f>
        <v>2021</v>
      </c>
      <c r="Q7954" s="4">
        <f>IFERROR(Table1[[#This Row],[Total Sales]]/Table1[[#This Row],[Units Sold]],4)</f>
        <v>42</v>
      </c>
      <c r="R7954" s="4">
        <f>IFERROR(Table1[[#This Row],[Operating Profit]]/Table1[[#This Row],[Units Sold]],0)</f>
        <v>18.900000000000002</v>
      </c>
      <c r="S7954" s="4">
        <f>IFERROR((Table1[[#This Row],[Total Sales]]-Table1[[#This Row],[Operating Profit]])/Table1[[#This Row],[Units Sold]],0)</f>
        <v>23.099999999999998</v>
      </c>
      <c r="T7954" s="4" t="str">
        <f>IF(Table1[[#This Row],[Profit per unit]]&gt;$V$8,"Premium","Mass")</f>
        <v>Mass</v>
      </c>
      <c r="U7954" s="4"/>
    </row>
    <row r="7955" spans="2:21" ht="14.25" customHeight="1" x14ac:dyDescent="0.3">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c r="O7955" s="4" t="str">
        <f>TEXT(Table1[[#This Row],[Invoice Date]],"mmm")</f>
        <v>Jan</v>
      </c>
      <c r="P7955" s="4">
        <f>YEAR(Table1[[#This Row],[Invoice Date]])</f>
        <v>2021</v>
      </c>
      <c r="Q7955" s="4">
        <f>IFERROR(Table1[[#This Row],[Total Sales]]/Table1[[#This Row],[Units Sold]],4)</f>
        <v>41</v>
      </c>
      <c r="R7955" s="4">
        <f>IFERROR(Table1[[#This Row],[Operating Profit]]/Table1[[#This Row],[Units Sold]],0)</f>
        <v>16.809999999999999</v>
      </c>
      <c r="S7955" s="4">
        <f>IFERROR((Table1[[#This Row],[Total Sales]]-Table1[[#This Row],[Operating Profit]])/Table1[[#This Row],[Units Sold]],0)</f>
        <v>24.19</v>
      </c>
      <c r="T7955" s="4" t="str">
        <f>IF(Table1[[#This Row],[Profit per unit]]&gt;$V$8,"Premium","Mass")</f>
        <v>Mass</v>
      </c>
      <c r="U7955" s="4"/>
    </row>
    <row r="7956" spans="2:21" ht="14.25" customHeight="1" x14ac:dyDescent="0.3">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c r="O7956" s="4" t="str">
        <f>TEXT(Table1[[#This Row],[Invoice Date]],"mmm")</f>
        <v>Jan</v>
      </c>
      <c r="P7956" s="4">
        <f>YEAR(Table1[[#This Row],[Invoice Date]])</f>
        <v>2021</v>
      </c>
      <c r="Q7956" s="4">
        <f>IFERROR(Table1[[#This Row],[Total Sales]]/Table1[[#This Row],[Units Sold]],4)</f>
        <v>44</v>
      </c>
      <c r="R7956" s="4">
        <f>IFERROR(Table1[[#This Row],[Operating Profit]]/Table1[[#This Row],[Units Sold]],0)</f>
        <v>26.840000000000007</v>
      </c>
      <c r="S7956" s="4">
        <f>IFERROR((Table1[[#This Row],[Total Sales]]-Table1[[#This Row],[Operating Profit]])/Table1[[#This Row],[Units Sold]],0)</f>
        <v>17.159999999999993</v>
      </c>
      <c r="T7956" s="4" t="str">
        <f>IF(Table1[[#This Row],[Profit per unit]]&gt;$V$8,"Premium","Mass")</f>
        <v>Mass</v>
      </c>
      <c r="U7956" s="4"/>
    </row>
    <row r="7957" spans="2:21" ht="14.25" customHeight="1" x14ac:dyDescent="0.3">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c r="O7957" s="4" t="str">
        <f>TEXT(Table1[[#This Row],[Invoice Date]],"mmm")</f>
        <v>Jan</v>
      </c>
      <c r="P7957" s="4">
        <f>YEAR(Table1[[#This Row],[Invoice Date]])</f>
        <v>2021</v>
      </c>
      <c r="Q7957" s="4">
        <f>IFERROR(Table1[[#This Row],[Total Sales]]/Table1[[#This Row],[Units Sold]],4)</f>
        <v>60</v>
      </c>
      <c r="R7957" s="4">
        <f>IFERROR(Table1[[#This Row],[Operating Profit]]/Table1[[#This Row],[Units Sold]],0)</f>
        <v>15.600000000000001</v>
      </c>
      <c r="S7957" s="4">
        <f>IFERROR((Table1[[#This Row],[Total Sales]]-Table1[[#This Row],[Operating Profit]])/Table1[[#This Row],[Units Sold]],0)</f>
        <v>44.4</v>
      </c>
      <c r="T7957" s="4" t="str">
        <f>IF(Table1[[#This Row],[Profit per unit]]&gt;$V$8,"Premium","Mass")</f>
        <v>Mass</v>
      </c>
      <c r="U7957" s="4"/>
    </row>
    <row r="7958" spans="2:21" ht="14.25" customHeight="1" x14ac:dyDescent="0.3">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c r="O7958" s="4" t="str">
        <f>TEXT(Table1[[#This Row],[Invoice Date]],"mmm")</f>
        <v>Jan</v>
      </c>
      <c r="P7958" s="4">
        <f>YEAR(Table1[[#This Row],[Invoice Date]])</f>
        <v>2021</v>
      </c>
      <c r="Q7958" s="4">
        <f>IFERROR(Table1[[#This Row],[Total Sales]]/Table1[[#This Row],[Units Sold]],4)</f>
        <v>41</v>
      </c>
      <c r="R7958" s="4">
        <f>IFERROR(Table1[[#This Row],[Operating Profit]]/Table1[[#This Row],[Units Sold]],0)</f>
        <v>15.58</v>
      </c>
      <c r="S7958" s="4">
        <f>IFERROR((Table1[[#This Row],[Total Sales]]-Table1[[#This Row],[Operating Profit]])/Table1[[#This Row],[Units Sold]],0)</f>
        <v>25.419999999999998</v>
      </c>
      <c r="T7958" s="4" t="str">
        <f>IF(Table1[[#This Row],[Profit per unit]]&gt;$V$8,"Premium","Mass")</f>
        <v>Mass</v>
      </c>
      <c r="U7958" s="4"/>
    </row>
    <row r="7959" spans="2:21" ht="14.25" customHeight="1" x14ac:dyDescent="0.3">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c r="O7959" s="4" t="str">
        <f>TEXT(Table1[[#This Row],[Invoice Date]],"mmm")</f>
        <v>Jan</v>
      </c>
      <c r="P7959" s="4">
        <f>YEAR(Table1[[#This Row],[Invoice Date]])</f>
        <v>2021</v>
      </c>
      <c r="Q7959" s="4">
        <f>IFERROR(Table1[[#This Row],[Total Sales]]/Table1[[#This Row],[Units Sold]],4)</f>
        <v>49</v>
      </c>
      <c r="R7959" s="4">
        <f>IFERROR(Table1[[#This Row],[Operating Profit]]/Table1[[#This Row],[Units Sold]],0)</f>
        <v>11.76</v>
      </c>
      <c r="S7959" s="4">
        <f>IFERROR((Table1[[#This Row],[Total Sales]]-Table1[[#This Row],[Operating Profit]])/Table1[[#This Row],[Units Sold]],0)</f>
        <v>37.239999999999995</v>
      </c>
      <c r="T7959" s="4" t="str">
        <f>IF(Table1[[#This Row],[Profit per unit]]&gt;$V$8,"Premium","Mass")</f>
        <v>Mass</v>
      </c>
      <c r="U7959" s="4"/>
    </row>
    <row r="7960" spans="2:21" ht="14.25" customHeight="1" x14ac:dyDescent="0.3">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c r="O7960" s="4" t="str">
        <f>TEXT(Table1[[#This Row],[Invoice Date]],"mmm")</f>
        <v>Jan</v>
      </c>
      <c r="P7960" s="4">
        <f>YEAR(Table1[[#This Row],[Invoice Date]])</f>
        <v>2021</v>
      </c>
      <c r="Q7960" s="4">
        <f>IFERROR(Table1[[#This Row],[Total Sales]]/Table1[[#This Row],[Units Sold]],4)</f>
        <v>46</v>
      </c>
      <c r="R7960" s="4">
        <f>IFERROR(Table1[[#This Row],[Operating Profit]]/Table1[[#This Row],[Units Sold]],0)</f>
        <v>18.400000000000002</v>
      </c>
      <c r="S7960" s="4">
        <f>IFERROR((Table1[[#This Row],[Total Sales]]-Table1[[#This Row],[Operating Profit]])/Table1[[#This Row],[Units Sold]],0)</f>
        <v>27.599999999999998</v>
      </c>
      <c r="T7960" s="4" t="str">
        <f>IF(Table1[[#This Row],[Profit per unit]]&gt;$V$8,"Premium","Mass")</f>
        <v>Mass</v>
      </c>
      <c r="U7960" s="4"/>
    </row>
    <row r="7961" spans="2:21" ht="14.25" customHeight="1" x14ac:dyDescent="0.3">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c r="O7961" s="4" t="str">
        <f>TEXT(Table1[[#This Row],[Invoice Date]],"mmm")</f>
        <v>Jan</v>
      </c>
      <c r="P7961" s="4">
        <f>YEAR(Table1[[#This Row],[Invoice Date]])</f>
        <v>2021</v>
      </c>
      <c r="Q7961" s="4">
        <f>IFERROR(Table1[[#This Row],[Total Sales]]/Table1[[#This Row],[Units Sold]],4)</f>
        <v>46</v>
      </c>
      <c r="R7961" s="4">
        <f>IFERROR(Table1[[#This Row],[Operating Profit]]/Table1[[#This Row],[Units Sold]],0)</f>
        <v>16.559999999999999</v>
      </c>
      <c r="S7961" s="4">
        <f>IFERROR((Table1[[#This Row],[Total Sales]]-Table1[[#This Row],[Operating Profit]])/Table1[[#This Row],[Units Sold]],0)</f>
        <v>29.44</v>
      </c>
      <c r="T7961" s="4" t="str">
        <f>IF(Table1[[#This Row],[Profit per unit]]&gt;$V$8,"Premium","Mass")</f>
        <v>Mass</v>
      </c>
      <c r="U7961" s="4"/>
    </row>
    <row r="7962" spans="2:21" ht="14.25" customHeight="1" x14ac:dyDescent="0.3">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c r="O7962" s="4" t="str">
        <f>TEXT(Table1[[#This Row],[Invoice Date]],"mmm")</f>
        <v>Jan</v>
      </c>
      <c r="P7962" s="4">
        <f>YEAR(Table1[[#This Row],[Invoice Date]])</f>
        <v>2021</v>
      </c>
      <c r="Q7962" s="4">
        <f>IFERROR(Table1[[#This Row],[Total Sales]]/Table1[[#This Row],[Units Sold]],4)</f>
        <v>44</v>
      </c>
      <c r="R7962" s="4">
        <f>IFERROR(Table1[[#This Row],[Operating Profit]]/Table1[[#This Row],[Units Sold]],0)</f>
        <v>24.64</v>
      </c>
      <c r="S7962" s="4">
        <f>IFERROR((Table1[[#This Row],[Total Sales]]-Table1[[#This Row],[Operating Profit]])/Table1[[#This Row],[Units Sold]],0)</f>
        <v>19.36</v>
      </c>
      <c r="T7962" s="4" t="str">
        <f>IF(Table1[[#This Row],[Profit per unit]]&gt;$V$8,"Premium","Mass")</f>
        <v>Mass</v>
      </c>
      <c r="U7962" s="4"/>
    </row>
    <row r="7963" spans="2:21" ht="14.25" customHeight="1" x14ac:dyDescent="0.3">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c r="O7963" s="4" t="str">
        <f>TEXT(Table1[[#This Row],[Invoice Date]],"mmm")</f>
        <v>Jan</v>
      </c>
      <c r="P7963" s="4">
        <f>YEAR(Table1[[#This Row],[Invoice Date]])</f>
        <v>2021</v>
      </c>
      <c r="Q7963" s="4">
        <f>IFERROR(Table1[[#This Row],[Total Sales]]/Table1[[#This Row],[Units Sold]],4)</f>
        <v>56</v>
      </c>
      <c r="R7963" s="4">
        <f>IFERROR(Table1[[#This Row],[Operating Profit]]/Table1[[#This Row],[Units Sold]],0)</f>
        <v>10.640000000000002</v>
      </c>
      <c r="S7963" s="4">
        <f>IFERROR((Table1[[#This Row],[Total Sales]]-Table1[[#This Row],[Operating Profit]])/Table1[[#This Row],[Units Sold]],0)</f>
        <v>45.36</v>
      </c>
      <c r="T7963" s="4" t="str">
        <f>IF(Table1[[#This Row],[Profit per unit]]&gt;$V$8,"Premium","Mass")</f>
        <v>Mass</v>
      </c>
      <c r="U7963" s="4"/>
    </row>
    <row r="7964" spans="2:21" ht="14.25" customHeight="1" x14ac:dyDescent="0.3">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c r="O7964" s="4" t="str">
        <f>TEXT(Table1[[#This Row],[Invoice Date]],"mmm")</f>
        <v>Jan</v>
      </c>
      <c r="P7964" s="4">
        <f>YEAR(Table1[[#This Row],[Invoice Date]])</f>
        <v>2021</v>
      </c>
      <c r="Q7964" s="4">
        <f>IFERROR(Table1[[#This Row],[Total Sales]]/Table1[[#This Row],[Units Sold]],4)</f>
        <v>45</v>
      </c>
      <c r="R7964" s="4">
        <f>IFERROR(Table1[[#This Row],[Operating Profit]]/Table1[[#This Row],[Units Sold]],0)</f>
        <v>18</v>
      </c>
      <c r="S7964" s="4">
        <f>IFERROR((Table1[[#This Row],[Total Sales]]-Table1[[#This Row],[Operating Profit]])/Table1[[#This Row],[Units Sold]],0)</f>
        <v>27</v>
      </c>
      <c r="T7964" s="4" t="str">
        <f>IF(Table1[[#This Row],[Profit per unit]]&gt;$V$8,"Premium","Mass")</f>
        <v>Mass</v>
      </c>
      <c r="U7964" s="4"/>
    </row>
    <row r="7965" spans="2:21" ht="14.25" customHeight="1" x14ac:dyDescent="0.3">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c r="O7965" s="4" t="str">
        <f>TEXT(Table1[[#This Row],[Invoice Date]],"mmm")</f>
        <v>Jan</v>
      </c>
      <c r="P7965" s="4">
        <f>YEAR(Table1[[#This Row],[Invoice Date]])</f>
        <v>2021</v>
      </c>
      <c r="Q7965" s="4">
        <f>IFERROR(Table1[[#This Row],[Total Sales]]/Table1[[#This Row],[Units Sold]],4)</f>
        <v>47</v>
      </c>
      <c r="R7965" s="4">
        <f>IFERROR(Table1[[#This Row],[Operating Profit]]/Table1[[#This Row],[Units Sold]],0)</f>
        <v>10.34</v>
      </c>
      <c r="S7965" s="4">
        <f>IFERROR((Table1[[#This Row],[Total Sales]]-Table1[[#This Row],[Operating Profit]])/Table1[[#This Row],[Units Sold]],0)</f>
        <v>36.659999999999997</v>
      </c>
      <c r="T7965" s="4" t="str">
        <f>IF(Table1[[#This Row],[Profit per unit]]&gt;$V$8,"Premium","Mass")</f>
        <v>Mass</v>
      </c>
      <c r="U7965" s="4"/>
    </row>
    <row r="7966" spans="2:21" ht="14.25" customHeight="1" x14ac:dyDescent="0.3">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c r="O7966" s="4" t="str">
        <f>TEXT(Table1[[#This Row],[Invoice Date]],"mmm")</f>
        <v>Jan</v>
      </c>
      <c r="P7966" s="4">
        <f>YEAR(Table1[[#This Row],[Invoice Date]])</f>
        <v>2021</v>
      </c>
      <c r="Q7966" s="4">
        <f>IFERROR(Table1[[#This Row],[Total Sales]]/Table1[[#This Row],[Units Sold]],4)</f>
        <v>51</v>
      </c>
      <c r="R7966" s="4">
        <f>IFERROR(Table1[[#This Row],[Operating Profit]]/Table1[[#This Row],[Units Sold]],0)</f>
        <v>19.89</v>
      </c>
      <c r="S7966" s="4">
        <f>IFERROR((Table1[[#This Row],[Total Sales]]-Table1[[#This Row],[Operating Profit]])/Table1[[#This Row],[Units Sold]],0)</f>
        <v>31.11</v>
      </c>
      <c r="T7966" s="4" t="str">
        <f>IF(Table1[[#This Row],[Profit per unit]]&gt;$V$8,"Premium","Mass")</f>
        <v>Mass</v>
      </c>
      <c r="U7966" s="4"/>
    </row>
    <row r="7967" spans="2:21" ht="14.25" customHeight="1" x14ac:dyDescent="0.3">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c r="O7967" s="4" t="str">
        <f>TEXT(Table1[[#This Row],[Invoice Date]],"mmm")</f>
        <v>Jan</v>
      </c>
      <c r="P7967" s="4">
        <f>YEAR(Table1[[#This Row],[Invoice Date]])</f>
        <v>2021</v>
      </c>
      <c r="Q7967" s="4">
        <f>IFERROR(Table1[[#This Row],[Total Sales]]/Table1[[#This Row],[Units Sold]],4)</f>
        <v>52</v>
      </c>
      <c r="R7967" s="4">
        <f>IFERROR(Table1[[#This Row],[Operating Profit]]/Table1[[#This Row],[Units Sold]],0)</f>
        <v>17.68</v>
      </c>
      <c r="S7967" s="4">
        <f>IFERROR((Table1[[#This Row],[Total Sales]]-Table1[[#This Row],[Operating Profit]])/Table1[[#This Row],[Units Sold]],0)</f>
        <v>34.32</v>
      </c>
      <c r="T7967" s="4" t="str">
        <f>IF(Table1[[#This Row],[Profit per unit]]&gt;$V$8,"Premium","Mass")</f>
        <v>Mass</v>
      </c>
      <c r="U7967" s="4"/>
    </row>
    <row r="7968" spans="2:21" ht="14.25" customHeight="1" x14ac:dyDescent="0.3">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c r="O7968" s="4" t="str">
        <f>TEXT(Table1[[#This Row],[Invoice Date]],"mmm")</f>
        <v>Jan</v>
      </c>
      <c r="P7968" s="4">
        <f>YEAR(Table1[[#This Row],[Invoice Date]])</f>
        <v>2021</v>
      </c>
      <c r="Q7968" s="4">
        <f>IFERROR(Table1[[#This Row],[Total Sales]]/Table1[[#This Row],[Units Sold]],4)</f>
        <v>59</v>
      </c>
      <c r="R7968" s="4">
        <f>IFERROR(Table1[[#This Row],[Operating Profit]]/Table1[[#This Row],[Units Sold]],0)</f>
        <v>33.630000000000003</v>
      </c>
      <c r="S7968" s="4">
        <f>IFERROR((Table1[[#This Row],[Total Sales]]-Table1[[#This Row],[Operating Profit]])/Table1[[#This Row],[Units Sold]],0)</f>
        <v>25.369999999999997</v>
      </c>
      <c r="T7968" s="4" t="str">
        <f>IF(Table1[[#This Row],[Profit per unit]]&gt;$V$8,"Premium","Mass")</f>
        <v>Mass</v>
      </c>
      <c r="U7968" s="4"/>
    </row>
    <row r="7969" spans="2:21" ht="14.25" customHeight="1" x14ac:dyDescent="0.3">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c r="O7969" s="4" t="str">
        <f>TEXT(Table1[[#This Row],[Invoice Date]],"mmm")</f>
        <v>Jan</v>
      </c>
      <c r="P7969" s="4">
        <f>YEAR(Table1[[#This Row],[Invoice Date]])</f>
        <v>2021</v>
      </c>
      <c r="Q7969" s="4">
        <f>IFERROR(Table1[[#This Row],[Total Sales]]/Table1[[#This Row],[Units Sold]],4)</f>
        <v>60</v>
      </c>
      <c r="R7969" s="4">
        <f>IFERROR(Table1[[#This Row],[Operating Profit]]/Table1[[#This Row],[Units Sold]],0)</f>
        <v>13.200000000000003</v>
      </c>
      <c r="S7969" s="4">
        <f>IFERROR((Table1[[#This Row],[Total Sales]]-Table1[[#This Row],[Operating Profit]])/Table1[[#This Row],[Units Sold]],0)</f>
        <v>46.8</v>
      </c>
      <c r="T7969" s="4" t="str">
        <f>IF(Table1[[#This Row],[Profit per unit]]&gt;$V$8,"Premium","Mass")</f>
        <v>Mass</v>
      </c>
      <c r="U7969" s="4"/>
    </row>
    <row r="7970" spans="2:21" ht="14.25" customHeight="1" x14ac:dyDescent="0.3">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c r="O7970" s="4" t="str">
        <f>TEXT(Table1[[#This Row],[Invoice Date]],"mmm")</f>
        <v>Jan</v>
      </c>
      <c r="P7970" s="4">
        <f>YEAR(Table1[[#This Row],[Invoice Date]])</f>
        <v>2021</v>
      </c>
      <c r="Q7970" s="4">
        <f>IFERROR(Table1[[#This Row],[Total Sales]]/Table1[[#This Row],[Units Sold]],4)</f>
        <v>40</v>
      </c>
      <c r="R7970" s="4">
        <f>IFERROR(Table1[[#This Row],[Operating Profit]]/Table1[[#This Row],[Units Sold]],0)</f>
        <v>14.000000000000002</v>
      </c>
      <c r="S7970" s="4">
        <f>IFERROR((Table1[[#This Row],[Total Sales]]-Table1[[#This Row],[Operating Profit]])/Table1[[#This Row],[Units Sold]],0)</f>
        <v>26</v>
      </c>
      <c r="T7970" s="4" t="str">
        <f>IF(Table1[[#This Row],[Profit per unit]]&gt;$V$8,"Premium","Mass")</f>
        <v>Mass</v>
      </c>
      <c r="U7970" s="4"/>
    </row>
    <row r="7971" spans="2:21" ht="14.25" customHeight="1" x14ac:dyDescent="0.3">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c r="O7971" s="4" t="str">
        <f>TEXT(Table1[[#This Row],[Invoice Date]],"mmm")</f>
        <v>Jan</v>
      </c>
      <c r="P7971" s="4">
        <f>YEAR(Table1[[#This Row],[Invoice Date]])</f>
        <v>2021</v>
      </c>
      <c r="Q7971" s="4">
        <f>IFERROR(Table1[[#This Row],[Total Sales]]/Table1[[#This Row],[Units Sold]],4)</f>
        <v>42</v>
      </c>
      <c r="R7971" s="4">
        <f>IFERROR(Table1[[#This Row],[Operating Profit]]/Table1[[#This Row],[Units Sold]],0)</f>
        <v>7.14</v>
      </c>
      <c r="S7971" s="4">
        <f>IFERROR((Table1[[#This Row],[Total Sales]]-Table1[[#This Row],[Operating Profit]])/Table1[[#This Row],[Units Sold]],0)</f>
        <v>34.86</v>
      </c>
      <c r="T7971" s="4" t="str">
        <f>IF(Table1[[#This Row],[Profit per unit]]&gt;$V$8,"Premium","Mass")</f>
        <v>Mass</v>
      </c>
      <c r="U7971" s="4"/>
    </row>
    <row r="7972" spans="2:21" ht="14.25" customHeight="1" x14ac:dyDescent="0.3">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c r="O7972" s="4" t="str">
        <f>TEXT(Table1[[#This Row],[Invoice Date]],"mmm")</f>
        <v>Jan</v>
      </c>
      <c r="P7972" s="4">
        <f>YEAR(Table1[[#This Row],[Invoice Date]])</f>
        <v>2021</v>
      </c>
      <c r="Q7972" s="4">
        <f>IFERROR(Table1[[#This Row],[Total Sales]]/Table1[[#This Row],[Units Sold]],4)</f>
        <v>39</v>
      </c>
      <c r="R7972" s="4">
        <f>IFERROR(Table1[[#This Row],[Operating Profit]]/Table1[[#This Row],[Units Sold]],0)</f>
        <v>13.26</v>
      </c>
      <c r="S7972" s="4">
        <f>IFERROR((Table1[[#This Row],[Total Sales]]-Table1[[#This Row],[Operating Profit]])/Table1[[#This Row],[Units Sold]],0)</f>
        <v>25.740000000000002</v>
      </c>
      <c r="T7972" s="4" t="str">
        <f>IF(Table1[[#This Row],[Profit per unit]]&gt;$V$8,"Premium","Mass")</f>
        <v>Mass</v>
      </c>
      <c r="U7972" s="4"/>
    </row>
    <row r="7973" spans="2:21" ht="14.25" customHeight="1" x14ac:dyDescent="0.3">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c r="O7973" s="4" t="str">
        <f>TEXT(Table1[[#This Row],[Invoice Date]],"mmm")</f>
        <v>Jan</v>
      </c>
      <c r="P7973" s="4">
        <f>YEAR(Table1[[#This Row],[Invoice Date]])</f>
        <v>2021</v>
      </c>
      <c r="Q7973" s="4">
        <f>IFERROR(Table1[[#This Row],[Total Sales]]/Table1[[#This Row],[Units Sold]],4)</f>
        <v>39</v>
      </c>
      <c r="R7973" s="4">
        <f>IFERROR(Table1[[#This Row],[Operating Profit]]/Table1[[#This Row],[Units Sold]],0)</f>
        <v>10.53</v>
      </c>
      <c r="S7973" s="4">
        <f>IFERROR((Table1[[#This Row],[Total Sales]]-Table1[[#This Row],[Operating Profit]])/Table1[[#This Row],[Units Sold]],0)</f>
        <v>28.47</v>
      </c>
      <c r="T7973" s="4" t="str">
        <f>IF(Table1[[#This Row],[Profit per unit]]&gt;$V$8,"Premium","Mass")</f>
        <v>Mass</v>
      </c>
      <c r="U7973" s="4"/>
    </row>
    <row r="7974" spans="2:21" ht="14.25" customHeight="1" x14ac:dyDescent="0.3">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c r="O7974" s="4" t="str">
        <f>TEXT(Table1[[#This Row],[Invoice Date]],"mmm")</f>
        <v>Jan</v>
      </c>
      <c r="P7974" s="4">
        <f>YEAR(Table1[[#This Row],[Invoice Date]])</f>
        <v>2021</v>
      </c>
      <c r="Q7974" s="4">
        <f>IFERROR(Table1[[#This Row],[Total Sales]]/Table1[[#This Row],[Units Sold]],4)</f>
        <v>43</v>
      </c>
      <c r="R7974" s="4">
        <f>IFERROR(Table1[[#This Row],[Operating Profit]]/Table1[[#This Row],[Units Sold]],0)</f>
        <v>20.640000000000004</v>
      </c>
      <c r="S7974" s="4">
        <f>IFERROR((Table1[[#This Row],[Total Sales]]-Table1[[#This Row],[Operating Profit]])/Table1[[#This Row],[Units Sold]],0)</f>
        <v>22.359999999999996</v>
      </c>
      <c r="T7974" s="4" t="str">
        <f>IF(Table1[[#This Row],[Profit per unit]]&gt;$V$8,"Premium","Mass")</f>
        <v>Mass</v>
      </c>
      <c r="U7974" s="4"/>
    </row>
    <row r="7975" spans="2:21" ht="14.25" customHeight="1" x14ac:dyDescent="0.3">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c r="O7975" s="4" t="str">
        <f>TEXT(Table1[[#This Row],[Invoice Date]],"mmm")</f>
        <v>Jan</v>
      </c>
      <c r="P7975" s="4">
        <f>YEAR(Table1[[#This Row],[Invoice Date]])</f>
        <v>2021</v>
      </c>
      <c r="Q7975" s="4">
        <f>IFERROR(Table1[[#This Row],[Total Sales]]/Table1[[#This Row],[Units Sold]],4)</f>
        <v>51</v>
      </c>
      <c r="R7975" s="4">
        <f>IFERROR(Table1[[#This Row],[Operating Profit]]/Table1[[#This Row],[Units Sold]],0)</f>
        <v>7.6500000000000012</v>
      </c>
      <c r="S7975" s="4">
        <f>IFERROR((Table1[[#This Row],[Total Sales]]-Table1[[#This Row],[Operating Profit]])/Table1[[#This Row],[Units Sold]],0)</f>
        <v>43.35</v>
      </c>
      <c r="T7975" s="4" t="str">
        <f>IF(Table1[[#This Row],[Profit per unit]]&gt;$V$8,"Premium","Mass")</f>
        <v>Mass</v>
      </c>
      <c r="U7975" s="4"/>
    </row>
    <row r="7976" spans="2:21" ht="14.25" customHeight="1" x14ac:dyDescent="0.3">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c r="O7976" s="4" t="str">
        <f>TEXT(Table1[[#This Row],[Invoice Date]],"mmm")</f>
        <v>Jan</v>
      </c>
      <c r="P7976" s="4">
        <f>YEAR(Table1[[#This Row],[Invoice Date]])</f>
        <v>2021</v>
      </c>
      <c r="Q7976" s="4">
        <f>IFERROR(Table1[[#This Row],[Total Sales]]/Table1[[#This Row],[Units Sold]],4)</f>
        <v>36</v>
      </c>
      <c r="R7976" s="4">
        <f>IFERROR(Table1[[#This Row],[Operating Profit]]/Table1[[#This Row],[Units Sold]],0)</f>
        <v>11.880000000000003</v>
      </c>
      <c r="S7976" s="4">
        <f>IFERROR((Table1[[#This Row],[Total Sales]]-Table1[[#This Row],[Operating Profit]])/Table1[[#This Row],[Units Sold]],0)</f>
        <v>24.119999999999997</v>
      </c>
      <c r="T7976" s="4" t="str">
        <f>IF(Table1[[#This Row],[Profit per unit]]&gt;$V$8,"Premium","Mass")</f>
        <v>Mass</v>
      </c>
      <c r="U7976" s="4"/>
    </row>
    <row r="7977" spans="2:21" ht="14.25" customHeight="1" x14ac:dyDescent="0.3">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c r="O7977" s="4" t="str">
        <f>TEXT(Table1[[#This Row],[Invoice Date]],"mmm")</f>
        <v>Jan</v>
      </c>
      <c r="P7977" s="4">
        <f>YEAR(Table1[[#This Row],[Invoice Date]])</f>
        <v>2021</v>
      </c>
      <c r="Q7977" s="4">
        <f>IFERROR(Table1[[#This Row],[Total Sales]]/Table1[[#This Row],[Units Sold]],4)</f>
        <v>39</v>
      </c>
      <c r="R7977" s="4">
        <f>IFERROR(Table1[[#This Row],[Operating Profit]]/Table1[[#This Row],[Units Sold]],0)</f>
        <v>7.02</v>
      </c>
      <c r="S7977" s="4">
        <f>IFERROR((Table1[[#This Row],[Total Sales]]-Table1[[#This Row],[Operating Profit]])/Table1[[#This Row],[Units Sold]],0)</f>
        <v>31.98</v>
      </c>
      <c r="T7977" s="4" t="str">
        <f>IF(Table1[[#This Row],[Profit per unit]]&gt;$V$8,"Premium","Mass")</f>
        <v>Mass</v>
      </c>
      <c r="U7977" s="4"/>
    </row>
    <row r="7978" spans="2:21" ht="14.25" customHeight="1" x14ac:dyDescent="0.3">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c r="O7978" s="4" t="str">
        <f>TEXT(Table1[[#This Row],[Invoice Date]],"mmm")</f>
        <v>Feb</v>
      </c>
      <c r="P7978" s="4">
        <f>YEAR(Table1[[#This Row],[Invoice Date]])</f>
        <v>2021</v>
      </c>
      <c r="Q7978" s="4">
        <f>IFERROR(Table1[[#This Row],[Total Sales]]/Table1[[#This Row],[Units Sold]],4)</f>
        <v>42</v>
      </c>
      <c r="R7978" s="4">
        <f>IFERROR(Table1[[#This Row],[Operating Profit]]/Table1[[#This Row],[Units Sold]],0)</f>
        <v>13.860000000000005</v>
      </c>
      <c r="S7978" s="4">
        <f>IFERROR((Table1[[#This Row],[Total Sales]]-Table1[[#This Row],[Operating Profit]])/Table1[[#This Row],[Units Sold]],0)</f>
        <v>28.139999999999997</v>
      </c>
      <c r="T7978" s="4" t="str">
        <f>IF(Table1[[#This Row],[Profit per unit]]&gt;$V$8,"Premium","Mass")</f>
        <v>Mass</v>
      </c>
      <c r="U7978" s="4"/>
    </row>
    <row r="7979" spans="2:21" ht="14.25" customHeight="1" x14ac:dyDescent="0.3">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c r="O7979" s="4" t="str">
        <f>TEXT(Table1[[#This Row],[Invoice Date]],"mmm")</f>
        <v>Feb</v>
      </c>
      <c r="P7979" s="4">
        <f>YEAR(Table1[[#This Row],[Invoice Date]])</f>
        <v>2021</v>
      </c>
      <c r="Q7979" s="4">
        <f>IFERROR(Table1[[#This Row],[Total Sales]]/Table1[[#This Row],[Units Sold]],4)</f>
        <v>42</v>
      </c>
      <c r="R7979" s="4">
        <f>IFERROR(Table1[[#This Row],[Operating Profit]]/Table1[[#This Row],[Units Sold]],0)</f>
        <v>13.019999999999998</v>
      </c>
      <c r="S7979" s="4">
        <f>IFERROR((Table1[[#This Row],[Total Sales]]-Table1[[#This Row],[Operating Profit]])/Table1[[#This Row],[Units Sold]],0)</f>
        <v>28.980000000000004</v>
      </c>
      <c r="T7979" s="4" t="str">
        <f>IF(Table1[[#This Row],[Profit per unit]]&gt;$V$8,"Premium","Mass")</f>
        <v>Mass</v>
      </c>
      <c r="U7979" s="4"/>
    </row>
    <row r="7980" spans="2:21" ht="14.25" customHeight="1" x14ac:dyDescent="0.3">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c r="O7980" s="4" t="str">
        <f>TEXT(Table1[[#This Row],[Invoice Date]],"mmm")</f>
        <v>Feb</v>
      </c>
      <c r="P7980" s="4">
        <f>YEAR(Table1[[#This Row],[Invoice Date]])</f>
        <v>2021</v>
      </c>
      <c r="Q7980" s="4">
        <f>IFERROR(Table1[[#This Row],[Total Sales]]/Table1[[#This Row],[Units Sold]],4)</f>
        <v>50</v>
      </c>
      <c r="R7980" s="4">
        <f>IFERROR(Table1[[#This Row],[Operating Profit]]/Table1[[#This Row],[Units Sold]],0)</f>
        <v>23.500000000000004</v>
      </c>
      <c r="S7980" s="4">
        <f>IFERROR((Table1[[#This Row],[Total Sales]]-Table1[[#This Row],[Operating Profit]])/Table1[[#This Row],[Units Sold]],0)</f>
        <v>26.499999999999996</v>
      </c>
      <c r="T7980" s="4" t="str">
        <f>IF(Table1[[#This Row],[Profit per unit]]&gt;$V$8,"Premium","Mass")</f>
        <v>Mass</v>
      </c>
      <c r="U7980" s="4"/>
    </row>
    <row r="7981" spans="2:21" ht="14.25" customHeight="1" x14ac:dyDescent="0.3">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c r="O7981" s="4" t="str">
        <f>TEXT(Table1[[#This Row],[Invoice Date]],"mmm")</f>
        <v>Feb</v>
      </c>
      <c r="P7981" s="4">
        <f>YEAR(Table1[[#This Row],[Invoice Date]])</f>
        <v>2021</v>
      </c>
      <c r="Q7981" s="4">
        <f>IFERROR(Table1[[#This Row],[Total Sales]]/Table1[[#This Row],[Units Sold]],4)</f>
        <v>46</v>
      </c>
      <c r="R7981" s="4">
        <f>IFERROR(Table1[[#This Row],[Operating Profit]]/Table1[[#This Row],[Units Sold]],0)</f>
        <v>5.5200000000000005</v>
      </c>
      <c r="S7981" s="4">
        <f>IFERROR((Table1[[#This Row],[Total Sales]]-Table1[[#This Row],[Operating Profit]])/Table1[[#This Row],[Units Sold]],0)</f>
        <v>40.480000000000004</v>
      </c>
      <c r="T7981" s="4" t="str">
        <f>IF(Table1[[#This Row],[Profit per unit]]&gt;$V$8,"Premium","Mass")</f>
        <v>Mass</v>
      </c>
      <c r="U7981" s="4"/>
    </row>
    <row r="7982" spans="2:21" ht="14.25" customHeight="1" x14ac:dyDescent="0.3">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c r="O7982" s="4" t="str">
        <f>TEXT(Table1[[#This Row],[Invoice Date]],"mmm")</f>
        <v>Feb</v>
      </c>
      <c r="P7982" s="4">
        <f>YEAR(Table1[[#This Row],[Invoice Date]])</f>
        <v>2021</v>
      </c>
      <c r="Q7982" s="4">
        <f>IFERROR(Table1[[#This Row],[Total Sales]]/Table1[[#This Row],[Units Sold]],4)</f>
        <v>39</v>
      </c>
      <c r="R7982" s="4">
        <f>IFERROR(Table1[[#This Row],[Operating Profit]]/Table1[[#This Row],[Units Sold]],0)</f>
        <v>13.65</v>
      </c>
      <c r="S7982" s="4">
        <f>IFERROR((Table1[[#This Row],[Total Sales]]-Table1[[#This Row],[Operating Profit]])/Table1[[#This Row],[Units Sold]],0)</f>
        <v>25.349999999999998</v>
      </c>
      <c r="T7982" s="4" t="str">
        <f>IF(Table1[[#This Row],[Profit per unit]]&gt;$V$8,"Premium","Mass")</f>
        <v>Mass</v>
      </c>
      <c r="U7982" s="4"/>
    </row>
    <row r="7983" spans="2:21" ht="14.25" customHeight="1" x14ac:dyDescent="0.3">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c r="O7983" s="4" t="str">
        <f>TEXT(Table1[[#This Row],[Invoice Date]],"mmm")</f>
        <v>Feb</v>
      </c>
      <c r="P7983" s="4">
        <f>YEAR(Table1[[#This Row],[Invoice Date]])</f>
        <v>2021</v>
      </c>
      <c r="Q7983" s="4">
        <f>IFERROR(Table1[[#This Row],[Total Sales]]/Table1[[#This Row],[Units Sold]],4)</f>
        <v>46</v>
      </c>
      <c r="R7983" s="4">
        <f>IFERROR(Table1[[#This Row],[Operating Profit]]/Table1[[#This Row],[Units Sold]],0)</f>
        <v>9.2000000000000011</v>
      </c>
      <c r="S7983" s="4">
        <f>IFERROR((Table1[[#This Row],[Total Sales]]-Table1[[#This Row],[Operating Profit]])/Table1[[#This Row],[Units Sold]],0)</f>
        <v>36.799999999999997</v>
      </c>
      <c r="T7983" s="4" t="str">
        <f>IF(Table1[[#This Row],[Profit per unit]]&gt;$V$8,"Premium","Mass")</f>
        <v>Mass</v>
      </c>
      <c r="U7983" s="4"/>
    </row>
    <row r="7984" spans="2:21" ht="14.25" customHeight="1" x14ac:dyDescent="0.3">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c r="O7984" s="4" t="str">
        <f>TEXT(Table1[[#This Row],[Invoice Date]],"mmm")</f>
        <v>Feb</v>
      </c>
      <c r="P7984" s="4">
        <f>YEAR(Table1[[#This Row],[Invoice Date]])</f>
        <v>2021</v>
      </c>
      <c r="Q7984" s="4">
        <f>IFERROR(Table1[[#This Row],[Total Sales]]/Table1[[#This Row],[Units Sold]],4)</f>
        <v>40</v>
      </c>
      <c r="R7984" s="4">
        <f>IFERROR(Table1[[#This Row],[Operating Profit]]/Table1[[#This Row],[Units Sold]],0)</f>
        <v>13.600000000000001</v>
      </c>
      <c r="S7984" s="4">
        <f>IFERROR((Table1[[#This Row],[Total Sales]]-Table1[[#This Row],[Operating Profit]])/Table1[[#This Row],[Units Sold]],0)</f>
        <v>26.4</v>
      </c>
      <c r="T7984" s="4" t="str">
        <f>IF(Table1[[#This Row],[Profit per unit]]&gt;$V$8,"Premium","Mass")</f>
        <v>Mass</v>
      </c>
      <c r="U7984" s="4"/>
    </row>
    <row r="7985" spans="2:21" ht="14.25" customHeight="1" x14ac:dyDescent="0.3">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c r="O7985" s="4" t="str">
        <f>TEXT(Table1[[#This Row],[Invoice Date]],"mmm")</f>
        <v>Feb</v>
      </c>
      <c r="P7985" s="4">
        <f>YEAR(Table1[[#This Row],[Invoice Date]])</f>
        <v>2021</v>
      </c>
      <c r="Q7985" s="4">
        <f>IFERROR(Table1[[#This Row],[Total Sales]]/Table1[[#This Row],[Units Sold]],4)</f>
        <v>37</v>
      </c>
      <c r="R7985" s="4">
        <f>IFERROR(Table1[[#This Row],[Operating Profit]]/Table1[[#This Row],[Units Sold]],0)</f>
        <v>10.729999999999999</v>
      </c>
      <c r="S7985" s="4">
        <f>IFERROR((Table1[[#This Row],[Total Sales]]-Table1[[#This Row],[Operating Profit]])/Table1[[#This Row],[Units Sold]],0)</f>
        <v>26.270000000000003</v>
      </c>
      <c r="T7985" s="4" t="str">
        <f>IF(Table1[[#This Row],[Profit per unit]]&gt;$V$8,"Premium","Mass")</f>
        <v>Mass</v>
      </c>
      <c r="U7985" s="4"/>
    </row>
    <row r="7986" spans="2:21" ht="14.25" customHeight="1" x14ac:dyDescent="0.3">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c r="O7986" s="4" t="str">
        <f>TEXT(Table1[[#This Row],[Invoice Date]],"mmm")</f>
        <v>Feb</v>
      </c>
      <c r="P7986" s="4">
        <f>YEAR(Table1[[#This Row],[Invoice Date]])</f>
        <v>2021</v>
      </c>
      <c r="Q7986" s="4">
        <f>IFERROR(Table1[[#This Row],[Total Sales]]/Table1[[#This Row],[Units Sold]],4)</f>
        <v>51</v>
      </c>
      <c r="R7986" s="4">
        <f>IFERROR(Table1[[#This Row],[Operating Profit]]/Table1[[#This Row],[Units Sold]],0)</f>
        <v>23.970000000000002</v>
      </c>
      <c r="S7986" s="4">
        <f>IFERROR((Table1[[#This Row],[Total Sales]]-Table1[[#This Row],[Operating Profit]])/Table1[[#This Row],[Units Sold]],0)</f>
        <v>27.029999999999998</v>
      </c>
      <c r="T7986" s="4" t="str">
        <f>IF(Table1[[#This Row],[Profit per unit]]&gt;$V$8,"Premium","Mass")</f>
        <v>Mass</v>
      </c>
      <c r="U7986" s="4"/>
    </row>
    <row r="7987" spans="2:21" ht="14.25" customHeight="1" x14ac:dyDescent="0.3">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c r="O7987" s="4" t="str">
        <f>TEXT(Table1[[#This Row],[Invoice Date]],"mmm")</f>
        <v>Feb</v>
      </c>
      <c r="P7987" s="4">
        <f>YEAR(Table1[[#This Row],[Invoice Date]])</f>
        <v>2021</v>
      </c>
      <c r="Q7987" s="4">
        <f>IFERROR(Table1[[#This Row],[Total Sales]]/Table1[[#This Row],[Units Sold]],4)</f>
        <v>56</v>
      </c>
      <c r="R7987" s="4">
        <f>IFERROR(Table1[[#This Row],[Operating Profit]]/Table1[[#This Row],[Units Sold]],0)</f>
        <v>8.4000000000000021</v>
      </c>
      <c r="S7987" s="4">
        <f>IFERROR((Table1[[#This Row],[Total Sales]]-Table1[[#This Row],[Operating Profit]])/Table1[[#This Row],[Units Sold]],0)</f>
        <v>47.599999999999994</v>
      </c>
      <c r="T7987" s="4" t="str">
        <f>IF(Table1[[#This Row],[Profit per unit]]&gt;$V$8,"Premium","Mass")</f>
        <v>Mass</v>
      </c>
      <c r="U7987" s="4"/>
    </row>
    <row r="7988" spans="2:21" ht="14.25" customHeight="1" x14ac:dyDescent="0.3">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c r="O7988" s="4" t="str">
        <f>TEXT(Table1[[#This Row],[Invoice Date]],"mmm")</f>
        <v>Feb</v>
      </c>
      <c r="P7988" s="4">
        <f>YEAR(Table1[[#This Row],[Invoice Date]])</f>
        <v>2021</v>
      </c>
      <c r="Q7988" s="4">
        <f>IFERROR(Table1[[#This Row],[Total Sales]]/Table1[[#This Row],[Units Sold]],4)</f>
        <v>40</v>
      </c>
      <c r="R7988" s="4">
        <f>IFERROR(Table1[[#This Row],[Operating Profit]]/Table1[[#This Row],[Units Sold]],0)</f>
        <v>13.200000000000001</v>
      </c>
      <c r="S7988" s="4">
        <f>IFERROR((Table1[[#This Row],[Total Sales]]-Table1[[#This Row],[Operating Profit]])/Table1[[#This Row],[Units Sold]],0)</f>
        <v>26.799999999999997</v>
      </c>
      <c r="T7988" s="4" t="str">
        <f>IF(Table1[[#This Row],[Profit per unit]]&gt;$V$8,"Premium","Mass")</f>
        <v>Mass</v>
      </c>
      <c r="U7988" s="4"/>
    </row>
    <row r="7989" spans="2:21" ht="14.25" customHeight="1" x14ac:dyDescent="0.3">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c r="O7989" s="4" t="str">
        <f>TEXT(Table1[[#This Row],[Invoice Date]],"mmm")</f>
        <v>Feb</v>
      </c>
      <c r="P7989" s="4">
        <f>YEAR(Table1[[#This Row],[Invoice Date]])</f>
        <v>2021</v>
      </c>
      <c r="Q7989" s="4">
        <f>IFERROR(Table1[[#This Row],[Total Sales]]/Table1[[#This Row],[Units Sold]],4)</f>
        <v>46</v>
      </c>
      <c r="R7989" s="4">
        <f>IFERROR(Table1[[#This Row],[Operating Profit]]/Table1[[#This Row],[Units Sold]],0)</f>
        <v>9.66</v>
      </c>
      <c r="S7989" s="4">
        <f>IFERROR((Table1[[#This Row],[Total Sales]]-Table1[[#This Row],[Operating Profit]])/Table1[[#This Row],[Units Sold]],0)</f>
        <v>36.340000000000003</v>
      </c>
      <c r="T7989" s="4" t="str">
        <f>IF(Table1[[#This Row],[Profit per unit]]&gt;$V$8,"Premium","Mass")</f>
        <v>Mass</v>
      </c>
      <c r="U7989" s="4"/>
    </row>
    <row r="7990" spans="2:21" ht="14.25" customHeight="1" x14ac:dyDescent="0.3">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c r="O7990" s="4" t="str">
        <f>TEXT(Table1[[#This Row],[Invoice Date]],"mmm")</f>
        <v>Feb</v>
      </c>
      <c r="P7990" s="4">
        <f>YEAR(Table1[[#This Row],[Invoice Date]])</f>
        <v>2021</v>
      </c>
      <c r="Q7990" s="4">
        <f>IFERROR(Table1[[#This Row],[Total Sales]]/Table1[[#This Row],[Units Sold]],4)</f>
        <v>44</v>
      </c>
      <c r="R7990" s="4">
        <f>IFERROR(Table1[[#This Row],[Operating Profit]]/Table1[[#This Row],[Units Sold]],0)</f>
        <v>14.520000000000003</v>
      </c>
      <c r="S7990" s="4">
        <f>IFERROR((Table1[[#This Row],[Total Sales]]-Table1[[#This Row],[Operating Profit]])/Table1[[#This Row],[Units Sold]],0)</f>
        <v>29.479999999999997</v>
      </c>
      <c r="T7990" s="4" t="str">
        <f>IF(Table1[[#This Row],[Profit per unit]]&gt;$V$8,"Premium","Mass")</f>
        <v>Mass</v>
      </c>
      <c r="U7990" s="4"/>
    </row>
    <row r="7991" spans="2:21" ht="14.25" customHeight="1" x14ac:dyDescent="0.3">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c r="O7991" s="4" t="str">
        <f>TEXT(Table1[[#This Row],[Invoice Date]],"mmm")</f>
        <v>Feb</v>
      </c>
      <c r="P7991" s="4">
        <f>YEAR(Table1[[#This Row],[Invoice Date]])</f>
        <v>2021</v>
      </c>
      <c r="Q7991" s="4">
        <f>IFERROR(Table1[[#This Row],[Total Sales]]/Table1[[#This Row],[Units Sold]],4)</f>
        <v>40</v>
      </c>
      <c r="R7991" s="4">
        <f>IFERROR(Table1[[#This Row],[Operating Profit]]/Table1[[#This Row],[Units Sold]],0)</f>
        <v>12</v>
      </c>
      <c r="S7991" s="4">
        <f>IFERROR((Table1[[#This Row],[Total Sales]]-Table1[[#This Row],[Operating Profit]])/Table1[[#This Row],[Units Sold]],0)</f>
        <v>28</v>
      </c>
      <c r="T7991" s="4" t="str">
        <f>IF(Table1[[#This Row],[Profit per unit]]&gt;$V$8,"Premium","Mass")</f>
        <v>Mass</v>
      </c>
      <c r="U7991" s="4"/>
    </row>
    <row r="7992" spans="2:21" ht="14.25" customHeight="1" x14ac:dyDescent="0.3">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c r="O7992" s="4" t="str">
        <f>TEXT(Table1[[#This Row],[Invoice Date]],"mmm")</f>
        <v>Feb</v>
      </c>
      <c r="P7992" s="4">
        <f>YEAR(Table1[[#This Row],[Invoice Date]])</f>
        <v>2021</v>
      </c>
      <c r="Q7992" s="4">
        <f>IFERROR(Table1[[#This Row],[Total Sales]]/Table1[[#This Row],[Units Sold]],4)</f>
        <v>43</v>
      </c>
      <c r="R7992" s="4">
        <f>IFERROR(Table1[[#This Row],[Operating Profit]]/Table1[[#This Row],[Units Sold]],0)</f>
        <v>22.36</v>
      </c>
      <c r="S7992" s="4">
        <f>IFERROR((Table1[[#This Row],[Total Sales]]-Table1[[#This Row],[Operating Profit]])/Table1[[#This Row],[Units Sold]],0)</f>
        <v>20.64</v>
      </c>
      <c r="T7992" s="4" t="str">
        <f>IF(Table1[[#This Row],[Profit per unit]]&gt;$V$8,"Premium","Mass")</f>
        <v>Mass</v>
      </c>
      <c r="U7992" s="4"/>
    </row>
    <row r="7993" spans="2:21" ht="14.25" customHeight="1" x14ac:dyDescent="0.3">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c r="O7993" s="4" t="str">
        <f>TEXT(Table1[[#This Row],[Invoice Date]],"mmm")</f>
        <v>Feb</v>
      </c>
      <c r="P7993" s="4">
        <f>YEAR(Table1[[#This Row],[Invoice Date]])</f>
        <v>2021</v>
      </c>
      <c r="Q7993" s="4">
        <f>IFERROR(Table1[[#This Row],[Total Sales]]/Table1[[#This Row],[Units Sold]],4)</f>
        <v>50</v>
      </c>
      <c r="R7993" s="4">
        <f>IFERROR(Table1[[#This Row],[Operating Profit]]/Table1[[#This Row],[Units Sold]],0)</f>
        <v>8.5</v>
      </c>
      <c r="S7993" s="4">
        <f>IFERROR((Table1[[#This Row],[Total Sales]]-Table1[[#This Row],[Operating Profit]])/Table1[[#This Row],[Units Sold]],0)</f>
        <v>41.5</v>
      </c>
      <c r="T7993" s="4" t="str">
        <f>IF(Table1[[#This Row],[Profit per unit]]&gt;$V$8,"Premium","Mass")</f>
        <v>Mass</v>
      </c>
      <c r="U7993" s="4"/>
    </row>
    <row r="7994" spans="2:21" ht="14.25" customHeight="1" x14ac:dyDescent="0.3">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c r="O7994" s="4" t="str">
        <f>TEXT(Table1[[#This Row],[Invoice Date]],"mmm")</f>
        <v>Feb</v>
      </c>
      <c r="P7994" s="4">
        <f>YEAR(Table1[[#This Row],[Invoice Date]])</f>
        <v>2021</v>
      </c>
      <c r="Q7994" s="4">
        <f>IFERROR(Table1[[#This Row],[Total Sales]]/Table1[[#This Row],[Units Sold]],4)</f>
        <v>26</v>
      </c>
      <c r="R7994" s="4">
        <f>IFERROR(Table1[[#This Row],[Operating Profit]]/Table1[[#This Row],[Units Sold]],0)</f>
        <v>11.180000000000001</v>
      </c>
      <c r="S7994" s="4">
        <f>IFERROR((Table1[[#This Row],[Total Sales]]-Table1[[#This Row],[Operating Profit]])/Table1[[#This Row],[Units Sold]],0)</f>
        <v>14.819999999999999</v>
      </c>
      <c r="T7994" s="4" t="str">
        <f>IF(Table1[[#This Row],[Profit per unit]]&gt;$V$8,"Premium","Mass")</f>
        <v>Mass</v>
      </c>
      <c r="U7994" s="4"/>
    </row>
    <row r="7995" spans="2:21" ht="14.25" customHeight="1" x14ac:dyDescent="0.3">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c r="O7995" s="4" t="str">
        <f>TEXT(Table1[[#This Row],[Invoice Date]],"mmm")</f>
        <v>Feb</v>
      </c>
      <c r="P7995" s="4">
        <f>YEAR(Table1[[#This Row],[Invoice Date]])</f>
        <v>2021</v>
      </c>
      <c r="Q7995" s="4">
        <f>IFERROR(Table1[[#This Row],[Total Sales]]/Table1[[#This Row],[Units Sold]],4)</f>
        <v>35</v>
      </c>
      <c r="R7995" s="4">
        <f>IFERROR(Table1[[#This Row],[Operating Profit]]/Table1[[#This Row],[Units Sold]],0)</f>
        <v>10.5</v>
      </c>
      <c r="S7995" s="4">
        <f>IFERROR((Table1[[#This Row],[Total Sales]]-Table1[[#This Row],[Operating Profit]])/Table1[[#This Row],[Units Sold]],0)</f>
        <v>24.5</v>
      </c>
      <c r="T7995" s="4" t="str">
        <f>IF(Table1[[#This Row],[Profit per unit]]&gt;$V$8,"Premium","Mass")</f>
        <v>Mass</v>
      </c>
      <c r="U7995" s="4"/>
    </row>
    <row r="7996" spans="2:21" ht="14.25" customHeight="1" x14ac:dyDescent="0.3">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c r="O7996" s="4" t="str">
        <f>TEXT(Table1[[#This Row],[Invoice Date]],"mmm")</f>
        <v>Mar</v>
      </c>
      <c r="P7996" s="4">
        <f>YEAR(Table1[[#This Row],[Invoice Date]])</f>
        <v>2021</v>
      </c>
      <c r="Q7996" s="4">
        <f>IFERROR(Table1[[#This Row],[Total Sales]]/Table1[[#This Row],[Units Sold]],4)</f>
        <v>36</v>
      </c>
      <c r="R7996" s="4">
        <f>IFERROR(Table1[[#This Row],[Operating Profit]]/Table1[[#This Row],[Units Sold]],0)</f>
        <v>15.120000000000003</v>
      </c>
      <c r="S7996" s="4">
        <f>IFERROR((Table1[[#This Row],[Total Sales]]-Table1[[#This Row],[Operating Profit]])/Table1[[#This Row],[Units Sold]],0)</f>
        <v>20.879999999999995</v>
      </c>
      <c r="T7996" s="4" t="str">
        <f>IF(Table1[[#This Row],[Profit per unit]]&gt;$V$8,"Premium","Mass")</f>
        <v>Mass</v>
      </c>
      <c r="U7996" s="4"/>
    </row>
    <row r="7997" spans="2:21" ht="14.25" customHeight="1" x14ac:dyDescent="0.3">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c r="O7997" s="4" t="str">
        <f>TEXT(Table1[[#This Row],[Invoice Date]],"mmm")</f>
        <v>Mar</v>
      </c>
      <c r="P7997" s="4">
        <f>YEAR(Table1[[#This Row],[Invoice Date]])</f>
        <v>2021</v>
      </c>
      <c r="Q7997" s="4">
        <f>IFERROR(Table1[[#This Row],[Total Sales]]/Table1[[#This Row],[Units Sold]],4)</f>
        <v>33</v>
      </c>
      <c r="R7997" s="4">
        <f>IFERROR(Table1[[#This Row],[Operating Profit]]/Table1[[#This Row],[Units Sold]],0)</f>
        <v>12.540000000000001</v>
      </c>
      <c r="S7997" s="4">
        <f>IFERROR((Table1[[#This Row],[Total Sales]]-Table1[[#This Row],[Operating Profit]])/Table1[[#This Row],[Units Sold]],0)</f>
        <v>20.459999999999997</v>
      </c>
      <c r="T7997" s="4" t="str">
        <f>IF(Table1[[#This Row],[Profit per unit]]&gt;$V$8,"Premium","Mass")</f>
        <v>Mass</v>
      </c>
      <c r="U7997" s="4"/>
    </row>
    <row r="7998" spans="2:21" ht="14.25" customHeight="1" x14ac:dyDescent="0.3">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c r="O7998" s="4" t="str">
        <f>TEXT(Table1[[#This Row],[Invoice Date]],"mmm")</f>
        <v>Mar</v>
      </c>
      <c r="P7998" s="4">
        <f>YEAR(Table1[[#This Row],[Invoice Date]])</f>
        <v>2021</v>
      </c>
      <c r="Q7998" s="4">
        <f>IFERROR(Table1[[#This Row],[Total Sales]]/Table1[[#This Row],[Units Sold]],4)</f>
        <v>36</v>
      </c>
      <c r="R7998" s="4">
        <f>IFERROR(Table1[[#This Row],[Operating Profit]]/Table1[[#This Row],[Units Sold]],0)</f>
        <v>21.240000000000002</v>
      </c>
      <c r="S7998" s="4">
        <f>IFERROR((Table1[[#This Row],[Total Sales]]-Table1[[#This Row],[Operating Profit]])/Table1[[#This Row],[Units Sold]],0)</f>
        <v>14.759999999999998</v>
      </c>
      <c r="T7998" s="4" t="str">
        <f>IF(Table1[[#This Row],[Profit per unit]]&gt;$V$8,"Premium","Mass")</f>
        <v>Mass</v>
      </c>
      <c r="U7998" s="4"/>
    </row>
    <row r="7999" spans="2:21" ht="14.25" customHeight="1" x14ac:dyDescent="0.3">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c r="O7999" s="4" t="str">
        <f>TEXT(Table1[[#This Row],[Invoice Date]],"mmm")</f>
        <v>Mar</v>
      </c>
      <c r="P7999" s="4">
        <f>YEAR(Table1[[#This Row],[Invoice Date]])</f>
        <v>2021</v>
      </c>
      <c r="Q7999" s="4">
        <f>IFERROR(Table1[[#This Row],[Total Sales]]/Table1[[#This Row],[Units Sold]],4)</f>
        <v>29</v>
      </c>
      <c r="R7999" s="4">
        <f>IFERROR(Table1[[#This Row],[Operating Profit]]/Table1[[#This Row],[Units Sold]],0)</f>
        <v>6.67</v>
      </c>
      <c r="S7999" s="4">
        <f>IFERROR((Table1[[#This Row],[Total Sales]]-Table1[[#This Row],[Operating Profit]])/Table1[[#This Row],[Units Sold]],0)</f>
        <v>22.330000000000002</v>
      </c>
      <c r="T7999" s="4" t="str">
        <f>IF(Table1[[#This Row],[Profit per unit]]&gt;$V$8,"Premium","Mass")</f>
        <v>Mass</v>
      </c>
      <c r="U7999" s="4"/>
    </row>
    <row r="8000" spans="2:21" ht="14.25" customHeight="1" x14ac:dyDescent="0.3">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c r="O8000" s="4" t="str">
        <f>TEXT(Table1[[#This Row],[Invoice Date]],"mmm")</f>
        <v>Mar</v>
      </c>
      <c r="P8000" s="4">
        <f>YEAR(Table1[[#This Row],[Invoice Date]])</f>
        <v>2021</v>
      </c>
      <c r="Q8000" s="4">
        <f>IFERROR(Table1[[#This Row],[Total Sales]]/Table1[[#This Row],[Units Sold]],4)</f>
        <v>28</v>
      </c>
      <c r="R8000" s="4">
        <f>IFERROR(Table1[[#This Row],[Operating Profit]]/Table1[[#This Row],[Units Sold]],0)</f>
        <v>12.88</v>
      </c>
      <c r="S8000" s="4">
        <f>IFERROR((Table1[[#This Row],[Total Sales]]-Table1[[#This Row],[Operating Profit]])/Table1[[#This Row],[Units Sold]],0)</f>
        <v>15.12</v>
      </c>
      <c r="T8000" s="4" t="str">
        <f>IF(Table1[[#This Row],[Profit per unit]]&gt;$V$8,"Premium","Mass")</f>
        <v>Mass</v>
      </c>
      <c r="U8000" s="4"/>
    </row>
    <row r="8001" spans="2:21" ht="14.25" customHeight="1" x14ac:dyDescent="0.3">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c r="O8001" s="4" t="str">
        <f>TEXT(Table1[[#This Row],[Invoice Date]],"mmm")</f>
        <v>Mar</v>
      </c>
      <c r="P8001" s="4">
        <f>YEAR(Table1[[#This Row],[Invoice Date]])</f>
        <v>2021</v>
      </c>
      <c r="Q8001" s="4">
        <f>IFERROR(Table1[[#This Row],[Total Sales]]/Table1[[#This Row],[Units Sold]],4)</f>
        <v>30</v>
      </c>
      <c r="R8001" s="4">
        <f>IFERROR(Table1[[#This Row],[Operating Profit]]/Table1[[#This Row],[Units Sold]],0)</f>
        <v>9.3000000000000007</v>
      </c>
      <c r="S8001" s="4">
        <f>IFERROR((Table1[[#This Row],[Total Sales]]-Table1[[#This Row],[Operating Profit]])/Table1[[#This Row],[Units Sold]],0)</f>
        <v>20.7</v>
      </c>
      <c r="T8001" s="4" t="str">
        <f>IF(Table1[[#This Row],[Profit per unit]]&gt;$V$8,"Premium","Mass")</f>
        <v>Mass</v>
      </c>
      <c r="U8001" s="4"/>
    </row>
    <row r="8002" spans="2:21" ht="14.25" customHeight="1" x14ac:dyDescent="0.3">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c r="O8002" s="4" t="str">
        <f>TEXT(Table1[[#This Row],[Invoice Date]],"mmm")</f>
        <v>Mar</v>
      </c>
      <c r="P8002" s="4">
        <f>YEAR(Table1[[#This Row],[Invoice Date]])</f>
        <v>2021</v>
      </c>
      <c r="Q8002" s="4">
        <f>IFERROR(Table1[[#This Row],[Total Sales]]/Table1[[#This Row],[Units Sold]],4)</f>
        <v>33</v>
      </c>
      <c r="R8002" s="4">
        <f>IFERROR(Table1[[#This Row],[Operating Profit]]/Table1[[#This Row],[Units Sold]],0)</f>
        <v>13.860000000000001</v>
      </c>
      <c r="S8002" s="4">
        <f>IFERROR((Table1[[#This Row],[Total Sales]]-Table1[[#This Row],[Operating Profit]])/Table1[[#This Row],[Units Sold]],0)</f>
        <v>19.139999999999997</v>
      </c>
      <c r="T8002" s="4" t="str">
        <f>IF(Table1[[#This Row],[Profit per unit]]&gt;$V$8,"Premium","Mass")</f>
        <v>Mass</v>
      </c>
      <c r="U8002" s="4"/>
    </row>
    <row r="8003" spans="2:21" ht="14.25" customHeight="1" x14ac:dyDescent="0.3">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c r="O8003" s="4" t="str">
        <f>TEXT(Table1[[#This Row],[Invoice Date]],"mmm")</f>
        <v>Mar</v>
      </c>
      <c r="P8003" s="4">
        <f>YEAR(Table1[[#This Row],[Invoice Date]])</f>
        <v>2021</v>
      </c>
      <c r="Q8003" s="4">
        <f>IFERROR(Table1[[#This Row],[Total Sales]]/Table1[[#This Row],[Units Sold]],4)</f>
        <v>34</v>
      </c>
      <c r="R8003" s="4">
        <f>IFERROR(Table1[[#This Row],[Operating Profit]]/Table1[[#This Row],[Units Sold]],0)</f>
        <v>13.94</v>
      </c>
      <c r="S8003" s="4">
        <f>IFERROR((Table1[[#This Row],[Total Sales]]-Table1[[#This Row],[Operating Profit]])/Table1[[#This Row],[Units Sold]],0)</f>
        <v>20.060000000000002</v>
      </c>
      <c r="T8003" s="4" t="str">
        <f>IF(Table1[[#This Row],[Profit per unit]]&gt;$V$8,"Premium","Mass")</f>
        <v>Mass</v>
      </c>
      <c r="U8003" s="4"/>
    </row>
    <row r="8004" spans="2:21" ht="14.25" customHeight="1" x14ac:dyDescent="0.3">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c r="O8004" s="4" t="str">
        <f>TEXT(Table1[[#This Row],[Invoice Date]],"mmm")</f>
        <v>Mar</v>
      </c>
      <c r="P8004" s="4">
        <f>YEAR(Table1[[#This Row],[Invoice Date]])</f>
        <v>2021</v>
      </c>
      <c r="Q8004" s="4">
        <f>IFERROR(Table1[[#This Row],[Total Sales]]/Table1[[#This Row],[Units Sold]],4)</f>
        <v>40</v>
      </c>
      <c r="R8004" s="4">
        <f>IFERROR(Table1[[#This Row],[Operating Profit]]/Table1[[#This Row],[Units Sold]],0)</f>
        <v>22.800000000000004</v>
      </c>
      <c r="S8004" s="4">
        <f>IFERROR((Table1[[#This Row],[Total Sales]]-Table1[[#This Row],[Operating Profit]])/Table1[[#This Row],[Units Sold]],0)</f>
        <v>17.199999999999996</v>
      </c>
      <c r="T8004" s="4" t="str">
        <f>IF(Table1[[#This Row],[Profit per unit]]&gt;$V$8,"Premium","Mass")</f>
        <v>Mass</v>
      </c>
      <c r="U8004" s="4"/>
    </row>
    <row r="8005" spans="2:21" ht="14.25" customHeight="1" x14ac:dyDescent="0.3">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c r="O8005" s="4" t="str">
        <f>TEXT(Table1[[#This Row],[Invoice Date]],"mmm")</f>
        <v>Mar</v>
      </c>
      <c r="P8005" s="4">
        <f>YEAR(Table1[[#This Row],[Invoice Date]])</f>
        <v>2021</v>
      </c>
      <c r="Q8005" s="4">
        <f>IFERROR(Table1[[#This Row],[Total Sales]]/Table1[[#This Row],[Units Sold]],4)</f>
        <v>32</v>
      </c>
      <c r="R8005" s="4">
        <f>IFERROR(Table1[[#This Row],[Operating Profit]]/Table1[[#This Row],[Units Sold]],0)</f>
        <v>8.32</v>
      </c>
      <c r="S8005" s="4">
        <f>IFERROR((Table1[[#This Row],[Total Sales]]-Table1[[#This Row],[Operating Profit]])/Table1[[#This Row],[Units Sold]],0)</f>
        <v>23.680000000000003</v>
      </c>
      <c r="T8005" s="4" t="str">
        <f>IF(Table1[[#This Row],[Profit per unit]]&gt;$V$8,"Premium","Mass")</f>
        <v>Mass</v>
      </c>
      <c r="U8005" s="4"/>
    </row>
    <row r="8006" spans="2:21" ht="14.25" customHeight="1" x14ac:dyDescent="0.3">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c r="O8006" s="4" t="str">
        <f>TEXT(Table1[[#This Row],[Invoice Date]],"mmm")</f>
        <v>Mar</v>
      </c>
      <c r="P8006" s="4">
        <f>YEAR(Table1[[#This Row],[Invoice Date]])</f>
        <v>2021</v>
      </c>
      <c r="Q8006" s="4">
        <f>IFERROR(Table1[[#This Row],[Total Sales]]/Table1[[#This Row],[Units Sold]],4)</f>
        <v>24</v>
      </c>
      <c r="R8006" s="4">
        <f>IFERROR(Table1[[#This Row],[Operating Profit]]/Table1[[#This Row],[Units Sold]],0)</f>
        <v>10.56</v>
      </c>
      <c r="S8006" s="4">
        <f>IFERROR((Table1[[#This Row],[Total Sales]]-Table1[[#This Row],[Operating Profit]])/Table1[[#This Row],[Units Sold]],0)</f>
        <v>13.44</v>
      </c>
      <c r="T8006" s="4" t="str">
        <f>IF(Table1[[#This Row],[Profit per unit]]&gt;$V$8,"Premium","Mass")</f>
        <v>Mass</v>
      </c>
      <c r="U8006" s="4"/>
    </row>
    <row r="8007" spans="2:21" ht="14.25" customHeight="1" x14ac:dyDescent="0.3">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c r="O8007" s="4" t="str">
        <f>TEXT(Table1[[#This Row],[Invoice Date]],"mmm")</f>
        <v>Mar</v>
      </c>
      <c r="P8007" s="4">
        <f>YEAR(Table1[[#This Row],[Invoice Date]])</f>
        <v>2021</v>
      </c>
      <c r="Q8007" s="4">
        <f>IFERROR(Table1[[#This Row],[Total Sales]]/Table1[[#This Row],[Units Sold]],4)</f>
        <v>36</v>
      </c>
      <c r="R8007" s="4">
        <f>IFERROR(Table1[[#This Row],[Operating Profit]]/Table1[[#This Row],[Units Sold]],0)</f>
        <v>10.080000000000002</v>
      </c>
      <c r="S8007" s="4">
        <f>IFERROR((Table1[[#This Row],[Total Sales]]-Table1[[#This Row],[Operating Profit]])/Table1[[#This Row],[Units Sold]],0)</f>
        <v>25.92</v>
      </c>
      <c r="T8007" s="4" t="str">
        <f>IF(Table1[[#This Row],[Profit per unit]]&gt;$V$8,"Premium","Mass")</f>
        <v>Mass</v>
      </c>
      <c r="U8007" s="4"/>
    </row>
    <row r="8008" spans="2:21" ht="14.25" customHeight="1" x14ac:dyDescent="0.3">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c r="O8008" s="4" t="str">
        <f>TEXT(Table1[[#This Row],[Invoice Date]],"mmm")</f>
        <v>Mar</v>
      </c>
      <c r="P8008" s="4">
        <f>YEAR(Table1[[#This Row],[Invoice Date]])</f>
        <v>2021</v>
      </c>
      <c r="Q8008" s="4">
        <f>IFERROR(Table1[[#This Row],[Total Sales]]/Table1[[#This Row],[Units Sold]],4)</f>
        <v>33</v>
      </c>
      <c r="R8008" s="4">
        <f>IFERROR(Table1[[#This Row],[Operating Profit]]/Table1[[#This Row],[Units Sold]],0)</f>
        <v>15.180000000000001</v>
      </c>
      <c r="S8008" s="4">
        <f>IFERROR((Table1[[#This Row],[Total Sales]]-Table1[[#This Row],[Operating Profit]])/Table1[[#This Row],[Units Sold]],0)</f>
        <v>17.82</v>
      </c>
      <c r="T8008" s="4" t="str">
        <f>IF(Table1[[#This Row],[Profit per unit]]&gt;$V$8,"Premium","Mass")</f>
        <v>Mass</v>
      </c>
      <c r="U8008" s="4"/>
    </row>
    <row r="8009" spans="2:21" ht="14.25" customHeight="1" x14ac:dyDescent="0.3">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c r="O8009" s="4" t="str">
        <f>TEXT(Table1[[#This Row],[Invoice Date]],"mmm")</f>
        <v>Mar</v>
      </c>
      <c r="P8009" s="4">
        <f>YEAR(Table1[[#This Row],[Invoice Date]])</f>
        <v>2021</v>
      </c>
      <c r="Q8009" s="4">
        <f>IFERROR(Table1[[#This Row],[Total Sales]]/Table1[[#This Row],[Units Sold]],4)</f>
        <v>36</v>
      </c>
      <c r="R8009" s="4">
        <f>IFERROR(Table1[[#This Row],[Operating Profit]]/Table1[[#This Row],[Units Sold]],0)</f>
        <v>14.039999999999997</v>
      </c>
      <c r="S8009" s="4">
        <f>IFERROR((Table1[[#This Row],[Total Sales]]-Table1[[#This Row],[Operating Profit]])/Table1[[#This Row],[Units Sold]],0)</f>
        <v>21.960000000000004</v>
      </c>
      <c r="T8009" s="4" t="str">
        <f>IF(Table1[[#This Row],[Profit per unit]]&gt;$V$8,"Premium","Mass")</f>
        <v>Mass</v>
      </c>
      <c r="U8009" s="4"/>
    </row>
    <row r="8010" spans="2:21" ht="14.25" customHeight="1" x14ac:dyDescent="0.3">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c r="O8010" s="4" t="str">
        <f>TEXT(Table1[[#This Row],[Invoice Date]],"mmm")</f>
        <v>Mar</v>
      </c>
      <c r="P8010" s="4">
        <f>YEAR(Table1[[#This Row],[Invoice Date]])</f>
        <v>2021</v>
      </c>
      <c r="Q8010" s="4">
        <f>IFERROR(Table1[[#This Row],[Total Sales]]/Table1[[#This Row],[Units Sold]],4)</f>
        <v>36</v>
      </c>
      <c r="R8010" s="4">
        <f>IFERROR(Table1[[#This Row],[Operating Profit]]/Table1[[#This Row],[Units Sold]],0)</f>
        <v>21.240000000000002</v>
      </c>
      <c r="S8010" s="4">
        <f>IFERROR((Table1[[#This Row],[Total Sales]]-Table1[[#This Row],[Operating Profit]])/Table1[[#This Row],[Units Sold]],0)</f>
        <v>14.759999999999998</v>
      </c>
      <c r="T8010" s="4" t="str">
        <f>IF(Table1[[#This Row],[Profit per unit]]&gt;$V$8,"Premium","Mass")</f>
        <v>Mass</v>
      </c>
      <c r="U8010" s="4"/>
    </row>
    <row r="8011" spans="2:21" ht="14.25" customHeight="1" x14ac:dyDescent="0.3">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c r="O8011" s="4" t="str">
        <f>TEXT(Table1[[#This Row],[Invoice Date]],"mmm")</f>
        <v>Apr</v>
      </c>
      <c r="P8011" s="4">
        <f>YEAR(Table1[[#This Row],[Invoice Date]])</f>
        <v>2021</v>
      </c>
      <c r="Q8011" s="4">
        <f>IFERROR(Table1[[#This Row],[Total Sales]]/Table1[[#This Row],[Units Sold]],4)</f>
        <v>33</v>
      </c>
      <c r="R8011" s="4">
        <f>IFERROR(Table1[[#This Row],[Operating Profit]]/Table1[[#This Row],[Units Sold]],0)</f>
        <v>7.59</v>
      </c>
      <c r="S8011" s="4">
        <f>IFERROR((Table1[[#This Row],[Total Sales]]-Table1[[#This Row],[Operating Profit]])/Table1[[#This Row],[Units Sold]],0)</f>
        <v>25.41</v>
      </c>
      <c r="T8011" s="4" t="str">
        <f>IF(Table1[[#This Row],[Profit per unit]]&gt;$V$8,"Premium","Mass")</f>
        <v>Mass</v>
      </c>
      <c r="U8011" s="4"/>
    </row>
    <row r="8012" spans="2:21" ht="14.25" customHeight="1" x14ac:dyDescent="0.3">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c r="O8012" s="4" t="str">
        <f>TEXT(Table1[[#This Row],[Invoice Date]],"mmm")</f>
        <v>Apr</v>
      </c>
      <c r="P8012" s="4">
        <f>YEAR(Table1[[#This Row],[Invoice Date]])</f>
        <v>2021</v>
      </c>
      <c r="Q8012" s="4">
        <f>IFERROR(Table1[[#This Row],[Total Sales]]/Table1[[#This Row],[Units Sold]],4)</f>
        <v>31</v>
      </c>
      <c r="R8012" s="4">
        <f>IFERROR(Table1[[#This Row],[Operating Profit]]/Table1[[#This Row],[Units Sold]],0)</f>
        <v>14.26</v>
      </c>
      <c r="S8012" s="4">
        <f>IFERROR((Table1[[#This Row],[Total Sales]]-Table1[[#This Row],[Operating Profit]])/Table1[[#This Row],[Units Sold]],0)</f>
        <v>16.740000000000002</v>
      </c>
      <c r="T8012" s="4" t="str">
        <f>IF(Table1[[#This Row],[Profit per unit]]&gt;$V$8,"Premium","Mass")</f>
        <v>Mass</v>
      </c>
      <c r="U8012" s="4"/>
    </row>
    <row r="8013" spans="2:21" ht="14.25" customHeight="1" x14ac:dyDescent="0.3">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c r="O8013" s="4" t="str">
        <f>TEXT(Table1[[#This Row],[Invoice Date]],"mmm")</f>
        <v>Apr</v>
      </c>
      <c r="P8013" s="4">
        <f>YEAR(Table1[[#This Row],[Invoice Date]])</f>
        <v>2021</v>
      </c>
      <c r="Q8013" s="4">
        <f>IFERROR(Table1[[#This Row],[Total Sales]]/Table1[[#This Row],[Units Sold]],4)</f>
        <v>34</v>
      </c>
      <c r="R8013" s="4">
        <f>IFERROR(Table1[[#This Row],[Operating Profit]]/Table1[[#This Row],[Units Sold]],0)</f>
        <v>9.86</v>
      </c>
      <c r="S8013" s="4">
        <f>IFERROR((Table1[[#This Row],[Total Sales]]-Table1[[#This Row],[Operating Profit]])/Table1[[#This Row],[Units Sold]],0)</f>
        <v>24.139999999999997</v>
      </c>
      <c r="T8013" s="4" t="str">
        <f>IF(Table1[[#This Row],[Profit per unit]]&gt;$V$8,"Premium","Mass")</f>
        <v>Mass</v>
      </c>
      <c r="U8013" s="4"/>
    </row>
    <row r="8014" spans="2:21" ht="14.25" customHeight="1" x14ac:dyDescent="0.3">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c r="O8014" s="4" t="str">
        <f>TEXT(Table1[[#This Row],[Invoice Date]],"mmm")</f>
        <v>Apr</v>
      </c>
      <c r="P8014" s="4">
        <f>YEAR(Table1[[#This Row],[Invoice Date]])</f>
        <v>2021</v>
      </c>
      <c r="Q8014" s="4">
        <f>IFERROR(Table1[[#This Row],[Total Sales]]/Table1[[#This Row],[Units Sold]],4)</f>
        <v>38</v>
      </c>
      <c r="R8014" s="4">
        <f>IFERROR(Table1[[#This Row],[Operating Profit]]/Table1[[#This Row],[Units Sold]],0)</f>
        <v>17.860000000000003</v>
      </c>
      <c r="S8014" s="4">
        <f>IFERROR((Table1[[#This Row],[Total Sales]]-Table1[[#This Row],[Operating Profit]])/Table1[[#This Row],[Units Sold]],0)</f>
        <v>20.14</v>
      </c>
      <c r="T8014" s="4" t="str">
        <f>IF(Table1[[#This Row],[Profit per unit]]&gt;$V$8,"Premium","Mass")</f>
        <v>Mass</v>
      </c>
      <c r="U8014" s="4"/>
    </row>
    <row r="8015" spans="2:21" ht="14.25" customHeight="1" x14ac:dyDescent="0.3">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c r="O8015" s="4" t="str">
        <f>TEXT(Table1[[#This Row],[Invoice Date]],"mmm")</f>
        <v>Apr</v>
      </c>
      <c r="P8015" s="4">
        <f>YEAR(Table1[[#This Row],[Invoice Date]])</f>
        <v>2021</v>
      </c>
      <c r="Q8015" s="4">
        <f>IFERROR(Table1[[#This Row],[Total Sales]]/Table1[[#This Row],[Units Sold]],4)</f>
        <v>31</v>
      </c>
      <c r="R8015" s="4">
        <f>IFERROR(Table1[[#This Row],[Operating Profit]]/Table1[[#This Row],[Units Sold]],0)</f>
        <v>11.780000000000001</v>
      </c>
      <c r="S8015" s="4">
        <f>IFERROR((Table1[[#This Row],[Total Sales]]-Table1[[#This Row],[Operating Profit]])/Table1[[#This Row],[Units Sold]],0)</f>
        <v>19.22</v>
      </c>
      <c r="T8015" s="4" t="str">
        <f>IF(Table1[[#This Row],[Profit per unit]]&gt;$V$8,"Premium","Mass")</f>
        <v>Mass</v>
      </c>
      <c r="U8015" s="4"/>
    </row>
    <row r="8016" spans="2:21" ht="14.25" customHeight="1" x14ac:dyDescent="0.3">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c r="O8016" s="4" t="str">
        <f>TEXT(Table1[[#This Row],[Invoice Date]],"mmm")</f>
        <v>Apr</v>
      </c>
      <c r="P8016" s="4">
        <f>YEAR(Table1[[#This Row],[Invoice Date]])</f>
        <v>2021</v>
      </c>
      <c r="Q8016" s="4">
        <f>IFERROR(Table1[[#This Row],[Total Sales]]/Table1[[#This Row],[Units Sold]],4)</f>
        <v>38</v>
      </c>
      <c r="R8016" s="4">
        <f>IFERROR(Table1[[#This Row],[Operating Profit]]/Table1[[#This Row],[Units Sold]],0)</f>
        <v>23.180000000000003</v>
      </c>
      <c r="S8016" s="4">
        <f>IFERROR((Table1[[#This Row],[Total Sales]]-Table1[[#This Row],[Operating Profit]])/Table1[[#This Row],[Units Sold]],0)</f>
        <v>14.819999999999997</v>
      </c>
      <c r="T8016" s="4" t="str">
        <f>IF(Table1[[#This Row],[Profit per unit]]&gt;$V$8,"Premium","Mass")</f>
        <v>Mass</v>
      </c>
      <c r="U8016" s="4"/>
    </row>
    <row r="8017" spans="2:21" ht="14.25" customHeight="1" x14ac:dyDescent="0.3">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c r="O8017" s="4" t="str">
        <f>TEXT(Table1[[#This Row],[Invoice Date]],"mmm")</f>
        <v>Apr</v>
      </c>
      <c r="P8017" s="4">
        <f>YEAR(Table1[[#This Row],[Invoice Date]])</f>
        <v>2021</v>
      </c>
      <c r="Q8017" s="4">
        <f>IFERROR(Table1[[#This Row],[Total Sales]]/Table1[[#This Row],[Units Sold]],4)</f>
        <v>49</v>
      </c>
      <c r="R8017" s="4">
        <f>IFERROR(Table1[[#This Row],[Operating Profit]]/Table1[[#This Row],[Units Sold]],0)</f>
        <v>13.23</v>
      </c>
      <c r="S8017" s="4">
        <f>IFERROR((Table1[[#This Row],[Total Sales]]-Table1[[#This Row],[Operating Profit]])/Table1[[#This Row],[Units Sold]],0)</f>
        <v>35.770000000000003</v>
      </c>
      <c r="T8017" s="4" t="str">
        <f>IF(Table1[[#This Row],[Profit per unit]]&gt;$V$8,"Premium","Mass")</f>
        <v>Mass</v>
      </c>
      <c r="U8017" s="4"/>
    </row>
    <row r="8018" spans="2:21" ht="14.25" customHeight="1" x14ac:dyDescent="0.3">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c r="O8018" s="4" t="str">
        <f>TEXT(Table1[[#This Row],[Invoice Date]],"mmm")</f>
        <v>Apr</v>
      </c>
      <c r="P8018" s="4">
        <f>YEAR(Table1[[#This Row],[Invoice Date]])</f>
        <v>2021</v>
      </c>
      <c r="Q8018" s="4">
        <f>IFERROR(Table1[[#This Row],[Total Sales]]/Table1[[#This Row],[Units Sold]],4)</f>
        <v>32</v>
      </c>
      <c r="R8018" s="4">
        <f>IFERROR(Table1[[#This Row],[Operating Profit]]/Table1[[#This Row],[Units Sold]],0)</f>
        <v>15.040000000000001</v>
      </c>
      <c r="S8018" s="4">
        <f>IFERROR((Table1[[#This Row],[Total Sales]]-Table1[[#This Row],[Operating Profit]])/Table1[[#This Row],[Units Sold]],0)</f>
        <v>16.959999999999997</v>
      </c>
      <c r="T8018" s="4" t="str">
        <f>IF(Table1[[#This Row],[Profit per unit]]&gt;$V$8,"Premium","Mass")</f>
        <v>Mass</v>
      </c>
      <c r="U8018" s="4"/>
    </row>
    <row r="8019" spans="2:21" ht="14.25" customHeight="1" x14ac:dyDescent="0.3">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c r="O8019" s="4" t="str">
        <f>TEXT(Table1[[#This Row],[Invoice Date]],"mmm")</f>
        <v>Apr</v>
      </c>
      <c r="P8019" s="4">
        <f>YEAR(Table1[[#This Row],[Invoice Date]])</f>
        <v>2021</v>
      </c>
      <c r="Q8019" s="4">
        <f>IFERROR(Table1[[#This Row],[Total Sales]]/Table1[[#This Row],[Units Sold]],4)</f>
        <v>34</v>
      </c>
      <c r="R8019" s="4">
        <f>IFERROR(Table1[[#This Row],[Operating Profit]]/Table1[[#This Row],[Units Sold]],0)</f>
        <v>10.199999999999999</v>
      </c>
      <c r="S8019" s="4">
        <f>IFERROR((Table1[[#This Row],[Total Sales]]-Table1[[#This Row],[Operating Profit]])/Table1[[#This Row],[Units Sold]],0)</f>
        <v>23.8</v>
      </c>
      <c r="T8019" s="4" t="str">
        <f>IF(Table1[[#This Row],[Profit per unit]]&gt;$V$8,"Premium","Mass")</f>
        <v>Mass</v>
      </c>
      <c r="U8019" s="4"/>
    </row>
    <row r="8020" spans="2:21" ht="14.25" customHeight="1" x14ac:dyDescent="0.3">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c r="O8020" s="4" t="str">
        <f>TEXT(Table1[[#This Row],[Invoice Date]],"mmm")</f>
        <v>Apr</v>
      </c>
      <c r="P8020" s="4">
        <f>YEAR(Table1[[#This Row],[Invoice Date]])</f>
        <v>2021</v>
      </c>
      <c r="Q8020" s="4">
        <f>IFERROR(Table1[[#This Row],[Total Sales]]/Table1[[#This Row],[Units Sold]],4)</f>
        <v>36</v>
      </c>
      <c r="R8020" s="4">
        <f>IFERROR(Table1[[#This Row],[Operating Profit]]/Table1[[#This Row],[Units Sold]],0)</f>
        <v>16.2</v>
      </c>
      <c r="S8020" s="4">
        <f>IFERROR((Table1[[#This Row],[Total Sales]]-Table1[[#This Row],[Operating Profit]])/Table1[[#This Row],[Units Sold]],0)</f>
        <v>19.8</v>
      </c>
      <c r="T8020" s="4" t="str">
        <f>IF(Table1[[#This Row],[Profit per unit]]&gt;$V$8,"Premium","Mass")</f>
        <v>Mass</v>
      </c>
      <c r="U8020" s="4"/>
    </row>
    <row r="8021" spans="2:21" ht="14.25" customHeight="1" x14ac:dyDescent="0.3">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c r="O8021" s="4" t="str">
        <f>TEXT(Table1[[#This Row],[Invoice Date]],"mmm")</f>
        <v>Apr</v>
      </c>
      <c r="P8021" s="4">
        <f>YEAR(Table1[[#This Row],[Invoice Date]])</f>
        <v>2021</v>
      </c>
      <c r="Q8021" s="4">
        <f>IFERROR(Table1[[#This Row],[Total Sales]]/Table1[[#This Row],[Units Sold]],4)</f>
        <v>33</v>
      </c>
      <c r="R8021" s="4">
        <f>IFERROR(Table1[[#This Row],[Operating Profit]]/Table1[[#This Row],[Units Sold]],0)</f>
        <v>12.540000000000001</v>
      </c>
      <c r="S8021" s="4">
        <f>IFERROR((Table1[[#This Row],[Total Sales]]-Table1[[#This Row],[Operating Profit]])/Table1[[#This Row],[Units Sold]],0)</f>
        <v>20.459999999999997</v>
      </c>
      <c r="T8021" s="4" t="str">
        <f>IF(Table1[[#This Row],[Profit per unit]]&gt;$V$8,"Premium","Mass")</f>
        <v>Mass</v>
      </c>
      <c r="U8021" s="4"/>
    </row>
    <row r="8022" spans="2:21" ht="14.25" customHeight="1" x14ac:dyDescent="0.3">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c r="O8022" s="4" t="str">
        <f>TEXT(Table1[[#This Row],[Invoice Date]],"mmm")</f>
        <v>Apr</v>
      </c>
      <c r="P8022" s="4">
        <f>YEAR(Table1[[#This Row],[Invoice Date]])</f>
        <v>2021</v>
      </c>
      <c r="Q8022" s="4">
        <f>IFERROR(Table1[[#This Row],[Total Sales]]/Table1[[#This Row],[Units Sold]],4)</f>
        <v>38</v>
      </c>
      <c r="R8022" s="4">
        <f>IFERROR(Table1[[#This Row],[Operating Profit]]/Table1[[#This Row],[Units Sold]],0)</f>
        <v>22.420000000000005</v>
      </c>
      <c r="S8022" s="4">
        <f>IFERROR((Table1[[#This Row],[Total Sales]]-Table1[[#This Row],[Operating Profit]])/Table1[[#This Row],[Units Sold]],0)</f>
        <v>15.579999999999995</v>
      </c>
      <c r="T8022" s="4" t="str">
        <f>IF(Table1[[#This Row],[Profit per unit]]&gt;$V$8,"Premium","Mass")</f>
        <v>Mass</v>
      </c>
      <c r="U8022" s="4"/>
    </row>
    <row r="8023" spans="2:21" ht="14.25" customHeight="1" x14ac:dyDescent="0.3">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c r="O8023" s="4" t="str">
        <f>TEXT(Table1[[#This Row],[Invoice Date]],"mmm")</f>
        <v>Apr</v>
      </c>
      <c r="P8023" s="4">
        <f>YEAR(Table1[[#This Row],[Invoice Date]])</f>
        <v>2021</v>
      </c>
      <c r="Q8023" s="4">
        <f>IFERROR(Table1[[#This Row],[Total Sales]]/Table1[[#This Row],[Units Sold]],4)</f>
        <v>43</v>
      </c>
      <c r="R8023" s="4">
        <f>IFERROR(Table1[[#This Row],[Operating Profit]]/Table1[[#This Row],[Units Sold]],0)</f>
        <v>9.4599999999999991</v>
      </c>
      <c r="S8023" s="4">
        <f>IFERROR((Table1[[#This Row],[Total Sales]]-Table1[[#This Row],[Operating Profit]])/Table1[[#This Row],[Units Sold]],0)</f>
        <v>33.54</v>
      </c>
      <c r="T8023" s="4" t="str">
        <f>IF(Table1[[#This Row],[Profit per unit]]&gt;$V$8,"Premium","Mass")</f>
        <v>Mass</v>
      </c>
      <c r="U8023" s="4"/>
    </row>
    <row r="8024" spans="2:21" ht="14.25" customHeight="1" x14ac:dyDescent="0.3">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c r="O8024" s="4" t="str">
        <f>TEXT(Table1[[#This Row],[Invoice Date]],"mmm")</f>
        <v>Apr</v>
      </c>
      <c r="P8024" s="4">
        <f>YEAR(Table1[[#This Row],[Invoice Date]])</f>
        <v>2021</v>
      </c>
      <c r="Q8024" s="4">
        <f>IFERROR(Table1[[#This Row],[Total Sales]]/Table1[[#This Row],[Units Sold]],4)</f>
        <v>36</v>
      </c>
      <c r="R8024" s="4">
        <f>IFERROR(Table1[[#This Row],[Operating Profit]]/Table1[[#This Row],[Units Sold]],0)</f>
        <v>15.840000000000002</v>
      </c>
      <c r="S8024" s="4">
        <f>IFERROR((Table1[[#This Row],[Total Sales]]-Table1[[#This Row],[Operating Profit]])/Table1[[#This Row],[Units Sold]],0)</f>
        <v>20.16</v>
      </c>
      <c r="T8024" s="4" t="str">
        <f>IF(Table1[[#This Row],[Profit per unit]]&gt;$V$8,"Premium","Mass")</f>
        <v>Mass</v>
      </c>
      <c r="U8024" s="4"/>
    </row>
    <row r="8025" spans="2:21" ht="14.25" customHeight="1" x14ac:dyDescent="0.3">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c r="O8025" s="4" t="str">
        <f>TEXT(Table1[[#This Row],[Invoice Date]],"mmm")</f>
        <v>Apr</v>
      </c>
      <c r="P8025" s="4">
        <f>YEAR(Table1[[#This Row],[Invoice Date]])</f>
        <v>2021</v>
      </c>
      <c r="Q8025" s="4">
        <f>IFERROR(Table1[[#This Row],[Total Sales]]/Table1[[#This Row],[Units Sold]],4)</f>
        <v>35</v>
      </c>
      <c r="R8025" s="4">
        <f>IFERROR(Table1[[#This Row],[Operating Profit]]/Table1[[#This Row],[Units Sold]],0)</f>
        <v>10.5</v>
      </c>
      <c r="S8025" s="4">
        <f>IFERROR((Table1[[#This Row],[Total Sales]]-Table1[[#This Row],[Operating Profit]])/Table1[[#This Row],[Units Sold]],0)</f>
        <v>24.5</v>
      </c>
      <c r="T8025" s="4" t="str">
        <f>IF(Table1[[#This Row],[Profit per unit]]&gt;$V$8,"Premium","Mass")</f>
        <v>Mass</v>
      </c>
      <c r="U8025" s="4"/>
    </row>
    <row r="8026" spans="2:21" ht="14.25" customHeight="1" x14ac:dyDescent="0.3">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c r="O8026" s="4" t="str">
        <f>TEXT(Table1[[#This Row],[Invoice Date]],"mmm")</f>
        <v>Apr</v>
      </c>
      <c r="P8026" s="4">
        <f>YEAR(Table1[[#This Row],[Invoice Date]])</f>
        <v>2021</v>
      </c>
      <c r="Q8026" s="4">
        <f>IFERROR(Table1[[#This Row],[Total Sales]]/Table1[[#This Row],[Units Sold]],4)</f>
        <v>35</v>
      </c>
      <c r="R8026" s="4">
        <f>IFERROR(Table1[[#This Row],[Operating Profit]]/Table1[[#This Row],[Units Sold]],0)</f>
        <v>14.700000000000001</v>
      </c>
      <c r="S8026" s="4">
        <f>IFERROR((Table1[[#This Row],[Total Sales]]-Table1[[#This Row],[Operating Profit]])/Table1[[#This Row],[Units Sold]],0)</f>
        <v>20.299999999999997</v>
      </c>
      <c r="T8026" s="4" t="str">
        <f>IF(Table1[[#This Row],[Profit per unit]]&gt;$V$8,"Premium","Mass")</f>
        <v>Mass</v>
      </c>
      <c r="U8026" s="4"/>
    </row>
    <row r="8027" spans="2:21" ht="14.25" customHeight="1" x14ac:dyDescent="0.3">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c r="O8027" s="4" t="str">
        <f>TEXT(Table1[[#This Row],[Invoice Date]],"mmm")</f>
        <v>Apr</v>
      </c>
      <c r="P8027" s="4">
        <f>YEAR(Table1[[#This Row],[Invoice Date]])</f>
        <v>2021</v>
      </c>
      <c r="Q8027" s="4">
        <f>IFERROR(Table1[[#This Row],[Total Sales]]/Table1[[#This Row],[Units Sold]],4)</f>
        <v>32</v>
      </c>
      <c r="R8027" s="4">
        <f>IFERROR(Table1[[#This Row],[Operating Profit]]/Table1[[#This Row],[Units Sold]],0)</f>
        <v>11.84</v>
      </c>
      <c r="S8027" s="4">
        <f>IFERROR((Table1[[#This Row],[Total Sales]]-Table1[[#This Row],[Operating Profit]])/Table1[[#This Row],[Units Sold]],0)</f>
        <v>20.16</v>
      </c>
      <c r="T8027" s="4" t="str">
        <f>IF(Table1[[#This Row],[Profit per unit]]&gt;$V$8,"Premium","Mass")</f>
        <v>Mass</v>
      </c>
      <c r="U8027" s="4"/>
    </row>
    <row r="8028" spans="2:21" ht="14.25" customHeight="1" x14ac:dyDescent="0.3">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c r="O8028" s="4" t="str">
        <f>TEXT(Table1[[#This Row],[Invoice Date]],"mmm")</f>
        <v>Apr</v>
      </c>
      <c r="P8028" s="4">
        <f>YEAR(Table1[[#This Row],[Invoice Date]])</f>
        <v>2021</v>
      </c>
      <c r="Q8028" s="4">
        <f>IFERROR(Table1[[#This Row],[Total Sales]]/Table1[[#This Row],[Units Sold]],4)</f>
        <v>39</v>
      </c>
      <c r="R8028" s="4">
        <f>IFERROR(Table1[[#This Row],[Operating Profit]]/Table1[[#This Row],[Units Sold]],0)</f>
        <v>23.400000000000002</v>
      </c>
      <c r="S8028" s="4">
        <f>IFERROR((Table1[[#This Row],[Total Sales]]-Table1[[#This Row],[Operating Profit]])/Table1[[#This Row],[Units Sold]],0)</f>
        <v>15.599999999999998</v>
      </c>
      <c r="T8028" s="4" t="str">
        <f>IF(Table1[[#This Row],[Profit per unit]]&gt;$V$8,"Premium","Mass")</f>
        <v>Mass</v>
      </c>
      <c r="U8028" s="4"/>
    </row>
    <row r="8029" spans="2:21" ht="14.25" customHeight="1" x14ac:dyDescent="0.3">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c r="O8029" s="4" t="str">
        <f>TEXT(Table1[[#This Row],[Invoice Date]],"mmm")</f>
        <v>Apr</v>
      </c>
      <c r="P8029" s="4">
        <f>YEAR(Table1[[#This Row],[Invoice Date]])</f>
        <v>2021</v>
      </c>
      <c r="Q8029" s="4">
        <f>IFERROR(Table1[[#This Row],[Total Sales]]/Table1[[#This Row],[Units Sold]],4)</f>
        <v>48</v>
      </c>
      <c r="R8029" s="4">
        <f>IFERROR(Table1[[#This Row],[Operating Profit]]/Table1[[#This Row],[Units Sold]],0)</f>
        <v>10.56</v>
      </c>
      <c r="S8029" s="4">
        <f>IFERROR((Table1[[#This Row],[Total Sales]]-Table1[[#This Row],[Operating Profit]])/Table1[[#This Row],[Units Sold]],0)</f>
        <v>37.44</v>
      </c>
      <c r="T8029" s="4" t="str">
        <f>IF(Table1[[#This Row],[Profit per unit]]&gt;$V$8,"Premium","Mass")</f>
        <v>Mass</v>
      </c>
      <c r="U8029" s="4"/>
    </row>
    <row r="8030" spans="2:21" ht="14.25" customHeight="1" x14ac:dyDescent="0.3">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c r="O8030" s="4" t="str">
        <f>TEXT(Table1[[#This Row],[Invoice Date]],"mmm")</f>
        <v>Apr</v>
      </c>
      <c r="P8030" s="4">
        <f>YEAR(Table1[[#This Row],[Invoice Date]])</f>
        <v>2021</v>
      </c>
      <c r="Q8030" s="4">
        <f>IFERROR(Table1[[#This Row],[Total Sales]]/Table1[[#This Row],[Units Sold]],4)</f>
        <v>30</v>
      </c>
      <c r="R8030" s="4">
        <f>IFERROR(Table1[[#This Row],[Operating Profit]]/Table1[[#This Row],[Units Sold]],0)</f>
        <v>14.100000000000001</v>
      </c>
      <c r="S8030" s="4">
        <f>IFERROR((Table1[[#This Row],[Total Sales]]-Table1[[#This Row],[Operating Profit]])/Table1[[#This Row],[Units Sold]],0)</f>
        <v>15.9</v>
      </c>
      <c r="T8030" s="4" t="str">
        <f>IF(Table1[[#This Row],[Profit per unit]]&gt;$V$8,"Premium","Mass")</f>
        <v>Mass</v>
      </c>
      <c r="U8030" s="4"/>
    </row>
    <row r="8031" spans="2:21" ht="14.25" customHeight="1" x14ac:dyDescent="0.3">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c r="O8031" s="4" t="str">
        <f>TEXT(Table1[[#This Row],[Invoice Date]],"mmm")</f>
        <v>Apr</v>
      </c>
      <c r="P8031" s="4">
        <f>YEAR(Table1[[#This Row],[Invoice Date]])</f>
        <v>2021</v>
      </c>
      <c r="Q8031" s="4">
        <f>IFERROR(Table1[[#This Row],[Total Sales]]/Table1[[#This Row],[Units Sold]],4)</f>
        <v>37</v>
      </c>
      <c r="R8031" s="4">
        <f>IFERROR(Table1[[#This Row],[Operating Profit]]/Table1[[#This Row],[Units Sold]],0)</f>
        <v>10.73</v>
      </c>
      <c r="S8031" s="4">
        <f>IFERROR((Table1[[#This Row],[Total Sales]]-Table1[[#This Row],[Operating Profit]])/Table1[[#This Row],[Units Sold]],0)</f>
        <v>26.270000000000003</v>
      </c>
      <c r="T8031" s="4" t="str">
        <f>IF(Table1[[#This Row],[Profit per unit]]&gt;$V$8,"Premium","Mass")</f>
        <v>Mass</v>
      </c>
      <c r="U8031" s="4"/>
    </row>
    <row r="8032" spans="2:21" ht="14.25" customHeight="1" x14ac:dyDescent="0.3">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c r="O8032" s="4" t="str">
        <f>TEXT(Table1[[#This Row],[Invoice Date]],"mmm")</f>
        <v>Apr</v>
      </c>
      <c r="P8032" s="4">
        <f>YEAR(Table1[[#This Row],[Invoice Date]])</f>
        <v>2021</v>
      </c>
      <c r="Q8032" s="4">
        <f>IFERROR(Table1[[#This Row],[Total Sales]]/Table1[[#This Row],[Units Sold]],4)</f>
        <v>33</v>
      </c>
      <c r="R8032" s="4">
        <f>IFERROR(Table1[[#This Row],[Operating Profit]]/Table1[[#This Row],[Units Sold]],0)</f>
        <v>15.180000000000001</v>
      </c>
      <c r="S8032" s="4">
        <f>IFERROR((Table1[[#This Row],[Total Sales]]-Table1[[#This Row],[Operating Profit]])/Table1[[#This Row],[Units Sold]],0)</f>
        <v>17.819999999999997</v>
      </c>
      <c r="T8032" s="4" t="str">
        <f>IF(Table1[[#This Row],[Profit per unit]]&gt;$V$8,"Premium","Mass")</f>
        <v>Mass</v>
      </c>
      <c r="U8032" s="4"/>
    </row>
    <row r="8033" spans="2:21" ht="14.25" customHeight="1" x14ac:dyDescent="0.3">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c r="O8033" s="4" t="str">
        <f>TEXT(Table1[[#This Row],[Invoice Date]],"mmm")</f>
        <v>Apr</v>
      </c>
      <c r="P8033" s="4">
        <f>YEAR(Table1[[#This Row],[Invoice Date]])</f>
        <v>2021</v>
      </c>
      <c r="Q8033" s="4">
        <f>IFERROR(Table1[[#This Row],[Total Sales]]/Table1[[#This Row],[Units Sold]],4)</f>
        <v>29</v>
      </c>
      <c r="R8033" s="4">
        <f>IFERROR(Table1[[#This Row],[Operating Profit]]/Table1[[#This Row],[Units Sold]],0)</f>
        <v>11.6</v>
      </c>
      <c r="S8033" s="4">
        <f>IFERROR((Table1[[#This Row],[Total Sales]]-Table1[[#This Row],[Operating Profit]])/Table1[[#This Row],[Units Sold]],0)</f>
        <v>17.400000000000002</v>
      </c>
      <c r="T8033" s="4" t="str">
        <f>IF(Table1[[#This Row],[Profit per unit]]&gt;$V$8,"Premium","Mass")</f>
        <v>Mass</v>
      </c>
      <c r="U8033" s="4"/>
    </row>
    <row r="8034" spans="2:21" ht="14.25" customHeight="1" x14ac:dyDescent="0.3">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c r="O8034" s="4" t="str">
        <f>TEXT(Table1[[#This Row],[Invoice Date]],"mmm")</f>
        <v>Apr</v>
      </c>
      <c r="P8034" s="4">
        <f>YEAR(Table1[[#This Row],[Invoice Date]])</f>
        <v>2021</v>
      </c>
      <c r="Q8034" s="4">
        <f>IFERROR(Table1[[#This Row],[Total Sales]]/Table1[[#This Row],[Units Sold]],4)</f>
        <v>38</v>
      </c>
      <c r="R8034" s="4">
        <f>IFERROR(Table1[[#This Row],[Operating Profit]]/Table1[[#This Row],[Units Sold]],0)</f>
        <v>22.800000000000004</v>
      </c>
      <c r="S8034" s="4">
        <f>IFERROR((Table1[[#This Row],[Total Sales]]-Table1[[#This Row],[Operating Profit]])/Table1[[#This Row],[Units Sold]],0)</f>
        <v>15.199999999999998</v>
      </c>
      <c r="T8034" s="4" t="str">
        <f>IF(Table1[[#This Row],[Profit per unit]]&gt;$V$8,"Premium","Mass")</f>
        <v>Mass</v>
      </c>
      <c r="U8034" s="4"/>
    </row>
    <row r="8035" spans="2:21" ht="14.25" customHeight="1" x14ac:dyDescent="0.3">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c r="O8035" s="4" t="str">
        <f>TEXT(Table1[[#This Row],[Invoice Date]],"mmm")</f>
        <v>Apr</v>
      </c>
      <c r="P8035" s="4">
        <f>YEAR(Table1[[#This Row],[Invoice Date]])</f>
        <v>2021</v>
      </c>
      <c r="Q8035" s="4">
        <f>IFERROR(Table1[[#This Row],[Total Sales]]/Table1[[#This Row],[Units Sold]],4)</f>
        <v>51</v>
      </c>
      <c r="R8035" s="4">
        <f>IFERROR(Table1[[#This Row],[Operating Profit]]/Table1[[#This Row],[Units Sold]],0)</f>
        <v>11.73</v>
      </c>
      <c r="S8035" s="4">
        <f>IFERROR((Table1[[#This Row],[Total Sales]]-Table1[[#This Row],[Operating Profit]])/Table1[[#This Row],[Units Sold]],0)</f>
        <v>39.269999999999996</v>
      </c>
      <c r="T8035" s="4" t="str">
        <f>IF(Table1[[#This Row],[Profit per unit]]&gt;$V$8,"Premium","Mass")</f>
        <v>Mass</v>
      </c>
      <c r="U8035" s="4"/>
    </row>
    <row r="8036" spans="2:21" ht="14.25" customHeight="1" x14ac:dyDescent="0.3">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c r="O8036" s="4" t="str">
        <f>TEXT(Table1[[#This Row],[Invoice Date]],"mmm")</f>
        <v>May</v>
      </c>
      <c r="P8036" s="4">
        <f>YEAR(Table1[[#This Row],[Invoice Date]])</f>
        <v>2021</v>
      </c>
      <c r="Q8036" s="4">
        <f>IFERROR(Table1[[#This Row],[Total Sales]]/Table1[[#This Row],[Units Sold]],4)</f>
        <v>36</v>
      </c>
      <c r="R8036" s="4">
        <f>IFERROR(Table1[[#This Row],[Operating Profit]]/Table1[[#This Row],[Units Sold]],0)</f>
        <v>16.2</v>
      </c>
      <c r="S8036" s="4">
        <f>IFERROR((Table1[[#This Row],[Total Sales]]-Table1[[#This Row],[Operating Profit]])/Table1[[#This Row],[Units Sold]],0)</f>
        <v>19.8</v>
      </c>
      <c r="T8036" s="4" t="str">
        <f>IF(Table1[[#This Row],[Profit per unit]]&gt;$V$8,"Premium","Mass")</f>
        <v>Mass</v>
      </c>
      <c r="U8036" s="4"/>
    </row>
    <row r="8037" spans="2:21" ht="14.25" customHeight="1" x14ac:dyDescent="0.3">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c r="O8037" s="4" t="str">
        <f>TEXT(Table1[[#This Row],[Invoice Date]],"mmm")</f>
        <v>May</v>
      </c>
      <c r="P8037" s="4">
        <f>YEAR(Table1[[#This Row],[Invoice Date]])</f>
        <v>2021</v>
      </c>
      <c r="Q8037" s="4">
        <f>IFERROR(Table1[[#This Row],[Total Sales]]/Table1[[#This Row],[Units Sold]],4)</f>
        <v>41</v>
      </c>
      <c r="R8037" s="4">
        <f>IFERROR(Table1[[#This Row],[Operating Profit]]/Table1[[#This Row],[Units Sold]],0)</f>
        <v>12.71</v>
      </c>
      <c r="S8037" s="4">
        <f>IFERROR((Table1[[#This Row],[Total Sales]]-Table1[[#This Row],[Operating Profit]])/Table1[[#This Row],[Units Sold]],0)</f>
        <v>28.29</v>
      </c>
      <c r="T8037" s="4" t="str">
        <f>IF(Table1[[#This Row],[Profit per unit]]&gt;$V$8,"Premium","Mass")</f>
        <v>Mass</v>
      </c>
      <c r="U8037" s="4"/>
    </row>
    <row r="8038" spans="2:21" ht="14.25" customHeight="1" x14ac:dyDescent="0.3">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c r="O8038" s="4" t="str">
        <f>TEXT(Table1[[#This Row],[Invoice Date]],"mmm")</f>
        <v>May</v>
      </c>
      <c r="P8038" s="4">
        <f>YEAR(Table1[[#This Row],[Invoice Date]])</f>
        <v>2021</v>
      </c>
      <c r="Q8038" s="4">
        <f>IFERROR(Table1[[#This Row],[Total Sales]]/Table1[[#This Row],[Units Sold]],4)</f>
        <v>34</v>
      </c>
      <c r="R8038" s="4">
        <f>IFERROR(Table1[[#This Row],[Operating Profit]]/Table1[[#This Row],[Units Sold]],0)</f>
        <v>14.959999999999999</v>
      </c>
      <c r="S8038" s="4">
        <f>IFERROR((Table1[[#This Row],[Total Sales]]-Table1[[#This Row],[Operating Profit]])/Table1[[#This Row],[Units Sold]],0)</f>
        <v>19.040000000000003</v>
      </c>
      <c r="T8038" s="4" t="str">
        <f>IF(Table1[[#This Row],[Profit per unit]]&gt;$V$8,"Premium","Mass")</f>
        <v>Mass</v>
      </c>
      <c r="U8038" s="4"/>
    </row>
    <row r="8039" spans="2:21" ht="14.25" customHeight="1" x14ac:dyDescent="0.3">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c r="O8039" s="4" t="str">
        <f>TEXT(Table1[[#This Row],[Invoice Date]],"mmm")</f>
        <v>May</v>
      </c>
      <c r="P8039" s="4">
        <f>YEAR(Table1[[#This Row],[Invoice Date]])</f>
        <v>2021</v>
      </c>
      <c r="Q8039" s="4">
        <f>IFERROR(Table1[[#This Row],[Total Sales]]/Table1[[#This Row],[Units Sold]],4)</f>
        <v>36</v>
      </c>
      <c r="R8039" s="4">
        <f>IFERROR(Table1[[#This Row],[Operating Profit]]/Table1[[#This Row],[Units Sold]],0)</f>
        <v>13.68</v>
      </c>
      <c r="S8039" s="4">
        <f>IFERROR((Table1[[#This Row],[Total Sales]]-Table1[[#This Row],[Operating Profit]])/Table1[[#This Row],[Units Sold]],0)</f>
        <v>22.320000000000004</v>
      </c>
      <c r="T8039" s="4" t="str">
        <f>IF(Table1[[#This Row],[Profit per unit]]&gt;$V$8,"Premium","Mass")</f>
        <v>Mass</v>
      </c>
      <c r="U8039" s="4"/>
    </row>
    <row r="8040" spans="2:21" ht="14.25" customHeight="1" x14ac:dyDescent="0.3">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c r="O8040" s="4" t="str">
        <f>TEXT(Table1[[#This Row],[Invoice Date]],"mmm")</f>
        <v>May</v>
      </c>
      <c r="P8040" s="4">
        <f>YEAR(Table1[[#This Row],[Invoice Date]])</f>
        <v>2021</v>
      </c>
      <c r="Q8040" s="4">
        <f>IFERROR(Table1[[#This Row],[Total Sales]]/Table1[[#This Row],[Units Sold]],4)</f>
        <v>43</v>
      </c>
      <c r="R8040" s="4">
        <f>IFERROR(Table1[[#This Row],[Operating Profit]]/Table1[[#This Row],[Units Sold]],0)</f>
        <v>26.660000000000004</v>
      </c>
      <c r="S8040" s="4">
        <f>IFERROR((Table1[[#This Row],[Total Sales]]-Table1[[#This Row],[Operating Profit]])/Table1[[#This Row],[Units Sold]],0)</f>
        <v>16.339999999999996</v>
      </c>
      <c r="T8040" s="4" t="str">
        <f>IF(Table1[[#This Row],[Profit per unit]]&gt;$V$8,"Premium","Mass")</f>
        <v>Mass</v>
      </c>
      <c r="U8040" s="4"/>
    </row>
    <row r="8041" spans="2:21" ht="14.25" customHeight="1" x14ac:dyDescent="0.3">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c r="O8041" s="4" t="str">
        <f>TEXT(Table1[[#This Row],[Invoice Date]],"mmm")</f>
        <v>May</v>
      </c>
      <c r="P8041" s="4">
        <f>YEAR(Table1[[#This Row],[Invoice Date]])</f>
        <v>2021</v>
      </c>
      <c r="Q8041" s="4">
        <f>IFERROR(Table1[[#This Row],[Total Sales]]/Table1[[#This Row],[Units Sold]],4)</f>
        <v>46</v>
      </c>
      <c r="R8041" s="4">
        <f>IFERROR(Table1[[#This Row],[Operating Profit]]/Table1[[#This Row],[Units Sold]],0)</f>
        <v>10.58</v>
      </c>
      <c r="S8041" s="4">
        <f>IFERROR((Table1[[#This Row],[Total Sales]]-Table1[[#This Row],[Operating Profit]])/Table1[[#This Row],[Units Sold]],0)</f>
        <v>35.42</v>
      </c>
      <c r="T8041" s="4" t="str">
        <f>IF(Table1[[#This Row],[Profit per unit]]&gt;$V$8,"Premium","Mass")</f>
        <v>Mass</v>
      </c>
      <c r="U8041" s="4"/>
    </row>
    <row r="8042" spans="2:21" ht="14.25" customHeight="1" x14ac:dyDescent="0.3">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c r="O8042" s="4" t="str">
        <f>TEXT(Table1[[#This Row],[Invoice Date]],"mmm")</f>
        <v>May</v>
      </c>
      <c r="P8042" s="4">
        <f>YEAR(Table1[[#This Row],[Invoice Date]])</f>
        <v>2021</v>
      </c>
      <c r="Q8042" s="4">
        <f>IFERROR(Table1[[#This Row],[Total Sales]]/Table1[[#This Row],[Units Sold]],4)</f>
        <v>38</v>
      </c>
      <c r="R8042" s="4">
        <f>IFERROR(Table1[[#This Row],[Operating Profit]]/Table1[[#This Row],[Units Sold]],0)</f>
        <v>17.48</v>
      </c>
      <c r="S8042" s="4">
        <f>IFERROR((Table1[[#This Row],[Total Sales]]-Table1[[#This Row],[Operating Profit]])/Table1[[#This Row],[Units Sold]],0)</f>
        <v>20.52</v>
      </c>
      <c r="T8042" s="4" t="str">
        <f>IF(Table1[[#This Row],[Profit per unit]]&gt;$V$8,"Premium","Mass")</f>
        <v>Mass</v>
      </c>
      <c r="U8042" s="4"/>
    </row>
    <row r="8043" spans="2:21" ht="14.25" customHeight="1" x14ac:dyDescent="0.3">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c r="O8043" s="4" t="str">
        <f>TEXT(Table1[[#This Row],[Invoice Date]],"mmm")</f>
        <v>May</v>
      </c>
      <c r="P8043" s="4">
        <f>YEAR(Table1[[#This Row],[Invoice Date]])</f>
        <v>2021</v>
      </c>
      <c r="Q8043" s="4">
        <f>IFERROR(Table1[[#This Row],[Total Sales]]/Table1[[#This Row],[Units Sold]],4)</f>
        <v>39</v>
      </c>
      <c r="R8043" s="4">
        <f>IFERROR(Table1[[#This Row],[Operating Profit]]/Table1[[#This Row],[Units Sold]],0)</f>
        <v>10.530000000000001</v>
      </c>
      <c r="S8043" s="4">
        <f>IFERROR((Table1[[#This Row],[Total Sales]]-Table1[[#This Row],[Operating Profit]])/Table1[[#This Row],[Units Sold]],0)</f>
        <v>28.47</v>
      </c>
      <c r="T8043" s="4" t="str">
        <f>IF(Table1[[#This Row],[Profit per unit]]&gt;$V$8,"Premium","Mass")</f>
        <v>Mass</v>
      </c>
      <c r="U8043" s="4"/>
    </row>
    <row r="8044" spans="2:21" ht="14.25" customHeight="1" x14ac:dyDescent="0.3">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c r="O8044" s="4" t="str">
        <f>TEXT(Table1[[#This Row],[Invoice Date]],"mmm")</f>
        <v>May</v>
      </c>
      <c r="P8044" s="4">
        <f>YEAR(Table1[[#This Row],[Invoice Date]])</f>
        <v>2021</v>
      </c>
      <c r="Q8044" s="4">
        <f>IFERROR(Table1[[#This Row],[Total Sales]]/Table1[[#This Row],[Units Sold]],4)</f>
        <v>38</v>
      </c>
      <c r="R8044" s="4">
        <f>IFERROR(Table1[[#This Row],[Operating Profit]]/Table1[[#This Row],[Units Sold]],0)</f>
        <v>17.100000000000001</v>
      </c>
      <c r="S8044" s="4">
        <f>IFERROR((Table1[[#This Row],[Total Sales]]-Table1[[#This Row],[Operating Profit]])/Table1[[#This Row],[Units Sold]],0)</f>
        <v>20.9</v>
      </c>
      <c r="T8044" s="4" t="str">
        <f>IF(Table1[[#This Row],[Profit per unit]]&gt;$V$8,"Premium","Mass")</f>
        <v>Mass</v>
      </c>
      <c r="U8044" s="4"/>
    </row>
    <row r="8045" spans="2:21" ht="14.25" customHeight="1" x14ac:dyDescent="0.3">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c r="O8045" s="4" t="str">
        <f>TEXT(Table1[[#This Row],[Invoice Date]],"mmm")</f>
        <v>May</v>
      </c>
      <c r="P8045" s="4">
        <f>YEAR(Table1[[#This Row],[Invoice Date]])</f>
        <v>2021</v>
      </c>
      <c r="Q8045" s="4">
        <f>IFERROR(Table1[[#This Row],[Total Sales]]/Table1[[#This Row],[Units Sold]],4)</f>
        <v>39</v>
      </c>
      <c r="R8045" s="4">
        <f>IFERROR(Table1[[#This Row],[Operating Profit]]/Table1[[#This Row],[Units Sold]],0)</f>
        <v>15.599999999999998</v>
      </c>
      <c r="S8045" s="4">
        <f>IFERROR((Table1[[#This Row],[Total Sales]]-Table1[[#This Row],[Operating Profit]])/Table1[[#This Row],[Units Sold]],0)</f>
        <v>23.4</v>
      </c>
      <c r="T8045" s="4" t="str">
        <f>IF(Table1[[#This Row],[Profit per unit]]&gt;$V$8,"Premium","Mass")</f>
        <v>Mass</v>
      </c>
      <c r="U8045" s="4"/>
    </row>
    <row r="8046" spans="2:21" ht="14.25" customHeight="1" x14ac:dyDescent="0.3">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c r="O8046" s="4" t="str">
        <f>TEXT(Table1[[#This Row],[Invoice Date]],"mmm")</f>
        <v>May</v>
      </c>
      <c r="P8046" s="4">
        <f>YEAR(Table1[[#This Row],[Invoice Date]])</f>
        <v>2021</v>
      </c>
      <c r="Q8046" s="4">
        <f>IFERROR(Table1[[#This Row],[Total Sales]]/Table1[[#This Row],[Units Sold]],4)</f>
        <v>44</v>
      </c>
      <c r="R8046" s="4">
        <f>IFERROR(Table1[[#This Row],[Operating Profit]]/Table1[[#This Row],[Units Sold]],0)</f>
        <v>27.280000000000008</v>
      </c>
      <c r="S8046" s="4">
        <f>IFERROR((Table1[[#This Row],[Total Sales]]-Table1[[#This Row],[Operating Profit]])/Table1[[#This Row],[Units Sold]],0)</f>
        <v>16.719999999999992</v>
      </c>
      <c r="T8046" s="4" t="str">
        <f>IF(Table1[[#This Row],[Profit per unit]]&gt;$V$8,"Premium","Mass")</f>
        <v>Mass</v>
      </c>
      <c r="U8046" s="4"/>
    </row>
    <row r="8047" spans="2:21" ht="14.25" customHeight="1" x14ac:dyDescent="0.3">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c r="O8047" s="4" t="str">
        <f>TEXT(Table1[[#This Row],[Invoice Date]],"mmm")</f>
        <v>May</v>
      </c>
      <c r="P8047" s="4">
        <f>YEAR(Table1[[#This Row],[Invoice Date]])</f>
        <v>2021</v>
      </c>
      <c r="Q8047" s="4">
        <f>IFERROR(Table1[[#This Row],[Total Sales]]/Table1[[#This Row],[Units Sold]],4)</f>
        <v>49</v>
      </c>
      <c r="R8047" s="4">
        <f>IFERROR(Table1[[#This Row],[Operating Profit]]/Table1[[#This Row],[Units Sold]],0)</f>
        <v>10.780000000000001</v>
      </c>
      <c r="S8047" s="4">
        <f>IFERROR((Table1[[#This Row],[Total Sales]]-Table1[[#This Row],[Operating Profit]])/Table1[[#This Row],[Units Sold]],0)</f>
        <v>38.22</v>
      </c>
      <c r="T8047" s="4" t="str">
        <f>IF(Table1[[#This Row],[Profit per unit]]&gt;$V$8,"Premium","Mass")</f>
        <v>Mass</v>
      </c>
      <c r="U8047" s="4"/>
    </row>
    <row r="8048" spans="2:21" ht="14.25" customHeight="1" x14ac:dyDescent="0.3">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c r="O8048" s="4" t="str">
        <f>TEXT(Table1[[#This Row],[Invoice Date]],"mmm")</f>
        <v>May</v>
      </c>
      <c r="P8048" s="4">
        <f>YEAR(Table1[[#This Row],[Invoice Date]])</f>
        <v>2021</v>
      </c>
      <c r="Q8048" s="4">
        <f>IFERROR(Table1[[#This Row],[Total Sales]]/Table1[[#This Row],[Units Sold]],4)</f>
        <v>36</v>
      </c>
      <c r="R8048" s="4">
        <f>IFERROR(Table1[[#This Row],[Operating Profit]]/Table1[[#This Row],[Units Sold]],0)</f>
        <v>16.920000000000002</v>
      </c>
      <c r="S8048" s="4">
        <f>IFERROR((Table1[[#This Row],[Total Sales]]-Table1[[#This Row],[Operating Profit]])/Table1[[#This Row],[Units Sold]],0)</f>
        <v>19.079999999999998</v>
      </c>
      <c r="T8048" s="4" t="str">
        <f>IF(Table1[[#This Row],[Profit per unit]]&gt;$V$8,"Premium","Mass")</f>
        <v>Mass</v>
      </c>
      <c r="U8048" s="4"/>
    </row>
    <row r="8049" spans="2:21" ht="14.25" customHeight="1" x14ac:dyDescent="0.3">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c r="O8049" s="4" t="str">
        <f>TEXT(Table1[[#This Row],[Invoice Date]],"mmm")</f>
        <v>May</v>
      </c>
      <c r="P8049" s="4">
        <f>YEAR(Table1[[#This Row],[Invoice Date]])</f>
        <v>2021</v>
      </c>
      <c r="Q8049" s="4">
        <f>IFERROR(Table1[[#This Row],[Total Sales]]/Table1[[#This Row],[Units Sold]],4)</f>
        <v>43</v>
      </c>
      <c r="R8049" s="4">
        <f>IFERROR(Table1[[#This Row],[Operating Profit]]/Table1[[#This Row],[Units Sold]],0)</f>
        <v>12.9</v>
      </c>
      <c r="S8049" s="4">
        <f>IFERROR((Table1[[#This Row],[Total Sales]]-Table1[[#This Row],[Operating Profit]])/Table1[[#This Row],[Units Sold]],0)</f>
        <v>30.099999999999998</v>
      </c>
      <c r="T8049" s="4" t="str">
        <f>IF(Table1[[#This Row],[Profit per unit]]&gt;$V$8,"Premium","Mass")</f>
        <v>Mass</v>
      </c>
      <c r="U8049" s="4"/>
    </row>
    <row r="8050" spans="2:21" ht="14.25" customHeight="1" x14ac:dyDescent="0.3">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c r="O8050" s="4" t="str">
        <f>TEXT(Table1[[#This Row],[Invoice Date]],"mmm")</f>
        <v>May</v>
      </c>
      <c r="P8050" s="4">
        <f>YEAR(Table1[[#This Row],[Invoice Date]])</f>
        <v>2021</v>
      </c>
      <c r="Q8050" s="4">
        <f>IFERROR(Table1[[#This Row],[Total Sales]]/Table1[[#This Row],[Units Sold]],4)</f>
        <v>33</v>
      </c>
      <c r="R8050" s="4">
        <f>IFERROR(Table1[[#This Row],[Operating Profit]]/Table1[[#This Row],[Units Sold]],0)</f>
        <v>13.860000000000001</v>
      </c>
      <c r="S8050" s="4">
        <f>IFERROR((Table1[[#This Row],[Total Sales]]-Table1[[#This Row],[Operating Profit]])/Table1[[#This Row],[Units Sold]],0)</f>
        <v>19.14</v>
      </c>
      <c r="T8050" s="4" t="str">
        <f>IF(Table1[[#This Row],[Profit per unit]]&gt;$V$8,"Premium","Mass")</f>
        <v>Mass</v>
      </c>
      <c r="U8050" s="4"/>
    </row>
    <row r="8051" spans="2:21" ht="14.25" customHeight="1" x14ac:dyDescent="0.3">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c r="O8051" s="4" t="str">
        <f>TEXT(Table1[[#This Row],[Invoice Date]],"mmm")</f>
        <v>May</v>
      </c>
      <c r="P8051" s="4">
        <f>YEAR(Table1[[#This Row],[Invoice Date]])</f>
        <v>2021</v>
      </c>
      <c r="Q8051" s="4">
        <f>IFERROR(Table1[[#This Row],[Total Sales]]/Table1[[#This Row],[Units Sold]],4)</f>
        <v>33</v>
      </c>
      <c r="R8051" s="4">
        <f>IFERROR(Table1[[#This Row],[Operating Profit]]/Table1[[#This Row],[Units Sold]],0)</f>
        <v>13.86</v>
      </c>
      <c r="S8051" s="4">
        <f>IFERROR((Table1[[#This Row],[Total Sales]]-Table1[[#This Row],[Operating Profit]])/Table1[[#This Row],[Units Sold]],0)</f>
        <v>19.14</v>
      </c>
      <c r="T8051" s="4" t="str">
        <f>IF(Table1[[#This Row],[Profit per unit]]&gt;$V$8,"Premium","Mass")</f>
        <v>Mass</v>
      </c>
      <c r="U8051" s="4"/>
    </row>
    <row r="8052" spans="2:21" ht="14.25" customHeight="1" x14ac:dyDescent="0.3">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c r="O8052" s="4" t="str">
        <f>TEXT(Table1[[#This Row],[Invoice Date]],"mmm")</f>
        <v>May</v>
      </c>
      <c r="P8052" s="4">
        <f>YEAR(Table1[[#This Row],[Invoice Date]])</f>
        <v>2021</v>
      </c>
      <c r="Q8052" s="4">
        <f>IFERROR(Table1[[#This Row],[Total Sales]]/Table1[[#This Row],[Units Sold]],4)</f>
        <v>46</v>
      </c>
      <c r="R8052" s="4">
        <f>IFERROR(Table1[[#This Row],[Operating Profit]]/Table1[[#This Row],[Units Sold]],0)</f>
        <v>28.520000000000003</v>
      </c>
      <c r="S8052" s="4">
        <f>IFERROR((Table1[[#This Row],[Total Sales]]-Table1[[#This Row],[Operating Profit]])/Table1[[#This Row],[Units Sold]],0)</f>
        <v>17.479999999999997</v>
      </c>
      <c r="T8052" s="4" t="str">
        <f>IF(Table1[[#This Row],[Profit per unit]]&gt;$V$8,"Premium","Mass")</f>
        <v>Mass</v>
      </c>
      <c r="U8052" s="4"/>
    </row>
    <row r="8053" spans="2:21" ht="14.25" customHeight="1" x14ac:dyDescent="0.3">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c r="O8053" s="4" t="str">
        <f>TEXT(Table1[[#This Row],[Invoice Date]],"mmm")</f>
        <v>May</v>
      </c>
      <c r="P8053" s="4">
        <f>YEAR(Table1[[#This Row],[Invoice Date]])</f>
        <v>2021</v>
      </c>
      <c r="Q8053" s="4">
        <f>IFERROR(Table1[[#This Row],[Total Sales]]/Table1[[#This Row],[Units Sold]],4)</f>
        <v>46</v>
      </c>
      <c r="R8053" s="4">
        <f>IFERROR(Table1[[#This Row],[Operating Profit]]/Table1[[#This Row],[Units Sold]],0)</f>
        <v>11.040000000000001</v>
      </c>
      <c r="S8053" s="4">
        <f>IFERROR((Table1[[#This Row],[Total Sales]]-Table1[[#This Row],[Operating Profit]])/Table1[[#This Row],[Units Sold]],0)</f>
        <v>34.96</v>
      </c>
      <c r="T8053" s="4" t="str">
        <f>IF(Table1[[#This Row],[Profit per unit]]&gt;$V$8,"Premium","Mass")</f>
        <v>Mass</v>
      </c>
      <c r="U8053" s="4"/>
    </row>
    <row r="8054" spans="2:21" ht="14.25" customHeight="1" x14ac:dyDescent="0.3">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c r="O8054" s="4" t="str">
        <f>TEXT(Table1[[#This Row],[Invoice Date]],"mmm")</f>
        <v>May</v>
      </c>
      <c r="P8054" s="4">
        <f>YEAR(Table1[[#This Row],[Invoice Date]])</f>
        <v>2021</v>
      </c>
      <c r="Q8054" s="4">
        <f>IFERROR(Table1[[#This Row],[Total Sales]]/Table1[[#This Row],[Units Sold]],4)</f>
        <v>40</v>
      </c>
      <c r="R8054" s="4">
        <f>IFERROR(Table1[[#This Row],[Operating Profit]]/Table1[[#This Row],[Units Sold]],0)</f>
        <v>18.400000000000002</v>
      </c>
      <c r="S8054" s="4">
        <f>IFERROR((Table1[[#This Row],[Total Sales]]-Table1[[#This Row],[Operating Profit]])/Table1[[#This Row],[Units Sold]],0)</f>
        <v>21.599999999999998</v>
      </c>
      <c r="T8054" s="4" t="str">
        <f>IF(Table1[[#This Row],[Profit per unit]]&gt;$V$8,"Premium","Mass")</f>
        <v>Mass</v>
      </c>
      <c r="U8054" s="4"/>
    </row>
    <row r="8055" spans="2:21" ht="14.25" customHeight="1" x14ac:dyDescent="0.3">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c r="O8055" s="4" t="str">
        <f>TEXT(Table1[[#This Row],[Invoice Date]],"mmm")</f>
        <v>May</v>
      </c>
      <c r="P8055" s="4">
        <f>YEAR(Table1[[#This Row],[Invoice Date]])</f>
        <v>2021</v>
      </c>
      <c r="Q8055" s="4">
        <f>IFERROR(Table1[[#This Row],[Total Sales]]/Table1[[#This Row],[Units Sold]],4)</f>
        <v>42</v>
      </c>
      <c r="R8055" s="4">
        <f>IFERROR(Table1[[#This Row],[Operating Profit]]/Table1[[#This Row],[Units Sold]],0)</f>
        <v>12.6</v>
      </c>
      <c r="S8055" s="4">
        <f>IFERROR((Table1[[#This Row],[Total Sales]]-Table1[[#This Row],[Operating Profit]])/Table1[[#This Row],[Units Sold]],0)</f>
        <v>29.400000000000002</v>
      </c>
      <c r="T8055" s="4" t="str">
        <f>IF(Table1[[#This Row],[Profit per unit]]&gt;$V$8,"Premium","Mass")</f>
        <v>Mass</v>
      </c>
      <c r="U8055" s="4"/>
    </row>
    <row r="8056" spans="2:21" ht="14.25" customHeight="1" x14ac:dyDescent="0.3">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c r="O8056" s="4" t="str">
        <f>TEXT(Table1[[#This Row],[Invoice Date]],"mmm")</f>
        <v>May</v>
      </c>
      <c r="P8056" s="4">
        <f>YEAR(Table1[[#This Row],[Invoice Date]])</f>
        <v>2021</v>
      </c>
      <c r="Q8056" s="4">
        <f>IFERROR(Table1[[#This Row],[Total Sales]]/Table1[[#This Row],[Units Sold]],4)</f>
        <v>35</v>
      </c>
      <c r="R8056" s="4">
        <f>IFERROR(Table1[[#This Row],[Operating Profit]]/Table1[[#This Row],[Units Sold]],0)</f>
        <v>16.100000000000001</v>
      </c>
      <c r="S8056" s="4">
        <f>IFERROR((Table1[[#This Row],[Total Sales]]-Table1[[#This Row],[Operating Profit]])/Table1[[#This Row],[Units Sold]],0)</f>
        <v>18.899999999999999</v>
      </c>
      <c r="T8056" s="4" t="str">
        <f>IF(Table1[[#This Row],[Profit per unit]]&gt;$V$8,"Premium","Mass")</f>
        <v>Mass</v>
      </c>
      <c r="U8056" s="4"/>
    </row>
    <row r="8057" spans="2:21" ht="14.25" customHeight="1" x14ac:dyDescent="0.3">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c r="O8057" s="4" t="str">
        <f>TEXT(Table1[[#This Row],[Invoice Date]],"mmm")</f>
        <v>May</v>
      </c>
      <c r="P8057" s="4">
        <f>YEAR(Table1[[#This Row],[Invoice Date]])</f>
        <v>2021</v>
      </c>
      <c r="Q8057" s="4">
        <f>IFERROR(Table1[[#This Row],[Total Sales]]/Table1[[#This Row],[Units Sold]],4)</f>
        <v>33</v>
      </c>
      <c r="R8057" s="4">
        <f>IFERROR(Table1[[#This Row],[Operating Profit]]/Table1[[#This Row],[Units Sold]],0)</f>
        <v>13.86</v>
      </c>
      <c r="S8057" s="4">
        <f>IFERROR((Table1[[#This Row],[Total Sales]]-Table1[[#This Row],[Operating Profit]])/Table1[[#This Row],[Units Sold]],0)</f>
        <v>19.14</v>
      </c>
      <c r="T8057" s="4" t="str">
        <f>IF(Table1[[#This Row],[Profit per unit]]&gt;$V$8,"Premium","Mass")</f>
        <v>Mass</v>
      </c>
      <c r="U8057" s="4"/>
    </row>
    <row r="8058" spans="2:21" ht="14.25" customHeight="1" x14ac:dyDescent="0.3">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c r="O8058" s="4" t="str">
        <f>TEXT(Table1[[#This Row],[Invoice Date]],"mmm")</f>
        <v>May</v>
      </c>
      <c r="P8058" s="4">
        <f>YEAR(Table1[[#This Row],[Invoice Date]])</f>
        <v>2021</v>
      </c>
      <c r="Q8058" s="4">
        <f>IFERROR(Table1[[#This Row],[Total Sales]]/Table1[[#This Row],[Units Sold]],4)</f>
        <v>46</v>
      </c>
      <c r="R8058" s="4">
        <f>IFERROR(Table1[[#This Row],[Operating Profit]]/Table1[[#This Row],[Units Sold]],0)</f>
        <v>26.220000000000006</v>
      </c>
      <c r="S8058" s="4">
        <f>IFERROR((Table1[[#This Row],[Total Sales]]-Table1[[#This Row],[Operating Profit]])/Table1[[#This Row],[Units Sold]],0)</f>
        <v>19.779999999999994</v>
      </c>
      <c r="T8058" s="4" t="str">
        <f>IF(Table1[[#This Row],[Profit per unit]]&gt;$V$8,"Premium","Mass")</f>
        <v>Mass</v>
      </c>
      <c r="U8058" s="4"/>
    </row>
    <row r="8059" spans="2:21" ht="14.25" customHeight="1" x14ac:dyDescent="0.3">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c r="O8059" s="4" t="str">
        <f>TEXT(Table1[[#This Row],[Invoice Date]],"mmm")</f>
        <v>May</v>
      </c>
      <c r="P8059" s="4">
        <f>YEAR(Table1[[#This Row],[Invoice Date]])</f>
        <v>2021</v>
      </c>
      <c r="Q8059" s="4">
        <f>IFERROR(Table1[[#This Row],[Total Sales]]/Table1[[#This Row],[Units Sold]],4)</f>
        <v>49</v>
      </c>
      <c r="R8059" s="4">
        <f>IFERROR(Table1[[#This Row],[Operating Profit]]/Table1[[#This Row],[Units Sold]],0)</f>
        <v>11.76</v>
      </c>
      <c r="S8059" s="4">
        <f>IFERROR((Table1[[#This Row],[Total Sales]]-Table1[[#This Row],[Operating Profit]])/Table1[[#This Row],[Units Sold]],0)</f>
        <v>37.239999999999995</v>
      </c>
      <c r="T8059" s="4" t="str">
        <f>IF(Table1[[#This Row],[Profit per unit]]&gt;$V$8,"Premium","Mass")</f>
        <v>Mass</v>
      </c>
      <c r="U8059" s="4"/>
    </row>
    <row r="8060" spans="2:21" ht="14.25" customHeight="1" x14ac:dyDescent="0.3">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c r="O8060" s="4" t="str">
        <f>TEXT(Table1[[#This Row],[Invoice Date]],"mmm")</f>
        <v>May</v>
      </c>
      <c r="P8060" s="4">
        <f>YEAR(Table1[[#This Row],[Invoice Date]])</f>
        <v>2021</v>
      </c>
      <c r="Q8060" s="4">
        <f>IFERROR(Table1[[#This Row],[Total Sales]]/Table1[[#This Row],[Units Sold]],4)</f>
        <v>39</v>
      </c>
      <c r="R8060" s="4">
        <f>IFERROR(Table1[[#This Row],[Operating Profit]]/Table1[[#This Row],[Units Sold]],0)</f>
        <v>17.940000000000001</v>
      </c>
      <c r="S8060" s="4">
        <f>IFERROR((Table1[[#This Row],[Total Sales]]-Table1[[#This Row],[Operating Profit]])/Table1[[#This Row],[Units Sold]],0)</f>
        <v>21.06</v>
      </c>
      <c r="T8060" s="4" t="str">
        <f>IF(Table1[[#This Row],[Profit per unit]]&gt;$V$8,"Premium","Mass")</f>
        <v>Mass</v>
      </c>
      <c r="U8060" s="4"/>
    </row>
    <row r="8061" spans="2:21" ht="14.25" customHeight="1" x14ac:dyDescent="0.3">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c r="O8061" s="4" t="str">
        <f>TEXT(Table1[[#This Row],[Invoice Date]],"mmm")</f>
        <v>May</v>
      </c>
      <c r="P8061" s="4">
        <f>YEAR(Table1[[#This Row],[Invoice Date]])</f>
        <v>2021</v>
      </c>
      <c r="Q8061" s="4">
        <f>IFERROR(Table1[[#This Row],[Total Sales]]/Table1[[#This Row],[Units Sold]],4)</f>
        <v>42</v>
      </c>
      <c r="R8061" s="4">
        <f>IFERROR(Table1[[#This Row],[Operating Profit]]/Table1[[#This Row],[Units Sold]],0)</f>
        <v>11.76</v>
      </c>
      <c r="S8061" s="4">
        <f>IFERROR((Table1[[#This Row],[Total Sales]]-Table1[[#This Row],[Operating Profit]])/Table1[[#This Row],[Units Sold]],0)</f>
        <v>30.239999999999995</v>
      </c>
      <c r="T8061" s="4" t="str">
        <f>IF(Table1[[#This Row],[Profit per unit]]&gt;$V$8,"Premium","Mass")</f>
        <v>Mass</v>
      </c>
      <c r="U8061" s="4"/>
    </row>
    <row r="8062" spans="2:21" ht="14.25" customHeight="1" x14ac:dyDescent="0.3">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c r="O8062" s="4" t="str">
        <f>TEXT(Table1[[#This Row],[Invoice Date]],"mmm")</f>
        <v>May</v>
      </c>
      <c r="P8062" s="4">
        <f>YEAR(Table1[[#This Row],[Invoice Date]])</f>
        <v>2021</v>
      </c>
      <c r="Q8062" s="4">
        <f>IFERROR(Table1[[#This Row],[Total Sales]]/Table1[[#This Row],[Units Sold]],4)</f>
        <v>39</v>
      </c>
      <c r="R8062" s="4">
        <f>IFERROR(Table1[[#This Row],[Operating Profit]]/Table1[[#This Row],[Units Sold]],0)</f>
        <v>17.940000000000001</v>
      </c>
      <c r="S8062" s="4">
        <f>IFERROR((Table1[[#This Row],[Total Sales]]-Table1[[#This Row],[Operating Profit]])/Table1[[#This Row],[Units Sold]],0)</f>
        <v>21.06</v>
      </c>
      <c r="T8062" s="4" t="str">
        <f>IF(Table1[[#This Row],[Profit per unit]]&gt;$V$8,"Premium","Mass")</f>
        <v>Mass</v>
      </c>
      <c r="U8062" s="4"/>
    </row>
    <row r="8063" spans="2:21" ht="14.25" customHeight="1" x14ac:dyDescent="0.3">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c r="O8063" s="4" t="str">
        <f>TEXT(Table1[[#This Row],[Invoice Date]],"mmm")</f>
        <v>May</v>
      </c>
      <c r="P8063" s="4">
        <f>YEAR(Table1[[#This Row],[Invoice Date]])</f>
        <v>2021</v>
      </c>
      <c r="Q8063" s="4">
        <f>IFERROR(Table1[[#This Row],[Total Sales]]/Table1[[#This Row],[Units Sold]],4)</f>
        <v>35</v>
      </c>
      <c r="R8063" s="4">
        <f>IFERROR(Table1[[#This Row],[Operating Profit]]/Table1[[#This Row],[Units Sold]],0)</f>
        <v>13.999999999999998</v>
      </c>
      <c r="S8063" s="4">
        <f>IFERROR((Table1[[#This Row],[Total Sales]]-Table1[[#This Row],[Operating Profit]])/Table1[[#This Row],[Units Sold]],0)</f>
        <v>21</v>
      </c>
      <c r="T8063" s="4" t="str">
        <f>IF(Table1[[#This Row],[Profit per unit]]&gt;$V$8,"Premium","Mass")</f>
        <v>Mass</v>
      </c>
      <c r="U8063" s="4"/>
    </row>
    <row r="8064" spans="2:21" ht="14.25" customHeight="1" x14ac:dyDescent="0.3">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c r="O8064" s="4" t="str">
        <f>TEXT(Table1[[#This Row],[Invoice Date]],"mmm")</f>
        <v>May</v>
      </c>
      <c r="P8064" s="4">
        <f>YEAR(Table1[[#This Row],[Invoice Date]])</f>
        <v>2021</v>
      </c>
      <c r="Q8064" s="4">
        <f>IFERROR(Table1[[#This Row],[Total Sales]]/Table1[[#This Row],[Units Sold]],4)</f>
        <v>43</v>
      </c>
      <c r="R8064" s="4">
        <f>IFERROR(Table1[[#This Row],[Operating Profit]]/Table1[[#This Row],[Units Sold]],0)</f>
        <v>26.660000000000004</v>
      </c>
      <c r="S8064" s="4">
        <f>IFERROR((Table1[[#This Row],[Total Sales]]-Table1[[#This Row],[Operating Profit]])/Table1[[#This Row],[Units Sold]],0)</f>
        <v>16.339999999999996</v>
      </c>
      <c r="T8064" s="4" t="str">
        <f>IF(Table1[[#This Row],[Profit per unit]]&gt;$V$8,"Premium","Mass")</f>
        <v>Mass</v>
      </c>
      <c r="U8064" s="4"/>
    </row>
    <row r="8065" spans="2:21" ht="14.25" customHeight="1" x14ac:dyDescent="0.3">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c r="O8065" s="4" t="str">
        <f>TEXT(Table1[[#This Row],[Invoice Date]],"mmm")</f>
        <v>May</v>
      </c>
      <c r="P8065" s="4">
        <f>YEAR(Table1[[#This Row],[Invoice Date]])</f>
        <v>2021</v>
      </c>
      <c r="Q8065" s="4">
        <f>IFERROR(Table1[[#This Row],[Total Sales]]/Table1[[#This Row],[Units Sold]],4)</f>
        <v>44</v>
      </c>
      <c r="R8065" s="4">
        <f>IFERROR(Table1[[#This Row],[Operating Profit]]/Table1[[#This Row],[Units Sold]],0)</f>
        <v>11</v>
      </c>
      <c r="S8065" s="4">
        <f>IFERROR((Table1[[#This Row],[Total Sales]]-Table1[[#This Row],[Operating Profit]])/Table1[[#This Row],[Units Sold]],0)</f>
        <v>33</v>
      </c>
      <c r="T8065" s="4" t="str">
        <f>IF(Table1[[#This Row],[Profit per unit]]&gt;$V$8,"Premium","Mass")</f>
        <v>Mass</v>
      </c>
      <c r="U8065" s="4"/>
    </row>
    <row r="8066" spans="2:21" ht="14.25" customHeight="1" x14ac:dyDescent="0.3">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c r="O8066" s="4" t="str">
        <f>TEXT(Table1[[#This Row],[Invoice Date]],"mmm")</f>
        <v>May</v>
      </c>
      <c r="P8066" s="4">
        <f>YEAR(Table1[[#This Row],[Invoice Date]])</f>
        <v>2021</v>
      </c>
      <c r="Q8066" s="4">
        <f>IFERROR(Table1[[#This Row],[Total Sales]]/Table1[[#This Row],[Units Sold]],4)</f>
        <v>36</v>
      </c>
      <c r="R8066" s="4">
        <f>IFERROR(Table1[[#This Row],[Operating Profit]]/Table1[[#This Row],[Units Sold]],0)</f>
        <v>16.2</v>
      </c>
      <c r="S8066" s="4">
        <f>IFERROR((Table1[[#This Row],[Total Sales]]-Table1[[#This Row],[Operating Profit]])/Table1[[#This Row],[Units Sold]],0)</f>
        <v>19.8</v>
      </c>
      <c r="T8066" s="4" t="str">
        <f>IF(Table1[[#This Row],[Profit per unit]]&gt;$V$8,"Premium","Mass")</f>
        <v>Mass</v>
      </c>
      <c r="U8066" s="4"/>
    </row>
    <row r="8067" spans="2:21" ht="14.25" customHeight="1" x14ac:dyDescent="0.3">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c r="O8067" s="4" t="str">
        <f>TEXT(Table1[[#This Row],[Invoice Date]],"mmm")</f>
        <v>Jun</v>
      </c>
      <c r="P8067" s="4">
        <f>YEAR(Table1[[#This Row],[Invoice Date]])</f>
        <v>2021</v>
      </c>
      <c r="Q8067" s="4">
        <f>IFERROR(Table1[[#This Row],[Total Sales]]/Table1[[#This Row],[Units Sold]],4)</f>
        <v>31</v>
      </c>
      <c r="R8067" s="4">
        <f>IFERROR(Table1[[#This Row],[Operating Profit]]/Table1[[#This Row],[Units Sold]],0)</f>
        <v>12.709999999999999</v>
      </c>
      <c r="S8067" s="4">
        <f>IFERROR((Table1[[#This Row],[Total Sales]]-Table1[[#This Row],[Operating Profit]])/Table1[[#This Row],[Units Sold]],0)</f>
        <v>18.290000000000003</v>
      </c>
      <c r="T8067" s="4" t="str">
        <f>IF(Table1[[#This Row],[Profit per unit]]&gt;$V$8,"Premium","Mass")</f>
        <v>Mass</v>
      </c>
      <c r="U8067" s="4"/>
    </row>
    <row r="8068" spans="2:21" ht="14.25" customHeight="1" x14ac:dyDescent="0.3">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c r="O8068" s="4" t="str">
        <f>TEXT(Table1[[#This Row],[Invoice Date]],"mmm")</f>
        <v>Jun</v>
      </c>
      <c r="P8068" s="4">
        <f>YEAR(Table1[[#This Row],[Invoice Date]])</f>
        <v>2021</v>
      </c>
      <c r="Q8068" s="4">
        <f>IFERROR(Table1[[#This Row],[Total Sales]]/Table1[[#This Row],[Units Sold]],4)</f>
        <v>24</v>
      </c>
      <c r="R8068" s="4">
        <f>IFERROR(Table1[[#This Row],[Operating Profit]]/Table1[[#This Row],[Units Sold]],0)</f>
        <v>9.36</v>
      </c>
      <c r="S8068" s="4">
        <f>IFERROR((Table1[[#This Row],[Total Sales]]-Table1[[#This Row],[Operating Profit]])/Table1[[#This Row],[Units Sold]],0)</f>
        <v>14.64</v>
      </c>
      <c r="T8068" s="4" t="str">
        <f>IF(Table1[[#This Row],[Profit per unit]]&gt;$V$8,"Premium","Mass")</f>
        <v>Mass</v>
      </c>
      <c r="U8068" s="4"/>
    </row>
    <row r="8069" spans="2:21" ht="14.25" customHeight="1" x14ac:dyDescent="0.3">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c r="O8069" s="4" t="str">
        <f>TEXT(Table1[[#This Row],[Invoice Date]],"mmm")</f>
        <v>Jun</v>
      </c>
      <c r="P8069" s="4">
        <f>YEAR(Table1[[#This Row],[Invoice Date]])</f>
        <v>2021</v>
      </c>
      <c r="Q8069" s="4">
        <f>IFERROR(Table1[[#This Row],[Total Sales]]/Table1[[#This Row],[Units Sold]],4)</f>
        <v>27</v>
      </c>
      <c r="R8069" s="4">
        <f>IFERROR(Table1[[#This Row],[Operating Profit]]/Table1[[#This Row],[Units Sold]],0)</f>
        <v>12.42</v>
      </c>
      <c r="S8069" s="4">
        <f>IFERROR((Table1[[#This Row],[Total Sales]]-Table1[[#This Row],[Operating Profit]])/Table1[[#This Row],[Units Sold]],0)</f>
        <v>14.58</v>
      </c>
      <c r="T8069" s="4" t="str">
        <f>IF(Table1[[#This Row],[Profit per unit]]&gt;$V$8,"Premium","Mass")</f>
        <v>Mass</v>
      </c>
      <c r="U8069" s="4"/>
    </row>
    <row r="8070" spans="2:21" ht="14.25" customHeight="1" x14ac:dyDescent="0.3">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c r="O8070" s="4" t="str">
        <f>TEXT(Table1[[#This Row],[Invoice Date]],"mmm")</f>
        <v>Aug</v>
      </c>
      <c r="P8070" s="4">
        <f>YEAR(Table1[[#This Row],[Invoice Date]])</f>
        <v>2021</v>
      </c>
      <c r="Q8070" s="4">
        <f>IFERROR(Table1[[#This Row],[Total Sales]]/Table1[[#This Row],[Units Sold]],4)</f>
        <v>26</v>
      </c>
      <c r="R8070" s="4">
        <f>IFERROR(Table1[[#This Row],[Operating Profit]]/Table1[[#This Row],[Units Sold]],0)</f>
        <v>7.0200000000000014</v>
      </c>
      <c r="S8070" s="4">
        <f>IFERROR((Table1[[#This Row],[Total Sales]]-Table1[[#This Row],[Operating Profit]])/Table1[[#This Row],[Units Sold]],0)</f>
        <v>18.979999999999997</v>
      </c>
      <c r="T8070" s="4" t="str">
        <f>IF(Table1[[#This Row],[Profit per unit]]&gt;$V$8,"Premium","Mass")</f>
        <v>Mass</v>
      </c>
      <c r="U8070" s="4"/>
    </row>
    <row r="8071" spans="2:21" ht="14.25" customHeight="1" x14ac:dyDescent="0.3">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c r="O8071" s="4" t="str">
        <f>TEXT(Table1[[#This Row],[Invoice Date]],"mmm")</f>
        <v>Aug</v>
      </c>
      <c r="P8071" s="4">
        <f>YEAR(Table1[[#This Row],[Invoice Date]])</f>
        <v>2021</v>
      </c>
      <c r="Q8071" s="4">
        <f>IFERROR(Table1[[#This Row],[Total Sales]]/Table1[[#This Row],[Units Sold]],4)</f>
        <v>24</v>
      </c>
      <c r="R8071" s="4">
        <f>IFERROR(Table1[[#This Row],[Operating Profit]]/Table1[[#This Row],[Units Sold]],0)</f>
        <v>11.52</v>
      </c>
      <c r="S8071" s="4">
        <f>IFERROR((Table1[[#This Row],[Total Sales]]-Table1[[#This Row],[Operating Profit]])/Table1[[#This Row],[Units Sold]],0)</f>
        <v>12.48</v>
      </c>
      <c r="T8071" s="4" t="str">
        <f>IF(Table1[[#This Row],[Profit per unit]]&gt;$V$8,"Premium","Mass")</f>
        <v>Mass</v>
      </c>
      <c r="U8071" s="4"/>
    </row>
    <row r="8072" spans="2:21" ht="14.25" customHeight="1" x14ac:dyDescent="0.3">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c r="O8072" s="4" t="str">
        <f>TEXT(Table1[[#This Row],[Invoice Date]],"mmm")</f>
        <v>Aug</v>
      </c>
      <c r="P8072" s="4">
        <f>YEAR(Table1[[#This Row],[Invoice Date]])</f>
        <v>2021</v>
      </c>
      <c r="Q8072" s="4">
        <f>IFERROR(Table1[[#This Row],[Total Sales]]/Table1[[#This Row],[Units Sold]],4)</f>
        <v>19</v>
      </c>
      <c r="R8072" s="4">
        <f>IFERROR(Table1[[#This Row],[Operating Profit]]/Table1[[#This Row],[Units Sold]],0)</f>
        <v>6.08</v>
      </c>
      <c r="S8072" s="4">
        <f>IFERROR((Table1[[#This Row],[Total Sales]]-Table1[[#This Row],[Operating Profit]])/Table1[[#This Row],[Units Sold]],0)</f>
        <v>12.92</v>
      </c>
      <c r="T8072" s="4" t="str">
        <f>IF(Table1[[#This Row],[Profit per unit]]&gt;$V$8,"Premium","Mass")</f>
        <v>Mass</v>
      </c>
      <c r="U8072" s="4"/>
    </row>
    <row r="8073" spans="2:21" ht="14.25" customHeight="1" x14ac:dyDescent="0.3">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c r="O8073" s="4" t="str">
        <f>TEXT(Table1[[#This Row],[Invoice Date]],"mmm")</f>
        <v>Aug</v>
      </c>
      <c r="P8073" s="4">
        <f>YEAR(Table1[[#This Row],[Invoice Date]])</f>
        <v>2021</v>
      </c>
      <c r="Q8073" s="4">
        <f>IFERROR(Table1[[#This Row],[Total Sales]]/Table1[[#This Row],[Units Sold]],4)</f>
        <v>23</v>
      </c>
      <c r="R8073" s="4">
        <f>IFERROR(Table1[[#This Row],[Operating Profit]]/Table1[[#This Row],[Units Sold]],0)</f>
        <v>8.2799999999999994</v>
      </c>
      <c r="S8073" s="4">
        <f>IFERROR((Table1[[#This Row],[Total Sales]]-Table1[[#This Row],[Operating Profit]])/Table1[[#This Row],[Units Sold]],0)</f>
        <v>14.72</v>
      </c>
      <c r="T8073" s="4" t="str">
        <f>IF(Table1[[#This Row],[Profit per unit]]&gt;$V$8,"Premium","Mass")</f>
        <v>Mass</v>
      </c>
      <c r="U8073" s="4"/>
    </row>
    <row r="8074" spans="2:21" ht="14.25" customHeight="1" x14ac:dyDescent="0.3">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c r="O8074" s="4" t="str">
        <f>TEXT(Table1[[#This Row],[Invoice Date]],"mmm")</f>
        <v>Aug</v>
      </c>
      <c r="P8074" s="4">
        <f>YEAR(Table1[[#This Row],[Invoice Date]])</f>
        <v>2021</v>
      </c>
      <c r="Q8074" s="4">
        <f>IFERROR(Table1[[#This Row],[Total Sales]]/Table1[[#This Row],[Units Sold]],4)</f>
        <v>27</v>
      </c>
      <c r="R8074" s="4">
        <f>IFERROR(Table1[[#This Row],[Operating Profit]]/Table1[[#This Row],[Units Sold]],0)</f>
        <v>9.4499999999999993</v>
      </c>
      <c r="S8074" s="4">
        <f>IFERROR((Table1[[#This Row],[Total Sales]]-Table1[[#This Row],[Operating Profit]])/Table1[[#This Row],[Units Sold]],0)</f>
        <v>17.55</v>
      </c>
      <c r="T8074" s="4" t="str">
        <f>IF(Table1[[#This Row],[Profit per unit]]&gt;$V$8,"Premium","Mass")</f>
        <v>Mass</v>
      </c>
      <c r="U8074" s="4"/>
    </row>
    <row r="8075" spans="2:21" ht="14.25" customHeight="1" x14ac:dyDescent="0.3">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c r="O8075" s="4" t="str">
        <f>TEXT(Table1[[#This Row],[Invoice Date]],"mmm")</f>
        <v>Aug</v>
      </c>
      <c r="P8075" s="4">
        <f>YEAR(Table1[[#This Row],[Invoice Date]])</f>
        <v>2021</v>
      </c>
      <c r="Q8075" s="4">
        <f>IFERROR(Table1[[#This Row],[Total Sales]]/Table1[[#This Row],[Units Sold]],4)</f>
        <v>28</v>
      </c>
      <c r="R8075" s="4">
        <f>IFERROR(Table1[[#This Row],[Operating Profit]]/Table1[[#This Row],[Units Sold]],0)</f>
        <v>12.600000000000001</v>
      </c>
      <c r="S8075" s="4">
        <f>IFERROR((Table1[[#This Row],[Total Sales]]-Table1[[#This Row],[Operating Profit]])/Table1[[#This Row],[Units Sold]],0)</f>
        <v>15.399999999999997</v>
      </c>
      <c r="T8075" s="4" t="str">
        <f>IF(Table1[[#This Row],[Profit per unit]]&gt;$V$8,"Premium","Mass")</f>
        <v>Mass</v>
      </c>
      <c r="U8075" s="4"/>
    </row>
    <row r="8076" spans="2:21" ht="14.25" customHeight="1" x14ac:dyDescent="0.3">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c r="O8076" s="4" t="str">
        <f>TEXT(Table1[[#This Row],[Invoice Date]],"mmm")</f>
        <v>Aug</v>
      </c>
      <c r="P8076" s="4">
        <f>YEAR(Table1[[#This Row],[Invoice Date]])</f>
        <v>2021</v>
      </c>
      <c r="Q8076" s="4">
        <f>IFERROR(Table1[[#This Row],[Total Sales]]/Table1[[#This Row],[Units Sold]],4)</f>
        <v>26</v>
      </c>
      <c r="R8076" s="4">
        <f>IFERROR(Table1[[#This Row],[Operating Profit]]/Table1[[#This Row],[Units Sold]],0)</f>
        <v>8.32</v>
      </c>
      <c r="S8076" s="4">
        <f>IFERROR((Table1[[#This Row],[Total Sales]]-Table1[[#This Row],[Operating Profit]])/Table1[[#This Row],[Units Sold]],0)</f>
        <v>17.68</v>
      </c>
      <c r="T8076" s="4" t="str">
        <f>IF(Table1[[#This Row],[Profit per unit]]&gt;$V$8,"Premium","Mass")</f>
        <v>Mass</v>
      </c>
      <c r="U8076" s="4"/>
    </row>
    <row r="8077" spans="2:21" ht="14.25" customHeight="1" x14ac:dyDescent="0.3">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c r="O8077" s="4" t="str">
        <f>TEXT(Table1[[#This Row],[Invoice Date]],"mmm")</f>
        <v>Aug</v>
      </c>
      <c r="P8077" s="4">
        <f>YEAR(Table1[[#This Row],[Invoice Date]])</f>
        <v>2021</v>
      </c>
      <c r="Q8077" s="4">
        <f>IFERROR(Table1[[#This Row],[Total Sales]]/Table1[[#This Row],[Units Sold]],4)</f>
        <v>26</v>
      </c>
      <c r="R8077" s="4">
        <f>IFERROR(Table1[[#This Row],[Operating Profit]]/Table1[[#This Row],[Units Sold]],0)</f>
        <v>13.260000000000002</v>
      </c>
      <c r="S8077" s="4">
        <f>IFERROR((Table1[[#This Row],[Total Sales]]-Table1[[#This Row],[Operating Profit]])/Table1[[#This Row],[Units Sold]],0)</f>
        <v>12.739999999999998</v>
      </c>
      <c r="T8077" s="4" t="str">
        <f>IF(Table1[[#This Row],[Profit per unit]]&gt;$V$8,"Premium","Mass")</f>
        <v>Mass</v>
      </c>
      <c r="U8077" s="4"/>
    </row>
    <row r="8078" spans="2:21" ht="14.25" customHeight="1" x14ac:dyDescent="0.3">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c r="O8078" s="4" t="str">
        <f>TEXT(Table1[[#This Row],[Invoice Date]],"mmm")</f>
        <v>Aug</v>
      </c>
      <c r="P8078" s="4">
        <f>YEAR(Table1[[#This Row],[Invoice Date]])</f>
        <v>2021</v>
      </c>
      <c r="Q8078" s="4">
        <f>IFERROR(Table1[[#This Row],[Total Sales]]/Table1[[#This Row],[Units Sold]],4)</f>
        <v>21</v>
      </c>
      <c r="R8078" s="4">
        <f>IFERROR(Table1[[#This Row],[Operating Profit]]/Table1[[#This Row],[Units Sold]],0)</f>
        <v>8.1899999999999977</v>
      </c>
      <c r="S8078" s="4">
        <f>IFERROR((Table1[[#This Row],[Total Sales]]-Table1[[#This Row],[Operating Profit]])/Table1[[#This Row],[Units Sold]],0)</f>
        <v>12.810000000000002</v>
      </c>
      <c r="T8078" s="4" t="str">
        <f>IF(Table1[[#This Row],[Profit per unit]]&gt;$V$8,"Premium","Mass")</f>
        <v>Mass</v>
      </c>
      <c r="U8078" s="4"/>
    </row>
    <row r="8079" spans="2:21" ht="14.25" customHeight="1" x14ac:dyDescent="0.3">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c r="O8079" s="4" t="str">
        <f>TEXT(Table1[[#This Row],[Invoice Date]],"mmm")</f>
        <v>Aug</v>
      </c>
      <c r="P8079" s="4">
        <f>YEAR(Table1[[#This Row],[Invoice Date]])</f>
        <v>2021</v>
      </c>
      <c r="Q8079" s="4">
        <f>IFERROR(Table1[[#This Row],[Total Sales]]/Table1[[#This Row],[Units Sold]],4)</f>
        <v>31</v>
      </c>
      <c r="R8079" s="4">
        <f>IFERROR(Table1[[#This Row],[Operating Profit]]/Table1[[#This Row],[Units Sold]],0)</f>
        <v>12.399999999999999</v>
      </c>
      <c r="S8079" s="4">
        <f>IFERROR((Table1[[#This Row],[Total Sales]]-Table1[[#This Row],[Operating Profit]])/Table1[[#This Row],[Units Sold]],0)</f>
        <v>18.600000000000001</v>
      </c>
      <c r="T8079" s="4" t="str">
        <f>IF(Table1[[#This Row],[Profit per unit]]&gt;$V$8,"Premium","Mass")</f>
        <v>Mass</v>
      </c>
      <c r="U8079" s="4"/>
    </row>
    <row r="8080" spans="2:21" ht="14.25" customHeight="1" x14ac:dyDescent="0.3">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c r="O8080" s="4" t="str">
        <f>TEXT(Table1[[#This Row],[Invoice Date]],"mmm")</f>
        <v>Aug</v>
      </c>
      <c r="P8080" s="4">
        <f>YEAR(Table1[[#This Row],[Invoice Date]])</f>
        <v>2021</v>
      </c>
      <c r="Q8080" s="4">
        <f>IFERROR(Table1[[#This Row],[Total Sales]]/Table1[[#This Row],[Units Sold]],4)</f>
        <v>20</v>
      </c>
      <c r="R8080" s="4">
        <f>IFERROR(Table1[[#This Row],[Operating Profit]]/Table1[[#This Row],[Units Sold]],0)</f>
        <v>7.6</v>
      </c>
      <c r="S8080" s="4">
        <f>IFERROR((Table1[[#This Row],[Total Sales]]-Table1[[#This Row],[Operating Profit]])/Table1[[#This Row],[Units Sold]],0)</f>
        <v>12.4</v>
      </c>
      <c r="T8080" s="4" t="str">
        <f>IF(Table1[[#This Row],[Profit per unit]]&gt;$V$8,"Premium","Mass")</f>
        <v>Mass</v>
      </c>
      <c r="U8080" s="4"/>
    </row>
    <row r="8081" spans="2:21" ht="14.25" customHeight="1" x14ac:dyDescent="0.3">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c r="O8081" s="4" t="str">
        <f>TEXT(Table1[[#This Row],[Invoice Date]],"mmm")</f>
        <v>Aug</v>
      </c>
      <c r="P8081" s="4">
        <f>YEAR(Table1[[#This Row],[Invoice Date]])</f>
        <v>2021</v>
      </c>
      <c r="Q8081" s="4">
        <f>IFERROR(Table1[[#This Row],[Total Sales]]/Table1[[#This Row],[Units Sold]],4)</f>
        <v>26</v>
      </c>
      <c r="R8081" s="4">
        <f>IFERROR(Table1[[#This Row],[Operating Profit]]/Table1[[#This Row],[Units Sold]],0)</f>
        <v>12.22</v>
      </c>
      <c r="S8081" s="4">
        <f>IFERROR((Table1[[#This Row],[Total Sales]]-Table1[[#This Row],[Operating Profit]])/Table1[[#This Row],[Units Sold]],0)</f>
        <v>13.78</v>
      </c>
      <c r="T8081" s="4" t="str">
        <f>IF(Table1[[#This Row],[Profit per unit]]&gt;$V$8,"Premium","Mass")</f>
        <v>Mass</v>
      </c>
      <c r="U8081" s="4"/>
    </row>
    <row r="8082" spans="2:21" ht="14.25" customHeight="1" x14ac:dyDescent="0.3">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c r="O8082" s="4" t="str">
        <f>TEXT(Table1[[#This Row],[Invoice Date]],"mmm")</f>
        <v>Aug</v>
      </c>
      <c r="P8082" s="4">
        <f>YEAR(Table1[[#This Row],[Invoice Date]])</f>
        <v>2021</v>
      </c>
      <c r="Q8082" s="4">
        <f>IFERROR(Table1[[#This Row],[Total Sales]]/Table1[[#This Row],[Units Sold]],4)</f>
        <v>29</v>
      </c>
      <c r="R8082" s="4">
        <f>IFERROR(Table1[[#This Row],[Operating Profit]]/Table1[[#This Row],[Units Sold]],0)</f>
        <v>10.729999999999999</v>
      </c>
      <c r="S8082" s="4">
        <f>IFERROR((Table1[[#This Row],[Total Sales]]-Table1[[#This Row],[Operating Profit]])/Table1[[#This Row],[Units Sold]],0)</f>
        <v>18.27</v>
      </c>
      <c r="T8082" s="4" t="str">
        <f>IF(Table1[[#This Row],[Profit per unit]]&gt;$V$8,"Premium","Mass")</f>
        <v>Mass</v>
      </c>
      <c r="U8082" s="4"/>
    </row>
    <row r="8083" spans="2:21" ht="14.25" customHeight="1" x14ac:dyDescent="0.3">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c r="O8083" s="4" t="str">
        <f>TEXT(Table1[[#This Row],[Invoice Date]],"mmm")</f>
        <v>Aug</v>
      </c>
      <c r="P8083" s="4">
        <f>YEAR(Table1[[#This Row],[Invoice Date]])</f>
        <v>2021</v>
      </c>
      <c r="Q8083" s="4">
        <f>IFERROR(Table1[[#This Row],[Total Sales]]/Table1[[#This Row],[Units Sold]],4)</f>
        <v>27</v>
      </c>
      <c r="R8083" s="4">
        <f>IFERROR(Table1[[#This Row],[Operating Profit]]/Table1[[#This Row],[Units Sold]],0)</f>
        <v>14.580000000000002</v>
      </c>
      <c r="S8083" s="4">
        <f>IFERROR((Table1[[#This Row],[Total Sales]]-Table1[[#This Row],[Operating Profit]])/Table1[[#This Row],[Units Sold]],0)</f>
        <v>12.419999999999998</v>
      </c>
      <c r="T8083" s="4" t="str">
        <f>IF(Table1[[#This Row],[Profit per unit]]&gt;$V$8,"Premium","Mass")</f>
        <v>Mass</v>
      </c>
      <c r="U8083" s="4"/>
    </row>
    <row r="8084" spans="2:21" ht="14.25" customHeight="1" x14ac:dyDescent="0.3">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c r="O8084" s="4" t="str">
        <f>TEXT(Table1[[#This Row],[Invoice Date]],"mmm")</f>
        <v>Aug</v>
      </c>
      <c r="P8084" s="4">
        <f>YEAR(Table1[[#This Row],[Invoice Date]])</f>
        <v>2021</v>
      </c>
      <c r="Q8084" s="4">
        <f>IFERROR(Table1[[#This Row],[Total Sales]]/Table1[[#This Row],[Units Sold]],4)</f>
        <v>13</v>
      </c>
      <c r="R8084" s="4">
        <f>IFERROR(Table1[[#This Row],[Operating Profit]]/Table1[[#This Row],[Units Sold]],0)</f>
        <v>5.1999999999999993</v>
      </c>
      <c r="S8084" s="4">
        <f>IFERROR((Table1[[#This Row],[Total Sales]]-Table1[[#This Row],[Operating Profit]])/Table1[[#This Row],[Units Sold]],0)</f>
        <v>7.8000000000000007</v>
      </c>
      <c r="T8084" s="4" t="str">
        <f>IF(Table1[[#This Row],[Profit per unit]]&gt;$V$8,"Premium","Mass")</f>
        <v>Mass</v>
      </c>
      <c r="U8084" s="4"/>
    </row>
    <row r="8085" spans="2:21" ht="14.25" customHeight="1" x14ac:dyDescent="0.3">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c r="O8085" s="4" t="str">
        <f>TEXT(Table1[[#This Row],[Invoice Date]],"mmm")</f>
        <v>Aug</v>
      </c>
      <c r="P8085" s="4">
        <f>YEAR(Table1[[#This Row],[Invoice Date]])</f>
        <v>2021</v>
      </c>
      <c r="Q8085" s="4">
        <f>IFERROR(Table1[[#This Row],[Total Sales]]/Table1[[#This Row],[Units Sold]],4)</f>
        <v>21</v>
      </c>
      <c r="R8085" s="4">
        <f>IFERROR(Table1[[#This Row],[Operating Profit]]/Table1[[#This Row],[Units Sold]],0)</f>
        <v>8.3999999999999986</v>
      </c>
      <c r="S8085" s="4">
        <f>IFERROR((Table1[[#This Row],[Total Sales]]-Table1[[#This Row],[Operating Profit]])/Table1[[#This Row],[Units Sold]],0)</f>
        <v>12.6</v>
      </c>
      <c r="T8085" s="4" t="str">
        <f>IF(Table1[[#This Row],[Profit per unit]]&gt;$V$8,"Premium","Mass")</f>
        <v>Mass</v>
      </c>
      <c r="U8085" s="4"/>
    </row>
    <row r="8086" spans="2:21" ht="14.25" customHeight="1" x14ac:dyDescent="0.3">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c r="O8086" s="4" t="str">
        <f>TEXT(Table1[[#This Row],[Invoice Date]],"mmm")</f>
        <v>Aug</v>
      </c>
      <c r="P8086" s="4">
        <f>YEAR(Table1[[#This Row],[Invoice Date]])</f>
        <v>2021</v>
      </c>
      <c r="Q8086" s="4">
        <f>IFERROR(Table1[[#This Row],[Total Sales]]/Table1[[#This Row],[Units Sold]],4)</f>
        <v>20</v>
      </c>
      <c r="R8086" s="4">
        <f>IFERROR(Table1[[#This Row],[Operating Profit]]/Table1[[#This Row],[Units Sold]],0)</f>
        <v>7.7999999999999989</v>
      </c>
      <c r="S8086" s="4">
        <f>IFERROR((Table1[[#This Row],[Total Sales]]-Table1[[#This Row],[Operating Profit]])/Table1[[#This Row],[Units Sold]],0)</f>
        <v>12.200000000000001</v>
      </c>
      <c r="T8086" s="4" t="str">
        <f>IF(Table1[[#This Row],[Profit per unit]]&gt;$V$8,"Premium","Mass")</f>
        <v>Mass</v>
      </c>
      <c r="U8086" s="4"/>
    </row>
    <row r="8087" spans="2:21" ht="14.25" customHeight="1" x14ac:dyDescent="0.3">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c r="O8087" s="4" t="str">
        <f>TEXT(Table1[[#This Row],[Invoice Date]],"mmm")</f>
        <v>Sep</v>
      </c>
      <c r="P8087" s="4">
        <f>YEAR(Table1[[#This Row],[Invoice Date]])</f>
        <v>2021</v>
      </c>
      <c r="Q8087" s="4">
        <f>IFERROR(Table1[[#This Row],[Total Sales]]/Table1[[#This Row],[Units Sold]],4)</f>
        <v>20</v>
      </c>
      <c r="R8087" s="4">
        <f>IFERROR(Table1[[#This Row],[Operating Profit]]/Table1[[#This Row],[Units Sold]],0)</f>
        <v>9.8000000000000007</v>
      </c>
      <c r="S8087" s="4">
        <f>IFERROR((Table1[[#This Row],[Total Sales]]-Table1[[#This Row],[Operating Profit]])/Table1[[#This Row],[Units Sold]],0)</f>
        <v>10.199999999999999</v>
      </c>
      <c r="T8087" s="4" t="str">
        <f>IF(Table1[[#This Row],[Profit per unit]]&gt;$V$8,"Premium","Mass")</f>
        <v>Mass</v>
      </c>
      <c r="U8087" s="4"/>
    </row>
    <row r="8088" spans="2:21" ht="14.25" customHeight="1" x14ac:dyDescent="0.3">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c r="O8088" s="4" t="str">
        <f>TEXT(Table1[[#This Row],[Invoice Date]],"mmm")</f>
        <v>Sep</v>
      </c>
      <c r="P8088" s="4">
        <f>YEAR(Table1[[#This Row],[Invoice Date]])</f>
        <v>2021</v>
      </c>
      <c r="Q8088" s="4">
        <f>IFERROR(Table1[[#This Row],[Total Sales]]/Table1[[#This Row],[Units Sold]],4)</f>
        <v>26</v>
      </c>
      <c r="R8088" s="4">
        <f>IFERROR(Table1[[#This Row],[Operating Profit]]/Table1[[#This Row],[Units Sold]],0)</f>
        <v>9.36</v>
      </c>
      <c r="S8088" s="4">
        <f>IFERROR((Table1[[#This Row],[Total Sales]]-Table1[[#This Row],[Operating Profit]])/Table1[[#This Row],[Units Sold]],0)</f>
        <v>16.64</v>
      </c>
      <c r="T8088" s="4" t="str">
        <f>IF(Table1[[#This Row],[Profit per unit]]&gt;$V$8,"Premium","Mass")</f>
        <v>Mass</v>
      </c>
      <c r="U8088" s="4"/>
    </row>
    <row r="8089" spans="2:21" ht="14.25" customHeight="1" x14ac:dyDescent="0.3">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c r="O8089" s="4" t="str">
        <f>TEXT(Table1[[#This Row],[Invoice Date]],"mmm")</f>
        <v>Sep</v>
      </c>
      <c r="P8089" s="4">
        <f>YEAR(Table1[[#This Row],[Invoice Date]])</f>
        <v>2021</v>
      </c>
      <c r="Q8089" s="4">
        <f>IFERROR(Table1[[#This Row],[Total Sales]]/Table1[[#This Row],[Units Sold]],4)</f>
        <v>22</v>
      </c>
      <c r="R8089" s="4">
        <f>IFERROR(Table1[[#This Row],[Operating Profit]]/Table1[[#This Row],[Units Sold]],0)</f>
        <v>12.540000000000001</v>
      </c>
      <c r="S8089" s="4">
        <f>IFERROR((Table1[[#This Row],[Total Sales]]-Table1[[#This Row],[Operating Profit]])/Table1[[#This Row],[Units Sold]],0)</f>
        <v>9.4599999999999991</v>
      </c>
      <c r="T8089" s="4" t="str">
        <f>IF(Table1[[#This Row],[Profit per unit]]&gt;$V$8,"Premium","Mass")</f>
        <v>Mass</v>
      </c>
      <c r="U8089" s="4"/>
    </row>
    <row r="8090" spans="2:21" ht="14.25" customHeight="1" x14ac:dyDescent="0.3">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c r="O8090" s="4" t="str">
        <f>TEXT(Table1[[#This Row],[Invoice Date]],"mmm")</f>
        <v>Sep</v>
      </c>
      <c r="P8090" s="4">
        <f>YEAR(Table1[[#This Row],[Invoice Date]])</f>
        <v>2021</v>
      </c>
      <c r="Q8090" s="4">
        <f>IFERROR(Table1[[#This Row],[Total Sales]]/Table1[[#This Row],[Units Sold]],4)</f>
        <v>13</v>
      </c>
      <c r="R8090" s="4">
        <f>IFERROR(Table1[[#This Row],[Operating Profit]]/Table1[[#This Row],[Units Sold]],0)</f>
        <v>4.9399999999999995</v>
      </c>
      <c r="S8090" s="4">
        <f>IFERROR((Table1[[#This Row],[Total Sales]]-Table1[[#This Row],[Operating Profit]])/Table1[[#This Row],[Units Sold]],0)</f>
        <v>8.06</v>
      </c>
      <c r="T8090" s="4" t="str">
        <f>IF(Table1[[#This Row],[Profit per unit]]&gt;$V$8,"Premium","Mass")</f>
        <v>Mass</v>
      </c>
      <c r="U8090" s="4"/>
    </row>
    <row r="8091" spans="2:21" ht="14.25" customHeight="1" x14ac:dyDescent="0.3">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c r="O8091" s="4" t="str">
        <f>TEXT(Table1[[#This Row],[Invoice Date]],"mmm")</f>
        <v>Sep</v>
      </c>
      <c r="P8091" s="4">
        <f>YEAR(Table1[[#This Row],[Invoice Date]])</f>
        <v>2021</v>
      </c>
      <c r="Q8091" s="4">
        <f>IFERROR(Table1[[#This Row],[Total Sales]]/Table1[[#This Row],[Units Sold]],4)</f>
        <v>22</v>
      </c>
      <c r="R8091" s="4">
        <f>IFERROR(Table1[[#This Row],[Operating Profit]]/Table1[[#This Row],[Units Sold]],0)</f>
        <v>9.24</v>
      </c>
      <c r="S8091" s="4">
        <f>IFERROR((Table1[[#This Row],[Total Sales]]-Table1[[#This Row],[Operating Profit]])/Table1[[#This Row],[Units Sold]],0)</f>
        <v>12.76</v>
      </c>
      <c r="T8091" s="4" t="str">
        <f>IF(Table1[[#This Row],[Profit per unit]]&gt;$V$8,"Premium","Mass")</f>
        <v>Mass</v>
      </c>
      <c r="U8091" s="4"/>
    </row>
    <row r="8092" spans="2:21" ht="14.25" customHeight="1" x14ac:dyDescent="0.3">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c r="O8092" s="4" t="str">
        <f>TEXT(Table1[[#This Row],[Invoice Date]],"mmm")</f>
        <v>Sep</v>
      </c>
      <c r="P8092" s="4">
        <f>YEAR(Table1[[#This Row],[Invoice Date]])</f>
        <v>2021</v>
      </c>
      <c r="Q8092" s="4">
        <f>IFERROR(Table1[[#This Row],[Total Sales]]/Table1[[#This Row],[Units Sold]],4)</f>
        <v>19</v>
      </c>
      <c r="R8092" s="4">
        <f>IFERROR(Table1[[#This Row],[Operating Profit]]/Table1[[#This Row],[Units Sold]],0)</f>
        <v>7.5999999999999988</v>
      </c>
      <c r="S8092" s="4">
        <f>IFERROR((Table1[[#This Row],[Total Sales]]-Table1[[#This Row],[Operating Profit]])/Table1[[#This Row],[Units Sold]],0)</f>
        <v>11.4</v>
      </c>
      <c r="T8092" s="4" t="str">
        <f>IF(Table1[[#This Row],[Profit per unit]]&gt;$V$8,"Premium","Mass")</f>
        <v>Mass</v>
      </c>
      <c r="U8092" s="4"/>
    </row>
    <row r="8093" spans="2:21" ht="14.25" customHeight="1" x14ac:dyDescent="0.3">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c r="O8093" s="4" t="str">
        <f>TEXT(Table1[[#This Row],[Invoice Date]],"mmm")</f>
        <v>Sep</v>
      </c>
      <c r="P8093" s="4">
        <f>YEAR(Table1[[#This Row],[Invoice Date]])</f>
        <v>2021</v>
      </c>
      <c r="Q8093" s="4">
        <f>IFERROR(Table1[[#This Row],[Total Sales]]/Table1[[#This Row],[Units Sold]],4)</f>
        <v>27</v>
      </c>
      <c r="R8093" s="4">
        <f>IFERROR(Table1[[#This Row],[Operating Profit]]/Table1[[#This Row],[Units Sold]],0)</f>
        <v>13.23</v>
      </c>
      <c r="S8093" s="4">
        <f>IFERROR((Table1[[#This Row],[Total Sales]]-Table1[[#This Row],[Operating Profit]])/Table1[[#This Row],[Units Sold]],0)</f>
        <v>13.77</v>
      </c>
      <c r="T8093" s="4" t="str">
        <f>IF(Table1[[#This Row],[Profit per unit]]&gt;$V$8,"Premium","Mass")</f>
        <v>Mass</v>
      </c>
      <c r="U8093" s="4"/>
    </row>
    <row r="8094" spans="2:21" ht="14.25" customHeight="1" x14ac:dyDescent="0.3">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c r="O8094" s="4" t="str">
        <f>TEXT(Table1[[#This Row],[Invoice Date]],"mmm")</f>
        <v>Sep</v>
      </c>
      <c r="P8094" s="4">
        <f>YEAR(Table1[[#This Row],[Invoice Date]])</f>
        <v>2021</v>
      </c>
      <c r="Q8094" s="4">
        <f>IFERROR(Table1[[#This Row],[Total Sales]]/Table1[[#This Row],[Units Sold]],4)</f>
        <v>38</v>
      </c>
      <c r="R8094" s="4">
        <f>IFERROR(Table1[[#This Row],[Operating Profit]]/Table1[[#This Row],[Units Sold]],0)</f>
        <v>13.68</v>
      </c>
      <c r="S8094" s="4">
        <f>IFERROR((Table1[[#This Row],[Total Sales]]-Table1[[#This Row],[Operating Profit]])/Table1[[#This Row],[Units Sold]],0)</f>
        <v>24.32</v>
      </c>
      <c r="T8094" s="4" t="str">
        <f>IF(Table1[[#This Row],[Profit per unit]]&gt;$V$8,"Premium","Mass")</f>
        <v>Mass</v>
      </c>
      <c r="U8094" s="4"/>
    </row>
    <row r="8095" spans="2:21" ht="14.25" customHeight="1" x14ac:dyDescent="0.3">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c r="O8095" s="4" t="str">
        <f>TEXT(Table1[[#This Row],[Invoice Date]],"mmm")</f>
        <v>Sep</v>
      </c>
      <c r="P8095" s="4">
        <f>YEAR(Table1[[#This Row],[Invoice Date]])</f>
        <v>2021</v>
      </c>
      <c r="Q8095" s="4">
        <f>IFERROR(Table1[[#This Row],[Total Sales]]/Table1[[#This Row],[Units Sold]],4)</f>
        <v>34</v>
      </c>
      <c r="R8095" s="4">
        <f>IFERROR(Table1[[#This Row],[Operating Profit]]/Table1[[#This Row],[Units Sold]],0)</f>
        <v>17.680000000000003</v>
      </c>
      <c r="S8095" s="4">
        <f>IFERROR((Table1[[#This Row],[Total Sales]]-Table1[[#This Row],[Operating Profit]])/Table1[[#This Row],[Units Sold]],0)</f>
        <v>16.319999999999997</v>
      </c>
      <c r="T8095" s="4" t="str">
        <f>IF(Table1[[#This Row],[Profit per unit]]&gt;$V$8,"Premium","Mass")</f>
        <v>Mass</v>
      </c>
      <c r="U8095" s="4"/>
    </row>
    <row r="8096" spans="2:21" ht="14.25" customHeight="1" x14ac:dyDescent="0.3">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c r="O8096" s="4" t="str">
        <f>TEXT(Table1[[#This Row],[Invoice Date]],"mmm")</f>
        <v>Sep</v>
      </c>
      <c r="P8096" s="4">
        <f>YEAR(Table1[[#This Row],[Invoice Date]])</f>
        <v>2021</v>
      </c>
      <c r="Q8096" s="4">
        <f>IFERROR(Table1[[#This Row],[Total Sales]]/Table1[[#This Row],[Units Sold]],4)</f>
        <v>30</v>
      </c>
      <c r="R8096" s="4">
        <f>IFERROR(Table1[[#This Row],[Operating Profit]]/Table1[[#This Row],[Units Sold]],0)</f>
        <v>11.1</v>
      </c>
      <c r="S8096" s="4">
        <f>IFERROR((Table1[[#This Row],[Total Sales]]-Table1[[#This Row],[Operating Profit]])/Table1[[#This Row],[Units Sold]],0)</f>
        <v>18.899999999999999</v>
      </c>
      <c r="T8096" s="4" t="str">
        <f>IF(Table1[[#This Row],[Profit per unit]]&gt;$V$8,"Premium","Mass")</f>
        <v>Mass</v>
      </c>
      <c r="U8096" s="4"/>
    </row>
    <row r="8097" spans="2:21" ht="14.25" customHeight="1" x14ac:dyDescent="0.3">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c r="O8097" s="4" t="str">
        <f>TEXT(Table1[[#This Row],[Invoice Date]],"mmm")</f>
        <v>Sep</v>
      </c>
      <c r="P8097" s="4">
        <f>YEAR(Table1[[#This Row],[Invoice Date]])</f>
        <v>2021</v>
      </c>
      <c r="Q8097" s="4">
        <f>IFERROR(Table1[[#This Row],[Total Sales]]/Table1[[#This Row],[Units Sold]],4)</f>
        <v>40</v>
      </c>
      <c r="R8097" s="4">
        <f>IFERROR(Table1[[#This Row],[Operating Profit]]/Table1[[#This Row],[Units Sold]],0)</f>
        <v>16.399999999999999</v>
      </c>
      <c r="S8097" s="4">
        <f>IFERROR((Table1[[#This Row],[Total Sales]]-Table1[[#This Row],[Operating Profit]])/Table1[[#This Row],[Units Sold]],0)</f>
        <v>23.6</v>
      </c>
      <c r="T8097" s="4" t="str">
        <f>IF(Table1[[#This Row],[Profit per unit]]&gt;$V$8,"Premium","Mass")</f>
        <v>Mass</v>
      </c>
      <c r="U8097" s="4"/>
    </row>
    <row r="8098" spans="2:21" ht="14.25" customHeight="1" x14ac:dyDescent="0.3">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c r="O8098" s="4" t="str">
        <f>TEXT(Table1[[#This Row],[Invoice Date]],"mmm")</f>
        <v>Sep</v>
      </c>
      <c r="P8098" s="4">
        <f>YEAR(Table1[[#This Row],[Invoice Date]])</f>
        <v>2021</v>
      </c>
      <c r="Q8098" s="4">
        <f>IFERROR(Table1[[#This Row],[Total Sales]]/Table1[[#This Row],[Units Sold]],4)</f>
        <v>30</v>
      </c>
      <c r="R8098" s="4">
        <f>IFERROR(Table1[[#This Row],[Operating Profit]]/Table1[[#This Row],[Units Sold]],0)</f>
        <v>11.699999999999998</v>
      </c>
      <c r="S8098" s="4">
        <f>IFERROR((Table1[[#This Row],[Total Sales]]-Table1[[#This Row],[Operating Profit]])/Table1[[#This Row],[Units Sold]],0)</f>
        <v>18.3</v>
      </c>
      <c r="T8098" s="4" t="str">
        <f>IF(Table1[[#This Row],[Profit per unit]]&gt;$V$8,"Premium","Mass")</f>
        <v>Mass</v>
      </c>
      <c r="U8098" s="4"/>
    </row>
    <row r="8099" spans="2:21" ht="14.25" customHeight="1" x14ac:dyDescent="0.3">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c r="O8099" s="4" t="str">
        <f>TEXT(Table1[[#This Row],[Invoice Date]],"mmm")</f>
        <v>Sep</v>
      </c>
      <c r="P8099" s="4">
        <f>YEAR(Table1[[#This Row],[Invoice Date]])</f>
        <v>2021</v>
      </c>
      <c r="Q8099" s="4">
        <f>IFERROR(Table1[[#This Row],[Total Sales]]/Table1[[#This Row],[Units Sold]],4)</f>
        <v>29</v>
      </c>
      <c r="R8099" s="4">
        <f>IFERROR(Table1[[#This Row],[Operating Profit]]/Table1[[#This Row],[Units Sold]],0)</f>
        <v>14.21</v>
      </c>
      <c r="S8099" s="4">
        <f>IFERROR((Table1[[#This Row],[Total Sales]]-Table1[[#This Row],[Operating Profit]])/Table1[[#This Row],[Units Sold]],0)</f>
        <v>14.79</v>
      </c>
      <c r="T8099" s="4" t="str">
        <f>IF(Table1[[#This Row],[Profit per unit]]&gt;$V$8,"Premium","Mass")</f>
        <v>Mass</v>
      </c>
      <c r="U8099" s="4"/>
    </row>
    <row r="8100" spans="2:21" ht="14.25" customHeight="1" x14ac:dyDescent="0.3">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c r="O8100" s="4" t="str">
        <f>TEXT(Table1[[#This Row],[Invoice Date]],"mmm")</f>
        <v>Sep</v>
      </c>
      <c r="P8100" s="4">
        <f>YEAR(Table1[[#This Row],[Invoice Date]])</f>
        <v>2021</v>
      </c>
      <c r="Q8100" s="4">
        <f>IFERROR(Table1[[#This Row],[Total Sales]]/Table1[[#This Row],[Units Sold]],4)</f>
        <v>40</v>
      </c>
      <c r="R8100" s="4">
        <f>IFERROR(Table1[[#This Row],[Operating Profit]]/Table1[[#This Row],[Units Sold]],0)</f>
        <v>14.8</v>
      </c>
      <c r="S8100" s="4">
        <f>IFERROR((Table1[[#This Row],[Total Sales]]-Table1[[#This Row],[Operating Profit]])/Table1[[#This Row],[Units Sold]],0)</f>
        <v>25.2</v>
      </c>
      <c r="T8100" s="4" t="str">
        <f>IF(Table1[[#This Row],[Profit per unit]]&gt;$V$8,"Premium","Mass")</f>
        <v>Mass</v>
      </c>
      <c r="U8100" s="4"/>
    </row>
    <row r="8101" spans="2:21" ht="14.25" customHeight="1" x14ac:dyDescent="0.3">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c r="O8101" s="4" t="str">
        <f>TEXT(Table1[[#This Row],[Invoice Date]],"mmm")</f>
        <v>Sep</v>
      </c>
      <c r="P8101" s="4">
        <f>YEAR(Table1[[#This Row],[Invoice Date]])</f>
        <v>2021</v>
      </c>
      <c r="Q8101" s="4">
        <f>IFERROR(Table1[[#This Row],[Total Sales]]/Table1[[#This Row],[Units Sold]],4)</f>
        <v>42</v>
      </c>
      <c r="R8101" s="4">
        <f>IFERROR(Table1[[#This Row],[Operating Profit]]/Table1[[#This Row],[Units Sold]],0)</f>
        <v>23.100000000000005</v>
      </c>
      <c r="S8101" s="4">
        <f>IFERROR((Table1[[#This Row],[Total Sales]]-Table1[[#This Row],[Operating Profit]])/Table1[[#This Row],[Units Sold]],0)</f>
        <v>18.899999999999995</v>
      </c>
      <c r="T8101" s="4" t="str">
        <f>IF(Table1[[#This Row],[Profit per unit]]&gt;$V$8,"Premium","Mass")</f>
        <v>Mass</v>
      </c>
      <c r="U8101" s="4"/>
    </row>
    <row r="8102" spans="2:21" ht="14.25" customHeight="1" x14ac:dyDescent="0.3">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c r="O8102" s="4" t="str">
        <f>TEXT(Table1[[#This Row],[Invoice Date]],"mmm")</f>
        <v>Sep</v>
      </c>
      <c r="P8102" s="4">
        <f>YEAR(Table1[[#This Row],[Invoice Date]])</f>
        <v>2021</v>
      </c>
      <c r="Q8102" s="4">
        <f>IFERROR(Table1[[#This Row],[Total Sales]]/Table1[[#This Row],[Units Sold]],4)</f>
        <v>34</v>
      </c>
      <c r="R8102" s="4">
        <f>IFERROR(Table1[[#This Row],[Operating Profit]]/Table1[[#This Row],[Units Sold]],0)</f>
        <v>14.28</v>
      </c>
      <c r="S8102" s="4">
        <f>IFERROR((Table1[[#This Row],[Total Sales]]-Table1[[#This Row],[Operating Profit]])/Table1[[#This Row],[Units Sold]],0)</f>
        <v>19.72</v>
      </c>
      <c r="T8102" s="4" t="str">
        <f>IF(Table1[[#This Row],[Profit per unit]]&gt;$V$8,"Premium","Mass")</f>
        <v>Mass</v>
      </c>
      <c r="U8102" s="4"/>
    </row>
    <row r="8103" spans="2:21" ht="14.25" customHeight="1" x14ac:dyDescent="0.3">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c r="O8103" s="4" t="str">
        <f>TEXT(Table1[[#This Row],[Invoice Date]],"mmm")</f>
        <v>Sep</v>
      </c>
      <c r="P8103" s="4">
        <f>YEAR(Table1[[#This Row],[Invoice Date]])</f>
        <v>2021</v>
      </c>
      <c r="Q8103" s="4">
        <f>IFERROR(Table1[[#This Row],[Total Sales]]/Table1[[#This Row],[Units Sold]],4)</f>
        <v>34</v>
      </c>
      <c r="R8103" s="4">
        <f>IFERROR(Table1[[#This Row],[Operating Profit]]/Table1[[#This Row],[Units Sold]],0)</f>
        <v>14.280000000000001</v>
      </c>
      <c r="S8103" s="4">
        <f>IFERROR((Table1[[#This Row],[Total Sales]]-Table1[[#This Row],[Operating Profit]])/Table1[[#This Row],[Units Sold]],0)</f>
        <v>19.72</v>
      </c>
      <c r="T8103" s="4" t="str">
        <f>IF(Table1[[#This Row],[Profit per unit]]&gt;$V$8,"Premium","Mass")</f>
        <v>Mass</v>
      </c>
      <c r="U8103" s="4"/>
    </row>
    <row r="8104" spans="2:21" ht="14.25" customHeight="1" x14ac:dyDescent="0.3">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c r="O8104" s="4" t="str">
        <f>TEXT(Table1[[#This Row],[Invoice Date]],"mmm")</f>
        <v>Sep</v>
      </c>
      <c r="P8104" s="4">
        <f>YEAR(Table1[[#This Row],[Invoice Date]])</f>
        <v>2021</v>
      </c>
      <c r="Q8104" s="4">
        <f>IFERROR(Table1[[#This Row],[Total Sales]]/Table1[[#This Row],[Units Sold]],4)</f>
        <v>33</v>
      </c>
      <c r="R8104" s="4">
        <f>IFERROR(Table1[[#This Row],[Operating Profit]]/Table1[[#This Row],[Units Sold]],0)</f>
        <v>13.86</v>
      </c>
      <c r="S8104" s="4">
        <f>IFERROR((Table1[[#This Row],[Total Sales]]-Table1[[#This Row],[Operating Profit]])/Table1[[#This Row],[Units Sold]],0)</f>
        <v>19.14</v>
      </c>
      <c r="T8104" s="4" t="str">
        <f>IF(Table1[[#This Row],[Profit per unit]]&gt;$V$8,"Premium","Mass")</f>
        <v>Mass</v>
      </c>
      <c r="U8104" s="4"/>
    </row>
    <row r="8105" spans="2:21" ht="14.25" customHeight="1" x14ac:dyDescent="0.3">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c r="O8105" s="4" t="str">
        <f>TEXT(Table1[[#This Row],[Invoice Date]],"mmm")</f>
        <v>Sep</v>
      </c>
      <c r="P8105" s="4">
        <f>YEAR(Table1[[#This Row],[Invoice Date]])</f>
        <v>2021</v>
      </c>
      <c r="Q8105" s="4">
        <f>IFERROR(Table1[[#This Row],[Total Sales]]/Table1[[#This Row],[Units Sold]],4)</f>
        <v>32</v>
      </c>
      <c r="R8105" s="4">
        <f>IFERROR(Table1[[#This Row],[Operating Profit]]/Table1[[#This Row],[Units Sold]],0)</f>
        <v>17.600000000000001</v>
      </c>
      <c r="S8105" s="4">
        <f>IFERROR((Table1[[#This Row],[Total Sales]]-Table1[[#This Row],[Operating Profit]])/Table1[[#This Row],[Units Sold]],0)</f>
        <v>14.399999999999999</v>
      </c>
      <c r="T8105" s="4" t="str">
        <f>IF(Table1[[#This Row],[Profit per unit]]&gt;$V$8,"Premium","Mass")</f>
        <v>Mass</v>
      </c>
      <c r="U8105" s="4"/>
    </row>
    <row r="8106" spans="2:21" ht="14.25" customHeight="1" x14ac:dyDescent="0.3">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c r="O8106" s="4" t="str">
        <f>TEXT(Table1[[#This Row],[Invoice Date]],"mmm")</f>
        <v>Sep</v>
      </c>
      <c r="P8106" s="4">
        <f>YEAR(Table1[[#This Row],[Invoice Date]])</f>
        <v>2021</v>
      </c>
      <c r="Q8106" s="4">
        <f>IFERROR(Table1[[#This Row],[Total Sales]]/Table1[[#This Row],[Units Sold]],4)</f>
        <v>39</v>
      </c>
      <c r="R8106" s="4">
        <f>IFERROR(Table1[[#This Row],[Operating Profit]]/Table1[[#This Row],[Units Sold]],0)</f>
        <v>14.82</v>
      </c>
      <c r="S8106" s="4">
        <f>IFERROR((Table1[[#This Row],[Total Sales]]-Table1[[#This Row],[Operating Profit]])/Table1[[#This Row],[Units Sold]],0)</f>
        <v>24.18</v>
      </c>
      <c r="T8106" s="4" t="str">
        <f>IF(Table1[[#This Row],[Profit per unit]]&gt;$V$8,"Premium","Mass")</f>
        <v>Mass</v>
      </c>
      <c r="U8106" s="4"/>
    </row>
    <row r="8107" spans="2:21" ht="14.25" customHeight="1" x14ac:dyDescent="0.3">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c r="O8107" s="4" t="str">
        <f>TEXT(Table1[[#This Row],[Invoice Date]],"mmm")</f>
        <v>Sep</v>
      </c>
      <c r="P8107" s="4">
        <f>YEAR(Table1[[#This Row],[Invoice Date]])</f>
        <v>2021</v>
      </c>
      <c r="Q8107" s="4">
        <f>IFERROR(Table1[[#This Row],[Total Sales]]/Table1[[#This Row],[Units Sold]],4)</f>
        <v>47</v>
      </c>
      <c r="R8107" s="4">
        <f>IFERROR(Table1[[#This Row],[Operating Profit]]/Table1[[#This Row],[Units Sold]],0)</f>
        <v>26.790000000000003</v>
      </c>
      <c r="S8107" s="4">
        <f>IFERROR((Table1[[#This Row],[Total Sales]]-Table1[[#This Row],[Operating Profit]])/Table1[[#This Row],[Units Sold]],0)</f>
        <v>20.209999999999997</v>
      </c>
      <c r="T8107" s="4" t="str">
        <f>IF(Table1[[#This Row],[Profit per unit]]&gt;$V$8,"Premium","Mass")</f>
        <v>Mass</v>
      </c>
      <c r="U8107" s="4"/>
    </row>
    <row r="8108" spans="2:21" ht="14.25" customHeight="1" x14ac:dyDescent="0.3">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c r="O8108" s="4" t="str">
        <f>TEXT(Table1[[#This Row],[Invoice Date]],"mmm")</f>
        <v>Sep</v>
      </c>
      <c r="P8108" s="4">
        <f>YEAR(Table1[[#This Row],[Invoice Date]])</f>
        <v>2021</v>
      </c>
      <c r="Q8108" s="4">
        <f>IFERROR(Table1[[#This Row],[Total Sales]]/Table1[[#This Row],[Units Sold]],4)</f>
        <v>34</v>
      </c>
      <c r="R8108" s="4">
        <f>IFERROR(Table1[[#This Row],[Operating Profit]]/Table1[[#This Row],[Units Sold]],0)</f>
        <v>14.619999999999997</v>
      </c>
      <c r="S8108" s="4">
        <f>IFERROR((Table1[[#This Row],[Total Sales]]-Table1[[#This Row],[Operating Profit]])/Table1[[#This Row],[Units Sold]],0)</f>
        <v>19.380000000000003</v>
      </c>
      <c r="T8108" s="4" t="str">
        <f>IF(Table1[[#This Row],[Profit per unit]]&gt;$V$8,"Premium","Mass")</f>
        <v>Mass</v>
      </c>
      <c r="U8108" s="4"/>
    </row>
    <row r="8109" spans="2:21" ht="14.25" customHeight="1" x14ac:dyDescent="0.3">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c r="O8109" s="4" t="str">
        <f>TEXT(Table1[[#This Row],[Invoice Date]],"mmm")</f>
        <v>Sep</v>
      </c>
      <c r="P8109" s="4">
        <f>YEAR(Table1[[#This Row],[Invoice Date]])</f>
        <v>2021</v>
      </c>
      <c r="Q8109" s="4">
        <f>IFERROR(Table1[[#This Row],[Total Sales]]/Table1[[#This Row],[Units Sold]],4)</f>
        <v>43</v>
      </c>
      <c r="R8109" s="4">
        <f>IFERROR(Table1[[#This Row],[Operating Profit]]/Table1[[#This Row],[Units Sold]],0)</f>
        <v>19.779999999999998</v>
      </c>
      <c r="S8109" s="4">
        <f>IFERROR((Table1[[#This Row],[Total Sales]]-Table1[[#This Row],[Operating Profit]])/Table1[[#This Row],[Units Sold]],0)</f>
        <v>23.220000000000002</v>
      </c>
      <c r="T8109" s="4" t="str">
        <f>IF(Table1[[#This Row],[Profit per unit]]&gt;$V$8,"Premium","Mass")</f>
        <v>Mass</v>
      </c>
      <c r="U8109" s="4"/>
    </row>
    <row r="8110" spans="2:21" ht="14.25" customHeight="1" x14ac:dyDescent="0.3">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c r="O8110" s="4" t="str">
        <f>TEXT(Table1[[#This Row],[Invoice Date]],"mmm")</f>
        <v>Sep</v>
      </c>
      <c r="P8110" s="4">
        <f>YEAR(Table1[[#This Row],[Invoice Date]])</f>
        <v>2021</v>
      </c>
      <c r="Q8110" s="4">
        <f>IFERROR(Table1[[#This Row],[Total Sales]]/Table1[[#This Row],[Units Sold]],4)</f>
        <v>35</v>
      </c>
      <c r="R8110" s="4">
        <f>IFERROR(Table1[[#This Row],[Operating Profit]]/Table1[[#This Row],[Units Sold]],0)</f>
        <v>16.45</v>
      </c>
      <c r="S8110" s="4">
        <f>IFERROR((Table1[[#This Row],[Total Sales]]-Table1[[#This Row],[Operating Profit]])/Table1[[#This Row],[Units Sold]],0)</f>
        <v>18.55</v>
      </c>
      <c r="T8110" s="4" t="str">
        <f>IF(Table1[[#This Row],[Profit per unit]]&gt;$V$8,"Premium","Mass")</f>
        <v>Mass</v>
      </c>
      <c r="U8110" s="4"/>
    </row>
    <row r="8111" spans="2:21" ht="14.25" customHeight="1" x14ac:dyDescent="0.3">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c r="O8111" s="4" t="str">
        <f>TEXT(Table1[[#This Row],[Invoice Date]],"mmm")</f>
        <v>Sep</v>
      </c>
      <c r="P8111" s="4">
        <f>YEAR(Table1[[#This Row],[Invoice Date]])</f>
        <v>2021</v>
      </c>
      <c r="Q8111" s="4">
        <f>IFERROR(Table1[[#This Row],[Total Sales]]/Table1[[#This Row],[Units Sold]],4)</f>
        <v>38</v>
      </c>
      <c r="R8111" s="4">
        <f>IFERROR(Table1[[#This Row],[Operating Profit]]/Table1[[#This Row],[Units Sold]],0)</f>
        <v>20.520000000000003</v>
      </c>
      <c r="S8111" s="4">
        <f>IFERROR((Table1[[#This Row],[Total Sales]]-Table1[[#This Row],[Operating Profit]])/Table1[[#This Row],[Units Sold]],0)</f>
        <v>17.479999999999997</v>
      </c>
      <c r="T8111" s="4" t="str">
        <f>IF(Table1[[#This Row],[Profit per unit]]&gt;$V$8,"Premium","Mass")</f>
        <v>Mass</v>
      </c>
      <c r="U8111" s="4"/>
    </row>
    <row r="8112" spans="2:21" ht="14.25" customHeight="1" x14ac:dyDescent="0.3">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c r="O8112" s="4" t="str">
        <f>TEXT(Table1[[#This Row],[Invoice Date]],"mmm")</f>
        <v>Sep</v>
      </c>
      <c r="P8112" s="4">
        <f>YEAR(Table1[[#This Row],[Invoice Date]])</f>
        <v>2021</v>
      </c>
      <c r="Q8112" s="4">
        <f>IFERROR(Table1[[#This Row],[Total Sales]]/Table1[[#This Row],[Units Sold]],4)</f>
        <v>43</v>
      </c>
      <c r="R8112" s="4">
        <f>IFERROR(Table1[[#This Row],[Operating Profit]]/Table1[[#This Row],[Units Sold]],0)</f>
        <v>17.63</v>
      </c>
      <c r="S8112" s="4">
        <f>IFERROR((Table1[[#This Row],[Total Sales]]-Table1[[#This Row],[Operating Profit]])/Table1[[#This Row],[Units Sold]],0)</f>
        <v>25.37</v>
      </c>
      <c r="T8112" s="4" t="str">
        <f>IF(Table1[[#This Row],[Profit per unit]]&gt;$V$8,"Premium","Mass")</f>
        <v>Mass</v>
      </c>
      <c r="U8112" s="4"/>
    </row>
    <row r="8113" spans="2:21" ht="14.25" customHeight="1" x14ac:dyDescent="0.3">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c r="O8113" s="4" t="str">
        <f>TEXT(Table1[[#This Row],[Invoice Date]],"mmm")</f>
        <v>Sep</v>
      </c>
      <c r="P8113" s="4">
        <f>YEAR(Table1[[#This Row],[Invoice Date]])</f>
        <v>2021</v>
      </c>
      <c r="Q8113" s="4">
        <f>IFERROR(Table1[[#This Row],[Total Sales]]/Table1[[#This Row],[Units Sold]],4)</f>
        <v>43</v>
      </c>
      <c r="R8113" s="4">
        <f>IFERROR(Table1[[#This Row],[Operating Profit]]/Table1[[#This Row],[Units Sold]],0)</f>
        <v>25.800000000000004</v>
      </c>
      <c r="S8113" s="4">
        <f>IFERROR((Table1[[#This Row],[Total Sales]]-Table1[[#This Row],[Operating Profit]])/Table1[[#This Row],[Units Sold]],0)</f>
        <v>17.199999999999996</v>
      </c>
      <c r="T8113" s="4" t="str">
        <f>IF(Table1[[#This Row],[Profit per unit]]&gt;$V$8,"Premium","Mass")</f>
        <v>Mass</v>
      </c>
      <c r="U8113" s="4"/>
    </row>
    <row r="8114" spans="2:21" ht="14.25" customHeight="1" x14ac:dyDescent="0.3">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c r="O8114" s="4" t="str">
        <f>TEXT(Table1[[#This Row],[Invoice Date]],"mmm")</f>
        <v>Sep</v>
      </c>
      <c r="P8114" s="4">
        <f>YEAR(Table1[[#This Row],[Invoice Date]])</f>
        <v>2021</v>
      </c>
      <c r="Q8114" s="4">
        <f>IFERROR(Table1[[#This Row],[Total Sales]]/Table1[[#This Row],[Units Sold]],4)</f>
        <v>38</v>
      </c>
      <c r="R8114" s="4">
        <f>IFERROR(Table1[[#This Row],[Operating Profit]]/Table1[[#This Row],[Units Sold]],0)</f>
        <v>17.479999999999997</v>
      </c>
      <c r="S8114" s="4">
        <f>IFERROR((Table1[[#This Row],[Total Sales]]-Table1[[#This Row],[Operating Profit]])/Table1[[#This Row],[Units Sold]],0)</f>
        <v>20.520000000000003</v>
      </c>
      <c r="T8114" s="4" t="str">
        <f>IF(Table1[[#This Row],[Profit per unit]]&gt;$V$8,"Premium","Mass")</f>
        <v>Mass</v>
      </c>
      <c r="U8114" s="4"/>
    </row>
    <row r="8115" spans="2:21" ht="14.25" customHeight="1" x14ac:dyDescent="0.3">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c r="O8115" s="4" t="str">
        <f>TEXT(Table1[[#This Row],[Invoice Date]],"mmm")</f>
        <v>Sep</v>
      </c>
      <c r="P8115" s="4">
        <f>YEAR(Table1[[#This Row],[Invoice Date]])</f>
        <v>2021</v>
      </c>
      <c r="Q8115" s="4">
        <f>IFERROR(Table1[[#This Row],[Total Sales]]/Table1[[#This Row],[Units Sold]],4)</f>
        <v>38</v>
      </c>
      <c r="R8115" s="4">
        <f>IFERROR(Table1[[#This Row],[Operating Profit]]/Table1[[#This Row],[Units Sold]],0)</f>
        <v>17.86</v>
      </c>
      <c r="S8115" s="4">
        <f>IFERROR((Table1[[#This Row],[Total Sales]]-Table1[[#This Row],[Operating Profit]])/Table1[[#This Row],[Units Sold]],0)</f>
        <v>20.14</v>
      </c>
      <c r="T8115" s="4" t="str">
        <f>IF(Table1[[#This Row],[Profit per unit]]&gt;$V$8,"Premium","Mass")</f>
        <v>Mass</v>
      </c>
      <c r="U8115" s="4"/>
    </row>
    <row r="8116" spans="2:21" ht="14.25" customHeight="1" x14ac:dyDescent="0.3">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c r="O8116" s="4" t="str">
        <f>TEXT(Table1[[#This Row],[Invoice Date]],"mmm")</f>
        <v>Sep</v>
      </c>
      <c r="P8116" s="4">
        <f>YEAR(Table1[[#This Row],[Invoice Date]])</f>
        <v>2021</v>
      </c>
      <c r="Q8116" s="4">
        <f>IFERROR(Table1[[#This Row],[Total Sales]]/Table1[[#This Row],[Units Sold]],4)</f>
        <v>47</v>
      </c>
      <c r="R8116" s="4">
        <f>IFERROR(Table1[[#This Row],[Operating Profit]]/Table1[[#This Row],[Units Sold]],0)</f>
        <v>21.15</v>
      </c>
      <c r="S8116" s="4">
        <f>IFERROR((Table1[[#This Row],[Total Sales]]-Table1[[#This Row],[Operating Profit]])/Table1[[#This Row],[Units Sold]],0)</f>
        <v>25.85</v>
      </c>
      <c r="T8116" s="4" t="str">
        <f>IF(Table1[[#This Row],[Profit per unit]]&gt;$V$8,"Premium","Mass")</f>
        <v>Mass</v>
      </c>
      <c r="U8116" s="4"/>
    </row>
    <row r="8117" spans="2:21" ht="14.25" customHeight="1" x14ac:dyDescent="0.3">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c r="O8117" s="4" t="str">
        <f>TEXT(Table1[[#This Row],[Invoice Date]],"mmm")</f>
        <v>Oct</v>
      </c>
      <c r="P8117" s="4">
        <f>YEAR(Table1[[#This Row],[Invoice Date]])</f>
        <v>2021</v>
      </c>
      <c r="Q8117" s="4">
        <f>IFERROR(Table1[[#This Row],[Total Sales]]/Table1[[#This Row],[Units Sold]],4)</f>
        <v>41</v>
      </c>
      <c r="R8117" s="4">
        <f>IFERROR(Table1[[#This Row],[Operating Profit]]/Table1[[#This Row],[Units Sold]],0)</f>
        <v>22.550000000000004</v>
      </c>
      <c r="S8117" s="4">
        <f>IFERROR((Table1[[#This Row],[Total Sales]]-Table1[[#This Row],[Operating Profit]])/Table1[[#This Row],[Units Sold]],0)</f>
        <v>18.449999999999996</v>
      </c>
      <c r="T8117" s="4" t="str">
        <f>IF(Table1[[#This Row],[Profit per unit]]&gt;$V$8,"Premium","Mass")</f>
        <v>Mass</v>
      </c>
      <c r="U8117" s="4"/>
    </row>
    <row r="8118" spans="2:21" ht="14.25" customHeight="1" x14ac:dyDescent="0.3">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c r="O8118" s="4" t="str">
        <f>TEXT(Table1[[#This Row],[Invoice Date]],"mmm")</f>
        <v>Oct</v>
      </c>
      <c r="P8118" s="4">
        <f>YEAR(Table1[[#This Row],[Invoice Date]])</f>
        <v>2021</v>
      </c>
      <c r="Q8118" s="4">
        <f>IFERROR(Table1[[#This Row],[Total Sales]]/Table1[[#This Row],[Units Sold]],4)</f>
        <v>37</v>
      </c>
      <c r="R8118" s="4">
        <f>IFERROR(Table1[[#This Row],[Operating Profit]]/Table1[[#This Row],[Units Sold]],0)</f>
        <v>14.799999999999999</v>
      </c>
      <c r="S8118" s="4">
        <f>IFERROR((Table1[[#This Row],[Total Sales]]-Table1[[#This Row],[Operating Profit]])/Table1[[#This Row],[Units Sold]],0)</f>
        <v>22.200000000000003</v>
      </c>
      <c r="T8118" s="4" t="str">
        <f>IF(Table1[[#This Row],[Profit per unit]]&gt;$V$8,"Premium","Mass")</f>
        <v>Mass</v>
      </c>
      <c r="U8118" s="4"/>
    </row>
    <row r="8119" spans="2:21" ht="14.25" customHeight="1" x14ac:dyDescent="0.3">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c r="O8119" s="4" t="str">
        <f>TEXT(Table1[[#This Row],[Invoice Date]],"mmm")</f>
        <v>Oct</v>
      </c>
      <c r="P8119" s="4">
        <f>YEAR(Table1[[#This Row],[Invoice Date]])</f>
        <v>2021</v>
      </c>
      <c r="Q8119" s="4">
        <f>IFERROR(Table1[[#This Row],[Total Sales]]/Table1[[#This Row],[Units Sold]],4)</f>
        <v>33</v>
      </c>
      <c r="R8119" s="4">
        <f>IFERROR(Table1[[#This Row],[Operating Profit]]/Table1[[#This Row],[Units Sold]],0)</f>
        <v>19.470000000000002</v>
      </c>
      <c r="S8119" s="4">
        <f>IFERROR((Table1[[#This Row],[Total Sales]]-Table1[[#This Row],[Operating Profit]])/Table1[[#This Row],[Units Sold]],0)</f>
        <v>13.529999999999996</v>
      </c>
      <c r="T8119" s="4" t="str">
        <f>IF(Table1[[#This Row],[Profit per unit]]&gt;$V$8,"Premium","Mass")</f>
        <v>Mass</v>
      </c>
      <c r="U8119" s="4"/>
    </row>
    <row r="8120" spans="2:21" ht="14.25" customHeight="1" x14ac:dyDescent="0.3">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c r="O8120" s="4" t="str">
        <f>TEXT(Table1[[#This Row],[Invoice Date]],"mmm")</f>
        <v>Oct</v>
      </c>
      <c r="P8120" s="4">
        <f>YEAR(Table1[[#This Row],[Invoice Date]])</f>
        <v>2021</v>
      </c>
      <c r="Q8120" s="4">
        <f>IFERROR(Table1[[#This Row],[Total Sales]]/Table1[[#This Row],[Units Sold]],4)</f>
        <v>30</v>
      </c>
      <c r="R8120" s="4">
        <f>IFERROR(Table1[[#This Row],[Operating Profit]]/Table1[[#This Row],[Units Sold]],0)</f>
        <v>13.199999999999998</v>
      </c>
      <c r="S8120" s="4">
        <f>IFERROR((Table1[[#This Row],[Total Sales]]-Table1[[#This Row],[Operating Profit]])/Table1[[#This Row],[Units Sold]],0)</f>
        <v>16.800000000000004</v>
      </c>
      <c r="T8120" s="4" t="str">
        <f>IF(Table1[[#This Row],[Profit per unit]]&gt;$V$8,"Premium","Mass")</f>
        <v>Mass</v>
      </c>
      <c r="U8120" s="4"/>
    </row>
    <row r="8121" spans="2:21" ht="14.25" customHeight="1" x14ac:dyDescent="0.3">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c r="O8121" s="4" t="str">
        <f>TEXT(Table1[[#This Row],[Invoice Date]],"mmm")</f>
        <v>Oct</v>
      </c>
      <c r="P8121" s="4">
        <f>YEAR(Table1[[#This Row],[Invoice Date]])</f>
        <v>2021</v>
      </c>
      <c r="Q8121" s="4">
        <f>IFERROR(Table1[[#This Row],[Total Sales]]/Table1[[#This Row],[Units Sold]],4)</f>
        <v>29</v>
      </c>
      <c r="R8121" s="4">
        <f>IFERROR(Table1[[#This Row],[Operating Profit]]/Table1[[#This Row],[Units Sold]],0)</f>
        <v>13.629999999999999</v>
      </c>
      <c r="S8121" s="4">
        <f>IFERROR((Table1[[#This Row],[Total Sales]]-Table1[[#This Row],[Operating Profit]])/Table1[[#This Row],[Units Sold]],0)</f>
        <v>15.370000000000001</v>
      </c>
      <c r="T8121" s="4" t="str">
        <f>IF(Table1[[#This Row],[Profit per unit]]&gt;$V$8,"Premium","Mass")</f>
        <v>Mass</v>
      </c>
      <c r="U8121" s="4"/>
    </row>
    <row r="8122" spans="2:21" ht="14.25" customHeight="1" x14ac:dyDescent="0.3">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c r="O8122" s="4" t="str">
        <f>TEXT(Table1[[#This Row],[Invoice Date]],"mmm")</f>
        <v>Oct</v>
      </c>
      <c r="P8122" s="4">
        <f>YEAR(Table1[[#This Row],[Invoice Date]])</f>
        <v>2021</v>
      </c>
      <c r="Q8122" s="4">
        <f>IFERROR(Table1[[#This Row],[Total Sales]]/Table1[[#This Row],[Units Sold]],4)</f>
        <v>32</v>
      </c>
      <c r="R8122" s="4">
        <f>IFERROR(Table1[[#This Row],[Operating Profit]]/Table1[[#This Row],[Units Sold]],0)</f>
        <v>14.079999999999998</v>
      </c>
      <c r="S8122" s="4">
        <f>IFERROR((Table1[[#This Row],[Total Sales]]-Table1[[#This Row],[Operating Profit]])/Table1[[#This Row],[Units Sold]],0)</f>
        <v>17.920000000000002</v>
      </c>
      <c r="T8122" s="4" t="str">
        <f>IF(Table1[[#This Row],[Profit per unit]]&gt;$V$8,"Premium","Mass")</f>
        <v>Mass</v>
      </c>
      <c r="U8122" s="4"/>
    </row>
    <row r="8123" spans="2:21" ht="14.25" customHeight="1" x14ac:dyDescent="0.3">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c r="O8123" s="4" t="str">
        <f>TEXT(Table1[[#This Row],[Invoice Date]],"mmm")</f>
        <v>Oct</v>
      </c>
      <c r="P8123" s="4">
        <f>YEAR(Table1[[#This Row],[Invoice Date]])</f>
        <v>2021</v>
      </c>
      <c r="Q8123" s="4">
        <f>IFERROR(Table1[[#This Row],[Total Sales]]/Table1[[#This Row],[Units Sold]],4)</f>
        <v>30</v>
      </c>
      <c r="R8123" s="4">
        <f>IFERROR(Table1[[#This Row],[Operating Profit]]/Table1[[#This Row],[Units Sold]],0)</f>
        <v>16.2</v>
      </c>
      <c r="S8123" s="4">
        <f>IFERROR((Table1[[#This Row],[Total Sales]]-Table1[[#This Row],[Operating Profit]])/Table1[[#This Row],[Units Sold]],0)</f>
        <v>13.8</v>
      </c>
      <c r="T8123" s="4" t="str">
        <f>IF(Table1[[#This Row],[Profit per unit]]&gt;$V$8,"Premium","Mass")</f>
        <v>Mass</v>
      </c>
      <c r="U8123" s="4"/>
    </row>
    <row r="8124" spans="2:21" ht="14.25" customHeight="1" x14ac:dyDescent="0.3">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c r="O8124" s="4" t="str">
        <f>TEXT(Table1[[#This Row],[Invoice Date]],"mmm")</f>
        <v>Oct</v>
      </c>
      <c r="P8124" s="4">
        <f>YEAR(Table1[[#This Row],[Invoice Date]])</f>
        <v>2021</v>
      </c>
      <c r="Q8124" s="4">
        <f>IFERROR(Table1[[#This Row],[Total Sales]]/Table1[[#This Row],[Units Sold]],4)</f>
        <v>30</v>
      </c>
      <c r="R8124" s="4">
        <f>IFERROR(Table1[[#This Row],[Operating Profit]]/Table1[[#This Row],[Units Sold]],0)</f>
        <v>11.999999999999998</v>
      </c>
      <c r="S8124" s="4">
        <f>IFERROR((Table1[[#This Row],[Total Sales]]-Table1[[#This Row],[Operating Profit]])/Table1[[#This Row],[Units Sold]],0)</f>
        <v>18</v>
      </c>
      <c r="T8124" s="4" t="str">
        <f>IF(Table1[[#This Row],[Profit per unit]]&gt;$V$8,"Premium","Mass")</f>
        <v>Mass</v>
      </c>
      <c r="U8124" s="4"/>
    </row>
    <row r="8125" spans="2:21" ht="14.25" customHeight="1" x14ac:dyDescent="0.3">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c r="O8125" s="4" t="str">
        <f>TEXT(Table1[[#This Row],[Invoice Date]],"mmm")</f>
        <v>Oct</v>
      </c>
      <c r="P8125" s="4">
        <f>YEAR(Table1[[#This Row],[Invoice Date]])</f>
        <v>2021</v>
      </c>
      <c r="Q8125" s="4">
        <f>IFERROR(Table1[[#This Row],[Total Sales]]/Table1[[#This Row],[Units Sold]],4)</f>
        <v>39</v>
      </c>
      <c r="R8125" s="4">
        <f>IFERROR(Table1[[#This Row],[Operating Profit]]/Table1[[#This Row],[Units Sold]],0)</f>
        <v>22.62</v>
      </c>
      <c r="S8125" s="4">
        <f>IFERROR((Table1[[#This Row],[Total Sales]]-Table1[[#This Row],[Operating Profit]])/Table1[[#This Row],[Units Sold]],0)</f>
        <v>16.38</v>
      </c>
      <c r="T8125" s="4" t="str">
        <f>IF(Table1[[#This Row],[Profit per unit]]&gt;$V$8,"Premium","Mass")</f>
        <v>Mass</v>
      </c>
      <c r="U8125" s="4"/>
    </row>
    <row r="8126" spans="2:21" ht="14.25" customHeight="1" x14ac:dyDescent="0.3">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c r="O8126" s="4" t="str">
        <f>TEXT(Table1[[#This Row],[Invoice Date]],"mmm")</f>
        <v>Oct</v>
      </c>
      <c r="P8126" s="4">
        <f>YEAR(Table1[[#This Row],[Invoice Date]])</f>
        <v>2021</v>
      </c>
      <c r="Q8126" s="4">
        <f>IFERROR(Table1[[#This Row],[Total Sales]]/Table1[[#This Row],[Units Sold]],4)</f>
        <v>31</v>
      </c>
      <c r="R8126" s="4">
        <f>IFERROR(Table1[[#This Row],[Operating Profit]]/Table1[[#This Row],[Units Sold]],0)</f>
        <v>13.329999999999998</v>
      </c>
      <c r="S8126" s="4">
        <f>IFERROR((Table1[[#This Row],[Total Sales]]-Table1[[#This Row],[Operating Profit]])/Table1[[#This Row],[Units Sold]],0)</f>
        <v>17.670000000000002</v>
      </c>
      <c r="T8126" s="4" t="str">
        <f>IF(Table1[[#This Row],[Profit per unit]]&gt;$V$8,"Premium","Mass")</f>
        <v>Mass</v>
      </c>
      <c r="U8126" s="4"/>
    </row>
    <row r="8127" spans="2:21" ht="14.25" customHeight="1" x14ac:dyDescent="0.3">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c r="O8127" s="4" t="str">
        <f>TEXT(Table1[[#This Row],[Invoice Date]],"mmm")</f>
        <v>Oct</v>
      </c>
      <c r="P8127" s="4">
        <f>YEAR(Table1[[#This Row],[Invoice Date]])</f>
        <v>2021</v>
      </c>
      <c r="Q8127" s="4">
        <f>IFERROR(Table1[[#This Row],[Total Sales]]/Table1[[#This Row],[Units Sold]],4)</f>
        <v>27</v>
      </c>
      <c r="R8127" s="4">
        <f>IFERROR(Table1[[#This Row],[Operating Profit]]/Table1[[#This Row],[Units Sold]],0)</f>
        <v>12.149999999999999</v>
      </c>
      <c r="S8127" s="4">
        <f>IFERROR((Table1[[#This Row],[Total Sales]]-Table1[[#This Row],[Operating Profit]])/Table1[[#This Row],[Units Sold]],0)</f>
        <v>14.850000000000001</v>
      </c>
      <c r="T8127" s="4" t="str">
        <f>IF(Table1[[#This Row],[Profit per unit]]&gt;$V$8,"Premium","Mass")</f>
        <v>Mass</v>
      </c>
      <c r="U8127" s="4"/>
    </row>
    <row r="8128" spans="2:21" ht="14.25" customHeight="1" x14ac:dyDescent="0.3">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c r="O8128" s="4" t="str">
        <f>TEXT(Table1[[#This Row],[Invoice Date]],"mmm")</f>
        <v>Oct</v>
      </c>
      <c r="P8128" s="4">
        <f>YEAR(Table1[[#This Row],[Invoice Date]])</f>
        <v>2021</v>
      </c>
      <c r="Q8128" s="4">
        <f>IFERROR(Table1[[#This Row],[Total Sales]]/Table1[[#This Row],[Units Sold]],4)</f>
        <v>51</v>
      </c>
      <c r="R8128" s="4">
        <f>IFERROR(Table1[[#This Row],[Operating Profit]]/Table1[[#This Row],[Units Sold]],0)</f>
        <v>22.439999999999998</v>
      </c>
      <c r="S8128" s="4">
        <f>IFERROR((Table1[[#This Row],[Total Sales]]-Table1[[#This Row],[Operating Profit]])/Table1[[#This Row],[Units Sold]],0)</f>
        <v>28.560000000000002</v>
      </c>
      <c r="T8128" s="4" t="str">
        <f>IF(Table1[[#This Row],[Profit per unit]]&gt;$V$8,"Premium","Mass")</f>
        <v>Mass</v>
      </c>
      <c r="U8128" s="4"/>
    </row>
    <row r="8129" spans="2:21" ht="14.25" customHeight="1" x14ac:dyDescent="0.3">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c r="O8129" s="4" t="str">
        <f>TEXT(Table1[[#This Row],[Invoice Date]],"mmm")</f>
        <v>Oct</v>
      </c>
      <c r="P8129" s="4">
        <f>YEAR(Table1[[#This Row],[Invoice Date]])</f>
        <v>2021</v>
      </c>
      <c r="Q8129" s="4">
        <f>IFERROR(Table1[[#This Row],[Total Sales]]/Table1[[#This Row],[Units Sold]],4)</f>
        <v>50</v>
      </c>
      <c r="R8129" s="4">
        <f>IFERROR(Table1[[#This Row],[Operating Profit]]/Table1[[#This Row],[Units Sold]],0)</f>
        <v>26</v>
      </c>
      <c r="S8129" s="4">
        <f>IFERROR((Table1[[#This Row],[Total Sales]]-Table1[[#This Row],[Operating Profit]])/Table1[[#This Row],[Units Sold]],0)</f>
        <v>24</v>
      </c>
      <c r="T8129" s="4" t="str">
        <f>IF(Table1[[#This Row],[Profit per unit]]&gt;$V$8,"Premium","Mass")</f>
        <v>Mass</v>
      </c>
      <c r="U8129" s="4"/>
    </row>
    <row r="8130" spans="2:21" ht="14.25" customHeight="1" x14ac:dyDescent="0.3">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c r="O8130" s="4" t="str">
        <f>TEXT(Table1[[#This Row],[Invoice Date]],"mmm")</f>
        <v>Oct</v>
      </c>
      <c r="P8130" s="4">
        <f>YEAR(Table1[[#This Row],[Invoice Date]])</f>
        <v>2021</v>
      </c>
      <c r="Q8130" s="4">
        <f>IFERROR(Table1[[#This Row],[Total Sales]]/Table1[[#This Row],[Units Sold]],4)</f>
        <v>46</v>
      </c>
      <c r="R8130" s="4">
        <f>IFERROR(Table1[[#This Row],[Operating Profit]]/Table1[[#This Row],[Units Sold]],0)</f>
        <v>17.939999999999998</v>
      </c>
      <c r="S8130" s="4">
        <f>IFERROR((Table1[[#This Row],[Total Sales]]-Table1[[#This Row],[Operating Profit]])/Table1[[#This Row],[Units Sold]],0)</f>
        <v>28.060000000000002</v>
      </c>
      <c r="T8130" s="4" t="str">
        <f>IF(Table1[[#This Row],[Profit per unit]]&gt;$V$8,"Premium","Mass")</f>
        <v>Mass</v>
      </c>
      <c r="U8130" s="4"/>
    </row>
    <row r="8131" spans="2:21" ht="14.25" customHeight="1" x14ac:dyDescent="0.3">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c r="O8131" s="4" t="str">
        <f>TEXT(Table1[[#This Row],[Invoice Date]],"mmm")</f>
        <v>Oct</v>
      </c>
      <c r="P8131" s="4">
        <f>YEAR(Table1[[#This Row],[Invoice Date]])</f>
        <v>2021</v>
      </c>
      <c r="Q8131" s="4">
        <f>IFERROR(Table1[[#This Row],[Total Sales]]/Table1[[#This Row],[Units Sold]],4)</f>
        <v>51</v>
      </c>
      <c r="R8131" s="4">
        <f>IFERROR(Table1[[#This Row],[Operating Profit]]/Table1[[#This Row],[Units Sold]],0)</f>
        <v>31.110000000000003</v>
      </c>
      <c r="S8131" s="4">
        <f>IFERROR((Table1[[#This Row],[Total Sales]]-Table1[[#This Row],[Operating Profit]])/Table1[[#This Row],[Units Sold]],0)</f>
        <v>19.889999999999997</v>
      </c>
      <c r="T8131" s="4" t="str">
        <f>IF(Table1[[#This Row],[Profit per unit]]&gt;$V$8,"Premium","Mass")</f>
        <v>Mass</v>
      </c>
      <c r="U8131" s="4"/>
    </row>
    <row r="8132" spans="2:21" ht="14.25" customHeight="1" x14ac:dyDescent="0.3">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c r="O8132" s="4" t="str">
        <f>TEXT(Table1[[#This Row],[Invoice Date]],"mmm")</f>
        <v>Oct</v>
      </c>
      <c r="P8132" s="4">
        <f>YEAR(Table1[[#This Row],[Invoice Date]])</f>
        <v>2021</v>
      </c>
      <c r="Q8132" s="4">
        <f>IFERROR(Table1[[#This Row],[Total Sales]]/Table1[[#This Row],[Units Sold]],4)</f>
        <v>46</v>
      </c>
      <c r="R8132" s="4">
        <f>IFERROR(Table1[[#This Row],[Operating Profit]]/Table1[[#This Row],[Units Sold]],0)</f>
        <v>21.619999999999997</v>
      </c>
      <c r="S8132" s="4">
        <f>IFERROR((Table1[[#This Row],[Total Sales]]-Table1[[#This Row],[Operating Profit]])/Table1[[#This Row],[Units Sold]],0)</f>
        <v>24.380000000000003</v>
      </c>
      <c r="T8132" s="4" t="str">
        <f>IF(Table1[[#This Row],[Profit per unit]]&gt;$V$8,"Premium","Mass")</f>
        <v>Mass</v>
      </c>
      <c r="U8132" s="4"/>
    </row>
    <row r="8133" spans="2:21" ht="14.25" customHeight="1" x14ac:dyDescent="0.3">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c r="O8133" s="4" t="str">
        <f>TEXT(Table1[[#This Row],[Invoice Date]],"mmm")</f>
        <v>Oct</v>
      </c>
      <c r="P8133" s="4">
        <f>YEAR(Table1[[#This Row],[Invoice Date]])</f>
        <v>2021</v>
      </c>
      <c r="Q8133" s="4">
        <f>IFERROR(Table1[[#This Row],[Total Sales]]/Table1[[#This Row],[Units Sold]],4)</f>
        <v>39</v>
      </c>
      <c r="R8133" s="4">
        <f>IFERROR(Table1[[#This Row],[Operating Profit]]/Table1[[#This Row],[Units Sold]],0)</f>
        <v>16.38</v>
      </c>
      <c r="S8133" s="4">
        <f>IFERROR((Table1[[#This Row],[Total Sales]]-Table1[[#This Row],[Operating Profit]])/Table1[[#This Row],[Units Sold]],0)</f>
        <v>22.62</v>
      </c>
      <c r="T8133" s="4" t="str">
        <f>IF(Table1[[#This Row],[Profit per unit]]&gt;$V$8,"Premium","Mass")</f>
        <v>Mass</v>
      </c>
      <c r="U8133" s="4"/>
    </row>
    <row r="8134" spans="2:21" ht="14.25" customHeight="1" x14ac:dyDescent="0.3">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c r="O8134" s="4" t="str">
        <f>TEXT(Table1[[#This Row],[Invoice Date]],"mmm")</f>
        <v>Oct</v>
      </c>
      <c r="P8134" s="4">
        <f>YEAR(Table1[[#This Row],[Invoice Date]])</f>
        <v>2021</v>
      </c>
      <c r="Q8134" s="4">
        <f>IFERROR(Table1[[#This Row],[Total Sales]]/Table1[[#This Row],[Units Sold]],4)</f>
        <v>46</v>
      </c>
      <c r="R8134" s="4">
        <f>IFERROR(Table1[[#This Row],[Operating Profit]]/Table1[[#This Row],[Units Sold]],0)</f>
        <v>20.239999999999998</v>
      </c>
      <c r="S8134" s="4">
        <f>IFERROR((Table1[[#This Row],[Total Sales]]-Table1[[#This Row],[Operating Profit]])/Table1[[#This Row],[Units Sold]],0)</f>
        <v>25.76</v>
      </c>
      <c r="T8134" s="4" t="str">
        <f>IF(Table1[[#This Row],[Profit per unit]]&gt;$V$8,"Premium","Mass")</f>
        <v>Mass</v>
      </c>
      <c r="U8134" s="4"/>
    </row>
    <row r="8135" spans="2:21" ht="14.25" customHeight="1" x14ac:dyDescent="0.3">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c r="O8135" s="4" t="str">
        <f>TEXT(Table1[[#This Row],[Invoice Date]],"mmm")</f>
        <v>Oct</v>
      </c>
      <c r="P8135" s="4">
        <f>YEAR(Table1[[#This Row],[Invoice Date]])</f>
        <v>2021</v>
      </c>
      <c r="Q8135" s="4">
        <f>IFERROR(Table1[[#This Row],[Total Sales]]/Table1[[#This Row],[Units Sold]],4)</f>
        <v>44</v>
      </c>
      <c r="R8135" s="4">
        <f>IFERROR(Table1[[#This Row],[Operating Profit]]/Table1[[#This Row],[Units Sold]],0)</f>
        <v>24.64</v>
      </c>
      <c r="S8135" s="4">
        <f>IFERROR((Table1[[#This Row],[Total Sales]]-Table1[[#This Row],[Operating Profit]])/Table1[[#This Row],[Units Sold]],0)</f>
        <v>19.36</v>
      </c>
      <c r="T8135" s="4" t="str">
        <f>IF(Table1[[#This Row],[Profit per unit]]&gt;$V$8,"Premium","Mass")</f>
        <v>Mass</v>
      </c>
      <c r="U8135" s="4"/>
    </row>
    <row r="8136" spans="2:21" ht="14.25" customHeight="1" x14ac:dyDescent="0.3">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c r="O8136" s="4" t="str">
        <f>TEXT(Table1[[#This Row],[Invoice Date]],"mmm")</f>
        <v>Oct</v>
      </c>
      <c r="P8136" s="4">
        <f>YEAR(Table1[[#This Row],[Invoice Date]])</f>
        <v>2021</v>
      </c>
      <c r="Q8136" s="4">
        <f>IFERROR(Table1[[#This Row],[Total Sales]]/Table1[[#This Row],[Units Sold]],4)</f>
        <v>47</v>
      </c>
      <c r="R8136" s="4">
        <f>IFERROR(Table1[[#This Row],[Operating Profit]]/Table1[[#This Row],[Units Sold]],0)</f>
        <v>17.39</v>
      </c>
      <c r="S8136" s="4">
        <f>IFERROR((Table1[[#This Row],[Total Sales]]-Table1[[#This Row],[Operating Profit]])/Table1[[#This Row],[Units Sold]],0)</f>
        <v>29.609999999999996</v>
      </c>
      <c r="T8136" s="4" t="str">
        <f>IF(Table1[[#This Row],[Profit per unit]]&gt;$V$8,"Premium","Mass")</f>
        <v>Mass</v>
      </c>
      <c r="U8136" s="4"/>
    </row>
    <row r="8137" spans="2:21" ht="14.25" customHeight="1" x14ac:dyDescent="0.3">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c r="O8137" s="4" t="str">
        <f>TEXT(Table1[[#This Row],[Invoice Date]],"mmm")</f>
        <v>Oct</v>
      </c>
      <c r="P8137" s="4">
        <f>YEAR(Table1[[#This Row],[Invoice Date]])</f>
        <v>2021</v>
      </c>
      <c r="Q8137" s="4">
        <f>IFERROR(Table1[[#This Row],[Total Sales]]/Table1[[#This Row],[Units Sold]],4)</f>
        <v>54</v>
      </c>
      <c r="R8137" s="4">
        <f>IFERROR(Table1[[#This Row],[Operating Profit]]/Table1[[#This Row],[Units Sold]],0)</f>
        <v>32.400000000000006</v>
      </c>
      <c r="S8137" s="4">
        <f>IFERROR((Table1[[#This Row],[Total Sales]]-Table1[[#This Row],[Operating Profit]])/Table1[[#This Row],[Units Sold]],0)</f>
        <v>21.599999999999994</v>
      </c>
      <c r="T8137" s="4" t="str">
        <f>IF(Table1[[#This Row],[Profit per unit]]&gt;$V$8,"Premium","Mass")</f>
        <v>Mass</v>
      </c>
      <c r="U8137" s="4"/>
    </row>
    <row r="8138" spans="2:21" ht="14.25" customHeight="1" x14ac:dyDescent="0.3">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c r="O8138" s="4" t="str">
        <f>TEXT(Table1[[#This Row],[Invoice Date]],"mmm")</f>
        <v>Oct</v>
      </c>
      <c r="P8138" s="4">
        <f>YEAR(Table1[[#This Row],[Invoice Date]])</f>
        <v>2021</v>
      </c>
      <c r="Q8138" s="4">
        <f>IFERROR(Table1[[#This Row],[Total Sales]]/Table1[[#This Row],[Units Sold]],4)</f>
        <v>34</v>
      </c>
      <c r="R8138" s="4">
        <f>IFERROR(Table1[[#This Row],[Operating Profit]]/Table1[[#This Row],[Units Sold]],0)</f>
        <v>21.080000000000005</v>
      </c>
      <c r="S8138" s="4">
        <f>IFERROR((Table1[[#This Row],[Total Sales]]-Table1[[#This Row],[Operating Profit]])/Table1[[#This Row],[Units Sold]],0)</f>
        <v>12.919999999999995</v>
      </c>
      <c r="T8138" s="4" t="str">
        <f>IF(Table1[[#This Row],[Profit per unit]]&gt;$V$8,"Premium","Mass")</f>
        <v>Mass</v>
      </c>
      <c r="U8138" s="4"/>
    </row>
    <row r="8139" spans="2:21" ht="14.25" customHeight="1" x14ac:dyDescent="0.3">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c r="O8139" s="4" t="str">
        <f>TEXT(Table1[[#This Row],[Invoice Date]],"mmm")</f>
        <v>Oct</v>
      </c>
      <c r="P8139" s="4">
        <f>YEAR(Table1[[#This Row],[Invoice Date]])</f>
        <v>2021</v>
      </c>
      <c r="Q8139" s="4">
        <f>IFERROR(Table1[[#This Row],[Total Sales]]/Table1[[#This Row],[Units Sold]],4)</f>
        <v>34</v>
      </c>
      <c r="R8139" s="4">
        <f>IFERROR(Table1[[#This Row],[Operating Profit]]/Table1[[#This Row],[Units Sold]],0)</f>
        <v>13.26</v>
      </c>
      <c r="S8139" s="4">
        <f>IFERROR((Table1[[#This Row],[Total Sales]]-Table1[[#This Row],[Operating Profit]])/Table1[[#This Row],[Units Sold]],0)</f>
        <v>20.740000000000002</v>
      </c>
      <c r="T8139" s="4" t="str">
        <f>IF(Table1[[#This Row],[Profit per unit]]&gt;$V$8,"Premium","Mass")</f>
        <v>Mass</v>
      </c>
      <c r="U8139" s="4"/>
    </row>
    <row r="8140" spans="2:21" ht="14.25" customHeight="1" x14ac:dyDescent="0.3">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c r="O8140" s="4" t="str">
        <f>TEXT(Table1[[#This Row],[Invoice Date]],"mmm")</f>
        <v>Oct</v>
      </c>
      <c r="P8140" s="4">
        <f>YEAR(Table1[[#This Row],[Invoice Date]])</f>
        <v>2021</v>
      </c>
      <c r="Q8140" s="4">
        <f>IFERROR(Table1[[#This Row],[Total Sales]]/Table1[[#This Row],[Units Sold]],4)</f>
        <v>28</v>
      </c>
      <c r="R8140" s="4">
        <f>IFERROR(Table1[[#This Row],[Operating Profit]]/Table1[[#This Row],[Units Sold]],0)</f>
        <v>11.759999999999998</v>
      </c>
      <c r="S8140" s="4">
        <f>IFERROR((Table1[[#This Row],[Total Sales]]-Table1[[#This Row],[Operating Profit]])/Table1[[#This Row],[Units Sold]],0)</f>
        <v>16.240000000000002</v>
      </c>
      <c r="T8140" s="4" t="str">
        <f>IF(Table1[[#This Row],[Profit per unit]]&gt;$V$8,"Premium","Mass")</f>
        <v>Mass</v>
      </c>
      <c r="U8140" s="4"/>
    </row>
    <row r="8141" spans="2:21" ht="14.25" customHeight="1" x14ac:dyDescent="0.3">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c r="O8141" s="4" t="str">
        <f>TEXT(Table1[[#This Row],[Invoice Date]],"mmm")</f>
        <v>Oct</v>
      </c>
      <c r="P8141" s="4">
        <f>YEAR(Table1[[#This Row],[Invoice Date]])</f>
        <v>2021</v>
      </c>
      <c r="Q8141" s="4">
        <f>IFERROR(Table1[[#This Row],[Total Sales]]/Table1[[#This Row],[Units Sold]],4)</f>
        <v>28</v>
      </c>
      <c r="R8141" s="4">
        <f>IFERROR(Table1[[#This Row],[Operating Profit]]/Table1[[#This Row],[Units Sold]],0)</f>
        <v>12.039999999999997</v>
      </c>
      <c r="S8141" s="4">
        <f>IFERROR((Table1[[#This Row],[Total Sales]]-Table1[[#This Row],[Operating Profit]])/Table1[[#This Row],[Units Sold]],0)</f>
        <v>15.960000000000003</v>
      </c>
      <c r="T8141" s="4" t="str">
        <f>IF(Table1[[#This Row],[Profit per unit]]&gt;$V$8,"Premium","Mass")</f>
        <v>Mass</v>
      </c>
      <c r="U8141" s="4"/>
    </row>
    <row r="8142" spans="2:21" ht="14.25" customHeight="1" x14ac:dyDescent="0.3">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c r="O8142" s="4" t="str">
        <f>TEXT(Table1[[#This Row],[Invoice Date]],"mmm")</f>
        <v>Oct</v>
      </c>
      <c r="P8142" s="4">
        <f>YEAR(Table1[[#This Row],[Invoice Date]])</f>
        <v>2021</v>
      </c>
      <c r="Q8142" s="4">
        <f>IFERROR(Table1[[#This Row],[Total Sales]]/Table1[[#This Row],[Units Sold]],4)</f>
        <v>42</v>
      </c>
      <c r="R8142" s="4">
        <f>IFERROR(Table1[[#This Row],[Operating Profit]]/Table1[[#This Row],[Units Sold]],0)</f>
        <v>17.22</v>
      </c>
      <c r="S8142" s="4">
        <f>IFERROR((Table1[[#This Row],[Total Sales]]-Table1[[#This Row],[Operating Profit]])/Table1[[#This Row],[Units Sold]],0)</f>
        <v>24.78</v>
      </c>
      <c r="T8142" s="4" t="str">
        <f>IF(Table1[[#This Row],[Profit per unit]]&gt;$V$8,"Premium","Mass")</f>
        <v>Mass</v>
      </c>
      <c r="U8142" s="4"/>
    </row>
    <row r="8143" spans="2:21" ht="14.25" customHeight="1" x14ac:dyDescent="0.3">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c r="O8143" s="4" t="str">
        <f>TEXT(Table1[[#This Row],[Invoice Date]],"mmm")</f>
        <v>Oct</v>
      </c>
      <c r="P8143" s="4">
        <f>YEAR(Table1[[#This Row],[Invoice Date]])</f>
        <v>2021</v>
      </c>
      <c r="Q8143" s="4">
        <f>IFERROR(Table1[[#This Row],[Total Sales]]/Table1[[#This Row],[Units Sold]],4)</f>
        <v>32</v>
      </c>
      <c r="R8143" s="4">
        <f>IFERROR(Table1[[#This Row],[Operating Profit]]/Table1[[#This Row],[Units Sold]],0)</f>
        <v>10.879999999999999</v>
      </c>
      <c r="S8143" s="4">
        <f>IFERROR((Table1[[#This Row],[Total Sales]]-Table1[[#This Row],[Operating Profit]])/Table1[[#This Row],[Units Sold]],0)</f>
        <v>21.12</v>
      </c>
      <c r="T8143" s="4" t="str">
        <f>IF(Table1[[#This Row],[Profit per unit]]&gt;$V$8,"Premium","Mass")</f>
        <v>Mass</v>
      </c>
      <c r="U8143" s="4"/>
    </row>
    <row r="8144" spans="2:21" ht="14.25" customHeight="1" x14ac:dyDescent="0.3">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c r="O8144" s="4" t="str">
        <f>TEXT(Table1[[#This Row],[Invoice Date]],"mmm")</f>
        <v>Oct</v>
      </c>
      <c r="P8144" s="4">
        <f>YEAR(Table1[[#This Row],[Invoice Date]])</f>
        <v>2021</v>
      </c>
      <c r="Q8144" s="4">
        <f>IFERROR(Table1[[#This Row],[Total Sales]]/Table1[[#This Row],[Units Sold]],4)</f>
        <v>32</v>
      </c>
      <c r="R8144" s="4">
        <f>IFERROR(Table1[[#This Row],[Operating Profit]]/Table1[[#This Row],[Units Sold]],0)</f>
        <v>19.200000000000003</v>
      </c>
      <c r="S8144" s="4">
        <f>IFERROR((Table1[[#This Row],[Total Sales]]-Table1[[#This Row],[Operating Profit]])/Table1[[#This Row],[Units Sold]],0)</f>
        <v>12.799999999999999</v>
      </c>
      <c r="T8144" s="4" t="str">
        <f>IF(Table1[[#This Row],[Profit per unit]]&gt;$V$8,"Premium","Mass")</f>
        <v>Mass</v>
      </c>
      <c r="U8144" s="4"/>
    </row>
    <row r="8145" spans="2:21" ht="14.25" customHeight="1" x14ac:dyDescent="0.3">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c r="O8145" s="4" t="str">
        <f>TEXT(Table1[[#This Row],[Invoice Date]],"mmm")</f>
        <v>Oct</v>
      </c>
      <c r="P8145" s="4">
        <f>YEAR(Table1[[#This Row],[Invoice Date]])</f>
        <v>2021</v>
      </c>
      <c r="Q8145" s="4">
        <f>IFERROR(Table1[[#This Row],[Total Sales]]/Table1[[#This Row],[Units Sold]],4)</f>
        <v>32</v>
      </c>
      <c r="R8145" s="4">
        <f>IFERROR(Table1[[#This Row],[Operating Profit]]/Table1[[#This Row],[Units Sold]],0)</f>
        <v>12.799999999999999</v>
      </c>
      <c r="S8145" s="4">
        <f>IFERROR((Table1[[#This Row],[Total Sales]]-Table1[[#This Row],[Operating Profit]])/Table1[[#This Row],[Units Sold]],0)</f>
        <v>19.200000000000003</v>
      </c>
      <c r="T8145" s="4" t="str">
        <f>IF(Table1[[#This Row],[Profit per unit]]&gt;$V$8,"Premium","Mass")</f>
        <v>Mass</v>
      </c>
      <c r="U8145" s="4"/>
    </row>
    <row r="8146" spans="2:21" ht="14.25" customHeight="1" x14ac:dyDescent="0.3">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c r="O8146" s="4" t="str">
        <f>TEXT(Table1[[#This Row],[Invoice Date]],"mmm")</f>
        <v>Oct</v>
      </c>
      <c r="P8146" s="4">
        <f>YEAR(Table1[[#This Row],[Invoice Date]])</f>
        <v>2021</v>
      </c>
      <c r="Q8146" s="4">
        <f>IFERROR(Table1[[#This Row],[Total Sales]]/Table1[[#This Row],[Units Sold]],4)</f>
        <v>25</v>
      </c>
      <c r="R8146" s="4">
        <f>IFERROR(Table1[[#This Row],[Operating Profit]]/Table1[[#This Row],[Units Sold]],0)</f>
        <v>11.249999999999998</v>
      </c>
      <c r="S8146" s="4">
        <f>IFERROR((Table1[[#This Row],[Total Sales]]-Table1[[#This Row],[Operating Profit]])/Table1[[#This Row],[Units Sold]],0)</f>
        <v>13.750000000000002</v>
      </c>
      <c r="T8146" s="4" t="str">
        <f>IF(Table1[[#This Row],[Profit per unit]]&gt;$V$8,"Premium","Mass")</f>
        <v>Mass</v>
      </c>
      <c r="U8146" s="4"/>
    </row>
    <row r="8147" spans="2:21" ht="14.25" customHeight="1" x14ac:dyDescent="0.3">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c r="O8147" s="4" t="str">
        <f>TEXT(Table1[[#This Row],[Invoice Date]],"mmm")</f>
        <v>Oct</v>
      </c>
      <c r="P8147" s="4">
        <f>YEAR(Table1[[#This Row],[Invoice Date]])</f>
        <v>2021</v>
      </c>
      <c r="Q8147" s="4">
        <f>IFERROR(Table1[[#This Row],[Total Sales]]/Table1[[#This Row],[Units Sold]],4)</f>
        <v>28</v>
      </c>
      <c r="R8147" s="4">
        <f>IFERROR(Table1[[#This Row],[Operating Profit]]/Table1[[#This Row],[Units Sold]],0)</f>
        <v>11.76</v>
      </c>
      <c r="S8147" s="4">
        <f>IFERROR((Table1[[#This Row],[Total Sales]]-Table1[[#This Row],[Operating Profit]])/Table1[[#This Row],[Units Sold]],0)</f>
        <v>16.240000000000002</v>
      </c>
      <c r="T8147" s="4" t="str">
        <f>IF(Table1[[#This Row],[Profit per unit]]&gt;$V$8,"Premium","Mass")</f>
        <v>Mass</v>
      </c>
      <c r="U8147" s="4"/>
    </row>
    <row r="8148" spans="2:21" ht="14.25" customHeight="1" x14ac:dyDescent="0.3">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c r="O8148" s="4" t="str">
        <f>TEXT(Table1[[#This Row],[Invoice Date]],"mmm")</f>
        <v>Nov</v>
      </c>
      <c r="P8148" s="4">
        <f>YEAR(Table1[[#This Row],[Invoice Date]])</f>
        <v>2021</v>
      </c>
      <c r="Q8148" s="4">
        <f>IFERROR(Table1[[#This Row],[Total Sales]]/Table1[[#This Row],[Units Sold]],4)</f>
        <v>39</v>
      </c>
      <c r="R8148" s="4">
        <f>IFERROR(Table1[[#This Row],[Operating Profit]]/Table1[[#This Row],[Units Sold]],0)</f>
        <v>14.430000000000001</v>
      </c>
      <c r="S8148" s="4">
        <f>IFERROR((Table1[[#This Row],[Total Sales]]-Table1[[#This Row],[Operating Profit]])/Table1[[#This Row],[Units Sold]],0)</f>
        <v>24.57</v>
      </c>
      <c r="T8148" s="4" t="str">
        <f>IF(Table1[[#This Row],[Profit per unit]]&gt;$V$8,"Premium","Mass")</f>
        <v>Mass</v>
      </c>
      <c r="U8148" s="4"/>
    </row>
    <row r="8149" spans="2:21" ht="14.25" customHeight="1" x14ac:dyDescent="0.3">
      <c r="B8149" s="4" t="s">
        <v>14</v>
      </c>
      <c r="C8149" s="4">
        <v>1185732</v>
      </c>
      <c r="D8149" s="5">
        <v>44502</v>
      </c>
      <c r="E8149" s="4" t="s">
        <v>15</v>
      </c>
      <c r="F8149" s="4" t="s">
        <v>40</v>
      </c>
      <c r="G8149" s="4" t="s">
        <v>41</v>
      </c>
      <c r="H8149" s="6" t="s">
        <v>23</v>
      </c>
      <c r="I8149" s="7">
        <v>30</v>
      </c>
      <c r="J8149" s="8">
        <v>74</v>
      </c>
      <c r="K8149" s="9">
        <v>2220</v>
      </c>
      <c r="L8149" s="9">
        <v>777</v>
      </c>
      <c r="M8149" s="10">
        <v>0.35</v>
      </c>
      <c r="N8149" s="4" t="s">
        <v>24</v>
      </c>
      <c r="O8149" s="4" t="str">
        <f>TEXT(Table1[[#This Row],[Invoice Date]],"mmm")</f>
        <v>Nov</v>
      </c>
      <c r="P8149" s="4">
        <f>YEAR(Table1[[#This Row],[Invoice Date]])</f>
        <v>2021</v>
      </c>
      <c r="Q8149" s="4">
        <f>IFERROR(Table1[[#This Row],[Total Sales]]/Table1[[#This Row],[Units Sold]],4)</f>
        <v>30</v>
      </c>
      <c r="R8149" s="4">
        <f>IFERROR(Table1[[#This Row],[Operating Profit]]/Table1[[#This Row],[Units Sold]],0)</f>
        <v>10.5</v>
      </c>
      <c r="S8149" s="4">
        <f>IFERROR((Table1[[#This Row],[Total Sales]]-Table1[[#This Row],[Operating Profit]])/Table1[[#This Row],[Units Sold]],0)</f>
        <v>19.5</v>
      </c>
      <c r="T8149" s="4" t="str">
        <f>IF(Table1[[#This Row],[Profit per unit]]&gt;$V$8,"Premium","Mass")</f>
        <v>Mass</v>
      </c>
      <c r="U8149" s="4"/>
    </row>
    <row r="8150" spans="2:21" ht="14.25" customHeight="1" x14ac:dyDescent="0.3">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c r="O8150" s="4" t="str">
        <f>TEXT(Table1[[#This Row],[Invoice Date]],"mmm")</f>
        <v>Nov</v>
      </c>
      <c r="P8150" s="4">
        <f>YEAR(Table1[[#This Row],[Invoice Date]])</f>
        <v>2021</v>
      </c>
      <c r="Q8150" s="4">
        <f>IFERROR(Table1[[#This Row],[Total Sales]]/Table1[[#This Row],[Units Sold]],4)</f>
        <v>39</v>
      </c>
      <c r="R8150" s="4">
        <f>IFERROR(Table1[[#This Row],[Operating Profit]]/Table1[[#This Row],[Units Sold]],0)</f>
        <v>22.62</v>
      </c>
      <c r="S8150" s="4">
        <f>IFERROR((Table1[[#This Row],[Total Sales]]-Table1[[#This Row],[Operating Profit]])/Table1[[#This Row],[Units Sold]],0)</f>
        <v>16.38</v>
      </c>
      <c r="T8150" s="4" t="str">
        <f>IF(Table1[[#This Row],[Profit per unit]]&gt;$V$8,"Premium","Mass")</f>
        <v>Mass</v>
      </c>
      <c r="U8150" s="4"/>
    </row>
    <row r="8151" spans="2:21" ht="14.25" customHeight="1" x14ac:dyDescent="0.3">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c r="O8151" s="4" t="str">
        <f>TEXT(Table1[[#This Row],[Invoice Date]],"mmm")</f>
        <v>Nov</v>
      </c>
      <c r="P8151" s="4">
        <f>YEAR(Table1[[#This Row],[Invoice Date]])</f>
        <v>2021</v>
      </c>
      <c r="Q8151" s="4">
        <f>IFERROR(Table1[[#This Row],[Total Sales]]/Table1[[#This Row],[Units Sold]],4)</f>
        <v>33</v>
      </c>
      <c r="R8151" s="4">
        <f>IFERROR(Table1[[#This Row],[Operating Profit]]/Table1[[#This Row],[Units Sold]],0)</f>
        <v>12.209999999999999</v>
      </c>
      <c r="S8151" s="4">
        <f>IFERROR((Table1[[#This Row],[Total Sales]]-Table1[[#This Row],[Operating Profit]])/Table1[[#This Row],[Units Sold]],0)</f>
        <v>20.79</v>
      </c>
      <c r="T8151" s="4" t="str">
        <f>IF(Table1[[#This Row],[Profit per unit]]&gt;$V$8,"Premium","Mass")</f>
        <v>Mass</v>
      </c>
      <c r="U8151" s="4"/>
    </row>
    <row r="8152" spans="2:21" ht="14.25" customHeight="1" x14ac:dyDescent="0.3">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c r="O8152" s="4" t="str">
        <f>TEXT(Table1[[#This Row],[Invoice Date]],"mmm")</f>
        <v>Nov</v>
      </c>
      <c r="P8152" s="4">
        <f>YEAR(Table1[[#This Row],[Invoice Date]])</f>
        <v>2021</v>
      </c>
      <c r="Q8152" s="4">
        <f>IFERROR(Table1[[#This Row],[Total Sales]]/Table1[[#This Row],[Units Sold]],4)</f>
        <v>29</v>
      </c>
      <c r="R8152" s="4">
        <f>IFERROR(Table1[[#This Row],[Operating Profit]]/Table1[[#This Row],[Units Sold]],0)</f>
        <v>13.049999999999999</v>
      </c>
      <c r="S8152" s="4">
        <f>IFERROR((Table1[[#This Row],[Total Sales]]-Table1[[#This Row],[Operating Profit]])/Table1[[#This Row],[Units Sold]],0)</f>
        <v>15.950000000000001</v>
      </c>
      <c r="T8152" s="4" t="str">
        <f>IF(Table1[[#This Row],[Profit per unit]]&gt;$V$8,"Premium","Mass")</f>
        <v>Mass</v>
      </c>
      <c r="U8152" s="4"/>
    </row>
    <row r="8153" spans="2:21" ht="14.25" customHeight="1" x14ac:dyDescent="0.3">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c r="O8153" s="4" t="str">
        <f>TEXT(Table1[[#This Row],[Invoice Date]],"mmm")</f>
        <v>Nov</v>
      </c>
      <c r="P8153" s="4">
        <f>YEAR(Table1[[#This Row],[Invoice Date]])</f>
        <v>2021</v>
      </c>
      <c r="Q8153" s="4">
        <f>IFERROR(Table1[[#This Row],[Total Sales]]/Table1[[#This Row],[Units Sold]],4)</f>
        <v>32</v>
      </c>
      <c r="R8153" s="4">
        <f>IFERROR(Table1[[#This Row],[Operating Profit]]/Table1[[#This Row],[Units Sold]],0)</f>
        <v>14.079999999999998</v>
      </c>
      <c r="S8153" s="4">
        <f>IFERROR((Table1[[#This Row],[Total Sales]]-Table1[[#This Row],[Operating Profit]])/Table1[[#This Row],[Units Sold]],0)</f>
        <v>17.920000000000002</v>
      </c>
      <c r="T8153" s="4" t="str">
        <f>IF(Table1[[#This Row],[Profit per unit]]&gt;$V$8,"Premium","Mass")</f>
        <v>Mass</v>
      </c>
      <c r="U8153" s="4"/>
    </row>
    <row r="8154" spans="2:21" ht="14.25" customHeight="1" x14ac:dyDescent="0.3">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c r="O8154" s="4" t="str">
        <f>TEXT(Table1[[#This Row],[Invoice Date]],"mmm")</f>
        <v>Nov</v>
      </c>
      <c r="P8154" s="4">
        <f>YEAR(Table1[[#This Row],[Invoice Date]])</f>
        <v>2021</v>
      </c>
      <c r="Q8154" s="4">
        <f>IFERROR(Table1[[#This Row],[Total Sales]]/Table1[[#This Row],[Units Sold]],4)</f>
        <v>41</v>
      </c>
      <c r="R8154" s="4">
        <f>IFERROR(Table1[[#This Row],[Operating Profit]]/Table1[[#This Row],[Units Sold]],0)</f>
        <v>13.939999999999998</v>
      </c>
      <c r="S8154" s="4">
        <f>IFERROR((Table1[[#This Row],[Total Sales]]-Table1[[#This Row],[Operating Profit]])/Table1[[#This Row],[Units Sold]],0)</f>
        <v>27.060000000000002</v>
      </c>
      <c r="T8154" s="4" t="str">
        <f>IF(Table1[[#This Row],[Profit per unit]]&gt;$V$8,"Premium","Mass")</f>
        <v>Mass</v>
      </c>
      <c r="U8154" s="4"/>
    </row>
    <row r="8155" spans="2:21" ht="14.25" customHeight="1" x14ac:dyDescent="0.3">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c r="O8155" s="4" t="str">
        <f>TEXT(Table1[[#This Row],[Invoice Date]],"mmm")</f>
        <v>Nov</v>
      </c>
      <c r="P8155" s="4">
        <f>YEAR(Table1[[#This Row],[Invoice Date]])</f>
        <v>2021</v>
      </c>
      <c r="Q8155" s="4">
        <f>IFERROR(Table1[[#This Row],[Total Sales]]/Table1[[#This Row],[Units Sold]],4)</f>
        <v>38</v>
      </c>
      <c r="R8155" s="4">
        <f>IFERROR(Table1[[#This Row],[Operating Profit]]/Table1[[#This Row],[Units Sold]],0)</f>
        <v>11.780000000000001</v>
      </c>
      <c r="S8155" s="4">
        <f>IFERROR((Table1[[#This Row],[Total Sales]]-Table1[[#This Row],[Operating Profit]])/Table1[[#This Row],[Units Sold]],0)</f>
        <v>26.220000000000002</v>
      </c>
      <c r="T8155" s="4" t="str">
        <f>IF(Table1[[#This Row],[Profit per unit]]&gt;$V$8,"Premium","Mass")</f>
        <v>Mass</v>
      </c>
      <c r="U8155" s="4"/>
    </row>
    <row r="8156" spans="2:21" ht="14.25" customHeight="1" x14ac:dyDescent="0.3">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c r="O8156" s="4" t="str">
        <f>TEXT(Table1[[#This Row],[Invoice Date]],"mmm")</f>
        <v>Nov</v>
      </c>
      <c r="P8156" s="4">
        <f>YEAR(Table1[[#This Row],[Invoice Date]])</f>
        <v>2021</v>
      </c>
      <c r="Q8156" s="4">
        <f>IFERROR(Table1[[#This Row],[Total Sales]]/Table1[[#This Row],[Units Sold]],4)</f>
        <v>35</v>
      </c>
      <c r="R8156" s="4">
        <f>IFERROR(Table1[[#This Row],[Operating Profit]]/Table1[[#This Row],[Units Sold]],0)</f>
        <v>19.950000000000003</v>
      </c>
      <c r="S8156" s="4">
        <f>IFERROR((Table1[[#This Row],[Total Sales]]-Table1[[#This Row],[Operating Profit]])/Table1[[#This Row],[Units Sold]],0)</f>
        <v>15.049999999999997</v>
      </c>
      <c r="T8156" s="4" t="str">
        <f>IF(Table1[[#This Row],[Profit per unit]]&gt;$V$8,"Premium","Mass")</f>
        <v>Mass</v>
      </c>
      <c r="U8156" s="4"/>
    </row>
    <row r="8157" spans="2:21" ht="14.25" customHeight="1" x14ac:dyDescent="0.3">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c r="O8157" s="4" t="str">
        <f>TEXT(Table1[[#This Row],[Invoice Date]],"mmm")</f>
        <v>Nov</v>
      </c>
      <c r="P8157" s="4">
        <f>YEAR(Table1[[#This Row],[Invoice Date]])</f>
        <v>2021</v>
      </c>
      <c r="Q8157" s="4">
        <f>IFERROR(Table1[[#This Row],[Total Sales]]/Table1[[#This Row],[Units Sold]],4)</f>
        <v>37</v>
      </c>
      <c r="R8157" s="4">
        <f>IFERROR(Table1[[#This Row],[Operating Profit]]/Table1[[#This Row],[Units Sold]],0)</f>
        <v>11.84</v>
      </c>
      <c r="S8157" s="4">
        <f>IFERROR((Table1[[#This Row],[Total Sales]]-Table1[[#This Row],[Operating Profit]])/Table1[[#This Row],[Units Sold]],0)</f>
        <v>25.159999999999997</v>
      </c>
      <c r="T8157" s="4" t="str">
        <f>IF(Table1[[#This Row],[Profit per unit]]&gt;$V$8,"Premium","Mass")</f>
        <v>Mass</v>
      </c>
      <c r="U8157" s="4"/>
    </row>
    <row r="8158" spans="2:21" ht="14.25" customHeight="1" x14ac:dyDescent="0.3">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c r="O8158" s="4" t="str">
        <f>TEXT(Table1[[#This Row],[Invoice Date]],"mmm")</f>
        <v>Nov</v>
      </c>
      <c r="P8158" s="4">
        <f>YEAR(Table1[[#This Row],[Invoice Date]])</f>
        <v>2021</v>
      </c>
      <c r="Q8158" s="4">
        <f>IFERROR(Table1[[#This Row],[Total Sales]]/Table1[[#This Row],[Units Sold]],4)</f>
        <v>27</v>
      </c>
      <c r="R8158" s="4">
        <f>IFERROR(Table1[[#This Row],[Operating Profit]]/Table1[[#This Row],[Units Sold]],0)</f>
        <v>11.34</v>
      </c>
      <c r="S8158" s="4">
        <f>IFERROR((Table1[[#This Row],[Total Sales]]-Table1[[#This Row],[Operating Profit]])/Table1[[#This Row],[Units Sold]],0)</f>
        <v>15.66</v>
      </c>
      <c r="T8158" s="4" t="str">
        <f>IF(Table1[[#This Row],[Profit per unit]]&gt;$V$8,"Premium","Mass")</f>
        <v>Mass</v>
      </c>
      <c r="U8158" s="4"/>
    </row>
    <row r="8159" spans="2:21" ht="14.25" customHeight="1" x14ac:dyDescent="0.3">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c r="O8159" s="4" t="str">
        <f>TEXT(Table1[[#This Row],[Invoice Date]],"mmm")</f>
        <v>Nov</v>
      </c>
      <c r="P8159" s="4">
        <f>YEAR(Table1[[#This Row],[Invoice Date]])</f>
        <v>2021</v>
      </c>
      <c r="Q8159" s="4">
        <f>IFERROR(Table1[[#This Row],[Total Sales]]/Table1[[#This Row],[Units Sold]],4)</f>
        <v>36</v>
      </c>
      <c r="R8159" s="4">
        <f>IFERROR(Table1[[#This Row],[Operating Profit]]/Table1[[#This Row],[Units Sold]],0)</f>
        <v>13.68</v>
      </c>
      <c r="S8159" s="4">
        <f>IFERROR((Table1[[#This Row],[Total Sales]]-Table1[[#This Row],[Operating Profit]])/Table1[[#This Row],[Units Sold]],0)</f>
        <v>22.320000000000004</v>
      </c>
      <c r="T8159" s="4" t="str">
        <f>IF(Table1[[#This Row],[Profit per unit]]&gt;$V$8,"Premium","Mass")</f>
        <v>Mass</v>
      </c>
      <c r="U8159" s="4"/>
    </row>
    <row r="8160" spans="2:21" ht="14.25" customHeight="1" x14ac:dyDescent="0.3">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c r="O8160" s="4" t="str">
        <f>TEXT(Table1[[#This Row],[Invoice Date]],"mmm")</f>
        <v>Nov</v>
      </c>
      <c r="P8160" s="4">
        <f>YEAR(Table1[[#This Row],[Invoice Date]])</f>
        <v>2021</v>
      </c>
      <c r="Q8160" s="4">
        <f>IFERROR(Table1[[#This Row],[Total Sales]]/Table1[[#This Row],[Units Sold]],4)</f>
        <v>45</v>
      </c>
      <c r="R8160" s="4">
        <f>IFERROR(Table1[[#This Row],[Operating Profit]]/Table1[[#This Row],[Units Sold]],0)</f>
        <v>16.649999999999999</v>
      </c>
      <c r="S8160" s="4">
        <f>IFERROR((Table1[[#This Row],[Total Sales]]-Table1[[#This Row],[Operating Profit]])/Table1[[#This Row],[Units Sold]],0)</f>
        <v>28.35</v>
      </c>
      <c r="T8160" s="4" t="str">
        <f>IF(Table1[[#This Row],[Profit per unit]]&gt;$V$8,"Premium","Mass")</f>
        <v>Mass</v>
      </c>
      <c r="U8160" s="4"/>
    </row>
    <row r="8161" spans="2:21" ht="14.25" customHeight="1" x14ac:dyDescent="0.3">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c r="O8161" s="4" t="str">
        <f>TEXT(Table1[[#This Row],[Invoice Date]],"mmm")</f>
        <v>Nov</v>
      </c>
      <c r="P8161" s="4">
        <f>YEAR(Table1[[#This Row],[Invoice Date]])</f>
        <v>2021</v>
      </c>
      <c r="Q8161" s="4">
        <f>IFERROR(Table1[[#This Row],[Total Sales]]/Table1[[#This Row],[Units Sold]],4)</f>
        <v>39</v>
      </c>
      <c r="R8161" s="4">
        <f>IFERROR(Table1[[#This Row],[Operating Profit]]/Table1[[#This Row],[Units Sold]],0)</f>
        <v>10.530000000000001</v>
      </c>
      <c r="S8161" s="4">
        <f>IFERROR((Table1[[#This Row],[Total Sales]]-Table1[[#This Row],[Operating Profit]])/Table1[[#This Row],[Units Sold]],0)</f>
        <v>28.47</v>
      </c>
      <c r="T8161" s="4" t="str">
        <f>IF(Table1[[#This Row],[Profit per unit]]&gt;$V$8,"Premium","Mass")</f>
        <v>Mass</v>
      </c>
      <c r="U8161" s="4"/>
    </row>
    <row r="8162" spans="2:21" ht="14.25" customHeight="1" x14ac:dyDescent="0.3">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c r="O8162" s="4" t="str">
        <f>TEXT(Table1[[#This Row],[Invoice Date]],"mmm")</f>
        <v>Nov</v>
      </c>
      <c r="P8162" s="4">
        <f>YEAR(Table1[[#This Row],[Invoice Date]])</f>
        <v>2021</v>
      </c>
      <c r="Q8162" s="4">
        <f>IFERROR(Table1[[#This Row],[Total Sales]]/Table1[[#This Row],[Units Sold]],4)</f>
        <v>44</v>
      </c>
      <c r="R8162" s="4">
        <f>IFERROR(Table1[[#This Row],[Operating Profit]]/Table1[[#This Row],[Units Sold]],0)</f>
        <v>22.88</v>
      </c>
      <c r="S8162" s="4">
        <f>IFERROR((Table1[[#This Row],[Total Sales]]-Table1[[#This Row],[Operating Profit]])/Table1[[#This Row],[Units Sold]],0)</f>
        <v>21.12</v>
      </c>
      <c r="T8162" s="4" t="str">
        <f>IF(Table1[[#This Row],[Profit per unit]]&gt;$V$8,"Premium","Mass")</f>
        <v>Mass</v>
      </c>
      <c r="U8162" s="4"/>
    </row>
    <row r="8163" spans="2:21" ht="14.25" customHeight="1" x14ac:dyDescent="0.3">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c r="O8163" s="4" t="str">
        <f>TEXT(Table1[[#This Row],[Invoice Date]],"mmm")</f>
        <v>Nov</v>
      </c>
      <c r="P8163" s="4">
        <f>YEAR(Table1[[#This Row],[Invoice Date]])</f>
        <v>2021</v>
      </c>
      <c r="Q8163" s="4">
        <f>IFERROR(Table1[[#This Row],[Total Sales]]/Table1[[#This Row],[Units Sold]],4)</f>
        <v>40</v>
      </c>
      <c r="R8163" s="4">
        <f>IFERROR(Table1[[#This Row],[Operating Profit]]/Table1[[#This Row],[Units Sold]],0)</f>
        <v>13.2</v>
      </c>
      <c r="S8163" s="4">
        <f>IFERROR((Table1[[#This Row],[Total Sales]]-Table1[[#This Row],[Operating Profit]])/Table1[[#This Row],[Units Sold]],0)</f>
        <v>26.8</v>
      </c>
      <c r="T8163" s="4" t="str">
        <f>IF(Table1[[#This Row],[Profit per unit]]&gt;$V$8,"Premium","Mass")</f>
        <v>Mass</v>
      </c>
      <c r="U8163" s="4"/>
    </row>
    <row r="8164" spans="2:21" ht="14.25" customHeight="1" x14ac:dyDescent="0.3">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c r="O8164" s="4" t="str">
        <f>TEXT(Table1[[#This Row],[Invoice Date]],"mmm")</f>
        <v>Nov</v>
      </c>
      <c r="P8164" s="4">
        <f>YEAR(Table1[[#This Row],[Invoice Date]])</f>
        <v>2021</v>
      </c>
      <c r="Q8164" s="4">
        <f>IFERROR(Table1[[#This Row],[Total Sales]]/Table1[[#This Row],[Units Sold]],4)</f>
        <v>38</v>
      </c>
      <c r="R8164" s="4">
        <f>IFERROR(Table1[[#This Row],[Operating Profit]]/Table1[[#This Row],[Units Sold]],0)</f>
        <v>14.059999999999999</v>
      </c>
      <c r="S8164" s="4">
        <f>IFERROR((Table1[[#This Row],[Total Sales]]-Table1[[#This Row],[Operating Profit]])/Table1[[#This Row],[Units Sold]],0)</f>
        <v>23.940000000000005</v>
      </c>
      <c r="T8164" s="4" t="str">
        <f>IF(Table1[[#This Row],[Profit per unit]]&gt;$V$8,"Premium","Mass")</f>
        <v>Mass</v>
      </c>
      <c r="U8164" s="4"/>
    </row>
    <row r="8165" spans="2:21" ht="14.25" customHeight="1" x14ac:dyDescent="0.3">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c r="O8165" s="4" t="str">
        <f>TEXT(Table1[[#This Row],[Invoice Date]],"mmm")</f>
        <v>Nov</v>
      </c>
      <c r="P8165" s="4">
        <f>YEAR(Table1[[#This Row],[Invoice Date]])</f>
        <v>2021</v>
      </c>
      <c r="Q8165" s="4">
        <f>IFERROR(Table1[[#This Row],[Total Sales]]/Table1[[#This Row],[Units Sold]],4)</f>
        <v>42</v>
      </c>
      <c r="R8165" s="4">
        <f>IFERROR(Table1[[#This Row],[Operating Profit]]/Table1[[#This Row],[Units Sold]],0)</f>
        <v>16.799999999999997</v>
      </c>
      <c r="S8165" s="4">
        <f>IFERROR((Table1[[#This Row],[Total Sales]]-Table1[[#This Row],[Operating Profit]])/Table1[[#This Row],[Units Sold]],0)</f>
        <v>25.200000000000003</v>
      </c>
      <c r="T8165" s="4" t="str">
        <f>IF(Table1[[#This Row],[Profit per unit]]&gt;$V$8,"Premium","Mass")</f>
        <v>Mass</v>
      </c>
      <c r="U8165" s="4"/>
    </row>
    <row r="8166" spans="2:21" ht="14.25" customHeight="1" x14ac:dyDescent="0.3">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c r="O8166" s="4" t="str">
        <f>TEXT(Table1[[#This Row],[Invoice Date]],"mmm")</f>
        <v>Nov</v>
      </c>
      <c r="P8166" s="4">
        <f>YEAR(Table1[[#This Row],[Invoice Date]])</f>
        <v>2021</v>
      </c>
      <c r="Q8166" s="4">
        <f>IFERROR(Table1[[#This Row],[Total Sales]]/Table1[[#This Row],[Units Sold]],4)</f>
        <v>51</v>
      </c>
      <c r="R8166" s="4">
        <f>IFERROR(Table1[[#This Row],[Operating Profit]]/Table1[[#This Row],[Units Sold]],0)</f>
        <v>18.869999999999997</v>
      </c>
      <c r="S8166" s="4">
        <f>IFERROR((Table1[[#This Row],[Total Sales]]-Table1[[#This Row],[Operating Profit]])/Table1[[#This Row],[Units Sold]],0)</f>
        <v>32.130000000000003</v>
      </c>
      <c r="T8166" s="4" t="str">
        <f>IF(Table1[[#This Row],[Profit per unit]]&gt;$V$8,"Premium","Mass")</f>
        <v>Mass</v>
      </c>
      <c r="U8166" s="4"/>
    </row>
    <row r="8167" spans="2:21" ht="14.25" customHeight="1" x14ac:dyDescent="0.3">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c r="O8167" s="4" t="str">
        <f>TEXT(Table1[[#This Row],[Invoice Date]],"mmm")</f>
        <v>Nov</v>
      </c>
      <c r="P8167" s="4">
        <f>YEAR(Table1[[#This Row],[Invoice Date]])</f>
        <v>2021</v>
      </c>
      <c r="Q8167" s="4">
        <f>IFERROR(Table1[[#This Row],[Total Sales]]/Table1[[#This Row],[Units Sold]],4)</f>
        <v>51</v>
      </c>
      <c r="R8167" s="4">
        <f>IFERROR(Table1[[#This Row],[Operating Profit]]/Table1[[#This Row],[Units Sold]],0)</f>
        <v>18.869999999999997</v>
      </c>
      <c r="S8167" s="4">
        <f>IFERROR((Table1[[#This Row],[Total Sales]]-Table1[[#This Row],[Operating Profit]])/Table1[[#This Row],[Units Sold]],0)</f>
        <v>32.130000000000003</v>
      </c>
      <c r="T8167" s="4" t="str">
        <f>IF(Table1[[#This Row],[Profit per unit]]&gt;$V$8,"Premium","Mass")</f>
        <v>Mass</v>
      </c>
      <c r="U8167" s="4"/>
    </row>
    <row r="8168" spans="2:21" ht="14.25" customHeight="1" x14ac:dyDescent="0.3">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c r="O8168" s="4" t="str">
        <f>TEXT(Table1[[#This Row],[Invoice Date]],"mmm")</f>
        <v>Nov</v>
      </c>
      <c r="P8168" s="4">
        <f>YEAR(Table1[[#This Row],[Invoice Date]])</f>
        <v>2021</v>
      </c>
      <c r="Q8168" s="4">
        <f>IFERROR(Table1[[#This Row],[Total Sales]]/Table1[[#This Row],[Units Sold]],4)</f>
        <v>49</v>
      </c>
      <c r="R8168" s="4">
        <f>IFERROR(Table1[[#This Row],[Operating Profit]]/Table1[[#This Row],[Units Sold]],0)</f>
        <v>27.930000000000003</v>
      </c>
      <c r="S8168" s="4">
        <f>IFERROR((Table1[[#This Row],[Total Sales]]-Table1[[#This Row],[Operating Profit]])/Table1[[#This Row],[Units Sold]],0)</f>
        <v>21.069999999999997</v>
      </c>
      <c r="T8168" s="4" t="str">
        <f>IF(Table1[[#This Row],[Profit per unit]]&gt;$V$8,"Premium","Mass")</f>
        <v>Mass</v>
      </c>
      <c r="U8168" s="4"/>
    </row>
    <row r="8169" spans="2:21" ht="14.25" customHeight="1" x14ac:dyDescent="0.3">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c r="O8169" s="4" t="str">
        <f>TEXT(Table1[[#This Row],[Invoice Date]],"mmm")</f>
        <v>Nov</v>
      </c>
      <c r="P8169" s="4">
        <f>YEAR(Table1[[#This Row],[Invoice Date]])</f>
        <v>2021</v>
      </c>
      <c r="Q8169" s="4">
        <f>IFERROR(Table1[[#This Row],[Total Sales]]/Table1[[#This Row],[Units Sold]],4)</f>
        <v>41</v>
      </c>
      <c r="R8169" s="4">
        <f>IFERROR(Table1[[#This Row],[Operating Profit]]/Table1[[#This Row],[Units Sold]],0)</f>
        <v>15.989999999999998</v>
      </c>
      <c r="S8169" s="4">
        <f>IFERROR((Table1[[#This Row],[Total Sales]]-Table1[[#This Row],[Operating Profit]])/Table1[[#This Row],[Units Sold]],0)</f>
        <v>25.010000000000005</v>
      </c>
      <c r="T8169" s="4" t="str">
        <f>IF(Table1[[#This Row],[Profit per unit]]&gt;$V$8,"Premium","Mass")</f>
        <v>Mass</v>
      </c>
      <c r="U8169" s="4"/>
    </row>
    <row r="8170" spans="2:21" ht="14.25" customHeight="1" x14ac:dyDescent="0.3">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c r="O8170" s="4" t="str">
        <f>TEXT(Table1[[#This Row],[Invoice Date]],"mmm")</f>
        <v>Nov</v>
      </c>
      <c r="P8170" s="4">
        <f>YEAR(Table1[[#This Row],[Invoice Date]])</f>
        <v>2021</v>
      </c>
      <c r="Q8170" s="4">
        <f>IFERROR(Table1[[#This Row],[Total Sales]]/Table1[[#This Row],[Units Sold]],4)</f>
        <v>42</v>
      </c>
      <c r="R8170" s="4">
        <f>IFERROR(Table1[[#This Row],[Operating Profit]]/Table1[[#This Row],[Units Sold]],0)</f>
        <v>18.059999999999999</v>
      </c>
      <c r="S8170" s="4">
        <f>IFERROR((Table1[[#This Row],[Total Sales]]-Table1[[#This Row],[Operating Profit]])/Table1[[#This Row],[Units Sold]],0)</f>
        <v>23.940000000000005</v>
      </c>
      <c r="T8170" s="4" t="str">
        <f>IF(Table1[[#This Row],[Profit per unit]]&gt;$V$8,"Premium","Mass")</f>
        <v>Mass</v>
      </c>
      <c r="U8170" s="4"/>
    </row>
    <row r="8171" spans="2:21" ht="14.25" customHeight="1" x14ac:dyDescent="0.3">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c r="O8171" s="4" t="str">
        <f>TEXT(Table1[[#This Row],[Invoice Date]],"mmm")</f>
        <v>Nov</v>
      </c>
      <c r="P8171" s="4">
        <f>YEAR(Table1[[#This Row],[Invoice Date]])</f>
        <v>2021</v>
      </c>
      <c r="Q8171" s="4">
        <f>IFERROR(Table1[[#This Row],[Total Sales]]/Table1[[#This Row],[Units Sold]],4)</f>
        <v>43</v>
      </c>
      <c r="R8171" s="4">
        <f>IFERROR(Table1[[#This Row],[Operating Profit]]/Table1[[#This Row],[Units Sold]],0)</f>
        <v>20.209999999999997</v>
      </c>
      <c r="S8171" s="4">
        <f>IFERROR((Table1[[#This Row],[Total Sales]]-Table1[[#This Row],[Operating Profit]])/Table1[[#This Row],[Units Sold]],0)</f>
        <v>22.790000000000003</v>
      </c>
      <c r="T8171" s="4" t="str">
        <f>IF(Table1[[#This Row],[Profit per unit]]&gt;$V$8,"Premium","Mass")</f>
        <v>Mass</v>
      </c>
      <c r="U8171" s="4"/>
    </row>
    <row r="8172" spans="2:21" ht="14.25" customHeight="1" x14ac:dyDescent="0.3">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c r="O8172" s="4" t="str">
        <f>TEXT(Table1[[#This Row],[Invoice Date]],"mmm")</f>
        <v>Nov</v>
      </c>
      <c r="P8172" s="4">
        <f>YEAR(Table1[[#This Row],[Invoice Date]])</f>
        <v>2021</v>
      </c>
      <c r="Q8172" s="4">
        <f>IFERROR(Table1[[#This Row],[Total Sales]]/Table1[[#This Row],[Units Sold]],4)</f>
        <v>43</v>
      </c>
      <c r="R8172" s="4">
        <f>IFERROR(Table1[[#This Row],[Operating Profit]]/Table1[[#This Row],[Units Sold]],0)</f>
        <v>18.059999999999999</v>
      </c>
      <c r="S8172" s="4">
        <f>IFERROR((Table1[[#This Row],[Total Sales]]-Table1[[#This Row],[Operating Profit]])/Table1[[#This Row],[Units Sold]],0)</f>
        <v>24.939999999999998</v>
      </c>
      <c r="T8172" s="4" t="str">
        <f>IF(Table1[[#This Row],[Profit per unit]]&gt;$V$8,"Premium","Mass")</f>
        <v>Mass</v>
      </c>
      <c r="U8172" s="4"/>
    </row>
    <row r="8173" spans="2:21" ht="14.25" customHeight="1" x14ac:dyDescent="0.3">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c r="O8173" s="4" t="str">
        <f>TEXT(Table1[[#This Row],[Invoice Date]],"mmm")</f>
        <v>Nov</v>
      </c>
      <c r="P8173" s="4">
        <f>YEAR(Table1[[#This Row],[Invoice Date]])</f>
        <v>2021</v>
      </c>
      <c r="Q8173" s="4">
        <f>IFERROR(Table1[[#This Row],[Total Sales]]/Table1[[#This Row],[Units Sold]],4)</f>
        <v>52</v>
      </c>
      <c r="R8173" s="4">
        <f>IFERROR(Table1[[#This Row],[Operating Profit]]/Table1[[#This Row],[Units Sold]],0)</f>
        <v>18.2</v>
      </c>
      <c r="S8173" s="4">
        <f>IFERROR((Table1[[#This Row],[Total Sales]]-Table1[[#This Row],[Operating Profit]])/Table1[[#This Row],[Units Sold]],0)</f>
        <v>33.799999999999997</v>
      </c>
      <c r="T8173" s="4" t="str">
        <f>IF(Table1[[#This Row],[Profit per unit]]&gt;$V$8,"Premium","Mass")</f>
        <v>Mass</v>
      </c>
      <c r="U8173" s="4"/>
    </row>
    <row r="8174" spans="2:21" ht="14.25" customHeight="1" x14ac:dyDescent="0.3">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c r="O8174" s="4" t="str">
        <f>TEXT(Table1[[#This Row],[Invoice Date]],"mmm")</f>
        <v>Nov</v>
      </c>
      <c r="P8174" s="4">
        <f>YEAR(Table1[[#This Row],[Invoice Date]])</f>
        <v>2021</v>
      </c>
      <c r="Q8174" s="4">
        <f>IFERROR(Table1[[#This Row],[Total Sales]]/Table1[[#This Row],[Units Sold]],4)</f>
        <v>49</v>
      </c>
      <c r="R8174" s="4">
        <f>IFERROR(Table1[[#This Row],[Operating Profit]]/Table1[[#This Row],[Units Sold]],0)</f>
        <v>27.930000000000007</v>
      </c>
      <c r="S8174" s="4">
        <f>IFERROR((Table1[[#This Row],[Total Sales]]-Table1[[#This Row],[Operating Profit]])/Table1[[#This Row],[Units Sold]],0)</f>
        <v>21.069999999999993</v>
      </c>
      <c r="T8174" s="4" t="str">
        <f>IF(Table1[[#This Row],[Profit per unit]]&gt;$V$8,"Premium","Mass")</f>
        <v>Mass</v>
      </c>
      <c r="U8174" s="4"/>
    </row>
    <row r="8175" spans="2:21" ht="14.25" customHeight="1" x14ac:dyDescent="0.3">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c r="O8175" s="4" t="str">
        <f>TEXT(Table1[[#This Row],[Invoice Date]],"mmm")</f>
        <v>Nov</v>
      </c>
      <c r="P8175" s="4">
        <f>YEAR(Table1[[#This Row],[Invoice Date]])</f>
        <v>2021</v>
      </c>
      <c r="Q8175" s="4">
        <f>IFERROR(Table1[[#This Row],[Total Sales]]/Table1[[#This Row],[Units Sold]],4)</f>
        <v>45</v>
      </c>
      <c r="R8175" s="4">
        <f>IFERROR(Table1[[#This Row],[Operating Profit]]/Table1[[#This Row],[Units Sold]],0)</f>
        <v>17.549999999999997</v>
      </c>
      <c r="S8175" s="4">
        <f>IFERROR((Table1[[#This Row],[Total Sales]]-Table1[[#This Row],[Operating Profit]])/Table1[[#This Row],[Units Sold]],0)</f>
        <v>27.450000000000003</v>
      </c>
      <c r="T8175" s="4" t="str">
        <f>IF(Table1[[#This Row],[Profit per unit]]&gt;$V$8,"Premium","Mass")</f>
        <v>Mass</v>
      </c>
      <c r="U8175" s="4"/>
    </row>
    <row r="8176" spans="2:21" ht="14.25" customHeight="1" x14ac:dyDescent="0.3">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c r="O8176" s="4" t="str">
        <f>TEXT(Table1[[#This Row],[Invoice Date]],"mmm")</f>
        <v>Nov</v>
      </c>
      <c r="P8176" s="4">
        <f>YEAR(Table1[[#This Row],[Invoice Date]])</f>
        <v>2021</v>
      </c>
      <c r="Q8176" s="4">
        <f>IFERROR(Table1[[#This Row],[Total Sales]]/Table1[[#This Row],[Units Sold]],4)</f>
        <v>43</v>
      </c>
      <c r="R8176" s="4">
        <f>IFERROR(Table1[[#This Row],[Operating Profit]]/Table1[[#This Row],[Units Sold]],0)</f>
        <v>18.489999999999995</v>
      </c>
      <c r="S8176" s="4">
        <f>IFERROR((Table1[[#This Row],[Total Sales]]-Table1[[#This Row],[Operating Profit]])/Table1[[#This Row],[Units Sold]],0)</f>
        <v>24.510000000000005</v>
      </c>
      <c r="T8176" s="4" t="str">
        <f>IF(Table1[[#This Row],[Profit per unit]]&gt;$V$8,"Premium","Mass")</f>
        <v>Mass</v>
      </c>
      <c r="U8176" s="4"/>
    </row>
    <row r="8177" spans="2:21" ht="14.25" customHeight="1" x14ac:dyDescent="0.3">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c r="O8177" s="4" t="str">
        <f>TEXT(Table1[[#This Row],[Invoice Date]],"mmm")</f>
        <v>Nov</v>
      </c>
      <c r="P8177" s="4">
        <f>YEAR(Table1[[#This Row],[Invoice Date]])</f>
        <v>2021</v>
      </c>
      <c r="Q8177" s="4">
        <f>IFERROR(Table1[[#This Row],[Total Sales]]/Table1[[#This Row],[Units Sold]],4)</f>
        <v>39</v>
      </c>
      <c r="R8177" s="4">
        <f>IFERROR(Table1[[#This Row],[Operating Profit]]/Table1[[#This Row],[Units Sold]],0)</f>
        <v>18.330000000000002</v>
      </c>
      <c r="S8177" s="4">
        <f>IFERROR((Table1[[#This Row],[Total Sales]]-Table1[[#This Row],[Operating Profit]])/Table1[[#This Row],[Units Sold]],0)</f>
        <v>20.669999999999998</v>
      </c>
      <c r="T8177" s="4" t="str">
        <f>IF(Table1[[#This Row],[Profit per unit]]&gt;$V$8,"Premium","Mass")</f>
        <v>Mass</v>
      </c>
      <c r="U8177" s="4"/>
    </row>
    <row r="8178" spans="2:21" ht="14.25" customHeight="1" x14ac:dyDescent="0.3">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c r="O8178" s="4" t="str">
        <f>TEXT(Table1[[#This Row],[Invoice Date]],"mmm")</f>
        <v>Dec</v>
      </c>
      <c r="P8178" s="4">
        <f>YEAR(Table1[[#This Row],[Invoice Date]])</f>
        <v>2021</v>
      </c>
      <c r="Q8178" s="4">
        <f>IFERROR(Table1[[#This Row],[Total Sales]]/Table1[[#This Row],[Units Sold]],4)</f>
        <v>50</v>
      </c>
      <c r="R8178" s="4">
        <f>IFERROR(Table1[[#This Row],[Operating Profit]]/Table1[[#This Row],[Units Sold]],0)</f>
        <v>20</v>
      </c>
      <c r="S8178" s="4">
        <f>IFERROR((Table1[[#This Row],[Total Sales]]-Table1[[#This Row],[Operating Profit]])/Table1[[#This Row],[Units Sold]],0)</f>
        <v>30</v>
      </c>
      <c r="T8178" s="4" t="str">
        <f>IF(Table1[[#This Row],[Profit per unit]]&gt;$V$8,"Premium","Mass")</f>
        <v>Mass</v>
      </c>
      <c r="U8178" s="4"/>
    </row>
    <row r="8179" spans="2:21" ht="14.25" customHeight="1" x14ac:dyDescent="0.3">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c r="O8179" s="4" t="str">
        <f>TEXT(Table1[[#This Row],[Invoice Date]],"mmm")</f>
        <v>Dec</v>
      </c>
      <c r="P8179" s="4">
        <f>YEAR(Table1[[#This Row],[Invoice Date]])</f>
        <v>2021</v>
      </c>
      <c r="Q8179" s="4">
        <f>IFERROR(Table1[[#This Row],[Total Sales]]/Table1[[#This Row],[Units Sold]],4)</f>
        <v>50</v>
      </c>
      <c r="R8179" s="4">
        <f>IFERROR(Table1[[#This Row],[Operating Profit]]/Table1[[#This Row],[Units Sold]],0)</f>
        <v>18</v>
      </c>
      <c r="S8179" s="4">
        <f>IFERROR((Table1[[#This Row],[Total Sales]]-Table1[[#This Row],[Operating Profit]])/Table1[[#This Row],[Units Sold]],0)</f>
        <v>32</v>
      </c>
      <c r="T8179" s="4" t="str">
        <f>IF(Table1[[#This Row],[Profit per unit]]&gt;$V$8,"Premium","Mass")</f>
        <v>Mass</v>
      </c>
      <c r="U8179" s="4"/>
    </row>
    <row r="8180" spans="2:21" ht="14.25" customHeight="1" x14ac:dyDescent="0.3">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c r="O8180" s="4" t="str">
        <f>TEXT(Table1[[#This Row],[Invoice Date]],"mmm")</f>
        <v>Dec</v>
      </c>
      <c r="P8180" s="4">
        <f>YEAR(Table1[[#This Row],[Invoice Date]])</f>
        <v>2021</v>
      </c>
      <c r="Q8180" s="4">
        <f>IFERROR(Table1[[#This Row],[Total Sales]]/Table1[[#This Row],[Units Sold]],4)</f>
        <v>51</v>
      </c>
      <c r="R8180" s="4">
        <f>IFERROR(Table1[[#This Row],[Operating Profit]]/Table1[[#This Row],[Units Sold]],0)</f>
        <v>29.580000000000002</v>
      </c>
      <c r="S8180" s="4">
        <f>IFERROR((Table1[[#This Row],[Total Sales]]-Table1[[#This Row],[Operating Profit]])/Table1[[#This Row],[Units Sold]],0)</f>
        <v>21.419999999999998</v>
      </c>
      <c r="T8180" s="4" t="str">
        <f>IF(Table1[[#This Row],[Profit per unit]]&gt;$V$8,"Premium","Mass")</f>
        <v>Mass</v>
      </c>
      <c r="U8180" s="4"/>
    </row>
    <row r="8181" spans="2:21" ht="14.25" customHeight="1" x14ac:dyDescent="0.3">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c r="O8181" s="4" t="str">
        <f>TEXT(Table1[[#This Row],[Invoice Date]],"mmm")</f>
        <v>Dec</v>
      </c>
      <c r="P8181" s="4">
        <f>YEAR(Table1[[#This Row],[Invoice Date]])</f>
        <v>2021</v>
      </c>
      <c r="Q8181" s="4">
        <f>IFERROR(Table1[[#This Row],[Total Sales]]/Table1[[#This Row],[Units Sold]],4)</f>
        <v>44</v>
      </c>
      <c r="R8181" s="4">
        <f>IFERROR(Table1[[#This Row],[Operating Profit]]/Table1[[#This Row],[Units Sold]],0)</f>
        <v>18.48</v>
      </c>
      <c r="S8181" s="4">
        <f>IFERROR((Table1[[#This Row],[Total Sales]]-Table1[[#This Row],[Operating Profit]])/Table1[[#This Row],[Units Sold]],0)</f>
        <v>25.52</v>
      </c>
      <c r="T8181" s="4" t="str">
        <f>IF(Table1[[#This Row],[Profit per unit]]&gt;$V$8,"Premium","Mass")</f>
        <v>Mass</v>
      </c>
      <c r="U8181" s="4"/>
    </row>
    <row r="8182" spans="2:21" ht="14.25" customHeight="1" x14ac:dyDescent="0.3">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c r="O8182" s="4" t="str">
        <f>TEXT(Table1[[#This Row],[Invoice Date]],"mmm")</f>
        <v>Dec</v>
      </c>
      <c r="P8182" s="4">
        <f>YEAR(Table1[[#This Row],[Invoice Date]])</f>
        <v>2021</v>
      </c>
      <c r="Q8182" s="4">
        <f>IFERROR(Table1[[#This Row],[Total Sales]]/Table1[[#This Row],[Units Sold]],4)</f>
        <v>38</v>
      </c>
      <c r="R8182" s="4">
        <f>IFERROR(Table1[[#This Row],[Operating Profit]]/Table1[[#This Row],[Units Sold]],0)</f>
        <v>17.86</v>
      </c>
      <c r="S8182" s="4">
        <f>IFERROR((Table1[[#This Row],[Total Sales]]-Table1[[#This Row],[Operating Profit]])/Table1[[#This Row],[Units Sold]],0)</f>
        <v>20.14</v>
      </c>
      <c r="T8182" s="4" t="str">
        <f>IF(Table1[[#This Row],[Profit per unit]]&gt;$V$8,"Premium","Mass")</f>
        <v>Mass</v>
      </c>
      <c r="U8182" s="4"/>
    </row>
    <row r="8183" spans="2:21" ht="14.25" customHeight="1" x14ac:dyDescent="0.3">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c r="O8183" s="4" t="str">
        <f>TEXT(Table1[[#This Row],[Invoice Date]],"mmm")</f>
        <v>Dec</v>
      </c>
      <c r="P8183" s="4">
        <f>YEAR(Table1[[#This Row],[Invoice Date]])</f>
        <v>2021</v>
      </c>
      <c r="Q8183" s="4">
        <f>IFERROR(Table1[[#This Row],[Total Sales]]/Table1[[#This Row],[Units Sold]],4)</f>
        <v>43</v>
      </c>
      <c r="R8183" s="4">
        <f>IFERROR(Table1[[#This Row],[Operating Profit]]/Table1[[#This Row],[Units Sold]],0)</f>
        <v>19.779999999999998</v>
      </c>
      <c r="S8183" s="4">
        <f>IFERROR((Table1[[#This Row],[Total Sales]]-Table1[[#This Row],[Operating Profit]])/Table1[[#This Row],[Units Sold]],0)</f>
        <v>23.220000000000002</v>
      </c>
      <c r="T8183" s="4" t="str">
        <f>IF(Table1[[#This Row],[Profit per unit]]&gt;$V$8,"Premium","Mass")</f>
        <v>Mass</v>
      </c>
      <c r="U8183" s="4"/>
    </row>
    <row r="8184" spans="2:21" ht="14.25" customHeight="1" x14ac:dyDescent="0.3">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c r="O8184" s="4" t="str">
        <f>TEXT(Table1[[#This Row],[Invoice Date]],"mmm")</f>
        <v>Dec</v>
      </c>
      <c r="P8184" s="4">
        <f>YEAR(Table1[[#This Row],[Invoice Date]])</f>
        <v>2021</v>
      </c>
      <c r="Q8184" s="4">
        <f>IFERROR(Table1[[#This Row],[Total Sales]]/Table1[[#This Row],[Units Sold]],4)</f>
        <v>46</v>
      </c>
      <c r="R8184" s="4">
        <f>IFERROR(Table1[[#This Row],[Operating Profit]]/Table1[[#This Row],[Units Sold]],0)</f>
        <v>17.939999999999998</v>
      </c>
      <c r="S8184" s="4">
        <f>IFERROR((Table1[[#This Row],[Total Sales]]-Table1[[#This Row],[Operating Profit]])/Table1[[#This Row],[Units Sold]],0)</f>
        <v>28.060000000000006</v>
      </c>
      <c r="T8184" s="4" t="str">
        <f>IF(Table1[[#This Row],[Profit per unit]]&gt;$V$8,"Premium","Mass")</f>
        <v>Mass</v>
      </c>
      <c r="U8184" s="4"/>
    </row>
    <row r="8185" spans="2:21" ht="14.25" customHeight="1" x14ac:dyDescent="0.3">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c r="O8185" s="4" t="str">
        <f>TEXT(Table1[[#This Row],[Invoice Date]],"mmm")</f>
        <v>Dec</v>
      </c>
      <c r="P8185" s="4">
        <f>YEAR(Table1[[#This Row],[Invoice Date]])</f>
        <v>2021</v>
      </c>
      <c r="Q8185" s="4">
        <f>IFERROR(Table1[[#This Row],[Total Sales]]/Table1[[#This Row],[Units Sold]],4)</f>
        <v>49</v>
      </c>
      <c r="R8185" s="4">
        <f>IFERROR(Table1[[#This Row],[Operating Profit]]/Table1[[#This Row],[Units Sold]],0)</f>
        <v>17.639999999999997</v>
      </c>
      <c r="S8185" s="4">
        <f>IFERROR((Table1[[#This Row],[Total Sales]]-Table1[[#This Row],[Operating Profit]])/Table1[[#This Row],[Units Sold]],0)</f>
        <v>31.360000000000003</v>
      </c>
      <c r="T8185" s="4" t="str">
        <f>IF(Table1[[#This Row],[Profit per unit]]&gt;$V$8,"Premium","Mass")</f>
        <v>Mass</v>
      </c>
      <c r="U8185" s="4"/>
    </row>
    <row r="8186" spans="2:21" ht="14.25" customHeight="1" x14ac:dyDescent="0.3">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c r="O8186" s="4" t="str">
        <f>TEXT(Table1[[#This Row],[Invoice Date]],"mmm")</f>
        <v>Dec</v>
      </c>
      <c r="P8186" s="4">
        <f>YEAR(Table1[[#This Row],[Invoice Date]])</f>
        <v>2021</v>
      </c>
      <c r="Q8186" s="4">
        <f>IFERROR(Table1[[#This Row],[Total Sales]]/Table1[[#This Row],[Units Sold]],4)</f>
        <v>46</v>
      </c>
      <c r="R8186" s="4">
        <f>IFERROR(Table1[[#This Row],[Operating Profit]]/Table1[[#This Row],[Units Sold]],0)</f>
        <v>23.919999999999998</v>
      </c>
      <c r="S8186" s="4">
        <f>IFERROR((Table1[[#This Row],[Total Sales]]-Table1[[#This Row],[Operating Profit]])/Table1[[#This Row],[Units Sold]],0)</f>
        <v>22.080000000000002</v>
      </c>
      <c r="T8186" s="4" t="str">
        <f>IF(Table1[[#This Row],[Profit per unit]]&gt;$V$8,"Premium","Mass")</f>
        <v>Mass</v>
      </c>
      <c r="U8186" s="4"/>
    </row>
    <row r="8187" spans="2:21" ht="14.25" customHeight="1" x14ac:dyDescent="0.3">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c r="O8187" s="4" t="str">
        <f>TEXT(Table1[[#This Row],[Invoice Date]],"mmm")</f>
        <v>Dec</v>
      </c>
      <c r="P8187" s="4">
        <f>YEAR(Table1[[#This Row],[Invoice Date]])</f>
        <v>2021</v>
      </c>
      <c r="Q8187" s="4">
        <f>IFERROR(Table1[[#This Row],[Total Sales]]/Table1[[#This Row],[Units Sold]],4)</f>
        <v>40</v>
      </c>
      <c r="R8187" s="4">
        <f>IFERROR(Table1[[#This Row],[Operating Profit]]/Table1[[#This Row],[Units Sold]],0)</f>
        <v>13.6</v>
      </c>
      <c r="S8187" s="4">
        <f>IFERROR((Table1[[#This Row],[Total Sales]]-Table1[[#This Row],[Operating Profit]])/Table1[[#This Row],[Units Sold]],0)</f>
        <v>26.400000000000002</v>
      </c>
      <c r="T8187" s="4" t="str">
        <f>IF(Table1[[#This Row],[Profit per unit]]&gt;$V$8,"Premium","Mass")</f>
        <v>Mass</v>
      </c>
      <c r="U8187" s="4"/>
    </row>
    <row r="8188" spans="2:21" ht="14.25" customHeight="1" x14ac:dyDescent="0.3">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c r="O8188" s="4" t="str">
        <f>TEXT(Table1[[#This Row],[Invoice Date]],"mmm")</f>
        <v>Dec</v>
      </c>
      <c r="P8188" s="4">
        <f>YEAR(Table1[[#This Row],[Invoice Date]])</f>
        <v>2021</v>
      </c>
      <c r="Q8188" s="4">
        <f>IFERROR(Table1[[#This Row],[Total Sales]]/Table1[[#This Row],[Units Sold]],4)</f>
        <v>32</v>
      </c>
      <c r="R8188" s="4">
        <f>IFERROR(Table1[[#This Row],[Operating Profit]]/Table1[[#This Row],[Units Sold]],0)</f>
        <v>12.799999999999999</v>
      </c>
      <c r="S8188" s="4">
        <f>IFERROR((Table1[[#This Row],[Total Sales]]-Table1[[#This Row],[Operating Profit]])/Table1[[#This Row],[Units Sold]],0)</f>
        <v>19.2</v>
      </c>
      <c r="T8188" s="4" t="str">
        <f>IF(Table1[[#This Row],[Profit per unit]]&gt;$V$8,"Premium","Mass")</f>
        <v>Mass</v>
      </c>
      <c r="U8188" s="4"/>
    </row>
    <row r="8189" spans="2:21" ht="14.25" customHeight="1" x14ac:dyDescent="0.3">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c r="O8189" s="4" t="str">
        <f>TEXT(Table1[[#This Row],[Invoice Date]],"mmm")</f>
        <v>Dec</v>
      </c>
      <c r="P8189" s="4">
        <f>YEAR(Table1[[#This Row],[Invoice Date]])</f>
        <v>2021</v>
      </c>
      <c r="Q8189" s="4">
        <f>IFERROR(Table1[[#This Row],[Total Sales]]/Table1[[#This Row],[Units Sold]],4)</f>
        <v>32</v>
      </c>
      <c r="R8189" s="4">
        <f>IFERROR(Table1[[#This Row],[Operating Profit]]/Table1[[#This Row],[Units Sold]],0)</f>
        <v>13.120000000000001</v>
      </c>
      <c r="S8189" s="4">
        <f>IFERROR((Table1[[#This Row],[Total Sales]]-Table1[[#This Row],[Operating Profit]])/Table1[[#This Row],[Units Sold]],0)</f>
        <v>18.88</v>
      </c>
      <c r="T8189" s="4" t="str">
        <f>IF(Table1[[#This Row],[Profit per unit]]&gt;$V$8,"Premium","Mass")</f>
        <v>Mass</v>
      </c>
      <c r="U8189" s="4"/>
    </row>
    <row r="8190" spans="2:21" ht="14.25" customHeight="1" x14ac:dyDescent="0.3">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c r="O8190" s="4" t="str">
        <f>TEXT(Table1[[#This Row],[Invoice Date]],"mmm")</f>
        <v>Dec</v>
      </c>
      <c r="P8190" s="4">
        <f>YEAR(Table1[[#This Row],[Invoice Date]])</f>
        <v>2021</v>
      </c>
      <c r="Q8190" s="4">
        <f>IFERROR(Table1[[#This Row],[Total Sales]]/Table1[[#This Row],[Units Sold]],4)</f>
        <v>36</v>
      </c>
      <c r="R8190" s="4">
        <f>IFERROR(Table1[[#This Row],[Operating Profit]]/Table1[[#This Row],[Units Sold]],0)</f>
        <v>12.24</v>
      </c>
      <c r="S8190" s="4">
        <f>IFERROR((Table1[[#This Row],[Total Sales]]-Table1[[#This Row],[Operating Profit]])/Table1[[#This Row],[Units Sold]],0)</f>
        <v>23.76</v>
      </c>
      <c r="T8190" s="4" t="str">
        <f>IF(Table1[[#This Row],[Profit per unit]]&gt;$V$8,"Premium","Mass")</f>
        <v>Mass</v>
      </c>
      <c r="U8190" s="4"/>
    </row>
    <row r="8191" spans="2:21" ht="14.25" customHeight="1" x14ac:dyDescent="0.3">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c r="O8191" s="4" t="str">
        <f>TEXT(Table1[[#This Row],[Invoice Date]],"mmm")</f>
        <v>Dec</v>
      </c>
      <c r="P8191" s="4">
        <f>YEAR(Table1[[#This Row],[Invoice Date]])</f>
        <v>2021</v>
      </c>
      <c r="Q8191" s="4">
        <f>IFERROR(Table1[[#This Row],[Total Sales]]/Table1[[#This Row],[Units Sold]],4)</f>
        <v>48</v>
      </c>
      <c r="R8191" s="4">
        <f>IFERROR(Table1[[#This Row],[Operating Profit]]/Table1[[#This Row],[Units Sold]],0)</f>
        <v>14.879999999999999</v>
      </c>
      <c r="S8191" s="4">
        <f>IFERROR((Table1[[#This Row],[Total Sales]]-Table1[[#This Row],[Operating Profit]])/Table1[[#This Row],[Units Sold]],0)</f>
        <v>33.119999999999997</v>
      </c>
      <c r="T8191" s="4" t="str">
        <f>IF(Table1[[#This Row],[Profit per unit]]&gt;$V$8,"Premium","Mass")</f>
        <v>Mass</v>
      </c>
      <c r="U8191" s="4"/>
    </row>
    <row r="8192" spans="2:21" ht="14.25" customHeight="1" x14ac:dyDescent="0.3">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c r="O8192" s="4" t="str">
        <f>TEXT(Table1[[#This Row],[Invoice Date]],"mmm")</f>
        <v>Dec</v>
      </c>
      <c r="P8192" s="4">
        <f>YEAR(Table1[[#This Row],[Invoice Date]])</f>
        <v>2021</v>
      </c>
      <c r="Q8192" s="4">
        <f>IFERROR(Table1[[#This Row],[Total Sales]]/Table1[[#This Row],[Units Sold]],4)</f>
        <v>47</v>
      </c>
      <c r="R8192" s="4">
        <f>IFERROR(Table1[[#This Row],[Operating Profit]]/Table1[[#This Row],[Units Sold]],0)</f>
        <v>24.91</v>
      </c>
      <c r="S8192" s="4">
        <f>IFERROR((Table1[[#This Row],[Total Sales]]-Table1[[#This Row],[Operating Profit]])/Table1[[#This Row],[Units Sold]],0)</f>
        <v>22.09</v>
      </c>
      <c r="T8192" s="4" t="str">
        <f>IF(Table1[[#This Row],[Profit per unit]]&gt;$V$8,"Premium","Mass")</f>
        <v>Mass</v>
      </c>
      <c r="U8192" s="4"/>
    </row>
    <row r="8193" spans="2:21" ht="14.25" customHeight="1" x14ac:dyDescent="0.3">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c r="O8193" s="4" t="str">
        <f>TEXT(Table1[[#This Row],[Invoice Date]],"mmm")</f>
        <v>Dec</v>
      </c>
      <c r="P8193" s="4">
        <f>YEAR(Table1[[#This Row],[Invoice Date]])</f>
        <v>2021</v>
      </c>
      <c r="Q8193" s="4">
        <f>IFERROR(Table1[[#This Row],[Total Sales]]/Table1[[#This Row],[Units Sold]],4)</f>
        <v>35</v>
      </c>
      <c r="R8193" s="4">
        <f>IFERROR(Table1[[#This Row],[Operating Profit]]/Table1[[#This Row],[Units Sold]],0)</f>
        <v>11.200000000000001</v>
      </c>
      <c r="S8193" s="4">
        <f>IFERROR((Table1[[#This Row],[Total Sales]]-Table1[[#This Row],[Operating Profit]])/Table1[[#This Row],[Units Sold]],0)</f>
        <v>23.8</v>
      </c>
      <c r="T8193" s="4" t="str">
        <f>IF(Table1[[#This Row],[Profit per unit]]&gt;$V$8,"Premium","Mass")</f>
        <v>Mass</v>
      </c>
      <c r="U8193" s="4"/>
    </row>
    <row r="8194" spans="2:21" ht="14.25" customHeight="1" x14ac:dyDescent="0.3">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c r="O8194" s="4" t="str">
        <f>TEXT(Table1[[#This Row],[Invoice Date]],"mmm")</f>
        <v>Dec</v>
      </c>
      <c r="P8194" s="4">
        <f>YEAR(Table1[[#This Row],[Invoice Date]])</f>
        <v>2021</v>
      </c>
      <c r="Q8194" s="4">
        <f>IFERROR(Table1[[#This Row],[Total Sales]]/Table1[[#This Row],[Units Sold]],4)</f>
        <v>38</v>
      </c>
      <c r="R8194" s="4">
        <f>IFERROR(Table1[[#This Row],[Operating Profit]]/Table1[[#This Row],[Units Sold]],0)</f>
        <v>14.440000000000001</v>
      </c>
      <c r="S8194" s="4">
        <f>IFERROR((Table1[[#This Row],[Total Sales]]-Table1[[#This Row],[Operating Profit]])/Table1[[#This Row],[Units Sold]],0)</f>
        <v>23.56</v>
      </c>
      <c r="T8194" s="4" t="str">
        <f>IF(Table1[[#This Row],[Profit per unit]]&gt;$V$8,"Premium","Mass")</f>
        <v>Mass</v>
      </c>
      <c r="U8194" s="4"/>
    </row>
    <row r="8195" spans="2:21" ht="14.25" customHeight="1" x14ac:dyDescent="0.3">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c r="O8195" s="4" t="str">
        <f>TEXT(Table1[[#This Row],[Invoice Date]],"mmm")</f>
        <v>Dec</v>
      </c>
      <c r="P8195" s="4">
        <f>YEAR(Table1[[#This Row],[Invoice Date]])</f>
        <v>2021</v>
      </c>
      <c r="Q8195" s="4">
        <f>IFERROR(Table1[[#This Row],[Total Sales]]/Table1[[#This Row],[Units Sold]],4)</f>
        <v>40</v>
      </c>
      <c r="R8195" s="4">
        <f>IFERROR(Table1[[#This Row],[Operating Profit]]/Table1[[#This Row],[Units Sold]],0)</f>
        <v>15.2</v>
      </c>
      <c r="S8195" s="4">
        <f>IFERROR((Table1[[#This Row],[Total Sales]]-Table1[[#This Row],[Operating Profit]])/Table1[[#This Row],[Units Sold]],0)</f>
        <v>24.8</v>
      </c>
      <c r="T8195" s="4" t="str">
        <f>IF(Table1[[#This Row],[Profit per unit]]&gt;$V$8,"Premium","Mass")</f>
        <v>Mass</v>
      </c>
      <c r="U8195" s="4"/>
    </row>
    <row r="8196" spans="2:21" ht="14.25" customHeight="1" x14ac:dyDescent="0.3">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c r="O8196" s="4" t="str">
        <f>TEXT(Table1[[#This Row],[Invoice Date]],"mmm")</f>
        <v>Dec</v>
      </c>
      <c r="P8196" s="4">
        <f>YEAR(Table1[[#This Row],[Invoice Date]])</f>
        <v>2021</v>
      </c>
      <c r="Q8196" s="4">
        <f>IFERROR(Table1[[#This Row],[Total Sales]]/Table1[[#This Row],[Units Sold]],4)</f>
        <v>43</v>
      </c>
      <c r="R8196" s="4">
        <f>IFERROR(Table1[[#This Row],[Operating Profit]]/Table1[[#This Row],[Units Sold]],0)</f>
        <v>14.189999999999998</v>
      </c>
      <c r="S8196" s="4">
        <f>IFERROR((Table1[[#This Row],[Total Sales]]-Table1[[#This Row],[Operating Profit]])/Table1[[#This Row],[Units Sold]],0)</f>
        <v>28.810000000000002</v>
      </c>
      <c r="T8196" s="4" t="str">
        <f>IF(Table1[[#This Row],[Profit per unit]]&gt;$V$8,"Premium","Mass")</f>
        <v>Mass</v>
      </c>
      <c r="U8196" s="4"/>
    </row>
    <row r="8197" spans="2:21" ht="14.25" customHeight="1" x14ac:dyDescent="0.3">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c r="O8197" s="4" t="str">
        <f>TEXT(Table1[[#This Row],[Invoice Date]],"mmm")</f>
        <v>Dec</v>
      </c>
      <c r="P8197" s="4">
        <f>YEAR(Table1[[#This Row],[Invoice Date]])</f>
        <v>2021</v>
      </c>
      <c r="Q8197" s="4">
        <f>IFERROR(Table1[[#This Row],[Total Sales]]/Table1[[#This Row],[Units Sold]],4)</f>
        <v>42</v>
      </c>
      <c r="R8197" s="4">
        <f>IFERROR(Table1[[#This Row],[Operating Profit]]/Table1[[#This Row],[Units Sold]],0)</f>
        <v>13.440000000000001</v>
      </c>
      <c r="S8197" s="4">
        <f>IFERROR((Table1[[#This Row],[Total Sales]]-Table1[[#This Row],[Operating Profit]])/Table1[[#This Row],[Units Sold]],0)</f>
        <v>28.560000000000002</v>
      </c>
      <c r="T8197" s="4" t="str">
        <f>IF(Table1[[#This Row],[Profit per unit]]&gt;$V$8,"Premium","Mass")</f>
        <v>Mass</v>
      </c>
      <c r="U8197" s="4"/>
    </row>
    <row r="8198" spans="2:21" ht="14.25" customHeight="1" x14ac:dyDescent="0.3">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c r="O8198" s="4" t="str">
        <f>TEXT(Table1[[#This Row],[Invoice Date]],"mmm")</f>
        <v>Dec</v>
      </c>
      <c r="P8198" s="4">
        <f>YEAR(Table1[[#This Row],[Invoice Date]])</f>
        <v>2021</v>
      </c>
      <c r="Q8198" s="4">
        <f>IFERROR(Table1[[#This Row],[Total Sales]]/Table1[[#This Row],[Units Sold]],4)</f>
        <v>48</v>
      </c>
      <c r="R8198" s="4">
        <f>IFERROR(Table1[[#This Row],[Operating Profit]]/Table1[[#This Row],[Units Sold]],0)</f>
        <v>28.800000000000004</v>
      </c>
      <c r="S8198" s="4">
        <f>IFERROR((Table1[[#This Row],[Total Sales]]-Table1[[#This Row],[Operating Profit]])/Table1[[#This Row],[Units Sold]],0)</f>
        <v>19.199999999999996</v>
      </c>
      <c r="T8198" s="4" t="str">
        <f>IF(Table1[[#This Row],[Profit per unit]]&gt;$V$8,"Premium","Mass")</f>
        <v>Mass</v>
      </c>
      <c r="U8198" s="4"/>
    </row>
    <row r="8199" spans="2:21" ht="14.25" customHeight="1" x14ac:dyDescent="0.3">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c r="O8199" s="4" t="str">
        <f>TEXT(Table1[[#This Row],[Invoice Date]],"mmm")</f>
        <v>Dec</v>
      </c>
      <c r="P8199" s="4">
        <f>YEAR(Table1[[#This Row],[Invoice Date]])</f>
        <v>2021</v>
      </c>
      <c r="Q8199" s="4">
        <f>IFERROR(Table1[[#This Row],[Total Sales]]/Table1[[#This Row],[Units Sold]],4)</f>
        <v>43</v>
      </c>
      <c r="R8199" s="4">
        <f>IFERROR(Table1[[#This Row],[Operating Profit]]/Table1[[#This Row],[Units Sold]],0)</f>
        <v>18.059999999999999</v>
      </c>
      <c r="S8199" s="4">
        <f>IFERROR((Table1[[#This Row],[Total Sales]]-Table1[[#This Row],[Operating Profit]])/Table1[[#This Row],[Units Sold]],0)</f>
        <v>24.94</v>
      </c>
      <c r="T8199" s="4" t="str">
        <f>IF(Table1[[#This Row],[Profit per unit]]&gt;$V$8,"Premium","Mass")</f>
        <v>Mass</v>
      </c>
      <c r="U8199" s="4"/>
    </row>
    <row r="8200" spans="2:21" ht="14.25" customHeight="1" x14ac:dyDescent="0.3">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c r="O8200" s="4" t="str">
        <f>TEXT(Table1[[#This Row],[Invoice Date]],"mmm")</f>
        <v>Dec</v>
      </c>
      <c r="P8200" s="4">
        <f>YEAR(Table1[[#This Row],[Invoice Date]])</f>
        <v>2021</v>
      </c>
      <c r="Q8200" s="4">
        <f>IFERROR(Table1[[#This Row],[Total Sales]]/Table1[[#This Row],[Units Sold]],4)</f>
        <v>47</v>
      </c>
      <c r="R8200" s="4">
        <f>IFERROR(Table1[[#This Row],[Operating Profit]]/Table1[[#This Row],[Units Sold]],0)</f>
        <v>20.68</v>
      </c>
      <c r="S8200" s="4">
        <f>IFERROR((Table1[[#This Row],[Total Sales]]-Table1[[#This Row],[Operating Profit]])/Table1[[#This Row],[Units Sold]],0)</f>
        <v>26.32</v>
      </c>
      <c r="T8200" s="4" t="str">
        <f>IF(Table1[[#This Row],[Profit per unit]]&gt;$V$8,"Premium","Mass")</f>
        <v>Mass</v>
      </c>
      <c r="U8200" s="4"/>
    </row>
    <row r="8201" spans="2:21" ht="14.25" customHeight="1" x14ac:dyDescent="0.3">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c r="O8201" s="4" t="str">
        <f>TEXT(Table1[[#This Row],[Invoice Date]],"mmm")</f>
        <v>Dec</v>
      </c>
      <c r="P8201" s="4">
        <f>YEAR(Table1[[#This Row],[Invoice Date]])</f>
        <v>2021</v>
      </c>
      <c r="Q8201" s="4">
        <f>IFERROR(Table1[[#This Row],[Total Sales]]/Table1[[#This Row],[Units Sold]],4)</f>
        <v>43</v>
      </c>
      <c r="R8201" s="4">
        <f>IFERROR(Table1[[#This Row],[Operating Profit]]/Table1[[#This Row],[Units Sold]],0)</f>
        <v>19.779999999999998</v>
      </c>
      <c r="S8201" s="4">
        <f>IFERROR((Table1[[#This Row],[Total Sales]]-Table1[[#This Row],[Operating Profit]])/Table1[[#This Row],[Units Sold]],0)</f>
        <v>23.220000000000002</v>
      </c>
      <c r="T8201" s="4" t="str">
        <f>IF(Table1[[#This Row],[Profit per unit]]&gt;$V$8,"Premium","Mass")</f>
        <v>Mass</v>
      </c>
      <c r="U8201" s="4"/>
    </row>
    <row r="8202" spans="2:21" ht="14.25" customHeight="1" x14ac:dyDescent="0.3">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c r="O8202" s="4" t="str">
        <f>TEXT(Table1[[#This Row],[Invoice Date]],"mmm")</f>
        <v>Dec</v>
      </c>
      <c r="P8202" s="4">
        <f>YEAR(Table1[[#This Row],[Invoice Date]])</f>
        <v>2021</v>
      </c>
      <c r="Q8202" s="4">
        <f>IFERROR(Table1[[#This Row],[Total Sales]]/Table1[[#This Row],[Units Sold]],4)</f>
        <v>51</v>
      </c>
      <c r="R8202" s="4">
        <f>IFERROR(Table1[[#This Row],[Operating Profit]]/Table1[[#This Row],[Units Sold]],0)</f>
        <v>19.889999999999997</v>
      </c>
      <c r="S8202" s="4">
        <f>IFERROR((Table1[[#This Row],[Total Sales]]-Table1[[#This Row],[Operating Profit]])/Table1[[#This Row],[Units Sold]],0)</f>
        <v>31.110000000000003</v>
      </c>
      <c r="T8202" s="4" t="str">
        <f>IF(Table1[[#This Row],[Profit per unit]]&gt;$V$8,"Premium","Mass")</f>
        <v>Mass</v>
      </c>
      <c r="U8202" s="4"/>
    </row>
    <row r="8203" spans="2:21" ht="14.25" customHeight="1" x14ac:dyDescent="0.3">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c r="O8203" s="4" t="str">
        <f>TEXT(Table1[[#This Row],[Invoice Date]],"mmm")</f>
        <v>Dec</v>
      </c>
      <c r="P8203" s="4">
        <f>YEAR(Table1[[#This Row],[Invoice Date]])</f>
        <v>2021</v>
      </c>
      <c r="Q8203" s="4">
        <f>IFERROR(Table1[[#This Row],[Total Sales]]/Table1[[#This Row],[Units Sold]],4)</f>
        <v>53</v>
      </c>
      <c r="R8203" s="4">
        <f>IFERROR(Table1[[#This Row],[Operating Profit]]/Table1[[#This Row],[Units Sold]],0)</f>
        <v>19.079999999999998</v>
      </c>
      <c r="S8203" s="4">
        <f>IFERROR((Table1[[#This Row],[Total Sales]]-Table1[[#This Row],[Operating Profit]])/Table1[[#This Row],[Units Sold]],0)</f>
        <v>33.92</v>
      </c>
      <c r="T8203" s="4" t="str">
        <f>IF(Table1[[#This Row],[Profit per unit]]&gt;$V$8,"Premium","Mass")</f>
        <v>Mass</v>
      </c>
      <c r="U8203" s="4"/>
    </row>
    <row r="8204" spans="2:21" ht="14.25" customHeight="1" x14ac:dyDescent="0.3">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c r="O8204" s="4" t="str">
        <f>TEXT(Table1[[#This Row],[Invoice Date]],"mmm")</f>
        <v>Dec</v>
      </c>
      <c r="P8204" s="4">
        <f>YEAR(Table1[[#This Row],[Invoice Date]])</f>
        <v>2021</v>
      </c>
      <c r="Q8204" s="4">
        <f>IFERROR(Table1[[#This Row],[Total Sales]]/Table1[[#This Row],[Units Sold]],4)</f>
        <v>53</v>
      </c>
      <c r="R8204" s="4">
        <f>IFERROR(Table1[[#This Row],[Operating Profit]]/Table1[[#This Row],[Units Sold]],0)</f>
        <v>32.330000000000005</v>
      </c>
      <c r="S8204" s="4">
        <f>IFERROR((Table1[[#This Row],[Total Sales]]-Table1[[#This Row],[Operating Profit]])/Table1[[#This Row],[Units Sold]],0)</f>
        <v>20.669999999999998</v>
      </c>
      <c r="T8204" s="4" t="str">
        <f>IF(Table1[[#This Row],[Profit per unit]]&gt;$V$8,"Premium","Mass")</f>
        <v>Mass</v>
      </c>
      <c r="U8204" s="4"/>
    </row>
    <row r="8205" spans="2:21" ht="14.25" customHeight="1" x14ac:dyDescent="0.3">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c r="O8205" s="4" t="str">
        <f>TEXT(Table1[[#This Row],[Invoice Date]],"mmm")</f>
        <v>Dec</v>
      </c>
      <c r="P8205" s="4">
        <f>YEAR(Table1[[#This Row],[Invoice Date]])</f>
        <v>2021</v>
      </c>
      <c r="Q8205" s="4">
        <f>IFERROR(Table1[[#This Row],[Total Sales]]/Table1[[#This Row],[Units Sold]],4)</f>
        <v>47</v>
      </c>
      <c r="R8205" s="4">
        <f>IFERROR(Table1[[#This Row],[Operating Profit]]/Table1[[#This Row],[Units Sold]],0)</f>
        <v>19.27</v>
      </c>
      <c r="S8205" s="4">
        <f>IFERROR((Table1[[#This Row],[Total Sales]]-Table1[[#This Row],[Operating Profit]])/Table1[[#This Row],[Units Sold]],0)</f>
        <v>27.73</v>
      </c>
      <c r="T8205" s="4" t="str">
        <f>IF(Table1[[#This Row],[Profit per unit]]&gt;$V$8,"Premium","Mass")</f>
        <v>Mass</v>
      </c>
      <c r="U8205" s="4"/>
    </row>
    <row r="8206" spans="2:21" ht="14.25" customHeight="1" x14ac:dyDescent="0.3">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c r="O8206" s="4" t="str">
        <f>TEXT(Table1[[#This Row],[Invoice Date]],"mmm")</f>
        <v>Dec</v>
      </c>
      <c r="P8206" s="4">
        <f>YEAR(Table1[[#This Row],[Invoice Date]])</f>
        <v>2021</v>
      </c>
      <c r="Q8206" s="4">
        <f>IFERROR(Table1[[#This Row],[Total Sales]]/Table1[[#This Row],[Units Sold]],4)</f>
        <v>44</v>
      </c>
      <c r="R8206" s="4">
        <f>IFERROR(Table1[[#This Row],[Operating Profit]]/Table1[[#This Row],[Units Sold]],0)</f>
        <v>19.36</v>
      </c>
      <c r="S8206" s="4">
        <f>IFERROR((Table1[[#This Row],[Total Sales]]-Table1[[#This Row],[Operating Profit]])/Table1[[#This Row],[Units Sold]],0)</f>
        <v>24.64</v>
      </c>
      <c r="T8206" s="4" t="str">
        <f>IF(Table1[[#This Row],[Profit per unit]]&gt;$V$8,"Premium","Mass")</f>
        <v>Mass</v>
      </c>
      <c r="U8206" s="4"/>
    </row>
    <row r="8207" spans="2:21" ht="14.25" customHeight="1" x14ac:dyDescent="0.3">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c r="O8207" s="4" t="str">
        <f>TEXT(Table1[[#This Row],[Invoice Date]],"mmm")</f>
        <v>Dec</v>
      </c>
      <c r="P8207" s="4">
        <f>YEAR(Table1[[#This Row],[Invoice Date]])</f>
        <v>2021</v>
      </c>
      <c r="Q8207" s="4">
        <f>IFERROR(Table1[[#This Row],[Total Sales]]/Table1[[#This Row],[Units Sold]],4)</f>
        <v>40</v>
      </c>
      <c r="R8207" s="4">
        <f>IFERROR(Table1[[#This Row],[Operating Profit]]/Table1[[#This Row],[Units Sold]],0)</f>
        <v>17.999999999999996</v>
      </c>
      <c r="S8207" s="4">
        <f>IFERROR((Table1[[#This Row],[Total Sales]]-Table1[[#This Row],[Operating Profit]])/Table1[[#This Row],[Units Sold]],0)</f>
        <v>22</v>
      </c>
      <c r="T8207" s="4" t="str">
        <f>IF(Table1[[#This Row],[Profit per unit]]&gt;$V$8,"Premium","Mass")</f>
        <v>Mass</v>
      </c>
      <c r="U8207" s="4"/>
    </row>
    <row r="8208" spans="2:21" ht="14.25" customHeight="1" x14ac:dyDescent="0.3">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c r="O8208" s="4" t="str">
        <f>TEXT(Table1[[#This Row],[Invoice Date]],"mmm")</f>
        <v>Dec</v>
      </c>
      <c r="P8208" s="4">
        <f>YEAR(Table1[[#This Row],[Invoice Date]])</f>
        <v>2021</v>
      </c>
      <c r="Q8208" s="4">
        <f>IFERROR(Table1[[#This Row],[Total Sales]]/Table1[[#This Row],[Units Sold]],4)</f>
        <v>46</v>
      </c>
      <c r="R8208" s="4">
        <f>IFERROR(Table1[[#This Row],[Operating Profit]]/Table1[[#This Row],[Units Sold]],0)</f>
        <v>17.939999999999998</v>
      </c>
      <c r="S8208" s="4">
        <f>IFERROR((Table1[[#This Row],[Total Sales]]-Table1[[#This Row],[Operating Profit]])/Table1[[#This Row],[Units Sold]],0)</f>
        <v>28.060000000000002</v>
      </c>
      <c r="T8208" s="4" t="str">
        <f>IF(Table1[[#This Row],[Profit per unit]]&gt;$V$8,"Premium","Mass")</f>
        <v>Mass</v>
      </c>
      <c r="U8208" s="4"/>
    </row>
    <row r="8209" spans="2:21" ht="14.25" customHeight="1" x14ac:dyDescent="0.3">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c r="O8209" s="4" t="str">
        <f>TEXT(Table1[[#This Row],[Invoice Date]],"mmm")</f>
        <v>Jan</v>
      </c>
      <c r="P8209" s="4">
        <f>YEAR(Table1[[#This Row],[Invoice Date]])</f>
        <v>2020</v>
      </c>
      <c r="Q8209" s="4">
        <f>IFERROR(Table1[[#This Row],[Total Sales]]/Table1[[#This Row],[Units Sold]],4)</f>
        <v>53</v>
      </c>
      <c r="R8209" s="4">
        <f>IFERROR(Table1[[#This Row],[Operating Profit]]/Table1[[#This Row],[Units Sold]],0)</f>
        <v>16.96</v>
      </c>
      <c r="S8209" s="4">
        <f>IFERROR((Table1[[#This Row],[Total Sales]]-Table1[[#This Row],[Operating Profit]])/Table1[[#This Row],[Units Sold]],0)</f>
        <v>36.04</v>
      </c>
      <c r="T8209" s="4" t="str">
        <f>IF(Table1[[#This Row],[Profit per unit]]&gt;$V$8,"Premium","Mass")</f>
        <v>Mass</v>
      </c>
      <c r="U8209" s="4"/>
    </row>
    <row r="8210" spans="2:21" ht="14.25" customHeight="1" x14ac:dyDescent="0.3">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c r="O8210" s="4" t="str">
        <f>TEXT(Table1[[#This Row],[Invoice Date]],"mmm")</f>
        <v>Jan</v>
      </c>
      <c r="P8210" s="4">
        <f>YEAR(Table1[[#This Row],[Invoice Date]])</f>
        <v>2020</v>
      </c>
      <c r="Q8210" s="4">
        <f>IFERROR(Table1[[#This Row],[Total Sales]]/Table1[[#This Row],[Units Sold]],4)</f>
        <v>27</v>
      </c>
      <c r="R8210" s="4">
        <f>IFERROR(Table1[[#This Row],[Operating Profit]]/Table1[[#This Row],[Units Sold]],0)</f>
        <v>11.340000000000002</v>
      </c>
      <c r="S8210" s="4">
        <f>IFERROR((Table1[[#This Row],[Total Sales]]-Table1[[#This Row],[Operating Profit]])/Table1[[#This Row],[Units Sold]],0)</f>
        <v>15.659999999999998</v>
      </c>
      <c r="T8210" s="4" t="str">
        <f>IF(Table1[[#This Row],[Profit per unit]]&gt;$V$8,"Premium","Mass")</f>
        <v>Mass</v>
      </c>
      <c r="U8210" s="4"/>
    </row>
    <row r="8211" spans="2:21" ht="14.25" customHeight="1" x14ac:dyDescent="0.3">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c r="O8211" s="4" t="str">
        <f>TEXT(Table1[[#This Row],[Invoice Date]],"mmm")</f>
        <v>Jan</v>
      </c>
      <c r="P8211" s="4">
        <f>YEAR(Table1[[#This Row],[Invoice Date]])</f>
        <v>2020</v>
      </c>
      <c r="Q8211" s="4">
        <f>IFERROR(Table1[[#This Row],[Total Sales]]/Table1[[#This Row],[Units Sold]],4)</f>
        <v>35</v>
      </c>
      <c r="R8211" s="4">
        <f>IFERROR(Table1[[#This Row],[Operating Profit]]/Table1[[#This Row],[Units Sold]],0)</f>
        <v>10.85</v>
      </c>
      <c r="S8211" s="4">
        <f>IFERROR((Table1[[#This Row],[Total Sales]]-Table1[[#This Row],[Operating Profit]])/Table1[[#This Row],[Units Sold]],0)</f>
        <v>24.15</v>
      </c>
      <c r="T8211" s="4" t="str">
        <f>IF(Table1[[#This Row],[Profit per unit]]&gt;$V$8,"Premium","Mass")</f>
        <v>Mass</v>
      </c>
      <c r="U8211" s="4"/>
    </row>
    <row r="8212" spans="2:21" ht="14.25" customHeight="1" x14ac:dyDescent="0.3">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c r="O8212" s="4" t="str">
        <f>TEXT(Table1[[#This Row],[Invoice Date]],"mmm")</f>
        <v>Jan</v>
      </c>
      <c r="P8212" s="4">
        <f>YEAR(Table1[[#This Row],[Invoice Date]])</f>
        <v>2020</v>
      </c>
      <c r="Q8212" s="4">
        <f>IFERROR(Table1[[#This Row],[Total Sales]]/Table1[[#This Row],[Units Sold]],4)</f>
        <v>36</v>
      </c>
      <c r="R8212" s="4">
        <f>IFERROR(Table1[[#This Row],[Operating Profit]]/Table1[[#This Row],[Units Sold]],0)</f>
        <v>16.920000000000002</v>
      </c>
      <c r="S8212" s="4">
        <f>IFERROR((Table1[[#This Row],[Total Sales]]-Table1[[#This Row],[Operating Profit]])/Table1[[#This Row],[Units Sold]],0)</f>
        <v>19.079999999999998</v>
      </c>
      <c r="T8212" s="4" t="str">
        <f>IF(Table1[[#This Row],[Profit per unit]]&gt;$V$8,"Premium","Mass")</f>
        <v>Mass</v>
      </c>
      <c r="U8212" s="4"/>
    </row>
    <row r="8213" spans="2:21" ht="14.25" customHeight="1" x14ac:dyDescent="0.3">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c r="O8213" s="4" t="str">
        <f>TEXT(Table1[[#This Row],[Invoice Date]],"mmm")</f>
        <v>Jan</v>
      </c>
      <c r="P8213" s="4">
        <f>YEAR(Table1[[#This Row],[Invoice Date]])</f>
        <v>2020</v>
      </c>
      <c r="Q8213" s="4">
        <f>IFERROR(Table1[[#This Row],[Total Sales]]/Table1[[#This Row],[Units Sold]],4)</f>
        <v>34</v>
      </c>
      <c r="R8213" s="4">
        <f>IFERROR(Table1[[#This Row],[Operating Profit]]/Table1[[#This Row],[Units Sold]],0)</f>
        <v>13.94</v>
      </c>
      <c r="S8213" s="4">
        <f>IFERROR((Table1[[#This Row],[Total Sales]]-Table1[[#This Row],[Operating Profit]])/Table1[[#This Row],[Units Sold]],0)</f>
        <v>20.060000000000002</v>
      </c>
      <c r="T8213" s="4" t="str">
        <f>IF(Table1[[#This Row],[Profit per unit]]&gt;$V$8,"Premium","Mass")</f>
        <v>Mass</v>
      </c>
      <c r="U8213" s="4"/>
    </row>
    <row r="8214" spans="2:21" ht="14.25" customHeight="1" x14ac:dyDescent="0.3">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c r="O8214" s="4" t="str">
        <f>TEXT(Table1[[#This Row],[Invoice Date]],"mmm")</f>
        <v>Jan</v>
      </c>
      <c r="P8214" s="4">
        <f>YEAR(Table1[[#This Row],[Invoice Date]])</f>
        <v>2020</v>
      </c>
      <c r="Q8214" s="4">
        <f>IFERROR(Table1[[#This Row],[Total Sales]]/Table1[[#This Row],[Units Sold]],4)</f>
        <v>37</v>
      </c>
      <c r="R8214" s="4">
        <f>IFERROR(Table1[[#This Row],[Operating Profit]]/Table1[[#This Row],[Units Sold]],0)</f>
        <v>21.090000000000003</v>
      </c>
      <c r="S8214" s="4">
        <f>IFERROR((Table1[[#This Row],[Total Sales]]-Table1[[#This Row],[Operating Profit]])/Table1[[#This Row],[Units Sold]],0)</f>
        <v>15.909999999999997</v>
      </c>
      <c r="T8214" s="4" t="str">
        <f>IF(Table1[[#This Row],[Profit per unit]]&gt;$V$8,"Premium","Mass")</f>
        <v>Mass</v>
      </c>
      <c r="U8214" s="4"/>
    </row>
    <row r="8215" spans="2:21" ht="14.25" customHeight="1" x14ac:dyDescent="0.3">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c r="O8215" s="4" t="str">
        <f>TEXT(Table1[[#This Row],[Invoice Date]],"mmm")</f>
        <v>Jan</v>
      </c>
      <c r="P8215" s="4">
        <f>YEAR(Table1[[#This Row],[Invoice Date]])</f>
        <v>2020</v>
      </c>
      <c r="Q8215" s="4">
        <f>IFERROR(Table1[[#This Row],[Total Sales]]/Table1[[#This Row],[Units Sold]],4)</f>
        <v>36</v>
      </c>
      <c r="R8215" s="4">
        <f>IFERROR(Table1[[#This Row],[Operating Profit]]/Table1[[#This Row],[Units Sold]],0)</f>
        <v>8.64</v>
      </c>
      <c r="S8215" s="4">
        <f>IFERROR((Table1[[#This Row],[Total Sales]]-Table1[[#This Row],[Operating Profit]])/Table1[[#This Row],[Units Sold]],0)</f>
        <v>27.360000000000003</v>
      </c>
      <c r="T8215" s="4" t="str">
        <f>IF(Table1[[#This Row],[Profit per unit]]&gt;$V$8,"Premium","Mass")</f>
        <v>Mass</v>
      </c>
      <c r="U8215" s="4"/>
    </row>
    <row r="8216" spans="2:21" ht="14.25" customHeight="1" x14ac:dyDescent="0.3">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c r="O8216" s="4" t="str">
        <f>TEXT(Table1[[#This Row],[Invoice Date]],"mmm")</f>
        <v>Jan</v>
      </c>
      <c r="P8216" s="4">
        <f>YEAR(Table1[[#This Row],[Invoice Date]])</f>
        <v>2020</v>
      </c>
      <c r="Q8216" s="4">
        <f>IFERROR(Table1[[#This Row],[Total Sales]]/Table1[[#This Row],[Units Sold]],4)</f>
        <v>27</v>
      </c>
      <c r="R8216" s="4">
        <f>IFERROR(Table1[[#This Row],[Operating Profit]]/Table1[[#This Row],[Units Sold]],0)</f>
        <v>11.610000000000001</v>
      </c>
      <c r="S8216" s="4">
        <f>IFERROR((Table1[[#This Row],[Total Sales]]-Table1[[#This Row],[Operating Profit]])/Table1[[#This Row],[Units Sold]],0)</f>
        <v>15.389999999999999</v>
      </c>
      <c r="T8216" s="4" t="str">
        <f>IF(Table1[[#This Row],[Profit per unit]]&gt;$V$8,"Premium","Mass")</f>
        <v>Mass</v>
      </c>
      <c r="U8216" s="4"/>
    </row>
    <row r="8217" spans="2:21" ht="14.25" customHeight="1" x14ac:dyDescent="0.3">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c r="O8217" s="4" t="str">
        <f>TEXT(Table1[[#This Row],[Invoice Date]],"mmm")</f>
        <v>Jan</v>
      </c>
      <c r="P8217" s="4">
        <f>YEAR(Table1[[#This Row],[Invoice Date]])</f>
        <v>2020</v>
      </c>
      <c r="Q8217" s="4">
        <f>IFERROR(Table1[[#This Row],[Total Sales]]/Table1[[#This Row],[Units Sold]],4)</f>
        <v>35</v>
      </c>
      <c r="R8217" s="4">
        <f>IFERROR(Table1[[#This Row],[Operating Profit]]/Table1[[#This Row],[Units Sold]],0)</f>
        <v>10.85</v>
      </c>
      <c r="S8217" s="4">
        <f>IFERROR((Table1[[#This Row],[Total Sales]]-Table1[[#This Row],[Operating Profit]])/Table1[[#This Row],[Units Sold]],0)</f>
        <v>24.15</v>
      </c>
      <c r="T8217" s="4" t="str">
        <f>IF(Table1[[#This Row],[Profit per unit]]&gt;$V$8,"Premium","Mass")</f>
        <v>Mass</v>
      </c>
      <c r="U8217" s="4"/>
    </row>
    <row r="8218" spans="2:21" ht="14.25" customHeight="1" x14ac:dyDescent="0.3">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c r="O8218" s="4" t="str">
        <f>TEXT(Table1[[#This Row],[Invoice Date]],"mmm")</f>
        <v>Jan</v>
      </c>
      <c r="P8218" s="4">
        <f>YEAR(Table1[[#This Row],[Invoice Date]])</f>
        <v>2020</v>
      </c>
      <c r="Q8218" s="4">
        <f>IFERROR(Table1[[#This Row],[Total Sales]]/Table1[[#This Row],[Units Sold]],4)</f>
        <v>31</v>
      </c>
      <c r="R8218" s="4">
        <f>IFERROR(Table1[[#This Row],[Operating Profit]]/Table1[[#This Row],[Units Sold]],0)</f>
        <v>13.330000000000002</v>
      </c>
      <c r="S8218" s="4">
        <f>IFERROR((Table1[[#This Row],[Total Sales]]-Table1[[#This Row],[Operating Profit]])/Table1[[#This Row],[Units Sold]],0)</f>
        <v>17.669999999999998</v>
      </c>
      <c r="T8218" s="4" t="str">
        <f>IF(Table1[[#This Row],[Profit per unit]]&gt;$V$8,"Premium","Mass")</f>
        <v>Mass</v>
      </c>
      <c r="U8218" s="4"/>
    </row>
    <row r="8219" spans="2:21" ht="14.25" customHeight="1" x14ac:dyDescent="0.3">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c r="O8219" s="4" t="str">
        <f>TEXT(Table1[[#This Row],[Invoice Date]],"mmm")</f>
        <v>Jan</v>
      </c>
      <c r="P8219" s="4">
        <f>YEAR(Table1[[#This Row],[Invoice Date]])</f>
        <v>2020</v>
      </c>
      <c r="Q8219" s="4">
        <f>IFERROR(Table1[[#This Row],[Total Sales]]/Table1[[#This Row],[Units Sold]],4)</f>
        <v>30</v>
      </c>
      <c r="R8219" s="4">
        <f>IFERROR(Table1[[#This Row],[Operating Profit]]/Table1[[#This Row],[Units Sold]],0)</f>
        <v>12.3</v>
      </c>
      <c r="S8219" s="4">
        <f>IFERROR((Table1[[#This Row],[Total Sales]]-Table1[[#This Row],[Operating Profit]])/Table1[[#This Row],[Units Sold]],0)</f>
        <v>17.7</v>
      </c>
      <c r="T8219" s="4" t="str">
        <f>IF(Table1[[#This Row],[Profit per unit]]&gt;$V$8,"Premium","Mass")</f>
        <v>Mass</v>
      </c>
      <c r="U8219" s="4"/>
    </row>
    <row r="8220" spans="2:21" ht="14.25" customHeight="1" x14ac:dyDescent="0.3">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c r="O8220" s="4" t="str">
        <f>TEXT(Table1[[#This Row],[Invoice Date]],"mmm")</f>
        <v>Jan</v>
      </c>
      <c r="P8220" s="4">
        <f>YEAR(Table1[[#This Row],[Invoice Date]])</f>
        <v>2020</v>
      </c>
      <c r="Q8220" s="4">
        <f>IFERROR(Table1[[#This Row],[Total Sales]]/Table1[[#This Row],[Units Sold]],4)</f>
        <v>37</v>
      </c>
      <c r="R8220" s="4">
        <f>IFERROR(Table1[[#This Row],[Operating Profit]]/Table1[[#This Row],[Units Sold]],0)</f>
        <v>22.570000000000004</v>
      </c>
      <c r="S8220" s="4">
        <f>IFERROR((Table1[[#This Row],[Total Sales]]-Table1[[#This Row],[Operating Profit]])/Table1[[#This Row],[Units Sold]],0)</f>
        <v>14.429999999999996</v>
      </c>
      <c r="T8220" s="4" t="str">
        <f>IF(Table1[[#This Row],[Profit per unit]]&gt;$V$8,"Premium","Mass")</f>
        <v>Mass</v>
      </c>
      <c r="U8220" s="4"/>
    </row>
    <row r="8221" spans="2:21" ht="14.25" customHeight="1" x14ac:dyDescent="0.3">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c r="O8221" s="4" t="str">
        <f>TEXT(Table1[[#This Row],[Invoice Date]],"mmm")</f>
        <v>Jan</v>
      </c>
      <c r="P8221" s="4">
        <f>YEAR(Table1[[#This Row],[Invoice Date]])</f>
        <v>2020</v>
      </c>
      <c r="Q8221" s="4">
        <f>IFERROR(Table1[[#This Row],[Total Sales]]/Table1[[#This Row],[Units Sold]],4)</f>
        <v>31</v>
      </c>
      <c r="R8221" s="4">
        <f>IFERROR(Table1[[#This Row],[Operating Profit]]/Table1[[#This Row],[Units Sold]],0)</f>
        <v>7.13</v>
      </c>
      <c r="S8221" s="4">
        <f>IFERROR((Table1[[#This Row],[Total Sales]]-Table1[[#This Row],[Operating Profit]])/Table1[[#This Row],[Units Sold]],0)</f>
        <v>23.87</v>
      </c>
      <c r="T8221" s="4" t="str">
        <f>IF(Table1[[#This Row],[Profit per unit]]&gt;$V$8,"Premium","Mass")</f>
        <v>Mass</v>
      </c>
      <c r="U8221" s="4"/>
    </row>
    <row r="8222" spans="2:21" ht="14.25" customHeight="1" x14ac:dyDescent="0.3">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c r="O8222" s="4" t="str">
        <f>TEXT(Table1[[#This Row],[Invoice Date]],"mmm")</f>
        <v>Jan</v>
      </c>
      <c r="P8222" s="4">
        <f>YEAR(Table1[[#This Row],[Invoice Date]])</f>
        <v>2020</v>
      </c>
      <c r="Q8222" s="4">
        <f>IFERROR(Table1[[#This Row],[Total Sales]]/Table1[[#This Row],[Units Sold]],4)</f>
        <v>31</v>
      </c>
      <c r="R8222" s="4">
        <f>IFERROR(Table1[[#This Row],[Operating Profit]]/Table1[[#This Row],[Units Sold]],0)</f>
        <v>13.950000000000001</v>
      </c>
      <c r="S8222" s="4">
        <f>IFERROR((Table1[[#This Row],[Total Sales]]-Table1[[#This Row],[Operating Profit]])/Table1[[#This Row],[Units Sold]],0)</f>
        <v>17.05</v>
      </c>
      <c r="T8222" s="4" t="str">
        <f>IF(Table1[[#This Row],[Profit per unit]]&gt;$V$8,"Premium","Mass")</f>
        <v>Mass</v>
      </c>
      <c r="U8222" s="4"/>
    </row>
    <row r="8223" spans="2:21" ht="14.25" customHeight="1" x14ac:dyDescent="0.3">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c r="O8223" s="4" t="str">
        <f>TEXT(Table1[[#This Row],[Invoice Date]],"mmm")</f>
        <v>Jan</v>
      </c>
      <c r="P8223" s="4">
        <f>YEAR(Table1[[#This Row],[Invoice Date]])</f>
        <v>2020</v>
      </c>
      <c r="Q8223" s="4">
        <f>IFERROR(Table1[[#This Row],[Total Sales]]/Table1[[#This Row],[Units Sold]],4)</f>
        <v>42</v>
      </c>
      <c r="R8223" s="4">
        <f>IFERROR(Table1[[#This Row],[Operating Profit]]/Table1[[#This Row],[Units Sold]],0)</f>
        <v>13.44</v>
      </c>
      <c r="S8223" s="4">
        <f>IFERROR((Table1[[#This Row],[Total Sales]]-Table1[[#This Row],[Operating Profit]])/Table1[[#This Row],[Units Sold]],0)</f>
        <v>28.56</v>
      </c>
      <c r="T8223" s="4" t="str">
        <f>IF(Table1[[#This Row],[Profit per unit]]&gt;$V$8,"Premium","Mass")</f>
        <v>Mass</v>
      </c>
      <c r="U8223" s="4"/>
    </row>
    <row r="8224" spans="2:21" ht="14.25" customHeight="1" x14ac:dyDescent="0.3">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c r="O8224" s="4" t="str">
        <f>TEXT(Table1[[#This Row],[Invoice Date]],"mmm")</f>
        <v>Jan</v>
      </c>
      <c r="P8224" s="4">
        <f>YEAR(Table1[[#This Row],[Invoice Date]])</f>
        <v>2020</v>
      </c>
      <c r="Q8224" s="4">
        <f>IFERROR(Table1[[#This Row],[Total Sales]]/Table1[[#This Row],[Units Sold]],4)</f>
        <v>43</v>
      </c>
      <c r="R8224" s="4">
        <f>IFERROR(Table1[[#This Row],[Operating Profit]]/Table1[[#This Row],[Units Sold]],0)</f>
        <v>20.21</v>
      </c>
      <c r="S8224" s="4">
        <f>IFERROR((Table1[[#This Row],[Total Sales]]-Table1[[#This Row],[Operating Profit]])/Table1[[#This Row],[Units Sold]],0)</f>
        <v>22.79</v>
      </c>
      <c r="T8224" s="4" t="str">
        <f>IF(Table1[[#This Row],[Profit per unit]]&gt;$V$8,"Premium","Mass")</f>
        <v>Mass</v>
      </c>
      <c r="U8224" s="4"/>
    </row>
    <row r="8225" spans="2:21" ht="14.25" customHeight="1" x14ac:dyDescent="0.3">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c r="O8225" s="4" t="str">
        <f>TEXT(Table1[[#This Row],[Invoice Date]],"mmm")</f>
        <v>Jan</v>
      </c>
      <c r="P8225" s="4">
        <f>YEAR(Table1[[#This Row],[Invoice Date]])</f>
        <v>2020</v>
      </c>
      <c r="Q8225" s="4">
        <f>IFERROR(Table1[[#This Row],[Total Sales]]/Table1[[#This Row],[Units Sold]],4)</f>
        <v>41</v>
      </c>
      <c r="R8225" s="4">
        <f>IFERROR(Table1[[#This Row],[Operating Profit]]/Table1[[#This Row],[Units Sold]],0)</f>
        <v>16.809999999999999</v>
      </c>
      <c r="S8225" s="4">
        <f>IFERROR((Table1[[#This Row],[Total Sales]]-Table1[[#This Row],[Operating Profit]])/Table1[[#This Row],[Units Sold]],0)</f>
        <v>24.19</v>
      </c>
      <c r="T8225" s="4" t="str">
        <f>IF(Table1[[#This Row],[Profit per unit]]&gt;$V$8,"Premium","Mass")</f>
        <v>Mass</v>
      </c>
      <c r="U8225" s="4"/>
    </row>
    <row r="8226" spans="2:21" ht="14.25" customHeight="1" x14ac:dyDescent="0.3">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c r="O8226" s="4" t="str">
        <f>TEXT(Table1[[#This Row],[Invoice Date]],"mmm")</f>
        <v>Jan</v>
      </c>
      <c r="P8226" s="4">
        <f>YEAR(Table1[[#This Row],[Invoice Date]])</f>
        <v>2020</v>
      </c>
      <c r="Q8226" s="4">
        <f>IFERROR(Table1[[#This Row],[Total Sales]]/Table1[[#This Row],[Units Sold]],4)</f>
        <v>44</v>
      </c>
      <c r="R8226" s="4">
        <f>IFERROR(Table1[[#This Row],[Operating Profit]]/Table1[[#This Row],[Units Sold]],0)</f>
        <v>27.280000000000005</v>
      </c>
      <c r="S8226" s="4">
        <f>IFERROR((Table1[[#This Row],[Total Sales]]-Table1[[#This Row],[Operating Profit]])/Table1[[#This Row],[Units Sold]],0)</f>
        <v>16.719999999999995</v>
      </c>
      <c r="T8226" s="4" t="str">
        <f>IF(Table1[[#This Row],[Profit per unit]]&gt;$V$8,"Premium","Mass")</f>
        <v>Mass</v>
      </c>
      <c r="U8226" s="4"/>
    </row>
    <row r="8227" spans="2:21" ht="14.25" customHeight="1" x14ac:dyDescent="0.3">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c r="O8227" s="4" t="str">
        <f>TEXT(Table1[[#This Row],[Invoice Date]],"mmm")</f>
        <v>Jan</v>
      </c>
      <c r="P8227" s="4">
        <f>YEAR(Table1[[#This Row],[Invoice Date]])</f>
        <v>2020</v>
      </c>
      <c r="Q8227" s="4">
        <f>IFERROR(Table1[[#This Row],[Total Sales]]/Table1[[#This Row],[Units Sold]],4)</f>
        <v>39</v>
      </c>
      <c r="R8227" s="4">
        <f>IFERROR(Table1[[#This Row],[Operating Profit]]/Table1[[#This Row],[Units Sold]],0)</f>
        <v>10.14</v>
      </c>
      <c r="S8227" s="4">
        <f>IFERROR((Table1[[#This Row],[Total Sales]]-Table1[[#This Row],[Operating Profit]])/Table1[[#This Row],[Units Sold]],0)</f>
        <v>28.86</v>
      </c>
      <c r="T8227" s="4" t="str">
        <f>IF(Table1[[#This Row],[Profit per unit]]&gt;$V$8,"Premium","Mass")</f>
        <v>Mass</v>
      </c>
      <c r="U8227" s="4"/>
    </row>
    <row r="8228" spans="2:21" ht="14.25" customHeight="1" x14ac:dyDescent="0.3">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c r="O8228" s="4" t="str">
        <f>TEXT(Table1[[#This Row],[Invoice Date]],"mmm")</f>
        <v>Jan</v>
      </c>
      <c r="P8228" s="4">
        <f>YEAR(Table1[[#This Row],[Invoice Date]])</f>
        <v>2020</v>
      </c>
      <c r="Q8228" s="4">
        <f>IFERROR(Table1[[#This Row],[Total Sales]]/Table1[[#This Row],[Units Sold]],4)</f>
        <v>41</v>
      </c>
      <c r="R8228" s="4">
        <f>IFERROR(Table1[[#This Row],[Operating Profit]]/Table1[[#This Row],[Units Sold]],0)</f>
        <v>17.220000000000002</v>
      </c>
      <c r="S8228" s="4">
        <f>IFERROR((Table1[[#This Row],[Total Sales]]-Table1[[#This Row],[Operating Profit]])/Table1[[#This Row],[Units Sold]],0)</f>
        <v>23.779999999999998</v>
      </c>
      <c r="T8228" s="4" t="str">
        <f>IF(Table1[[#This Row],[Profit per unit]]&gt;$V$8,"Premium","Mass")</f>
        <v>Mass</v>
      </c>
      <c r="U8228" s="4"/>
    </row>
    <row r="8229" spans="2:21" ht="14.25" customHeight="1" x14ac:dyDescent="0.3">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c r="O8229" s="4" t="str">
        <f>TEXT(Table1[[#This Row],[Invoice Date]],"mmm")</f>
        <v>Jan</v>
      </c>
      <c r="P8229" s="4">
        <f>YEAR(Table1[[#This Row],[Invoice Date]])</f>
        <v>2020</v>
      </c>
      <c r="Q8229" s="4">
        <f>IFERROR(Table1[[#This Row],[Total Sales]]/Table1[[#This Row],[Units Sold]],4)</f>
        <v>46</v>
      </c>
      <c r="R8229" s="4">
        <f>IFERROR(Table1[[#This Row],[Operating Profit]]/Table1[[#This Row],[Units Sold]],0)</f>
        <v>13.339999999999998</v>
      </c>
      <c r="S8229" s="4">
        <f>IFERROR((Table1[[#This Row],[Total Sales]]-Table1[[#This Row],[Operating Profit]])/Table1[[#This Row],[Units Sold]],0)</f>
        <v>32.660000000000004</v>
      </c>
      <c r="T8229" s="4" t="str">
        <f>IF(Table1[[#This Row],[Profit per unit]]&gt;$V$8,"Premium","Mass")</f>
        <v>Mass</v>
      </c>
      <c r="U8229" s="4"/>
    </row>
    <row r="8230" spans="2:21" ht="14.25" customHeight="1" x14ac:dyDescent="0.3">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c r="O8230" s="4" t="str">
        <f>TEXT(Table1[[#This Row],[Invoice Date]],"mmm")</f>
        <v>Jan</v>
      </c>
      <c r="P8230" s="4">
        <f>YEAR(Table1[[#This Row],[Invoice Date]])</f>
        <v>2020</v>
      </c>
      <c r="Q8230" s="4">
        <f>IFERROR(Table1[[#This Row],[Total Sales]]/Table1[[#This Row],[Units Sold]],4)</f>
        <v>47</v>
      </c>
      <c r="R8230" s="4">
        <f>IFERROR(Table1[[#This Row],[Operating Profit]]/Table1[[#This Row],[Units Sold]],0)</f>
        <v>21.15</v>
      </c>
      <c r="S8230" s="4">
        <f>IFERROR((Table1[[#This Row],[Total Sales]]-Table1[[#This Row],[Operating Profit]])/Table1[[#This Row],[Units Sold]],0)</f>
        <v>25.85</v>
      </c>
      <c r="T8230" s="4" t="str">
        <f>IF(Table1[[#This Row],[Profit per unit]]&gt;$V$8,"Premium","Mass")</f>
        <v>Mass</v>
      </c>
      <c r="U8230" s="4"/>
    </row>
    <row r="8231" spans="2:21" ht="14.25" customHeight="1" x14ac:dyDescent="0.3">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c r="O8231" s="4" t="str">
        <f>TEXT(Table1[[#This Row],[Invoice Date]],"mmm")</f>
        <v>Jan</v>
      </c>
      <c r="P8231" s="4">
        <f>YEAR(Table1[[#This Row],[Invoice Date]])</f>
        <v>2020</v>
      </c>
      <c r="Q8231" s="4">
        <f>IFERROR(Table1[[#This Row],[Total Sales]]/Table1[[#This Row],[Units Sold]],4)</f>
        <v>40</v>
      </c>
      <c r="R8231" s="4">
        <f>IFERROR(Table1[[#This Row],[Operating Profit]]/Table1[[#This Row],[Units Sold]],0)</f>
        <v>16.399999999999999</v>
      </c>
      <c r="S8231" s="4">
        <f>IFERROR((Table1[[#This Row],[Total Sales]]-Table1[[#This Row],[Operating Profit]])/Table1[[#This Row],[Units Sold]],0)</f>
        <v>23.6</v>
      </c>
      <c r="T8231" s="4" t="str">
        <f>IF(Table1[[#This Row],[Profit per unit]]&gt;$V$8,"Premium","Mass")</f>
        <v>Mass</v>
      </c>
      <c r="U8231" s="4"/>
    </row>
    <row r="8232" spans="2:21" ht="14.25" customHeight="1" x14ac:dyDescent="0.3">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c r="O8232" s="4" t="str">
        <f>TEXT(Table1[[#This Row],[Invoice Date]],"mmm")</f>
        <v>Jan</v>
      </c>
      <c r="P8232" s="4">
        <f>YEAR(Table1[[#This Row],[Invoice Date]])</f>
        <v>2020</v>
      </c>
      <c r="Q8232" s="4">
        <f>IFERROR(Table1[[#This Row],[Total Sales]]/Table1[[#This Row],[Units Sold]],4)</f>
        <v>47</v>
      </c>
      <c r="R8232" s="4">
        <f>IFERROR(Table1[[#This Row],[Operating Profit]]/Table1[[#This Row],[Units Sold]],0)</f>
        <v>28.67</v>
      </c>
      <c r="S8232" s="4">
        <f>IFERROR((Table1[[#This Row],[Total Sales]]-Table1[[#This Row],[Operating Profit]])/Table1[[#This Row],[Units Sold]],0)</f>
        <v>18.329999999999998</v>
      </c>
      <c r="T8232" s="4" t="str">
        <f>IF(Table1[[#This Row],[Profit per unit]]&gt;$V$8,"Premium","Mass")</f>
        <v>Mass</v>
      </c>
      <c r="U8232" s="4"/>
    </row>
    <row r="8233" spans="2:21" ht="14.25" customHeight="1" x14ac:dyDescent="0.3">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c r="O8233" s="4" t="str">
        <f>TEXT(Table1[[#This Row],[Invoice Date]],"mmm")</f>
        <v>Jan</v>
      </c>
      <c r="P8233" s="4">
        <f>YEAR(Table1[[#This Row],[Invoice Date]])</f>
        <v>2020</v>
      </c>
      <c r="Q8233" s="4">
        <f>IFERROR(Table1[[#This Row],[Total Sales]]/Table1[[#This Row],[Units Sold]],4)</f>
        <v>54</v>
      </c>
      <c r="R8233" s="4">
        <f>IFERROR(Table1[[#This Row],[Operating Profit]]/Table1[[#This Row],[Units Sold]],0)</f>
        <v>14.580000000000002</v>
      </c>
      <c r="S8233" s="4">
        <f>IFERROR((Table1[[#This Row],[Total Sales]]-Table1[[#This Row],[Operating Profit]])/Table1[[#This Row],[Units Sold]],0)</f>
        <v>39.42</v>
      </c>
      <c r="T8233" s="4" t="str">
        <f>IF(Table1[[#This Row],[Profit per unit]]&gt;$V$8,"Premium","Mass")</f>
        <v>Mass</v>
      </c>
      <c r="U8233" s="4"/>
    </row>
    <row r="8234" spans="2:21" ht="14.25" customHeight="1" x14ac:dyDescent="0.3">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c r="O8234" s="4" t="str">
        <f>TEXT(Table1[[#This Row],[Invoice Date]],"mmm")</f>
        <v>Jan</v>
      </c>
      <c r="P8234" s="4">
        <f>YEAR(Table1[[#This Row],[Invoice Date]])</f>
        <v>2020</v>
      </c>
      <c r="Q8234" s="4">
        <f>IFERROR(Table1[[#This Row],[Total Sales]]/Table1[[#This Row],[Units Sold]],4)</f>
        <v>43</v>
      </c>
      <c r="R8234" s="4">
        <f>IFERROR(Table1[[#This Row],[Operating Profit]]/Table1[[#This Row],[Units Sold]],0)</f>
        <v>20.64</v>
      </c>
      <c r="S8234" s="4">
        <f>IFERROR((Table1[[#This Row],[Total Sales]]-Table1[[#This Row],[Operating Profit]])/Table1[[#This Row],[Units Sold]],0)</f>
        <v>22.36</v>
      </c>
      <c r="T8234" s="4" t="str">
        <f>IF(Table1[[#This Row],[Profit per unit]]&gt;$V$8,"Premium","Mass")</f>
        <v>Mass</v>
      </c>
      <c r="U8234" s="4"/>
    </row>
    <row r="8235" spans="2:21" ht="14.25" customHeight="1" x14ac:dyDescent="0.3">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c r="O8235" s="4" t="str">
        <f>TEXT(Table1[[#This Row],[Invoice Date]],"mmm")</f>
        <v>Jan</v>
      </c>
      <c r="P8235" s="4">
        <f>YEAR(Table1[[#This Row],[Invoice Date]])</f>
        <v>2020</v>
      </c>
      <c r="Q8235" s="4">
        <f>IFERROR(Table1[[#This Row],[Total Sales]]/Table1[[#This Row],[Units Sold]],4)</f>
        <v>43</v>
      </c>
      <c r="R8235" s="4">
        <f>IFERROR(Table1[[#This Row],[Operating Profit]]/Table1[[#This Row],[Units Sold]],0)</f>
        <v>15.049999999999999</v>
      </c>
      <c r="S8235" s="4">
        <f>IFERROR((Table1[[#This Row],[Total Sales]]-Table1[[#This Row],[Operating Profit]])/Table1[[#This Row],[Units Sold]],0)</f>
        <v>27.95</v>
      </c>
      <c r="T8235" s="4" t="str">
        <f>IF(Table1[[#This Row],[Profit per unit]]&gt;$V$8,"Premium","Mass")</f>
        <v>Mass</v>
      </c>
      <c r="U8235" s="4"/>
    </row>
    <row r="8236" spans="2:21" ht="14.25" customHeight="1" x14ac:dyDescent="0.3">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c r="O8236" s="4" t="str">
        <f>TEXT(Table1[[#This Row],[Invoice Date]],"mmm")</f>
        <v>Jan</v>
      </c>
      <c r="P8236" s="4">
        <f>YEAR(Table1[[#This Row],[Invoice Date]])</f>
        <v>2020</v>
      </c>
      <c r="Q8236" s="4">
        <f>IFERROR(Table1[[#This Row],[Total Sales]]/Table1[[#This Row],[Units Sold]],4)</f>
        <v>49</v>
      </c>
      <c r="R8236" s="4">
        <f>IFERROR(Table1[[#This Row],[Operating Profit]]/Table1[[#This Row],[Units Sold]],0)</f>
        <v>23.03</v>
      </c>
      <c r="S8236" s="4">
        <f>IFERROR((Table1[[#This Row],[Total Sales]]-Table1[[#This Row],[Operating Profit]])/Table1[[#This Row],[Units Sold]],0)</f>
        <v>25.97</v>
      </c>
      <c r="T8236" s="4" t="str">
        <f>IF(Table1[[#This Row],[Profit per unit]]&gt;$V$8,"Premium","Mass")</f>
        <v>Mass</v>
      </c>
      <c r="U8236" s="4"/>
    </row>
    <row r="8237" spans="2:21" ht="14.25" customHeight="1" x14ac:dyDescent="0.3">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c r="O8237" s="4" t="str">
        <f>TEXT(Table1[[#This Row],[Invoice Date]],"mmm")</f>
        <v>Jan</v>
      </c>
      <c r="P8237" s="4">
        <f>YEAR(Table1[[#This Row],[Invoice Date]])</f>
        <v>2020</v>
      </c>
      <c r="Q8237" s="4">
        <f>IFERROR(Table1[[#This Row],[Total Sales]]/Table1[[#This Row],[Units Sold]],4)</f>
        <v>47</v>
      </c>
      <c r="R8237" s="4">
        <f>IFERROR(Table1[[#This Row],[Operating Profit]]/Table1[[#This Row],[Units Sold]],0)</f>
        <v>21.619999999999997</v>
      </c>
      <c r="S8237" s="4">
        <f>IFERROR((Table1[[#This Row],[Total Sales]]-Table1[[#This Row],[Operating Profit]])/Table1[[#This Row],[Units Sold]],0)</f>
        <v>25.380000000000003</v>
      </c>
      <c r="T8237" s="4" t="str">
        <f>IF(Table1[[#This Row],[Profit per unit]]&gt;$V$8,"Premium","Mass")</f>
        <v>Mass</v>
      </c>
      <c r="U8237" s="4"/>
    </row>
    <row r="8238" spans="2:21" ht="14.25" customHeight="1" x14ac:dyDescent="0.3">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c r="O8238" s="4" t="str">
        <f>TEXT(Table1[[#This Row],[Invoice Date]],"mmm")</f>
        <v>Jan</v>
      </c>
      <c r="P8238" s="4">
        <f>YEAR(Table1[[#This Row],[Invoice Date]])</f>
        <v>2020</v>
      </c>
      <c r="Q8238" s="4">
        <f>IFERROR(Table1[[#This Row],[Total Sales]]/Table1[[#This Row],[Units Sold]],4)</f>
        <v>43</v>
      </c>
      <c r="R8238" s="4">
        <f>IFERROR(Table1[[#This Row],[Operating Profit]]/Table1[[#This Row],[Units Sold]],0)</f>
        <v>28.380000000000006</v>
      </c>
      <c r="S8238" s="4">
        <f>IFERROR((Table1[[#This Row],[Total Sales]]-Table1[[#This Row],[Operating Profit]])/Table1[[#This Row],[Units Sold]],0)</f>
        <v>14.619999999999994</v>
      </c>
      <c r="T8238" s="4" t="str">
        <f>IF(Table1[[#This Row],[Profit per unit]]&gt;$V$8,"Premium","Mass")</f>
        <v>Mass</v>
      </c>
      <c r="U8238" s="4"/>
    </row>
    <row r="8239" spans="2:21" ht="14.25" customHeight="1" x14ac:dyDescent="0.3">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c r="O8239" s="4" t="str">
        <f>TEXT(Table1[[#This Row],[Invoice Date]],"mmm")</f>
        <v>Jan</v>
      </c>
      <c r="P8239" s="4">
        <f>YEAR(Table1[[#This Row],[Invoice Date]])</f>
        <v>2020</v>
      </c>
      <c r="Q8239" s="4">
        <f>IFERROR(Table1[[#This Row],[Total Sales]]/Table1[[#This Row],[Units Sold]],4)</f>
        <v>54</v>
      </c>
      <c r="R8239" s="4">
        <f>IFERROR(Table1[[#This Row],[Operating Profit]]/Table1[[#This Row],[Units Sold]],0)</f>
        <v>17.28</v>
      </c>
      <c r="S8239" s="4">
        <f>IFERROR((Table1[[#This Row],[Total Sales]]-Table1[[#This Row],[Operating Profit]])/Table1[[#This Row],[Units Sold]],0)</f>
        <v>36.719999999999992</v>
      </c>
      <c r="T8239" s="4" t="str">
        <f>IF(Table1[[#This Row],[Profit per unit]]&gt;$V$8,"Premium","Mass")</f>
        <v>Mass</v>
      </c>
      <c r="U8239" s="4"/>
    </row>
    <row r="8240" spans="2:21" ht="14.25" customHeight="1" x14ac:dyDescent="0.3">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c r="O8240" s="4" t="str">
        <f>TEXT(Table1[[#This Row],[Invoice Date]],"mmm")</f>
        <v>Feb</v>
      </c>
      <c r="P8240" s="4">
        <f>YEAR(Table1[[#This Row],[Invoice Date]])</f>
        <v>2020</v>
      </c>
      <c r="Q8240" s="4">
        <f>IFERROR(Table1[[#This Row],[Total Sales]]/Table1[[#This Row],[Units Sold]],4)</f>
        <v>47</v>
      </c>
      <c r="R8240" s="4">
        <f>IFERROR(Table1[[#This Row],[Operating Profit]]/Table1[[#This Row],[Units Sold]],0)</f>
        <v>23.5</v>
      </c>
      <c r="S8240" s="4">
        <f>IFERROR((Table1[[#This Row],[Total Sales]]-Table1[[#This Row],[Operating Profit]])/Table1[[#This Row],[Units Sold]],0)</f>
        <v>23.5</v>
      </c>
      <c r="T8240" s="4" t="str">
        <f>IF(Table1[[#This Row],[Profit per unit]]&gt;$V$8,"Premium","Mass")</f>
        <v>Mass</v>
      </c>
      <c r="U8240" s="4"/>
    </row>
    <row r="8241" spans="2:21" ht="14.25" customHeight="1" x14ac:dyDescent="0.3">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c r="O8241" s="4" t="str">
        <f>TEXT(Table1[[#This Row],[Invoice Date]],"mmm")</f>
        <v>Feb</v>
      </c>
      <c r="P8241" s="4">
        <f>YEAR(Table1[[#This Row],[Invoice Date]])</f>
        <v>2020</v>
      </c>
      <c r="Q8241" s="4">
        <f>IFERROR(Table1[[#This Row],[Total Sales]]/Table1[[#This Row],[Units Sold]],4)</f>
        <v>51</v>
      </c>
      <c r="R8241" s="4">
        <f>IFERROR(Table1[[#This Row],[Operating Profit]]/Table1[[#This Row],[Units Sold]],0)</f>
        <v>18.36</v>
      </c>
      <c r="S8241" s="4">
        <f>IFERROR((Table1[[#This Row],[Total Sales]]-Table1[[#This Row],[Operating Profit]])/Table1[[#This Row],[Units Sold]],0)</f>
        <v>32.64</v>
      </c>
      <c r="T8241" s="4" t="str">
        <f>IF(Table1[[#This Row],[Profit per unit]]&gt;$V$8,"Premium","Mass")</f>
        <v>Mass</v>
      </c>
      <c r="U8241" s="4"/>
    </row>
    <row r="8242" spans="2:21" ht="14.25" customHeight="1" x14ac:dyDescent="0.3">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c r="O8242" s="4" t="str">
        <f>TEXT(Table1[[#This Row],[Invoice Date]],"mmm")</f>
        <v>Feb</v>
      </c>
      <c r="P8242" s="4">
        <f>YEAR(Table1[[#This Row],[Invoice Date]])</f>
        <v>2020</v>
      </c>
      <c r="Q8242" s="4">
        <f>IFERROR(Table1[[#This Row],[Total Sales]]/Table1[[#This Row],[Units Sold]],4)</f>
        <v>46</v>
      </c>
      <c r="R8242" s="4">
        <f>IFERROR(Table1[[#This Row],[Operating Profit]]/Table1[[#This Row],[Units Sold]],0)</f>
        <v>22.08</v>
      </c>
      <c r="S8242" s="4">
        <f>IFERROR((Table1[[#This Row],[Total Sales]]-Table1[[#This Row],[Operating Profit]])/Table1[[#This Row],[Units Sold]],0)</f>
        <v>23.92</v>
      </c>
      <c r="T8242" s="4" t="str">
        <f>IF(Table1[[#This Row],[Profit per unit]]&gt;$V$8,"Premium","Mass")</f>
        <v>Mass</v>
      </c>
      <c r="U8242" s="4"/>
    </row>
    <row r="8243" spans="2:21" ht="14.25" customHeight="1" x14ac:dyDescent="0.3">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c r="O8243" s="4" t="str">
        <f>TEXT(Table1[[#This Row],[Invoice Date]],"mmm")</f>
        <v>Feb</v>
      </c>
      <c r="P8243" s="4">
        <f>YEAR(Table1[[#This Row],[Invoice Date]])</f>
        <v>2020</v>
      </c>
      <c r="Q8243" s="4">
        <f>IFERROR(Table1[[#This Row],[Total Sales]]/Table1[[#This Row],[Units Sold]],4)</f>
        <v>47</v>
      </c>
      <c r="R8243" s="4">
        <f>IFERROR(Table1[[#This Row],[Operating Profit]]/Table1[[#This Row],[Units Sold]],0)</f>
        <v>21.15</v>
      </c>
      <c r="S8243" s="4">
        <f>IFERROR((Table1[[#This Row],[Total Sales]]-Table1[[#This Row],[Operating Profit]])/Table1[[#This Row],[Units Sold]],0)</f>
        <v>25.85</v>
      </c>
      <c r="T8243" s="4" t="str">
        <f>IF(Table1[[#This Row],[Profit per unit]]&gt;$V$8,"Premium","Mass")</f>
        <v>Mass</v>
      </c>
      <c r="U8243" s="4"/>
    </row>
    <row r="8244" spans="2:21" ht="14.25" customHeight="1" x14ac:dyDescent="0.3">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c r="O8244" s="4" t="str">
        <f>TEXT(Table1[[#This Row],[Invoice Date]],"mmm")</f>
        <v>Feb</v>
      </c>
      <c r="P8244" s="4">
        <f>YEAR(Table1[[#This Row],[Invoice Date]])</f>
        <v>2020</v>
      </c>
      <c r="Q8244" s="4">
        <f>IFERROR(Table1[[#This Row],[Total Sales]]/Table1[[#This Row],[Units Sold]],4)</f>
        <v>47</v>
      </c>
      <c r="R8244" s="4">
        <f>IFERROR(Table1[[#This Row],[Operating Profit]]/Table1[[#This Row],[Units Sold]],0)</f>
        <v>30.550000000000004</v>
      </c>
      <c r="S8244" s="4">
        <f>IFERROR((Table1[[#This Row],[Total Sales]]-Table1[[#This Row],[Operating Profit]])/Table1[[#This Row],[Units Sold]],0)</f>
        <v>16.449999999999996</v>
      </c>
      <c r="T8244" s="4" t="str">
        <f>IF(Table1[[#This Row],[Profit per unit]]&gt;$V$8,"Premium","Mass")</f>
        <v>Mass</v>
      </c>
      <c r="U8244" s="4"/>
    </row>
    <row r="8245" spans="2:21" ht="14.25" customHeight="1" x14ac:dyDescent="0.3">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c r="O8245" s="4" t="str">
        <f>TEXT(Table1[[#This Row],[Invoice Date]],"mmm")</f>
        <v>Feb</v>
      </c>
      <c r="P8245" s="4">
        <f>YEAR(Table1[[#This Row],[Invoice Date]])</f>
        <v>2020</v>
      </c>
      <c r="Q8245" s="4">
        <f>IFERROR(Table1[[#This Row],[Total Sales]]/Table1[[#This Row],[Units Sold]],4)</f>
        <v>57</v>
      </c>
      <c r="R8245" s="4">
        <f>IFERROR(Table1[[#This Row],[Operating Profit]]/Table1[[#This Row],[Units Sold]],0)</f>
        <v>15.96</v>
      </c>
      <c r="S8245" s="4">
        <f>IFERROR((Table1[[#This Row],[Total Sales]]-Table1[[#This Row],[Operating Profit]])/Table1[[#This Row],[Units Sold]],0)</f>
        <v>41.04</v>
      </c>
      <c r="T8245" s="4" t="str">
        <f>IF(Table1[[#This Row],[Profit per unit]]&gt;$V$8,"Premium","Mass")</f>
        <v>Mass</v>
      </c>
      <c r="U8245" s="4"/>
    </row>
    <row r="8246" spans="2:21" ht="14.25" customHeight="1" x14ac:dyDescent="0.3">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c r="O8246" s="4" t="str">
        <f>TEXT(Table1[[#This Row],[Invoice Date]],"mmm")</f>
        <v>Feb</v>
      </c>
      <c r="P8246" s="4">
        <f>YEAR(Table1[[#This Row],[Invoice Date]])</f>
        <v>2020</v>
      </c>
      <c r="Q8246" s="4">
        <f>IFERROR(Table1[[#This Row],[Total Sales]]/Table1[[#This Row],[Units Sold]],4)</f>
        <v>48</v>
      </c>
      <c r="R8246" s="4">
        <f>IFERROR(Table1[[#This Row],[Operating Profit]]/Table1[[#This Row],[Units Sold]],0)</f>
        <v>21.12</v>
      </c>
      <c r="S8246" s="4">
        <f>IFERROR((Table1[[#This Row],[Total Sales]]-Table1[[#This Row],[Operating Profit]])/Table1[[#This Row],[Units Sold]],0)</f>
        <v>26.88</v>
      </c>
      <c r="T8246" s="4" t="str">
        <f>IF(Table1[[#This Row],[Profit per unit]]&gt;$V$8,"Premium","Mass")</f>
        <v>Mass</v>
      </c>
      <c r="U8246" s="4"/>
    </row>
    <row r="8247" spans="2:21" ht="14.25" customHeight="1" x14ac:dyDescent="0.3">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c r="O8247" s="4" t="str">
        <f>TEXT(Table1[[#This Row],[Invoice Date]],"mmm")</f>
        <v>Feb</v>
      </c>
      <c r="P8247" s="4">
        <f>YEAR(Table1[[#This Row],[Invoice Date]])</f>
        <v>2020</v>
      </c>
      <c r="Q8247" s="4">
        <f>IFERROR(Table1[[#This Row],[Total Sales]]/Table1[[#This Row],[Units Sold]],4)</f>
        <v>46</v>
      </c>
      <c r="R8247" s="4">
        <f>IFERROR(Table1[[#This Row],[Operating Profit]]/Table1[[#This Row],[Units Sold]],0)</f>
        <v>12.420000000000002</v>
      </c>
      <c r="S8247" s="4">
        <f>IFERROR((Table1[[#This Row],[Total Sales]]-Table1[[#This Row],[Operating Profit]])/Table1[[#This Row],[Units Sold]],0)</f>
        <v>33.58</v>
      </c>
      <c r="T8247" s="4" t="str">
        <f>IF(Table1[[#This Row],[Profit per unit]]&gt;$V$8,"Premium","Mass")</f>
        <v>Mass</v>
      </c>
      <c r="U8247" s="4"/>
    </row>
    <row r="8248" spans="2:21" ht="14.25" customHeight="1" x14ac:dyDescent="0.3">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c r="O8248" s="4" t="str">
        <f>TEXT(Table1[[#This Row],[Invoice Date]],"mmm")</f>
        <v>Feb</v>
      </c>
      <c r="P8248" s="4">
        <f>YEAR(Table1[[#This Row],[Invoice Date]])</f>
        <v>2020</v>
      </c>
      <c r="Q8248" s="4">
        <f>IFERROR(Table1[[#This Row],[Total Sales]]/Table1[[#This Row],[Units Sold]],4)</f>
        <v>47</v>
      </c>
      <c r="R8248" s="4">
        <f>IFERROR(Table1[[#This Row],[Operating Profit]]/Table1[[#This Row],[Units Sold]],0)</f>
        <v>21.150000000000002</v>
      </c>
      <c r="S8248" s="4">
        <f>IFERROR((Table1[[#This Row],[Total Sales]]-Table1[[#This Row],[Operating Profit]])/Table1[[#This Row],[Units Sold]],0)</f>
        <v>25.85</v>
      </c>
      <c r="T8248" s="4" t="str">
        <f>IF(Table1[[#This Row],[Profit per unit]]&gt;$V$8,"Premium","Mass")</f>
        <v>Mass</v>
      </c>
      <c r="U8248" s="4"/>
    </row>
    <row r="8249" spans="2:21" ht="14.25" customHeight="1" x14ac:dyDescent="0.3">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c r="O8249" s="4" t="str">
        <f>TEXT(Table1[[#This Row],[Invoice Date]],"mmm")</f>
        <v>Feb</v>
      </c>
      <c r="P8249" s="4">
        <f>YEAR(Table1[[#This Row],[Invoice Date]])</f>
        <v>2020</v>
      </c>
      <c r="Q8249" s="4">
        <f>IFERROR(Table1[[#This Row],[Total Sales]]/Table1[[#This Row],[Units Sold]],4)</f>
        <v>46</v>
      </c>
      <c r="R8249" s="4">
        <f>IFERROR(Table1[[#This Row],[Operating Profit]]/Table1[[#This Row],[Units Sold]],0)</f>
        <v>19.319999999999997</v>
      </c>
      <c r="S8249" s="4">
        <f>IFERROR((Table1[[#This Row],[Total Sales]]-Table1[[#This Row],[Operating Profit]])/Table1[[#This Row],[Units Sold]],0)</f>
        <v>26.680000000000003</v>
      </c>
      <c r="T8249" s="4" t="str">
        <f>IF(Table1[[#This Row],[Profit per unit]]&gt;$V$8,"Premium","Mass")</f>
        <v>Mass</v>
      </c>
      <c r="U8249" s="4"/>
    </row>
    <row r="8250" spans="2:21" ht="14.25" customHeight="1" x14ac:dyDescent="0.3">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c r="O8250" s="4" t="str">
        <f>TEXT(Table1[[#This Row],[Invoice Date]],"mmm")</f>
        <v>Feb</v>
      </c>
      <c r="P8250" s="4">
        <f>YEAR(Table1[[#This Row],[Invoice Date]])</f>
        <v>2020</v>
      </c>
      <c r="Q8250" s="4">
        <f>IFERROR(Table1[[#This Row],[Total Sales]]/Table1[[#This Row],[Units Sold]],4)</f>
        <v>47</v>
      </c>
      <c r="R8250" s="4">
        <f>IFERROR(Table1[[#This Row],[Operating Profit]]/Table1[[#This Row],[Units Sold]],0)</f>
        <v>27.730000000000008</v>
      </c>
      <c r="S8250" s="4">
        <f>IFERROR((Table1[[#This Row],[Total Sales]]-Table1[[#This Row],[Operating Profit]])/Table1[[#This Row],[Units Sold]],0)</f>
        <v>19.269999999999992</v>
      </c>
      <c r="T8250" s="4" t="str">
        <f>IF(Table1[[#This Row],[Profit per unit]]&gt;$V$8,"Premium","Mass")</f>
        <v>Mass</v>
      </c>
      <c r="U8250" s="4"/>
    </row>
    <row r="8251" spans="2:21" ht="14.25" customHeight="1" x14ac:dyDescent="0.3">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c r="O8251" s="4" t="str">
        <f>TEXT(Table1[[#This Row],[Invoice Date]],"mmm")</f>
        <v>Feb</v>
      </c>
      <c r="P8251" s="4">
        <f>YEAR(Table1[[#This Row],[Invoice Date]])</f>
        <v>2020</v>
      </c>
      <c r="Q8251" s="4">
        <f>IFERROR(Table1[[#This Row],[Total Sales]]/Table1[[#This Row],[Units Sold]],4)</f>
        <v>61</v>
      </c>
      <c r="R8251" s="4">
        <f>IFERROR(Table1[[#This Row],[Operating Profit]]/Table1[[#This Row],[Units Sold]],0)</f>
        <v>16.47</v>
      </c>
      <c r="S8251" s="4">
        <f>IFERROR((Table1[[#This Row],[Total Sales]]-Table1[[#This Row],[Operating Profit]])/Table1[[#This Row],[Units Sold]],0)</f>
        <v>44.53</v>
      </c>
      <c r="T8251" s="4" t="str">
        <f>IF(Table1[[#This Row],[Profit per unit]]&gt;$V$8,"Premium","Mass")</f>
        <v>Mass</v>
      </c>
      <c r="U8251" s="4"/>
    </row>
    <row r="8252" spans="2:21" ht="14.25" customHeight="1" x14ac:dyDescent="0.3">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c r="O8252" s="4" t="str">
        <f>TEXT(Table1[[#This Row],[Invoice Date]],"mmm")</f>
        <v>Feb</v>
      </c>
      <c r="P8252" s="4">
        <f>YEAR(Table1[[#This Row],[Invoice Date]])</f>
        <v>2020</v>
      </c>
      <c r="Q8252" s="4">
        <f>IFERROR(Table1[[#This Row],[Total Sales]]/Table1[[#This Row],[Units Sold]],4)</f>
        <v>44</v>
      </c>
      <c r="R8252" s="4">
        <f>IFERROR(Table1[[#This Row],[Operating Profit]]/Table1[[#This Row],[Units Sold]],0)</f>
        <v>20.239999999999998</v>
      </c>
      <c r="S8252" s="4">
        <f>IFERROR((Table1[[#This Row],[Total Sales]]-Table1[[#This Row],[Operating Profit]])/Table1[[#This Row],[Units Sold]],0)</f>
        <v>23.76</v>
      </c>
      <c r="T8252" s="4" t="str">
        <f>IF(Table1[[#This Row],[Profit per unit]]&gt;$V$8,"Premium","Mass")</f>
        <v>Mass</v>
      </c>
      <c r="U8252" s="4"/>
    </row>
    <row r="8253" spans="2:21" ht="14.25" customHeight="1" x14ac:dyDescent="0.3">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c r="O8253" s="4" t="str">
        <f>TEXT(Table1[[#This Row],[Invoice Date]],"mmm")</f>
        <v>Feb</v>
      </c>
      <c r="P8253" s="4">
        <f>YEAR(Table1[[#This Row],[Invoice Date]])</f>
        <v>2020</v>
      </c>
      <c r="Q8253" s="4">
        <f>IFERROR(Table1[[#This Row],[Total Sales]]/Table1[[#This Row],[Units Sold]],4)</f>
        <v>56</v>
      </c>
      <c r="R8253" s="4">
        <f>IFERROR(Table1[[#This Row],[Operating Profit]]/Table1[[#This Row],[Units Sold]],0)</f>
        <v>16.239999999999998</v>
      </c>
      <c r="S8253" s="4">
        <f>IFERROR((Table1[[#This Row],[Total Sales]]-Table1[[#This Row],[Operating Profit]])/Table1[[#This Row],[Units Sold]],0)</f>
        <v>39.76</v>
      </c>
      <c r="T8253" s="4" t="str">
        <f>IF(Table1[[#This Row],[Profit per unit]]&gt;$V$8,"Premium","Mass")</f>
        <v>Mass</v>
      </c>
      <c r="U8253" s="4"/>
    </row>
    <row r="8254" spans="2:21" ht="14.25" customHeight="1" x14ac:dyDescent="0.3">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c r="O8254" s="4" t="str">
        <f>TEXT(Table1[[#This Row],[Invoice Date]],"mmm")</f>
        <v>Feb</v>
      </c>
      <c r="P8254" s="4">
        <f>YEAR(Table1[[#This Row],[Invoice Date]])</f>
        <v>2020</v>
      </c>
      <c r="Q8254" s="4">
        <f>IFERROR(Table1[[#This Row],[Total Sales]]/Table1[[#This Row],[Units Sold]],4)</f>
        <v>44</v>
      </c>
      <c r="R8254" s="4">
        <f>IFERROR(Table1[[#This Row],[Operating Profit]]/Table1[[#This Row],[Units Sold]],0)</f>
        <v>18.480000000000004</v>
      </c>
      <c r="S8254" s="4">
        <f>IFERROR((Table1[[#This Row],[Total Sales]]-Table1[[#This Row],[Operating Profit]])/Table1[[#This Row],[Units Sold]],0)</f>
        <v>25.52</v>
      </c>
      <c r="T8254" s="4" t="str">
        <f>IF(Table1[[#This Row],[Profit per unit]]&gt;$V$8,"Premium","Mass")</f>
        <v>Mass</v>
      </c>
      <c r="U8254" s="4"/>
    </row>
    <row r="8255" spans="2:21" ht="14.25" customHeight="1" x14ac:dyDescent="0.3">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c r="O8255" s="4" t="str">
        <f>TEXT(Table1[[#This Row],[Invoice Date]],"mmm")</f>
        <v>Feb</v>
      </c>
      <c r="P8255" s="4">
        <f>YEAR(Table1[[#This Row],[Invoice Date]])</f>
        <v>2020</v>
      </c>
      <c r="Q8255" s="4">
        <f>IFERROR(Table1[[#This Row],[Total Sales]]/Table1[[#This Row],[Units Sold]],4)</f>
        <v>42</v>
      </c>
      <c r="R8255" s="4">
        <f>IFERROR(Table1[[#This Row],[Operating Profit]]/Table1[[#This Row],[Units Sold]],0)</f>
        <v>17.639999999999997</v>
      </c>
      <c r="S8255" s="4">
        <f>IFERROR((Table1[[#This Row],[Total Sales]]-Table1[[#This Row],[Operating Profit]])/Table1[[#This Row],[Units Sold]],0)</f>
        <v>24.360000000000003</v>
      </c>
      <c r="T8255" s="4" t="str">
        <f>IF(Table1[[#This Row],[Profit per unit]]&gt;$V$8,"Premium","Mass")</f>
        <v>Mass</v>
      </c>
      <c r="U8255" s="4"/>
    </row>
    <row r="8256" spans="2:21" ht="14.25" customHeight="1" x14ac:dyDescent="0.3">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c r="O8256" s="4" t="str">
        <f>TEXT(Table1[[#This Row],[Invoice Date]],"mmm")</f>
        <v>Feb</v>
      </c>
      <c r="P8256" s="4">
        <f>YEAR(Table1[[#This Row],[Invoice Date]])</f>
        <v>2020</v>
      </c>
      <c r="Q8256" s="4">
        <f>IFERROR(Table1[[#This Row],[Total Sales]]/Table1[[#This Row],[Units Sold]],4)</f>
        <v>50</v>
      </c>
      <c r="R8256" s="4">
        <f>IFERROR(Table1[[#This Row],[Operating Profit]]/Table1[[#This Row],[Units Sold]],0)</f>
        <v>29.500000000000007</v>
      </c>
      <c r="S8256" s="4">
        <f>IFERROR((Table1[[#This Row],[Total Sales]]-Table1[[#This Row],[Operating Profit]])/Table1[[#This Row],[Units Sold]],0)</f>
        <v>20.499999999999993</v>
      </c>
      <c r="T8256" s="4" t="str">
        <f>IF(Table1[[#This Row],[Profit per unit]]&gt;$V$8,"Premium","Mass")</f>
        <v>Mass</v>
      </c>
      <c r="U8256" s="4"/>
    </row>
    <row r="8257" spans="2:21" ht="14.25" customHeight="1" x14ac:dyDescent="0.3">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c r="O8257" s="4" t="str">
        <f>TEXT(Table1[[#This Row],[Invoice Date]],"mmm")</f>
        <v>Feb</v>
      </c>
      <c r="P8257" s="4">
        <f>YEAR(Table1[[#This Row],[Invoice Date]])</f>
        <v>2020</v>
      </c>
      <c r="Q8257" s="4">
        <f>IFERROR(Table1[[#This Row],[Total Sales]]/Table1[[#This Row],[Units Sold]],4)</f>
        <v>55</v>
      </c>
      <c r="R8257" s="4">
        <f>IFERROR(Table1[[#This Row],[Operating Profit]]/Table1[[#This Row],[Units Sold]],0)</f>
        <v>14.3</v>
      </c>
      <c r="S8257" s="4">
        <f>IFERROR((Table1[[#This Row],[Total Sales]]-Table1[[#This Row],[Operating Profit]])/Table1[[#This Row],[Units Sold]],0)</f>
        <v>40.700000000000003</v>
      </c>
      <c r="T8257" s="4" t="str">
        <f>IF(Table1[[#This Row],[Profit per unit]]&gt;$V$8,"Premium","Mass")</f>
        <v>Mass</v>
      </c>
      <c r="U8257" s="4"/>
    </row>
    <row r="8258" spans="2:21" ht="14.25" customHeight="1" x14ac:dyDescent="0.3">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c r="O8258" s="4" t="str">
        <f>TEXT(Table1[[#This Row],[Invoice Date]],"mmm")</f>
        <v>Feb</v>
      </c>
      <c r="P8258" s="4">
        <f>YEAR(Table1[[#This Row],[Invoice Date]])</f>
        <v>2020</v>
      </c>
      <c r="Q8258" s="4">
        <f>IFERROR(Table1[[#This Row],[Total Sales]]/Table1[[#This Row],[Units Sold]],4)</f>
        <v>41</v>
      </c>
      <c r="R8258" s="4">
        <f>IFERROR(Table1[[#This Row],[Operating Profit]]/Table1[[#This Row],[Units Sold]],0)</f>
        <v>15.58</v>
      </c>
      <c r="S8258" s="4">
        <f>IFERROR((Table1[[#This Row],[Total Sales]]-Table1[[#This Row],[Operating Profit]])/Table1[[#This Row],[Units Sold]],0)</f>
        <v>25.419999999999998</v>
      </c>
      <c r="T8258" s="4" t="str">
        <f>IF(Table1[[#This Row],[Profit per unit]]&gt;$V$8,"Premium","Mass")</f>
        <v>Mass</v>
      </c>
      <c r="U8258" s="4"/>
    </row>
    <row r="8259" spans="2:21" ht="14.25" customHeight="1" x14ac:dyDescent="0.3">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c r="O8259" s="4" t="str">
        <f>TEXT(Table1[[#This Row],[Invoice Date]],"mmm")</f>
        <v>Feb</v>
      </c>
      <c r="P8259" s="4">
        <f>YEAR(Table1[[#This Row],[Invoice Date]])</f>
        <v>2020</v>
      </c>
      <c r="Q8259" s="4">
        <f>IFERROR(Table1[[#This Row],[Total Sales]]/Table1[[#This Row],[Units Sold]],4)</f>
        <v>51</v>
      </c>
      <c r="R8259" s="4">
        <f>IFERROR(Table1[[#This Row],[Operating Profit]]/Table1[[#This Row],[Units Sold]],0)</f>
        <v>13.770000000000001</v>
      </c>
      <c r="S8259" s="4">
        <f>IFERROR((Table1[[#This Row],[Total Sales]]-Table1[[#This Row],[Operating Profit]])/Table1[[#This Row],[Units Sold]],0)</f>
        <v>37.229999999999997</v>
      </c>
      <c r="T8259" s="4" t="str">
        <f>IF(Table1[[#This Row],[Profit per unit]]&gt;$V$8,"Premium","Mass")</f>
        <v>Mass</v>
      </c>
      <c r="U8259" s="4"/>
    </row>
    <row r="8260" spans="2:21" ht="14.25" customHeight="1" x14ac:dyDescent="0.3">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c r="O8260" s="4" t="str">
        <f>TEXT(Table1[[#This Row],[Invoice Date]],"mmm")</f>
        <v>Feb</v>
      </c>
      <c r="P8260" s="4">
        <f>YEAR(Table1[[#This Row],[Invoice Date]])</f>
        <v>2020</v>
      </c>
      <c r="Q8260" s="4">
        <f>IFERROR(Table1[[#This Row],[Total Sales]]/Table1[[#This Row],[Units Sold]],4)</f>
        <v>46</v>
      </c>
      <c r="R8260" s="4">
        <f>IFERROR(Table1[[#This Row],[Operating Profit]]/Table1[[#This Row],[Units Sold]],0)</f>
        <v>18.86</v>
      </c>
      <c r="S8260" s="4">
        <f>IFERROR((Table1[[#This Row],[Total Sales]]-Table1[[#This Row],[Operating Profit]])/Table1[[#This Row],[Units Sold]],0)</f>
        <v>27.14</v>
      </c>
      <c r="T8260" s="4" t="str">
        <f>IF(Table1[[#This Row],[Profit per unit]]&gt;$V$8,"Premium","Mass")</f>
        <v>Mass</v>
      </c>
      <c r="U8260" s="4"/>
    </row>
    <row r="8261" spans="2:21" ht="14.25" customHeight="1" x14ac:dyDescent="0.3">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c r="O8261" s="4" t="str">
        <f>TEXT(Table1[[#This Row],[Invoice Date]],"mmm")</f>
        <v>Feb</v>
      </c>
      <c r="P8261" s="4">
        <f>YEAR(Table1[[#This Row],[Invoice Date]])</f>
        <v>2020</v>
      </c>
      <c r="Q8261" s="4">
        <f>IFERROR(Table1[[#This Row],[Total Sales]]/Table1[[#This Row],[Units Sold]],4)</f>
        <v>43</v>
      </c>
      <c r="R8261" s="4">
        <f>IFERROR(Table1[[#This Row],[Operating Profit]]/Table1[[#This Row],[Units Sold]],0)</f>
        <v>15.049999999999999</v>
      </c>
      <c r="S8261" s="4">
        <f>IFERROR((Table1[[#This Row],[Total Sales]]-Table1[[#This Row],[Operating Profit]])/Table1[[#This Row],[Units Sold]],0)</f>
        <v>27.950000000000003</v>
      </c>
      <c r="T8261" s="4" t="str">
        <f>IF(Table1[[#This Row],[Profit per unit]]&gt;$V$8,"Premium","Mass")</f>
        <v>Mass</v>
      </c>
      <c r="U8261" s="4"/>
    </row>
    <row r="8262" spans="2:21" ht="14.25" customHeight="1" x14ac:dyDescent="0.3">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c r="O8262" s="4" t="str">
        <f>TEXT(Table1[[#This Row],[Invoice Date]],"mmm")</f>
        <v>Feb</v>
      </c>
      <c r="P8262" s="4">
        <f>YEAR(Table1[[#This Row],[Invoice Date]])</f>
        <v>2020</v>
      </c>
      <c r="Q8262" s="4">
        <f>IFERROR(Table1[[#This Row],[Total Sales]]/Table1[[#This Row],[Units Sold]],4)</f>
        <v>53</v>
      </c>
      <c r="R8262" s="4">
        <f>IFERROR(Table1[[#This Row],[Operating Profit]]/Table1[[#This Row],[Units Sold]],0)</f>
        <v>28.090000000000007</v>
      </c>
      <c r="S8262" s="4">
        <f>IFERROR((Table1[[#This Row],[Total Sales]]-Table1[[#This Row],[Operating Profit]])/Table1[[#This Row],[Units Sold]],0)</f>
        <v>24.909999999999993</v>
      </c>
      <c r="T8262" s="4" t="str">
        <f>IF(Table1[[#This Row],[Profit per unit]]&gt;$V$8,"Premium","Mass")</f>
        <v>Mass</v>
      </c>
      <c r="U8262" s="4"/>
    </row>
    <row r="8263" spans="2:21" ht="14.25" customHeight="1" x14ac:dyDescent="0.3">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c r="O8263" s="4" t="str">
        <f>TEXT(Table1[[#This Row],[Invoice Date]],"mmm")</f>
        <v>Feb</v>
      </c>
      <c r="P8263" s="4">
        <f>YEAR(Table1[[#This Row],[Invoice Date]])</f>
        <v>2020</v>
      </c>
      <c r="Q8263" s="4">
        <f>IFERROR(Table1[[#This Row],[Total Sales]]/Table1[[#This Row],[Units Sold]],4)</f>
        <v>54</v>
      </c>
      <c r="R8263" s="4">
        <f>IFERROR(Table1[[#This Row],[Operating Profit]]/Table1[[#This Row],[Units Sold]],0)</f>
        <v>11.340000000000002</v>
      </c>
      <c r="S8263" s="4">
        <f>IFERROR((Table1[[#This Row],[Total Sales]]-Table1[[#This Row],[Operating Profit]])/Table1[[#This Row],[Units Sold]],0)</f>
        <v>42.66</v>
      </c>
      <c r="T8263" s="4" t="str">
        <f>IF(Table1[[#This Row],[Profit per unit]]&gt;$V$8,"Premium","Mass")</f>
        <v>Mass</v>
      </c>
      <c r="U8263" s="4"/>
    </row>
    <row r="8264" spans="2:21" ht="14.25" customHeight="1" x14ac:dyDescent="0.3">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c r="O8264" s="4" t="str">
        <f>TEXT(Table1[[#This Row],[Invoice Date]],"mmm")</f>
        <v>Feb</v>
      </c>
      <c r="P8264" s="4">
        <f>YEAR(Table1[[#This Row],[Invoice Date]])</f>
        <v>2020</v>
      </c>
      <c r="Q8264" s="4">
        <f>IFERROR(Table1[[#This Row],[Total Sales]]/Table1[[#This Row],[Units Sold]],4)</f>
        <v>47</v>
      </c>
      <c r="R8264" s="4">
        <f>IFERROR(Table1[[#This Row],[Operating Profit]]/Table1[[#This Row],[Units Sold]],0)</f>
        <v>18.8</v>
      </c>
      <c r="S8264" s="4">
        <f>IFERROR((Table1[[#This Row],[Total Sales]]-Table1[[#This Row],[Operating Profit]])/Table1[[#This Row],[Units Sold]],0)</f>
        <v>28.2</v>
      </c>
      <c r="T8264" s="4" t="str">
        <f>IF(Table1[[#This Row],[Profit per unit]]&gt;$V$8,"Premium","Mass")</f>
        <v>Mass</v>
      </c>
      <c r="U8264" s="4"/>
    </row>
    <row r="8265" spans="2:21" ht="14.25" customHeight="1" x14ac:dyDescent="0.3">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c r="O8265" s="4" t="str">
        <f>TEXT(Table1[[#This Row],[Invoice Date]],"mmm")</f>
        <v>Feb</v>
      </c>
      <c r="P8265" s="4">
        <f>YEAR(Table1[[#This Row],[Invoice Date]])</f>
        <v>2020</v>
      </c>
      <c r="Q8265" s="4">
        <f>IFERROR(Table1[[#This Row],[Total Sales]]/Table1[[#This Row],[Units Sold]],4)</f>
        <v>50</v>
      </c>
      <c r="R8265" s="4">
        <f>IFERROR(Table1[[#This Row],[Operating Profit]]/Table1[[#This Row],[Units Sold]],0)</f>
        <v>12.5</v>
      </c>
      <c r="S8265" s="4">
        <f>IFERROR((Table1[[#This Row],[Total Sales]]-Table1[[#This Row],[Operating Profit]])/Table1[[#This Row],[Units Sold]],0)</f>
        <v>37.5</v>
      </c>
      <c r="T8265" s="4" t="str">
        <f>IF(Table1[[#This Row],[Profit per unit]]&gt;$V$8,"Premium","Mass")</f>
        <v>Mass</v>
      </c>
      <c r="U8265" s="4"/>
    </row>
    <row r="8266" spans="2:21" ht="14.25" customHeight="1" x14ac:dyDescent="0.3">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c r="O8266" s="4" t="str">
        <f>TEXT(Table1[[#This Row],[Invoice Date]],"mmm")</f>
        <v>Feb</v>
      </c>
      <c r="P8266" s="4">
        <f>YEAR(Table1[[#This Row],[Invoice Date]])</f>
        <v>2020</v>
      </c>
      <c r="Q8266" s="4">
        <f>IFERROR(Table1[[#This Row],[Total Sales]]/Table1[[#This Row],[Units Sold]],4)</f>
        <v>47</v>
      </c>
      <c r="R8266" s="4">
        <f>IFERROR(Table1[[#This Row],[Operating Profit]]/Table1[[#This Row],[Units Sold]],0)</f>
        <v>19.740000000000002</v>
      </c>
      <c r="S8266" s="4">
        <f>IFERROR((Table1[[#This Row],[Total Sales]]-Table1[[#This Row],[Operating Profit]])/Table1[[#This Row],[Units Sold]],0)</f>
        <v>27.259999999999998</v>
      </c>
      <c r="T8266" s="4" t="str">
        <f>IF(Table1[[#This Row],[Profit per unit]]&gt;$V$8,"Premium","Mass")</f>
        <v>Mass</v>
      </c>
      <c r="U8266" s="4"/>
    </row>
    <row r="8267" spans="2:21" ht="14.25" customHeight="1" x14ac:dyDescent="0.3">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c r="O8267" s="4" t="str">
        <f>TEXT(Table1[[#This Row],[Invoice Date]],"mmm")</f>
        <v>Feb</v>
      </c>
      <c r="P8267" s="4">
        <f>YEAR(Table1[[#This Row],[Invoice Date]])</f>
        <v>2020</v>
      </c>
      <c r="Q8267" s="4">
        <f>IFERROR(Table1[[#This Row],[Total Sales]]/Table1[[#This Row],[Units Sold]],4)</f>
        <v>43</v>
      </c>
      <c r="R8267" s="4">
        <f>IFERROR(Table1[[#This Row],[Operating Profit]]/Table1[[#This Row],[Units Sold]],0)</f>
        <v>14.19</v>
      </c>
      <c r="S8267" s="4">
        <f>IFERROR((Table1[[#This Row],[Total Sales]]-Table1[[#This Row],[Operating Profit]])/Table1[[#This Row],[Units Sold]],0)</f>
        <v>28.810000000000002</v>
      </c>
      <c r="T8267" s="4" t="str">
        <f>IF(Table1[[#This Row],[Profit per unit]]&gt;$V$8,"Premium","Mass")</f>
        <v>Mass</v>
      </c>
      <c r="U8267" s="4"/>
    </row>
    <row r="8268" spans="2:21" ht="14.25" customHeight="1" x14ac:dyDescent="0.3">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c r="O8268" s="4" t="str">
        <f>TEXT(Table1[[#This Row],[Invoice Date]],"mmm")</f>
        <v>Mar</v>
      </c>
      <c r="P8268" s="4">
        <f>YEAR(Table1[[#This Row],[Invoice Date]])</f>
        <v>2020</v>
      </c>
      <c r="Q8268" s="4">
        <f>IFERROR(Table1[[#This Row],[Total Sales]]/Table1[[#This Row],[Units Sold]],4)</f>
        <v>48</v>
      </c>
      <c r="R8268" s="4">
        <f>IFERROR(Table1[[#This Row],[Operating Profit]]/Table1[[#This Row],[Units Sold]],0)</f>
        <v>25.920000000000009</v>
      </c>
      <c r="S8268" s="4">
        <f>IFERROR((Table1[[#This Row],[Total Sales]]-Table1[[#This Row],[Operating Profit]])/Table1[[#This Row],[Units Sold]],0)</f>
        <v>22.079999999999991</v>
      </c>
      <c r="T8268" s="4" t="str">
        <f>IF(Table1[[#This Row],[Profit per unit]]&gt;$V$8,"Premium","Mass")</f>
        <v>Mass</v>
      </c>
      <c r="U8268" s="4"/>
    </row>
    <row r="8269" spans="2:21" ht="14.25" customHeight="1" x14ac:dyDescent="0.3">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c r="O8269" s="4" t="str">
        <f>TEXT(Table1[[#This Row],[Invoice Date]],"mmm")</f>
        <v>Mar</v>
      </c>
      <c r="P8269" s="4">
        <f>YEAR(Table1[[#This Row],[Invoice Date]])</f>
        <v>2020</v>
      </c>
      <c r="Q8269" s="4">
        <f>IFERROR(Table1[[#This Row],[Total Sales]]/Table1[[#This Row],[Units Sold]],4)</f>
        <v>53</v>
      </c>
      <c r="R8269" s="4">
        <f>IFERROR(Table1[[#This Row],[Operating Profit]]/Table1[[#This Row],[Units Sold]],0)</f>
        <v>11.660000000000002</v>
      </c>
      <c r="S8269" s="4">
        <f>IFERROR((Table1[[#This Row],[Total Sales]]-Table1[[#This Row],[Operating Profit]])/Table1[[#This Row],[Units Sold]],0)</f>
        <v>41.339999999999996</v>
      </c>
      <c r="T8269" s="4" t="str">
        <f>IF(Table1[[#This Row],[Profit per unit]]&gt;$V$8,"Premium","Mass")</f>
        <v>Mass</v>
      </c>
      <c r="U8269" s="4"/>
    </row>
    <row r="8270" spans="2:21" ht="14.25" customHeight="1" x14ac:dyDescent="0.3">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c r="O8270" s="4" t="str">
        <f>TEXT(Table1[[#This Row],[Invoice Date]],"mmm")</f>
        <v>Mar</v>
      </c>
      <c r="P8270" s="4">
        <f>YEAR(Table1[[#This Row],[Invoice Date]])</f>
        <v>2020</v>
      </c>
      <c r="Q8270" s="4">
        <f>IFERROR(Table1[[#This Row],[Total Sales]]/Table1[[#This Row],[Units Sold]],4)</f>
        <v>47</v>
      </c>
      <c r="R8270" s="4">
        <f>IFERROR(Table1[[#This Row],[Operating Profit]]/Table1[[#This Row],[Units Sold]],0)</f>
        <v>19.740000000000002</v>
      </c>
      <c r="S8270" s="4">
        <f>IFERROR((Table1[[#This Row],[Total Sales]]-Table1[[#This Row],[Operating Profit]])/Table1[[#This Row],[Units Sold]],0)</f>
        <v>27.259999999999994</v>
      </c>
      <c r="T8270" s="4" t="str">
        <f>IF(Table1[[#This Row],[Profit per unit]]&gt;$V$8,"Premium","Mass")</f>
        <v>Mass</v>
      </c>
      <c r="U8270" s="4"/>
    </row>
    <row r="8271" spans="2:21" ht="14.25" customHeight="1" x14ac:dyDescent="0.3">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c r="O8271" s="4" t="str">
        <f>TEXT(Table1[[#This Row],[Invoice Date]],"mmm")</f>
        <v>Mar</v>
      </c>
      <c r="P8271" s="4">
        <f>YEAR(Table1[[#This Row],[Invoice Date]])</f>
        <v>2020</v>
      </c>
      <c r="Q8271" s="4">
        <f>IFERROR(Table1[[#This Row],[Total Sales]]/Table1[[#This Row],[Units Sold]],4)</f>
        <v>52</v>
      </c>
      <c r="R8271" s="4">
        <f>IFERROR(Table1[[#This Row],[Operating Profit]]/Table1[[#This Row],[Units Sold]],0)</f>
        <v>13</v>
      </c>
      <c r="S8271" s="4">
        <f>IFERROR((Table1[[#This Row],[Total Sales]]-Table1[[#This Row],[Operating Profit]])/Table1[[#This Row],[Units Sold]],0)</f>
        <v>39</v>
      </c>
      <c r="T8271" s="4" t="str">
        <f>IF(Table1[[#This Row],[Profit per unit]]&gt;$V$8,"Premium","Mass")</f>
        <v>Mass</v>
      </c>
      <c r="U8271" s="4"/>
    </row>
    <row r="8272" spans="2:21" ht="14.25" customHeight="1" x14ac:dyDescent="0.3">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c r="O8272" s="4" t="str">
        <f>TEXT(Table1[[#This Row],[Invoice Date]],"mmm")</f>
        <v>Mar</v>
      </c>
      <c r="P8272" s="4">
        <f>YEAR(Table1[[#This Row],[Invoice Date]])</f>
        <v>2020</v>
      </c>
      <c r="Q8272" s="4">
        <f>IFERROR(Table1[[#This Row],[Total Sales]]/Table1[[#This Row],[Units Sold]],4)</f>
        <v>44</v>
      </c>
      <c r="R8272" s="4">
        <f>IFERROR(Table1[[#This Row],[Operating Profit]]/Table1[[#This Row],[Units Sold]],0)</f>
        <v>18.48</v>
      </c>
      <c r="S8272" s="4">
        <f>IFERROR((Table1[[#This Row],[Total Sales]]-Table1[[#This Row],[Operating Profit]])/Table1[[#This Row],[Units Sold]],0)</f>
        <v>25.52</v>
      </c>
      <c r="T8272" s="4" t="str">
        <f>IF(Table1[[#This Row],[Profit per unit]]&gt;$V$8,"Premium","Mass")</f>
        <v>Mass</v>
      </c>
      <c r="U8272" s="4"/>
    </row>
    <row r="8273" spans="2:21" ht="14.25" customHeight="1" x14ac:dyDescent="0.3">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c r="O8273" s="4" t="str">
        <f>TEXT(Table1[[#This Row],[Invoice Date]],"mmm")</f>
        <v>Mar</v>
      </c>
      <c r="P8273" s="4">
        <f>YEAR(Table1[[#This Row],[Invoice Date]])</f>
        <v>2020</v>
      </c>
      <c r="Q8273" s="4">
        <f>IFERROR(Table1[[#This Row],[Total Sales]]/Table1[[#This Row],[Units Sold]],4)</f>
        <v>43</v>
      </c>
      <c r="R8273" s="4">
        <f>IFERROR(Table1[[#This Row],[Operating Profit]]/Table1[[#This Row],[Units Sold]],0)</f>
        <v>15.049999999999999</v>
      </c>
      <c r="S8273" s="4">
        <f>IFERROR((Table1[[#This Row],[Total Sales]]-Table1[[#This Row],[Operating Profit]])/Table1[[#This Row],[Units Sold]],0)</f>
        <v>27.95</v>
      </c>
      <c r="T8273" s="4" t="str">
        <f>IF(Table1[[#This Row],[Profit per unit]]&gt;$V$8,"Premium","Mass")</f>
        <v>Mass</v>
      </c>
      <c r="U8273" s="4"/>
    </row>
    <row r="8274" spans="2:21" ht="14.25" customHeight="1" x14ac:dyDescent="0.3">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c r="O8274" s="4" t="str">
        <f>TEXT(Table1[[#This Row],[Invoice Date]],"mmm")</f>
        <v>Mar</v>
      </c>
      <c r="P8274" s="4">
        <f>YEAR(Table1[[#This Row],[Invoice Date]])</f>
        <v>2020</v>
      </c>
      <c r="Q8274" s="4">
        <f>IFERROR(Table1[[#This Row],[Total Sales]]/Table1[[#This Row],[Units Sold]],4)</f>
        <v>46</v>
      </c>
      <c r="R8274" s="4">
        <f>IFERROR(Table1[[#This Row],[Operating Profit]]/Table1[[#This Row],[Units Sold]],0)</f>
        <v>24.840000000000007</v>
      </c>
      <c r="S8274" s="4">
        <f>IFERROR((Table1[[#This Row],[Total Sales]]-Table1[[#This Row],[Operating Profit]])/Table1[[#This Row],[Units Sold]],0)</f>
        <v>21.159999999999993</v>
      </c>
      <c r="T8274" s="4" t="str">
        <f>IF(Table1[[#This Row],[Profit per unit]]&gt;$V$8,"Premium","Mass")</f>
        <v>Mass</v>
      </c>
      <c r="U8274" s="4"/>
    </row>
    <row r="8275" spans="2:21" ht="14.25" customHeight="1" x14ac:dyDescent="0.3">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c r="O8275" s="4" t="str">
        <f>TEXT(Table1[[#This Row],[Invoice Date]],"mmm")</f>
        <v>Mar</v>
      </c>
      <c r="P8275" s="4">
        <f>YEAR(Table1[[#This Row],[Invoice Date]])</f>
        <v>2020</v>
      </c>
      <c r="Q8275" s="4">
        <f>IFERROR(Table1[[#This Row],[Total Sales]]/Table1[[#This Row],[Units Sold]],4)</f>
        <v>51</v>
      </c>
      <c r="R8275" s="4">
        <f>IFERROR(Table1[[#This Row],[Operating Profit]]/Table1[[#This Row],[Units Sold]],0)</f>
        <v>10.71</v>
      </c>
      <c r="S8275" s="4">
        <f>IFERROR((Table1[[#This Row],[Total Sales]]-Table1[[#This Row],[Operating Profit]])/Table1[[#This Row],[Units Sold]],0)</f>
        <v>40.29</v>
      </c>
      <c r="T8275" s="4" t="str">
        <f>IF(Table1[[#This Row],[Profit per unit]]&gt;$V$8,"Premium","Mass")</f>
        <v>Mass</v>
      </c>
      <c r="U8275" s="4"/>
    </row>
    <row r="8276" spans="2:21" ht="14.25" customHeight="1" x14ac:dyDescent="0.3">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c r="O8276" s="4" t="str">
        <f>TEXT(Table1[[#This Row],[Invoice Date]],"mmm")</f>
        <v>Mar</v>
      </c>
      <c r="P8276" s="4">
        <f>YEAR(Table1[[#This Row],[Invoice Date]])</f>
        <v>2020</v>
      </c>
      <c r="Q8276" s="4">
        <f>IFERROR(Table1[[#This Row],[Total Sales]]/Table1[[#This Row],[Units Sold]],4)</f>
        <v>47</v>
      </c>
      <c r="R8276" s="4">
        <f>IFERROR(Table1[[#This Row],[Operating Profit]]/Table1[[#This Row],[Units Sold]],0)</f>
        <v>17.390000000000004</v>
      </c>
      <c r="S8276" s="4">
        <f>IFERROR((Table1[[#This Row],[Total Sales]]-Table1[[#This Row],[Operating Profit]])/Table1[[#This Row],[Units Sold]],0)</f>
        <v>29.609999999999996</v>
      </c>
      <c r="T8276" s="4" t="str">
        <f>IF(Table1[[#This Row],[Profit per unit]]&gt;$V$8,"Premium","Mass")</f>
        <v>Mass</v>
      </c>
      <c r="U8276" s="4"/>
    </row>
    <row r="8277" spans="2:21" ht="14.25" customHeight="1" x14ac:dyDescent="0.3">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c r="O8277" s="4" t="str">
        <f>TEXT(Table1[[#This Row],[Invoice Date]],"mmm")</f>
        <v>Mar</v>
      </c>
      <c r="P8277" s="4">
        <f>YEAR(Table1[[#This Row],[Invoice Date]])</f>
        <v>2020</v>
      </c>
      <c r="Q8277" s="4">
        <f>IFERROR(Table1[[#This Row],[Total Sales]]/Table1[[#This Row],[Units Sold]],4)</f>
        <v>50</v>
      </c>
      <c r="R8277" s="4">
        <f>IFERROR(Table1[[#This Row],[Operating Profit]]/Table1[[#This Row],[Units Sold]],0)</f>
        <v>12.5</v>
      </c>
      <c r="S8277" s="4">
        <f>IFERROR((Table1[[#This Row],[Total Sales]]-Table1[[#This Row],[Operating Profit]])/Table1[[#This Row],[Units Sold]],0)</f>
        <v>37.5</v>
      </c>
      <c r="T8277" s="4" t="str">
        <f>IF(Table1[[#This Row],[Profit per unit]]&gt;$V$8,"Premium","Mass")</f>
        <v>Mass</v>
      </c>
      <c r="U8277" s="4"/>
    </row>
    <row r="8278" spans="2:21" ht="14.25" customHeight="1" x14ac:dyDescent="0.3">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c r="O8278" s="4" t="str">
        <f>TEXT(Table1[[#This Row],[Invoice Date]],"mmm")</f>
        <v>Mar</v>
      </c>
      <c r="P8278" s="4">
        <f>YEAR(Table1[[#This Row],[Invoice Date]])</f>
        <v>2020</v>
      </c>
      <c r="Q8278" s="4">
        <f>IFERROR(Table1[[#This Row],[Total Sales]]/Table1[[#This Row],[Units Sold]],4)</f>
        <v>47</v>
      </c>
      <c r="R8278" s="4">
        <f>IFERROR(Table1[[#This Row],[Operating Profit]]/Table1[[#This Row],[Units Sold]],0)</f>
        <v>19.740000000000002</v>
      </c>
      <c r="S8278" s="4">
        <f>IFERROR((Table1[[#This Row],[Total Sales]]-Table1[[#This Row],[Operating Profit]])/Table1[[#This Row],[Units Sold]],0)</f>
        <v>27.259999999999998</v>
      </c>
      <c r="T8278" s="4" t="str">
        <f>IF(Table1[[#This Row],[Profit per unit]]&gt;$V$8,"Premium","Mass")</f>
        <v>Mass</v>
      </c>
      <c r="U8278" s="4"/>
    </row>
    <row r="8279" spans="2:21" ht="14.25" customHeight="1" x14ac:dyDescent="0.3">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c r="O8279" s="4" t="str">
        <f>TEXT(Table1[[#This Row],[Invoice Date]],"mmm")</f>
        <v>Mar</v>
      </c>
      <c r="P8279" s="4">
        <f>YEAR(Table1[[#This Row],[Invoice Date]])</f>
        <v>2020</v>
      </c>
      <c r="Q8279" s="4">
        <f>IFERROR(Table1[[#This Row],[Total Sales]]/Table1[[#This Row],[Units Sold]],4)</f>
        <v>40</v>
      </c>
      <c r="R8279" s="4">
        <f>IFERROR(Table1[[#This Row],[Operating Profit]]/Table1[[#This Row],[Units Sold]],0)</f>
        <v>14.4</v>
      </c>
      <c r="S8279" s="4">
        <f>IFERROR((Table1[[#This Row],[Total Sales]]-Table1[[#This Row],[Operating Profit]])/Table1[[#This Row],[Units Sold]],0)</f>
        <v>25.6</v>
      </c>
      <c r="T8279" s="4" t="str">
        <f>IF(Table1[[#This Row],[Profit per unit]]&gt;$V$8,"Premium","Mass")</f>
        <v>Mass</v>
      </c>
      <c r="U8279" s="4"/>
    </row>
    <row r="8280" spans="2:21" ht="14.25" customHeight="1" x14ac:dyDescent="0.3">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c r="O8280" s="4" t="str">
        <f>TEXT(Table1[[#This Row],[Invoice Date]],"mmm")</f>
        <v>Mar</v>
      </c>
      <c r="P8280" s="4">
        <f>YEAR(Table1[[#This Row],[Invoice Date]])</f>
        <v>2020</v>
      </c>
      <c r="Q8280" s="4">
        <f>IFERROR(Table1[[#This Row],[Total Sales]]/Table1[[#This Row],[Units Sold]],4)</f>
        <v>49</v>
      </c>
      <c r="R8280" s="4">
        <f>IFERROR(Table1[[#This Row],[Operating Profit]]/Table1[[#This Row],[Units Sold]],0)</f>
        <v>26.460000000000008</v>
      </c>
      <c r="S8280" s="4">
        <f>IFERROR((Table1[[#This Row],[Total Sales]]-Table1[[#This Row],[Operating Profit]])/Table1[[#This Row],[Units Sold]],0)</f>
        <v>22.539999999999992</v>
      </c>
      <c r="T8280" s="4" t="str">
        <f>IF(Table1[[#This Row],[Profit per unit]]&gt;$V$8,"Premium","Mass")</f>
        <v>Mass</v>
      </c>
      <c r="U8280" s="4"/>
    </row>
    <row r="8281" spans="2:21" ht="14.25" customHeight="1" x14ac:dyDescent="0.3">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c r="O8281" s="4" t="str">
        <f>TEXT(Table1[[#This Row],[Invoice Date]],"mmm")</f>
        <v>Mar</v>
      </c>
      <c r="P8281" s="4">
        <f>YEAR(Table1[[#This Row],[Invoice Date]])</f>
        <v>2020</v>
      </c>
      <c r="Q8281" s="4">
        <f>IFERROR(Table1[[#This Row],[Total Sales]]/Table1[[#This Row],[Units Sold]],4)</f>
        <v>56</v>
      </c>
      <c r="R8281" s="4">
        <f>IFERROR(Table1[[#This Row],[Operating Profit]]/Table1[[#This Row],[Units Sold]],0)</f>
        <v>10.08</v>
      </c>
      <c r="S8281" s="4">
        <f>IFERROR((Table1[[#This Row],[Total Sales]]-Table1[[#This Row],[Operating Profit]])/Table1[[#This Row],[Units Sold]],0)</f>
        <v>45.919999999999995</v>
      </c>
      <c r="T8281" s="4" t="str">
        <f>IF(Table1[[#This Row],[Profit per unit]]&gt;$V$8,"Premium","Mass")</f>
        <v>Mass</v>
      </c>
      <c r="U8281" s="4"/>
    </row>
    <row r="8282" spans="2:21" ht="14.25" customHeight="1" x14ac:dyDescent="0.3">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c r="O8282" s="4" t="str">
        <f>TEXT(Table1[[#This Row],[Invoice Date]],"mmm")</f>
        <v>Mar</v>
      </c>
      <c r="P8282" s="4">
        <f>YEAR(Table1[[#This Row],[Invoice Date]])</f>
        <v>2020</v>
      </c>
      <c r="Q8282" s="4">
        <f>IFERROR(Table1[[#This Row],[Total Sales]]/Table1[[#This Row],[Units Sold]],4)</f>
        <v>20</v>
      </c>
      <c r="R8282" s="4">
        <f>IFERROR(Table1[[#This Row],[Operating Profit]]/Table1[[#This Row],[Units Sold]],0)</f>
        <v>8</v>
      </c>
      <c r="S8282" s="4">
        <f>IFERROR((Table1[[#This Row],[Total Sales]]-Table1[[#This Row],[Operating Profit]])/Table1[[#This Row],[Units Sold]],0)</f>
        <v>12</v>
      </c>
      <c r="T8282" s="4" t="str">
        <f>IF(Table1[[#This Row],[Profit per unit]]&gt;$V$8,"Premium","Mass")</f>
        <v>Mass</v>
      </c>
      <c r="U8282" s="4"/>
    </row>
    <row r="8283" spans="2:21" ht="14.25" customHeight="1" x14ac:dyDescent="0.3">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c r="O8283" s="4" t="str">
        <f>TEXT(Table1[[#This Row],[Invoice Date]],"mmm")</f>
        <v>Mar</v>
      </c>
      <c r="P8283" s="4">
        <f>YEAR(Table1[[#This Row],[Invoice Date]])</f>
        <v>2020</v>
      </c>
      <c r="Q8283" s="4">
        <f>IFERROR(Table1[[#This Row],[Total Sales]]/Table1[[#This Row],[Units Sold]],4)</f>
        <v>31</v>
      </c>
      <c r="R8283" s="4">
        <f>IFERROR(Table1[[#This Row],[Operating Profit]]/Table1[[#This Row],[Units Sold]],0)</f>
        <v>7.75</v>
      </c>
      <c r="S8283" s="4">
        <f>IFERROR((Table1[[#This Row],[Total Sales]]-Table1[[#This Row],[Operating Profit]])/Table1[[#This Row],[Units Sold]],0)</f>
        <v>23.25</v>
      </c>
      <c r="T8283" s="4" t="str">
        <f>IF(Table1[[#This Row],[Profit per unit]]&gt;$V$8,"Premium","Mass")</f>
        <v>Mass</v>
      </c>
      <c r="U8283" s="4"/>
    </row>
    <row r="8284" spans="2:21" ht="14.25" customHeight="1" x14ac:dyDescent="0.3">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c r="O8284" s="4" t="str">
        <f>TEXT(Table1[[#This Row],[Invoice Date]],"mmm")</f>
        <v>Mar</v>
      </c>
      <c r="P8284" s="4">
        <f>YEAR(Table1[[#This Row],[Invoice Date]])</f>
        <v>2020</v>
      </c>
      <c r="Q8284" s="4">
        <f>IFERROR(Table1[[#This Row],[Total Sales]]/Table1[[#This Row],[Units Sold]],4)</f>
        <v>26</v>
      </c>
      <c r="R8284" s="4">
        <f>IFERROR(Table1[[#This Row],[Operating Profit]]/Table1[[#This Row],[Units Sold]],0)</f>
        <v>10.920000000000002</v>
      </c>
      <c r="S8284" s="4">
        <f>IFERROR((Table1[[#This Row],[Total Sales]]-Table1[[#This Row],[Operating Profit]])/Table1[[#This Row],[Units Sold]],0)</f>
        <v>15.079999999999998</v>
      </c>
      <c r="T8284" s="4" t="str">
        <f>IF(Table1[[#This Row],[Profit per unit]]&gt;$V$8,"Premium","Mass")</f>
        <v>Mass</v>
      </c>
      <c r="U8284" s="4"/>
    </row>
    <row r="8285" spans="2:21" ht="14.25" customHeight="1" x14ac:dyDescent="0.3">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c r="O8285" s="4" t="str">
        <f>TEXT(Table1[[#This Row],[Invoice Date]],"mmm")</f>
        <v>Mar</v>
      </c>
      <c r="P8285" s="4">
        <f>YEAR(Table1[[#This Row],[Invoice Date]])</f>
        <v>2020</v>
      </c>
      <c r="Q8285" s="4">
        <f>IFERROR(Table1[[#This Row],[Total Sales]]/Table1[[#This Row],[Units Sold]],4)</f>
        <v>26</v>
      </c>
      <c r="R8285" s="4">
        <f>IFERROR(Table1[[#This Row],[Operating Profit]]/Table1[[#This Row],[Units Sold]],0)</f>
        <v>8.8399999999999981</v>
      </c>
      <c r="S8285" s="4">
        <f>IFERROR((Table1[[#This Row],[Total Sales]]-Table1[[#This Row],[Operating Profit]])/Table1[[#This Row],[Units Sold]],0)</f>
        <v>17.16</v>
      </c>
      <c r="T8285" s="4" t="str">
        <f>IF(Table1[[#This Row],[Profit per unit]]&gt;$V$8,"Premium","Mass")</f>
        <v>Mass</v>
      </c>
      <c r="U8285" s="4"/>
    </row>
    <row r="8286" spans="2:21" ht="14.25" customHeight="1" x14ac:dyDescent="0.3">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c r="O8286" s="4" t="str">
        <f>TEXT(Table1[[#This Row],[Invoice Date]],"mmm")</f>
        <v>Mar</v>
      </c>
      <c r="P8286" s="4">
        <f>YEAR(Table1[[#This Row],[Invoice Date]])</f>
        <v>2021</v>
      </c>
      <c r="Q8286" s="4">
        <f>IFERROR(Table1[[#This Row],[Total Sales]]/Table1[[#This Row],[Units Sold]],4)</f>
        <v>30</v>
      </c>
      <c r="R8286" s="4">
        <f>IFERROR(Table1[[#This Row],[Operating Profit]]/Table1[[#This Row],[Units Sold]],0)</f>
        <v>10.199999999999999</v>
      </c>
      <c r="S8286" s="4">
        <f>IFERROR((Table1[[#This Row],[Total Sales]]-Table1[[#This Row],[Operating Profit]])/Table1[[#This Row],[Units Sold]],0)</f>
        <v>19.8</v>
      </c>
      <c r="T8286" s="4" t="str">
        <f>IF(Table1[[#This Row],[Profit per unit]]&gt;$V$8,"Premium","Mass")</f>
        <v>Mass</v>
      </c>
      <c r="U8286" s="4"/>
    </row>
    <row r="8287" spans="2:21" ht="14.25" customHeight="1" x14ac:dyDescent="0.3">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c r="O8287" s="4" t="str">
        <f>TEXT(Table1[[#This Row],[Invoice Date]],"mmm")</f>
        <v>Mar</v>
      </c>
      <c r="P8287" s="4">
        <f>YEAR(Table1[[#This Row],[Invoice Date]])</f>
        <v>2021</v>
      </c>
      <c r="Q8287" s="4">
        <f>IFERROR(Table1[[#This Row],[Total Sales]]/Table1[[#This Row],[Units Sold]],4)</f>
        <v>24</v>
      </c>
      <c r="R8287" s="4">
        <f>IFERROR(Table1[[#This Row],[Operating Profit]]/Table1[[#This Row],[Units Sold]],0)</f>
        <v>12.72</v>
      </c>
      <c r="S8287" s="4">
        <f>IFERROR((Table1[[#This Row],[Total Sales]]-Table1[[#This Row],[Operating Profit]])/Table1[[#This Row],[Units Sold]],0)</f>
        <v>11.28</v>
      </c>
      <c r="T8287" s="4" t="str">
        <f>IF(Table1[[#This Row],[Profit per unit]]&gt;$V$8,"Premium","Mass")</f>
        <v>Mass</v>
      </c>
      <c r="U8287" s="4"/>
    </row>
    <row r="8288" spans="2:21" ht="14.25" customHeight="1" x14ac:dyDescent="0.3">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c r="O8288" s="4" t="str">
        <f>TEXT(Table1[[#This Row],[Invoice Date]],"mmm")</f>
        <v>Mar</v>
      </c>
      <c r="P8288" s="4">
        <f>YEAR(Table1[[#This Row],[Invoice Date]])</f>
        <v>2021</v>
      </c>
      <c r="Q8288" s="4">
        <f>IFERROR(Table1[[#This Row],[Total Sales]]/Table1[[#This Row],[Units Sold]],4)</f>
        <v>18</v>
      </c>
      <c r="R8288" s="4">
        <f>IFERROR(Table1[[#This Row],[Operating Profit]]/Table1[[#This Row],[Units Sold]],0)</f>
        <v>6.6599999999999993</v>
      </c>
      <c r="S8288" s="4">
        <f>IFERROR((Table1[[#This Row],[Total Sales]]-Table1[[#This Row],[Operating Profit]])/Table1[[#This Row],[Units Sold]],0)</f>
        <v>11.340000000000002</v>
      </c>
      <c r="T8288" s="4" t="str">
        <f>IF(Table1[[#This Row],[Profit per unit]]&gt;$V$8,"Premium","Mass")</f>
        <v>Mass</v>
      </c>
      <c r="U8288" s="4"/>
    </row>
    <row r="8289" spans="2:21" ht="14.25" customHeight="1" x14ac:dyDescent="0.3">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c r="O8289" s="4" t="str">
        <f>TEXT(Table1[[#This Row],[Invoice Date]],"mmm")</f>
        <v>Mar</v>
      </c>
      <c r="P8289" s="4">
        <f>YEAR(Table1[[#This Row],[Invoice Date]])</f>
        <v>2021</v>
      </c>
      <c r="Q8289" s="4">
        <f>IFERROR(Table1[[#This Row],[Total Sales]]/Table1[[#This Row],[Units Sold]],4)</f>
        <v>23</v>
      </c>
      <c r="R8289" s="4">
        <f>IFERROR(Table1[[#This Row],[Operating Profit]]/Table1[[#This Row],[Units Sold]],0)</f>
        <v>8.9699999999999989</v>
      </c>
      <c r="S8289" s="4">
        <f>IFERROR((Table1[[#This Row],[Total Sales]]-Table1[[#This Row],[Operating Profit]])/Table1[[#This Row],[Units Sold]],0)</f>
        <v>14.030000000000001</v>
      </c>
      <c r="T8289" s="4" t="str">
        <f>IF(Table1[[#This Row],[Profit per unit]]&gt;$V$8,"Premium","Mass")</f>
        <v>Mass</v>
      </c>
      <c r="U8289" s="4"/>
    </row>
    <row r="8290" spans="2:21" ht="14.25" customHeight="1" x14ac:dyDescent="0.3">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c r="O8290" s="4" t="str">
        <f>TEXT(Table1[[#This Row],[Invoice Date]],"mmm")</f>
        <v>Mar</v>
      </c>
      <c r="P8290" s="4">
        <f>YEAR(Table1[[#This Row],[Invoice Date]])</f>
        <v>2021</v>
      </c>
      <c r="Q8290" s="4">
        <f>IFERROR(Table1[[#This Row],[Total Sales]]/Table1[[#This Row],[Units Sold]],4)</f>
        <v>23</v>
      </c>
      <c r="R8290" s="4">
        <f>IFERROR(Table1[[#This Row],[Operating Profit]]/Table1[[#This Row],[Units Sold]],0)</f>
        <v>8.9699999999999989</v>
      </c>
      <c r="S8290" s="4">
        <f>IFERROR((Table1[[#This Row],[Total Sales]]-Table1[[#This Row],[Operating Profit]])/Table1[[#This Row],[Units Sold]],0)</f>
        <v>14.030000000000001</v>
      </c>
      <c r="T8290" s="4" t="str">
        <f>IF(Table1[[#This Row],[Profit per unit]]&gt;$V$8,"Premium","Mass")</f>
        <v>Mass</v>
      </c>
      <c r="U8290" s="4"/>
    </row>
    <row r="8291" spans="2:21" ht="14.25" customHeight="1" x14ac:dyDescent="0.3">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c r="O8291" s="4" t="str">
        <f>TEXT(Table1[[#This Row],[Invoice Date]],"mmm")</f>
        <v>Mar</v>
      </c>
      <c r="P8291" s="4">
        <f>YEAR(Table1[[#This Row],[Invoice Date]])</f>
        <v>2021</v>
      </c>
      <c r="Q8291" s="4">
        <f>IFERROR(Table1[[#This Row],[Total Sales]]/Table1[[#This Row],[Units Sold]],4)</f>
        <v>28</v>
      </c>
      <c r="R8291" s="4">
        <f>IFERROR(Table1[[#This Row],[Operating Profit]]/Table1[[#This Row],[Units Sold]],0)</f>
        <v>13.719999999999999</v>
      </c>
      <c r="S8291" s="4">
        <f>IFERROR((Table1[[#This Row],[Total Sales]]-Table1[[#This Row],[Operating Profit]])/Table1[[#This Row],[Units Sold]],0)</f>
        <v>14.280000000000001</v>
      </c>
      <c r="T8291" s="4" t="str">
        <f>IF(Table1[[#This Row],[Profit per unit]]&gt;$V$8,"Premium","Mass")</f>
        <v>Mass</v>
      </c>
      <c r="U8291" s="4"/>
    </row>
    <row r="8292" spans="2:21" ht="14.25" customHeight="1" x14ac:dyDescent="0.3">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c r="O8292" s="4" t="str">
        <f>TEXT(Table1[[#This Row],[Invoice Date]],"mmm")</f>
        <v>Mar</v>
      </c>
      <c r="P8292" s="4">
        <f>YEAR(Table1[[#This Row],[Invoice Date]])</f>
        <v>2021</v>
      </c>
      <c r="Q8292" s="4">
        <f>IFERROR(Table1[[#This Row],[Total Sales]]/Table1[[#This Row],[Units Sold]],4)</f>
        <v>29</v>
      </c>
      <c r="R8292" s="4">
        <f>IFERROR(Table1[[#This Row],[Operating Profit]]/Table1[[#This Row],[Units Sold]],0)</f>
        <v>9.2800000000000011</v>
      </c>
      <c r="S8292" s="4">
        <f>IFERROR((Table1[[#This Row],[Total Sales]]-Table1[[#This Row],[Operating Profit]])/Table1[[#This Row],[Units Sold]],0)</f>
        <v>19.72</v>
      </c>
      <c r="T8292" s="4" t="str">
        <f>IF(Table1[[#This Row],[Profit per unit]]&gt;$V$8,"Premium","Mass")</f>
        <v>Mass</v>
      </c>
      <c r="U8292" s="4"/>
    </row>
    <row r="8293" spans="2:21" ht="14.25" customHeight="1" x14ac:dyDescent="0.3">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c r="O8293" s="4" t="str">
        <f>TEXT(Table1[[#This Row],[Invoice Date]],"mmm")</f>
        <v>Mar</v>
      </c>
      <c r="P8293" s="4">
        <f>YEAR(Table1[[#This Row],[Invoice Date]])</f>
        <v>2021</v>
      </c>
      <c r="Q8293" s="4">
        <f>IFERROR(Table1[[#This Row],[Total Sales]]/Table1[[#This Row],[Units Sold]],4)</f>
        <v>28</v>
      </c>
      <c r="R8293" s="4">
        <f>IFERROR(Table1[[#This Row],[Operating Profit]]/Table1[[#This Row],[Units Sold]],0)</f>
        <v>15.680000000000001</v>
      </c>
      <c r="S8293" s="4">
        <f>IFERROR((Table1[[#This Row],[Total Sales]]-Table1[[#This Row],[Operating Profit]])/Table1[[#This Row],[Units Sold]],0)</f>
        <v>12.319999999999999</v>
      </c>
      <c r="T8293" s="4" t="str">
        <f>IF(Table1[[#This Row],[Profit per unit]]&gt;$V$8,"Premium","Mass")</f>
        <v>Mass</v>
      </c>
      <c r="U8293" s="4"/>
    </row>
    <row r="8294" spans="2:21" ht="14.25" customHeight="1" x14ac:dyDescent="0.3">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c r="O8294" s="4" t="str">
        <f>TEXT(Table1[[#This Row],[Invoice Date]],"mmm")</f>
        <v>Mar</v>
      </c>
      <c r="P8294" s="4">
        <f>YEAR(Table1[[#This Row],[Invoice Date]])</f>
        <v>2021</v>
      </c>
      <c r="Q8294" s="4">
        <f>IFERROR(Table1[[#This Row],[Total Sales]]/Table1[[#This Row],[Units Sold]],4)</f>
        <v>20</v>
      </c>
      <c r="R8294" s="4">
        <f>IFERROR(Table1[[#This Row],[Operating Profit]]/Table1[[#This Row],[Units Sold]],0)</f>
        <v>8.5999999999999979</v>
      </c>
      <c r="S8294" s="4">
        <f>IFERROR((Table1[[#This Row],[Total Sales]]-Table1[[#This Row],[Operating Profit]])/Table1[[#This Row],[Units Sold]],0)</f>
        <v>11.400000000000002</v>
      </c>
      <c r="T8294" s="4" t="str">
        <f>IF(Table1[[#This Row],[Profit per unit]]&gt;$V$8,"Premium","Mass")</f>
        <v>Mass</v>
      </c>
      <c r="U8294" s="4"/>
    </row>
    <row r="8295" spans="2:21" ht="14.25" customHeight="1" x14ac:dyDescent="0.3">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c r="O8295" s="4" t="str">
        <f>TEXT(Table1[[#This Row],[Invoice Date]],"mmm")</f>
        <v>Mar</v>
      </c>
      <c r="P8295" s="4">
        <f>YEAR(Table1[[#This Row],[Invoice Date]])</f>
        <v>2021</v>
      </c>
      <c r="Q8295" s="4">
        <f>IFERROR(Table1[[#This Row],[Total Sales]]/Table1[[#This Row],[Units Sold]],4)</f>
        <v>31</v>
      </c>
      <c r="R8295" s="4">
        <f>IFERROR(Table1[[#This Row],[Operating Profit]]/Table1[[#This Row],[Units Sold]],0)</f>
        <v>14.569999999999999</v>
      </c>
      <c r="S8295" s="4">
        <f>IFERROR((Table1[[#This Row],[Total Sales]]-Table1[[#This Row],[Operating Profit]])/Table1[[#This Row],[Units Sold]],0)</f>
        <v>16.430000000000003</v>
      </c>
      <c r="T8295" s="4" t="str">
        <f>IF(Table1[[#This Row],[Profit per unit]]&gt;$V$8,"Premium","Mass")</f>
        <v>Mass</v>
      </c>
      <c r="U8295" s="4"/>
    </row>
    <row r="8296" spans="2:21" ht="14.25" customHeight="1" x14ac:dyDescent="0.3">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c r="O8296" s="4" t="str">
        <f>TEXT(Table1[[#This Row],[Invoice Date]],"mmm")</f>
        <v>Mar</v>
      </c>
      <c r="P8296" s="4">
        <f>YEAR(Table1[[#This Row],[Invoice Date]])</f>
        <v>2021</v>
      </c>
      <c r="Q8296" s="4">
        <f>IFERROR(Table1[[#This Row],[Total Sales]]/Table1[[#This Row],[Units Sold]],4)</f>
        <v>22</v>
      </c>
      <c r="R8296" s="4">
        <f>IFERROR(Table1[[#This Row],[Operating Profit]]/Table1[[#This Row],[Units Sold]],0)</f>
        <v>9.4599999999999973</v>
      </c>
      <c r="S8296" s="4">
        <f>IFERROR((Table1[[#This Row],[Total Sales]]-Table1[[#This Row],[Operating Profit]])/Table1[[#This Row],[Units Sold]],0)</f>
        <v>12.540000000000003</v>
      </c>
      <c r="T8296" s="4" t="str">
        <f>IF(Table1[[#This Row],[Profit per unit]]&gt;$V$8,"Premium","Mass")</f>
        <v>Mass</v>
      </c>
      <c r="U8296" s="4"/>
    </row>
    <row r="8297" spans="2:21" ht="14.25" customHeight="1" x14ac:dyDescent="0.3">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c r="O8297" s="4" t="str">
        <f>TEXT(Table1[[#This Row],[Invoice Date]],"mmm")</f>
        <v>Mar</v>
      </c>
      <c r="P8297" s="4">
        <f>YEAR(Table1[[#This Row],[Invoice Date]])</f>
        <v>2021</v>
      </c>
      <c r="Q8297" s="4">
        <f>IFERROR(Table1[[#This Row],[Total Sales]]/Table1[[#This Row],[Units Sold]],4)</f>
        <v>25</v>
      </c>
      <c r="R8297" s="4">
        <f>IFERROR(Table1[[#This Row],[Operating Profit]]/Table1[[#This Row],[Units Sold]],0)</f>
        <v>14.000000000000002</v>
      </c>
      <c r="S8297" s="4">
        <f>IFERROR((Table1[[#This Row],[Total Sales]]-Table1[[#This Row],[Operating Profit]])/Table1[[#This Row],[Units Sold]],0)</f>
        <v>10.999999999999998</v>
      </c>
      <c r="T8297" s="4" t="str">
        <f>IF(Table1[[#This Row],[Profit per unit]]&gt;$V$8,"Premium","Mass")</f>
        <v>Mass</v>
      </c>
      <c r="U8297" s="4"/>
    </row>
    <row r="8298" spans="2:21" ht="14.25" customHeight="1" x14ac:dyDescent="0.3">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c r="O8298" s="4" t="str">
        <f>TEXT(Table1[[#This Row],[Invoice Date]],"mmm")</f>
        <v>Mar</v>
      </c>
      <c r="P8298" s="4">
        <f>YEAR(Table1[[#This Row],[Invoice Date]])</f>
        <v>2021</v>
      </c>
      <c r="Q8298" s="4">
        <f>IFERROR(Table1[[#This Row],[Total Sales]]/Table1[[#This Row],[Units Sold]],4)</f>
        <v>27</v>
      </c>
      <c r="R8298" s="4">
        <f>IFERROR(Table1[[#This Row],[Operating Profit]]/Table1[[#This Row],[Units Sold]],0)</f>
        <v>11.07</v>
      </c>
      <c r="S8298" s="4">
        <f>IFERROR((Table1[[#This Row],[Total Sales]]-Table1[[#This Row],[Operating Profit]])/Table1[[#This Row],[Units Sold]],0)</f>
        <v>15.930000000000001</v>
      </c>
      <c r="T8298" s="4" t="str">
        <f>IF(Table1[[#This Row],[Profit per unit]]&gt;$V$8,"Premium","Mass")</f>
        <v>Mass</v>
      </c>
      <c r="U8298" s="4"/>
    </row>
    <row r="8299" spans="2:21" ht="14.25" customHeight="1" x14ac:dyDescent="0.3">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c r="O8299" s="4" t="str">
        <f>TEXT(Table1[[#This Row],[Invoice Date]],"mmm")</f>
        <v>Mar</v>
      </c>
      <c r="P8299" s="4">
        <f>YEAR(Table1[[#This Row],[Invoice Date]])</f>
        <v>2021</v>
      </c>
      <c r="Q8299" s="4">
        <f>IFERROR(Table1[[#This Row],[Total Sales]]/Table1[[#This Row],[Units Sold]],4)</f>
        <v>25</v>
      </c>
      <c r="R8299" s="4">
        <f>IFERROR(Table1[[#This Row],[Operating Profit]]/Table1[[#This Row],[Units Sold]],0)</f>
        <v>15.250000000000004</v>
      </c>
      <c r="S8299" s="4">
        <f>IFERROR((Table1[[#This Row],[Total Sales]]-Table1[[#This Row],[Operating Profit]])/Table1[[#This Row],[Units Sold]],0)</f>
        <v>9.7499999999999964</v>
      </c>
      <c r="T8299" s="4" t="str">
        <f>IF(Table1[[#This Row],[Profit per unit]]&gt;$V$8,"Premium","Mass")</f>
        <v>Mass</v>
      </c>
      <c r="U8299" s="4"/>
    </row>
    <row r="8300" spans="2:21" ht="14.25" customHeight="1" x14ac:dyDescent="0.3">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c r="O8300" s="4" t="str">
        <f>TEXT(Table1[[#This Row],[Invoice Date]],"mmm")</f>
        <v>Mar</v>
      </c>
      <c r="P8300" s="4">
        <f>YEAR(Table1[[#This Row],[Invoice Date]])</f>
        <v>2021</v>
      </c>
      <c r="Q8300" s="4">
        <f>IFERROR(Table1[[#This Row],[Total Sales]]/Table1[[#This Row],[Units Sold]],4)</f>
        <v>13</v>
      </c>
      <c r="R8300" s="4">
        <f>IFERROR(Table1[[#This Row],[Operating Profit]]/Table1[[#This Row],[Units Sold]],0)</f>
        <v>5.85</v>
      </c>
      <c r="S8300" s="4">
        <f>IFERROR((Table1[[#This Row],[Total Sales]]-Table1[[#This Row],[Operating Profit]])/Table1[[#This Row],[Units Sold]],0)</f>
        <v>7.15</v>
      </c>
      <c r="T8300" s="4" t="str">
        <f>IF(Table1[[#This Row],[Profit per unit]]&gt;$V$8,"Premium","Mass")</f>
        <v>Mass</v>
      </c>
      <c r="U8300" s="4"/>
    </row>
    <row r="8301" spans="2:21" ht="14.25" customHeight="1" x14ac:dyDescent="0.3">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c r="O8301" s="4" t="str">
        <f>TEXT(Table1[[#This Row],[Invoice Date]],"mmm")</f>
        <v>Mar</v>
      </c>
      <c r="P8301" s="4">
        <f>YEAR(Table1[[#This Row],[Invoice Date]])</f>
        <v>2021</v>
      </c>
      <c r="Q8301" s="4">
        <f>IFERROR(Table1[[#This Row],[Total Sales]]/Table1[[#This Row],[Units Sold]],4)</f>
        <v>17</v>
      </c>
      <c r="R8301" s="4">
        <f>IFERROR(Table1[[#This Row],[Operating Profit]]/Table1[[#This Row],[Units Sold]],0)</f>
        <v>7.14</v>
      </c>
      <c r="S8301" s="4">
        <f>IFERROR((Table1[[#This Row],[Total Sales]]-Table1[[#This Row],[Operating Profit]])/Table1[[#This Row],[Units Sold]],0)</f>
        <v>9.8600000000000012</v>
      </c>
      <c r="T8301" s="4" t="str">
        <f>IF(Table1[[#This Row],[Profit per unit]]&gt;$V$8,"Premium","Mass")</f>
        <v>Mass</v>
      </c>
      <c r="U8301" s="4"/>
    </row>
    <row r="8302" spans="2:21" ht="14.25" customHeight="1" x14ac:dyDescent="0.3">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c r="O8302" s="4" t="str">
        <f>TEXT(Table1[[#This Row],[Invoice Date]],"mmm")</f>
        <v>Mar</v>
      </c>
      <c r="P8302" s="4">
        <f>YEAR(Table1[[#This Row],[Invoice Date]])</f>
        <v>2021</v>
      </c>
      <c r="Q8302" s="4">
        <f>IFERROR(Table1[[#This Row],[Total Sales]]/Table1[[#This Row],[Units Sold]],4)</f>
        <v>15</v>
      </c>
      <c r="R8302" s="4">
        <f>IFERROR(Table1[[#This Row],[Operating Profit]]/Table1[[#This Row],[Units Sold]],0)</f>
        <v>6.5999999999999988</v>
      </c>
      <c r="S8302" s="4">
        <f>IFERROR((Table1[[#This Row],[Total Sales]]-Table1[[#This Row],[Operating Profit]])/Table1[[#This Row],[Units Sold]],0)</f>
        <v>8.4000000000000021</v>
      </c>
      <c r="T8302" s="4" t="str">
        <f>IF(Table1[[#This Row],[Profit per unit]]&gt;$V$8,"Premium","Mass")</f>
        <v>Mass</v>
      </c>
      <c r="U8302" s="4"/>
    </row>
    <row r="8303" spans="2:21" ht="14.25" customHeight="1" x14ac:dyDescent="0.3">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c r="O8303" s="4" t="str">
        <f>TEXT(Table1[[#This Row],[Invoice Date]],"mmm")</f>
        <v>Mar</v>
      </c>
      <c r="P8303" s="4">
        <f>YEAR(Table1[[#This Row],[Invoice Date]])</f>
        <v>2021</v>
      </c>
      <c r="Q8303" s="4">
        <f>IFERROR(Table1[[#This Row],[Total Sales]]/Table1[[#This Row],[Units Sold]],4)</f>
        <v>20</v>
      </c>
      <c r="R8303" s="4">
        <f>IFERROR(Table1[[#This Row],[Operating Profit]]/Table1[[#This Row],[Units Sold]],0)</f>
        <v>11.200000000000001</v>
      </c>
      <c r="S8303" s="4">
        <f>IFERROR((Table1[[#This Row],[Total Sales]]-Table1[[#This Row],[Operating Profit]])/Table1[[#This Row],[Units Sold]],0)</f>
        <v>8.7999999999999989</v>
      </c>
      <c r="T8303" s="4" t="str">
        <f>IF(Table1[[#This Row],[Profit per unit]]&gt;$V$8,"Premium","Mass")</f>
        <v>Mass</v>
      </c>
      <c r="U8303" s="4"/>
    </row>
    <row r="8304" spans="2:21" ht="14.25" customHeight="1" x14ac:dyDescent="0.3">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c r="O8304" s="4" t="str">
        <f>TEXT(Table1[[#This Row],[Invoice Date]],"mmm")</f>
        <v>Apr</v>
      </c>
      <c r="P8304" s="4">
        <f>YEAR(Table1[[#This Row],[Invoice Date]])</f>
        <v>2021</v>
      </c>
      <c r="Q8304" s="4">
        <f>IFERROR(Table1[[#This Row],[Total Sales]]/Table1[[#This Row],[Units Sold]],4)</f>
        <v>20</v>
      </c>
      <c r="R8304" s="4">
        <f>IFERROR(Table1[[#This Row],[Operating Profit]]/Table1[[#This Row],[Units Sold]],0)</f>
        <v>7.6</v>
      </c>
      <c r="S8304" s="4">
        <f>IFERROR((Table1[[#This Row],[Total Sales]]-Table1[[#This Row],[Operating Profit]])/Table1[[#This Row],[Units Sold]],0)</f>
        <v>12.4</v>
      </c>
      <c r="T8304" s="4" t="str">
        <f>IF(Table1[[#This Row],[Profit per unit]]&gt;$V$8,"Premium","Mass")</f>
        <v>Mass</v>
      </c>
      <c r="U8304" s="4"/>
    </row>
    <row r="8305" spans="2:21" ht="14.25" customHeight="1" x14ac:dyDescent="0.3">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c r="O8305" s="4" t="str">
        <f>TEXT(Table1[[#This Row],[Invoice Date]],"mmm")</f>
        <v>Apr</v>
      </c>
      <c r="P8305" s="4">
        <f>YEAR(Table1[[#This Row],[Invoice Date]])</f>
        <v>2021</v>
      </c>
      <c r="Q8305" s="4">
        <f>IFERROR(Table1[[#This Row],[Total Sales]]/Table1[[#This Row],[Units Sold]],4)</f>
        <v>18</v>
      </c>
      <c r="R8305" s="4">
        <f>IFERROR(Table1[[#This Row],[Operating Profit]]/Table1[[#This Row],[Units Sold]],0)</f>
        <v>10.980000000000002</v>
      </c>
      <c r="S8305" s="4">
        <f>IFERROR((Table1[[#This Row],[Total Sales]]-Table1[[#This Row],[Operating Profit]])/Table1[[#This Row],[Units Sold]],0)</f>
        <v>7.0199999999999978</v>
      </c>
      <c r="T8305" s="4" t="str">
        <f>IF(Table1[[#This Row],[Profit per unit]]&gt;$V$8,"Premium","Mass")</f>
        <v>Mass</v>
      </c>
      <c r="U8305" s="4"/>
    </row>
    <row r="8306" spans="2:21" ht="14.25" customHeight="1" x14ac:dyDescent="0.3">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c r="O8306" s="4" t="str">
        <f>TEXT(Table1[[#This Row],[Invoice Date]],"mmm")</f>
        <v>Apr</v>
      </c>
      <c r="P8306" s="4">
        <f>YEAR(Table1[[#This Row],[Invoice Date]])</f>
        <v>2021</v>
      </c>
      <c r="Q8306" s="4">
        <f>IFERROR(Table1[[#This Row],[Total Sales]]/Table1[[#This Row],[Units Sold]],4)</f>
        <v>12</v>
      </c>
      <c r="R8306" s="4">
        <f>IFERROR(Table1[[#This Row],[Operating Profit]]/Table1[[#This Row],[Units Sold]],0)</f>
        <v>5.3999999999999995</v>
      </c>
      <c r="S8306" s="4">
        <f>IFERROR((Table1[[#This Row],[Total Sales]]-Table1[[#This Row],[Operating Profit]])/Table1[[#This Row],[Units Sold]],0)</f>
        <v>6.6000000000000005</v>
      </c>
      <c r="T8306" s="4" t="str">
        <f>IF(Table1[[#This Row],[Profit per unit]]&gt;$V$8,"Premium","Mass")</f>
        <v>Mass</v>
      </c>
      <c r="U8306" s="4"/>
    </row>
    <row r="8307" spans="2:21" ht="14.25" customHeight="1" x14ac:dyDescent="0.3">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c r="O8307" s="4" t="str">
        <f>TEXT(Table1[[#This Row],[Invoice Date]],"mmm")</f>
        <v>Apr</v>
      </c>
      <c r="P8307" s="4">
        <f>YEAR(Table1[[#This Row],[Invoice Date]])</f>
        <v>2021</v>
      </c>
      <c r="Q8307" s="4">
        <f>IFERROR(Table1[[#This Row],[Total Sales]]/Table1[[#This Row],[Units Sold]],4)</f>
        <v>20</v>
      </c>
      <c r="R8307" s="4">
        <f>IFERROR(Table1[[#This Row],[Operating Profit]]/Table1[[#This Row],[Units Sold]],0)</f>
        <v>8.7999999999999989</v>
      </c>
      <c r="S8307" s="4">
        <f>IFERROR((Table1[[#This Row],[Total Sales]]-Table1[[#This Row],[Operating Profit]])/Table1[[#This Row],[Units Sold]],0)</f>
        <v>11.200000000000001</v>
      </c>
      <c r="T8307" s="4" t="str">
        <f>IF(Table1[[#This Row],[Profit per unit]]&gt;$V$8,"Premium","Mass")</f>
        <v>Mass</v>
      </c>
      <c r="U8307" s="4"/>
    </row>
    <row r="8308" spans="2:21" ht="14.25" customHeight="1" x14ac:dyDescent="0.3">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c r="O8308" s="4" t="str">
        <f>TEXT(Table1[[#This Row],[Invoice Date]],"mmm")</f>
        <v>Apr</v>
      </c>
      <c r="P8308" s="4">
        <f>YEAR(Table1[[#This Row],[Invoice Date]])</f>
        <v>2021</v>
      </c>
      <c r="Q8308" s="4">
        <f>IFERROR(Table1[[#This Row],[Total Sales]]/Table1[[#This Row],[Units Sold]],4)</f>
        <v>14</v>
      </c>
      <c r="R8308" s="4">
        <f>IFERROR(Table1[[#This Row],[Operating Profit]]/Table1[[#This Row],[Units Sold]],0)</f>
        <v>6.44</v>
      </c>
      <c r="S8308" s="4">
        <f>IFERROR((Table1[[#This Row],[Total Sales]]-Table1[[#This Row],[Operating Profit]])/Table1[[#This Row],[Units Sold]],0)</f>
        <v>7.56</v>
      </c>
      <c r="T8308" s="4" t="str">
        <f>IF(Table1[[#This Row],[Profit per unit]]&gt;$V$8,"Premium","Mass")</f>
        <v>Mass</v>
      </c>
      <c r="U8308" s="4"/>
    </row>
    <row r="8309" spans="2:21" ht="14.25" customHeight="1" x14ac:dyDescent="0.3">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c r="O8309" s="4" t="str">
        <f>TEXT(Table1[[#This Row],[Invoice Date]],"mmm")</f>
        <v>Apr</v>
      </c>
      <c r="P8309" s="4">
        <f>YEAR(Table1[[#This Row],[Invoice Date]])</f>
        <v>2021</v>
      </c>
      <c r="Q8309" s="4">
        <f>IFERROR(Table1[[#This Row],[Total Sales]]/Table1[[#This Row],[Units Sold]],4)</f>
        <v>20</v>
      </c>
      <c r="R8309" s="4">
        <f>IFERROR(Table1[[#This Row],[Operating Profit]]/Table1[[#This Row],[Units Sold]],0)</f>
        <v>10.8</v>
      </c>
      <c r="S8309" s="4">
        <f>IFERROR((Table1[[#This Row],[Total Sales]]-Table1[[#This Row],[Operating Profit]])/Table1[[#This Row],[Units Sold]],0)</f>
        <v>9.1999999999999993</v>
      </c>
      <c r="T8309" s="4" t="str">
        <f>IF(Table1[[#This Row],[Profit per unit]]&gt;$V$8,"Premium","Mass")</f>
        <v>Mass</v>
      </c>
      <c r="U8309" s="4"/>
    </row>
    <row r="8310" spans="2:21" ht="14.25" customHeight="1" x14ac:dyDescent="0.3">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c r="O8310" s="4" t="str">
        <f>TEXT(Table1[[#This Row],[Invoice Date]],"mmm")</f>
        <v>Apr</v>
      </c>
      <c r="P8310" s="4">
        <f>YEAR(Table1[[#This Row],[Invoice Date]])</f>
        <v>2021</v>
      </c>
      <c r="Q8310" s="4">
        <f>IFERROR(Table1[[#This Row],[Total Sales]]/Table1[[#This Row],[Units Sold]],4)</f>
        <v>33</v>
      </c>
      <c r="R8310" s="4">
        <f>IFERROR(Table1[[#This Row],[Operating Profit]]/Table1[[#This Row],[Units Sold]],0)</f>
        <v>13.53</v>
      </c>
      <c r="S8310" s="4">
        <f>IFERROR((Table1[[#This Row],[Total Sales]]-Table1[[#This Row],[Operating Profit]])/Table1[[#This Row],[Units Sold]],0)</f>
        <v>19.47</v>
      </c>
      <c r="T8310" s="4" t="str">
        <f>IF(Table1[[#This Row],[Profit per unit]]&gt;$V$8,"Premium","Mass")</f>
        <v>Mass</v>
      </c>
      <c r="U8310" s="4"/>
    </row>
    <row r="8311" spans="2:21" ht="14.25" customHeight="1" x14ac:dyDescent="0.3">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c r="O8311" s="4" t="str">
        <f>TEXT(Table1[[#This Row],[Invoice Date]],"mmm")</f>
        <v>Apr</v>
      </c>
      <c r="P8311" s="4">
        <f>YEAR(Table1[[#This Row],[Invoice Date]])</f>
        <v>2021</v>
      </c>
      <c r="Q8311" s="4">
        <f>IFERROR(Table1[[#This Row],[Total Sales]]/Table1[[#This Row],[Units Sold]],4)</f>
        <v>31</v>
      </c>
      <c r="R8311" s="4">
        <f>IFERROR(Table1[[#This Row],[Operating Profit]]/Table1[[#This Row],[Units Sold]],0)</f>
        <v>18.290000000000003</v>
      </c>
      <c r="S8311" s="4">
        <f>IFERROR((Table1[[#This Row],[Total Sales]]-Table1[[#This Row],[Operating Profit]])/Table1[[#This Row],[Units Sold]],0)</f>
        <v>12.709999999999996</v>
      </c>
      <c r="T8311" s="4" t="str">
        <f>IF(Table1[[#This Row],[Profit per unit]]&gt;$V$8,"Premium","Mass")</f>
        <v>Mass</v>
      </c>
      <c r="U8311" s="4"/>
    </row>
    <row r="8312" spans="2:21" ht="14.25" customHeight="1" x14ac:dyDescent="0.3">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c r="O8312" s="4" t="str">
        <f>TEXT(Table1[[#This Row],[Invoice Date]],"mmm")</f>
        <v>Apr</v>
      </c>
      <c r="P8312" s="4">
        <f>YEAR(Table1[[#This Row],[Invoice Date]])</f>
        <v>2021</v>
      </c>
      <c r="Q8312" s="4">
        <f>IFERROR(Table1[[#This Row],[Total Sales]]/Table1[[#This Row],[Units Sold]],4)</f>
        <v>28</v>
      </c>
      <c r="R8312" s="4">
        <f>IFERROR(Table1[[#This Row],[Operating Profit]]/Table1[[#This Row],[Units Sold]],0)</f>
        <v>13.16</v>
      </c>
      <c r="S8312" s="4">
        <f>IFERROR((Table1[[#This Row],[Total Sales]]-Table1[[#This Row],[Operating Profit]])/Table1[[#This Row],[Units Sold]],0)</f>
        <v>14.84</v>
      </c>
      <c r="T8312" s="4" t="str">
        <f>IF(Table1[[#This Row],[Profit per unit]]&gt;$V$8,"Premium","Mass")</f>
        <v>Mass</v>
      </c>
      <c r="U8312" s="4"/>
    </row>
    <row r="8313" spans="2:21" ht="14.25" customHeight="1" x14ac:dyDescent="0.3">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c r="O8313" s="4" t="str">
        <f>TEXT(Table1[[#This Row],[Invoice Date]],"mmm")</f>
        <v>Apr</v>
      </c>
      <c r="P8313" s="4">
        <f>YEAR(Table1[[#This Row],[Invoice Date]])</f>
        <v>2021</v>
      </c>
      <c r="Q8313" s="4">
        <f>IFERROR(Table1[[#This Row],[Total Sales]]/Table1[[#This Row],[Units Sold]],4)</f>
        <v>32</v>
      </c>
      <c r="R8313" s="4">
        <f>IFERROR(Table1[[#This Row],[Operating Profit]]/Table1[[#This Row],[Units Sold]],0)</f>
        <v>15.04</v>
      </c>
      <c r="S8313" s="4">
        <f>IFERROR((Table1[[#This Row],[Total Sales]]-Table1[[#This Row],[Operating Profit]])/Table1[[#This Row],[Units Sold]],0)</f>
        <v>16.96</v>
      </c>
      <c r="T8313" s="4" t="str">
        <f>IF(Table1[[#This Row],[Profit per unit]]&gt;$V$8,"Premium","Mass")</f>
        <v>Mass</v>
      </c>
      <c r="U8313" s="4"/>
    </row>
    <row r="8314" spans="2:21" ht="14.25" customHeight="1" x14ac:dyDescent="0.3">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c r="O8314" s="4" t="str">
        <f>TEXT(Table1[[#This Row],[Invoice Date]],"mmm")</f>
        <v>Apr</v>
      </c>
      <c r="P8314" s="4">
        <f>YEAR(Table1[[#This Row],[Invoice Date]])</f>
        <v>2021</v>
      </c>
      <c r="Q8314" s="4">
        <f>IFERROR(Table1[[#This Row],[Total Sales]]/Table1[[#This Row],[Units Sold]],4)</f>
        <v>26</v>
      </c>
      <c r="R8314" s="4">
        <f>IFERROR(Table1[[#This Row],[Operating Profit]]/Table1[[#This Row],[Units Sold]],0)</f>
        <v>11.439999999999998</v>
      </c>
      <c r="S8314" s="4">
        <f>IFERROR((Table1[[#This Row],[Total Sales]]-Table1[[#This Row],[Operating Profit]])/Table1[[#This Row],[Units Sold]],0)</f>
        <v>14.560000000000002</v>
      </c>
      <c r="T8314" s="4" t="str">
        <f>IF(Table1[[#This Row],[Profit per unit]]&gt;$V$8,"Premium","Mass")</f>
        <v>Mass</v>
      </c>
      <c r="U8314" s="4"/>
    </row>
    <row r="8315" spans="2:21" ht="14.25" customHeight="1" x14ac:dyDescent="0.3">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c r="O8315" s="4" t="str">
        <f>TEXT(Table1[[#This Row],[Invoice Date]],"mmm")</f>
        <v>Apr</v>
      </c>
      <c r="P8315" s="4">
        <f>YEAR(Table1[[#This Row],[Invoice Date]])</f>
        <v>2021</v>
      </c>
      <c r="Q8315" s="4">
        <f>IFERROR(Table1[[#This Row],[Total Sales]]/Table1[[#This Row],[Units Sold]],4)</f>
        <v>29</v>
      </c>
      <c r="R8315" s="4">
        <f>IFERROR(Table1[[#This Row],[Operating Profit]]/Table1[[#This Row],[Units Sold]],0)</f>
        <v>16.240000000000002</v>
      </c>
      <c r="S8315" s="4">
        <f>IFERROR((Table1[[#This Row],[Total Sales]]-Table1[[#This Row],[Operating Profit]])/Table1[[#This Row],[Units Sold]],0)</f>
        <v>12.759999999999998</v>
      </c>
      <c r="T8315" s="4" t="str">
        <f>IF(Table1[[#This Row],[Profit per unit]]&gt;$V$8,"Premium","Mass")</f>
        <v>Mass</v>
      </c>
      <c r="U8315" s="4"/>
    </row>
    <row r="8316" spans="2:21" ht="14.25" customHeight="1" x14ac:dyDescent="0.3">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c r="O8316" s="4" t="str">
        <f>TEXT(Table1[[#This Row],[Invoice Date]],"mmm")</f>
        <v>Apr</v>
      </c>
      <c r="P8316" s="4">
        <f>YEAR(Table1[[#This Row],[Invoice Date]])</f>
        <v>2021</v>
      </c>
      <c r="Q8316" s="4">
        <f>IFERROR(Table1[[#This Row],[Total Sales]]/Table1[[#This Row],[Units Sold]],4)</f>
        <v>30</v>
      </c>
      <c r="R8316" s="4">
        <f>IFERROR(Table1[[#This Row],[Operating Profit]]/Table1[[#This Row],[Units Sold]],0)</f>
        <v>11.7</v>
      </c>
      <c r="S8316" s="4">
        <f>IFERROR((Table1[[#This Row],[Total Sales]]-Table1[[#This Row],[Operating Profit]])/Table1[[#This Row],[Units Sold]],0)</f>
        <v>18.3</v>
      </c>
      <c r="T8316" s="4" t="str">
        <f>IF(Table1[[#This Row],[Profit per unit]]&gt;$V$8,"Premium","Mass")</f>
        <v>Mass</v>
      </c>
      <c r="U8316" s="4"/>
    </row>
    <row r="8317" spans="2:21" ht="14.25" customHeight="1" x14ac:dyDescent="0.3">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c r="O8317" s="4" t="str">
        <f>TEXT(Table1[[#This Row],[Invoice Date]],"mmm")</f>
        <v>Apr</v>
      </c>
      <c r="P8317" s="4">
        <f>YEAR(Table1[[#This Row],[Invoice Date]])</f>
        <v>2021</v>
      </c>
      <c r="Q8317" s="4">
        <f>IFERROR(Table1[[#This Row],[Total Sales]]/Table1[[#This Row],[Units Sold]],4)</f>
        <v>37</v>
      </c>
      <c r="R8317" s="4">
        <f>IFERROR(Table1[[#This Row],[Operating Profit]]/Table1[[#This Row],[Units Sold]],0)</f>
        <v>21.830000000000002</v>
      </c>
      <c r="S8317" s="4">
        <f>IFERROR((Table1[[#This Row],[Total Sales]]-Table1[[#This Row],[Operating Profit]])/Table1[[#This Row],[Units Sold]],0)</f>
        <v>15.169999999999998</v>
      </c>
      <c r="T8317" s="4" t="str">
        <f>IF(Table1[[#This Row],[Profit per unit]]&gt;$V$8,"Premium","Mass")</f>
        <v>Mass</v>
      </c>
      <c r="U8317" s="4"/>
    </row>
    <row r="8318" spans="2:21" ht="14.25" customHeight="1" x14ac:dyDescent="0.3">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c r="O8318" s="4" t="str">
        <f>TEXT(Table1[[#This Row],[Invoice Date]],"mmm")</f>
        <v>Apr</v>
      </c>
      <c r="P8318" s="4">
        <f>YEAR(Table1[[#This Row],[Invoice Date]])</f>
        <v>2021</v>
      </c>
      <c r="Q8318" s="4">
        <f>IFERROR(Table1[[#This Row],[Total Sales]]/Table1[[#This Row],[Units Sold]],4)</f>
        <v>29</v>
      </c>
      <c r="R8318" s="4">
        <f>IFERROR(Table1[[#This Row],[Operating Profit]]/Table1[[#This Row],[Units Sold]],0)</f>
        <v>14.499999999999998</v>
      </c>
      <c r="S8318" s="4">
        <f>IFERROR((Table1[[#This Row],[Total Sales]]-Table1[[#This Row],[Operating Profit]])/Table1[[#This Row],[Units Sold]],0)</f>
        <v>14.500000000000002</v>
      </c>
      <c r="T8318" s="4" t="str">
        <f>IF(Table1[[#This Row],[Profit per unit]]&gt;$V$8,"Premium","Mass")</f>
        <v>Mass</v>
      </c>
      <c r="U8318" s="4"/>
    </row>
    <row r="8319" spans="2:21" ht="14.25" customHeight="1" x14ac:dyDescent="0.3">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c r="O8319" s="4" t="str">
        <f>TEXT(Table1[[#This Row],[Invoice Date]],"mmm")</f>
        <v>Apr</v>
      </c>
      <c r="P8319" s="4">
        <f>YEAR(Table1[[#This Row],[Invoice Date]])</f>
        <v>2021</v>
      </c>
      <c r="Q8319" s="4">
        <f>IFERROR(Table1[[#This Row],[Total Sales]]/Table1[[#This Row],[Units Sold]],4)</f>
        <v>30</v>
      </c>
      <c r="R8319" s="4">
        <f>IFERROR(Table1[[#This Row],[Operating Profit]]/Table1[[#This Row],[Units Sold]],0)</f>
        <v>14.999999999999998</v>
      </c>
      <c r="S8319" s="4">
        <f>IFERROR((Table1[[#This Row],[Total Sales]]-Table1[[#This Row],[Operating Profit]])/Table1[[#This Row],[Units Sold]],0)</f>
        <v>15.000000000000002</v>
      </c>
      <c r="T8319" s="4" t="str">
        <f>IF(Table1[[#This Row],[Profit per unit]]&gt;$V$8,"Premium","Mass")</f>
        <v>Mass</v>
      </c>
      <c r="U8319" s="4"/>
    </row>
    <row r="8320" spans="2:21" ht="14.25" customHeight="1" x14ac:dyDescent="0.3">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c r="O8320" s="4" t="str">
        <f>TEXT(Table1[[#This Row],[Invoice Date]],"mmm")</f>
        <v>Apr</v>
      </c>
      <c r="P8320" s="4">
        <f>YEAR(Table1[[#This Row],[Invoice Date]])</f>
        <v>2021</v>
      </c>
      <c r="Q8320" s="4">
        <f>IFERROR(Table1[[#This Row],[Total Sales]]/Table1[[#This Row],[Units Sold]],4)</f>
        <v>30</v>
      </c>
      <c r="R8320" s="4">
        <f>IFERROR(Table1[[#This Row],[Operating Profit]]/Table1[[#This Row],[Units Sold]],0)</f>
        <v>14.999999999999996</v>
      </c>
      <c r="S8320" s="4">
        <f>IFERROR((Table1[[#This Row],[Total Sales]]-Table1[[#This Row],[Operating Profit]])/Table1[[#This Row],[Units Sold]],0)</f>
        <v>15.000000000000004</v>
      </c>
      <c r="T8320" s="4" t="str">
        <f>IF(Table1[[#This Row],[Profit per unit]]&gt;$V$8,"Premium","Mass")</f>
        <v>Mass</v>
      </c>
      <c r="U8320" s="4"/>
    </row>
    <row r="8321" spans="2:21" ht="14.25" customHeight="1" x14ac:dyDescent="0.3">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c r="O8321" s="4" t="str">
        <f>TEXT(Table1[[#This Row],[Invoice Date]],"mmm")</f>
        <v>Apr</v>
      </c>
      <c r="P8321" s="4">
        <f>YEAR(Table1[[#This Row],[Invoice Date]])</f>
        <v>2021</v>
      </c>
      <c r="Q8321" s="4">
        <f>IFERROR(Table1[[#This Row],[Total Sales]]/Table1[[#This Row],[Units Sold]],4)</f>
        <v>32</v>
      </c>
      <c r="R8321" s="4">
        <f>IFERROR(Table1[[#This Row],[Operating Profit]]/Table1[[#This Row],[Units Sold]],0)</f>
        <v>19.520000000000003</v>
      </c>
      <c r="S8321" s="4">
        <f>IFERROR((Table1[[#This Row],[Total Sales]]-Table1[[#This Row],[Operating Profit]])/Table1[[#This Row],[Units Sold]],0)</f>
        <v>12.479999999999997</v>
      </c>
      <c r="T8321" s="4" t="str">
        <f>IF(Table1[[#This Row],[Profit per unit]]&gt;$V$8,"Premium","Mass")</f>
        <v>Mass</v>
      </c>
      <c r="U8321" s="4"/>
    </row>
    <row r="8322" spans="2:21" ht="14.25" customHeight="1" x14ac:dyDescent="0.3">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c r="O8322" s="4" t="str">
        <f>TEXT(Table1[[#This Row],[Invoice Date]],"mmm")</f>
        <v>Apr</v>
      </c>
      <c r="P8322" s="4">
        <f>YEAR(Table1[[#This Row],[Invoice Date]])</f>
        <v>2021</v>
      </c>
      <c r="Q8322" s="4">
        <f>IFERROR(Table1[[#This Row],[Total Sales]]/Table1[[#This Row],[Units Sold]],4)</f>
        <v>33</v>
      </c>
      <c r="R8322" s="4">
        <f>IFERROR(Table1[[#This Row],[Operating Profit]]/Table1[[#This Row],[Units Sold]],0)</f>
        <v>14.85</v>
      </c>
      <c r="S8322" s="4">
        <f>IFERROR((Table1[[#This Row],[Total Sales]]-Table1[[#This Row],[Operating Profit]])/Table1[[#This Row],[Units Sold]],0)</f>
        <v>18.150000000000002</v>
      </c>
      <c r="T8322" s="4" t="str">
        <f>IF(Table1[[#This Row],[Profit per unit]]&gt;$V$8,"Premium","Mass")</f>
        <v>Mass</v>
      </c>
      <c r="U8322" s="4"/>
    </row>
    <row r="8323" spans="2:21" ht="14.25" customHeight="1" x14ac:dyDescent="0.3">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c r="O8323" s="4" t="str">
        <f>TEXT(Table1[[#This Row],[Invoice Date]],"mmm")</f>
        <v>Apr</v>
      </c>
      <c r="P8323" s="4">
        <f>YEAR(Table1[[#This Row],[Invoice Date]])</f>
        <v>2021</v>
      </c>
      <c r="Q8323" s="4">
        <f>IFERROR(Table1[[#This Row],[Total Sales]]/Table1[[#This Row],[Units Sold]],4)</f>
        <v>38</v>
      </c>
      <c r="R8323" s="4">
        <f>IFERROR(Table1[[#This Row],[Operating Profit]]/Table1[[#This Row],[Units Sold]],0)</f>
        <v>23.560000000000006</v>
      </c>
      <c r="S8323" s="4">
        <f>IFERROR((Table1[[#This Row],[Total Sales]]-Table1[[#This Row],[Operating Profit]])/Table1[[#This Row],[Units Sold]],0)</f>
        <v>14.439999999999994</v>
      </c>
      <c r="T8323" s="4" t="str">
        <f>IF(Table1[[#This Row],[Profit per unit]]&gt;$V$8,"Premium","Mass")</f>
        <v>Mass</v>
      </c>
      <c r="U8323" s="4"/>
    </row>
    <row r="8324" spans="2:21" ht="14.25" customHeight="1" x14ac:dyDescent="0.3">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c r="O8324" s="4" t="str">
        <f>TEXT(Table1[[#This Row],[Invoice Date]],"mmm")</f>
        <v>Apr</v>
      </c>
      <c r="P8324" s="4">
        <f>YEAR(Table1[[#This Row],[Invoice Date]])</f>
        <v>2021</v>
      </c>
      <c r="Q8324" s="4">
        <f>IFERROR(Table1[[#This Row],[Total Sales]]/Table1[[#This Row],[Units Sold]],4)</f>
        <v>29</v>
      </c>
      <c r="R8324" s="4">
        <f>IFERROR(Table1[[#This Row],[Operating Profit]]/Table1[[#This Row],[Units Sold]],0)</f>
        <v>14.790000000000001</v>
      </c>
      <c r="S8324" s="4">
        <f>IFERROR((Table1[[#This Row],[Total Sales]]-Table1[[#This Row],[Operating Profit]])/Table1[[#This Row],[Units Sold]],0)</f>
        <v>14.209999999999999</v>
      </c>
      <c r="T8324" s="4" t="str">
        <f>IF(Table1[[#This Row],[Profit per unit]]&gt;$V$8,"Premium","Mass")</f>
        <v>Mass</v>
      </c>
      <c r="U8324" s="4"/>
    </row>
    <row r="8325" spans="2:21" ht="14.25" customHeight="1" x14ac:dyDescent="0.3">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c r="O8325" s="4" t="str">
        <f>TEXT(Table1[[#This Row],[Invoice Date]],"mmm")</f>
        <v>Apr</v>
      </c>
      <c r="P8325" s="4">
        <f>YEAR(Table1[[#This Row],[Invoice Date]])</f>
        <v>2021</v>
      </c>
      <c r="Q8325" s="4">
        <f>IFERROR(Table1[[#This Row],[Total Sales]]/Table1[[#This Row],[Units Sold]],4)</f>
        <v>44</v>
      </c>
      <c r="R8325" s="4">
        <f>IFERROR(Table1[[#This Row],[Operating Profit]]/Table1[[#This Row],[Units Sold]],0)</f>
        <v>22.439999999999998</v>
      </c>
      <c r="S8325" s="4">
        <f>IFERROR((Table1[[#This Row],[Total Sales]]-Table1[[#This Row],[Operating Profit]])/Table1[[#This Row],[Units Sold]],0)</f>
        <v>21.560000000000002</v>
      </c>
      <c r="T8325" s="4" t="str">
        <f>IF(Table1[[#This Row],[Profit per unit]]&gt;$V$8,"Premium","Mass")</f>
        <v>Mass</v>
      </c>
      <c r="U8325" s="4"/>
    </row>
    <row r="8326" spans="2:21" ht="14.25" customHeight="1" x14ac:dyDescent="0.3">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c r="O8326" s="4" t="str">
        <f>TEXT(Table1[[#This Row],[Invoice Date]],"mmm")</f>
        <v>Apr</v>
      </c>
      <c r="P8326" s="4">
        <f>YEAR(Table1[[#This Row],[Invoice Date]])</f>
        <v>2021</v>
      </c>
      <c r="Q8326" s="4">
        <f>IFERROR(Table1[[#This Row],[Total Sales]]/Table1[[#This Row],[Units Sold]],4)</f>
        <v>39</v>
      </c>
      <c r="R8326" s="4">
        <f>IFERROR(Table1[[#This Row],[Operating Profit]]/Table1[[#This Row],[Units Sold]],0)</f>
        <v>18.329999999999998</v>
      </c>
      <c r="S8326" s="4">
        <f>IFERROR((Table1[[#This Row],[Total Sales]]-Table1[[#This Row],[Operating Profit]])/Table1[[#This Row],[Units Sold]],0)</f>
        <v>20.67</v>
      </c>
      <c r="T8326" s="4" t="str">
        <f>IF(Table1[[#This Row],[Profit per unit]]&gt;$V$8,"Premium","Mass")</f>
        <v>Mass</v>
      </c>
      <c r="U8326" s="4"/>
    </row>
    <row r="8327" spans="2:21" ht="14.25" customHeight="1" x14ac:dyDescent="0.3">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c r="O8327" s="4" t="str">
        <f>TEXT(Table1[[#This Row],[Invoice Date]],"mmm")</f>
        <v>Apr</v>
      </c>
      <c r="P8327" s="4">
        <f>YEAR(Table1[[#This Row],[Invoice Date]])</f>
        <v>2021</v>
      </c>
      <c r="Q8327" s="4">
        <f>IFERROR(Table1[[#This Row],[Total Sales]]/Table1[[#This Row],[Units Sold]],4)</f>
        <v>32</v>
      </c>
      <c r="R8327" s="4">
        <f>IFERROR(Table1[[#This Row],[Operating Profit]]/Table1[[#This Row],[Units Sold]],0)</f>
        <v>18.880000000000003</v>
      </c>
      <c r="S8327" s="4">
        <f>IFERROR((Table1[[#This Row],[Total Sales]]-Table1[[#This Row],[Operating Profit]])/Table1[[#This Row],[Units Sold]],0)</f>
        <v>13.119999999999997</v>
      </c>
      <c r="T8327" s="4" t="str">
        <f>IF(Table1[[#This Row],[Profit per unit]]&gt;$V$8,"Premium","Mass")</f>
        <v>Mass</v>
      </c>
      <c r="U8327" s="4"/>
    </row>
    <row r="8328" spans="2:21" ht="14.25" customHeight="1" x14ac:dyDescent="0.3">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c r="O8328" s="4" t="str">
        <f>TEXT(Table1[[#This Row],[Invoice Date]],"mmm")</f>
        <v>Apr</v>
      </c>
      <c r="P8328" s="4">
        <f>YEAR(Table1[[#This Row],[Invoice Date]])</f>
        <v>2021</v>
      </c>
      <c r="Q8328" s="4">
        <f>IFERROR(Table1[[#This Row],[Total Sales]]/Table1[[#This Row],[Units Sold]],4)</f>
        <v>35</v>
      </c>
      <c r="R8328" s="4">
        <f>IFERROR(Table1[[#This Row],[Operating Profit]]/Table1[[#This Row],[Units Sold]],0)</f>
        <v>15.75</v>
      </c>
      <c r="S8328" s="4">
        <f>IFERROR((Table1[[#This Row],[Total Sales]]-Table1[[#This Row],[Operating Profit]])/Table1[[#This Row],[Units Sold]],0)</f>
        <v>19.25</v>
      </c>
      <c r="T8328" s="4" t="str">
        <f>IF(Table1[[#This Row],[Profit per unit]]&gt;$V$8,"Premium","Mass")</f>
        <v>Mass</v>
      </c>
      <c r="U8328" s="4"/>
    </row>
    <row r="8329" spans="2:21" ht="14.25" customHeight="1" x14ac:dyDescent="0.3">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c r="O8329" s="4" t="str">
        <f>TEXT(Table1[[#This Row],[Invoice Date]],"mmm")</f>
        <v>Apr</v>
      </c>
      <c r="P8329" s="4">
        <f>YEAR(Table1[[#This Row],[Invoice Date]])</f>
        <v>2021</v>
      </c>
      <c r="Q8329" s="4">
        <f>IFERROR(Table1[[#This Row],[Total Sales]]/Table1[[#This Row],[Units Sold]],4)</f>
        <v>40</v>
      </c>
      <c r="R8329" s="4">
        <f>IFERROR(Table1[[#This Row],[Operating Profit]]/Table1[[#This Row],[Units Sold]],0)</f>
        <v>26.800000000000004</v>
      </c>
      <c r="S8329" s="4">
        <f>IFERROR((Table1[[#This Row],[Total Sales]]-Table1[[#This Row],[Operating Profit]])/Table1[[#This Row],[Units Sold]],0)</f>
        <v>13.199999999999994</v>
      </c>
      <c r="T8329" s="4" t="str">
        <f>IF(Table1[[#This Row],[Profit per unit]]&gt;$V$8,"Premium","Mass")</f>
        <v>Mass</v>
      </c>
      <c r="U8329" s="4"/>
    </row>
    <row r="8330" spans="2:21" ht="14.25" customHeight="1" x14ac:dyDescent="0.3">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c r="O8330" s="4" t="str">
        <f>TEXT(Table1[[#This Row],[Invoice Date]],"mmm")</f>
        <v>Apr</v>
      </c>
      <c r="P8330" s="4">
        <f>YEAR(Table1[[#This Row],[Invoice Date]])</f>
        <v>2021</v>
      </c>
      <c r="Q8330" s="4">
        <f>IFERROR(Table1[[#This Row],[Total Sales]]/Table1[[#This Row],[Units Sold]],4)</f>
        <v>40</v>
      </c>
      <c r="R8330" s="4">
        <f>IFERROR(Table1[[#This Row],[Operating Profit]]/Table1[[#This Row],[Units Sold]],0)</f>
        <v>19.999999999999996</v>
      </c>
      <c r="S8330" s="4">
        <f>IFERROR((Table1[[#This Row],[Total Sales]]-Table1[[#This Row],[Operating Profit]])/Table1[[#This Row],[Units Sold]],0)</f>
        <v>20.000000000000004</v>
      </c>
      <c r="T8330" s="4" t="str">
        <f>IF(Table1[[#This Row],[Profit per unit]]&gt;$V$8,"Premium","Mass")</f>
        <v>Mass</v>
      </c>
      <c r="U8330" s="4"/>
    </row>
    <row r="8331" spans="2:21" ht="14.25" customHeight="1" x14ac:dyDescent="0.3">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c r="O8331" s="4" t="str">
        <f>TEXT(Table1[[#This Row],[Invoice Date]],"mmm")</f>
        <v>Apr</v>
      </c>
      <c r="P8331" s="4">
        <f>YEAR(Table1[[#This Row],[Invoice Date]])</f>
        <v>2021</v>
      </c>
      <c r="Q8331" s="4">
        <f>IFERROR(Table1[[#This Row],[Total Sales]]/Table1[[#This Row],[Units Sold]],4)</f>
        <v>33</v>
      </c>
      <c r="R8331" s="4">
        <f>IFERROR(Table1[[#This Row],[Operating Profit]]/Table1[[#This Row],[Units Sold]],0)</f>
        <v>15.509999999999998</v>
      </c>
      <c r="S8331" s="4">
        <f>IFERROR((Table1[[#This Row],[Total Sales]]-Table1[[#This Row],[Operating Profit]])/Table1[[#This Row],[Units Sold]],0)</f>
        <v>17.490000000000002</v>
      </c>
      <c r="T8331" s="4" t="str">
        <f>IF(Table1[[#This Row],[Profit per unit]]&gt;$V$8,"Premium","Mass")</f>
        <v>Mass</v>
      </c>
      <c r="U8331" s="4"/>
    </row>
    <row r="8332" spans="2:21" ht="14.25" customHeight="1" x14ac:dyDescent="0.3">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c r="O8332" s="4" t="str">
        <f>TEXT(Table1[[#This Row],[Invoice Date]],"mmm")</f>
        <v>Apr</v>
      </c>
      <c r="P8332" s="4">
        <f>YEAR(Table1[[#This Row],[Invoice Date]])</f>
        <v>2021</v>
      </c>
      <c r="Q8332" s="4">
        <f>IFERROR(Table1[[#This Row],[Total Sales]]/Table1[[#This Row],[Units Sold]],4)</f>
        <v>40</v>
      </c>
      <c r="R8332" s="4">
        <f>IFERROR(Table1[[#This Row],[Operating Profit]]/Table1[[#This Row],[Units Sold]],0)</f>
        <v>20.399999999999999</v>
      </c>
      <c r="S8332" s="4">
        <f>IFERROR((Table1[[#This Row],[Total Sales]]-Table1[[#This Row],[Operating Profit]])/Table1[[#This Row],[Units Sold]],0)</f>
        <v>19.600000000000001</v>
      </c>
      <c r="T8332" s="4" t="str">
        <f>IF(Table1[[#This Row],[Profit per unit]]&gt;$V$8,"Premium","Mass")</f>
        <v>Mass</v>
      </c>
      <c r="U8332" s="4"/>
    </row>
    <row r="8333" spans="2:21" ht="14.25" customHeight="1" x14ac:dyDescent="0.3">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c r="O8333" s="4" t="str">
        <f>TEXT(Table1[[#This Row],[Invoice Date]],"mmm")</f>
        <v>Apr</v>
      </c>
      <c r="P8333" s="4">
        <f>YEAR(Table1[[#This Row],[Invoice Date]])</f>
        <v>2021</v>
      </c>
      <c r="Q8333" s="4">
        <f>IFERROR(Table1[[#This Row],[Total Sales]]/Table1[[#This Row],[Units Sold]],4)</f>
        <v>40</v>
      </c>
      <c r="R8333" s="4">
        <f>IFERROR(Table1[[#This Row],[Operating Profit]]/Table1[[#This Row],[Units Sold]],0)</f>
        <v>22.8</v>
      </c>
      <c r="S8333" s="4">
        <f>IFERROR((Table1[[#This Row],[Total Sales]]-Table1[[#This Row],[Operating Profit]])/Table1[[#This Row],[Units Sold]],0)</f>
        <v>17.2</v>
      </c>
      <c r="T8333" s="4" t="str">
        <f>IF(Table1[[#This Row],[Profit per unit]]&gt;$V$8,"Premium","Mass")</f>
        <v>Mass</v>
      </c>
      <c r="U8333" s="4"/>
    </row>
    <row r="8334" spans="2:21" ht="14.25" customHeight="1" x14ac:dyDescent="0.3">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c r="O8334" s="4" t="str">
        <f>TEXT(Table1[[#This Row],[Invoice Date]],"mmm")</f>
        <v>May</v>
      </c>
      <c r="P8334" s="4">
        <f>YEAR(Table1[[#This Row],[Invoice Date]])</f>
        <v>2021</v>
      </c>
      <c r="Q8334" s="4">
        <f>IFERROR(Table1[[#This Row],[Total Sales]]/Table1[[#This Row],[Units Sold]],4)</f>
        <v>39</v>
      </c>
      <c r="R8334" s="4">
        <f>IFERROR(Table1[[#This Row],[Operating Profit]]/Table1[[#This Row],[Units Sold]],0)</f>
        <v>16.769999999999996</v>
      </c>
      <c r="S8334" s="4">
        <f>IFERROR((Table1[[#This Row],[Total Sales]]-Table1[[#This Row],[Operating Profit]])/Table1[[#This Row],[Units Sold]],0)</f>
        <v>22.230000000000004</v>
      </c>
      <c r="T8334" s="4" t="str">
        <f>IF(Table1[[#This Row],[Profit per unit]]&gt;$V$8,"Premium","Mass")</f>
        <v>Mass</v>
      </c>
      <c r="U8334" s="4"/>
    </row>
    <row r="8335" spans="2:21" ht="14.25" customHeight="1" x14ac:dyDescent="0.3">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c r="O8335" s="4" t="str">
        <f>TEXT(Table1[[#This Row],[Invoice Date]],"mmm")</f>
        <v>May</v>
      </c>
      <c r="P8335" s="4">
        <f>YEAR(Table1[[#This Row],[Invoice Date]])</f>
        <v>2021</v>
      </c>
      <c r="Q8335" s="4">
        <f>IFERROR(Table1[[#This Row],[Total Sales]]/Table1[[#This Row],[Units Sold]],4)</f>
        <v>30</v>
      </c>
      <c r="R8335" s="4">
        <f>IFERROR(Table1[[#This Row],[Operating Profit]]/Table1[[#This Row],[Units Sold]],0)</f>
        <v>18.600000000000001</v>
      </c>
      <c r="S8335" s="4">
        <f>IFERROR((Table1[[#This Row],[Total Sales]]-Table1[[#This Row],[Operating Profit]])/Table1[[#This Row],[Units Sold]],0)</f>
        <v>11.399999999999997</v>
      </c>
      <c r="T8335" s="4" t="str">
        <f>IF(Table1[[#This Row],[Profit per unit]]&gt;$V$8,"Premium","Mass")</f>
        <v>Mass</v>
      </c>
      <c r="U8335" s="4"/>
    </row>
    <row r="8336" spans="2:21" ht="14.25" customHeight="1" x14ac:dyDescent="0.3">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c r="O8336" s="4" t="str">
        <f>TEXT(Table1[[#This Row],[Invoice Date]],"mmm")</f>
        <v>May</v>
      </c>
      <c r="P8336" s="4">
        <f>YEAR(Table1[[#This Row],[Invoice Date]])</f>
        <v>2021</v>
      </c>
      <c r="Q8336" s="4">
        <f>IFERROR(Table1[[#This Row],[Total Sales]]/Table1[[#This Row],[Units Sold]],4)</f>
        <v>28</v>
      </c>
      <c r="R8336" s="4">
        <f>IFERROR(Table1[[#This Row],[Operating Profit]]/Table1[[#This Row],[Units Sold]],0)</f>
        <v>14.56</v>
      </c>
      <c r="S8336" s="4">
        <f>IFERROR((Table1[[#This Row],[Total Sales]]-Table1[[#This Row],[Operating Profit]])/Table1[[#This Row],[Units Sold]],0)</f>
        <v>13.44</v>
      </c>
      <c r="T8336" s="4" t="str">
        <f>IF(Table1[[#This Row],[Profit per unit]]&gt;$V$8,"Premium","Mass")</f>
        <v>Mass</v>
      </c>
      <c r="U8336" s="4"/>
    </row>
    <row r="8337" spans="2:21" ht="14.25" customHeight="1" x14ac:dyDescent="0.3">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c r="O8337" s="4" t="str">
        <f>TEXT(Table1[[#This Row],[Invoice Date]],"mmm")</f>
        <v>May</v>
      </c>
      <c r="P8337" s="4">
        <f>YEAR(Table1[[#This Row],[Invoice Date]])</f>
        <v>2021</v>
      </c>
      <c r="Q8337" s="4">
        <f>IFERROR(Table1[[#This Row],[Total Sales]]/Table1[[#This Row],[Units Sold]],4)</f>
        <v>25</v>
      </c>
      <c r="R8337" s="4">
        <f>IFERROR(Table1[[#This Row],[Operating Profit]]/Table1[[#This Row],[Units Sold]],0)</f>
        <v>12</v>
      </c>
      <c r="S8337" s="4">
        <f>IFERROR((Table1[[#This Row],[Total Sales]]-Table1[[#This Row],[Operating Profit]])/Table1[[#This Row],[Units Sold]],0)</f>
        <v>13</v>
      </c>
      <c r="T8337" s="4" t="str">
        <f>IF(Table1[[#This Row],[Profit per unit]]&gt;$V$8,"Premium","Mass")</f>
        <v>Mass</v>
      </c>
      <c r="U8337" s="4"/>
    </row>
    <row r="8338" spans="2:21" ht="14.25" customHeight="1" x14ac:dyDescent="0.3">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c r="O8338" s="4" t="str">
        <f>TEXT(Table1[[#This Row],[Invoice Date]],"mmm")</f>
        <v>May</v>
      </c>
      <c r="P8338" s="4">
        <f>YEAR(Table1[[#This Row],[Invoice Date]])</f>
        <v>2021</v>
      </c>
      <c r="Q8338" s="4">
        <f>IFERROR(Table1[[#This Row],[Total Sales]]/Table1[[#This Row],[Units Sold]],4)</f>
        <v>27</v>
      </c>
      <c r="R8338" s="4">
        <f>IFERROR(Table1[[#This Row],[Operating Profit]]/Table1[[#This Row],[Units Sold]],0)</f>
        <v>12.96</v>
      </c>
      <c r="S8338" s="4">
        <f>IFERROR((Table1[[#This Row],[Total Sales]]-Table1[[#This Row],[Operating Profit]])/Table1[[#This Row],[Units Sold]],0)</f>
        <v>14.04</v>
      </c>
      <c r="T8338" s="4" t="str">
        <f>IF(Table1[[#This Row],[Profit per unit]]&gt;$V$8,"Premium","Mass")</f>
        <v>Mass</v>
      </c>
      <c r="U8338" s="4"/>
    </row>
    <row r="8339" spans="2:21" ht="14.25" customHeight="1" x14ac:dyDescent="0.3">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c r="O8339" s="4" t="str">
        <f>TEXT(Table1[[#This Row],[Invoice Date]],"mmm")</f>
        <v>May</v>
      </c>
      <c r="P8339" s="4">
        <f>YEAR(Table1[[#This Row],[Invoice Date]])</f>
        <v>2021</v>
      </c>
      <c r="Q8339" s="4">
        <f>IFERROR(Table1[[#This Row],[Total Sales]]/Table1[[#This Row],[Units Sold]],4)</f>
        <v>30</v>
      </c>
      <c r="R8339" s="4">
        <f>IFERROR(Table1[[#This Row],[Operating Profit]]/Table1[[#This Row],[Units Sold]],0)</f>
        <v>18.000000000000004</v>
      </c>
      <c r="S8339" s="4">
        <f>IFERROR((Table1[[#This Row],[Total Sales]]-Table1[[#This Row],[Operating Profit]])/Table1[[#This Row],[Units Sold]],0)</f>
        <v>11.999999999999996</v>
      </c>
      <c r="T8339" s="4" t="str">
        <f>IF(Table1[[#This Row],[Profit per unit]]&gt;$V$8,"Premium","Mass")</f>
        <v>Mass</v>
      </c>
      <c r="U8339" s="4"/>
    </row>
    <row r="8340" spans="2:21" ht="14.25" customHeight="1" x14ac:dyDescent="0.3">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c r="O8340" s="4" t="str">
        <f>TEXT(Table1[[#This Row],[Invoice Date]],"mmm")</f>
        <v>May</v>
      </c>
      <c r="P8340" s="4">
        <f>YEAR(Table1[[#This Row],[Invoice Date]])</f>
        <v>2021</v>
      </c>
      <c r="Q8340" s="4">
        <f>IFERROR(Table1[[#This Row],[Total Sales]]/Table1[[#This Row],[Units Sold]],4)</f>
        <v>28</v>
      </c>
      <c r="R8340" s="4">
        <f>IFERROR(Table1[[#This Row],[Operating Profit]]/Table1[[#This Row],[Units Sold]],0)</f>
        <v>12.319999999999999</v>
      </c>
      <c r="S8340" s="4">
        <f>IFERROR((Table1[[#This Row],[Total Sales]]-Table1[[#This Row],[Operating Profit]])/Table1[[#This Row],[Units Sold]],0)</f>
        <v>15.680000000000001</v>
      </c>
      <c r="T8340" s="4" t="str">
        <f>IF(Table1[[#This Row],[Profit per unit]]&gt;$V$8,"Premium","Mass")</f>
        <v>Mass</v>
      </c>
      <c r="U8340" s="4"/>
    </row>
    <row r="8341" spans="2:21" ht="14.25" customHeight="1" x14ac:dyDescent="0.3">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c r="O8341" s="4" t="str">
        <f>TEXT(Table1[[#This Row],[Invoice Date]],"mmm")</f>
        <v>May</v>
      </c>
      <c r="P8341" s="4">
        <f>YEAR(Table1[[#This Row],[Invoice Date]])</f>
        <v>2021</v>
      </c>
      <c r="Q8341" s="4">
        <f>IFERROR(Table1[[#This Row],[Total Sales]]/Table1[[#This Row],[Units Sold]],4)</f>
        <v>29</v>
      </c>
      <c r="R8341" s="4">
        <f>IFERROR(Table1[[#This Row],[Operating Profit]]/Table1[[#This Row],[Units Sold]],0)</f>
        <v>19.430000000000003</v>
      </c>
      <c r="S8341" s="4">
        <f>IFERROR((Table1[[#This Row],[Total Sales]]-Table1[[#This Row],[Operating Profit]])/Table1[[#This Row],[Units Sold]],0)</f>
        <v>9.5699999999999967</v>
      </c>
      <c r="T8341" s="4" t="str">
        <f>IF(Table1[[#This Row],[Profit per unit]]&gt;$V$8,"Premium","Mass")</f>
        <v>Mass</v>
      </c>
      <c r="U8341" s="4"/>
    </row>
    <row r="8342" spans="2:21" ht="14.25" customHeight="1" x14ac:dyDescent="0.3">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c r="O8342" s="4" t="str">
        <f>TEXT(Table1[[#This Row],[Invoice Date]],"mmm")</f>
        <v>May</v>
      </c>
      <c r="P8342" s="4">
        <f>YEAR(Table1[[#This Row],[Invoice Date]])</f>
        <v>2021</v>
      </c>
      <c r="Q8342" s="4">
        <f>IFERROR(Table1[[#This Row],[Total Sales]]/Table1[[#This Row],[Units Sold]],4)</f>
        <v>24</v>
      </c>
      <c r="R8342" s="4">
        <f>IFERROR(Table1[[#This Row],[Operating Profit]]/Table1[[#This Row],[Units Sold]],0)</f>
        <v>11.52</v>
      </c>
      <c r="S8342" s="4">
        <f>IFERROR((Table1[[#This Row],[Total Sales]]-Table1[[#This Row],[Operating Profit]])/Table1[[#This Row],[Units Sold]],0)</f>
        <v>12.48</v>
      </c>
      <c r="T8342" s="4" t="str">
        <f>IF(Table1[[#This Row],[Profit per unit]]&gt;$V$8,"Premium","Mass")</f>
        <v>Mass</v>
      </c>
      <c r="U8342" s="4"/>
    </row>
    <row r="8343" spans="2:21" ht="14.25" customHeight="1" x14ac:dyDescent="0.3">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c r="O8343" s="4" t="str">
        <f>TEXT(Table1[[#This Row],[Invoice Date]],"mmm")</f>
        <v>May</v>
      </c>
      <c r="P8343" s="4">
        <f>YEAR(Table1[[#This Row],[Invoice Date]])</f>
        <v>2021</v>
      </c>
      <c r="Q8343" s="4">
        <f>IFERROR(Table1[[#This Row],[Total Sales]]/Table1[[#This Row],[Units Sold]],4)</f>
        <v>21</v>
      </c>
      <c r="R8343" s="4">
        <f>IFERROR(Table1[[#This Row],[Operating Profit]]/Table1[[#This Row],[Units Sold]],0)</f>
        <v>10.29</v>
      </c>
      <c r="S8343" s="4">
        <f>IFERROR((Table1[[#This Row],[Total Sales]]-Table1[[#This Row],[Operating Profit]])/Table1[[#This Row],[Units Sold]],0)</f>
        <v>10.71</v>
      </c>
      <c r="T8343" s="4" t="str">
        <f>IF(Table1[[#This Row],[Profit per unit]]&gt;$V$8,"Premium","Mass")</f>
        <v>Mass</v>
      </c>
      <c r="U8343" s="4"/>
    </row>
    <row r="8344" spans="2:21" ht="14.25" customHeight="1" x14ac:dyDescent="0.3">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c r="O8344" s="4" t="str">
        <f>TEXT(Table1[[#This Row],[Invoice Date]],"mmm")</f>
        <v>May</v>
      </c>
      <c r="P8344" s="4">
        <f>YEAR(Table1[[#This Row],[Invoice Date]])</f>
        <v>2021</v>
      </c>
      <c r="Q8344" s="4">
        <f>IFERROR(Table1[[#This Row],[Total Sales]]/Table1[[#This Row],[Units Sold]],4)</f>
        <v>37</v>
      </c>
      <c r="R8344" s="4">
        <f>IFERROR(Table1[[#This Row],[Operating Profit]]/Table1[[#This Row],[Units Sold]],0)</f>
        <v>17.39</v>
      </c>
      <c r="S8344" s="4">
        <f>IFERROR((Table1[[#This Row],[Total Sales]]-Table1[[#This Row],[Operating Profit]])/Table1[[#This Row],[Units Sold]],0)</f>
        <v>19.61</v>
      </c>
      <c r="T8344" s="4" t="str">
        <f>IF(Table1[[#This Row],[Profit per unit]]&gt;$V$8,"Premium","Mass")</f>
        <v>Mass</v>
      </c>
      <c r="U8344" s="4"/>
    </row>
    <row r="8345" spans="2:21" ht="14.25" customHeight="1" x14ac:dyDescent="0.3">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c r="O8345" s="4" t="str">
        <f>TEXT(Table1[[#This Row],[Invoice Date]],"mmm")</f>
        <v>May</v>
      </c>
      <c r="P8345" s="4">
        <f>YEAR(Table1[[#This Row],[Invoice Date]])</f>
        <v>2021</v>
      </c>
      <c r="Q8345" s="4">
        <f>IFERROR(Table1[[#This Row],[Total Sales]]/Table1[[#This Row],[Units Sold]],4)</f>
        <v>38</v>
      </c>
      <c r="R8345" s="4">
        <f>IFERROR(Table1[[#This Row],[Operating Profit]]/Table1[[#This Row],[Units Sold]],0)</f>
        <v>23.560000000000002</v>
      </c>
      <c r="S8345" s="4">
        <f>IFERROR((Table1[[#This Row],[Total Sales]]-Table1[[#This Row],[Operating Profit]])/Table1[[#This Row],[Units Sold]],0)</f>
        <v>14.439999999999996</v>
      </c>
      <c r="T8345" s="4" t="str">
        <f>IF(Table1[[#This Row],[Profit per unit]]&gt;$V$8,"Premium","Mass")</f>
        <v>Mass</v>
      </c>
      <c r="U8345" s="4"/>
    </row>
    <row r="8346" spans="2:21" ht="14.25" customHeight="1" x14ac:dyDescent="0.3">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c r="O8346" s="4" t="str">
        <f>TEXT(Table1[[#This Row],[Invoice Date]],"mmm")</f>
        <v>May</v>
      </c>
      <c r="P8346" s="4">
        <f>YEAR(Table1[[#This Row],[Invoice Date]])</f>
        <v>2021</v>
      </c>
      <c r="Q8346" s="4">
        <f>IFERROR(Table1[[#This Row],[Total Sales]]/Table1[[#This Row],[Units Sold]],4)</f>
        <v>43</v>
      </c>
      <c r="R8346" s="4">
        <f>IFERROR(Table1[[#This Row],[Operating Profit]]/Table1[[#This Row],[Units Sold]],0)</f>
        <v>19.779999999999998</v>
      </c>
      <c r="S8346" s="4">
        <f>IFERROR((Table1[[#This Row],[Total Sales]]-Table1[[#This Row],[Operating Profit]])/Table1[[#This Row],[Units Sold]],0)</f>
        <v>23.220000000000002</v>
      </c>
      <c r="T8346" s="4" t="str">
        <f>IF(Table1[[#This Row],[Profit per unit]]&gt;$V$8,"Premium","Mass")</f>
        <v>Mass</v>
      </c>
      <c r="U8346" s="4"/>
    </row>
    <row r="8347" spans="2:21" ht="14.25" customHeight="1" x14ac:dyDescent="0.3">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c r="O8347" s="4" t="str">
        <f>TEXT(Table1[[#This Row],[Invoice Date]],"mmm")</f>
        <v>May</v>
      </c>
      <c r="P8347" s="4">
        <f>YEAR(Table1[[#This Row],[Invoice Date]])</f>
        <v>2021</v>
      </c>
      <c r="Q8347" s="4">
        <f>IFERROR(Table1[[#This Row],[Total Sales]]/Table1[[#This Row],[Units Sold]],4)</f>
        <v>43</v>
      </c>
      <c r="R8347" s="4">
        <f>IFERROR(Table1[[#This Row],[Operating Profit]]/Table1[[#This Row],[Units Sold]],0)</f>
        <v>28.380000000000006</v>
      </c>
      <c r="S8347" s="4">
        <f>IFERROR((Table1[[#This Row],[Total Sales]]-Table1[[#This Row],[Operating Profit]])/Table1[[#This Row],[Units Sold]],0)</f>
        <v>14.619999999999994</v>
      </c>
      <c r="T8347" s="4" t="str">
        <f>IF(Table1[[#This Row],[Profit per unit]]&gt;$V$8,"Premium","Mass")</f>
        <v>Mass</v>
      </c>
      <c r="U8347" s="4"/>
    </row>
    <row r="8348" spans="2:21" ht="14.25" customHeight="1" x14ac:dyDescent="0.3">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c r="O8348" s="4" t="str">
        <f>TEXT(Table1[[#This Row],[Invoice Date]],"mmm")</f>
        <v>May</v>
      </c>
      <c r="P8348" s="4">
        <f>YEAR(Table1[[#This Row],[Invoice Date]])</f>
        <v>2021</v>
      </c>
      <c r="Q8348" s="4">
        <f>IFERROR(Table1[[#This Row],[Total Sales]]/Table1[[#This Row],[Units Sold]],4)</f>
        <v>39</v>
      </c>
      <c r="R8348" s="4">
        <f>IFERROR(Table1[[#This Row],[Operating Profit]]/Table1[[#This Row],[Units Sold]],0)</f>
        <v>18.72</v>
      </c>
      <c r="S8348" s="4">
        <f>IFERROR((Table1[[#This Row],[Total Sales]]-Table1[[#This Row],[Operating Profit]])/Table1[[#This Row],[Units Sold]],0)</f>
        <v>20.28</v>
      </c>
      <c r="T8348" s="4" t="str">
        <f>IF(Table1[[#This Row],[Profit per unit]]&gt;$V$8,"Premium","Mass")</f>
        <v>Mass</v>
      </c>
      <c r="U8348" s="4"/>
    </row>
    <row r="8349" spans="2:21" ht="14.25" customHeight="1" x14ac:dyDescent="0.3">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c r="O8349" s="4" t="str">
        <f>TEXT(Table1[[#This Row],[Invoice Date]],"mmm")</f>
        <v>May</v>
      </c>
      <c r="P8349" s="4">
        <f>YEAR(Table1[[#This Row],[Invoice Date]])</f>
        <v>2021</v>
      </c>
      <c r="Q8349" s="4">
        <f>IFERROR(Table1[[#This Row],[Total Sales]]/Table1[[#This Row],[Units Sold]],4)</f>
        <v>37</v>
      </c>
      <c r="R8349" s="4">
        <f>IFERROR(Table1[[#This Row],[Operating Profit]]/Table1[[#This Row],[Units Sold]],0)</f>
        <v>18.13</v>
      </c>
      <c r="S8349" s="4">
        <f>IFERROR((Table1[[#This Row],[Total Sales]]-Table1[[#This Row],[Operating Profit]])/Table1[[#This Row],[Units Sold]],0)</f>
        <v>18.87</v>
      </c>
      <c r="T8349" s="4" t="str">
        <f>IF(Table1[[#This Row],[Profit per unit]]&gt;$V$8,"Premium","Mass")</f>
        <v>Mass</v>
      </c>
      <c r="U8349" s="4"/>
    </row>
    <row r="8350" spans="2:21" ht="14.25" customHeight="1" x14ac:dyDescent="0.3">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c r="O8350" s="4" t="str">
        <f>TEXT(Table1[[#This Row],[Invoice Date]],"mmm")</f>
        <v>May</v>
      </c>
      <c r="P8350" s="4">
        <f>YEAR(Table1[[#This Row],[Invoice Date]])</f>
        <v>2021</v>
      </c>
      <c r="Q8350" s="4">
        <f>IFERROR(Table1[[#This Row],[Total Sales]]/Table1[[#This Row],[Units Sold]],4)</f>
        <v>44</v>
      </c>
      <c r="R8350" s="4">
        <f>IFERROR(Table1[[#This Row],[Operating Profit]]/Table1[[#This Row],[Units Sold]],0)</f>
        <v>22.439999999999998</v>
      </c>
      <c r="S8350" s="4">
        <f>IFERROR((Table1[[#This Row],[Total Sales]]-Table1[[#This Row],[Operating Profit]])/Table1[[#This Row],[Units Sold]],0)</f>
        <v>21.560000000000002</v>
      </c>
      <c r="T8350" s="4" t="str">
        <f>IF(Table1[[#This Row],[Profit per unit]]&gt;$V$8,"Premium","Mass")</f>
        <v>Mass</v>
      </c>
      <c r="U8350" s="4"/>
    </row>
    <row r="8351" spans="2:21" ht="14.25" customHeight="1" x14ac:dyDescent="0.3">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c r="O8351" s="4" t="str">
        <f>TEXT(Table1[[#This Row],[Invoice Date]],"mmm")</f>
        <v>May</v>
      </c>
      <c r="P8351" s="4">
        <f>YEAR(Table1[[#This Row],[Invoice Date]])</f>
        <v>2021</v>
      </c>
      <c r="Q8351" s="4">
        <f>IFERROR(Table1[[#This Row],[Total Sales]]/Table1[[#This Row],[Units Sold]],4)</f>
        <v>44</v>
      </c>
      <c r="R8351" s="4">
        <f>IFERROR(Table1[[#This Row],[Operating Profit]]/Table1[[#This Row],[Units Sold]],0)</f>
        <v>26.400000000000002</v>
      </c>
      <c r="S8351" s="4">
        <f>IFERROR((Table1[[#This Row],[Total Sales]]-Table1[[#This Row],[Operating Profit]])/Table1[[#This Row],[Units Sold]],0)</f>
        <v>17.599999999999998</v>
      </c>
      <c r="T8351" s="4" t="str">
        <f>IF(Table1[[#This Row],[Profit per unit]]&gt;$V$8,"Premium","Mass")</f>
        <v>Mass</v>
      </c>
      <c r="U8351" s="4"/>
    </row>
    <row r="8352" spans="2:21" ht="14.25" customHeight="1" x14ac:dyDescent="0.3">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c r="O8352" s="4" t="str">
        <f>TEXT(Table1[[#This Row],[Invoice Date]],"mmm")</f>
        <v>May</v>
      </c>
      <c r="P8352" s="4">
        <f>YEAR(Table1[[#This Row],[Invoice Date]])</f>
        <v>2021</v>
      </c>
      <c r="Q8352" s="4">
        <f>IFERROR(Table1[[#This Row],[Total Sales]]/Table1[[#This Row],[Units Sold]],4)</f>
        <v>38</v>
      </c>
      <c r="R8352" s="4">
        <f>IFERROR(Table1[[#This Row],[Operating Profit]]/Table1[[#This Row],[Units Sold]],0)</f>
        <v>17.86</v>
      </c>
      <c r="S8352" s="4">
        <f>IFERROR((Table1[[#This Row],[Total Sales]]-Table1[[#This Row],[Operating Profit]])/Table1[[#This Row],[Units Sold]],0)</f>
        <v>20.14</v>
      </c>
      <c r="T8352" s="4" t="str">
        <f>IF(Table1[[#This Row],[Profit per unit]]&gt;$V$8,"Premium","Mass")</f>
        <v>Mass</v>
      </c>
      <c r="U8352" s="4"/>
    </row>
    <row r="8353" spans="2:21" ht="14.25" customHeight="1" x14ac:dyDescent="0.3">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c r="O8353" s="4" t="str">
        <f>TEXT(Table1[[#This Row],[Invoice Date]],"mmm")</f>
        <v>May</v>
      </c>
      <c r="P8353" s="4">
        <f>YEAR(Table1[[#This Row],[Invoice Date]])</f>
        <v>2021</v>
      </c>
      <c r="Q8353" s="4">
        <f>IFERROR(Table1[[#This Row],[Total Sales]]/Table1[[#This Row],[Units Sold]],4)</f>
        <v>49</v>
      </c>
      <c r="R8353" s="4">
        <f>IFERROR(Table1[[#This Row],[Operating Profit]]/Table1[[#This Row],[Units Sold]],0)</f>
        <v>30.870000000000005</v>
      </c>
      <c r="S8353" s="4">
        <f>IFERROR((Table1[[#This Row],[Total Sales]]-Table1[[#This Row],[Operating Profit]])/Table1[[#This Row],[Units Sold]],0)</f>
        <v>18.129999999999995</v>
      </c>
      <c r="T8353" s="4" t="str">
        <f>IF(Table1[[#This Row],[Profit per unit]]&gt;$V$8,"Premium","Mass")</f>
        <v>Mass</v>
      </c>
      <c r="U8353" s="4"/>
    </row>
    <row r="8354" spans="2:21" ht="14.25" customHeight="1" x14ac:dyDescent="0.3">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c r="O8354" s="4" t="str">
        <f>TEXT(Table1[[#This Row],[Invoice Date]],"mmm")</f>
        <v>May</v>
      </c>
      <c r="P8354" s="4">
        <f>YEAR(Table1[[#This Row],[Invoice Date]])</f>
        <v>2021</v>
      </c>
      <c r="Q8354" s="4">
        <f>IFERROR(Table1[[#This Row],[Total Sales]]/Table1[[#This Row],[Units Sold]],4)</f>
        <v>27</v>
      </c>
      <c r="R8354" s="4">
        <f>IFERROR(Table1[[#This Row],[Operating Profit]]/Table1[[#This Row],[Units Sold]],0)</f>
        <v>11.88</v>
      </c>
      <c r="S8354" s="4">
        <f>IFERROR((Table1[[#This Row],[Total Sales]]-Table1[[#This Row],[Operating Profit]])/Table1[[#This Row],[Units Sold]],0)</f>
        <v>15.120000000000001</v>
      </c>
      <c r="T8354" s="4" t="str">
        <f>IF(Table1[[#This Row],[Profit per unit]]&gt;$V$8,"Premium","Mass")</f>
        <v>Mass</v>
      </c>
      <c r="U8354" s="4"/>
    </row>
    <row r="8355" spans="2:21" ht="14.25" customHeight="1" x14ac:dyDescent="0.3">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c r="O8355" s="4" t="str">
        <f>TEXT(Table1[[#This Row],[Invoice Date]],"mmm")</f>
        <v>May</v>
      </c>
      <c r="P8355" s="4">
        <f>YEAR(Table1[[#This Row],[Invoice Date]])</f>
        <v>2021</v>
      </c>
      <c r="Q8355" s="4">
        <f>IFERROR(Table1[[#This Row],[Total Sales]]/Table1[[#This Row],[Units Sold]],4)</f>
        <v>23</v>
      </c>
      <c r="R8355" s="4">
        <f>IFERROR(Table1[[#This Row],[Operating Profit]]/Table1[[#This Row],[Units Sold]],0)</f>
        <v>9.4299999999999979</v>
      </c>
      <c r="S8355" s="4">
        <f>IFERROR((Table1[[#This Row],[Total Sales]]-Table1[[#This Row],[Operating Profit]])/Table1[[#This Row],[Units Sold]],0)</f>
        <v>13.570000000000002</v>
      </c>
      <c r="T8355" s="4" t="str">
        <f>IF(Table1[[#This Row],[Profit per unit]]&gt;$V$8,"Premium","Mass")</f>
        <v>Mass</v>
      </c>
      <c r="U8355" s="4"/>
    </row>
    <row r="8356" spans="2:21" ht="14.25" customHeight="1" x14ac:dyDescent="0.3">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c r="O8356" s="4" t="str">
        <f>TEXT(Table1[[#This Row],[Invoice Date]],"mmm")</f>
        <v>May</v>
      </c>
      <c r="P8356" s="4">
        <f>YEAR(Table1[[#This Row],[Invoice Date]])</f>
        <v>2021</v>
      </c>
      <c r="Q8356" s="4">
        <f>IFERROR(Table1[[#This Row],[Total Sales]]/Table1[[#This Row],[Units Sold]],4)</f>
        <v>19</v>
      </c>
      <c r="R8356" s="4">
        <f>IFERROR(Table1[[#This Row],[Operating Profit]]/Table1[[#This Row],[Units Sold]],0)</f>
        <v>7.4099999999999993</v>
      </c>
      <c r="S8356" s="4">
        <f>IFERROR((Table1[[#This Row],[Total Sales]]-Table1[[#This Row],[Operating Profit]])/Table1[[#This Row],[Units Sold]],0)</f>
        <v>11.590000000000002</v>
      </c>
      <c r="T8356" s="4" t="str">
        <f>IF(Table1[[#This Row],[Profit per unit]]&gt;$V$8,"Premium","Mass")</f>
        <v>Mass</v>
      </c>
      <c r="U8356" s="4"/>
    </row>
    <row r="8357" spans="2:21" ht="14.25" customHeight="1" x14ac:dyDescent="0.3">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c r="O8357" s="4" t="str">
        <f>TEXT(Table1[[#This Row],[Invoice Date]],"mmm")</f>
        <v>May</v>
      </c>
      <c r="P8357" s="4">
        <f>YEAR(Table1[[#This Row],[Invoice Date]])</f>
        <v>2021</v>
      </c>
      <c r="Q8357" s="4">
        <f>IFERROR(Table1[[#This Row],[Total Sales]]/Table1[[#This Row],[Units Sold]],4)</f>
        <v>22</v>
      </c>
      <c r="R8357" s="4">
        <f>IFERROR(Table1[[#This Row],[Operating Profit]]/Table1[[#This Row],[Units Sold]],0)</f>
        <v>9.4600000000000009</v>
      </c>
      <c r="S8357" s="4">
        <f>IFERROR((Table1[[#This Row],[Total Sales]]-Table1[[#This Row],[Operating Profit]])/Table1[[#This Row],[Units Sold]],0)</f>
        <v>12.539999999999997</v>
      </c>
      <c r="T8357" s="4" t="str">
        <f>IF(Table1[[#This Row],[Profit per unit]]&gt;$V$8,"Premium","Mass")</f>
        <v>Mass</v>
      </c>
      <c r="U8357" s="4"/>
    </row>
    <row r="8358" spans="2:21" ht="14.25" customHeight="1" x14ac:dyDescent="0.3">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c r="O8358" s="4" t="str">
        <f>TEXT(Table1[[#This Row],[Invoice Date]],"mmm")</f>
        <v>Aug</v>
      </c>
      <c r="P8358" s="4">
        <f>YEAR(Table1[[#This Row],[Invoice Date]])</f>
        <v>2021</v>
      </c>
      <c r="Q8358" s="4">
        <f>IFERROR(Table1[[#This Row],[Total Sales]]/Table1[[#This Row],[Units Sold]],4)</f>
        <v>31</v>
      </c>
      <c r="R8358" s="4">
        <f>IFERROR(Table1[[#This Row],[Operating Profit]]/Table1[[#This Row],[Units Sold]],0)</f>
        <v>12.709999999999999</v>
      </c>
      <c r="S8358" s="4">
        <f>IFERROR((Table1[[#This Row],[Total Sales]]-Table1[[#This Row],[Operating Profit]])/Table1[[#This Row],[Units Sold]],0)</f>
        <v>18.290000000000003</v>
      </c>
      <c r="T8358" s="4" t="str">
        <f>IF(Table1[[#This Row],[Profit per unit]]&gt;$V$8,"Premium","Mass")</f>
        <v>Mass</v>
      </c>
      <c r="U8358" s="4"/>
    </row>
    <row r="8359" spans="2:21" ht="14.25" customHeight="1" x14ac:dyDescent="0.3">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c r="O8359" s="4" t="str">
        <f>TEXT(Table1[[#This Row],[Invoice Date]],"mmm")</f>
        <v>Aug</v>
      </c>
      <c r="P8359" s="4">
        <f>YEAR(Table1[[#This Row],[Invoice Date]])</f>
        <v>2021</v>
      </c>
      <c r="Q8359" s="4">
        <f>IFERROR(Table1[[#This Row],[Total Sales]]/Table1[[#This Row],[Units Sold]],4)</f>
        <v>24</v>
      </c>
      <c r="R8359" s="4">
        <f>IFERROR(Table1[[#This Row],[Operating Profit]]/Table1[[#This Row],[Units Sold]],0)</f>
        <v>14.160000000000002</v>
      </c>
      <c r="S8359" s="4">
        <f>IFERROR((Table1[[#This Row],[Total Sales]]-Table1[[#This Row],[Operating Profit]])/Table1[[#This Row],[Units Sold]],0)</f>
        <v>9.8399999999999981</v>
      </c>
      <c r="T8359" s="4" t="str">
        <f>IF(Table1[[#This Row],[Profit per unit]]&gt;$V$8,"Premium","Mass")</f>
        <v>Mass</v>
      </c>
      <c r="U8359" s="4"/>
    </row>
    <row r="8360" spans="2:21" ht="14.25" customHeight="1" x14ac:dyDescent="0.3">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c r="O8360" s="4" t="str">
        <f>TEXT(Table1[[#This Row],[Invoice Date]],"mmm")</f>
        <v>Aug</v>
      </c>
      <c r="P8360" s="4">
        <f>YEAR(Table1[[#This Row],[Invoice Date]])</f>
        <v>2021</v>
      </c>
      <c r="Q8360" s="4">
        <f>IFERROR(Table1[[#This Row],[Total Sales]]/Table1[[#This Row],[Units Sold]],4)</f>
        <v>16</v>
      </c>
      <c r="R8360" s="4">
        <f>IFERROR(Table1[[#This Row],[Operating Profit]]/Table1[[#This Row],[Units Sold]],0)</f>
        <v>7.52</v>
      </c>
      <c r="S8360" s="4">
        <f>IFERROR((Table1[[#This Row],[Total Sales]]-Table1[[#This Row],[Operating Profit]])/Table1[[#This Row],[Units Sold]],0)</f>
        <v>8.48</v>
      </c>
      <c r="T8360" s="4" t="str">
        <f>IF(Table1[[#This Row],[Profit per unit]]&gt;$V$8,"Premium","Mass")</f>
        <v>Mass</v>
      </c>
      <c r="U8360" s="4"/>
    </row>
    <row r="8361" spans="2:21" ht="14.25" customHeight="1" x14ac:dyDescent="0.3">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c r="O8361" s="4" t="str">
        <f>TEXT(Table1[[#This Row],[Invoice Date]],"mmm")</f>
        <v>Aug</v>
      </c>
      <c r="P8361" s="4">
        <f>YEAR(Table1[[#This Row],[Invoice Date]])</f>
        <v>2021</v>
      </c>
      <c r="Q8361" s="4">
        <f>IFERROR(Table1[[#This Row],[Total Sales]]/Table1[[#This Row],[Units Sold]],4)</f>
        <v>26</v>
      </c>
      <c r="R8361" s="4">
        <f>IFERROR(Table1[[#This Row],[Operating Profit]]/Table1[[#This Row],[Units Sold]],0)</f>
        <v>10.92</v>
      </c>
      <c r="S8361" s="4">
        <f>IFERROR((Table1[[#This Row],[Total Sales]]-Table1[[#This Row],[Operating Profit]])/Table1[[#This Row],[Units Sold]],0)</f>
        <v>15.08</v>
      </c>
      <c r="T8361" s="4" t="str">
        <f>IF(Table1[[#This Row],[Profit per unit]]&gt;$V$8,"Premium","Mass")</f>
        <v>Mass</v>
      </c>
      <c r="U8361" s="4"/>
    </row>
    <row r="8362" spans="2:21" ht="14.25" customHeight="1" x14ac:dyDescent="0.3">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c r="O8362" s="4" t="str">
        <f>TEXT(Table1[[#This Row],[Invoice Date]],"mmm")</f>
        <v>Aug</v>
      </c>
      <c r="P8362" s="4">
        <f>YEAR(Table1[[#This Row],[Invoice Date]])</f>
        <v>2021</v>
      </c>
      <c r="Q8362" s="4">
        <f>IFERROR(Table1[[#This Row],[Total Sales]]/Table1[[#This Row],[Units Sold]],4)</f>
        <v>26</v>
      </c>
      <c r="R8362" s="4">
        <f>IFERROR(Table1[[#This Row],[Operating Profit]]/Table1[[#This Row],[Units Sold]],0)</f>
        <v>11.44</v>
      </c>
      <c r="S8362" s="4">
        <f>IFERROR((Table1[[#This Row],[Total Sales]]-Table1[[#This Row],[Operating Profit]])/Table1[[#This Row],[Units Sold]],0)</f>
        <v>14.56</v>
      </c>
      <c r="T8362" s="4" t="str">
        <f>IF(Table1[[#This Row],[Profit per unit]]&gt;$V$8,"Premium","Mass")</f>
        <v>Mass</v>
      </c>
      <c r="U8362" s="4"/>
    </row>
    <row r="8363" spans="2:21" ht="14.25" customHeight="1" x14ac:dyDescent="0.3">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c r="O8363" s="4" t="str">
        <f>TEXT(Table1[[#This Row],[Invoice Date]],"mmm")</f>
        <v>Aug</v>
      </c>
      <c r="P8363" s="4">
        <f>YEAR(Table1[[#This Row],[Invoice Date]])</f>
        <v>2021</v>
      </c>
      <c r="Q8363" s="4">
        <f>IFERROR(Table1[[#This Row],[Total Sales]]/Table1[[#This Row],[Units Sold]],4)</f>
        <v>24</v>
      </c>
      <c r="R8363" s="4">
        <f>IFERROR(Table1[[#This Row],[Operating Profit]]/Table1[[#This Row],[Units Sold]],0)</f>
        <v>12.96</v>
      </c>
      <c r="S8363" s="4">
        <f>IFERROR((Table1[[#This Row],[Total Sales]]-Table1[[#This Row],[Operating Profit]])/Table1[[#This Row],[Units Sold]],0)</f>
        <v>11.04</v>
      </c>
      <c r="T8363" s="4" t="str">
        <f>IF(Table1[[#This Row],[Profit per unit]]&gt;$V$8,"Premium","Mass")</f>
        <v>Mass</v>
      </c>
      <c r="U8363" s="4"/>
    </row>
    <row r="8364" spans="2:21" ht="14.25" customHeight="1" x14ac:dyDescent="0.3">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c r="O8364" s="4" t="str">
        <f>TEXT(Table1[[#This Row],[Invoice Date]],"mmm")</f>
        <v>Aug</v>
      </c>
      <c r="P8364" s="4">
        <f>YEAR(Table1[[#This Row],[Invoice Date]])</f>
        <v>2021</v>
      </c>
      <c r="Q8364" s="4">
        <f>IFERROR(Table1[[#This Row],[Total Sales]]/Table1[[#This Row],[Units Sold]],4)</f>
        <v>29</v>
      </c>
      <c r="R8364" s="4">
        <f>IFERROR(Table1[[#This Row],[Operating Profit]]/Table1[[#This Row],[Units Sold]],0)</f>
        <v>11.309999999999999</v>
      </c>
      <c r="S8364" s="4">
        <f>IFERROR((Table1[[#This Row],[Total Sales]]-Table1[[#This Row],[Operating Profit]])/Table1[[#This Row],[Units Sold]],0)</f>
        <v>17.690000000000001</v>
      </c>
      <c r="T8364" s="4" t="str">
        <f>IF(Table1[[#This Row],[Profit per unit]]&gt;$V$8,"Premium","Mass")</f>
        <v>Mass</v>
      </c>
      <c r="U8364" s="4"/>
    </row>
    <row r="8365" spans="2:21" ht="14.25" customHeight="1" x14ac:dyDescent="0.3">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c r="O8365" s="4" t="str">
        <f>TEXT(Table1[[#This Row],[Invoice Date]],"mmm")</f>
        <v>Aug</v>
      </c>
      <c r="P8365" s="4">
        <f>YEAR(Table1[[#This Row],[Invoice Date]])</f>
        <v>2021</v>
      </c>
      <c r="Q8365" s="4">
        <f>IFERROR(Table1[[#This Row],[Total Sales]]/Table1[[#This Row],[Units Sold]],4)</f>
        <v>27</v>
      </c>
      <c r="R8365" s="4">
        <f>IFERROR(Table1[[#This Row],[Operating Profit]]/Table1[[#This Row],[Units Sold]],0)</f>
        <v>15.390000000000002</v>
      </c>
      <c r="S8365" s="4">
        <f>IFERROR((Table1[[#This Row],[Total Sales]]-Table1[[#This Row],[Operating Profit]])/Table1[[#This Row],[Units Sold]],0)</f>
        <v>11.609999999999998</v>
      </c>
      <c r="T8365" s="4" t="str">
        <f>IF(Table1[[#This Row],[Profit per unit]]&gt;$V$8,"Premium","Mass")</f>
        <v>Mass</v>
      </c>
      <c r="U8365" s="4"/>
    </row>
    <row r="8366" spans="2:21" ht="14.25" customHeight="1" x14ac:dyDescent="0.3">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c r="O8366" s="4" t="str">
        <f>TEXT(Table1[[#This Row],[Invoice Date]],"mmm")</f>
        <v>Aug</v>
      </c>
      <c r="P8366" s="4">
        <f>YEAR(Table1[[#This Row],[Invoice Date]])</f>
        <v>2021</v>
      </c>
      <c r="Q8366" s="4">
        <f>IFERROR(Table1[[#This Row],[Total Sales]]/Table1[[#This Row],[Units Sold]],4)</f>
        <v>23</v>
      </c>
      <c r="R8366" s="4">
        <f>IFERROR(Table1[[#This Row],[Operating Profit]]/Table1[[#This Row],[Units Sold]],0)</f>
        <v>11.269999999999998</v>
      </c>
      <c r="S8366" s="4">
        <f>IFERROR((Table1[[#This Row],[Total Sales]]-Table1[[#This Row],[Operating Profit]])/Table1[[#This Row],[Units Sold]],0)</f>
        <v>11.730000000000002</v>
      </c>
      <c r="T8366" s="4" t="str">
        <f>IF(Table1[[#This Row],[Profit per unit]]&gt;$V$8,"Premium","Mass")</f>
        <v>Mass</v>
      </c>
      <c r="U8366" s="4"/>
    </row>
    <row r="8367" spans="2:21" ht="14.25" customHeight="1" x14ac:dyDescent="0.3">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c r="O8367" s="4" t="str">
        <f>TEXT(Table1[[#This Row],[Invoice Date]],"mmm")</f>
        <v>Aug</v>
      </c>
      <c r="P8367" s="4">
        <f>YEAR(Table1[[#This Row],[Invoice Date]])</f>
        <v>2021</v>
      </c>
      <c r="Q8367" s="4">
        <f>IFERROR(Table1[[#This Row],[Total Sales]]/Table1[[#This Row],[Units Sold]],4)</f>
        <v>32</v>
      </c>
      <c r="R8367" s="4">
        <f>IFERROR(Table1[[#This Row],[Operating Profit]]/Table1[[#This Row],[Units Sold]],0)</f>
        <v>15.04</v>
      </c>
      <c r="S8367" s="4">
        <f>IFERROR((Table1[[#This Row],[Total Sales]]-Table1[[#This Row],[Operating Profit]])/Table1[[#This Row],[Units Sold]],0)</f>
        <v>16.96</v>
      </c>
      <c r="T8367" s="4" t="str">
        <f>IF(Table1[[#This Row],[Profit per unit]]&gt;$V$8,"Premium","Mass")</f>
        <v>Mass</v>
      </c>
      <c r="U8367" s="4"/>
    </row>
    <row r="8368" spans="2:21" ht="14.25" customHeight="1" x14ac:dyDescent="0.3">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c r="O8368" s="4" t="str">
        <f>TEXT(Table1[[#This Row],[Invoice Date]],"mmm")</f>
        <v>Aug</v>
      </c>
      <c r="P8368" s="4">
        <f>YEAR(Table1[[#This Row],[Invoice Date]])</f>
        <v>2021</v>
      </c>
      <c r="Q8368" s="4">
        <f>IFERROR(Table1[[#This Row],[Total Sales]]/Table1[[#This Row],[Units Sold]],4)</f>
        <v>20</v>
      </c>
      <c r="R8368" s="4">
        <f>IFERROR(Table1[[#This Row],[Operating Profit]]/Table1[[#This Row],[Units Sold]],0)</f>
        <v>10.199999999999999</v>
      </c>
      <c r="S8368" s="4">
        <f>IFERROR((Table1[[#This Row],[Total Sales]]-Table1[[#This Row],[Operating Profit]])/Table1[[#This Row],[Units Sold]],0)</f>
        <v>9.8000000000000007</v>
      </c>
      <c r="T8368" s="4" t="str">
        <f>IF(Table1[[#This Row],[Profit per unit]]&gt;$V$8,"Premium","Mass")</f>
        <v>Mass</v>
      </c>
      <c r="U8368" s="4"/>
    </row>
    <row r="8369" spans="2:21" ht="14.25" customHeight="1" x14ac:dyDescent="0.3">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c r="O8369" s="4" t="str">
        <f>TEXT(Table1[[#This Row],[Invoice Date]],"mmm")</f>
        <v>Aug</v>
      </c>
      <c r="P8369" s="4">
        <f>YEAR(Table1[[#This Row],[Invoice Date]])</f>
        <v>2021</v>
      </c>
      <c r="Q8369" s="4">
        <f>IFERROR(Table1[[#This Row],[Total Sales]]/Table1[[#This Row],[Units Sold]],4)</f>
        <v>23</v>
      </c>
      <c r="R8369" s="4">
        <f>IFERROR(Table1[[#This Row],[Operating Profit]]/Table1[[#This Row],[Units Sold]],0)</f>
        <v>14.030000000000003</v>
      </c>
      <c r="S8369" s="4">
        <f>IFERROR((Table1[[#This Row],[Total Sales]]-Table1[[#This Row],[Operating Profit]])/Table1[[#This Row],[Units Sold]],0)</f>
        <v>8.9699999999999971</v>
      </c>
      <c r="T8369" s="4" t="str">
        <f>IF(Table1[[#This Row],[Profit per unit]]&gt;$V$8,"Premium","Mass")</f>
        <v>Mass</v>
      </c>
      <c r="U8369" s="4"/>
    </row>
    <row r="8370" spans="2:21" ht="14.25" customHeight="1" x14ac:dyDescent="0.3">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c r="O8370" s="4" t="str">
        <f>TEXT(Table1[[#This Row],[Invoice Date]],"mmm")</f>
        <v>Aug</v>
      </c>
      <c r="P8370" s="4">
        <f>YEAR(Table1[[#This Row],[Invoice Date]])</f>
        <v>2021</v>
      </c>
      <c r="Q8370" s="4">
        <f>IFERROR(Table1[[#This Row],[Total Sales]]/Table1[[#This Row],[Units Sold]],4)</f>
        <v>28</v>
      </c>
      <c r="R8370" s="4">
        <f>IFERROR(Table1[[#This Row],[Operating Profit]]/Table1[[#This Row],[Units Sold]],0)</f>
        <v>12.879999999999997</v>
      </c>
      <c r="S8370" s="4">
        <f>IFERROR((Table1[[#This Row],[Total Sales]]-Table1[[#This Row],[Operating Profit]])/Table1[[#This Row],[Units Sold]],0)</f>
        <v>15.120000000000003</v>
      </c>
      <c r="T8370" s="4" t="str">
        <f>IF(Table1[[#This Row],[Profit per unit]]&gt;$V$8,"Premium","Mass")</f>
        <v>Mass</v>
      </c>
      <c r="U8370" s="4"/>
    </row>
    <row r="8371" spans="2:21" ht="14.25" customHeight="1" x14ac:dyDescent="0.3">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c r="O8371" s="4" t="str">
        <f>TEXT(Table1[[#This Row],[Invoice Date]],"mmm")</f>
        <v>Aug</v>
      </c>
      <c r="P8371" s="4">
        <f>YEAR(Table1[[#This Row],[Invoice Date]])</f>
        <v>2021</v>
      </c>
      <c r="Q8371" s="4">
        <f>IFERROR(Table1[[#This Row],[Total Sales]]/Table1[[#This Row],[Units Sold]],4)</f>
        <v>26</v>
      </c>
      <c r="R8371" s="4">
        <f>IFERROR(Table1[[#This Row],[Operating Profit]]/Table1[[#This Row],[Units Sold]],0)</f>
        <v>17.160000000000004</v>
      </c>
      <c r="S8371" s="4">
        <f>IFERROR((Table1[[#This Row],[Total Sales]]-Table1[[#This Row],[Operating Profit]])/Table1[[#This Row],[Units Sold]],0)</f>
        <v>8.8399999999999981</v>
      </c>
      <c r="T8371" s="4" t="str">
        <f>IF(Table1[[#This Row],[Profit per unit]]&gt;$V$8,"Premium","Mass")</f>
        <v>Mass</v>
      </c>
      <c r="U8371" s="4"/>
    </row>
    <row r="8372" spans="2:21" ht="14.25" customHeight="1" x14ac:dyDescent="0.3">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c r="O8372" s="4" t="str">
        <f>TEXT(Table1[[#This Row],[Invoice Date]],"mmm")</f>
        <v>Aug</v>
      </c>
      <c r="P8372" s="4">
        <f>YEAR(Table1[[#This Row],[Invoice Date]])</f>
        <v>2021</v>
      </c>
      <c r="Q8372" s="4">
        <f>IFERROR(Table1[[#This Row],[Total Sales]]/Table1[[#This Row],[Units Sold]],4)</f>
        <v>15</v>
      </c>
      <c r="R8372" s="4">
        <f>IFERROR(Table1[[#This Row],[Operating Profit]]/Table1[[#This Row],[Units Sold]],0)</f>
        <v>7.8</v>
      </c>
      <c r="S8372" s="4">
        <f>IFERROR((Table1[[#This Row],[Total Sales]]-Table1[[#This Row],[Operating Profit]])/Table1[[#This Row],[Units Sold]],0)</f>
        <v>7.2</v>
      </c>
      <c r="T8372" s="4" t="str">
        <f>IF(Table1[[#This Row],[Profit per unit]]&gt;$V$8,"Premium","Mass")</f>
        <v>Mass</v>
      </c>
      <c r="U8372" s="4"/>
    </row>
    <row r="8373" spans="2:21" ht="14.25" customHeight="1" x14ac:dyDescent="0.3">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c r="O8373" s="4" t="str">
        <f>TEXT(Table1[[#This Row],[Invoice Date]],"mmm")</f>
        <v>Aug</v>
      </c>
      <c r="P8373" s="4">
        <f>YEAR(Table1[[#This Row],[Invoice Date]])</f>
        <v>2021</v>
      </c>
      <c r="Q8373" s="4">
        <f>IFERROR(Table1[[#This Row],[Total Sales]]/Table1[[#This Row],[Units Sold]],4)</f>
        <v>16</v>
      </c>
      <c r="R8373" s="4">
        <f>IFERROR(Table1[[#This Row],[Operating Profit]]/Table1[[#This Row],[Units Sold]],0)</f>
        <v>7.52</v>
      </c>
      <c r="S8373" s="4">
        <f>IFERROR((Table1[[#This Row],[Total Sales]]-Table1[[#This Row],[Operating Profit]])/Table1[[#This Row],[Units Sold]],0)</f>
        <v>8.48</v>
      </c>
      <c r="T8373" s="4" t="str">
        <f>IF(Table1[[#This Row],[Profit per unit]]&gt;$V$8,"Premium","Mass")</f>
        <v>Mass</v>
      </c>
      <c r="U8373" s="4"/>
    </row>
    <row r="8374" spans="2:21" ht="14.25" customHeight="1" x14ac:dyDescent="0.3">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c r="O8374" s="4" t="str">
        <f>TEXT(Table1[[#This Row],[Invoice Date]],"mmm")</f>
        <v>Aug</v>
      </c>
      <c r="P8374" s="4">
        <f>YEAR(Table1[[#This Row],[Invoice Date]])</f>
        <v>2021</v>
      </c>
      <c r="Q8374" s="4">
        <f>IFERROR(Table1[[#This Row],[Total Sales]]/Table1[[#This Row],[Units Sold]],4)</f>
        <v>11</v>
      </c>
      <c r="R8374" s="4">
        <f>IFERROR(Table1[[#This Row],[Operating Profit]]/Table1[[#This Row],[Units Sold]],0)</f>
        <v>5.169999999999999</v>
      </c>
      <c r="S8374" s="4">
        <f>IFERROR((Table1[[#This Row],[Total Sales]]-Table1[[#This Row],[Operating Profit]])/Table1[[#This Row],[Units Sold]],0)</f>
        <v>5.830000000000001</v>
      </c>
      <c r="T8374" s="4" t="str">
        <f>IF(Table1[[#This Row],[Profit per unit]]&gt;$V$8,"Premium","Mass")</f>
        <v>Mass</v>
      </c>
      <c r="U8374" s="4"/>
    </row>
    <row r="8375" spans="2:21" ht="14.25" customHeight="1" x14ac:dyDescent="0.3">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c r="O8375" s="4" t="str">
        <f>TEXT(Table1[[#This Row],[Invoice Date]],"mmm")</f>
        <v>Aug</v>
      </c>
      <c r="P8375" s="4">
        <f>YEAR(Table1[[#This Row],[Invoice Date]])</f>
        <v>2021</v>
      </c>
      <c r="Q8375" s="4">
        <f>IFERROR(Table1[[#This Row],[Total Sales]]/Table1[[#This Row],[Units Sold]],4)</f>
        <v>15</v>
      </c>
      <c r="R8375" s="4">
        <f>IFERROR(Table1[[#This Row],[Operating Profit]]/Table1[[#This Row],[Units Sold]],0)</f>
        <v>9.0000000000000018</v>
      </c>
      <c r="S8375" s="4">
        <f>IFERROR((Table1[[#This Row],[Total Sales]]-Table1[[#This Row],[Operating Profit]])/Table1[[#This Row],[Units Sold]],0)</f>
        <v>5.9999999999999982</v>
      </c>
      <c r="T8375" s="4" t="str">
        <f>IF(Table1[[#This Row],[Profit per unit]]&gt;$V$8,"Premium","Mass")</f>
        <v>Mass</v>
      </c>
      <c r="U8375" s="4"/>
    </row>
    <row r="8376" spans="2:21" ht="14.25" customHeight="1" x14ac:dyDescent="0.3">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c r="O8376" s="4" t="str">
        <f>TEXT(Table1[[#This Row],[Invoice Date]],"mmm")</f>
        <v>Aug</v>
      </c>
      <c r="P8376" s="4">
        <f>YEAR(Table1[[#This Row],[Invoice Date]])</f>
        <v>2021</v>
      </c>
      <c r="Q8376" s="4">
        <f>IFERROR(Table1[[#This Row],[Total Sales]]/Table1[[#This Row],[Units Sold]],4)</f>
        <v>19</v>
      </c>
      <c r="R8376" s="4">
        <f>IFERROR(Table1[[#This Row],[Operating Profit]]/Table1[[#This Row],[Units Sold]],0)</f>
        <v>7.98</v>
      </c>
      <c r="S8376" s="4">
        <f>IFERROR((Table1[[#This Row],[Total Sales]]-Table1[[#This Row],[Operating Profit]])/Table1[[#This Row],[Units Sold]],0)</f>
        <v>11.02</v>
      </c>
      <c r="T8376" s="4" t="str">
        <f>IF(Table1[[#This Row],[Profit per unit]]&gt;$V$8,"Premium","Mass")</f>
        <v>Mass</v>
      </c>
      <c r="U8376" s="4"/>
    </row>
    <row r="8377" spans="2:21" ht="14.25" customHeight="1" x14ac:dyDescent="0.3">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c r="O8377" s="4" t="str">
        <f>TEXT(Table1[[#This Row],[Invoice Date]],"mmm")</f>
        <v>Aug</v>
      </c>
      <c r="P8377" s="4">
        <f>YEAR(Table1[[#This Row],[Invoice Date]])</f>
        <v>2021</v>
      </c>
      <c r="Q8377" s="4">
        <f>IFERROR(Table1[[#This Row],[Total Sales]]/Table1[[#This Row],[Units Sold]],4)</f>
        <v>14</v>
      </c>
      <c r="R8377" s="4">
        <f>IFERROR(Table1[[#This Row],[Operating Profit]]/Table1[[#This Row],[Units Sold]],0)</f>
        <v>9.3800000000000008</v>
      </c>
      <c r="S8377" s="4">
        <f>IFERROR((Table1[[#This Row],[Total Sales]]-Table1[[#This Row],[Operating Profit]])/Table1[[#This Row],[Units Sold]],0)</f>
        <v>4.6199999999999983</v>
      </c>
      <c r="T8377" s="4" t="str">
        <f>IF(Table1[[#This Row],[Profit per unit]]&gt;$V$8,"Premium","Mass")</f>
        <v>Mass</v>
      </c>
      <c r="U8377" s="4"/>
    </row>
    <row r="8378" spans="2:21" ht="14.25" customHeight="1" x14ac:dyDescent="0.3">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c r="O8378" s="4" t="str">
        <f>TEXT(Table1[[#This Row],[Invoice Date]],"mmm")</f>
        <v>Aug</v>
      </c>
      <c r="P8378" s="4">
        <f>YEAR(Table1[[#This Row],[Invoice Date]])</f>
        <v>2021</v>
      </c>
      <c r="Q8378" s="4">
        <f>IFERROR(Table1[[#This Row],[Total Sales]]/Table1[[#This Row],[Units Sold]],4)</f>
        <v>7</v>
      </c>
      <c r="R8378" s="4">
        <f>IFERROR(Table1[[#This Row],[Operating Profit]]/Table1[[#This Row],[Units Sold]],0)</f>
        <v>3.2899999999999996</v>
      </c>
      <c r="S8378" s="4">
        <f>IFERROR((Table1[[#This Row],[Total Sales]]-Table1[[#This Row],[Operating Profit]])/Table1[[#This Row],[Units Sold]],0)</f>
        <v>3.7100000000000004</v>
      </c>
      <c r="T8378" s="4" t="str">
        <f>IF(Table1[[#This Row],[Profit per unit]]&gt;$V$8,"Premium","Mass")</f>
        <v>Mass</v>
      </c>
      <c r="U8378" s="4"/>
    </row>
    <row r="8379" spans="2:21" ht="14.25" customHeight="1" x14ac:dyDescent="0.3">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c r="O8379" s="4" t="str">
        <f>TEXT(Table1[[#This Row],[Invoice Date]],"mmm")</f>
        <v>Aug</v>
      </c>
      <c r="P8379" s="4">
        <f>YEAR(Table1[[#This Row],[Invoice Date]])</f>
        <v>2021</v>
      </c>
      <c r="Q8379" s="4">
        <f>IFERROR(Table1[[#This Row],[Total Sales]]/Table1[[#This Row],[Units Sold]],4)</f>
        <v>16</v>
      </c>
      <c r="R8379" s="4">
        <f>IFERROR(Table1[[#This Row],[Operating Profit]]/Table1[[#This Row],[Units Sold]],0)</f>
        <v>7.8399999999999981</v>
      </c>
      <c r="S8379" s="4">
        <f>IFERROR((Table1[[#This Row],[Total Sales]]-Table1[[#This Row],[Operating Profit]])/Table1[[#This Row],[Units Sold]],0)</f>
        <v>8.1600000000000019</v>
      </c>
      <c r="T8379" s="4" t="str">
        <f>IF(Table1[[#This Row],[Profit per unit]]&gt;$V$8,"Premium","Mass")</f>
        <v>Mass</v>
      </c>
      <c r="U8379" s="4"/>
    </row>
    <row r="8380" spans="2:21" ht="14.25" customHeight="1" x14ac:dyDescent="0.3">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c r="O8380" s="4" t="str">
        <f>TEXT(Table1[[#This Row],[Invoice Date]],"mmm")</f>
        <v>Aug</v>
      </c>
      <c r="P8380" s="4">
        <f>YEAR(Table1[[#This Row],[Invoice Date]])</f>
        <v>2021</v>
      </c>
      <c r="Q8380" s="4">
        <f>IFERROR(Table1[[#This Row],[Total Sales]]/Table1[[#This Row],[Units Sold]],4)</f>
        <v>11</v>
      </c>
      <c r="R8380" s="4">
        <f>IFERROR(Table1[[#This Row],[Operating Profit]]/Table1[[#This Row],[Units Sold]],0)</f>
        <v>5.72</v>
      </c>
      <c r="S8380" s="4">
        <f>IFERROR((Table1[[#This Row],[Total Sales]]-Table1[[#This Row],[Operating Profit]])/Table1[[#This Row],[Units Sold]],0)</f>
        <v>5.28</v>
      </c>
      <c r="T8380" s="4" t="str">
        <f>IF(Table1[[#This Row],[Profit per unit]]&gt;$V$8,"Premium","Mass")</f>
        <v>Mass</v>
      </c>
      <c r="U8380" s="4"/>
    </row>
    <row r="8381" spans="2:21" ht="14.25" customHeight="1" x14ac:dyDescent="0.3">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c r="O8381" s="4" t="str">
        <f>TEXT(Table1[[#This Row],[Invoice Date]],"mmm")</f>
        <v>Aug</v>
      </c>
      <c r="P8381" s="4">
        <f>YEAR(Table1[[#This Row],[Invoice Date]])</f>
        <v>2021</v>
      </c>
      <c r="Q8381" s="4">
        <f>IFERROR(Table1[[#This Row],[Total Sales]]/Table1[[#This Row],[Units Sold]],4)</f>
        <v>26</v>
      </c>
      <c r="R8381" s="4">
        <f>IFERROR(Table1[[#This Row],[Operating Profit]]/Table1[[#This Row],[Units Sold]],0)</f>
        <v>15.860000000000003</v>
      </c>
      <c r="S8381" s="4">
        <f>IFERROR((Table1[[#This Row],[Total Sales]]-Table1[[#This Row],[Operating Profit]])/Table1[[#This Row],[Units Sold]],0)</f>
        <v>10.139999999999997</v>
      </c>
      <c r="T8381" s="4" t="str">
        <f>IF(Table1[[#This Row],[Profit per unit]]&gt;$V$8,"Premium","Mass")</f>
        <v>Mass</v>
      </c>
      <c r="U8381" s="4"/>
    </row>
    <row r="8382" spans="2:21" ht="14.25" customHeight="1" x14ac:dyDescent="0.3">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c r="O8382" s="4" t="str">
        <f>TEXT(Table1[[#This Row],[Invoice Date]],"mmm")</f>
        <v>Aug</v>
      </c>
      <c r="P8382" s="4">
        <f>YEAR(Table1[[#This Row],[Invoice Date]])</f>
        <v>2021</v>
      </c>
      <c r="Q8382" s="4">
        <f>IFERROR(Table1[[#This Row],[Total Sales]]/Table1[[#This Row],[Units Sold]],4)</f>
        <v>39</v>
      </c>
      <c r="R8382" s="4">
        <f>IFERROR(Table1[[#This Row],[Operating Profit]]/Table1[[#This Row],[Units Sold]],0)</f>
        <v>16.38</v>
      </c>
      <c r="S8382" s="4">
        <f>IFERROR((Table1[[#This Row],[Total Sales]]-Table1[[#This Row],[Operating Profit]])/Table1[[#This Row],[Units Sold]],0)</f>
        <v>22.62</v>
      </c>
      <c r="T8382" s="4" t="str">
        <f>IF(Table1[[#This Row],[Profit per unit]]&gt;$V$8,"Premium","Mass")</f>
        <v>Mass</v>
      </c>
      <c r="U8382" s="4"/>
    </row>
    <row r="8383" spans="2:21" ht="14.25" customHeight="1" x14ac:dyDescent="0.3">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c r="O8383" s="4" t="str">
        <f>TEXT(Table1[[#This Row],[Invoice Date]],"mmm")</f>
        <v>Aug</v>
      </c>
      <c r="P8383" s="4">
        <f>YEAR(Table1[[#This Row],[Invoice Date]])</f>
        <v>2021</v>
      </c>
      <c r="Q8383" s="4">
        <f>IFERROR(Table1[[#This Row],[Total Sales]]/Table1[[#This Row],[Units Sold]],4)</f>
        <v>36</v>
      </c>
      <c r="R8383" s="4">
        <f>IFERROR(Table1[[#This Row],[Operating Profit]]/Table1[[#This Row],[Units Sold]],0)</f>
        <v>23.760000000000005</v>
      </c>
      <c r="S8383" s="4">
        <f>IFERROR((Table1[[#This Row],[Total Sales]]-Table1[[#This Row],[Operating Profit]])/Table1[[#This Row],[Units Sold]],0)</f>
        <v>12.239999999999997</v>
      </c>
      <c r="T8383" s="4" t="str">
        <f>IF(Table1[[#This Row],[Profit per unit]]&gt;$V$8,"Premium","Mass")</f>
        <v>Mass</v>
      </c>
      <c r="U8383" s="4"/>
    </row>
    <row r="8384" spans="2:21" ht="14.25" customHeight="1" x14ac:dyDescent="0.3">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c r="O8384" s="4" t="str">
        <f>TEXT(Table1[[#This Row],[Invoice Date]],"mmm")</f>
        <v>Aug</v>
      </c>
      <c r="P8384" s="4">
        <f>YEAR(Table1[[#This Row],[Invoice Date]])</f>
        <v>2021</v>
      </c>
      <c r="Q8384" s="4">
        <f>IFERROR(Table1[[#This Row],[Total Sales]]/Table1[[#This Row],[Units Sold]],4)</f>
        <v>30</v>
      </c>
      <c r="R8384" s="4">
        <f>IFERROR(Table1[[#This Row],[Operating Profit]]/Table1[[#This Row],[Units Sold]],0)</f>
        <v>14.4</v>
      </c>
      <c r="S8384" s="4">
        <f>IFERROR((Table1[[#This Row],[Total Sales]]-Table1[[#This Row],[Operating Profit]])/Table1[[#This Row],[Units Sold]],0)</f>
        <v>15.6</v>
      </c>
      <c r="T8384" s="4" t="str">
        <f>IF(Table1[[#This Row],[Profit per unit]]&gt;$V$8,"Premium","Mass")</f>
        <v>Mass</v>
      </c>
      <c r="U8384" s="4"/>
    </row>
    <row r="8385" spans="2:21" ht="14.25" customHeight="1" x14ac:dyDescent="0.3">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c r="O8385" s="4" t="str">
        <f>TEXT(Table1[[#This Row],[Invoice Date]],"mmm")</f>
        <v>Sep</v>
      </c>
      <c r="P8385" s="4">
        <f>YEAR(Table1[[#This Row],[Invoice Date]])</f>
        <v>2021</v>
      </c>
      <c r="Q8385" s="4">
        <f>IFERROR(Table1[[#This Row],[Total Sales]]/Table1[[#This Row],[Units Sold]],4)</f>
        <v>35</v>
      </c>
      <c r="R8385" s="4">
        <f>IFERROR(Table1[[#This Row],[Operating Profit]]/Table1[[#This Row],[Units Sold]],0)</f>
        <v>16.45</v>
      </c>
      <c r="S8385" s="4">
        <f>IFERROR((Table1[[#This Row],[Total Sales]]-Table1[[#This Row],[Operating Profit]])/Table1[[#This Row],[Units Sold]],0)</f>
        <v>18.549999999999997</v>
      </c>
      <c r="T8385" s="4" t="str">
        <f>IF(Table1[[#This Row],[Profit per unit]]&gt;$V$8,"Premium","Mass")</f>
        <v>Mass</v>
      </c>
      <c r="U8385" s="4"/>
    </row>
    <row r="8386" spans="2:21" ht="14.25" customHeight="1" x14ac:dyDescent="0.3">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c r="O8386" s="4" t="str">
        <f>TEXT(Table1[[#This Row],[Invoice Date]],"mmm")</f>
        <v>Sep</v>
      </c>
      <c r="P8386" s="4">
        <f>YEAR(Table1[[#This Row],[Invoice Date]])</f>
        <v>2021</v>
      </c>
      <c r="Q8386" s="4">
        <f>IFERROR(Table1[[#This Row],[Total Sales]]/Table1[[#This Row],[Units Sold]],4)</f>
        <v>35</v>
      </c>
      <c r="R8386" s="4">
        <f>IFERROR(Table1[[#This Row],[Operating Profit]]/Table1[[#This Row],[Units Sold]],0)</f>
        <v>17.850000000000001</v>
      </c>
      <c r="S8386" s="4">
        <f>IFERROR((Table1[[#This Row],[Total Sales]]-Table1[[#This Row],[Operating Profit]])/Table1[[#This Row],[Units Sold]],0)</f>
        <v>17.149999999999999</v>
      </c>
      <c r="T8386" s="4" t="str">
        <f>IF(Table1[[#This Row],[Profit per unit]]&gt;$V$8,"Premium","Mass")</f>
        <v>Mass</v>
      </c>
      <c r="U8386" s="4"/>
    </row>
    <row r="8387" spans="2:21" ht="14.25" customHeight="1" x14ac:dyDescent="0.3">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c r="O8387" s="4" t="str">
        <f>TEXT(Table1[[#This Row],[Invoice Date]],"mmm")</f>
        <v>Sep</v>
      </c>
      <c r="P8387" s="4">
        <f>YEAR(Table1[[#This Row],[Invoice Date]])</f>
        <v>2021</v>
      </c>
      <c r="Q8387" s="4">
        <f>IFERROR(Table1[[#This Row],[Total Sales]]/Table1[[#This Row],[Units Sold]],4)</f>
        <v>31</v>
      </c>
      <c r="R8387" s="4">
        <f>IFERROR(Table1[[#This Row],[Operating Profit]]/Table1[[#This Row],[Units Sold]],0)</f>
        <v>18.600000000000001</v>
      </c>
      <c r="S8387" s="4">
        <f>IFERROR((Table1[[#This Row],[Total Sales]]-Table1[[#This Row],[Operating Profit]])/Table1[[#This Row],[Units Sold]],0)</f>
        <v>12.399999999999999</v>
      </c>
      <c r="T8387" s="4" t="str">
        <f>IF(Table1[[#This Row],[Profit per unit]]&gt;$V$8,"Premium","Mass")</f>
        <v>Mass</v>
      </c>
      <c r="U8387" s="4"/>
    </row>
    <row r="8388" spans="2:21" ht="14.25" customHeight="1" x14ac:dyDescent="0.3">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c r="O8388" s="4" t="str">
        <f>TEXT(Table1[[#This Row],[Invoice Date]],"mmm")</f>
        <v>Sep</v>
      </c>
      <c r="P8388" s="4">
        <f>YEAR(Table1[[#This Row],[Invoice Date]])</f>
        <v>2021</v>
      </c>
      <c r="Q8388" s="4">
        <f>IFERROR(Table1[[#This Row],[Total Sales]]/Table1[[#This Row],[Units Sold]],4)</f>
        <v>38</v>
      </c>
      <c r="R8388" s="4">
        <f>IFERROR(Table1[[#This Row],[Operating Profit]]/Table1[[#This Row],[Units Sold]],0)</f>
        <v>17.86</v>
      </c>
      <c r="S8388" s="4">
        <f>IFERROR((Table1[[#This Row],[Total Sales]]-Table1[[#This Row],[Operating Profit]])/Table1[[#This Row],[Units Sold]],0)</f>
        <v>20.14</v>
      </c>
      <c r="T8388" s="4" t="str">
        <f>IF(Table1[[#This Row],[Profit per unit]]&gt;$V$8,"Premium","Mass")</f>
        <v>Mass</v>
      </c>
      <c r="U8388" s="4"/>
    </row>
    <row r="8389" spans="2:21" ht="14.25" customHeight="1" x14ac:dyDescent="0.3">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c r="O8389" s="4" t="str">
        <f>TEXT(Table1[[#This Row],[Invoice Date]],"mmm")</f>
        <v>Sep</v>
      </c>
      <c r="P8389" s="4">
        <f>YEAR(Table1[[#This Row],[Invoice Date]])</f>
        <v>2021</v>
      </c>
      <c r="Q8389" s="4">
        <f>IFERROR(Table1[[#This Row],[Total Sales]]/Table1[[#This Row],[Units Sold]],4)</f>
        <v>36</v>
      </c>
      <c r="R8389" s="4">
        <f>IFERROR(Table1[[#This Row],[Operating Profit]]/Table1[[#This Row],[Units Sold]],0)</f>
        <v>23.040000000000006</v>
      </c>
      <c r="S8389" s="4">
        <f>IFERROR((Table1[[#This Row],[Total Sales]]-Table1[[#This Row],[Operating Profit]])/Table1[[#This Row],[Units Sold]],0)</f>
        <v>12.959999999999994</v>
      </c>
      <c r="T8389" s="4" t="str">
        <f>IF(Table1[[#This Row],[Profit per unit]]&gt;$V$8,"Premium","Mass")</f>
        <v>Mass</v>
      </c>
      <c r="U8389" s="4"/>
    </row>
    <row r="8390" spans="2:21" ht="14.25" customHeight="1" x14ac:dyDescent="0.3">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c r="O8390" s="4" t="str">
        <f>TEXT(Table1[[#This Row],[Invoice Date]],"mmm")</f>
        <v>Sep</v>
      </c>
      <c r="P8390" s="4">
        <f>YEAR(Table1[[#This Row],[Invoice Date]])</f>
        <v>2021</v>
      </c>
      <c r="Q8390" s="4">
        <f>IFERROR(Table1[[#This Row],[Total Sales]]/Table1[[#This Row],[Units Sold]],4)</f>
        <v>31</v>
      </c>
      <c r="R8390" s="4">
        <f>IFERROR(Table1[[#This Row],[Operating Profit]]/Table1[[#This Row],[Units Sold]],0)</f>
        <v>16.429999999999996</v>
      </c>
      <c r="S8390" s="4">
        <f>IFERROR((Table1[[#This Row],[Total Sales]]-Table1[[#This Row],[Operating Profit]])/Table1[[#This Row],[Units Sold]],0)</f>
        <v>14.570000000000004</v>
      </c>
      <c r="T8390" s="4" t="str">
        <f>IF(Table1[[#This Row],[Profit per unit]]&gt;$V$8,"Premium","Mass")</f>
        <v>Mass</v>
      </c>
      <c r="U8390" s="4"/>
    </row>
    <row r="8391" spans="2:21" ht="14.25" customHeight="1" x14ac:dyDescent="0.3">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c r="O8391" s="4" t="str">
        <f>TEXT(Table1[[#This Row],[Invoice Date]],"mmm")</f>
        <v>Sep</v>
      </c>
      <c r="P8391" s="4">
        <f>YEAR(Table1[[#This Row],[Invoice Date]])</f>
        <v>2021</v>
      </c>
      <c r="Q8391" s="4">
        <f>IFERROR(Table1[[#This Row],[Total Sales]]/Table1[[#This Row],[Units Sold]],4)</f>
        <v>37</v>
      </c>
      <c r="R8391" s="4">
        <f>IFERROR(Table1[[#This Row],[Operating Profit]]/Table1[[#This Row],[Units Sold]],0)</f>
        <v>20.349999999999998</v>
      </c>
      <c r="S8391" s="4">
        <f>IFERROR((Table1[[#This Row],[Total Sales]]-Table1[[#This Row],[Operating Profit]])/Table1[[#This Row],[Units Sold]],0)</f>
        <v>16.650000000000002</v>
      </c>
      <c r="T8391" s="4" t="str">
        <f>IF(Table1[[#This Row],[Profit per unit]]&gt;$V$8,"Premium","Mass")</f>
        <v>Mass</v>
      </c>
      <c r="U8391" s="4"/>
    </row>
    <row r="8392" spans="2:21" ht="14.25" customHeight="1" x14ac:dyDescent="0.3">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c r="O8392" s="4" t="str">
        <f>TEXT(Table1[[#This Row],[Invoice Date]],"mmm")</f>
        <v>Sep</v>
      </c>
      <c r="P8392" s="4">
        <f>YEAR(Table1[[#This Row],[Invoice Date]])</f>
        <v>2021</v>
      </c>
      <c r="Q8392" s="4">
        <f>IFERROR(Table1[[#This Row],[Total Sales]]/Table1[[#This Row],[Units Sold]],4)</f>
        <v>31</v>
      </c>
      <c r="R8392" s="4">
        <f>IFERROR(Table1[[#This Row],[Operating Profit]]/Table1[[#This Row],[Units Sold]],0)</f>
        <v>17.359999999999996</v>
      </c>
      <c r="S8392" s="4">
        <f>IFERROR((Table1[[#This Row],[Total Sales]]-Table1[[#This Row],[Operating Profit]])/Table1[[#This Row],[Units Sold]],0)</f>
        <v>13.640000000000002</v>
      </c>
      <c r="T8392" s="4" t="str">
        <f>IF(Table1[[#This Row],[Profit per unit]]&gt;$V$8,"Premium","Mass")</f>
        <v>Mass</v>
      </c>
      <c r="U8392" s="4"/>
    </row>
    <row r="8393" spans="2:21" ht="14.25" customHeight="1" x14ac:dyDescent="0.3">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c r="O8393" s="4" t="str">
        <f>TEXT(Table1[[#This Row],[Invoice Date]],"mmm")</f>
        <v>Sep</v>
      </c>
      <c r="P8393" s="4">
        <f>YEAR(Table1[[#This Row],[Invoice Date]])</f>
        <v>2021</v>
      </c>
      <c r="Q8393" s="4">
        <f>IFERROR(Table1[[#This Row],[Total Sales]]/Table1[[#This Row],[Units Sold]],4)</f>
        <v>36</v>
      </c>
      <c r="R8393" s="4">
        <f>IFERROR(Table1[[#This Row],[Operating Profit]]/Table1[[#This Row],[Units Sold]],0)</f>
        <v>24.120000000000008</v>
      </c>
      <c r="S8393" s="4">
        <f>IFERROR((Table1[[#This Row],[Total Sales]]-Table1[[#This Row],[Operating Profit]])/Table1[[#This Row],[Units Sold]],0)</f>
        <v>11.879999999999994</v>
      </c>
      <c r="T8393" s="4" t="str">
        <f>IF(Table1[[#This Row],[Profit per unit]]&gt;$V$8,"Premium","Mass")</f>
        <v>Mass</v>
      </c>
      <c r="U8393" s="4"/>
    </row>
    <row r="8394" spans="2:21" ht="14.25" customHeight="1" x14ac:dyDescent="0.3">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c r="O8394" s="4" t="str">
        <f>TEXT(Table1[[#This Row],[Invoice Date]],"mmm")</f>
        <v>Sep</v>
      </c>
      <c r="P8394" s="4">
        <f>YEAR(Table1[[#This Row],[Invoice Date]])</f>
        <v>2021</v>
      </c>
      <c r="Q8394" s="4">
        <f>IFERROR(Table1[[#This Row],[Total Sales]]/Table1[[#This Row],[Units Sold]],4)</f>
        <v>35</v>
      </c>
      <c r="R8394" s="4">
        <f>IFERROR(Table1[[#This Row],[Operating Profit]]/Table1[[#This Row],[Units Sold]],0)</f>
        <v>18.2</v>
      </c>
      <c r="S8394" s="4">
        <f>IFERROR((Table1[[#This Row],[Total Sales]]-Table1[[#This Row],[Operating Profit]])/Table1[[#This Row],[Units Sold]],0)</f>
        <v>16.8</v>
      </c>
      <c r="T8394" s="4" t="str">
        <f>IF(Table1[[#This Row],[Profit per unit]]&gt;$V$8,"Premium","Mass")</f>
        <v>Mass</v>
      </c>
      <c r="U8394" s="4"/>
    </row>
    <row r="8395" spans="2:21" ht="14.25" customHeight="1" x14ac:dyDescent="0.3">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c r="O8395" s="4" t="str">
        <f>TEXT(Table1[[#This Row],[Invoice Date]],"mmm")</f>
        <v>Sep</v>
      </c>
      <c r="P8395" s="4">
        <f>YEAR(Table1[[#This Row],[Invoice Date]])</f>
        <v>2021</v>
      </c>
      <c r="Q8395" s="4">
        <f>IFERROR(Table1[[#This Row],[Total Sales]]/Table1[[#This Row],[Units Sold]],4)</f>
        <v>47</v>
      </c>
      <c r="R8395" s="4">
        <f>IFERROR(Table1[[#This Row],[Operating Profit]]/Table1[[#This Row],[Units Sold]],0)</f>
        <v>32.900000000000006</v>
      </c>
      <c r="S8395" s="4">
        <f>IFERROR((Table1[[#This Row],[Total Sales]]-Table1[[#This Row],[Operating Profit]])/Table1[[#This Row],[Units Sold]],0)</f>
        <v>14.099999999999994</v>
      </c>
      <c r="T8395" s="4" t="str">
        <f>IF(Table1[[#This Row],[Profit per unit]]&gt;$V$8,"Premium","Mass")</f>
        <v>Mass</v>
      </c>
      <c r="U8395" s="4"/>
    </row>
    <row r="8396" spans="2:21" ht="14.25" customHeight="1" x14ac:dyDescent="0.3">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c r="O8396" s="4" t="str">
        <f>TEXT(Table1[[#This Row],[Invoice Date]],"mmm")</f>
        <v>Sep</v>
      </c>
      <c r="P8396" s="4">
        <f>YEAR(Table1[[#This Row],[Invoice Date]])</f>
        <v>2021</v>
      </c>
      <c r="Q8396" s="4">
        <f>IFERROR(Table1[[#This Row],[Total Sales]]/Table1[[#This Row],[Units Sold]],4)</f>
        <v>27</v>
      </c>
      <c r="R8396" s="4">
        <f>IFERROR(Table1[[#This Row],[Operating Profit]]/Table1[[#This Row],[Units Sold]],0)</f>
        <v>14.85</v>
      </c>
      <c r="S8396" s="4">
        <f>IFERROR((Table1[[#This Row],[Total Sales]]-Table1[[#This Row],[Operating Profit]])/Table1[[#This Row],[Units Sold]],0)</f>
        <v>12.15</v>
      </c>
      <c r="T8396" s="4" t="str">
        <f>IF(Table1[[#This Row],[Profit per unit]]&gt;$V$8,"Premium","Mass")</f>
        <v>Mass</v>
      </c>
      <c r="U8396" s="4"/>
    </row>
    <row r="8397" spans="2:21" ht="14.25" customHeight="1" x14ac:dyDescent="0.3">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c r="O8397" s="4" t="str">
        <f>TEXT(Table1[[#This Row],[Invoice Date]],"mmm")</f>
        <v>Sep</v>
      </c>
      <c r="P8397" s="4">
        <f>YEAR(Table1[[#This Row],[Invoice Date]])</f>
        <v>2021</v>
      </c>
      <c r="Q8397" s="4">
        <f>IFERROR(Table1[[#This Row],[Total Sales]]/Table1[[#This Row],[Units Sold]],4)</f>
        <v>39</v>
      </c>
      <c r="R8397" s="4">
        <f>IFERROR(Table1[[#This Row],[Operating Profit]]/Table1[[#This Row],[Units Sold]],0)</f>
        <v>21.06</v>
      </c>
      <c r="S8397" s="4">
        <f>IFERROR((Table1[[#This Row],[Total Sales]]-Table1[[#This Row],[Operating Profit]])/Table1[[#This Row],[Units Sold]],0)</f>
        <v>17.940000000000001</v>
      </c>
      <c r="T8397" s="4" t="str">
        <f>IF(Table1[[#This Row],[Profit per unit]]&gt;$V$8,"Premium","Mass")</f>
        <v>Mass</v>
      </c>
      <c r="U8397" s="4"/>
    </row>
    <row r="8398" spans="2:21" ht="14.25" customHeight="1" x14ac:dyDescent="0.3">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c r="O8398" s="4" t="str">
        <f>TEXT(Table1[[#This Row],[Invoice Date]],"mmm")</f>
        <v>Sep</v>
      </c>
      <c r="P8398" s="4">
        <f>YEAR(Table1[[#This Row],[Invoice Date]])</f>
        <v>2021</v>
      </c>
      <c r="Q8398" s="4">
        <f>IFERROR(Table1[[#This Row],[Total Sales]]/Table1[[#This Row],[Units Sold]],4)</f>
        <v>36</v>
      </c>
      <c r="R8398" s="4">
        <f>IFERROR(Table1[[#This Row],[Operating Profit]]/Table1[[#This Row],[Units Sold]],0)</f>
        <v>19.079999999999995</v>
      </c>
      <c r="S8398" s="4">
        <f>IFERROR((Table1[[#This Row],[Total Sales]]-Table1[[#This Row],[Operating Profit]])/Table1[[#This Row],[Units Sold]],0)</f>
        <v>16.920000000000005</v>
      </c>
      <c r="T8398" s="4" t="str">
        <f>IF(Table1[[#This Row],[Profit per unit]]&gt;$V$8,"Premium","Mass")</f>
        <v>Mass</v>
      </c>
      <c r="U8398" s="4"/>
    </row>
    <row r="8399" spans="2:21" ht="14.25" customHeight="1" x14ac:dyDescent="0.3">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c r="O8399" s="4" t="str">
        <f>TEXT(Table1[[#This Row],[Invoice Date]],"mmm")</f>
        <v>Sep</v>
      </c>
      <c r="P8399" s="4">
        <f>YEAR(Table1[[#This Row],[Invoice Date]])</f>
        <v>2021</v>
      </c>
      <c r="Q8399" s="4">
        <f>IFERROR(Table1[[#This Row],[Total Sales]]/Table1[[#This Row],[Units Sold]],4)</f>
        <v>37</v>
      </c>
      <c r="R8399" s="4">
        <f>IFERROR(Table1[[#This Row],[Operating Profit]]/Table1[[#This Row],[Units Sold]],0)</f>
        <v>23.680000000000007</v>
      </c>
      <c r="S8399" s="4">
        <f>IFERROR((Table1[[#This Row],[Total Sales]]-Table1[[#This Row],[Operating Profit]])/Table1[[#This Row],[Units Sold]],0)</f>
        <v>13.319999999999995</v>
      </c>
      <c r="T8399" s="4" t="str">
        <f>IF(Table1[[#This Row],[Profit per unit]]&gt;$V$8,"Premium","Mass")</f>
        <v>Mass</v>
      </c>
      <c r="U8399" s="4"/>
    </row>
    <row r="8400" spans="2:21" ht="14.25" customHeight="1" x14ac:dyDescent="0.3">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c r="O8400" s="4" t="str">
        <f>TEXT(Table1[[#This Row],[Invoice Date]],"mmm")</f>
        <v>Sep</v>
      </c>
      <c r="P8400" s="4">
        <f>YEAR(Table1[[#This Row],[Invoice Date]])</f>
        <v>2021</v>
      </c>
      <c r="Q8400" s="4">
        <f>IFERROR(Table1[[#This Row],[Total Sales]]/Table1[[#This Row],[Units Sold]],4)</f>
        <v>42</v>
      </c>
      <c r="R8400" s="4">
        <f>IFERROR(Table1[[#This Row],[Operating Profit]]/Table1[[#This Row],[Units Sold]],0)</f>
        <v>20.999999999999996</v>
      </c>
      <c r="S8400" s="4">
        <f>IFERROR((Table1[[#This Row],[Total Sales]]-Table1[[#This Row],[Operating Profit]])/Table1[[#This Row],[Units Sold]],0)</f>
        <v>21.000000000000004</v>
      </c>
      <c r="T8400" s="4" t="str">
        <f>IF(Table1[[#This Row],[Profit per unit]]&gt;$V$8,"Premium","Mass")</f>
        <v>Mass</v>
      </c>
      <c r="U8400" s="4"/>
    </row>
    <row r="8401" spans="2:21" ht="14.25" customHeight="1" x14ac:dyDescent="0.3">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c r="O8401" s="4" t="str">
        <f>TEXT(Table1[[#This Row],[Invoice Date]],"mmm")</f>
        <v>Sep</v>
      </c>
      <c r="P8401" s="4">
        <f>YEAR(Table1[[#This Row],[Invoice Date]])</f>
        <v>2021</v>
      </c>
      <c r="Q8401" s="4">
        <f>IFERROR(Table1[[#This Row],[Total Sales]]/Table1[[#This Row],[Units Sold]],4)</f>
        <v>39</v>
      </c>
      <c r="R8401" s="4">
        <f>IFERROR(Table1[[#This Row],[Operating Profit]]/Table1[[#This Row],[Units Sold]],0)</f>
        <v>27.690000000000008</v>
      </c>
      <c r="S8401" s="4">
        <f>IFERROR((Table1[[#This Row],[Total Sales]]-Table1[[#This Row],[Operating Profit]])/Table1[[#This Row],[Units Sold]],0)</f>
        <v>11.309999999999992</v>
      </c>
      <c r="T8401" s="4" t="str">
        <f>IF(Table1[[#This Row],[Profit per unit]]&gt;$V$8,"Premium","Mass")</f>
        <v>Mass</v>
      </c>
      <c r="U8401" s="4"/>
    </row>
    <row r="8402" spans="2:21" ht="14.25" customHeight="1" x14ac:dyDescent="0.3">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c r="O8402" s="4" t="str">
        <f>TEXT(Table1[[#This Row],[Invoice Date]],"mmm")</f>
        <v>Sep</v>
      </c>
      <c r="P8402" s="4">
        <f>YEAR(Table1[[#This Row],[Invoice Date]])</f>
        <v>2021</v>
      </c>
      <c r="Q8402" s="4">
        <f>IFERROR(Table1[[#This Row],[Total Sales]]/Table1[[#This Row],[Units Sold]],4)</f>
        <v>38</v>
      </c>
      <c r="R8402" s="4">
        <f>IFERROR(Table1[[#This Row],[Operating Profit]]/Table1[[#This Row],[Units Sold]],0)</f>
        <v>20.9</v>
      </c>
      <c r="S8402" s="4">
        <f>IFERROR((Table1[[#This Row],[Total Sales]]-Table1[[#This Row],[Operating Profit]])/Table1[[#This Row],[Units Sold]],0)</f>
        <v>17.100000000000001</v>
      </c>
      <c r="T8402" s="4" t="str">
        <f>IF(Table1[[#This Row],[Profit per unit]]&gt;$V$8,"Premium","Mass")</f>
        <v>Mass</v>
      </c>
      <c r="U8402" s="4"/>
    </row>
    <row r="8403" spans="2:21" ht="14.25" customHeight="1" x14ac:dyDescent="0.3">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c r="O8403" s="4" t="str">
        <f>TEXT(Table1[[#This Row],[Invoice Date]],"mmm")</f>
        <v>Sep</v>
      </c>
      <c r="P8403" s="4">
        <f>YEAR(Table1[[#This Row],[Invoice Date]])</f>
        <v>2021</v>
      </c>
      <c r="Q8403" s="4">
        <f>IFERROR(Table1[[#This Row],[Total Sales]]/Table1[[#This Row],[Units Sold]],4)</f>
        <v>36</v>
      </c>
      <c r="R8403" s="4">
        <f>IFERROR(Table1[[#This Row],[Operating Profit]]/Table1[[#This Row],[Units Sold]],0)</f>
        <v>19.799999999999997</v>
      </c>
      <c r="S8403" s="4">
        <f>IFERROR((Table1[[#This Row],[Total Sales]]-Table1[[#This Row],[Operating Profit]])/Table1[[#This Row],[Units Sold]],0)</f>
        <v>16.200000000000003</v>
      </c>
      <c r="T8403" s="4" t="str">
        <f>IF(Table1[[#This Row],[Profit per unit]]&gt;$V$8,"Premium","Mass")</f>
        <v>Mass</v>
      </c>
      <c r="U8403" s="4"/>
    </row>
    <row r="8404" spans="2:21" ht="14.25" customHeight="1" x14ac:dyDescent="0.3">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c r="O8404" s="4" t="str">
        <f>TEXT(Table1[[#This Row],[Invoice Date]],"mmm")</f>
        <v>Sep</v>
      </c>
      <c r="P8404" s="4">
        <f>YEAR(Table1[[#This Row],[Invoice Date]])</f>
        <v>2021</v>
      </c>
      <c r="Q8404" s="4">
        <f>IFERROR(Table1[[#This Row],[Total Sales]]/Table1[[#This Row],[Units Sold]],4)</f>
        <v>47</v>
      </c>
      <c r="R8404" s="4">
        <f>IFERROR(Table1[[#This Row],[Operating Profit]]/Table1[[#This Row],[Units Sold]],0)</f>
        <v>26.32</v>
      </c>
      <c r="S8404" s="4">
        <f>IFERROR((Table1[[#This Row],[Total Sales]]-Table1[[#This Row],[Operating Profit]])/Table1[[#This Row],[Units Sold]],0)</f>
        <v>20.68</v>
      </c>
      <c r="T8404" s="4" t="str">
        <f>IF(Table1[[#This Row],[Profit per unit]]&gt;$V$8,"Premium","Mass")</f>
        <v>Mass</v>
      </c>
      <c r="U8404" s="4"/>
    </row>
    <row r="8405" spans="2:21" ht="14.25" customHeight="1" x14ac:dyDescent="0.3">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c r="O8405" s="4" t="str">
        <f>TEXT(Table1[[#This Row],[Invoice Date]],"mmm")</f>
        <v>Sep</v>
      </c>
      <c r="P8405" s="4">
        <f>YEAR(Table1[[#This Row],[Invoice Date]])</f>
        <v>2021</v>
      </c>
      <c r="Q8405" s="4">
        <f>IFERROR(Table1[[#This Row],[Total Sales]]/Table1[[#This Row],[Units Sold]],4)</f>
        <v>44</v>
      </c>
      <c r="R8405" s="4">
        <f>IFERROR(Table1[[#This Row],[Operating Profit]]/Table1[[#This Row],[Units Sold]],0)</f>
        <v>29.040000000000006</v>
      </c>
      <c r="S8405" s="4">
        <f>IFERROR((Table1[[#This Row],[Total Sales]]-Table1[[#This Row],[Operating Profit]])/Table1[[#This Row],[Units Sold]],0)</f>
        <v>14.959999999999994</v>
      </c>
      <c r="T8405" s="4" t="str">
        <f>IF(Table1[[#This Row],[Profit per unit]]&gt;$V$8,"Premium","Mass")</f>
        <v>Mass</v>
      </c>
      <c r="U8405" s="4"/>
    </row>
    <row r="8406" spans="2:21" ht="14.25" customHeight="1" x14ac:dyDescent="0.3">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c r="O8406" s="4" t="str">
        <f>TEXT(Table1[[#This Row],[Invoice Date]],"mmm")</f>
        <v>Sep</v>
      </c>
      <c r="P8406" s="4">
        <f>YEAR(Table1[[#This Row],[Invoice Date]])</f>
        <v>2021</v>
      </c>
      <c r="Q8406" s="4">
        <f>IFERROR(Table1[[#This Row],[Total Sales]]/Table1[[#This Row],[Units Sold]],4)</f>
        <v>35</v>
      </c>
      <c r="R8406" s="4">
        <f>IFERROR(Table1[[#This Row],[Operating Profit]]/Table1[[#This Row],[Units Sold]],0)</f>
        <v>16.8</v>
      </c>
      <c r="S8406" s="4">
        <f>IFERROR((Table1[[#This Row],[Total Sales]]-Table1[[#This Row],[Operating Profit]])/Table1[[#This Row],[Units Sold]],0)</f>
        <v>18.2</v>
      </c>
      <c r="T8406" s="4" t="str">
        <f>IF(Table1[[#This Row],[Profit per unit]]&gt;$V$8,"Premium","Mass")</f>
        <v>Mass</v>
      </c>
      <c r="U8406" s="4"/>
    </row>
    <row r="8407" spans="2:21" ht="14.25" customHeight="1" x14ac:dyDescent="0.3">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c r="O8407" s="4" t="str">
        <f>TEXT(Table1[[#This Row],[Invoice Date]],"mmm")</f>
        <v>Sep</v>
      </c>
      <c r="P8407" s="4">
        <f>YEAR(Table1[[#This Row],[Invoice Date]])</f>
        <v>2021</v>
      </c>
      <c r="Q8407" s="4">
        <f>IFERROR(Table1[[#This Row],[Total Sales]]/Table1[[#This Row],[Units Sold]],4)</f>
        <v>26</v>
      </c>
      <c r="R8407" s="4">
        <f>IFERROR(Table1[[#This Row],[Operating Profit]]/Table1[[#This Row],[Units Sold]],0)</f>
        <v>18.720000000000006</v>
      </c>
      <c r="S8407" s="4">
        <f>IFERROR((Table1[[#This Row],[Total Sales]]-Table1[[#This Row],[Operating Profit]])/Table1[[#This Row],[Units Sold]],0)</f>
        <v>7.279999999999994</v>
      </c>
      <c r="T8407" s="4" t="str">
        <f>IF(Table1[[#This Row],[Profit per unit]]&gt;$V$8,"Premium","Mass")</f>
        <v>Mass</v>
      </c>
      <c r="U8407" s="4"/>
    </row>
    <row r="8408" spans="2:21" ht="14.25" customHeight="1" x14ac:dyDescent="0.3">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c r="O8408" s="4" t="str">
        <f>TEXT(Table1[[#This Row],[Invoice Date]],"mmm")</f>
        <v>Sep</v>
      </c>
      <c r="P8408" s="4">
        <f>YEAR(Table1[[#This Row],[Invoice Date]])</f>
        <v>2021</v>
      </c>
      <c r="Q8408" s="4">
        <f>IFERROR(Table1[[#This Row],[Total Sales]]/Table1[[#This Row],[Units Sold]],4)</f>
        <v>20</v>
      </c>
      <c r="R8408" s="4">
        <f>IFERROR(Table1[[#This Row],[Operating Profit]]/Table1[[#This Row],[Units Sold]],0)</f>
        <v>10.399999999999999</v>
      </c>
      <c r="S8408" s="4">
        <f>IFERROR((Table1[[#This Row],[Total Sales]]-Table1[[#This Row],[Operating Profit]])/Table1[[#This Row],[Units Sold]],0)</f>
        <v>9.6000000000000014</v>
      </c>
      <c r="T8408" s="4" t="str">
        <f>IF(Table1[[#This Row],[Profit per unit]]&gt;$V$8,"Premium","Mass")</f>
        <v>Mass</v>
      </c>
      <c r="U8408" s="4"/>
    </row>
    <row r="8409" spans="2:21" ht="14.25" customHeight="1" x14ac:dyDescent="0.3">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c r="O8409" s="4" t="str">
        <f>TEXT(Table1[[#This Row],[Invoice Date]],"mmm")</f>
        <v>Sep</v>
      </c>
      <c r="P8409" s="4">
        <f>YEAR(Table1[[#This Row],[Invoice Date]])</f>
        <v>2021</v>
      </c>
      <c r="Q8409" s="4">
        <f>IFERROR(Table1[[#This Row],[Total Sales]]/Table1[[#This Row],[Units Sold]],4)</f>
        <v>23</v>
      </c>
      <c r="R8409" s="4">
        <f>IFERROR(Table1[[#This Row],[Operating Profit]]/Table1[[#This Row],[Units Sold]],0)</f>
        <v>12.649999999999999</v>
      </c>
      <c r="S8409" s="4">
        <f>IFERROR((Table1[[#This Row],[Total Sales]]-Table1[[#This Row],[Operating Profit]])/Table1[[#This Row],[Units Sold]],0)</f>
        <v>10.350000000000001</v>
      </c>
      <c r="T8409" s="4" t="str">
        <f>IF(Table1[[#This Row],[Profit per unit]]&gt;$V$8,"Premium","Mass")</f>
        <v>Mass</v>
      </c>
      <c r="U8409" s="4"/>
    </row>
    <row r="8410" spans="2:21" ht="14.25" customHeight="1" x14ac:dyDescent="0.3">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c r="O8410" s="4" t="str">
        <f>TEXT(Table1[[#This Row],[Invoice Date]],"mmm")</f>
        <v>Sep</v>
      </c>
      <c r="P8410" s="4">
        <f>YEAR(Table1[[#This Row],[Invoice Date]])</f>
        <v>2021</v>
      </c>
      <c r="Q8410" s="4">
        <f>IFERROR(Table1[[#This Row],[Total Sales]]/Table1[[#This Row],[Units Sold]],4)</f>
        <v>24</v>
      </c>
      <c r="R8410" s="4">
        <f>IFERROR(Table1[[#This Row],[Operating Profit]]/Table1[[#This Row],[Units Sold]],0)</f>
        <v>12.959999999999997</v>
      </c>
      <c r="S8410" s="4">
        <f>IFERROR((Table1[[#This Row],[Total Sales]]-Table1[[#This Row],[Operating Profit]])/Table1[[#This Row],[Units Sold]],0)</f>
        <v>11.040000000000003</v>
      </c>
      <c r="T8410" s="4" t="str">
        <f>IF(Table1[[#This Row],[Profit per unit]]&gt;$V$8,"Premium","Mass")</f>
        <v>Mass</v>
      </c>
      <c r="U8410" s="4"/>
    </row>
    <row r="8411" spans="2:21" ht="14.25" customHeight="1" x14ac:dyDescent="0.3">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c r="O8411" s="4" t="str">
        <f>TEXT(Table1[[#This Row],[Invoice Date]],"mmm")</f>
        <v>Sep</v>
      </c>
      <c r="P8411" s="4">
        <f>YEAR(Table1[[#This Row],[Invoice Date]])</f>
        <v>2021</v>
      </c>
      <c r="Q8411" s="4">
        <f>IFERROR(Table1[[#This Row],[Total Sales]]/Table1[[#This Row],[Units Sold]],4)</f>
        <v>26</v>
      </c>
      <c r="R8411" s="4">
        <f>IFERROR(Table1[[#This Row],[Operating Profit]]/Table1[[#This Row],[Units Sold]],0)</f>
        <v>17.420000000000002</v>
      </c>
      <c r="S8411" s="4">
        <f>IFERROR((Table1[[#This Row],[Total Sales]]-Table1[[#This Row],[Operating Profit]])/Table1[[#This Row],[Units Sold]],0)</f>
        <v>8.5799999999999965</v>
      </c>
      <c r="T8411" s="4" t="str">
        <f>IF(Table1[[#This Row],[Profit per unit]]&gt;$V$8,"Premium","Mass")</f>
        <v>Mass</v>
      </c>
      <c r="U8411" s="4"/>
    </row>
    <row r="8412" spans="2:21" ht="14.25" customHeight="1" x14ac:dyDescent="0.3">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c r="O8412" s="4" t="str">
        <f>TEXT(Table1[[#This Row],[Invoice Date]],"mmm")</f>
        <v>Sep</v>
      </c>
      <c r="P8412" s="4">
        <f>YEAR(Table1[[#This Row],[Invoice Date]])</f>
        <v>2021</v>
      </c>
      <c r="Q8412" s="4">
        <f>IFERROR(Table1[[#This Row],[Total Sales]]/Table1[[#This Row],[Units Sold]],4)</f>
        <v>22</v>
      </c>
      <c r="R8412" s="4">
        <f>IFERROR(Table1[[#This Row],[Operating Profit]]/Table1[[#This Row],[Units Sold]],0)</f>
        <v>10.78</v>
      </c>
      <c r="S8412" s="4">
        <f>IFERROR((Table1[[#This Row],[Total Sales]]-Table1[[#This Row],[Operating Profit]])/Table1[[#This Row],[Units Sold]],0)</f>
        <v>11.22</v>
      </c>
      <c r="T8412" s="4" t="str">
        <f>IF(Table1[[#This Row],[Profit per unit]]&gt;$V$8,"Premium","Mass")</f>
        <v>Mass</v>
      </c>
      <c r="U8412" s="4"/>
    </row>
    <row r="8413" spans="2:21" ht="14.25" customHeight="1" x14ac:dyDescent="0.3">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c r="O8413" s="4" t="str">
        <f>TEXT(Table1[[#This Row],[Invoice Date]],"mmm")</f>
        <v>Sep</v>
      </c>
      <c r="P8413" s="4">
        <f>YEAR(Table1[[#This Row],[Invoice Date]])</f>
        <v>2021</v>
      </c>
      <c r="Q8413" s="4">
        <f>IFERROR(Table1[[#This Row],[Total Sales]]/Table1[[#This Row],[Units Sold]],4)</f>
        <v>26</v>
      </c>
      <c r="R8413" s="4">
        <f>IFERROR(Table1[[#This Row],[Operating Profit]]/Table1[[#This Row],[Units Sold]],0)</f>
        <v>18.720000000000002</v>
      </c>
      <c r="S8413" s="4">
        <f>IFERROR((Table1[[#This Row],[Total Sales]]-Table1[[#This Row],[Operating Profit]])/Table1[[#This Row],[Units Sold]],0)</f>
        <v>7.2799999999999958</v>
      </c>
      <c r="T8413" s="4" t="str">
        <f>IF(Table1[[#This Row],[Profit per unit]]&gt;$V$8,"Premium","Mass")</f>
        <v>Mass</v>
      </c>
      <c r="U8413" s="4"/>
    </row>
    <row r="8414" spans="2:21" ht="14.25" customHeight="1" x14ac:dyDescent="0.3">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c r="O8414" s="4" t="str">
        <f>TEXT(Table1[[#This Row],[Invoice Date]],"mmm")</f>
        <v>Sep</v>
      </c>
      <c r="P8414" s="4">
        <f>YEAR(Table1[[#This Row],[Invoice Date]])</f>
        <v>2021</v>
      </c>
      <c r="Q8414" s="4">
        <f>IFERROR(Table1[[#This Row],[Total Sales]]/Table1[[#This Row],[Units Sold]],4)</f>
        <v>14</v>
      </c>
      <c r="R8414" s="4">
        <f>IFERROR(Table1[[#This Row],[Operating Profit]]/Table1[[#This Row],[Units Sold]],0)</f>
        <v>7.9799999999999986</v>
      </c>
      <c r="S8414" s="4">
        <f>IFERROR((Table1[[#This Row],[Total Sales]]-Table1[[#This Row],[Operating Profit]])/Table1[[#This Row],[Units Sold]],0)</f>
        <v>6.0200000000000014</v>
      </c>
      <c r="T8414" s="4" t="str">
        <f>IF(Table1[[#This Row],[Profit per unit]]&gt;$V$8,"Premium","Mass")</f>
        <v>Mass</v>
      </c>
      <c r="U8414" s="4"/>
    </row>
    <row r="8415" spans="2:21" ht="14.25" customHeight="1" x14ac:dyDescent="0.3">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c r="O8415" s="4" t="str">
        <f>TEXT(Table1[[#This Row],[Invoice Date]],"mmm")</f>
        <v>Oct</v>
      </c>
      <c r="P8415" s="4">
        <f>YEAR(Table1[[#This Row],[Invoice Date]])</f>
        <v>2021</v>
      </c>
      <c r="Q8415" s="4">
        <f>IFERROR(Table1[[#This Row],[Total Sales]]/Table1[[#This Row],[Units Sold]],4)</f>
        <v>14</v>
      </c>
      <c r="R8415" s="4">
        <f>IFERROR(Table1[[#This Row],[Operating Profit]]/Table1[[#This Row],[Units Sold]],0)</f>
        <v>7.2799999999999985</v>
      </c>
      <c r="S8415" s="4">
        <f>IFERROR((Table1[[#This Row],[Total Sales]]-Table1[[#This Row],[Operating Profit]])/Table1[[#This Row],[Units Sold]],0)</f>
        <v>6.7200000000000015</v>
      </c>
      <c r="T8415" s="4" t="str">
        <f>IF(Table1[[#This Row],[Profit per unit]]&gt;$V$8,"Premium","Mass")</f>
        <v>Mass</v>
      </c>
      <c r="U8415" s="4"/>
    </row>
    <row r="8416" spans="2:21" ht="14.25" customHeight="1" x14ac:dyDescent="0.3">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c r="O8416" s="4" t="str">
        <f>TEXT(Table1[[#This Row],[Invoice Date]],"mmm")</f>
        <v>Oct</v>
      </c>
      <c r="P8416" s="4">
        <f>YEAR(Table1[[#This Row],[Invoice Date]])</f>
        <v>2021</v>
      </c>
      <c r="Q8416" s="4">
        <f>IFERROR(Table1[[#This Row],[Total Sales]]/Table1[[#This Row],[Units Sold]],4)</f>
        <v>33</v>
      </c>
      <c r="R8416" s="4">
        <f>IFERROR(Table1[[#This Row],[Operating Profit]]/Table1[[#This Row],[Units Sold]],0)</f>
        <v>18.149999999999999</v>
      </c>
      <c r="S8416" s="4">
        <f>IFERROR((Table1[[#This Row],[Total Sales]]-Table1[[#This Row],[Operating Profit]])/Table1[[#This Row],[Units Sold]],0)</f>
        <v>14.850000000000001</v>
      </c>
      <c r="T8416" s="4" t="str">
        <f>IF(Table1[[#This Row],[Profit per unit]]&gt;$V$8,"Premium","Mass")</f>
        <v>Mass</v>
      </c>
      <c r="U8416" s="4"/>
    </row>
    <row r="8417" spans="2:21" ht="14.25" customHeight="1" x14ac:dyDescent="0.3">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c r="O8417" s="4" t="str">
        <f>TEXT(Table1[[#This Row],[Invoice Date]],"mmm")</f>
        <v>Oct</v>
      </c>
      <c r="P8417" s="4">
        <f>YEAR(Table1[[#This Row],[Invoice Date]])</f>
        <v>2021</v>
      </c>
      <c r="Q8417" s="4">
        <f>IFERROR(Table1[[#This Row],[Total Sales]]/Table1[[#This Row],[Units Sold]],4)</f>
        <v>36</v>
      </c>
      <c r="R8417" s="4">
        <f>IFERROR(Table1[[#This Row],[Operating Profit]]/Table1[[#This Row],[Units Sold]],0)</f>
        <v>24.120000000000005</v>
      </c>
      <c r="S8417" s="4">
        <f>IFERROR((Table1[[#This Row],[Total Sales]]-Table1[[#This Row],[Operating Profit]])/Table1[[#This Row],[Units Sold]],0)</f>
        <v>11.879999999999995</v>
      </c>
      <c r="T8417" s="4" t="str">
        <f>IF(Table1[[#This Row],[Profit per unit]]&gt;$V$8,"Premium","Mass")</f>
        <v>Mass</v>
      </c>
      <c r="U8417" s="4"/>
    </row>
    <row r="8418" spans="2:21" ht="14.25" customHeight="1" x14ac:dyDescent="0.3">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c r="O8418" s="4" t="str">
        <f>TEXT(Table1[[#This Row],[Invoice Date]],"mmm")</f>
        <v>Oct</v>
      </c>
      <c r="P8418" s="4">
        <f>YEAR(Table1[[#This Row],[Invoice Date]])</f>
        <v>2021</v>
      </c>
      <c r="Q8418" s="4">
        <f>IFERROR(Table1[[#This Row],[Total Sales]]/Table1[[#This Row],[Units Sold]],4)</f>
        <v>37</v>
      </c>
      <c r="R8418" s="4">
        <f>IFERROR(Table1[[#This Row],[Operating Profit]]/Table1[[#This Row],[Units Sold]],0)</f>
        <v>17.759999999999998</v>
      </c>
      <c r="S8418" s="4">
        <f>IFERROR((Table1[[#This Row],[Total Sales]]-Table1[[#This Row],[Operating Profit]])/Table1[[#This Row],[Units Sold]],0)</f>
        <v>19.240000000000002</v>
      </c>
      <c r="T8418" s="4" t="str">
        <f>IF(Table1[[#This Row],[Profit per unit]]&gt;$V$8,"Premium","Mass")</f>
        <v>Mass</v>
      </c>
      <c r="U8418" s="4"/>
    </row>
    <row r="8419" spans="2:21" ht="14.25" customHeight="1" x14ac:dyDescent="0.3">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c r="O8419" s="4" t="str">
        <f>TEXT(Table1[[#This Row],[Invoice Date]],"mmm")</f>
        <v>Oct</v>
      </c>
      <c r="P8419" s="4">
        <f>YEAR(Table1[[#This Row],[Invoice Date]])</f>
        <v>2021</v>
      </c>
      <c r="Q8419" s="4">
        <f>IFERROR(Table1[[#This Row],[Total Sales]]/Table1[[#This Row],[Units Sold]],4)</f>
        <v>45</v>
      </c>
      <c r="R8419" s="4">
        <f>IFERROR(Table1[[#This Row],[Operating Profit]]/Table1[[#This Row],[Units Sold]],0)</f>
        <v>31.050000000000008</v>
      </c>
      <c r="S8419" s="4">
        <f>IFERROR((Table1[[#This Row],[Total Sales]]-Table1[[#This Row],[Operating Profit]])/Table1[[#This Row],[Units Sold]],0)</f>
        <v>13.949999999999992</v>
      </c>
      <c r="T8419" s="4" t="str">
        <f>IF(Table1[[#This Row],[Profit per unit]]&gt;$V$8,"Premium","Mass")</f>
        <v>Mass</v>
      </c>
      <c r="U8419" s="4"/>
    </row>
    <row r="8420" spans="2:21" ht="14.25" customHeight="1" x14ac:dyDescent="0.3">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c r="O8420" s="4" t="str">
        <f>TEXT(Table1[[#This Row],[Invoice Date]],"mmm")</f>
        <v>Oct</v>
      </c>
      <c r="P8420" s="4">
        <f>YEAR(Table1[[#This Row],[Invoice Date]])</f>
        <v>2021</v>
      </c>
      <c r="Q8420" s="4">
        <f>IFERROR(Table1[[#This Row],[Total Sales]]/Table1[[#This Row],[Units Sold]],4)</f>
        <v>46</v>
      </c>
      <c r="R8420" s="4">
        <f>IFERROR(Table1[[#This Row],[Operating Profit]]/Table1[[#This Row],[Units Sold]],0)</f>
        <v>25.759999999999998</v>
      </c>
      <c r="S8420" s="4">
        <f>IFERROR((Table1[[#This Row],[Total Sales]]-Table1[[#This Row],[Operating Profit]])/Table1[[#This Row],[Units Sold]],0)</f>
        <v>20.240000000000002</v>
      </c>
      <c r="T8420" s="4" t="str">
        <f>IF(Table1[[#This Row],[Profit per unit]]&gt;$V$8,"Premium","Mass")</f>
        <v>Mass</v>
      </c>
      <c r="U8420" s="4"/>
    </row>
    <row r="8421" spans="2:21" ht="14.25" customHeight="1" x14ac:dyDescent="0.3">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c r="O8421" s="4" t="str">
        <f>TEXT(Table1[[#This Row],[Invoice Date]],"mmm")</f>
        <v>Oct</v>
      </c>
      <c r="P8421" s="4">
        <f>YEAR(Table1[[#This Row],[Invoice Date]])</f>
        <v>2021</v>
      </c>
      <c r="Q8421" s="4">
        <f>IFERROR(Table1[[#This Row],[Total Sales]]/Table1[[#This Row],[Units Sold]],4)</f>
        <v>40</v>
      </c>
      <c r="R8421" s="4">
        <f>IFERROR(Table1[[#This Row],[Operating Profit]]/Table1[[#This Row],[Units Sold]],0)</f>
        <v>21.2</v>
      </c>
      <c r="S8421" s="4">
        <f>IFERROR((Table1[[#This Row],[Total Sales]]-Table1[[#This Row],[Operating Profit]])/Table1[[#This Row],[Units Sold]],0)</f>
        <v>18.8</v>
      </c>
      <c r="T8421" s="4" t="str">
        <f>IF(Table1[[#This Row],[Profit per unit]]&gt;$V$8,"Premium","Mass")</f>
        <v>Mass</v>
      </c>
      <c r="U8421" s="4"/>
    </row>
    <row r="8422" spans="2:21" ht="14.25" customHeight="1" x14ac:dyDescent="0.3">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c r="O8422" s="4" t="str">
        <f>TEXT(Table1[[#This Row],[Invoice Date]],"mmm")</f>
        <v>Oct</v>
      </c>
      <c r="P8422" s="4">
        <f>YEAR(Table1[[#This Row],[Invoice Date]])</f>
        <v>2021</v>
      </c>
      <c r="Q8422" s="4">
        <f>IFERROR(Table1[[#This Row],[Total Sales]]/Table1[[#This Row],[Units Sold]],4)</f>
        <v>47</v>
      </c>
      <c r="R8422" s="4">
        <f>IFERROR(Table1[[#This Row],[Operating Profit]]/Table1[[#This Row],[Units Sold]],0)</f>
        <v>25.379999999999995</v>
      </c>
      <c r="S8422" s="4">
        <f>IFERROR((Table1[[#This Row],[Total Sales]]-Table1[[#This Row],[Operating Profit]])/Table1[[#This Row],[Units Sold]],0)</f>
        <v>21.620000000000005</v>
      </c>
      <c r="T8422" s="4" t="str">
        <f>IF(Table1[[#This Row],[Profit per unit]]&gt;$V$8,"Premium","Mass")</f>
        <v>Mass</v>
      </c>
      <c r="U8422" s="4"/>
    </row>
    <row r="8423" spans="2:21" ht="14.25" customHeight="1" x14ac:dyDescent="0.3">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c r="O8423" s="4" t="str">
        <f>TEXT(Table1[[#This Row],[Invoice Date]],"mmm")</f>
        <v>Oct</v>
      </c>
      <c r="P8423" s="4">
        <f>YEAR(Table1[[#This Row],[Invoice Date]])</f>
        <v>2021</v>
      </c>
      <c r="Q8423" s="4">
        <f>IFERROR(Table1[[#This Row],[Total Sales]]/Table1[[#This Row],[Units Sold]],4)</f>
        <v>52</v>
      </c>
      <c r="R8423" s="4">
        <f>IFERROR(Table1[[#This Row],[Operating Profit]]/Table1[[#This Row],[Units Sold]],0)</f>
        <v>32.760000000000005</v>
      </c>
      <c r="S8423" s="4">
        <f>IFERROR((Table1[[#This Row],[Total Sales]]-Table1[[#This Row],[Operating Profit]])/Table1[[#This Row],[Units Sold]],0)</f>
        <v>19.239999999999995</v>
      </c>
      <c r="T8423" s="4" t="str">
        <f>IF(Table1[[#This Row],[Profit per unit]]&gt;$V$8,"Premium","Mass")</f>
        <v>Mass</v>
      </c>
      <c r="U8423" s="4"/>
    </row>
    <row r="8424" spans="2:21" ht="14.25" customHeight="1" x14ac:dyDescent="0.3">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c r="O8424" s="4" t="str">
        <f>TEXT(Table1[[#This Row],[Invoice Date]],"mmm")</f>
        <v>Oct</v>
      </c>
      <c r="P8424" s="4">
        <f>YEAR(Table1[[#This Row],[Invoice Date]])</f>
        <v>2021</v>
      </c>
      <c r="Q8424" s="4">
        <f>IFERROR(Table1[[#This Row],[Total Sales]]/Table1[[#This Row],[Units Sold]],4)</f>
        <v>40</v>
      </c>
      <c r="R8424" s="4">
        <f>IFERROR(Table1[[#This Row],[Operating Profit]]/Table1[[#This Row],[Units Sold]],0)</f>
        <v>18.8</v>
      </c>
      <c r="S8424" s="4">
        <f>IFERROR((Table1[[#This Row],[Total Sales]]-Table1[[#This Row],[Operating Profit]])/Table1[[#This Row],[Units Sold]],0)</f>
        <v>21.2</v>
      </c>
      <c r="T8424" s="4" t="str">
        <f>IF(Table1[[#This Row],[Profit per unit]]&gt;$V$8,"Premium","Mass")</f>
        <v>Mass</v>
      </c>
      <c r="U8424" s="4"/>
    </row>
    <row r="8425" spans="2:21" ht="14.25" customHeight="1" x14ac:dyDescent="0.3">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c r="O8425" s="4" t="str">
        <f>TEXT(Table1[[#This Row],[Invoice Date]],"mmm")</f>
        <v>Oct</v>
      </c>
      <c r="P8425" s="4">
        <f>YEAR(Table1[[#This Row],[Invoice Date]])</f>
        <v>2021</v>
      </c>
      <c r="Q8425" s="4">
        <f>IFERROR(Table1[[#This Row],[Total Sales]]/Table1[[#This Row],[Units Sold]],4)</f>
        <v>56</v>
      </c>
      <c r="R8425" s="4">
        <f>IFERROR(Table1[[#This Row],[Operating Profit]]/Table1[[#This Row],[Units Sold]],0)</f>
        <v>40.320000000000007</v>
      </c>
      <c r="S8425" s="4">
        <f>IFERROR((Table1[[#This Row],[Total Sales]]-Table1[[#This Row],[Operating Profit]])/Table1[[#This Row],[Units Sold]],0)</f>
        <v>15.679999999999993</v>
      </c>
      <c r="T8425" s="4" t="str">
        <f>IF(Table1[[#This Row],[Profit per unit]]&gt;$V$8,"Premium","Mass")</f>
        <v>Mass</v>
      </c>
      <c r="U8425" s="4"/>
    </row>
    <row r="8426" spans="2:21" ht="14.25" customHeight="1" x14ac:dyDescent="0.3">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c r="O8426" s="4" t="str">
        <f>TEXT(Table1[[#This Row],[Invoice Date]],"mmm")</f>
        <v>Oct</v>
      </c>
      <c r="P8426" s="4">
        <f>YEAR(Table1[[#This Row],[Invoice Date]])</f>
        <v>2021</v>
      </c>
      <c r="Q8426" s="4">
        <f>IFERROR(Table1[[#This Row],[Total Sales]]/Table1[[#This Row],[Units Sold]],4)</f>
        <v>27</v>
      </c>
      <c r="R8426" s="4">
        <f>IFERROR(Table1[[#This Row],[Operating Profit]]/Table1[[#This Row],[Units Sold]],0)</f>
        <v>10.53</v>
      </c>
      <c r="S8426" s="4">
        <f>IFERROR((Table1[[#This Row],[Total Sales]]-Table1[[#This Row],[Operating Profit]])/Table1[[#This Row],[Units Sold]],0)</f>
        <v>16.470000000000002</v>
      </c>
      <c r="T8426" s="4" t="str">
        <f>IF(Table1[[#This Row],[Profit per unit]]&gt;$V$8,"Premium","Mass")</f>
        <v>Mass</v>
      </c>
      <c r="U8426" s="4"/>
    </row>
    <row r="8427" spans="2:21" ht="14.25" customHeight="1" x14ac:dyDescent="0.3">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c r="O8427" s="4" t="str">
        <f>TEXT(Table1[[#This Row],[Invoice Date]],"mmm")</f>
        <v>Oct</v>
      </c>
      <c r="P8427" s="4">
        <f>YEAR(Table1[[#This Row],[Invoice Date]])</f>
        <v>2021</v>
      </c>
      <c r="Q8427" s="4">
        <f>IFERROR(Table1[[#This Row],[Total Sales]]/Table1[[#This Row],[Units Sold]],4)</f>
        <v>30</v>
      </c>
      <c r="R8427" s="4">
        <f>IFERROR(Table1[[#This Row],[Operating Profit]]/Table1[[#This Row],[Units Sold]],0)</f>
        <v>12.299999999999999</v>
      </c>
      <c r="S8427" s="4">
        <f>IFERROR((Table1[[#This Row],[Total Sales]]-Table1[[#This Row],[Operating Profit]])/Table1[[#This Row],[Units Sold]],0)</f>
        <v>17.700000000000003</v>
      </c>
      <c r="T8427" s="4" t="str">
        <f>IF(Table1[[#This Row],[Profit per unit]]&gt;$V$8,"Premium","Mass")</f>
        <v>Mass</v>
      </c>
      <c r="U8427" s="4"/>
    </row>
    <row r="8428" spans="2:21" ht="14.25" customHeight="1" x14ac:dyDescent="0.3">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c r="O8428" s="4" t="str">
        <f>TEXT(Table1[[#This Row],[Invoice Date]],"mmm")</f>
        <v>Oct</v>
      </c>
      <c r="P8428" s="4">
        <f>YEAR(Table1[[#This Row],[Invoice Date]])</f>
        <v>2021</v>
      </c>
      <c r="Q8428" s="4">
        <f>IFERROR(Table1[[#This Row],[Total Sales]]/Table1[[#This Row],[Units Sold]],4)</f>
        <v>23</v>
      </c>
      <c r="R8428" s="4">
        <f>IFERROR(Table1[[#This Row],[Operating Profit]]/Table1[[#This Row],[Units Sold]],0)</f>
        <v>9.66</v>
      </c>
      <c r="S8428" s="4">
        <f>IFERROR((Table1[[#This Row],[Total Sales]]-Table1[[#This Row],[Operating Profit]])/Table1[[#This Row],[Units Sold]],0)</f>
        <v>13.34</v>
      </c>
      <c r="T8428" s="4" t="str">
        <f>IF(Table1[[#This Row],[Profit per unit]]&gt;$V$8,"Premium","Mass")</f>
        <v>Mass</v>
      </c>
      <c r="U8428" s="4"/>
    </row>
    <row r="8429" spans="2:21" ht="14.25" customHeight="1" x14ac:dyDescent="0.3">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c r="O8429" s="4" t="str">
        <f>TEXT(Table1[[#This Row],[Invoice Date]],"mmm")</f>
        <v>Oct</v>
      </c>
      <c r="P8429" s="4">
        <f>YEAR(Table1[[#This Row],[Invoice Date]])</f>
        <v>2021</v>
      </c>
      <c r="Q8429" s="4">
        <f>IFERROR(Table1[[#This Row],[Total Sales]]/Table1[[#This Row],[Units Sold]],4)</f>
        <v>25</v>
      </c>
      <c r="R8429" s="4">
        <f>IFERROR(Table1[[#This Row],[Operating Profit]]/Table1[[#This Row],[Units Sold]],0)</f>
        <v>8.2499999999999982</v>
      </c>
      <c r="S8429" s="4">
        <f>IFERROR((Table1[[#This Row],[Total Sales]]-Table1[[#This Row],[Operating Profit]])/Table1[[#This Row],[Units Sold]],0)</f>
        <v>16.75</v>
      </c>
      <c r="T8429" s="4" t="str">
        <f>IF(Table1[[#This Row],[Profit per unit]]&gt;$V$8,"Premium","Mass")</f>
        <v>Mass</v>
      </c>
      <c r="U8429" s="4"/>
    </row>
    <row r="8430" spans="2:21" ht="14.25" customHeight="1" x14ac:dyDescent="0.3">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c r="O8430" s="4" t="str">
        <f>TEXT(Table1[[#This Row],[Invoice Date]],"mmm")</f>
        <v>Feb</v>
      </c>
      <c r="P8430" s="4">
        <f>YEAR(Table1[[#This Row],[Invoice Date]])</f>
        <v>2021</v>
      </c>
      <c r="Q8430" s="4">
        <f>IFERROR(Table1[[#This Row],[Total Sales]]/Table1[[#This Row],[Units Sold]],4)</f>
        <v>36</v>
      </c>
      <c r="R8430" s="4">
        <f>IFERROR(Table1[[#This Row],[Operating Profit]]/Table1[[#This Row],[Units Sold]],0)</f>
        <v>13.319999999999999</v>
      </c>
      <c r="S8430" s="4">
        <f>IFERROR((Table1[[#This Row],[Total Sales]]-Table1[[#This Row],[Operating Profit]])/Table1[[#This Row],[Units Sold]],0)</f>
        <v>22.68</v>
      </c>
      <c r="T8430" s="4" t="str">
        <f>IF(Table1[[#This Row],[Profit per unit]]&gt;$V$8,"Premium","Mass")</f>
        <v>Mass</v>
      </c>
      <c r="U8430" s="4"/>
    </row>
    <row r="8431" spans="2:21" ht="14.25" customHeight="1" x14ac:dyDescent="0.3">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c r="O8431" s="4" t="str">
        <f>TEXT(Table1[[#This Row],[Invoice Date]],"mmm")</f>
        <v>Feb</v>
      </c>
      <c r="P8431" s="4">
        <f>YEAR(Table1[[#This Row],[Invoice Date]])</f>
        <v>2021</v>
      </c>
      <c r="Q8431" s="4">
        <f>IFERROR(Table1[[#This Row],[Total Sales]]/Table1[[#This Row],[Units Sold]],4)</f>
        <v>44</v>
      </c>
      <c r="R8431" s="4">
        <f>IFERROR(Table1[[#This Row],[Operating Profit]]/Table1[[#This Row],[Units Sold]],0)</f>
        <v>10.56</v>
      </c>
      <c r="S8431" s="4">
        <f>IFERROR((Table1[[#This Row],[Total Sales]]-Table1[[#This Row],[Operating Profit]])/Table1[[#This Row],[Units Sold]],0)</f>
        <v>33.44</v>
      </c>
      <c r="T8431" s="4" t="str">
        <f>IF(Table1[[#This Row],[Profit per unit]]&gt;$V$8,"Premium","Mass")</f>
        <v>Mass</v>
      </c>
      <c r="U8431" s="4"/>
    </row>
    <row r="8432" spans="2:21" ht="14.25" customHeight="1" x14ac:dyDescent="0.3">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c r="O8432" s="4" t="str">
        <f>TEXT(Table1[[#This Row],[Invoice Date]],"mmm")</f>
        <v>Feb</v>
      </c>
      <c r="P8432" s="4">
        <f>YEAR(Table1[[#This Row],[Invoice Date]])</f>
        <v>2021</v>
      </c>
      <c r="Q8432" s="4">
        <f>IFERROR(Table1[[#This Row],[Total Sales]]/Table1[[#This Row],[Units Sold]],4)</f>
        <v>33</v>
      </c>
      <c r="R8432" s="4">
        <f>IFERROR(Table1[[#This Row],[Operating Profit]]/Table1[[#This Row],[Units Sold]],0)</f>
        <v>16.830000000000002</v>
      </c>
      <c r="S8432" s="4">
        <f>IFERROR((Table1[[#This Row],[Total Sales]]-Table1[[#This Row],[Operating Profit]])/Table1[[#This Row],[Units Sold]],0)</f>
        <v>16.169999999999998</v>
      </c>
      <c r="T8432" s="4" t="str">
        <f>IF(Table1[[#This Row],[Profit per unit]]&gt;$V$8,"Premium","Mass")</f>
        <v>Mass</v>
      </c>
      <c r="U8432" s="4"/>
    </row>
    <row r="8433" spans="2:21" ht="14.25" customHeight="1" x14ac:dyDescent="0.3">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c r="O8433" s="4" t="str">
        <f>TEXT(Table1[[#This Row],[Invoice Date]],"mmm")</f>
        <v>Mar</v>
      </c>
      <c r="P8433" s="4">
        <f>YEAR(Table1[[#This Row],[Invoice Date]])</f>
        <v>2021</v>
      </c>
      <c r="Q8433" s="4">
        <f>IFERROR(Table1[[#This Row],[Total Sales]]/Table1[[#This Row],[Units Sold]],4)</f>
        <v>35</v>
      </c>
      <c r="R8433" s="4">
        <f>IFERROR(Table1[[#This Row],[Operating Profit]]/Table1[[#This Row],[Units Sold]],0)</f>
        <v>11.899999999999999</v>
      </c>
      <c r="S8433" s="4">
        <f>IFERROR((Table1[[#This Row],[Total Sales]]-Table1[[#This Row],[Operating Profit]])/Table1[[#This Row],[Units Sold]],0)</f>
        <v>23.1</v>
      </c>
      <c r="T8433" s="4" t="str">
        <f>IF(Table1[[#This Row],[Profit per unit]]&gt;$V$8,"Premium","Mass")</f>
        <v>Mass</v>
      </c>
      <c r="U8433" s="4"/>
    </row>
    <row r="8434" spans="2:21" ht="14.25" customHeight="1" x14ac:dyDescent="0.3">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c r="O8434" s="4" t="str">
        <f>TEXT(Table1[[#This Row],[Invoice Date]],"mmm")</f>
        <v>Mar</v>
      </c>
      <c r="P8434" s="4">
        <f>YEAR(Table1[[#This Row],[Invoice Date]])</f>
        <v>2021</v>
      </c>
      <c r="Q8434" s="4">
        <f>IFERROR(Table1[[#This Row],[Total Sales]]/Table1[[#This Row],[Units Sold]],4)</f>
        <v>44</v>
      </c>
      <c r="R8434" s="4">
        <f>IFERROR(Table1[[#This Row],[Operating Profit]]/Table1[[#This Row],[Units Sold]],0)</f>
        <v>13.639999999999999</v>
      </c>
      <c r="S8434" s="4">
        <f>IFERROR((Table1[[#This Row],[Total Sales]]-Table1[[#This Row],[Operating Profit]])/Table1[[#This Row],[Units Sold]],0)</f>
        <v>30.360000000000003</v>
      </c>
      <c r="T8434" s="4" t="str">
        <f>IF(Table1[[#This Row],[Profit per unit]]&gt;$V$8,"Premium","Mass")</f>
        <v>Mass</v>
      </c>
      <c r="U8434" s="4"/>
    </row>
    <row r="8435" spans="2:21" ht="14.25" customHeight="1" x14ac:dyDescent="0.3">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c r="O8435" s="4" t="str">
        <f>TEXT(Table1[[#This Row],[Invoice Date]],"mmm")</f>
        <v>Mar</v>
      </c>
      <c r="P8435" s="4">
        <f>YEAR(Table1[[#This Row],[Invoice Date]])</f>
        <v>2021</v>
      </c>
      <c r="Q8435" s="4">
        <f>IFERROR(Table1[[#This Row],[Total Sales]]/Table1[[#This Row],[Units Sold]],4)</f>
        <v>47</v>
      </c>
      <c r="R8435" s="4">
        <f>IFERROR(Table1[[#This Row],[Operating Profit]]/Table1[[#This Row],[Units Sold]],0)</f>
        <v>15.040000000000001</v>
      </c>
      <c r="S8435" s="4">
        <f>IFERROR((Table1[[#This Row],[Total Sales]]-Table1[[#This Row],[Operating Profit]])/Table1[[#This Row],[Units Sold]],0)</f>
        <v>31.96</v>
      </c>
      <c r="T8435" s="4" t="str">
        <f>IF(Table1[[#This Row],[Profit per unit]]&gt;$V$8,"Premium","Mass")</f>
        <v>Mass</v>
      </c>
      <c r="U8435" s="4"/>
    </row>
    <row r="8436" spans="2:21" ht="14.25" customHeight="1" x14ac:dyDescent="0.3">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c r="O8436" s="4" t="str">
        <f>TEXT(Table1[[#This Row],[Invoice Date]],"mmm")</f>
        <v>Mar</v>
      </c>
      <c r="P8436" s="4">
        <f>YEAR(Table1[[#This Row],[Invoice Date]])</f>
        <v>2021</v>
      </c>
      <c r="Q8436" s="4">
        <f>IFERROR(Table1[[#This Row],[Total Sales]]/Table1[[#This Row],[Units Sold]],4)</f>
        <v>42</v>
      </c>
      <c r="R8436" s="4">
        <f>IFERROR(Table1[[#This Row],[Operating Profit]]/Table1[[#This Row],[Units Sold]],0)</f>
        <v>14.7</v>
      </c>
      <c r="S8436" s="4">
        <f>IFERROR((Table1[[#This Row],[Total Sales]]-Table1[[#This Row],[Operating Profit]])/Table1[[#This Row],[Units Sold]],0)</f>
        <v>27.299999999999997</v>
      </c>
      <c r="T8436" s="4" t="str">
        <f>IF(Table1[[#This Row],[Profit per unit]]&gt;$V$8,"Premium","Mass")</f>
        <v>Mass</v>
      </c>
      <c r="U8436" s="4"/>
    </row>
    <row r="8437" spans="2:21" ht="14.25" customHeight="1" x14ac:dyDescent="0.3">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c r="O8437" s="4" t="str">
        <f>TEXT(Table1[[#This Row],[Invoice Date]],"mmm")</f>
        <v>Mar</v>
      </c>
      <c r="P8437" s="4">
        <f>YEAR(Table1[[#This Row],[Invoice Date]])</f>
        <v>2021</v>
      </c>
      <c r="Q8437" s="4">
        <f>IFERROR(Table1[[#This Row],[Total Sales]]/Table1[[#This Row],[Units Sold]],4)</f>
        <v>44</v>
      </c>
      <c r="R8437" s="4">
        <f>IFERROR(Table1[[#This Row],[Operating Profit]]/Table1[[#This Row],[Units Sold]],0)</f>
        <v>11.44</v>
      </c>
      <c r="S8437" s="4">
        <f>IFERROR((Table1[[#This Row],[Total Sales]]-Table1[[#This Row],[Operating Profit]])/Table1[[#This Row],[Units Sold]],0)</f>
        <v>32.559999999999995</v>
      </c>
      <c r="T8437" s="4" t="str">
        <f>IF(Table1[[#This Row],[Profit per unit]]&gt;$V$8,"Premium","Mass")</f>
        <v>Mass</v>
      </c>
      <c r="U8437" s="4"/>
    </row>
    <row r="8438" spans="2:21" ht="14.25" customHeight="1" x14ac:dyDescent="0.3">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c r="O8438" s="4" t="str">
        <f>TEXT(Table1[[#This Row],[Invoice Date]],"mmm")</f>
        <v>Mar</v>
      </c>
      <c r="P8438" s="4">
        <f>YEAR(Table1[[#This Row],[Invoice Date]])</f>
        <v>2021</v>
      </c>
      <c r="Q8438" s="4">
        <f>IFERROR(Table1[[#This Row],[Total Sales]]/Table1[[#This Row],[Units Sold]],4)</f>
        <v>48</v>
      </c>
      <c r="R8438" s="4">
        <f>IFERROR(Table1[[#This Row],[Operating Profit]]/Table1[[#This Row],[Units Sold]],0)</f>
        <v>22.560000000000002</v>
      </c>
      <c r="S8438" s="4">
        <f>IFERROR((Table1[[#This Row],[Total Sales]]-Table1[[#This Row],[Operating Profit]])/Table1[[#This Row],[Units Sold]],0)</f>
        <v>25.439999999999998</v>
      </c>
      <c r="T8438" s="4" t="str">
        <f>IF(Table1[[#This Row],[Profit per unit]]&gt;$V$8,"Premium","Mass")</f>
        <v>Mass</v>
      </c>
      <c r="U8438" s="4"/>
    </row>
    <row r="8439" spans="2:21" ht="14.25" customHeight="1" x14ac:dyDescent="0.3">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c r="O8439" s="4" t="str">
        <f>TEXT(Table1[[#This Row],[Invoice Date]],"mmm")</f>
        <v>Apr</v>
      </c>
      <c r="P8439" s="4">
        <f>YEAR(Table1[[#This Row],[Invoice Date]])</f>
        <v>2021</v>
      </c>
      <c r="Q8439" s="4">
        <f>IFERROR(Table1[[#This Row],[Total Sales]]/Table1[[#This Row],[Units Sold]],4)</f>
        <v>47</v>
      </c>
      <c r="R8439" s="4">
        <f>IFERROR(Table1[[#This Row],[Operating Profit]]/Table1[[#This Row],[Units Sold]],0)</f>
        <v>16.919999999999998</v>
      </c>
      <c r="S8439" s="4">
        <f>IFERROR((Table1[[#This Row],[Total Sales]]-Table1[[#This Row],[Operating Profit]])/Table1[[#This Row],[Units Sold]],0)</f>
        <v>30.080000000000002</v>
      </c>
      <c r="T8439" s="4" t="str">
        <f>IF(Table1[[#This Row],[Profit per unit]]&gt;$V$8,"Premium","Mass")</f>
        <v>Mass</v>
      </c>
      <c r="U8439" s="4"/>
    </row>
    <row r="8440" spans="2:21" ht="14.25" customHeight="1" x14ac:dyDescent="0.3">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c r="O8440" s="4" t="str">
        <f>TEXT(Table1[[#This Row],[Invoice Date]],"mmm")</f>
        <v>Apr</v>
      </c>
      <c r="P8440" s="4">
        <f>YEAR(Table1[[#This Row],[Invoice Date]])</f>
        <v>2021</v>
      </c>
      <c r="Q8440" s="4">
        <f>IFERROR(Table1[[#This Row],[Total Sales]]/Table1[[#This Row],[Units Sold]],4)</f>
        <v>51</v>
      </c>
      <c r="R8440" s="4">
        <f>IFERROR(Table1[[#This Row],[Operating Profit]]/Table1[[#This Row],[Units Sold]],0)</f>
        <v>13.770000000000001</v>
      </c>
      <c r="S8440" s="4">
        <f>IFERROR((Table1[[#This Row],[Total Sales]]-Table1[[#This Row],[Operating Profit]])/Table1[[#This Row],[Units Sold]],0)</f>
        <v>37.229999999999997</v>
      </c>
      <c r="T8440" s="4" t="str">
        <f>IF(Table1[[#This Row],[Profit per unit]]&gt;$V$8,"Premium","Mass")</f>
        <v>Mass</v>
      </c>
      <c r="U8440" s="4"/>
    </row>
    <row r="8441" spans="2:21" ht="14.25" customHeight="1" x14ac:dyDescent="0.3">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c r="O8441" s="4" t="str">
        <f>TEXT(Table1[[#This Row],[Invoice Date]],"mmm")</f>
        <v>Apr</v>
      </c>
      <c r="P8441" s="4">
        <f>YEAR(Table1[[#This Row],[Invoice Date]])</f>
        <v>2021</v>
      </c>
      <c r="Q8441" s="4">
        <f>IFERROR(Table1[[#This Row],[Total Sales]]/Table1[[#This Row],[Units Sold]],4)</f>
        <v>49</v>
      </c>
      <c r="R8441" s="4">
        <f>IFERROR(Table1[[#This Row],[Operating Profit]]/Table1[[#This Row],[Units Sold]],0)</f>
        <v>16.66</v>
      </c>
      <c r="S8441" s="4">
        <f>IFERROR((Table1[[#This Row],[Total Sales]]-Table1[[#This Row],[Operating Profit]])/Table1[[#This Row],[Units Sold]],0)</f>
        <v>32.340000000000003</v>
      </c>
      <c r="T8441" s="4" t="str">
        <f>IF(Table1[[#This Row],[Profit per unit]]&gt;$V$8,"Premium","Mass")</f>
        <v>Mass</v>
      </c>
      <c r="U8441" s="4"/>
    </row>
    <row r="8442" spans="2:21" ht="14.25" customHeight="1" x14ac:dyDescent="0.3">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c r="O8442" s="4" t="str">
        <f>TEXT(Table1[[#This Row],[Invoice Date]],"mmm")</f>
        <v>Apr</v>
      </c>
      <c r="P8442" s="4">
        <f>YEAR(Table1[[#This Row],[Invoice Date]])</f>
        <v>2021</v>
      </c>
      <c r="Q8442" s="4">
        <f>IFERROR(Table1[[#This Row],[Total Sales]]/Table1[[#This Row],[Units Sold]],4)</f>
        <v>41</v>
      </c>
      <c r="R8442" s="4">
        <f>IFERROR(Table1[[#This Row],[Operating Profit]]/Table1[[#This Row],[Units Sold]],0)</f>
        <v>14.35</v>
      </c>
      <c r="S8442" s="4">
        <f>IFERROR((Table1[[#This Row],[Total Sales]]-Table1[[#This Row],[Operating Profit]])/Table1[[#This Row],[Units Sold]],0)</f>
        <v>26.65</v>
      </c>
      <c r="T8442" s="4" t="str">
        <f>IF(Table1[[#This Row],[Profit per unit]]&gt;$V$8,"Premium","Mass")</f>
        <v>Mass</v>
      </c>
      <c r="U8442" s="4"/>
    </row>
    <row r="8443" spans="2:21" ht="14.25" customHeight="1" x14ac:dyDescent="0.3">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c r="O8443" s="4" t="str">
        <f>TEXT(Table1[[#This Row],[Invoice Date]],"mmm")</f>
        <v>Apr</v>
      </c>
      <c r="P8443" s="4">
        <f>YEAR(Table1[[#This Row],[Invoice Date]])</f>
        <v>2021</v>
      </c>
      <c r="Q8443" s="4">
        <f>IFERROR(Table1[[#This Row],[Total Sales]]/Table1[[#This Row],[Units Sold]],4)</f>
        <v>47</v>
      </c>
      <c r="R8443" s="4">
        <f>IFERROR(Table1[[#This Row],[Operating Profit]]/Table1[[#This Row],[Units Sold]],0)</f>
        <v>10.34</v>
      </c>
      <c r="S8443" s="4">
        <f>IFERROR((Table1[[#This Row],[Total Sales]]-Table1[[#This Row],[Operating Profit]])/Table1[[#This Row],[Units Sold]],0)</f>
        <v>36.659999999999997</v>
      </c>
      <c r="T8443" s="4" t="str">
        <f>IF(Table1[[#This Row],[Profit per unit]]&gt;$V$8,"Premium","Mass")</f>
        <v>Mass</v>
      </c>
      <c r="U8443" s="4"/>
    </row>
    <row r="8444" spans="2:21" ht="14.25" customHeight="1" x14ac:dyDescent="0.3">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c r="O8444" s="4" t="str">
        <f>TEXT(Table1[[#This Row],[Invoice Date]],"mmm")</f>
        <v>Apr</v>
      </c>
      <c r="P8444" s="4">
        <f>YEAR(Table1[[#This Row],[Invoice Date]])</f>
        <v>2021</v>
      </c>
      <c r="Q8444" s="4">
        <f>IFERROR(Table1[[#This Row],[Total Sales]]/Table1[[#This Row],[Units Sold]],4)</f>
        <v>57</v>
      </c>
      <c r="R8444" s="4">
        <f>IFERROR(Table1[[#This Row],[Operating Profit]]/Table1[[#This Row],[Units Sold]],0)</f>
        <v>28.5</v>
      </c>
      <c r="S8444" s="4">
        <f>IFERROR((Table1[[#This Row],[Total Sales]]-Table1[[#This Row],[Operating Profit]])/Table1[[#This Row],[Units Sold]],0)</f>
        <v>28.5</v>
      </c>
      <c r="T8444" s="4" t="str">
        <f>IF(Table1[[#This Row],[Profit per unit]]&gt;$V$8,"Premium","Mass")</f>
        <v>Mass</v>
      </c>
      <c r="U8444" s="4"/>
    </row>
    <row r="8445" spans="2:21" ht="14.25" customHeight="1" x14ac:dyDescent="0.3">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c r="O8445" s="4" t="str">
        <f>TEXT(Table1[[#This Row],[Invoice Date]],"mmm")</f>
        <v>May</v>
      </c>
      <c r="P8445" s="4">
        <f>YEAR(Table1[[#This Row],[Invoice Date]])</f>
        <v>2021</v>
      </c>
      <c r="Q8445" s="4">
        <f>IFERROR(Table1[[#This Row],[Total Sales]]/Table1[[#This Row],[Units Sold]],4)</f>
        <v>44</v>
      </c>
      <c r="R8445" s="4">
        <f>IFERROR(Table1[[#This Row],[Operating Profit]]/Table1[[#This Row],[Units Sold]],0)</f>
        <v>14.519999999999998</v>
      </c>
      <c r="S8445" s="4">
        <f>IFERROR((Table1[[#This Row],[Total Sales]]-Table1[[#This Row],[Operating Profit]])/Table1[[#This Row],[Units Sold]],0)</f>
        <v>29.480000000000004</v>
      </c>
      <c r="T8445" s="4" t="str">
        <f>IF(Table1[[#This Row],[Profit per unit]]&gt;$V$8,"Premium","Mass")</f>
        <v>Mass</v>
      </c>
      <c r="U8445" s="4"/>
    </row>
    <row r="8446" spans="2:21" ht="14.25" customHeight="1" x14ac:dyDescent="0.3">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c r="O8446" s="4" t="str">
        <f>TEXT(Table1[[#This Row],[Invoice Date]],"mmm")</f>
        <v>May</v>
      </c>
      <c r="P8446" s="4">
        <f>YEAR(Table1[[#This Row],[Invoice Date]])</f>
        <v>2021</v>
      </c>
      <c r="Q8446" s="4">
        <f>IFERROR(Table1[[#This Row],[Total Sales]]/Table1[[#This Row],[Units Sold]],4)</f>
        <v>46</v>
      </c>
      <c r="R8446" s="4">
        <f>IFERROR(Table1[[#This Row],[Operating Profit]]/Table1[[#This Row],[Units Sold]],0)</f>
        <v>12.88</v>
      </c>
      <c r="S8446" s="4">
        <f>IFERROR((Table1[[#This Row],[Total Sales]]-Table1[[#This Row],[Operating Profit]])/Table1[[#This Row],[Units Sold]],0)</f>
        <v>33.120000000000005</v>
      </c>
      <c r="T8446" s="4" t="str">
        <f>IF(Table1[[#This Row],[Profit per unit]]&gt;$V$8,"Premium","Mass")</f>
        <v>Mass</v>
      </c>
      <c r="U8446" s="4"/>
    </row>
    <row r="8447" spans="2:21" ht="14.25" customHeight="1" x14ac:dyDescent="0.3">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c r="O8447" s="4" t="str">
        <f>TEXT(Table1[[#This Row],[Invoice Date]],"mmm")</f>
        <v>May</v>
      </c>
      <c r="P8447" s="4">
        <f>YEAR(Table1[[#This Row],[Invoice Date]])</f>
        <v>2021</v>
      </c>
      <c r="Q8447" s="4">
        <f>IFERROR(Table1[[#This Row],[Total Sales]]/Table1[[#This Row],[Units Sold]],4)</f>
        <v>46</v>
      </c>
      <c r="R8447" s="4">
        <f>IFERROR(Table1[[#This Row],[Operating Profit]]/Table1[[#This Row],[Units Sold]],0)</f>
        <v>16.560000000000002</v>
      </c>
      <c r="S8447" s="4">
        <f>IFERROR((Table1[[#This Row],[Total Sales]]-Table1[[#This Row],[Operating Profit]])/Table1[[#This Row],[Units Sold]],0)</f>
        <v>29.439999999999998</v>
      </c>
      <c r="T8447" s="4" t="str">
        <f>IF(Table1[[#This Row],[Profit per unit]]&gt;$V$8,"Premium","Mass")</f>
        <v>Mass</v>
      </c>
      <c r="U8447" s="4"/>
    </row>
    <row r="8448" spans="2:21" ht="14.25" customHeight="1" x14ac:dyDescent="0.3">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c r="O8448" s="4" t="str">
        <f>TEXT(Table1[[#This Row],[Invoice Date]],"mmm")</f>
        <v>May</v>
      </c>
      <c r="P8448" s="4">
        <f>YEAR(Table1[[#This Row],[Invoice Date]])</f>
        <v>2021</v>
      </c>
      <c r="Q8448" s="4">
        <f>IFERROR(Table1[[#This Row],[Total Sales]]/Table1[[#This Row],[Units Sold]],4)</f>
        <v>39</v>
      </c>
      <c r="R8448" s="4">
        <f>IFERROR(Table1[[#This Row],[Operating Profit]]/Table1[[#This Row],[Units Sold]],0)</f>
        <v>13.26</v>
      </c>
      <c r="S8448" s="4">
        <f>IFERROR((Table1[[#This Row],[Total Sales]]-Table1[[#This Row],[Operating Profit]])/Table1[[#This Row],[Units Sold]],0)</f>
        <v>25.740000000000002</v>
      </c>
      <c r="T8448" s="4" t="str">
        <f>IF(Table1[[#This Row],[Profit per unit]]&gt;$V$8,"Premium","Mass")</f>
        <v>Mass</v>
      </c>
      <c r="U8448" s="4"/>
    </row>
    <row r="8449" spans="2:21" ht="14.25" customHeight="1" x14ac:dyDescent="0.3">
      <c r="B8449" s="4" t="s">
        <v>25</v>
      </c>
      <c r="C8449" s="4">
        <v>1128299</v>
      </c>
      <c r="D8449" s="5">
        <v>44334</v>
      </c>
      <c r="E8449" s="4" t="s">
        <v>48</v>
      </c>
      <c r="F8449" s="4" t="s">
        <v>49</v>
      </c>
      <c r="G8449" s="4" t="s">
        <v>68</v>
      </c>
      <c r="H8449" s="6" t="s">
        <v>22</v>
      </c>
      <c r="I8449" s="7">
        <v>42</v>
      </c>
      <c r="J8449" s="8">
        <v>68</v>
      </c>
      <c r="K8449" s="9">
        <v>2856</v>
      </c>
      <c r="L8449" s="9">
        <v>714</v>
      </c>
      <c r="M8449" s="10">
        <v>0.25</v>
      </c>
      <c r="N8449" s="4" t="s">
        <v>24</v>
      </c>
      <c r="O8449" s="4" t="str">
        <f>TEXT(Table1[[#This Row],[Invoice Date]],"mmm")</f>
        <v>May</v>
      </c>
      <c r="P8449" s="4">
        <f>YEAR(Table1[[#This Row],[Invoice Date]])</f>
        <v>2021</v>
      </c>
      <c r="Q8449" s="4">
        <f>IFERROR(Table1[[#This Row],[Total Sales]]/Table1[[#This Row],[Units Sold]],4)</f>
        <v>42</v>
      </c>
      <c r="R8449" s="4">
        <f>IFERROR(Table1[[#This Row],[Operating Profit]]/Table1[[#This Row],[Units Sold]],0)</f>
        <v>10.5</v>
      </c>
      <c r="S8449" s="4">
        <f>IFERROR((Table1[[#This Row],[Total Sales]]-Table1[[#This Row],[Operating Profit]])/Table1[[#This Row],[Units Sold]],0)</f>
        <v>31.5</v>
      </c>
      <c r="T8449" s="4" t="str">
        <f>IF(Table1[[#This Row],[Profit per unit]]&gt;$V$8,"Premium","Mass")</f>
        <v>Mass</v>
      </c>
      <c r="U8449" s="4"/>
    </row>
    <row r="8450" spans="2:21" ht="14.25" customHeight="1" x14ac:dyDescent="0.3">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c r="O8450" s="4" t="str">
        <f>TEXT(Table1[[#This Row],[Invoice Date]],"mmm")</f>
        <v>May</v>
      </c>
      <c r="P8450" s="4">
        <f>YEAR(Table1[[#This Row],[Invoice Date]])</f>
        <v>2021</v>
      </c>
      <c r="Q8450" s="4">
        <f>IFERROR(Table1[[#This Row],[Total Sales]]/Table1[[#This Row],[Units Sold]],4)</f>
        <v>48</v>
      </c>
      <c r="R8450" s="4">
        <f>IFERROR(Table1[[#This Row],[Operating Profit]]/Table1[[#This Row],[Units Sold]],0)</f>
        <v>22.560000000000002</v>
      </c>
      <c r="S8450" s="4">
        <f>IFERROR((Table1[[#This Row],[Total Sales]]-Table1[[#This Row],[Operating Profit]])/Table1[[#This Row],[Units Sold]],0)</f>
        <v>25.439999999999998</v>
      </c>
      <c r="T8450" s="4" t="str">
        <f>IF(Table1[[#This Row],[Profit per unit]]&gt;$V$8,"Premium","Mass")</f>
        <v>Mass</v>
      </c>
      <c r="U8450" s="4"/>
    </row>
    <row r="8451" spans="2:21" ht="14.25" customHeight="1" x14ac:dyDescent="0.3">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c r="O8451" s="4" t="str">
        <f>TEXT(Table1[[#This Row],[Invoice Date]],"mmm")</f>
        <v>Jun</v>
      </c>
      <c r="P8451" s="4">
        <f>YEAR(Table1[[#This Row],[Invoice Date]])</f>
        <v>2021</v>
      </c>
      <c r="Q8451" s="4">
        <f>IFERROR(Table1[[#This Row],[Total Sales]]/Table1[[#This Row],[Units Sold]],4)</f>
        <v>50</v>
      </c>
      <c r="R8451" s="4">
        <f>IFERROR(Table1[[#This Row],[Operating Profit]]/Table1[[#This Row],[Units Sold]],0)</f>
        <v>16</v>
      </c>
      <c r="S8451" s="4">
        <f>IFERROR((Table1[[#This Row],[Total Sales]]-Table1[[#This Row],[Operating Profit]])/Table1[[#This Row],[Units Sold]],0)</f>
        <v>34</v>
      </c>
      <c r="T8451" s="4" t="str">
        <f>IF(Table1[[#This Row],[Profit per unit]]&gt;$V$8,"Premium","Mass")</f>
        <v>Mass</v>
      </c>
      <c r="U8451" s="4"/>
    </row>
    <row r="8452" spans="2:21" ht="14.25" customHeight="1" x14ac:dyDescent="0.3">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c r="O8452" s="4" t="str">
        <f>TEXT(Table1[[#This Row],[Invoice Date]],"mmm")</f>
        <v>Jun</v>
      </c>
      <c r="P8452" s="4">
        <f>YEAR(Table1[[#This Row],[Invoice Date]])</f>
        <v>2021</v>
      </c>
      <c r="Q8452" s="4">
        <f>IFERROR(Table1[[#This Row],[Total Sales]]/Table1[[#This Row],[Units Sold]],4)</f>
        <v>53</v>
      </c>
      <c r="R8452" s="4">
        <f>IFERROR(Table1[[#This Row],[Operating Profit]]/Table1[[#This Row],[Units Sold]],0)</f>
        <v>15.37</v>
      </c>
      <c r="S8452" s="4">
        <f>IFERROR((Table1[[#This Row],[Total Sales]]-Table1[[#This Row],[Operating Profit]])/Table1[[#This Row],[Units Sold]],0)</f>
        <v>37.630000000000003</v>
      </c>
      <c r="T8452" s="4" t="str">
        <f>IF(Table1[[#This Row],[Profit per unit]]&gt;$V$8,"Premium","Mass")</f>
        <v>Mass</v>
      </c>
      <c r="U8452" s="4"/>
    </row>
    <row r="8453" spans="2:21" ht="14.25" customHeight="1" x14ac:dyDescent="0.3">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c r="O8453" s="4" t="str">
        <f>TEXT(Table1[[#This Row],[Invoice Date]],"mmm")</f>
        <v>Jun</v>
      </c>
      <c r="P8453" s="4">
        <f>YEAR(Table1[[#This Row],[Invoice Date]])</f>
        <v>2021</v>
      </c>
      <c r="Q8453" s="4">
        <f>IFERROR(Table1[[#This Row],[Total Sales]]/Table1[[#This Row],[Units Sold]],4)</f>
        <v>60</v>
      </c>
      <c r="R8453" s="4">
        <f>IFERROR(Table1[[#This Row],[Operating Profit]]/Table1[[#This Row],[Units Sold]],0)</f>
        <v>19.799999999999997</v>
      </c>
      <c r="S8453" s="4">
        <f>IFERROR((Table1[[#This Row],[Total Sales]]-Table1[[#This Row],[Operating Profit]])/Table1[[#This Row],[Units Sold]],0)</f>
        <v>40.200000000000003</v>
      </c>
      <c r="T8453" s="4" t="str">
        <f>IF(Table1[[#This Row],[Profit per unit]]&gt;$V$8,"Premium","Mass")</f>
        <v>Mass</v>
      </c>
      <c r="U8453" s="4"/>
    </row>
    <row r="8454" spans="2:21" ht="14.25" customHeight="1" x14ac:dyDescent="0.3">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c r="O8454" s="4" t="str">
        <f>TEXT(Table1[[#This Row],[Invoice Date]],"mmm")</f>
        <v>Jun</v>
      </c>
      <c r="P8454" s="4">
        <f>YEAR(Table1[[#This Row],[Invoice Date]])</f>
        <v>2021</v>
      </c>
      <c r="Q8454" s="4">
        <f>IFERROR(Table1[[#This Row],[Total Sales]]/Table1[[#This Row],[Units Sold]],4)</f>
        <v>66</v>
      </c>
      <c r="R8454" s="4">
        <f>IFERROR(Table1[[#This Row],[Operating Profit]]/Table1[[#This Row],[Units Sold]],0)</f>
        <v>24.419999999999998</v>
      </c>
      <c r="S8454" s="4">
        <f>IFERROR((Table1[[#This Row],[Total Sales]]-Table1[[#This Row],[Operating Profit]])/Table1[[#This Row],[Units Sold]],0)</f>
        <v>41.58</v>
      </c>
      <c r="T8454" s="4" t="str">
        <f>IF(Table1[[#This Row],[Profit per unit]]&gt;$V$8,"Premium","Mass")</f>
        <v>Mass</v>
      </c>
      <c r="U8454" s="4"/>
    </row>
    <row r="8455" spans="2:21" ht="14.25" customHeight="1" x14ac:dyDescent="0.3">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c r="O8455" s="4" t="str">
        <f>TEXT(Table1[[#This Row],[Invoice Date]],"mmm")</f>
        <v>Jun</v>
      </c>
      <c r="P8455" s="4">
        <f>YEAR(Table1[[#This Row],[Invoice Date]])</f>
        <v>2021</v>
      </c>
      <c r="Q8455" s="4">
        <f>IFERROR(Table1[[#This Row],[Total Sales]]/Table1[[#This Row],[Units Sold]],4)</f>
        <v>71</v>
      </c>
      <c r="R8455" s="4">
        <f>IFERROR(Table1[[#This Row],[Operating Profit]]/Table1[[#This Row],[Units Sold]],0)</f>
        <v>15.620000000000001</v>
      </c>
      <c r="S8455" s="4">
        <f>IFERROR((Table1[[#This Row],[Total Sales]]-Table1[[#This Row],[Operating Profit]])/Table1[[#This Row],[Units Sold]],0)</f>
        <v>55.379999999999995</v>
      </c>
      <c r="T8455" s="4" t="str">
        <f>IF(Table1[[#This Row],[Profit per unit]]&gt;$V$8,"Premium","Mass")</f>
        <v>Mass</v>
      </c>
      <c r="U8455" s="4"/>
    </row>
    <row r="8456" spans="2:21" ht="14.25" customHeight="1" x14ac:dyDescent="0.3">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c r="O8456" s="4" t="str">
        <f>TEXT(Table1[[#This Row],[Invoice Date]],"mmm")</f>
        <v>Jun</v>
      </c>
      <c r="P8456" s="4">
        <f>YEAR(Table1[[#This Row],[Invoice Date]])</f>
        <v>2021</v>
      </c>
      <c r="Q8456" s="4">
        <f>IFERROR(Table1[[#This Row],[Total Sales]]/Table1[[#This Row],[Units Sold]],4)</f>
        <v>74</v>
      </c>
      <c r="R8456" s="4">
        <f>IFERROR(Table1[[#This Row],[Operating Profit]]/Table1[[#This Row],[Units Sold]],0)</f>
        <v>34.78</v>
      </c>
      <c r="S8456" s="4">
        <f>IFERROR((Table1[[#This Row],[Total Sales]]-Table1[[#This Row],[Operating Profit]])/Table1[[#This Row],[Units Sold]],0)</f>
        <v>39.22</v>
      </c>
      <c r="T8456" s="4" t="str">
        <f>IF(Table1[[#This Row],[Profit per unit]]&gt;$V$8,"Premium","Mass")</f>
        <v>Mass</v>
      </c>
      <c r="U8456" s="4"/>
    </row>
    <row r="8457" spans="2:21" ht="14.25" customHeight="1" x14ac:dyDescent="0.3">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c r="O8457" s="4" t="str">
        <f>TEXT(Table1[[#This Row],[Invoice Date]],"mmm")</f>
        <v>Jul</v>
      </c>
      <c r="P8457" s="4">
        <f>YEAR(Table1[[#This Row],[Invoice Date]])</f>
        <v>2021</v>
      </c>
      <c r="Q8457" s="4">
        <f>IFERROR(Table1[[#This Row],[Total Sales]]/Table1[[#This Row],[Units Sold]],4)</f>
        <v>68</v>
      </c>
      <c r="R8457" s="4">
        <f>IFERROR(Table1[[#This Row],[Operating Profit]]/Table1[[#This Row],[Units Sold]],0)</f>
        <v>25.16</v>
      </c>
      <c r="S8457" s="4">
        <f>IFERROR((Table1[[#This Row],[Total Sales]]-Table1[[#This Row],[Operating Profit]])/Table1[[#This Row],[Units Sold]],0)</f>
        <v>42.839999999999996</v>
      </c>
      <c r="T8457" s="4" t="str">
        <f>IF(Table1[[#This Row],[Profit per unit]]&gt;$V$8,"Premium","Mass")</f>
        <v>Mass</v>
      </c>
      <c r="U8457" s="4"/>
    </row>
    <row r="8458" spans="2:21" ht="14.25" customHeight="1" x14ac:dyDescent="0.3">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c r="O8458" s="4" t="str">
        <f>TEXT(Table1[[#This Row],[Invoice Date]],"mmm")</f>
        <v>Jul</v>
      </c>
      <c r="P8458" s="4">
        <f>YEAR(Table1[[#This Row],[Invoice Date]])</f>
        <v>2021</v>
      </c>
      <c r="Q8458" s="4">
        <f>IFERROR(Table1[[#This Row],[Total Sales]]/Table1[[#This Row],[Units Sold]],4)</f>
        <v>74</v>
      </c>
      <c r="R8458" s="4">
        <f>IFERROR(Table1[[#This Row],[Operating Profit]]/Table1[[#This Row],[Units Sold]],0)</f>
        <v>20.720000000000002</v>
      </c>
      <c r="S8458" s="4">
        <f>IFERROR((Table1[[#This Row],[Total Sales]]-Table1[[#This Row],[Operating Profit]])/Table1[[#This Row],[Units Sold]],0)</f>
        <v>53.28</v>
      </c>
      <c r="T8458" s="4" t="str">
        <f>IF(Table1[[#This Row],[Profit per unit]]&gt;$V$8,"Premium","Mass")</f>
        <v>Mass</v>
      </c>
      <c r="U8458" s="4"/>
    </row>
    <row r="8459" spans="2:21" ht="14.25" customHeight="1" x14ac:dyDescent="0.3">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c r="O8459" s="4" t="str">
        <f>TEXT(Table1[[#This Row],[Invoice Date]],"mmm")</f>
        <v>Jul</v>
      </c>
      <c r="P8459" s="4">
        <f>YEAR(Table1[[#This Row],[Invoice Date]])</f>
        <v>2021</v>
      </c>
      <c r="Q8459" s="4">
        <f>IFERROR(Table1[[#This Row],[Total Sales]]/Table1[[#This Row],[Units Sold]],4)</f>
        <v>72</v>
      </c>
      <c r="R8459" s="4">
        <f>IFERROR(Table1[[#This Row],[Operating Profit]]/Table1[[#This Row],[Units Sold]],0)</f>
        <v>24.48</v>
      </c>
      <c r="S8459" s="4">
        <f>IFERROR((Table1[[#This Row],[Total Sales]]-Table1[[#This Row],[Operating Profit]])/Table1[[#This Row],[Units Sold]],0)</f>
        <v>47.52</v>
      </c>
      <c r="T8459" s="4" t="str">
        <f>IF(Table1[[#This Row],[Profit per unit]]&gt;$V$8,"Premium","Mass")</f>
        <v>Mass</v>
      </c>
      <c r="U8459" s="4"/>
    </row>
    <row r="8460" spans="2:21" ht="14.25" customHeight="1" x14ac:dyDescent="0.3">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c r="O8460" s="4" t="str">
        <f>TEXT(Table1[[#This Row],[Invoice Date]],"mmm")</f>
        <v>Jul</v>
      </c>
      <c r="P8460" s="4">
        <f>YEAR(Table1[[#This Row],[Invoice Date]])</f>
        <v>2021</v>
      </c>
      <c r="Q8460" s="4">
        <f>IFERROR(Table1[[#This Row],[Total Sales]]/Table1[[#This Row],[Units Sold]],4)</f>
        <v>59</v>
      </c>
      <c r="R8460" s="4">
        <f>IFERROR(Table1[[#This Row],[Operating Profit]]/Table1[[#This Row],[Units Sold]],0)</f>
        <v>19.47</v>
      </c>
      <c r="S8460" s="4">
        <f>IFERROR((Table1[[#This Row],[Total Sales]]-Table1[[#This Row],[Operating Profit]])/Table1[[#This Row],[Units Sold]],0)</f>
        <v>39.53</v>
      </c>
      <c r="T8460" s="4" t="str">
        <f>IF(Table1[[#This Row],[Profit per unit]]&gt;$V$8,"Premium","Mass")</f>
        <v>Mass</v>
      </c>
      <c r="U8460" s="4"/>
    </row>
    <row r="8461" spans="2:21" ht="14.25" customHeight="1" x14ac:dyDescent="0.3">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c r="O8461" s="4" t="str">
        <f>TEXT(Table1[[#This Row],[Invoice Date]],"mmm")</f>
        <v>Jul</v>
      </c>
      <c r="P8461" s="4">
        <f>YEAR(Table1[[#This Row],[Invoice Date]])</f>
        <v>2021</v>
      </c>
      <c r="Q8461" s="4">
        <f>IFERROR(Table1[[#This Row],[Total Sales]]/Table1[[#This Row],[Units Sold]],4)</f>
        <v>68</v>
      </c>
      <c r="R8461" s="4">
        <f>IFERROR(Table1[[#This Row],[Operating Profit]]/Table1[[#This Row],[Units Sold]],0)</f>
        <v>14.959999999999999</v>
      </c>
      <c r="S8461" s="4">
        <f>IFERROR((Table1[[#This Row],[Total Sales]]-Table1[[#This Row],[Operating Profit]])/Table1[[#This Row],[Units Sold]],0)</f>
        <v>53.04</v>
      </c>
      <c r="T8461" s="4" t="str">
        <f>IF(Table1[[#This Row],[Profit per unit]]&gt;$V$8,"Premium","Mass")</f>
        <v>Mass</v>
      </c>
      <c r="U8461" s="4"/>
    </row>
    <row r="8462" spans="2:21" ht="14.25" customHeight="1" x14ac:dyDescent="0.3">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c r="O8462" s="4" t="str">
        <f>TEXT(Table1[[#This Row],[Invoice Date]],"mmm")</f>
        <v>Jul</v>
      </c>
      <c r="P8462" s="4">
        <f>YEAR(Table1[[#This Row],[Invoice Date]])</f>
        <v>2021</v>
      </c>
      <c r="Q8462" s="4">
        <f>IFERROR(Table1[[#This Row],[Total Sales]]/Table1[[#This Row],[Units Sold]],4)</f>
        <v>75</v>
      </c>
      <c r="R8462" s="4">
        <f>IFERROR(Table1[[#This Row],[Operating Profit]]/Table1[[#This Row],[Units Sold]],0)</f>
        <v>35.25</v>
      </c>
      <c r="S8462" s="4">
        <f>IFERROR((Table1[[#This Row],[Total Sales]]-Table1[[#This Row],[Operating Profit]])/Table1[[#This Row],[Units Sold]],0)</f>
        <v>39.75</v>
      </c>
      <c r="T8462" s="4" t="str">
        <f>IF(Table1[[#This Row],[Profit per unit]]&gt;$V$8,"Premium","Mass")</f>
        <v>Mass</v>
      </c>
      <c r="U8462" s="4"/>
    </row>
    <row r="8463" spans="2:21" ht="14.25" customHeight="1" x14ac:dyDescent="0.3">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c r="O8463" s="4" t="str">
        <f>TEXT(Table1[[#This Row],[Invoice Date]],"mmm")</f>
        <v>Aug</v>
      </c>
      <c r="P8463" s="4">
        <f>YEAR(Table1[[#This Row],[Invoice Date]])</f>
        <v>2021</v>
      </c>
      <c r="Q8463" s="4">
        <f>IFERROR(Table1[[#This Row],[Total Sales]]/Table1[[#This Row],[Units Sold]],4)</f>
        <v>68</v>
      </c>
      <c r="R8463" s="4">
        <f>IFERROR(Table1[[#This Row],[Operating Profit]]/Table1[[#This Row],[Units Sold]],0)</f>
        <v>24.479999999999997</v>
      </c>
      <c r="S8463" s="4">
        <f>IFERROR((Table1[[#This Row],[Total Sales]]-Table1[[#This Row],[Operating Profit]])/Table1[[#This Row],[Units Sold]],0)</f>
        <v>43.52</v>
      </c>
      <c r="T8463" s="4" t="str">
        <f>IF(Table1[[#This Row],[Profit per unit]]&gt;$V$8,"Premium","Mass")</f>
        <v>Mass</v>
      </c>
      <c r="U8463" s="4"/>
    </row>
    <row r="8464" spans="2:21" ht="14.25" customHeight="1" x14ac:dyDescent="0.3">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c r="O8464" s="4" t="str">
        <f>TEXT(Table1[[#This Row],[Invoice Date]],"mmm")</f>
        <v>Aug</v>
      </c>
      <c r="P8464" s="4">
        <f>YEAR(Table1[[#This Row],[Invoice Date]])</f>
        <v>2021</v>
      </c>
      <c r="Q8464" s="4">
        <f>IFERROR(Table1[[#This Row],[Total Sales]]/Table1[[#This Row],[Units Sold]],4)</f>
        <v>60</v>
      </c>
      <c r="R8464" s="4">
        <f>IFERROR(Table1[[#This Row],[Operating Profit]]/Table1[[#This Row],[Units Sold]],0)</f>
        <v>16.200000000000003</v>
      </c>
      <c r="S8464" s="4">
        <f>IFERROR((Table1[[#This Row],[Total Sales]]-Table1[[#This Row],[Operating Profit]])/Table1[[#This Row],[Units Sold]],0)</f>
        <v>43.8</v>
      </c>
      <c r="T8464" s="4" t="str">
        <f>IF(Table1[[#This Row],[Profit per unit]]&gt;$V$8,"Premium","Mass")</f>
        <v>Mass</v>
      </c>
      <c r="U8464" s="4"/>
    </row>
    <row r="8465" spans="2:21" ht="14.25" customHeight="1" x14ac:dyDescent="0.3">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c r="O8465" s="4" t="str">
        <f>TEXT(Table1[[#This Row],[Invoice Date]],"mmm")</f>
        <v>Aug</v>
      </c>
      <c r="P8465" s="4">
        <f>YEAR(Table1[[#This Row],[Invoice Date]])</f>
        <v>2021</v>
      </c>
      <c r="Q8465" s="4">
        <f>IFERROR(Table1[[#This Row],[Total Sales]]/Table1[[#This Row],[Units Sold]],4)</f>
        <v>62</v>
      </c>
      <c r="R8465" s="4">
        <f>IFERROR(Table1[[#This Row],[Operating Profit]]/Table1[[#This Row],[Units Sold]],0)</f>
        <v>20.459999999999997</v>
      </c>
      <c r="S8465" s="4">
        <f>IFERROR((Table1[[#This Row],[Total Sales]]-Table1[[#This Row],[Operating Profit]])/Table1[[#This Row],[Units Sold]],0)</f>
        <v>41.540000000000006</v>
      </c>
      <c r="T8465" s="4" t="str">
        <f>IF(Table1[[#This Row],[Profit per unit]]&gt;$V$8,"Premium","Mass")</f>
        <v>Mass</v>
      </c>
      <c r="U8465" s="4"/>
    </row>
    <row r="8466" spans="2:21" ht="14.25" customHeight="1" x14ac:dyDescent="0.3">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c r="O8466" s="4" t="str">
        <f>TEXT(Table1[[#This Row],[Invoice Date]],"mmm")</f>
        <v>Aug</v>
      </c>
      <c r="P8466" s="4">
        <f>YEAR(Table1[[#This Row],[Invoice Date]])</f>
        <v>2021</v>
      </c>
      <c r="Q8466" s="4">
        <f>IFERROR(Table1[[#This Row],[Total Sales]]/Table1[[#This Row],[Units Sold]],4)</f>
        <v>64</v>
      </c>
      <c r="R8466" s="4">
        <f>IFERROR(Table1[[#This Row],[Operating Profit]]/Table1[[#This Row],[Units Sold]],0)</f>
        <v>21.119999999999997</v>
      </c>
      <c r="S8466" s="4">
        <f>IFERROR((Table1[[#This Row],[Total Sales]]-Table1[[#This Row],[Operating Profit]])/Table1[[#This Row],[Units Sold]],0)</f>
        <v>42.88</v>
      </c>
      <c r="T8466" s="4" t="str">
        <f>IF(Table1[[#This Row],[Profit per unit]]&gt;$V$8,"Premium","Mass")</f>
        <v>Mass</v>
      </c>
      <c r="U8466" s="4"/>
    </row>
    <row r="8467" spans="2:21" ht="14.25" customHeight="1" x14ac:dyDescent="0.3">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c r="O8467" s="4" t="str">
        <f>TEXT(Table1[[#This Row],[Invoice Date]],"mmm")</f>
        <v>Aug</v>
      </c>
      <c r="P8467" s="4">
        <f>YEAR(Table1[[#This Row],[Invoice Date]])</f>
        <v>2021</v>
      </c>
      <c r="Q8467" s="4">
        <f>IFERROR(Table1[[#This Row],[Total Sales]]/Table1[[#This Row],[Units Sold]],4)</f>
        <v>63</v>
      </c>
      <c r="R8467" s="4">
        <f>IFERROR(Table1[[#This Row],[Operating Profit]]/Table1[[#This Row],[Units Sold]],0)</f>
        <v>15.120000000000001</v>
      </c>
      <c r="S8467" s="4">
        <f>IFERROR((Table1[[#This Row],[Total Sales]]-Table1[[#This Row],[Operating Profit]])/Table1[[#This Row],[Units Sold]],0)</f>
        <v>47.88</v>
      </c>
      <c r="T8467" s="4" t="str">
        <f>IF(Table1[[#This Row],[Profit per unit]]&gt;$V$8,"Premium","Mass")</f>
        <v>Mass</v>
      </c>
      <c r="U8467" s="4"/>
    </row>
    <row r="8468" spans="2:21" ht="14.25" customHeight="1" x14ac:dyDescent="0.3">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c r="O8468" s="4" t="str">
        <f>TEXT(Table1[[#This Row],[Invoice Date]],"mmm")</f>
        <v>Aug</v>
      </c>
      <c r="P8468" s="4">
        <f>YEAR(Table1[[#This Row],[Invoice Date]])</f>
        <v>2021</v>
      </c>
      <c r="Q8468" s="4">
        <f>IFERROR(Table1[[#This Row],[Total Sales]]/Table1[[#This Row],[Units Sold]],4)</f>
        <v>60</v>
      </c>
      <c r="R8468" s="4">
        <f>IFERROR(Table1[[#This Row],[Operating Profit]]/Table1[[#This Row],[Units Sold]],0)</f>
        <v>29.400000000000002</v>
      </c>
      <c r="S8468" s="4">
        <f>IFERROR((Table1[[#This Row],[Total Sales]]-Table1[[#This Row],[Operating Profit]])/Table1[[#This Row],[Units Sold]],0)</f>
        <v>30.599999999999998</v>
      </c>
      <c r="T8468" s="4" t="str">
        <f>IF(Table1[[#This Row],[Profit per unit]]&gt;$V$8,"Premium","Mass")</f>
        <v>Mass</v>
      </c>
      <c r="U8468" s="4"/>
    </row>
    <row r="8469" spans="2:21" ht="14.25" customHeight="1" x14ac:dyDescent="0.3">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c r="O8469" s="4" t="str">
        <f>TEXT(Table1[[#This Row],[Invoice Date]],"mmm")</f>
        <v>Sep</v>
      </c>
      <c r="P8469" s="4">
        <f>YEAR(Table1[[#This Row],[Invoice Date]])</f>
        <v>2021</v>
      </c>
      <c r="Q8469" s="4">
        <f>IFERROR(Table1[[#This Row],[Total Sales]]/Table1[[#This Row],[Units Sold]],4)</f>
        <v>44</v>
      </c>
      <c r="R8469" s="4">
        <f>IFERROR(Table1[[#This Row],[Operating Profit]]/Table1[[#This Row],[Units Sold]],0)</f>
        <v>16.28</v>
      </c>
      <c r="S8469" s="4">
        <f>IFERROR((Table1[[#This Row],[Total Sales]]-Table1[[#This Row],[Operating Profit]])/Table1[[#This Row],[Units Sold]],0)</f>
        <v>27.720000000000002</v>
      </c>
      <c r="T8469" s="4" t="str">
        <f>IF(Table1[[#This Row],[Profit per unit]]&gt;$V$8,"Premium","Mass")</f>
        <v>Mass</v>
      </c>
      <c r="U8469" s="4"/>
    </row>
    <row r="8470" spans="2:21" ht="14.25" customHeight="1" x14ac:dyDescent="0.3">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c r="O8470" s="4" t="str">
        <f>TEXT(Table1[[#This Row],[Invoice Date]],"mmm")</f>
        <v>Sep</v>
      </c>
      <c r="P8470" s="4">
        <f>YEAR(Table1[[#This Row],[Invoice Date]])</f>
        <v>2021</v>
      </c>
      <c r="Q8470" s="4">
        <f>IFERROR(Table1[[#This Row],[Total Sales]]/Table1[[#This Row],[Units Sold]],4)</f>
        <v>45</v>
      </c>
      <c r="R8470" s="4">
        <f>IFERROR(Table1[[#This Row],[Operating Profit]]/Table1[[#This Row],[Units Sold]],0)</f>
        <v>13.95</v>
      </c>
      <c r="S8470" s="4">
        <f>IFERROR((Table1[[#This Row],[Total Sales]]-Table1[[#This Row],[Operating Profit]])/Table1[[#This Row],[Units Sold]],0)</f>
        <v>31.05</v>
      </c>
      <c r="T8470" s="4" t="str">
        <f>IF(Table1[[#This Row],[Profit per unit]]&gt;$V$8,"Premium","Mass")</f>
        <v>Mass</v>
      </c>
      <c r="U8470" s="4"/>
    </row>
    <row r="8471" spans="2:21" ht="14.25" customHeight="1" x14ac:dyDescent="0.3">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c r="O8471" s="4" t="str">
        <f>TEXT(Table1[[#This Row],[Invoice Date]],"mmm")</f>
        <v>Sep</v>
      </c>
      <c r="P8471" s="4">
        <f>YEAR(Table1[[#This Row],[Invoice Date]])</f>
        <v>2021</v>
      </c>
      <c r="Q8471" s="4">
        <f>IFERROR(Table1[[#This Row],[Total Sales]]/Table1[[#This Row],[Units Sold]],4)</f>
        <v>39</v>
      </c>
      <c r="R8471" s="4">
        <f>IFERROR(Table1[[#This Row],[Operating Profit]]/Table1[[#This Row],[Units Sold]],0)</f>
        <v>12.869999999999997</v>
      </c>
      <c r="S8471" s="4">
        <f>IFERROR((Table1[[#This Row],[Total Sales]]-Table1[[#This Row],[Operating Profit]])/Table1[[#This Row],[Units Sold]],0)</f>
        <v>26.130000000000006</v>
      </c>
      <c r="T8471" s="4" t="str">
        <f>IF(Table1[[#This Row],[Profit per unit]]&gt;$V$8,"Premium","Mass")</f>
        <v>Mass</v>
      </c>
      <c r="U8471" s="4"/>
    </row>
    <row r="8472" spans="2:21" ht="14.25" customHeight="1" x14ac:dyDescent="0.3">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c r="O8472" s="4" t="str">
        <f>TEXT(Table1[[#This Row],[Invoice Date]],"mmm")</f>
        <v>Sep</v>
      </c>
      <c r="P8472" s="4">
        <f>YEAR(Table1[[#This Row],[Invoice Date]])</f>
        <v>2021</v>
      </c>
      <c r="Q8472" s="4">
        <f>IFERROR(Table1[[#This Row],[Total Sales]]/Table1[[#This Row],[Units Sold]],4)</f>
        <v>44</v>
      </c>
      <c r="R8472" s="4">
        <f>IFERROR(Table1[[#This Row],[Operating Profit]]/Table1[[#This Row],[Units Sold]],0)</f>
        <v>16.279999999999998</v>
      </c>
      <c r="S8472" s="4">
        <f>IFERROR((Table1[[#This Row],[Total Sales]]-Table1[[#This Row],[Operating Profit]])/Table1[[#This Row],[Units Sold]],0)</f>
        <v>27.72</v>
      </c>
      <c r="T8472" s="4" t="str">
        <f>IF(Table1[[#This Row],[Profit per unit]]&gt;$V$8,"Premium","Mass")</f>
        <v>Mass</v>
      </c>
      <c r="U8472" s="4"/>
    </row>
    <row r="8473" spans="2:21" ht="14.25" customHeight="1" x14ac:dyDescent="0.3">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c r="O8473" s="4" t="str">
        <f>TEXT(Table1[[#This Row],[Invoice Date]],"mmm")</f>
        <v>Sep</v>
      </c>
      <c r="P8473" s="4">
        <f>YEAR(Table1[[#This Row],[Invoice Date]])</f>
        <v>2021</v>
      </c>
      <c r="Q8473" s="4">
        <f>IFERROR(Table1[[#This Row],[Total Sales]]/Table1[[#This Row],[Units Sold]],4)</f>
        <v>54</v>
      </c>
      <c r="R8473" s="4">
        <f>IFERROR(Table1[[#This Row],[Operating Profit]]/Table1[[#This Row],[Units Sold]],0)</f>
        <v>12.42</v>
      </c>
      <c r="S8473" s="4">
        <f>IFERROR((Table1[[#This Row],[Total Sales]]-Table1[[#This Row],[Operating Profit]])/Table1[[#This Row],[Units Sold]],0)</f>
        <v>41.58</v>
      </c>
      <c r="T8473" s="4" t="str">
        <f>IF(Table1[[#This Row],[Profit per unit]]&gt;$V$8,"Premium","Mass")</f>
        <v>Mass</v>
      </c>
      <c r="U8473" s="4"/>
    </row>
    <row r="8474" spans="2:21" ht="14.25" customHeight="1" x14ac:dyDescent="0.3">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c r="O8474" s="4" t="str">
        <f>TEXT(Table1[[#This Row],[Invoice Date]],"mmm")</f>
        <v>Sep</v>
      </c>
      <c r="P8474" s="4">
        <f>YEAR(Table1[[#This Row],[Invoice Date]])</f>
        <v>2021</v>
      </c>
      <c r="Q8474" s="4">
        <f>IFERROR(Table1[[#This Row],[Total Sales]]/Table1[[#This Row],[Units Sold]],4)</f>
        <v>42</v>
      </c>
      <c r="R8474" s="4">
        <f>IFERROR(Table1[[#This Row],[Operating Profit]]/Table1[[#This Row],[Units Sold]],0)</f>
        <v>20.580000000000002</v>
      </c>
      <c r="S8474" s="4">
        <f>IFERROR((Table1[[#This Row],[Total Sales]]-Table1[[#This Row],[Operating Profit]])/Table1[[#This Row],[Units Sold]],0)</f>
        <v>21.419999999999998</v>
      </c>
      <c r="T8474" s="4" t="str">
        <f>IF(Table1[[#This Row],[Profit per unit]]&gt;$V$8,"Premium","Mass")</f>
        <v>Mass</v>
      </c>
      <c r="U8474" s="4"/>
    </row>
    <row r="8475" spans="2:21" ht="14.25" customHeight="1" x14ac:dyDescent="0.3">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c r="O8475" s="4" t="str">
        <f>TEXT(Table1[[#This Row],[Invoice Date]],"mmm")</f>
        <v>Oct</v>
      </c>
      <c r="P8475" s="4">
        <f>YEAR(Table1[[#This Row],[Invoice Date]])</f>
        <v>2021</v>
      </c>
      <c r="Q8475" s="4">
        <f>IFERROR(Table1[[#This Row],[Total Sales]]/Table1[[#This Row],[Units Sold]],4)</f>
        <v>39</v>
      </c>
      <c r="R8475" s="4">
        <f>IFERROR(Table1[[#This Row],[Operating Profit]]/Table1[[#This Row],[Units Sold]],0)</f>
        <v>14.43</v>
      </c>
      <c r="S8475" s="4">
        <f>IFERROR((Table1[[#This Row],[Total Sales]]-Table1[[#This Row],[Operating Profit]])/Table1[[#This Row],[Units Sold]],0)</f>
        <v>24.57</v>
      </c>
      <c r="T8475" s="4" t="str">
        <f>IF(Table1[[#This Row],[Profit per unit]]&gt;$V$8,"Premium","Mass")</f>
        <v>Mass</v>
      </c>
      <c r="U8475" s="4"/>
    </row>
    <row r="8476" spans="2:21" ht="14.25" customHeight="1" x14ac:dyDescent="0.3">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c r="O8476" s="4" t="str">
        <f>TEXT(Table1[[#This Row],[Invoice Date]],"mmm")</f>
        <v>Oct</v>
      </c>
      <c r="P8476" s="4">
        <f>YEAR(Table1[[#This Row],[Invoice Date]])</f>
        <v>2021</v>
      </c>
      <c r="Q8476" s="4">
        <f>IFERROR(Table1[[#This Row],[Total Sales]]/Table1[[#This Row],[Units Sold]],4)</f>
        <v>43</v>
      </c>
      <c r="R8476" s="4">
        <f>IFERROR(Table1[[#This Row],[Operating Profit]]/Table1[[#This Row],[Units Sold]],0)</f>
        <v>12.469999999999999</v>
      </c>
      <c r="S8476" s="4">
        <f>IFERROR((Table1[[#This Row],[Total Sales]]-Table1[[#This Row],[Operating Profit]])/Table1[[#This Row],[Units Sold]],0)</f>
        <v>30.530000000000005</v>
      </c>
      <c r="T8476" s="4" t="str">
        <f>IF(Table1[[#This Row],[Profit per unit]]&gt;$V$8,"Premium","Mass")</f>
        <v>Mass</v>
      </c>
      <c r="U8476" s="4"/>
    </row>
    <row r="8477" spans="2:21" ht="14.25" customHeight="1" x14ac:dyDescent="0.3">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c r="O8477" s="4" t="str">
        <f>TEXT(Table1[[#This Row],[Invoice Date]],"mmm")</f>
        <v>Oct</v>
      </c>
      <c r="P8477" s="4">
        <f>YEAR(Table1[[#This Row],[Invoice Date]])</f>
        <v>2021</v>
      </c>
      <c r="Q8477" s="4">
        <f>IFERROR(Table1[[#This Row],[Total Sales]]/Table1[[#This Row],[Units Sold]],4)</f>
        <v>43</v>
      </c>
      <c r="R8477" s="4">
        <f>IFERROR(Table1[[#This Row],[Operating Profit]]/Table1[[#This Row],[Units Sold]],0)</f>
        <v>14.62</v>
      </c>
      <c r="S8477" s="4">
        <f>IFERROR((Table1[[#This Row],[Total Sales]]-Table1[[#This Row],[Operating Profit]])/Table1[[#This Row],[Units Sold]],0)</f>
        <v>28.380000000000003</v>
      </c>
      <c r="T8477" s="4" t="str">
        <f>IF(Table1[[#This Row],[Profit per unit]]&gt;$V$8,"Premium","Mass")</f>
        <v>Mass</v>
      </c>
      <c r="U8477" s="4"/>
    </row>
    <row r="8478" spans="2:21" ht="14.25" customHeight="1" x14ac:dyDescent="0.3">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c r="O8478" s="4" t="str">
        <f>TEXT(Table1[[#This Row],[Invoice Date]],"mmm")</f>
        <v>Oct</v>
      </c>
      <c r="P8478" s="4">
        <f>YEAR(Table1[[#This Row],[Invoice Date]])</f>
        <v>2021</v>
      </c>
      <c r="Q8478" s="4">
        <f>IFERROR(Table1[[#This Row],[Total Sales]]/Table1[[#This Row],[Units Sold]],4)</f>
        <v>40</v>
      </c>
      <c r="R8478" s="4">
        <f>IFERROR(Table1[[#This Row],[Operating Profit]]/Table1[[#This Row],[Units Sold]],0)</f>
        <v>14</v>
      </c>
      <c r="S8478" s="4">
        <f>IFERROR((Table1[[#This Row],[Total Sales]]-Table1[[#This Row],[Operating Profit]])/Table1[[#This Row],[Units Sold]],0)</f>
        <v>26</v>
      </c>
      <c r="T8478" s="4" t="str">
        <f>IF(Table1[[#This Row],[Profit per unit]]&gt;$V$8,"Premium","Mass")</f>
        <v>Mass</v>
      </c>
      <c r="U8478" s="4"/>
    </row>
    <row r="8479" spans="2:21" ht="14.25" customHeight="1" x14ac:dyDescent="0.3">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c r="O8479" s="4" t="str">
        <f>TEXT(Table1[[#This Row],[Invoice Date]],"mmm")</f>
        <v>Oct</v>
      </c>
      <c r="P8479" s="4">
        <f>YEAR(Table1[[#This Row],[Invoice Date]])</f>
        <v>2021</v>
      </c>
      <c r="Q8479" s="4">
        <f>IFERROR(Table1[[#This Row],[Total Sales]]/Table1[[#This Row],[Units Sold]],4)</f>
        <v>47</v>
      </c>
      <c r="R8479" s="4">
        <f>IFERROR(Table1[[#This Row],[Operating Profit]]/Table1[[#This Row],[Units Sold]],0)</f>
        <v>10.34</v>
      </c>
      <c r="S8479" s="4">
        <f>IFERROR((Table1[[#This Row],[Total Sales]]-Table1[[#This Row],[Operating Profit]])/Table1[[#This Row],[Units Sold]],0)</f>
        <v>36.659999999999997</v>
      </c>
      <c r="T8479" s="4" t="str">
        <f>IF(Table1[[#This Row],[Profit per unit]]&gt;$V$8,"Premium","Mass")</f>
        <v>Mass</v>
      </c>
      <c r="U8479" s="4"/>
    </row>
    <row r="8480" spans="2:21" ht="14.25" customHeight="1" x14ac:dyDescent="0.3">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c r="O8480" s="4" t="str">
        <f>TEXT(Table1[[#This Row],[Invoice Date]],"mmm")</f>
        <v>Oct</v>
      </c>
      <c r="P8480" s="4">
        <f>YEAR(Table1[[#This Row],[Invoice Date]])</f>
        <v>2021</v>
      </c>
      <c r="Q8480" s="4">
        <f>IFERROR(Table1[[#This Row],[Total Sales]]/Table1[[#This Row],[Units Sold]],4)</f>
        <v>53</v>
      </c>
      <c r="R8480" s="4">
        <f>IFERROR(Table1[[#This Row],[Operating Profit]]/Table1[[#This Row],[Units Sold]],0)</f>
        <v>27.560000000000002</v>
      </c>
      <c r="S8480" s="4">
        <f>IFERROR((Table1[[#This Row],[Total Sales]]-Table1[[#This Row],[Operating Profit]])/Table1[[#This Row],[Units Sold]],0)</f>
        <v>25.439999999999998</v>
      </c>
      <c r="T8480" s="4" t="str">
        <f>IF(Table1[[#This Row],[Profit per unit]]&gt;$V$8,"Premium","Mass")</f>
        <v>Mass</v>
      </c>
      <c r="U8480" s="4"/>
    </row>
    <row r="8481" spans="2:21" ht="14.25" customHeight="1" x14ac:dyDescent="0.3">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c r="O8481" s="4" t="str">
        <f>TEXT(Table1[[#This Row],[Invoice Date]],"mmm")</f>
        <v>Nov</v>
      </c>
      <c r="P8481" s="4">
        <f>YEAR(Table1[[#This Row],[Invoice Date]])</f>
        <v>2021</v>
      </c>
      <c r="Q8481" s="4">
        <f>IFERROR(Table1[[#This Row],[Total Sales]]/Table1[[#This Row],[Units Sold]],4)</f>
        <v>41</v>
      </c>
      <c r="R8481" s="4">
        <f>IFERROR(Table1[[#This Row],[Operating Profit]]/Table1[[#This Row],[Units Sold]],0)</f>
        <v>13.94</v>
      </c>
      <c r="S8481" s="4">
        <f>IFERROR((Table1[[#This Row],[Total Sales]]-Table1[[#This Row],[Operating Profit]])/Table1[[#This Row],[Units Sold]],0)</f>
        <v>27.060000000000002</v>
      </c>
      <c r="T8481" s="4" t="str">
        <f>IF(Table1[[#This Row],[Profit per unit]]&gt;$V$8,"Premium","Mass")</f>
        <v>Mass</v>
      </c>
      <c r="U8481" s="4"/>
    </row>
    <row r="8482" spans="2:21" ht="14.25" customHeight="1" x14ac:dyDescent="0.3">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c r="O8482" s="4" t="str">
        <f>TEXT(Table1[[#This Row],[Invoice Date]],"mmm")</f>
        <v>Nov</v>
      </c>
      <c r="P8482" s="4">
        <f>YEAR(Table1[[#This Row],[Invoice Date]])</f>
        <v>2021</v>
      </c>
      <c r="Q8482" s="4">
        <f>IFERROR(Table1[[#This Row],[Total Sales]]/Table1[[#This Row],[Units Sold]],4)</f>
        <v>46</v>
      </c>
      <c r="R8482" s="4">
        <f>IFERROR(Table1[[#This Row],[Operating Profit]]/Table1[[#This Row],[Units Sold]],0)</f>
        <v>14.72</v>
      </c>
      <c r="S8482" s="4">
        <f>IFERROR((Table1[[#This Row],[Total Sales]]-Table1[[#This Row],[Operating Profit]])/Table1[[#This Row],[Units Sold]],0)</f>
        <v>31.28</v>
      </c>
      <c r="T8482" s="4" t="str">
        <f>IF(Table1[[#This Row],[Profit per unit]]&gt;$V$8,"Premium","Mass")</f>
        <v>Mass</v>
      </c>
      <c r="U8482" s="4"/>
    </row>
    <row r="8483" spans="2:21" ht="14.25" customHeight="1" x14ac:dyDescent="0.3">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c r="O8483" s="4" t="str">
        <f>TEXT(Table1[[#This Row],[Invoice Date]],"mmm")</f>
        <v>Nov</v>
      </c>
      <c r="P8483" s="4">
        <f>YEAR(Table1[[#This Row],[Invoice Date]])</f>
        <v>2021</v>
      </c>
      <c r="Q8483" s="4">
        <f>IFERROR(Table1[[#This Row],[Total Sales]]/Table1[[#This Row],[Units Sold]],4)</f>
        <v>44</v>
      </c>
      <c r="R8483" s="4">
        <f>IFERROR(Table1[[#This Row],[Operating Profit]]/Table1[[#This Row],[Units Sold]],0)</f>
        <v>16.28</v>
      </c>
      <c r="S8483" s="4">
        <f>IFERROR((Table1[[#This Row],[Total Sales]]-Table1[[#This Row],[Operating Profit]])/Table1[[#This Row],[Units Sold]],0)</f>
        <v>27.719999999999995</v>
      </c>
      <c r="T8483" s="4" t="str">
        <f>IF(Table1[[#This Row],[Profit per unit]]&gt;$V$8,"Premium","Mass")</f>
        <v>Mass</v>
      </c>
      <c r="U8483" s="4"/>
    </row>
    <row r="8484" spans="2:21" ht="14.25" customHeight="1" x14ac:dyDescent="0.3">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c r="O8484" s="4" t="str">
        <f>TEXT(Table1[[#This Row],[Invoice Date]],"mmm")</f>
        <v>Nov</v>
      </c>
      <c r="P8484" s="4">
        <f>YEAR(Table1[[#This Row],[Invoice Date]])</f>
        <v>2021</v>
      </c>
      <c r="Q8484" s="4">
        <f>IFERROR(Table1[[#This Row],[Total Sales]]/Table1[[#This Row],[Units Sold]],4)</f>
        <v>47</v>
      </c>
      <c r="R8484" s="4">
        <f>IFERROR(Table1[[#This Row],[Operating Profit]]/Table1[[#This Row],[Units Sold]],0)</f>
        <v>15.979999999999999</v>
      </c>
      <c r="S8484" s="4">
        <f>IFERROR((Table1[[#This Row],[Total Sales]]-Table1[[#This Row],[Operating Profit]])/Table1[[#This Row],[Units Sold]],0)</f>
        <v>31.02</v>
      </c>
      <c r="T8484" s="4" t="str">
        <f>IF(Table1[[#This Row],[Profit per unit]]&gt;$V$8,"Premium","Mass")</f>
        <v>Mass</v>
      </c>
      <c r="U8484" s="4"/>
    </row>
    <row r="8485" spans="2:21" ht="14.25" customHeight="1" x14ac:dyDescent="0.3">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c r="O8485" s="4" t="str">
        <f>TEXT(Table1[[#This Row],[Invoice Date]],"mmm")</f>
        <v>Nov</v>
      </c>
      <c r="P8485" s="4">
        <f>YEAR(Table1[[#This Row],[Invoice Date]])</f>
        <v>2021</v>
      </c>
      <c r="Q8485" s="4">
        <f>IFERROR(Table1[[#This Row],[Total Sales]]/Table1[[#This Row],[Units Sold]],4)</f>
        <v>58</v>
      </c>
      <c r="R8485" s="4">
        <f>IFERROR(Table1[[#This Row],[Operating Profit]]/Table1[[#This Row],[Units Sold]],0)</f>
        <v>15.66</v>
      </c>
      <c r="S8485" s="4">
        <f>IFERROR((Table1[[#This Row],[Total Sales]]-Table1[[#This Row],[Operating Profit]])/Table1[[#This Row],[Units Sold]],0)</f>
        <v>42.339999999999996</v>
      </c>
      <c r="T8485" s="4" t="str">
        <f>IF(Table1[[#This Row],[Profit per unit]]&gt;$V$8,"Premium","Mass")</f>
        <v>Mass</v>
      </c>
      <c r="U8485" s="4"/>
    </row>
    <row r="8486" spans="2:21" ht="14.25" customHeight="1" x14ac:dyDescent="0.3">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c r="O8486" s="4" t="str">
        <f>TEXT(Table1[[#This Row],[Invoice Date]],"mmm")</f>
        <v>Nov</v>
      </c>
      <c r="P8486" s="4">
        <f>YEAR(Table1[[#This Row],[Invoice Date]])</f>
        <v>2021</v>
      </c>
      <c r="Q8486" s="4">
        <f>IFERROR(Table1[[#This Row],[Total Sales]]/Table1[[#This Row],[Units Sold]],4)</f>
        <v>66</v>
      </c>
      <c r="R8486" s="4">
        <f>IFERROR(Table1[[#This Row],[Operating Profit]]/Table1[[#This Row],[Units Sold]],0)</f>
        <v>33</v>
      </c>
      <c r="S8486" s="4">
        <f>IFERROR((Table1[[#This Row],[Total Sales]]-Table1[[#This Row],[Operating Profit]])/Table1[[#This Row],[Units Sold]],0)</f>
        <v>33</v>
      </c>
      <c r="T8486" s="4" t="str">
        <f>IF(Table1[[#This Row],[Profit per unit]]&gt;$V$8,"Premium","Mass")</f>
        <v>Mass</v>
      </c>
      <c r="U8486" s="4"/>
    </row>
    <row r="8487" spans="2:21" ht="14.25" customHeight="1" x14ac:dyDescent="0.3">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c r="O8487" s="4" t="str">
        <f>TEXT(Table1[[#This Row],[Invoice Date]],"mmm")</f>
        <v>Dec</v>
      </c>
      <c r="P8487" s="4">
        <f>YEAR(Table1[[#This Row],[Invoice Date]])</f>
        <v>2021</v>
      </c>
      <c r="Q8487" s="4">
        <f>IFERROR(Table1[[#This Row],[Total Sales]]/Table1[[#This Row],[Units Sold]],4)</f>
        <v>58</v>
      </c>
      <c r="R8487" s="4">
        <f>IFERROR(Table1[[#This Row],[Operating Profit]]/Table1[[#This Row],[Units Sold]],0)</f>
        <v>20.88</v>
      </c>
      <c r="S8487" s="4">
        <f>IFERROR((Table1[[#This Row],[Total Sales]]-Table1[[#This Row],[Operating Profit]])/Table1[[#This Row],[Units Sold]],0)</f>
        <v>37.120000000000005</v>
      </c>
      <c r="T8487" s="4" t="str">
        <f>IF(Table1[[#This Row],[Profit per unit]]&gt;$V$8,"Premium","Mass")</f>
        <v>Mass</v>
      </c>
      <c r="U8487" s="4"/>
    </row>
    <row r="8488" spans="2:21" ht="14.25" customHeight="1" x14ac:dyDescent="0.3">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c r="O8488" s="4" t="str">
        <f>TEXT(Table1[[#This Row],[Invoice Date]],"mmm")</f>
        <v>Dec</v>
      </c>
      <c r="P8488" s="4">
        <f>YEAR(Table1[[#This Row],[Invoice Date]])</f>
        <v>2021</v>
      </c>
      <c r="Q8488" s="4">
        <f>IFERROR(Table1[[#This Row],[Total Sales]]/Table1[[#This Row],[Units Sold]],4)</f>
        <v>55</v>
      </c>
      <c r="R8488" s="4">
        <f>IFERROR(Table1[[#This Row],[Operating Profit]]/Table1[[#This Row],[Units Sold]],0)</f>
        <v>17.05</v>
      </c>
      <c r="S8488" s="4">
        <f>IFERROR((Table1[[#This Row],[Total Sales]]-Table1[[#This Row],[Operating Profit]])/Table1[[#This Row],[Units Sold]],0)</f>
        <v>37.950000000000003</v>
      </c>
      <c r="T8488" s="4" t="str">
        <f>IF(Table1[[#This Row],[Profit per unit]]&gt;$V$8,"Premium","Mass")</f>
        <v>Mass</v>
      </c>
      <c r="U8488" s="4"/>
    </row>
    <row r="8489" spans="2:21" ht="14.25" customHeight="1" x14ac:dyDescent="0.3">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c r="O8489" s="4" t="str">
        <f>TEXT(Table1[[#This Row],[Invoice Date]],"mmm")</f>
        <v>Dec</v>
      </c>
      <c r="P8489" s="4">
        <f>YEAR(Table1[[#This Row],[Invoice Date]])</f>
        <v>2021</v>
      </c>
      <c r="Q8489" s="4">
        <f>IFERROR(Table1[[#This Row],[Total Sales]]/Table1[[#This Row],[Units Sold]],4)</f>
        <v>64</v>
      </c>
      <c r="R8489" s="4">
        <f>IFERROR(Table1[[#This Row],[Operating Profit]]/Table1[[#This Row],[Units Sold]],0)</f>
        <v>21.119999999999997</v>
      </c>
      <c r="S8489" s="4">
        <f>IFERROR((Table1[[#This Row],[Total Sales]]-Table1[[#This Row],[Operating Profit]])/Table1[[#This Row],[Units Sold]],0)</f>
        <v>42.88</v>
      </c>
      <c r="T8489" s="4" t="str">
        <f>IF(Table1[[#This Row],[Profit per unit]]&gt;$V$8,"Premium","Mass")</f>
        <v>Mass</v>
      </c>
      <c r="U8489" s="4"/>
    </row>
    <row r="8490" spans="2:21" ht="14.25" customHeight="1" x14ac:dyDescent="0.3">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c r="O8490" s="4" t="str">
        <f>TEXT(Table1[[#This Row],[Invoice Date]],"mmm")</f>
        <v>Dec</v>
      </c>
      <c r="P8490" s="4">
        <f>YEAR(Table1[[#This Row],[Invoice Date]])</f>
        <v>2021</v>
      </c>
      <c r="Q8490" s="4">
        <f>IFERROR(Table1[[#This Row],[Total Sales]]/Table1[[#This Row],[Units Sold]],4)</f>
        <v>58</v>
      </c>
      <c r="R8490" s="4">
        <f>IFERROR(Table1[[#This Row],[Operating Profit]]/Table1[[#This Row],[Units Sold]],0)</f>
        <v>19.72</v>
      </c>
      <c r="S8490" s="4">
        <f>IFERROR((Table1[[#This Row],[Total Sales]]-Table1[[#This Row],[Operating Profit]])/Table1[[#This Row],[Units Sold]],0)</f>
        <v>38.28</v>
      </c>
      <c r="T8490" s="4" t="str">
        <f>IF(Table1[[#This Row],[Profit per unit]]&gt;$V$8,"Premium","Mass")</f>
        <v>Mass</v>
      </c>
      <c r="U8490" s="4"/>
    </row>
    <row r="8491" spans="2:21" ht="14.25" customHeight="1" x14ac:dyDescent="0.3">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c r="O8491" s="4" t="str">
        <f>TEXT(Table1[[#This Row],[Invoice Date]],"mmm")</f>
        <v>Dec</v>
      </c>
      <c r="P8491" s="4">
        <f>YEAR(Table1[[#This Row],[Invoice Date]])</f>
        <v>2021</v>
      </c>
      <c r="Q8491" s="4">
        <f>IFERROR(Table1[[#This Row],[Total Sales]]/Table1[[#This Row],[Units Sold]],4)</f>
        <v>64</v>
      </c>
      <c r="R8491" s="4">
        <f>IFERROR(Table1[[#This Row],[Operating Profit]]/Table1[[#This Row],[Units Sold]],0)</f>
        <v>16.64</v>
      </c>
      <c r="S8491" s="4">
        <f>IFERROR((Table1[[#This Row],[Total Sales]]-Table1[[#This Row],[Operating Profit]])/Table1[[#This Row],[Units Sold]],0)</f>
        <v>47.36</v>
      </c>
      <c r="T8491" s="4" t="str">
        <f>IF(Table1[[#This Row],[Profit per unit]]&gt;$V$8,"Premium","Mass")</f>
        <v>Mass</v>
      </c>
      <c r="U8491" s="4"/>
    </row>
    <row r="8492" spans="2:21" ht="14.25" customHeight="1" x14ac:dyDescent="0.3">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c r="O8492" s="4" t="str">
        <f>TEXT(Table1[[#This Row],[Invoice Date]],"mmm")</f>
        <v>Dec</v>
      </c>
      <c r="P8492" s="4">
        <f>YEAR(Table1[[#This Row],[Invoice Date]])</f>
        <v>2021</v>
      </c>
      <c r="Q8492" s="4">
        <f>IFERROR(Table1[[#This Row],[Total Sales]]/Table1[[#This Row],[Units Sold]],4)</f>
        <v>64</v>
      </c>
      <c r="R8492" s="4">
        <f>IFERROR(Table1[[#This Row],[Operating Profit]]/Table1[[#This Row],[Units Sold]],0)</f>
        <v>30.72</v>
      </c>
      <c r="S8492" s="4">
        <f>IFERROR((Table1[[#This Row],[Total Sales]]-Table1[[#This Row],[Operating Profit]])/Table1[[#This Row],[Units Sold]],0)</f>
        <v>33.28</v>
      </c>
      <c r="T8492" s="4" t="str">
        <f>IF(Table1[[#This Row],[Profit per unit]]&gt;$V$8,"Premium","Mass")</f>
        <v>Mass</v>
      </c>
      <c r="U8492" s="4"/>
    </row>
    <row r="8493" spans="2:21" ht="14.25" customHeight="1" x14ac:dyDescent="0.3">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c r="O8493" s="4" t="str">
        <f>TEXT(Table1[[#This Row],[Invoice Date]],"mmm")</f>
        <v>Jan</v>
      </c>
      <c r="P8493" s="4">
        <f>YEAR(Table1[[#This Row],[Invoice Date]])</f>
        <v>2021</v>
      </c>
      <c r="Q8493" s="4">
        <f>IFERROR(Table1[[#This Row],[Total Sales]]/Table1[[#This Row],[Units Sold]],4)</f>
        <v>30</v>
      </c>
      <c r="R8493" s="4">
        <f>IFERROR(Table1[[#This Row],[Operating Profit]]/Table1[[#This Row],[Units Sold]],0)</f>
        <v>15.3</v>
      </c>
      <c r="S8493" s="4">
        <f>IFERROR((Table1[[#This Row],[Total Sales]]-Table1[[#This Row],[Operating Profit]])/Table1[[#This Row],[Units Sold]],0)</f>
        <v>14.7</v>
      </c>
      <c r="T8493" s="4" t="str">
        <f>IF(Table1[[#This Row],[Profit per unit]]&gt;$V$8,"Premium","Mass")</f>
        <v>Mass</v>
      </c>
      <c r="U8493" s="4"/>
    </row>
    <row r="8494" spans="2:21" ht="14.25" customHeight="1" x14ac:dyDescent="0.3">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c r="O8494" s="4" t="str">
        <f>TEXT(Table1[[#This Row],[Invoice Date]],"mmm")</f>
        <v>Jan</v>
      </c>
      <c r="P8494" s="4">
        <f>YEAR(Table1[[#This Row],[Invoice Date]])</f>
        <v>2021</v>
      </c>
      <c r="Q8494" s="4">
        <f>IFERROR(Table1[[#This Row],[Total Sales]]/Table1[[#This Row],[Units Sold]],4)</f>
        <v>36</v>
      </c>
      <c r="R8494" s="4">
        <f>IFERROR(Table1[[#This Row],[Operating Profit]]/Table1[[#This Row],[Units Sold]],0)</f>
        <v>14.399999999999999</v>
      </c>
      <c r="S8494" s="4">
        <f>IFERROR((Table1[[#This Row],[Total Sales]]-Table1[[#This Row],[Operating Profit]])/Table1[[#This Row],[Units Sold]],0)</f>
        <v>21.6</v>
      </c>
      <c r="T8494" s="4" t="str">
        <f>IF(Table1[[#This Row],[Profit per unit]]&gt;$V$8,"Premium","Mass")</f>
        <v>Mass</v>
      </c>
      <c r="U8494" s="4"/>
    </row>
    <row r="8495" spans="2:21" ht="14.25" customHeight="1" x14ac:dyDescent="0.3">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c r="O8495" s="4" t="str">
        <f>TEXT(Table1[[#This Row],[Invoice Date]],"mmm")</f>
        <v>Jan</v>
      </c>
      <c r="P8495" s="4">
        <f>YEAR(Table1[[#This Row],[Invoice Date]])</f>
        <v>2021</v>
      </c>
      <c r="Q8495" s="4">
        <f>IFERROR(Table1[[#This Row],[Total Sales]]/Table1[[#This Row],[Units Sold]],4)</f>
        <v>26</v>
      </c>
      <c r="R8495" s="4">
        <f>IFERROR(Table1[[#This Row],[Operating Profit]]/Table1[[#This Row],[Units Sold]],0)</f>
        <v>7.54</v>
      </c>
      <c r="S8495" s="4">
        <f>IFERROR((Table1[[#This Row],[Total Sales]]-Table1[[#This Row],[Operating Profit]])/Table1[[#This Row],[Units Sold]],0)</f>
        <v>18.46</v>
      </c>
      <c r="T8495" s="4" t="str">
        <f>IF(Table1[[#This Row],[Profit per unit]]&gt;$V$8,"Premium","Mass")</f>
        <v>Mass</v>
      </c>
      <c r="U8495" s="4"/>
    </row>
    <row r="8496" spans="2:21" ht="14.25" customHeight="1" x14ac:dyDescent="0.3">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c r="O8496" s="4" t="str">
        <f>TEXT(Table1[[#This Row],[Invoice Date]],"mmm")</f>
        <v>Jan</v>
      </c>
      <c r="P8496" s="4">
        <f>YEAR(Table1[[#This Row],[Invoice Date]])</f>
        <v>2021</v>
      </c>
      <c r="Q8496" s="4">
        <f>IFERROR(Table1[[#This Row],[Total Sales]]/Table1[[#This Row],[Units Sold]],4)</f>
        <v>30</v>
      </c>
      <c r="R8496" s="4">
        <f>IFERROR(Table1[[#This Row],[Operating Profit]]/Table1[[#This Row],[Units Sold]],0)</f>
        <v>11.1</v>
      </c>
      <c r="S8496" s="4">
        <f>IFERROR((Table1[[#This Row],[Total Sales]]-Table1[[#This Row],[Operating Profit]])/Table1[[#This Row],[Units Sold]],0)</f>
        <v>18.899999999999999</v>
      </c>
      <c r="T8496" s="4" t="str">
        <f>IF(Table1[[#This Row],[Profit per unit]]&gt;$V$8,"Premium","Mass")</f>
        <v>Mass</v>
      </c>
      <c r="U8496" s="4"/>
    </row>
    <row r="8497" spans="2:21" ht="14.25" customHeight="1" x14ac:dyDescent="0.3">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c r="O8497" s="4" t="str">
        <f>TEXT(Table1[[#This Row],[Invoice Date]],"mmm")</f>
        <v>Jan</v>
      </c>
      <c r="P8497" s="4">
        <f>YEAR(Table1[[#This Row],[Invoice Date]])</f>
        <v>2021</v>
      </c>
      <c r="Q8497" s="4">
        <f>IFERROR(Table1[[#This Row],[Total Sales]]/Table1[[#This Row],[Units Sold]],4)</f>
        <v>36</v>
      </c>
      <c r="R8497" s="4">
        <f>IFERROR(Table1[[#This Row],[Operating Profit]]/Table1[[#This Row],[Units Sold]],0)</f>
        <v>14.76</v>
      </c>
      <c r="S8497" s="4">
        <f>IFERROR((Table1[[#This Row],[Total Sales]]-Table1[[#This Row],[Operating Profit]])/Table1[[#This Row],[Units Sold]],0)</f>
        <v>21.24</v>
      </c>
      <c r="T8497" s="4" t="str">
        <f>IF(Table1[[#This Row],[Profit per unit]]&gt;$V$8,"Premium","Mass")</f>
        <v>Mass</v>
      </c>
      <c r="U8497" s="4"/>
    </row>
    <row r="8498" spans="2:21" ht="14.25" customHeight="1" x14ac:dyDescent="0.3">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c r="O8498" s="4" t="str">
        <f>TEXT(Table1[[#This Row],[Invoice Date]],"mmm")</f>
        <v>Jan</v>
      </c>
      <c r="P8498" s="4">
        <f>YEAR(Table1[[#This Row],[Invoice Date]])</f>
        <v>2021</v>
      </c>
      <c r="Q8498" s="4">
        <f>IFERROR(Table1[[#This Row],[Total Sales]]/Table1[[#This Row],[Units Sold]],4)</f>
        <v>35</v>
      </c>
      <c r="R8498" s="4">
        <f>IFERROR(Table1[[#This Row],[Operating Profit]]/Table1[[#This Row],[Units Sold]],0)</f>
        <v>19.25</v>
      </c>
      <c r="S8498" s="4">
        <f>IFERROR((Table1[[#This Row],[Total Sales]]-Table1[[#This Row],[Operating Profit]])/Table1[[#This Row],[Units Sold]],0)</f>
        <v>15.75</v>
      </c>
      <c r="T8498" s="4" t="str">
        <f>IF(Table1[[#This Row],[Profit per unit]]&gt;$V$8,"Premium","Mass")</f>
        <v>Mass</v>
      </c>
      <c r="U8498" s="4"/>
    </row>
    <row r="8499" spans="2:21" ht="14.25" customHeight="1" x14ac:dyDescent="0.3">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c r="O8499" s="4" t="str">
        <f>TEXT(Table1[[#This Row],[Invoice Date]],"mmm")</f>
        <v>Feb</v>
      </c>
      <c r="P8499" s="4">
        <f>YEAR(Table1[[#This Row],[Invoice Date]])</f>
        <v>2021</v>
      </c>
      <c r="Q8499" s="4">
        <f>IFERROR(Table1[[#This Row],[Total Sales]]/Table1[[#This Row],[Units Sold]],4)</f>
        <v>36</v>
      </c>
      <c r="R8499" s="4">
        <f>IFERROR(Table1[[#This Row],[Operating Profit]]/Table1[[#This Row],[Units Sold]],0)</f>
        <v>16.920000000000002</v>
      </c>
      <c r="S8499" s="4">
        <f>IFERROR((Table1[[#This Row],[Total Sales]]-Table1[[#This Row],[Operating Profit]])/Table1[[#This Row],[Units Sold]],0)</f>
        <v>19.079999999999998</v>
      </c>
      <c r="T8499" s="4" t="str">
        <f>IF(Table1[[#This Row],[Profit per unit]]&gt;$V$8,"Premium","Mass")</f>
        <v>Mass</v>
      </c>
      <c r="U8499" s="4"/>
    </row>
    <row r="8500" spans="2:21" ht="14.25" customHeight="1" x14ac:dyDescent="0.3">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c r="O8500" s="4" t="str">
        <f>TEXT(Table1[[#This Row],[Invoice Date]],"mmm")</f>
        <v>Feb</v>
      </c>
      <c r="P8500" s="4">
        <f>YEAR(Table1[[#This Row],[Invoice Date]])</f>
        <v>2021</v>
      </c>
      <c r="Q8500" s="4">
        <f>IFERROR(Table1[[#This Row],[Total Sales]]/Table1[[#This Row],[Units Sold]],4)</f>
        <v>31</v>
      </c>
      <c r="R8500" s="4">
        <f>IFERROR(Table1[[#This Row],[Operating Profit]]/Table1[[#This Row],[Units Sold]],0)</f>
        <v>12.71</v>
      </c>
      <c r="S8500" s="4">
        <f>IFERROR((Table1[[#This Row],[Total Sales]]-Table1[[#This Row],[Operating Profit]])/Table1[[#This Row],[Units Sold]],0)</f>
        <v>18.29</v>
      </c>
      <c r="T8500" s="4" t="str">
        <f>IF(Table1[[#This Row],[Profit per unit]]&gt;$V$8,"Premium","Mass")</f>
        <v>Mass</v>
      </c>
      <c r="U8500" s="4"/>
    </row>
    <row r="8501" spans="2:21" ht="14.25" customHeight="1" x14ac:dyDescent="0.3">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c r="O8501" s="4" t="str">
        <f>TEXT(Table1[[#This Row],[Invoice Date]],"mmm")</f>
        <v>Feb</v>
      </c>
      <c r="P8501" s="4">
        <f>YEAR(Table1[[#This Row],[Invoice Date]])</f>
        <v>2021</v>
      </c>
      <c r="Q8501" s="4">
        <f>IFERROR(Table1[[#This Row],[Total Sales]]/Table1[[#This Row],[Units Sold]],4)</f>
        <v>23</v>
      </c>
      <c r="R8501" s="4">
        <f>IFERROR(Table1[[#This Row],[Operating Profit]]/Table1[[#This Row],[Units Sold]],0)</f>
        <v>7.36</v>
      </c>
      <c r="S8501" s="4">
        <f>IFERROR((Table1[[#This Row],[Total Sales]]-Table1[[#This Row],[Operating Profit]])/Table1[[#This Row],[Units Sold]],0)</f>
        <v>15.64</v>
      </c>
      <c r="T8501" s="4" t="str">
        <f>IF(Table1[[#This Row],[Profit per unit]]&gt;$V$8,"Premium","Mass")</f>
        <v>Mass</v>
      </c>
      <c r="U8501" s="4"/>
    </row>
    <row r="8502" spans="2:21" ht="14.25" customHeight="1" x14ac:dyDescent="0.3">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c r="O8502" s="4" t="str">
        <f>TEXT(Table1[[#This Row],[Invoice Date]],"mmm")</f>
        <v>Feb</v>
      </c>
      <c r="P8502" s="4">
        <f>YEAR(Table1[[#This Row],[Invoice Date]])</f>
        <v>2021</v>
      </c>
      <c r="Q8502" s="4">
        <f>IFERROR(Table1[[#This Row],[Total Sales]]/Table1[[#This Row],[Units Sold]],4)</f>
        <v>28</v>
      </c>
      <c r="R8502" s="4">
        <f>IFERROR(Table1[[#This Row],[Operating Profit]]/Table1[[#This Row],[Units Sold]],0)</f>
        <v>11.479999999999999</v>
      </c>
      <c r="S8502" s="4">
        <f>IFERROR((Table1[[#This Row],[Total Sales]]-Table1[[#This Row],[Operating Profit]])/Table1[[#This Row],[Units Sold]],0)</f>
        <v>16.520000000000003</v>
      </c>
      <c r="T8502" s="4" t="str">
        <f>IF(Table1[[#This Row],[Profit per unit]]&gt;$V$8,"Premium","Mass")</f>
        <v>Mass</v>
      </c>
      <c r="U8502" s="4"/>
    </row>
    <row r="8503" spans="2:21" ht="14.25" customHeight="1" x14ac:dyDescent="0.3">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c r="O8503" s="4" t="str">
        <f>TEXT(Table1[[#This Row],[Invoice Date]],"mmm")</f>
        <v>Feb</v>
      </c>
      <c r="P8503" s="4">
        <f>YEAR(Table1[[#This Row],[Invoice Date]])</f>
        <v>2021</v>
      </c>
      <c r="Q8503" s="4">
        <f>IFERROR(Table1[[#This Row],[Total Sales]]/Table1[[#This Row],[Units Sold]],4)</f>
        <v>29</v>
      </c>
      <c r="R8503" s="4">
        <f>IFERROR(Table1[[#This Row],[Operating Profit]]/Table1[[#This Row],[Units Sold]],0)</f>
        <v>13.049999999999999</v>
      </c>
      <c r="S8503" s="4">
        <f>IFERROR((Table1[[#This Row],[Total Sales]]-Table1[[#This Row],[Operating Profit]])/Table1[[#This Row],[Units Sold]],0)</f>
        <v>15.95</v>
      </c>
      <c r="T8503" s="4" t="str">
        <f>IF(Table1[[#This Row],[Profit per unit]]&gt;$V$8,"Premium","Mass")</f>
        <v>Mass</v>
      </c>
      <c r="U8503" s="4"/>
    </row>
    <row r="8504" spans="2:21" ht="14.25" customHeight="1" x14ac:dyDescent="0.3">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c r="O8504" s="4" t="str">
        <f>TEXT(Table1[[#This Row],[Invoice Date]],"mmm")</f>
        <v>Feb</v>
      </c>
      <c r="P8504" s="4">
        <f>YEAR(Table1[[#This Row],[Invoice Date]])</f>
        <v>2021</v>
      </c>
      <c r="Q8504" s="4">
        <f>IFERROR(Table1[[#This Row],[Total Sales]]/Table1[[#This Row],[Units Sold]],4)</f>
        <v>30</v>
      </c>
      <c r="R8504" s="4">
        <f>IFERROR(Table1[[#This Row],[Operating Profit]]/Table1[[#This Row],[Units Sold]],0)</f>
        <v>10.799999999999999</v>
      </c>
      <c r="S8504" s="4">
        <f>IFERROR((Table1[[#This Row],[Total Sales]]-Table1[[#This Row],[Operating Profit]])/Table1[[#This Row],[Units Sold]],0)</f>
        <v>19.2</v>
      </c>
      <c r="T8504" s="4" t="str">
        <f>IF(Table1[[#This Row],[Profit per unit]]&gt;$V$8,"Premium","Mass")</f>
        <v>Mass</v>
      </c>
      <c r="U8504" s="4"/>
    </row>
    <row r="8505" spans="2:21" ht="14.25" customHeight="1" x14ac:dyDescent="0.3">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c r="O8505" s="4" t="str">
        <f>TEXT(Table1[[#This Row],[Invoice Date]],"mmm")</f>
        <v>Mar</v>
      </c>
      <c r="P8505" s="4">
        <f>YEAR(Table1[[#This Row],[Invoice Date]])</f>
        <v>2021</v>
      </c>
      <c r="Q8505" s="4">
        <f>IFERROR(Table1[[#This Row],[Total Sales]]/Table1[[#This Row],[Units Sold]],4)</f>
        <v>30</v>
      </c>
      <c r="R8505" s="4">
        <f>IFERROR(Table1[[#This Row],[Operating Profit]]/Table1[[#This Row],[Units Sold]],0)</f>
        <v>11.4</v>
      </c>
      <c r="S8505" s="4">
        <f>IFERROR((Table1[[#This Row],[Total Sales]]-Table1[[#This Row],[Operating Profit]])/Table1[[#This Row],[Units Sold]],0)</f>
        <v>18.599999999999998</v>
      </c>
      <c r="T8505" s="4" t="str">
        <f>IF(Table1[[#This Row],[Profit per unit]]&gt;$V$8,"Premium","Mass")</f>
        <v>Mass</v>
      </c>
      <c r="U8505" s="4"/>
    </row>
    <row r="8506" spans="2:21" ht="14.25" customHeight="1" x14ac:dyDescent="0.3">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c r="O8506" s="4" t="str">
        <f>TEXT(Table1[[#This Row],[Invoice Date]],"mmm")</f>
        <v>Mar</v>
      </c>
      <c r="P8506" s="4">
        <f>YEAR(Table1[[#This Row],[Invoice Date]])</f>
        <v>2021</v>
      </c>
      <c r="Q8506" s="4">
        <f>IFERROR(Table1[[#This Row],[Total Sales]]/Table1[[#This Row],[Units Sold]],4)</f>
        <v>35</v>
      </c>
      <c r="R8506" s="4">
        <f>IFERROR(Table1[[#This Row],[Operating Profit]]/Table1[[#This Row],[Units Sold]],0)</f>
        <v>14.35</v>
      </c>
      <c r="S8506" s="4">
        <f>IFERROR((Table1[[#This Row],[Total Sales]]-Table1[[#This Row],[Operating Profit]])/Table1[[#This Row],[Units Sold]],0)</f>
        <v>20.650000000000002</v>
      </c>
      <c r="T8506" s="4" t="str">
        <f>IF(Table1[[#This Row],[Profit per unit]]&gt;$V$8,"Premium","Mass")</f>
        <v>Mass</v>
      </c>
      <c r="U8506" s="4"/>
    </row>
    <row r="8507" spans="2:21" ht="14.25" customHeight="1" x14ac:dyDescent="0.3">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c r="O8507" s="4" t="str">
        <f>TEXT(Table1[[#This Row],[Invoice Date]],"mmm")</f>
        <v>Mar</v>
      </c>
      <c r="P8507" s="4">
        <f>YEAR(Table1[[#This Row],[Invoice Date]])</f>
        <v>2021</v>
      </c>
      <c r="Q8507" s="4">
        <f>IFERROR(Table1[[#This Row],[Total Sales]]/Table1[[#This Row],[Units Sold]],4)</f>
        <v>43</v>
      </c>
      <c r="R8507" s="4">
        <f>IFERROR(Table1[[#This Row],[Operating Profit]]/Table1[[#This Row],[Units Sold]],0)</f>
        <v>17.63</v>
      </c>
      <c r="S8507" s="4">
        <f>IFERROR((Table1[[#This Row],[Total Sales]]-Table1[[#This Row],[Operating Profit]])/Table1[[#This Row],[Units Sold]],0)</f>
        <v>25.37</v>
      </c>
      <c r="T8507" s="4" t="str">
        <f>IF(Table1[[#This Row],[Profit per unit]]&gt;$V$8,"Premium","Mass")</f>
        <v>Mass</v>
      </c>
      <c r="U8507" s="4"/>
    </row>
    <row r="8508" spans="2:21" ht="14.25" customHeight="1" x14ac:dyDescent="0.3">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c r="O8508" s="4" t="str">
        <f>TEXT(Table1[[#This Row],[Invoice Date]],"mmm")</f>
        <v>Mar</v>
      </c>
      <c r="P8508" s="4">
        <f>YEAR(Table1[[#This Row],[Invoice Date]])</f>
        <v>2021</v>
      </c>
      <c r="Q8508" s="4">
        <f>IFERROR(Table1[[#This Row],[Total Sales]]/Table1[[#This Row],[Units Sold]],4)</f>
        <v>38</v>
      </c>
      <c r="R8508" s="4">
        <f>IFERROR(Table1[[#This Row],[Operating Profit]]/Table1[[#This Row],[Units Sold]],0)</f>
        <v>14.819999999999997</v>
      </c>
      <c r="S8508" s="4">
        <f>IFERROR((Table1[[#This Row],[Total Sales]]-Table1[[#This Row],[Operating Profit]])/Table1[[#This Row],[Units Sold]],0)</f>
        <v>23.180000000000003</v>
      </c>
      <c r="T8508" s="4" t="str">
        <f>IF(Table1[[#This Row],[Profit per unit]]&gt;$V$8,"Premium","Mass")</f>
        <v>Mass</v>
      </c>
      <c r="U8508" s="4"/>
    </row>
    <row r="8509" spans="2:21" ht="14.25" customHeight="1" x14ac:dyDescent="0.3">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c r="O8509" s="4" t="str">
        <f>TEXT(Table1[[#This Row],[Invoice Date]],"mmm")</f>
        <v>Mar</v>
      </c>
      <c r="P8509" s="4">
        <f>YEAR(Table1[[#This Row],[Invoice Date]])</f>
        <v>2021</v>
      </c>
      <c r="Q8509" s="4">
        <f>IFERROR(Table1[[#This Row],[Total Sales]]/Table1[[#This Row],[Units Sold]],4)</f>
        <v>43</v>
      </c>
      <c r="R8509" s="4">
        <f>IFERROR(Table1[[#This Row],[Operating Profit]]/Table1[[#This Row],[Units Sold]],0)</f>
        <v>18.060000000000002</v>
      </c>
      <c r="S8509" s="4">
        <f>IFERROR((Table1[[#This Row],[Total Sales]]-Table1[[#This Row],[Operating Profit]])/Table1[[#This Row],[Units Sold]],0)</f>
        <v>24.939999999999998</v>
      </c>
      <c r="T8509" s="4" t="str">
        <f>IF(Table1[[#This Row],[Profit per unit]]&gt;$V$8,"Premium","Mass")</f>
        <v>Mass</v>
      </c>
      <c r="U8509" s="4"/>
    </row>
    <row r="8510" spans="2:21" ht="14.25" customHeight="1" x14ac:dyDescent="0.3">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c r="O8510" s="4" t="str">
        <f>TEXT(Table1[[#This Row],[Invoice Date]],"mmm")</f>
        <v>Mar</v>
      </c>
      <c r="P8510" s="4">
        <f>YEAR(Table1[[#This Row],[Invoice Date]])</f>
        <v>2021</v>
      </c>
      <c r="Q8510" s="4">
        <f>IFERROR(Table1[[#This Row],[Total Sales]]/Table1[[#This Row],[Units Sold]],4)</f>
        <v>35</v>
      </c>
      <c r="R8510" s="4">
        <f>IFERROR(Table1[[#This Row],[Operating Profit]]/Table1[[#This Row],[Units Sold]],0)</f>
        <v>12.6</v>
      </c>
      <c r="S8510" s="4">
        <f>IFERROR((Table1[[#This Row],[Total Sales]]-Table1[[#This Row],[Operating Profit]])/Table1[[#This Row],[Units Sold]],0)</f>
        <v>22.400000000000002</v>
      </c>
      <c r="T8510" s="4" t="str">
        <f>IF(Table1[[#This Row],[Profit per unit]]&gt;$V$8,"Premium","Mass")</f>
        <v>Mass</v>
      </c>
      <c r="U8510" s="4"/>
    </row>
    <row r="8511" spans="2:21" ht="14.25" customHeight="1" x14ac:dyDescent="0.3">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c r="O8511" s="4" t="str">
        <f>TEXT(Table1[[#This Row],[Invoice Date]],"mmm")</f>
        <v>Apr</v>
      </c>
      <c r="P8511" s="4">
        <f>YEAR(Table1[[#This Row],[Invoice Date]])</f>
        <v>2021</v>
      </c>
      <c r="Q8511" s="4">
        <f>IFERROR(Table1[[#This Row],[Total Sales]]/Table1[[#This Row],[Units Sold]],4)</f>
        <v>38</v>
      </c>
      <c r="R8511" s="4">
        <f>IFERROR(Table1[[#This Row],[Operating Profit]]/Table1[[#This Row],[Units Sold]],0)</f>
        <v>14.06</v>
      </c>
      <c r="S8511" s="4">
        <f>IFERROR((Table1[[#This Row],[Total Sales]]-Table1[[#This Row],[Operating Profit]])/Table1[[#This Row],[Units Sold]],0)</f>
        <v>23.939999999999998</v>
      </c>
      <c r="T8511" s="4" t="str">
        <f>IF(Table1[[#This Row],[Profit per unit]]&gt;$V$8,"Premium","Mass")</f>
        <v>Mass</v>
      </c>
      <c r="U8511" s="4"/>
    </row>
    <row r="8512" spans="2:21" ht="14.25" customHeight="1" x14ac:dyDescent="0.3">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c r="O8512" s="4" t="str">
        <f>TEXT(Table1[[#This Row],[Invoice Date]],"mmm")</f>
        <v>Apr</v>
      </c>
      <c r="P8512" s="4">
        <f>YEAR(Table1[[#This Row],[Invoice Date]])</f>
        <v>2021</v>
      </c>
      <c r="Q8512" s="4">
        <f>IFERROR(Table1[[#This Row],[Total Sales]]/Table1[[#This Row],[Units Sold]],4)</f>
        <v>44</v>
      </c>
      <c r="R8512" s="4">
        <f>IFERROR(Table1[[#This Row],[Operating Profit]]/Table1[[#This Row],[Units Sold]],0)</f>
        <v>18.04</v>
      </c>
      <c r="S8512" s="4">
        <f>IFERROR((Table1[[#This Row],[Total Sales]]-Table1[[#This Row],[Operating Profit]])/Table1[[#This Row],[Units Sold]],0)</f>
        <v>25.960000000000004</v>
      </c>
      <c r="T8512" s="4" t="str">
        <f>IF(Table1[[#This Row],[Profit per unit]]&gt;$V$8,"Premium","Mass")</f>
        <v>Mass</v>
      </c>
      <c r="U8512" s="4"/>
    </row>
    <row r="8513" spans="2:21" ht="14.25" customHeight="1" x14ac:dyDescent="0.3">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c r="O8513" s="4" t="str">
        <f>TEXT(Table1[[#This Row],[Invoice Date]],"mmm")</f>
        <v>Apr</v>
      </c>
      <c r="P8513" s="4">
        <f>YEAR(Table1[[#This Row],[Invoice Date]])</f>
        <v>2021</v>
      </c>
      <c r="Q8513" s="4">
        <f>IFERROR(Table1[[#This Row],[Total Sales]]/Table1[[#This Row],[Units Sold]],4)</f>
        <v>41</v>
      </c>
      <c r="R8513" s="4">
        <f>IFERROR(Table1[[#This Row],[Operating Profit]]/Table1[[#This Row],[Units Sold]],0)</f>
        <v>15.169999999999998</v>
      </c>
      <c r="S8513" s="4">
        <f>IFERROR((Table1[[#This Row],[Total Sales]]-Table1[[#This Row],[Operating Profit]])/Table1[[#This Row],[Units Sold]],0)</f>
        <v>25.83</v>
      </c>
      <c r="T8513" s="4" t="str">
        <f>IF(Table1[[#This Row],[Profit per unit]]&gt;$V$8,"Premium","Mass")</f>
        <v>Mass</v>
      </c>
      <c r="U8513" s="4"/>
    </row>
    <row r="8514" spans="2:21" ht="14.25" customHeight="1" x14ac:dyDescent="0.3">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c r="O8514" s="4" t="str">
        <f>TEXT(Table1[[#This Row],[Invoice Date]],"mmm")</f>
        <v>Apr</v>
      </c>
      <c r="P8514" s="4">
        <f>YEAR(Table1[[#This Row],[Invoice Date]])</f>
        <v>2021</v>
      </c>
      <c r="Q8514" s="4">
        <f>IFERROR(Table1[[#This Row],[Total Sales]]/Table1[[#This Row],[Units Sold]],4)</f>
        <v>32</v>
      </c>
      <c r="R8514" s="4">
        <f>IFERROR(Table1[[#This Row],[Operating Profit]]/Table1[[#This Row],[Units Sold]],0)</f>
        <v>13.44</v>
      </c>
      <c r="S8514" s="4">
        <f>IFERROR((Table1[[#This Row],[Total Sales]]-Table1[[#This Row],[Operating Profit]])/Table1[[#This Row],[Units Sold]],0)</f>
        <v>18.559999999999999</v>
      </c>
      <c r="T8514" s="4" t="str">
        <f>IF(Table1[[#This Row],[Profit per unit]]&gt;$V$8,"Premium","Mass")</f>
        <v>Mass</v>
      </c>
      <c r="U8514" s="4"/>
    </row>
    <row r="8515" spans="2:21" ht="14.25" customHeight="1" x14ac:dyDescent="0.3">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c r="O8515" s="4" t="str">
        <f>TEXT(Table1[[#This Row],[Invoice Date]],"mmm")</f>
        <v>Apr</v>
      </c>
      <c r="P8515" s="4">
        <f>YEAR(Table1[[#This Row],[Invoice Date]])</f>
        <v>2021</v>
      </c>
      <c r="Q8515" s="4">
        <f>IFERROR(Table1[[#This Row],[Total Sales]]/Table1[[#This Row],[Units Sold]],4)</f>
        <v>40</v>
      </c>
      <c r="R8515" s="4">
        <f>IFERROR(Table1[[#This Row],[Operating Profit]]/Table1[[#This Row],[Units Sold]],0)</f>
        <v>16.800000000000004</v>
      </c>
      <c r="S8515" s="4">
        <f>IFERROR((Table1[[#This Row],[Total Sales]]-Table1[[#This Row],[Operating Profit]])/Table1[[#This Row],[Units Sold]],0)</f>
        <v>23.199999999999996</v>
      </c>
      <c r="T8515" s="4" t="str">
        <f>IF(Table1[[#This Row],[Profit per unit]]&gt;$V$8,"Premium","Mass")</f>
        <v>Mass</v>
      </c>
      <c r="U8515" s="4"/>
    </row>
    <row r="8516" spans="2:21" ht="14.25" customHeight="1" x14ac:dyDescent="0.3">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c r="O8516" s="4" t="str">
        <f>TEXT(Table1[[#This Row],[Invoice Date]],"mmm")</f>
        <v>Apr</v>
      </c>
      <c r="P8516" s="4">
        <f>YEAR(Table1[[#This Row],[Invoice Date]])</f>
        <v>2021</v>
      </c>
      <c r="Q8516" s="4">
        <f>IFERROR(Table1[[#This Row],[Total Sales]]/Table1[[#This Row],[Units Sold]],4)</f>
        <v>47</v>
      </c>
      <c r="R8516" s="4">
        <f>IFERROR(Table1[[#This Row],[Operating Profit]]/Table1[[#This Row],[Units Sold]],0)</f>
        <v>16.919999999999998</v>
      </c>
      <c r="S8516" s="4">
        <f>IFERROR((Table1[[#This Row],[Total Sales]]-Table1[[#This Row],[Operating Profit]])/Table1[[#This Row],[Units Sold]],0)</f>
        <v>30.08</v>
      </c>
      <c r="T8516" s="4" t="str">
        <f>IF(Table1[[#This Row],[Profit per unit]]&gt;$V$8,"Premium","Mass")</f>
        <v>Mass</v>
      </c>
      <c r="U8516" s="4"/>
    </row>
    <row r="8517" spans="2:21" ht="14.25" customHeight="1" x14ac:dyDescent="0.3">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c r="O8517" s="4" t="str">
        <f>TEXT(Table1[[#This Row],[Invoice Date]],"mmm")</f>
        <v>May</v>
      </c>
      <c r="P8517" s="4">
        <f>YEAR(Table1[[#This Row],[Invoice Date]])</f>
        <v>2021</v>
      </c>
      <c r="Q8517" s="4">
        <f>IFERROR(Table1[[#This Row],[Total Sales]]/Table1[[#This Row],[Units Sold]],4)</f>
        <v>39</v>
      </c>
      <c r="R8517" s="4">
        <f>IFERROR(Table1[[#This Row],[Operating Profit]]/Table1[[#This Row],[Units Sold]],0)</f>
        <v>15.6</v>
      </c>
      <c r="S8517" s="4">
        <f>IFERROR((Table1[[#This Row],[Total Sales]]-Table1[[#This Row],[Operating Profit]])/Table1[[#This Row],[Units Sold]],0)</f>
        <v>23.4</v>
      </c>
      <c r="T8517" s="4" t="str">
        <f>IF(Table1[[#This Row],[Profit per unit]]&gt;$V$8,"Premium","Mass")</f>
        <v>Mass</v>
      </c>
      <c r="U8517" s="4"/>
    </row>
    <row r="8518" spans="2:21" ht="14.25" customHeight="1" x14ac:dyDescent="0.3">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c r="O8518" s="4" t="str">
        <f>TEXT(Table1[[#This Row],[Invoice Date]],"mmm")</f>
        <v>May</v>
      </c>
      <c r="P8518" s="4">
        <f>YEAR(Table1[[#This Row],[Invoice Date]])</f>
        <v>2021</v>
      </c>
      <c r="Q8518" s="4">
        <f>IFERROR(Table1[[#This Row],[Total Sales]]/Table1[[#This Row],[Units Sold]],4)</f>
        <v>40</v>
      </c>
      <c r="R8518" s="4">
        <f>IFERROR(Table1[[#This Row],[Operating Profit]]/Table1[[#This Row],[Units Sold]],0)</f>
        <v>16.399999999999999</v>
      </c>
      <c r="S8518" s="4">
        <f>IFERROR((Table1[[#This Row],[Total Sales]]-Table1[[#This Row],[Operating Profit]])/Table1[[#This Row],[Units Sold]],0)</f>
        <v>23.6</v>
      </c>
      <c r="T8518" s="4" t="str">
        <f>IF(Table1[[#This Row],[Profit per unit]]&gt;$V$8,"Premium","Mass")</f>
        <v>Mass</v>
      </c>
      <c r="U8518" s="4"/>
    </row>
    <row r="8519" spans="2:21" ht="14.25" customHeight="1" x14ac:dyDescent="0.3">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c r="O8519" s="4" t="str">
        <f>TEXT(Table1[[#This Row],[Invoice Date]],"mmm")</f>
        <v>May</v>
      </c>
      <c r="P8519" s="4">
        <f>YEAR(Table1[[#This Row],[Invoice Date]])</f>
        <v>2021</v>
      </c>
      <c r="Q8519" s="4">
        <f>IFERROR(Table1[[#This Row],[Total Sales]]/Table1[[#This Row],[Units Sold]],4)</f>
        <v>37</v>
      </c>
      <c r="R8519" s="4">
        <f>IFERROR(Table1[[#This Row],[Operating Profit]]/Table1[[#This Row],[Units Sold]],0)</f>
        <v>13.69</v>
      </c>
      <c r="S8519" s="4">
        <f>IFERROR((Table1[[#This Row],[Total Sales]]-Table1[[#This Row],[Operating Profit]])/Table1[[#This Row],[Units Sold]],0)</f>
        <v>23.31</v>
      </c>
      <c r="T8519" s="4" t="str">
        <f>IF(Table1[[#This Row],[Profit per unit]]&gt;$V$8,"Premium","Mass")</f>
        <v>Mass</v>
      </c>
      <c r="U8519" s="4"/>
    </row>
    <row r="8520" spans="2:21" ht="14.25" customHeight="1" x14ac:dyDescent="0.3">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c r="O8520" s="4" t="str">
        <f>TEXT(Table1[[#This Row],[Invoice Date]],"mmm")</f>
        <v>May</v>
      </c>
      <c r="P8520" s="4">
        <f>YEAR(Table1[[#This Row],[Invoice Date]])</f>
        <v>2021</v>
      </c>
      <c r="Q8520" s="4">
        <f>IFERROR(Table1[[#This Row],[Total Sales]]/Table1[[#This Row],[Units Sold]],4)</f>
        <v>33</v>
      </c>
      <c r="R8520" s="4">
        <f>IFERROR(Table1[[#This Row],[Operating Profit]]/Table1[[#This Row],[Units Sold]],0)</f>
        <v>12.540000000000001</v>
      </c>
      <c r="S8520" s="4">
        <f>IFERROR((Table1[[#This Row],[Total Sales]]-Table1[[#This Row],[Operating Profit]])/Table1[[#This Row],[Units Sold]],0)</f>
        <v>20.459999999999997</v>
      </c>
      <c r="T8520" s="4" t="str">
        <f>IF(Table1[[#This Row],[Profit per unit]]&gt;$V$8,"Premium","Mass")</f>
        <v>Mass</v>
      </c>
      <c r="U8520" s="4"/>
    </row>
    <row r="8521" spans="2:21" ht="14.25" customHeight="1" x14ac:dyDescent="0.3">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c r="O8521" s="4" t="str">
        <f>TEXT(Table1[[#This Row],[Invoice Date]],"mmm")</f>
        <v>May</v>
      </c>
      <c r="P8521" s="4">
        <f>YEAR(Table1[[#This Row],[Invoice Date]])</f>
        <v>2021</v>
      </c>
      <c r="Q8521" s="4">
        <f>IFERROR(Table1[[#This Row],[Total Sales]]/Table1[[#This Row],[Units Sold]],4)</f>
        <v>34</v>
      </c>
      <c r="R8521" s="4">
        <f>IFERROR(Table1[[#This Row],[Operating Profit]]/Table1[[#This Row],[Units Sold]],0)</f>
        <v>14.620000000000003</v>
      </c>
      <c r="S8521" s="4">
        <f>IFERROR((Table1[[#This Row],[Total Sales]]-Table1[[#This Row],[Operating Profit]])/Table1[[#This Row],[Units Sold]],0)</f>
        <v>19.38</v>
      </c>
      <c r="T8521" s="4" t="str">
        <f>IF(Table1[[#This Row],[Profit per unit]]&gt;$V$8,"Premium","Mass")</f>
        <v>Mass</v>
      </c>
      <c r="U8521" s="4"/>
    </row>
    <row r="8522" spans="2:21" ht="14.25" customHeight="1" x14ac:dyDescent="0.3">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c r="O8522" s="4" t="str">
        <f>TEXT(Table1[[#This Row],[Invoice Date]],"mmm")</f>
        <v>May</v>
      </c>
      <c r="P8522" s="4">
        <f>YEAR(Table1[[#This Row],[Invoice Date]])</f>
        <v>2021</v>
      </c>
      <c r="Q8522" s="4">
        <f>IFERROR(Table1[[#This Row],[Total Sales]]/Table1[[#This Row],[Units Sold]],4)</f>
        <v>44</v>
      </c>
      <c r="R8522" s="4">
        <f>IFERROR(Table1[[#This Row],[Operating Profit]]/Table1[[#This Row],[Units Sold]],0)</f>
        <v>15.399999999999999</v>
      </c>
      <c r="S8522" s="4">
        <f>IFERROR((Table1[[#This Row],[Total Sales]]-Table1[[#This Row],[Operating Profit]])/Table1[[#This Row],[Units Sold]],0)</f>
        <v>28.6</v>
      </c>
      <c r="T8522" s="4" t="str">
        <f>IF(Table1[[#This Row],[Profit per unit]]&gt;$V$8,"Premium","Mass")</f>
        <v>Mass</v>
      </c>
      <c r="U8522" s="4"/>
    </row>
    <row r="8523" spans="2:21" ht="14.25" customHeight="1" x14ac:dyDescent="0.3">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c r="O8523" s="4" t="str">
        <f>TEXT(Table1[[#This Row],[Invoice Date]],"mmm")</f>
        <v>Jun</v>
      </c>
      <c r="P8523" s="4">
        <f>YEAR(Table1[[#This Row],[Invoice Date]])</f>
        <v>2021</v>
      </c>
      <c r="Q8523" s="4">
        <f>IFERROR(Table1[[#This Row],[Total Sales]]/Table1[[#This Row],[Units Sold]],4)</f>
        <v>37</v>
      </c>
      <c r="R8523" s="4">
        <f>IFERROR(Table1[[#This Row],[Operating Profit]]/Table1[[#This Row],[Units Sold]],0)</f>
        <v>13.69</v>
      </c>
      <c r="S8523" s="4">
        <f>IFERROR((Table1[[#This Row],[Total Sales]]-Table1[[#This Row],[Operating Profit]])/Table1[[#This Row],[Units Sold]],0)</f>
        <v>23.31</v>
      </c>
      <c r="T8523" s="4" t="str">
        <f>IF(Table1[[#This Row],[Profit per unit]]&gt;$V$8,"Premium","Mass")</f>
        <v>Mass</v>
      </c>
      <c r="U8523" s="4"/>
    </row>
    <row r="8524" spans="2:21" ht="14.25" customHeight="1" x14ac:dyDescent="0.3">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c r="O8524" s="4" t="str">
        <f>TEXT(Table1[[#This Row],[Invoice Date]],"mmm")</f>
        <v>Jun</v>
      </c>
      <c r="P8524" s="4">
        <f>YEAR(Table1[[#This Row],[Invoice Date]])</f>
        <v>2021</v>
      </c>
      <c r="Q8524" s="4">
        <f>IFERROR(Table1[[#This Row],[Total Sales]]/Table1[[#This Row],[Units Sold]],4)</f>
        <v>45</v>
      </c>
      <c r="R8524" s="4">
        <f>IFERROR(Table1[[#This Row],[Operating Profit]]/Table1[[#This Row],[Units Sold]],0)</f>
        <v>18.45</v>
      </c>
      <c r="S8524" s="4">
        <f>IFERROR((Table1[[#This Row],[Total Sales]]-Table1[[#This Row],[Operating Profit]])/Table1[[#This Row],[Units Sold]],0)</f>
        <v>26.55</v>
      </c>
      <c r="T8524" s="4" t="str">
        <f>IF(Table1[[#This Row],[Profit per unit]]&gt;$V$8,"Premium","Mass")</f>
        <v>Mass</v>
      </c>
      <c r="U8524" s="4"/>
    </row>
    <row r="8525" spans="2:21" ht="14.25" customHeight="1" x14ac:dyDescent="0.3">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c r="O8525" s="4" t="str">
        <f>TEXT(Table1[[#This Row],[Invoice Date]],"mmm")</f>
        <v>Jun</v>
      </c>
      <c r="P8525" s="4">
        <f>YEAR(Table1[[#This Row],[Invoice Date]])</f>
        <v>2021</v>
      </c>
      <c r="Q8525" s="4">
        <f>IFERROR(Table1[[#This Row],[Total Sales]]/Table1[[#This Row],[Units Sold]],4)</f>
        <v>58</v>
      </c>
      <c r="R8525" s="4">
        <f>IFERROR(Table1[[#This Row],[Operating Profit]]/Table1[[#This Row],[Units Sold]],0)</f>
        <v>21.46</v>
      </c>
      <c r="S8525" s="4">
        <f>IFERROR((Table1[[#This Row],[Total Sales]]-Table1[[#This Row],[Operating Profit]])/Table1[[#This Row],[Units Sold]],0)</f>
        <v>36.54</v>
      </c>
      <c r="T8525" s="4" t="str">
        <f>IF(Table1[[#This Row],[Profit per unit]]&gt;$V$8,"Premium","Mass")</f>
        <v>Mass</v>
      </c>
      <c r="U8525" s="4"/>
    </row>
    <row r="8526" spans="2:21" ht="14.25" customHeight="1" x14ac:dyDescent="0.3">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c r="O8526" s="4" t="str">
        <f>TEXT(Table1[[#This Row],[Invoice Date]],"mmm")</f>
        <v>Jun</v>
      </c>
      <c r="P8526" s="4">
        <f>YEAR(Table1[[#This Row],[Invoice Date]])</f>
        <v>2021</v>
      </c>
      <c r="Q8526" s="4">
        <f>IFERROR(Table1[[#This Row],[Total Sales]]/Table1[[#This Row],[Units Sold]],4)</f>
        <v>61</v>
      </c>
      <c r="R8526" s="4">
        <f>IFERROR(Table1[[#This Row],[Operating Profit]]/Table1[[#This Row],[Units Sold]],0)</f>
        <v>25.01</v>
      </c>
      <c r="S8526" s="4">
        <f>IFERROR((Table1[[#This Row],[Total Sales]]-Table1[[#This Row],[Operating Profit]])/Table1[[#This Row],[Units Sold]],0)</f>
        <v>35.99</v>
      </c>
      <c r="T8526" s="4" t="str">
        <f>IF(Table1[[#This Row],[Profit per unit]]&gt;$V$8,"Premium","Mass")</f>
        <v>Mass</v>
      </c>
      <c r="U8526" s="4"/>
    </row>
    <row r="8527" spans="2:21" ht="14.25" customHeight="1" x14ac:dyDescent="0.3">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c r="O8527" s="4" t="str">
        <f>TEXT(Table1[[#This Row],[Invoice Date]],"mmm")</f>
        <v>Jun</v>
      </c>
      <c r="P8527" s="4">
        <f>YEAR(Table1[[#This Row],[Invoice Date]])</f>
        <v>2021</v>
      </c>
      <c r="Q8527" s="4">
        <f>IFERROR(Table1[[#This Row],[Total Sales]]/Table1[[#This Row],[Units Sold]],4)</f>
        <v>68</v>
      </c>
      <c r="R8527" s="4">
        <f>IFERROR(Table1[[#This Row],[Operating Profit]]/Table1[[#This Row],[Units Sold]],0)</f>
        <v>31.28</v>
      </c>
      <c r="S8527" s="4">
        <f>IFERROR((Table1[[#This Row],[Total Sales]]-Table1[[#This Row],[Operating Profit]])/Table1[[#This Row],[Units Sold]],0)</f>
        <v>36.72</v>
      </c>
      <c r="T8527" s="4" t="str">
        <f>IF(Table1[[#This Row],[Profit per unit]]&gt;$V$8,"Premium","Mass")</f>
        <v>Mass</v>
      </c>
      <c r="U8527" s="4"/>
    </row>
    <row r="8528" spans="2:21" ht="14.25" customHeight="1" x14ac:dyDescent="0.3">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c r="O8528" s="4" t="str">
        <f>TEXT(Table1[[#This Row],[Invoice Date]],"mmm")</f>
        <v>Jun</v>
      </c>
      <c r="P8528" s="4">
        <f>YEAR(Table1[[#This Row],[Invoice Date]])</f>
        <v>2021</v>
      </c>
      <c r="Q8528" s="4">
        <f>IFERROR(Table1[[#This Row],[Total Sales]]/Table1[[#This Row],[Units Sold]],4)</f>
        <v>82</v>
      </c>
      <c r="R8528" s="4">
        <f>IFERROR(Table1[[#This Row],[Operating Profit]]/Table1[[#This Row],[Units Sold]],0)</f>
        <v>30.34</v>
      </c>
      <c r="S8528" s="4">
        <f>IFERROR((Table1[[#This Row],[Total Sales]]-Table1[[#This Row],[Operating Profit]])/Table1[[#This Row],[Units Sold]],0)</f>
        <v>51.66</v>
      </c>
      <c r="T8528" s="4" t="str">
        <f>IF(Table1[[#This Row],[Profit per unit]]&gt;$V$8,"Premium","Mass")</f>
        <v>Mass</v>
      </c>
      <c r="U8528" s="4"/>
    </row>
    <row r="8529" spans="2:21" ht="14.25" customHeight="1" x14ac:dyDescent="0.3">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c r="O8529" s="4" t="str">
        <f>TEXT(Table1[[#This Row],[Invoice Date]],"mmm")</f>
        <v>Jul</v>
      </c>
      <c r="P8529" s="4">
        <f>YEAR(Table1[[#This Row],[Invoice Date]])</f>
        <v>2021</v>
      </c>
      <c r="Q8529" s="4">
        <f>IFERROR(Table1[[#This Row],[Total Sales]]/Table1[[#This Row],[Units Sold]],4)</f>
        <v>60</v>
      </c>
      <c r="R8529" s="4">
        <f>IFERROR(Table1[[#This Row],[Operating Profit]]/Table1[[#This Row],[Units Sold]],0)</f>
        <v>22.2</v>
      </c>
      <c r="S8529" s="4">
        <f>IFERROR((Table1[[#This Row],[Total Sales]]-Table1[[#This Row],[Operating Profit]])/Table1[[#This Row],[Units Sold]],0)</f>
        <v>37.800000000000004</v>
      </c>
      <c r="T8529" s="4" t="str">
        <f>IF(Table1[[#This Row],[Profit per unit]]&gt;$V$8,"Premium","Mass")</f>
        <v>Mass</v>
      </c>
      <c r="U8529" s="4"/>
    </row>
    <row r="8530" spans="2:21" ht="14.25" customHeight="1" x14ac:dyDescent="0.3">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c r="O8530" s="4" t="str">
        <f>TEXT(Table1[[#This Row],[Invoice Date]],"mmm")</f>
        <v>Jul</v>
      </c>
      <c r="P8530" s="4">
        <f>YEAR(Table1[[#This Row],[Invoice Date]])</f>
        <v>2021</v>
      </c>
      <c r="Q8530" s="4">
        <f>IFERROR(Table1[[#This Row],[Total Sales]]/Table1[[#This Row],[Units Sold]],4)</f>
        <v>60</v>
      </c>
      <c r="R8530" s="4">
        <f>IFERROR(Table1[[#This Row],[Operating Profit]]/Table1[[#This Row],[Units Sold]],0)</f>
        <v>22.8</v>
      </c>
      <c r="S8530" s="4">
        <f>IFERROR((Table1[[#This Row],[Total Sales]]-Table1[[#This Row],[Operating Profit]])/Table1[[#This Row],[Units Sold]],0)</f>
        <v>37.199999999999996</v>
      </c>
      <c r="T8530" s="4" t="str">
        <f>IF(Table1[[#This Row],[Profit per unit]]&gt;$V$8,"Premium","Mass")</f>
        <v>Mass</v>
      </c>
      <c r="U8530" s="4"/>
    </row>
    <row r="8531" spans="2:21" ht="14.25" customHeight="1" x14ac:dyDescent="0.3">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c r="O8531" s="4" t="str">
        <f>TEXT(Table1[[#This Row],[Invoice Date]],"mmm")</f>
        <v>Jul</v>
      </c>
      <c r="P8531" s="4">
        <f>YEAR(Table1[[#This Row],[Invoice Date]])</f>
        <v>2021</v>
      </c>
      <c r="Q8531" s="4">
        <f>IFERROR(Table1[[#This Row],[Total Sales]]/Table1[[#This Row],[Units Sold]],4)</f>
        <v>62</v>
      </c>
      <c r="R8531" s="4">
        <f>IFERROR(Table1[[#This Row],[Operating Profit]]/Table1[[#This Row],[Units Sold]],0)</f>
        <v>23.560000000000002</v>
      </c>
      <c r="S8531" s="4">
        <f>IFERROR((Table1[[#This Row],[Total Sales]]-Table1[[#This Row],[Operating Profit]])/Table1[[#This Row],[Units Sold]],0)</f>
        <v>38.44</v>
      </c>
      <c r="T8531" s="4" t="str">
        <f>IF(Table1[[#This Row],[Profit per unit]]&gt;$V$8,"Premium","Mass")</f>
        <v>Mass</v>
      </c>
      <c r="U8531" s="4"/>
    </row>
    <row r="8532" spans="2:21" ht="14.25" customHeight="1" x14ac:dyDescent="0.3">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c r="O8532" s="4" t="str">
        <f>TEXT(Table1[[#This Row],[Invoice Date]],"mmm")</f>
        <v>Jul</v>
      </c>
      <c r="P8532" s="4">
        <f>YEAR(Table1[[#This Row],[Invoice Date]])</f>
        <v>2021</v>
      </c>
      <c r="Q8532" s="4">
        <f>IFERROR(Table1[[#This Row],[Total Sales]]/Table1[[#This Row],[Units Sold]],4)</f>
        <v>65</v>
      </c>
      <c r="R8532" s="4">
        <f>IFERROR(Table1[[#This Row],[Operating Profit]]/Table1[[#This Row],[Units Sold]],0)</f>
        <v>27.299999999999997</v>
      </c>
      <c r="S8532" s="4">
        <f>IFERROR((Table1[[#This Row],[Total Sales]]-Table1[[#This Row],[Operating Profit]])/Table1[[#This Row],[Units Sold]],0)</f>
        <v>37.700000000000003</v>
      </c>
      <c r="T8532" s="4" t="str">
        <f>IF(Table1[[#This Row],[Profit per unit]]&gt;$V$8,"Premium","Mass")</f>
        <v>Mass</v>
      </c>
      <c r="U8532" s="4"/>
    </row>
    <row r="8533" spans="2:21" ht="14.25" customHeight="1" x14ac:dyDescent="0.3">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c r="O8533" s="4" t="str">
        <f>TEXT(Table1[[#This Row],[Invoice Date]],"mmm")</f>
        <v>Jul</v>
      </c>
      <c r="P8533" s="4">
        <f>YEAR(Table1[[#This Row],[Invoice Date]])</f>
        <v>2021</v>
      </c>
      <c r="Q8533" s="4">
        <f>IFERROR(Table1[[#This Row],[Total Sales]]/Table1[[#This Row],[Units Sold]],4)</f>
        <v>72</v>
      </c>
      <c r="R8533" s="4">
        <f>IFERROR(Table1[[#This Row],[Operating Profit]]/Table1[[#This Row],[Units Sold]],0)</f>
        <v>30.96</v>
      </c>
      <c r="S8533" s="4">
        <f>IFERROR((Table1[[#This Row],[Total Sales]]-Table1[[#This Row],[Operating Profit]])/Table1[[#This Row],[Units Sold]],0)</f>
        <v>41.04</v>
      </c>
      <c r="T8533" s="4" t="str">
        <f>IF(Table1[[#This Row],[Profit per unit]]&gt;$V$8,"Premium","Mass")</f>
        <v>Mass</v>
      </c>
      <c r="U8533" s="4"/>
    </row>
    <row r="8534" spans="2:21" ht="14.25" customHeight="1" x14ac:dyDescent="0.3">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c r="O8534" s="4" t="str">
        <f>TEXT(Table1[[#This Row],[Invoice Date]],"mmm")</f>
        <v>Jul</v>
      </c>
      <c r="P8534" s="4">
        <f>YEAR(Table1[[#This Row],[Invoice Date]])</f>
        <v>2021</v>
      </c>
      <c r="Q8534" s="4">
        <f>IFERROR(Table1[[#This Row],[Total Sales]]/Table1[[#This Row],[Units Sold]],4)</f>
        <v>82</v>
      </c>
      <c r="R8534" s="4">
        <f>IFERROR(Table1[[#This Row],[Operating Profit]]/Table1[[#This Row],[Units Sold]],0)</f>
        <v>27.059999999999995</v>
      </c>
      <c r="S8534" s="4">
        <f>IFERROR((Table1[[#This Row],[Total Sales]]-Table1[[#This Row],[Operating Profit]])/Table1[[#This Row],[Units Sold]],0)</f>
        <v>54.94</v>
      </c>
      <c r="T8534" s="4" t="str">
        <f>IF(Table1[[#This Row],[Profit per unit]]&gt;$V$8,"Premium","Mass")</f>
        <v>Mass</v>
      </c>
      <c r="U8534" s="4"/>
    </row>
    <row r="8535" spans="2:21" ht="14.25" customHeight="1" x14ac:dyDescent="0.3">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c r="O8535" s="4" t="str">
        <f>TEXT(Table1[[#This Row],[Invoice Date]],"mmm")</f>
        <v>Aug</v>
      </c>
      <c r="P8535" s="4">
        <f>YEAR(Table1[[#This Row],[Invoice Date]])</f>
        <v>2021</v>
      </c>
      <c r="Q8535" s="4">
        <f>IFERROR(Table1[[#This Row],[Total Sales]]/Table1[[#This Row],[Units Sold]],4)</f>
        <v>67</v>
      </c>
      <c r="R8535" s="4">
        <f>IFERROR(Table1[[#This Row],[Operating Profit]]/Table1[[#This Row],[Units Sold]],0)</f>
        <v>26.799999999999997</v>
      </c>
      <c r="S8535" s="4">
        <f>IFERROR((Table1[[#This Row],[Total Sales]]-Table1[[#This Row],[Operating Profit]])/Table1[[#This Row],[Units Sold]],0)</f>
        <v>40.200000000000003</v>
      </c>
      <c r="T8535" s="4" t="str">
        <f>IF(Table1[[#This Row],[Profit per unit]]&gt;$V$8,"Premium","Mass")</f>
        <v>Mass</v>
      </c>
      <c r="U8535" s="4"/>
    </row>
    <row r="8536" spans="2:21" ht="14.25" customHeight="1" x14ac:dyDescent="0.3">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c r="O8536" s="4" t="str">
        <f>TEXT(Table1[[#This Row],[Invoice Date]],"mmm")</f>
        <v>Aug</v>
      </c>
      <c r="P8536" s="4">
        <f>YEAR(Table1[[#This Row],[Invoice Date]])</f>
        <v>2021</v>
      </c>
      <c r="Q8536" s="4">
        <f>IFERROR(Table1[[#This Row],[Total Sales]]/Table1[[#This Row],[Units Sold]],4)</f>
        <v>53</v>
      </c>
      <c r="R8536" s="4">
        <f>IFERROR(Table1[[#This Row],[Operating Profit]]/Table1[[#This Row],[Units Sold]],0)</f>
        <v>22.259999999999998</v>
      </c>
      <c r="S8536" s="4">
        <f>IFERROR((Table1[[#This Row],[Total Sales]]-Table1[[#This Row],[Operating Profit]])/Table1[[#This Row],[Units Sold]],0)</f>
        <v>30.740000000000002</v>
      </c>
      <c r="T8536" s="4" t="str">
        <f>IF(Table1[[#This Row],[Profit per unit]]&gt;$V$8,"Premium","Mass")</f>
        <v>Mass</v>
      </c>
      <c r="U8536" s="4"/>
    </row>
    <row r="8537" spans="2:21" ht="14.25" customHeight="1" x14ac:dyDescent="0.3">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c r="O8537" s="4" t="str">
        <f>TEXT(Table1[[#This Row],[Invoice Date]],"mmm")</f>
        <v>Aug</v>
      </c>
      <c r="P8537" s="4">
        <f>YEAR(Table1[[#This Row],[Invoice Date]])</f>
        <v>2021</v>
      </c>
      <c r="Q8537" s="4">
        <f>IFERROR(Table1[[#This Row],[Total Sales]]/Table1[[#This Row],[Units Sold]],4)</f>
        <v>53</v>
      </c>
      <c r="R8537" s="4">
        <f>IFERROR(Table1[[#This Row],[Operating Profit]]/Table1[[#This Row],[Units Sold]],0)</f>
        <v>19.61</v>
      </c>
      <c r="S8537" s="4">
        <f>IFERROR((Table1[[#This Row],[Total Sales]]-Table1[[#This Row],[Operating Profit]])/Table1[[#This Row],[Units Sold]],0)</f>
        <v>33.39</v>
      </c>
      <c r="T8537" s="4" t="str">
        <f>IF(Table1[[#This Row],[Profit per unit]]&gt;$V$8,"Premium","Mass")</f>
        <v>Mass</v>
      </c>
      <c r="U8537" s="4"/>
    </row>
    <row r="8538" spans="2:21" ht="14.25" customHeight="1" x14ac:dyDescent="0.3">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c r="O8538" s="4" t="str">
        <f>TEXT(Table1[[#This Row],[Invoice Date]],"mmm")</f>
        <v>Aug</v>
      </c>
      <c r="P8538" s="4">
        <f>YEAR(Table1[[#This Row],[Invoice Date]])</f>
        <v>2021</v>
      </c>
      <c r="Q8538" s="4">
        <f>IFERROR(Table1[[#This Row],[Total Sales]]/Table1[[#This Row],[Units Sold]],4)</f>
        <v>52</v>
      </c>
      <c r="R8538" s="4">
        <f>IFERROR(Table1[[#This Row],[Operating Profit]]/Table1[[#This Row],[Units Sold]],0)</f>
        <v>20.28</v>
      </c>
      <c r="S8538" s="4">
        <f>IFERROR((Table1[[#This Row],[Total Sales]]-Table1[[#This Row],[Operating Profit]])/Table1[[#This Row],[Units Sold]],0)</f>
        <v>31.72</v>
      </c>
      <c r="T8538" s="4" t="str">
        <f>IF(Table1[[#This Row],[Profit per unit]]&gt;$V$8,"Premium","Mass")</f>
        <v>Mass</v>
      </c>
      <c r="U8538" s="4"/>
    </row>
    <row r="8539" spans="2:21" ht="14.25" customHeight="1" x14ac:dyDescent="0.3">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c r="O8539" s="4" t="str">
        <f>TEXT(Table1[[#This Row],[Invoice Date]],"mmm")</f>
        <v>Aug</v>
      </c>
      <c r="P8539" s="4">
        <f>YEAR(Table1[[#This Row],[Invoice Date]])</f>
        <v>2021</v>
      </c>
      <c r="Q8539" s="4">
        <f>IFERROR(Table1[[#This Row],[Total Sales]]/Table1[[#This Row],[Units Sold]],4)</f>
        <v>51</v>
      </c>
      <c r="R8539" s="4">
        <f>IFERROR(Table1[[#This Row],[Operating Profit]]/Table1[[#This Row],[Units Sold]],0)</f>
        <v>22.95</v>
      </c>
      <c r="S8539" s="4">
        <f>IFERROR((Table1[[#This Row],[Total Sales]]-Table1[[#This Row],[Operating Profit]])/Table1[[#This Row],[Units Sold]],0)</f>
        <v>28.05</v>
      </c>
      <c r="T8539" s="4" t="str">
        <f>IF(Table1[[#This Row],[Profit per unit]]&gt;$V$8,"Premium","Mass")</f>
        <v>Mass</v>
      </c>
      <c r="U8539" s="4"/>
    </row>
    <row r="8540" spans="2:21" ht="14.25" customHeight="1" x14ac:dyDescent="0.3">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c r="O8540" s="4" t="str">
        <f>TEXT(Table1[[#This Row],[Invoice Date]],"mmm")</f>
        <v>Aug</v>
      </c>
      <c r="P8540" s="4">
        <f>YEAR(Table1[[#This Row],[Invoice Date]])</f>
        <v>2021</v>
      </c>
      <c r="Q8540" s="4">
        <f>IFERROR(Table1[[#This Row],[Total Sales]]/Table1[[#This Row],[Units Sold]],4)</f>
        <v>55</v>
      </c>
      <c r="R8540" s="4">
        <f>IFERROR(Table1[[#This Row],[Operating Profit]]/Table1[[#This Row],[Units Sold]],0)</f>
        <v>18.699999999999996</v>
      </c>
      <c r="S8540" s="4">
        <f>IFERROR((Table1[[#This Row],[Total Sales]]-Table1[[#This Row],[Operating Profit]])/Table1[[#This Row],[Units Sold]],0)</f>
        <v>36.299999999999997</v>
      </c>
      <c r="T8540" s="4" t="str">
        <f>IF(Table1[[#This Row],[Profit per unit]]&gt;$V$8,"Premium","Mass")</f>
        <v>Mass</v>
      </c>
      <c r="U8540" s="4"/>
    </row>
    <row r="8541" spans="2:21" ht="14.25" customHeight="1" x14ac:dyDescent="0.3">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c r="O8541" s="4" t="str">
        <f>TEXT(Table1[[#This Row],[Invoice Date]],"mmm")</f>
        <v>Sep</v>
      </c>
      <c r="P8541" s="4">
        <f>YEAR(Table1[[#This Row],[Invoice Date]])</f>
        <v>2021</v>
      </c>
      <c r="Q8541" s="4">
        <f>IFERROR(Table1[[#This Row],[Total Sales]]/Table1[[#This Row],[Units Sold]],4)</f>
        <v>35</v>
      </c>
      <c r="R8541" s="4">
        <f>IFERROR(Table1[[#This Row],[Operating Profit]]/Table1[[#This Row],[Units Sold]],0)</f>
        <v>14.699999999999998</v>
      </c>
      <c r="S8541" s="4">
        <f>IFERROR((Table1[[#This Row],[Total Sales]]-Table1[[#This Row],[Operating Profit]])/Table1[[#This Row],[Units Sold]],0)</f>
        <v>20.3</v>
      </c>
      <c r="T8541" s="4" t="str">
        <f>IF(Table1[[#This Row],[Profit per unit]]&gt;$V$8,"Premium","Mass")</f>
        <v>Mass</v>
      </c>
      <c r="U8541" s="4"/>
    </row>
    <row r="8542" spans="2:21" ht="14.25" customHeight="1" x14ac:dyDescent="0.3">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c r="O8542" s="4" t="str">
        <f>TEXT(Table1[[#This Row],[Invoice Date]],"mmm")</f>
        <v>Sep</v>
      </c>
      <c r="P8542" s="4">
        <f>YEAR(Table1[[#This Row],[Invoice Date]])</f>
        <v>2021</v>
      </c>
      <c r="Q8542" s="4">
        <f>IFERROR(Table1[[#This Row],[Total Sales]]/Table1[[#This Row],[Units Sold]],4)</f>
        <v>43</v>
      </c>
      <c r="R8542" s="4">
        <f>IFERROR(Table1[[#This Row],[Operating Profit]]/Table1[[#This Row],[Units Sold]],0)</f>
        <v>16.77</v>
      </c>
      <c r="S8542" s="4">
        <f>IFERROR((Table1[[#This Row],[Total Sales]]-Table1[[#This Row],[Operating Profit]])/Table1[[#This Row],[Units Sold]],0)</f>
        <v>26.23</v>
      </c>
      <c r="T8542" s="4" t="str">
        <f>IF(Table1[[#This Row],[Profit per unit]]&gt;$V$8,"Premium","Mass")</f>
        <v>Mass</v>
      </c>
      <c r="U8542" s="4"/>
    </row>
    <row r="8543" spans="2:21" ht="14.25" customHeight="1" x14ac:dyDescent="0.3">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c r="O8543" s="4" t="str">
        <f>TEXT(Table1[[#This Row],[Invoice Date]],"mmm")</f>
        <v>Sep</v>
      </c>
      <c r="P8543" s="4">
        <f>YEAR(Table1[[#This Row],[Invoice Date]])</f>
        <v>2021</v>
      </c>
      <c r="Q8543" s="4">
        <f>IFERROR(Table1[[#This Row],[Total Sales]]/Table1[[#This Row],[Units Sold]],4)</f>
        <v>34</v>
      </c>
      <c r="R8543" s="4">
        <f>IFERROR(Table1[[#This Row],[Operating Profit]]/Table1[[#This Row],[Units Sold]],0)</f>
        <v>13.6</v>
      </c>
      <c r="S8543" s="4">
        <f>IFERROR((Table1[[#This Row],[Total Sales]]-Table1[[#This Row],[Operating Profit]])/Table1[[#This Row],[Units Sold]],0)</f>
        <v>20.400000000000002</v>
      </c>
      <c r="T8543" s="4" t="str">
        <f>IF(Table1[[#This Row],[Profit per unit]]&gt;$V$8,"Premium","Mass")</f>
        <v>Mass</v>
      </c>
      <c r="U8543" s="4"/>
    </row>
    <row r="8544" spans="2:21" ht="14.25" customHeight="1" x14ac:dyDescent="0.3">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c r="O8544" s="4" t="str">
        <f>TEXT(Table1[[#This Row],[Invoice Date]],"mmm")</f>
        <v>Sep</v>
      </c>
      <c r="P8544" s="4">
        <f>YEAR(Table1[[#This Row],[Invoice Date]])</f>
        <v>2021</v>
      </c>
      <c r="Q8544" s="4">
        <f>IFERROR(Table1[[#This Row],[Total Sales]]/Table1[[#This Row],[Units Sold]],4)</f>
        <v>37</v>
      </c>
      <c r="R8544" s="4">
        <f>IFERROR(Table1[[#This Row],[Operating Profit]]/Table1[[#This Row],[Units Sold]],0)</f>
        <v>14.8</v>
      </c>
      <c r="S8544" s="4">
        <f>IFERROR((Table1[[#This Row],[Total Sales]]-Table1[[#This Row],[Operating Profit]])/Table1[[#This Row],[Units Sold]],0)</f>
        <v>22.2</v>
      </c>
      <c r="T8544" s="4" t="str">
        <f>IF(Table1[[#This Row],[Profit per unit]]&gt;$V$8,"Premium","Mass")</f>
        <v>Mass</v>
      </c>
      <c r="U8544" s="4"/>
    </row>
    <row r="8545" spans="2:21" ht="14.25" customHeight="1" x14ac:dyDescent="0.3">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c r="O8545" s="4" t="str">
        <f>TEXT(Table1[[#This Row],[Invoice Date]],"mmm")</f>
        <v>Sep</v>
      </c>
      <c r="P8545" s="4">
        <f>YEAR(Table1[[#This Row],[Invoice Date]])</f>
        <v>2021</v>
      </c>
      <c r="Q8545" s="4">
        <f>IFERROR(Table1[[#This Row],[Total Sales]]/Table1[[#This Row],[Units Sold]],4)</f>
        <v>39</v>
      </c>
      <c r="R8545" s="4">
        <f>IFERROR(Table1[[#This Row],[Operating Profit]]/Table1[[#This Row],[Units Sold]],0)</f>
        <v>18.330000000000002</v>
      </c>
      <c r="S8545" s="4">
        <f>IFERROR((Table1[[#This Row],[Total Sales]]-Table1[[#This Row],[Operating Profit]])/Table1[[#This Row],[Units Sold]],0)</f>
        <v>20.669999999999998</v>
      </c>
      <c r="T8545" s="4" t="str">
        <f>IF(Table1[[#This Row],[Profit per unit]]&gt;$V$8,"Premium","Mass")</f>
        <v>Mass</v>
      </c>
      <c r="U8545" s="4"/>
    </row>
    <row r="8546" spans="2:21" ht="14.25" customHeight="1" x14ac:dyDescent="0.3">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c r="O8546" s="4" t="str">
        <f>TEXT(Table1[[#This Row],[Invoice Date]],"mmm")</f>
        <v>Sep</v>
      </c>
      <c r="P8546" s="4">
        <f>YEAR(Table1[[#This Row],[Invoice Date]])</f>
        <v>2021</v>
      </c>
      <c r="Q8546" s="4">
        <f>IFERROR(Table1[[#This Row],[Total Sales]]/Table1[[#This Row],[Units Sold]],4)</f>
        <v>33</v>
      </c>
      <c r="R8546" s="4">
        <f>IFERROR(Table1[[#This Row],[Operating Profit]]/Table1[[#This Row],[Units Sold]],0)</f>
        <v>11.879999999999999</v>
      </c>
      <c r="S8546" s="4">
        <f>IFERROR((Table1[[#This Row],[Total Sales]]-Table1[[#This Row],[Operating Profit]])/Table1[[#This Row],[Units Sold]],0)</f>
        <v>21.12</v>
      </c>
      <c r="T8546" s="4" t="str">
        <f>IF(Table1[[#This Row],[Profit per unit]]&gt;$V$8,"Premium","Mass")</f>
        <v>Mass</v>
      </c>
      <c r="U8546" s="4"/>
    </row>
    <row r="8547" spans="2:21" ht="14.25" customHeight="1" x14ac:dyDescent="0.3">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c r="O8547" s="4" t="str">
        <f>TEXT(Table1[[#This Row],[Invoice Date]],"mmm")</f>
        <v>Oct</v>
      </c>
      <c r="P8547" s="4">
        <f>YEAR(Table1[[#This Row],[Invoice Date]])</f>
        <v>2021</v>
      </c>
      <c r="Q8547" s="4">
        <f>IFERROR(Table1[[#This Row],[Total Sales]]/Table1[[#This Row],[Units Sold]],4)</f>
        <v>28</v>
      </c>
      <c r="R8547" s="4">
        <f>IFERROR(Table1[[#This Row],[Operating Profit]]/Table1[[#This Row],[Units Sold]],0)</f>
        <v>11.2</v>
      </c>
      <c r="S8547" s="4">
        <f>IFERROR((Table1[[#This Row],[Total Sales]]-Table1[[#This Row],[Operating Profit]])/Table1[[#This Row],[Units Sold]],0)</f>
        <v>16.8</v>
      </c>
      <c r="T8547" s="4" t="str">
        <f>IF(Table1[[#This Row],[Profit per unit]]&gt;$V$8,"Premium","Mass")</f>
        <v>Mass</v>
      </c>
      <c r="U8547" s="4"/>
    </row>
    <row r="8548" spans="2:21" ht="14.25" customHeight="1" x14ac:dyDescent="0.3">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c r="O8548" s="4" t="str">
        <f>TEXT(Table1[[#This Row],[Invoice Date]],"mmm")</f>
        <v>Oct</v>
      </c>
      <c r="P8548" s="4">
        <f>YEAR(Table1[[#This Row],[Invoice Date]])</f>
        <v>2021</v>
      </c>
      <c r="Q8548" s="4">
        <f>IFERROR(Table1[[#This Row],[Total Sales]]/Table1[[#This Row],[Units Sold]],4)</f>
        <v>39</v>
      </c>
      <c r="R8548" s="4">
        <f>IFERROR(Table1[[#This Row],[Operating Profit]]/Table1[[#This Row],[Units Sold]],0)</f>
        <v>14.82</v>
      </c>
      <c r="S8548" s="4">
        <f>IFERROR((Table1[[#This Row],[Total Sales]]-Table1[[#This Row],[Operating Profit]])/Table1[[#This Row],[Units Sold]],0)</f>
        <v>24.179999999999996</v>
      </c>
      <c r="T8548" s="4" t="str">
        <f>IF(Table1[[#This Row],[Profit per unit]]&gt;$V$8,"Premium","Mass")</f>
        <v>Mass</v>
      </c>
      <c r="U8548" s="4"/>
    </row>
    <row r="8549" spans="2:21" ht="14.25" customHeight="1" x14ac:dyDescent="0.3">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c r="O8549" s="4" t="str">
        <f>TEXT(Table1[[#This Row],[Invoice Date]],"mmm")</f>
        <v>Oct</v>
      </c>
      <c r="P8549" s="4">
        <f>YEAR(Table1[[#This Row],[Invoice Date]])</f>
        <v>2021</v>
      </c>
      <c r="Q8549" s="4">
        <f>IFERROR(Table1[[#This Row],[Total Sales]]/Table1[[#This Row],[Units Sold]],4)</f>
        <v>39</v>
      </c>
      <c r="R8549" s="4">
        <f>IFERROR(Table1[[#This Row],[Operating Profit]]/Table1[[#This Row],[Units Sold]],0)</f>
        <v>16.38</v>
      </c>
      <c r="S8549" s="4">
        <f>IFERROR((Table1[[#This Row],[Total Sales]]-Table1[[#This Row],[Operating Profit]])/Table1[[#This Row],[Units Sold]],0)</f>
        <v>22.619999999999997</v>
      </c>
      <c r="T8549" s="4" t="str">
        <f>IF(Table1[[#This Row],[Profit per unit]]&gt;$V$8,"Premium","Mass")</f>
        <v>Mass</v>
      </c>
      <c r="U8549" s="4"/>
    </row>
    <row r="8550" spans="2:21" ht="14.25" customHeight="1" x14ac:dyDescent="0.3">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c r="O8550" s="4" t="str">
        <f>TEXT(Table1[[#This Row],[Invoice Date]],"mmm")</f>
        <v>Oct</v>
      </c>
      <c r="P8550" s="4">
        <f>YEAR(Table1[[#This Row],[Invoice Date]])</f>
        <v>2021</v>
      </c>
      <c r="Q8550" s="4">
        <f>IFERROR(Table1[[#This Row],[Total Sales]]/Table1[[#This Row],[Units Sold]],4)</f>
        <v>31</v>
      </c>
      <c r="R8550" s="4">
        <f>IFERROR(Table1[[#This Row],[Operating Profit]]/Table1[[#This Row],[Units Sold]],0)</f>
        <v>11.47</v>
      </c>
      <c r="S8550" s="4">
        <f>IFERROR((Table1[[#This Row],[Total Sales]]-Table1[[#This Row],[Operating Profit]])/Table1[[#This Row],[Units Sold]],0)</f>
        <v>19.53</v>
      </c>
      <c r="T8550" s="4" t="str">
        <f>IF(Table1[[#This Row],[Profit per unit]]&gt;$V$8,"Premium","Mass")</f>
        <v>Mass</v>
      </c>
      <c r="U8550" s="4"/>
    </row>
    <row r="8551" spans="2:21" ht="14.25" customHeight="1" x14ac:dyDescent="0.3">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c r="O8551" s="4" t="str">
        <f>TEXT(Table1[[#This Row],[Invoice Date]],"mmm")</f>
        <v>Oct</v>
      </c>
      <c r="P8551" s="4">
        <f>YEAR(Table1[[#This Row],[Invoice Date]])</f>
        <v>2021</v>
      </c>
      <c r="Q8551" s="4">
        <f>IFERROR(Table1[[#This Row],[Total Sales]]/Table1[[#This Row],[Units Sold]],4)</f>
        <v>42</v>
      </c>
      <c r="R8551" s="4">
        <f>IFERROR(Table1[[#This Row],[Operating Profit]]/Table1[[#This Row],[Units Sold]],0)</f>
        <v>19.740000000000002</v>
      </c>
      <c r="S8551" s="4">
        <f>IFERROR((Table1[[#This Row],[Total Sales]]-Table1[[#This Row],[Operating Profit]])/Table1[[#This Row],[Units Sold]],0)</f>
        <v>22.259999999999998</v>
      </c>
      <c r="T8551" s="4" t="str">
        <f>IF(Table1[[#This Row],[Profit per unit]]&gt;$V$8,"Premium","Mass")</f>
        <v>Mass</v>
      </c>
      <c r="U8551" s="4"/>
    </row>
    <row r="8552" spans="2:21" ht="14.25" customHeight="1" x14ac:dyDescent="0.3">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c r="O8552" s="4" t="str">
        <f>TEXT(Table1[[#This Row],[Invoice Date]],"mmm")</f>
        <v>Oct</v>
      </c>
      <c r="P8552" s="4">
        <f>YEAR(Table1[[#This Row],[Invoice Date]])</f>
        <v>2021</v>
      </c>
      <c r="Q8552" s="4">
        <f>IFERROR(Table1[[#This Row],[Total Sales]]/Table1[[#This Row],[Units Sold]],4)</f>
        <v>40</v>
      </c>
      <c r="R8552" s="4">
        <f>IFERROR(Table1[[#This Row],[Operating Profit]]/Table1[[#This Row],[Units Sold]],0)</f>
        <v>12.8</v>
      </c>
      <c r="S8552" s="4">
        <f>IFERROR((Table1[[#This Row],[Total Sales]]-Table1[[#This Row],[Operating Profit]])/Table1[[#This Row],[Units Sold]],0)</f>
        <v>27.200000000000003</v>
      </c>
      <c r="T8552" s="4" t="str">
        <f>IF(Table1[[#This Row],[Profit per unit]]&gt;$V$8,"Premium","Mass")</f>
        <v>Mass</v>
      </c>
      <c r="U8552" s="4"/>
    </row>
    <row r="8553" spans="2:21" ht="14.25" customHeight="1" x14ac:dyDescent="0.3">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c r="O8553" s="4" t="str">
        <f>TEXT(Table1[[#This Row],[Invoice Date]],"mmm")</f>
        <v>Nov</v>
      </c>
      <c r="P8553" s="4">
        <f>YEAR(Table1[[#This Row],[Invoice Date]])</f>
        <v>2021</v>
      </c>
      <c r="Q8553" s="4">
        <f>IFERROR(Table1[[#This Row],[Total Sales]]/Table1[[#This Row],[Units Sold]],4)</f>
        <v>34</v>
      </c>
      <c r="R8553" s="4">
        <f>IFERROR(Table1[[#This Row],[Operating Profit]]/Table1[[#This Row],[Units Sold]],0)</f>
        <v>14.280000000000001</v>
      </c>
      <c r="S8553" s="4">
        <f>IFERROR((Table1[[#This Row],[Total Sales]]-Table1[[#This Row],[Operating Profit]])/Table1[[#This Row],[Units Sold]],0)</f>
        <v>19.72</v>
      </c>
      <c r="T8553" s="4" t="str">
        <f>IF(Table1[[#This Row],[Profit per unit]]&gt;$V$8,"Premium","Mass")</f>
        <v>Mass</v>
      </c>
      <c r="U8553" s="4"/>
    </row>
    <row r="8554" spans="2:21" ht="14.25" customHeight="1" x14ac:dyDescent="0.3">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c r="O8554" s="4" t="str">
        <f>TEXT(Table1[[#This Row],[Invoice Date]],"mmm")</f>
        <v>Nov</v>
      </c>
      <c r="P8554" s="4">
        <f>YEAR(Table1[[#This Row],[Invoice Date]])</f>
        <v>2021</v>
      </c>
      <c r="Q8554" s="4">
        <f>IFERROR(Table1[[#This Row],[Total Sales]]/Table1[[#This Row],[Units Sold]],4)</f>
        <v>34</v>
      </c>
      <c r="R8554" s="4">
        <f>IFERROR(Table1[[#This Row],[Operating Profit]]/Table1[[#This Row],[Units Sold]],0)</f>
        <v>12.58</v>
      </c>
      <c r="S8554" s="4">
        <f>IFERROR((Table1[[#This Row],[Total Sales]]-Table1[[#This Row],[Operating Profit]])/Table1[[#This Row],[Units Sold]],0)</f>
        <v>21.419999999999998</v>
      </c>
      <c r="T8554" s="4" t="str">
        <f>IF(Table1[[#This Row],[Profit per unit]]&gt;$V$8,"Premium","Mass")</f>
        <v>Mass</v>
      </c>
      <c r="U8554" s="4"/>
    </row>
    <row r="8555" spans="2:21" ht="14.25" customHeight="1" x14ac:dyDescent="0.3">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c r="O8555" s="4" t="str">
        <f>TEXT(Table1[[#This Row],[Invoice Date]],"mmm")</f>
        <v>Nov</v>
      </c>
      <c r="P8555" s="4">
        <f>YEAR(Table1[[#This Row],[Invoice Date]])</f>
        <v>2021</v>
      </c>
      <c r="Q8555" s="4">
        <f>IFERROR(Table1[[#This Row],[Total Sales]]/Table1[[#This Row],[Units Sold]],4)</f>
        <v>33</v>
      </c>
      <c r="R8555" s="4">
        <f>IFERROR(Table1[[#This Row],[Operating Profit]]/Table1[[#This Row],[Units Sold]],0)</f>
        <v>12.87</v>
      </c>
      <c r="S8555" s="4">
        <f>IFERROR((Table1[[#This Row],[Total Sales]]-Table1[[#This Row],[Operating Profit]])/Table1[[#This Row],[Units Sold]],0)</f>
        <v>20.130000000000003</v>
      </c>
      <c r="T8555" s="4" t="str">
        <f>IF(Table1[[#This Row],[Profit per unit]]&gt;$V$8,"Premium","Mass")</f>
        <v>Mass</v>
      </c>
      <c r="U8555" s="4"/>
    </row>
    <row r="8556" spans="2:21" ht="14.25" customHeight="1" x14ac:dyDescent="0.3">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c r="O8556" s="4" t="str">
        <f>TEXT(Table1[[#This Row],[Invoice Date]],"mmm")</f>
        <v>Nov</v>
      </c>
      <c r="P8556" s="4">
        <f>YEAR(Table1[[#This Row],[Invoice Date]])</f>
        <v>2021</v>
      </c>
      <c r="Q8556" s="4">
        <f>IFERROR(Table1[[#This Row],[Total Sales]]/Table1[[#This Row],[Units Sold]],4)</f>
        <v>36</v>
      </c>
      <c r="R8556" s="4">
        <f>IFERROR(Table1[[#This Row],[Operating Profit]]/Table1[[#This Row],[Units Sold]],0)</f>
        <v>14.04</v>
      </c>
      <c r="S8556" s="4">
        <f>IFERROR((Table1[[#This Row],[Total Sales]]-Table1[[#This Row],[Operating Profit]])/Table1[[#This Row],[Units Sold]],0)</f>
        <v>21.96</v>
      </c>
      <c r="T8556" s="4" t="str">
        <f>IF(Table1[[#This Row],[Profit per unit]]&gt;$V$8,"Premium","Mass")</f>
        <v>Mass</v>
      </c>
      <c r="U8556" s="4"/>
    </row>
    <row r="8557" spans="2:21" ht="14.25" customHeight="1" x14ac:dyDescent="0.3">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c r="O8557" s="4" t="str">
        <f>TEXT(Table1[[#This Row],[Invoice Date]],"mmm")</f>
        <v>Nov</v>
      </c>
      <c r="P8557" s="4">
        <f>YEAR(Table1[[#This Row],[Invoice Date]])</f>
        <v>2021</v>
      </c>
      <c r="Q8557" s="4">
        <f>IFERROR(Table1[[#This Row],[Total Sales]]/Table1[[#This Row],[Units Sold]],4)</f>
        <v>56</v>
      </c>
      <c r="R8557" s="4">
        <f>IFERROR(Table1[[#This Row],[Operating Profit]]/Table1[[#This Row],[Units Sold]],0)</f>
        <v>24.64</v>
      </c>
      <c r="S8557" s="4">
        <f>IFERROR((Table1[[#This Row],[Total Sales]]-Table1[[#This Row],[Operating Profit]])/Table1[[#This Row],[Units Sold]],0)</f>
        <v>31.36</v>
      </c>
      <c r="T8557" s="4" t="str">
        <f>IF(Table1[[#This Row],[Profit per unit]]&gt;$V$8,"Premium","Mass")</f>
        <v>Mass</v>
      </c>
      <c r="U8557" s="4"/>
    </row>
    <row r="8558" spans="2:21" ht="14.25" customHeight="1" x14ac:dyDescent="0.3">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c r="O8558" s="4" t="str">
        <f>TEXT(Table1[[#This Row],[Invoice Date]],"mmm")</f>
        <v>Nov</v>
      </c>
      <c r="P8558" s="4">
        <f>YEAR(Table1[[#This Row],[Invoice Date]])</f>
        <v>2021</v>
      </c>
      <c r="Q8558" s="4">
        <f>IFERROR(Table1[[#This Row],[Total Sales]]/Table1[[#This Row],[Units Sold]],4)</f>
        <v>60</v>
      </c>
      <c r="R8558" s="4">
        <f>IFERROR(Table1[[#This Row],[Operating Profit]]/Table1[[#This Row],[Units Sold]],0)</f>
        <v>19.799999999999997</v>
      </c>
      <c r="S8558" s="4">
        <f>IFERROR((Table1[[#This Row],[Total Sales]]-Table1[[#This Row],[Operating Profit]])/Table1[[#This Row],[Units Sold]],0)</f>
        <v>40.200000000000003</v>
      </c>
      <c r="T8558" s="4" t="str">
        <f>IF(Table1[[#This Row],[Profit per unit]]&gt;$V$8,"Premium","Mass")</f>
        <v>Mass</v>
      </c>
      <c r="U8558" s="4"/>
    </row>
    <row r="8559" spans="2:21" ht="14.25" customHeight="1" x14ac:dyDescent="0.3">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c r="O8559" s="4" t="str">
        <f>TEXT(Table1[[#This Row],[Invoice Date]],"mmm")</f>
        <v>Dec</v>
      </c>
      <c r="P8559" s="4">
        <f>YEAR(Table1[[#This Row],[Invoice Date]])</f>
        <v>2021</v>
      </c>
      <c r="Q8559" s="4">
        <f>IFERROR(Table1[[#This Row],[Total Sales]]/Table1[[#This Row],[Units Sold]],4)</f>
        <v>49</v>
      </c>
      <c r="R8559" s="4">
        <f>IFERROR(Table1[[#This Row],[Operating Profit]]/Table1[[#This Row],[Units Sold]],0)</f>
        <v>19.599999999999998</v>
      </c>
      <c r="S8559" s="4">
        <f>IFERROR((Table1[[#This Row],[Total Sales]]-Table1[[#This Row],[Operating Profit]])/Table1[[#This Row],[Units Sold]],0)</f>
        <v>29.400000000000002</v>
      </c>
      <c r="T8559" s="4" t="str">
        <f>IF(Table1[[#This Row],[Profit per unit]]&gt;$V$8,"Premium","Mass")</f>
        <v>Mass</v>
      </c>
      <c r="U8559" s="4"/>
    </row>
    <row r="8560" spans="2:21" ht="14.25" customHeight="1" x14ac:dyDescent="0.3">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c r="O8560" s="4" t="str">
        <f>TEXT(Table1[[#This Row],[Invoice Date]],"mmm")</f>
        <v>Dec</v>
      </c>
      <c r="P8560" s="4">
        <f>YEAR(Table1[[#This Row],[Invoice Date]])</f>
        <v>2021</v>
      </c>
      <c r="Q8560" s="4">
        <f>IFERROR(Table1[[#This Row],[Total Sales]]/Table1[[#This Row],[Units Sold]],4)</f>
        <v>54</v>
      </c>
      <c r="R8560" s="4">
        <f>IFERROR(Table1[[#This Row],[Operating Profit]]/Table1[[#This Row],[Units Sold]],0)</f>
        <v>22.14</v>
      </c>
      <c r="S8560" s="4">
        <f>IFERROR((Table1[[#This Row],[Total Sales]]-Table1[[#This Row],[Operating Profit]])/Table1[[#This Row],[Units Sold]],0)</f>
        <v>31.86</v>
      </c>
      <c r="T8560" s="4" t="str">
        <f>IF(Table1[[#This Row],[Profit per unit]]&gt;$V$8,"Premium","Mass")</f>
        <v>Mass</v>
      </c>
      <c r="U8560" s="4"/>
    </row>
    <row r="8561" spans="2:21" ht="14.25" customHeight="1" x14ac:dyDescent="0.3">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c r="O8561" s="4" t="str">
        <f>TEXT(Table1[[#This Row],[Invoice Date]],"mmm")</f>
        <v>Dec</v>
      </c>
      <c r="P8561" s="4">
        <f>YEAR(Table1[[#This Row],[Invoice Date]])</f>
        <v>2021</v>
      </c>
      <c r="Q8561" s="4">
        <f>IFERROR(Table1[[#This Row],[Total Sales]]/Table1[[#This Row],[Units Sold]],4)</f>
        <v>53</v>
      </c>
      <c r="R8561" s="4">
        <f>IFERROR(Table1[[#This Row],[Operating Profit]]/Table1[[#This Row],[Units Sold]],0)</f>
        <v>21.199999999999996</v>
      </c>
      <c r="S8561" s="4">
        <f>IFERROR((Table1[[#This Row],[Total Sales]]-Table1[[#This Row],[Operating Profit]])/Table1[[#This Row],[Units Sold]],0)</f>
        <v>31.8</v>
      </c>
      <c r="T8561" s="4" t="str">
        <f>IF(Table1[[#This Row],[Profit per unit]]&gt;$V$8,"Premium","Mass")</f>
        <v>Mass</v>
      </c>
      <c r="U8561" s="4"/>
    </row>
    <row r="8562" spans="2:21" ht="14.25" customHeight="1" x14ac:dyDescent="0.3">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c r="O8562" s="4" t="str">
        <f>TEXT(Table1[[#This Row],[Invoice Date]],"mmm")</f>
        <v>Dec</v>
      </c>
      <c r="P8562" s="4">
        <f>YEAR(Table1[[#This Row],[Invoice Date]])</f>
        <v>2021</v>
      </c>
      <c r="Q8562" s="4">
        <f>IFERROR(Table1[[#This Row],[Total Sales]]/Table1[[#This Row],[Units Sold]],4)</f>
        <v>51</v>
      </c>
      <c r="R8562" s="4">
        <f>IFERROR(Table1[[#This Row],[Operating Profit]]/Table1[[#This Row],[Units Sold]],0)</f>
        <v>19.889999999999997</v>
      </c>
      <c r="S8562" s="4">
        <f>IFERROR((Table1[[#This Row],[Total Sales]]-Table1[[#This Row],[Operating Profit]])/Table1[[#This Row],[Units Sold]],0)</f>
        <v>31.110000000000003</v>
      </c>
      <c r="T8562" s="4" t="str">
        <f>IF(Table1[[#This Row],[Profit per unit]]&gt;$V$8,"Premium","Mass")</f>
        <v>Mass</v>
      </c>
      <c r="U8562" s="4"/>
    </row>
    <row r="8563" spans="2:21" ht="14.25" customHeight="1" x14ac:dyDescent="0.3">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c r="O8563" s="4" t="str">
        <f>TEXT(Table1[[#This Row],[Invoice Date]],"mmm")</f>
        <v>Dec</v>
      </c>
      <c r="P8563" s="4">
        <f>YEAR(Table1[[#This Row],[Invoice Date]])</f>
        <v>2021</v>
      </c>
      <c r="Q8563" s="4">
        <f>IFERROR(Table1[[#This Row],[Total Sales]]/Table1[[#This Row],[Units Sold]],4)</f>
        <v>59</v>
      </c>
      <c r="R8563" s="4">
        <f>IFERROR(Table1[[#This Row],[Operating Profit]]/Table1[[#This Row],[Units Sold]],0)</f>
        <v>24.780000000000005</v>
      </c>
      <c r="S8563" s="4">
        <f>IFERROR((Table1[[#This Row],[Total Sales]]-Table1[[#This Row],[Operating Profit]])/Table1[[#This Row],[Units Sold]],0)</f>
        <v>34.219999999999992</v>
      </c>
      <c r="T8563" s="4" t="str">
        <f>IF(Table1[[#This Row],[Profit per unit]]&gt;$V$8,"Premium","Mass")</f>
        <v>Mass</v>
      </c>
      <c r="U8563" s="4"/>
    </row>
    <row r="8564" spans="2:21" ht="14.25" customHeight="1" x14ac:dyDescent="0.3">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c r="O8564" s="4" t="str">
        <f>TEXT(Table1[[#This Row],[Invoice Date]],"mmm")</f>
        <v>Dec</v>
      </c>
      <c r="P8564" s="4">
        <f>YEAR(Table1[[#This Row],[Invoice Date]])</f>
        <v>2021</v>
      </c>
      <c r="Q8564" s="4">
        <f>IFERROR(Table1[[#This Row],[Total Sales]]/Table1[[#This Row],[Units Sold]],4)</f>
        <v>65</v>
      </c>
      <c r="R8564" s="4">
        <f>IFERROR(Table1[[#This Row],[Operating Profit]]/Table1[[#This Row],[Units Sold]],0)</f>
        <v>22.75</v>
      </c>
      <c r="S8564" s="4">
        <f>IFERROR((Table1[[#This Row],[Total Sales]]-Table1[[#This Row],[Operating Profit]])/Table1[[#This Row],[Units Sold]],0)</f>
        <v>42.25</v>
      </c>
      <c r="T8564" s="4" t="str">
        <f>IF(Table1[[#This Row],[Profit per unit]]&gt;$V$8,"Premium","Mass")</f>
        <v>Mass</v>
      </c>
      <c r="U8564" s="4"/>
    </row>
    <row r="8565" spans="2:21" ht="14.25" customHeight="1" x14ac:dyDescent="0.3">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c r="O8565" s="4" t="str">
        <f>TEXT(Table1[[#This Row],[Invoice Date]],"mmm")</f>
        <v>Jan</v>
      </c>
      <c r="P8565" s="4">
        <f>YEAR(Table1[[#This Row],[Invoice Date]])</f>
        <v>2021</v>
      </c>
      <c r="Q8565" s="4">
        <f>IFERROR(Table1[[#This Row],[Total Sales]]/Table1[[#This Row],[Units Sold]],4)</f>
        <v>23</v>
      </c>
      <c r="R8565" s="4">
        <f>IFERROR(Table1[[#This Row],[Operating Profit]]/Table1[[#This Row],[Units Sold]],0)</f>
        <v>11.96</v>
      </c>
      <c r="S8565" s="4">
        <f>IFERROR((Table1[[#This Row],[Total Sales]]-Table1[[#This Row],[Operating Profit]])/Table1[[#This Row],[Units Sold]],0)</f>
        <v>11.04</v>
      </c>
      <c r="T8565" s="4" t="str">
        <f>IF(Table1[[#This Row],[Profit per unit]]&gt;$V$8,"Premium","Mass")</f>
        <v>Mass</v>
      </c>
      <c r="U8565" s="4"/>
    </row>
    <row r="8566" spans="2:21" ht="14.25" customHeight="1" x14ac:dyDescent="0.3">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c r="O8566" s="4" t="str">
        <f>TEXT(Table1[[#This Row],[Invoice Date]],"mmm")</f>
        <v>Jan</v>
      </c>
      <c r="P8566" s="4">
        <f>YEAR(Table1[[#This Row],[Invoice Date]])</f>
        <v>2021</v>
      </c>
      <c r="Q8566" s="4">
        <f>IFERROR(Table1[[#This Row],[Total Sales]]/Table1[[#This Row],[Units Sold]],4)</f>
        <v>28</v>
      </c>
      <c r="R8566" s="4">
        <f>IFERROR(Table1[[#This Row],[Operating Profit]]/Table1[[#This Row],[Units Sold]],0)</f>
        <v>13.16</v>
      </c>
      <c r="S8566" s="4">
        <f>IFERROR((Table1[[#This Row],[Total Sales]]-Table1[[#This Row],[Operating Profit]])/Table1[[#This Row],[Units Sold]],0)</f>
        <v>14.84</v>
      </c>
      <c r="T8566" s="4" t="str">
        <f>IF(Table1[[#This Row],[Profit per unit]]&gt;$V$8,"Premium","Mass")</f>
        <v>Mass</v>
      </c>
      <c r="U8566" s="4"/>
    </row>
    <row r="8567" spans="2:21" ht="14.25" customHeight="1" x14ac:dyDescent="0.3">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c r="O8567" s="4" t="str">
        <f>TEXT(Table1[[#This Row],[Invoice Date]],"mmm")</f>
        <v>Jan</v>
      </c>
      <c r="P8567" s="4">
        <f>YEAR(Table1[[#This Row],[Invoice Date]])</f>
        <v>2021</v>
      </c>
      <c r="Q8567" s="4">
        <f>IFERROR(Table1[[#This Row],[Total Sales]]/Table1[[#This Row],[Units Sold]],4)</f>
        <v>18</v>
      </c>
      <c r="R8567" s="4">
        <f>IFERROR(Table1[[#This Row],[Operating Profit]]/Table1[[#This Row],[Units Sold]],0)</f>
        <v>5.76</v>
      </c>
      <c r="S8567" s="4">
        <f>IFERROR((Table1[[#This Row],[Total Sales]]-Table1[[#This Row],[Operating Profit]])/Table1[[#This Row],[Units Sold]],0)</f>
        <v>12.239999999999998</v>
      </c>
      <c r="T8567" s="4" t="str">
        <f>IF(Table1[[#This Row],[Profit per unit]]&gt;$V$8,"Premium","Mass")</f>
        <v>Mass</v>
      </c>
      <c r="U8567" s="4"/>
    </row>
    <row r="8568" spans="2:21" ht="14.25" customHeight="1" x14ac:dyDescent="0.3">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c r="O8568" s="4" t="str">
        <f>TEXT(Table1[[#This Row],[Invoice Date]],"mmm")</f>
        <v>Jan</v>
      </c>
      <c r="P8568" s="4">
        <f>YEAR(Table1[[#This Row],[Invoice Date]])</f>
        <v>2021</v>
      </c>
      <c r="Q8568" s="4">
        <f>IFERROR(Table1[[#This Row],[Total Sales]]/Table1[[#This Row],[Units Sold]],4)</f>
        <v>21</v>
      </c>
      <c r="R8568" s="4">
        <f>IFERROR(Table1[[#This Row],[Operating Profit]]/Table1[[#This Row],[Units Sold]],0)</f>
        <v>8.82</v>
      </c>
      <c r="S8568" s="4">
        <f>IFERROR((Table1[[#This Row],[Total Sales]]-Table1[[#This Row],[Operating Profit]])/Table1[[#This Row],[Units Sold]],0)</f>
        <v>12.18</v>
      </c>
      <c r="T8568" s="4" t="str">
        <f>IF(Table1[[#This Row],[Profit per unit]]&gt;$V$8,"Premium","Mass")</f>
        <v>Mass</v>
      </c>
      <c r="U8568" s="4"/>
    </row>
    <row r="8569" spans="2:21" ht="14.25" customHeight="1" x14ac:dyDescent="0.3">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c r="O8569" s="4" t="str">
        <f>TEXT(Table1[[#This Row],[Invoice Date]],"mmm")</f>
        <v>Jan</v>
      </c>
      <c r="P8569" s="4">
        <f>YEAR(Table1[[#This Row],[Invoice Date]])</f>
        <v>2021</v>
      </c>
      <c r="Q8569" s="4">
        <f>IFERROR(Table1[[#This Row],[Total Sales]]/Table1[[#This Row],[Units Sold]],4)</f>
        <v>30</v>
      </c>
      <c r="R8569" s="4">
        <f>IFERROR(Table1[[#This Row],[Operating Profit]]/Table1[[#This Row],[Units Sold]],0)</f>
        <v>13.499999999999998</v>
      </c>
      <c r="S8569" s="4">
        <f>IFERROR((Table1[[#This Row],[Total Sales]]-Table1[[#This Row],[Operating Profit]])/Table1[[#This Row],[Units Sold]],0)</f>
        <v>16.5</v>
      </c>
      <c r="T8569" s="4" t="str">
        <f>IF(Table1[[#This Row],[Profit per unit]]&gt;$V$8,"Premium","Mass")</f>
        <v>Mass</v>
      </c>
      <c r="U8569" s="4"/>
    </row>
    <row r="8570" spans="2:21" ht="14.25" customHeight="1" x14ac:dyDescent="0.3">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c r="O8570" s="4" t="str">
        <f>TEXT(Table1[[#This Row],[Invoice Date]],"mmm")</f>
        <v>Jan</v>
      </c>
      <c r="P8570" s="4">
        <f>YEAR(Table1[[#This Row],[Invoice Date]])</f>
        <v>2021</v>
      </c>
      <c r="Q8570" s="4">
        <f>IFERROR(Table1[[#This Row],[Total Sales]]/Table1[[#This Row],[Units Sold]],4)</f>
        <v>25</v>
      </c>
      <c r="R8570" s="4">
        <f>IFERROR(Table1[[#This Row],[Operating Profit]]/Table1[[#This Row],[Units Sold]],0)</f>
        <v>14.500000000000002</v>
      </c>
      <c r="S8570" s="4">
        <f>IFERROR((Table1[[#This Row],[Total Sales]]-Table1[[#This Row],[Operating Profit]])/Table1[[#This Row],[Units Sold]],0)</f>
        <v>10.499999999999998</v>
      </c>
      <c r="T8570" s="4" t="str">
        <f>IF(Table1[[#This Row],[Profit per unit]]&gt;$V$8,"Premium","Mass")</f>
        <v>Mass</v>
      </c>
      <c r="U8570" s="4"/>
    </row>
    <row r="8571" spans="2:21" ht="14.25" customHeight="1" x14ac:dyDescent="0.3">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c r="O8571" s="4" t="str">
        <f>TEXT(Table1[[#This Row],[Invoice Date]],"mmm")</f>
        <v>Feb</v>
      </c>
      <c r="P8571" s="4">
        <f>YEAR(Table1[[#This Row],[Invoice Date]])</f>
        <v>2021</v>
      </c>
      <c r="Q8571" s="4">
        <f>IFERROR(Table1[[#This Row],[Total Sales]]/Table1[[#This Row],[Units Sold]],4)</f>
        <v>26</v>
      </c>
      <c r="R8571" s="4">
        <f>IFERROR(Table1[[#This Row],[Operating Profit]]/Table1[[#This Row],[Units Sold]],0)</f>
        <v>14.3</v>
      </c>
      <c r="S8571" s="4">
        <f>IFERROR((Table1[[#This Row],[Total Sales]]-Table1[[#This Row],[Operating Profit]])/Table1[[#This Row],[Units Sold]],0)</f>
        <v>11.7</v>
      </c>
      <c r="T8571" s="4" t="str">
        <f>IF(Table1[[#This Row],[Profit per unit]]&gt;$V$8,"Premium","Mass")</f>
        <v>Mass</v>
      </c>
      <c r="U8571" s="4"/>
    </row>
    <row r="8572" spans="2:21" ht="14.25" customHeight="1" x14ac:dyDescent="0.3">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c r="O8572" s="4" t="str">
        <f>TEXT(Table1[[#This Row],[Invoice Date]],"mmm")</f>
        <v>Feb</v>
      </c>
      <c r="P8572" s="4">
        <f>YEAR(Table1[[#This Row],[Invoice Date]])</f>
        <v>2021</v>
      </c>
      <c r="Q8572" s="4">
        <f>IFERROR(Table1[[#This Row],[Total Sales]]/Table1[[#This Row],[Units Sold]],4)</f>
        <v>27</v>
      </c>
      <c r="R8572" s="4">
        <f>IFERROR(Table1[[#This Row],[Operating Profit]]/Table1[[#This Row],[Units Sold]],0)</f>
        <v>12.149999999999999</v>
      </c>
      <c r="S8572" s="4">
        <f>IFERROR((Table1[[#This Row],[Total Sales]]-Table1[[#This Row],[Operating Profit]])/Table1[[#This Row],[Units Sold]],0)</f>
        <v>14.850000000000001</v>
      </c>
      <c r="T8572" s="4" t="str">
        <f>IF(Table1[[#This Row],[Profit per unit]]&gt;$V$8,"Premium","Mass")</f>
        <v>Mass</v>
      </c>
      <c r="U8572" s="4"/>
    </row>
    <row r="8573" spans="2:21" ht="14.25" customHeight="1" x14ac:dyDescent="0.3">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c r="O8573" s="4" t="str">
        <f>TEXT(Table1[[#This Row],[Invoice Date]],"mmm")</f>
        <v>Feb</v>
      </c>
      <c r="P8573" s="4">
        <f>YEAR(Table1[[#This Row],[Invoice Date]])</f>
        <v>2021</v>
      </c>
      <c r="Q8573" s="4">
        <f>IFERROR(Table1[[#This Row],[Total Sales]]/Table1[[#This Row],[Units Sold]],4)</f>
        <v>17</v>
      </c>
      <c r="R8573" s="4">
        <f>IFERROR(Table1[[#This Row],[Operating Profit]]/Table1[[#This Row],[Units Sold]],0)</f>
        <v>6.1199999999999992</v>
      </c>
      <c r="S8573" s="4">
        <f>IFERROR((Table1[[#This Row],[Total Sales]]-Table1[[#This Row],[Operating Profit]])/Table1[[#This Row],[Units Sold]],0)</f>
        <v>10.88</v>
      </c>
      <c r="T8573" s="4" t="str">
        <f>IF(Table1[[#This Row],[Profit per unit]]&gt;$V$8,"Premium","Mass")</f>
        <v>Mass</v>
      </c>
      <c r="U8573" s="4"/>
    </row>
    <row r="8574" spans="2:21" ht="14.25" customHeight="1" x14ac:dyDescent="0.3">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c r="O8574" s="4" t="str">
        <f>TEXT(Table1[[#This Row],[Invoice Date]],"mmm")</f>
        <v>Feb</v>
      </c>
      <c r="P8574" s="4">
        <f>YEAR(Table1[[#This Row],[Invoice Date]])</f>
        <v>2021</v>
      </c>
      <c r="Q8574" s="4">
        <f>IFERROR(Table1[[#This Row],[Total Sales]]/Table1[[#This Row],[Units Sold]],4)</f>
        <v>16</v>
      </c>
      <c r="R8574" s="4">
        <f>IFERROR(Table1[[#This Row],[Operating Profit]]/Table1[[#This Row],[Units Sold]],0)</f>
        <v>6.7200000000000006</v>
      </c>
      <c r="S8574" s="4">
        <f>IFERROR((Table1[[#This Row],[Total Sales]]-Table1[[#This Row],[Operating Profit]])/Table1[[#This Row],[Units Sold]],0)</f>
        <v>9.2799999999999994</v>
      </c>
      <c r="T8574" s="4" t="str">
        <f>IF(Table1[[#This Row],[Profit per unit]]&gt;$V$8,"Premium","Mass")</f>
        <v>Mass</v>
      </c>
      <c r="U8574" s="4"/>
    </row>
    <row r="8575" spans="2:21" ht="14.25" customHeight="1" x14ac:dyDescent="0.3">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c r="O8575" s="4" t="str">
        <f>TEXT(Table1[[#This Row],[Invoice Date]],"mmm")</f>
        <v>Feb</v>
      </c>
      <c r="P8575" s="4">
        <f>YEAR(Table1[[#This Row],[Invoice Date]])</f>
        <v>2021</v>
      </c>
      <c r="Q8575" s="4">
        <f>IFERROR(Table1[[#This Row],[Total Sales]]/Table1[[#This Row],[Units Sold]],4)</f>
        <v>28</v>
      </c>
      <c r="R8575" s="4">
        <f>IFERROR(Table1[[#This Row],[Operating Profit]]/Table1[[#This Row],[Units Sold]],0)</f>
        <v>11.76</v>
      </c>
      <c r="S8575" s="4">
        <f>IFERROR((Table1[[#This Row],[Total Sales]]-Table1[[#This Row],[Operating Profit]])/Table1[[#This Row],[Units Sold]],0)</f>
        <v>16.239999999999998</v>
      </c>
      <c r="T8575" s="4" t="str">
        <f>IF(Table1[[#This Row],[Profit per unit]]&gt;$V$8,"Premium","Mass")</f>
        <v>Mass</v>
      </c>
      <c r="U8575" s="4"/>
    </row>
    <row r="8576" spans="2:21" ht="14.25" customHeight="1" x14ac:dyDescent="0.3">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c r="O8576" s="4" t="str">
        <f>TEXT(Table1[[#This Row],[Invoice Date]],"mmm")</f>
        <v>Feb</v>
      </c>
      <c r="P8576" s="4">
        <f>YEAR(Table1[[#This Row],[Invoice Date]])</f>
        <v>2021</v>
      </c>
      <c r="Q8576" s="4">
        <f>IFERROR(Table1[[#This Row],[Total Sales]]/Table1[[#This Row],[Units Sold]],4)</f>
        <v>18</v>
      </c>
      <c r="R8576" s="4">
        <f>IFERROR(Table1[[#This Row],[Operating Profit]]/Table1[[#This Row],[Units Sold]],0)</f>
        <v>9.9</v>
      </c>
      <c r="S8576" s="4">
        <f>IFERROR((Table1[[#This Row],[Total Sales]]-Table1[[#This Row],[Operating Profit]])/Table1[[#This Row],[Units Sold]],0)</f>
        <v>8.1</v>
      </c>
      <c r="T8576" s="4" t="str">
        <f>IF(Table1[[#This Row],[Profit per unit]]&gt;$V$8,"Premium","Mass")</f>
        <v>Mass</v>
      </c>
      <c r="U8576" s="4"/>
    </row>
    <row r="8577" spans="2:21" ht="14.25" customHeight="1" x14ac:dyDescent="0.3">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c r="O8577" s="4" t="str">
        <f>TEXT(Table1[[#This Row],[Invoice Date]],"mmm")</f>
        <v>Mar</v>
      </c>
      <c r="P8577" s="4">
        <f>YEAR(Table1[[#This Row],[Invoice Date]])</f>
        <v>2021</v>
      </c>
      <c r="Q8577" s="4">
        <f>IFERROR(Table1[[#This Row],[Total Sales]]/Table1[[#This Row],[Units Sold]],4)</f>
        <v>20</v>
      </c>
      <c r="R8577" s="4">
        <f>IFERROR(Table1[[#This Row],[Operating Profit]]/Table1[[#This Row],[Units Sold]],0)</f>
        <v>8.6000000000000014</v>
      </c>
      <c r="S8577" s="4">
        <f>IFERROR((Table1[[#This Row],[Total Sales]]-Table1[[#This Row],[Operating Profit]])/Table1[[#This Row],[Units Sold]],0)</f>
        <v>11.399999999999999</v>
      </c>
      <c r="T8577" s="4" t="str">
        <f>IF(Table1[[#This Row],[Profit per unit]]&gt;$V$8,"Premium","Mass")</f>
        <v>Mass</v>
      </c>
      <c r="U8577" s="4"/>
    </row>
    <row r="8578" spans="2:21" ht="14.25" customHeight="1" x14ac:dyDescent="0.3">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c r="O8578" s="4" t="str">
        <f>TEXT(Table1[[#This Row],[Invoice Date]],"mmm")</f>
        <v>Mar</v>
      </c>
      <c r="P8578" s="4">
        <f>YEAR(Table1[[#This Row],[Invoice Date]])</f>
        <v>2021</v>
      </c>
      <c r="Q8578" s="4">
        <f>IFERROR(Table1[[#This Row],[Total Sales]]/Table1[[#This Row],[Units Sold]],4)</f>
        <v>22</v>
      </c>
      <c r="R8578" s="4">
        <f>IFERROR(Table1[[#This Row],[Operating Profit]]/Table1[[#This Row],[Units Sold]],0)</f>
        <v>8.7999999999999989</v>
      </c>
      <c r="S8578" s="4">
        <f>IFERROR((Table1[[#This Row],[Total Sales]]-Table1[[#This Row],[Operating Profit]])/Table1[[#This Row],[Units Sold]],0)</f>
        <v>13.2</v>
      </c>
      <c r="T8578" s="4" t="str">
        <f>IF(Table1[[#This Row],[Profit per unit]]&gt;$V$8,"Premium","Mass")</f>
        <v>Mass</v>
      </c>
      <c r="U8578" s="4"/>
    </row>
    <row r="8579" spans="2:21" ht="14.25" customHeight="1" x14ac:dyDescent="0.3">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c r="O8579" s="4" t="str">
        <f>TEXT(Table1[[#This Row],[Invoice Date]],"mmm")</f>
        <v>Mar</v>
      </c>
      <c r="P8579" s="4">
        <f>YEAR(Table1[[#This Row],[Invoice Date]])</f>
        <v>2021</v>
      </c>
      <c r="Q8579" s="4">
        <f>IFERROR(Table1[[#This Row],[Total Sales]]/Table1[[#This Row],[Units Sold]],4)</f>
        <v>16</v>
      </c>
      <c r="R8579" s="4">
        <f>IFERROR(Table1[[#This Row],[Operating Profit]]/Table1[[#This Row],[Units Sold]],0)</f>
        <v>6.2399999999999993</v>
      </c>
      <c r="S8579" s="4">
        <f>IFERROR((Table1[[#This Row],[Total Sales]]-Table1[[#This Row],[Operating Profit]])/Table1[[#This Row],[Units Sold]],0)</f>
        <v>9.76</v>
      </c>
      <c r="T8579" s="4" t="str">
        <f>IF(Table1[[#This Row],[Profit per unit]]&gt;$V$8,"Premium","Mass")</f>
        <v>Mass</v>
      </c>
      <c r="U8579" s="4"/>
    </row>
    <row r="8580" spans="2:21" ht="14.25" customHeight="1" x14ac:dyDescent="0.3">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c r="O8580" s="4" t="str">
        <f>TEXT(Table1[[#This Row],[Invoice Date]],"mmm")</f>
        <v>Mar</v>
      </c>
      <c r="P8580" s="4">
        <f>YEAR(Table1[[#This Row],[Invoice Date]])</f>
        <v>2021</v>
      </c>
      <c r="Q8580" s="4">
        <f>IFERROR(Table1[[#This Row],[Total Sales]]/Table1[[#This Row],[Units Sold]],4)</f>
        <v>20</v>
      </c>
      <c r="R8580" s="4">
        <f>IFERROR(Table1[[#This Row],[Operating Profit]]/Table1[[#This Row],[Units Sold]],0)</f>
        <v>8.4000000000000021</v>
      </c>
      <c r="S8580" s="4">
        <f>IFERROR((Table1[[#This Row],[Total Sales]]-Table1[[#This Row],[Operating Profit]])/Table1[[#This Row],[Units Sold]],0)</f>
        <v>11.599999999999998</v>
      </c>
      <c r="T8580" s="4" t="str">
        <f>IF(Table1[[#This Row],[Profit per unit]]&gt;$V$8,"Premium","Mass")</f>
        <v>Mass</v>
      </c>
      <c r="U8580" s="4"/>
    </row>
    <row r="8581" spans="2:21" ht="14.25" customHeight="1" x14ac:dyDescent="0.3">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c r="O8581" s="4" t="str">
        <f>TEXT(Table1[[#This Row],[Invoice Date]],"mmm")</f>
        <v>Mar</v>
      </c>
      <c r="P8581" s="4">
        <f>YEAR(Table1[[#This Row],[Invoice Date]])</f>
        <v>2021</v>
      </c>
      <c r="Q8581" s="4">
        <f>IFERROR(Table1[[#This Row],[Total Sales]]/Table1[[#This Row],[Units Sold]],4)</f>
        <v>28</v>
      </c>
      <c r="R8581" s="4">
        <f>IFERROR(Table1[[#This Row],[Operating Profit]]/Table1[[#This Row],[Units Sold]],0)</f>
        <v>11.2</v>
      </c>
      <c r="S8581" s="4">
        <f>IFERROR((Table1[[#This Row],[Total Sales]]-Table1[[#This Row],[Operating Profit]])/Table1[[#This Row],[Units Sold]],0)</f>
        <v>16.8</v>
      </c>
      <c r="T8581" s="4" t="str">
        <f>IF(Table1[[#This Row],[Profit per unit]]&gt;$V$8,"Premium","Mass")</f>
        <v>Mass</v>
      </c>
      <c r="U8581" s="4"/>
    </row>
    <row r="8582" spans="2:21" ht="14.25" customHeight="1" x14ac:dyDescent="0.3">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c r="O8582" s="4" t="str">
        <f>TEXT(Table1[[#This Row],[Invoice Date]],"mmm")</f>
        <v>Mar</v>
      </c>
      <c r="P8582" s="4">
        <f>YEAR(Table1[[#This Row],[Invoice Date]])</f>
        <v>2021</v>
      </c>
      <c r="Q8582" s="4">
        <f>IFERROR(Table1[[#This Row],[Total Sales]]/Table1[[#This Row],[Units Sold]],4)</f>
        <v>21</v>
      </c>
      <c r="R8582" s="4">
        <f>IFERROR(Table1[[#This Row],[Operating Profit]]/Table1[[#This Row],[Units Sold]],0)</f>
        <v>11.97</v>
      </c>
      <c r="S8582" s="4">
        <f>IFERROR((Table1[[#This Row],[Total Sales]]-Table1[[#This Row],[Operating Profit]])/Table1[[#This Row],[Units Sold]],0)</f>
        <v>9.0299999999999994</v>
      </c>
      <c r="T8582" s="4" t="str">
        <f>IF(Table1[[#This Row],[Profit per unit]]&gt;$V$8,"Premium","Mass")</f>
        <v>Mass</v>
      </c>
      <c r="U8582" s="4"/>
    </row>
    <row r="8583" spans="2:21" ht="14.25" customHeight="1" x14ac:dyDescent="0.3">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c r="O8583" s="4" t="str">
        <f>TEXT(Table1[[#This Row],[Invoice Date]],"mmm")</f>
        <v>Apr</v>
      </c>
      <c r="P8583" s="4">
        <f>YEAR(Table1[[#This Row],[Invoice Date]])</f>
        <v>2021</v>
      </c>
      <c r="Q8583" s="4">
        <f>IFERROR(Table1[[#This Row],[Total Sales]]/Table1[[#This Row],[Units Sold]],4)</f>
        <v>20</v>
      </c>
      <c r="R8583" s="4">
        <f>IFERROR(Table1[[#This Row],[Operating Profit]]/Table1[[#This Row],[Units Sold]],0)</f>
        <v>9.2000000000000011</v>
      </c>
      <c r="S8583" s="4">
        <f>IFERROR((Table1[[#This Row],[Total Sales]]-Table1[[#This Row],[Operating Profit]])/Table1[[#This Row],[Units Sold]],0)</f>
        <v>10.799999999999999</v>
      </c>
      <c r="T8583" s="4" t="str">
        <f>IF(Table1[[#This Row],[Profit per unit]]&gt;$V$8,"Premium","Mass")</f>
        <v>Mass</v>
      </c>
      <c r="U8583" s="4"/>
    </row>
    <row r="8584" spans="2:21" ht="14.25" customHeight="1" x14ac:dyDescent="0.3">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c r="O8584" s="4" t="str">
        <f>TEXT(Table1[[#This Row],[Invoice Date]],"mmm")</f>
        <v>Apr</v>
      </c>
      <c r="P8584" s="4">
        <f>YEAR(Table1[[#This Row],[Invoice Date]])</f>
        <v>2021</v>
      </c>
      <c r="Q8584" s="4">
        <f>IFERROR(Table1[[#This Row],[Total Sales]]/Table1[[#This Row],[Units Sold]],4)</f>
        <v>20</v>
      </c>
      <c r="R8584" s="4">
        <f>IFERROR(Table1[[#This Row],[Operating Profit]]/Table1[[#This Row],[Units Sold]],0)</f>
        <v>7.3999999999999995</v>
      </c>
      <c r="S8584" s="4">
        <f>IFERROR((Table1[[#This Row],[Total Sales]]-Table1[[#This Row],[Operating Profit]])/Table1[[#This Row],[Units Sold]],0)</f>
        <v>12.6</v>
      </c>
      <c r="T8584" s="4" t="str">
        <f>IF(Table1[[#This Row],[Profit per unit]]&gt;$V$8,"Premium","Mass")</f>
        <v>Mass</v>
      </c>
      <c r="U8584" s="4"/>
    </row>
    <row r="8585" spans="2:21" ht="14.25" customHeight="1" x14ac:dyDescent="0.3">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c r="O8585" s="4" t="str">
        <f>TEXT(Table1[[#This Row],[Invoice Date]],"mmm")</f>
        <v>Apr</v>
      </c>
      <c r="P8585" s="4">
        <f>YEAR(Table1[[#This Row],[Invoice Date]])</f>
        <v>2021</v>
      </c>
      <c r="Q8585" s="4">
        <f>IFERROR(Table1[[#This Row],[Total Sales]]/Table1[[#This Row],[Units Sold]],4)</f>
        <v>10</v>
      </c>
      <c r="R8585" s="4">
        <f>IFERROR(Table1[[#This Row],[Operating Profit]]/Table1[[#This Row],[Units Sold]],0)</f>
        <v>4.0999999999999996</v>
      </c>
      <c r="S8585" s="4">
        <f>IFERROR((Table1[[#This Row],[Total Sales]]-Table1[[#This Row],[Operating Profit]])/Table1[[#This Row],[Units Sold]],0)</f>
        <v>5.8999999999999995</v>
      </c>
      <c r="T8585" s="4" t="str">
        <f>IF(Table1[[#This Row],[Profit per unit]]&gt;$V$8,"Premium","Mass")</f>
        <v>Mass</v>
      </c>
      <c r="U8585" s="4"/>
    </row>
    <row r="8586" spans="2:21" ht="14.25" customHeight="1" x14ac:dyDescent="0.3">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c r="O8586" s="4" t="str">
        <f>TEXT(Table1[[#This Row],[Invoice Date]],"mmm")</f>
        <v>Apr</v>
      </c>
      <c r="P8586" s="4">
        <f>YEAR(Table1[[#This Row],[Invoice Date]])</f>
        <v>2021</v>
      </c>
      <c r="Q8586" s="4">
        <f>IFERROR(Table1[[#This Row],[Total Sales]]/Table1[[#This Row],[Units Sold]],4)</f>
        <v>14</v>
      </c>
      <c r="R8586" s="4">
        <f>IFERROR(Table1[[#This Row],[Operating Profit]]/Table1[[#This Row],[Units Sold]],0)</f>
        <v>6.3</v>
      </c>
      <c r="S8586" s="4">
        <f>IFERROR((Table1[[#This Row],[Total Sales]]-Table1[[#This Row],[Operating Profit]])/Table1[[#This Row],[Units Sold]],0)</f>
        <v>7.7</v>
      </c>
      <c r="T8586" s="4" t="str">
        <f>IF(Table1[[#This Row],[Profit per unit]]&gt;$V$8,"Premium","Mass")</f>
        <v>Mass</v>
      </c>
      <c r="U8586" s="4"/>
    </row>
    <row r="8587" spans="2:21" ht="14.25" customHeight="1" x14ac:dyDescent="0.3">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c r="O8587" s="4" t="str">
        <f>TEXT(Table1[[#This Row],[Invoice Date]],"mmm")</f>
        <v>Apr</v>
      </c>
      <c r="P8587" s="4">
        <f>YEAR(Table1[[#This Row],[Invoice Date]])</f>
        <v>2021</v>
      </c>
      <c r="Q8587" s="4">
        <f>IFERROR(Table1[[#This Row],[Total Sales]]/Table1[[#This Row],[Units Sold]],4)</f>
        <v>24</v>
      </c>
      <c r="R8587" s="4">
        <f>IFERROR(Table1[[#This Row],[Operating Profit]]/Table1[[#This Row],[Units Sold]],0)</f>
        <v>9.36</v>
      </c>
      <c r="S8587" s="4">
        <f>IFERROR((Table1[[#This Row],[Total Sales]]-Table1[[#This Row],[Operating Profit]])/Table1[[#This Row],[Units Sold]],0)</f>
        <v>14.640000000000002</v>
      </c>
      <c r="T8587" s="4" t="str">
        <f>IF(Table1[[#This Row],[Profit per unit]]&gt;$V$8,"Premium","Mass")</f>
        <v>Mass</v>
      </c>
      <c r="U8587" s="4"/>
    </row>
    <row r="8588" spans="2:21" ht="14.25" customHeight="1" x14ac:dyDescent="0.3">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c r="O8588" s="4" t="str">
        <f>TEXT(Table1[[#This Row],[Invoice Date]],"mmm")</f>
        <v>Apr</v>
      </c>
      <c r="P8588" s="4">
        <f>YEAR(Table1[[#This Row],[Invoice Date]])</f>
        <v>2021</v>
      </c>
      <c r="Q8588" s="4">
        <f>IFERROR(Table1[[#This Row],[Total Sales]]/Table1[[#This Row],[Units Sold]],4)</f>
        <v>20</v>
      </c>
      <c r="R8588" s="4">
        <f>IFERROR(Table1[[#This Row],[Operating Profit]]/Table1[[#This Row],[Units Sold]],0)</f>
        <v>10.4</v>
      </c>
      <c r="S8588" s="4">
        <f>IFERROR((Table1[[#This Row],[Total Sales]]-Table1[[#This Row],[Operating Profit]])/Table1[[#This Row],[Units Sold]],0)</f>
        <v>9.6</v>
      </c>
      <c r="T8588" s="4" t="str">
        <f>IF(Table1[[#This Row],[Profit per unit]]&gt;$V$8,"Premium","Mass")</f>
        <v>Mass</v>
      </c>
      <c r="U8588" s="4"/>
    </row>
    <row r="8589" spans="2:21" ht="14.25" customHeight="1" x14ac:dyDescent="0.3">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c r="O8589" s="4" t="str">
        <f>TEXT(Table1[[#This Row],[Invoice Date]],"mmm")</f>
        <v>May</v>
      </c>
      <c r="P8589" s="4">
        <f>YEAR(Table1[[#This Row],[Invoice Date]])</f>
        <v>2021</v>
      </c>
      <c r="Q8589" s="4">
        <f>IFERROR(Table1[[#This Row],[Total Sales]]/Table1[[#This Row],[Units Sold]],4)</f>
        <v>27</v>
      </c>
      <c r="R8589" s="4">
        <f>IFERROR(Table1[[#This Row],[Operating Profit]]/Table1[[#This Row],[Units Sold]],0)</f>
        <v>11.610000000000001</v>
      </c>
      <c r="S8589" s="4">
        <f>IFERROR((Table1[[#This Row],[Total Sales]]-Table1[[#This Row],[Operating Profit]])/Table1[[#This Row],[Units Sold]],0)</f>
        <v>15.389999999999999</v>
      </c>
      <c r="T8589" s="4" t="str">
        <f>IF(Table1[[#This Row],[Profit per unit]]&gt;$V$8,"Premium","Mass")</f>
        <v>Mass</v>
      </c>
      <c r="U8589" s="4"/>
    </row>
    <row r="8590" spans="2:21" ht="14.25" customHeight="1" x14ac:dyDescent="0.3">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c r="O8590" s="4" t="str">
        <f>TEXT(Table1[[#This Row],[Invoice Date]],"mmm")</f>
        <v>May</v>
      </c>
      <c r="P8590" s="4">
        <f>YEAR(Table1[[#This Row],[Invoice Date]])</f>
        <v>2021</v>
      </c>
      <c r="Q8590" s="4">
        <f>IFERROR(Table1[[#This Row],[Total Sales]]/Table1[[#This Row],[Units Sold]],4)</f>
        <v>22</v>
      </c>
      <c r="R8590" s="4">
        <f>IFERROR(Table1[[#This Row],[Operating Profit]]/Table1[[#This Row],[Units Sold]],0)</f>
        <v>9.24</v>
      </c>
      <c r="S8590" s="4">
        <f>IFERROR((Table1[[#This Row],[Total Sales]]-Table1[[#This Row],[Operating Profit]])/Table1[[#This Row],[Units Sold]],0)</f>
        <v>12.76</v>
      </c>
      <c r="T8590" s="4" t="str">
        <f>IF(Table1[[#This Row],[Profit per unit]]&gt;$V$8,"Premium","Mass")</f>
        <v>Mass</v>
      </c>
      <c r="U8590" s="4"/>
    </row>
    <row r="8591" spans="2:21" ht="14.25" customHeight="1" x14ac:dyDescent="0.3">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c r="O8591" s="4" t="str">
        <f>TEXT(Table1[[#This Row],[Invoice Date]],"mmm")</f>
        <v>May</v>
      </c>
      <c r="P8591" s="4">
        <f>YEAR(Table1[[#This Row],[Invoice Date]])</f>
        <v>2021</v>
      </c>
      <c r="Q8591" s="4">
        <f>IFERROR(Table1[[#This Row],[Total Sales]]/Table1[[#This Row],[Units Sold]],4)</f>
        <v>19</v>
      </c>
      <c r="R8591" s="4">
        <f>IFERROR(Table1[[#This Row],[Operating Profit]]/Table1[[#This Row],[Units Sold]],0)</f>
        <v>7.22</v>
      </c>
      <c r="S8591" s="4">
        <f>IFERROR((Table1[[#This Row],[Total Sales]]-Table1[[#This Row],[Operating Profit]])/Table1[[#This Row],[Units Sold]],0)</f>
        <v>11.78</v>
      </c>
      <c r="T8591" s="4" t="str">
        <f>IF(Table1[[#This Row],[Profit per unit]]&gt;$V$8,"Premium","Mass")</f>
        <v>Mass</v>
      </c>
      <c r="U8591" s="4"/>
    </row>
    <row r="8592" spans="2:21" ht="14.25" customHeight="1" x14ac:dyDescent="0.3">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c r="O8592" s="4" t="str">
        <f>TEXT(Table1[[#This Row],[Invoice Date]],"mmm")</f>
        <v>May</v>
      </c>
      <c r="P8592" s="4">
        <f>YEAR(Table1[[#This Row],[Invoice Date]])</f>
        <v>2021</v>
      </c>
      <c r="Q8592" s="4">
        <f>IFERROR(Table1[[#This Row],[Total Sales]]/Table1[[#This Row],[Units Sold]],4)</f>
        <v>19</v>
      </c>
      <c r="R8592" s="4">
        <f>IFERROR(Table1[[#This Row],[Operating Profit]]/Table1[[#This Row],[Units Sold]],0)</f>
        <v>8.1700000000000017</v>
      </c>
      <c r="S8592" s="4">
        <f>IFERROR((Table1[[#This Row],[Total Sales]]-Table1[[#This Row],[Operating Profit]])/Table1[[#This Row],[Units Sold]],0)</f>
        <v>10.829999999999998</v>
      </c>
      <c r="T8592" s="4" t="str">
        <f>IF(Table1[[#This Row],[Profit per unit]]&gt;$V$8,"Premium","Mass")</f>
        <v>Mass</v>
      </c>
      <c r="U8592" s="4"/>
    </row>
    <row r="8593" spans="2:21" ht="14.25" customHeight="1" x14ac:dyDescent="0.3">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c r="O8593" s="4" t="str">
        <f>TEXT(Table1[[#This Row],[Invoice Date]],"mmm")</f>
        <v>May</v>
      </c>
      <c r="P8593" s="4">
        <f>YEAR(Table1[[#This Row],[Invoice Date]])</f>
        <v>2021</v>
      </c>
      <c r="Q8593" s="4">
        <f>IFERROR(Table1[[#This Row],[Total Sales]]/Table1[[#This Row],[Units Sold]],4)</f>
        <v>29</v>
      </c>
      <c r="R8593" s="4">
        <f>IFERROR(Table1[[#This Row],[Operating Profit]]/Table1[[#This Row],[Units Sold]],0)</f>
        <v>12.18</v>
      </c>
      <c r="S8593" s="4">
        <f>IFERROR((Table1[[#This Row],[Total Sales]]-Table1[[#This Row],[Operating Profit]])/Table1[[#This Row],[Units Sold]],0)</f>
        <v>16.82</v>
      </c>
      <c r="T8593" s="4" t="str">
        <f>IF(Table1[[#This Row],[Profit per unit]]&gt;$V$8,"Premium","Mass")</f>
        <v>Mass</v>
      </c>
      <c r="U8593" s="4"/>
    </row>
    <row r="8594" spans="2:21" ht="14.25" customHeight="1" x14ac:dyDescent="0.3">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c r="O8594" s="4" t="str">
        <f>TEXT(Table1[[#This Row],[Invoice Date]],"mmm")</f>
        <v>May</v>
      </c>
      <c r="P8594" s="4">
        <f>YEAR(Table1[[#This Row],[Invoice Date]])</f>
        <v>2021</v>
      </c>
      <c r="Q8594" s="4">
        <f>IFERROR(Table1[[#This Row],[Total Sales]]/Table1[[#This Row],[Units Sold]],4)</f>
        <v>32</v>
      </c>
      <c r="R8594" s="4">
        <f>IFERROR(Table1[[#This Row],[Operating Profit]]/Table1[[#This Row],[Units Sold]],0)</f>
        <v>18.240000000000002</v>
      </c>
      <c r="S8594" s="4">
        <f>IFERROR((Table1[[#This Row],[Total Sales]]-Table1[[#This Row],[Operating Profit]])/Table1[[#This Row],[Units Sold]],0)</f>
        <v>13.759999999999998</v>
      </c>
      <c r="T8594" s="4" t="str">
        <f>IF(Table1[[#This Row],[Profit per unit]]&gt;$V$8,"Premium","Mass")</f>
        <v>Mass</v>
      </c>
      <c r="U8594" s="4"/>
    </row>
    <row r="8595" spans="2:21" ht="14.25" customHeight="1" x14ac:dyDescent="0.3">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c r="O8595" s="4" t="str">
        <f>TEXT(Table1[[#This Row],[Invoice Date]],"mmm")</f>
        <v>Jun</v>
      </c>
      <c r="P8595" s="4">
        <f>YEAR(Table1[[#This Row],[Invoice Date]])</f>
        <v>2021</v>
      </c>
      <c r="Q8595" s="4">
        <f>IFERROR(Table1[[#This Row],[Total Sales]]/Table1[[#This Row],[Units Sold]],4)</f>
        <v>21</v>
      </c>
      <c r="R8595" s="4">
        <f>IFERROR(Table1[[#This Row],[Operating Profit]]/Table1[[#This Row],[Units Sold]],0)</f>
        <v>9.0300000000000011</v>
      </c>
      <c r="S8595" s="4">
        <f>IFERROR((Table1[[#This Row],[Total Sales]]-Table1[[#This Row],[Operating Profit]])/Table1[[#This Row],[Units Sold]],0)</f>
        <v>11.969999999999999</v>
      </c>
      <c r="T8595" s="4" t="str">
        <f>IF(Table1[[#This Row],[Profit per unit]]&gt;$V$8,"Premium","Mass")</f>
        <v>Mass</v>
      </c>
      <c r="U8595" s="4"/>
    </row>
    <row r="8596" spans="2:21" ht="14.25" customHeight="1" x14ac:dyDescent="0.3">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c r="O8596" s="4" t="str">
        <f>TEXT(Table1[[#This Row],[Invoice Date]],"mmm")</f>
        <v>Jun</v>
      </c>
      <c r="P8596" s="4">
        <f>YEAR(Table1[[#This Row],[Invoice Date]])</f>
        <v>2021</v>
      </c>
      <c r="Q8596" s="4">
        <f>IFERROR(Table1[[#This Row],[Total Sales]]/Table1[[#This Row],[Units Sold]],4)</f>
        <v>18</v>
      </c>
      <c r="R8596" s="4">
        <f>IFERROR(Table1[[#This Row],[Operating Profit]]/Table1[[#This Row],[Units Sold]],0)</f>
        <v>7.2</v>
      </c>
      <c r="S8596" s="4">
        <f>IFERROR((Table1[[#This Row],[Total Sales]]-Table1[[#This Row],[Operating Profit]])/Table1[[#This Row],[Units Sold]],0)</f>
        <v>10.799999999999999</v>
      </c>
      <c r="T8596" s="4" t="str">
        <f>IF(Table1[[#This Row],[Profit per unit]]&gt;$V$8,"Premium","Mass")</f>
        <v>Mass</v>
      </c>
      <c r="U8596" s="4"/>
    </row>
    <row r="8597" spans="2:21" ht="14.25" customHeight="1" x14ac:dyDescent="0.3">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c r="O8597" s="4" t="str">
        <f>TEXT(Table1[[#This Row],[Invoice Date]],"mmm")</f>
        <v>Jun</v>
      </c>
      <c r="P8597" s="4">
        <f>YEAR(Table1[[#This Row],[Invoice Date]])</f>
        <v>2021</v>
      </c>
      <c r="Q8597" s="4">
        <f>IFERROR(Table1[[#This Row],[Total Sales]]/Table1[[#This Row],[Units Sold]],4)</f>
        <v>13</v>
      </c>
      <c r="R8597" s="4">
        <f>IFERROR(Table1[[#This Row],[Operating Profit]]/Table1[[#This Row],[Units Sold]],0)</f>
        <v>4.8099999999999996</v>
      </c>
      <c r="S8597" s="4">
        <f>IFERROR((Table1[[#This Row],[Total Sales]]-Table1[[#This Row],[Operating Profit]])/Table1[[#This Row],[Units Sold]],0)</f>
        <v>8.1900000000000013</v>
      </c>
      <c r="T8597" s="4" t="str">
        <f>IF(Table1[[#This Row],[Profit per unit]]&gt;$V$8,"Premium","Mass")</f>
        <v>Mass</v>
      </c>
      <c r="U8597" s="4"/>
    </row>
    <row r="8598" spans="2:21" ht="14.25" customHeight="1" x14ac:dyDescent="0.3">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c r="O8598" s="4" t="str">
        <f>TEXT(Table1[[#This Row],[Invoice Date]],"mmm")</f>
        <v>Jun</v>
      </c>
      <c r="P8598" s="4">
        <f>YEAR(Table1[[#This Row],[Invoice Date]])</f>
        <v>2021</v>
      </c>
      <c r="Q8598" s="4">
        <f>IFERROR(Table1[[#This Row],[Total Sales]]/Table1[[#This Row],[Units Sold]],4)</f>
        <v>13</v>
      </c>
      <c r="R8598" s="4">
        <f>IFERROR(Table1[[#This Row],[Operating Profit]]/Table1[[#This Row],[Units Sold]],0)</f>
        <v>5.5900000000000007</v>
      </c>
      <c r="S8598" s="4">
        <f>IFERROR((Table1[[#This Row],[Total Sales]]-Table1[[#This Row],[Operating Profit]])/Table1[[#This Row],[Units Sold]],0)</f>
        <v>7.4099999999999993</v>
      </c>
      <c r="T8598" s="4" t="str">
        <f>IF(Table1[[#This Row],[Profit per unit]]&gt;$V$8,"Premium","Mass")</f>
        <v>Mass</v>
      </c>
      <c r="U8598" s="4"/>
    </row>
    <row r="8599" spans="2:21" ht="14.25" customHeight="1" x14ac:dyDescent="0.3">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c r="O8599" s="4" t="str">
        <f>TEXT(Table1[[#This Row],[Invoice Date]],"mmm")</f>
        <v>Jun</v>
      </c>
      <c r="P8599" s="4">
        <f>YEAR(Table1[[#This Row],[Invoice Date]])</f>
        <v>2021</v>
      </c>
      <c r="Q8599" s="4">
        <f>IFERROR(Table1[[#This Row],[Total Sales]]/Table1[[#This Row],[Units Sold]],4)</f>
        <v>24</v>
      </c>
      <c r="R8599" s="4">
        <f>IFERROR(Table1[[#This Row],[Operating Profit]]/Table1[[#This Row],[Units Sold]],0)</f>
        <v>8.8800000000000008</v>
      </c>
      <c r="S8599" s="4">
        <f>IFERROR((Table1[[#This Row],[Total Sales]]-Table1[[#This Row],[Operating Profit]])/Table1[[#This Row],[Units Sold]],0)</f>
        <v>15.12</v>
      </c>
      <c r="T8599" s="4" t="str">
        <f>IF(Table1[[#This Row],[Profit per unit]]&gt;$V$8,"Premium","Mass")</f>
        <v>Mass</v>
      </c>
      <c r="U8599" s="4"/>
    </row>
    <row r="8600" spans="2:21" ht="14.25" customHeight="1" x14ac:dyDescent="0.3">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c r="O8600" s="4" t="str">
        <f>TEXT(Table1[[#This Row],[Invoice Date]],"mmm")</f>
        <v>Jun</v>
      </c>
      <c r="P8600" s="4">
        <f>YEAR(Table1[[#This Row],[Invoice Date]])</f>
        <v>2021</v>
      </c>
      <c r="Q8600" s="4">
        <f>IFERROR(Table1[[#This Row],[Total Sales]]/Table1[[#This Row],[Units Sold]],4)</f>
        <v>32</v>
      </c>
      <c r="R8600" s="4">
        <f>IFERROR(Table1[[#This Row],[Operating Profit]]/Table1[[#This Row],[Units Sold]],0)</f>
        <v>17.28</v>
      </c>
      <c r="S8600" s="4">
        <f>IFERROR((Table1[[#This Row],[Total Sales]]-Table1[[#This Row],[Operating Profit]])/Table1[[#This Row],[Units Sold]],0)</f>
        <v>14.719999999999999</v>
      </c>
      <c r="T8600" s="4" t="str">
        <f>IF(Table1[[#This Row],[Profit per unit]]&gt;$V$8,"Premium","Mass")</f>
        <v>Mass</v>
      </c>
      <c r="U8600" s="4"/>
    </row>
    <row r="8601" spans="2:21" ht="14.25" customHeight="1" x14ac:dyDescent="0.3">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c r="O8601" s="4" t="str">
        <f>TEXT(Table1[[#This Row],[Invoice Date]],"mmm")</f>
        <v>Jul</v>
      </c>
      <c r="P8601" s="4">
        <f>YEAR(Table1[[#This Row],[Invoice Date]])</f>
        <v>2021</v>
      </c>
      <c r="Q8601" s="4">
        <f>IFERROR(Table1[[#This Row],[Total Sales]]/Table1[[#This Row],[Units Sold]],4)</f>
        <v>28</v>
      </c>
      <c r="R8601" s="4">
        <f>IFERROR(Table1[[#This Row],[Operating Profit]]/Table1[[#This Row],[Units Sold]],0)</f>
        <v>12.040000000000003</v>
      </c>
      <c r="S8601" s="4">
        <f>IFERROR((Table1[[#This Row],[Total Sales]]-Table1[[#This Row],[Operating Profit]])/Table1[[#This Row],[Units Sold]],0)</f>
        <v>15.959999999999997</v>
      </c>
      <c r="T8601" s="4" t="str">
        <f>IF(Table1[[#This Row],[Profit per unit]]&gt;$V$8,"Premium","Mass")</f>
        <v>Mass</v>
      </c>
      <c r="U8601" s="4"/>
    </row>
    <row r="8602" spans="2:21" ht="14.25" customHeight="1" x14ac:dyDescent="0.3">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c r="O8602" s="4" t="str">
        <f>TEXT(Table1[[#This Row],[Invoice Date]],"mmm")</f>
        <v>Jul</v>
      </c>
      <c r="P8602" s="4">
        <f>YEAR(Table1[[#This Row],[Invoice Date]])</f>
        <v>2021</v>
      </c>
      <c r="Q8602" s="4">
        <f>IFERROR(Table1[[#This Row],[Total Sales]]/Table1[[#This Row],[Units Sold]],4)</f>
        <v>20</v>
      </c>
      <c r="R8602" s="4">
        <f>IFERROR(Table1[[#This Row],[Operating Profit]]/Table1[[#This Row],[Units Sold]],0)</f>
        <v>7.8</v>
      </c>
      <c r="S8602" s="4">
        <f>IFERROR((Table1[[#This Row],[Total Sales]]-Table1[[#This Row],[Operating Profit]])/Table1[[#This Row],[Units Sold]],0)</f>
        <v>12.200000000000001</v>
      </c>
      <c r="T8602" s="4" t="str">
        <f>IF(Table1[[#This Row],[Profit per unit]]&gt;$V$8,"Premium","Mass")</f>
        <v>Mass</v>
      </c>
      <c r="U8602" s="4"/>
    </row>
    <row r="8603" spans="2:21" ht="14.25" customHeight="1" x14ac:dyDescent="0.3">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c r="O8603" s="4" t="str">
        <f>TEXT(Table1[[#This Row],[Invoice Date]],"mmm")</f>
        <v>Jul</v>
      </c>
      <c r="P8603" s="4">
        <f>YEAR(Table1[[#This Row],[Invoice Date]])</f>
        <v>2021</v>
      </c>
      <c r="Q8603" s="4">
        <f>IFERROR(Table1[[#This Row],[Total Sales]]/Table1[[#This Row],[Units Sold]],4)</f>
        <v>19</v>
      </c>
      <c r="R8603" s="4">
        <f>IFERROR(Table1[[#This Row],[Operating Profit]]/Table1[[#This Row],[Units Sold]],0)</f>
        <v>7.4099999999999993</v>
      </c>
      <c r="S8603" s="4">
        <f>IFERROR((Table1[[#This Row],[Total Sales]]-Table1[[#This Row],[Operating Profit]])/Table1[[#This Row],[Units Sold]],0)</f>
        <v>11.59</v>
      </c>
      <c r="T8603" s="4" t="str">
        <f>IF(Table1[[#This Row],[Profit per unit]]&gt;$V$8,"Premium","Mass")</f>
        <v>Mass</v>
      </c>
      <c r="U8603" s="4"/>
    </row>
    <row r="8604" spans="2:21" ht="14.25" customHeight="1" x14ac:dyDescent="0.3">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c r="O8604" s="4" t="str">
        <f>TEXT(Table1[[#This Row],[Invoice Date]],"mmm")</f>
        <v>Jul</v>
      </c>
      <c r="P8604" s="4">
        <f>YEAR(Table1[[#This Row],[Invoice Date]])</f>
        <v>2021</v>
      </c>
      <c r="Q8604" s="4">
        <f>IFERROR(Table1[[#This Row],[Total Sales]]/Table1[[#This Row],[Units Sold]],4)</f>
        <v>16</v>
      </c>
      <c r="R8604" s="4">
        <f>IFERROR(Table1[[#This Row],[Operating Profit]]/Table1[[#This Row],[Units Sold]],0)</f>
        <v>7.5200000000000005</v>
      </c>
      <c r="S8604" s="4">
        <f>IFERROR((Table1[[#This Row],[Total Sales]]-Table1[[#This Row],[Operating Profit]])/Table1[[#This Row],[Units Sold]],0)</f>
        <v>8.48</v>
      </c>
      <c r="T8604" s="4" t="str">
        <f>IF(Table1[[#This Row],[Profit per unit]]&gt;$V$8,"Premium","Mass")</f>
        <v>Mass</v>
      </c>
      <c r="U8604" s="4"/>
    </row>
    <row r="8605" spans="2:21" ht="14.25" customHeight="1" x14ac:dyDescent="0.3">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c r="O8605" s="4" t="str">
        <f>TEXT(Table1[[#This Row],[Invoice Date]],"mmm")</f>
        <v>Jul</v>
      </c>
      <c r="P8605" s="4">
        <f>YEAR(Table1[[#This Row],[Invoice Date]])</f>
        <v>2021</v>
      </c>
      <c r="Q8605" s="4">
        <f>IFERROR(Table1[[#This Row],[Total Sales]]/Table1[[#This Row],[Units Sold]],4)</f>
        <v>28</v>
      </c>
      <c r="R8605" s="4">
        <f>IFERROR(Table1[[#This Row],[Operating Profit]]/Table1[[#This Row],[Units Sold]],0)</f>
        <v>10.639999999999999</v>
      </c>
      <c r="S8605" s="4">
        <f>IFERROR((Table1[[#This Row],[Total Sales]]-Table1[[#This Row],[Operating Profit]])/Table1[[#This Row],[Units Sold]],0)</f>
        <v>17.36</v>
      </c>
      <c r="T8605" s="4" t="str">
        <f>IF(Table1[[#This Row],[Profit per unit]]&gt;$V$8,"Premium","Mass")</f>
        <v>Mass</v>
      </c>
      <c r="U8605" s="4"/>
    </row>
    <row r="8606" spans="2:21" ht="14.25" customHeight="1" x14ac:dyDescent="0.3">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c r="O8606" s="4" t="str">
        <f>TEXT(Table1[[#This Row],[Invoice Date]],"mmm")</f>
        <v>Jul</v>
      </c>
      <c r="P8606" s="4">
        <f>YEAR(Table1[[#This Row],[Invoice Date]])</f>
        <v>2021</v>
      </c>
      <c r="Q8606" s="4">
        <f>IFERROR(Table1[[#This Row],[Total Sales]]/Table1[[#This Row],[Units Sold]],4)</f>
        <v>32</v>
      </c>
      <c r="R8606" s="4">
        <f>IFERROR(Table1[[#This Row],[Operating Profit]]/Table1[[#This Row],[Units Sold]],0)</f>
        <v>17.600000000000001</v>
      </c>
      <c r="S8606" s="4">
        <f>IFERROR((Table1[[#This Row],[Total Sales]]-Table1[[#This Row],[Operating Profit]])/Table1[[#This Row],[Units Sold]],0)</f>
        <v>14.4</v>
      </c>
      <c r="T8606" s="4" t="str">
        <f>IF(Table1[[#This Row],[Profit per unit]]&gt;$V$8,"Premium","Mass")</f>
        <v>Mass</v>
      </c>
      <c r="U8606" s="4"/>
    </row>
    <row r="8607" spans="2:21" ht="14.25" customHeight="1" x14ac:dyDescent="0.3">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c r="O8607" s="4" t="str">
        <f>TEXT(Table1[[#This Row],[Invoice Date]],"mmm")</f>
        <v>Aug</v>
      </c>
      <c r="P8607" s="4">
        <f>YEAR(Table1[[#This Row],[Invoice Date]])</f>
        <v>2021</v>
      </c>
      <c r="Q8607" s="4">
        <f>IFERROR(Table1[[#This Row],[Total Sales]]/Table1[[#This Row],[Units Sold]],4)</f>
        <v>27</v>
      </c>
      <c r="R8607" s="4">
        <f>IFERROR(Table1[[#This Row],[Operating Profit]]/Table1[[#This Row],[Units Sold]],0)</f>
        <v>12.690000000000001</v>
      </c>
      <c r="S8607" s="4">
        <f>IFERROR((Table1[[#This Row],[Total Sales]]-Table1[[#This Row],[Operating Profit]])/Table1[[#This Row],[Units Sold]],0)</f>
        <v>14.309999999999999</v>
      </c>
      <c r="T8607" s="4" t="str">
        <f>IF(Table1[[#This Row],[Profit per unit]]&gt;$V$8,"Premium","Mass")</f>
        <v>Mass</v>
      </c>
      <c r="U8607" s="4"/>
    </row>
    <row r="8608" spans="2:21" ht="14.25" customHeight="1" x14ac:dyDescent="0.3">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c r="O8608" s="4" t="str">
        <f>TEXT(Table1[[#This Row],[Invoice Date]],"mmm")</f>
        <v>Aug</v>
      </c>
      <c r="P8608" s="4">
        <f>YEAR(Table1[[#This Row],[Invoice Date]])</f>
        <v>2021</v>
      </c>
      <c r="Q8608" s="4">
        <f>IFERROR(Table1[[#This Row],[Total Sales]]/Table1[[#This Row],[Units Sold]],4)</f>
        <v>28</v>
      </c>
      <c r="R8608" s="4">
        <f>IFERROR(Table1[[#This Row],[Operating Profit]]/Table1[[#This Row],[Units Sold]],0)</f>
        <v>11.76</v>
      </c>
      <c r="S8608" s="4">
        <f>IFERROR((Table1[[#This Row],[Total Sales]]-Table1[[#This Row],[Operating Profit]])/Table1[[#This Row],[Units Sold]],0)</f>
        <v>16.239999999999998</v>
      </c>
      <c r="T8608" s="4" t="str">
        <f>IF(Table1[[#This Row],[Profit per unit]]&gt;$V$8,"Premium","Mass")</f>
        <v>Mass</v>
      </c>
      <c r="U8608" s="4"/>
    </row>
    <row r="8609" spans="2:21" ht="14.25" customHeight="1" x14ac:dyDescent="0.3">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c r="O8609" s="4" t="str">
        <f>TEXT(Table1[[#This Row],[Invoice Date]],"mmm")</f>
        <v>Aug</v>
      </c>
      <c r="P8609" s="4">
        <f>YEAR(Table1[[#This Row],[Invoice Date]])</f>
        <v>2021</v>
      </c>
      <c r="Q8609" s="4">
        <f>IFERROR(Table1[[#This Row],[Total Sales]]/Table1[[#This Row],[Units Sold]],4)</f>
        <v>23</v>
      </c>
      <c r="R8609" s="4">
        <f>IFERROR(Table1[[#This Row],[Operating Profit]]/Table1[[#This Row],[Units Sold]],0)</f>
        <v>9.43</v>
      </c>
      <c r="S8609" s="4">
        <f>IFERROR((Table1[[#This Row],[Total Sales]]-Table1[[#This Row],[Operating Profit]])/Table1[[#This Row],[Units Sold]],0)</f>
        <v>13.570000000000002</v>
      </c>
      <c r="T8609" s="4" t="str">
        <f>IF(Table1[[#This Row],[Profit per unit]]&gt;$V$8,"Premium","Mass")</f>
        <v>Mass</v>
      </c>
      <c r="U8609" s="4"/>
    </row>
    <row r="8610" spans="2:21" ht="14.25" customHeight="1" x14ac:dyDescent="0.3">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c r="O8610" s="4" t="str">
        <f>TEXT(Table1[[#This Row],[Invoice Date]],"mmm")</f>
        <v>Aug</v>
      </c>
      <c r="P8610" s="4">
        <f>YEAR(Table1[[#This Row],[Invoice Date]])</f>
        <v>2021</v>
      </c>
      <c r="Q8610" s="4">
        <f>IFERROR(Table1[[#This Row],[Total Sales]]/Table1[[#This Row],[Units Sold]],4)</f>
        <v>14</v>
      </c>
      <c r="R8610" s="4">
        <f>IFERROR(Table1[[#This Row],[Operating Profit]]/Table1[[#This Row],[Units Sold]],0)</f>
        <v>6.580000000000001</v>
      </c>
      <c r="S8610" s="4">
        <f>IFERROR((Table1[[#This Row],[Total Sales]]-Table1[[#This Row],[Operating Profit]])/Table1[[#This Row],[Units Sold]],0)</f>
        <v>7.419999999999999</v>
      </c>
      <c r="T8610" s="4" t="str">
        <f>IF(Table1[[#This Row],[Profit per unit]]&gt;$V$8,"Premium","Mass")</f>
        <v>Mass</v>
      </c>
      <c r="U8610" s="4"/>
    </row>
    <row r="8611" spans="2:21" ht="14.25" customHeight="1" x14ac:dyDescent="0.3">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c r="O8611" s="4" t="str">
        <f>TEXT(Table1[[#This Row],[Invoice Date]],"mmm")</f>
        <v>Aug</v>
      </c>
      <c r="P8611" s="4">
        <f>YEAR(Table1[[#This Row],[Invoice Date]])</f>
        <v>2021</v>
      </c>
      <c r="Q8611" s="4">
        <f>IFERROR(Table1[[#This Row],[Total Sales]]/Table1[[#This Row],[Units Sold]],4)</f>
        <v>23</v>
      </c>
      <c r="R8611" s="4">
        <f>IFERROR(Table1[[#This Row],[Operating Profit]]/Table1[[#This Row],[Units Sold]],0)</f>
        <v>8.9699999999999989</v>
      </c>
      <c r="S8611" s="4">
        <f>IFERROR((Table1[[#This Row],[Total Sales]]-Table1[[#This Row],[Operating Profit]])/Table1[[#This Row],[Units Sold]],0)</f>
        <v>14.03</v>
      </c>
      <c r="T8611" s="4" t="str">
        <f>IF(Table1[[#This Row],[Profit per unit]]&gt;$V$8,"Premium","Mass")</f>
        <v>Mass</v>
      </c>
      <c r="U8611" s="4"/>
    </row>
    <row r="8612" spans="2:21" ht="14.25" customHeight="1" x14ac:dyDescent="0.3">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c r="O8612" s="4" t="str">
        <f>TEXT(Table1[[#This Row],[Invoice Date]],"mmm")</f>
        <v>Aug</v>
      </c>
      <c r="P8612" s="4">
        <f>YEAR(Table1[[#This Row],[Invoice Date]])</f>
        <v>2021</v>
      </c>
      <c r="Q8612" s="4">
        <f>IFERROR(Table1[[#This Row],[Total Sales]]/Table1[[#This Row],[Units Sold]],4)</f>
        <v>27</v>
      </c>
      <c r="R8612" s="4">
        <f>IFERROR(Table1[[#This Row],[Operating Profit]]/Table1[[#This Row],[Units Sold]],0)</f>
        <v>15.39</v>
      </c>
      <c r="S8612" s="4">
        <f>IFERROR((Table1[[#This Row],[Total Sales]]-Table1[[#This Row],[Operating Profit]])/Table1[[#This Row],[Units Sold]],0)</f>
        <v>11.61</v>
      </c>
      <c r="T8612" s="4" t="str">
        <f>IF(Table1[[#This Row],[Profit per unit]]&gt;$V$8,"Premium","Mass")</f>
        <v>Mass</v>
      </c>
      <c r="U8612" s="4"/>
    </row>
    <row r="8613" spans="2:21" ht="14.25" customHeight="1" x14ac:dyDescent="0.3">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c r="O8613" s="4" t="str">
        <f>TEXT(Table1[[#This Row],[Invoice Date]],"mmm")</f>
        <v>Sep</v>
      </c>
      <c r="P8613" s="4">
        <f>YEAR(Table1[[#This Row],[Invoice Date]])</f>
        <v>2021</v>
      </c>
      <c r="Q8613" s="4">
        <f>IFERROR(Table1[[#This Row],[Total Sales]]/Table1[[#This Row],[Units Sold]],4)</f>
        <v>23</v>
      </c>
      <c r="R8613" s="4">
        <f>IFERROR(Table1[[#This Row],[Operating Profit]]/Table1[[#This Row],[Units Sold]],0)</f>
        <v>10.350000000000001</v>
      </c>
      <c r="S8613" s="4">
        <f>IFERROR((Table1[[#This Row],[Total Sales]]-Table1[[#This Row],[Operating Profit]])/Table1[[#This Row],[Units Sold]],0)</f>
        <v>12.649999999999999</v>
      </c>
      <c r="T8613" s="4" t="str">
        <f>IF(Table1[[#This Row],[Profit per unit]]&gt;$V$8,"Premium","Mass")</f>
        <v>Mass</v>
      </c>
      <c r="U8613" s="4"/>
    </row>
    <row r="8614" spans="2:21" ht="14.25" customHeight="1" x14ac:dyDescent="0.3">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c r="O8614" s="4" t="str">
        <f>TEXT(Table1[[#This Row],[Invoice Date]],"mmm")</f>
        <v>Sep</v>
      </c>
      <c r="P8614" s="4">
        <f>YEAR(Table1[[#This Row],[Invoice Date]])</f>
        <v>2021</v>
      </c>
      <c r="Q8614" s="4">
        <f>IFERROR(Table1[[#This Row],[Total Sales]]/Table1[[#This Row],[Units Sold]],4)</f>
        <v>19</v>
      </c>
      <c r="R8614" s="4">
        <f>IFERROR(Table1[[#This Row],[Operating Profit]]/Table1[[#This Row],[Units Sold]],0)</f>
        <v>7.22</v>
      </c>
      <c r="S8614" s="4">
        <f>IFERROR((Table1[[#This Row],[Total Sales]]-Table1[[#This Row],[Operating Profit]])/Table1[[#This Row],[Units Sold]],0)</f>
        <v>11.78</v>
      </c>
      <c r="T8614" s="4" t="str">
        <f>IF(Table1[[#This Row],[Profit per unit]]&gt;$V$8,"Premium","Mass")</f>
        <v>Mass</v>
      </c>
      <c r="U8614" s="4"/>
    </row>
    <row r="8615" spans="2:21" ht="14.25" customHeight="1" x14ac:dyDescent="0.3">
      <c r="B8615" s="4" t="s">
        <v>30</v>
      </c>
      <c r="C8615" s="4">
        <v>1185732</v>
      </c>
      <c r="D8615" s="5">
        <v>44451</v>
      </c>
      <c r="E8615" s="4" t="s">
        <v>31</v>
      </c>
      <c r="F8615" s="4" t="s">
        <v>78</v>
      </c>
      <c r="G8615" s="4" t="s">
        <v>79</v>
      </c>
      <c r="H8615" s="6" t="s">
        <v>20</v>
      </c>
      <c r="I8615" s="7">
        <v>7</v>
      </c>
      <c r="J8615" s="8">
        <v>105</v>
      </c>
      <c r="K8615" s="9">
        <v>735</v>
      </c>
      <c r="L8615" s="9">
        <v>308.7</v>
      </c>
      <c r="M8615" s="10">
        <v>0.42</v>
      </c>
      <c r="N8615" s="4" t="s">
        <v>24</v>
      </c>
      <c r="O8615" s="4" t="str">
        <f>TEXT(Table1[[#This Row],[Invoice Date]],"mmm")</f>
        <v>Sep</v>
      </c>
      <c r="P8615" s="4">
        <f>YEAR(Table1[[#This Row],[Invoice Date]])</f>
        <v>2021</v>
      </c>
      <c r="Q8615" s="4">
        <f>IFERROR(Table1[[#This Row],[Total Sales]]/Table1[[#This Row],[Units Sold]],4)</f>
        <v>7</v>
      </c>
      <c r="R8615" s="4">
        <f>IFERROR(Table1[[#This Row],[Operating Profit]]/Table1[[#This Row],[Units Sold]],0)</f>
        <v>2.94</v>
      </c>
      <c r="S8615" s="4">
        <f>IFERROR((Table1[[#This Row],[Total Sales]]-Table1[[#This Row],[Operating Profit]])/Table1[[#This Row],[Units Sold]],0)</f>
        <v>4.0600000000000005</v>
      </c>
      <c r="T8615" s="4" t="str">
        <f>IF(Table1[[#This Row],[Profit per unit]]&gt;$V$8,"Premium","Mass")</f>
        <v>Mass</v>
      </c>
      <c r="U8615" s="4"/>
    </row>
    <row r="8616" spans="2:21" ht="14.25" customHeight="1" x14ac:dyDescent="0.3">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c r="O8616" s="4" t="str">
        <f>TEXT(Table1[[#This Row],[Invoice Date]],"mmm")</f>
        <v>Sep</v>
      </c>
      <c r="P8616" s="4">
        <f>YEAR(Table1[[#This Row],[Invoice Date]])</f>
        <v>2021</v>
      </c>
      <c r="Q8616" s="4">
        <f>IFERROR(Table1[[#This Row],[Total Sales]]/Table1[[#This Row],[Units Sold]],4)</f>
        <v>7</v>
      </c>
      <c r="R8616" s="4">
        <f>IFERROR(Table1[[#This Row],[Operating Profit]]/Table1[[#This Row],[Units Sold]],0)</f>
        <v>3.22</v>
      </c>
      <c r="S8616" s="4">
        <f>IFERROR((Table1[[#This Row],[Total Sales]]-Table1[[#This Row],[Operating Profit]])/Table1[[#This Row],[Units Sold]],0)</f>
        <v>3.78</v>
      </c>
      <c r="T8616" s="4" t="str">
        <f>IF(Table1[[#This Row],[Profit per unit]]&gt;$V$8,"Premium","Mass")</f>
        <v>Mass</v>
      </c>
      <c r="U8616" s="4"/>
    </row>
    <row r="8617" spans="2:21" ht="14.25" customHeight="1" x14ac:dyDescent="0.3">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c r="O8617" s="4" t="str">
        <f>TEXT(Table1[[#This Row],[Invoice Date]],"mmm")</f>
        <v>Sep</v>
      </c>
      <c r="P8617" s="4">
        <f>YEAR(Table1[[#This Row],[Invoice Date]])</f>
        <v>2021</v>
      </c>
      <c r="Q8617" s="4">
        <f>IFERROR(Table1[[#This Row],[Total Sales]]/Table1[[#This Row],[Units Sold]],4)</f>
        <v>16</v>
      </c>
      <c r="R8617" s="4">
        <f>IFERROR(Table1[[#This Row],[Operating Profit]]/Table1[[#This Row],[Units Sold]],0)</f>
        <v>6.56</v>
      </c>
      <c r="S8617" s="4">
        <f>IFERROR((Table1[[#This Row],[Total Sales]]-Table1[[#This Row],[Operating Profit]])/Table1[[#This Row],[Units Sold]],0)</f>
        <v>9.4400000000000013</v>
      </c>
      <c r="T8617" s="4" t="str">
        <f>IF(Table1[[#This Row],[Profit per unit]]&gt;$V$8,"Premium","Mass")</f>
        <v>Mass</v>
      </c>
      <c r="U8617" s="4"/>
    </row>
    <row r="8618" spans="2:21" ht="14.25" customHeight="1" x14ac:dyDescent="0.3">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c r="O8618" s="4" t="str">
        <f>TEXT(Table1[[#This Row],[Invoice Date]],"mmm")</f>
        <v>Sep</v>
      </c>
      <c r="P8618" s="4">
        <f>YEAR(Table1[[#This Row],[Invoice Date]])</f>
        <v>2021</v>
      </c>
      <c r="Q8618" s="4">
        <f>IFERROR(Table1[[#This Row],[Total Sales]]/Table1[[#This Row],[Units Sold]],4)</f>
        <v>18</v>
      </c>
      <c r="R8618" s="4">
        <f>IFERROR(Table1[[#This Row],[Operating Profit]]/Table1[[#This Row],[Units Sold]],0)</f>
        <v>10.260000000000002</v>
      </c>
      <c r="S8618" s="4">
        <f>IFERROR((Table1[[#This Row],[Total Sales]]-Table1[[#This Row],[Operating Profit]])/Table1[[#This Row],[Units Sold]],0)</f>
        <v>7.7399999999999984</v>
      </c>
      <c r="T8618" s="4" t="str">
        <f>IF(Table1[[#This Row],[Profit per unit]]&gt;$V$8,"Premium","Mass")</f>
        <v>Mass</v>
      </c>
      <c r="U8618" s="4"/>
    </row>
    <row r="8619" spans="2:21" ht="14.25" customHeight="1" x14ac:dyDescent="0.3">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c r="O8619" s="4" t="str">
        <f>TEXT(Table1[[#This Row],[Invoice Date]],"mmm")</f>
        <v>Oct</v>
      </c>
      <c r="P8619" s="4">
        <f>YEAR(Table1[[#This Row],[Invoice Date]])</f>
        <v>2021</v>
      </c>
      <c r="Q8619" s="4">
        <f>IFERROR(Table1[[#This Row],[Total Sales]]/Table1[[#This Row],[Units Sold]],4)</f>
        <v>24</v>
      </c>
      <c r="R8619" s="4">
        <f>IFERROR(Table1[[#This Row],[Operating Profit]]/Table1[[#This Row],[Units Sold]],0)</f>
        <v>11.280000000000001</v>
      </c>
      <c r="S8619" s="4">
        <f>IFERROR((Table1[[#This Row],[Total Sales]]-Table1[[#This Row],[Operating Profit]])/Table1[[#This Row],[Units Sold]],0)</f>
        <v>12.719999999999999</v>
      </c>
      <c r="T8619" s="4" t="str">
        <f>IF(Table1[[#This Row],[Profit per unit]]&gt;$V$8,"Premium","Mass")</f>
        <v>Mass</v>
      </c>
      <c r="U8619" s="4"/>
    </row>
    <row r="8620" spans="2:21" ht="14.25" customHeight="1" x14ac:dyDescent="0.3">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c r="O8620" s="4" t="str">
        <f>TEXT(Table1[[#This Row],[Invoice Date]],"mmm")</f>
        <v>Oct</v>
      </c>
      <c r="P8620" s="4">
        <f>YEAR(Table1[[#This Row],[Invoice Date]])</f>
        <v>2021</v>
      </c>
      <c r="Q8620" s="4">
        <f>IFERROR(Table1[[#This Row],[Total Sales]]/Table1[[#This Row],[Units Sold]],4)</f>
        <v>14</v>
      </c>
      <c r="R8620" s="4">
        <f>IFERROR(Table1[[#This Row],[Operating Profit]]/Table1[[#This Row],[Units Sold]],0)</f>
        <v>5.6</v>
      </c>
      <c r="S8620" s="4">
        <f>IFERROR((Table1[[#This Row],[Total Sales]]-Table1[[#This Row],[Operating Profit]])/Table1[[#This Row],[Units Sold]],0)</f>
        <v>8.4000000000000021</v>
      </c>
      <c r="T8620" s="4" t="str">
        <f>IF(Table1[[#This Row],[Profit per unit]]&gt;$V$8,"Premium","Mass")</f>
        <v>Mass</v>
      </c>
      <c r="U8620" s="4"/>
    </row>
    <row r="8621" spans="2:21" ht="14.25" customHeight="1" x14ac:dyDescent="0.3">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c r="O8621" s="4" t="str">
        <f>TEXT(Table1[[#This Row],[Invoice Date]],"mmm")</f>
        <v>Oct</v>
      </c>
      <c r="P8621" s="4">
        <f>YEAR(Table1[[#This Row],[Invoice Date]])</f>
        <v>2021</v>
      </c>
      <c r="Q8621" s="4">
        <f>IFERROR(Table1[[#This Row],[Total Sales]]/Table1[[#This Row],[Units Sold]],4)</f>
        <v>13</v>
      </c>
      <c r="R8621" s="4">
        <f>IFERROR(Table1[[#This Row],[Operating Profit]]/Table1[[#This Row],[Units Sold]],0)</f>
        <v>5.33</v>
      </c>
      <c r="S8621" s="4">
        <f>IFERROR((Table1[[#This Row],[Total Sales]]-Table1[[#This Row],[Operating Profit]])/Table1[[#This Row],[Units Sold]],0)</f>
        <v>7.67</v>
      </c>
      <c r="T8621" s="4" t="str">
        <f>IF(Table1[[#This Row],[Profit per unit]]&gt;$V$8,"Premium","Mass")</f>
        <v>Mass</v>
      </c>
      <c r="U8621" s="4"/>
    </row>
    <row r="8622" spans="2:21" ht="14.25" customHeight="1" x14ac:dyDescent="0.3">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c r="O8622" s="4" t="str">
        <f>TEXT(Table1[[#This Row],[Invoice Date]],"mmm")</f>
        <v>Oct</v>
      </c>
      <c r="P8622" s="4">
        <f>YEAR(Table1[[#This Row],[Invoice Date]])</f>
        <v>2021</v>
      </c>
      <c r="Q8622" s="4">
        <f>IFERROR(Table1[[#This Row],[Total Sales]]/Table1[[#This Row],[Units Sold]],4)</f>
        <v>13</v>
      </c>
      <c r="R8622" s="4">
        <f>IFERROR(Table1[[#This Row],[Operating Profit]]/Table1[[#This Row],[Units Sold]],0)</f>
        <v>5.98</v>
      </c>
      <c r="S8622" s="4">
        <f>IFERROR((Table1[[#This Row],[Total Sales]]-Table1[[#This Row],[Operating Profit]])/Table1[[#This Row],[Units Sold]],0)</f>
        <v>7.02</v>
      </c>
      <c r="T8622" s="4" t="str">
        <f>IF(Table1[[#This Row],[Profit per unit]]&gt;$V$8,"Premium","Mass")</f>
        <v>Mass</v>
      </c>
      <c r="U8622" s="4"/>
    </row>
    <row r="8623" spans="2:21" ht="14.25" customHeight="1" x14ac:dyDescent="0.3">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c r="O8623" s="4" t="str">
        <f>TEXT(Table1[[#This Row],[Invoice Date]],"mmm")</f>
        <v>Oct</v>
      </c>
      <c r="P8623" s="4">
        <f>YEAR(Table1[[#This Row],[Invoice Date]])</f>
        <v>2021</v>
      </c>
      <c r="Q8623" s="4">
        <f>IFERROR(Table1[[#This Row],[Total Sales]]/Table1[[#This Row],[Units Sold]],4)</f>
        <v>20</v>
      </c>
      <c r="R8623" s="4">
        <f>IFERROR(Table1[[#This Row],[Operating Profit]]/Table1[[#This Row],[Units Sold]],0)</f>
        <v>7.7999999999999989</v>
      </c>
      <c r="S8623" s="4">
        <f>IFERROR((Table1[[#This Row],[Total Sales]]-Table1[[#This Row],[Operating Profit]])/Table1[[#This Row],[Units Sold]],0)</f>
        <v>12.2</v>
      </c>
      <c r="T8623" s="4" t="str">
        <f>IF(Table1[[#This Row],[Profit per unit]]&gt;$V$8,"Premium","Mass")</f>
        <v>Mass</v>
      </c>
      <c r="U8623" s="4"/>
    </row>
    <row r="8624" spans="2:21" ht="14.25" customHeight="1" x14ac:dyDescent="0.3">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c r="O8624" s="4" t="str">
        <f>TEXT(Table1[[#This Row],[Invoice Date]],"mmm")</f>
        <v>Oct</v>
      </c>
      <c r="P8624" s="4">
        <f>YEAR(Table1[[#This Row],[Invoice Date]])</f>
        <v>2021</v>
      </c>
      <c r="Q8624" s="4">
        <f>IFERROR(Table1[[#This Row],[Total Sales]]/Table1[[#This Row],[Units Sold]],4)</f>
        <v>25</v>
      </c>
      <c r="R8624" s="4">
        <f>IFERROR(Table1[[#This Row],[Operating Profit]]/Table1[[#This Row],[Units Sold]],0)</f>
        <v>13.500000000000002</v>
      </c>
      <c r="S8624" s="4">
        <f>IFERROR((Table1[[#This Row],[Total Sales]]-Table1[[#This Row],[Operating Profit]])/Table1[[#This Row],[Units Sold]],0)</f>
        <v>11.499999999999998</v>
      </c>
      <c r="T8624" s="4" t="str">
        <f>IF(Table1[[#This Row],[Profit per unit]]&gt;$V$8,"Premium","Mass")</f>
        <v>Mass</v>
      </c>
      <c r="U8624" s="4"/>
    </row>
    <row r="8625" spans="2:21" ht="14.25" customHeight="1" x14ac:dyDescent="0.3">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c r="O8625" s="4" t="str">
        <f>TEXT(Table1[[#This Row],[Invoice Date]],"mmm")</f>
        <v>Nov</v>
      </c>
      <c r="P8625" s="4">
        <f>YEAR(Table1[[#This Row],[Invoice Date]])</f>
        <v>2021</v>
      </c>
      <c r="Q8625" s="4">
        <f>IFERROR(Table1[[#This Row],[Total Sales]]/Table1[[#This Row],[Units Sold]],4)</f>
        <v>22</v>
      </c>
      <c r="R8625" s="4">
        <f>IFERROR(Table1[[#This Row],[Operating Profit]]/Table1[[#This Row],[Units Sold]],0)</f>
        <v>9.4600000000000009</v>
      </c>
      <c r="S8625" s="4">
        <f>IFERROR((Table1[[#This Row],[Total Sales]]-Table1[[#This Row],[Operating Profit]])/Table1[[#This Row],[Units Sold]],0)</f>
        <v>12.54</v>
      </c>
      <c r="T8625" s="4" t="str">
        <f>IF(Table1[[#This Row],[Profit per unit]]&gt;$V$8,"Premium","Mass")</f>
        <v>Mass</v>
      </c>
      <c r="U8625" s="4"/>
    </row>
    <row r="8626" spans="2:21" ht="14.25" customHeight="1" x14ac:dyDescent="0.3">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c r="O8626" s="4" t="str">
        <f>TEXT(Table1[[#This Row],[Invoice Date]],"mmm")</f>
        <v>Nov</v>
      </c>
      <c r="P8626" s="4">
        <f>YEAR(Table1[[#This Row],[Invoice Date]])</f>
        <v>2021</v>
      </c>
      <c r="Q8626" s="4">
        <f>IFERROR(Table1[[#This Row],[Total Sales]]/Table1[[#This Row],[Units Sold]],4)</f>
        <v>14</v>
      </c>
      <c r="R8626" s="4">
        <f>IFERROR(Table1[[#This Row],[Operating Profit]]/Table1[[#This Row],[Units Sold]],0)</f>
        <v>5.46</v>
      </c>
      <c r="S8626" s="4">
        <f>IFERROR((Table1[[#This Row],[Total Sales]]-Table1[[#This Row],[Operating Profit]])/Table1[[#This Row],[Units Sold]],0)</f>
        <v>8.5400000000000009</v>
      </c>
      <c r="T8626" s="4" t="str">
        <f>IF(Table1[[#This Row],[Profit per unit]]&gt;$V$8,"Premium","Mass")</f>
        <v>Mass</v>
      </c>
      <c r="U8626" s="4"/>
    </row>
    <row r="8627" spans="2:21" ht="14.25" customHeight="1" x14ac:dyDescent="0.3">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c r="O8627" s="4" t="str">
        <f>TEXT(Table1[[#This Row],[Invoice Date]],"mmm")</f>
        <v>Nov</v>
      </c>
      <c r="P8627" s="4">
        <f>YEAR(Table1[[#This Row],[Invoice Date]])</f>
        <v>2021</v>
      </c>
      <c r="Q8627" s="4">
        <f>IFERROR(Table1[[#This Row],[Total Sales]]/Table1[[#This Row],[Units Sold]],4)</f>
        <v>14</v>
      </c>
      <c r="R8627" s="4">
        <f>IFERROR(Table1[[#This Row],[Operating Profit]]/Table1[[#This Row],[Units Sold]],0)</f>
        <v>5.88</v>
      </c>
      <c r="S8627" s="4">
        <f>IFERROR((Table1[[#This Row],[Total Sales]]-Table1[[#This Row],[Operating Profit]])/Table1[[#This Row],[Units Sold]],0)</f>
        <v>8.120000000000001</v>
      </c>
      <c r="T8627" s="4" t="str">
        <f>IF(Table1[[#This Row],[Profit per unit]]&gt;$V$8,"Premium","Mass")</f>
        <v>Mass</v>
      </c>
      <c r="U8627" s="4"/>
    </row>
    <row r="8628" spans="2:21" ht="14.25" customHeight="1" x14ac:dyDescent="0.3">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c r="O8628" s="4" t="str">
        <f>TEXT(Table1[[#This Row],[Invoice Date]],"mmm")</f>
        <v>Nov</v>
      </c>
      <c r="P8628" s="4">
        <f>YEAR(Table1[[#This Row],[Invoice Date]])</f>
        <v>2021</v>
      </c>
      <c r="Q8628" s="4">
        <f>IFERROR(Table1[[#This Row],[Total Sales]]/Table1[[#This Row],[Units Sold]],4)</f>
        <v>15</v>
      </c>
      <c r="R8628" s="4">
        <f>IFERROR(Table1[[#This Row],[Operating Profit]]/Table1[[#This Row],[Units Sold]],0)</f>
        <v>6.3000000000000007</v>
      </c>
      <c r="S8628" s="4">
        <f>IFERROR((Table1[[#This Row],[Total Sales]]-Table1[[#This Row],[Operating Profit]])/Table1[[#This Row],[Units Sold]],0)</f>
        <v>8.6999999999999993</v>
      </c>
      <c r="T8628" s="4" t="str">
        <f>IF(Table1[[#This Row],[Profit per unit]]&gt;$V$8,"Premium","Mass")</f>
        <v>Mass</v>
      </c>
      <c r="U8628" s="4"/>
    </row>
    <row r="8629" spans="2:21" ht="14.25" customHeight="1" x14ac:dyDescent="0.3">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c r="O8629" s="4" t="str">
        <f>TEXT(Table1[[#This Row],[Invoice Date]],"mmm")</f>
        <v>Nov</v>
      </c>
      <c r="P8629" s="4">
        <f>YEAR(Table1[[#This Row],[Invoice Date]])</f>
        <v>2021</v>
      </c>
      <c r="Q8629" s="4">
        <f>IFERROR(Table1[[#This Row],[Total Sales]]/Table1[[#This Row],[Units Sold]],4)</f>
        <v>28</v>
      </c>
      <c r="R8629" s="4">
        <f>IFERROR(Table1[[#This Row],[Operating Profit]]/Table1[[#This Row],[Units Sold]],0)</f>
        <v>10.64</v>
      </c>
      <c r="S8629" s="4">
        <f>IFERROR((Table1[[#This Row],[Total Sales]]-Table1[[#This Row],[Operating Profit]])/Table1[[#This Row],[Units Sold]],0)</f>
        <v>17.36</v>
      </c>
      <c r="T8629" s="4" t="str">
        <f>IF(Table1[[#This Row],[Profit per unit]]&gt;$V$8,"Premium","Mass")</f>
        <v>Mass</v>
      </c>
      <c r="U8629" s="4"/>
    </row>
    <row r="8630" spans="2:21" ht="14.25" customHeight="1" x14ac:dyDescent="0.3">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c r="O8630" s="4" t="str">
        <f>TEXT(Table1[[#This Row],[Invoice Date]],"mmm")</f>
        <v>Nov</v>
      </c>
      <c r="P8630" s="4">
        <f>YEAR(Table1[[#This Row],[Invoice Date]])</f>
        <v>2021</v>
      </c>
      <c r="Q8630" s="4">
        <f>IFERROR(Table1[[#This Row],[Total Sales]]/Table1[[#This Row],[Units Sold]],4)</f>
        <v>35</v>
      </c>
      <c r="R8630" s="4">
        <f>IFERROR(Table1[[#This Row],[Operating Profit]]/Table1[[#This Row],[Units Sold]],0)</f>
        <v>19.250000000000004</v>
      </c>
      <c r="S8630" s="4">
        <f>IFERROR((Table1[[#This Row],[Total Sales]]-Table1[[#This Row],[Operating Profit]])/Table1[[#This Row],[Units Sold]],0)</f>
        <v>15.749999999999996</v>
      </c>
      <c r="T8630" s="4" t="str">
        <f>IF(Table1[[#This Row],[Profit per unit]]&gt;$V$8,"Premium","Mass")</f>
        <v>Mass</v>
      </c>
      <c r="U8630" s="4"/>
    </row>
    <row r="8631" spans="2:21" ht="14.25" customHeight="1" x14ac:dyDescent="0.3">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c r="O8631" s="4" t="str">
        <f>TEXT(Table1[[#This Row],[Invoice Date]],"mmm")</f>
        <v>Dec</v>
      </c>
      <c r="P8631" s="4">
        <f>YEAR(Table1[[#This Row],[Invoice Date]])</f>
        <v>2021</v>
      </c>
      <c r="Q8631" s="4">
        <f>IFERROR(Table1[[#This Row],[Total Sales]]/Table1[[#This Row],[Units Sold]],4)</f>
        <v>29</v>
      </c>
      <c r="R8631" s="4">
        <f>IFERROR(Table1[[#This Row],[Operating Profit]]/Table1[[#This Row],[Units Sold]],0)</f>
        <v>13.34</v>
      </c>
      <c r="S8631" s="4">
        <f>IFERROR((Table1[[#This Row],[Total Sales]]-Table1[[#This Row],[Operating Profit]])/Table1[[#This Row],[Units Sold]],0)</f>
        <v>15.66</v>
      </c>
      <c r="T8631" s="4" t="str">
        <f>IF(Table1[[#This Row],[Profit per unit]]&gt;$V$8,"Premium","Mass")</f>
        <v>Mass</v>
      </c>
      <c r="U8631" s="4"/>
    </row>
    <row r="8632" spans="2:21" ht="14.25" customHeight="1" x14ac:dyDescent="0.3">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c r="O8632" s="4" t="str">
        <f>TEXT(Table1[[#This Row],[Invoice Date]],"mmm")</f>
        <v>Dec</v>
      </c>
      <c r="P8632" s="4">
        <f>YEAR(Table1[[#This Row],[Invoice Date]])</f>
        <v>2021</v>
      </c>
      <c r="Q8632" s="4">
        <f>IFERROR(Table1[[#This Row],[Total Sales]]/Table1[[#This Row],[Units Sold]],4)</f>
        <v>22</v>
      </c>
      <c r="R8632" s="4">
        <f>IFERROR(Table1[[#This Row],[Operating Profit]]/Table1[[#This Row],[Units Sold]],0)</f>
        <v>9.24</v>
      </c>
      <c r="S8632" s="4">
        <f>IFERROR((Table1[[#This Row],[Total Sales]]-Table1[[#This Row],[Operating Profit]])/Table1[[#This Row],[Units Sold]],0)</f>
        <v>12.76</v>
      </c>
      <c r="T8632" s="4" t="str">
        <f>IF(Table1[[#This Row],[Profit per unit]]&gt;$V$8,"Premium","Mass")</f>
        <v>Mass</v>
      </c>
      <c r="U8632" s="4"/>
    </row>
    <row r="8633" spans="2:21" ht="14.25" customHeight="1" x14ac:dyDescent="0.3">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c r="O8633" s="4" t="str">
        <f>TEXT(Table1[[#This Row],[Invoice Date]],"mmm")</f>
        <v>Dec</v>
      </c>
      <c r="P8633" s="4">
        <f>YEAR(Table1[[#This Row],[Invoice Date]])</f>
        <v>2021</v>
      </c>
      <c r="Q8633" s="4">
        <f>IFERROR(Table1[[#This Row],[Total Sales]]/Table1[[#This Row],[Units Sold]],4)</f>
        <v>20</v>
      </c>
      <c r="R8633" s="4">
        <f>IFERROR(Table1[[#This Row],[Operating Profit]]/Table1[[#This Row],[Units Sold]],0)</f>
        <v>7.4</v>
      </c>
      <c r="S8633" s="4">
        <f>IFERROR((Table1[[#This Row],[Total Sales]]-Table1[[#This Row],[Operating Profit]])/Table1[[#This Row],[Units Sold]],0)</f>
        <v>12.6</v>
      </c>
      <c r="T8633" s="4" t="str">
        <f>IF(Table1[[#This Row],[Profit per unit]]&gt;$V$8,"Premium","Mass")</f>
        <v>Mass</v>
      </c>
      <c r="U8633" s="4"/>
    </row>
    <row r="8634" spans="2:21" ht="14.25" customHeight="1" x14ac:dyDescent="0.3">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c r="O8634" s="4" t="str">
        <f>TEXT(Table1[[#This Row],[Invoice Date]],"mmm")</f>
        <v>Dec</v>
      </c>
      <c r="P8634" s="4">
        <f>YEAR(Table1[[#This Row],[Invoice Date]])</f>
        <v>2021</v>
      </c>
      <c r="Q8634" s="4">
        <f>IFERROR(Table1[[#This Row],[Total Sales]]/Table1[[#This Row],[Units Sold]],4)</f>
        <v>22</v>
      </c>
      <c r="R8634" s="4">
        <f>IFERROR(Table1[[#This Row],[Operating Profit]]/Table1[[#This Row],[Units Sold]],0)</f>
        <v>9.24</v>
      </c>
      <c r="S8634" s="4">
        <f>IFERROR((Table1[[#This Row],[Total Sales]]-Table1[[#This Row],[Operating Profit]])/Table1[[#This Row],[Units Sold]],0)</f>
        <v>12.76</v>
      </c>
      <c r="T8634" s="4" t="str">
        <f>IF(Table1[[#This Row],[Profit per unit]]&gt;$V$8,"Premium","Mass")</f>
        <v>Mass</v>
      </c>
      <c r="U8634" s="4"/>
    </row>
    <row r="8635" spans="2:21" ht="14.25" customHeight="1" x14ac:dyDescent="0.3">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c r="O8635" s="4" t="str">
        <f>TEXT(Table1[[#This Row],[Invoice Date]],"mmm")</f>
        <v>Dec</v>
      </c>
      <c r="P8635" s="4">
        <f>YEAR(Table1[[#This Row],[Invoice Date]])</f>
        <v>2021</v>
      </c>
      <c r="Q8635" s="4">
        <f>IFERROR(Table1[[#This Row],[Total Sales]]/Table1[[#This Row],[Units Sold]],4)</f>
        <v>27</v>
      </c>
      <c r="R8635" s="4">
        <f>IFERROR(Table1[[#This Row],[Operating Profit]]/Table1[[#This Row],[Units Sold]],0)</f>
        <v>11.069999999999999</v>
      </c>
      <c r="S8635" s="4">
        <f>IFERROR((Table1[[#This Row],[Total Sales]]-Table1[[#This Row],[Operating Profit]])/Table1[[#This Row],[Units Sold]],0)</f>
        <v>15.930000000000001</v>
      </c>
      <c r="T8635" s="4" t="str">
        <f>IF(Table1[[#This Row],[Profit per unit]]&gt;$V$8,"Premium","Mass")</f>
        <v>Mass</v>
      </c>
      <c r="U8635" s="4"/>
    </row>
    <row r="8636" spans="2:21" ht="14.25" customHeight="1" x14ac:dyDescent="0.3">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c r="O8636" s="4" t="str">
        <f>TEXT(Table1[[#This Row],[Invoice Date]],"mmm")</f>
        <v>Dec</v>
      </c>
      <c r="P8636" s="4">
        <f>YEAR(Table1[[#This Row],[Invoice Date]])</f>
        <v>2021</v>
      </c>
      <c r="Q8636" s="4">
        <f>IFERROR(Table1[[#This Row],[Total Sales]]/Table1[[#This Row],[Units Sold]],4)</f>
        <v>29</v>
      </c>
      <c r="R8636" s="4">
        <f>IFERROR(Table1[[#This Row],[Operating Profit]]/Table1[[#This Row],[Units Sold]],0)</f>
        <v>15.08</v>
      </c>
      <c r="S8636" s="4">
        <f>IFERROR((Table1[[#This Row],[Total Sales]]-Table1[[#This Row],[Operating Profit]])/Table1[[#This Row],[Units Sold]],0)</f>
        <v>13.92</v>
      </c>
      <c r="T8636" s="4" t="str">
        <f>IF(Table1[[#This Row],[Profit per unit]]&gt;$V$8,"Premium","Mass")</f>
        <v>Mass</v>
      </c>
      <c r="U8636" s="4"/>
    </row>
    <row r="8637" spans="2:21" ht="14.25" customHeight="1" x14ac:dyDescent="0.3">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c r="O8637" s="4" t="str">
        <f>TEXT(Table1[[#This Row],[Invoice Date]],"mmm")</f>
        <v>Jan</v>
      </c>
      <c r="P8637" s="4">
        <f>YEAR(Table1[[#This Row],[Invoice Date]])</f>
        <v>2021</v>
      </c>
      <c r="Q8637" s="4">
        <f>IFERROR(Table1[[#This Row],[Total Sales]]/Table1[[#This Row],[Units Sold]],4)</f>
        <v>24</v>
      </c>
      <c r="R8637" s="4">
        <f>IFERROR(Table1[[#This Row],[Operating Profit]]/Table1[[#This Row],[Units Sold]],0)</f>
        <v>8.879999999999999</v>
      </c>
      <c r="S8637" s="4">
        <f>IFERROR((Table1[[#This Row],[Total Sales]]-Table1[[#This Row],[Operating Profit]])/Table1[[#This Row],[Units Sold]],0)</f>
        <v>15.12</v>
      </c>
      <c r="T8637" s="4" t="str">
        <f>IF(Table1[[#This Row],[Profit per unit]]&gt;$V$8,"Premium","Mass")</f>
        <v>Mass</v>
      </c>
      <c r="U8637" s="4"/>
    </row>
    <row r="8638" spans="2:21" ht="14.25" customHeight="1" x14ac:dyDescent="0.3">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c r="O8638" s="4" t="str">
        <f>TEXT(Table1[[#This Row],[Invoice Date]],"mmm")</f>
        <v>Jan</v>
      </c>
      <c r="P8638" s="4">
        <f>YEAR(Table1[[#This Row],[Invoice Date]])</f>
        <v>2021</v>
      </c>
      <c r="Q8638" s="4">
        <f>IFERROR(Table1[[#This Row],[Total Sales]]/Table1[[#This Row],[Units Sold]],4)</f>
        <v>29</v>
      </c>
      <c r="R8638" s="4">
        <f>IFERROR(Table1[[#This Row],[Operating Profit]]/Table1[[#This Row],[Units Sold]],0)</f>
        <v>11.6</v>
      </c>
      <c r="S8638" s="4">
        <f>IFERROR((Table1[[#This Row],[Total Sales]]-Table1[[#This Row],[Operating Profit]])/Table1[[#This Row],[Units Sold]],0)</f>
        <v>17.399999999999999</v>
      </c>
      <c r="T8638" s="4" t="str">
        <f>IF(Table1[[#This Row],[Profit per unit]]&gt;$V$8,"Premium","Mass")</f>
        <v>Mass</v>
      </c>
      <c r="U8638" s="4"/>
    </row>
    <row r="8639" spans="2:21" ht="14.25" customHeight="1" x14ac:dyDescent="0.3">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c r="O8639" s="4" t="str">
        <f>TEXT(Table1[[#This Row],[Invoice Date]],"mmm")</f>
        <v>Jan</v>
      </c>
      <c r="P8639" s="4">
        <f>YEAR(Table1[[#This Row],[Invoice Date]])</f>
        <v>2021</v>
      </c>
      <c r="Q8639" s="4">
        <f>IFERROR(Table1[[#This Row],[Total Sales]]/Table1[[#This Row],[Units Sold]],4)</f>
        <v>31</v>
      </c>
      <c r="R8639" s="4">
        <f>IFERROR(Table1[[#This Row],[Operating Profit]]/Table1[[#This Row],[Units Sold]],0)</f>
        <v>12.089999999999998</v>
      </c>
      <c r="S8639" s="4">
        <f>IFERROR((Table1[[#This Row],[Total Sales]]-Table1[[#This Row],[Operating Profit]])/Table1[[#This Row],[Units Sold]],0)</f>
        <v>18.91</v>
      </c>
      <c r="T8639" s="4" t="str">
        <f>IF(Table1[[#This Row],[Profit per unit]]&gt;$V$8,"Premium","Mass")</f>
        <v>Mass</v>
      </c>
      <c r="U8639" s="4"/>
    </row>
    <row r="8640" spans="2:21" ht="14.25" customHeight="1" x14ac:dyDescent="0.3">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c r="O8640" s="4" t="str">
        <f>TEXT(Table1[[#This Row],[Invoice Date]],"mmm")</f>
        <v>Jan</v>
      </c>
      <c r="P8640" s="4">
        <f>YEAR(Table1[[#This Row],[Invoice Date]])</f>
        <v>2021</v>
      </c>
      <c r="Q8640" s="4">
        <f>IFERROR(Table1[[#This Row],[Total Sales]]/Table1[[#This Row],[Units Sold]],4)</f>
        <v>30</v>
      </c>
      <c r="R8640" s="4">
        <f>IFERROR(Table1[[#This Row],[Operating Profit]]/Table1[[#This Row],[Units Sold]],0)</f>
        <v>11.4</v>
      </c>
      <c r="S8640" s="4">
        <f>IFERROR((Table1[[#This Row],[Total Sales]]-Table1[[#This Row],[Operating Profit]])/Table1[[#This Row],[Units Sold]],0)</f>
        <v>18.599999999999998</v>
      </c>
      <c r="T8640" s="4" t="str">
        <f>IF(Table1[[#This Row],[Profit per unit]]&gt;$V$8,"Premium","Mass")</f>
        <v>Mass</v>
      </c>
      <c r="U8640" s="4"/>
    </row>
    <row r="8641" spans="2:21" ht="14.25" customHeight="1" x14ac:dyDescent="0.3">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c r="O8641" s="4" t="str">
        <f>TEXT(Table1[[#This Row],[Invoice Date]],"mmm")</f>
        <v>Jan</v>
      </c>
      <c r="P8641" s="4">
        <f>YEAR(Table1[[#This Row],[Invoice Date]])</f>
        <v>2021</v>
      </c>
      <c r="Q8641" s="4">
        <f>IFERROR(Table1[[#This Row],[Total Sales]]/Table1[[#This Row],[Units Sold]],4)</f>
        <v>35</v>
      </c>
      <c r="R8641" s="4">
        <f>IFERROR(Table1[[#This Row],[Operating Profit]]/Table1[[#This Row],[Units Sold]],0)</f>
        <v>16.100000000000001</v>
      </c>
      <c r="S8641" s="4">
        <f>IFERROR((Table1[[#This Row],[Total Sales]]-Table1[[#This Row],[Operating Profit]])/Table1[[#This Row],[Units Sold]],0)</f>
        <v>18.899999999999999</v>
      </c>
      <c r="T8641" s="4" t="str">
        <f>IF(Table1[[#This Row],[Profit per unit]]&gt;$V$8,"Premium","Mass")</f>
        <v>Mass</v>
      </c>
      <c r="U8641" s="4"/>
    </row>
    <row r="8642" spans="2:21" ht="14.25" customHeight="1" x14ac:dyDescent="0.3">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c r="O8642" s="4" t="str">
        <f>TEXT(Table1[[#This Row],[Invoice Date]],"mmm")</f>
        <v>Jan</v>
      </c>
      <c r="P8642" s="4">
        <f>YEAR(Table1[[#This Row],[Invoice Date]])</f>
        <v>2021</v>
      </c>
      <c r="Q8642" s="4">
        <f>IFERROR(Table1[[#This Row],[Total Sales]]/Table1[[#This Row],[Units Sold]],4)</f>
        <v>28</v>
      </c>
      <c r="R8642" s="4">
        <f>IFERROR(Table1[[#This Row],[Operating Profit]]/Table1[[#This Row],[Units Sold]],0)</f>
        <v>9.52</v>
      </c>
      <c r="S8642" s="4">
        <f>IFERROR((Table1[[#This Row],[Total Sales]]-Table1[[#This Row],[Operating Profit]])/Table1[[#This Row],[Units Sold]],0)</f>
        <v>18.48</v>
      </c>
      <c r="T8642" s="4" t="str">
        <f>IF(Table1[[#This Row],[Profit per unit]]&gt;$V$8,"Premium","Mass")</f>
        <v>Mass</v>
      </c>
      <c r="U8642" s="4"/>
    </row>
    <row r="8643" spans="2:21" ht="14.25" customHeight="1" x14ac:dyDescent="0.3">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c r="O8643" s="4" t="str">
        <f>TEXT(Table1[[#This Row],[Invoice Date]],"mmm")</f>
        <v>Feb</v>
      </c>
      <c r="P8643" s="4">
        <f>YEAR(Table1[[#This Row],[Invoice Date]])</f>
        <v>2021</v>
      </c>
      <c r="Q8643" s="4">
        <f>IFERROR(Table1[[#This Row],[Total Sales]]/Table1[[#This Row],[Units Sold]],4)</f>
        <v>22</v>
      </c>
      <c r="R8643" s="4">
        <f>IFERROR(Table1[[#This Row],[Operating Profit]]/Table1[[#This Row],[Units Sold]],0)</f>
        <v>9.02</v>
      </c>
      <c r="S8643" s="4">
        <f>IFERROR((Table1[[#This Row],[Total Sales]]-Table1[[#This Row],[Operating Profit]])/Table1[[#This Row],[Units Sold]],0)</f>
        <v>12.98</v>
      </c>
      <c r="T8643" s="4" t="str">
        <f>IF(Table1[[#This Row],[Profit per unit]]&gt;$V$8,"Premium","Mass")</f>
        <v>Mass</v>
      </c>
      <c r="U8643" s="4"/>
    </row>
    <row r="8644" spans="2:21" ht="14.25" customHeight="1" x14ac:dyDescent="0.3">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c r="O8644" s="4" t="str">
        <f>TEXT(Table1[[#This Row],[Invoice Date]],"mmm")</f>
        <v>Feb</v>
      </c>
      <c r="P8644" s="4">
        <f>YEAR(Table1[[#This Row],[Invoice Date]])</f>
        <v>2021</v>
      </c>
      <c r="Q8644" s="4">
        <f>IFERROR(Table1[[#This Row],[Total Sales]]/Table1[[#This Row],[Units Sold]],4)</f>
        <v>29</v>
      </c>
      <c r="R8644" s="4">
        <f>IFERROR(Table1[[#This Row],[Operating Profit]]/Table1[[#This Row],[Units Sold]],0)</f>
        <v>12.18</v>
      </c>
      <c r="S8644" s="4">
        <f>IFERROR((Table1[[#This Row],[Total Sales]]-Table1[[#This Row],[Operating Profit]])/Table1[[#This Row],[Units Sold]],0)</f>
        <v>16.82</v>
      </c>
      <c r="T8644" s="4" t="str">
        <f>IF(Table1[[#This Row],[Profit per unit]]&gt;$V$8,"Premium","Mass")</f>
        <v>Mass</v>
      </c>
      <c r="U8644" s="4"/>
    </row>
    <row r="8645" spans="2:21" ht="14.25" customHeight="1" x14ac:dyDescent="0.3">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c r="O8645" s="4" t="str">
        <f>TEXT(Table1[[#This Row],[Invoice Date]],"mmm")</f>
        <v>Feb</v>
      </c>
      <c r="P8645" s="4">
        <f>YEAR(Table1[[#This Row],[Invoice Date]])</f>
        <v>2021</v>
      </c>
      <c r="Q8645" s="4">
        <f>IFERROR(Table1[[#This Row],[Total Sales]]/Table1[[#This Row],[Units Sold]],4)</f>
        <v>28</v>
      </c>
      <c r="R8645" s="4">
        <f>IFERROR(Table1[[#This Row],[Operating Profit]]/Table1[[#This Row],[Units Sold]],0)</f>
        <v>10.36</v>
      </c>
      <c r="S8645" s="4">
        <f>IFERROR((Table1[[#This Row],[Total Sales]]-Table1[[#This Row],[Operating Profit]])/Table1[[#This Row],[Units Sold]],0)</f>
        <v>17.64</v>
      </c>
      <c r="T8645" s="4" t="str">
        <f>IF(Table1[[#This Row],[Profit per unit]]&gt;$V$8,"Premium","Mass")</f>
        <v>Mass</v>
      </c>
      <c r="U8645" s="4"/>
    </row>
    <row r="8646" spans="2:21" ht="14.25" customHeight="1" x14ac:dyDescent="0.3">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c r="O8646" s="4" t="str">
        <f>TEXT(Table1[[#This Row],[Invoice Date]],"mmm")</f>
        <v>Feb</v>
      </c>
      <c r="P8646" s="4">
        <f>YEAR(Table1[[#This Row],[Invoice Date]])</f>
        <v>2021</v>
      </c>
      <c r="Q8646" s="4">
        <f>IFERROR(Table1[[#This Row],[Total Sales]]/Table1[[#This Row],[Units Sold]],4)</f>
        <v>29</v>
      </c>
      <c r="R8646" s="4">
        <f>IFERROR(Table1[[#This Row],[Operating Profit]]/Table1[[#This Row],[Units Sold]],0)</f>
        <v>11.889999999999999</v>
      </c>
      <c r="S8646" s="4">
        <f>IFERROR((Table1[[#This Row],[Total Sales]]-Table1[[#This Row],[Operating Profit]])/Table1[[#This Row],[Units Sold]],0)</f>
        <v>17.11</v>
      </c>
      <c r="T8646" s="4" t="str">
        <f>IF(Table1[[#This Row],[Profit per unit]]&gt;$V$8,"Premium","Mass")</f>
        <v>Mass</v>
      </c>
      <c r="U8646" s="4"/>
    </row>
    <row r="8647" spans="2:21" ht="14.25" customHeight="1" x14ac:dyDescent="0.3">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c r="O8647" s="4" t="str">
        <f>TEXT(Table1[[#This Row],[Invoice Date]],"mmm")</f>
        <v>Feb</v>
      </c>
      <c r="P8647" s="4">
        <f>YEAR(Table1[[#This Row],[Invoice Date]])</f>
        <v>2021</v>
      </c>
      <c r="Q8647" s="4">
        <f>IFERROR(Table1[[#This Row],[Total Sales]]/Table1[[#This Row],[Units Sold]],4)</f>
        <v>32</v>
      </c>
      <c r="R8647" s="4">
        <f>IFERROR(Table1[[#This Row],[Operating Profit]]/Table1[[#This Row],[Units Sold]],0)</f>
        <v>14.080000000000002</v>
      </c>
      <c r="S8647" s="4">
        <f>IFERROR((Table1[[#This Row],[Total Sales]]-Table1[[#This Row],[Operating Profit]])/Table1[[#This Row],[Units Sold]],0)</f>
        <v>17.919999999999998</v>
      </c>
      <c r="T8647" s="4" t="str">
        <f>IF(Table1[[#This Row],[Profit per unit]]&gt;$V$8,"Premium","Mass")</f>
        <v>Mass</v>
      </c>
      <c r="U8647" s="4"/>
    </row>
    <row r="8648" spans="2:21" ht="14.25" customHeight="1" x14ac:dyDescent="0.3">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c r="O8648" s="4" t="str">
        <f>TEXT(Table1[[#This Row],[Invoice Date]],"mmm")</f>
        <v>Feb</v>
      </c>
      <c r="P8648" s="4">
        <f>YEAR(Table1[[#This Row],[Invoice Date]])</f>
        <v>2021</v>
      </c>
      <c r="Q8648" s="4">
        <f>IFERROR(Table1[[#This Row],[Total Sales]]/Table1[[#This Row],[Units Sold]],4)</f>
        <v>28</v>
      </c>
      <c r="R8648" s="4">
        <f>IFERROR(Table1[[#This Row],[Operating Profit]]/Table1[[#This Row],[Units Sold]],0)</f>
        <v>9.7999999999999989</v>
      </c>
      <c r="S8648" s="4">
        <f>IFERROR((Table1[[#This Row],[Total Sales]]-Table1[[#This Row],[Operating Profit]])/Table1[[#This Row],[Units Sold]],0)</f>
        <v>18.2</v>
      </c>
      <c r="T8648" s="4" t="str">
        <f>IF(Table1[[#This Row],[Profit per unit]]&gt;$V$8,"Premium","Mass")</f>
        <v>Mass</v>
      </c>
      <c r="U8648" s="4"/>
    </row>
    <row r="8649" spans="2:21" ht="14.25" customHeight="1" x14ac:dyDescent="0.3">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c r="O8649" s="4" t="str">
        <f>TEXT(Table1[[#This Row],[Invoice Date]],"mmm")</f>
        <v>Mar</v>
      </c>
      <c r="P8649" s="4">
        <f>YEAR(Table1[[#This Row],[Invoice Date]])</f>
        <v>2021</v>
      </c>
      <c r="Q8649" s="4">
        <f>IFERROR(Table1[[#This Row],[Total Sales]]/Table1[[#This Row],[Units Sold]],4)</f>
        <v>28</v>
      </c>
      <c r="R8649" s="4">
        <f>IFERROR(Table1[[#This Row],[Operating Profit]]/Table1[[#This Row],[Units Sold]],0)</f>
        <v>11.2</v>
      </c>
      <c r="S8649" s="4">
        <f>IFERROR((Table1[[#This Row],[Total Sales]]-Table1[[#This Row],[Operating Profit]])/Table1[[#This Row],[Units Sold]],0)</f>
        <v>16.8</v>
      </c>
      <c r="T8649" s="4" t="str">
        <f>IF(Table1[[#This Row],[Profit per unit]]&gt;$V$8,"Premium","Mass")</f>
        <v>Mass</v>
      </c>
      <c r="U8649" s="4"/>
    </row>
    <row r="8650" spans="2:21" ht="14.25" customHeight="1" x14ac:dyDescent="0.3">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c r="O8650" s="4" t="str">
        <f>TEXT(Table1[[#This Row],[Invoice Date]],"mmm")</f>
        <v>Mar</v>
      </c>
      <c r="P8650" s="4">
        <f>YEAR(Table1[[#This Row],[Invoice Date]])</f>
        <v>2021</v>
      </c>
      <c r="Q8650" s="4">
        <f>IFERROR(Table1[[#This Row],[Total Sales]]/Table1[[#This Row],[Units Sold]],4)</f>
        <v>40</v>
      </c>
      <c r="R8650" s="4">
        <f>IFERROR(Table1[[#This Row],[Operating Profit]]/Table1[[#This Row],[Units Sold]],0)</f>
        <v>16.399999999999999</v>
      </c>
      <c r="S8650" s="4">
        <f>IFERROR((Table1[[#This Row],[Total Sales]]-Table1[[#This Row],[Operating Profit]])/Table1[[#This Row],[Units Sold]],0)</f>
        <v>23.6</v>
      </c>
      <c r="T8650" s="4" t="str">
        <f>IF(Table1[[#This Row],[Profit per unit]]&gt;$V$8,"Premium","Mass")</f>
        <v>Mass</v>
      </c>
      <c r="U8650" s="4"/>
    </row>
    <row r="8651" spans="2:21" ht="14.25" customHeight="1" x14ac:dyDescent="0.3">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c r="O8651" s="4" t="str">
        <f>TEXT(Table1[[#This Row],[Invoice Date]],"mmm")</f>
        <v>Mar</v>
      </c>
      <c r="P8651" s="4">
        <f>YEAR(Table1[[#This Row],[Invoice Date]])</f>
        <v>2021</v>
      </c>
      <c r="Q8651" s="4">
        <f>IFERROR(Table1[[#This Row],[Total Sales]]/Table1[[#This Row],[Units Sold]],4)</f>
        <v>41</v>
      </c>
      <c r="R8651" s="4">
        <f>IFERROR(Table1[[#This Row],[Operating Profit]]/Table1[[#This Row],[Units Sold]],0)</f>
        <v>15.58</v>
      </c>
      <c r="S8651" s="4">
        <f>IFERROR((Table1[[#This Row],[Total Sales]]-Table1[[#This Row],[Operating Profit]])/Table1[[#This Row],[Units Sold]],0)</f>
        <v>25.419999999999998</v>
      </c>
      <c r="T8651" s="4" t="str">
        <f>IF(Table1[[#This Row],[Profit per unit]]&gt;$V$8,"Premium","Mass")</f>
        <v>Mass</v>
      </c>
      <c r="U8651" s="4"/>
    </row>
    <row r="8652" spans="2:21" ht="14.25" customHeight="1" x14ac:dyDescent="0.3">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c r="O8652" s="4" t="str">
        <f>TEXT(Table1[[#This Row],[Invoice Date]],"mmm")</f>
        <v>Mar</v>
      </c>
      <c r="P8652" s="4">
        <f>YEAR(Table1[[#This Row],[Invoice Date]])</f>
        <v>2021</v>
      </c>
      <c r="Q8652" s="4">
        <f>IFERROR(Table1[[#This Row],[Total Sales]]/Table1[[#This Row],[Units Sold]],4)</f>
        <v>39</v>
      </c>
      <c r="R8652" s="4">
        <f>IFERROR(Table1[[#This Row],[Operating Profit]]/Table1[[#This Row],[Units Sold]],0)</f>
        <v>14.43</v>
      </c>
      <c r="S8652" s="4">
        <f>IFERROR((Table1[[#This Row],[Total Sales]]-Table1[[#This Row],[Operating Profit]])/Table1[[#This Row],[Units Sold]],0)</f>
        <v>24.57</v>
      </c>
      <c r="T8652" s="4" t="str">
        <f>IF(Table1[[#This Row],[Profit per unit]]&gt;$V$8,"Premium","Mass")</f>
        <v>Mass</v>
      </c>
      <c r="U8652" s="4"/>
    </row>
    <row r="8653" spans="2:21" ht="14.25" customHeight="1" x14ac:dyDescent="0.3">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c r="O8653" s="4" t="str">
        <f>TEXT(Table1[[#This Row],[Invoice Date]],"mmm")</f>
        <v>Mar</v>
      </c>
      <c r="P8653" s="4">
        <f>YEAR(Table1[[#This Row],[Invoice Date]])</f>
        <v>2021</v>
      </c>
      <c r="Q8653" s="4">
        <f>IFERROR(Table1[[#This Row],[Total Sales]]/Table1[[#This Row],[Units Sold]],4)</f>
        <v>43</v>
      </c>
      <c r="R8653" s="4">
        <f>IFERROR(Table1[[#This Row],[Operating Profit]]/Table1[[#This Row],[Units Sold]],0)</f>
        <v>18.920000000000002</v>
      </c>
      <c r="S8653" s="4">
        <f>IFERROR((Table1[[#This Row],[Total Sales]]-Table1[[#This Row],[Operating Profit]])/Table1[[#This Row],[Units Sold]],0)</f>
        <v>24.08</v>
      </c>
      <c r="T8653" s="4" t="str">
        <f>IF(Table1[[#This Row],[Profit per unit]]&gt;$V$8,"Premium","Mass")</f>
        <v>Mass</v>
      </c>
      <c r="U8653" s="4"/>
    </row>
    <row r="8654" spans="2:21" ht="14.25" customHeight="1" x14ac:dyDescent="0.3">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c r="O8654" s="4" t="str">
        <f>TEXT(Table1[[#This Row],[Invoice Date]],"mmm")</f>
        <v>Mar</v>
      </c>
      <c r="P8654" s="4">
        <f>YEAR(Table1[[#This Row],[Invoice Date]])</f>
        <v>2021</v>
      </c>
      <c r="Q8654" s="4">
        <f>IFERROR(Table1[[#This Row],[Total Sales]]/Table1[[#This Row],[Units Sold]],4)</f>
        <v>40</v>
      </c>
      <c r="R8654" s="4">
        <f>IFERROR(Table1[[#This Row],[Operating Profit]]/Table1[[#This Row],[Units Sold]],0)</f>
        <v>14</v>
      </c>
      <c r="S8654" s="4">
        <f>IFERROR((Table1[[#This Row],[Total Sales]]-Table1[[#This Row],[Operating Profit]])/Table1[[#This Row],[Units Sold]],0)</f>
        <v>26</v>
      </c>
      <c r="T8654" s="4" t="str">
        <f>IF(Table1[[#This Row],[Profit per unit]]&gt;$V$8,"Premium","Mass")</f>
        <v>Mass</v>
      </c>
      <c r="U8654" s="4"/>
    </row>
    <row r="8655" spans="2:21" ht="14.25" customHeight="1" x14ac:dyDescent="0.3">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c r="O8655" s="4" t="str">
        <f>TEXT(Table1[[#This Row],[Invoice Date]],"mmm")</f>
        <v>Apr</v>
      </c>
      <c r="P8655" s="4">
        <f>YEAR(Table1[[#This Row],[Invoice Date]])</f>
        <v>2021</v>
      </c>
      <c r="Q8655" s="4">
        <f>IFERROR(Table1[[#This Row],[Total Sales]]/Table1[[#This Row],[Units Sold]],4)</f>
        <v>44</v>
      </c>
      <c r="R8655" s="4">
        <f>IFERROR(Table1[[#This Row],[Operating Profit]]/Table1[[#This Row],[Units Sold]],0)</f>
        <v>17.159999999999997</v>
      </c>
      <c r="S8655" s="4">
        <f>IFERROR((Table1[[#This Row],[Total Sales]]-Table1[[#This Row],[Operating Profit]])/Table1[[#This Row],[Units Sold]],0)</f>
        <v>26.840000000000003</v>
      </c>
      <c r="T8655" s="4" t="str">
        <f>IF(Table1[[#This Row],[Profit per unit]]&gt;$V$8,"Premium","Mass")</f>
        <v>Mass</v>
      </c>
      <c r="U8655" s="4"/>
    </row>
    <row r="8656" spans="2:21" ht="14.25" customHeight="1" x14ac:dyDescent="0.3">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c r="O8656" s="4" t="str">
        <f>TEXT(Table1[[#This Row],[Invoice Date]],"mmm")</f>
        <v>Apr</v>
      </c>
      <c r="P8656" s="4">
        <f>YEAR(Table1[[#This Row],[Invoice Date]])</f>
        <v>2021</v>
      </c>
      <c r="Q8656" s="4">
        <f>IFERROR(Table1[[#This Row],[Total Sales]]/Table1[[#This Row],[Units Sold]],4)</f>
        <v>39</v>
      </c>
      <c r="R8656" s="4">
        <f>IFERROR(Table1[[#This Row],[Operating Profit]]/Table1[[#This Row],[Units Sold]],0)</f>
        <v>15.989999999999998</v>
      </c>
      <c r="S8656" s="4">
        <f>IFERROR((Table1[[#This Row],[Total Sales]]-Table1[[#This Row],[Operating Profit]])/Table1[[#This Row],[Units Sold]],0)</f>
        <v>23.01</v>
      </c>
      <c r="T8656" s="4" t="str">
        <f>IF(Table1[[#This Row],[Profit per unit]]&gt;$V$8,"Premium","Mass")</f>
        <v>Mass</v>
      </c>
      <c r="U8656" s="4"/>
    </row>
    <row r="8657" spans="2:21" ht="14.25" customHeight="1" x14ac:dyDescent="0.3">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c r="O8657" s="4" t="str">
        <f>TEXT(Table1[[#This Row],[Invoice Date]],"mmm")</f>
        <v>Apr</v>
      </c>
      <c r="P8657" s="4">
        <f>YEAR(Table1[[#This Row],[Invoice Date]])</f>
        <v>2021</v>
      </c>
      <c r="Q8657" s="4">
        <f>IFERROR(Table1[[#This Row],[Total Sales]]/Table1[[#This Row],[Units Sold]],4)</f>
        <v>47</v>
      </c>
      <c r="R8657" s="4">
        <f>IFERROR(Table1[[#This Row],[Operating Profit]]/Table1[[#This Row],[Units Sold]],0)</f>
        <v>19.269999999999996</v>
      </c>
      <c r="S8657" s="4">
        <f>IFERROR((Table1[[#This Row],[Total Sales]]-Table1[[#This Row],[Operating Profit]])/Table1[[#This Row],[Units Sold]],0)</f>
        <v>27.730000000000004</v>
      </c>
      <c r="T8657" s="4" t="str">
        <f>IF(Table1[[#This Row],[Profit per unit]]&gt;$V$8,"Premium","Mass")</f>
        <v>Mass</v>
      </c>
      <c r="U8657" s="4"/>
    </row>
    <row r="8658" spans="2:21" ht="14.25" customHeight="1" x14ac:dyDescent="0.3">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c r="O8658" s="4" t="str">
        <f>TEXT(Table1[[#This Row],[Invoice Date]],"mmm")</f>
        <v>Apr</v>
      </c>
      <c r="P8658" s="4">
        <f>YEAR(Table1[[#This Row],[Invoice Date]])</f>
        <v>2021</v>
      </c>
      <c r="Q8658" s="4">
        <f>IFERROR(Table1[[#This Row],[Total Sales]]/Table1[[#This Row],[Units Sold]],4)</f>
        <v>34</v>
      </c>
      <c r="R8658" s="4">
        <f>IFERROR(Table1[[#This Row],[Operating Profit]]/Table1[[#This Row],[Units Sold]],0)</f>
        <v>12.58</v>
      </c>
      <c r="S8658" s="4">
        <f>IFERROR((Table1[[#This Row],[Total Sales]]-Table1[[#This Row],[Operating Profit]])/Table1[[#This Row],[Units Sold]],0)</f>
        <v>21.42</v>
      </c>
      <c r="T8658" s="4" t="str">
        <f>IF(Table1[[#This Row],[Profit per unit]]&gt;$V$8,"Premium","Mass")</f>
        <v>Mass</v>
      </c>
      <c r="U8658" s="4"/>
    </row>
    <row r="8659" spans="2:21" ht="14.25" customHeight="1" x14ac:dyDescent="0.3">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c r="O8659" s="4" t="str">
        <f>TEXT(Table1[[#This Row],[Invoice Date]],"mmm")</f>
        <v>Apr</v>
      </c>
      <c r="P8659" s="4">
        <f>YEAR(Table1[[#This Row],[Invoice Date]])</f>
        <v>2021</v>
      </c>
      <c r="Q8659" s="4">
        <f>IFERROR(Table1[[#This Row],[Total Sales]]/Table1[[#This Row],[Units Sold]],4)</f>
        <v>36</v>
      </c>
      <c r="R8659" s="4">
        <f>IFERROR(Table1[[#This Row],[Operating Profit]]/Table1[[#This Row],[Units Sold]],0)</f>
        <v>15.120000000000001</v>
      </c>
      <c r="S8659" s="4">
        <f>IFERROR((Table1[[#This Row],[Total Sales]]-Table1[[#This Row],[Operating Profit]])/Table1[[#This Row],[Units Sold]],0)</f>
        <v>20.88</v>
      </c>
      <c r="T8659" s="4" t="str">
        <f>IF(Table1[[#This Row],[Profit per unit]]&gt;$V$8,"Premium","Mass")</f>
        <v>Mass</v>
      </c>
      <c r="U8659" s="4"/>
    </row>
    <row r="8660" spans="2:21" ht="14.25" customHeight="1" x14ac:dyDescent="0.3">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c r="O8660" s="4" t="str">
        <f>TEXT(Table1[[#This Row],[Invoice Date]],"mmm")</f>
        <v>Apr</v>
      </c>
      <c r="P8660" s="4">
        <f>YEAR(Table1[[#This Row],[Invoice Date]])</f>
        <v>2021</v>
      </c>
      <c r="Q8660" s="4">
        <f>IFERROR(Table1[[#This Row],[Total Sales]]/Table1[[#This Row],[Units Sold]],4)</f>
        <v>49</v>
      </c>
      <c r="R8660" s="4">
        <f>IFERROR(Table1[[#This Row],[Operating Profit]]/Table1[[#This Row],[Units Sold]],0)</f>
        <v>16.66</v>
      </c>
      <c r="S8660" s="4">
        <f>IFERROR((Table1[[#This Row],[Total Sales]]-Table1[[#This Row],[Operating Profit]])/Table1[[#This Row],[Units Sold]],0)</f>
        <v>32.340000000000003</v>
      </c>
      <c r="T8660" s="4" t="str">
        <f>IF(Table1[[#This Row],[Profit per unit]]&gt;$V$8,"Premium","Mass")</f>
        <v>Mass</v>
      </c>
      <c r="U8660" s="4"/>
    </row>
    <row r="8661" spans="2:21" ht="14.25" customHeight="1" x14ac:dyDescent="0.3">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c r="O8661" s="4" t="str">
        <f>TEXT(Table1[[#This Row],[Invoice Date]],"mmm")</f>
        <v>May</v>
      </c>
      <c r="P8661" s="4">
        <f>YEAR(Table1[[#This Row],[Invoice Date]])</f>
        <v>2021</v>
      </c>
      <c r="Q8661" s="4">
        <f>IFERROR(Table1[[#This Row],[Total Sales]]/Table1[[#This Row],[Units Sold]],4)</f>
        <v>39</v>
      </c>
      <c r="R8661" s="4">
        <f>IFERROR(Table1[[#This Row],[Operating Profit]]/Table1[[#This Row],[Units Sold]],0)</f>
        <v>16.38</v>
      </c>
      <c r="S8661" s="4">
        <f>IFERROR((Table1[[#This Row],[Total Sales]]-Table1[[#This Row],[Operating Profit]])/Table1[[#This Row],[Units Sold]],0)</f>
        <v>22.62</v>
      </c>
      <c r="T8661" s="4" t="str">
        <f>IF(Table1[[#This Row],[Profit per unit]]&gt;$V$8,"Premium","Mass")</f>
        <v>Mass</v>
      </c>
      <c r="U8661" s="4"/>
    </row>
    <row r="8662" spans="2:21" ht="14.25" customHeight="1" x14ac:dyDescent="0.3">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c r="O8662" s="4" t="str">
        <f>TEXT(Table1[[#This Row],[Invoice Date]],"mmm")</f>
        <v>May</v>
      </c>
      <c r="P8662" s="4">
        <f>YEAR(Table1[[#This Row],[Invoice Date]])</f>
        <v>2021</v>
      </c>
      <c r="Q8662" s="4">
        <f>IFERROR(Table1[[#This Row],[Total Sales]]/Table1[[#This Row],[Units Sold]],4)</f>
        <v>36</v>
      </c>
      <c r="R8662" s="4">
        <f>IFERROR(Table1[[#This Row],[Operating Profit]]/Table1[[#This Row],[Units Sold]],0)</f>
        <v>14.399999999999999</v>
      </c>
      <c r="S8662" s="4">
        <f>IFERROR((Table1[[#This Row],[Total Sales]]-Table1[[#This Row],[Operating Profit]])/Table1[[#This Row],[Units Sold]],0)</f>
        <v>21.6</v>
      </c>
      <c r="T8662" s="4" t="str">
        <f>IF(Table1[[#This Row],[Profit per unit]]&gt;$V$8,"Premium","Mass")</f>
        <v>Mass</v>
      </c>
      <c r="U8662" s="4"/>
    </row>
    <row r="8663" spans="2:21" ht="14.25" customHeight="1" x14ac:dyDescent="0.3">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c r="O8663" s="4" t="str">
        <f>TEXT(Table1[[#This Row],[Invoice Date]],"mmm")</f>
        <v>May</v>
      </c>
      <c r="P8663" s="4">
        <f>YEAR(Table1[[#This Row],[Invoice Date]])</f>
        <v>2021</v>
      </c>
      <c r="Q8663" s="4">
        <f>IFERROR(Table1[[#This Row],[Total Sales]]/Table1[[#This Row],[Units Sold]],4)</f>
        <v>39</v>
      </c>
      <c r="R8663" s="4">
        <f>IFERROR(Table1[[#This Row],[Operating Profit]]/Table1[[#This Row],[Units Sold]],0)</f>
        <v>15.209999999999997</v>
      </c>
      <c r="S8663" s="4">
        <f>IFERROR((Table1[[#This Row],[Total Sales]]-Table1[[#This Row],[Operating Profit]])/Table1[[#This Row],[Units Sold]],0)</f>
        <v>23.790000000000003</v>
      </c>
      <c r="T8663" s="4" t="str">
        <f>IF(Table1[[#This Row],[Profit per unit]]&gt;$V$8,"Premium","Mass")</f>
        <v>Mass</v>
      </c>
      <c r="U8663" s="4"/>
    </row>
    <row r="8664" spans="2:21" ht="14.25" customHeight="1" x14ac:dyDescent="0.3">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c r="O8664" s="4" t="str">
        <f>TEXT(Table1[[#This Row],[Invoice Date]],"mmm")</f>
        <v>May</v>
      </c>
      <c r="P8664" s="4">
        <f>YEAR(Table1[[#This Row],[Invoice Date]])</f>
        <v>2021</v>
      </c>
      <c r="Q8664" s="4">
        <f>IFERROR(Table1[[#This Row],[Total Sales]]/Table1[[#This Row],[Units Sold]],4)</f>
        <v>33</v>
      </c>
      <c r="R8664" s="4">
        <f>IFERROR(Table1[[#This Row],[Operating Profit]]/Table1[[#This Row],[Units Sold]],0)</f>
        <v>12.87</v>
      </c>
      <c r="S8664" s="4">
        <f>IFERROR((Table1[[#This Row],[Total Sales]]-Table1[[#This Row],[Operating Profit]])/Table1[[#This Row],[Units Sold]],0)</f>
        <v>20.13</v>
      </c>
      <c r="T8664" s="4" t="str">
        <f>IF(Table1[[#This Row],[Profit per unit]]&gt;$V$8,"Premium","Mass")</f>
        <v>Mass</v>
      </c>
      <c r="U8664" s="4"/>
    </row>
    <row r="8665" spans="2:21" ht="14.25" customHeight="1" x14ac:dyDescent="0.3">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c r="O8665" s="4" t="str">
        <f>TEXT(Table1[[#This Row],[Invoice Date]],"mmm")</f>
        <v>May</v>
      </c>
      <c r="P8665" s="4">
        <f>YEAR(Table1[[#This Row],[Invoice Date]])</f>
        <v>2021</v>
      </c>
      <c r="Q8665" s="4">
        <f>IFERROR(Table1[[#This Row],[Total Sales]]/Table1[[#This Row],[Units Sold]],4)</f>
        <v>33</v>
      </c>
      <c r="R8665" s="4">
        <f>IFERROR(Table1[[#This Row],[Operating Profit]]/Table1[[#This Row],[Units Sold]],0)</f>
        <v>14.52</v>
      </c>
      <c r="S8665" s="4">
        <f>IFERROR((Table1[[#This Row],[Total Sales]]-Table1[[#This Row],[Operating Profit]])/Table1[[#This Row],[Units Sold]],0)</f>
        <v>18.480000000000004</v>
      </c>
      <c r="T8665" s="4" t="str">
        <f>IF(Table1[[#This Row],[Profit per unit]]&gt;$V$8,"Premium","Mass")</f>
        <v>Mass</v>
      </c>
      <c r="U8665" s="4"/>
    </row>
    <row r="8666" spans="2:21" ht="14.25" customHeight="1" x14ac:dyDescent="0.3">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c r="O8666" s="4" t="str">
        <f>TEXT(Table1[[#This Row],[Invoice Date]],"mmm")</f>
        <v>May</v>
      </c>
      <c r="P8666" s="4">
        <f>YEAR(Table1[[#This Row],[Invoice Date]])</f>
        <v>2021</v>
      </c>
      <c r="Q8666" s="4">
        <f>IFERROR(Table1[[#This Row],[Total Sales]]/Table1[[#This Row],[Units Sold]],4)</f>
        <v>46</v>
      </c>
      <c r="R8666" s="4">
        <f>IFERROR(Table1[[#This Row],[Operating Profit]]/Table1[[#This Row],[Units Sold]],0)</f>
        <v>16.560000000000002</v>
      </c>
      <c r="S8666" s="4">
        <f>IFERROR((Table1[[#This Row],[Total Sales]]-Table1[[#This Row],[Operating Profit]])/Table1[[#This Row],[Units Sold]],0)</f>
        <v>29.439999999999998</v>
      </c>
      <c r="T8666" s="4" t="str">
        <f>IF(Table1[[#This Row],[Profit per unit]]&gt;$V$8,"Premium","Mass")</f>
        <v>Mass</v>
      </c>
      <c r="U8666" s="4"/>
    </row>
    <row r="8667" spans="2:21" ht="14.25" customHeight="1" x14ac:dyDescent="0.3">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c r="O8667" s="4" t="str">
        <f>TEXT(Table1[[#This Row],[Invoice Date]],"mmm")</f>
        <v>Jun</v>
      </c>
      <c r="P8667" s="4">
        <f>YEAR(Table1[[#This Row],[Invoice Date]])</f>
        <v>2021</v>
      </c>
      <c r="Q8667" s="4">
        <f>IFERROR(Table1[[#This Row],[Total Sales]]/Table1[[#This Row],[Units Sold]],4)</f>
        <v>43</v>
      </c>
      <c r="R8667" s="4">
        <f>IFERROR(Table1[[#This Row],[Operating Profit]]/Table1[[#This Row],[Units Sold]],0)</f>
        <v>16.34</v>
      </c>
      <c r="S8667" s="4">
        <f>IFERROR((Table1[[#This Row],[Total Sales]]-Table1[[#This Row],[Operating Profit]])/Table1[[#This Row],[Units Sold]],0)</f>
        <v>26.66</v>
      </c>
      <c r="T8667" s="4" t="str">
        <f>IF(Table1[[#This Row],[Profit per unit]]&gt;$V$8,"Premium","Mass")</f>
        <v>Mass</v>
      </c>
      <c r="U8667" s="4"/>
    </row>
    <row r="8668" spans="2:21" ht="14.25" customHeight="1" x14ac:dyDescent="0.3">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c r="O8668" s="4" t="str">
        <f>TEXT(Table1[[#This Row],[Invoice Date]],"mmm")</f>
        <v>Jun</v>
      </c>
      <c r="P8668" s="4">
        <f>YEAR(Table1[[#This Row],[Invoice Date]])</f>
        <v>2021</v>
      </c>
      <c r="Q8668" s="4">
        <f>IFERROR(Table1[[#This Row],[Total Sales]]/Table1[[#This Row],[Units Sold]],4)</f>
        <v>47</v>
      </c>
      <c r="R8668" s="4">
        <f>IFERROR(Table1[[#This Row],[Operating Profit]]/Table1[[#This Row],[Units Sold]],0)</f>
        <v>19.27</v>
      </c>
      <c r="S8668" s="4">
        <f>IFERROR((Table1[[#This Row],[Total Sales]]-Table1[[#This Row],[Operating Profit]])/Table1[[#This Row],[Units Sold]],0)</f>
        <v>27.73</v>
      </c>
      <c r="T8668" s="4" t="str">
        <f>IF(Table1[[#This Row],[Profit per unit]]&gt;$V$8,"Premium","Mass")</f>
        <v>Mass</v>
      </c>
      <c r="U8668" s="4"/>
    </row>
    <row r="8669" spans="2:21" ht="14.25" customHeight="1" x14ac:dyDescent="0.3">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c r="O8669" s="4" t="str">
        <f>TEXT(Table1[[#This Row],[Invoice Date]],"mmm")</f>
        <v>Jun</v>
      </c>
      <c r="P8669" s="4">
        <f>YEAR(Table1[[#This Row],[Invoice Date]])</f>
        <v>2021</v>
      </c>
      <c r="Q8669" s="4">
        <f>IFERROR(Table1[[#This Row],[Total Sales]]/Table1[[#This Row],[Units Sold]],4)</f>
        <v>53</v>
      </c>
      <c r="R8669" s="4">
        <f>IFERROR(Table1[[#This Row],[Operating Profit]]/Table1[[#This Row],[Units Sold]],0)</f>
        <v>20.669999999999998</v>
      </c>
      <c r="S8669" s="4">
        <f>IFERROR((Table1[[#This Row],[Total Sales]]-Table1[[#This Row],[Operating Profit]])/Table1[[#This Row],[Units Sold]],0)</f>
        <v>32.33</v>
      </c>
      <c r="T8669" s="4" t="str">
        <f>IF(Table1[[#This Row],[Profit per unit]]&gt;$V$8,"Premium","Mass")</f>
        <v>Mass</v>
      </c>
      <c r="U8669" s="4"/>
    </row>
    <row r="8670" spans="2:21" ht="14.25" customHeight="1" x14ac:dyDescent="0.3">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c r="O8670" s="4" t="str">
        <f>TEXT(Table1[[#This Row],[Invoice Date]],"mmm")</f>
        <v>Jun</v>
      </c>
      <c r="P8670" s="4">
        <f>YEAR(Table1[[#This Row],[Invoice Date]])</f>
        <v>2021</v>
      </c>
      <c r="Q8670" s="4">
        <f>IFERROR(Table1[[#This Row],[Total Sales]]/Table1[[#This Row],[Units Sold]],4)</f>
        <v>62</v>
      </c>
      <c r="R8670" s="4">
        <f>IFERROR(Table1[[#This Row],[Operating Profit]]/Table1[[#This Row],[Units Sold]],0)</f>
        <v>25.419999999999998</v>
      </c>
      <c r="S8670" s="4">
        <f>IFERROR((Table1[[#This Row],[Total Sales]]-Table1[[#This Row],[Operating Profit]])/Table1[[#This Row],[Units Sold]],0)</f>
        <v>36.580000000000005</v>
      </c>
      <c r="T8670" s="4" t="str">
        <f>IF(Table1[[#This Row],[Profit per unit]]&gt;$V$8,"Premium","Mass")</f>
        <v>Mass</v>
      </c>
      <c r="U8670" s="4"/>
    </row>
    <row r="8671" spans="2:21" ht="14.25" customHeight="1" x14ac:dyDescent="0.3">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c r="O8671" s="4" t="str">
        <f>TEXT(Table1[[#This Row],[Invoice Date]],"mmm")</f>
        <v>Jun</v>
      </c>
      <c r="P8671" s="4">
        <f>YEAR(Table1[[#This Row],[Invoice Date]])</f>
        <v>2021</v>
      </c>
      <c r="Q8671" s="4">
        <f>IFERROR(Table1[[#This Row],[Total Sales]]/Table1[[#This Row],[Units Sold]],4)</f>
        <v>67</v>
      </c>
      <c r="R8671" s="4">
        <f>IFERROR(Table1[[#This Row],[Operating Profit]]/Table1[[#This Row],[Units Sold]],0)</f>
        <v>30.82</v>
      </c>
      <c r="S8671" s="4">
        <f>IFERROR((Table1[[#This Row],[Total Sales]]-Table1[[#This Row],[Operating Profit]])/Table1[[#This Row],[Units Sold]],0)</f>
        <v>36.18</v>
      </c>
      <c r="T8671" s="4" t="str">
        <f>IF(Table1[[#This Row],[Profit per unit]]&gt;$V$8,"Premium","Mass")</f>
        <v>Mass</v>
      </c>
      <c r="U8671" s="4"/>
    </row>
    <row r="8672" spans="2:21" ht="14.25" customHeight="1" x14ac:dyDescent="0.3">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c r="O8672" s="4" t="str">
        <f>TEXT(Table1[[#This Row],[Invoice Date]],"mmm")</f>
        <v>Jun</v>
      </c>
      <c r="P8672" s="4">
        <f>YEAR(Table1[[#This Row],[Invoice Date]])</f>
        <v>2021</v>
      </c>
      <c r="Q8672" s="4">
        <f>IFERROR(Table1[[#This Row],[Total Sales]]/Table1[[#This Row],[Units Sold]],4)</f>
        <v>74</v>
      </c>
      <c r="R8672" s="4">
        <f>IFERROR(Table1[[#This Row],[Operating Profit]]/Table1[[#This Row],[Units Sold]],0)</f>
        <v>24.419999999999998</v>
      </c>
      <c r="S8672" s="4">
        <f>IFERROR((Table1[[#This Row],[Total Sales]]-Table1[[#This Row],[Operating Profit]])/Table1[[#This Row],[Units Sold]],0)</f>
        <v>49.58</v>
      </c>
      <c r="T8672" s="4" t="str">
        <f>IF(Table1[[#This Row],[Profit per unit]]&gt;$V$8,"Premium","Mass")</f>
        <v>Mass</v>
      </c>
      <c r="U8672" s="4"/>
    </row>
    <row r="8673" spans="2:21" ht="14.25" customHeight="1" x14ac:dyDescent="0.3">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c r="O8673" s="4" t="str">
        <f>TEXT(Table1[[#This Row],[Invoice Date]],"mmm")</f>
        <v>Jul</v>
      </c>
      <c r="P8673" s="4">
        <f>YEAR(Table1[[#This Row],[Invoice Date]])</f>
        <v>2021</v>
      </c>
      <c r="Q8673" s="4">
        <f>IFERROR(Table1[[#This Row],[Total Sales]]/Table1[[#This Row],[Units Sold]],4)</f>
        <v>60</v>
      </c>
      <c r="R8673" s="4">
        <f>IFERROR(Table1[[#This Row],[Operating Profit]]/Table1[[#This Row],[Units Sold]],0)</f>
        <v>25.2</v>
      </c>
      <c r="S8673" s="4">
        <f>IFERROR((Table1[[#This Row],[Total Sales]]-Table1[[#This Row],[Operating Profit]])/Table1[[#This Row],[Units Sold]],0)</f>
        <v>34.800000000000004</v>
      </c>
      <c r="T8673" s="4" t="str">
        <f>IF(Table1[[#This Row],[Profit per unit]]&gt;$V$8,"Premium","Mass")</f>
        <v>Mass</v>
      </c>
      <c r="U8673" s="4"/>
    </row>
    <row r="8674" spans="2:21" ht="14.25" customHeight="1" x14ac:dyDescent="0.3">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c r="O8674" s="4" t="str">
        <f>TEXT(Table1[[#This Row],[Invoice Date]],"mmm")</f>
        <v>Jul</v>
      </c>
      <c r="P8674" s="4">
        <f>YEAR(Table1[[#This Row],[Invoice Date]])</f>
        <v>2021</v>
      </c>
      <c r="Q8674" s="4">
        <f>IFERROR(Table1[[#This Row],[Total Sales]]/Table1[[#This Row],[Units Sold]],4)</f>
        <v>66</v>
      </c>
      <c r="R8674" s="4">
        <f>IFERROR(Table1[[#This Row],[Operating Profit]]/Table1[[#This Row],[Units Sold]],0)</f>
        <v>27.06</v>
      </c>
      <c r="S8674" s="4">
        <f>IFERROR((Table1[[#This Row],[Total Sales]]-Table1[[#This Row],[Operating Profit]])/Table1[[#This Row],[Units Sold]],0)</f>
        <v>38.94</v>
      </c>
      <c r="T8674" s="4" t="str">
        <f>IF(Table1[[#This Row],[Profit per unit]]&gt;$V$8,"Premium","Mass")</f>
        <v>Mass</v>
      </c>
      <c r="U8674" s="4"/>
    </row>
    <row r="8675" spans="2:21" ht="14.25" customHeight="1" x14ac:dyDescent="0.3">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c r="O8675" s="4" t="str">
        <f>TEXT(Table1[[#This Row],[Invoice Date]],"mmm")</f>
        <v>Jul</v>
      </c>
      <c r="P8675" s="4">
        <f>YEAR(Table1[[#This Row],[Invoice Date]])</f>
        <v>2021</v>
      </c>
      <c r="Q8675" s="4">
        <f>IFERROR(Table1[[#This Row],[Total Sales]]/Table1[[#This Row],[Units Sold]],4)</f>
        <v>66</v>
      </c>
      <c r="R8675" s="4">
        <f>IFERROR(Table1[[#This Row],[Operating Profit]]/Table1[[#This Row],[Units Sold]],0)</f>
        <v>27.72</v>
      </c>
      <c r="S8675" s="4">
        <f>IFERROR((Table1[[#This Row],[Total Sales]]-Table1[[#This Row],[Operating Profit]])/Table1[[#This Row],[Units Sold]],0)</f>
        <v>38.28</v>
      </c>
      <c r="T8675" s="4" t="str">
        <f>IF(Table1[[#This Row],[Profit per unit]]&gt;$V$8,"Premium","Mass")</f>
        <v>Mass</v>
      </c>
      <c r="U8675" s="4"/>
    </row>
    <row r="8676" spans="2:21" ht="14.25" customHeight="1" x14ac:dyDescent="0.3">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c r="O8676" s="4" t="str">
        <f>TEXT(Table1[[#This Row],[Invoice Date]],"mmm")</f>
        <v>Jul</v>
      </c>
      <c r="P8676" s="4">
        <f>YEAR(Table1[[#This Row],[Invoice Date]])</f>
        <v>2021</v>
      </c>
      <c r="Q8676" s="4">
        <f>IFERROR(Table1[[#This Row],[Total Sales]]/Table1[[#This Row],[Units Sold]],4)</f>
        <v>61</v>
      </c>
      <c r="R8676" s="4">
        <f>IFERROR(Table1[[#This Row],[Operating Profit]]/Table1[[#This Row],[Units Sold]],0)</f>
        <v>25.01</v>
      </c>
      <c r="S8676" s="4">
        <f>IFERROR((Table1[[#This Row],[Total Sales]]-Table1[[#This Row],[Operating Profit]])/Table1[[#This Row],[Units Sold]],0)</f>
        <v>35.99</v>
      </c>
      <c r="T8676" s="4" t="str">
        <f>IF(Table1[[#This Row],[Profit per unit]]&gt;$V$8,"Premium","Mass")</f>
        <v>Mass</v>
      </c>
      <c r="U8676" s="4"/>
    </row>
    <row r="8677" spans="2:21" ht="14.25" customHeight="1" x14ac:dyDescent="0.3">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c r="O8677" s="4" t="str">
        <f>TEXT(Table1[[#This Row],[Invoice Date]],"mmm")</f>
        <v>Jul</v>
      </c>
      <c r="P8677" s="4">
        <f>YEAR(Table1[[#This Row],[Invoice Date]])</f>
        <v>2021</v>
      </c>
      <c r="Q8677" s="4">
        <f>IFERROR(Table1[[#This Row],[Total Sales]]/Table1[[#This Row],[Units Sold]],4)</f>
        <v>68</v>
      </c>
      <c r="R8677" s="4">
        <f>IFERROR(Table1[[#This Row],[Operating Profit]]/Table1[[#This Row],[Units Sold]],0)</f>
        <v>31.28</v>
      </c>
      <c r="S8677" s="4">
        <f>IFERROR((Table1[[#This Row],[Total Sales]]-Table1[[#This Row],[Operating Profit]])/Table1[[#This Row],[Units Sold]],0)</f>
        <v>36.72</v>
      </c>
      <c r="T8677" s="4" t="str">
        <f>IF(Table1[[#This Row],[Profit per unit]]&gt;$V$8,"Premium","Mass")</f>
        <v>Mass</v>
      </c>
      <c r="U8677" s="4"/>
    </row>
    <row r="8678" spans="2:21" ht="14.25" customHeight="1" x14ac:dyDescent="0.3">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c r="O8678" s="4" t="str">
        <f>TEXT(Table1[[#This Row],[Invoice Date]],"mmm")</f>
        <v>Jul</v>
      </c>
      <c r="P8678" s="4">
        <f>YEAR(Table1[[#This Row],[Invoice Date]])</f>
        <v>2021</v>
      </c>
      <c r="Q8678" s="4">
        <f>IFERROR(Table1[[#This Row],[Total Sales]]/Table1[[#This Row],[Units Sold]],4)</f>
        <v>78</v>
      </c>
      <c r="R8678" s="4">
        <f>IFERROR(Table1[[#This Row],[Operating Profit]]/Table1[[#This Row],[Units Sold]],0)</f>
        <v>27.3</v>
      </c>
      <c r="S8678" s="4">
        <f>IFERROR((Table1[[#This Row],[Total Sales]]-Table1[[#This Row],[Operating Profit]])/Table1[[#This Row],[Units Sold]],0)</f>
        <v>50.699999999999996</v>
      </c>
      <c r="T8678" s="4" t="str">
        <f>IF(Table1[[#This Row],[Profit per unit]]&gt;$V$8,"Premium","Mass")</f>
        <v>Mass</v>
      </c>
      <c r="U8678" s="4"/>
    </row>
    <row r="8679" spans="2:21" ht="14.25" customHeight="1" x14ac:dyDescent="0.3">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c r="O8679" s="4" t="str">
        <f>TEXT(Table1[[#This Row],[Invoice Date]],"mmm")</f>
        <v>Aug</v>
      </c>
      <c r="P8679" s="4">
        <f>YEAR(Table1[[#This Row],[Invoice Date]])</f>
        <v>2021</v>
      </c>
      <c r="Q8679" s="4">
        <f>IFERROR(Table1[[#This Row],[Total Sales]]/Table1[[#This Row],[Units Sold]],4)</f>
        <v>69</v>
      </c>
      <c r="R8679" s="4">
        <f>IFERROR(Table1[[#This Row],[Operating Profit]]/Table1[[#This Row],[Units Sold]],0)</f>
        <v>25.53</v>
      </c>
      <c r="S8679" s="4">
        <f>IFERROR((Table1[[#This Row],[Total Sales]]-Table1[[#This Row],[Operating Profit]])/Table1[[#This Row],[Units Sold]],0)</f>
        <v>43.47</v>
      </c>
      <c r="T8679" s="4" t="str">
        <f>IF(Table1[[#This Row],[Profit per unit]]&gt;$V$8,"Premium","Mass")</f>
        <v>Mass</v>
      </c>
      <c r="U8679" s="4"/>
    </row>
    <row r="8680" spans="2:21" ht="14.25" customHeight="1" x14ac:dyDescent="0.3">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c r="O8680" s="4" t="str">
        <f>TEXT(Table1[[#This Row],[Invoice Date]],"mmm")</f>
        <v>Aug</v>
      </c>
      <c r="P8680" s="4">
        <f>YEAR(Table1[[#This Row],[Invoice Date]])</f>
        <v>2021</v>
      </c>
      <c r="Q8680" s="4">
        <f>IFERROR(Table1[[#This Row],[Total Sales]]/Table1[[#This Row],[Units Sold]],4)</f>
        <v>62</v>
      </c>
      <c r="R8680" s="4">
        <f>IFERROR(Table1[[#This Row],[Operating Profit]]/Table1[[#This Row],[Units Sold]],0)</f>
        <v>26.04</v>
      </c>
      <c r="S8680" s="4">
        <f>IFERROR((Table1[[#This Row],[Total Sales]]-Table1[[#This Row],[Operating Profit]])/Table1[[#This Row],[Units Sold]],0)</f>
        <v>35.96</v>
      </c>
      <c r="T8680" s="4" t="str">
        <f>IF(Table1[[#This Row],[Profit per unit]]&gt;$V$8,"Premium","Mass")</f>
        <v>Mass</v>
      </c>
      <c r="U8680" s="4"/>
    </row>
    <row r="8681" spans="2:21" ht="14.25" customHeight="1" x14ac:dyDescent="0.3">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c r="O8681" s="4" t="str">
        <f>TEXT(Table1[[#This Row],[Invoice Date]],"mmm")</f>
        <v>Aug</v>
      </c>
      <c r="P8681" s="4">
        <f>YEAR(Table1[[#This Row],[Invoice Date]])</f>
        <v>2021</v>
      </c>
      <c r="Q8681" s="4">
        <f>IFERROR(Table1[[#This Row],[Total Sales]]/Table1[[#This Row],[Units Sold]],4)</f>
        <v>50</v>
      </c>
      <c r="R8681" s="4">
        <f>IFERROR(Table1[[#This Row],[Operating Profit]]/Table1[[#This Row],[Units Sold]],0)</f>
        <v>20</v>
      </c>
      <c r="S8681" s="4">
        <f>IFERROR((Table1[[#This Row],[Total Sales]]-Table1[[#This Row],[Operating Profit]])/Table1[[#This Row],[Units Sold]],0)</f>
        <v>30</v>
      </c>
      <c r="T8681" s="4" t="str">
        <f>IF(Table1[[#This Row],[Profit per unit]]&gt;$V$8,"Premium","Mass")</f>
        <v>Mass</v>
      </c>
      <c r="U8681" s="4"/>
    </row>
    <row r="8682" spans="2:21" ht="14.25" customHeight="1" x14ac:dyDescent="0.3">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c r="O8682" s="4" t="str">
        <f>TEXT(Table1[[#This Row],[Invoice Date]],"mmm")</f>
        <v>Aug</v>
      </c>
      <c r="P8682" s="4">
        <f>YEAR(Table1[[#This Row],[Invoice Date]])</f>
        <v>2021</v>
      </c>
      <c r="Q8682" s="4">
        <f>IFERROR(Table1[[#This Row],[Total Sales]]/Table1[[#This Row],[Units Sold]],4)</f>
        <v>50</v>
      </c>
      <c r="R8682" s="4">
        <f>IFERROR(Table1[[#This Row],[Operating Profit]]/Table1[[#This Row],[Units Sold]],0)</f>
        <v>19</v>
      </c>
      <c r="S8682" s="4">
        <f>IFERROR((Table1[[#This Row],[Total Sales]]-Table1[[#This Row],[Operating Profit]])/Table1[[#This Row],[Units Sold]],0)</f>
        <v>31</v>
      </c>
      <c r="T8682" s="4" t="str">
        <f>IF(Table1[[#This Row],[Profit per unit]]&gt;$V$8,"Premium","Mass")</f>
        <v>Mass</v>
      </c>
      <c r="U8682" s="4"/>
    </row>
    <row r="8683" spans="2:21" ht="14.25" customHeight="1" x14ac:dyDescent="0.3">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c r="O8683" s="4" t="str">
        <f>TEXT(Table1[[#This Row],[Invoice Date]],"mmm")</f>
        <v>Aug</v>
      </c>
      <c r="P8683" s="4">
        <f>YEAR(Table1[[#This Row],[Invoice Date]])</f>
        <v>2021</v>
      </c>
      <c r="Q8683" s="4">
        <f>IFERROR(Table1[[#This Row],[Total Sales]]/Table1[[#This Row],[Units Sold]],4)</f>
        <v>53</v>
      </c>
      <c r="R8683" s="4">
        <f>IFERROR(Table1[[#This Row],[Operating Profit]]/Table1[[#This Row],[Units Sold]],0)</f>
        <v>22.26</v>
      </c>
      <c r="S8683" s="4">
        <f>IFERROR((Table1[[#This Row],[Total Sales]]-Table1[[#This Row],[Operating Profit]])/Table1[[#This Row],[Units Sold]],0)</f>
        <v>30.739999999999995</v>
      </c>
      <c r="T8683" s="4" t="str">
        <f>IF(Table1[[#This Row],[Profit per unit]]&gt;$V$8,"Premium","Mass")</f>
        <v>Mass</v>
      </c>
      <c r="U8683" s="4"/>
    </row>
    <row r="8684" spans="2:21" ht="14.25" customHeight="1" x14ac:dyDescent="0.3">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c r="O8684" s="4" t="str">
        <f>TEXT(Table1[[#This Row],[Invoice Date]],"mmm")</f>
        <v>Aug</v>
      </c>
      <c r="P8684" s="4">
        <f>YEAR(Table1[[#This Row],[Invoice Date]])</f>
        <v>2021</v>
      </c>
      <c r="Q8684" s="4">
        <f>IFERROR(Table1[[#This Row],[Total Sales]]/Table1[[#This Row],[Units Sold]],4)</f>
        <v>53</v>
      </c>
      <c r="R8684" s="4">
        <f>IFERROR(Table1[[#This Row],[Operating Profit]]/Table1[[#This Row],[Units Sold]],0)</f>
        <v>19.61</v>
      </c>
      <c r="S8684" s="4">
        <f>IFERROR((Table1[[#This Row],[Total Sales]]-Table1[[#This Row],[Operating Profit]])/Table1[[#This Row],[Units Sold]],0)</f>
        <v>33.389999999999993</v>
      </c>
      <c r="T8684" s="4" t="str">
        <f>IF(Table1[[#This Row],[Profit per unit]]&gt;$V$8,"Premium","Mass")</f>
        <v>Mass</v>
      </c>
      <c r="U8684" s="4"/>
    </row>
    <row r="8685" spans="2:21" ht="14.25" customHeight="1" x14ac:dyDescent="0.3">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c r="O8685" s="4" t="str">
        <f>TEXT(Table1[[#This Row],[Invoice Date]],"mmm")</f>
        <v>Sep</v>
      </c>
      <c r="P8685" s="4">
        <f>YEAR(Table1[[#This Row],[Invoice Date]])</f>
        <v>2021</v>
      </c>
      <c r="Q8685" s="4">
        <f>IFERROR(Table1[[#This Row],[Total Sales]]/Table1[[#This Row],[Units Sold]],4)</f>
        <v>34</v>
      </c>
      <c r="R8685" s="4">
        <f>IFERROR(Table1[[#This Row],[Operating Profit]]/Table1[[#This Row],[Units Sold]],0)</f>
        <v>12.58</v>
      </c>
      <c r="S8685" s="4">
        <f>IFERROR((Table1[[#This Row],[Total Sales]]-Table1[[#This Row],[Operating Profit]])/Table1[[#This Row],[Units Sold]],0)</f>
        <v>21.419999999999998</v>
      </c>
      <c r="T8685" s="4" t="str">
        <f>IF(Table1[[#This Row],[Profit per unit]]&gt;$V$8,"Premium","Mass")</f>
        <v>Mass</v>
      </c>
      <c r="U8685" s="4"/>
    </row>
    <row r="8686" spans="2:21" ht="14.25" customHeight="1" x14ac:dyDescent="0.3">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c r="O8686" s="4" t="str">
        <f>TEXT(Table1[[#This Row],[Invoice Date]],"mmm")</f>
        <v>Sep</v>
      </c>
      <c r="P8686" s="4">
        <f>YEAR(Table1[[#This Row],[Invoice Date]])</f>
        <v>2021</v>
      </c>
      <c r="Q8686" s="4">
        <f>IFERROR(Table1[[#This Row],[Total Sales]]/Table1[[#This Row],[Units Sold]],4)</f>
        <v>43</v>
      </c>
      <c r="R8686" s="4">
        <f>IFERROR(Table1[[#This Row],[Operating Profit]]/Table1[[#This Row],[Units Sold]],0)</f>
        <v>16.34</v>
      </c>
      <c r="S8686" s="4">
        <f>IFERROR((Table1[[#This Row],[Total Sales]]-Table1[[#This Row],[Operating Profit]])/Table1[[#This Row],[Units Sold]],0)</f>
        <v>26.66</v>
      </c>
      <c r="T8686" s="4" t="str">
        <f>IF(Table1[[#This Row],[Profit per unit]]&gt;$V$8,"Premium","Mass")</f>
        <v>Mass</v>
      </c>
      <c r="U8686" s="4"/>
    </row>
    <row r="8687" spans="2:21" ht="14.25" customHeight="1" x14ac:dyDescent="0.3">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c r="O8687" s="4" t="str">
        <f>TEXT(Table1[[#This Row],[Invoice Date]],"mmm")</f>
        <v>Sep</v>
      </c>
      <c r="P8687" s="4">
        <f>YEAR(Table1[[#This Row],[Invoice Date]])</f>
        <v>2021</v>
      </c>
      <c r="Q8687" s="4">
        <f>IFERROR(Table1[[#This Row],[Total Sales]]/Table1[[#This Row],[Units Sold]],4)</f>
        <v>39</v>
      </c>
      <c r="R8687" s="4">
        <f>IFERROR(Table1[[#This Row],[Operating Profit]]/Table1[[#This Row],[Units Sold]],0)</f>
        <v>16.38</v>
      </c>
      <c r="S8687" s="4">
        <f>IFERROR((Table1[[#This Row],[Total Sales]]-Table1[[#This Row],[Operating Profit]])/Table1[[#This Row],[Units Sold]],0)</f>
        <v>22.62</v>
      </c>
      <c r="T8687" s="4" t="str">
        <f>IF(Table1[[#This Row],[Profit per unit]]&gt;$V$8,"Premium","Mass")</f>
        <v>Mass</v>
      </c>
      <c r="U8687" s="4"/>
    </row>
    <row r="8688" spans="2:21" ht="14.25" customHeight="1" x14ac:dyDescent="0.3">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c r="O8688" s="4" t="str">
        <f>TEXT(Table1[[#This Row],[Invoice Date]],"mmm")</f>
        <v>Sep</v>
      </c>
      <c r="P8688" s="4">
        <f>YEAR(Table1[[#This Row],[Invoice Date]])</f>
        <v>2021</v>
      </c>
      <c r="Q8688" s="4">
        <f>IFERROR(Table1[[#This Row],[Total Sales]]/Table1[[#This Row],[Units Sold]],4)</f>
        <v>38</v>
      </c>
      <c r="R8688" s="4">
        <f>IFERROR(Table1[[#This Row],[Operating Profit]]/Table1[[#This Row],[Units Sold]],0)</f>
        <v>15.959999999999999</v>
      </c>
      <c r="S8688" s="4">
        <f>IFERROR((Table1[[#This Row],[Total Sales]]-Table1[[#This Row],[Operating Profit]])/Table1[[#This Row],[Units Sold]],0)</f>
        <v>22.04</v>
      </c>
      <c r="T8688" s="4" t="str">
        <f>IF(Table1[[#This Row],[Profit per unit]]&gt;$V$8,"Premium","Mass")</f>
        <v>Mass</v>
      </c>
      <c r="U8688" s="4"/>
    </row>
    <row r="8689" spans="2:21" ht="14.25" customHeight="1" x14ac:dyDescent="0.3">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c r="O8689" s="4" t="str">
        <f>TEXT(Table1[[#This Row],[Invoice Date]],"mmm")</f>
        <v>Sep</v>
      </c>
      <c r="P8689" s="4">
        <f>YEAR(Table1[[#This Row],[Invoice Date]])</f>
        <v>2021</v>
      </c>
      <c r="Q8689" s="4">
        <f>IFERROR(Table1[[#This Row],[Total Sales]]/Table1[[#This Row],[Units Sold]],4)</f>
        <v>48</v>
      </c>
      <c r="R8689" s="4">
        <f>IFERROR(Table1[[#This Row],[Operating Profit]]/Table1[[#This Row],[Units Sold]],0)</f>
        <v>20.160000000000004</v>
      </c>
      <c r="S8689" s="4">
        <f>IFERROR((Table1[[#This Row],[Total Sales]]-Table1[[#This Row],[Operating Profit]])/Table1[[#This Row],[Units Sold]],0)</f>
        <v>27.839999999999996</v>
      </c>
      <c r="T8689" s="4" t="str">
        <f>IF(Table1[[#This Row],[Profit per unit]]&gt;$V$8,"Premium","Mass")</f>
        <v>Mass</v>
      </c>
      <c r="U8689" s="4"/>
    </row>
    <row r="8690" spans="2:21" ht="14.25" customHeight="1" x14ac:dyDescent="0.3">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c r="O8690" s="4" t="str">
        <f>TEXT(Table1[[#This Row],[Invoice Date]],"mmm")</f>
        <v>Sep</v>
      </c>
      <c r="P8690" s="4">
        <f>YEAR(Table1[[#This Row],[Invoice Date]])</f>
        <v>2021</v>
      </c>
      <c r="Q8690" s="4">
        <f>IFERROR(Table1[[#This Row],[Total Sales]]/Table1[[#This Row],[Units Sold]],4)</f>
        <v>36</v>
      </c>
      <c r="R8690" s="4">
        <f>IFERROR(Table1[[#This Row],[Operating Profit]]/Table1[[#This Row],[Units Sold]],0)</f>
        <v>11.520000000000001</v>
      </c>
      <c r="S8690" s="4">
        <f>IFERROR((Table1[[#This Row],[Total Sales]]-Table1[[#This Row],[Operating Profit]])/Table1[[#This Row],[Units Sold]],0)</f>
        <v>24.48</v>
      </c>
      <c r="T8690" s="4" t="str">
        <f>IF(Table1[[#This Row],[Profit per unit]]&gt;$V$8,"Premium","Mass")</f>
        <v>Mass</v>
      </c>
      <c r="U8690" s="4"/>
    </row>
    <row r="8691" spans="2:21" ht="14.25" customHeight="1" x14ac:dyDescent="0.3">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c r="O8691" s="4" t="str">
        <f>TEXT(Table1[[#This Row],[Invoice Date]],"mmm")</f>
        <v>Oct</v>
      </c>
      <c r="P8691" s="4">
        <f>YEAR(Table1[[#This Row],[Invoice Date]])</f>
        <v>2021</v>
      </c>
      <c r="Q8691" s="4">
        <f>IFERROR(Table1[[#This Row],[Total Sales]]/Table1[[#This Row],[Units Sold]],4)</f>
        <v>29</v>
      </c>
      <c r="R8691" s="4">
        <f>IFERROR(Table1[[#This Row],[Operating Profit]]/Table1[[#This Row],[Units Sold]],0)</f>
        <v>11.309999999999999</v>
      </c>
      <c r="S8691" s="4">
        <f>IFERROR((Table1[[#This Row],[Total Sales]]-Table1[[#This Row],[Operating Profit]])/Table1[[#This Row],[Units Sold]],0)</f>
        <v>17.690000000000001</v>
      </c>
      <c r="T8691" s="4" t="str">
        <f>IF(Table1[[#This Row],[Profit per unit]]&gt;$V$8,"Premium","Mass")</f>
        <v>Mass</v>
      </c>
      <c r="U8691" s="4"/>
    </row>
    <row r="8692" spans="2:21" ht="14.25" customHeight="1" x14ac:dyDescent="0.3">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c r="O8692" s="4" t="str">
        <f>TEXT(Table1[[#This Row],[Invoice Date]],"mmm")</f>
        <v>Oct</v>
      </c>
      <c r="P8692" s="4">
        <f>YEAR(Table1[[#This Row],[Invoice Date]])</f>
        <v>2021</v>
      </c>
      <c r="Q8692" s="4">
        <f>IFERROR(Table1[[#This Row],[Total Sales]]/Table1[[#This Row],[Units Sold]],4)</f>
        <v>37</v>
      </c>
      <c r="R8692" s="4">
        <f>IFERROR(Table1[[#This Row],[Operating Profit]]/Table1[[#This Row],[Units Sold]],0)</f>
        <v>14.06</v>
      </c>
      <c r="S8692" s="4">
        <f>IFERROR((Table1[[#This Row],[Total Sales]]-Table1[[#This Row],[Operating Profit]])/Table1[[#This Row],[Units Sold]],0)</f>
        <v>22.94</v>
      </c>
      <c r="T8692" s="4" t="str">
        <f>IF(Table1[[#This Row],[Profit per unit]]&gt;$V$8,"Premium","Mass")</f>
        <v>Mass</v>
      </c>
      <c r="U8692" s="4"/>
    </row>
    <row r="8693" spans="2:21" ht="14.25" customHeight="1" x14ac:dyDescent="0.3">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c r="O8693" s="4" t="str">
        <f>TEXT(Table1[[#This Row],[Invoice Date]],"mmm")</f>
        <v>Oct</v>
      </c>
      <c r="P8693" s="4">
        <f>YEAR(Table1[[#This Row],[Invoice Date]])</f>
        <v>2021</v>
      </c>
      <c r="Q8693" s="4">
        <f>IFERROR(Table1[[#This Row],[Total Sales]]/Table1[[#This Row],[Units Sold]],4)</f>
        <v>37</v>
      </c>
      <c r="R8693" s="4">
        <f>IFERROR(Table1[[#This Row],[Operating Profit]]/Table1[[#This Row],[Units Sold]],0)</f>
        <v>13.69</v>
      </c>
      <c r="S8693" s="4">
        <f>IFERROR((Table1[[#This Row],[Total Sales]]-Table1[[#This Row],[Operating Profit]])/Table1[[#This Row],[Units Sold]],0)</f>
        <v>23.31</v>
      </c>
      <c r="T8693" s="4" t="str">
        <f>IF(Table1[[#This Row],[Profit per unit]]&gt;$V$8,"Premium","Mass")</f>
        <v>Mass</v>
      </c>
      <c r="U8693" s="4"/>
    </row>
    <row r="8694" spans="2:21" ht="14.25" customHeight="1" x14ac:dyDescent="0.3">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c r="O8694" s="4" t="str">
        <f>TEXT(Table1[[#This Row],[Invoice Date]],"mmm")</f>
        <v>Oct</v>
      </c>
      <c r="P8694" s="4">
        <f>YEAR(Table1[[#This Row],[Invoice Date]])</f>
        <v>2021</v>
      </c>
      <c r="Q8694" s="4">
        <f>IFERROR(Table1[[#This Row],[Total Sales]]/Table1[[#This Row],[Units Sold]],4)</f>
        <v>34</v>
      </c>
      <c r="R8694" s="4">
        <f>IFERROR(Table1[[#This Row],[Operating Profit]]/Table1[[#This Row],[Units Sold]],0)</f>
        <v>13.259999999999998</v>
      </c>
      <c r="S8694" s="4">
        <f>IFERROR((Table1[[#This Row],[Total Sales]]-Table1[[#This Row],[Operating Profit]])/Table1[[#This Row],[Units Sold]],0)</f>
        <v>20.740000000000002</v>
      </c>
      <c r="T8694" s="4" t="str">
        <f>IF(Table1[[#This Row],[Profit per unit]]&gt;$V$8,"Premium","Mass")</f>
        <v>Mass</v>
      </c>
      <c r="U8694" s="4"/>
    </row>
    <row r="8695" spans="2:21" ht="14.25" customHeight="1" x14ac:dyDescent="0.3">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c r="O8695" s="4" t="str">
        <f>TEXT(Table1[[#This Row],[Invoice Date]],"mmm")</f>
        <v>Oct</v>
      </c>
      <c r="P8695" s="4">
        <f>YEAR(Table1[[#This Row],[Invoice Date]])</f>
        <v>2021</v>
      </c>
      <c r="Q8695" s="4">
        <f>IFERROR(Table1[[#This Row],[Total Sales]]/Table1[[#This Row],[Units Sold]],4)</f>
        <v>40</v>
      </c>
      <c r="R8695" s="4">
        <f>IFERROR(Table1[[#This Row],[Operating Profit]]/Table1[[#This Row],[Units Sold]],0)</f>
        <v>18</v>
      </c>
      <c r="S8695" s="4">
        <f>IFERROR((Table1[[#This Row],[Total Sales]]-Table1[[#This Row],[Operating Profit]])/Table1[[#This Row],[Units Sold]],0)</f>
        <v>22</v>
      </c>
      <c r="T8695" s="4" t="str">
        <f>IF(Table1[[#This Row],[Profit per unit]]&gt;$V$8,"Premium","Mass")</f>
        <v>Mass</v>
      </c>
      <c r="U8695" s="4"/>
    </row>
    <row r="8696" spans="2:21" ht="14.25" customHeight="1" x14ac:dyDescent="0.3">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c r="O8696" s="4" t="str">
        <f>TEXT(Table1[[#This Row],[Invoice Date]],"mmm")</f>
        <v>Oct</v>
      </c>
      <c r="P8696" s="4">
        <f>YEAR(Table1[[#This Row],[Invoice Date]])</f>
        <v>2021</v>
      </c>
      <c r="Q8696" s="4">
        <f>IFERROR(Table1[[#This Row],[Total Sales]]/Table1[[#This Row],[Units Sold]],4)</f>
        <v>41</v>
      </c>
      <c r="R8696" s="4">
        <f>IFERROR(Table1[[#This Row],[Operating Profit]]/Table1[[#This Row],[Units Sold]],0)</f>
        <v>15.17</v>
      </c>
      <c r="S8696" s="4">
        <f>IFERROR((Table1[[#This Row],[Total Sales]]-Table1[[#This Row],[Operating Profit]])/Table1[[#This Row],[Units Sold]],0)</f>
        <v>25.830000000000002</v>
      </c>
      <c r="T8696" s="4" t="str">
        <f>IF(Table1[[#This Row],[Profit per unit]]&gt;$V$8,"Premium","Mass")</f>
        <v>Mass</v>
      </c>
      <c r="U8696" s="4"/>
    </row>
    <row r="8697" spans="2:21" ht="14.25" customHeight="1" x14ac:dyDescent="0.3">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c r="O8697" s="4" t="str">
        <f>TEXT(Table1[[#This Row],[Invoice Date]],"mmm")</f>
        <v>Nov</v>
      </c>
      <c r="P8697" s="4">
        <f>YEAR(Table1[[#This Row],[Invoice Date]])</f>
        <v>2021</v>
      </c>
      <c r="Q8697" s="4">
        <f>IFERROR(Table1[[#This Row],[Total Sales]]/Table1[[#This Row],[Units Sold]],4)</f>
        <v>34</v>
      </c>
      <c r="R8697" s="4">
        <f>IFERROR(Table1[[#This Row],[Operating Profit]]/Table1[[#This Row],[Units Sold]],0)</f>
        <v>12.579999999999998</v>
      </c>
      <c r="S8697" s="4">
        <f>IFERROR((Table1[[#This Row],[Total Sales]]-Table1[[#This Row],[Operating Profit]])/Table1[[#This Row],[Units Sold]],0)</f>
        <v>21.42</v>
      </c>
      <c r="T8697" s="4" t="str">
        <f>IF(Table1[[#This Row],[Profit per unit]]&gt;$V$8,"Premium","Mass")</f>
        <v>Mass</v>
      </c>
      <c r="U8697" s="4"/>
    </row>
    <row r="8698" spans="2:21" ht="14.25" customHeight="1" x14ac:dyDescent="0.3">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c r="O8698" s="4" t="str">
        <f>TEXT(Table1[[#This Row],[Invoice Date]],"mmm")</f>
        <v>Nov</v>
      </c>
      <c r="P8698" s="4">
        <f>YEAR(Table1[[#This Row],[Invoice Date]])</f>
        <v>2021</v>
      </c>
      <c r="Q8698" s="4">
        <f>IFERROR(Table1[[#This Row],[Total Sales]]/Table1[[#This Row],[Units Sold]],4)</f>
        <v>37</v>
      </c>
      <c r="R8698" s="4">
        <f>IFERROR(Table1[[#This Row],[Operating Profit]]/Table1[[#This Row],[Units Sold]],0)</f>
        <v>14.429999999999998</v>
      </c>
      <c r="S8698" s="4">
        <f>IFERROR((Table1[[#This Row],[Total Sales]]-Table1[[#This Row],[Operating Profit]])/Table1[[#This Row],[Units Sold]],0)</f>
        <v>22.57</v>
      </c>
      <c r="T8698" s="4" t="str">
        <f>IF(Table1[[#This Row],[Profit per unit]]&gt;$V$8,"Premium","Mass")</f>
        <v>Mass</v>
      </c>
      <c r="U8698" s="4"/>
    </row>
    <row r="8699" spans="2:21" ht="14.25" customHeight="1" x14ac:dyDescent="0.3">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c r="O8699" s="4" t="str">
        <f>TEXT(Table1[[#This Row],[Invoice Date]],"mmm")</f>
        <v>Nov</v>
      </c>
      <c r="P8699" s="4">
        <f>YEAR(Table1[[#This Row],[Invoice Date]])</f>
        <v>2021</v>
      </c>
      <c r="Q8699" s="4">
        <f>IFERROR(Table1[[#This Row],[Total Sales]]/Table1[[#This Row],[Units Sold]],4)</f>
        <v>32</v>
      </c>
      <c r="R8699" s="4">
        <f>IFERROR(Table1[[#This Row],[Operating Profit]]/Table1[[#This Row],[Units Sold]],0)</f>
        <v>13.44</v>
      </c>
      <c r="S8699" s="4">
        <f>IFERROR((Table1[[#This Row],[Total Sales]]-Table1[[#This Row],[Operating Profit]])/Table1[[#This Row],[Units Sold]],0)</f>
        <v>18.559999999999999</v>
      </c>
      <c r="T8699" s="4" t="str">
        <f>IF(Table1[[#This Row],[Profit per unit]]&gt;$V$8,"Premium","Mass")</f>
        <v>Mass</v>
      </c>
      <c r="U8699" s="4"/>
    </row>
    <row r="8700" spans="2:21" ht="14.25" customHeight="1" x14ac:dyDescent="0.3">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c r="O8700" s="4" t="str">
        <f>TEXT(Table1[[#This Row],[Invoice Date]],"mmm")</f>
        <v>Nov</v>
      </c>
      <c r="P8700" s="4">
        <f>YEAR(Table1[[#This Row],[Invoice Date]])</f>
        <v>2021</v>
      </c>
      <c r="Q8700" s="4">
        <f>IFERROR(Table1[[#This Row],[Total Sales]]/Table1[[#This Row],[Units Sold]],4)</f>
        <v>39</v>
      </c>
      <c r="R8700" s="4">
        <f>IFERROR(Table1[[#This Row],[Operating Profit]]/Table1[[#This Row],[Units Sold]],0)</f>
        <v>15.989999999999998</v>
      </c>
      <c r="S8700" s="4">
        <f>IFERROR((Table1[[#This Row],[Total Sales]]-Table1[[#This Row],[Operating Profit]])/Table1[[#This Row],[Units Sold]],0)</f>
        <v>23.01</v>
      </c>
      <c r="T8700" s="4" t="str">
        <f>IF(Table1[[#This Row],[Profit per unit]]&gt;$V$8,"Premium","Mass")</f>
        <v>Mass</v>
      </c>
      <c r="U8700" s="4"/>
    </row>
    <row r="8701" spans="2:21" ht="14.25" customHeight="1" x14ac:dyDescent="0.3">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c r="O8701" s="4" t="str">
        <f>TEXT(Table1[[#This Row],[Invoice Date]],"mmm")</f>
        <v>Nov</v>
      </c>
      <c r="P8701" s="4">
        <f>YEAR(Table1[[#This Row],[Invoice Date]])</f>
        <v>2021</v>
      </c>
      <c r="Q8701" s="4">
        <f>IFERROR(Table1[[#This Row],[Total Sales]]/Table1[[#This Row],[Units Sold]],4)</f>
        <v>50</v>
      </c>
      <c r="R8701" s="4">
        <f>IFERROR(Table1[[#This Row],[Operating Profit]]/Table1[[#This Row],[Units Sold]],0)</f>
        <v>23</v>
      </c>
      <c r="S8701" s="4">
        <f>IFERROR((Table1[[#This Row],[Total Sales]]-Table1[[#This Row],[Operating Profit]])/Table1[[#This Row],[Units Sold]],0)</f>
        <v>27</v>
      </c>
      <c r="T8701" s="4" t="str">
        <f>IF(Table1[[#This Row],[Profit per unit]]&gt;$V$8,"Premium","Mass")</f>
        <v>Mass</v>
      </c>
      <c r="U8701" s="4"/>
    </row>
    <row r="8702" spans="2:21" ht="14.25" customHeight="1" x14ac:dyDescent="0.3">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c r="O8702" s="4" t="str">
        <f>TEXT(Table1[[#This Row],[Invoice Date]],"mmm")</f>
        <v>Nov</v>
      </c>
      <c r="P8702" s="4">
        <f>YEAR(Table1[[#This Row],[Invoice Date]])</f>
        <v>2021</v>
      </c>
      <c r="Q8702" s="4">
        <f>IFERROR(Table1[[#This Row],[Total Sales]]/Table1[[#This Row],[Units Sold]],4)</f>
        <v>53</v>
      </c>
      <c r="R8702" s="4">
        <f>IFERROR(Table1[[#This Row],[Operating Profit]]/Table1[[#This Row],[Units Sold]],0)</f>
        <v>19.61</v>
      </c>
      <c r="S8702" s="4">
        <f>IFERROR((Table1[[#This Row],[Total Sales]]-Table1[[#This Row],[Operating Profit]])/Table1[[#This Row],[Units Sold]],0)</f>
        <v>33.39</v>
      </c>
      <c r="T8702" s="4" t="str">
        <f>IF(Table1[[#This Row],[Profit per unit]]&gt;$V$8,"Premium","Mass")</f>
        <v>Mass</v>
      </c>
      <c r="U8702" s="4"/>
    </row>
    <row r="8703" spans="2:21" ht="14.25" customHeight="1" x14ac:dyDescent="0.3">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c r="O8703" s="4" t="str">
        <f>TEXT(Table1[[#This Row],[Invoice Date]],"mmm")</f>
        <v>Dec</v>
      </c>
      <c r="P8703" s="4">
        <f>YEAR(Table1[[#This Row],[Invoice Date]])</f>
        <v>2021</v>
      </c>
      <c r="Q8703" s="4">
        <f>IFERROR(Table1[[#This Row],[Total Sales]]/Table1[[#This Row],[Units Sold]],4)</f>
        <v>51</v>
      </c>
      <c r="R8703" s="4">
        <f>IFERROR(Table1[[#This Row],[Operating Profit]]/Table1[[#This Row],[Units Sold]],0)</f>
        <v>21.42</v>
      </c>
      <c r="S8703" s="4">
        <f>IFERROR((Table1[[#This Row],[Total Sales]]-Table1[[#This Row],[Operating Profit]])/Table1[[#This Row],[Units Sold]],0)</f>
        <v>29.58</v>
      </c>
      <c r="T8703" s="4" t="str">
        <f>IF(Table1[[#This Row],[Profit per unit]]&gt;$V$8,"Premium","Mass")</f>
        <v>Mass</v>
      </c>
      <c r="U8703" s="4"/>
    </row>
    <row r="8704" spans="2:21" ht="14.25" customHeight="1" x14ac:dyDescent="0.3">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c r="O8704" s="4" t="str">
        <f>TEXT(Table1[[#This Row],[Invoice Date]],"mmm")</f>
        <v>Dec</v>
      </c>
      <c r="P8704" s="4">
        <f>YEAR(Table1[[#This Row],[Invoice Date]])</f>
        <v>2021</v>
      </c>
      <c r="Q8704" s="4">
        <f>IFERROR(Table1[[#This Row],[Total Sales]]/Table1[[#This Row],[Units Sold]],4)</f>
        <v>56</v>
      </c>
      <c r="R8704" s="4">
        <f>IFERROR(Table1[[#This Row],[Operating Profit]]/Table1[[#This Row],[Units Sold]],0)</f>
        <v>22.4</v>
      </c>
      <c r="S8704" s="4">
        <f>IFERROR((Table1[[#This Row],[Total Sales]]-Table1[[#This Row],[Operating Profit]])/Table1[[#This Row],[Units Sold]],0)</f>
        <v>33.6</v>
      </c>
      <c r="T8704" s="4" t="str">
        <f>IF(Table1[[#This Row],[Profit per unit]]&gt;$V$8,"Premium","Mass")</f>
        <v>Mass</v>
      </c>
      <c r="U8704" s="4"/>
    </row>
    <row r="8705" spans="2:21" ht="14.25" customHeight="1" x14ac:dyDescent="0.3">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c r="O8705" s="4" t="str">
        <f>TEXT(Table1[[#This Row],[Invoice Date]],"mmm")</f>
        <v>Dec</v>
      </c>
      <c r="P8705" s="4">
        <f>YEAR(Table1[[#This Row],[Invoice Date]])</f>
        <v>2021</v>
      </c>
      <c r="Q8705" s="4">
        <f>IFERROR(Table1[[#This Row],[Total Sales]]/Table1[[#This Row],[Units Sold]],4)</f>
        <v>48</v>
      </c>
      <c r="R8705" s="4">
        <f>IFERROR(Table1[[#This Row],[Operating Profit]]/Table1[[#This Row],[Units Sold]],0)</f>
        <v>19.68</v>
      </c>
      <c r="S8705" s="4">
        <f>IFERROR((Table1[[#This Row],[Total Sales]]-Table1[[#This Row],[Operating Profit]])/Table1[[#This Row],[Units Sold]],0)</f>
        <v>28.32</v>
      </c>
      <c r="T8705" s="4" t="str">
        <f>IF(Table1[[#This Row],[Profit per unit]]&gt;$V$8,"Premium","Mass")</f>
        <v>Mass</v>
      </c>
      <c r="U8705" s="4"/>
    </row>
    <row r="8706" spans="2:21" ht="14.25" customHeight="1" x14ac:dyDescent="0.3">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c r="O8706" s="4" t="str">
        <f>TEXT(Table1[[#This Row],[Invoice Date]],"mmm")</f>
        <v>Dec</v>
      </c>
      <c r="P8706" s="4">
        <f>YEAR(Table1[[#This Row],[Invoice Date]])</f>
        <v>2021</v>
      </c>
      <c r="Q8706" s="4">
        <f>IFERROR(Table1[[#This Row],[Total Sales]]/Table1[[#This Row],[Units Sold]],4)</f>
        <v>53</v>
      </c>
      <c r="R8706" s="4">
        <f>IFERROR(Table1[[#This Row],[Operating Profit]]/Table1[[#This Row],[Units Sold]],0)</f>
        <v>20.669999999999998</v>
      </c>
      <c r="S8706" s="4">
        <f>IFERROR((Table1[[#This Row],[Total Sales]]-Table1[[#This Row],[Operating Profit]])/Table1[[#This Row],[Units Sold]],0)</f>
        <v>32.330000000000005</v>
      </c>
      <c r="T8706" s="4" t="str">
        <f>IF(Table1[[#This Row],[Profit per unit]]&gt;$V$8,"Premium","Mass")</f>
        <v>Mass</v>
      </c>
      <c r="U8706" s="4"/>
    </row>
    <row r="8707" spans="2:21" ht="14.25" customHeight="1" x14ac:dyDescent="0.3">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c r="O8707" s="4" t="str">
        <f>TEXT(Table1[[#This Row],[Invoice Date]],"mmm")</f>
        <v>Dec</v>
      </c>
      <c r="P8707" s="4">
        <f>YEAR(Table1[[#This Row],[Invoice Date]])</f>
        <v>2021</v>
      </c>
      <c r="Q8707" s="4">
        <f>IFERROR(Table1[[#This Row],[Total Sales]]/Table1[[#This Row],[Units Sold]],4)</f>
        <v>54</v>
      </c>
      <c r="R8707" s="4">
        <f>IFERROR(Table1[[#This Row],[Operating Profit]]/Table1[[#This Row],[Units Sold]],0)</f>
        <v>25.380000000000003</v>
      </c>
      <c r="S8707" s="4">
        <f>IFERROR((Table1[[#This Row],[Total Sales]]-Table1[[#This Row],[Operating Profit]])/Table1[[#This Row],[Units Sold]],0)</f>
        <v>28.62</v>
      </c>
      <c r="T8707" s="4" t="str">
        <f>IF(Table1[[#This Row],[Profit per unit]]&gt;$V$8,"Premium","Mass")</f>
        <v>Mass</v>
      </c>
      <c r="U8707" s="4"/>
    </row>
    <row r="8708" spans="2:21" ht="14.25" customHeight="1" x14ac:dyDescent="0.3">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c r="O8708" s="4" t="str">
        <f>TEXT(Table1[[#This Row],[Invoice Date]],"mmm")</f>
        <v>Dec</v>
      </c>
      <c r="P8708" s="4">
        <f>YEAR(Table1[[#This Row],[Invoice Date]])</f>
        <v>2021</v>
      </c>
      <c r="Q8708" s="4">
        <f>IFERROR(Table1[[#This Row],[Total Sales]]/Table1[[#This Row],[Units Sold]],4)</f>
        <v>55</v>
      </c>
      <c r="R8708" s="4">
        <f>IFERROR(Table1[[#This Row],[Operating Profit]]/Table1[[#This Row],[Units Sold]],0)</f>
        <v>18.7</v>
      </c>
      <c r="S8708" s="4">
        <f>IFERROR((Table1[[#This Row],[Total Sales]]-Table1[[#This Row],[Operating Profit]])/Table1[[#This Row],[Units Sold]],0)</f>
        <v>36.300000000000004</v>
      </c>
      <c r="T8708" s="4" t="str">
        <f>IF(Table1[[#This Row],[Profit per unit]]&gt;$V$8,"Premium","Mass")</f>
        <v>Mass</v>
      </c>
      <c r="U8708" s="4"/>
    </row>
    <row r="8709" spans="2:21" ht="14.25" customHeight="1" x14ac:dyDescent="0.3">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c r="O8709" s="4" t="str">
        <f>TEXT(Table1[[#This Row],[Invoice Date]],"mmm")</f>
        <v>Jan</v>
      </c>
      <c r="P8709" s="4">
        <f>YEAR(Table1[[#This Row],[Invoice Date]])</f>
        <v>2021</v>
      </c>
      <c r="Q8709" s="4">
        <f>IFERROR(Table1[[#This Row],[Total Sales]]/Table1[[#This Row],[Units Sold]],4)</f>
        <v>28</v>
      </c>
      <c r="R8709" s="4">
        <f>IFERROR(Table1[[#This Row],[Operating Profit]]/Table1[[#This Row],[Units Sold]],0)</f>
        <v>11.76</v>
      </c>
      <c r="S8709" s="4">
        <f>IFERROR((Table1[[#This Row],[Total Sales]]-Table1[[#This Row],[Operating Profit]])/Table1[[#This Row],[Units Sold]],0)</f>
        <v>16.239999999999998</v>
      </c>
      <c r="T8709" s="4" t="str">
        <f>IF(Table1[[#This Row],[Profit per unit]]&gt;$V$8,"Premium","Mass")</f>
        <v>Mass</v>
      </c>
      <c r="U8709" s="4"/>
    </row>
    <row r="8710" spans="2:21" ht="14.25" customHeight="1" x14ac:dyDescent="0.3">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c r="O8710" s="4" t="str">
        <f>TEXT(Table1[[#This Row],[Invoice Date]],"mmm")</f>
        <v>Jan</v>
      </c>
      <c r="P8710" s="4">
        <f>YEAR(Table1[[#This Row],[Invoice Date]])</f>
        <v>2021</v>
      </c>
      <c r="Q8710" s="4">
        <f>IFERROR(Table1[[#This Row],[Total Sales]]/Table1[[#This Row],[Units Sold]],4)</f>
        <v>31</v>
      </c>
      <c r="R8710" s="4">
        <f>IFERROR(Table1[[#This Row],[Operating Profit]]/Table1[[#This Row],[Units Sold]],0)</f>
        <v>13.639999999999999</v>
      </c>
      <c r="S8710" s="4">
        <f>IFERROR((Table1[[#This Row],[Total Sales]]-Table1[[#This Row],[Operating Profit]])/Table1[[#This Row],[Units Sold]],0)</f>
        <v>17.360000000000003</v>
      </c>
      <c r="T8710" s="4" t="str">
        <f>IF(Table1[[#This Row],[Profit per unit]]&gt;$V$8,"Premium","Mass")</f>
        <v>Mass</v>
      </c>
      <c r="U8710" s="4"/>
    </row>
    <row r="8711" spans="2:21" ht="14.25" customHeight="1" x14ac:dyDescent="0.3">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c r="O8711" s="4" t="str">
        <f>TEXT(Table1[[#This Row],[Invoice Date]],"mmm")</f>
        <v>Jan</v>
      </c>
      <c r="P8711" s="4">
        <f>YEAR(Table1[[#This Row],[Invoice Date]])</f>
        <v>2021</v>
      </c>
      <c r="Q8711" s="4">
        <f>IFERROR(Table1[[#This Row],[Total Sales]]/Table1[[#This Row],[Units Sold]],4)</f>
        <v>33</v>
      </c>
      <c r="R8711" s="4">
        <f>IFERROR(Table1[[#This Row],[Operating Profit]]/Table1[[#This Row],[Units Sold]],0)</f>
        <v>14.189999999999998</v>
      </c>
      <c r="S8711" s="4">
        <f>IFERROR((Table1[[#This Row],[Total Sales]]-Table1[[#This Row],[Operating Profit]])/Table1[[#This Row],[Units Sold]],0)</f>
        <v>18.810000000000002</v>
      </c>
      <c r="T8711" s="4" t="str">
        <f>IF(Table1[[#This Row],[Profit per unit]]&gt;$V$8,"Premium","Mass")</f>
        <v>Mass</v>
      </c>
      <c r="U8711" s="4"/>
    </row>
    <row r="8712" spans="2:21" ht="14.25" customHeight="1" x14ac:dyDescent="0.3">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c r="O8712" s="4" t="str">
        <f>TEXT(Table1[[#This Row],[Invoice Date]],"mmm")</f>
        <v>Jan</v>
      </c>
      <c r="P8712" s="4">
        <f>YEAR(Table1[[#This Row],[Invoice Date]])</f>
        <v>2021</v>
      </c>
      <c r="Q8712" s="4">
        <f>IFERROR(Table1[[#This Row],[Total Sales]]/Table1[[#This Row],[Units Sold]],4)</f>
        <v>34</v>
      </c>
      <c r="R8712" s="4">
        <f>IFERROR(Table1[[#This Row],[Operating Profit]]/Table1[[#This Row],[Units Sold]],0)</f>
        <v>15.639999999999999</v>
      </c>
      <c r="S8712" s="4">
        <f>IFERROR((Table1[[#This Row],[Total Sales]]-Table1[[#This Row],[Operating Profit]])/Table1[[#This Row],[Units Sold]],0)</f>
        <v>18.360000000000003</v>
      </c>
      <c r="T8712" s="4" t="str">
        <f>IF(Table1[[#This Row],[Profit per unit]]&gt;$V$8,"Premium","Mass")</f>
        <v>Mass</v>
      </c>
      <c r="U8712" s="4"/>
    </row>
    <row r="8713" spans="2:21" ht="14.25" customHeight="1" x14ac:dyDescent="0.3">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c r="O8713" s="4" t="str">
        <f>TEXT(Table1[[#This Row],[Invoice Date]],"mmm")</f>
        <v>Jan</v>
      </c>
      <c r="P8713" s="4">
        <f>YEAR(Table1[[#This Row],[Invoice Date]])</f>
        <v>2021</v>
      </c>
      <c r="Q8713" s="4">
        <f>IFERROR(Table1[[#This Row],[Total Sales]]/Table1[[#This Row],[Units Sold]],4)</f>
        <v>33</v>
      </c>
      <c r="R8713" s="4">
        <f>IFERROR(Table1[[#This Row],[Operating Profit]]/Table1[[#This Row],[Units Sold]],0)</f>
        <v>16.830000000000002</v>
      </c>
      <c r="S8713" s="4">
        <f>IFERROR((Table1[[#This Row],[Total Sales]]-Table1[[#This Row],[Operating Profit]])/Table1[[#This Row],[Units Sold]],0)</f>
        <v>16.169999999999998</v>
      </c>
      <c r="T8713" s="4" t="str">
        <f>IF(Table1[[#This Row],[Profit per unit]]&gt;$V$8,"Premium","Mass")</f>
        <v>Mass</v>
      </c>
      <c r="U8713" s="4"/>
    </row>
    <row r="8714" spans="2:21" ht="14.25" customHeight="1" x14ac:dyDescent="0.3">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c r="O8714" s="4" t="str">
        <f>TEXT(Table1[[#This Row],[Invoice Date]],"mmm")</f>
        <v>Jan</v>
      </c>
      <c r="P8714" s="4">
        <f>YEAR(Table1[[#This Row],[Invoice Date]])</f>
        <v>2021</v>
      </c>
      <c r="Q8714" s="4">
        <f>IFERROR(Table1[[#This Row],[Total Sales]]/Table1[[#This Row],[Units Sold]],4)</f>
        <v>34</v>
      </c>
      <c r="R8714" s="4">
        <f>IFERROR(Table1[[#This Row],[Operating Profit]]/Table1[[#This Row],[Units Sold]],0)</f>
        <v>13.599999999999998</v>
      </c>
      <c r="S8714" s="4">
        <f>IFERROR((Table1[[#This Row],[Total Sales]]-Table1[[#This Row],[Operating Profit]])/Table1[[#This Row],[Units Sold]],0)</f>
        <v>20.399999999999999</v>
      </c>
      <c r="T8714" s="4" t="str">
        <f>IF(Table1[[#This Row],[Profit per unit]]&gt;$V$8,"Premium","Mass")</f>
        <v>Mass</v>
      </c>
      <c r="U8714" s="4"/>
    </row>
    <row r="8715" spans="2:21" ht="14.25" customHeight="1" x14ac:dyDescent="0.3">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c r="O8715" s="4" t="str">
        <f>TEXT(Table1[[#This Row],[Invoice Date]],"mmm")</f>
        <v>Feb</v>
      </c>
      <c r="P8715" s="4">
        <f>YEAR(Table1[[#This Row],[Invoice Date]])</f>
        <v>2021</v>
      </c>
      <c r="Q8715" s="4">
        <f>IFERROR(Table1[[#This Row],[Total Sales]]/Table1[[#This Row],[Units Sold]],4)</f>
        <v>24</v>
      </c>
      <c r="R8715" s="4">
        <f>IFERROR(Table1[[#This Row],[Operating Profit]]/Table1[[#This Row],[Units Sold]],0)</f>
        <v>10.799999999999999</v>
      </c>
      <c r="S8715" s="4">
        <f>IFERROR((Table1[[#This Row],[Total Sales]]-Table1[[#This Row],[Operating Profit]])/Table1[[#This Row],[Units Sold]],0)</f>
        <v>13.2</v>
      </c>
      <c r="T8715" s="4" t="str">
        <f>IF(Table1[[#This Row],[Profit per unit]]&gt;$V$8,"Premium","Mass")</f>
        <v>Mass</v>
      </c>
      <c r="U8715" s="4"/>
    </row>
    <row r="8716" spans="2:21" ht="14.25" customHeight="1" x14ac:dyDescent="0.3">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c r="O8716" s="4" t="str">
        <f>TEXT(Table1[[#This Row],[Invoice Date]],"mmm")</f>
        <v>Feb</v>
      </c>
      <c r="P8716" s="4">
        <f>YEAR(Table1[[#This Row],[Invoice Date]])</f>
        <v>2021</v>
      </c>
      <c r="Q8716" s="4">
        <f>IFERROR(Table1[[#This Row],[Total Sales]]/Table1[[#This Row],[Units Sold]],4)</f>
        <v>31</v>
      </c>
      <c r="R8716" s="4">
        <f>IFERROR(Table1[[#This Row],[Operating Profit]]/Table1[[#This Row],[Units Sold]],0)</f>
        <v>13.329999999999998</v>
      </c>
      <c r="S8716" s="4">
        <f>IFERROR((Table1[[#This Row],[Total Sales]]-Table1[[#This Row],[Operating Profit]])/Table1[[#This Row],[Units Sold]],0)</f>
        <v>17.669999999999998</v>
      </c>
      <c r="T8716" s="4" t="str">
        <f>IF(Table1[[#This Row],[Profit per unit]]&gt;$V$8,"Premium","Mass")</f>
        <v>Mass</v>
      </c>
      <c r="U8716" s="4"/>
    </row>
    <row r="8717" spans="2:21" ht="14.25" customHeight="1" x14ac:dyDescent="0.3">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c r="O8717" s="4" t="str">
        <f>TEXT(Table1[[#This Row],[Invoice Date]],"mmm")</f>
        <v>Feb</v>
      </c>
      <c r="P8717" s="4">
        <f>YEAR(Table1[[#This Row],[Invoice Date]])</f>
        <v>2021</v>
      </c>
      <c r="Q8717" s="4">
        <f>IFERROR(Table1[[#This Row],[Total Sales]]/Table1[[#This Row],[Units Sold]],4)</f>
        <v>34</v>
      </c>
      <c r="R8717" s="4">
        <f>IFERROR(Table1[[#This Row],[Operating Profit]]/Table1[[#This Row],[Units Sold]],0)</f>
        <v>14.619999999999997</v>
      </c>
      <c r="S8717" s="4">
        <f>IFERROR((Table1[[#This Row],[Total Sales]]-Table1[[#This Row],[Operating Profit]])/Table1[[#This Row],[Units Sold]],0)</f>
        <v>19.380000000000003</v>
      </c>
      <c r="T8717" s="4" t="str">
        <f>IF(Table1[[#This Row],[Profit per unit]]&gt;$V$8,"Premium","Mass")</f>
        <v>Mass</v>
      </c>
      <c r="U8717" s="4"/>
    </row>
    <row r="8718" spans="2:21" ht="14.25" customHeight="1" x14ac:dyDescent="0.3">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c r="O8718" s="4" t="str">
        <f>TEXT(Table1[[#This Row],[Invoice Date]],"mmm")</f>
        <v>Feb</v>
      </c>
      <c r="P8718" s="4">
        <f>YEAR(Table1[[#This Row],[Invoice Date]])</f>
        <v>2021</v>
      </c>
      <c r="Q8718" s="4">
        <f>IFERROR(Table1[[#This Row],[Total Sales]]/Table1[[#This Row],[Units Sold]],4)</f>
        <v>33</v>
      </c>
      <c r="R8718" s="4">
        <f>IFERROR(Table1[[#This Row],[Operating Profit]]/Table1[[#This Row],[Units Sold]],0)</f>
        <v>15.51</v>
      </c>
      <c r="S8718" s="4">
        <f>IFERROR((Table1[[#This Row],[Total Sales]]-Table1[[#This Row],[Operating Profit]])/Table1[[#This Row],[Units Sold]],0)</f>
        <v>17.489999999999998</v>
      </c>
      <c r="T8718" s="4" t="str">
        <f>IF(Table1[[#This Row],[Profit per unit]]&gt;$V$8,"Premium","Mass")</f>
        <v>Mass</v>
      </c>
      <c r="U8718" s="4"/>
    </row>
    <row r="8719" spans="2:21" ht="14.25" customHeight="1" x14ac:dyDescent="0.3">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c r="O8719" s="4" t="str">
        <f>TEXT(Table1[[#This Row],[Invoice Date]],"mmm")</f>
        <v>Feb</v>
      </c>
      <c r="P8719" s="4">
        <f>YEAR(Table1[[#This Row],[Invoice Date]])</f>
        <v>2021</v>
      </c>
      <c r="Q8719" s="4">
        <f>IFERROR(Table1[[#This Row],[Total Sales]]/Table1[[#This Row],[Units Sold]],4)</f>
        <v>33</v>
      </c>
      <c r="R8719" s="4">
        <f>IFERROR(Table1[[#This Row],[Operating Profit]]/Table1[[#This Row],[Units Sold]],0)</f>
        <v>15.510000000000002</v>
      </c>
      <c r="S8719" s="4">
        <f>IFERROR((Table1[[#This Row],[Total Sales]]-Table1[[#This Row],[Operating Profit]])/Table1[[#This Row],[Units Sold]],0)</f>
        <v>17.489999999999998</v>
      </c>
      <c r="T8719" s="4" t="str">
        <f>IF(Table1[[#This Row],[Profit per unit]]&gt;$V$8,"Premium","Mass")</f>
        <v>Mass</v>
      </c>
      <c r="U8719" s="4"/>
    </row>
    <row r="8720" spans="2:21" ht="14.25" customHeight="1" x14ac:dyDescent="0.3">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c r="O8720" s="4" t="str">
        <f>TEXT(Table1[[#This Row],[Invoice Date]],"mmm")</f>
        <v>Feb</v>
      </c>
      <c r="P8720" s="4">
        <f>YEAR(Table1[[#This Row],[Invoice Date]])</f>
        <v>2021</v>
      </c>
      <c r="Q8720" s="4">
        <f>IFERROR(Table1[[#This Row],[Total Sales]]/Table1[[#This Row],[Units Sold]],4)</f>
        <v>32</v>
      </c>
      <c r="R8720" s="4">
        <f>IFERROR(Table1[[#This Row],[Operating Profit]]/Table1[[#This Row],[Units Sold]],0)</f>
        <v>11.84</v>
      </c>
      <c r="S8720" s="4">
        <f>IFERROR((Table1[[#This Row],[Total Sales]]-Table1[[#This Row],[Operating Profit]])/Table1[[#This Row],[Units Sold]],0)</f>
        <v>20.16</v>
      </c>
      <c r="T8720" s="4" t="str">
        <f>IF(Table1[[#This Row],[Profit per unit]]&gt;$V$8,"Premium","Mass")</f>
        <v>Mass</v>
      </c>
      <c r="U8720" s="4"/>
    </row>
    <row r="8721" spans="2:21" ht="14.25" customHeight="1" x14ac:dyDescent="0.3">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c r="O8721" s="4" t="str">
        <f>TEXT(Table1[[#This Row],[Invoice Date]],"mmm")</f>
        <v>Mar</v>
      </c>
      <c r="P8721" s="4">
        <f>YEAR(Table1[[#This Row],[Invoice Date]])</f>
        <v>2021</v>
      </c>
      <c r="Q8721" s="4">
        <f>IFERROR(Table1[[#This Row],[Total Sales]]/Table1[[#This Row],[Units Sold]],4)</f>
        <v>29</v>
      </c>
      <c r="R8721" s="4">
        <f>IFERROR(Table1[[#This Row],[Operating Profit]]/Table1[[#This Row],[Units Sold]],0)</f>
        <v>13.339999999999998</v>
      </c>
      <c r="S8721" s="4">
        <f>IFERROR((Table1[[#This Row],[Total Sales]]-Table1[[#This Row],[Operating Profit]])/Table1[[#This Row],[Units Sold]],0)</f>
        <v>15.660000000000002</v>
      </c>
      <c r="T8721" s="4" t="str">
        <f>IF(Table1[[#This Row],[Profit per unit]]&gt;$V$8,"Premium","Mass")</f>
        <v>Mass</v>
      </c>
      <c r="U8721" s="4"/>
    </row>
    <row r="8722" spans="2:21" ht="14.25" customHeight="1" x14ac:dyDescent="0.3">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c r="O8722" s="4" t="str">
        <f>TEXT(Table1[[#This Row],[Invoice Date]],"mmm")</f>
        <v>Mar</v>
      </c>
      <c r="P8722" s="4">
        <f>YEAR(Table1[[#This Row],[Invoice Date]])</f>
        <v>2021</v>
      </c>
      <c r="Q8722" s="4">
        <f>IFERROR(Table1[[#This Row],[Total Sales]]/Table1[[#This Row],[Units Sold]],4)</f>
        <v>38</v>
      </c>
      <c r="R8722" s="4">
        <f>IFERROR(Table1[[#This Row],[Operating Profit]]/Table1[[#This Row],[Units Sold]],0)</f>
        <v>16.72</v>
      </c>
      <c r="S8722" s="4">
        <f>IFERROR((Table1[[#This Row],[Total Sales]]-Table1[[#This Row],[Operating Profit]])/Table1[[#This Row],[Units Sold]],0)</f>
        <v>21.280000000000005</v>
      </c>
      <c r="T8722" s="4" t="str">
        <f>IF(Table1[[#This Row],[Profit per unit]]&gt;$V$8,"Premium","Mass")</f>
        <v>Mass</v>
      </c>
      <c r="U8722" s="4"/>
    </row>
    <row r="8723" spans="2:21" ht="14.25" customHeight="1" x14ac:dyDescent="0.3">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c r="O8723" s="4" t="str">
        <f>TEXT(Table1[[#This Row],[Invoice Date]],"mmm")</f>
        <v>Mar</v>
      </c>
      <c r="P8723" s="4">
        <f>YEAR(Table1[[#This Row],[Invoice Date]])</f>
        <v>2021</v>
      </c>
      <c r="Q8723" s="4">
        <f>IFERROR(Table1[[#This Row],[Total Sales]]/Table1[[#This Row],[Units Sold]],4)</f>
        <v>39</v>
      </c>
      <c r="R8723" s="4">
        <f>IFERROR(Table1[[#This Row],[Operating Profit]]/Table1[[#This Row],[Units Sold]],0)</f>
        <v>17.55</v>
      </c>
      <c r="S8723" s="4">
        <f>IFERROR((Table1[[#This Row],[Total Sales]]-Table1[[#This Row],[Operating Profit]])/Table1[[#This Row],[Units Sold]],0)</f>
        <v>21.45</v>
      </c>
      <c r="T8723" s="4" t="str">
        <f>IF(Table1[[#This Row],[Profit per unit]]&gt;$V$8,"Premium","Mass")</f>
        <v>Mass</v>
      </c>
      <c r="U8723" s="4"/>
    </row>
    <row r="8724" spans="2:21" ht="14.25" customHeight="1" x14ac:dyDescent="0.3">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c r="O8724" s="4" t="str">
        <f>TEXT(Table1[[#This Row],[Invoice Date]],"mmm")</f>
        <v>Mar</v>
      </c>
      <c r="P8724" s="4">
        <f>YEAR(Table1[[#This Row],[Invoice Date]])</f>
        <v>2021</v>
      </c>
      <c r="Q8724" s="4">
        <f>IFERROR(Table1[[#This Row],[Total Sales]]/Table1[[#This Row],[Units Sold]],4)</f>
        <v>43</v>
      </c>
      <c r="R8724" s="4">
        <f>IFERROR(Table1[[#This Row],[Operating Profit]]/Table1[[#This Row],[Units Sold]],0)</f>
        <v>18.489999999999998</v>
      </c>
      <c r="S8724" s="4">
        <f>IFERROR((Table1[[#This Row],[Total Sales]]-Table1[[#This Row],[Operating Profit]])/Table1[[#This Row],[Units Sold]],0)</f>
        <v>24.51</v>
      </c>
      <c r="T8724" s="4" t="str">
        <f>IF(Table1[[#This Row],[Profit per unit]]&gt;$V$8,"Premium","Mass")</f>
        <v>Mass</v>
      </c>
      <c r="U8724" s="4"/>
    </row>
    <row r="8725" spans="2:21" ht="14.25" customHeight="1" x14ac:dyDescent="0.3">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c r="O8725" s="4" t="str">
        <f>TEXT(Table1[[#This Row],[Invoice Date]],"mmm")</f>
        <v>Mar</v>
      </c>
      <c r="P8725" s="4">
        <f>YEAR(Table1[[#This Row],[Invoice Date]])</f>
        <v>2021</v>
      </c>
      <c r="Q8725" s="4">
        <f>IFERROR(Table1[[#This Row],[Total Sales]]/Table1[[#This Row],[Units Sold]],4)</f>
        <v>40</v>
      </c>
      <c r="R8725" s="4">
        <f>IFERROR(Table1[[#This Row],[Operating Profit]]/Table1[[#This Row],[Units Sold]],0)</f>
        <v>20.399999999999999</v>
      </c>
      <c r="S8725" s="4">
        <f>IFERROR((Table1[[#This Row],[Total Sales]]-Table1[[#This Row],[Operating Profit]])/Table1[[#This Row],[Units Sold]],0)</f>
        <v>19.600000000000001</v>
      </c>
      <c r="T8725" s="4" t="str">
        <f>IF(Table1[[#This Row],[Profit per unit]]&gt;$V$8,"Premium","Mass")</f>
        <v>Mass</v>
      </c>
      <c r="U8725" s="4"/>
    </row>
    <row r="8726" spans="2:21" ht="14.25" customHeight="1" x14ac:dyDescent="0.3">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c r="O8726" s="4" t="str">
        <f>TEXT(Table1[[#This Row],[Invoice Date]],"mmm")</f>
        <v>Mar</v>
      </c>
      <c r="P8726" s="4">
        <f>YEAR(Table1[[#This Row],[Invoice Date]])</f>
        <v>2021</v>
      </c>
      <c r="Q8726" s="4">
        <f>IFERROR(Table1[[#This Row],[Total Sales]]/Table1[[#This Row],[Units Sold]],4)</f>
        <v>29</v>
      </c>
      <c r="R8726" s="4">
        <f>IFERROR(Table1[[#This Row],[Operating Profit]]/Table1[[#This Row],[Units Sold]],0)</f>
        <v>10.729999999999999</v>
      </c>
      <c r="S8726" s="4">
        <f>IFERROR((Table1[[#This Row],[Total Sales]]-Table1[[#This Row],[Operating Profit]])/Table1[[#This Row],[Units Sold]],0)</f>
        <v>18.27</v>
      </c>
      <c r="T8726" s="4" t="str">
        <f>IF(Table1[[#This Row],[Profit per unit]]&gt;$V$8,"Premium","Mass")</f>
        <v>Mass</v>
      </c>
      <c r="U8726" s="4"/>
    </row>
    <row r="8727" spans="2:21" ht="14.25" customHeight="1" x14ac:dyDescent="0.3">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c r="O8727" s="4" t="str">
        <f>TEXT(Table1[[#This Row],[Invoice Date]],"mmm")</f>
        <v>Apr</v>
      </c>
      <c r="P8727" s="4">
        <f>YEAR(Table1[[#This Row],[Invoice Date]])</f>
        <v>2021</v>
      </c>
      <c r="Q8727" s="4">
        <f>IFERROR(Table1[[#This Row],[Total Sales]]/Table1[[#This Row],[Units Sold]],4)</f>
        <v>38</v>
      </c>
      <c r="R8727" s="4">
        <f>IFERROR(Table1[[#This Row],[Operating Profit]]/Table1[[#This Row],[Units Sold]],0)</f>
        <v>17.86</v>
      </c>
      <c r="S8727" s="4">
        <f>IFERROR((Table1[[#This Row],[Total Sales]]-Table1[[#This Row],[Operating Profit]])/Table1[[#This Row],[Units Sold]],0)</f>
        <v>20.14</v>
      </c>
      <c r="T8727" s="4" t="str">
        <f>IF(Table1[[#This Row],[Profit per unit]]&gt;$V$8,"Premium","Mass")</f>
        <v>Mass</v>
      </c>
      <c r="U8727" s="4"/>
    </row>
    <row r="8728" spans="2:21" ht="14.25" customHeight="1" x14ac:dyDescent="0.3">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c r="O8728" s="4" t="str">
        <f>TEXT(Table1[[#This Row],[Invoice Date]],"mmm")</f>
        <v>Apr</v>
      </c>
      <c r="P8728" s="4">
        <f>YEAR(Table1[[#This Row],[Invoice Date]])</f>
        <v>2021</v>
      </c>
      <c r="Q8728" s="4">
        <f>IFERROR(Table1[[#This Row],[Total Sales]]/Table1[[#This Row],[Units Sold]],4)</f>
        <v>36</v>
      </c>
      <c r="R8728" s="4">
        <f>IFERROR(Table1[[#This Row],[Operating Profit]]/Table1[[#This Row],[Units Sold]],0)</f>
        <v>16.559999999999999</v>
      </c>
      <c r="S8728" s="4">
        <f>IFERROR((Table1[[#This Row],[Total Sales]]-Table1[[#This Row],[Operating Profit]])/Table1[[#This Row],[Units Sold]],0)</f>
        <v>19.439999999999998</v>
      </c>
      <c r="T8728" s="4" t="str">
        <f>IF(Table1[[#This Row],[Profit per unit]]&gt;$V$8,"Premium","Mass")</f>
        <v>Mass</v>
      </c>
      <c r="U8728" s="4"/>
    </row>
    <row r="8729" spans="2:21" ht="14.25" customHeight="1" x14ac:dyDescent="0.3">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c r="O8729" s="4" t="str">
        <f>TEXT(Table1[[#This Row],[Invoice Date]],"mmm")</f>
        <v>Apr</v>
      </c>
      <c r="P8729" s="4">
        <f>YEAR(Table1[[#This Row],[Invoice Date]])</f>
        <v>2021</v>
      </c>
      <c r="Q8729" s="4">
        <f>IFERROR(Table1[[#This Row],[Total Sales]]/Table1[[#This Row],[Units Sold]],4)</f>
        <v>40</v>
      </c>
      <c r="R8729" s="4">
        <f>IFERROR(Table1[[#This Row],[Operating Profit]]/Table1[[#This Row],[Units Sold]],0)</f>
        <v>16.8</v>
      </c>
      <c r="S8729" s="4">
        <f>IFERROR((Table1[[#This Row],[Total Sales]]-Table1[[#This Row],[Operating Profit]])/Table1[[#This Row],[Units Sold]],0)</f>
        <v>23.2</v>
      </c>
      <c r="T8729" s="4" t="str">
        <f>IF(Table1[[#This Row],[Profit per unit]]&gt;$V$8,"Premium","Mass")</f>
        <v>Mass</v>
      </c>
      <c r="U8729" s="4"/>
    </row>
    <row r="8730" spans="2:21" ht="14.25" customHeight="1" x14ac:dyDescent="0.3">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c r="O8730" s="4" t="str">
        <f>TEXT(Table1[[#This Row],[Invoice Date]],"mmm")</f>
        <v>Apr</v>
      </c>
      <c r="P8730" s="4">
        <f>YEAR(Table1[[#This Row],[Invoice Date]])</f>
        <v>2021</v>
      </c>
      <c r="Q8730" s="4">
        <f>IFERROR(Table1[[#This Row],[Total Sales]]/Table1[[#This Row],[Units Sold]],4)</f>
        <v>27</v>
      </c>
      <c r="R8730" s="4">
        <f>IFERROR(Table1[[#This Row],[Operating Profit]]/Table1[[#This Row],[Units Sold]],0)</f>
        <v>12.149999999999999</v>
      </c>
      <c r="S8730" s="4">
        <f>IFERROR((Table1[[#This Row],[Total Sales]]-Table1[[#This Row],[Operating Profit]])/Table1[[#This Row],[Units Sold]],0)</f>
        <v>14.850000000000001</v>
      </c>
      <c r="T8730" s="4" t="str">
        <f>IF(Table1[[#This Row],[Profit per unit]]&gt;$V$8,"Premium","Mass")</f>
        <v>Mass</v>
      </c>
      <c r="U8730" s="4"/>
    </row>
    <row r="8731" spans="2:21" ht="14.25" customHeight="1" x14ac:dyDescent="0.3">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c r="O8731" s="4" t="str">
        <f>TEXT(Table1[[#This Row],[Invoice Date]],"mmm")</f>
        <v>Apr</v>
      </c>
      <c r="P8731" s="4">
        <f>YEAR(Table1[[#This Row],[Invoice Date]])</f>
        <v>2021</v>
      </c>
      <c r="Q8731" s="4">
        <f>IFERROR(Table1[[#This Row],[Total Sales]]/Table1[[#This Row],[Units Sold]],4)</f>
        <v>34</v>
      </c>
      <c r="R8731" s="4">
        <f>IFERROR(Table1[[#This Row],[Operating Profit]]/Table1[[#This Row],[Units Sold]],0)</f>
        <v>17.34</v>
      </c>
      <c r="S8731" s="4">
        <f>IFERROR((Table1[[#This Row],[Total Sales]]-Table1[[#This Row],[Operating Profit]])/Table1[[#This Row],[Units Sold]],0)</f>
        <v>16.66</v>
      </c>
      <c r="T8731" s="4" t="str">
        <f>IF(Table1[[#This Row],[Profit per unit]]&gt;$V$8,"Premium","Mass")</f>
        <v>Mass</v>
      </c>
      <c r="U8731" s="4"/>
    </row>
    <row r="8732" spans="2:21" ht="14.25" customHeight="1" x14ac:dyDescent="0.3">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c r="O8732" s="4" t="str">
        <f>TEXT(Table1[[#This Row],[Invoice Date]],"mmm")</f>
        <v>Apr</v>
      </c>
      <c r="P8732" s="4">
        <f>YEAR(Table1[[#This Row],[Invoice Date]])</f>
        <v>2021</v>
      </c>
      <c r="Q8732" s="4">
        <f>IFERROR(Table1[[#This Row],[Total Sales]]/Table1[[#This Row],[Units Sold]],4)</f>
        <v>39</v>
      </c>
      <c r="R8732" s="4">
        <f>IFERROR(Table1[[#This Row],[Operating Profit]]/Table1[[#This Row],[Units Sold]],0)</f>
        <v>14.43</v>
      </c>
      <c r="S8732" s="4">
        <f>IFERROR((Table1[[#This Row],[Total Sales]]-Table1[[#This Row],[Operating Profit]])/Table1[[#This Row],[Units Sold]],0)</f>
        <v>24.57</v>
      </c>
      <c r="T8732" s="4" t="str">
        <f>IF(Table1[[#This Row],[Profit per unit]]&gt;$V$8,"Premium","Mass")</f>
        <v>Mass</v>
      </c>
      <c r="U8732" s="4"/>
    </row>
    <row r="8733" spans="2:21" ht="14.25" customHeight="1" x14ac:dyDescent="0.3">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c r="O8733" s="4" t="str">
        <f>TEXT(Table1[[#This Row],[Invoice Date]],"mmm")</f>
        <v>May</v>
      </c>
      <c r="P8733" s="4">
        <f>YEAR(Table1[[#This Row],[Invoice Date]])</f>
        <v>2021</v>
      </c>
      <c r="Q8733" s="4">
        <f>IFERROR(Table1[[#This Row],[Total Sales]]/Table1[[#This Row],[Units Sold]],4)</f>
        <v>32</v>
      </c>
      <c r="R8733" s="4">
        <f>IFERROR(Table1[[#This Row],[Operating Profit]]/Table1[[#This Row],[Units Sold]],0)</f>
        <v>13.759999999999998</v>
      </c>
      <c r="S8733" s="4">
        <f>IFERROR((Table1[[#This Row],[Total Sales]]-Table1[[#This Row],[Operating Profit]])/Table1[[#This Row],[Units Sold]],0)</f>
        <v>18.240000000000002</v>
      </c>
      <c r="T8733" s="4" t="str">
        <f>IF(Table1[[#This Row],[Profit per unit]]&gt;$V$8,"Premium","Mass")</f>
        <v>Mass</v>
      </c>
      <c r="U8733" s="4"/>
    </row>
    <row r="8734" spans="2:21" ht="14.25" customHeight="1" x14ac:dyDescent="0.3">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c r="O8734" s="4" t="str">
        <f>TEXT(Table1[[#This Row],[Invoice Date]],"mmm")</f>
        <v>May</v>
      </c>
      <c r="P8734" s="4">
        <f>YEAR(Table1[[#This Row],[Invoice Date]])</f>
        <v>2021</v>
      </c>
      <c r="Q8734" s="4">
        <f>IFERROR(Table1[[#This Row],[Total Sales]]/Table1[[#This Row],[Units Sold]],4)</f>
        <v>40</v>
      </c>
      <c r="R8734" s="4">
        <f>IFERROR(Table1[[#This Row],[Operating Profit]]/Table1[[#This Row],[Units Sold]],0)</f>
        <v>17.599999999999998</v>
      </c>
      <c r="S8734" s="4">
        <f>IFERROR((Table1[[#This Row],[Total Sales]]-Table1[[#This Row],[Operating Profit]])/Table1[[#This Row],[Units Sold]],0)</f>
        <v>22.400000000000002</v>
      </c>
      <c r="T8734" s="4" t="str">
        <f>IF(Table1[[#This Row],[Profit per unit]]&gt;$V$8,"Premium","Mass")</f>
        <v>Mass</v>
      </c>
      <c r="U8734" s="4"/>
    </row>
    <row r="8735" spans="2:21" ht="14.25" customHeight="1" x14ac:dyDescent="0.3">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c r="O8735" s="4" t="str">
        <f>TEXT(Table1[[#This Row],[Invoice Date]],"mmm")</f>
        <v>May</v>
      </c>
      <c r="P8735" s="4">
        <f>YEAR(Table1[[#This Row],[Invoice Date]])</f>
        <v>2021</v>
      </c>
      <c r="Q8735" s="4">
        <f>IFERROR(Table1[[#This Row],[Total Sales]]/Table1[[#This Row],[Units Sold]],4)</f>
        <v>37</v>
      </c>
      <c r="R8735" s="4">
        <f>IFERROR(Table1[[#This Row],[Operating Profit]]/Table1[[#This Row],[Units Sold]],0)</f>
        <v>15.540000000000001</v>
      </c>
      <c r="S8735" s="4">
        <f>IFERROR((Table1[[#This Row],[Total Sales]]-Table1[[#This Row],[Operating Profit]])/Table1[[#This Row],[Units Sold]],0)</f>
        <v>21.46</v>
      </c>
      <c r="T8735" s="4" t="str">
        <f>IF(Table1[[#This Row],[Profit per unit]]&gt;$V$8,"Premium","Mass")</f>
        <v>Mass</v>
      </c>
      <c r="U8735" s="4"/>
    </row>
    <row r="8736" spans="2:21" ht="14.25" customHeight="1" x14ac:dyDescent="0.3">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c r="O8736" s="4" t="str">
        <f>TEXT(Table1[[#This Row],[Invoice Date]],"mmm")</f>
        <v>May</v>
      </c>
      <c r="P8736" s="4">
        <f>YEAR(Table1[[#This Row],[Invoice Date]])</f>
        <v>2021</v>
      </c>
      <c r="Q8736" s="4">
        <f>IFERROR(Table1[[#This Row],[Total Sales]]/Table1[[#This Row],[Units Sold]],4)</f>
        <v>33</v>
      </c>
      <c r="R8736" s="4">
        <f>IFERROR(Table1[[#This Row],[Operating Profit]]/Table1[[#This Row],[Units Sold]],0)</f>
        <v>14.189999999999998</v>
      </c>
      <c r="S8736" s="4">
        <f>IFERROR((Table1[[#This Row],[Total Sales]]-Table1[[#This Row],[Operating Profit]])/Table1[[#This Row],[Units Sold]],0)</f>
        <v>18.810000000000002</v>
      </c>
      <c r="T8736" s="4" t="str">
        <f>IF(Table1[[#This Row],[Profit per unit]]&gt;$V$8,"Premium","Mass")</f>
        <v>Mass</v>
      </c>
      <c r="U8736" s="4"/>
    </row>
    <row r="8737" spans="2:21" ht="14.25" customHeight="1" x14ac:dyDescent="0.3">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c r="O8737" s="4" t="str">
        <f>TEXT(Table1[[#This Row],[Invoice Date]],"mmm")</f>
        <v>May</v>
      </c>
      <c r="P8737" s="4">
        <f>YEAR(Table1[[#This Row],[Invoice Date]])</f>
        <v>2021</v>
      </c>
      <c r="Q8737" s="4">
        <f>IFERROR(Table1[[#This Row],[Total Sales]]/Table1[[#This Row],[Units Sold]],4)</f>
        <v>32</v>
      </c>
      <c r="R8737" s="4">
        <f>IFERROR(Table1[[#This Row],[Operating Profit]]/Table1[[#This Row],[Units Sold]],0)</f>
        <v>15.360000000000001</v>
      </c>
      <c r="S8737" s="4">
        <f>IFERROR((Table1[[#This Row],[Total Sales]]-Table1[[#This Row],[Operating Profit]])/Table1[[#This Row],[Units Sold]],0)</f>
        <v>16.64</v>
      </c>
      <c r="T8737" s="4" t="str">
        <f>IF(Table1[[#This Row],[Profit per unit]]&gt;$V$8,"Premium","Mass")</f>
        <v>Mass</v>
      </c>
      <c r="U8737" s="4"/>
    </row>
    <row r="8738" spans="2:21" ht="14.25" customHeight="1" x14ac:dyDescent="0.3">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c r="O8738" s="4" t="str">
        <f>TEXT(Table1[[#This Row],[Invoice Date]],"mmm")</f>
        <v>May</v>
      </c>
      <c r="P8738" s="4">
        <f>YEAR(Table1[[#This Row],[Invoice Date]])</f>
        <v>2021</v>
      </c>
      <c r="Q8738" s="4">
        <f>IFERROR(Table1[[#This Row],[Total Sales]]/Table1[[#This Row],[Units Sold]],4)</f>
        <v>46</v>
      </c>
      <c r="R8738" s="4">
        <f>IFERROR(Table1[[#This Row],[Operating Profit]]/Table1[[#This Row],[Units Sold]],0)</f>
        <v>18.399999999999999</v>
      </c>
      <c r="S8738" s="4">
        <f>IFERROR((Table1[[#This Row],[Total Sales]]-Table1[[#This Row],[Operating Profit]])/Table1[[#This Row],[Units Sold]],0)</f>
        <v>27.6</v>
      </c>
      <c r="T8738" s="4" t="str">
        <f>IF(Table1[[#This Row],[Profit per unit]]&gt;$V$8,"Premium","Mass")</f>
        <v>Mass</v>
      </c>
      <c r="U8738" s="4"/>
    </row>
    <row r="8739" spans="2:21" ht="14.25" customHeight="1" x14ac:dyDescent="0.3">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c r="O8739" s="4" t="str">
        <f>TEXT(Table1[[#This Row],[Invoice Date]],"mmm")</f>
        <v>Jun</v>
      </c>
      <c r="P8739" s="4">
        <f>YEAR(Table1[[#This Row],[Invoice Date]])</f>
        <v>2021</v>
      </c>
      <c r="Q8739" s="4">
        <f>IFERROR(Table1[[#This Row],[Total Sales]]/Table1[[#This Row],[Units Sold]],4)</f>
        <v>47</v>
      </c>
      <c r="R8739" s="4">
        <f>IFERROR(Table1[[#This Row],[Operating Profit]]/Table1[[#This Row],[Units Sold]],0)</f>
        <v>22.09</v>
      </c>
      <c r="S8739" s="4">
        <f>IFERROR((Table1[[#This Row],[Total Sales]]-Table1[[#This Row],[Operating Profit]])/Table1[[#This Row],[Units Sold]],0)</f>
        <v>24.91</v>
      </c>
      <c r="T8739" s="4" t="str">
        <f>IF(Table1[[#This Row],[Profit per unit]]&gt;$V$8,"Premium","Mass")</f>
        <v>Mass</v>
      </c>
      <c r="U8739" s="4"/>
    </row>
    <row r="8740" spans="2:21" ht="14.25" customHeight="1" x14ac:dyDescent="0.3">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c r="O8740" s="4" t="str">
        <f>TEXT(Table1[[#This Row],[Invoice Date]],"mmm")</f>
        <v>Jun</v>
      </c>
      <c r="P8740" s="4">
        <f>YEAR(Table1[[#This Row],[Invoice Date]])</f>
        <v>2021</v>
      </c>
      <c r="Q8740" s="4">
        <f>IFERROR(Table1[[#This Row],[Total Sales]]/Table1[[#This Row],[Units Sold]],4)</f>
        <v>55</v>
      </c>
      <c r="R8740" s="4">
        <f>IFERROR(Table1[[#This Row],[Operating Profit]]/Table1[[#This Row],[Units Sold]],0)</f>
        <v>24.749999999999996</v>
      </c>
      <c r="S8740" s="4">
        <f>IFERROR((Table1[[#This Row],[Total Sales]]-Table1[[#This Row],[Operating Profit]])/Table1[[#This Row],[Units Sold]],0)</f>
        <v>30.250000000000004</v>
      </c>
      <c r="T8740" s="4" t="str">
        <f>IF(Table1[[#This Row],[Profit per unit]]&gt;$V$8,"Premium","Mass")</f>
        <v>Mass</v>
      </c>
      <c r="U8740" s="4"/>
    </row>
    <row r="8741" spans="2:21" ht="14.25" customHeight="1" x14ac:dyDescent="0.3">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c r="O8741" s="4" t="str">
        <f>TEXT(Table1[[#This Row],[Invoice Date]],"mmm")</f>
        <v>Jun</v>
      </c>
      <c r="P8741" s="4">
        <f>YEAR(Table1[[#This Row],[Invoice Date]])</f>
        <v>2021</v>
      </c>
      <c r="Q8741" s="4">
        <f>IFERROR(Table1[[#This Row],[Total Sales]]/Table1[[#This Row],[Units Sold]],4)</f>
        <v>55</v>
      </c>
      <c r="R8741" s="4">
        <f>IFERROR(Table1[[#This Row],[Operating Profit]]/Table1[[#This Row],[Units Sold]],0)</f>
        <v>24.199999999999996</v>
      </c>
      <c r="S8741" s="4">
        <f>IFERROR((Table1[[#This Row],[Total Sales]]-Table1[[#This Row],[Operating Profit]])/Table1[[#This Row],[Units Sold]],0)</f>
        <v>30.800000000000004</v>
      </c>
      <c r="T8741" s="4" t="str">
        <f>IF(Table1[[#This Row],[Profit per unit]]&gt;$V$8,"Premium","Mass")</f>
        <v>Mass</v>
      </c>
      <c r="U8741" s="4"/>
    </row>
    <row r="8742" spans="2:21" ht="14.25" customHeight="1" x14ac:dyDescent="0.3">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c r="O8742" s="4" t="str">
        <f>TEXT(Table1[[#This Row],[Invoice Date]],"mmm")</f>
        <v>Jun</v>
      </c>
      <c r="P8742" s="4">
        <f>YEAR(Table1[[#This Row],[Invoice Date]])</f>
        <v>2021</v>
      </c>
      <c r="Q8742" s="4">
        <f>IFERROR(Table1[[#This Row],[Total Sales]]/Table1[[#This Row],[Units Sold]],4)</f>
        <v>59</v>
      </c>
      <c r="R8742" s="4">
        <f>IFERROR(Table1[[#This Row],[Operating Profit]]/Table1[[#This Row],[Units Sold]],0)</f>
        <v>27.729999999999997</v>
      </c>
      <c r="S8742" s="4">
        <f>IFERROR((Table1[[#This Row],[Total Sales]]-Table1[[#This Row],[Operating Profit]])/Table1[[#This Row],[Units Sold]],0)</f>
        <v>31.270000000000003</v>
      </c>
      <c r="T8742" s="4" t="str">
        <f>IF(Table1[[#This Row],[Profit per unit]]&gt;$V$8,"Premium","Mass")</f>
        <v>Mass</v>
      </c>
      <c r="U8742" s="4"/>
    </row>
    <row r="8743" spans="2:21" ht="14.25" customHeight="1" x14ac:dyDescent="0.3">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c r="O8743" s="4" t="str">
        <f>TEXT(Table1[[#This Row],[Invoice Date]],"mmm")</f>
        <v>Jun</v>
      </c>
      <c r="P8743" s="4">
        <f>YEAR(Table1[[#This Row],[Invoice Date]])</f>
        <v>2021</v>
      </c>
      <c r="Q8743" s="4">
        <f>IFERROR(Table1[[#This Row],[Total Sales]]/Table1[[#This Row],[Units Sold]],4)</f>
        <v>70</v>
      </c>
      <c r="R8743" s="4">
        <f>IFERROR(Table1[[#This Row],[Operating Profit]]/Table1[[#This Row],[Units Sold]],0)</f>
        <v>32.900000000000006</v>
      </c>
      <c r="S8743" s="4">
        <f>IFERROR((Table1[[#This Row],[Total Sales]]-Table1[[#This Row],[Operating Profit]])/Table1[[#This Row],[Units Sold]],0)</f>
        <v>37.099999999999994</v>
      </c>
      <c r="T8743" s="4" t="str">
        <f>IF(Table1[[#This Row],[Profit per unit]]&gt;$V$8,"Premium","Mass")</f>
        <v>Mass</v>
      </c>
      <c r="U8743" s="4"/>
    </row>
    <row r="8744" spans="2:21" ht="14.25" customHeight="1" x14ac:dyDescent="0.3">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c r="O8744" s="4" t="str">
        <f>TEXT(Table1[[#This Row],[Invoice Date]],"mmm")</f>
        <v>Jun</v>
      </c>
      <c r="P8744" s="4">
        <f>YEAR(Table1[[#This Row],[Invoice Date]])</f>
        <v>2021</v>
      </c>
      <c r="Q8744" s="4">
        <f>IFERROR(Table1[[#This Row],[Total Sales]]/Table1[[#This Row],[Units Sold]],4)</f>
        <v>80</v>
      </c>
      <c r="R8744" s="4">
        <f>IFERROR(Table1[[#This Row],[Operating Profit]]/Table1[[#This Row],[Units Sold]],0)</f>
        <v>32.799999999999997</v>
      </c>
      <c r="S8744" s="4">
        <f>IFERROR((Table1[[#This Row],[Total Sales]]-Table1[[#This Row],[Operating Profit]])/Table1[[#This Row],[Units Sold]],0)</f>
        <v>47.2</v>
      </c>
      <c r="T8744" s="4" t="str">
        <f>IF(Table1[[#This Row],[Profit per unit]]&gt;$V$8,"Premium","Mass")</f>
        <v>Mass</v>
      </c>
      <c r="U8744" s="4"/>
    </row>
    <row r="8745" spans="2:21" ht="14.25" customHeight="1" x14ac:dyDescent="0.3">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c r="O8745" s="4" t="str">
        <f>TEXT(Table1[[#This Row],[Invoice Date]],"mmm")</f>
        <v>Jul</v>
      </c>
      <c r="P8745" s="4">
        <f>YEAR(Table1[[#This Row],[Invoice Date]])</f>
        <v>2021</v>
      </c>
      <c r="Q8745" s="4">
        <f>IFERROR(Table1[[#This Row],[Total Sales]]/Table1[[#This Row],[Units Sold]],4)</f>
        <v>62</v>
      </c>
      <c r="R8745" s="4">
        <f>IFERROR(Table1[[#This Row],[Operating Profit]]/Table1[[#This Row],[Units Sold]],0)</f>
        <v>26.659999999999997</v>
      </c>
      <c r="S8745" s="4">
        <f>IFERROR((Table1[[#This Row],[Total Sales]]-Table1[[#This Row],[Operating Profit]])/Table1[[#This Row],[Units Sold]],0)</f>
        <v>35.340000000000003</v>
      </c>
      <c r="T8745" s="4" t="str">
        <f>IF(Table1[[#This Row],[Profit per unit]]&gt;$V$8,"Premium","Mass")</f>
        <v>Mass</v>
      </c>
      <c r="U8745" s="4"/>
    </row>
    <row r="8746" spans="2:21" ht="14.25" customHeight="1" x14ac:dyDescent="0.3">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c r="O8746" s="4" t="str">
        <f>TEXT(Table1[[#This Row],[Invoice Date]],"mmm")</f>
        <v>Jul</v>
      </c>
      <c r="P8746" s="4">
        <f>YEAR(Table1[[#This Row],[Invoice Date]])</f>
        <v>2021</v>
      </c>
      <c r="Q8746" s="4">
        <f>IFERROR(Table1[[#This Row],[Total Sales]]/Table1[[#This Row],[Units Sold]],4)</f>
        <v>67</v>
      </c>
      <c r="R8746" s="4">
        <f>IFERROR(Table1[[#This Row],[Operating Profit]]/Table1[[#This Row],[Units Sold]],0)</f>
        <v>30.82</v>
      </c>
      <c r="S8746" s="4">
        <f>IFERROR((Table1[[#This Row],[Total Sales]]-Table1[[#This Row],[Operating Profit]])/Table1[[#This Row],[Units Sold]],0)</f>
        <v>36.18</v>
      </c>
      <c r="T8746" s="4" t="str">
        <f>IF(Table1[[#This Row],[Profit per unit]]&gt;$V$8,"Premium","Mass")</f>
        <v>Mass</v>
      </c>
      <c r="U8746" s="4"/>
    </row>
    <row r="8747" spans="2:21" ht="14.25" customHeight="1" x14ac:dyDescent="0.3">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c r="O8747" s="4" t="str">
        <f>TEXT(Table1[[#This Row],[Invoice Date]],"mmm")</f>
        <v>Jul</v>
      </c>
      <c r="P8747" s="4">
        <f>YEAR(Table1[[#This Row],[Invoice Date]])</f>
        <v>2021</v>
      </c>
      <c r="Q8747" s="4">
        <f>IFERROR(Table1[[#This Row],[Total Sales]]/Table1[[#This Row],[Units Sold]],4)</f>
        <v>69</v>
      </c>
      <c r="R8747" s="4">
        <f>IFERROR(Table1[[#This Row],[Operating Profit]]/Table1[[#This Row],[Units Sold]],0)</f>
        <v>32.43</v>
      </c>
      <c r="S8747" s="4">
        <f>IFERROR((Table1[[#This Row],[Total Sales]]-Table1[[#This Row],[Operating Profit]])/Table1[[#This Row],[Units Sold]],0)</f>
        <v>36.57</v>
      </c>
      <c r="T8747" s="4" t="str">
        <f>IF(Table1[[#This Row],[Profit per unit]]&gt;$V$8,"Premium","Mass")</f>
        <v>Mass</v>
      </c>
      <c r="U8747" s="4"/>
    </row>
    <row r="8748" spans="2:21" ht="14.25" customHeight="1" x14ac:dyDescent="0.3">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c r="O8748" s="4" t="str">
        <f>TEXT(Table1[[#This Row],[Invoice Date]],"mmm")</f>
        <v>Jul</v>
      </c>
      <c r="P8748" s="4">
        <f>YEAR(Table1[[#This Row],[Invoice Date]])</f>
        <v>2021</v>
      </c>
      <c r="Q8748" s="4">
        <f>IFERROR(Table1[[#This Row],[Total Sales]]/Table1[[#This Row],[Units Sold]],4)</f>
        <v>62</v>
      </c>
      <c r="R8748" s="4">
        <f>IFERROR(Table1[[#This Row],[Operating Profit]]/Table1[[#This Row],[Units Sold]],0)</f>
        <v>27.9</v>
      </c>
      <c r="S8748" s="4">
        <f>IFERROR((Table1[[#This Row],[Total Sales]]-Table1[[#This Row],[Operating Profit]])/Table1[[#This Row],[Units Sold]],0)</f>
        <v>34.1</v>
      </c>
      <c r="T8748" s="4" t="str">
        <f>IF(Table1[[#This Row],[Profit per unit]]&gt;$V$8,"Premium","Mass")</f>
        <v>Mass</v>
      </c>
      <c r="U8748" s="4"/>
    </row>
    <row r="8749" spans="2:21" ht="14.25" customHeight="1" x14ac:dyDescent="0.3">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c r="O8749" s="4" t="str">
        <f>TEXT(Table1[[#This Row],[Invoice Date]],"mmm")</f>
        <v>Jul</v>
      </c>
      <c r="P8749" s="4">
        <f>YEAR(Table1[[#This Row],[Invoice Date]])</f>
        <v>2021</v>
      </c>
      <c r="Q8749" s="4">
        <f>IFERROR(Table1[[#This Row],[Total Sales]]/Table1[[#This Row],[Units Sold]],4)</f>
        <v>73</v>
      </c>
      <c r="R8749" s="4">
        <f>IFERROR(Table1[[#This Row],[Operating Profit]]/Table1[[#This Row],[Units Sold]],0)</f>
        <v>35.770000000000003</v>
      </c>
      <c r="S8749" s="4">
        <f>IFERROR((Table1[[#This Row],[Total Sales]]-Table1[[#This Row],[Operating Profit]])/Table1[[#This Row],[Units Sold]],0)</f>
        <v>37.229999999999997</v>
      </c>
      <c r="T8749" s="4" t="str">
        <f>IF(Table1[[#This Row],[Profit per unit]]&gt;$V$8,"Premium","Mass")</f>
        <v>Mass</v>
      </c>
      <c r="U8749" s="4"/>
    </row>
    <row r="8750" spans="2:21" ht="14.25" customHeight="1" x14ac:dyDescent="0.3">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c r="O8750" s="4" t="str">
        <f>TEXT(Table1[[#This Row],[Invoice Date]],"mmm")</f>
        <v>Jul</v>
      </c>
      <c r="P8750" s="4">
        <f>YEAR(Table1[[#This Row],[Invoice Date]])</f>
        <v>2021</v>
      </c>
      <c r="Q8750" s="4">
        <f>IFERROR(Table1[[#This Row],[Total Sales]]/Table1[[#This Row],[Units Sold]],4)</f>
        <v>81</v>
      </c>
      <c r="R8750" s="4">
        <f>IFERROR(Table1[[#This Row],[Operating Profit]]/Table1[[#This Row],[Units Sold]],0)</f>
        <v>33.209999999999994</v>
      </c>
      <c r="S8750" s="4">
        <f>IFERROR((Table1[[#This Row],[Total Sales]]-Table1[[#This Row],[Operating Profit]])/Table1[[#This Row],[Units Sold]],0)</f>
        <v>47.79</v>
      </c>
      <c r="T8750" s="4" t="str">
        <f>IF(Table1[[#This Row],[Profit per unit]]&gt;$V$8,"Premium","Mass")</f>
        <v>Mass</v>
      </c>
      <c r="U8750" s="4"/>
    </row>
    <row r="8751" spans="2:21" ht="14.25" customHeight="1" x14ac:dyDescent="0.3">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c r="O8751" s="4" t="str">
        <f>TEXT(Table1[[#This Row],[Invoice Date]],"mmm")</f>
        <v>Aug</v>
      </c>
      <c r="P8751" s="4">
        <f>YEAR(Table1[[#This Row],[Invoice Date]])</f>
        <v>2021</v>
      </c>
      <c r="Q8751" s="4">
        <f>IFERROR(Table1[[#This Row],[Total Sales]]/Table1[[#This Row],[Units Sold]],4)</f>
        <v>73</v>
      </c>
      <c r="R8751" s="4">
        <f>IFERROR(Table1[[#This Row],[Operating Profit]]/Table1[[#This Row],[Units Sold]],0)</f>
        <v>34.309999999999995</v>
      </c>
      <c r="S8751" s="4">
        <f>IFERROR((Table1[[#This Row],[Total Sales]]-Table1[[#This Row],[Operating Profit]])/Table1[[#This Row],[Units Sold]],0)</f>
        <v>38.690000000000005</v>
      </c>
      <c r="T8751" s="4" t="str">
        <f>IF(Table1[[#This Row],[Profit per unit]]&gt;$V$8,"Premium","Mass")</f>
        <v>Mass</v>
      </c>
      <c r="U8751" s="4"/>
    </row>
    <row r="8752" spans="2:21" ht="14.25" customHeight="1" x14ac:dyDescent="0.3">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c r="O8752" s="4" t="str">
        <f>TEXT(Table1[[#This Row],[Invoice Date]],"mmm")</f>
        <v>Aug</v>
      </c>
      <c r="P8752" s="4">
        <f>YEAR(Table1[[#This Row],[Invoice Date]])</f>
        <v>2021</v>
      </c>
      <c r="Q8752" s="4">
        <f>IFERROR(Table1[[#This Row],[Total Sales]]/Table1[[#This Row],[Units Sold]],4)</f>
        <v>57</v>
      </c>
      <c r="R8752" s="4">
        <f>IFERROR(Table1[[#This Row],[Operating Profit]]/Table1[[#This Row],[Units Sold]],0)</f>
        <v>25.08</v>
      </c>
      <c r="S8752" s="4">
        <f>IFERROR((Table1[[#This Row],[Total Sales]]-Table1[[#This Row],[Operating Profit]])/Table1[[#This Row],[Units Sold]],0)</f>
        <v>31.92</v>
      </c>
      <c r="T8752" s="4" t="str">
        <f>IF(Table1[[#This Row],[Profit per unit]]&gt;$V$8,"Premium","Mass")</f>
        <v>Mass</v>
      </c>
      <c r="U8752" s="4"/>
    </row>
    <row r="8753" spans="2:21" ht="14.25" customHeight="1" x14ac:dyDescent="0.3">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c r="O8753" s="4" t="str">
        <f>TEXT(Table1[[#This Row],[Invoice Date]],"mmm")</f>
        <v>Aug</v>
      </c>
      <c r="P8753" s="4">
        <f>YEAR(Table1[[#This Row],[Invoice Date]])</f>
        <v>2021</v>
      </c>
      <c r="Q8753" s="4">
        <f>IFERROR(Table1[[#This Row],[Total Sales]]/Table1[[#This Row],[Units Sold]],4)</f>
        <v>50</v>
      </c>
      <c r="R8753" s="4">
        <f>IFERROR(Table1[[#This Row],[Operating Profit]]/Table1[[#This Row],[Units Sold]],0)</f>
        <v>21</v>
      </c>
      <c r="S8753" s="4">
        <f>IFERROR((Table1[[#This Row],[Total Sales]]-Table1[[#This Row],[Operating Profit]])/Table1[[#This Row],[Units Sold]],0)</f>
        <v>29</v>
      </c>
      <c r="T8753" s="4" t="str">
        <f>IF(Table1[[#This Row],[Profit per unit]]&gt;$V$8,"Premium","Mass")</f>
        <v>Mass</v>
      </c>
      <c r="U8753" s="4"/>
    </row>
    <row r="8754" spans="2:21" ht="14.25" customHeight="1" x14ac:dyDescent="0.3">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c r="O8754" s="4" t="str">
        <f>TEXT(Table1[[#This Row],[Invoice Date]],"mmm")</f>
        <v>Aug</v>
      </c>
      <c r="P8754" s="4">
        <f>YEAR(Table1[[#This Row],[Invoice Date]])</f>
        <v>2021</v>
      </c>
      <c r="Q8754" s="4">
        <f>IFERROR(Table1[[#This Row],[Total Sales]]/Table1[[#This Row],[Units Sold]],4)</f>
        <v>55</v>
      </c>
      <c r="R8754" s="4">
        <f>IFERROR(Table1[[#This Row],[Operating Profit]]/Table1[[#This Row],[Units Sold]],0)</f>
        <v>25.849999999999998</v>
      </c>
      <c r="S8754" s="4">
        <f>IFERROR((Table1[[#This Row],[Total Sales]]-Table1[[#This Row],[Operating Profit]])/Table1[[#This Row],[Units Sold]],0)</f>
        <v>29.150000000000006</v>
      </c>
      <c r="T8754" s="4" t="str">
        <f>IF(Table1[[#This Row],[Profit per unit]]&gt;$V$8,"Premium","Mass")</f>
        <v>Mass</v>
      </c>
      <c r="U8754" s="4"/>
    </row>
    <row r="8755" spans="2:21" ht="14.25" customHeight="1" x14ac:dyDescent="0.3">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c r="O8755" s="4" t="str">
        <f>TEXT(Table1[[#This Row],[Invoice Date]],"mmm")</f>
        <v>Aug</v>
      </c>
      <c r="P8755" s="4">
        <f>YEAR(Table1[[#This Row],[Invoice Date]])</f>
        <v>2021</v>
      </c>
      <c r="Q8755" s="4">
        <f>IFERROR(Table1[[#This Row],[Total Sales]]/Table1[[#This Row],[Units Sold]],4)</f>
        <v>47</v>
      </c>
      <c r="R8755" s="4">
        <f>IFERROR(Table1[[#This Row],[Operating Profit]]/Table1[[#This Row],[Units Sold]],0)</f>
        <v>23.03</v>
      </c>
      <c r="S8755" s="4">
        <f>IFERROR((Table1[[#This Row],[Total Sales]]-Table1[[#This Row],[Operating Profit]])/Table1[[#This Row],[Units Sold]],0)</f>
        <v>23.97</v>
      </c>
      <c r="T8755" s="4" t="str">
        <f>IF(Table1[[#This Row],[Profit per unit]]&gt;$V$8,"Premium","Mass")</f>
        <v>Mass</v>
      </c>
      <c r="U8755" s="4"/>
    </row>
    <row r="8756" spans="2:21" ht="14.25" customHeight="1" x14ac:dyDescent="0.3">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c r="O8756" s="4" t="str">
        <f>TEXT(Table1[[#This Row],[Invoice Date]],"mmm")</f>
        <v>Aug</v>
      </c>
      <c r="P8756" s="4">
        <f>YEAR(Table1[[#This Row],[Invoice Date]])</f>
        <v>2021</v>
      </c>
      <c r="Q8756" s="4">
        <f>IFERROR(Table1[[#This Row],[Total Sales]]/Table1[[#This Row],[Units Sold]],4)</f>
        <v>46</v>
      </c>
      <c r="R8756" s="4">
        <f>IFERROR(Table1[[#This Row],[Operating Profit]]/Table1[[#This Row],[Units Sold]],0)</f>
        <v>17.48</v>
      </c>
      <c r="S8756" s="4">
        <f>IFERROR((Table1[[#This Row],[Total Sales]]-Table1[[#This Row],[Operating Profit]])/Table1[[#This Row],[Units Sold]],0)</f>
        <v>28.52</v>
      </c>
      <c r="T8756" s="4" t="str">
        <f>IF(Table1[[#This Row],[Profit per unit]]&gt;$V$8,"Premium","Mass")</f>
        <v>Mass</v>
      </c>
      <c r="U8756" s="4"/>
    </row>
    <row r="8757" spans="2:21" ht="14.25" customHeight="1" x14ac:dyDescent="0.3">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c r="O8757" s="4" t="str">
        <f>TEXT(Table1[[#This Row],[Invoice Date]],"mmm")</f>
        <v>Sep</v>
      </c>
      <c r="P8757" s="4">
        <f>YEAR(Table1[[#This Row],[Invoice Date]])</f>
        <v>2021</v>
      </c>
      <c r="Q8757" s="4">
        <f>IFERROR(Table1[[#This Row],[Total Sales]]/Table1[[#This Row],[Units Sold]],4)</f>
        <v>33</v>
      </c>
      <c r="R8757" s="4">
        <f>IFERROR(Table1[[#This Row],[Operating Profit]]/Table1[[#This Row],[Units Sold]],0)</f>
        <v>13.86</v>
      </c>
      <c r="S8757" s="4">
        <f>IFERROR((Table1[[#This Row],[Total Sales]]-Table1[[#This Row],[Operating Profit]])/Table1[[#This Row],[Units Sold]],0)</f>
        <v>19.14</v>
      </c>
      <c r="T8757" s="4" t="str">
        <f>IF(Table1[[#This Row],[Profit per unit]]&gt;$V$8,"Premium","Mass")</f>
        <v>Mass</v>
      </c>
      <c r="U8757" s="4"/>
    </row>
    <row r="8758" spans="2:21" ht="14.25" customHeight="1" x14ac:dyDescent="0.3">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c r="O8758" s="4" t="str">
        <f>TEXT(Table1[[#This Row],[Invoice Date]],"mmm")</f>
        <v>Sep</v>
      </c>
      <c r="P8758" s="4">
        <f>YEAR(Table1[[#This Row],[Invoice Date]])</f>
        <v>2021</v>
      </c>
      <c r="Q8758" s="4">
        <f>IFERROR(Table1[[#This Row],[Total Sales]]/Table1[[#This Row],[Units Sold]],4)</f>
        <v>40</v>
      </c>
      <c r="R8758" s="4">
        <f>IFERROR(Table1[[#This Row],[Operating Profit]]/Table1[[#This Row],[Units Sold]],0)</f>
        <v>17.199999999999996</v>
      </c>
      <c r="S8758" s="4">
        <f>IFERROR((Table1[[#This Row],[Total Sales]]-Table1[[#This Row],[Operating Profit]])/Table1[[#This Row],[Units Sold]],0)</f>
        <v>22.800000000000004</v>
      </c>
      <c r="T8758" s="4" t="str">
        <f>IF(Table1[[#This Row],[Profit per unit]]&gt;$V$8,"Premium","Mass")</f>
        <v>Mass</v>
      </c>
      <c r="U8758" s="4"/>
    </row>
    <row r="8759" spans="2:21" ht="14.25" customHeight="1" x14ac:dyDescent="0.3">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c r="O8759" s="4" t="str">
        <f>TEXT(Table1[[#This Row],[Invoice Date]],"mmm")</f>
        <v>Sep</v>
      </c>
      <c r="P8759" s="4">
        <f>YEAR(Table1[[#This Row],[Invoice Date]])</f>
        <v>2021</v>
      </c>
      <c r="Q8759" s="4">
        <f>IFERROR(Table1[[#This Row],[Total Sales]]/Table1[[#This Row],[Units Sold]],4)</f>
        <v>30</v>
      </c>
      <c r="R8759" s="4">
        <f>IFERROR(Table1[[#This Row],[Operating Profit]]/Table1[[#This Row],[Units Sold]],0)</f>
        <v>13.799999999999999</v>
      </c>
      <c r="S8759" s="4">
        <f>IFERROR((Table1[[#This Row],[Total Sales]]-Table1[[#This Row],[Operating Profit]])/Table1[[#This Row],[Units Sold]],0)</f>
        <v>16.2</v>
      </c>
      <c r="T8759" s="4" t="str">
        <f>IF(Table1[[#This Row],[Profit per unit]]&gt;$V$8,"Premium","Mass")</f>
        <v>Mass</v>
      </c>
      <c r="U8759" s="4"/>
    </row>
    <row r="8760" spans="2:21" ht="14.25" customHeight="1" x14ac:dyDescent="0.3">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c r="O8760" s="4" t="str">
        <f>TEXT(Table1[[#This Row],[Invoice Date]],"mmm")</f>
        <v>Sep</v>
      </c>
      <c r="P8760" s="4">
        <f>YEAR(Table1[[#This Row],[Invoice Date]])</f>
        <v>2021</v>
      </c>
      <c r="Q8760" s="4">
        <f>IFERROR(Table1[[#This Row],[Total Sales]]/Table1[[#This Row],[Units Sold]],4)</f>
        <v>34</v>
      </c>
      <c r="R8760" s="4">
        <f>IFERROR(Table1[[#This Row],[Operating Profit]]/Table1[[#This Row],[Units Sold]],0)</f>
        <v>14.279999999999998</v>
      </c>
      <c r="S8760" s="4">
        <f>IFERROR((Table1[[#This Row],[Total Sales]]-Table1[[#This Row],[Operating Profit]])/Table1[[#This Row],[Units Sold]],0)</f>
        <v>19.720000000000002</v>
      </c>
      <c r="T8760" s="4" t="str">
        <f>IF(Table1[[#This Row],[Profit per unit]]&gt;$V$8,"Premium","Mass")</f>
        <v>Mass</v>
      </c>
      <c r="U8760" s="4"/>
    </row>
    <row r="8761" spans="2:21" ht="14.25" customHeight="1" x14ac:dyDescent="0.3">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c r="O8761" s="4" t="str">
        <f>TEXT(Table1[[#This Row],[Invoice Date]],"mmm")</f>
        <v>Sep</v>
      </c>
      <c r="P8761" s="4">
        <f>YEAR(Table1[[#This Row],[Invoice Date]])</f>
        <v>2021</v>
      </c>
      <c r="Q8761" s="4">
        <f>IFERROR(Table1[[#This Row],[Total Sales]]/Table1[[#This Row],[Units Sold]],4)</f>
        <v>41</v>
      </c>
      <c r="R8761" s="4">
        <f>IFERROR(Table1[[#This Row],[Operating Profit]]/Table1[[#This Row],[Units Sold]],0)</f>
        <v>19.679999999999996</v>
      </c>
      <c r="S8761" s="4">
        <f>IFERROR((Table1[[#This Row],[Total Sales]]-Table1[[#This Row],[Operating Profit]])/Table1[[#This Row],[Units Sold]],0)</f>
        <v>21.320000000000004</v>
      </c>
      <c r="T8761" s="4" t="str">
        <f>IF(Table1[[#This Row],[Profit per unit]]&gt;$V$8,"Premium","Mass")</f>
        <v>Mass</v>
      </c>
      <c r="U8761" s="4"/>
    </row>
    <row r="8762" spans="2:21" ht="14.25" customHeight="1" x14ac:dyDescent="0.3">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c r="O8762" s="4" t="str">
        <f>TEXT(Table1[[#This Row],[Invoice Date]],"mmm")</f>
        <v>Sep</v>
      </c>
      <c r="P8762" s="4">
        <f>YEAR(Table1[[#This Row],[Invoice Date]])</f>
        <v>2021</v>
      </c>
      <c r="Q8762" s="4">
        <f>IFERROR(Table1[[#This Row],[Total Sales]]/Table1[[#This Row],[Units Sold]],4)</f>
        <v>30</v>
      </c>
      <c r="R8762" s="4">
        <f>IFERROR(Table1[[#This Row],[Operating Profit]]/Table1[[#This Row],[Units Sold]],0)</f>
        <v>12</v>
      </c>
      <c r="S8762" s="4">
        <f>IFERROR((Table1[[#This Row],[Total Sales]]-Table1[[#This Row],[Operating Profit]])/Table1[[#This Row],[Units Sold]],0)</f>
        <v>18</v>
      </c>
      <c r="T8762" s="4" t="str">
        <f>IF(Table1[[#This Row],[Profit per unit]]&gt;$V$8,"Premium","Mass")</f>
        <v>Mass</v>
      </c>
      <c r="U8762" s="4"/>
    </row>
    <row r="8763" spans="2:21" ht="14.25" customHeight="1" x14ac:dyDescent="0.3">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c r="O8763" s="4" t="str">
        <f>TEXT(Table1[[#This Row],[Invoice Date]],"mmm")</f>
        <v>Oct</v>
      </c>
      <c r="P8763" s="4">
        <f>YEAR(Table1[[#This Row],[Invoice Date]])</f>
        <v>2021</v>
      </c>
      <c r="Q8763" s="4">
        <f>IFERROR(Table1[[#This Row],[Total Sales]]/Table1[[#This Row],[Units Sold]],4)</f>
        <v>25</v>
      </c>
      <c r="R8763" s="4">
        <f>IFERROR(Table1[[#This Row],[Operating Profit]]/Table1[[#This Row],[Units Sold]],0)</f>
        <v>10.749999999999998</v>
      </c>
      <c r="S8763" s="4">
        <f>IFERROR((Table1[[#This Row],[Total Sales]]-Table1[[#This Row],[Operating Profit]])/Table1[[#This Row],[Units Sold]],0)</f>
        <v>14.250000000000002</v>
      </c>
      <c r="T8763" s="4" t="str">
        <f>IF(Table1[[#This Row],[Profit per unit]]&gt;$V$8,"Premium","Mass")</f>
        <v>Mass</v>
      </c>
      <c r="U8763" s="4"/>
    </row>
    <row r="8764" spans="2:21" ht="14.25" customHeight="1" x14ac:dyDescent="0.3">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c r="O8764" s="4" t="str">
        <f>TEXT(Table1[[#This Row],[Invoice Date]],"mmm")</f>
        <v>Oct</v>
      </c>
      <c r="P8764" s="4">
        <f>YEAR(Table1[[#This Row],[Invoice Date]])</f>
        <v>2021</v>
      </c>
      <c r="Q8764" s="4">
        <f>IFERROR(Table1[[#This Row],[Total Sales]]/Table1[[#This Row],[Units Sold]],4)</f>
        <v>34</v>
      </c>
      <c r="R8764" s="4">
        <f>IFERROR(Table1[[#This Row],[Operating Profit]]/Table1[[#This Row],[Units Sold]],0)</f>
        <v>15.299999999999999</v>
      </c>
      <c r="S8764" s="4">
        <f>IFERROR((Table1[[#This Row],[Total Sales]]-Table1[[#This Row],[Operating Profit]])/Table1[[#This Row],[Units Sold]],0)</f>
        <v>18.7</v>
      </c>
      <c r="T8764" s="4" t="str">
        <f>IF(Table1[[#This Row],[Profit per unit]]&gt;$V$8,"Premium","Mass")</f>
        <v>Mass</v>
      </c>
      <c r="U8764" s="4"/>
    </row>
    <row r="8765" spans="2:21" ht="14.25" customHeight="1" x14ac:dyDescent="0.3">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c r="O8765" s="4" t="str">
        <f>TEXT(Table1[[#This Row],[Invoice Date]],"mmm")</f>
        <v>Oct</v>
      </c>
      <c r="P8765" s="4">
        <f>YEAR(Table1[[#This Row],[Invoice Date]])</f>
        <v>2021</v>
      </c>
      <c r="Q8765" s="4">
        <f>IFERROR(Table1[[#This Row],[Total Sales]]/Table1[[#This Row],[Units Sold]],4)</f>
        <v>33</v>
      </c>
      <c r="R8765" s="4">
        <f>IFERROR(Table1[[#This Row],[Operating Profit]]/Table1[[#This Row],[Units Sold]],0)</f>
        <v>14.849999999999998</v>
      </c>
      <c r="S8765" s="4">
        <f>IFERROR((Table1[[#This Row],[Total Sales]]-Table1[[#This Row],[Operating Profit]])/Table1[[#This Row],[Units Sold]],0)</f>
        <v>18.150000000000002</v>
      </c>
      <c r="T8765" s="4" t="str">
        <f>IF(Table1[[#This Row],[Profit per unit]]&gt;$V$8,"Premium","Mass")</f>
        <v>Mass</v>
      </c>
      <c r="U8765" s="4"/>
    </row>
    <row r="8766" spans="2:21" ht="14.25" customHeight="1" x14ac:dyDescent="0.3">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c r="O8766" s="4" t="str">
        <f>TEXT(Table1[[#This Row],[Invoice Date]],"mmm")</f>
        <v>Oct</v>
      </c>
      <c r="P8766" s="4">
        <f>YEAR(Table1[[#This Row],[Invoice Date]])</f>
        <v>2021</v>
      </c>
      <c r="Q8766" s="4">
        <f>IFERROR(Table1[[#This Row],[Total Sales]]/Table1[[#This Row],[Units Sold]],4)</f>
        <v>31</v>
      </c>
      <c r="R8766" s="4">
        <f>IFERROR(Table1[[#This Row],[Operating Profit]]/Table1[[#This Row],[Units Sold]],0)</f>
        <v>13.329999999999997</v>
      </c>
      <c r="S8766" s="4">
        <f>IFERROR((Table1[[#This Row],[Total Sales]]-Table1[[#This Row],[Operating Profit]])/Table1[[#This Row],[Units Sold]],0)</f>
        <v>17.670000000000005</v>
      </c>
      <c r="T8766" s="4" t="str">
        <f>IF(Table1[[#This Row],[Profit per unit]]&gt;$V$8,"Premium","Mass")</f>
        <v>Mass</v>
      </c>
      <c r="U8766" s="4"/>
    </row>
    <row r="8767" spans="2:21" ht="14.25" customHeight="1" x14ac:dyDescent="0.3">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c r="O8767" s="4" t="str">
        <f>TEXT(Table1[[#This Row],[Invoice Date]],"mmm")</f>
        <v>Oct</v>
      </c>
      <c r="P8767" s="4">
        <f>YEAR(Table1[[#This Row],[Invoice Date]])</f>
        <v>2021</v>
      </c>
      <c r="Q8767" s="4">
        <f>IFERROR(Table1[[#This Row],[Total Sales]]/Table1[[#This Row],[Units Sold]],4)</f>
        <v>39</v>
      </c>
      <c r="R8767" s="4">
        <f>IFERROR(Table1[[#This Row],[Operating Profit]]/Table1[[#This Row],[Units Sold]],0)</f>
        <v>18.72</v>
      </c>
      <c r="S8767" s="4">
        <f>IFERROR((Table1[[#This Row],[Total Sales]]-Table1[[#This Row],[Operating Profit]])/Table1[[#This Row],[Units Sold]],0)</f>
        <v>20.28</v>
      </c>
      <c r="T8767" s="4" t="str">
        <f>IF(Table1[[#This Row],[Profit per unit]]&gt;$V$8,"Premium","Mass")</f>
        <v>Mass</v>
      </c>
      <c r="U8767" s="4"/>
    </row>
    <row r="8768" spans="2:21" ht="14.25" customHeight="1" x14ac:dyDescent="0.3">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c r="O8768" s="4" t="str">
        <f>TEXT(Table1[[#This Row],[Invoice Date]],"mmm")</f>
        <v>Oct</v>
      </c>
      <c r="P8768" s="4">
        <f>YEAR(Table1[[#This Row],[Invoice Date]])</f>
        <v>2021</v>
      </c>
      <c r="Q8768" s="4">
        <f>IFERROR(Table1[[#This Row],[Total Sales]]/Table1[[#This Row],[Units Sold]],4)</f>
        <v>44</v>
      </c>
      <c r="R8768" s="4">
        <f>IFERROR(Table1[[#This Row],[Operating Profit]]/Table1[[#This Row],[Units Sold]],0)</f>
        <v>17.600000000000001</v>
      </c>
      <c r="S8768" s="4">
        <f>IFERROR((Table1[[#This Row],[Total Sales]]-Table1[[#This Row],[Operating Profit]])/Table1[[#This Row],[Units Sold]],0)</f>
        <v>26.4</v>
      </c>
      <c r="T8768" s="4" t="str">
        <f>IF(Table1[[#This Row],[Profit per unit]]&gt;$V$8,"Premium","Mass")</f>
        <v>Mass</v>
      </c>
      <c r="U8768" s="4"/>
    </row>
    <row r="8769" spans="2:21" ht="14.25" customHeight="1" x14ac:dyDescent="0.3">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c r="O8769" s="4" t="str">
        <f>TEXT(Table1[[#This Row],[Invoice Date]],"mmm")</f>
        <v>Nov</v>
      </c>
      <c r="P8769" s="4">
        <f>YEAR(Table1[[#This Row],[Invoice Date]])</f>
        <v>2021</v>
      </c>
      <c r="Q8769" s="4">
        <f>IFERROR(Table1[[#This Row],[Total Sales]]/Table1[[#This Row],[Units Sold]],4)</f>
        <v>28</v>
      </c>
      <c r="R8769" s="4">
        <f>IFERROR(Table1[[#This Row],[Operating Profit]]/Table1[[#This Row],[Units Sold]],0)</f>
        <v>13.16</v>
      </c>
      <c r="S8769" s="4">
        <f>IFERROR((Table1[[#This Row],[Total Sales]]-Table1[[#This Row],[Operating Profit]])/Table1[[#This Row],[Units Sold]],0)</f>
        <v>14.84</v>
      </c>
      <c r="T8769" s="4" t="str">
        <f>IF(Table1[[#This Row],[Profit per unit]]&gt;$V$8,"Premium","Mass")</f>
        <v>Mass</v>
      </c>
      <c r="U8769" s="4"/>
    </row>
    <row r="8770" spans="2:21" ht="14.25" customHeight="1" x14ac:dyDescent="0.3">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c r="O8770" s="4" t="str">
        <f>TEXT(Table1[[#This Row],[Invoice Date]],"mmm")</f>
        <v>Nov</v>
      </c>
      <c r="P8770" s="4">
        <f>YEAR(Table1[[#This Row],[Invoice Date]])</f>
        <v>2021</v>
      </c>
      <c r="Q8770" s="4">
        <f>IFERROR(Table1[[#This Row],[Total Sales]]/Table1[[#This Row],[Units Sold]],4)</f>
        <v>35</v>
      </c>
      <c r="R8770" s="4">
        <f>IFERROR(Table1[[#This Row],[Operating Profit]]/Table1[[#This Row],[Units Sold]],0)</f>
        <v>16.45</v>
      </c>
      <c r="S8770" s="4">
        <f>IFERROR((Table1[[#This Row],[Total Sales]]-Table1[[#This Row],[Operating Profit]])/Table1[[#This Row],[Units Sold]],0)</f>
        <v>18.550000000000004</v>
      </c>
      <c r="T8770" s="4" t="str">
        <f>IF(Table1[[#This Row],[Profit per unit]]&gt;$V$8,"Premium","Mass")</f>
        <v>Mass</v>
      </c>
      <c r="U8770" s="4"/>
    </row>
    <row r="8771" spans="2:21" ht="14.25" customHeight="1" x14ac:dyDescent="0.3">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c r="O8771" s="4" t="str">
        <f>TEXT(Table1[[#This Row],[Invoice Date]],"mmm")</f>
        <v>Nov</v>
      </c>
      <c r="P8771" s="4">
        <f>YEAR(Table1[[#This Row],[Invoice Date]])</f>
        <v>2021</v>
      </c>
      <c r="Q8771" s="4">
        <f>IFERROR(Table1[[#This Row],[Total Sales]]/Table1[[#This Row],[Units Sold]],4)</f>
        <v>30</v>
      </c>
      <c r="R8771" s="4">
        <f>IFERROR(Table1[[#This Row],[Operating Profit]]/Table1[[#This Row],[Units Sold]],0)</f>
        <v>13.799999999999997</v>
      </c>
      <c r="S8771" s="4">
        <f>IFERROR((Table1[[#This Row],[Total Sales]]-Table1[[#This Row],[Operating Profit]])/Table1[[#This Row],[Units Sold]],0)</f>
        <v>16.200000000000003</v>
      </c>
      <c r="T8771" s="4" t="str">
        <f>IF(Table1[[#This Row],[Profit per unit]]&gt;$V$8,"Premium","Mass")</f>
        <v>Mass</v>
      </c>
      <c r="U8771" s="4"/>
    </row>
    <row r="8772" spans="2:21" ht="14.25" customHeight="1" x14ac:dyDescent="0.3">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c r="O8772" s="4" t="str">
        <f>TEXT(Table1[[#This Row],[Invoice Date]],"mmm")</f>
        <v>Nov</v>
      </c>
      <c r="P8772" s="4">
        <f>YEAR(Table1[[#This Row],[Invoice Date]])</f>
        <v>2021</v>
      </c>
      <c r="Q8772" s="4">
        <f>IFERROR(Table1[[#This Row],[Total Sales]]/Table1[[#This Row],[Units Sold]],4)</f>
        <v>40</v>
      </c>
      <c r="R8772" s="4">
        <f>IFERROR(Table1[[#This Row],[Operating Profit]]/Table1[[#This Row],[Units Sold]],0)</f>
        <v>18.399999999999999</v>
      </c>
      <c r="S8772" s="4">
        <f>IFERROR((Table1[[#This Row],[Total Sales]]-Table1[[#This Row],[Operating Profit]])/Table1[[#This Row],[Units Sold]],0)</f>
        <v>21.6</v>
      </c>
      <c r="T8772" s="4" t="str">
        <f>IF(Table1[[#This Row],[Profit per unit]]&gt;$V$8,"Premium","Mass")</f>
        <v>Mass</v>
      </c>
      <c r="U8772" s="4"/>
    </row>
    <row r="8773" spans="2:21" ht="14.25" customHeight="1" x14ac:dyDescent="0.3">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c r="O8773" s="4" t="str">
        <f>TEXT(Table1[[#This Row],[Invoice Date]],"mmm")</f>
        <v>Nov</v>
      </c>
      <c r="P8773" s="4">
        <f>YEAR(Table1[[#This Row],[Invoice Date]])</f>
        <v>2021</v>
      </c>
      <c r="Q8773" s="4">
        <f>IFERROR(Table1[[#This Row],[Total Sales]]/Table1[[#This Row],[Units Sold]],4)</f>
        <v>53</v>
      </c>
      <c r="R8773" s="4">
        <f>IFERROR(Table1[[#This Row],[Operating Profit]]/Table1[[#This Row],[Units Sold]],0)</f>
        <v>24.910000000000004</v>
      </c>
      <c r="S8773" s="4">
        <f>IFERROR((Table1[[#This Row],[Total Sales]]-Table1[[#This Row],[Operating Profit]])/Table1[[#This Row],[Units Sold]],0)</f>
        <v>28.089999999999996</v>
      </c>
      <c r="T8773" s="4" t="str">
        <f>IF(Table1[[#This Row],[Profit per unit]]&gt;$V$8,"Premium","Mass")</f>
        <v>Mass</v>
      </c>
      <c r="U8773" s="4"/>
    </row>
    <row r="8774" spans="2:21" ht="14.25" customHeight="1" x14ac:dyDescent="0.3">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c r="O8774" s="4" t="str">
        <f>TEXT(Table1[[#This Row],[Invoice Date]],"mmm")</f>
        <v>Nov</v>
      </c>
      <c r="P8774" s="4">
        <f>YEAR(Table1[[#This Row],[Invoice Date]])</f>
        <v>2021</v>
      </c>
      <c r="Q8774" s="4">
        <f>IFERROR(Table1[[#This Row],[Total Sales]]/Table1[[#This Row],[Units Sold]],4)</f>
        <v>64</v>
      </c>
      <c r="R8774" s="4">
        <f>IFERROR(Table1[[#This Row],[Operating Profit]]/Table1[[#This Row],[Units Sold]],0)</f>
        <v>26.24</v>
      </c>
      <c r="S8774" s="4">
        <f>IFERROR((Table1[[#This Row],[Total Sales]]-Table1[[#This Row],[Operating Profit]])/Table1[[#This Row],[Units Sold]],0)</f>
        <v>37.76</v>
      </c>
      <c r="T8774" s="4" t="str">
        <f>IF(Table1[[#This Row],[Profit per unit]]&gt;$V$8,"Premium","Mass")</f>
        <v>Mass</v>
      </c>
      <c r="U8774" s="4"/>
    </row>
    <row r="8775" spans="2:21" ht="14.25" customHeight="1" x14ac:dyDescent="0.3">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c r="O8775" s="4" t="str">
        <f>TEXT(Table1[[#This Row],[Invoice Date]],"mmm")</f>
        <v>Dec</v>
      </c>
      <c r="P8775" s="4">
        <f>YEAR(Table1[[#This Row],[Invoice Date]])</f>
        <v>2021</v>
      </c>
      <c r="Q8775" s="4">
        <f>IFERROR(Table1[[#This Row],[Total Sales]]/Table1[[#This Row],[Units Sold]],4)</f>
        <v>46</v>
      </c>
      <c r="R8775" s="4">
        <f>IFERROR(Table1[[#This Row],[Operating Profit]]/Table1[[#This Row],[Units Sold]],0)</f>
        <v>21.159999999999997</v>
      </c>
      <c r="S8775" s="4">
        <f>IFERROR((Table1[[#This Row],[Total Sales]]-Table1[[#This Row],[Operating Profit]])/Table1[[#This Row],[Units Sold]],0)</f>
        <v>24.840000000000003</v>
      </c>
      <c r="T8775" s="4" t="str">
        <f>IF(Table1[[#This Row],[Profit per unit]]&gt;$V$8,"Premium","Mass")</f>
        <v>Mass</v>
      </c>
      <c r="U8775" s="4"/>
    </row>
    <row r="8776" spans="2:21" ht="14.25" customHeight="1" x14ac:dyDescent="0.3">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c r="O8776" s="4" t="str">
        <f>TEXT(Table1[[#This Row],[Invoice Date]],"mmm")</f>
        <v>Dec</v>
      </c>
      <c r="P8776" s="4">
        <f>YEAR(Table1[[#This Row],[Invoice Date]])</f>
        <v>2021</v>
      </c>
      <c r="Q8776" s="4">
        <f>IFERROR(Table1[[#This Row],[Total Sales]]/Table1[[#This Row],[Units Sold]],4)</f>
        <v>52</v>
      </c>
      <c r="R8776" s="4">
        <f>IFERROR(Table1[[#This Row],[Operating Profit]]/Table1[[#This Row],[Units Sold]],0)</f>
        <v>22.879999999999995</v>
      </c>
      <c r="S8776" s="4">
        <f>IFERROR((Table1[[#This Row],[Total Sales]]-Table1[[#This Row],[Operating Profit]])/Table1[[#This Row],[Units Sold]],0)</f>
        <v>29.120000000000005</v>
      </c>
      <c r="T8776" s="4" t="str">
        <f>IF(Table1[[#This Row],[Profit per unit]]&gt;$V$8,"Premium","Mass")</f>
        <v>Mass</v>
      </c>
      <c r="U8776" s="4"/>
    </row>
    <row r="8777" spans="2:21" ht="14.25" customHeight="1" x14ac:dyDescent="0.3">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c r="O8777" s="4" t="str">
        <f>TEXT(Table1[[#This Row],[Invoice Date]],"mmm")</f>
        <v>Dec</v>
      </c>
      <c r="P8777" s="4">
        <f>YEAR(Table1[[#This Row],[Invoice Date]])</f>
        <v>2021</v>
      </c>
      <c r="Q8777" s="4">
        <f>IFERROR(Table1[[#This Row],[Total Sales]]/Table1[[#This Row],[Units Sold]],4)</f>
        <v>53</v>
      </c>
      <c r="R8777" s="4">
        <f>IFERROR(Table1[[#This Row],[Operating Profit]]/Table1[[#This Row],[Units Sold]],0)</f>
        <v>22.789999999999996</v>
      </c>
      <c r="S8777" s="4">
        <f>IFERROR((Table1[[#This Row],[Total Sales]]-Table1[[#This Row],[Operating Profit]])/Table1[[#This Row],[Units Sold]],0)</f>
        <v>30.210000000000004</v>
      </c>
      <c r="T8777" s="4" t="str">
        <f>IF(Table1[[#This Row],[Profit per unit]]&gt;$V$8,"Premium","Mass")</f>
        <v>Mass</v>
      </c>
      <c r="U8777" s="4"/>
    </row>
    <row r="8778" spans="2:21" ht="14.25" customHeight="1" x14ac:dyDescent="0.3">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c r="O8778" s="4" t="str">
        <f>TEXT(Table1[[#This Row],[Invoice Date]],"mmm")</f>
        <v>Dec</v>
      </c>
      <c r="P8778" s="4">
        <f>YEAR(Table1[[#This Row],[Invoice Date]])</f>
        <v>2021</v>
      </c>
      <c r="Q8778" s="4">
        <f>IFERROR(Table1[[#This Row],[Total Sales]]/Table1[[#This Row],[Units Sold]],4)</f>
        <v>53</v>
      </c>
      <c r="R8778" s="4">
        <f>IFERROR(Table1[[#This Row],[Operating Profit]]/Table1[[#This Row],[Units Sold]],0)</f>
        <v>24.909999999999997</v>
      </c>
      <c r="S8778" s="4">
        <f>IFERROR((Table1[[#This Row],[Total Sales]]-Table1[[#This Row],[Operating Profit]])/Table1[[#This Row],[Units Sold]],0)</f>
        <v>28.090000000000003</v>
      </c>
      <c r="T8778" s="4" t="str">
        <f>IF(Table1[[#This Row],[Profit per unit]]&gt;$V$8,"Premium","Mass")</f>
        <v>Mass</v>
      </c>
      <c r="U8778" s="4"/>
    </row>
    <row r="8779" spans="2:21" ht="14.25" customHeight="1" x14ac:dyDescent="0.3">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c r="O8779" s="4" t="str">
        <f>TEXT(Table1[[#This Row],[Invoice Date]],"mmm")</f>
        <v>Dec</v>
      </c>
      <c r="P8779" s="4">
        <f>YEAR(Table1[[#This Row],[Invoice Date]])</f>
        <v>2021</v>
      </c>
      <c r="Q8779" s="4">
        <f>IFERROR(Table1[[#This Row],[Total Sales]]/Table1[[#This Row],[Units Sold]],4)</f>
        <v>55</v>
      </c>
      <c r="R8779" s="4">
        <f>IFERROR(Table1[[#This Row],[Operating Profit]]/Table1[[#This Row],[Units Sold]],0)</f>
        <v>26.4</v>
      </c>
      <c r="S8779" s="4">
        <f>IFERROR((Table1[[#This Row],[Total Sales]]-Table1[[#This Row],[Operating Profit]])/Table1[[#This Row],[Units Sold]],0)</f>
        <v>28.6</v>
      </c>
      <c r="T8779" s="4" t="str">
        <f>IF(Table1[[#This Row],[Profit per unit]]&gt;$V$8,"Premium","Mass")</f>
        <v>Mass</v>
      </c>
      <c r="U8779" s="4"/>
    </row>
    <row r="8780" spans="2:21" ht="14.25" customHeight="1" x14ac:dyDescent="0.3">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c r="O8780" s="4" t="str">
        <f>TEXT(Table1[[#This Row],[Invoice Date]],"mmm")</f>
        <v>Dec</v>
      </c>
      <c r="P8780" s="4">
        <f>YEAR(Table1[[#This Row],[Invoice Date]])</f>
        <v>2021</v>
      </c>
      <c r="Q8780" s="4">
        <f>IFERROR(Table1[[#This Row],[Total Sales]]/Table1[[#This Row],[Units Sold]],4)</f>
        <v>59</v>
      </c>
      <c r="R8780" s="4">
        <f>IFERROR(Table1[[#This Row],[Operating Profit]]/Table1[[#This Row],[Units Sold]],0)</f>
        <v>23.599999999999998</v>
      </c>
      <c r="S8780" s="4">
        <f>IFERROR((Table1[[#This Row],[Total Sales]]-Table1[[#This Row],[Operating Profit]])/Table1[[#This Row],[Units Sold]],0)</f>
        <v>35.4</v>
      </c>
      <c r="T8780" s="4" t="str">
        <f>IF(Table1[[#This Row],[Profit per unit]]&gt;$V$8,"Premium","Mass")</f>
        <v>Mass</v>
      </c>
      <c r="U8780" s="4"/>
    </row>
    <row r="8781" spans="2:21" ht="14.25" customHeight="1" x14ac:dyDescent="0.3">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c r="O8781" s="4" t="str">
        <f>TEXT(Table1[[#This Row],[Invoice Date]],"mmm")</f>
        <v>Jan</v>
      </c>
      <c r="P8781" s="4">
        <f>YEAR(Table1[[#This Row],[Invoice Date]])</f>
        <v>2021</v>
      </c>
      <c r="Q8781" s="4">
        <f>IFERROR(Table1[[#This Row],[Total Sales]]/Table1[[#This Row],[Units Sold]],4)</f>
        <v>14</v>
      </c>
      <c r="R8781" s="4">
        <f>IFERROR(Table1[[#This Row],[Operating Profit]]/Table1[[#This Row],[Units Sold]],0)</f>
        <v>4.7599999999999989</v>
      </c>
      <c r="S8781" s="4">
        <f>IFERROR((Table1[[#This Row],[Total Sales]]-Table1[[#This Row],[Operating Profit]])/Table1[[#This Row],[Units Sold]],0)</f>
        <v>9.240000000000002</v>
      </c>
      <c r="T8781" s="4" t="str">
        <f>IF(Table1[[#This Row],[Profit per unit]]&gt;$V$8,"Premium","Mass")</f>
        <v>Mass</v>
      </c>
      <c r="U8781" s="4"/>
    </row>
    <row r="8782" spans="2:21" ht="14.25" customHeight="1" x14ac:dyDescent="0.3">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c r="O8782" s="4" t="str">
        <f>TEXT(Table1[[#This Row],[Invoice Date]],"mmm")</f>
        <v>Jan</v>
      </c>
      <c r="P8782" s="4">
        <f>YEAR(Table1[[#This Row],[Invoice Date]])</f>
        <v>2021</v>
      </c>
      <c r="Q8782" s="4">
        <f>IFERROR(Table1[[#This Row],[Total Sales]]/Table1[[#This Row],[Units Sold]],4)</f>
        <v>20</v>
      </c>
      <c r="R8782" s="4">
        <f>IFERROR(Table1[[#This Row],[Operating Profit]]/Table1[[#This Row],[Units Sold]],0)</f>
        <v>7.2</v>
      </c>
      <c r="S8782" s="4">
        <f>IFERROR((Table1[[#This Row],[Total Sales]]-Table1[[#This Row],[Operating Profit]])/Table1[[#This Row],[Units Sold]],0)</f>
        <v>12.799999999999999</v>
      </c>
      <c r="T8782" s="4" t="str">
        <f>IF(Table1[[#This Row],[Profit per unit]]&gt;$V$8,"Premium","Mass")</f>
        <v>Mass</v>
      </c>
      <c r="U8782" s="4"/>
    </row>
    <row r="8783" spans="2:21" ht="14.25" customHeight="1" x14ac:dyDescent="0.3">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c r="O8783" s="4" t="str">
        <f>TEXT(Table1[[#This Row],[Invoice Date]],"mmm")</f>
        <v>Jan</v>
      </c>
      <c r="P8783" s="4">
        <f>YEAR(Table1[[#This Row],[Invoice Date]])</f>
        <v>2021</v>
      </c>
      <c r="Q8783" s="4">
        <f>IFERROR(Table1[[#This Row],[Total Sales]]/Table1[[#This Row],[Units Sold]],4)</f>
        <v>21</v>
      </c>
      <c r="R8783" s="4">
        <f>IFERROR(Table1[[#This Row],[Operating Profit]]/Table1[[#This Row],[Units Sold]],0)</f>
        <v>7.7700000000000005</v>
      </c>
      <c r="S8783" s="4">
        <f>IFERROR((Table1[[#This Row],[Total Sales]]-Table1[[#This Row],[Operating Profit]])/Table1[[#This Row],[Units Sold]],0)</f>
        <v>13.230000000000002</v>
      </c>
      <c r="T8783" s="4" t="str">
        <f>IF(Table1[[#This Row],[Profit per unit]]&gt;$V$8,"Premium","Mass")</f>
        <v>Mass</v>
      </c>
      <c r="U8783" s="4"/>
    </row>
    <row r="8784" spans="2:21" ht="14.25" customHeight="1" x14ac:dyDescent="0.3">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c r="O8784" s="4" t="str">
        <f>TEXT(Table1[[#This Row],[Invoice Date]],"mmm")</f>
        <v>Jan</v>
      </c>
      <c r="P8784" s="4">
        <f>YEAR(Table1[[#This Row],[Invoice Date]])</f>
        <v>2021</v>
      </c>
      <c r="Q8784" s="4">
        <f>IFERROR(Table1[[#This Row],[Total Sales]]/Table1[[#This Row],[Units Sold]],4)</f>
        <v>26</v>
      </c>
      <c r="R8784" s="4">
        <f>IFERROR(Table1[[#This Row],[Operating Profit]]/Table1[[#This Row],[Units Sold]],0)</f>
        <v>10.920000000000002</v>
      </c>
      <c r="S8784" s="4">
        <f>IFERROR((Table1[[#This Row],[Total Sales]]-Table1[[#This Row],[Operating Profit]])/Table1[[#This Row],[Units Sold]],0)</f>
        <v>15.079999999999998</v>
      </c>
      <c r="T8784" s="4" t="str">
        <f>IF(Table1[[#This Row],[Profit per unit]]&gt;$V$8,"Premium","Mass")</f>
        <v>Mass</v>
      </c>
      <c r="U8784" s="4"/>
    </row>
    <row r="8785" spans="2:21" ht="14.25" customHeight="1" x14ac:dyDescent="0.3">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c r="O8785" s="4" t="str">
        <f>TEXT(Table1[[#This Row],[Invoice Date]],"mmm")</f>
        <v>Jan</v>
      </c>
      <c r="P8785" s="4">
        <f>YEAR(Table1[[#This Row],[Invoice Date]])</f>
        <v>2021</v>
      </c>
      <c r="Q8785" s="4">
        <f>IFERROR(Table1[[#This Row],[Total Sales]]/Table1[[#This Row],[Units Sold]],4)</f>
        <v>28</v>
      </c>
      <c r="R8785" s="4">
        <f>IFERROR(Table1[[#This Row],[Operating Profit]]/Table1[[#This Row],[Units Sold]],0)</f>
        <v>7.8400000000000007</v>
      </c>
      <c r="S8785" s="4">
        <f>IFERROR((Table1[[#This Row],[Total Sales]]-Table1[[#This Row],[Operating Profit]])/Table1[[#This Row],[Units Sold]],0)</f>
        <v>20.159999999999997</v>
      </c>
      <c r="T8785" s="4" t="str">
        <f>IF(Table1[[#This Row],[Profit per unit]]&gt;$V$8,"Premium","Mass")</f>
        <v>Mass</v>
      </c>
      <c r="U8785" s="4"/>
    </row>
    <row r="8786" spans="2:21" ht="14.25" customHeight="1" x14ac:dyDescent="0.3">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c r="O8786" s="4" t="str">
        <f>TEXT(Table1[[#This Row],[Invoice Date]],"mmm")</f>
        <v>Jan</v>
      </c>
      <c r="P8786" s="4">
        <f>YEAR(Table1[[#This Row],[Invoice Date]])</f>
        <v>2021</v>
      </c>
      <c r="Q8786" s="4">
        <f>IFERROR(Table1[[#This Row],[Total Sales]]/Table1[[#This Row],[Units Sold]],4)</f>
        <v>23</v>
      </c>
      <c r="R8786" s="4">
        <f>IFERROR(Table1[[#This Row],[Operating Profit]]/Table1[[#This Row],[Units Sold]],0)</f>
        <v>11.5</v>
      </c>
      <c r="S8786" s="4">
        <f>IFERROR((Table1[[#This Row],[Total Sales]]-Table1[[#This Row],[Operating Profit]])/Table1[[#This Row],[Units Sold]],0)</f>
        <v>11.5</v>
      </c>
      <c r="T8786" s="4" t="str">
        <f>IF(Table1[[#This Row],[Profit per unit]]&gt;$V$8,"Premium","Mass")</f>
        <v>Mass</v>
      </c>
      <c r="U8786" s="4"/>
    </row>
    <row r="8787" spans="2:21" ht="14.25" customHeight="1" x14ac:dyDescent="0.3">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c r="O8787" s="4" t="str">
        <f>TEXT(Table1[[#This Row],[Invoice Date]],"mmm")</f>
        <v>Feb</v>
      </c>
      <c r="P8787" s="4">
        <f>YEAR(Table1[[#This Row],[Invoice Date]])</f>
        <v>2021</v>
      </c>
      <c r="Q8787" s="4">
        <f>IFERROR(Table1[[#This Row],[Total Sales]]/Table1[[#This Row],[Units Sold]],4)</f>
        <v>18</v>
      </c>
      <c r="R8787" s="4">
        <f>IFERROR(Table1[[#This Row],[Operating Profit]]/Table1[[#This Row],[Units Sold]],0)</f>
        <v>5.76</v>
      </c>
      <c r="S8787" s="4">
        <f>IFERROR((Table1[[#This Row],[Total Sales]]-Table1[[#This Row],[Operating Profit]])/Table1[[#This Row],[Units Sold]],0)</f>
        <v>12.24</v>
      </c>
      <c r="T8787" s="4" t="str">
        <f>IF(Table1[[#This Row],[Profit per unit]]&gt;$V$8,"Premium","Mass")</f>
        <v>Mass</v>
      </c>
      <c r="U8787" s="4"/>
    </row>
    <row r="8788" spans="2:21" ht="14.25" customHeight="1" x14ac:dyDescent="0.3">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c r="O8788" s="4" t="str">
        <f>TEXT(Table1[[#This Row],[Invoice Date]],"mmm")</f>
        <v>Feb</v>
      </c>
      <c r="P8788" s="4">
        <f>YEAR(Table1[[#This Row],[Invoice Date]])</f>
        <v>2021</v>
      </c>
      <c r="Q8788" s="4">
        <f>IFERROR(Table1[[#This Row],[Total Sales]]/Table1[[#This Row],[Units Sold]],4)</f>
        <v>28</v>
      </c>
      <c r="R8788" s="4">
        <f>IFERROR(Table1[[#This Row],[Operating Profit]]/Table1[[#This Row],[Units Sold]],0)</f>
        <v>9.2399999999999984</v>
      </c>
      <c r="S8788" s="4">
        <f>IFERROR((Table1[[#This Row],[Total Sales]]-Table1[[#This Row],[Operating Profit]])/Table1[[#This Row],[Units Sold]],0)</f>
        <v>18.760000000000002</v>
      </c>
      <c r="T8788" s="4" t="str">
        <f>IF(Table1[[#This Row],[Profit per unit]]&gt;$V$8,"Premium","Mass")</f>
        <v>Mass</v>
      </c>
      <c r="U8788" s="4"/>
    </row>
    <row r="8789" spans="2:21" ht="14.25" customHeight="1" x14ac:dyDescent="0.3">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c r="O8789" s="4" t="str">
        <f>TEXT(Table1[[#This Row],[Invoice Date]],"mmm")</f>
        <v>Feb</v>
      </c>
      <c r="P8789" s="4">
        <f>YEAR(Table1[[#This Row],[Invoice Date]])</f>
        <v>2021</v>
      </c>
      <c r="Q8789" s="4">
        <f>IFERROR(Table1[[#This Row],[Total Sales]]/Table1[[#This Row],[Units Sold]],4)</f>
        <v>28</v>
      </c>
      <c r="R8789" s="4">
        <f>IFERROR(Table1[[#This Row],[Operating Profit]]/Table1[[#This Row],[Units Sold]],0)</f>
        <v>9.7999999999999989</v>
      </c>
      <c r="S8789" s="4">
        <f>IFERROR((Table1[[#This Row],[Total Sales]]-Table1[[#This Row],[Operating Profit]])/Table1[[#This Row],[Units Sold]],0)</f>
        <v>18.200000000000003</v>
      </c>
      <c r="T8789" s="4" t="str">
        <f>IF(Table1[[#This Row],[Profit per unit]]&gt;$V$8,"Premium","Mass")</f>
        <v>Mass</v>
      </c>
      <c r="U8789" s="4"/>
    </row>
    <row r="8790" spans="2:21" ht="14.25" customHeight="1" x14ac:dyDescent="0.3">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c r="O8790" s="4" t="str">
        <f>TEXT(Table1[[#This Row],[Invoice Date]],"mmm")</f>
        <v>Feb</v>
      </c>
      <c r="P8790" s="4">
        <f>YEAR(Table1[[#This Row],[Invoice Date]])</f>
        <v>2021</v>
      </c>
      <c r="Q8790" s="4">
        <f>IFERROR(Table1[[#This Row],[Total Sales]]/Table1[[#This Row],[Units Sold]],4)</f>
        <v>27</v>
      </c>
      <c r="R8790" s="4">
        <f>IFERROR(Table1[[#This Row],[Operating Profit]]/Table1[[#This Row],[Units Sold]],0)</f>
        <v>11.34</v>
      </c>
      <c r="S8790" s="4">
        <f>IFERROR((Table1[[#This Row],[Total Sales]]-Table1[[#This Row],[Operating Profit]])/Table1[[#This Row],[Units Sold]],0)</f>
        <v>15.66</v>
      </c>
      <c r="T8790" s="4" t="str">
        <f>IF(Table1[[#This Row],[Profit per unit]]&gt;$V$8,"Premium","Mass")</f>
        <v>Mass</v>
      </c>
      <c r="U8790" s="4"/>
    </row>
    <row r="8791" spans="2:21" ht="14.25" customHeight="1" x14ac:dyDescent="0.3">
      <c r="B8791" s="4" t="s">
        <v>14</v>
      </c>
      <c r="C8791" s="4">
        <v>1197831</v>
      </c>
      <c r="D8791" s="5">
        <v>44231</v>
      </c>
      <c r="E8791" s="4" t="s">
        <v>31</v>
      </c>
      <c r="F8791" s="4" t="s">
        <v>84</v>
      </c>
      <c r="G8791" s="4" t="s">
        <v>85</v>
      </c>
      <c r="H8791" s="6" t="s">
        <v>22</v>
      </c>
      <c r="I8791" s="7">
        <v>31</v>
      </c>
      <c r="J8791" s="8">
        <v>88</v>
      </c>
      <c r="K8791" s="9">
        <v>2728</v>
      </c>
      <c r="L8791" s="9">
        <v>818.4</v>
      </c>
      <c r="M8791" s="10">
        <v>0.3</v>
      </c>
      <c r="N8791" s="4" t="s">
        <v>24</v>
      </c>
      <c r="O8791" s="4" t="str">
        <f>TEXT(Table1[[#This Row],[Invoice Date]],"mmm")</f>
        <v>Feb</v>
      </c>
      <c r="P8791" s="4">
        <f>YEAR(Table1[[#This Row],[Invoice Date]])</f>
        <v>2021</v>
      </c>
      <c r="Q8791" s="4">
        <f>IFERROR(Table1[[#This Row],[Total Sales]]/Table1[[#This Row],[Units Sold]],4)</f>
        <v>31</v>
      </c>
      <c r="R8791" s="4">
        <f>IFERROR(Table1[[#This Row],[Operating Profit]]/Table1[[#This Row],[Units Sold]],0)</f>
        <v>9.2999999999999989</v>
      </c>
      <c r="S8791" s="4">
        <f>IFERROR((Table1[[#This Row],[Total Sales]]-Table1[[#This Row],[Operating Profit]])/Table1[[#This Row],[Units Sold]],0)</f>
        <v>21.7</v>
      </c>
      <c r="T8791" s="4" t="str">
        <f>IF(Table1[[#This Row],[Profit per unit]]&gt;$V$8,"Premium","Mass")</f>
        <v>Mass</v>
      </c>
      <c r="U8791" s="4"/>
    </row>
    <row r="8792" spans="2:21" ht="14.25" customHeight="1" x14ac:dyDescent="0.3">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c r="O8792" s="4" t="str">
        <f>TEXT(Table1[[#This Row],[Invoice Date]],"mmm")</f>
        <v>Feb</v>
      </c>
      <c r="P8792" s="4">
        <f>YEAR(Table1[[#This Row],[Invoice Date]])</f>
        <v>2021</v>
      </c>
      <c r="Q8792" s="4">
        <f>IFERROR(Table1[[#This Row],[Total Sales]]/Table1[[#This Row],[Units Sold]],4)</f>
        <v>26</v>
      </c>
      <c r="R8792" s="4">
        <f>IFERROR(Table1[[#This Row],[Operating Profit]]/Table1[[#This Row],[Units Sold]],0)</f>
        <v>13.52</v>
      </c>
      <c r="S8792" s="4">
        <f>IFERROR((Table1[[#This Row],[Total Sales]]-Table1[[#This Row],[Operating Profit]])/Table1[[#This Row],[Units Sold]],0)</f>
        <v>12.48</v>
      </c>
      <c r="T8792" s="4" t="str">
        <f>IF(Table1[[#This Row],[Profit per unit]]&gt;$V$8,"Premium","Mass")</f>
        <v>Mass</v>
      </c>
      <c r="U8792" s="4"/>
    </row>
    <row r="8793" spans="2:21" ht="14.25" customHeight="1" x14ac:dyDescent="0.3">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c r="O8793" s="4" t="str">
        <f>TEXT(Table1[[#This Row],[Invoice Date]],"mmm")</f>
        <v>Mar</v>
      </c>
      <c r="P8793" s="4">
        <f>YEAR(Table1[[#This Row],[Invoice Date]])</f>
        <v>2021</v>
      </c>
      <c r="Q8793" s="4">
        <f>IFERROR(Table1[[#This Row],[Total Sales]]/Table1[[#This Row],[Units Sold]],4)</f>
        <v>21</v>
      </c>
      <c r="R8793" s="4">
        <f>IFERROR(Table1[[#This Row],[Operating Profit]]/Table1[[#This Row],[Units Sold]],0)</f>
        <v>7.77</v>
      </c>
      <c r="S8793" s="4">
        <f>IFERROR((Table1[[#This Row],[Total Sales]]-Table1[[#This Row],[Operating Profit]])/Table1[[#This Row],[Units Sold]],0)</f>
        <v>13.23</v>
      </c>
      <c r="T8793" s="4" t="str">
        <f>IF(Table1[[#This Row],[Profit per unit]]&gt;$V$8,"Premium","Mass")</f>
        <v>Mass</v>
      </c>
      <c r="U8793" s="4"/>
    </row>
    <row r="8794" spans="2:21" ht="14.25" customHeight="1" x14ac:dyDescent="0.3">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c r="O8794" s="4" t="str">
        <f>TEXT(Table1[[#This Row],[Invoice Date]],"mmm")</f>
        <v>Mar</v>
      </c>
      <c r="P8794" s="4">
        <f>YEAR(Table1[[#This Row],[Invoice Date]])</f>
        <v>2021</v>
      </c>
      <c r="Q8794" s="4">
        <f>IFERROR(Table1[[#This Row],[Total Sales]]/Table1[[#This Row],[Units Sold]],4)</f>
        <v>27</v>
      </c>
      <c r="R8794" s="4">
        <f>IFERROR(Table1[[#This Row],[Operating Profit]]/Table1[[#This Row],[Units Sold]],0)</f>
        <v>10.53</v>
      </c>
      <c r="S8794" s="4">
        <f>IFERROR((Table1[[#This Row],[Total Sales]]-Table1[[#This Row],[Operating Profit]])/Table1[[#This Row],[Units Sold]],0)</f>
        <v>16.470000000000002</v>
      </c>
      <c r="T8794" s="4" t="str">
        <f>IF(Table1[[#This Row],[Profit per unit]]&gt;$V$8,"Premium","Mass")</f>
        <v>Mass</v>
      </c>
      <c r="U8794" s="4"/>
    </row>
    <row r="8795" spans="2:21" ht="14.25" customHeight="1" x14ac:dyDescent="0.3">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c r="O8795" s="4" t="str">
        <f>TEXT(Table1[[#This Row],[Invoice Date]],"mmm")</f>
        <v>Mar</v>
      </c>
      <c r="P8795" s="4">
        <f>YEAR(Table1[[#This Row],[Invoice Date]])</f>
        <v>2021</v>
      </c>
      <c r="Q8795" s="4">
        <f>IFERROR(Table1[[#This Row],[Total Sales]]/Table1[[#This Row],[Units Sold]],4)</f>
        <v>20</v>
      </c>
      <c r="R8795" s="4">
        <f>IFERROR(Table1[[#This Row],[Operating Profit]]/Table1[[#This Row],[Units Sold]],0)</f>
        <v>7.6</v>
      </c>
      <c r="S8795" s="4">
        <f>IFERROR((Table1[[#This Row],[Total Sales]]-Table1[[#This Row],[Operating Profit]])/Table1[[#This Row],[Units Sold]],0)</f>
        <v>12.4</v>
      </c>
      <c r="T8795" s="4" t="str">
        <f>IF(Table1[[#This Row],[Profit per unit]]&gt;$V$8,"Premium","Mass")</f>
        <v>Mass</v>
      </c>
      <c r="U8795" s="4"/>
    </row>
    <row r="8796" spans="2:21" ht="14.25" customHeight="1" x14ac:dyDescent="0.3">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c r="O8796" s="4" t="str">
        <f>TEXT(Table1[[#This Row],[Invoice Date]],"mmm")</f>
        <v>Mar</v>
      </c>
      <c r="P8796" s="4">
        <f>YEAR(Table1[[#This Row],[Invoice Date]])</f>
        <v>2021</v>
      </c>
      <c r="Q8796" s="4">
        <f>IFERROR(Table1[[#This Row],[Total Sales]]/Table1[[#This Row],[Units Sold]],4)</f>
        <v>26</v>
      </c>
      <c r="R8796" s="4">
        <f>IFERROR(Table1[[#This Row],[Operating Profit]]/Table1[[#This Row],[Units Sold]],0)</f>
        <v>12.22</v>
      </c>
      <c r="S8796" s="4">
        <f>IFERROR((Table1[[#This Row],[Total Sales]]-Table1[[#This Row],[Operating Profit]])/Table1[[#This Row],[Units Sold]],0)</f>
        <v>13.78</v>
      </c>
      <c r="T8796" s="4" t="str">
        <f>IF(Table1[[#This Row],[Profit per unit]]&gt;$V$8,"Premium","Mass")</f>
        <v>Mass</v>
      </c>
      <c r="U8796" s="4"/>
    </row>
    <row r="8797" spans="2:21" ht="14.25" customHeight="1" x14ac:dyDescent="0.3">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c r="O8797" s="4" t="str">
        <f>TEXT(Table1[[#This Row],[Invoice Date]],"mmm")</f>
        <v>Mar</v>
      </c>
      <c r="P8797" s="4">
        <f>YEAR(Table1[[#This Row],[Invoice Date]])</f>
        <v>2021</v>
      </c>
      <c r="Q8797" s="4">
        <f>IFERROR(Table1[[#This Row],[Total Sales]]/Table1[[#This Row],[Units Sold]],4)</f>
        <v>32</v>
      </c>
      <c r="R8797" s="4">
        <f>IFERROR(Table1[[#This Row],[Operating Profit]]/Table1[[#This Row],[Units Sold]],0)</f>
        <v>11.2</v>
      </c>
      <c r="S8797" s="4">
        <f>IFERROR((Table1[[#This Row],[Total Sales]]-Table1[[#This Row],[Operating Profit]])/Table1[[#This Row],[Units Sold]],0)</f>
        <v>20.8</v>
      </c>
      <c r="T8797" s="4" t="str">
        <f>IF(Table1[[#This Row],[Profit per unit]]&gt;$V$8,"Premium","Mass")</f>
        <v>Mass</v>
      </c>
      <c r="U8797" s="4"/>
    </row>
    <row r="8798" spans="2:21" ht="14.25" customHeight="1" x14ac:dyDescent="0.3">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c r="O8798" s="4" t="str">
        <f>TEXT(Table1[[#This Row],[Invoice Date]],"mmm")</f>
        <v>Mar</v>
      </c>
      <c r="P8798" s="4">
        <f>YEAR(Table1[[#This Row],[Invoice Date]])</f>
        <v>2021</v>
      </c>
      <c r="Q8798" s="4">
        <f>IFERROR(Table1[[#This Row],[Total Sales]]/Table1[[#This Row],[Units Sold]],4)</f>
        <v>25</v>
      </c>
      <c r="R8798" s="4">
        <f>IFERROR(Table1[[#This Row],[Operating Profit]]/Table1[[#This Row],[Units Sold]],0)</f>
        <v>13.25</v>
      </c>
      <c r="S8798" s="4">
        <f>IFERROR((Table1[[#This Row],[Total Sales]]-Table1[[#This Row],[Operating Profit]])/Table1[[#This Row],[Units Sold]],0)</f>
        <v>11.75</v>
      </c>
      <c r="T8798" s="4" t="str">
        <f>IF(Table1[[#This Row],[Profit per unit]]&gt;$V$8,"Premium","Mass")</f>
        <v>Mass</v>
      </c>
      <c r="U8798" s="4"/>
    </row>
    <row r="8799" spans="2:21" ht="14.25" customHeight="1" x14ac:dyDescent="0.3">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c r="O8799" s="4" t="str">
        <f>TEXT(Table1[[#This Row],[Invoice Date]],"mmm")</f>
        <v>Apr</v>
      </c>
      <c r="P8799" s="4">
        <f>YEAR(Table1[[#This Row],[Invoice Date]])</f>
        <v>2021</v>
      </c>
      <c r="Q8799" s="4">
        <f>IFERROR(Table1[[#This Row],[Total Sales]]/Table1[[#This Row],[Units Sold]],4)</f>
        <v>15</v>
      </c>
      <c r="R8799" s="4">
        <f>IFERROR(Table1[[#This Row],[Operating Profit]]/Table1[[#This Row],[Units Sold]],0)</f>
        <v>6.3</v>
      </c>
      <c r="S8799" s="4">
        <f>IFERROR((Table1[[#This Row],[Total Sales]]-Table1[[#This Row],[Operating Profit]])/Table1[[#This Row],[Units Sold]],0)</f>
        <v>8.6999999999999993</v>
      </c>
      <c r="T8799" s="4" t="str">
        <f>IF(Table1[[#This Row],[Profit per unit]]&gt;$V$8,"Premium","Mass")</f>
        <v>Mass</v>
      </c>
      <c r="U8799" s="4"/>
    </row>
    <row r="8800" spans="2:21" ht="14.25" customHeight="1" x14ac:dyDescent="0.3">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c r="O8800" s="4" t="str">
        <f>TEXT(Table1[[#This Row],[Invoice Date]],"mmm")</f>
        <v>Apr</v>
      </c>
      <c r="P8800" s="4">
        <f>YEAR(Table1[[#This Row],[Invoice Date]])</f>
        <v>2021</v>
      </c>
      <c r="Q8800" s="4">
        <f>IFERROR(Table1[[#This Row],[Total Sales]]/Table1[[#This Row],[Units Sold]],4)</f>
        <v>21</v>
      </c>
      <c r="R8800" s="4">
        <f>IFERROR(Table1[[#This Row],[Operating Profit]]/Table1[[#This Row],[Units Sold]],0)</f>
        <v>8.19</v>
      </c>
      <c r="S8800" s="4">
        <f>IFERROR((Table1[[#This Row],[Total Sales]]-Table1[[#This Row],[Operating Profit]])/Table1[[#This Row],[Units Sold]],0)</f>
        <v>12.81</v>
      </c>
      <c r="T8800" s="4" t="str">
        <f>IF(Table1[[#This Row],[Profit per unit]]&gt;$V$8,"Premium","Mass")</f>
        <v>Mass</v>
      </c>
      <c r="U8800" s="4"/>
    </row>
    <row r="8801" spans="2:21" ht="14.25" customHeight="1" x14ac:dyDescent="0.3">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c r="O8801" s="4" t="str">
        <f>TEXT(Table1[[#This Row],[Invoice Date]],"mmm")</f>
        <v>Apr</v>
      </c>
      <c r="P8801" s="4">
        <f>YEAR(Table1[[#This Row],[Invoice Date]])</f>
        <v>2021</v>
      </c>
      <c r="Q8801" s="4">
        <f>IFERROR(Table1[[#This Row],[Total Sales]]/Table1[[#This Row],[Units Sold]],4)</f>
        <v>19</v>
      </c>
      <c r="R8801" s="4">
        <f>IFERROR(Table1[[#This Row],[Operating Profit]]/Table1[[#This Row],[Units Sold]],0)</f>
        <v>7.0299999999999994</v>
      </c>
      <c r="S8801" s="4">
        <f>IFERROR((Table1[[#This Row],[Total Sales]]-Table1[[#This Row],[Operating Profit]])/Table1[[#This Row],[Units Sold]],0)</f>
        <v>11.97</v>
      </c>
      <c r="T8801" s="4" t="str">
        <f>IF(Table1[[#This Row],[Profit per unit]]&gt;$V$8,"Premium","Mass")</f>
        <v>Mass</v>
      </c>
      <c r="U8801" s="4"/>
    </row>
    <row r="8802" spans="2:21" ht="14.25" customHeight="1" x14ac:dyDescent="0.3">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c r="O8802" s="4" t="str">
        <f>TEXT(Table1[[#This Row],[Invoice Date]],"mmm")</f>
        <v>Apr</v>
      </c>
      <c r="P8802" s="4">
        <f>YEAR(Table1[[#This Row],[Invoice Date]])</f>
        <v>2021</v>
      </c>
      <c r="Q8802" s="4">
        <f>IFERROR(Table1[[#This Row],[Total Sales]]/Table1[[#This Row],[Units Sold]],4)</f>
        <v>20</v>
      </c>
      <c r="R8802" s="4">
        <f>IFERROR(Table1[[#This Row],[Operating Profit]]/Table1[[#This Row],[Units Sold]],0)</f>
        <v>9.7999999999999989</v>
      </c>
      <c r="S8802" s="4">
        <f>IFERROR((Table1[[#This Row],[Total Sales]]-Table1[[#This Row],[Operating Profit]])/Table1[[#This Row],[Units Sold]],0)</f>
        <v>10.200000000000001</v>
      </c>
      <c r="T8802" s="4" t="str">
        <f>IF(Table1[[#This Row],[Profit per unit]]&gt;$V$8,"Premium","Mass")</f>
        <v>Mass</v>
      </c>
      <c r="U8802" s="4"/>
    </row>
    <row r="8803" spans="2:21" ht="14.25" customHeight="1" x14ac:dyDescent="0.3">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c r="O8803" s="4" t="str">
        <f>TEXT(Table1[[#This Row],[Invoice Date]],"mmm")</f>
        <v>Apr</v>
      </c>
      <c r="P8803" s="4">
        <f>YEAR(Table1[[#This Row],[Invoice Date]])</f>
        <v>2021</v>
      </c>
      <c r="Q8803" s="4">
        <f>IFERROR(Table1[[#This Row],[Total Sales]]/Table1[[#This Row],[Units Sold]],4)</f>
        <v>27</v>
      </c>
      <c r="R8803" s="4">
        <f>IFERROR(Table1[[#This Row],[Operating Profit]]/Table1[[#This Row],[Units Sold]],0)</f>
        <v>8.64</v>
      </c>
      <c r="S8803" s="4">
        <f>IFERROR((Table1[[#This Row],[Total Sales]]-Table1[[#This Row],[Operating Profit]])/Table1[[#This Row],[Units Sold]],0)</f>
        <v>18.36</v>
      </c>
      <c r="T8803" s="4" t="str">
        <f>IF(Table1[[#This Row],[Profit per unit]]&gt;$V$8,"Premium","Mass")</f>
        <v>Mass</v>
      </c>
      <c r="U8803" s="4"/>
    </row>
    <row r="8804" spans="2:21" ht="14.25" customHeight="1" x14ac:dyDescent="0.3">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c r="O8804" s="4" t="str">
        <f>TEXT(Table1[[#This Row],[Invoice Date]],"mmm")</f>
        <v>Apr</v>
      </c>
      <c r="P8804" s="4">
        <f>YEAR(Table1[[#This Row],[Invoice Date]])</f>
        <v>2021</v>
      </c>
      <c r="Q8804" s="4">
        <f>IFERROR(Table1[[#This Row],[Total Sales]]/Table1[[#This Row],[Units Sold]],4)</f>
        <v>23</v>
      </c>
      <c r="R8804" s="4">
        <f>IFERROR(Table1[[#This Row],[Operating Profit]]/Table1[[#This Row],[Units Sold]],0)</f>
        <v>13.110000000000001</v>
      </c>
      <c r="S8804" s="4">
        <f>IFERROR((Table1[[#This Row],[Total Sales]]-Table1[[#This Row],[Operating Profit]])/Table1[[#This Row],[Units Sold]],0)</f>
        <v>9.8899999999999988</v>
      </c>
      <c r="T8804" s="4" t="str">
        <f>IF(Table1[[#This Row],[Profit per unit]]&gt;$V$8,"Premium","Mass")</f>
        <v>Mass</v>
      </c>
      <c r="U8804" s="4"/>
    </row>
    <row r="8805" spans="2:21" ht="14.25" customHeight="1" x14ac:dyDescent="0.3">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c r="O8805" s="4" t="str">
        <f>TEXT(Table1[[#This Row],[Invoice Date]],"mmm")</f>
        <v>May</v>
      </c>
      <c r="P8805" s="4">
        <f>YEAR(Table1[[#This Row],[Invoice Date]])</f>
        <v>2021</v>
      </c>
      <c r="Q8805" s="4">
        <f>IFERROR(Table1[[#This Row],[Total Sales]]/Table1[[#This Row],[Units Sold]],4)</f>
        <v>14</v>
      </c>
      <c r="R8805" s="4">
        <f>IFERROR(Table1[[#This Row],[Operating Profit]]/Table1[[#This Row],[Units Sold]],0)</f>
        <v>5.88</v>
      </c>
      <c r="S8805" s="4">
        <f>IFERROR((Table1[[#This Row],[Total Sales]]-Table1[[#This Row],[Operating Profit]])/Table1[[#This Row],[Units Sold]],0)</f>
        <v>8.120000000000001</v>
      </c>
      <c r="T8805" s="4" t="str">
        <f>IF(Table1[[#This Row],[Profit per unit]]&gt;$V$8,"Premium","Mass")</f>
        <v>Mass</v>
      </c>
      <c r="U8805" s="4"/>
    </row>
    <row r="8806" spans="2:21" ht="14.25" customHeight="1" x14ac:dyDescent="0.3">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c r="O8806" s="4" t="str">
        <f>TEXT(Table1[[#This Row],[Invoice Date]],"mmm")</f>
        <v>May</v>
      </c>
      <c r="P8806" s="4">
        <f>YEAR(Table1[[#This Row],[Invoice Date]])</f>
        <v>2021</v>
      </c>
      <c r="Q8806" s="4">
        <f>IFERROR(Table1[[#This Row],[Total Sales]]/Table1[[#This Row],[Units Sold]],4)</f>
        <v>22</v>
      </c>
      <c r="R8806" s="4">
        <f>IFERROR(Table1[[#This Row],[Operating Profit]]/Table1[[#This Row],[Units Sold]],0)</f>
        <v>9.02</v>
      </c>
      <c r="S8806" s="4">
        <f>IFERROR((Table1[[#This Row],[Total Sales]]-Table1[[#This Row],[Operating Profit]])/Table1[[#This Row],[Units Sold]],0)</f>
        <v>12.98</v>
      </c>
      <c r="T8806" s="4" t="str">
        <f>IF(Table1[[#This Row],[Profit per unit]]&gt;$V$8,"Premium","Mass")</f>
        <v>Mass</v>
      </c>
      <c r="U8806" s="4"/>
    </row>
    <row r="8807" spans="2:21" ht="14.25" customHeight="1" x14ac:dyDescent="0.3">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c r="O8807" s="4" t="str">
        <f>TEXT(Table1[[#This Row],[Invoice Date]],"mmm")</f>
        <v>May</v>
      </c>
      <c r="P8807" s="4">
        <f>YEAR(Table1[[#This Row],[Invoice Date]])</f>
        <v>2021</v>
      </c>
      <c r="Q8807" s="4">
        <f>IFERROR(Table1[[#This Row],[Total Sales]]/Table1[[#This Row],[Units Sold]],4)</f>
        <v>18</v>
      </c>
      <c r="R8807" s="4">
        <f>IFERROR(Table1[[#This Row],[Operating Profit]]/Table1[[#This Row],[Units Sold]],0)</f>
        <v>7.0199999999999987</v>
      </c>
      <c r="S8807" s="4">
        <f>IFERROR((Table1[[#This Row],[Total Sales]]-Table1[[#This Row],[Operating Profit]])/Table1[[#This Row],[Units Sold]],0)</f>
        <v>10.98</v>
      </c>
      <c r="T8807" s="4" t="str">
        <f>IF(Table1[[#This Row],[Profit per unit]]&gt;$V$8,"Premium","Mass")</f>
        <v>Mass</v>
      </c>
      <c r="U8807" s="4"/>
    </row>
    <row r="8808" spans="2:21" ht="14.25" customHeight="1" x14ac:dyDescent="0.3">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c r="O8808" s="4" t="str">
        <f>TEXT(Table1[[#This Row],[Invoice Date]],"mmm")</f>
        <v>May</v>
      </c>
      <c r="P8808" s="4">
        <f>YEAR(Table1[[#This Row],[Invoice Date]])</f>
        <v>2021</v>
      </c>
      <c r="Q8808" s="4">
        <f>IFERROR(Table1[[#This Row],[Total Sales]]/Table1[[#This Row],[Units Sold]],4)</f>
        <v>24</v>
      </c>
      <c r="R8808" s="4">
        <f>IFERROR(Table1[[#This Row],[Operating Profit]]/Table1[[#This Row],[Units Sold]],0)</f>
        <v>12</v>
      </c>
      <c r="S8808" s="4">
        <f>IFERROR((Table1[[#This Row],[Total Sales]]-Table1[[#This Row],[Operating Profit]])/Table1[[#This Row],[Units Sold]],0)</f>
        <v>12</v>
      </c>
      <c r="T8808" s="4" t="str">
        <f>IF(Table1[[#This Row],[Profit per unit]]&gt;$V$8,"Premium","Mass")</f>
        <v>Mass</v>
      </c>
      <c r="U8808" s="4"/>
    </row>
    <row r="8809" spans="2:21" ht="14.25" customHeight="1" x14ac:dyDescent="0.3">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c r="O8809" s="4" t="str">
        <f>TEXT(Table1[[#This Row],[Invoice Date]],"mmm")</f>
        <v>May</v>
      </c>
      <c r="P8809" s="4">
        <f>YEAR(Table1[[#This Row],[Invoice Date]])</f>
        <v>2021</v>
      </c>
      <c r="Q8809" s="4">
        <f>IFERROR(Table1[[#This Row],[Total Sales]]/Table1[[#This Row],[Units Sold]],4)</f>
        <v>34</v>
      </c>
      <c r="R8809" s="4">
        <f>IFERROR(Table1[[#This Row],[Operating Profit]]/Table1[[#This Row],[Units Sold]],0)</f>
        <v>11.9</v>
      </c>
      <c r="S8809" s="4">
        <f>IFERROR((Table1[[#This Row],[Total Sales]]-Table1[[#This Row],[Operating Profit]])/Table1[[#This Row],[Units Sold]],0)</f>
        <v>22.1</v>
      </c>
      <c r="T8809" s="4" t="str">
        <f>IF(Table1[[#This Row],[Profit per unit]]&gt;$V$8,"Premium","Mass")</f>
        <v>Mass</v>
      </c>
      <c r="U8809" s="4"/>
    </row>
    <row r="8810" spans="2:21" ht="14.25" customHeight="1" x14ac:dyDescent="0.3">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c r="O8810" s="4" t="str">
        <f>TEXT(Table1[[#This Row],[Invoice Date]],"mmm")</f>
        <v>May</v>
      </c>
      <c r="P8810" s="4">
        <f>YEAR(Table1[[#This Row],[Invoice Date]])</f>
        <v>2021</v>
      </c>
      <c r="Q8810" s="4">
        <f>IFERROR(Table1[[#This Row],[Total Sales]]/Table1[[#This Row],[Units Sold]],4)</f>
        <v>33</v>
      </c>
      <c r="R8810" s="4">
        <f>IFERROR(Table1[[#This Row],[Operating Profit]]/Table1[[#This Row],[Units Sold]],0)</f>
        <v>18.149999999999999</v>
      </c>
      <c r="S8810" s="4">
        <f>IFERROR((Table1[[#This Row],[Total Sales]]-Table1[[#This Row],[Operating Profit]])/Table1[[#This Row],[Units Sold]],0)</f>
        <v>14.85</v>
      </c>
      <c r="T8810" s="4" t="str">
        <f>IF(Table1[[#This Row],[Profit per unit]]&gt;$V$8,"Premium","Mass")</f>
        <v>Mass</v>
      </c>
      <c r="U8810" s="4"/>
    </row>
    <row r="8811" spans="2:21" ht="14.25" customHeight="1" x14ac:dyDescent="0.3">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c r="O8811" s="4" t="str">
        <f>TEXT(Table1[[#This Row],[Invoice Date]],"mmm")</f>
        <v>Jun</v>
      </c>
      <c r="P8811" s="4">
        <f>YEAR(Table1[[#This Row],[Invoice Date]])</f>
        <v>2021</v>
      </c>
      <c r="Q8811" s="4">
        <f>IFERROR(Table1[[#This Row],[Total Sales]]/Table1[[#This Row],[Units Sold]],4)</f>
        <v>31</v>
      </c>
      <c r="R8811" s="4">
        <f>IFERROR(Table1[[#This Row],[Operating Profit]]/Table1[[#This Row],[Units Sold]],0)</f>
        <v>11.780000000000001</v>
      </c>
      <c r="S8811" s="4">
        <f>IFERROR((Table1[[#This Row],[Total Sales]]-Table1[[#This Row],[Operating Profit]])/Table1[[#This Row],[Units Sold]],0)</f>
        <v>19.220000000000002</v>
      </c>
      <c r="T8811" s="4" t="str">
        <f>IF(Table1[[#This Row],[Profit per unit]]&gt;$V$8,"Premium","Mass")</f>
        <v>Mass</v>
      </c>
      <c r="U8811" s="4"/>
    </row>
    <row r="8812" spans="2:21" ht="14.25" customHeight="1" x14ac:dyDescent="0.3">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c r="O8812" s="4" t="str">
        <f>TEXT(Table1[[#This Row],[Invoice Date]],"mmm")</f>
        <v>Jun</v>
      </c>
      <c r="P8812" s="4">
        <f>YEAR(Table1[[#This Row],[Invoice Date]])</f>
        <v>2021</v>
      </c>
      <c r="Q8812" s="4">
        <f>IFERROR(Table1[[#This Row],[Total Sales]]/Table1[[#This Row],[Units Sold]],4)</f>
        <v>35</v>
      </c>
      <c r="R8812" s="4">
        <f>IFERROR(Table1[[#This Row],[Operating Profit]]/Table1[[#This Row],[Units Sold]],0)</f>
        <v>14.35</v>
      </c>
      <c r="S8812" s="4">
        <f>IFERROR((Table1[[#This Row],[Total Sales]]-Table1[[#This Row],[Operating Profit]])/Table1[[#This Row],[Units Sold]],0)</f>
        <v>20.650000000000002</v>
      </c>
      <c r="T8812" s="4" t="str">
        <f>IF(Table1[[#This Row],[Profit per unit]]&gt;$V$8,"Premium","Mass")</f>
        <v>Mass</v>
      </c>
      <c r="U8812" s="4"/>
    </row>
    <row r="8813" spans="2:21" ht="14.25" customHeight="1" x14ac:dyDescent="0.3">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c r="O8813" s="4" t="str">
        <f>TEXT(Table1[[#This Row],[Invoice Date]],"mmm")</f>
        <v>Jun</v>
      </c>
      <c r="P8813" s="4">
        <f>YEAR(Table1[[#This Row],[Invoice Date]])</f>
        <v>2021</v>
      </c>
      <c r="Q8813" s="4">
        <f>IFERROR(Table1[[#This Row],[Total Sales]]/Table1[[#This Row],[Units Sold]],4)</f>
        <v>34</v>
      </c>
      <c r="R8813" s="4">
        <f>IFERROR(Table1[[#This Row],[Operating Profit]]/Table1[[#This Row],[Units Sold]],0)</f>
        <v>13.939999999999998</v>
      </c>
      <c r="S8813" s="4">
        <f>IFERROR((Table1[[#This Row],[Total Sales]]-Table1[[#This Row],[Operating Profit]])/Table1[[#This Row],[Units Sold]],0)</f>
        <v>20.060000000000002</v>
      </c>
      <c r="T8813" s="4" t="str">
        <f>IF(Table1[[#This Row],[Profit per unit]]&gt;$V$8,"Premium","Mass")</f>
        <v>Mass</v>
      </c>
      <c r="U8813" s="4"/>
    </row>
    <row r="8814" spans="2:21" ht="14.25" customHeight="1" x14ac:dyDescent="0.3">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c r="O8814" s="4" t="str">
        <f>TEXT(Table1[[#This Row],[Invoice Date]],"mmm")</f>
        <v>Jun</v>
      </c>
      <c r="P8814" s="4">
        <f>YEAR(Table1[[#This Row],[Invoice Date]])</f>
        <v>2021</v>
      </c>
      <c r="Q8814" s="4">
        <f>IFERROR(Table1[[#This Row],[Total Sales]]/Table1[[#This Row],[Units Sold]],4)</f>
        <v>33</v>
      </c>
      <c r="R8814" s="4">
        <f>IFERROR(Table1[[#This Row],[Operating Profit]]/Table1[[#This Row],[Units Sold]],0)</f>
        <v>16.169999999999998</v>
      </c>
      <c r="S8814" s="4">
        <f>IFERROR((Table1[[#This Row],[Total Sales]]-Table1[[#This Row],[Operating Profit]])/Table1[[#This Row],[Units Sold]],0)</f>
        <v>16.830000000000002</v>
      </c>
      <c r="T8814" s="4" t="str">
        <f>IF(Table1[[#This Row],[Profit per unit]]&gt;$V$8,"Premium","Mass")</f>
        <v>Mass</v>
      </c>
      <c r="U8814" s="4"/>
    </row>
    <row r="8815" spans="2:21" ht="14.25" customHeight="1" x14ac:dyDescent="0.3">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c r="O8815" s="4" t="str">
        <f>TEXT(Table1[[#This Row],[Invoice Date]],"mmm")</f>
        <v>Jun</v>
      </c>
      <c r="P8815" s="4">
        <f>YEAR(Table1[[#This Row],[Invoice Date]])</f>
        <v>2021</v>
      </c>
      <c r="Q8815" s="4">
        <f>IFERROR(Table1[[#This Row],[Total Sales]]/Table1[[#This Row],[Units Sold]],4)</f>
        <v>43</v>
      </c>
      <c r="R8815" s="4">
        <f>IFERROR(Table1[[#This Row],[Operating Profit]]/Table1[[#This Row],[Units Sold]],0)</f>
        <v>14.619999999999997</v>
      </c>
      <c r="S8815" s="4">
        <f>IFERROR((Table1[[#This Row],[Total Sales]]-Table1[[#This Row],[Operating Profit]])/Table1[[#This Row],[Units Sold]],0)</f>
        <v>28.380000000000006</v>
      </c>
      <c r="T8815" s="4" t="str">
        <f>IF(Table1[[#This Row],[Profit per unit]]&gt;$V$8,"Premium","Mass")</f>
        <v>Mass</v>
      </c>
      <c r="U8815" s="4"/>
    </row>
    <row r="8816" spans="2:21" ht="14.25" customHeight="1" x14ac:dyDescent="0.3">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c r="O8816" s="4" t="str">
        <f>TEXT(Table1[[#This Row],[Invoice Date]],"mmm")</f>
        <v>Jun</v>
      </c>
      <c r="P8816" s="4">
        <f>YEAR(Table1[[#This Row],[Invoice Date]])</f>
        <v>2021</v>
      </c>
      <c r="Q8816" s="4">
        <f>IFERROR(Table1[[#This Row],[Total Sales]]/Table1[[#This Row],[Units Sold]],4)</f>
        <v>39</v>
      </c>
      <c r="R8816" s="4">
        <f>IFERROR(Table1[[#This Row],[Operating Profit]]/Table1[[#This Row],[Units Sold]],0)</f>
        <v>21.450000000000003</v>
      </c>
      <c r="S8816" s="4">
        <f>IFERROR((Table1[[#This Row],[Total Sales]]-Table1[[#This Row],[Operating Profit]])/Table1[[#This Row],[Units Sold]],0)</f>
        <v>17.549999999999997</v>
      </c>
      <c r="T8816" s="4" t="str">
        <f>IF(Table1[[#This Row],[Profit per unit]]&gt;$V$8,"Premium","Mass")</f>
        <v>Mass</v>
      </c>
      <c r="U8816" s="4"/>
    </row>
    <row r="8817" spans="2:21" ht="14.25" customHeight="1" x14ac:dyDescent="0.3">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c r="O8817" s="4" t="str">
        <f>TEXT(Table1[[#This Row],[Invoice Date]],"mmm")</f>
        <v>Jul</v>
      </c>
      <c r="P8817" s="4">
        <f>YEAR(Table1[[#This Row],[Invoice Date]])</f>
        <v>2021</v>
      </c>
      <c r="Q8817" s="4">
        <f>IFERROR(Table1[[#This Row],[Total Sales]]/Table1[[#This Row],[Units Sold]],4)</f>
        <v>35</v>
      </c>
      <c r="R8817" s="4">
        <f>IFERROR(Table1[[#This Row],[Operating Profit]]/Table1[[#This Row],[Units Sold]],0)</f>
        <v>16.099999999999998</v>
      </c>
      <c r="S8817" s="4">
        <f>IFERROR((Table1[[#This Row],[Total Sales]]-Table1[[#This Row],[Operating Profit]])/Table1[[#This Row],[Units Sold]],0)</f>
        <v>18.900000000000002</v>
      </c>
      <c r="T8817" s="4" t="str">
        <f>IF(Table1[[#This Row],[Profit per unit]]&gt;$V$8,"Premium","Mass")</f>
        <v>Mass</v>
      </c>
      <c r="U8817" s="4"/>
    </row>
    <row r="8818" spans="2:21" ht="14.25" customHeight="1" x14ac:dyDescent="0.3">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c r="O8818" s="4" t="str">
        <f>TEXT(Table1[[#This Row],[Invoice Date]],"mmm")</f>
        <v>Jul</v>
      </c>
      <c r="P8818" s="4">
        <f>YEAR(Table1[[#This Row],[Invoice Date]])</f>
        <v>2021</v>
      </c>
      <c r="Q8818" s="4">
        <f>IFERROR(Table1[[#This Row],[Total Sales]]/Table1[[#This Row],[Units Sold]],4)</f>
        <v>40</v>
      </c>
      <c r="R8818" s="4">
        <f>IFERROR(Table1[[#This Row],[Operating Profit]]/Table1[[#This Row],[Units Sold]],0)</f>
        <v>17.199999999999996</v>
      </c>
      <c r="S8818" s="4">
        <f>IFERROR((Table1[[#This Row],[Total Sales]]-Table1[[#This Row],[Operating Profit]])/Table1[[#This Row],[Units Sold]],0)</f>
        <v>22.800000000000004</v>
      </c>
      <c r="T8818" s="4" t="str">
        <f>IF(Table1[[#This Row],[Profit per unit]]&gt;$V$8,"Premium","Mass")</f>
        <v>Mass</v>
      </c>
      <c r="U8818" s="4"/>
    </row>
    <row r="8819" spans="2:21" ht="14.25" customHeight="1" x14ac:dyDescent="0.3">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c r="O8819" s="4" t="str">
        <f>TEXT(Table1[[#This Row],[Invoice Date]],"mmm")</f>
        <v>Jul</v>
      </c>
      <c r="P8819" s="4">
        <f>YEAR(Table1[[#This Row],[Invoice Date]])</f>
        <v>2021</v>
      </c>
      <c r="Q8819" s="4">
        <f>IFERROR(Table1[[#This Row],[Total Sales]]/Table1[[#This Row],[Units Sold]],4)</f>
        <v>34</v>
      </c>
      <c r="R8819" s="4">
        <f>IFERROR(Table1[[#This Row],[Operating Profit]]/Table1[[#This Row],[Units Sold]],0)</f>
        <v>14.28</v>
      </c>
      <c r="S8819" s="4">
        <f>IFERROR((Table1[[#This Row],[Total Sales]]-Table1[[#This Row],[Operating Profit]])/Table1[[#This Row],[Units Sold]],0)</f>
        <v>19.72</v>
      </c>
      <c r="T8819" s="4" t="str">
        <f>IF(Table1[[#This Row],[Profit per unit]]&gt;$V$8,"Premium","Mass")</f>
        <v>Mass</v>
      </c>
      <c r="U8819" s="4"/>
    </row>
    <row r="8820" spans="2:21" ht="14.25" customHeight="1" x14ac:dyDescent="0.3">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c r="O8820" s="4" t="str">
        <f>TEXT(Table1[[#This Row],[Invoice Date]],"mmm")</f>
        <v>Jul</v>
      </c>
      <c r="P8820" s="4">
        <f>YEAR(Table1[[#This Row],[Invoice Date]])</f>
        <v>2021</v>
      </c>
      <c r="Q8820" s="4">
        <f>IFERROR(Table1[[#This Row],[Total Sales]]/Table1[[#This Row],[Units Sold]],4)</f>
        <v>38</v>
      </c>
      <c r="R8820" s="4">
        <f>IFERROR(Table1[[#This Row],[Operating Profit]]/Table1[[#This Row],[Units Sold]],0)</f>
        <v>20.14</v>
      </c>
      <c r="S8820" s="4">
        <f>IFERROR((Table1[[#This Row],[Total Sales]]-Table1[[#This Row],[Operating Profit]])/Table1[[#This Row],[Units Sold]],0)</f>
        <v>17.86</v>
      </c>
      <c r="T8820" s="4" t="str">
        <f>IF(Table1[[#This Row],[Profit per unit]]&gt;$V$8,"Premium","Mass")</f>
        <v>Mass</v>
      </c>
      <c r="U8820" s="4"/>
    </row>
    <row r="8821" spans="2:21" ht="14.25" customHeight="1" x14ac:dyDescent="0.3">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c r="O8821" s="4" t="str">
        <f>TEXT(Table1[[#This Row],[Invoice Date]],"mmm")</f>
        <v>Jul</v>
      </c>
      <c r="P8821" s="4">
        <f>YEAR(Table1[[#This Row],[Invoice Date]])</f>
        <v>2021</v>
      </c>
      <c r="Q8821" s="4">
        <f>IFERROR(Table1[[#This Row],[Total Sales]]/Table1[[#This Row],[Units Sold]],4)</f>
        <v>43</v>
      </c>
      <c r="R8821" s="4">
        <f>IFERROR(Table1[[#This Row],[Operating Profit]]/Table1[[#This Row],[Units Sold]],0)</f>
        <v>17.2</v>
      </c>
      <c r="S8821" s="4">
        <f>IFERROR((Table1[[#This Row],[Total Sales]]-Table1[[#This Row],[Operating Profit]])/Table1[[#This Row],[Units Sold]],0)</f>
        <v>25.799999999999997</v>
      </c>
      <c r="T8821" s="4" t="str">
        <f>IF(Table1[[#This Row],[Profit per unit]]&gt;$V$8,"Premium","Mass")</f>
        <v>Mass</v>
      </c>
      <c r="U8821" s="4"/>
    </row>
    <row r="8822" spans="2:21" ht="14.25" customHeight="1" x14ac:dyDescent="0.3">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c r="O8822" s="4" t="str">
        <f>TEXT(Table1[[#This Row],[Invoice Date]],"mmm")</f>
        <v>Jul</v>
      </c>
      <c r="P8822" s="4">
        <f>YEAR(Table1[[#This Row],[Invoice Date]])</f>
        <v>2021</v>
      </c>
      <c r="Q8822" s="4">
        <f>IFERROR(Table1[[#This Row],[Total Sales]]/Table1[[#This Row],[Units Sold]],4)</f>
        <v>51</v>
      </c>
      <c r="R8822" s="4">
        <f>IFERROR(Table1[[#This Row],[Operating Profit]]/Table1[[#This Row],[Units Sold]],0)</f>
        <v>30.090000000000003</v>
      </c>
      <c r="S8822" s="4">
        <f>IFERROR((Table1[[#This Row],[Total Sales]]-Table1[[#This Row],[Operating Profit]])/Table1[[#This Row],[Units Sold]],0)</f>
        <v>20.909999999999997</v>
      </c>
      <c r="T8822" s="4" t="str">
        <f>IF(Table1[[#This Row],[Profit per unit]]&gt;$V$8,"Premium","Mass")</f>
        <v>Mass</v>
      </c>
      <c r="U8822" s="4"/>
    </row>
    <row r="8823" spans="2:21" ht="14.25" customHeight="1" x14ac:dyDescent="0.3">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c r="O8823" s="4" t="str">
        <f>TEXT(Table1[[#This Row],[Invoice Date]],"mmm")</f>
        <v>Aug</v>
      </c>
      <c r="P8823" s="4">
        <f>YEAR(Table1[[#This Row],[Invoice Date]])</f>
        <v>2021</v>
      </c>
      <c r="Q8823" s="4">
        <f>IFERROR(Table1[[#This Row],[Total Sales]]/Table1[[#This Row],[Units Sold]],4)</f>
        <v>38</v>
      </c>
      <c r="R8823" s="4">
        <f>IFERROR(Table1[[#This Row],[Operating Profit]]/Table1[[#This Row],[Units Sold]],0)</f>
        <v>15.959999999999999</v>
      </c>
      <c r="S8823" s="4">
        <f>IFERROR((Table1[[#This Row],[Total Sales]]-Table1[[#This Row],[Operating Profit]])/Table1[[#This Row],[Units Sold]],0)</f>
        <v>22.04</v>
      </c>
      <c r="T8823" s="4" t="str">
        <f>IF(Table1[[#This Row],[Profit per unit]]&gt;$V$8,"Premium","Mass")</f>
        <v>Mass</v>
      </c>
      <c r="U8823" s="4"/>
    </row>
    <row r="8824" spans="2:21" ht="14.25" customHeight="1" x14ac:dyDescent="0.3">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c r="O8824" s="4" t="str">
        <f>TEXT(Table1[[#This Row],[Invoice Date]],"mmm")</f>
        <v>Aug</v>
      </c>
      <c r="P8824" s="4">
        <f>YEAR(Table1[[#This Row],[Invoice Date]])</f>
        <v>2021</v>
      </c>
      <c r="Q8824" s="4">
        <f>IFERROR(Table1[[#This Row],[Total Sales]]/Table1[[#This Row],[Units Sold]],4)</f>
        <v>37</v>
      </c>
      <c r="R8824" s="4">
        <f>IFERROR(Table1[[#This Row],[Operating Profit]]/Table1[[#This Row],[Units Sold]],0)</f>
        <v>15.909999999999997</v>
      </c>
      <c r="S8824" s="4">
        <f>IFERROR((Table1[[#This Row],[Total Sales]]-Table1[[#This Row],[Operating Profit]])/Table1[[#This Row],[Units Sold]],0)</f>
        <v>21.090000000000003</v>
      </c>
      <c r="T8824" s="4" t="str">
        <f>IF(Table1[[#This Row],[Profit per unit]]&gt;$V$8,"Premium","Mass")</f>
        <v>Mass</v>
      </c>
      <c r="U8824" s="4"/>
    </row>
    <row r="8825" spans="2:21" ht="14.25" customHeight="1" x14ac:dyDescent="0.3">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c r="O8825" s="4" t="str">
        <f>TEXT(Table1[[#This Row],[Invoice Date]],"mmm")</f>
        <v>Aug</v>
      </c>
      <c r="P8825" s="4">
        <f>YEAR(Table1[[#This Row],[Invoice Date]])</f>
        <v>2021</v>
      </c>
      <c r="Q8825" s="4">
        <f>IFERROR(Table1[[#This Row],[Total Sales]]/Table1[[#This Row],[Units Sold]],4)</f>
        <v>39</v>
      </c>
      <c r="R8825" s="4">
        <f>IFERROR(Table1[[#This Row],[Operating Profit]]/Table1[[#This Row],[Units Sold]],0)</f>
        <v>16.77</v>
      </c>
      <c r="S8825" s="4">
        <f>IFERROR((Table1[[#This Row],[Total Sales]]-Table1[[#This Row],[Operating Profit]])/Table1[[#This Row],[Units Sold]],0)</f>
        <v>22.23</v>
      </c>
      <c r="T8825" s="4" t="str">
        <f>IF(Table1[[#This Row],[Profit per unit]]&gt;$V$8,"Premium","Mass")</f>
        <v>Mass</v>
      </c>
      <c r="U8825" s="4"/>
    </row>
    <row r="8826" spans="2:21" ht="14.25" customHeight="1" x14ac:dyDescent="0.3">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c r="O8826" s="4" t="str">
        <f>TEXT(Table1[[#This Row],[Invoice Date]],"mmm")</f>
        <v>Aug</v>
      </c>
      <c r="P8826" s="4">
        <f>YEAR(Table1[[#This Row],[Invoice Date]])</f>
        <v>2021</v>
      </c>
      <c r="Q8826" s="4">
        <f>IFERROR(Table1[[#This Row],[Total Sales]]/Table1[[#This Row],[Units Sold]],4)</f>
        <v>33</v>
      </c>
      <c r="R8826" s="4">
        <f>IFERROR(Table1[[#This Row],[Operating Profit]]/Table1[[#This Row],[Units Sold]],0)</f>
        <v>18.150000000000002</v>
      </c>
      <c r="S8826" s="4">
        <f>IFERROR((Table1[[#This Row],[Total Sales]]-Table1[[#This Row],[Operating Profit]])/Table1[[#This Row],[Units Sold]],0)</f>
        <v>14.85</v>
      </c>
      <c r="T8826" s="4" t="str">
        <f>IF(Table1[[#This Row],[Profit per unit]]&gt;$V$8,"Premium","Mass")</f>
        <v>Mass</v>
      </c>
      <c r="U8826" s="4"/>
    </row>
    <row r="8827" spans="2:21" ht="14.25" customHeight="1" x14ac:dyDescent="0.3">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c r="O8827" s="4" t="str">
        <f>TEXT(Table1[[#This Row],[Invoice Date]],"mmm")</f>
        <v>Aug</v>
      </c>
      <c r="P8827" s="4">
        <f>YEAR(Table1[[#This Row],[Invoice Date]])</f>
        <v>2021</v>
      </c>
      <c r="Q8827" s="4">
        <f>IFERROR(Table1[[#This Row],[Total Sales]]/Table1[[#This Row],[Units Sold]],4)</f>
        <v>39</v>
      </c>
      <c r="R8827" s="4">
        <f>IFERROR(Table1[[#This Row],[Operating Profit]]/Table1[[#This Row],[Units Sold]],0)</f>
        <v>16.38</v>
      </c>
      <c r="S8827" s="4">
        <f>IFERROR((Table1[[#This Row],[Total Sales]]-Table1[[#This Row],[Operating Profit]])/Table1[[#This Row],[Units Sold]],0)</f>
        <v>22.62</v>
      </c>
      <c r="T8827" s="4" t="str">
        <f>IF(Table1[[#This Row],[Profit per unit]]&gt;$V$8,"Premium","Mass")</f>
        <v>Mass</v>
      </c>
      <c r="U8827" s="4"/>
    </row>
    <row r="8828" spans="2:21" ht="14.25" customHeight="1" x14ac:dyDescent="0.3">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c r="O8828" s="4" t="str">
        <f>TEXT(Table1[[#This Row],[Invoice Date]],"mmm")</f>
        <v>Aug</v>
      </c>
      <c r="P8828" s="4">
        <f>YEAR(Table1[[#This Row],[Invoice Date]])</f>
        <v>2021</v>
      </c>
      <c r="Q8828" s="4">
        <f>IFERROR(Table1[[#This Row],[Total Sales]]/Table1[[#This Row],[Units Sold]],4)</f>
        <v>44</v>
      </c>
      <c r="R8828" s="4">
        <f>IFERROR(Table1[[#This Row],[Operating Profit]]/Table1[[#This Row],[Units Sold]],0)</f>
        <v>26.840000000000003</v>
      </c>
      <c r="S8828" s="4">
        <f>IFERROR((Table1[[#This Row],[Total Sales]]-Table1[[#This Row],[Operating Profit]])/Table1[[#This Row],[Units Sold]],0)</f>
        <v>17.159999999999997</v>
      </c>
      <c r="T8828" s="4" t="str">
        <f>IF(Table1[[#This Row],[Profit per unit]]&gt;$V$8,"Premium","Mass")</f>
        <v>Mass</v>
      </c>
      <c r="U8828" s="4"/>
    </row>
    <row r="8829" spans="2:21" ht="14.25" customHeight="1" x14ac:dyDescent="0.3">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c r="O8829" s="4" t="str">
        <f>TEXT(Table1[[#This Row],[Invoice Date]],"mmm")</f>
        <v>Sep</v>
      </c>
      <c r="P8829" s="4">
        <f>YEAR(Table1[[#This Row],[Invoice Date]])</f>
        <v>2021</v>
      </c>
      <c r="Q8829" s="4">
        <f>IFERROR(Table1[[#This Row],[Total Sales]]/Table1[[#This Row],[Units Sold]],4)</f>
        <v>41</v>
      </c>
      <c r="R8829" s="4">
        <f>IFERROR(Table1[[#This Row],[Operating Profit]]/Table1[[#This Row],[Units Sold]],0)</f>
        <v>18.859999999999996</v>
      </c>
      <c r="S8829" s="4">
        <f>IFERROR((Table1[[#This Row],[Total Sales]]-Table1[[#This Row],[Operating Profit]])/Table1[[#This Row],[Units Sold]],0)</f>
        <v>22.140000000000004</v>
      </c>
      <c r="T8829" s="4" t="str">
        <f>IF(Table1[[#This Row],[Profit per unit]]&gt;$V$8,"Premium","Mass")</f>
        <v>Mass</v>
      </c>
      <c r="U8829" s="4"/>
    </row>
    <row r="8830" spans="2:21" ht="14.25" customHeight="1" x14ac:dyDescent="0.3">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c r="O8830" s="4" t="str">
        <f>TEXT(Table1[[#This Row],[Invoice Date]],"mmm")</f>
        <v>Sep</v>
      </c>
      <c r="P8830" s="4">
        <f>YEAR(Table1[[#This Row],[Invoice Date]])</f>
        <v>2021</v>
      </c>
      <c r="Q8830" s="4">
        <f>IFERROR(Table1[[#This Row],[Total Sales]]/Table1[[#This Row],[Units Sold]],4)</f>
        <v>38</v>
      </c>
      <c r="R8830" s="4">
        <f>IFERROR(Table1[[#This Row],[Operating Profit]]/Table1[[#This Row],[Units Sold]],0)</f>
        <v>16.34</v>
      </c>
      <c r="S8830" s="4">
        <f>IFERROR((Table1[[#This Row],[Total Sales]]-Table1[[#This Row],[Operating Profit]])/Table1[[#This Row],[Units Sold]],0)</f>
        <v>21.660000000000004</v>
      </c>
      <c r="T8830" s="4" t="str">
        <f>IF(Table1[[#This Row],[Profit per unit]]&gt;$V$8,"Premium","Mass")</f>
        <v>Mass</v>
      </c>
      <c r="U8830" s="4"/>
    </row>
    <row r="8831" spans="2:21" ht="14.25" customHeight="1" x14ac:dyDescent="0.3">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c r="O8831" s="4" t="str">
        <f>TEXT(Table1[[#This Row],[Invoice Date]],"mmm")</f>
        <v>Sep</v>
      </c>
      <c r="P8831" s="4">
        <f>YEAR(Table1[[#This Row],[Invoice Date]])</f>
        <v>2021</v>
      </c>
      <c r="Q8831" s="4">
        <f>IFERROR(Table1[[#This Row],[Total Sales]]/Table1[[#This Row],[Units Sold]],4)</f>
        <v>43</v>
      </c>
      <c r="R8831" s="4">
        <f>IFERROR(Table1[[#This Row],[Operating Profit]]/Table1[[#This Row],[Units Sold]],0)</f>
        <v>19.349999999999998</v>
      </c>
      <c r="S8831" s="4">
        <f>IFERROR((Table1[[#This Row],[Total Sales]]-Table1[[#This Row],[Operating Profit]])/Table1[[#This Row],[Units Sold]],0)</f>
        <v>23.650000000000002</v>
      </c>
      <c r="T8831" s="4" t="str">
        <f>IF(Table1[[#This Row],[Profit per unit]]&gt;$V$8,"Premium","Mass")</f>
        <v>Mass</v>
      </c>
      <c r="U8831" s="4"/>
    </row>
    <row r="8832" spans="2:21" ht="14.25" customHeight="1" x14ac:dyDescent="0.3">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c r="O8832" s="4" t="str">
        <f>TEXT(Table1[[#This Row],[Invoice Date]],"mmm")</f>
        <v>Sep</v>
      </c>
      <c r="P8832" s="4">
        <f>YEAR(Table1[[#This Row],[Invoice Date]])</f>
        <v>2021</v>
      </c>
      <c r="Q8832" s="4">
        <f>IFERROR(Table1[[#This Row],[Total Sales]]/Table1[[#This Row],[Units Sold]],4)</f>
        <v>40</v>
      </c>
      <c r="R8832" s="4">
        <f>IFERROR(Table1[[#This Row],[Operating Profit]]/Table1[[#This Row],[Units Sold]],0)</f>
        <v>22.000000000000004</v>
      </c>
      <c r="S8832" s="4">
        <f>IFERROR((Table1[[#This Row],[Total Sales]]-Table1[[#This Row],[Operating Profit]])/Table1[[#This Row],[Units Sold]],0)</f>
        <v>17.999999999999996</v>
      </c>
      <c r="T8832" s="4" t="str">
        <f>IF(Table1[[#This Row],[Profit per unit]]&gt;$V$8,"Premium","Mass")</f>
        <v>Mass</v>
      </c>
      <c r="U8832" s="4"/>
    </row>
    <row r="8833" spans="2:21" ht="14.25" customHeight="1" x14ac:dyDescent="0.3">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c r="O8833" s="4" t="str">
        <f>TEXT(Table1[[#This Row],[Invoice Date]],"mmm")</f>
        <v>Sep</v>
      </c>
      <c r="P8833" s="4">
        <f>YEAR(Table1[[#This Row],[Invoice Date]])</f>
        <v>2021</v>
      </c>
      <c r="Q8833" s="4">
        <f>IFERROR(Table1[[#This Row],[Total Sales]]/Table1[[#This Row],[Units Sold]],4)</f>
        <v>42</v>
      </c>
      <c r="R8833" s="4">
        <f>IFERROR(Table1[[#This Row],[Operating Profit]]/Table1[[#This Row],[Units Sold]],0)</f>
        <v>17.22</v>
      </c>
      <c r="S8833" s="4">
        <f>IFERROR((Table1[[#This Row],[Total Sales]]-Table1[[#This Row],[Operating Profit]])/Table1[[#This Row],[Units Sold]],0)</f>
        <v>24.78</v>
      </c>
      <c r="T8833" s="4" t="str">
        <f>IF(Table1[[#This Row],[Profit per unit]]&gt;$V$8,"Premium","Mass")</f>
        <v>Mass</v>
      </c>
      <c r="U8833" s="4"/>
    </row>
    <row r="8834" spans="2:21" ht="14.25" customHeight="1" x14ac:dyDescent="0.3">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c r="O8834" s="4" t="str">
        <f>TEXT(Table1[[#This Row],[Invoice Date]],"mmm")</f>
        <v>Sep</v>
      </c>
      <c r="P8834" s="4">
        <f>YEAR(Table1[[#This Row],[Invoice Date]])</f>
        <v>2021</v>
      </c>
      <c r="Q8834" s="4">
        <f>IFERROR(Table1[[#This Row],[Total Sales]]/Table1[[#This Row],[Units Sold]],4)</f>
        <v>36</v>
      </c>
      <c r="R8834" s="4">
        <f>IFERROR(Table1[[#This Row],[Operating Profit]]/Table1[[#This Row],[Units Sold]],0)</f>
        <v>20.880000000000006</v>
      </c>
      <c r="S8834" s="4">
        <f>IFERROR((Table1[[#This Row],[Total Sales]]-Table1[[#This Row],[Operating Profit]])/Table1[[#This Row],[Units Sold]],0)</f>
        <v>15.119999999999996</v>
      </c>
      <c r="T8834" s="4" t="str">
        <f>IF(Table1[[#This Row],[Profit per unit]]&gt;$V$8,"Premium","Mass")</f>
        <v>Mass</v>
      </c>
      <c r="U8834" s="4"/>
    </row>
    <row r="8835" spans="2:21" ht="14.25" customHeight="1" x14ac:dyDescent="0.3">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c r="O8835" s="4" t="str">
        <f>TEXT(Table1[[#This Row],[Invoice Date]],"mmm")</f>
        <v>Oct</v>
      </c>
      <c r="P8835" s="4">
        <f>YEAR(Table1[[#This Row],[Invoice Date]])</f>
        <v>2021</v>
      </c>
      <c r="Q8835" s="4">
        <f>IFERROR(Table1[[#This Row],[Total Sales]]/Table1[[#This Row],[Units Sold]],4)</f>
        <v>30</v>
      </c>
      <c r="R8835" s="4">
        <f>IFERROR(Table1[[#This Row],[Operating Profit]]/Table1[[#This Row],[Units Sold]],0)</f>
        <v>13.799999999999999</v>
      </c>
      <c r="S8835" s="4">
        <f>IFERROR((Table1[[#This Row],[Total Sales]]-Table1[[#This Row],[Operating Profit]])/Table1[[#This Row],[Units Sold]],0)</f>
        <v>16.200000000000003</v>
      </c>
      <c r="T8835" s="4" t="str">
        <f>IF(Table1[[#This Row],[Profit per unit]]&gt;$V$8,"Premium","Mass")</f>
        <v>Mass</v>
      </c>
      <c r="U8835" s="4"/>
    </row>
    <row r="8836" spans="2:21" ht="14.25" customHeight="1" x14ac:dyDescent="0.3">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c r="O8836" s="4" t="str">
        <f>TEXT(Table1[[#This Row],[Invoice Date]],"mmm")</f>
        <v>Oct</v>
      </c>
      <c r="P8836" s="4">
        <f>YEAR(Table1[[#This Row],[Invoice Date]])</f>
        <v>2021</v>
      </c>
      <c r="Q8836" s="4">
        <f>IFERROR(Table1[[#This Row],[Total Sales]]/Table1[[#This Row],[Units Sold]],4)</f>
        <v>27</v>
      </c>
      <c r="R8836" s="4">
        <f>IFERROR(Table1[[#This Row],[Operating Profit]]/Table1[[#This Row],[Units Sold]],0)</f>
        <v>11.609999999999998</v>
      </c>
      <c r="S8836" s="4">
        <f>IFERROR((Table1[[#This Row],[Total Sales]]-Table1[[#This Row],[Operating Profit]])/Table1[[#This Row],[Units Sold]],0)</f>
        <v>15.390000000000002</v>
      </c>
      <c r="T8836" s="4" t="str">
        <f>IF(Table1[[#This Row],[Profit per unit]]&gt;$V$8,"Premium","Mass")</f>
        <v>Mass</v>
      </c>
      <c r="U8836" s="4"/>
    </row>
    <row r="8837" spans="2:21" ht="14.25" customHeight="1" x14ac:dyDescent="0.3">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c r="O8837" s="4" t="str">
        <f>TEXT(Table1[[#This Row],[Invoice Date]],"mmm")</f>
        <v>Oct</v>
      </c>
      <c r="P8837" s="4">
        <f>YEAR(Table1[[#This Row],[Invoice Date]])</f>
        <v>2021</v>
      </c>
      <c r="Q8837" s="4">
        <f>IFERROR(Table1[[#This Row],[Total Sales]]/Table1[[#This Row],[Units Sold]],4)</f>
        <v>31</v>
      </c>
      <c r="R8837" s="4">
        <f>IFERROR(Table1[[#This Row],[Operating Profit]]/Table1[[#This Row],[Units Sold]],0)</f>
        <v>13.02</v>
      </c>
      <c r="S8837" s="4">
        <f>IFERROR((Table1[[#This Row],[Total Sales]]-Table1[[#This Row],[Operating Profit]])/Table1[[#This Row],[Units Sold]],0)</f>
        <v>17.98</v>
      </c>
      <c r="T8837" s="4" t="str">
        <f>IF(Table1[[#This Row],[Profit per unit]]&gt;$V$8,"Premium","Mass")</f>
        <v>Mass</v>
      </c>
      <c r="U8837" s="4"/>
    </row>
    <row r="8838" spans="2:21" ht="14.25" customHeight="1" x14ac:dyDescent="0.3">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c r="O8838" s="4" t="str">
        <f>TEXT(Table1[[#This Row],[Invoice Date]],"mmm")</f>
        <v>Oct</v>
      </c>
      <c r="P8838" s="4">
        <f>YEAR(Table1[[#This Row],[Invoice Date]])</f>
        <v>2021</v>
      </c>
      <c r="Q8838" s="4">
        <f>IFERROR(Table1[[#This Row],[Total Sales]]/Table1[[#This Row],[Units Sold]],4)</f>
        <v>35</v>
      </c>
      <c r="R8838" s="4">
        <f>IFERROR(Table1[[#This Row],[Operating Profit]]/Table1[[#This Row],[Units Sold]],0)</f>
        <v>18.55</v>
      </c>
      <c r="S8838" s="4">
        <f>IFERROR((Table1[[#This Row],[Total Sales]]-Table1[[#This Row],[Operating Profit]])/Table1[[#This Row],[Units Sold]],0)</f>
        <v>16.45</v>
      </c>
      <c r="T8838" s="4" t="str">
        <f>IF(Table1[[#This Row],[Profit per unit]]&gt;$V$8,"Premium","Mass")</f>
        <v>Mass</v>
      </c>
      <c r="U8838" s="4"/>
    </row>
    <row r="8839" spans="2:21" ht="14.25" customHeight="1" x14ac:dyDescent="0.3">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c r="O8839" s="4" t="str">
        <f>TEXT(Table1[[#This Row],[Invoice Date]],"mmm")</f>
        <v>Oct</v>
      </c>
      <c r="P8839" s="4">
        <f>YEAR(Table1[[#This Row],[Invoice Date]])</f>
        <v>2021</v>
      </c>
      <c r="Q8839" s="4">
        <f>IFERROR(Table1[[#This Row],[Total Sales]]/Table1[[#This Row],[Units Sold]],4)</f>
        <v>25</v>
      </c>
      <c r="R8839" s="4">
        <f>IFERROR(Table1[[#This Row],[Operating Profit]]/Table1[[#This Row],[Units Sold]],0)</f>
        <v>9.7499999999999982</v>
      </c>
      <c r="S8839" s="4">
        <f>IFERROR((Table1[[#This Row],[Total Sales]]-Table1[[#This Row],[Operating Profit]])/Table1[[#This Row],[Units Sold]],0)</f>
        <v>15.250000000000002</v>
      </c>
      <c r="T8839" s="4" t="str">
        <f>IF(Table1[[#This Row],[Profit per unit]]&gt;$V$8,"Premium","Mass")</f>
        <v>Mass</v>
      </c>
      <c r="U8839" s="4"/>
    </row>
    <row r="8840" spans="2:21" ht="14.25" customHeight="1" x14ac:dyDescent="0.3">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c r="O8840" s="4" t="str">
        <f>TEXT(Table1[[#This Row],[Invoice Date]],"mmm")</f>
        <v>Oct</v>
      </c>
      <c r="P8840" s="4">
        <f>YEAR(Table1[[#This Row],[Invoice Date]])</f>
        <v>2021</v>
      </c>
      <c r="Q8840" s="4">
        <f>IFERROR(Table1[[#This Row],[Total Sales]]/Table1[[#This Row],[Units Sold]],4)</f>
        <v>34</v>
      </c>
      <c r="R8840" s="4">
        <f>IFERROR(Table1[[#This Row],[Operating Profit]]/Table1[[#This Row],[Units Sold]],0)</f>
        <v>20.060000000000002</v>
      </c>
      <c r="S8840" s="4">
        <f>IFERROR((Table1[[#This Row],[Total Sales]]-Table1[[#This Row],[Operating Profit]])/Table1[[#This Row],[Units Sold]],0)</f>
        <v>13.939999999999996</v>
      </c>
      <c r="T8840" s="4" t="str">
        <f>IF(Table1[[#This Row],[Profit per unit]]&gt;$V$8,"Premium","Mass")</f>
        <v>Mass</v>
      </c>
      <c r="U8840" s="4"/>
    </row>
    <row r="8841" spans="2:21" ht="14.25" customHeight="1" x14ac:dyDescent="0.3">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c r="O8841" s="4" t="str">
        <f>TEXT(Table1[[#This Row],[Invoice Date]],"mmm")</f>
        <v>Nov</v>
      </c>
      <c r="P8841" s="4">
        <f>YEAR(Table1[[#This Row],[Invoice Date]])</f>
        <v>2021</v>
      </c>
      <c r="Q8841" s="4">
        <f>IFERROR(Table1[[#This Row],[Total Sales]]/Table1[[#This Row],[Units Sold]],4)</f>
        <v>27</v>
      </c>
      <c r="R8841" s="4">
        <f>IFERROR(Table1[[#This Row],[Operating Profit]]/Table1[[#This Row],[Units Sold]],0)</f>
        <v>12.419999999999998</v>
      </c>
      <c r="S8841" s="4">
        <f>IFERROR((Table1[[#This Row],[Total Sales]]-Table1[[#This Row],[Operating Profit]])/Table1[[#This Row],[Units Sold]],0)</f>
        <v>14.580000000000002</v>
      </c>
      <c r="T8841" s="4" t="str">
        <f>IF(Table1[[#This Row],[Profit per unit]]&gt;$V$8,"Premium","Mass")</f>
        <v>Mass</v>
      </c>
      <c r="U8841" s="4"/>
    </row>
    <row r="8842" spans="2:21" ht="14.25" customHeight="1" x14ac:dyDescent="0.3">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c r="O8842" s="4" t="str">
        <f>TEXT(Table1[[#This Row],[Invoice Date]],"mmm")</f>
        <v>Nov</v>
      </c>
      <c r="P8842" s="4">
        <f>YEAR(Table1[[#This Row],[Invoice Date]])</f>
        <v>2021</v>
      </c>
      <c r="Q8842" s="4">
        <f>IFERROR(Table1[[#This Row],[Total Sales]]/Table1[[#This Row],[Units Sold]],4)</f>
        <v>28</v>
      </c>
      <c r="R8842" s="4">
        <f>IFERROR(Table1[[#This Row],[Operating Profit]]/Table1[[#This Row],[Units Sold]],0)</f>
        <v>12.04</v>
      </c>
      <c r="S8842" s="4">
        <f>IFERROR((Table1[[#This Row],[Total Sales]]-Table1[[#This Row],[Operating Profit]])/Table1[[#This Row],[Units Sold]],0)</f>
        <v>15.96</v>
      </c>
      <c r="T8842" s="4" t="str">
        <f>IF(Table1[[#This Row],[Profit per unit]]&gt;$V$8,"Premium","Mass")</f>
        <v>Mass</v>
      </c>
      <c r="U8842" s="4"/>
    </row>
    <row r="8843" spans="2:21" ht="14.25" customHeight="1" x14ac:dyDescent="0.3">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c r="O8843" s="4" t="str">
        <f>TEXT(Table1[[#This Row],[Invoice Date]],"mmm")</f>
        <v>Nov</v>
      </c>
      <c r="P8843" s="4">
        <f>YEAR(Table1[[#This Row],[Invoice Date]])</f>
        <v>2021</v>
      </c>
      <c r="Q8843" s="4">
        <f>IFERROR(Table1[[#This Row],[Total Sales]]/Table1[[#This Row],[Units Sold]],4)</f>
        <v>42</v>
      </c>
      <c r="R8843" s="4">
        <f>IFERROR(Table1[[#This Row],[Operating Profit]]/Table1[[#This Row],[Units Sold]],0)</f>
        <v>17.639999999999997</v>
      </c>
      <c r="S8843" s="4">
        <f>IFERROR((Table1[[#This Row],[Total Sales]]-Table1[[#This Row],[Operating Profit]])/Table1[[#This Row],[Units Sold]],0)</f>
        <v>24.360000000000003</v>
      </c>
      <c r="T8843" s="4" t="str">
        <f>IF(Table1[[#This Row],[Profit per unit]]&gt;$V$8,"Premium","Mass")</f>
        <v>Mass</v>
      </c>
      <c r="U8843" s="4"/>
    </row>
    <row r="8844" spans="2:21" ht="14.25" customHeight="1" x14ac:dyDescent="0.3">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c r="O8844" s="4" t="str">
        <f>TEXT(Table1[[#This Row],[Invoice Date]],"mmm")</f>
        <v>Nov</v>
      </c>
      <c r="P8844" s="4">
        <f>YEAR(Table1[[#This Row],[Invoice Date]])</f>
        <v>2021</v>
      </c>
      <c r="Q8844" s="4">
        <f>IFERROR(Table1[[#This Row],[Total Sales]]/Table1[[#This Row],[Units Sold]],4)</f>
        <v>43</v>
      </c>
      <c r="R8844" s="4">
        <f>IFERROR(Table1[[#This Row],[Operating Profit]]/Table1[[#This Row],[Units Sold]],0)</f>
        <v>22.36</v>
      </c>
      <c r="S8844" s="4">
        <f>IFERROR((Table1[[#This Row],[Total Sales]]-Table1[[#This Row],[Operating Profit]])/Table1[[#This Row],[Units Sold]],0)</f>
        <v>20.64</v>
      </c>
      <c r="T8844" s="4" t="str">
        <f>IF(Table1[[#This Row],[Profit per unit]]&gt;$V$8,"Premium","Mass")</f>
        <v>Mass</v>
      </c>
      <c r="U8844" s="4"/>
    </row>
    <row r="8845" spans="2:21" ht="14.25" customHeight="1" x14ac:dyDescent="0.3">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c r="O8845" s="4" t="str">
        <f>TEXT(Table1[[#This Row],[Invoice Date]],"mmm")</f>
        <v>Nov</v>
      </c>
      <c r="P8845" s="4">
        <f>YEAR(Table1[[#This Row],[Invoice Date]])</f>
        <v>2021</v>
      </c>
      <c r="Q8845" s="4">
        <f>IFERROR(Table1[[#This Row],[Total Sales]]/Table1[[#This Row],[Units Sold]],4)</f>
        <v>41</v>
      </c>
      <c r="R8845" s="4">
        <f>IFERROR(Table1[[#This Row],[Operating Profit]]/Table1[[#This Row],[Units Sold]],0)</f>
        <v>15.58</v>
      </c>
      <c r="S8845" s="4">
        <f>IFERROR((Table1[[#This Row],[Total Sales]]-Table1[[#This Row],[Operating Profit]])/Table1[[#This Row],[Units Sold]],0)</f>
        <v>25.419999999999998</v>
      </c>
      <c r="T8845" s="4" t="str">
        <f>IF(Table1[[#This Row],[Profit per unit]]&gt;$V$8,"Premium","Mass")</f>
        <v>Mass</v>
      </c>
      <c r="U8845" s="4"/>
    </row>
    <row r="8846" spans="2:21" ht="14.25" customHeight="1" x14ac:dyDescent="0.3">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c r="O8846" s="4" t="str">
        <f>TEXT(Table1[[#This Row],[Invoice Date]],"mmm")</f>
        <v>Nov</v>
      </c>
      <c r="P8846" s="4">
        <f>YEAR(Table1[[#This Row],[Invoice Date]])</f>
        <v>2021</v>
      </c>
      <c r="Q8846" s="4">
        <f>IFERROR(Table1[[#This Row],[Total Sales]]/Table1[[#This Row],[Units Sold]],4)</f>
        <v>51</v>
      </c>
      <c r="R8846" s="4">
        <f>IFERROR(Table1[[#This Row],[Operating Profit]]/Table1[[#This Row],[Units Sold]],0)</f>
        <v>30.090000000000003</v>
      </c>
      <c r="S8846" s="4">
        <f>IFERROR((Table1[[#This Row],[Total Sales]]-Table1[[#This Row],[Operating Profit]])/Table1[[#This Row],[Units Sold]],0)</f>
        <v>20.909999999999997</v>
      </c>
      <c r="T8846" s="4" t="str">
        <f>IF(Table1[[#This Row],[Profit per unit]]&gt;$V$8,"Premium","Mass")</f>
        <v>Mass</v>
      </c>
      <c r="U8846" s="4"/>
    </row>
    <row r="8847" spans="2:21" ht="14.25" customHeight="1" x14ac:dyDescent="0.3">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c r="O8847" s="4" t="str">
        <f>TEXT(Table1[[#This Row],[Invoice Date]],"mmm")</f>
        <v>Dec</v>
      </c>
      <c r="P8847" s="4">
        <f>YEAR(Table1[[#This Row],[Invoice Date]])</f>
        <v>2021</v>
      </c>
      <c r="Q8847" s="4">
        <f>IFERROR(Table1[[#This Row],[Total Sales]]/Table1[[#This Row],[Units Sold]],4)</f>
        <v>40</v>
      </c>
      <c r="R8847" s="4">
        <f>IFERROR(Table1[[#This Row],[Operating Profit]]/Table1[[#This Row],[Units Sold]],0)</f>
        <v>18</v>
      </c>
      <c r="S8847" s="4">
        <f>IFERROR((Table1[[#This Row],[Total Sales]]-Table1[[#This Row],[Operating Profit]])/Table1[[#This Row],[Units Sold]],0)</f>
        <v>22</v>
      </c>
      <c r="T8847" s="4" t="str">
        <f>IF(Table1[[#This Row],[Profit per unit]]&gt;$V$8,"Premium","Mass")</f>
        <v>Mass</v>
      </c>
      <c r="U8847" s="4"/>
    </row>
    <row r="8848" spans="2:21" ht="14.25" customHeight="1" x14ac:dyDescent="0.3">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c r="O8848" s="4" t="str">
        <f>TEXT(Table1[[#This Row],[Invoice Date]],"mmm")</f>
        <v>Dec</v>
      </c>
      <c r="P8848" s="4">
        <f>YEAR(Table1[[#This Row],[Invoice Date]])</f>
        <v>2021</v>
      </c>
      <c r="Q8848" s="4">
        <f>IFERROR(Table1[[#This Row],[Total Sales]]/Table1[[#This Row],[Units Sold]],4)</f>
        <v>41</v>
      </c>
      <c r="R8848" s="4">
        <f>IFERROR(Table1[[#This Row],[Operating Profit]]/Table1[[#This Row],[Units Sold]],0)</f>
        <v>18.86</v>
      </c>
      <c r="S8848" s="4">
        <f>IFERROR((Table1[[#This Row],[Total Sales]]-Table1[[#This Row],[Operating Profit]])/Table1[[#This Row],[Units Sold]],0)</f>
        <v>22.14</v>
      </c>
      <c r="T8848" s="4" t="str">
        <f>IF(Table1[[#This Row],[Profit per unit]]&gt;$V$8,"Premium","Mass")</f>
        <v>Mass</v>
      </c>
      <c r="U8848" s="4"/>
    </row>
    <row r="8849" spans="2:21" ht="14.25" customHeight="1" x14ac:dyDescent="0.3">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c r="O8849" s="4" t="str">
        <f>TEXT(Table1[[#This Row],[Invoice Date]],"mmm")</f>
        <v>Dec</v>
      </c>
      <c r="P8849" s="4">
        <f>YEAR(Table1[[#This Row],[Invoice Date]])</f>
        <v>2021</v>
      </c>
      <c r="Q8849" s="4">
        <f>IFERROR(Table1[[#This Row],[Total Sales]]/Table1[[#This Row],[Units Sold]],4)</f>
        <v>47</v>
      </c>
      <c r="R8849" s="4">
        <f>IFERROR(Table1[[#This Row],[Operating Profit]]/Table1[[#This Row],[Units Sold]],0)</f>
        <v>20.679999999999996</v>
      </c>
      <c r="S8849" s="4">
        <f>IFERROR((Table1[[#This Row],[Total Sales]]-Table1[[#This Row],[Operating Profit]])/Table1[[#This Row],[Units Sold]],0)</f>
        <v>26.320000000000004</v>
      </c>
      <c r="T8849" s="4" t="str">
        <f>IF(Table1[[#This Row],[Profit per unit]]&gt;$V$8,"Premium","Mass")</f>
        <v>Mass</v>
      </c>
      <c r="U8849" s="4"/>
    </row>
    <row r="8850" spans="2:21" ht="14.25" customHeight="1" x14ac:dyDescent="0.3">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c r="O8850" s="4" t="str">
        <f>TEXT(Table1[[#This Row],[Invoice Date]],"mmm")</f>
        <v>Dec</v>
      </c>
      <c r="P8850" s="4">
        <f>YEAR(Table1[[#This Row],[Invoice Date]])</f>
        <v>2021</v>
      </c>
      <c r="Q8850" s="4">
        <f>IFERROR(Table1[[#This Row],[Total Sales]]/Table1[[#This Row],[Units Sold]],4)</f>
        <v>44</v>
      </c>
      <c r="R8850" s="4">
        <f>IFERROR(Table1[[#This Row],[Operating Profit]]/Table1[[#This Row],[Units Sold]],0)</f>
        <v>22.88</v>
      </c>
      <c r="S8850" s="4">
        <f>IFERROR((Table1[[#This Row],[Total Sales]]-Table1[[#This Row],[Operating Profit]])/Table1[[#This Row],[Units Sold]],0)</f>
        <v>21.12</v>
      </c>
      <c r="T8850" s="4" t="str">
        <f>IF(Table1[[#This Row],[Profit per unit]]&gt;$V$8,"Premium","Mass")</f>
        <v>Mass</v>
      </c>
      <c r="U8850" s="4"/>
    </row>
    <row r="8851" spans="2:21" ht="14.25" customHeight="1" x14ac:dyDescent="0.3">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c r="O8851" s="4" t="str">
        <f>TEXT(Table1[[#This Row],[Invoice Date]],"mmm")</f>
        <v>Dec</v>
      </c>
      <c r="P8851" s="4">
        <f>YEAR(Table1[[#This Row],[Invoice Date]])</f>
        <v>2021</v>
      </c>
      <c r="Q8851" s="4">
        <f>IFERROR(Table1[[#This Row],[Total Sales]]/Table1[[#This Row],[Units Sold]],4)</f>
        <v>43</v>
      </c>
      <c r="R8851" s="4">
        <f>IFERROR(Table1[[#This Row],[Operating Profit]]/Table1[[#This Row],[Units Sold]],0)</f>
        <v>17.63</v>
      </c>
      <c r="S8851" s="4">
        <f>IFERROR((Table1[[#This Row],[Total Sales]]-Table1[[#This Row],[Operating Profit]])/Table1[[#This Row],[Units Sold]],0)</f>
        <v>25.37</v>
      </c>
      <c r="T8851" s="4" t="str">
        <f>IF(Table1[[#This Row],[Profit per unit]]&gt;$V$8,"Premium","Mass")</f>
        <v>Mass</v>
      </c>
      <c r="U8851" s="4"/>
    </row>
    <row r="8852" spans="2:21" ht="14.25" customHeight="1" x14ac:dyDescent="0.3">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c r="O8852" s="4" t="str">
        <f>TEXT(Table1[[#This Row],[Invoice Date]],"mmm")</f>
        <v>Dec</v>
      </c>
      <c r="P8852" s="4">
        <f>YEAR(Table1[[#This Row],[Invoice Date]])</f>
        <v>2021</v>
      </c>
      <c r="Q8852" s="4">
        <f>IFERROR(Table1[[#This Row],[Total Sales]]/Table1[[#This Row],[Units Sold]],4)</f>
        <v>47</v>
      </c>
      <c r="R8852" s="4">
        <f>IFERROR(Table1[[#This Row],[Operating Profit]]/Table1[[#This Row],[Units Sold]],0)</f>
        <v>28.670000000000005</v>
      </c>
      <c r="S8852" s="4">
        <f>IFERROR((Table1[[#This Row],[Total Sales]]-Table1[[#This Row],[Operating Profit]])/Table1[[#This Row],[Units Sold]],0)</f>
        <v>18.329999999999995</v>
      </c>
      <c r="T8852" s="4" t="str">
        <f>IF(Table1[[#This Row],[Profit per unit]]&gt;$V$8,"Premium","Mass")</f>
        <v>Mass</v>
      </c>
      <c r="U8852" s="4"/>
    </row>
    <row r="8853" spans="2:21" ht="14.25" customHeight="1" x14ac:dyDescent="0.3">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c r="O8853" s="4" t="str">
        <f>TEXT(Table1[[#This Row],[Invoice Date]],"mmm")</f>
        <v>Jan</v>
      </c>
      <c r="P8853" s="4">
        <f>YEAR(Table1[[#This Row],[Invoice Date]])</f>
        <v>2021</v>
      </c>
      <c r="Q8853" s="4">
        <f>IFERROR(Table1[[#This Row],[Total Sales]]/Table1[[#This Row],[Units Sold]],4)</f>
        <v>23</v>
      </c>
      <c r="R8853" s="4">
        <f>IFERROR(Table1[[#This Row],[Operating Profit]]/Table1[[#This Row],[Units Sold]],0)</f>
        <v>9.1999999999999993</v>
      </c>
      <c r="S8853" s="4">
        <f>IFERROR((Table1[[#This Row],[Total Sales]]-Table1[[#This Row],[Operating Profit]])/Table1[[#This Row],[Units Sold]],0)</f>
        <v>13.8</v>
      </c>
      <c r="T8853" s="4" t="str">
        <f>IF(Table1[[#This Row],[Profit per unit]]&gt;$V$8,"Premium","Mass")</f>
        <v>Mass</v>
      </c>
      <c r="U8853" s="4"/>
    </row>
    <row r="8854" spans="2:21" ht="14.25" customHeight="1" x14ac:dyDescent="0.3">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c r="O8854" s="4" t="str">
        <f>TEXT(Table1[[#This Row],[Invoice Date]],"mmm")</f>
        <v>Jan</v>
      </c>
      <c r="P8854" s="4">
        <f>YEAR(Table1[[#This Row],[Invoice Date]])</f>
        <v>2021</v>
      </c>
      <c r="Q8854" s="4">
        <f>IFERROR(Table1[[#This Row],[Total Sales]]/Table1[[#This Row],[Units Sold]],4)</f>
        <v>30</v>
      </c>
      <c r="R8854" s="4">
        <f>IFERROR(Table1[[#This Row],[Operating Profit]]/Table1[[#This Row],[Units Sold]],0)</f>
        <v>12.900000000000002</v>
      </c>
      <c r="S8854" s="4">
        <f>IFERROR((Table1[[#This Row],[Total Sales]]-Table1[[#This Row],[Operating Profit]])/Table1[[#This Row],[Units Sold]],0)</f>
        <v>17.100000000000001</v>
      </c>
      <c r="T8854" s="4" t="str">
        <f>IF(Table1[[#This Row],[Profit per unit]]&gt;$V$8,"Premium","Mass")</f>
        <v>Mass</v>
      </c>
      <c r="U8854" s="4"/>
    </row>
    <row r="8855" spans="2:21" ht="14.25" customHeight="1" x14ac:dyDescent="0.3">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c r="O8855" s="4" t="str">
        <f>TEXT(Table1[[#This Row],[Invoice Date]],"mmm")</f>
        <v>Jan</v>
      </c>
      <c r="P8855" s="4">
        <f>YEAR(Table1[[#This Row],[Invoice Date]])</f>
        <v>2021</v>
      </c>
      <c r="Q8855" s="4">
        <f>IFERROR(Table1[[#This Row],[Total Sales]]/Table1[[#This Row],[Units Sold]],4)</f>
        <v>31</v>
      </c>
      <c r="R8855" s="4">
        <f>IFERROR(Table1[[#This Row],[Operating Profit]]/Table1[[#This Row],[Units Sold]],0)</f>
        <v>12.089999999999998</v>
      </c>
      <c r="S8855" s="4">
        <f>IFERROR((Table1[[#This Row],[Total Sales]]-Table1[[#This Row],[Operating Profit]])/Table1[[#This Row],[Units Sold]],0)</f>
        <v>18.91</v>
      </c>
      <c r="T8855" s="4" t="str">
        <f>IF(Table1[[#This Row],[Profit per unit]]&gt;$V$8,"Premium","Mass")</f>
        <v>Mass</v>
      </c>
      <c r="U8855" s="4"/>
    </row>
    <row r="8856" spans="2:21" ht="14.25" customHeight="1" x14ac:dyDescent="0.3">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c r="O8856" s="4" t="str">
        <f>TEXT(Table1[[#This Row],[Invoice Date]],"mmm")</f>
        <v>Jan</v>
      </c>
      <c r="P8856" s="4">
        <f>YEAR(Table1[[#This Row],[Invoice Date]])</f>
        <v>2021</v>
      </c>
      <c r="Q8856" s="4">
        <f>IFERROR(Table1[[#This Row],[Total Sales]]/Table1[[#This Row],[Units Sold]],4)</f>
        <v>30</v>
      </c>
      <c r="R8856" s="4">
        <f>IFERROR(Table1[[#This Row],[Operating Profit]]/Table1[[#This Row],[Units Sold]],0)</f>
        <v>11.1</v>
      </c>
      <c r="S8856" s="4">
        <f>IFERROR((Table1[[#This Row],[Total Sales]]-Table1[[#This Row],[Operating Profit]])/Table1[[#This Row],[Units Sold]],0)</f>
        <v>18.900000000000002</v>
      </c>
      <c r="T8856" s="4" t="str">
        <f>IF(Table1[[#This Row],[Profit per unit]]&gt;$V$8,"Premium","Mass")</f>
        <v>Mass</v>
      </c>
      <c r="U8856" s="4"/>
    </row>
    <row r="8857" spans="2:21" ht="14.25" customHeight="1" x14ac:dyDescent="0.3">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c r="O8857" s="4" t="str">
        <f>TEXT(Table1[[#This Row],[Invoice Date]],"mmm")</f>
        <v>Jan</v>
      </c>
      <c r="P8857" s="4">
        <f>YEAR(Table1[[#This Row],[Invoice Date]])</f>
        <v>2021</v>
      </c>
      <c r="Q8857" s="4">
        <f>IFERROR(Table1[[#This Row],[Total Sales]]/Table1[[#This Row],[Units Sold]],4)</f>
        <v>35</v>
      </c>
      <c r="R8857" s="4">
        <f>IFERROR(Table1[[#This Row],[Operating Profit]]/Table1[[#This Row],[Units Sold]],0)</f>
        <v>11.899999999999999</v>
      </c>
      <c r="S8857" s="4">
        <f>IFERROR((Table1[[#This Row],[Total Sales]]-Table1[[#This Row],[Operating Profit]])/Table1[[#This Row],[Units Sold]],0)</f>
        <v>23.1</v>
      </c>
      <c r="T8857" s="4" t="str">
        <f>IF(Table1[[#This Row],[Profit per unit]]&gt;$V$8,"Premium","Mass")</f>
        <v>Mass</v>
      </c>
      <c r="U8857" s="4"/>
    </row>
    <row r="8858" spans="2:21" ht="14.25" customHeight="1" x14ac:dyDescent="0.3">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c r="O8858" s="4" t="str">
        <f>TEXT(Table1[[#This Row],[Invoice Date]],"mmm")</f>
        <v>Jan</v>
      </c>
      <c r="P8858" s="4">
        <f>YEAR(Table1[[#This Row],[Invoice Date]])</f>
        <v>2021</v>
      </c>
      <c r="Q8858" s="4">
        <f>IFERROR(Table1[[#This Row],[Total Sales]]/Table1[[#This Row],[Units Sold]],4)</f>
        <v>27</v>
      </c>
      <c r="R8858" s="4">
        <f>IFERROR(Table1[[#This Row],[Operating Profit]]/Table1[[#This Row],[Units Sold]],0)</f>
        <v>7.29</v>
      </c>
      <c r="S8858" s="4">
        <f>IFERROR((Table1[[#This Row],[Total Sales]]-Table1[[#This Row],[Operating Profit]])/Table1[[#This Row],[Units Sold]],0)</f>
        <v>19.71</v>
      </c>
      <c r="T8858" s="4" t="str">
        <f>IF(Table1[[#This Row],[Profit per unit]]&gt;$V$8,"Premium","Mass")</f>
        <v>Mass</v>
      </c>
      <c r="U8858" s="4"/>
    </row>
    <row r="8859" spans="2:21" ht="14.25" customHeight="1" x14ac:dyDescent="0.3">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c r="O8859" s="4" t="str">
        <f>TEXT(Table1[[#This Row],[Invoice Date]],"mmm")</f>
        <v>Feb</v>
      </c>
      <c r="P8859" s="4">
        <f>YEAR(Table1[[#This Row],[Invoice Date]])</f>
        <v>2021</v>
      </c>
      <c r="Q8859" s="4">
        <f>IFERROR(Table1[[#This Row],[Total Sales]]/Table1[[#This Row],[Units Sold]],4)</f>
        <v>21</v>
      </c>
      <c r="R8859" s="4">
        <f>IFERROR(Table1[[#This Row],[Operating Profit]]/Table1[[#This Row],[Units Sold]],0)</f>
        <v>7.7700000000000005</v>
      </c>
      <c r="S8859" s="4">
        <f>IFERROR((Table1[[#This Row],[Total Sales]]-Table1[[#This Row],[Operating Profit]])/Table1[[#This Row],[Units Sold]],0)</f>
        <v>13.230000000000002</v>
      </c>
      <c r="T8859" s="4" t="str">
        <f>IF(Table1[[#This Row],[Profit per unit]]&gt;$V$8,"Premium","Mass")</f>
        <v>Mass</v>
      </c>
      <c r="U8859" s="4"/>
    </row>
    <row r="8860" spans="2:21" ht="14.25" customHeight="1" x14ac:dyDescent="0.3">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c r="O8860" s="4" t="str">
        <f>TEXT(Table1[[#This Row],[Invoice Date]],"mmm")</f>
        <v>Feb</v>
      </c>
      <c r="P8860" s="4">
        <f>YEAR(Table1[[#This Row],[Invoice Date]])</f>
        <v>2021</v>
      </c>
      <c r="Q8860" s="4">
        <f>IFERROR(Table1[[#This Row],[Total Sales]]/Table1[[#This Row],[Units Sold]],4)</f>
        <v>28</v>
      </c>
      <c r="R8860" s="4">
        <f>IFERROR(Table1[[#This Row],[Operating Profit]]/Table1[[#This Row],[Units Sold]],0)</f>
        <v>12.040000000000001</v>
      </c>
      <c r="S8860" s="4">
        <f>IFERROR((Table1[[#This Row],[Total Sales]]-Table1[[#This Row],[Operating Profit]])/Table1[[#This Row],[Units Sold]],0)</f>
        <v>15.959999999999999</v>
      </c>
      <c r="T8860" s="4" t="str">
        <f>IF(Table1[[#This Row],[Profit per unit]]&gt;$V$8,"Premium","Mass")</f>
        <v>Mass</v>
      </c>
      <c r="U8860" s="4"/>
    </row>
    <row r="8861" spans="2:21" ht="14.25" customHeight="1" x14ac:dyDescent="0.3">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c r="O8861" s="4" t="str">
        <f>TEXT(Table1[[#This Row],[Invoice Date]],"mmm")</f>
        <v>Feb</v>
      </c>
      <c r="P8861" s="4">
        <f>YEAR(Table1[[#This Row],[Invoice Date]])</f>
        <v>2021</v>
      </c>
      <c r="Q8861" s="4">
        <f>IFERROR(Table1[[#This Row],[Total Sales]]/Table1[[#This Row],[Units Sold]],4)</f>
        <v>28</v>
      </c>
      <c r="R8861" s="4">
        <f>IFERROR(Table1[[#This Row],[Operating Profit]]/Table1[[#This Row],[Units Sold]],0)</f>
        <v>11.76</v>
      </c>
      <c r="S8861" s="4">
        <f>IFERROR((Table1[[#This Row],[Total Sales]]-Table1[[#This Row],[Operating Profit]])/Table1[[#This Row],[Units Sold]],0)</f>
        <v>16.239999999999998</v>
      </c>
      <c r="T8861" s="4" t="str">
        <f>IF(Table1[[#This Row],[Profit per unit]]&gt;$V$8,"Premium","Mass")</f>
        <v>Mass</v>
      </c>
      <c r="U8861" s="4"/>
    </row>
    <row r="8862" spans="2:21" ht="14.25" customHeight="1" x14ac:dyDescent="0.3">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c r="O8862" s="4" t="str">
        <f>TEXT(Table1[[#This Row],[Invoice Date]],"mmm")</f>
        <v>Feb</v>
      </c>
      <c r="P8862" s="4">
        <f>YEAR(Table1[[#This Row],[Invoice Date]])</f>
        <v>2021</v>
      </c>
      <c r="Q8862" s="4">
        <f>IFERROR(Table1[[#This Row],[Total Sales]]/Table1[[#This Row],[Units Sold]],4)</f>
        <v>26</v>
      </c>
      <c r="R8862" s="4">
        <f>IFERROR(Table1[[#This Row],[Operating Profit]]/Table1[[#This Row],[Units Sold]],0)</f>
        <v>10.92</v>
      </c>
      <c r="S8862" s="4">
        <f>IFERROR((Table1[[#This Row],[Total Sales]]-Table1[[#This Row],[Operating Profit]])/Table1[[#This Row],[Units Sold]],0)</f>
        <v>15.08</v>
      </c>
      <c r="T8862" s="4" t="str">
        <f>IF(Table1[[#This Row],[Profit per unit]]&gt;$V$8,"Premium","Mass")</f>
        <v>Mass</v>
      </c>
      <c r="U8862" s="4"/>
    </row>
    <row r="8863" spans="2:21" ht="14.25" customHeight="1" x14ac:dyDescent="0.3">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c r="O8863" s="4" t="str">
        <f>TEXT(Table1[[#This Row],[Invoice Date]],"mmm")</f>
        <v>Feb</v>
      </c>
      <c r="P8863" s="4">
        <f>YEAR(Table1[[#This Row],[Invoice Date]])</f>
        <v>2021</v>
      </c>
      <c r="Q8863" s="4">
        <f>IFERROR(Table1[[#This Row],[Total Sales]]/Table1[[#This Row],[Units Sold]],4)</f>
        <v>36</v>
      </c>
      <c r="R8863" s="4">
        <f>IFERROR(Table1[[#This Row],[Operating Profit]]/Table1[[#This Row],[Units Sold]],0)</f>
        <v>13.319999999999999</v>
      </c>
      <c r="S8863" s="4">
        <f>IFERROR((Table1[[#This Row],[Total Sales]]-Table1[[#This Row],[Operating Profit]])/Table1[[#This Row],[Units Sold]],0)</f>
        <v>22.68</v>
      </c>
      <c r="T8863" s="4" t="str">
        <f>IF(Table1[[#This Row],[Profit per unit]]&gt;$V$8,"Premium","Mass")</f>
        <v>Mass</v>
      </c>
      <c r="U8863" s="4"/>
    </row>
    <row r="8864" spans="2:21" ht="14.25" customHeight="1" x14ac:dyDescent="0.3">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c r="O8864" s="4" t="str">
        <f>TEXT(Table1[[#This Row],[Invoice Date]],"mmm")</f>
        <v>Feb</v>
      </c>
      <c r="P8864" s="4">
        <f>YEAR(Table1[[#This Row],[Invoice Date]])</f>
        <v>2021</v>
      </c>
      <c r="Q8864" s="4">
        <f>IFERROR(Table1[[#This Row],[Total Sales]]/Table1[[#This Row],[Units Sold]],4)</f>
        <v>31</v>
      </c>
      <c r="R8864" s="4">
        <f>IFERROR(Table1[[#This Row],[Operating Profit]]/Table1[[#This Row],[Units Sold]],0)</f>
        <v>8.370000000000001</v>
      </c>
      <c r="S8864" s="4">
        <f>IFERROR((Table1[[#This Row],[Total Sales]]-Table1[[#This Row],[Operating Profit]])/Table1[[#This Row],[Units Sold]],0)</f>
        <v>22.63</v>
      </c>
      <c r="T8864" s="4" t="str">
        <f>IF(Table1[[#This Row],[Profit per unit]]&gt;$V$8,"Premium","Mass")</f>
        <v>Mass</v>
      </c>
      <c r="U8864" s="4"/>
    </row>
    <row r="8865" spans="2:21" ht="14.25" customHeight="1" x14ac:dyDescent="0.3">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c r="O8865" s="4" t="str">
        <f>TEXT(Table1[[#This Row],[Invoice Date]],"mmm")</f>
        <v>Mar</v>
      </c>
      <c r="P8865" s="4">
        <f>YEAR(Table1[[#This Row],[Invoice Date]])</f>
        <v>2021</v>
      </c>
      <c r="Q8865" s="4">
        <f>IFERROR(Table1[[#This Row],[Total Sales]]/Table1[[#This Row],[Units Sold]],4)</f>
        <v>29</v>
      </c>
      <c r="R8865" s="4">
        <f>IFERROR(Table1[[#This Row],[Operating Profit]]/Table1[[#This Row],[Units Sold]],0)</f>
        <v>11.599999999999998</v>
      </c>
      <c r="S8865" s="4">
        <f>IFERROR((Table1[[#This Row],[Total Sales]]-Table1[[#This Row],[Operating Profit]])/Table1[[#This Row],[Units Sold]],0)</f>
        <v>17.399999999999999</v>
      </c>
      <c r="T8865" s="4" t="str">
        <f>IF(Table1[[#This Row],[Profit per unit]]&gt;$V$8,"Premium","Mass")</f>
        <v>Mass</v>
      </c>
      <c r="U8865" s="4"/>
    </row>
    <row r="8866" spans="2:21" ht="14.25" customHeight="1" x14ac:dyDescent="0.3">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c r="O8866" s="4" t="str">
        <f>TEXT(Table1[[#This Row],[Invoice Date]],"mmm")</f>
        <v>Mar</v>
      </c>
      <c r="P8866" s="4">
        <f>YEAR(Table1[[#This Row],[Invoice Date]])</f>
        <v>2021</v>
      </c>
      <c r="Q8866" s="4">
        <f>IFERROR(Table1[[#This Row],[Total Sales]]/Table1[[#This Row],[Units Sold]],4)</f>
        <v>38</v>
      </c>
      <c r="R8866" s="4">
        <f>IFERROR(Table1[[#This Row],[Operating Profit]]/Table1[[#This Row],[Units Sold]],0)</f>
        <v>16.72</v>
      </c>
      <c r="S8866" s="4">
        <f>IFERROR((Table1[[#This Row],[Total Sales]]-Table1[[#This Row],[Operating Profit]])/Table1[[#This Row],[Units Sold]],0)</f>
        <v>21.28</v>
      </c>
      <c r="T8866" s="4" t="str">
        <f>IF(Table1[[#This Row],[Profit per unit]]&gt;$V$8,"Premium","Mass")</f>
        <v>Mass</v>
      </c>
      <c r="U8866" s="4"/>
    </row>
    <row r="8867" spans="2:21" ht="14.25" customHeight="1" x14ac:dyDescent="0.3">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c r="O8867" s="4" t="str">
        <f>TEXT(Table1[[#This Row],[Invoice Date]],"mmm")</f>
        <v>Mar</v>
      </c>
      <c r="P8867" s="4">
        <f>YEAR(Table1[[#This Row],[Invoice Date]])</f>
        <v>2021</v>
      </c>
      <c r="Q8867" s="4">
        <f>IFERROR(Table1[[#This Row],[Total Sales]]/Table1[[#This Row],[Units Sold]],4)</f>
        <v>37</v>
      </c>
      <c r="R8867" s="4">
        <f>IFERROR(Table1[[#This Row],[Operating Profit]]/Table1[[#This Row],[Units Sold]],0)</f>
        <v>15.169999999999998</v>
      </c>
      <c r="S8867" s="4">
        <f>IFERROR((Table1[[#This Row],[Total Sales]]-Table1[[#This Row],[Operating Profit]])/Table1[[#This Row],[Units Sold]],0)</f>
        <v>21.830000000000005</v>
      </c>
      <c r="T8867" s="4" t="str">
        <f>IF(Table1[[#This Row],[Profit per unit]]&gt;$V$8,"Premium","Mass")</f>
        <v>Mass</v>
      </c>
      <c r="U8867" s="4"/>
    </row>
    <row r="8868" spans="2:21" ht="14.25" customHeight="1" x14ac:dyDescent="0.3">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c r="O8868" s="4" t="str">
        <f>TEXT(Table1[[#This Row],[Invoice Date]],"mmm")</f>
        <v>Mar</v>
      </c>
      <c r="P8868" s="4">
        <f>YEAR(Table1[[#This Row],[Invoice Date]])</f>
        <v>2021</v>
      </c>
      <c r="Q8868" s="4">
        <f>IFERROR(Table1[[#This Row],[Total Sales]]/Table1[[#This Row],[Units Sold]],4)</f>
        <v>38</v>
      </c>
      <c r="R8868" s="4">
        <f>IFERROR(Table1[[#This Row],[Operating Profit]]/Table1[[#This Row],[Units Sold]],0)</f>
        <v>14.06</v>
      </c>
      <c r="S8868" s="4">
        <f>IFERROR((Table1[[#This Row],[Total Sales]]-Table1[[#This Row],[Operating Profit]])/Table1[[#This Row],[Units Sold]],0)</f>
        <v>23.94</v>
      </c>
      <c r="T8868" s="4" t="str">
        <f>IF(Table1[[#This Row],[Profit per unit]]&gt;$V$8,"Premium","Mass")</f>
        <v>Mass</v>
      </c>
      <c r="U8868" s="4"/>
    </row>
    <row r="8869" spans="2:21" ht="14.25" customHeight="1" x14ac:dyDescent="0.3">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c r="O8869" s="4" t="str">
        <f>TEXT(Table1[[#This Row],[Invoice Date]],"mmm")</f>
        <v>Mar</v>
      </c>
      <c r="P8869" s="4">
        <f>YEAR(Table1[[#This Row],[Invoice Date]])</f>
        <v>2021</v>
      </c>
      <c r="Q8869" s="4">
        <f>IFERROR(Table1[[#This Row],[Total Sales]]/Table1[[#This Row],[Units Sold]],4)</f>
        <v>41</v>
      </c>
      <c r="R8869" s="4">
        <f>IFERROR(Table1[[#This Row],[Operating Profit]]/Table1[[#This Row],[Units Sold]],0)</f>
        <v>13.120000000000001</v>
      </c>
      <c r="S8869" s="4">
        <f>IFERROR((Table1[[#This Row],[Total Sales]]-Table1[[#This Row],[Operating Profit]])/Table1[[#This Row],[Units Sold]],0)</f>
        <v>27.88</v>
      </c>
      <c r="T8869" s="4" t="str">
        <f>IF(Table1[[#This Row],[Profit per unit]]&gt;$V$8,"Premium","Mass")</f>
        <v>Mass</v>
      </c>
      <c r="U8869" s="4"/>
    </row>
    <row r="8870" spans="2:21" ht="14.25" customHeight="1" x14ac:dyDescent="0.3">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c r="O8870" s="4" t="str">
        <f>TEXT(Table1[[#This Row],[Invoice Date]],"mmm")</f>
        <v>Mar</v>
      </c>
      <c r="P8870" s="4">
        <f>YEAR(Table1[[#This Row],[Invoice Date]])</f>
        <v>2021</v>
      </c>
      <c r="Q8870" s="4">
        <f>IFERROR(Table1[[#This Row],[Total Sales]]/Table1[[#This Row],[Units Sold]],4)</f>
        <v>37</v>
      </c>
      <c r="R8870" s="4">
        <f>IFERROR(Table1[[#This Row],[Operating Profit]]/Table1[[#This Row],[Units Sold]],0)</f>
        <v>9.99</v>
      </c>
      <c r="S8870" s="4">
        <f>IFERROR((Table1[[#This Row],[Total Sales]]-Table1[[#This Row],[Operating Profit]])/Table1[[#This Row],[Units Sold]],0)</f>
        <v>27.009999999999998</v>
      </c>
      <c r="T8870" s="4" t="str">
        <f>IF(Table1[[#This Row],[Profit per unit]]&gt;$V$8,"Premium","Mass")</f>
        <v>Mass</v>
      </c>
      <c r="U8870" s="4"/>
    </row>
    <row r="8871" spans="2:21" ht="14.25" customHeight="1" x14ac:dyDescent="0.3">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c r="O8871" s="4" t="str">
        <f>TEXT(Table1[[#This Row],[Invoice Date]],"mmm")</f>
        <v>Apr</v>
      </c>
      <c r="P8871" s="4">
        <f>YEAR(Table1[[#This Row],[Invoice Date]])</f>
        <v>2021</v>
      </c>
      <c r="Q8871" s="4">
        <f>IFERROR(Table1[[#This Row],[Total Sales]]/Table1[[#This Row],[Units Sold]],4)</f>
        <v>40</v>
      </c>
      <c r="R8871" s="4">
        <f>IFERROR(Table1[[#This Row],[Operating Profit]]/Table1[[#This Row],[Units Sold]],0)</f>
        <v>15.2</v>
      </c>
      <c r="S8871" s="4">
        <f>IFERROR((Table1[[#This Row],[Total Sales]]-Table1[[#This Row],[Operating Profit]])/Table1[[#This Row],[Units Sold]],0)</f>
        <v>24.8</v>
      </c>
      <c r="T8871" s="4" t="str">
        <f>IF(Table1[[#This Row],[Profit per unit]]&gt;$V$8,"Premium","Mass")</f>
        <v>Mass</v>
      </c>
      <c r="U8871" s="4"/>
    </row>
    <row r="8872" spans="2:21" ht="14.25" customHeight="1" x14ac:dyDescent="0.3">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c r="O8872" s="4" t="str">
        <f>TEXT(Table1[[#This Row],[Invoice Date]],"mmm")</f>
        <v>Apr</v>
      </c>
      <c r="P8872" s="4">
        <f>YEAR(Table1[[#This Row],[Invoice Date]])</f>
        <v>2021</v>
      </c>
      <c r="Q8872" s="4">
        <f>IFERROR(Table1[[#This Row],[Total Sales]]/Table1[[#This Row],[Units Sold]],4)</f>
        <v>37</v>
      </c>
      <c r="R8872" s="4">
        <f>IFERROR(Table1[[#This Row],[Operating Profit]]/Table1[[#This Row],[Units Sold]],0)</f>
        <v>16.28</v>
      </c>
      <c r="S8872" s="4">
        <f>IFERROR((Table1[[#This Row],[Total Sales]]-Table1[[#This Row],[Operating Profit]])/Table1[[#This Row],[Units Sold]],0)</f>
        <v>20.72</v>
      </c>
      <c r="T8872" s="4" t="str">
        <f>IF(Table1[[#This Row],[Profit per unit]]&gt;$V$8,"Premium","Mass")</f>
        <v>Mass</v>
      </c>
      <c r="U8872" s="4"/>
    </row>
    <row r="8873" spans="2:21" ht="14.25" customHeight="1" x14ac:dyDescent="0.3">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c r="O8873" s="4" t="str">
        <f>TEXT(Table1[[#This Row],[Invoice Date]],"mmm")</f>
        <v>Apr</v>
      </c>
      <c r="P8873" s="4">
        <f>YEAR(Table1[[#This Row],[Invoice Date]])</f>
        <v>2021</v>
      </c>
      <c r="Q8873" s="4">
        <f>IFERROR(Table1[[#This Row],[Total Sales]]/Table1[[#This Row],[Units Sold]],4)</f>
        <v>42</v>
      </c>
      <c r="R8873" s="4">
        <f>IFERROR(Table1[[#This Row],[Operating Profit]]/Table1[[#This Row],[Units Sold]],0)</f>
        <v>15.540000000000001</v>
      </c>
      <c r="S8873" s="4">
        <f>IFERROR((Table1[[#This Row],[Total Sales]]-Table1[[#This Row],[Operating Profit]])/Table1[[#This Row],[Units Sold]],0)</f>
        <v>26.46</v>
      </c>
      <c r="T8873" s="4" t="str">
        <f>IF(Table1[[#This Row],[Profit per unit]]&gt;$V$8,"Premium","Mass")</f>
        <v>Mass</v>
      </c>
      <c r="U8873" s="4"/>
    </row>
    <row r="8874" spans="2:21" ht="14.25" customHeight="1" x14ac:dyDescent="0.3">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c r="O8874" s="4" t="str">
        <f>TEXT(Table1[[#This Row],[Invoice Date]],"mmm")</f>
        <v>Apr</v>
      </c>
      <c r="P8874" s="4">
        <f>YEAR(Table1[[#This Row],[Invoice Date]])</f>
        <v>2021</v>
      </c>
      <c r="Q8874" s="4">
        <f>IFERROR(Table1[[#This Row],[Total Sales]]/Table1[[#This Row],[Units Sold]],4)</f>
        <v>40</v>
      </c>
      <c r="R8874" s="4">
        <f>IFERROR(Table1[[#This Row],[Operating Profit]]/Table1[[#This Row],[Units Sold]],0)</f>
        <v>16</v>
      </c>
      <c r="S8874" s="4">
        <f>IFERROR((Table1[[#This Row],[Total Sales]]-Table1[[#This Row],[Operating Profit]])/Table1[[#This Row],[Units Sold]],0)</f>
        <v>24</v>
      </c>
      <c r="T8874" s="4" t="str">
        <f>IF(Table1[[#This Row],[Profit per unit]]&gt;$V$8,"Premium","Mass")</f>
        <v>Mass</v>
      </c>
      <c r="U8874" s="4"/>
    </row>
    <row r="8875" spans="2:21" ht="14.25" customHeight="1" x14ac:dyDescent="0.3">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c r="O8875" s="4" t="str">
        <f>TEXT(Table1[[#This Row],[Invoice Date]],"mmm")</f>
        <v>Apr</v>
      </c>
      <c r="P8875" s="4">
        <f>YEAR(Table1[[#This Row],[Invoice Date]])</f>
        <v>2021</v>
      </c>
      <c r="Q8875" s="4">
        <f>IFERROR(Table1[[#This Row],[Total Sales]]/Table1[[#This Row],[Units Sold]],4)</f>
        <v>43</v>
      </c>
      <c r="R8875" s="4">
        <f>IFERROR(Table1[[#This Row],[Operating Profit]]/Table1[[#This Row],[Units Sold]],0)</f>
        <v>14.62</v>
      </c>
      <c r="S8875" s="4">
        <f>IFERROR((Table1[[#This Row],[Total Sales]]-Table1[[#This Row],[Operating Profit]])/Table1[[#This Row],[Units Sold]],0)</f>
        <v>28.380000000000003</v>
      </c>
      <c r="T8875" s="4" t="str">
        <f>IF(Table1[[#This Row],[Profit per unit]]&gt;$V$8,"Premium","Mass")</f>
        <v>Mass</v>
      </c>
      <c r="U8875" s="4"/>
    </row>
    <row r="8876" spans="2:21" ht="14.25" customHeight="1" x14ac:dyDescent="0.3">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c r="O8876" s="4" t="str">
        <f>TEXT(Table1[[#This Row],[Invoice Date]],"mmm")</f>
        <v>Apr</v>
      </c>
      <c r="P8876" s="4">
        <f>YEAR(Table1[[#This Row],[Invoice Date]])</f>
        <v>2021</v>
      </c>
      <c r="Q8876" s="4">
        <f>IFERROR(Table1[[#This Row],[Total Sales]]/Table1[[#This Row],[Units Sold]],4)</f>
        <v>49</v>
      </c>
      <c r="R8876" s="4">
        <f>IFERROR(Table1[[#This Row],[Operating Profit]]/Table1[[#This Row],[Units Sold]],0)</f>
        <v>14.700000000000001</v>
      </c>
      <c r="S8876" s="4">
        <f>IFERROR((Table1[[#This Row],[Total Sales]]-Table1[[#This Row],[Operating Profit]])/Table1[[#This Row],[Units Sold]],0)</f>
        <v>34.300000000000004</v>
      </c>
      <c r="T8876" s="4" t="str">
        <f>IF(Table1[[#This Row],[Profit per unit]]&gt;$V$8,"Premium","Mass")</f>
        <v>Mass</v>
      </c>
      <c r="U8876" s="4"/>
    </row>
    <row r="8877" spans="2:21" ht="14.25" customHeight="1" x14ac:dyDescent="0.3">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c r="O8877" s="4" t="str">
        <f>TEXT(Table1[[#This Row],[Invoice Date]],"mmm")</f>
        <v>May</v>
      </c>
      <c r="P8877" s="4">
        <f>YEAR(Table1[[#This Row],[Invoice Date]])</f>
        <v>2021</v>
      </c>
      <c r="Q8877" s="4">
        <f>IFERROR(Table1[[#This Row],[Total Sales]]/Table1[[#This Row],[Units Sold]],4)</f>
        <v>38</v>
      </c>
      <c r="R8877" s="4">
        <f>IFERROR(Table1[[#This Row],[Operating Profit]]/Table1[[#This Row],[Units Sold]],0)</f>
        <v>14.44</v>
      </c>
      <c r="S8877" s="4">
        <f>IFERROR((Table1[[#This Row],[Total Sales]]-Table1[[#This Row],[Operating Profit]])/Table1[[#This Row],[Units Sold]],0)</f>
        <v>23.56</v>
      </c>
      <c r="T8877" s="4" t="str">
        <f>IF(Table1[[#This Row],[Profit per unit]]&gt;$V$8,"Premium","Mass")</f>
        <v>Mass</v>
      </c>
      <c r="U8877" s="4"/>
    </row>
    <row r="8878" spans="2:21" ht="14.25" customHeight="1" x14ac:dyDescent="0.3">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c r="O8878" s="4" t="str">
        <f>TEXT(Table1[[#This Row],[Invoice Date]],"mmm")</f>
        <v>May</v>
      </c>
      <c r="P8878" s="4">
        <f>YEAR(Table1[[#This Row],[Invoice Date]])</f>
        <v>2021</v>
      </c>
      <c r="Q8878" s="4">
        <f>IFERROR(Table1[[#This Row],[Total Sales]]/Table1[[#This Row],[Units Sold]],4)</f>
        <v>36</v>
      </c>
      <c r="R8878" s="4">
        <f>IFERROR(Table1[[#This Row],[Operating Profit]]/Table1[[#This Row],[Units Sold]],0)</f>
        <v>15.120000000000001</v>
      </c>
      <c r="S8878" s="4">
        <f>IFERROR((Table1[[#This Row],[Total Sales]]-Table1[[#This Row],[Operating Profit]])/Table1[[#This Row],[Units Sold]],0)</f>
        <v>20.88</v>
      </c>
      <c r="T8878" s="4" t="str">
        <f>IF(Table1[[#This Row],[Profit per unit]]&gt;$V$8,"Premium","Mass")</f>
        <v>Mass</v>
      </c>
      <c r="U8878" s="4"/>
    </row>
    <row r="8879" spans="2:21" ht="14.25" customHeight="1" x14ac:dyDescent="0.3">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c r="O8879" s="4" t="str">
        <f>TEXT(Table1[[#This Row],[Invoice Date]],"mmm")</f>
        <v>May</v>
      </c>
      <c r="P8879" s="4">
        <f>YEAR(Table1[[#This Row],[Invoice Date]])</f>
        <v>2021</v>
      </c>
      <c r="Q8879" s="4">
        <f>IFERROR(Table1[[#This Row],[Total Sales]]/Table1[[#This Row],[Units Sold]],4)</f>
        <v>41</v>
      </c>
      <c r="R8879" s="4">
        <f>IFERROR(Table1[[#This Row],[Operating Profit]]/Table1[[#This Row],[Units Sold]],0)</f>
        <v>15.58</v>
      </c>
      <c r="S8879" s="4">
        <f>IFERROR((Table1[[#This Row],[Total Sales]]-Table1[[#This Row],[Operating Profit]])/Table1[[#This Row],[Units Sold]],0)</f>
        <v>25.42</v>
      </c>
      <c r="T8879" s="4" t="str">
        <f>IF(Table1[[#This Row],[Profit per unit]]&gt;$V$8,"Premium","Mass")</f>
        <v>Mass</v>
      </c>
      <c r="U8879" s="4"/>
    </row>
    <row r="8880" spans="2:21" ht="14.25" customHeight="1" x14ac:dyDescent="0.3">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c r="O8880" s="4" t="str">
        <f>TEXT(Table1[[#This Row],[Invoice Date]],"mmm")</f>
        <v>May</v>
      </c>
      <c r="P8880" s="4">
        <f>YEAR(Table1[[#This Row],[Invoice Date]])</f>
        <v>2021</v>
      </c>
      <c r="Q8880" s="4">
        <f>IFERROR(Table1[[#This Row],[Total Sales]]/Table1[[#This Row],[Units Sold]],4)</f>
        <v>39</v>
      </c>
      <c r="R8880" s="4">
        <f>IFERROR(Table1[[#This Row],[Operating Profit]]/Table1[[#This Row],[Units Sold]],0)</f>
        <v>14.43</v>
      </c>
      <c r="S8880" s="4">
        <f>IFERROR((Table1[[#This Row],[Total Sales]]-Table1[[#This Row],[Operating Profit]])/Table1[[#This Row],[Units Sold]],0)</f>
        <v>24.570000000000004</v>
      </c>
      <c r="T8880" s="4" t="str">
        <f>IF(Table1[[#This Row],[Profit per unit]]&gt;$V$8,"Premium","Mass")</f>
        <v>Mass</v>
      </c>
      <c r="U8880" s="4"/>
    </row>
    <row r="8881" spans="2:21" ht="14.25" customHeight="1" x14ac:dyDescent="0.3">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c r="O8881" s="4" t="str">
        <f>TEXT(Table1[[#This Row],[Invoice Date]],"mmm")</f>
        <v>May</v>
      </c>
      <c r="P8881" s="4">
        <f>YEAR(Table1[[#This Row],[Invoice Date]])</f>
        <v>2021</v>
      </c>
      <c r="Q8881" s="4">
        <f>IFERROR(Table1[[#This Row],[Total Sales]]/Table1[[#This Row],[Units Sold]],4)</f>
        <v>39</v>
      </c>
      <c r="R8881" s="4">
        <f>IFERROR(Table1[[#This Row],[Operating Profit]]/Table1[[#This Row],[Units Sold]],0)</f>
        <v>12.87</v>
      </c>
      <c r="S8881" s="4">
        <f>IFERROR((Table1[[#This Row],[Total Sales]]-Table1[[#This Row],[Operating Profit]])/Table1[[#This Row],[Units Sold]],0)</f>
        <v>26.13</v>
      </c>
      <c r="T8881" s="4" t="str">
        <f>IF(Table1[[#This Row],[Profit per unit]]&gt;$V$8,"Premium","Mass")</f>
        <v>Mass</v>
      </c>
      <c r="U8881" s="4"/>
    </row>
    <row r="8882" spans="2:21" ht="14.25" customHeight="1" x14ac:dyDescent="0.3">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c r="O8882" s="4" t="str">
        <f>TEXT(Table1[[#This Row],[Invoice Date]],"mmm")</f>
        <v>May</v>
      </c>
      <c r="P8882" s="4">
        <f>YEAR(Table1[[#This Row],[Invoice Date]])</f>
        <v>2021</v>
      </c>
      <c r="Q8882" s="4">
        <f>IFERROR(Table1[[#This Row],[Total Sales]]/Table1[[#This Row],[Units Sold]],4)</f>
        <v>53</v>
      </c>
      <c r="R8882" s="4">
        <f>IFERROR(Table1[[#This Row],[Operating Profit]]/Table1[[#This Row],[Units Sold]],0)</f>
        <v>15.37</v>
      </c>
      <c r="S8882" s="4">
        <f>IFERROR((Table1[[#This Row],[Total Sales]]-Table1[[#This Row],[Operating Profit]])/Table1[[#This Row],[Units Sold]],0)</f>
        <v>37.630000000000003</v>
      </c>
      <c r="T8882" s="4" t="str">
        <f>IF(Table1[[#This Row],[Profit per unit]]&gt;$V$8,"Premium","Mass")</f>
        <v>Mass</v>
      </c>
      <c r="U8882" s="4"/>
    </row>
    <row r="8883" spans="2:21" ht="14.25" customHeight="1" x14ac:dyDescent="0.3">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c r="O8883" s="4" t="str">
        <f>TEXT(Table1[[#This Row],[Invoice Date]],"mmm")</f>
        <v>Jun</v>
      </c>
      <c r="P8883" s="4">
        <f>YEAR(Table1[[#This Row],[Invoice Date]])</f>
        <v>2021</v>
      </c>
      <c r="Q8883" s="4">
        <f>IFERROR(Table1[[#This Row],[Total Sales]]/Table1[[#This Row],[Units Sold]],4)</f>
        <v>37</v>
      </c>
      <c r="R8883" s="4">
        <f>IFERROR(Table1[[#This Row],[Operating Profit]]/Table1[[#This Row],[Units Sold]],0)</f>
        <v>14.429999999999998</v>
      </c>
      <c r="S8883" s="4">
        <f>IFERROR((Table1[[#This Row],[Total Sales]]-Table1[[#This Row],[Operating Profit]])/Table1[[#This Row],[Units Sold]],0)</f>
        <v>22.57</v>
      </c>
      <c r="T8883" s="4" t="str">
        <f>IF(Table1[[#This Row],[Profit per unit]]&gt;$V$8,"Premium","Mass")</f>
        <v>Mass</v>
      </c>
      <c r="U8883" s="4"/>
    </row>
    <row r="8884" spans="2:21" ht="14.25" customHeight="1" x14ac:dyDescent="0.3">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c r="O8884" s="4" t="str">
        <f>TEXT(Table1[[#This Row],[Invoice Date]],"mmm")</f>
        <v>Jun</v>
      </c>
      <c r="P8884" s="4">
        <f>YEAR(Table1[[#This Row],[Invoice Date]])</f>
        <v>2021</v>
      </c>
      <c r="Q8884" s="4">
        <f>IFERROR(Table1[[#This Row],[Total Sales]]/Table1[[#This Row],[Units Sold]],4)</f>
        <v>36</v>
      </c>
      <c r="R8884" s="4">
        <f>IFERROR(Table1[[#This Row],[Operating Profit]]/Table1[[#This Row],[Units Sold]],0)</f>
        <v>15.120000000000003</v>
      </c>
      <c r="S8884" s="4">
        <f>IFERROR((Table1[[#This Row],[Total Sales]]-Table1[[#This Row],[Operating Profit]])/Table1[[#This Row],[Units Sold]],0)</f>
        <v>20.88</v>
      </c>
      <c r="T8884" s="4" t="str">
        <f>IF(Table1[[#This Row],[Profit per unit]]&gt;$V$8,"Premium","Mass")</f>
        <v>Mass</v>
      </c>
      <c r="U8884" s="4"/>
    </row>
    <row r="8885" spans="2:21" ht="14.25" customHeight="1" x14ac:dyDescent="0.3">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c r="O8885" s="4" t="str">
        <f>TEXT(Table1[[#This Row],[Invoice Date]],"mmm")</f>
        <v>Jun</v>
      </c>
      <c r="P8885" s="4">
        <f>YEAR(Table1[[#This Row],[Invoice Date]])</f>
        <v>2021</v>
      </c>
      <c r="Q8885" s="4">
        <f>IFERROR(Table1[[#This Row],[Total Sales]]/Table1[[#This Row],[Units Sold]],4)</f>
        <v>41</v>
      </c>
      <c r="R8885" s="4">
        <f>IFERROR(Table1[[#This Row],[Operating Profit]]/Table1[[#This Row],[Units Sold]],0)</f>
        <v>15.580000000000002</v>
      </c>
      <c r="S8885" s="4">
        <f>IFERROR((Table1[[#This Row],[Total Sales]]-Table1[[#This Row],[Operating Profit]])/Table1[[#This Row],[Units Sold]],0)</f>
        <v>25.419999999999998</v>
      </c>
      <c r="T8885" s="4" t="str">
        <f>IF(Table1[[#This Row],[Profit per unit]]&gt;$V$8,"Premium","Mass")</f>
        <v>Mass</v>
      </c>
      <c r="U8885" s="4"/>
    </row>
    <row r="8886" spans="2:21" ht="14.25" customHeight="1" x14ac:dyDescent="0.3">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c r="O8886" s="4" t="str">
        <f>TEXT(Table1[[#This Row],[Invoice Date]],"mmm")</f>
        <v>Jun</v>
      </c>
      <c r="P8886" s="4">
        <f>YEAR(Table1[[#This Row],[Invoice Date]])</f>
        <v>2021</v>
      </c>
      <c r="Q8886" s="4">
        <f>IFERROR(Table1[[#This Row],[Total Sales]]/Table1[[#This Row],[Units Sold]],4)</f>
        <v>38</v>
      </c>
      <c r="R8886" s="4">
        <f>IFERROR(Table1[[#This Row],[Operating Profit]]/Table1[[#This Row],[Units Sold]],0)</f>
        <v>15.199999999999998</v>
      </c>
      <c r="S8886" s="4">
        <f>IFERROR((Table1[[#This Row],[Total Sales]]-Table1[[#This Row],[Operating Profit]])/Table1[[#This Row],[Units Sold]],0)</f>
        <v>22.8</v>
      </c>
      <c r="T8886" s="4" t="str">
        <f>IF(Table1[[#This Row],[Profit per unit]]&gt;$V$8,"Premium","Mass")</f>
        <v>Mass</v>
      </c>
      <c r="U8886" s="4"/>
    </row>
    <row r="8887" spans="2:21" ht="14.25" customHeight="1" x14ac:dyDescent="0.3">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c r="O8887" s="4" t="str">
        <f>TEXT(Table1[[#This Row],[Invoice Date]],"mmm")</f>
        <v>Jun</v>
      </c>
      <c r="P8887" s="4">
        <f>YEAR(Table1[[#This Row],[Invoice Date]])</f>
        <v>2021</v>
      </c>
      <c r="Q8887" s="4">
        <f>IFERROR(Table1[[#This Row],[Total Sales]]/Table1[[#This Row],[Units Sold]],4)</f>
        <v>43</v>
      </c>
      <c r="R8887" s="4">
        <f>IFERROR(Table1[[#This Row],[Operating Profit]]/Table1[[#This Row],[Units Sold]],0)</f>
        <v>14.619999999999997</v>
      </c>
      <c r="S8887" s="4">
        <f>IFERROR((Table1[[#This Row],[Total Sales]]-Table1[[#This Row],[Operating Profit]])/Table1[[#This Row],[Units Sold]],0)</f>
        <v>28.380000000000003</v>
      </c>
      <c r="T8887" s="4" t="str">
        <f>IF(Table1[[#This Row],[Profit per unit]]&gt;$V$8,"Premium","Mass")</f>
        <v>Mass</v>
      </c>
      <c r="U8887" s="4"/>
    </row>
    <row r="8888" spans="2:21" ht="14.25" customHeight="1" x14ac:dyDescent="0.3">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c r="O8888" s="4" t="str">
        <f>TEXT(Table1[[#This Row],[Invoice Date]],"mmm")</f>
        <v>Jun</v>
      </c>
      <c r="P8888" s="4">
        <f>YEAR(Table1[[#This Row],[Invoice Date]])</f>
        <v>2021</v>
      </c>
      <c r="Q8888" s="4">
        <f>IFERROR(Table1[[#This Row],[Total Sales]]/Table1[[#This Row],[Units Sold]],4)</f>
        <v>46</v>
      </c>
      <c r="R8888" s="4">
        <f>IFERROR(Table1[[#This Row],[Operating Profit]]/Table1[[#This Row],[Units Sold]],0)</f>
        <v>14.26</v>
      </c>
      <c r="S8888" s="4">
        <f>IFERROR((Table1[[#This Row],[Total Sales]]-Table1[[#This Row],[Operating Profit]])/Table1[[#This Row],[Units Sold]],0)</f>
        <v>31.740000000000002</v>
      </c>
      <c r="T8888" s="4" t="str">
        <f>IF(Table1[[#This Row],[Profit per unit]]&gt;$V$8,"Premium","Mass")</f>
        <v>Mass</v>
      </c>
      <c r="U8888" s="4"/>
    </row>
    <row r="8889" spans="2:21" ht="14.25" customHeight="1" x14ac:dyDescent="0.3">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c r="O8889" s="4" t="str">
        <f>TEXT(Table1[[#This Row],[Invoice Date]],"mmm")</f>
        <v>Jul</v>
      </c>
      <c r="P8889" s="4">
        <f>YEAR(Table1[[#This Row],[Invoice Date]])</f>
        <v>2021</v>
      </c>
      <c r="Q8889" s="4">
        <f>IFERROR(Table1[[#This Row],[Total Sales]]/Table1[[#This Row],[Units Sold]],4)</f>
        <v>40</v>
      </c>
      <c r="R8889" s="4">
        <f>IFERROR(Table1[[#This Row],[Operating Profit]]/Table1[[#This Row],[Units Sold]],0)</f>
        <v>14.8</v>
      </c>
      <c r="S8889" s="4">
        <f>IFERROR((Table1[[#This Row],[Total Sales]]-Table1[[#This Row],[Operating Profit]])/Table1[[#This Row],[Units Sold]],0)</f>
        <v>25.2</v>
      </c>
      <c r="T8889" s="4" t="str">
        <f>IF(Table1[[#This Row],[Profit per unit]]&gt;$V$8,"Premium","Mass")</f>
        <v>Mass</v>
      </c>
      <c r="U8889" s="4"/>
    </row>
    <row r="8890" spans="2:21" ht="14.25" customHeight="1" x14ac:dyDescent="0.3">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c r="O8890" s="4" t="str">
        <f>TEXT(Table1[[#This Row],[Invoice Date]],"mmm")</f>
        <v>Jul</v>
      </c>
      <c r="P8890" s="4">
        <f>YEAR(Table1[[#This Row],[Invoice Date]])</f>
        <v>2021</v>
      </c>
      <c r="Q8890" s="4">
        <f>IFERROR(Table1[[#This Row],[Total Sales]]/Table1[[#This Row],[Units Sold]],4)</f>
        <v>40</v>
      </c>
      <c r="R8890" s="4">
        <f>IFERROR(Table1[[#This Row],[Operating Profit]]/Table1[[#This Row],[Units Sold]],0)</f>
        <v>18.400000000000002</v>
      </c>
      <c r="S8890" s="4">
        <f>IFERROR((Table1[[#This Row],[Total Sales]]-Table1[[#This Row],[Operating Profit]])/Table1[[#This Row],[Units Sold]],0)</f>
        <v>21.599999999999998</v>
      </c>
      <c r="T8890" s="4" t="str">
        <f>IF(Table1[[#This Row],[Profit per unit]]&gt;$V$8,"Premium","Mass")</f>
        <v>Mass</v>
      </c>
      <c r="U8890" s="4"/>
    </row>
    <row r="8891" spans="2:21" ht="14.25" customHeight="1" x14ac:dyDescent="0.3">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c r="O8891" s="4" t="str">
        <f>TEXT(Table1[[#This Row],[Invoice Date]],"mmm")</f>
        <v>Jul</v>
      </c>
      <c r="P8891" s="4">
        <f>YEAR(Table1[[#This Row],[Invoice Date]])</f>
        <v>2021</v>
      </c>
      <c r="Q8891" s="4">
        <f>IFERROR(Table1[[#This Row],[Total Sales]]/Table1[[#This Row],[Units Sold]],4)</f>
        <v>39</v>
      </c>
      <c r="R8891" s="4">
        <f>IFERROR(Table1[[#This Row],[Operating Profit]]/Table1[[#This Row],[Units Sold]],0)</f>
        <v>15.209999999999999</v>
      </c>
      <c r="S8891" s="4">
        <f>IFERROR((Table1[[#This Row],[Total Sales]]-Table1[[#This Row],[Operating Profit]])/Table1[[#This Row],[Units Sold]],0)</f>
        <v>23.790000000000003</v>
      </c>
      <c r="T8891" s="4" t="str">
        <f>IF(Table1[[#This Row],[Profit per unit]]&gt;$V$8,"Premium","Mass")</f>
        <v>Mass</v>
      </c>
      <c r="U8891" s="4"/>
    </row>
    <row r="8892" spans="2:21" ht="14.25" customHeight="1" x14ac:dyDescent="0.3">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c r="O8892" s="4" t="str">
        <f>TEXT(Table1[[#This Row],[Invoice Date]],"mmm")</f>
        <v>Jul</v>
      </c>
      <c r="P8892" s="4">
        <f>YEAR(Table1[[#This Row],[Invoice Date]])</f>
        <v>2021</v>
      </c>
      <c r="Q8892" s="4">
        <f>IFERROR(Table1[[#This Row],[Total Sales]]/Table1[[#This Row],[Units Sold]],4)</f>
        <v>36</v>
      </c>
      <c r="R8892" s="4">
        <f>IFERROR(Table1[[#This Row],[Operating Profit]]/Table1[[#This Row],[Units Sold]],0)</f>
        <v>13.68</v>
      </c>
      <c r="S8892" s="4">
        <f>IFERROR((Table1[[#This Row],[Total Sales]]-Table1[[#This Row],[Operating Profit]])/Table1[[#This Row],[Units Sold]],0)</f>
        <v>22.32</v>
      </c>
      <c r="T8892" s="4" t="str">
        <f>IF(Table1[[#This Row],[Profit per unit]]&gt;$V$8,"Premium","Mass")</f>
        <v>Mass</v>
      </c>
      <c r="U8892" s="4"/>
    </row>
    <row r="8893" spans="2:21" ht="14.25" customHeight="1" x14ac:dyDescent="0.3">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c r="O8893" s="4" t="str">
        <f>TEXT(Table1[[#This Row],[Invoice Date]],"mmm")</f>
        <v>Jul</v>
      </c>
      <c r="P8893" s="4">
        <f>YEAR(Table1[[#This Row],[Invoice Date]])</f>
        <v>2021</v>
      </c>
      <c r="Q8893" s="4">
        <f>IFERROR(Table1[[#This Row],[Total Sales]]/Table1[[#This Row],[Units Sold]],4)</f>
        <v>40</v>
      </c>
      <c r="R8893" s="4">
        <f>IFERROR(Table1[[#This Row],[Operating Profit]]/Table1[[#This Row],[Units Sold]],0)</f>
        <v>14.8</v>
      </c>
      <c r="S8893" s="4">
        <f>IFERROR((Table1[[#This Row],[Total Sales]]-Table1[[#This Row],[Operating Profit]])/Table1[[#This Row],[Units Sold]],0)</f>
        <v>25.2</v>
      </c>
      <c r="T8893" s="4" t="str">
        <f>IF(Table1[[#This Row],[Profit per unit]]&gt;$V$8,"Premium","Mass")</f>
        <v>Mass</v>
      </c>
      <c r="U8893" s="4"/>
    </row>
    <row r="8894" spans="2:21" ht="14.25" customHeight="1" x14ac:dyDescent="0.3">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c r="O8894" s="4" t="str">
        <f>TEXT(Table1[[#This Row],[Invoice Date]],"mmm")</f>
        <v>Jul</v>
      </c>
      <c r="P8894" s="4">
        <f>YEAR(Table1[[#This Row],[Invoice Date]])</f>
        <v>2021</v>
      </c>
      <c r="Q8894" s="4">
        <f>IFERROR(Table1[[#This Row],[Total Sales]]/Table1[[#This Row],[Units Sold]],4)</f>
        <v>46</v>
      </c>
      <c r="R8894" s="4">
        <f>IFERROR(Table1[[#This Row],[Operating Profit]]/Table1[[#This Row],[Units Sold]],0)</f>
        <v>13.8</v>
      </c>
      <c r="S8894" s="4">
        <f>IFERROR((Table1[[#This Row],[Total Sales]]-Table1[[#This Row],[Operating Profit]])/Table1[[#This Row],[Units Sold]],0)</f>
        <v>32.200000000000003</v>
      </c>
      <c r="T8894" s="4" t="str">
        <f>IF(Table1[[#This Row],[Profit per unit]]&gt;$V$8,"Premium","Mass")</f>
        <v>Mass</v>
      </c>
      <c r="U8894" s="4"/>
    </row>
    <row r="8895" spans="2:21" ht="14.25" customHeight="1" x14ac:dyDescent="0.3">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c r="O8895" s="4" t="str">
        <f>TEXT(Table1[[#This Row],[Invoice Date]],"mmm")</f>
        <v>Aug</v>
      </c>
      <c r="P8895" s="4">
        <f>YEAR(Table1[[#This Row],[Invoice Date]])</f>
        <v>2021</v>
      </c>
      <c r="Q8895" s="4">
        <f>IFERROR(Table1[[#This Row],[Total Sales]]/Table1[[#This Row],[Units Sold]],4)</f>
        <v>41</v>
      </c>
      <c r="R8895" s="4">
        <f>IFERROR(Table1[[#This Row],[Operating Profit]]/Table1[[#This Row],[Units Sold]],0)</f>
        <v>16.399999999999999</v>
      </c>
      <c r="S8895" s="4">
        <f>IFERROR((Table1[[#This Row],[Total Sales]]-Table1[[#This Row],[Operating Profit]])/Table1[[#This Row],[Units Sold]],0)</f>
        <v>24.599999999999998</v>
      </c>
      <c r="T8895" s="4" t="str">
        <f>IF(Table1[[#This Row],[Profit per unit]]&gt;$V$8,"Premium","Mass")</f>
        <v>Mass</v>
      </c>
      <c r="U8895" s="4"/>
    </row>
    <row r="8896" spans="2:21" ht="14.25" customHeight="1" x14ac:dyDescent="0.3">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c r="O8896" s="4" t="str">
        <f>TEXT(Table1[[#This Row],[Invoice Date]],"mmm")</f>
        <v>Aug</v>
      </c>
      <c r="P8896" s="4">
        <f>YEAR(Table1[[#This Row],[Invoice Date]])</f>
        <v>2021</v>
      </c>
      <c r="Q8896" s="4">
        <f>IFERROR(Table1[[#This Row],[Total Sales]]/Table1[[#This Row],[Units Sold]],4)</f>
        <v>46</v>
      </c>
      <c r="R8896" s="4">
        <f>IFERROR(Table1[[#This Row],[Operating Profit]]/Table1[[#This Row],[Units Sold]],0)</f>
        <v>19.32</v>
      </c>
      <c r="S8896" s="4">
        <f>IFERROR((Table1[[#This Row],[Total Sales]]-Table1[[#This Row],[Operating Profit]])/Table1[[#This Row],[Units Sold]],0)</f>
        <v>26.68</v>
      </c>
      <c r="T8896" s="4" t="str">
        <f>IF(Table1[[#This Row],[Profit per unit]]&gt;$V$8,"Premium","Mass")</f>
        <v>Mass</v>
      </c>
      <c r="U8896" s="4"/>
    </row>
    <row r="8897" spans="2:21" ht="14.25" customHeight="1" x14ac:dyDescent="0.3">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c r="O8897" s="4" t="str">
        <f>TEXT(Table1[[#This Row],[Invoice Date]],"mmm")</f>
        <v>Aug</v>
      </c>
      <c r="P8897" s="4">
        <f>YEAR(Table1[[#This Row],[Invoice Date]])</f>
        <v>2021</v>
      </c>
      <c r="Q8897" s="4">
        <f>IFERROR(Table1[[#This Row],[Total Sales]]/Table1[[#This Row],[Units Sold]],4)</f>
        <v>37</v>
      </c>
      <c r="R8897" s="4">
        <f>IFERROR(Table1[[#This Row],[Operating Profit]]/Table1[[#This Row],[Units Sold]],0)</f>
        <v>15.169999999999998</v>
      </c>
      <c r="S8897" s="4">
        <f>IFERROR((Table1[[#This Row],[Total Sales]]-Table1[[#This Row],[Operating Profit]])/Table1[[#This Row],[Units Sold]],0)</f>
        <v>21.830000000000002</v>
      </c>
      <c r="T8897" s="4" t="str">
        <f>IF(Table1[[#This Row],[Profit per unit]]&gt;$V$8,"Premium","Mass")</f>
        <v>Mass</v>
      </c>
      <c r="U8897" s="4"/>
    </row>
    <row r="8898" spans="2:21" ht="14.25" customHeight="1" x14ac:dyDescent="0.3">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c r="O8898" s="4" t="str">
        <f>TEXT(Table1[[#This Row],[Invoice Date]],"mmm")</f>
        <v>Aug</v>
      </c>
      <c r="P8898" s="4">
        <f>YEAR(Table1[[#This Row],[Invoice Date]])</f>
        <v>2021</v>
      </c>
      <c r="Q8898" s="4">
        <f>IFERROR(Table1[[#This Row],[Total Sales]]/Table1[[#This Row],[Units Sold]],4)</f>
        <v>43</v>
      </c>
      <c r="R8898" s="4">
        <f>IFERROR(Table1[[#This Row],[Operating Profit]]/Table1[[#This Row],[Units Sold]],0)</f>
        <v>18.059999999999999</v>
      </c>
      <c r="S8898" s="4">
        <f>IFERROR((Table1[[#This Row],[Total Sales]]-Table1[[#This Row],[Operating Profit]])/Table1[[#This Row],[Units Sold]],0)</f>
        <v>24.94</v>
      </c>
      <c r="T8898" s="4" t="str">
        <f>IF(Table1[[#This Row],[Profit per unit]]&gt;$V$8,"Premium","Mass")</f>
        <v>Mass</v>
      </c>
      <c r="U8898" s="4"/>
    </row>
    <row r="8899" spans="2:21" ht="14.25" customHeight="1" x14ac:dyDescent="0.3">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c r="O8899" s="4" t="str">
        <f>TEXT(Table1[[#This Row],[Invoice Date]],"mmm")</f>
        <v>Aug</v>
      </c>
      <c r="P8899" s="4">
        <f>YEAR(Table1[[#This Row],[Invoice Date]])</f>
        <v>2021</v>
      </c>
      <c r="Q8899" s="4">
        <f>IFERROR(Table1[[#This Row],[Total Sales]]/Table1[[#This Row],[Units Sold]],4)</f>
        <v>45</v>
      </c>
      <c r="R8899" s="4">
        <f>IFERROR(Table1[[#This Row],[Operating Profit]]/Table1[[#This Row],[Units Sold]],0)</f>
        <v>16.650000000000002</v>
      </c>
      <c r="S8899" s="4">
        <f>IFERROR((Table1[[#This Row],[Total Sales]]-Table1[[#This Row],[Operating Profit]])/Table1[[#This Row],[Units Sold]],0)</f>
        <v>28.349999999999998</v>
      </c>
      <c r="T8899" s="4" t="str">
        <f>IF(Table1[[#This Row],[Profit per unit]]&gt;$V$8,"Premium","Mass")</f>
        <v>Mass</v>
      </c>
      <c r="U8899" s="4"/>
    </row>
    <row r="8900" spans="2:21" ht="14.25" customHeight="1" x14ac:dyDescent="0.3">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c r="O8900" s="4" t="str">
        <f>TEXT(Table1[[#This Row],[Invoice Date]],"mmm")</f>
        <v>Aug</v>
      </c>
      <c r="P8900" s="4">
        <f>YEAR(Table1[[#This Row],[Invoice Date]])</f>
        <v>2021</v>
      </c>
      <c r="Q8900" s="4">
        <f>IFERROR(Table1[[#This Row],[Total Sales]]/Table1[[#This Row],[Units Sold]],4)</f>
        <v>48</v>
      </c>
      <c r="R8900" s="4">
        <f>IFERROR(Table1[[#This Row],[Operating Profit]]/Table1[[#This Row],[Units Sold]],0)</f>
        <v>13.440000000000001</v>
      </c>
      <c r="S8900" s="4">
        <f>IFERROR((Table1[[#This Row],[Total Sales]]-Table1[[#This Row],[Operating Profit]])/Table1[[#This Row],[Units Sold]],0)</f>
        <v>34.559999999999995</v>
      </c>
      <c r="T8900" s="4" t="str">
        <f>IF(Table1[[#This Row],[Profit per unit]]&gt;$V$8,"Premium","Mass")</f>
        <v>Mass</v>
      </c>
      <c r="U8900" s="4"/>
    </row>
    <row r="8901" spans="2:21" ht="14.25" customHeight="1" x14ac:dyDescent="0.3">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c r="O8901" s="4" t="str">
        <f>TEXT(Table1[[#This Row],[Invoice Date]],"mmm")</f>
        <v>Sep</v>
      </c>
      <c r="P8901" s="4">
        <f>YEAR(Table1[[#This Row],[Invoice Date]])</f>
        <v>2021</v>
      </c>
      <c r="Q8901" s="4">
        <f>IFERROR(Table1[[#This Row],[Total Sales]]/Table1[[#This Row],[Units Sold]],4)</f>
        <v>35</v>
      </c>
      <c r="R8901" s="4">
        <f>IFERROR(Table1[[#This Row],[Operating Profit]]/Table1[[#This Row],[Units Sold]],0)</f>
        <v>14.7</v>
      </c>
      <c r="S8901" s="4">
        <f>IFERROR((Table1[[#This Row],[Total Sales]]-Table1[[#This Row],[Operating Profit]])/Table1[[#This Row],[Units Sold]],0)</f>
        <v>20.3</v>
      </c>
      <c r="T8901" s="4" t="str">
        <f>IF(Table1[[#This Row],[Profit per unit]]&gt;$V$8,"Premium","Mass")</f>
        <v>Mass</v>
      </c>
      <c r="U8901" s="4"/>
    </row>
    <row r="8902" spans="2:21" ht="14.25" customHeight="1" x14ac:dyDescent="0.3">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c r="O8902" s="4" t="str">
        <f>TEXT(Table1[[#This Row],[Invoice Date]],"mmm")</f>
        <v>Sep</v>
      </c>
      <c r="P8902" s="4">
        <f>YEAR(Table1[[#This Row],[Invoice Date]])</f>
        <v>2021</v>
      </c>
      <c r="Q8902" s="4">
        <f>IFERROR(Table1[[#This Row],[Total Sales]]/Table1[[#This Row],[Units Sold]],4)</f>
        <v>34</v>
      </c>
      <c r="R8902" s="4">
        <f>IFERROR(Table1[[#This Row],[Operating Profit]]/Table1[[#This Row],[Units Sold]],0)</f>
        <v>15.98</v>
      </c>
      <c r="S8902" s="4">
        <f>IFERROR((Table1[[#This Row],[Total Sales]]-Table1[[#This Row],[Operating Profit]])/Table1[[#This Row],[Units Sold]],0)</f>
        <v>18.02</v>
      </c>
      <c r="T8902" s="4" t="str">
        <f>IF(Table1[[#This Row],[Profit per unit]]&gt;$V$8,"Premium","Mass")</f>
        <v>Mass</v>
      </c>
      <c r="U8902" s="4"/>
    </row>
    <row r="8903" spans="2:21" ht="14.25" customHeight="1" x14ac:dyDescent="0.3">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c r="O8903" s="4" t="str">
        <f>TEXT(Table1[[#This Row],[Invoice Date]],"mmm")</f>
        <v>Sep</v>
      </c>
      <c r="P8903" s="4">
        <f>YEAR(Table1[[#This Row],[Invoice Date]])</f>
        <v>2021</v>
      </c>
      <c r="Q8903" s="4">
        <f>IFERROR(Table1[[#This Row],[Total Sales]]/Table1[[#This Row],[Units Sold]],4)</f>
        <v>34</v>
      </c>
      <c r="R8903" s="4">
        <f>IFERROR(Table1[[#This Row],[Operating Profit]]/Table1[[#This Row],[Units Sold]],0)</f>
        <v>12.58</v>
      </c>
      <c r="S8903" s="4">
        <f>IFERROR((Table1[[#This Row],[Total Sales]]-Table1[[#This Row],[Operating Profit]])/Table1[[#This Row],[Units Sold]],0)</f>
        <v>21.42</v>
      </c>
      <c r="T8903" s="4" t="str">
        <f>IF(Table1[[#This Row],[Profit per unit]]&gt;$V$8,"Premium","Mass")</f>
        <v>Mass</v>
      </c>
      <c r="U8903" s="4"/>
    </row>
    <row r="8904" spans="2:21" ht="14.25" customHeight="1" x14ac:dyDescent="0.3">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c r="O8904" s="4" t="str">
        <f>TEXT(Table1[[#This Row],[Invoice Date]],"mmm")</f>
        <v>Sep</v>
      </c>
      <c r="P8904" s="4">
        <f>YEAR(Table1[[#This Row],[Invoice Date]])</f>
        <v>2021</v>
      </c>
      <c r="Q8904" s="4">
        <f>IFERROR(Table1[[#This Row],[Total Sales]]/Table1[[#This Row],[Units Sold]],4)</f>
        <v>33</v>
      </c>
      <c r="R8904" s="4">
        <f>IFERROR(Table1[[#This Row],[Operating Profit]]/Table1[[#This Row],[Units Sold]],0)</f>
        <v>12.209999999999999</v>
      </c>
      <c r="S8904" s="4">
        <f>IFERROR((Table1[[#This Row],[Total Sales]]-Table1[[#This Row],[Operating Profit]])/Table1[[#This Row],[Units Sold]],0)</f>
        <v>20.79</v>
      </c>
      <c r="T8904" s="4" t="str">
        <f>IF(Table1[[#This Row],[Profit per unit]]&gt;$V$8,"Premium","Mass")</f>
        <v>Mass</v>
      </c>
      <c r="U8904" s="4"/>
    </row>
    <row r="8905" spans="2:21" ht="14.25" customHeight="1" x14ac:dyDescent="0.3">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c r="O8905" s="4" t="str">
        <f>TEXT(Table1[[#This Row],[Invoice Date]],"mmm")</f>
        <v>Sep</v>
      </c>
      <c r="P8905" s="4">
        <f>YEAR(Table1[[#This Row],[Invoice Date]])</f>
        <v>2021</v>
      </c>
      <c r="Q8905" s="4">
        <f>IFERROR(Table1[[#This Row],[Total Sales]]/Table1[[#This Row],[Units Sold]],4)</f>
        <v>41</v>
      </c>
      <c r="R8905" s="4">
        <f>IFERROR(Table1[[#This Row],[Operating Profit]]/Table1[[#This Row],[Units Sold]],0)</f>
        <v>13.529999999999998</v>
      </c>
      <c r="S8905" s="4">
        <f>IFERROR((Table1[[#This Row],[Total Sales]]-Table1[[#This Row],[Operating Profit]])/Table1[[#This Row],[Units Sold]],0)</f>
        <v>27.470000000000002</v>
      </c>
      <c r="T8905" s="4" t="str">
        <f>IF(Table1[[#This Row],[Profit per unit]]&gt;$V$8,"Premium","Mass")</f>
        <v>Mass</v>
      </c>
      <c r="U8905" s="4"/>
    </row>
    <row r="8906" spans="2:21" ht="14.25" customHeight="1" x14ac:dyDescent="0.3">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c r="O8906" s="4" t="str">
        <f>TEXT(Table1[[#This Row],[Invoice Date]],"mmm")</f>
        <v>Sep</v>
      </c>
      <c r="P8906" s="4">
        <f>YEAR(Table1[[#This Row],[Invoice Date]])</f>
        <v>2021</v>
      </c>
      <c r="Q8906" s="4">
        <f>IFERROR(Table1[[#This Row],[Total Sales]]/Table1[[#This Row],[Units Sold]],4)</f>
        <v>43</v>
      </c>
      <c r="R8906" s="4">
        <f>IFERROR(Table1[[#This Row],[Operating Profit]]/Table1[[#This Row],[Units Sold]],0)</f>
        <v>13.76</v>
      </c>
      <c r="S8906" s="4">
        <f>IFERROR((Table1[[#This Row],[Total Sales]]-Table1[[#This Row],[Operating Profit]])/Table1[[#This Row],[Units Sold]],0)</f>
        <v>29.240000000000002</v>
      </c>
      <c r="T8906" s="4" t="str">
        <f>IF(Table1[[#This Row],[Profit per unit]]&gt;$V$8,"Premium","Mass")</f>
        <v>Mass</v>
      </c>
      <c r="U8906" s="4"/>
    </row>
    <row r="8907" spans="2:21" ht="14.25" customHeight="1" x14ac:dyDescent="0.3">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c r="O8907" s="4" t="str">
        <f>TEXT(Table1[[#This Row],[Invoice Date]],"mmm")</f>
        <v>Oct</v>
      </c>
      <c r="P8907" s="4">
        <f>YEAR(Table1[[#This Row],[Invoice Date]])</f>
        <v>2021</v>
      </c>
      <c r="Q8907" s="4">
        <f>IFERROR(Table1[[#This Row],[Total Sales]]/Table1[[#This Row],[Units Sold]],4)</f>
        <v>36</v>
      </c>
      <c r="R8907" s="4">
        <f>IFERROR(Table1[[#This Row],[Operating Profit]]/Table1[[#This Row],[Units Sold]],0)</f>
        <v>15.120000000000001</v>
      </c>
      <c r="S8907" s="4">
        <f>IFERROR((Table1[[#This Row],[Total Sales]]-Table1[[#This Row],[Operating Profit]])/Table1[[#This Row],[Units Sold]],0)</f>
        <v>20.88</v>
      </c>
      <c r="T8907" s="4" t="str">
        <f>IF(Table1[[#This Row],[Profit per unit]]&gt;$V$8,"Premium","Mass")</f>
        <v>Mass</v>
      </c>
      <c r="U8907" s="4"/>
    </row>
    <row r="8908" spans="2:21" ht="14.25" customHeight="1" x14ac:dyDescent="0.3">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c r="O8908" s="4" t="str">
        <f>TEXT(Table1[[#This Row],[Invoice Date]],"mmm")</f>
        <v>Oct</v>
      </c>
      <c r="P8908" s="4">
        <f>YEAR(Table1[[#This Row],[Invoice Date]])</f>
        <v>2021</v>
      </c>
      <c r="Q8908" s="4">
        <f>IFERROR(Table1[[#This Row],[Total Sales]]/Table1[[#This Row],[Units Sold]],4)</f>
        <v>33</v>
      </c>
      <c r="R8908" s="4">
        <f>IFERROR(Table1[[#This Row],[Operating Profit]]/Table1[[#This Row],[Units Sold]],0)</f>
        <v>13.860000000000003</v>
      </c>
      <c r="S8908" s="4">
        <f>IFERROR((Table1[[#This Row],[Total Sales]]-Table1[[#This Row],[Operating Profit]])/Table1[[#This Row],[Units Sold]],0)</f>
        <v>19.139999999999997</v>
      </c>
      <c r="T8908" s="4" t="str">
        <f>IF(Table1[[#This Row],[Profit per unit]]&gt;$V$8,"Premium","Mass")</f>
        <v>Mass</v>
      </c>
      <c r="U8908" s="4"/>
    </row>
    <row r="8909" spans="2:21" ht="14.25" customHeight="1" x14ac:dyDescent="0.3">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c r="O8909" s="4" t="str">
        <f>TEXT(Table1[[#This Row],[Invoice Date]],"mmm")</f>
        <v>Oct</v>
      </c>
      <c r="P8909" s="4">
        <f>YEAR(Table1[[#This Row],[Invoice Date]])</f>
        <v>2021</v>
      </c>
      <c r="Q8909" s="4">
        <f>IFERROR(Table1[[#This Row],[Total Sales]]/Table1[[#This Row],[Units Sold]],4)</f>
        <v>31</v>
      </c>
      <c r="R8909" s="4">
        <f>IFERROR(Table1[[#This Row],[Operating Profit]]/Table1[[#This Row],[Units Sold]],0)</f>
        <v>11.47</v>
      </c>
      <c r="S8909" s="4">
        <f>IFERROR((Table1[[#This Row],[Total Sales]]-Table1[[#This Row],[Operating Profit]])/Table1[[#This Row],[Units Sold]],0)</f>
        <v>19.529999999999998</v>
      </c>
      <c r="T8909" s="4" t="str">
        <f>IF(Table1[[#This Row],[Profit per unit]]&gt;$V$8,"Premium","Mass")</f>
        <v>Mass</v>
      </c>
      <c r="U8909" s="4"/>
    </row>
    <row r="8910" spans="2:21" ht="14.25" customHeight="1" x14ac:dyDescent="0.3">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c r="O8910" s="4" t="str">
        <f>TEXT(Table1[[#This Row],[Invoice Date]],"mmm")</f>
        <v>Oct</v>
      </c>
      <c r="P8910" s="4">
        <f>YEAR(Table1[[#This Row],[Invoice Date]])</f>
        <v>2021</v>
      </c>
      <c r="Q8910" s="4">
        <f>IFERROR(Table1[[#This Row],[Total Sales]]/Table1[[#This Row],[Units Sold]],4)</f>
        <v>32</v>
      </c>
      <c r="R8910" s="4">
        <f>IFERROR(Table1[[#This Row],[Operating Profit]]/Table1[[#This Row],[Units Sold]],0)</f>
        <v>12.479999999999999</v>
      </c>
      <c r="S8910" s="4">
        <f>IFERROR((Table1[[#This Row],[Total Sales]]-Table1[[#This Row],[Operating Profit]])/Table1[[#This Row],[Units Sold]],0)</f>
        <v>19.520000000000003</v>
      </c>
      <c r="T8910" s="4" t="str">
        <f>IF(Table1[[#This Row],[Profit per unit]]&gt;$V$8,"Premium","Mass")</f>
        <v>Mass</v>
      </c>
      <c r="U8910" s="4"/>
    </row>
    <row r="8911" spans="2:21" ht="14.25" customHeight="1" x14ac:dyDescent="0.3">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c r="O8911" s="4" t="str">
        <f>TEXT(Table1[[#This Row],[Invoice Date]],"mmm")</f>
        <v>Oct</v>
      </c>
      <c r="P8911" s="4">
        <f>YEAR(Table1[[#This Row],[Invoice Date]])</f>
        <v>2021</v>
      </c>
      <c r="Q8911" s="4">
        <f>IFERROR(Table1[[#This Row],[Total Sales]]/Table1[[#This Row],[Units Sold]],4)</f>
        <v>44</v>
      </c>
      <c r="R8911" s="4">
        <f>IFERROR(Table1[[#This Row],[Operating Profit]]/Table1[[#This Row],[Units Sold]],0)</f>
        <v>16.279999999999998</v>
      </c>
      <c r="S8911" s="4">
        <f>IFERROR((Table1[[#This Row],[Total Sales]]-Table1[[#This Row],[Operating Profit]])/Table1[[#This Row],[Units Sold]],0)</f>
        <v>27.720000000000002</v>
      </c>
      <c r="T8911" s="4" t="str">
        <f>IF(Table1[[#This Row],[Profit per unit]]&gt;$V$8,"Premium","Mass")</f>
        <v>Mass</v>
      </c>
      <c r="U8911" s="4"/>
    </row>
    <row r="8912" spans="2:21" ht="14.25" customHeight="1" x14ac:dyDescent="0.3">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c r="O8912" s="4" t="str">
        <f>TEXT(Table1[[#This Row],[Invoice Date]],"mmm")</f>
        <v>Oct</v>
      </c>
      <c r="P8912" s="4">
        <f>YEAR(Table1[[#This Row],[Invoice Date]])</f>
        <v>2021</v>
      </c>
      <c r="Q8912" s="4">
        <f>IFERROR(Table1[[#This Row],[Total Sales]]/Table1[[#This Row],[Units Sold]],4)</f>
        <v>47</v>
      </c>
      <c r="R8912" s="4">
        <f>IFERROR(Table1[[#This Row],[Operating Profit]]/Table1[[#This Row],[Units Sold]],0)</f>
        <v>13.629999999999999</v>
      </c>
      <c r="S8912" s="4">
        <f>IFERROR((Table1[[#This Row],[Total Sales]]-Table1[[#This Row],[Operating Profit]])/Table1[[#This Row],[Units Sold]],0)</f>
        <v>33.370000000000005</v>
      </c>
      <c r="T8912" s="4" t="str">
        <f>IF(Table1[[#This Row],[Profit per unit]]&gt;$V$8,"Premium","Mass")</f>
        <v>Mass</v>
      </c>
      <c r="U8912" s="4"/>
    </row>
    <row r="8913" spans="2:21" ht="14.25" customHeight="1" x14ac:dyDescent="0.3">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c r="O8913" s="4" t="str">
        <f>TEXT(Table1[[#This Row],[Invoice Date]],"mmm")</f>
        <v>Nov</v>
      </c>
      <c r="P8913" s="4">
        <f>YEAR(Table1[[#This Row],[Invoice Date]])</f>
        <v>2021</v>
      </c>
      <c r="Q8913" s="4">
        <f>IFERROR(Table1[[#This Row],[Total Sales]]/Table1[[#This Row],[Units Sold]],4)</f>
        <v>31</v>
      </c>
      <c r="R8913" s="4">
        <f>IFERROR(Table1[[#This Row],[Operating Profit]]/Table1[[#This Row],[Units Sold]],0)</f>
        <v>11.78</v>
      </c>
      <c r="S8913" s="4">
        <f>IFERROR((Table1[[#This Row],[Total Sales]]-Table1[[#This Row],[Operating Profit]])/Table1[[#This Row],[Units Sold]],0)</f>
        <v>19.22</v>
      </c>
      <c r="T8913" s="4" t="str">
        <f>IF(Table1[[#This Row],[Profit per unit]]&gt;$V$8,"Premium","Mass")</f>
        <v>Mass</v>
      </c>
      <c r="U8913" s="4"/>
    </row>
    <row r="8914" spans="2:21" ht="14.25" customHeight="1" x14ac:dyDescent="0.3">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c r="O8914" s="4" t="str">
        <f>TEXT(Table1[[#This Row],[Invoice Date]],"mmm")</f>
        <v>Nov</v>
      </c>
      <c r="P8914" s="4">
        <f>YEAR(Table1[[#This Row],[Invoice Date]])</f>
        <v>2021</v>
      </c>
      <c r="Q8914" s="4">
        <f>IFERROR(Table1[[#This Row],[Total Sales]]/Table1[[#This Row],[Units Sold]],4)</f>
        <v>38</v>
      </c>
      <c r="R8914" s="4">
        <f>IFERROR(Table1[[#This Row],[Operating Profit]]/Table1[[#This Row],[Units Sold]],0)</f>
        <v>17.860000000000003</v>
      </c>
      <c r="S8914" s="4">
        <f>IFERROR((Table1[[#This Row],[Total Sales]]-Table1[[#This Row],[Operating Profit]])/Table1[[#This Row],[Units Sold]],0)</f>
        <v>20.139999999999997</v>
      </c>
      <c r="T8914" s="4" t="str">
        <f>IF(Table1[[#This Row],[Profit per unit]]&gt;$V$8,"Premium","Mass")</f>
        <v>Mass</v>
      </c>
      <c r="U8914" s="4"/>
    </row>
    <row r="8915" spans="2:21" ht="14.25" customHeight="1" x14ac:dyDescent="0.3">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c r="O8915" s="4" t="str">
        <f>TEXT(Table1[[#This Row],[Invoice Date]],"mmm")</f>
        <v>Nov</v>
      </c>
      <c r="P8915" s="4">
        <f>YEAR(Table1[[#This Row],[Invoice Date]])</f>
        <v>2021</v>
      </c>
      <c r="Q8915" s="4">
        <f>IFERROR(Table1[[#This Row],[Total Sales]]/Table1[[#This Row],[Units Sold]],4)</f>
        <v>33</v>
      </c>
      <c r="R8915" s="4">
        <f>IFERROR(Table1[[#This Row],[Operating Profit]]/Table1[[#This Row],[Units Sold]],0)</f>
        <v>12.87</v>
      </c>
      <c r="S8915" s="4">
        <f>IFERROR((Table1[[#This Row],[Total Sales]]-Table1[[#This Row],[Operating Profit]])/Table1[[#This Row],[Units Sold]],0)</f>
        <v>20.13</v>
      </c>
      <c r="T8915" s="4" t="str">
        <f>IF(Table1[[#This Row],[Profit per unit]]&gt;$V$8,"Premium","Mass")</f>
        <v>Mass</v>
      </c>
      <c r="U8915" s="4"/>
    </row>
    <row r="8916" spans="2:21" ht="14.25" customHeight="1" x14ac:dyDescent="0.3">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c r="O8916" s="4" t="str">
        <f>TEXT(Table1[[#This Row],[Invoice Date]],"mmm")</f>
        <v>Nov</v>
      </c>
      <c r="P8916" s="4">
        <f>YEAR(Table1[[#This Row],[Invoice Date]])</f>
        <v>2021</v>
      </c>
      <c r="Q8916" s="4">
        <f>IFERROR(Table1[[#This Row],[Total Sales]]/Table1[[#This Row],[Units Sold]],4)</f>
        <v>33</v>
      </c>
      <c r="R8916" s="4">
        <f>IFERROR(Table1[[#This Row],[Operating Profit]]/Table1[[#This Row],[Units Sold]],0)</f>
        <v>13.86</v>
      </c>
      <c r="S8916" s="4">
        <f>IFERROR((Table1[[#This Row],[Total Sales]]-Table1[[#This Row],[Operating Profit]])/Table1[[#This Row],[Units Sold]],0)</f>
        <v>19.139999999999997</v>
      </c>
      <c r="T8916" s="4" t="str">
        <f>IF(Table1[[#This Row],[Profit per unit]]&gt;$V$8,"Premium","Mass")</f>
        <v>Mass</v>
      </c>
      <c r="U8916" s="4"/>
    </row>
    <row r="8917" spans="2:21" ht="14.25" customHeight="1" x14ac:dyDescent="0.3">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c r="O8917" s="4" t="str">
        <f>TEXT(Table1[[#This Row],[Invoice Date]],"mmm")</f>
        <v>Nov</v>
      </c>
      <c r="P8917" s="4">
        <f>YEAR(Table1[[#This Row],[Invoice Date]])</f>
        <v>2021</v>
      </c>
      <c r="Q8917" s="4">
        <f>IFERROR(Table1[[#This Row],[Total Sales]]/Table1[[#This Row],[Units Sold]],4)</f>
        <v>44</v>
      </c>
      <c r="R8917" s="4">
        <f>IFERROR(Table1[[#This Row],[Operating Profit]]/Table1[[#This Row],[Units Sold]],0)</f>
        <v>15.839999999999998</v>
      </c>
      <c r="S8917" s="4">
        <f>IFERROR((Table1[[#This Row],[Total Sales]]-Table1[[#This Row],[Operating Profit]])/Table1[[#This Row],[Units Sold]],0)</f>
        <v>28.16</v>
      </c>
      <c r="T8917" s="4" t="str">
        <f>IF(Table1[[#This Row],[Profit per unit]]&gt;$V$8,"Premium","Mass")</f>
        <v>Mass</v>
      </c>
      <c r="U8917" s="4"/>
    </row>
    <row r="8918" spans="2:21" ht="14.25" customHeight="1" x14ac:dyDescent="0.3">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c r="O8918" s="4" t="str">
        <f>TEXT(Table1[[#This Row],[Invoice Date]],"mmm")</f>
        <v>Nov</v>
      </c>
      <c r="P8918" s="4">
        <f>YEAR(Table1[[#This Row],[Invoice Date]])</f>
        <v>2021</v>
      </c>
      <c r="Q8918" s="4">
        <f>IFERROR(Table1[[#This Row],[Total Sales]]/Table1[[#This Row],[Units Sold]],4)</f>
        <v>39</v>
      </c>
      <c r="R8918" s="4">
        <f>IFERROR(Table1[[#This Row],[Operating Profit]]/Table1[[#This Row],[Units Sold]],0)</f>
        <v>10.920000000000002</v>
      </c>
      <c r="S8918" s="4">
        <f>IFERROR((Table1[[#This Row],[Total Sales]]-Table1[[#This Row],[Operating Profit]])/Table1[[#This Row],[Units Sold]],0)</f>
        <v>28.08</v>
      </c>
      <c r="T8918" s="4" t="str">
        <f>IF(Table1[[#This Row],[Profit per unit]]&gt;$V$8,"Premium","Mass")</f>
        <v>Mass</v>
      </c>
      <c r="U8918" s="4"/>
    </row>
    <row r="8919" spans="2:21" ht="14.25" customHeight="1" x14ac:dyDescent="0.3">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c r="O8919" s="4" t="str">
        <f>TEXT(Table1[[#This Row],[Invoice Date]],"mmm")</f>
        <v>Dec</v>
      </c>
      <c r="P8919" s="4">
        <f>YEAR(Table1[[#This Row],[Invoice Date]])</f>
        <v>2021</v>
      </c>
      <c r="Q8919" s="4">
        <f>IFERROR(Table1[[#This Row],[Total Sales]]/Table1[[#This Row],[Units Sold]],4)</f>
        <v>35</v>
      </c>
      <c r="R8919" s="4">
        <f>IFERROR(Table1[[#This Row],[Operating Profit]]/Table1[[#This Row],[Units Sold]],0)</f>
        <v>14</v>
      </c>
      <c r="S8919" s="4">
        <f>IFERROR((Table1[[#This Row],[Total Sales]]-Table1[[#This Row],[Operating Profit]])/Table1[[#This Row],[Units Sold]],0)</f>
        <v>21</v>
      </c>
      <c r="T8919" s="4" t="str">
        <f>IF(Table1[[#This Row],[Profit per unit]]&gt;$V$8,"Premium","Mass")</f>
        <v>Mass</v>
      </c>
      <c r="U8919" s="4"/>
    </row>
    <row r="8920" spans="2:21" ht="14.25" customHeight="1" x14ac:dyDescent="0.3">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c r="O8920" s="4" t="str">
        <f>TEXT(Table1[[#This Row],[Invoice Date]],"mmm")</f>
        <v>Dec</v>
      </c>
      <c r="P8920" s="4">
        <f>YEAR(Table1[[#This Row],[Invoice Date]])</f>
        <v>2021</v>
      </c>
      <c r="Q8920" s="4">
        <f>IFERROR(Table1[[#This Row],[Total Sales]]/Table1[[#This Row],[Units Sold]],4)</f>
        <v>33</v>
      </c>
      <c r="R8920" s="4">
        <f>IFERROR(Table1[[#This Row],[Operating Profit]]/Table1[[#This Row],[Units Sold]],0)</f>
        <v>15.180000000000001</v>
      </c>
      <c r="S8920" s="4">
        <f>IFERROR((Table1[[#This Row],[Total Sales]]-Table1[[#This Row],[Operating Profit]])/Table1[[#This Row],[Units Sold]],0)</f>
        <v>17.82</v>
      </c>
      <c r="T8920" s="4" t="str">
        <f>IF(Table1[[#This Row],[Profit per unit]]&gt;$V$8,"Premium","Mass")</f>
        <v>Mass</v>
      </c>
      <c r="U8920" s="4"/>
    </row>
    <row r="8921" spans="2:21" ht="14.25" customHeight="1" x14ac:dyDescent="0.3">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c r="O8921" s="4" t="str">
        <f>TEXT(Table1[[#This Row],[Invoice Date]],"mmm")</f>
        <v>Dec</v>
      </c>
      <c r="P8921" s="4">
        <f>YEAR(Table1[[#This Row],[Invoice Date]])</f>
        <v>2021</v>
      </c>
      <c r="Q8921" s="4">
        <f>IFERROR(Table1[[#This Row],[Total Sales]]/Table1[[#This Row],[Units Sold]],4)</f>
        <v>35</v>
      </c>
      <c r="R8921" s="4">
        <f>IFERROR(Table1[[#This Row],[Operating Profit]]/Table1[[#This Row],[Units Sold]],0)</f>
        <v>14.35</v>
      </c>
      <c r="S8921" s="4">
        <f>IFERROR((Table1[[#This Row],[Total Sales]]-Table1[[#This Row],[Operating Profit]])/Table1[[#This Row],[Units Sold]],0)</f>
        <v>20.650000000000002</v>
      </c>
      <c r="T8921" s="4" t="str">
        <f>IF(Table1[[#This Row],[Profit per unit]]&gt;$V$8,"Premium","Mass")</f>
        <v>Mass</v>
      </c>
      <c r="U8921" s="4"/>
    </row>
    <row r="8922" spans="2:21" ht="14.25" customHeight="1" x14ac:dyDescent="0.3">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c r="O8922" s="4" t="str">
        <f>TEXT(Table1[[#This Row],[Invoice Date]],"mmm")</f>
        <v>Dec</v>
      </c>
      <c r="P8922" s="4">
        <f>YEAR(Table1[[#This Row],[Invoice Date]])</f>
        <v>2021</v>
      </c>
      <c r="Q8922" s="4">
        <f>IFERROR(Table1[[#This Row],[Total Sales]]/Table1[[#This Row],[Units Sold]],4)</f>
        <v>32</v>
      </c>
      <c r="R8922" s="4">
        <f>IFERROR(Table1[[#This Row],[Operating Profit]]/Table1[[#This Row],[Units Sold]],0)</f>
        <v>13.12</v>
      </c>
      <c r="S8922" s="4">
        <f>IFERROR((Table1[[#This Row],[Total Sales]]-Table1[[#This Row],[Operating Profit]])/Table1[[#This Row],[Units Sold]],0)</f>
        <v>18.880000000000003</v>
      </c>
      <c r="T8922" s="4" t="str">
        <f>IF(Table1[[#This Row],[Profit per unit]]&gt;$V$8,"Premium","Mass")</f>
        <v>Mass</v>
      </c>
      <c r="U8922" s="4"/>
    </row>
    <row r="8923" spans="2:21" ht="14.25" customHeight="1" x14ac:dyDescent="0.3">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c r="O8923" s="4" t="str">
        <f>TEXT(Table1[[#This Row],[Invoice Date]],"mmm")</f>
        <v>Dec</v>
      </c>
      <c r="P8923" s="4">
        <f>YEAR(Table1[[#This Row],[Invoice Date]])</f>
        <v>2021</v>
      </c>
      <c r="Q8923" s="4">
        <f>IFERROR(Table1[[#This Row],[Total Sales]]/Table1[[#This Row],[Units Sold]],4)</f>
        <v>42</v>
      </c>
      <c r="R8923" s="4">
        <f>IFERROR(Table1[[#This Row],[Operating Profit]]/Table1[[#This Row],[Units Sold]],0)</f>
        <v>14.279999999999998</v>
      </c>
      <c r="S8923" s="4">
        <f>IFERROR((Table1[[#This Row],[Total Sales]]-Table1[[#This Row],[Operating Profit]])/Table1[[#This Row],[Units Sold]],0)</f>
        <v>27.720000000000006</v>
      </c>
      <c r="T8923" s="4" t="str">
        <f>IF(Table1[[#This Row],[Profit per unit]]&gt;$V$8,"Premium","Mass")</f>
        <v>Mass</v>
      </c>
      <c r="U8923" s="4"/>
    </row>
    <row r="8924" spans="2:21" ht="14.25" customHeight="1" x14ac:dyDescent="0.3">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c r="O8924" s="4" t="str">
        <f>TEXT(Table1[[#This Row],[Invoice Date]],"mmm")</f>
        <v>Dec</v>
      </c>
      <c r="P8924" s="4">
        <f>YEAR(Table1[[#This Row],[Invoice Date]])</f>
        <v>2021</v>
      </c>
      <c r="Q8924" s="4">
        <f>IFERROR(Table1[[#This Row],[Total Sales]]/Table1[[#This Row],[Units Sold]],4)</f>
        <v>43</v>
      </c>
      <c r="R8924" s="4">
        <f>IFERROR(Table1[[#This Row],[Operating Profit]]/Table1[[#This Row],[Units Sold]],0)</f>
        <v>12.040000000000001</v>
      </c>
      <c r="S8924" s="4">
        <f>IFERROR((Table1[[#This Row],[Total Sales]]-Table1[[#This Row],[Operating Profit]])/Table1[[#This Row],[Units Sold]],0)</f>
        <v>30.960000000000004</v>
      </c>
      <c r="T8924" s="4" t="str">
        <f>IF(Table1[[#This Row],[Profit per unit]]&gt;$V$8,"Premium","Mass")</f>
        <v>Mass</v>
      </c>
      <c r="U8924" s="4"/>
    </row>
    <row r="8925" spans="2:21" ht="14.25" customHeight="1" x14ac:dyDescent="0.3">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c r="O8925" s="4" t="str">
        <f>TEXT(Table1[[#This Row],[Invoice Date]],"mmm")</f>
        <v>Jan</v>
      </c>
      <c r="P8925" s="4">
        <f>YEAR(Table1[[#This Row],[Invoice Date]])</f>
        <v>2021</v>
      </c>
      <c r="Q8925" s="4">
        <f>IFERROR(Table1[[#This Row],[Total Sales]]/Table1[[#This Row],[Units Sold]],4)</f>
        <v>27</v>
      </c>
      <c r="R8925" s="4">
        <f>IFERROR(Table1[[#This Row],[Operating Profit]]/Table1[[#This Row],[Units Sold]],0)</f>
        <v>11.069999999999999</v>
      </c>
      <c r="S8925" s="4">
        <f>IFERROR((Table1[[#This Row],[Total Sales]]-Table1[[#This Row],[Operating Profit]])/Table1[[#This Row],[Units Sold]],0)</f>
        <v>15.930000000000001</v>
      </c>
      <c r="T8925" s="4" t="str">
        <f>IF(Table1[[#This Row],[Profit per unit]]&gt;$V$8,"Premium","Mass")</f>
        <v>Mass</v>
      </c>
      <c r="U8925" s="4"/>
    </row>
    <row r="8926" spans="2:21" ht="14.25" customHeight="1" x14ac:dyDescent="0.3">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c r="O8926" s="4" t="str">
        <f>TEXT(Table1[[#This Row],[Invoice Date]],"mmm")</f>
        <v>Jan</v>
      </c>
      <c r="P8926" s="4">
        <f>YEAR(Table1[[#This Row],[Invoice Date]])</f>
        <v>2021</v>
      </c>
      <c r="Q8926" s="4">
        <f>IFERROR(Table1[[#This Row],[Total Sales]]/Table1[[#This Row],[Units Sold]],4)</f>
        <v>30</v>
      </c>
      <c r="R8926" s="4">
        <f>IFERROR(Table1[[#This Row],[Operating Profit]]/Table1[[#This Row],[Units Sold]],0)</f>
        <v>14.100000000000001</v>
      </c>
      <c r="S8926" s="4">
        <f>IFERROR((Table1[[#This Row],[Total Sales]]-Table1[[#This Row],[Operating Profit]])/Table1[[#This Row],[Units Sold]],0)</f>
        <v>15.899999999999999</v>
      </c>
      <c r="T8926" s="4" t="str">
        <f>IF(Table1[[#This Row],[Profit per unit]]&gt;$V$8,"Premium","Mass")</f>
        <v>Mass</v>
      </c>
      <c r="U8926" s="4"/>
    </row>
    <row r="8927" spans="2:21" ht="14.25" customHeight="1" x14ac:dyDescent="0.3">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c r="O8927" s="4" t="str">
        <f>TEXT(Table1[[#This Row],[Invoice Date]],"mmm")</f>
        <v>Jan</v>
      </c>
      <c r="P8927" s="4">
        <f>YEAR(Table1[[#This Row],[Invoice Date]])</f>
        <v>2021</v>
      </c>
      <c r="Q8927" s="4">
        <f>IFERROR(Table1[[#This Row],[Total Sales]]/Table1[[#This Row],[Units Sold]],4)</f>
        <v>32</v>
      </c>
      <c r="R8927" s="4">
        <f>IFERROR(Table1[[#This Row],[Operating Profit]]/Table1[[#This Row],[Units Sold]],0)</f>
        <v>12.479999999999999</v>
      </c>
      <c r="S8927" s="4">
        <f>IFERROR((Table1[[#This Row],[Total Sales]]-Table1[[#This Row],[Operating Profit]])/Table1[[#This Row],[Units Sold]],0)</f>
        <v>19.520000000000003</v>
      </c>
      <c r="T8927" s="4" t="str">
        <f>IF(Table1[[#This Row],[Profit per unit]]&gt;$V$8,"Premium","Mass")</f>
        <v>Mass</v>
      </c>
      <c r="U8927" s="4"/>
    </row>
    <row r="8928" spans="2:21" ht="14.25" customHeight="1" x14ac:dyDescent="0.3">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c r="O8928" s="4" t="str">
        <f>TEXT(Table1[[#This Row],[Invoice Date]],"mmm")</f>
        <v>Jan</v>
      </c>
      <c r="P8928" s="4">
        <f>YEAR(Table1[[#This Row],[Invoice Date]])</f>
        <v>2021</v>
      </c>
      <c r="Q8928" s="4">
        <f>IFERROR(Table1[[#This Row],[Total Sales]]/Table1[[#This Row],[Units Sold]],4)</f>
        <v>30</v>
      </c>
      <c r="R8928" s="4">
        <f>IFERROR(Table1[[#This Row],[Operating Profit]]/Table1[[#This Row],[Units Sold]],0)</f>
        <v>11.4</v>
      </c>
      <c r="S8928" s="4">
        <f>IFERROR((Table1[[#This Row],[Total Sales]]-Table1[[#This Row],[Operating Profit]])/Table1[[#This Row],[Units Sold]],0)</f>
        <v>18.599999999999998</v>
      </c>
      <c r="T8928" s="4" t="str">
        <f>IF(Table1[[#This Row],[Profit per unit]]&gt;$V$8,"Premium","Mass")</f>
        <v>Mass</v>
      </c>
      <c r="U8928" s="4"/>
    </row>
    <row r="8929" spans="2:21" ht="14.25" customHeight="1" x14ac:dyDescent="0.3">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c r="O8929" s="4" t="str">
        <f>TEXT(Table1[[#This Row],[Invoice Date]],"mmm")</f>
        <v>Jan</v>
      </c>
      <c r="P8929" s="4">
        <f>YEAR(Table1[[#This Row],[Invoice Date]])</f>
        <v>2021</v>
      </c>
      <c r="Q8929" s="4">
        <f>IFERROR(Table1[[#This Row],[Total Sales]]/Table1[[#This Row],[Units Sold]],4)</f>
        <v>33</v>
      </c>
      <c r="R8929" s="4">
        <f>IFERROR(Table1[[#This Row],[Operating Profit]]/Table1[[#This Row],[Units Sold]],0)</f>
        <v>12.21</v>
      </c>
      <c r="S8929" s="4">
        <f>IFERROR((Table1[[#This Row],[Total Sales]]-Table1[[#This Row],[Operating Profit]])/Table1[[#This Row],[Units Sold]],0)</f>
        <v>20.79</v>
      </c>
      <c r="T8929" s="4" t="str">
        <f>IF(Table1[[#This Row],[Profit per unit]]&gt;$V$8,"Premium","Mass")</f>
        <v>Mass</v>
      </c>
      <c r="U8929" s="4"/>
    </row>
    <row r="8930" spans="2:21" ht="14.25" customHeight="1" x14ac:dyDescent="0.3">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c r="O8930" s="4" t="str">
        <f>TEXT(Table1[[#This Row],[Invoice Date]],"mmm")</f>
        <v>Jan</v>
      </c>
      <c r="P8930" s="4">
        <f>YEAR(Table1[[#This Row],[Invoice Date]])</f>
        <v>2021</v>
      </c>
      <c r="Q8930" s="4">
        <f>IFERROR(Table1[[#This Row],[Total Sales]]/Table1[[#This Row],[Units Sold]],4)</f>
        <v>36</v>
      </c>
      <c r="R8930" s="4">
        <f>IFERROR(Table1[[#This Row],[Operating Profit]]/Table1[[#This Row],[Units Sold]],0)</f>
        <v>9.7200000000000006</v>
      </c>
      <c r="S8930" s="4">
        <f>IFERROR((Table1[[#This Row],[Total Sales]]-Table1[[#This Row],[Operating Profit]])/Table1[[#This Row],[Units Sold]],0)</f>
        <v>26.279999999999998</v>
      </c>
      <c r="T8930" s="4" t="str">
        <f>IF(Table1[[#This Row],[Profit per unit]]&gt;$V$8,"Premium","Mass")</f>
        <v>Mass</v>
      </c>
      <c r="U8930" s="4"/>
    </row>
    <row r="8931" spans="2:21" ht="14.25" customHeight="1" x14ac:dyDescent="0.3">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c r="O8931" s="4" t="str">
        <f>TEXT(Table1[[#This Row],[Invoice Date]],"mmm")</f>
        <v>Feb</v>
      </c>
      <c r="P8931" s="4">
        <f>YEAR(Table1[[#This Row],[Invoice Date]])</f>
        <v>2021</v>
      </c>
      <c r="Q8931" s="4">
        <f>IFERROR(Table1[[#This Row],[Total Sales]]/Table1[[#This Row],[Units Sold]],4)</f>
        <v>27</v>
      </c>
      <c r="R8931" s="4">
        <f>IFERROR(Table1[[#This Row],[Operating Profit]]/Table1[[#This Row],[Units Sold]],0)</f>
        <v>10.799999999999999</v>
      </c>
      <c r="S8931" s="4">
        <f>IFERROR((Table1[[#This Row],[Total Sales]]-Table1[[#This Row],[Operating Profit]])/Table1[[#This Row],[Units Sold]],0)</f>
        <v>16.200000000000003</v>
      </c>
      <c r="T8931" s="4" t="str">
        <f>IF(Table1[[#This Row],[Profit per unit]]&gt;$V$8,"Premium","Mass")</f>
        <v>Mass</v>
      </c>
      <c r="U8931" s="4"/>
    </row>
    <row r="8932" spans="2:21" ht="14.25" customHeight="1" x14ac:dyDescent="0.3">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c r="O8932" s="4" t="str">
        <f>TEXT(Table1[[#This Row],[Invoice Date]],"mmm")</f>
        <v>Feb</v>
      </c>
      <c r="P8932" s="4">
        <f>YEAR(Table1[[#This Row],[Invoice Date]])</f>
        <v>2021</v>
      </c>
      <c r="Q8932" s="4">
        <f>IFERROR(Table1[[#This Row],[Total Sales]]/Table1[[#This Row],[Units Sold]],4)</f>
        <v>36</v>
      </c>
      <c r="R8932" s="4">
        <f>IFERROR(Table1[[#This Row],[Operating Profit]]/Table1[[#This Row],[Units Sold]],0)</f>
        <v>16.920000000000002</v>
      </c>
      <c r="S8932" s="4">
        <f>IFERROR((Table1[[#This Row],[Total Sales]]-Table1[[#This Row],[Operating Profit]])/Table1[[#This Row],[Units Sold]],0)</f>
        <v>19.079999999999998</v>
      </c>
      <c r="T8932" s="4" t="str">
        <f>IF(Table1[[#This Row],[Profit per unit]]&gt;$V$8,"Premium","Mass")</f>
        <v>Mass</v>
      </c>
      <c r="U8932" s="4"/>
    </row>
    <row r="8933" spans="2:21" ht="14.25" customHeight="1" x14ac:dyDescent="0.3">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c r="O8933" s="4" t="str">
        <f>TEXT(Table1[[#This Row],[Invoice Date]],"mmm")</f>
        <v>Feb</v>
      </c>
      <c r="P8933" s="4">
        <f>YEAR(Table1[[#This Row],[Invoice Date]])</f>
        <v>2021</v>
      </c>
      <c r="Q8933" s="4">
        <f>IFERROR(Table1[[#This Row],[Total Sales]]/Table1[[#This Row],[Units Sold]],4)</f>
        <v>35</v>
      </c>
      <c r="R8933" s="4">
        <f>IFERROR(Table1[[#This Row],[Operating Profit]]/Table1[[#This Row],[Units Sold]],0)</f>
        <v>13.999999999999998</v>
      </c>
      <c r="S8933" s="4">
        <f>IFERROR((Table1[[#This Row],[Total Sales]]-Table1[[#This Row],[Operating Profit]])/Table1[[#This Row],[Units Sold]],0)</f>
        <v>21</v>
      </c>
      <c r="T8933" s="4" t="str">
        <f>IF(Table1[[#This Row],[Profit per unit]]&gt;$V$8,"Premium","Mass")</f>
        <v>Mass</v>
      </c>
      <c r="U8933" s="4"/>
    </row>
    <row r="8934" spans="2:21" ht="14.25" customHeight="1" x14ac:dyDescent="0.3">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c r="O8934" s="4" t="str">
        <f>TEXT(Table1[[#This Row],[Invoice Date]],"mmm")</f>
        <v>Feb</v>
      </c>
      <c r="P8934" s="4">
        <f>YEAR(Table1[[#This Row],[Invoice Date]])</f>
        <v>2021</v>
      </c>
      <c r="Q8934" s="4">
        <f>IFERROR(Table1[[#This Row],[Total Sales]]/Table1[[#This Row],[Units Sold]],4)</f>
        <v>29</v>
      </c>
      <c r="R8934" s="4">
        <f>IFERROR(Table1[[#This Row],[Operating Profit]]/Table1[[#This Row],[Units Sold]],0)</f>
        <v>10.729999999999999</v>
      </c>
      <c r="S8934" s="4">
        <f>IFERROR((Table1[[#This Row],[Total Sales]]-Table1[[#This Row],[Operating Profit]])/Table1[[#This Row],[Units Sold]],0)</f>
        <v>18.270000000000003</v>
      </c>
      <c r="T8934" s="4" t="str">
        <f>IF(Table1[[#This Row],[Profit per unit]]&gt;$V$8,"Premium","Mass")</f>
        <v>Mass</v>
      </c>
      <c r="U8934" s="4"/>
    </row>
    <row r="8935" spans="2:21" ht="14.25" customHeight="1" x14ac:dyDescent="0.3">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c r="O8935" s="4" t="str">
        <f>TEXT(Table1[[#This Row],[Invoice Date]],"mmm")</f>
        <v>Feb</v>
      </c>
      <c r="P8935" s="4">
        <f>YEAR(Table1[[#This Row],[Invoice Date]])</f>
        <v>2021</v>
      </c>
      <c r="Q8935" s="4">
        <f>IFERROR(Table1[[#This Row],[Total Sales]]/Table1[[#This Row],[Units Sold]],4)</f>
        <v>34</v>
      </c>
      <c r="R8935" s="4">
        <f>IFERROR(Table1[[#This Row],[Operating Profit]]/Table1[[#This Row],[Units Sold]],0)</f>
        <v>10.88</v>
      </c>
      <c r="S8935" s="4">
        <f>IFERROR((Table1[[#This Row],[Total Sales]]-Table1[[#This Row],[Operating Profit]])/Table1[[#This Row],[Units Sold]],0)</f>
        <v>23.12</v>
      </c>
      <c r="T8935" s="4" t="str">
        <f>IF(Table1[[#This Row],[Profit per unit]]&gt;$V$8,"Premium","Mass")</f>
        <v>Mass</v>
      </c>
      <c r="U8935" s="4"/>
    </row>
    <row r="8936" spans="2:21" ht="14.25" customHeight="1" x14ac:dyDescent="0.3">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c r="O8936" s="4" t="str">
        <f>TEXT(Table1[[#This Row],[Invoice Date]],"mmm")</f>
        <v>Feb</v>
      </c>
      <c r="P8936" s="4">
        <f>YEAR(Table1[[#This Row],[Invoice Date]])</f>
        <v>2021</v>
      </c>
      <c r="Q8936" s="4">
        <f>IFERROR(Table1[[#This Row],[Total Sales]]/Table1[[#This Row],[Units Sold]],4)</f>
        <v>35</v>
      </c>
      <c r="R8936" s="4">
        <f>IFERROR(Table1[[#This Row],[Operating Profit]]/Table1[[#This Row],[Units Sold]],0)</f>
        <v>9.8000000000000025</v>
      </c>
      <c r="S8936" s="4">
        <f>IFERROR((Table1[[#This Row],[Total Sales]]-Table1[[#This Row],[Operating Profit]])/Table1[[#This Row],[Units Sold]],0)</f>
        <v>25.2</v>
      </c>
      <c r="T8936" s="4" t="str">
        <f>IF(Table1[[#This Row],[Profit per unit]]&gt;$V$8,"Premium","Mass")</f>
        <v>Mass</v>
      </c>
      <c r="U8936" s="4"/>
    </row>
    <row r="8937" spans="2:21" ht="14.25" customHeight="1" x14ac:dyDescent="0.3">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c r="O8937" s="4" t="str">
        <f>TEXT(Table1[[#This Row],[Invoice Date]],"mmm")</f>
        <v>Mar</v>
      </c>
      <c r="P8937" s="4">
        <f>YEAR(Table1[[#This Row],[Invoice Date]])</f>
        <v>2021</v>
      </c>
      <c r="Q8937" s="4">
        <f>IFERROR(Table1[[#This Row],[Total Sales]]/Table1[[#This Row],[Units Sold]],4)</f>
        <v>30</v>
      </c>
      <c r="R8937" s="4">
        <f>IFERROR(Table1[[#This Row],[Operating Profit]]/Table1[[#This Row],[Units Sold]],0)</f>
        <v>12.299999999999999</v>
      </c>
      <c r="S8937" s="4">
        <f>IFERROR((Table1[[#This Row],[Total Sales]]-Table1[[#This Row],[Operating Profit]])/Table1[[#This Row],[Units Sold]],0)</f>
        <v>17.7</v>
      </c>
      <c r="T8937" s="4" t="str">
        <f>IF(Table1[[#This Row],[Profit per unit]]&gt;$V$8,"Premium","Mass")</f>
        <v>Mass</v>
      </c>
      <c r="U8937" s="4"/>
    </row>
    <row r="8938" spans="2:21" ht="14.25" customHeight="1" x14ac:dyDescent="0.3">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c r="O8938" s="4" t="str">
        <f>TEXT(Table1[[#This Row],[Invoice Date]],"mmm")</f>
        <v>Mar</v>
      </c>
      <c r="P8938" s="4">
        <f>YEAR(Table1[[#This Row],[Invoice Date]])</f>
        <v>2021</v>
      </c>
      <c r="Q8938" s="4">
        <f>IFERROR(Table1[[#This Row],[Total Sales]]/Table1[[#This Row],[Units Sold]],4)</f>
        <v>36</v>
      </c>
      <c r="R8938" s="4">
        <f>IFERROR(Table1[[#This Row],[Operating Profit]]/Table1[[#This Row],[Units Sold]],0)</f>
        <v>16.200000000000003</v>
      </c>
      <c r="S8938" s="4">
        <f>IFERROR((Table1[[#This Row],[Total Sales]]-Table1[[#This Row],[Operating Profit]])/Table1[[#This Row],[Units Sold]],0)</f>
        <v>19.799999999999997</v>
      </c>
      <c r="T8938" s="4" t="str">
        <f>IF(Table1[[#This Row],[Profit per unit]]&gt;$V$8,"Premium","Mass")</f>
        <v>Mass</v>
      </c>
      <c r="U8938" s="4"/>
    </row>
    <row r="8939" spans="2:21" ht="14.25" customHeight="1" x14ac:dyDescent="0.3">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c r="O8939" s="4" t="str">
        <f>TEXT(Table1[[#This Row],[Invoice Date]],"mmm")</f>
        <v>Mar</v>
      </c>
      <c r="P8939" s="4">
        <f>YEAR(Table1[[#This Row],[Invoice Date]])</f>
        <v>2021</v>
      </c>
      <c r="Q8939" s="4">
        <f>IFERROR(Table1[[#This Row],[Total Sales]]/Table1[[#This Row],[Units Sold]],4)</f>
        <v>44</v>
      </c>
      <c r="R8939" s="4">
        <f>IFERROR(Table1[[#This Row],[Operating Profit]]/Table1[[#This Row],[Units Sold]],0)</f>
        <v>16.720000000000002</v>
      </c>
      <c r="S8939" s="4">
        <f>IFERROR((Table1[[#This Row],[Total Sales]]-Table1[[#This Row],[Operating Profit]])/Table1[[#This Row],[Units Sold]],0)</f>
        <v>27.279999999999998</v>
      </c>
      <c r="T8939" s="4" t="str">
        <f>IF(Table1[[#This Row],[Profit per unit]]&gt;$V$8,"Premium","Mass")</f>
        <v>Mass</v>
      </c>
      <c r="U8939" s="4"/>
    </row>
    <row r="8940" spans="2:21" ht="14.25" customHeight="1" x14ac:dyDescent="0.3">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c r="O8940" s="4" t="str">
        <f>TEXT(Table1[[#This Row],[Invoice Date]],"mmm")</f>
        <v>Mar</v>
      </c>
      <c r="P8940" s="4">
        <f>YEAR(Table1[[#This Row],[Invoice Date]])</f>
        <v>2021</v>
      </c>
      <c r="Q8940" s="4">
        <f>IFERROR(Table1[[#This Row],[Total Sales]]/Table1[[#This Row],[Units Sold]],4)</f>
        <v>37</v>
      </c>
      <c r="R8940" s="4">
        <f>IFERROR(Table1[[#This Row],[Operating Profit]]/Table1[[#This Row],[Units Sold]],0)</f>
        <v>14.43</v>
      </c>
      <c r="S8940" s="4">
        <f>IFERROR((Table1[[#This Row],[Total Sales]]-Table1[[#This Row],[Operating Profit]])/Table1[[#This Row],[Units Sold]],0)</f>
        <v>22.57</v>
      </c>
      <c r="T8940" s="4" t="str">
        <f>IF(Table1[[#This Row],[Profit per unit]]&gt;$V$8,"Premium","Mass")</f>
        <v>Mass</v>
      </c>
      <c r="U8940" s="4"/>
    </row>
    <row r="8941" spans="2:21" ht="14.25" customHeight="1" x14ac:dyDescent="0.3">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c r="O8941" s="4" t="str">
        <f>TEXT(Table1[[#This Row],[Invoice Date]],"mmm")</f>
        <v>Mar</v>
      </c>
      <c r="P8941" s="4">
        <f>YEAR(Table1[[#This Row],[Invoice Date]])</f>
        <v>2021</v>
      </c>
      <c r="Q8941" s="4">
        <f>IFERROR(Table1[[#This Row],[Total Sales]]/Table1[[#This Row],[Units Sold]],4)</f>
        <v>41</v>
      </c>
      <c r="R8941" s="4">
        <f>IFERROR(Table1[[#This Row],[Operating Profit]]/Table1[[#This Row],[Units Sold]],0)</f>
        <v>13.120000000000001</v>
      </c>
      <c r="S8941" s="4">
        <f>IFERROR((Table1[[#This Row],[Total Sales]]-Table1[[#This Row],[Operating Profit]])/Table1[[#This Row],[Units Sold]],0)</f>
        <v>27.88</v>
      </c>
      <c r="T8941" s="4" t="str">
        <f>IF(Table1[[#This Row],[Profit per unit]]&gt;$V$8,"Premium","Mass")</f>
        <v>Mass</v>
      </c>
      <c r="U8941" s="4"/>
    </row>
    <row r="8942" spans="2:21" ht="14.25" customHeight="1" x14ac:dyDescent="0.3">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c r="O8942" s="4" t="str">
        <f>TEXT(Table1[[#This Row],[Invoice Date]],"mmm")</f>
        <v>Mar</v>
      </c>
      <c r="P8942" s="4">
        <f>YEAR(Table1[[#This Row],[Invoice Date]])</f>
        <v>2021</v>
      </c>
      <c r="Q8942" s="4">
        <f>IFERROR(Table1[[#This Row],[Total Sales]]/Table1[[#This Row],[Units Sold]],4)</f>
        <v>44</v>
      </c>
      <c r="R8942" s="4">
        <f>IFERROR(Table1[[#This Row],[Operating Profit]]/Table1[[#This Row],[Units Sold]],0)</f>
        <v>13.639999999999999</v>
      </c>
      <c r="S8942" s="4">
        <f>IFERROR((Table1[[#This Row],[Total Sales]]-Table1[[#This Row],[Operating Profit]])/Table1[[#This Row],[Units Sold]],0)</f>
        <v>30.36</v>
      </c>
      <c r="T8942" s="4" t="str">
        <f>IF(Table1[[#This Row],[Profit per unit]]&gt;$V$8,"Premium","Mass")</f>
        <v>Mass</v>
      </c>
      <c r="U8942" s="4"/>
    </row>
    <row r="8943" spans="2:21" ht="14.25" customHeight="1" x14ac:dyDescent="0.3">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c r="O8943" s="4" t="str">
        <f>TEXT(Table1[[#This Row],[Invoice Date]],"mmm")</f>
        <v>Apr</v>
      </c>
      <c r="P8943" s="4">
        <f>YEAR(Table1[[#This Row],[Invoice Date]])</f>
        <v>2021</v>
      </c>
      <c r="Q8943" s="4">
        <f>IFERROR(Table1[[#This Row],[Total Sales]]/Table1[[#This Row],[Units Sold]],4)</f>
        <v>41</v>
      </c>
      <c r="R8943" s="4">
        <f>IFERROR(Table1[[#This Row],[Operating Profit]]/Table1[[#This Row],[Units Sold]],0)</f>
        <v>17.22</v>
      </c>
      <c r="S8943" s="4">
        <f>IFERROR((Table1[[#This Row],[Total Sales]]-Table1[[#This Row],[Operating Profit]])/Table1[[#This Row],[Units Sold]],0)</f>
        <v>23.78</v>
      </c>
      <c r="T8943" s="4" t="str">
        <f>IF(Table1[[#This Row],[Profit per unit]]&gt;$V$8,"Premium","Mass")</f>
        <v>Mass</v>
      </c>
      <c r="U8943" s="4"/>
    </row>
    <row r="8944" spans="2:21" ht="14.25" customHeight="1" x14ac:dyDescent="0.3">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c r="O8944" s="4" t="str">
        <f>TEXT(Table1[[#This Row],[Invoice Date]],"mmm")</f>
        <v>Apr</v>
      </c>
      <c r="P8944" s="4">
        <f>YEAR(Table1[[#This Row],[Invoice Date]])</f>
        <v>2021</v>
      </c>
      <c r="Q8944" s="4">
        <f>IFERROR(Table1[[#This Row],[Total Sales]]/Table1[[#This Row],[Units Sold]],4)</f>
        <v>43</v>
      </c>
      <c r="R8944" s="4">
        <f>IFERROR(Table1[[#This Row],[Operating Profit]]/Table1[[#This Row],[Units Sold]],0)</f>
        <v>19.78</v>
      </c>
      <c r="S8944" s="4">
        <f>IFERROR((Table1[[#This Row],[Total Sales]]-Table1[[#This Row],[Operating Profit]])/Table1[[#This Row],[Units Sold]],0)</f>
        <v>23.22</v>
      </c>
      <c r="T8944" s="4" t="str">
        <f>IF(Table1[[#This Row],[Profit per unit]]&gt;$V$8,"Premium","Mass")</f>
        <v>Mass</v>
      </c>
      <c r="U8944" s="4"/>
    </row>
    <row r="8945" spans="2:21" ht="14.25" customHeight="1" x14ac:dyDescent="0.3">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c r="O8945" s="4" t="str">
        <f>TEXT(Table1[[#This Row],[Invoice Date]],"mmm")</f>
        <v>Apr</v>
      </c>
      <c r="P8945" s="4">
        <f>YEAR(Table1[[#This Row],[Invoice Date]])</f>
        <v>2021</v>
      </c>
      <c r="Q8945" s="4">
        <f>IFERROR(Table1[[#This Row],[Total Sales]]/Table1[[#This Row],[Units Sold]],4)</f>
        <v>44</v>
      </c>
      <c r="R8945" s="4">
        <f>IFERROR(Table1[[#This Row],[Operating Profit]]/Table1[[#This Row],[Units Sold]],0)</f>
        <v>18.48</v>
      </c>
      <c r="S8945" s="4">
        <f>IFERROR((Table1[[#This Row],[Total Sales]]-Table1[[#This Row],[Operating Profit]])/Table1[[#This Row],[Units Sold]],0)</f>
        <v>25.52</v>
      </c>
      <c r="T8945" s="4" t="str">
        <f>IF(Table1[[#This Row],[Profit per unit]]&gt;$V$8,"Premium","Mass")</f>
        <v>Mass</v>
      </c>
      <c r="U8945" s="4"/>
    </row>
    <row r="8946" spans="2:21" ht="14.25" customHeight="1" x14ac:dyDescent="0.3">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c r="O8946" s="4" t="str">
        <f>TEXT(Table1[[#This Row],[Invoice Date]],"mmm")</f>
        <v>Apr</v>
      </c>
      <c r="P8946" s="4">
        <f>YEAR(Table1[[#This Row],[Invoice Date]])</f>
        <v>2021</v>
      </c>
      <c r="Q8946" s="4">
        <f>IFERROR(Table1[[#This Row],[Total Sales]]/Table1[[#This Row],[Units Sold]],4)</f>
        <v>37</v>
      </c>
      <c r="R8946" s="4">
        <f>IFERROR(Table1[[#This Row],[Operating Profit]]/Table1[[#This Row],[Units Sold]],0)</f>
        <v>14.429999999999998</v>
      </c>
      <c r="S8946" s="4">
        <f>IFERROR((Table1[[#This Row],[Total Sales]]-Table1[[#This Row],[Operating Profit]])/Table1[[#This Row],[Units Sold]],0)</f>
        <v>22.570000000000004</v>
      </c>
      <c r="T8946" s="4" t="str">
        <f>IF(Table1[[#This Row],[Profit per unit]]&gt;$V$8,"Premium","Mass")</f>
        <v>Mass</v>
      </c>
      <c r="U8946" s="4"/>
    </row>
    <row r="8947" spans="2:21" ht="14.25" customHeight="1" x14ac:dyDescent="0.3">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c r="O8947" s="4" t="str">
        <f>TEXT(Table1[[#This Row],[Invoice Date]],"mmm")</f>
        <v>Apr</v>
      </c>
      <c r="P8947" s="4">
        <f>YEAR(Table1[[#This Row],[Invoice Date]])</f>
        <v>2021</v>
      </c>
      <c r="Q8947" s="4">
        <f>IFERROR(Table1[[#This Row],[Total Sales]]/Table1[[#This Row],[Units Sold]],4)</f>
        <v>46</v>
      </c>
      <c r="R8947" s="4">
        <f>IFERROR(Table1[[#This Row],[Operating Profit]]/Table1[[#This Row],[Units Sold]],0)</f>
        <v>16.099999999999998</v>
      </c>
      <c r="S8947" s="4">
        <f>IFERROR((Table1[[#This Row],[Total Sales]]-Table1[[#This Row],[Operating Profit]])/Table1[[#This Row],[Units Sold]],0)</f>
        <v>29.9</v>
      </c>
      <c r="T8947" s="4" t="str">
        <f>IF(Table1[[#This Row],[Profit per unit]]&gt;$V$8,"Premium","Mass")</f>
        <v>Mass</v>
      </c>
      <c r="U8947" s="4"/>
    </row>
    <row r="8948" spans="2:21" ht="14.25" customHeight="1" x14ac:dyDescent="0.3">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c r="O8948" s="4" t="str">
        <f>TEXT(Table1[[#This Row],[Invoice Date]],"mmm")</f>
        <v>Apr</v>
      </c>
      <c r="P8948" s="4">
        <f>YEAR(Table1[[#This Row],[Invoice Date]])</f>
        <v>2021</v>
      </c>
      <c r="Q8948" s="4">
        <f>IFERROR(Table1[[#This Row],[Total Sales]]/Table1[[#This Row],[Units Sold]],4)</f>
        <v>56</v>
      </c>
      <c r="R8948" s="4">
        <f>IFERROR(Table1[[#This Row],[Operating Profit]]/Table1[[#This Row],[Units Sold]],0)</f>
        <v>15.680000000000001</v>
      </c>
      <c r="S8948" s="4">
        <f>IFERROR((Table1[[#This Row],[Total Sales]]-Table1[[#This Row],[Operating Profit]])/Table1[[#This Row],[Units Sold]],0)</f>
        <v>40.32</v>
      </c>
      <c r="T8948" s="4" t="str">
        <f>IF(Table1[[#This Row],[Profit per unit]]&gt;$V$8,"Premium","Mass")</f>
        <v>Mass</v>
      </c>
      <c r="U8948" s="4"/>
    </row>
    <row r="8949" spans="2:21" ht="14.25" customHeight="1" x14ac:dyDescent="0.3">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c r="O8949" s="4" t="str">
        <f>TEXT(Table1[[#This Row],[Invoice Date]],"mmm")</f>
        <v>May</v>
      </c>
      <c r="P8949" s="4">
        <f>YEAR(Table1[[#This Row],[Invoice Date]])</f>
        <v>2021</v>
      </c>
      <c r="Q8949" s="4">
        <f>IFERROR(Table1[[#This Row],[Total Sales]]/Table1[[#This Row],[Units Sold]],4)</f>
        <v>43</v>
      </c>
      <c r="R8949" s="4">
        <f>IFERROR(Table1[[#This Row],[Operating Profit]]/Table1[[#This Row],[Units Sold]],0)</f>
        <v>17.63</v>
      </c>
      <c r="S8949" s="4">
        <f>IFERROR((Table1[[#This Row],[Total Sales]]-Table1[[#This Row],[Operating Profit]])/Table1[[#This Row],[Units Sold]],0)</f>
        <v>25.37</v>
      </c>
      <c r="T8949" s="4" t="str">
        <f>IF(Table1[[#This Row],[Profit per unit]]&gt;$V$8,"Premium","Mass")</f>
        <v>Mass</v>
      </c>
      <c r="U8949" s="4"/>
    </row>
    <row r="8950" spans="2:21" ht="14.25" customHeight="1" x14ac:dyDescent="0.3">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c r="O8950" s="4" t="str">
        <f>TEXT(Table1[[#This Row],[Invoice Date]],"mmm")</f>
        <v>May</v>
      </c>
      <c r="P8950" s="4">
        <f>YEAR(Table1[[#This Row],[Invoice Date]])</f>
        <v>2021</v>
      </c>
      <c r="Q8950" s="4">
        <f>IFERROR(Table1[[#This Row],[Total Sales]]/Table1[[#This Row],[Units Sold]],4)</f>
        <v>46</v>
      </c>
      <c r="R8950" s="4">
        <f>IFERROR(Table1[[#This Row],[Operating Profit]]/Table1[[#This Row],[Units Sold]],0)</f>
        <v>19.320000000000004</v>
      </c>
      <c r="S8950" s="4">
        <f>IFERROR((Table1[[#This Row],[Total Sales]]-Table1[[#This Row],[Operating Profit]])/Table1[[#This Row],[Units Sold]],0)</f>
        <v>26.679999999999996</v>
      </c>
      <c r="T8950" s="4" t="str">
        <f>IF(Table1[[#This Row],[Profit per unit]]&gt;$V$8,"Premium","Mass")</f>
        <v>Mass</v>
      </c>
      <c r="U8950" s="4"/>
    </row>
    <row r="8951" spans="2:21" ht="14.25" customHeight="1" x14ac:dyDescent="0.3">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c r="O8951" s="4" t="str">
        <f>TEXT(Table1[[#This Row],[Invoice Date]],"mmm")</f>
        <v>May</v>
      </c>
      <c r="P8951" s="4">
        <f>YEAR(Table1[[#This Row],[Invoice Date]])</f>
        <v>2021</v>
      </c>
      <c r="Q8951" s="4">
        <f>IFERROR(Table1[[#This Row],[Total Sales]]/Table1[[#This Row],[Units Sold]],4)</f>
        <v>46</v>
      </c>
      <c r="R8951" s="4">
        <f>IFERROR(Table1[[#This Row],[Operating Profit]]/Table1[[#This Row],[Units Sold]],0)</f>
        <v>18.86</v>
      </c>
      <c r="S8951" s="4">
        <f>IFERROR((Table1[[#This Row],[Total Sales]]-Table1[[#This Row],[Operating Profit]])/Table1[[#This Row],[Units Sold]],0)</f>
        <v>27.14</v>
      </c>
      <c r="T8951" s="4" t="str">
        <f>IF(Table1[[#This Row],[Profit per unit]]&gt;$V$8,"Premium","Mass")</f>
        <v>Mass</v>
      </c>
      <c r="U8951" s="4"/>
    </row>
    <row r="8952" spans="2:21" ht="14.25" customHeight="1" x14ac:dyDescent="0.3">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c r="O8952" s="4" t="str">
        <f>TEXT(Table1[[#This Row],[Invoice Date]],"mmm")</f>
        <v>May</v>
      </c>
      <c r="P8952" s="4">
        <f>YEAR(Table1[[#This Row],[Invoice Date]])</f>
        <v>2021</v>
      </c>
      <c r="Q8952" s="4">
        <f>IFERROR(Table1[[#This Row],[Total Sales]]/Table1[[#This Row],[Units Sold]],4)</f>
        <v>43</v>
      </c>
      <c r="R8952" s="4">
        <f>IFERROR(Table1[[#This Row],[Operating Profit]]/Table1[[#This Row],[Units Sold]],0)</f>
        <v>17.63</v>
      </c>
      <c r="S8952" s="4">
        <f>IFERROR((Table1[[#This Row],[Total Sales]]-Table1[[#This Row],[Operating Profit]])/Table1[[#This Row],[Units Sold]],0)</f>
        <v>25.37</v>
      </c>
      <c r="T8952" s="4" t="str">
        <f>IF(Table1[[#This Row],[Profit per unit]]&gt;$V$8,"Premium","Mass")</f>
        <v>Mass</v>
      </c>
      <c r="U8952" s="4"/>
    </row>
    <row r="8953" spans="2:21" ht="14.25" customHeight="1" x14ac:dyDescent="0.3">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c r="O8953" s="4" t="str">
        <f>TEXT(Table1[[#This Row],[Invoice Date]],"mmm")</f>
        <v>May</v>
      </c>
      <c r="P8953" s="4">
        <f>YEAR(Table1[[#This Row],[Invoice Date]])</f>
        <v>2021</v>
      </c>
      <c r="Q8953" s="4">
        <f>IFERROR(Table1[[#This Row],[Total Sales]]/Table1[[#This Row],[Units Sold]],4)</f>
        <v>45</v>
      </c>
      <c r="R8953" s="4">
        <f>IFERROR(Table1[[#This Row],[Operating Profit]]/Table1[[#This Row],[Units Sold]],0)</f>
        <v>15.75</v>
      </c>
      <c r="S8953" s="4">
        <f>IFERROR((Table1[[#This Row],[Total Sales]]-Table1[[#This Row],[Operating Profit]])/Table1[[#This Row],[Units Sold]],0)</f>
        <v>29.25</v>
      </c>
      <c r="T8953" s="4" t="str">
        <f>IF(Table1[[#This Row],[Profit per unit]]&gt;$V$8,"Premium","Mass")</f>
        <v>Mass</v>
      </c>
      <c r="U8953" s="4"/>
    </row>
    <row r="8954" spans="2:21" ht="14.25" customHeight="1" x14ac:dyDescent="0.3">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c r="O8954" s="4" t="str">
        <f>TEXT(Table1[[#This Row],[Invoice Date]],"mmm")</f>
        <v>May</v>
      </c>
      <c r="P8954" s="4">
        <f>YEAR(Table1[[#This Row],[Invoice Date]])</f>
        <v>2021</v>
      </c>
      <c r="Q8954" s="4">
        <f>IFERROR(Table1[[#This Row],[Total Sales]]/Table1[[#This Row],[Units Sold]],4)</f>
        <v>56</v>
      </c>
      <c r="R8954" s="4">
        <f>IFERROR(Table1[[#This Row],[Operating Profit]]/Table1[[#This Row],[Units Sold]],0)</f>
        <v>16.239999999999998</v>
      </c>
      <c r="S8954" s="4">
        <f>IFERROR((Table1[[#This Row],[Total Sales]]-Table1[[#This Row],[Operating Profit]])/Table1[[#This Row],[Units Sold]],0)</f>
        <v>39.76</v>
      </c>
      <c r="T8954" s="4" t="str">
        <f>IF(Table1[[#This Row],[Profit per unit]]&gt;$V$8,"Premium","Mass")</f>
        <v>Mass</v>
      </c>
      <c r="U8954" s="4"/>
    </row>
    <row r="8955" spans="2:21" ht="14.25" customHeight="1" x14ac:dyDescent="0.3">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c r="O8955" s="4" t="str">
        <f>TEXT(Table1[[#This Row],[Invoice Date]],"mmm")</f>
        <v>Jun</v>
      </c>
      <c r="P8955" s="4">
        <f>YEAR(Table1[[#This Row],[Invoice Date]])</f>
        <v>2021</v>
      </c>
      <c r="Q8955" s="4">
        <f>IFERROR(Table1[[#This Row],[Total Sales]]/Table1[[#This Row],[Units Sold]],4)</f>
        <v>37</v>
      </c>
      <c r="R8955" s="4">
        <f>IFERROR(Table1[[#This Row],[Operating Profit]]/Table1[[#This Row],[Units Sold]],0)</f>
        <v>14.429999999999998</v>
      </c>
      <c r="S8955" s="4">
        <f>IFERROR((Table1[[#This Row],[Total Sales]]-Table1[[#This Row],[Operating Profit]])/Table1[[#This Row],[Units Sold]],0)</f>
        <v>22.57</v>
      </c>
      <c r="T8955" s="4" t="str">
        <f>IF(Table1[[#This Row],[Profit per unit]]&gt;$V$8,"Premium","Mass")</f>
        <v>Mass</v>
      </c>
      <c r="U8955" s="4"/>
    </row>
    <row r="8956" spans="2:21" ht="14.25" customHeight="1" x14ac:dyDescent="0.3">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c r="O8956" s="4" t="str">
        <f>TEXT(Table1[[#This Row],[Invoice Date]],"mmm")</f>
        <v>Jun</v>
      </c>
      <c r="P8956" s="4">
        <f>YEAR(Table1[[#This Row],[Invoice Date]])</f>
        <v>2021</v>
      </c>
      <c r="Q8956" s="4">
        <f>IFERROR(Table1[[#This Row],[Total Sales]]/Table1[[#This Row],[Units Sold]],4)</f>
        <v>47</v>
      </c>
      <c r="R8956" s="4">
        <f>IFERROR(Table1[[#This Row],[Operating Profit]]/Table1[[#This Row],[Units Sold]],0)</f>
        <v>20.21</v>
      </c>
      <c r="S8956" s="4">
        <f>IFERROR((Table1[[#This Row],[Total Sales]]-Table1[[#This Row],[Operating Profit]])/Table1[[#This Row],[Units Sold]],0)</f>
        <v>26.79</v>
      </c>
      <c r="T8956" s="4" t="str">
        <f>IF(Table1[[#This Row],[Profit per unit]]&gt;$V$8,"Premium","Mass")</f>
        <v>Mass</v>
      </c>
      <c r="U8956" s="4"/>
    </row>
    <row r="8957" spans="2:21" ht="14.25" customHeight="1" x14ac:dyDescent="0.3">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c r="O8957" s="4" t="str">
        <f>TEXT(Table1[[#This Row],[Invoice Date]],"mmm")</f>
        <v>Jun</v>
      </c>
      <c r="P8957" s="4">
        <f>YEAR(Table1[[#This Row],[Invoice Date]])</f>
        <v>2021</v>
      </c>
      <c r="Q8957" s="4">
        <f>IFERROR(Table1[[#This Row],[Total Sales]]/Table1[[#This Row],[Units Sold]],4)</f>
        <v>41</v>
      </c>
      <c r="R8957" s="4">
        <f>IFERROR(Table1[[#This Row],[Operating Profit]]/Table1[[#This Row],[Units Sold]],0)</f>
        <v>16.399999999999999</v>
      </c>
      <c r="S8957" s="4">
        <f>IFERROR((Table1[[#This Row],[Total Sales]]-Table1[[#This Row],[Operating Profit]])/Table1[[#This Row],[Units Sold]],0)</f>
        <v>24.6</v>
      </c>
      <c r="T8957" s="4" t="str">
        <f>IF(Table1[[#This Row],[Profit per unit]]&gt;$V$8,"Premium","Mass")</f>
        <v>Mass</v>
      </c>
      <c r="U8957" s="4"/>
    </row>
    <row r="8958" spans="2:21" ht="14.25" customHeight="1" x14ac:dyDescent="0.3">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c r="O8958" s="4" t="str">
        <f>TEXT(Table1[[#This Row],[Invoice Date]],"mmm")</f>
        <v>Jun</v>
      </c>
      <c r="P8958" s="4">
        <f>YEAR(Table1[[#This Row],[Invoice Date]])</f>
        <v>2021</v>
      </c>
      <c r="Q8958" s="4">
        <f>IFERROR(Table1[[#This Row],[Total Sales]]/Table1[[#This Row],[Units Sold]],4)</f>
        <v>37</v>
      </c>
      <c r="R8958" s="4">
        <f>IFERROR(Table1[[#This Row],[Operating Profit]]/Table1[[#This Row],[Units Sold]],0)</f>
        <v>14.799999999999999</v>
      </c>
      <c r="S8958" s="4">
        <f>IFERROR((Table1[[#This Row],[Total Sales]]-Table1[[#This Row],[Operating Profit]])/Table1[[#This Row],[Units Sold]],0)</f>
        <v>22.200000000000003</v>
      </c>
      <c r="T8958" s="4" t="str">
        <f>IF(Table1[[#This Row],[Profit per unit]]&gt;$V$8,"Premium","Mass")</f>
        <v>Mass</v>
      </c>
      <c r="U8958" s="4"/>
    </row>
    <row r="8959" spans="2:21" ht="14.25" customHeight="1" x14ac:dyDescent="0.3">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c r="O8959" s="4" t="str">
        <f>TEXT(Table1[[#This Row],[Invoice Date]],"mmm")</f>
        <v>Jun</v>
      </c>
      <c r="P8959" s="4">
        <f>YEAR(Table1[[#This Row],[Invoice Date]])</f>
        <v>2021</v>
      </c>
      <c r="Q8959" s="4">
        <f>IFERROR(Table1[[#This Row],[Total Sales]]/Table1[[#This Row],[Units Sold]],4)</f>
        <v>44</v>
      </c>
      <c r="R8959" s="4">
        <f>IFERROR(Table1[[#This Row],[Operating Profit]]/Table1[[#This Row],[Units Sold]],0)</f>
        <v>15.399999999999999</v>
      </c>
      <c r="S8959" s="4">
        <f>IFERROR((Table1[[#This Row],[Total Sales]]-Table1[[#This Row],[Operating Profit]])/Table1[[#This Row],[Units Sold]],0)</f>
        <v>28.6</v>
      </c>
      <c r="T8959" s="4" t="str">
        <f>IF(Table1[[#This Row],[Profit per unit]]&gt;$V$8,"Premium","Mass")</f>
        <v>Mass</v>
      </c>
      <c r="U8959" s="4"/>
    </row>
    <row r="8960" spans="2:21" ht="14.25" customHeight="1" x14ac:dyDescent="0.3">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c r="O8960" s="4" t="str">
        <f>TEXT(Table1[[#This Row],[Invoice Date]],"mmm")</f>
        <v>Jun</v>
      </c>
      <c r="P8960" s="4">
        <f>YEAR(Table1[[#This Row],[Invoice Date]])</f>
        <v>2021</v>
      </c>
      <c r="Q8960" s="4">
        <f>IFERROR(Table1[[#This Row],[Total Sales]]/Table1[[#This Row],[Units Sold]],4)</f>
        <v>50</v>
      </c>
      <c r="R8960" s="4">
        <f>IFERROR(Table1[[#This Row],[Operating Profit]]/Table1[[#This Row],[Units Sold]],0)</f>
        <v>14.000000000000002</v>
      </c>
      <c r="S8960" s="4">
        <f>IFERROR((Table1[[#This Row],[Total Sales]]-Table1[[#This Row],[Operating Profit]])/Table1[[#This Row],[Units Sold]],0)</f>
        <v>36</v>
      </c>
      <c r="T8960" s="4" t="str">
        <f>IF(Table1[[#This Row],[Profit per unit]]&gt;$V$8,"Premium","Mass")</f>
        <v>Mass</v>
      </c>
      <c r="U8960" s="4"/>
    </row>
    <row r="8961" spans="2:21" ht="14.25" customHeight="1" x14ac:dyDescent="0.3">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c r="O8961" s="4" t="str">
        <f>TEXT(Table1[[#This Row],[Invoice Date]],"mmm")</f>
        <v>Jul</v>
      </c>
      <c r="P8961" s="4">
        <f>YEAR(Table1[[#This Row],[Invoice Date]])</f>
        <v>2021</v>
      </c>
      <c r="Q8961" s="4">
        <f>IFERROR(Table1[[#This Row],[Total Sales]]/Table1[[#This Row],[Units Sold]],4)</f>
        <v>41</v>
      </c>
      <c r="R8961" s="4">
        <f>IFERROR(Table1[[#This Row],[Operating Profit]]/Table1[[#This Row],[Units Sold]],0)</f>
        <v>15.989999999999998</v>
      </c>
      <c r="S8961" s="4">
        <f>IFERROR((Table1[[#This Row],[Total Sales]]-Table1[[#This Row],[Operating Profit]])/Table1[[#This Row],[Units Sold]],0)</f>
        <v>25.01</v>
      </c>
      <c r="T8961" s="4" t="str">
        <f>IF(Table1[[#This Row],[Profit per unit]]&gt;$V$8,"Premium","Mass")</f>
        <v>Mass</v>
      </c>
      <c r="U8961" s="4"/>
    </row>
    <row r="8962" spans="2:21" ht="14.25" customHeight="1" x14ac:dyDescent="0.3">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c r="O8962" s="4" t="str">
        <f>TEXT(Table1[[#This Row],[Invoice Date]],"mmm")</f>
        <v>Jul</v>
      </c>
      <c r="P8962" s="4">
        <f>YEAR(Table1[[#This Row],[Invoice Date]])</f>
        <v>2021</v>
      </c>
      <c r="Q8962" s="4">
        <f>IFERROR(Table1[[#This Row],[Total Sales]]/Table1[[#This Row],[Units Sold]],4)</f>
        <v>45</v>
      </c>
      <c r="R8962" s="4">
        <f>IFERROR(Table1[[#This Row],[Operating Profit]]/Table1[[#This Row],[Units Sold]],0)</f>
        <v>19.350000000000001</v>
      </c>
      <c r="S8962" s="4">
        <f>IFERROR((Table1[[#This Row],[Total Sales]]-Table1[[#This Row],[Operating Profit]])/Table1[[#This Row],[Units Sold]],0)</f>
        <v>25.65</v>
      </c>
      <c r="T8962" s="4" t="str">
        <f>IF(Table1[[#This Row],[Profit per unit]]&gt;$V$8,"Premium","Mass")</f>
        <v>Mass</v>
      </c>
      <c r="U8962" s="4"/>
    </row>
    <row r="8963" spans="2:21" ht="14.25" customHeight="1" x14ac:dyDescent="0.3">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c r="O8963" s="4" t="str">
        <f>TEXT(Table1[[#This Row],[Invoice Date]],"mmm")</f>
        <v>Jul</v>
      </c>
      <c r="P8963" s="4">
        <f>YEAR(Table1[[#This Row],[Invoice Date]])</f>
        <v>2021</v>
      </c>
      <c r="Q8963" s="4">
        <f>IFERROR(Table1[[#This Row],[Total Sales]]/Table1[[#This Row],[Units Sold]],4)</f>
        <v>39</v>
      </c>
      <c r="R8963" s="4">
        <f>IFERROR(Table1[[#This Row],[Operating Profit]]/Table1[[#This Row],[Units Sold]],0)</f>
        <v>14.429999999999998</v>
      </c>
      <c r="S8963" s="4">
        <f>IFERROR((Table1[[#This Row],[Total Sales]]-Table1[[#This Row],[Operating Profit]])/Table1[[#This Row],[Units Sold]],0)</f>
        <v>24.57</v>
      </c>
      <c r="T8963" s="4" t="str">
        <f>IF(Table1[[#This Row],[Profit per unit]]&gt;$V$8,"Premium","Mass")</f>
        <v>Mass</v>
      </c>
      <c r="U8963" s="4"/>
    </row>
    <row r="8964" spans="2:21" ht="14.25" customHeight="1" x14ac:dyDescent="0.3">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c r="O8964" s="4" t="str">
        <f>TEXT(Table1[[#This Row],[Invoice Date]],"mmm")</f>
        <v>Jul</v>
      </c>
      <c r="P8964" s="4">
        <f>YEAR(Table1[[#This Row],[Invoice Date]])</f>
        <v>2021</v>
      </c>
      <c r="Q8964" s="4">
        <f>IFERROR(Table1[[#This Row],[Total Sales]]/Table1[[#This Row],[Units Sold]],4)</f>
        <v>39</v>
      </c>
      <c r="R8964" s="4">
        <f>IFERROR(Table1[[#This Row],[Operating Profit]]/Table1[[#This Row],[Units Sold]],0)</f>
        <v>16.38</v>
      </c>
      <c r="S8964" s="4">
        <f>IFERROR((Table1[[#This Row],[Total Sales]]-Table1[[#This Row],[Operating Profit]])/Table1[[#This Row],[Units Sold]],0)</f>
        <v>22.62</v>
      </c>
      <c r="T8964" s="4" t="str">
        <f>IF(Table1[[#This Row],[Profit per unit]]&gt;$V$8,"Premium","Mass")</f>
        <v>Mass</v>
      </c>
      <c r="U8964" s="4"/>
    </row>
    <row r="8965" spans="2:21" ht="14.25" customHeight="1" x14ac:dyDescent="0.3">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c r="O8965" s="4" t="str">
        <f>TEXT(Table1[[#This Row],[Invoice Date]],"mmm")</f>
        <v>Jul</v>
      </c>
      <c r="P8965" s="4">
        <f>YEAR(Table1[[#This Row],[Invoice Date]])</f>
        <v>2021</v>
      </c>
      <c r="Q8965" s="4">
        <f>IFERROR(Table1[[#This Row],[Total Sales]]/Table1[[#This Row],[Units Sold]],4)</f>
        <v>40</v>
      </c>
      <c r="R8965" s="4">
        <f>IFERROR(Table1[[#This Row],[Operating Profit]]/Table1[[#This Row],[Units Sold]],0)</f>
        <v>12.8</v>
      </c>
      <c r="S8965" s="4">
        <f>IFERROR((Table1[[#This Row],[Total Sales]]-Table1[[#This Row],[Operating Profit]])/Table1[[#This Row],[Units Sold]],0)</f>
        <v>27.2</v>
      </c>
      <c r="T8965" s="4" t="str">
        <f>IF(Table1[[#This Row],[Profit per unit]]&gt;$V$8,"Premium","Mass")</f>
        <v>Mass</v>
      </c>
      <c r="U8965" s="4"/>
    </row>
    <row r="8966" spans="2:21" ht="14.25" customHeight="1" x14ac:dyDescent="0.3">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c r="O8966" s="4" t="str">
        <f>TEXT(Table1[[#This Row],[Invoice Date]],"mmm")</f>
        <v>Jul</v>
      </c>
      <c r="P8966" s="4">
        <f>YEAR(Table1[[#This Row],[Invoice Date]])</f>
        <v>2021</v>
      </c>
      <c r="Q8966" s="4">
        <f>IFERROR(Table1[[#This Row],[Total Sales]]/Table1[[#This Row],[Units Sold]],4)</f>
        <v>49</v>
      </c>
      <c r="R8966" s="4">
        <f>IFERROR(Table1[[#This Row],[Operating Profit]]/Table1[[#This Row],[Units Sold]],0)</f>
        <v>15.680000000000001</v>
      </c>
      <c r="S8966" s="4">
        <f>IFERROR((Table1[[#This Row],[Total Sales]]-Table1[[#This Row],[Operating Profit]])/Table1[[#This Row],[Units Sold]],0)</f>
        <v>33.32</v>
      </c>
      <c r="T8966" s="4" t="str">
        <f>IF(Table1[[#This Row],[Profit per unit]]&gt;$V$8,"Premium","Mass")</f>
        <v>Mass</v>
      </c>
      <c r="U8966" s="4"/>
    </row>
    <row r="8967" spans="2:21" ht="14.25" customHeight="1" x14ac:dyDescent="0.3">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c r="O8967" s="4" t="str">
        <f>TEXT(Table1[[#This Row],[Invoice Date]],"mmm")</f>
        <v>Aug</v>
      </c>
      <c r="P8967" s="4">
        <f>YEAR(Table1[[#This Row],[Invoice Date]])</f>
        <v>2021</v>
      </c>
      <c r="Q8967" s="4">
        <f>IFERROR(Table1[[#This Row],[Total Sales]]/Table1[[#This Row],[Units Sold]],4)</f>
        <v>40</v>
      </c>
      <c r="R8967" s="4">
        <f>IFERROR(Table1[[#This Row],[Operating Profit]]/Table1[[#This Row],[Units Sold]],0)</f>
        <v>14.799999999999999</v>
      </c>
      <c r="S8967" s="4">
        <f>IFERROR((Table1[[#This Row],[Total Sales]]-Table1[[#This Row],[Operating Profit]])/Table1[[#This Row],[Units Sold]],0)</f>
        <v>25.2</v>
      </c>
      <c r="T8967" s="4" t="str">
        <f>IF(Table1[[#This Row],[Profit per unit]]&gt;$V$8,"Premium","Mass")</f>
        <v>Mass</v>
      </c>
      <c r="U8967" s="4"/>
    </row>
    <row r="8968" spans="2:21" ht="14.25" customHeight="1" x14ac:dyDescent="0.3">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c r="O8968" s="4" t="str">
        <f>TEXT(Table1[[#This Row],[Invoice Date]],"mmm")</f>
        <v>Aug</v>
      </c>
      <c r="P8968" s="4">
        <f>YEAR(Table1[[#This Row],[Invoice Date]])</f>
        <v>2021</v>
      </c>
      <c r="Q8968" s="4">
        <f>IFERROR(Table1[[#This Row],[Total Sales]]/Table1[[#This Row],[Units Sold]],4)</f>
        <v>44</v>
      </c>
      <c r="R8968" s="4">
        <f>IFERROR(Table1[[#This Row],[Operating Profit]]/Table1[[#This Row],[Units Sold]],0)</f>
        <v>19.36</v>
      </c>
      <c r="S8968" s="4">
        <f>IFERROR((Table1[[#This Row],[Total Sales]]-Table1[[#This Row],[Operating Profit]])/Table1[[#This Row],[Units Sold]],0)</f>
        <v>24.64</v>
      </c>
      <c r="T8968" s="4" t="str">
        <f>IF(Table1[[#This Row],[Profit per unit]]&gt;$V$8,"Premium","Mass")</f>
        <v>Mass</v>
      </c>
      <c r="U8968" s="4"/>
    </row>
    <row r="8969" spans="2:21" ht="14.25" customHeight="1" x14ac:dyDescent="0.3">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c r="O8969" s="4" t="str">
        <f>TEXT(Table1[[#This Row],[Invoice Date]],"mmm")</f>
        <v>Aug</v>
      </c>
      <c r="P8969" s="4">
        <f>YEAR(Table1[[#This Row],[Invoice Date]])</f>
        <v>2021</v>
      </c>
      <c r="Q8969" s="4">
        <f>IFERROR(Table1[[#This Row],[Total Sales]]/Table1[[#This Row],[Units Sold]],4)</f>
        <v>46</v>
      </c>
      <c r="R8969" s="4">
        <f>IFERROR(Table1[[#This Row],[Operating Profit]]/Table1[[#This Row],[Units Sold]],0)</f>
        <v>18.399999999999999</v>
      </c>
      <c r="S8969" s="4">
        <f>IFERROR((Table1[[#This Row],[Total Sales]]-Table1[[#This Row],[Operating Profit]])/Table1[[#This Row],[Units Sold]],0)</f>
        <v>27.6</v>
      </c>
      <c r="T8969" s="4" t="str">
        <f>IF(Table1[[#This Row],[Profit per unit]]&gt;$V$8,"Premium","Mass")</f>
        <v>Mass</v>
      </c>
      <c r="U8969" s="4"/>
    </row>
    <row r="8970" spans="2:21" ht="14.25" customHeight="1" x14ac:dyDescent="0.3">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c r="O8970" s="4" t="str">
        <f>TEXT(Table1[[#This Row],[Invoice Date]],"mmm")</f>
        <v>Aug</v>
      </c>
      <c r="P8970" s="4">
        <f>YEAR(Table1[[#This Row],[Invoice Date]])</f>
        <v>2021</v>
      </c>
      <c r="Q8970" s="4">
        <f>IFERROR(Table1[[#This Row],[Total Sales]]/Table1[[#This Row],[Units Sold]],4)</f>
        <v>46</v>
      </c>
      <c r="R8970" s="4">
        <f>IFERROR(Table1[[#This Row],[Operating Profit]]/Table1[[#This Row],[Units Sold]],0)</f>
        <v>17.02</v>
      </c>
      <c r="S8970" s="4">
        <f>IFERROR((Table1[[#This Row],[Total Sales]]-Table1[[#This Row],[Operating Profit]])/Table1[[#This Row],[Units Sold]],0)</f>
        <v>28.98</v>
      </c>
      <c r="T8970" s="4" t="str">
        <f>IF(Table1[[#This Row],[Profit per unit]]&gt;$V$8,"Premium","Mass")</f>
        <v>Mass</v>
      </c>
      <c r="U8970" s="4"/>
    </row>
    <row r="8971" spans="2:21" ht="14.25" customHeight="1" x14ac:dyDescent="0.3">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c r="O8971" s="4" t="str">
        <f>TEXT(Table1[[#This Row],[Invoice Date]],"mmm")</f>
        <v>Aug</v>
      </c>
      <c r="P8971" s="4">
        <f>YEAR(Table1[[#This Row],[Invoice Date]])</f>
        <v>2021</v>
      </c>
      <c r="Q8971" s="4">
        <f>IFERROR(Table1[[#This Row],[Total Sales]]/Table1[[#This Row],[Units Sold]],4)</f>
        <v>48</v>
      </c>
      <c r="R8971" s="4">
        <f>IFERROR(Table1[[#This Row],[Operating Profit]]/Table1[[#This Row],[Units Sold]],0)</f>
        <v>16.319999999999997</v>
      </c>
      <c r="S8971" s="4">
        <f>IFERROR((Table1[[#This Row],[Total Sales]]-Table1[[#This Row],[Operating Profit]])/Table1[[#This Row],[Units Sold]],0)</f>
        <v>31.68</v>
      </c>
      <c r="T8971" s="4" t="str">
        <f>IF(Table1[[#This Row],[Profit per unit]]&gt;$V$8,"Premium","Mass")</f>
        <v>Mass</v>
      </c>
      <c r="U8971" s="4"/>
    </row>
    <row r="8972" spans="2:21" ht="14.25" customHeight="1" x14ac:dyDescent="0.3">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c r="O8972" s="4" t="str">
        <f>TEXT(Table1[[#This Row],[Invoice Date]],"mmm")</f>
        <v>Aug</v>
      </c>
      <c r="P8972" s="4">
        <f>YEAR(Table1[[#This Row],[Invoice Date]])</f>
        <v>2021</v>
      </c>
      <c r="Q8972" s="4">
        <f>IFERROR(Table1[[#This Row],[Total Sales]]/Table1[[#This Row],[Units Sold]],4)</f>
        <v>50</v>
      </c>
      <c r="R8972" s="4">
        <f>IFERROR(Table1[[#This Row],[Operating Profit]]/Table1[[#This Row],[Units Sold]],0)</f>
        <v>16</v>
      </c>
      <c r="S8972" s="4">
        <f>IFERROR((Table1[[#This Row],[Total Sales]]-Table1[[#This Row],[Operating Profit]])/Table1[[#This Row],[Units Sold]],0)</f>
        <v>34</v>
      </c>
      <c r="T8972" s="4" t="str">
        <f>IF(Table1[[#This Row],[Profit per unit]]&gt;$V$8,"Premium","Mass")</f>
        <v>Mass</v>
      </c>
      <c r="U8972" s="4"/>
    </row>
    <row r="8973" spans="2:21" ht="14.25" customHeight="1" x14ac:dyDescent="0.3">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c r="O8973" s="4" t="str">
        <f>TEXT(Table1[[#This Row],[Invoice Date]],"mmm")</f>
        <v>Sep</v>
      </c>
      <c r="P8973" s="4">
        <f>YEAR(Table1[[#This Row],[Invoice Date]])</f>
        <v>2021</v>
      </c>
      <c r="Q8973" s="4">
        <f>IFERROR(Table1[[#This Row],[Total Sales]]/Table1[[#This Row],[Units Sold]],4)</f>
        <v>37</v>
      </c>
      <c r="R8973" s="4">
        <f>IFERROR(Table1[[#This Row],[Operating Profit]]/Table1[[#This Row],[Units Sold]],0)</f>
        <v>15.54</v>
      </c>
      <c r="S8973" s="4">
        <f>IFERROR((Table1[[#This Row],[Total Sales]]-Table1[[#This Row],[Operating Profit]])/Table1[[#This Row],[Units Sold]],0)</f>
        <v>21.46</v>
      </c>
      <c r="T8973" s="4" t="str">
        <f>IF(Table1[[#This Row],[Profit per unit]]&gt;$V$8,"Premium","Mass")</f>
        <v>Mass</v>
      </c>
      <c r="U8973" s="4"/>
    </row>
    <row r="8974" spans="2:21" ht="14.25" customHeight="1" x14ac:dyDescent="0.3">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c r="O8974" s="4" t="str">
        <f>TEXT(Table1[[#This Row],[Invoice Date]],"mmm")</f>
        <v>Sep</v>
      </c>
      <c r="P8974" s="4">
        <f>YEAR(Table1[[#This Row],[Invoice Date]])</f>
        <v>2021</v>
      </c>
      <c r="Q8974" s="4">
        <f>IFERROR(Table1[[#This Row],[Total Sales]]/Table1[[#This Row],[Units Sold]],4)</f>
        <v>39</v>
      </c>
      <c r="R8974" s="4">
        <f>IFERROR(Table1[[#This Row],[Operating Profit]]/Table1[[#This Row],[Units Sold]],0)</f>
        <v>17.940000000000001</v>
      </c>
      <c r="S8974" s="4">
        <f>IFERROR((Table1[[#This Row],[Total Sales]]-Table1[[#This Row],[Operating Profit]])/Table1[[#This Row],[Units Sold]],0)</f>
        <v>21.06</v>
      </c>
      <c r="T8974" s="4" t="str">
        <f>IF(Table1[[#This Row],[Profit per unit]]&gt;$V$8,"Premium","Mass")</f>
        <v>Mass</v>
      </c>
      <c r="U8974" s="4"/>
    </row>
    <row r="8975" spans="2:21" ht="14.25" customHeight="1" x14ac:dyDescent="0.3">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c r="O8975" s="4" t="str">
        <f>TEXT(Table1[[#This Row],[Invoice Date]],"mmm")</f>
        <v>Sep</v>
      </c>
      <c r="P8975" s="4">
        <f>YEAR(Table1[[#This Row],[Invoice Date]])</f>
        <v>2021</v>
      </c>
      <c r="Q8975" s="4">
        <f>IFERROR(Table1[[#This Row],[Total Sales]]/Table1[[#This Row],[Units Sold]],4)</f>
        <v>39</v>
      </c>
      <c r="R8975" s="4">
        <f>IFERROR(Table1[[#This Row],[Operating Profit]]/Table1[[#This Row],[Units Sold]],0)</f>
        <v>16.380000000000003</v>
      </c>
      <c r="S8975" s="4">
        <f>IFERROR((Table1[[#This Row],[Total Sales]]-Table1[[#This Row],[Operating Profit]])/Table1[[#This Row],[Units Sold]],0)</f>
        <v>22.619999999999997</v>
      </c>
      <c r="T8975" s="4" t="str">
        <f>IF(Table1[[#This Row],[Profit per unit]]&gt;$V$8,"Premium","Mass")</f>
        <v>Mass</v>
      </c>
      <c r="U8975" s="4"/>
    </row>
    <row r="8976" spans="2:21" ht="14.25" customHeight="1" x14ac:dyDescent="0.3">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c r="O8976" s="4" t="str">
        <f>TEXT(Table1[[#This Row],[Invoice Date]],"mmm")</f>
        <v>Sep</v>
      </c>
      <c r="P8976" s="4">
        <f>YEAR(Table1[[#This Row],[Invoice Date]])</f>
        <v>2021</v>
      </c>
      <c r="Q8976" s="4">
        <f>IFERROR(Table1[[#This Row],[Total Sales]]/Table1[[#This Row],[Units Sold]],4)</f>
        <v>37</v>
      </c>
      <c r="R8976" s="4">
        <f>IFERROR(Table1[[#This Row],[Operating Profit]]/Table1[[#This Row],[Units Sold]],0)</f>
        <v>15.17</v>
      </c>
      <c r="S8976" s="4">
        <f>IFERROR((Table1[[#This Row],[Total Sales]]-Table1[[#This Row],[Operating Profit]])/Table1[[#This Row],[Units Sold]],0)</f>
        <v>21.83</v>
      </c>
      <c r="T8976" s="4" t="str">
        <f>IF(Table1[[#This Row],[Profit per unit]]&gt;$V$8,"Premium","Mass")</f>
        <v>Mass</v>
      </c>
      <c r="U8976" s="4"/>
    </row>
    <row r="8977" spans="2:21" ht="14.25" customHeight="1" x14ac:dyDescent="0.3">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c r="O8977" s="4" t="str">
        <f>TEXT(Table1[[#This Row],[Invoice Date]],"mmm")</f>
        <v>Sep</v>
      </c>
      <c r="P8977" s="4">
        <f>YEAR(Table1[[#This Row],[Invoice Date]])</f>
        <v>2021</v>
      </c>
      <c r="Q8977" s="4">
        <f>IFERROR(Table1[[#This Row],[Total Sales]]/Table1[[#This Row],[Units Sold]],4)</f>
        <v>40</v>
      </c>
      <c r="R8977" s="4">
        <f>IFERROR(Table1[[#This Row],[Operating Profit]]/Table1[[#This Row],[Units Sold]],0)</f>
        <v>13.999999999999998</v>
      </c>
      <c r="S8977" s="4">
        <f>IFERROR((Table1[[#This Row],[Total Sales]]-Table1[[#This Row],[Operating Profit]])/Table1[[#This Row],[Units Sold]],0)</f>
        <v>26</v>
      </c>
      <c r="T8977" s="4" t="str">
        <f>IF(Table1[[#This Row],[Profit per unit]]&gt;$V$8,"Premium","Mass")</f>
        <v>Mass</v>
      </c>
      <c r="U8977" s="4"/>
    </row>
    <row r="8978" spans="2:21" ht="14.25" customHeight="1" x14ac:dyDescent="0.3">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c r="O8978" s="4" t="str">
        <f>TEXT(Table1[[#This Row],[Invoice Date]],"mmm")</f>
        <v>Sep</v>
      </c>
      <c r="P8978" s="4">
        <f>YEAR(Table1[[#This Row],[Invoice Date]])</f>
        <v>2021</v>
      </c>
      <c r="Q8978" s="4">
        <f>IFERROR(Table1[[#This Row],[Total Sales]]/Table1[[#This Row],[Units Sold]],4)</f>
        <v>48</v>
      </c>
      <c r="R8978" s="4">
        <f>IFERROR(Table1[[#This Row],[Operating Profit]]/Table1[[#This Row],[Units Sold]],0)</f>
        <v>14.399999999999999</v>
      </c>
      <c r="S8978" s="4">
        <f>IFERROR((Table1[[#This Row],[Total Sales]]-Table1[[#This Row],[Operating Profit]])/Table1[[#This Row],[Units Sold]],0)</f>
        <v>33.6</v>
      </c>
      <c r="T8978" s="4" t="str">
        <f>IF(Table1[[#This Row],[Profit per unit]]&gt;$V$8,"Premium","Mass")</f>
        <v>Mass</v>
      </c>
      <c r="U8978" s="4"/>
    </row>
    <row r="8979" spans="2:21" ht="14.25" customHeight="1" x14ac:dyDescent="0.3">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c r="O8979" s="4" t="str">
        <f>TEXT(Table1[[#This Row],[Invoice Date]],"mmm")</f>
        <v>Oct</v>
      </c>
      <c r="P8979" s="4">
        <f>YEAR(Table1[[#This Row],[Invoice Date]])</f>
        <v>2021</v>
      </c>
      <c r="Q8979" s="4">
        <f>IFERROR(Table1[[#This Row],[Total Sales]]/Table1[[#This Row],[Units Sold]],4)</f>
        <v>35</v>
      </c>
      <c r="R8979" s="4">
        <f>IFERROR(Table1[[#This Row],[Operating Profit]]/Table1[[#This Row],[Units Sold]],0)</f>
        <v>12.95</v>
      </c>
      <c r="S8979" s="4">
        <f>IFERROR((Table1[[#This Row],[Total Sales]]-Table1[[#This Row],[Operating Profit]])/Table1[[#This Row],[Units Sold]],0)</f>
        <v>22.05</v>
      </c>
      <c r="T8979" s="4" t="str">
        <f>IF(Table1[[#This Row],[Profit per unit]]&gt;$V$8,"Premium","Mass")</f>
        <v>Mass</v>
      </c>
      <c r="U8979" s="4"/>
    </row>
    <row r="8980" spans="2:21" ht="14.25" customHeight="1" x14ac:dyDescent="0.3">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c r="O8980" s="4" t="str">
        <f>TEXT(Table1[[#This Row],[Invoice Date]],"mmm")</f>
        <v>Oct</v>
      </c>
      <c r="P8980" s="4">
        <f>YEAR(Table1[[#This Row],[Invoice Date]])</f>
        <v>2021</v>
      </c>
      <c r="Q8980" s="4">
        <f>IFERROR(Table1[[#This Row],[Total Sales]]/Table1[[#This Row],[Units Sold]],4)</f>
        <v>38</v>
      </c>
      <c r="R8980" s="4">
        <f>IFERROR(Table1[[#This Row],[Operating Profit]]/Table1[[#This Row],[Units Sold]],0)</f>
        <v>16.340000000000003</v>
      </c>
      <c r="S8980" s="4">
        <f>IFERROR((Table1[[#This Row],[Total Sales]]-Table1[[#This Row],[Operating Profit]])/Table1[[#This Row],[Units Sold]],0)</f>
        <v>21.659999999999997</v>
      </c>
      <c r="T8980" s="4" t="str">
        <f>IF(Table1[[#This Row],[Profit per unit]]&gt;$V$8,"Premium","Mass")</f>
        <v>Mass</v>
      </c>
      <c r="U8980" s="4"/>
    </row>
    <row r="8981" spans="2:21" ht="14.25" customHeight="1" x14ac:dyDescent="0.3">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c r="O8981" s="4" t="str">
        <f>TEXT(Table1[[#This Row],[Invoice Date]],"mmm")</f>
        <v>Oct</v>
      </c>
      <c r="P8981" s="4">
        <f>YEAR(Table1[[#This Row],[Invoice Date]])</f>
        <v>2021</v>
      </c>
      <c r="Q8981" s="4">
        <f>IFERROR(Table1[[#This Row],[Total Sales]]/Table1[[#This Row],[Units Sold]],4)</f>
        <v>34</v>
      </c>
      <c r="R8981" s="4">
        <f>IFERROR(Table1[[#This Row],[Operating Profit]]/Table1[[#This Row],[Units Sold]],0)</f>
        <v>13.599999999999998</v>
      </c>
      <c r="S8981" s="4">
        <f>IFERROR((Table1[[#This Row],[Total Sales]]-Table1[[#This Row],[Operating Profit]])/Table1[[#This Row],[Units Sold]],0)</f>
        <v>20.399999999999999</v>
      </c>
      <c r="T8981" s="4" t="str">
        <f>IF(Table1[[#This Row],[Profit per unit]]&gt;$V$8,"Premium","Mass")</f>
        <v>Mass</v>
      </c>
      <c r="U8981" s="4"/>
    </row>
    <row r="8982" spans="2:21" ht="14.25" customHeight="1" x14ac:dyDescent="0.3">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c r="O8982" s="4" t="str">
        <f>TEXT(Table1[[#This Row],[Invoice Date]],"mmm")</f>
        <v>Oct</v>
      </c>
      <c r="P8982" s="4">
        <f>YEAR(Table1[[#This Row],[Invoice Date]])</f>
        <v>2021</v>
      </c>
      <c r="Q8982" s="4">
        <f>IFERROR(Table1[[#This Row],[Total Sales]]/Table1[[#This Row],[Units Sold]],4)</f>
        <v>35</v>
      </c>
      <c r="R8982" s="4">
        <f>IFERROR(Table1[[#This Row],[Operating Profit]]/Table1[[#This Row],[Units Sold]],0)</f>
        <v>14.7</v>
      </c>
      <c r="S8982" s="4">
        <f>IFERROR((Table1[[#This Row],[Total Sales]]-Table1[[#This Row],[Operating Profit]])/Table1[[#This Row],[Units Sold]],0)</f>
        <v>20.300000000000004</v>
      </c>
      <c r="T8982" s="4" t="str">
        <f>IF(Table1[[#This Row],[Profit per unit]]&gt;$V$8,"Premium","Mass")</f>
        <v>Mass</v>
      </c>
      <c r="U8982" s="4"/>
    </row>
    <row r="8983" spans="2:21" ht="14.25" customHeight="1" x14ac:dyDescent="0.3">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c r="O8983" s="4" t="str">
        <f>TEXT(Table1[[#This Row],[Invoice Date]],"mmm")</f>
        <v>Oct</v>
      </c>
      <c r="P8983" s="4">
        <f>YEAR(Table1[[#This Row],[Invoice Date]])</f>
        <v>2021</v>
      </c>
      <c r="Q8983" s="4">
        <f>IFERROR(Table1[[#This Row],[Total Sales]]/Table1[[#This Row],[Units Sold]],4)</f>
        <v>41</v>
      </c>
      <c r="R8983" s="4">
        <f>IFERROR(Table1[[#This Row],[Operating Profit]]/Table1[[#This Row],[Units Sold]],0)</f>
        <v>13.53</v>
      </c>
      <c r="S8983" s="4">
        <f>IFERROR((Table1[[#This Row],[Total Sales]]-Table1[[#This Row],[Operating Profit]])/Table1[[#This Row],[Units Sold]],0)</f>
        <v>27.47</v>
      </c>
      <c r="T8983" s="4" t="str">
        <f>IF(Table1[[#This Row],[Profit per unit]]&gt;$V$8,"Premium","Mass")</f>
        <v>Mass</v>
      </c>
      <c r="U8983" s="4"/>
    </row>
    <row r="8984" spans="2:21" ht="14.25" customHeight="1" x14ac:dyDescent="0.3">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c r="O8984" s="4" t="str">
        <f>TEXT(Table1[[#This Row],[Invoice Date]],"mmm")</f>
        <v>Oct</v>
      </c>
      <c r="P8984" s="4">
        <f>YEAR(Table1[[#This Row],[Invoice Date]])</f>
        <v>2021</v>
      </c>
      <c r="Q8984" s="4">
        <f>IFERROR(Table1[[#This Row],[Total Sales]]/Table1[[#This Row],[Units Sold]],4)</f>
        <v>57</v>
      </c>
      <c r="R8984" s="4">
        <f>IFERROR(Table1[[#This Row],[Operating Profit]]/Table1[[#This Row],[Units Sold]],0)</f>
        <v>17.669999999999998</v>
      </c>
      <c r="S8984" s="4">
        <f>IFERROR((Table1[[#This Row],[Total Sales]]-Table1[[#This Row],[Operating Profit]])/Table1[[#This Row],[Units Sold]],0)</f>
        <v>39.33</v>
      </c>
      <c r="T8984" s="4" t="str">
        <f>IF(Table1[[#This Row],[Profit per unit]]&gt;$V$8,"Premium","Mass")</f>
        <v>Mass</v>
      </c>
      <c r="U8984" s="4"/>
    </row>
    <row r="8985" spans="2:21" ht="14.25" customHeight="1" x14ac:dyDescent="0.3">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c r="O8985" s="4" t="str">
        <f>TEXT(Table1[[#This Row],[Invoice Date]],"mmm")</f>
        <v>Nov</v>
      </c>
      <c r="P8985" s="4">
        <f>YEAR(Table1[[#This Row],[Invoice Date]])</f>
        <v>2021</v>
      </c>
      <c r="Q8985" s="4">
        <f>IFERROR(Table1[[#This Row],[Total Sales]]/Table1[[#This Row],[Units Sold]],4)</f>
        <v>47</v>
      </c>
      <c r="R8985" s="4">
        <f>IFERROR(Table1[[#This Row],[Operating Profit]]/Table1[[#This Row],[Units Sold]],0)</f>
        <v>19.27</v>
      </c>
      <c r="S8985" s="4">
        <f>IFERROR((Table1[[#This Row],[Total Sales]]-Table1[[#This Row],[Operating Profit]])/Table1[[#This Row],[Units Sold]],0)</f>
        <v>27.729999999999997</v>
      </c>
      <c r="T8985" s="4" t="str">
        <f>IF(Table1[[#This Row],[Profit per unit]]&gt;$V$8,"Premium","Mass")</f>
        <v>Mass</v>
      </c>
      <c r="U8985" s="4"/>
    </row>
    <row r="8986" spans="2:21" ht="14.25" customHeight="1" x14ac:dyDescent="0.3">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c r="O8986" s="4" t="str">
        <f>TEXT(Table1[[#This Row],[Invoice Date]],"mmm")</f>
        <v>Nov</v>
      </c>
      <c r="P8986" s="4">
        <f>YEAR(Table1[[#This Row],[Invoice Date]])</f>
        <v>2021</v>
      </c>
      <c r="Q8986" s="4">
        <f>IFERROR(Table1[[#This Row],[Total Sales]]/Table1[[#This Row],[Units Sold]],4)</f>
        <v>44</v>
      </c>
      <c r="R8986" s="4">
        <f>IFERROR(Table1[[#This Row],[Operating Profit]]/Table1[[#This Row],[Units Sold]],0)</f>
        <v>18.920000000000002</v>
      </c>
      <c r="S8986" s="4">
        <f>IFERROR((Table1[[#This Row],[Total Sales]]-Table1[[#This Row],[Operating Profit]])/Table1[[#This Row],[Units Sold]],0)</f>
        <v>25.08</v>
      </c>
      <c r="T8986" s="4" t="str">
        <f>IF(Table1[[#This Row],[Profit per unit]]&gt;$V$8,"Premium","Mass")</f>
        <v>Mass</v>
      </c>
      <c r="U8986" s="4"/>
    </row>
    <row r="8987" spans="2:21" ht="14.25" customHeight="1" x14ac:dyDescent="0.3">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c r="O8987" s="4" t="str">
        <f>TEXT(Table1[[#This Row],[Invoice Date]],"mmm")</f>
        <v>Nov</v>
      </c>
      <c r="P8987" s="4">
        <f>YEAR(Table1[[#This Row],[Invoice Date]])</f>
        <v>2021</v>
      </c>
      <c r="Q8987" s="4">
        <f>IFERROR(Table1[[#This Row],[Total Sales]]/Table1[[#This Row],[Units Sold]],4)</f>
        <v>46</v>
      </c>
      <c r="R8987" s="4">
        <f>IFERROR(Table1[[#This Row],[Operating Profit]]/Table1[[#This Row],[Units Sold]],0)</f>
        <v>17.02</v>
      </c>
      <c r="S8987" s="4">
        <f>IFERROR((Table1[[#This Row],[Total Sales]]-Table1[[#This Row],[Operating Profit]])/Table1[[#This Row],[Units Sold]],0)</f>
        <v>28.980000000000004</v>
      </c>
      <c r="T8987" s="4" t="str">
        <f>IF(Table1[[#This Row],[Profit per unit]]&gt;$V$8,"Premium","Mass")</f>
        <v>Mass</v>
      </c>
      <c r="U8987" s="4"/>
    </row>
    <row r="8988" spans="2:21" ht="14.25" customHeight="1" x14ac:dyDescent="0.3">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c r="O8988" s="4" t="str">
        <f>TEXT(Table1[[#This Row],[Invoice Date]],"mmm")</f>
        <v>Nov</v>
      </c>
      <c r="P8988" s="4">
        <f>YEAR(Table1[[#This Row],[Invoice Date]])</f>
        <v>2021</v>
      </c>
      <c r="Q8988" s="4">
        <f>IFERROR(Table1[[#This Row],[Total Sales]]/Table1[[#This Row],[Units Sold]],4)</f>
        <v>40</v>
      </c>
      <c r="R8988" s="4">
        <f>IFERROR(Table1[[#This Row],[Operating Profit]]/Table1[[#This Row],[Units Sold]],0)</f>
        <v>16.400000000000002</v>
      </c>
      <c r="S8988" s="4">
        <f>IFERROR((Table1[[#This Row],[Total Sales]]-Table1[[#This Row],[Operating Profit]])/Table1[[#This Row],[Units Sold]],0)</f>
        <v>23.599999999999998</v>
      </c>
      <c r="T8988" s="4" t="str">
        <f>IF(Table1[[#This Row],[Profit per unit]]&gt;$V$8,"Premium","Mass")</f>
        <v>Mass</v>
      </c>
      <c r="U8988" s="4"/>
    </row>
    <row r="8989" spans="2:21" ht="14.25" customHeight="1" x14ac:dyDescent="0.3">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c r="O8989" s="4" t="str">
        <f>TEXT(Table1[[#This Row],[Invoice Date]],"mmm")</f>
        <v>Nov</v>
      </c>
      <c r="P8989" s="4">
        <f>YEAR(Table1[[#This Row],[Invoice Date]])</f>
        <v>2021</v>
      </c>
      <c r="Q8989" s="4">
        <f>IFERROR(Table1[[#This Row],[Total Sales]]/Table1[[#This Row],[Units Sold]],4)</f>
        <v>54</v>
      </c>
      <c r="R8989" s="4">
        <f>IFERROR(Table1[[#This Row],[Operating Profit]]/Table1[[#This Row],[Units Sold]],0)</f>
        <v>19.98</v>
      </c>
      <c r="S8989" s="4">
        <f>IFERROR((Table1[[#This Row],[Total Sales]]-Table1[[#This Row],[Operating Profit]])/Table1[[#This Row],[Units Sold]],0)</f>
        <v>34.019999999999996</v>
      </c>
      <c r="T8989" s="4" t="str">
        <f>IF(Table1[[#This Row],[Profit per unit]]&gt;$V$8,"Premium","Mass")</f>
        <v>Mass</v>
      </c>
      <c r="U8989" s="4"/>
    </row>
    <row r="8990" spans="2:21" ht="14.25" customHeight="1" x14ac:dyDescent="0.3">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c r="O8990" s="4" t="str">
        <f>TEXT(Table1[[#This Row],[Invoice Date]],"mmm")</f>
        <v>Nov</v>
      </c>
      <c r="P8990" s="4">
        <f>YEAR(Table1[[#This Row],[Invoice Date]])</f>
        <v>2021</v>
      </c>
      <c r="Q8990" s="4">
        <f>IFERROR(Table1[[#This Row],[Total Sales]]/Table1[[#This Row],[Units Sold]],4)</f>
        <v>56</v>
      </c>
      <c r="R8990" s="4">
        <f>IFERROR(Table1[[#This Row],[Operating Profit]]/Table1[[#This Row],[Units Sold]],0)</f>
        <v>16.8</v>
      </c>
      <c r="S8990" s="4">
        <f>IFERROR((Table1[[#This Row],[Total Sales]]-Table1[[#This Row],[Operating Profit]])/Table1[[#This Row],[Units Sold]],0)</f>
        <v>39.200000000000003</v>
      </c>
      <c r="T8990" s="4" t="str">
        <f>IF(Table1[[#This Row],[Profit per unit]]&gt;$V$8,"Premium","Mass")</f>
        <v>Mass</v>
      </c>
      <c r="U8990" s="4"/>
    </row>
    <row r="8991" spans="2:21" ht="14.25" customHeight="1" x14ac:dyDescent="0.3">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c r="O8991" s="4" t="str">
        <f>TEXT(Table1[[#This Row],[Invoice Date]],"mmm")</f>
        <v>Dec</v>
      </c>
      <c r="P8991" s="4">
        <f>YEAR(Table1[[#This Row],[Invoice Date]])</f>
        <v>2021</v>
      </c>
      <c r="Q8991" s="4">
        <f>IFERROR(Table1[[#This Row],[Total Sales]]/Table1[[#This Row],[Units Sold]],4)</f>
        <v>44</v>
      </c>
      <c r="R8991" s="4">
        <f>IFERROR(Table1[[#This Row],[Operating Profit]]/Table1[[#This Row],[Units Sold]],0)</f>
        <v>18.48</v>
      </c>
      <c r="S8991" s="4">
        <f>IFERROR((Table1[[#This Row],[Total Sales]]-Table1[[#This Row],[Operating Profit]])/Table1[[#This Row],[Units Sold]],0)</f>
        <v>25.52</v>
      </c>
      <c r="T8991" s="4" t="str">
        <f>IF(Table1[[#This Row],[Profit per unit]]&gt;$V$8,"Premium","Mass")</f>
        <v>Mass</v>
      </c>
      <c r="U8991" s="4"/>
    </row>
    <row r="8992" spans="2:21" ht="14.25" customHeight="1" x14ac:dyDescent="0.3">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c r="O8992" s="4" t="str">
        <f>TEXT(Table1[[#This Row],[Invoice Date]],"mmm")</f>
        <v>Dec</v>
      </c>
      <c r="P8992" s="4">
        <f>YEAR(Table1[[#This Row],[Invoice Date]])</f>
        <v>2021</v>
      </c>
      <c r="Q8992" s="4">
        <f>IFERROR(Table1[[#This Row],[Total Sales]]/Table1[[#This Row],[Units Sold]],4)</f>
        <v>47</v>
      </c>
      <c r="R8992" s="4">
        <f>IFERROR(Table1[[#This Row],[Operating Profit]]/Table1[[#This Row],[Units Sold]],0)</f>
        <v>22.090000000000003</v>
      </c>
      <c r="S8992" s="4">
        <f>IFERROR((Table1[[#This Row],[Total Sales]]-Table1[[#This Row],[Operating Profit]])/Table1[[#This Row],[Units Sold]],0)</f>
        <v>24.909999999999997</v>
      </c>
      <c r="T8992" s="4" t="str">
        <f>IF(Table1[[#This Row],[Profit per unit]]&gt;$V$8,"Premium","Mass")</f>
        <v>Mass</v>
      </c>
      <c r="U8992" s="4"/>
    </row>
    <row r="8993" spans="2:21" ht="14.25" customHeight="1" x14ac:dyDescent="0.3">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c r="O8993" s="4" t="str">
        <f>TEXT(Table1[[#This Row],[Invoice Date]],"mmm")</f>
        <v>Dec</v>
      </c>
      <c r="P8993" s="4">
        <f>YEAR(Table1[[#This Row],[Invoice Date]])</f>
        <v>2021</v>
      </c>
      <c r="Q8993" s="4">
        <f>IFERROR(Table1[[#This Row],[Total Sales]]/Table1[[#This Row],[Units Sold]],4)</f>
        <v>44</v>
      </c>
      <c r="R8993" s="4">
        <f>IFERROR(Table1[[#This Row],[Operating Profit]]/Table1[[#This Row],[Units Sold]],0)</f>
        <v>18.04</v>
      </c>
      <c r="S8993" s="4">
        <f>IFERROR((Table1[[#This Row],[Total Sales]]-Table1[[#This Row],[Operating Profit]])/Table1[[#This Row],[Units Sold]],0)</f>
        <v>25.96</v>
      </c>
      <c r="T8993" s="4" t="str">
        <f>IF(Table1[[#This Row],[Profit per unit]]&gt;$V$8,"Premium","Mass")</f>
        <v>Mass</v>
      </c>
      <c r="U8993" s="4"/>
    </row>
    <row r="8994" spans="2:21" ht="14.25" customHeight="1" x14ac:dyDescent="0.3">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c r="O8994" s="4" t="str">
        <f>TEXT(Table1[[#This Row],[Invoice Date]],"mmm")</f>
        <v>Dec</v>
      </c>
      <c r="P8994" s="4">
        <f>YEAR(Table1[[#This Row],[Invoice Date]])</f>
        <v>2021</v>
      </c>
      <c r="Q8994" s="4">
        <f>IFERROR(Table1[[#This Row],[Total Sales]]/Table1[[#This Row],[Units Sold]],4)</f>
        <v>45</v>
      </c>
      <c r="R8994" s="4">
        <f>IFERROR(Table1[[#This Row],[Operating Profit]]/Table1[[#This Row],[Units Sold]],0)</f>
        <v>17.999999999999996</v>
      </c>
      <c r="S8994" s="4">
        <f>IFERROR((Table1[[#This Row],[Total Sales]]-Table1[[#This Row],[Operating Profit]])/Table1[[#This Row],[Units Sold]],0)</f>
        <v>27</v>
      </c>
      <c r="T8994" s="4" t="str">
        <f>IF(Table1[[#This Row],[Profit per unit]]&gt;$V$8,"Premium","Mass")</f>
        <v>Mass</v>
      </c>
      <c r="U8994" s="4"/>
    </row>
    <row r="8995" spans="2:21" ht="14.25" customHeight="1" x14ac:dyDescent="0.3">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c r="O8995" s="4" t="str">
        <f>TEXT(Table1[[#This Row],[Invoice Date]],"mmm")</f>
        <v>Dec</v>
      </c>
      <c r="P8995" s="4">
        <f>YEAR(Table1[[#This Row],[Invoice Date]])</f>
        <v>2021</v>
      </c>
      <c r="Q8995" s="4">
        <f>IFERROR(Table1[[#This Row],[Total Sales]]/Table1[[#This Row],[Units Sold]],4)</f>
        <v>55</v>
      </c>
      <c r="R8995" s="4">
        <f>IFERROR(Table1[[#This Row],[Operating Profit]]/Table1[[#This Row],[Units Sold]],0)</f>
        <v>18.149999999999999</v>
      </c>
      <c r="S8995" s="4">
        <f>IFERROR((Table1[[#This Row],[Total Sales]]-Table1[[#This Row],[Operating Profit]])/Table1[[#This Row],[Units Sold]],0)</f>
        <v>36.85</v>
      </c>
      <c r="T8995" s="4" t="str">
        <f>IF(Table1[[#This Row],[Profit per unit]]&gt;$V$8,"Premium","Mass")</f>
        <v>Mass</v>
      </c>
      <c r="U8995" s="4"/>
    </row>
    <row r="8996" spans="2:21" ht="14.25" customHeight="1" x14ac:dyDescent="0.3">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c r="O8996" s="4" t="str">
        <f>TEXT(Table1[[#This Row],[Invoice Date]],"mmm")</f>
        <v>Dec</v>
      </c>
      <c r="P8996" s="4">
        <f>YEAR(Table1[[#This Row],[Invoice Date]])</f>
        <v>2021</v>
      </c>
      <c r="Q8996" s="4">
        <f>IFERROR(Table1[[#This Row],[Total Sales]]/Table1[[#This Row],[Units Sold]],4)</f>
        <v>56</v>
      </c>
      <c r="R8996" s="4">
        <f>IFERROR(Table1[[#This Row],[Operating Profit]]/Table1[[#This Row],[Units Sold]],0)</f>
        <v>15.120000000000001</v>
      </c>
      <c r="S8996" s="4">
        <f>IFERROR((Table1[[#This Row],[Total Sales]]-Table1[[#This Row],[Operating Profit]])/Table1[[#This Row],[Units Sold]],0)</f>
        <v>40.879999999999995</v>
      </c>
      <c r="T8996" s="4" t="str">
        <f>IF(Table1[[#This Row],[Profit per unit]]&gt;$V$8,"Premium","Mass")</f>
        <v>Mass</v>
      </c>
      <c r="U8996" s="4"/>
    </row>
    <row r="8997" spans="2:21" ht="14.25" customHeight="1" x14ac:dyDescent="0.3">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c r="O8997" s="4" t="str">
        <f>TEXT(Table1[[#This Row],[Invoice Date]],"mmm")</f>
        <v>Jan</v>
      </c>
      <c r="P8997" s="4">
        <f>YEAR(Table1[[#This Row],[Invoice Date]])</f>
        <v>2021</v>
      </c>
      <c r="Q8997" s="4">
        <f>IFERROR(Table1[[#This Row],[Total Sales]]/Table1[[#This Row],[Units Sold]],4)</f>
        <v>24</v>
      </c>
      <c r="R8997" s="4">
        <f>IFERROR(Table1[[#This Row],[Operating Profit]]/Table1[[#This Row],[Units Sold]],0)</f>
        <v>11.040000000000001</v>
      </c>
      <c r="S8997" s="4">
        <f>IFERROR((Table1[[#This Row],[Total Sales]]-Table1[[#This Row],[Operating Profit]])/Table1[[#This Row],[Units Sold]],0)</f>
        <v>12.959999999999999</v>
      </c>
      <c r="T8997" s="4" t="str">
        <f>IF(Table1[[#This Row],[Profit per unit]]&gt;$V$8,"Premium","Mass")</f>
        <v>Mass</v>
      </c>
      <c r="U8997" s="4"/>
    </row>
    <row r="8998" spans="2:21" ht="14.25" customHeight="1" x14ac:dyDescent="0.3">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c r="O8998" s="4" t="str">
        <f>TEXT(Table1[[#This Row],[Invoice Date]],"mmm")</f>
        <v>Jan</v>
      </c>
      <c r="P8998" s="4">
        <f>YEAR(Table1[[#This Row],[Invoice Date]])</f>
        <v>2021</v>
      </c>
      <c r="Q8998" s="4">
        <f>IFERROR(Table1[[#This Row],[Total Sales]]/Table1[[#This Row],[Units Sold]],4)</f>
        <v>27</v>
      </c>
      <c r="R8998" s="4">
        <f>IFERROR(Table1[[#This Row],[Operating Profit]]/Table1[[#This Row],[Units Sold]],0)</f>
        <v>12.690000000000001</v>
      </c>
      <c r="S8998" s="4">
        <f>IFERROR((Table1[[#This Row],[Total Sales]]-Table1[[#This Row],[Operating Profit]])/Table1[[#This Row],[Units Sold]],0)</f>
        <v>14.309999999999999</v>
      </c>
      <c r="T8998" s="4" t="str">
        <f>IF(Table1[[#This Row],[Profit per unit]]&gt;$V$8,"Premium","Mass")</f>
        <v>Mass</v>
      </c>
      <c r="U8998" s="4"/>
    </row>
    <row r="8999" spans="2:21" ht="14.25" customHeight="1" x14ac:dyDescent="0.3">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c r="O8999" s="4" t="str">
        <f>TEXT(Table1[[#This Row],[Invoice Date]],"mmm")</f>
        <v>Jan</v>
      </c>
      <c r="P8999" s="4">
        <f>YEAR(Table1[[#This Row],[Invoice Date]])</f>
        <v>2021</v>
      </c>
      <c r="Q8999" s="4">
        <f>IFERROR(Table1[[#This Row],[Total Sales]]/Table1[[#This Row],[Units Sold]],4)</f>
        <v>32</v>
      </c>
      <c r="R8999" s="4">
        <f>IFERROR(Table1[[#This Row],[Operating Profit]]/Table1[[#This Row],[Units Sold]],0)</f>
        <v>13.44</v>
      </c>
      <c r="S8999" s="4">
        <f>IFERROR((Table1[[#This Row],[Total Sales]]-Table1[[#This Row],[Operating Profit]])/Table1[[#This Row],[Units Sold]],0)</f>
        <v>18.560000000000002</v>
      </c>
      <c r="T8999" s="4" t="str">
        <f>IF(Table1[[#This Row],[Profit per unit]]&gt;$V$8,"Premium","Mass")</f>
        <v>Mass</v>
      </c>
      <c r="U8999" s="4"/>
    </row>
    <row r="9000" spans="2:21" ht="14.25" customHeight="1" x14ac:dyDescent="0.3">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c r="O9000" s="4" t="str">
        <f>TEXT(Table1[[#This Row],[Invoice Date]],"mmm")</f>
        <v>Jan</v>
      </c>
      <c r="P9000" s="4">
        <f>YEAR(Table1[[#This Row],[Invoice Date]])</f>
        <v>2021</v>
      </c>
      <c r="Q9000" s="4">
        <f>IFERROR(Table1[[#This Row],[Total Sales]]/Table1[[#This Row],[Units Sold]],4)</f>
        <v>28</v>
      </c>
      <c r="R9000" s="4">
        <f>IFERROR(Table1[[#This Row],[Operating Profit]]/Table1[[#This Row],[Units Sold]],0)</f>
        <v>11.76</v>
      </c>
      <c r="S9000" s="4">
        <f>IFERROR((Table1[[#This Row],[Total Sales]]-Table1[[#This Row],[Operating Profit]])/Table1[[#This Row],[Units Sold]],0)</f>
        <v>16.239999999999998</v>
      </c>
      <c r="T9000" s="4" t="str">
        <f>IF(Table1[[#This Row],[Profit per unit]]&gt;$V$8,"Premium","Mass")</f>
        <v>Mass</v>
      </c>
      <c r="U9000" s="4"/>
    </row>
    <row r="9001" spans="2:21" ht="14.25" customHeight="1" x14ac:dyDescent="0.3">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c r="O9001" s="4" t="str">
        <f>TEXT(Table1[[#This Row],[Invoice Date]],"mmm")</f>
        <v>Jan</v>
      </c>
      <c r="P9001" s="4">
        <f>YEAR(Table1[[#This Row],[Invoice Date]])</f>
        <v>2021</v>
      </c>
      <c r="Q9001" s="4">
        <f>IFERROR(Table1[[#This Row],[Total Sales]]/Table1[[#This Row],[Units Sold]],4)</f>
        <v>35</v>
      </c>
      <c r="R9001" s="4">
        <f>IFERROR(Table1[[#This Row],[Operating Profit]]/Table1[[#This Row],[Units Sold]],0)</f>
        <v>14</v>
      </c>
      <c r="S9001" s="4">
        <f>IFERROR((Table1[[#This Row],[Total Sales]]-Table1[[#This Row],[Operating Profit]])/Table1[[#This Row],[Units Sold]],0)</f>
        <v>21</v>
      </c>
      <c r="T9001" s="4" t="str">
        <f>IF(Table1[[#This Row],[Profit per unit]]&gt;$V$8,"Premium","Mass")</f>
        <v>Mass</v>
      </c>
      <c r="U9001" s="4"/>
    </row>
    <row r="9002" spans="2:21" ht="14.25" customHeight="1" x14ac:dyDescent="0.3">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c r="O9002" s="4" t="str">
        <f>TEXT(Table1[[#This Row],[Invoice Date]],"mmm")</f>
        <v>Jan</v>
      </c>
      <c r="P9002" s="4">
        <f>YEAR(Table1[[#This Row],[Invoice Date]])</f>
        <v>2021</v>
      </c>
      <c r="Q9002" s="4">
        <f>IFERROR(Table1[[#This Row],[Total Sales]]/Table1[[#This Row],[Units Sold]],4)</f>
        <v>28</v>
      </c>
      <c r="R9002" s="4">
        <f>IFERROR(Table1[[#This Row],[Operating Profit]]/Table1[[#This Row],[Units Sold]],0)</f>
        <v>8.9600000000000009</v>
      </c>
      <c r="S9002" s="4">
        <f>IFERROR((Table1[[#This Row],[Total Sales]]-Table1[[#This Row],[Operating Profit]])/Table1[[#This Row],[Units Sold]],0)</f>
        <v>19.04</v>
      </c>
      <c r="T9002" s="4" t="str">
        <f>IF(Table1[[#This Row],[Profit per unit]]&gt;$V$8,"Premium","Mass")</f>
        <v>Mass</v>
      </c>
      <c r="U9002" s="4"/>
    </row>
    <row r="9003" spans="2:21" ht="14.25" customHeight="1" x14ac:dyDescent="0.3">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c r="O9003" s="4" t="str">
        <f>TEXT(Table1[[#This Row],[Invoice Date]],"mmm")</f>
        <v>Feb</v>
      </c>
      <c r="P9003" s="4">
        <f>YEAR(Table1[[#This Row],[Invoice Date]])</f>
        <v>2021</v>
      </c>
      <c r="Q9003" s="4">
        <f>IFERROR(Table1[[#This Row],[Total Sales]]/Table1[[#This Row],[Units Sold]],4)</f>
        <v>23</v>
      </c>
      <c r="R9003" s="4">
        <f>IFERROR(Table1[[#This Row],[Operating Profit]]/Table1[[#This Row],[Units Sold]],0)</f>
        <v>9.8900000000000023</v>
      </c>
      <c r="S9003" s="4">
        <f>IFERROR((Table1[[#This Row],[Total Sales]]-Table1[[#This Row],[Operating Profit]])/Table1[[#This Row],[Units Sold]],0)</f>
        <v>13.109999999999998</v>
      </c>
      <c r="T9003" s="4" t="str">
        <f>IF(Table1[[#This Row],[Profit per unit]]&gt;$V$8,"Premium","Mass")</f>
        <v>Mass</v>
      </c>
      <c r="U9003" s="4"/>
    </row>
    <row r="9004" spans="2:21" ht="14.25" customHeight="1" x14ac:dyDescent="0.3">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c r="O9004" s="4" t="str">
        <f>TEXT(Table1[[#This Row],[Invoice Date]],"mmm")</f>
        <v>Feb</v>
      </c>
      <c r="P9004" s="4">
        <f>YEAR(Table1[[#This Row],[Invoice Date]])</f>
        <v>2021</v>
      </c>
      <c r="Q9004" s="4">
        <f>IFERROR(Table1[[#This Row],[Total Sales]]/Table1[[#This Row],[Units Sold]],4)</f>
        <v>27</v>
      </c>
      <c r="R9004" s="4">
        <f>IFERROR(Table1[[#This Row],[Operating Profit]]/Table1[[#This Row],[Units Sold]],0)</f>
        <v>12.420000000000002</v>
      </c>
      <c r="S9004" s="4">
        <f>IFERROR((Table1[[#This Row],[Total Sales]]-Table1[[#This Row],[Operating Profit]])/Table1[[#This Row],[Units Sold]],0)</f>
        <v>14.579999999999998</v>
      </c>
      <c r="T9004" s="4" t="str">
        <f>IF(Table1[[#This Row],[Profit per unit]]&gt;$V$8,"Premium","Mass")</f>
        <v>Mass</v>
      </c>
      <c r="U9004" s="4"/>
    </row>
    <row r="9005" spans="2:21" ht="14.25" customHeight="1" x14ac:dyDescent="0.3">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c r="O9005" s="4" t="str">
        <f>TEXT(Table1[[#This Row],[Invoice Date]],"mmm")</f>
        <v>Feb</v>
      </c>
      <c r="P9005" s="4">
        <f>YEAR(Table1[[#This Row],[Invoice Date]])</f>
        <v>2021</v>
      </c>
      <c r="Q9005" s="4">
        <f>IFERROR(Table1[[#This Row],[Total Sales]]/Table1[[#This Row],[Units Sold]],4)</f>
        <v>28</v>
      </c>
      <c r="R9005" s="4">
        <f>IFERROR(Table1[[#This Row],[Operating Profit]]/Table1[[#This Row],[Units Sold]],0)</f>
        <v>11.479999999999999</v>
      </c>
      <c r="S9005" s="4">
        <f>IFERROR((Table1[[#This Row],[Total Sales]]-Table1[[#This Row],[Operating Profit]])/Table1[[#This Row],[Units Sold]],0)</f>
        <v>16.52</v>
      </c>
      <c r="T9005" s="4" t="str">
        <f>IF(Table1[[#This Row],[Profit per unit]]&gt;$V$8,"Premium","Mass")</f>
        <v>Mass</v>
      </c>
      <c r="U9005" s="4"/>
    </row>
    <row r="9006" spans="2:21" ht="14.25" customHeight="1" x14ac:dyDescent="0.3">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c r="O9006" s="4" t="str">
        <f>TEXT(Table1[[#This Row],[Invoice Date]],"mmm")</f>
        <v>Feb</v>
      </c>
      <c r="P9006" s="4">
        <f>YEAR(Table1[[#This Row],[Invoice Date]])</f>
        <v>2021</v>
      </c>
      <c r="Q9006" s="4">
        <f>IFERROR(Table1[[#This Row],[Total Sales]]/Table1[[#This Row],[Units Sold]],4)</f>
        <v>30</v>
      </c>
      <c r="R9006" s="4">
        <f>IFERROR(Table1[[#This Row],[Operating Profit]]/Table1[[#This Row],[Units Sold]],0)</f>
        <v>13.2</v>
      </c>
      <c r="S9006" s="4">
        <f>IFERROR((Table1[[#This Row],[Total Sales]]-Table1[[#This Row],[Operating Profit]])/Table1[[#This Row],[Units Sold]],0)</f>
        <v>16.8</v>
      </c>
      <c r="T9006" s="4" t="str">
        <f>IF(Table1[[#This Row],[Profit per unit]]&gt;$V$8,"Premium","Mass")</f>
        <v>Mass</v>
      </c>
      <c r="U9006" s="4"/>
    </row>
    <row r="9007" spans="2:21" ht="14.25" customHeight="1" x14ac:dyDescent="0.3">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c r="O9007" s="4" t="str">
        <f>TEXT(Table1[[#This Row],[Invoice Date]],"mmm")</f>
        <v>Feb</v>
      </c>
      <c r="P9007" s="4">
        <f>YEAR(Table1[[#This Row],[Invoice Date]])</f>
        <v>2021</v>
      </c>
      <c r="Q9007" s="4">
        <f>IFERROR(Table1[[#This Row],[Total Sales]]/Table1[[#This Row],[Units Sold]],4)</f>
        <v>34</v>
      </c>
      <c r="R9007" s="4">
        <f>IFERROR(Table1[[#This Row],[Operating Profit]]/Table1[[#This Row],[Units Sold]],0)</f>
        <v>13.259999999999998</v>
      </c>
      <c r="S9007" s="4">
        <f>IFERROR((Table1[[#This Row],[Total Sales]]-Table1[[#This Row],[Operating Profit]])/Table1[[#This Row],[Units Sold]],0)</f>
        <v>20.740000000000002</v>
      </c>
      <c r="T9007" s="4" t="str">
        <f>IF(Table1[[#This Row],[Profit per unit]]&gt;$V$8,"Premium","Mass")</f>
        <v>Mass</v>
      </c>
      <c r="U9007" s="4"/>
    </row>
    <row r="9008" spans="2:21" ht="14.25" customHeight="1" x14ac:dyDescent="0.3">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c r="O9008" s="4" t="str">
        <f>TEXT(Table1[[#This Row],[Invoice Date]],"mmm")</f>
        <v>Feb</v>
      </c>
      <c r="P9008" s="4">
        <f>YEAR(Table1[[#This Row],[Invoice Date]])</f>
        <v>2021</v>
      </c>
      <c r="Q9008" s="4">
        <f>IFERROR(Table1[[#This Row],[Total Sales]]/Table1[[#This Row],[Units Sold]],4)</f>
        <v>28</v>
      </c>
      <c r="R9008" s="4">
        <f>IFERROR(Table1[[#This Row],[Operating Profit]]/Table1[[#This Row],[Units Sold]],0)</f>
        <v>8.120000000000001</v>
      </c>
      <c r="S9008" s="4">
        <f>IFERROR((Table1[[#This Row],[Total Sales]]-Table1[[#This Row],[Operating Profit]])/Table1[[#This Row],[Units Sold]],0)</f>
        <v>19.88</v>
      </c>
      <c r="T9008" s="4" t="str">
        <f>IF(Table1[[#This Row],[Profit per unit]]&gt;$V$8,"Premium","Mass")</f>
        <v>Mass</v>
      </c>
      <c r="U9008" s="4"/>
    </row>
    <row r="9009" spans="2:21" ht="14.25" customHeight="1" x14ac:dyDescent="0.3">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c r="O9009" s="4" t="str">
        <f>TEXT(Table1[[#This Row],[Invoice Date]],"mmm")</f>
        <v>Mar</v>
      </c>
      <c r="P9009" s="4">
        <f>YEAR(Table1[[#This Row],[Invoice Date]])</f>
        <v>2021</v>
      </c>
      <c r="Q9009" s="4">
        <f>IFERROR(Table1[[#This Row],[Total Sales]]/Table1[[#This Row],[Units Sold]],4)</f>
        <v>30</v>
      </c>
      <c r="R9009" s="4">
        <f>IFERROR(Table1[[#This Row],[Operating Profit]]/Table1[[#This Row],[Units Sold]],0)</f>
        <v>12.900000000000002</v>
      </c>
      <c r="S9009" s="4">
        <f>IFERROR((Table1[[#This Row],[Total Sales]]-Table1[[#This Row],[Operating Profit]])/Table1[[#This Row],[Units Sold]],0)</f>
        <v>17.099999999999998</v>
      </c>
      <c r="T9009" s="4" t="str">
        <f>IF(Table1[[#This Row],[Profit per unit]]&gt;$V$8,"Premium","Mass")</f>
        <v>Mass</v>
      </c>
      <c r="U9009" s="4"/>
    </row>
    <row r="9010" spans="2:21" ht="14.25" customHeight="1" x14ac:dyDescent="0.3">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c r="O9010" s="4" t="str">
        <f>TEXT(Table1[[#This Row],[Invoice Date]],"mmm")</f>
        <v>Mar</v>
      </c>
      <c r="P9010" s="4">
        <f>YEAR(Table1[[#This Row],[Invoice Date]])</f>
        <v>2021</v>
      </c>
      <c r="Q9010" s="4">
        <f>IFERROR(Table1[[#This Row],[Total Sales]]/Table1[[#This Row],[Units Sold]],4)</f>
        <v>37</v>
      </c>
      <c r="R9010" s="4">
        <f>IFERROR(Table1[[#This Row],[Operating Profit]]/Table1[[#This Row],[Units Sold]],0)</f>
        <v>16.28</v>
      </c>
      <c r="S9010" s="4">
        <f>IFERROR((Table1[[#This Row],[Total Sales]]-Table1[[#This Row],[Operating Profit]])/Table1[[#This Row],[Units Sold]],0)</f>
        <v>20.72</v>
      </c>
      <c r="T9010" s="4" t="str">
        <f>IF(Table1[[#This Row],[Profit per unit]]&gt;$V$8,"Premium","Mass")</f>
        <v>Mass</v>
      </c>
      <c r="U9010" s="4"/>
    </row>
    <row r="9011" spans="2:21" ht="14.25" customHeight="1" x14ac:dyDescent="0.3">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c r="O9011" s="4" t="str">
        <f>TEXT(Table1[[#This Row],[Invoice Date]],"mmm")</f>
        <v>Mar</v>
      </c>
      <c r="P9011" s="4">
        <f>YEAR(Table1[[#This Row],[Invoice Date]])</f>
        <v>2021</v>
      </c>
      <c r="Q9011" s="4">
        <f>IFERROR(Table1[[#This Row],[Total Sales]]/Table1[[#This Row],[Units Sold]],4)</f>
        <v>39</v>
      </c>
      <c r="R9011" s="4">
        <f>IFERROR(Table1[[#This Row],[Operating Profit]]/Table1[[#This Row],[Units Sold]],0)</f>
        <v>14.82</v>
      </c>
      <c r="S9011" s="4">
        <f>IFERROR((Table1[[#This Row],[Total Sales]]-Table1[[#This Row],[Operating Profit]])/Table1[[#This Row],[Units Sold]],0)</f>
        <v>24.179999999999996</v>
      </c>
      <c r="T9011" s="4" t="str">
        <f>IF(Table1[[#This Row],[Profit per unit]]&gt;$V$8,"Premium","Mass")</f>
        <v>Mass</v>
      </c>
      <c r="U9011" s="4"/>
    </row>
    <row r="9012" spans="2:21" ht="14.25" customHeight="1" x14ac:dyDescent="0.3">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c r="O9012" s="4" t="str">
        <f>TEXT(Table1[[#This Row],[Invoice Date]],"mmm")</f>
        <v>Mar</v>
      </c>
      <c r="P9012" s="4">
        <f>YEAR(Table1[[#This Row],[Invoice Date]])</f>
        <v>2021</v>
      </c>
      <c r="Q9012" s="4">
        <f>IFERROR(Table1[[#This Row],[Total Sales]]/Table1[[#This Row],[Units Sold]],4)</f>
        <v>38</v>
      </c>
      <c r="R9012" s="4">
        <f>IFERROR(Table1[[#This Row],[Operating Profit]]/Table1[[#This Row],[Units Sold]],0)</f>
        <v>17.099999999999998</v>
      </c>
      <c r="S9012" s="4">
        <f>IFERROR((Table1[[#This Row],[Total Sales]]-Table1[[#This Row],[Operating Profit]])/Table1[[#This Row],[Units Sold]],0)</f>
        <v>20.900000000000002</v>
      </c>
      <c r="T9012" s="4" t="str">
        <f>IF(Table1[[#This Row],[Profit per unit]]&gt;$V$8,"Premium","Mass")</f>
        <v>Mass</v>
      </c>
      <c r="U9012" s="4"/>
    </row>
    <row r="9013" spans="2:21" ht="14.25" customHeight="1" x14ac:dyDescent="0.3">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c r="O9013" s="4" t="str">
        <f>TEXT(Table1[[#This Row],[Invoice Date]],"mmm")</f>
        <v>Mar</v>
      </c>
      <c r="P9013" s="4">
        <f>YEAR(Table1[[#This Row],[Invoice Date]])</f>
        <v>2021</v>
      </c>
      <c r="Q9013" s="4">
        <f>IFERROR(Table1[[#This Row],[Total Sales]]/Table1[[#This Row],[Units Sold]],4)</f>
        <v>41</v>
      </c>
      <c r="R9013" s="4">
        <f>IFERROR(Table1[[#This Row],[Operating Profit]]/Table1[[#This Row],[Units Sold]],0)</f>
        <v>16.809999999999999</v>
      </c>
      <c r="S9013" s="4">
        <f>IFERROR((Table1[[#This Row],[Total Sales]]-Table1[[#This Row],[Operating Profit]])/Table1[[#This Row],[Units Sold]],0)</f>
        <v>24.190000000000005</v>
      </c>
      <c r="T9013" s="4" t="str">
        <f>IF(Table1[[#This Row],[Profit per unit]]&gt;$V$8,"Premium","Mass")</f>
        <v>Mass</v>
      </c>
      <c r="U9013" s="4"/>
    </row>
    <row r="9014" spans="2:21" ht="14.25" customHeight="1" x14ac:dyDescent="0.3">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c r="O9014" s="4" t="str">
        <f>TEXT(Table1[[#This Row],[Invoice Date]],"mmm")</f>
        <v>Mar</v>
      </c>
      <c r="P9014" s="4">
        <f>YEAR(Table1[[#This Row],[Invoice Date]])</f>
        <v>2021</v>
      </c>
      <c r="Q9014" s="4">
        <f>IFERROR(Table1[[#This Row],[Total Sales]]/Table1[[#This Row],[Units Sold]],4)</f>
        <v>40</v>
      </c>
      <c r="R9014" s="4">
        <f>IFERROR(Table1[[#This Row],[Operating Profit]]/Table1[[#This Row],[Units Sold]],0)</f>
        <v>11.599999999999998</v>
      </c>
      <c r="S9014" s="4">
        <f>IFERROR((Table1[[#This Row],[Total Sales]]-Table1[[#This Row],[Operating Profit]])/Table1[[#This Row],[Units Sold]],0)</f>
        <v>28.400000000000002</v>
      </c>
      <c r="T9014" s="4" t="str">
        <f>IF(Table1[[#This Row],[Profit per unit]]&gt;$V$8,"Premium","Mass")</f>
        <v>Mass</v>
      </c>
      <c r="U9014" s="4"/>
    </row>
    <row r="9015" spans="2:21" ht="14.25" customHeight="1" x14ac:dyDescent="0.3">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c r="O9015" s="4" t="str">
        <f>TEXT(Table1[[#This Row],[Invoice Date]],"mmm")</f>
        <v>Apr</v>
      </c>
      <c r="P9015" s="4">
        <f>YEAR(Table1[[#This Row],[Invoice Date]])</f>
        <v>2021</v>
      </c>
      <c r="Q9015" s="4">
        <f>IFERROR(Table1[[#This Row],[Total Sales]]/Table1[[#This Row],[Units Sold]],4)</f>
        <v>37</v>
      </c>
      <c r="R9015" s="4">
        <f>IFERROR(Table1[[#This Row],[Operating Profit]]/Table1[[#This Row],[Units Sold]],0)</f>
        <v>15.910000000000002</v>
      </c>
      <c r="S9015" s="4">
        <f>IFERROR((Table1[[#This Row],[Total Sales]]-Table1[[#This Row],[Operating Profit]])/Table1[[#This Row],[Units Sold]],0)</f>
        <v>21.09</v>
      </c>
      <c r="T9015" s="4" t="str">
        <f>IF(Table1[[#This Row],[Profit per unit]]&gt;$V$8,"Premium","Mass")</f>
        <v>Mass</v>
      </c>
      <c r="U9015" s="4"/>
    </row>
    <row r="9016" spans="2:21" ht="14.25" customHeight="1" x14ac:dyDescent="0.3">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c r="O9016" s="4" t="str">
        <f>TEXT(Table1[[#This Row],[Invoice Date]],"mmm")</f>
        <v>Apr</v>
      </c>
      <c r="P9016" s="4">
        <f>YEAR(Table1[[#This Row],[Invoice Date]])</f>
        <v>2021</v>
      </c>
      <c r="Q9016" s="4">
        <f>IFERROR(Table1[[#This Row],[Total Sales]]/Table1[[#This Row],[Units Sold]],4)</f>
        <v>40</v>
      </c>
      <c r="R9016" s="4">
        <f>IFERROR(Table1[[#This Row],[Operating Profit]]/Table1[[#This Row],[Units Sold]],0)</f>
        <v>16.8</v>
      </c>
      <c r="S9016" s="4">
        <f>IFERROR((Table1[[#This Row],[Total Sales]]-Table1[[#This Row],[Operating Profit]])/Table1[[#This Row],[Units Sold]],0)</f>
        <v>23.2</v>
      </c>
      <c r="T9016" s="4" t="str">
        <f>IF(Table1[[#This Row],[Profit per unit]]&gt;$V$8,"Premium","Mass")</f>
        <v>Mass</v>
      </c>
      <c r="U9016" s="4"/>
    </row>
    <row r="9017" spans="2:21" ht="14.25" customHeight="1" x14ac:dyDescent="0.3">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c r="O9017" s="4" t="str">
        <f>TEXT(Table1[[#This Row],[Invoice Date]],"mmm")</f>
        <v>Apr</v>
      </c>
      <c r="P9017" s="4">
        <f>YEAR(Table1[[#This Row],[Invoice Date]])</f>
        <v>2021</v>
      </c>
      <c r="Q9017" s="4">
        <f>IFERROR(Table1[[#This Row],[Total Sales]]/Table1[[#This Row],[Units Sold]],4)</f>
        <v>36</v>
      </c>
      <c r="R9017" s="4">
        <f>IFERROR(Table1[[#This Row],[Operating Profit]]/Table1[[#This Row],[Units Sold]],0)</f>
        <v>13.32</v>
      </c>
      <c r="S9017" s="4">
        <f>IFERROR((Table1[[#This Row],[Total Sales]]-Table1[[#This Row],[Operating Profit]])/Table1[[#This Row],[Units Sold]],0)</f>
        <v>22.68</v>
      </c>
      <c r="T9017" s="4" t="str">
        <f>IF(Table1[[#This Row],[Profit per unit]]&gt;$V$8,"Premium","Mass")</f>
        <v>Mass</v>
      </c>
      <c r="U9017" s="4"/>
    </row>
    <row r="9018" spans="2:21" ht="14.25" customHeight="1" x14ac:dyDescent="0.3">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c r="O9018" s="4" t="str">
        <f>TEXT(Table1[[#This Row],[Invoice Date]],"mmm")</f>
        <v>Apr</v>
      </c>
      <c r="P9018" s="4">
        <f>YEAR(Table1[[#This Row],[Invoice Date]])</f>
        <v>2021</v>
      </c>
      <c r="Q9018" s="4">
        <f>IFERROR(Table1[[#This Row],[Total Sales]]/Table1[[#This Row],[Units Sold]],4)</f>
        <v>40</v>
      </c>
      <c r="R9018" s="4">
        <f>IFERROR(Table1[[#This Row],[Operating Profit]]/Table1[[#This Row],[Units Sold]],0)</f>
        <v>18</v>
      </c>
      <c r="S9018" s="4">
        <f>IFERROR((Table1[[#This Row],[Total Sales]]-Table1[[#This Row],[Operating Profit]])/Table1[[#This Row],[Units Sold]],0)</f>
        <v>22</v>
      </c>
      <c r="T9018" s="4" t="str">
        <f>IF(Table1[[#This Row],[Profit per unit]]&gt;$V$8,"Premium","Mass")</f>
        <v>Mass</v>
      </c>
      <c r="U9018" s="4"/>
    </row>
    <row r="9019" spans="2:21" ht="14.25" customHeight="1" x14ac:dyDescent="0.3">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c r="O9019" s="4" t="str">
        <f>TEXT(Table1[[#This Row],[Invoice Date]],"mmm")</f>
        <v>Apr</v>
      </c>
      <c r="P9019" s="4">
        <f>YEAR(Table1[[#This Row],[Invoice Date]])</f>
        <v>2021</v>
      </c>
      <c r="Q9019" s="4">
        <f>IFERROR(Table1[[#This Row],[Total Sales]]/Table1[[#This Row],[Units Sold]],4)</f>
        <v>38</v>
      </c>
      <c r="R9019" s="4">
        <f>IFERROR(Table1[[#This Row],[Operating Profit]]/Table1[[#This Row],[Units Sold]],0)</f>
        <v>15.959999999999999</v>
      </c>
      <c r="S9019" s="4">
        <f>IFERROR((Table1[[#This Row],[Total Sales]]-Table1[[#This Row],[Operating Profit]])/Table1[[#This Row],[Units Sold]],0)</f>
        <v>22.04</v>
      </c>
      <c r="T9019" s="4" t="str">
        <f>IF(Table1[[#This Row],[Profit per unit]]&gt;$V$8,"Premium","Mass")</f>
        <v>Mass</v>
      </c>
      <c r="U9019" s="4"/>
    </row>
    <row r="9020" spans="2:21" ht="14.25" customHeight="1" x14ac:dyDescent="0.3">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c r="O9020" s="4" t="str">
        <f>TEXT(Table1[[#This Row],[Invoice Date]],"mmm")</f>
        <v>Apr</v>
      </c>
      <c r="P9020" s="4">
        <f>YEAR(Table1[[#This Row],[Invoice Date]])</f>
        <v>2021</v>
      </c>
      <c r="Q9020" s="4">
        <f>IFERROR(Table1[[#This Row],[Total Sales]]/Table1[[#This Row],[Units Sold]],4)</f>
        <v>56</v>
      </c>
      <c r="R9020" s="4">
        <f>IFERROR(Table1[[#This Row],[Operating Profit]]/Table1[[#This Row],[Units Sold]],0)</f>
        <v>15.680000000000001</v>
      </c>
      <c r="S9020" s="4">
        <f>IFERROR((Table1[[#This Row],[Total Sales]]-Table1[[#This Row],[Operating Profit]])/Table1[[#This Row],[Units Sold]],0)</f>
        <v>40.32</v>
      </c>
      <c r="T9020" s="4" t="str">
        <f>IF(Table1[[#This Row],[Profit per unit]]&gt;$V$8,"Premium","Mass")</f>
        <v>Mass</v>
      </c>
      <c r="U9020" s="4"/>
    </row>
    <row r="9021" spans="2:21" ht="14.25" customHeight="1" x14ac:dyDescent="0.3">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c r="O9021" s="4" t="str">
        <f>TEXT(Table1[[#This Row],[Invoice Date]],"mmm")</f>
        <v>May</v>
      </c>
      <c r="P9021" s="4">
        <f>YEAR(Table1[[#This Row],[Invoice Date]])</f>
        <v>2021</v>
      </c>
      <c r="Q9021" s="4">
        <f>IFERROR(Table1[[#This Row],[Total Sales]]/Table1[[#This Row],[Units Sold]],4)</f>
        <v>37</v>
      </c>
      <c r="R9021" s="4">
        <f>IFERROR(Table1[[#This Row],[Operating Profit]]/Table1[[#This Row],[Units Sold]],0)</f>
        <v>17.02</v>
      </c>
      <c r="S9021" s="4">
        <f>IFERROR((Table1[[#This Row],[Total Sales]]-Table1[[#This Row],[Operating Profit]])/Table1[[#This Row],[Units Sold]],0)</f>
        <v>19.98</v>
      </c>
      <c r="T9021" s="4" t="str">
        <f>IF(Table1[[#This Row],[Profit per unit]]&gt;$V$8,"Premium","Mass")</f>
        <v>Mass</v>
      </c>
      <c r="U9021" s="4"/>
    </row>
    <row r="9022" spans="2:21" ht="14.25" customHeight="1" x14ac:dyDescent="0.3">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c r="O9022" s="4" t="str">
        <f>TEXT(Table1[[#This Row],[Invoice Date]],"mmm")</f>
        <v>May</v>
      </c>
      <c r="P9022" s="4">
        <f>YEAR(Table1[[#This Row],[Invoice Date]])</f>
        <v>2021</v>
      </c>
      <c r="Q9022" s="4">
        <f>IFERROR(Table1[[#This Row],[Total Sales]]/Table1[[#This Row],[Units Sold]],4)</f>
        <v>36</v>
      </c>
      <c r="R9022" s="4">
        <f>IFERROR(Table1[[#This Row],[Operating Profit]]/Table1[[#This Row],[Units Sold]],0)</f>
        <v>16.200000000000003</v>
      </c>
      <c r="S9022" s="4">
        <f>IFERROR((Table1[[#This Row],[Total Sales]]-Table1[[#This Row],[Operating Profit]])/Table1[[#This Row],[Units Sold]],0)</f>
        <v>19.799999999999997</v>
      </c>
      <c r="T9022" s="4" t="str">
        <f>IF(Table1[[#This Row],[Profit per unit]]&gt;$V$8,"Premium","Mass")</f>
        <v>Mass</v>
      </c>
      <c r="U9022" s="4"/>
    </row>
    <row r="9023" spans="2:21" ht="14.25" customHeight="1" x14ac:dyDescent="0.3">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c r="O9023" s="4" t="str">
        <f>TEXT(Table1[[#This Row],[Invoice Date]],"mmm")</f>
        <v>May</v>
      </c>
      <c r="P9023" s="4">
        <f>YEAR(Table1[[#This Row],[Invoice Date]])</f>
        <v>2021</v>
      </c>
      <c r="Q9023" s="4">
        <f>IFERROR(Table1[[#This Row],[Total Sales]]/Table1[[#This Row],[Units Sold]],4)</f>
        <v>40</v>
      </c>
      <c r="R9023" s="4">
        <f>IFERROR(Table1[[#This Row],[Operating Profit]]/Table1[[#This Row],[Units Sold]],0)</f>
        <v>15.599999999999996</v>
      </c>
      <c r="S9023" s="4">
        <f>IFERROR((Table1[[#This Row],[Total Sales]]-Table1[[#This Row],[Operating Profit]])/Table1[[#This Row],[Units Sold]],0)</f>
        <v>24.400000000000002</v>
      </c>
      <c r="T9023" s="4" t="str">
        <f>IF(Table1[[#This Row],[Profit per unit]]&gt;$V$8,"Premium","Mass")</f>
        <v>Mass</v>
      </c>
      <c r="U9023" s="4"/>
    </row>
    <row r="9024" spans="2:21" ht="14.25" customHeight="1" x14ac:dyDescent="0.3">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c r="O9024" s="4" t="str">
        <f>TEXT(Table1[[#This Row],[Invoice Date]],"mmm")</f>
        <v>May</v>
      </c>
      <c r="P9024" s="4">
        <f>YEAR(Table1[[#This Row],[Invoice Date]])</f>
        <v>2021</v>
      </c>
      <c r="Q9024" s="4">
        <f>IFERROR(Table1[[#This Row],[Total Sales]]/Table1[[#This Row],[Units Sold]],4)</f>
        <v>34</v>
      </c>
      <c r="R9024" s="4">
        <f>IFERROR(Table1[[#This Row],[Operating Profit]]/Table1[[#This Row],[Units Sold]],0)</f>
        <v>14.620000000000003</v>
      </c>
      <c r="S9024" s="4">
        <f>IFERROR((Table1[[#This Row],[Total Sales]]-Table1[[#This Row],[Operating Profit]])/Table1[[#This Row],[Units Sold]],0)</f>
        <v>19.38</v>
      </c>
      <c r="T9024" s="4" t="str">
        <f>IF(Table1[[#This Row],[Profit per unit]]&gt;$V$8,"Premium","Mass")</f>
        <v>Mass</v>
      </c>
      <c r="U9024" s="4"/>
    </row>
    <row r="9025" spans="2:21" ht="14.25" customHeight="1" x14ac:dyDescent="0.3">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c r="O9025" s="4" t="str">
        <f>TEXT(Table1[[#This Row],[Invoice Date]],"mmm")</f>
        <v>May</v>
      </c>
      <c r="P9025" s="4">
        <f>YEAR(Table1[[#This Row],[Invoice Date]])</f>
        <v>2021</v>
      </c>
      <c r="Q9025" s="4">
        <f>IFERROR(Table1[[#This Row],[Total Sales]]/Table1[[#This Row],[Units Sold]],4)</f>
        <v>39</v>
      </c>
      <c r="R9025" s="4">
        <f>IFERROR(Table1[[#This Row],[Operating Profit]]/Table1[[#This Row],[Units Sold]],0)</f>
        <v>16.38</v>
      </c>
      <c r="S9025" s="4">
        <f>IFERROR((Table1[[#This Row],[Total Sales]]-Table1[[#This Row],[Operating Profit]])/Table1[[#This Row],[Units Sold]],0)</f>
        <v>22.62</v>
      </c>
      <c r="T9025" s="4" t="str">
        <f>IF(Table1[[#This Row],[Profit per unit]]&gt;$V$8,"Premium","Mass")</f>
        <v>Mass</v>
      </c>
      <c r="U9025" s="4"/>
    </row>
    <row r="9026" spans="2:21" ht="14.25" customHeight="1" x14ac:dyDescent="0.3">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c r="O9026" s="4" t="str">
        <f>TEXT(Table1[[#This Row],[Invoice Date]],"mmm")</f>
        <v>May</v>
      </c>
      <c r="P9026" s="4">
        <f>YEAR(Table1[[#This Row],[Invoice Date]])</f>
        <v>2021</v>
      </c>
      <c r="Q9026" s="4">
        <f>IFERROR(Table1[[#This Row],[Total Sales]]/Table1[[#This Row],[Units Sold]],4)</f>
        <v>53</v>
      </c>
      <c r="R9026" s="4">
        <f>IFERROR(Table1[[#This Row],[Operating Profit]]/Table1[[#This Row],[Units Sold]],0)</f>
        <v>16.43</v>
      </c>
      <c r="S9026" s="4">
        <f>IFERROR((Table1[[#This Row],[Total Sales]]-Table1[[#This Row],[Operating Profit]])/Table1[[#This Row],[Units Sold]],0)</f>
        <v>36.57</v>
      </c>
      <c r="T9026" s="4" t="str">
        <f>IF(Table1[[#This Row],[Profit per unit]]&gt;$V$8,"Premium","Mass")</f>
        <v>Mass</v>
      </c>
      <c r="U9026" s="4"/>
    </row>
    <row r="9027" spans="2:21" ht="14.25" customHeight="1" x14ac:dyDescent="0.3">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c r="O9027" s="4" t="str">
        <f>TEXT(Table1[[#This Row],[Invoice Date]],"mmm")</f>
        <v>Jun</v>
      </c>
      <c r="P9027" s="4">
        <f>YEAR(Table1[[#This Row],[Invoice Date]])</f>
        <v>2021</v>
      </c>
      <c r="Q9027" s="4">
        <f>IFERROR(Table1[[#This Row],[Total Sales]]/Table1[[#This Row],[Units Sold]],4)</f>
        <v>35</v>
      </c>
      <c r="R9027" s="4">
        <f>IFERROR(Table1[[#This Row],[Operating Profit]]/Table1[[#This Row],[Units Sold]],0)</f>
        <v>15.050000000000002</v>
      </c>
      <c r="S9027" s="4">
        <f>IFERROR((Table1[[#This Row],[Total Sales]]-Table1[[#This Row],[Operating Profit]])/Table1[[#This Row],[Units Sold]],0)</f>
        <v>19.949999999999996</v>
      </c>
      <c r="T9027" s="4" t="str">
        <f>IF(Table1[[#This Row],[Profit per unit]]&gt;$V$8,"Premium","Mass")</f>
        <v>Mass</v>
      </c>
      <c r="U9027" s="4"/>
    </row>
    <row r="9028" spans="2:21" ht="14.25" customHeight="1" x14ac:dyDescent="0.3">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c r="O9028" s="4" t="str">
        <f>TEXT(Table1[[#This Row],[Invoice Date]],"mmm")</f>
        <v>Jun</v>
      </c>
      <c r="P9028" s="4">
        <f>YEAR(Table1[[#This Row],[Invoice Date]])</f>
        <v>2021</v>
      </c>
      <c r="Q9028" s="4">
        <f>IFERROR(Table1[[#This Row],[Total Sales]]/Table1[[#This Row],[Units Sold]],4)</f>
        <v>41</v>
      </c>
      <c r="R9028" s="4">
        <f>IFERROR(Table1[[#This Row],[Operating Profit]]/Table1[[#This Row],[Units Sold]],0)</f>
        <v>18.04</v>
      </c>
      <c r="S9028" s="4">
        <f>IFERROR((Table1[[#This Row],[Total Sales]]-Table1[[#This Row],[Operating Profit]])/Table1[[#This Row],[Units Sold]],0)</f>
        <v>22.96</v>
      </c>
      <c r="T9028" s="4" t="str">
        <f>IF(Table1[[#This Row],[Profit per unit]]&gt;$V$8,"Premium","Mass")</f>
        <v>Mass</v>
      </c>
      <c r="U9028" s="4"/>
    </row>
    <row r="9029" spans="2:21" ht="14.25" customHeight="1" x14ac:dyDescent="0.3">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c r="O9029" s="4" t="str">
        <f>TEXT(Table1[[#This Row],[Invoice Date]],"mmm")</f>
        <v>Jun</v>
      </c>
      <c r="P9029" s="4">
        <f>YEAR(Table1[[#This Row],[Invoice Date]])</f>
        <v>2021</v>
      </c>
      <c r="Q9029" s="4">
        <f>IFERROR(Table1[[#This Row],[Total Sales]]/Table1[[#This Row],[Units Sold]],4)</f>
        <v>39</v>
      </c>
      <c r="R9029" s="4">
        <f>IFERROR(Table1[[#This Row],[Operating Profit]]/Table1[[#This Row],[Units Sold]],0)</f>
        <v>14.82</v>
      </c>
      <c r="S9029" s="4">
        <f>IFERROR((Table1[[#This Row],[Total Sales]]-Table1[[#This Row],[Operating Profit]])/Table1[[#This Row],[Units Sold]],0)</f>
        <v>24.18</v>
      </c>
      <c r="T9029" s="4" t="str">
        <f>IF(Table1[[#This Row],[Profit per unit]]&gt;$V$8,"Premium","Mass")</f>
        <v>Mass</v>
      </c>
      <c r="U9029" s="4"/>
    </row>
    <row r="9030" spans="2:21" ht="14.25" customHeight="1" x14ac:dyDescent="0.3">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c r="O9030" s="4" t="str">
        <f>TEXT(Table1[[#This Row],[Invoice Date]],"mmm")</f>
        <v>Jun</v>
      </c>
      <c r="P9030" s="4">
        <f>YEAR(Table1[[#This Row],[Invoice Date]])</f>
        <v>2021</v>
      </c>
      <c r="Q9030" s="4">
        <f>IFERROR(Table1[[#This Row],[Total Sales]]/Table1[[#This Row],[Units Sold]],4)</f>
        <v>33</v>
      </c>
      <c r="R9030" s="4">
        <f>IFERROR(Table1[[#This Row],[Operating Profit]]/Table1[[#This Row],[Units Sold]],0)</f>
        <v>14.190000000000001</v>
      </c>
      <c r="S9030" s="4">
        <f>IFERROR((Table1[[#This Row],[Total Sales]]-Table1[[#This Row],[Operating Profit]])/Table1[[#This Row],[Units Sold]],0)</f>
        <v>18.810000000000002</v>
      </c>
      <c r="T9030" s="4" t="str">
        <f>IF(Table1[[#This Row],[Profit per unit]]&gt;$V$8,"Premium","Mass")</f>
        <v>Mass</v>
      </c>
      <c r="U9030" s="4"/>
    </row>
    <row r="9031" spans="2:21" ht="14.25" customHeight="1" x14ac:dyDescent="0.3">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c r="O9031" s="4" t="str">
        <f>TEXT(Table1[[#This Row],[Invoice Date]],"mmm")</f>
        <v>Jun</v>
      </c>
      <c r="P9031" s="4">
        <f>YEAR(Table1[[#This Row],[Invoice Date]])</f>
        <v>2021</v>
      </c>
      <c r="Q9031" s="4">
        <f>IFERROR(Table1[[#This Row],[Total Sales]]/Table1[[#This Row],[Units Sold]],4)</f>
        <v>42</v>
      </c>
      <c r="R9031" s="4">
        <f>IFERROR(Table1[[#This Row],[Operating Profit]]/Table1[[#This Row],[Units Sold]],0)</f>
        <v>16.38</v>
      </c>
      <c r="S9031" s="4">
        <f>IFERROR((Table1[[#This Row],[Total Sales]]-Table1[[#This Row],[Operating Profit]])/Table1[[#This Row],[Units Sold]],0)</f>
        <v>25.62</v>
      </c>
      <c r="T9031" s="4" t="str">
        <f>IF(Table1[[#This Row],[Profit per unit]]&gt;$V$8,"Premium","Mass")</f>
        <v>Mass</v>
      </c>
      <c r="U9031" s="4"/>
    </row>
    <row r="9032" spans="2:21" ht="14.25" customHeight="1" x14ac:dyDescent="0.3">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c r="O9032" s="4" t="str">
        <f>TEXT(Table1[[#This Row],[Invoice Date]],"mmm")</f>
        <v>Jun</v>
      </c>
      <c r="P9032" s="4">
        <f>YEAR(Table1[[#This Row],[Invoice Date]])</f>
        <v>2021</v>
      </c>
      <c r="Q9032" s="4">
        <f>IFERROR(Table1[[#This Row],[Total Sales]]/Table1[[#This Row],[Units Sold]],4)</f>
        <v>53</v>
      </c>
      <c r="R9032" s="4">
        <f>IFERROR(Table1[[#This Row],[Operating Profit]]/Table1[[#This Row],[Units Sold]],0)</f>
        <v>16.96</v>
      </c>
      <c r="S9032" s="4">
        <f>IFERROR((Table1[[#This Row],[Total Sales]]-Table1[[#This Row],[Operating Profit]])/Table1[[#This Row],[Units Sold]],0)</f>
        <v>36.04</v>
      </c>
      <c r="T9032" s="4" t="str">
        <f>IF(Table1[[#This Row],[Profit per unit]]&gt;$V$8,"Premium","Mass")</f>
        <v>Mass</v>
      </c>
      <c r="U9032" s="4"/>
    </row>
    <row r="9033" spans="2:21" ht="14.25" customHeight="1" x14ac:dyDescent="0.3">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c r="O9033" s="4" t="str">
        <f>TEXT(Table1[[#This Row],[Invoice Date]],"mmm")</f>
        <v>Jul</v>
      </c>
      <c r="P9033" s="4">
        <f>YEAR(Table1[[#This Row],[Invoice Date]])</f>
        <v>2021</v>
      </c>
      <c r="Q9033" s="4">
        <f>IFERROR(Table1[[#This Row],[Total Sales]]/Table1[[#This Row],[Units Sold]],4)</f>
        <v>37</v>
      </c>
      <c r="R9033" s="4">
        <f>IFERROR(Table1[[#This Row],[Operating Profit]]/Table1[[#This Row],[Units Sold]],0)</f>
        <v>17.02</v>
      </c>
      <c r="S9033" s="4">
        <f>IFERROR((Table1[[#This Row],[Total Sales]]-Table1[[#This Row],[Operating Profit]])/Table1[[#This Row],[Units Sold]],0)</f>
        <v>19.979999999999997</v>
      </c>
      <c r="T9033" s="4" t="str">
        <f>IF(Table1[[#This Row],[Profit per unit]]&gt;$V$8,"Premium","Mass")</f>
        <v>Mass</v>
      </c>
      <c r="U9033" s="4"/>
    </row>
    <row r="9034" spans="2:21" ht="14.25" customHeight="1" x14ac:dyDescent="0.3">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c r="O9034" s="4" t="str">
        <f>TEXT(Table1[[#This Row],[Invoice Date]],"mmm")</f>
        <v>Jul</v>
      </c>
      <c r="P9034" s="4">
        <f>YEAR(Table1[[#This Row],[Invoice Date]])</f>
        <v>2021</v>
      </c>
      <c r="Q9034" s="4">
        <f>IFERROR(Table1[[#This Row],[Total Sales]]/Table1[[#This Row],[Units Sold]],4)</f>
        <v>37</v>
      </c>
      <c r="R9034" s="4">
        <f>IFERROR(Table1[[#This Row],[Operating Profit]]/Table1[[#This Row],[Units Sold]],0)</f>
        <v>17.02</v>
      </c>
      <c r="S9034" s="4">
        <f>IFERROR((Table1[[#This Row],[Total Sales]]-Table1[[#This Row],[Operating Profit]])/Table1[[#This Row],[Units Sold]],0)</f>
        <v>19.98</v>
      </c>
      <c r="T9034" s="4" t="str">
        <f>IF(Table1[[#This Row],[Profit per unit]]&gt;$V$8,"Premium","Mass")</f>
        <v>Mass</v>
      </c>
      <c r="U9034" s="4"/>
    </row>
    <row r="9035" spans="2:21" ht="14.25" customHeight="1" x14ac:dyDescent="0.3">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c r="O9035" s="4" t="str">
        <f>TEXT(Table1[[#This Row],[Invoice Date]],"mmm")</f>
        <v>Jul</v>
      </c>
      <c r="P9035" s="4">
        <f>YEAR(Table1[[#This Row],[Invoice Date]])</f>
        <v>2021</v>
      </c>
      <c r="Q9035" s="4">
        <f>IFERROR(Table1[[#This Row],[Total Sales]]/Table1[[#This Row],[Units Sold]],4)</f>
        <v>41</v>
      </c>
      <c r="R9035" s="4">
        <f>IFERROR(Table1[[#This Row],[Operating Profit]]/Table1[[#This Row],[Units Sold]],0)</f>
        <v>16.809999999999999</v>
      </c>
      <c r="S9035" s="4">
        <f>IFERROR((Table1[[#This Row],[Total Sales]]-Table1[[#This Row],[Operating Profit]])/Table1[[#This Row],[Units Sold]],0)</f>
        <v>24.19</v>
      </c>
      <c r="T9035" s="4" t="str">
        <f>IF(Table1[[#This Row],[Profit per unit]]&gt;$V$8,"Premium","Mass")</f>
        <v>Mass</v>
      </c>
      <c r="U9035" s="4"/>
    </row>
    <row r="9036" spans="2:21" ht="14.25" customHeight="1" x14ac:dyDescent="0.3">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c r="O9036" s="4" t="str">
        <f>TEXT(Table1[[#This Row],[Invoice Date]],"mmm")</f>
        <v>Jul</v>
      </c>
      <c r="P9036" s="4">
        <f>YEAR(Table1[[#This Row],[Invoice Date]])</f>
        <v>2021</v>
      </c>
      <c r="Q9036" s="4">
        <f>IFERROR(Table1[[#This Row],[Total Sales]]/Table1[[#This Row],[Units Sold]],4)</f>
        <v>39</v>
      </c>
      <c r="R9036" s="4">
        <f>IFERROR(Table1[[#This Row],[Operating Profit]]/Table1[[#This Row],[Units Sold]],0)</f>
        <v>17.55</v>
      </c>
      <c r="S9036" s="4">
        <f>IFERROR((Table1[[#This Row],[Total Sales]]-Table1[[#This Row],[Operating Profit]])/Table1[[#This Row],[Units Sold]],0)</f>
        <v>21.45</v>
      </c>
      <c r="T9036" s="4" t="str">
        <f>IF(Table1[[#This Row],[Profit per unit]]&gt;$V$8,"Premium","Mass")</f>
        <v>Mass</v>
      </c>
      <c r="U9036" s="4"/>
    </row>
    <row r="9037" spans="2:21" ht="14.25" customHeight="1" x14ac:dyDescent="0.3">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c r="O9037" s="4" t="str">
        <f>TEXT(Table1[[#This Row],[Invoice Date]],"mmm")</f>
        <v>Jul</v>
      </c>
      <c r="P9037" s="4">
        <f>YEAR(Table1[[#This Row],[Invoice Date]])</f>
        <v>2021</v>
      </c>
      <c r="Q9037" s="4">
        <f>IFERROR(Table1[[#This Row],[Total Sales]]/Table1[[#This Row],[Units Sold]],4)</f>
        <v>39</v>
      </c>
      <c r="R9037" s="4">
        <f>IFERROR(Table1[[#This Row],[Operating Profit]]/Table1[[#This Row],[Units Sold]],0)</f>
        <v>14.82</v>
      </c>
      <c r="S9037" s="4">
        <f>IFERROR((Table1[[#This Row],[Total Sales]]-Table1[[#This Row],[Operating Profit]])/Table1[[#This Row],[Units Sold]],0)</f>
        <v>24.18</v>
      </c>
      <c r="T9037" s="4" t="str">
        <f>IF(Table1[[#This Row],[Profit per unit]]&gt;$V$8,"Premium","Mass")</f>
        <v>Mass</v>
      </c>
      <c r="U9037" s="4"/>
    </row>
    <row r="9038" spans="2:21" ht="14.25" customHeight="1" x14ac:dyDescent="0.3">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c r="O9038" s="4" t="str">
        <f>TEXT(Table1[[#This Row],[Invoice Date]],"mmm")</f>
        <v>Jul</v>
      </c>
      <c r="P9038" s="4">
        <f>YEAR(Table1[[#This Row],[Invoice Date]])</f>
        <v>2021</v>
      </c>
      <c r="Q9038" s="4">
        <f>IFERROR(Table1[[#This Row],[Total Sales]]/Table1[[#This Row],[Units Sold]],4)</f>
        <v>51</v>
      </c>
      <c r="R9038" s="4">
        <f>IFERROR(Table1[[#This Row],[Operating Profit]]/Table1[[#This Row],[Units Sold]],0)</f>
        <v>14.79</v>
      </c>
      <c r="S9038" s="4">
        <f>IFERROR((Table1[[#This Row],[Total Sales]]-Table1[[#This Row],[Operating Profit]])/Table1[[#This Row],[Units Sold]],0)</f>
        <v>36.21</v>
      </c>
      <c r="T9038" s="4" t="str">
        <f>IF(Table1[[#This Row],[Profit per unit]]&gt;$V$8,"Premium","Mass")</f>
        <v>Mass</v>
      </c>
      <c r="U9038" s="4"/>
    </row>
    <row r="9039" spans="2:21" ht="14.25" customHeight="1" x14ac:dyDescent="0.3">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c r="O9039" s="4" t="str">
        <f>TEXT(Table1[[#This Row],[Invoice Date]],"mmm")</f>
        <v>Aug</v>
      </c>
      <c r="P9039" s="4">
        <f>YEAR(Table1[[#This Row],[Invoice Date]])</f>
        <v>2021</v>
      </c>
      <c r="Q9039" s="4">
        <f>IFERROR(Table1[[#This Row],[Total Sales]]/Table1[[#This Row],[Units Sold]],4)</f>
        <v>39</v>
      </c>
      <c r="R9039" s="4">
        <f>IFERROR(Table1[[#This Row],[Operating Profit]]/Table1[[#This Row],[Units Sold]],0)</f>
        <v>17.940000000000001</v>
      </c>
      <c r="S9039" s="4">
        <f>IFERROR((Table1[[#This Row],[Total Sales]]-Table1[[#This Row],[Operating Profit]])/Table1[[#This Row],[Units Sold]],0)</f>
        <v>21.06</v>
      </c>
      <c r="T9039" s="4" t="str">
        <f>IF(Table1[[#This Row],[Profit per unit]]&gt;$V$8,"Premium","Mass")</f>
        <v>Mass</v>
      </c>
      <c r="U9039" s="4"/>
    </row>
    <row r="9040" spans="2:21" ht="14.25" customHeight="1" x14ac:dyDescent="0.3">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c r="O9040" s="4" t="str">
        <f>TEXT(Table1[[#This Row],[Invoice Date]],"mmm")</f>
        <v>Aug</v>
      </c>
      <c r="P9040" s="4">
        <f>YEAR(Table1[[#This Row],[Invoice Date]])</f>
        <v>2021</v>
      </c>
      <c r="Q9040" s="4">
        <f>IFERROR(Table1[[#This Row],[Total Sales]]/Table1[[#This Row],[Units Sold]],4)</f>
        <v>44</v>
      </c>
      <c r="R9040" s="4">
        <f>IFERROR(Table1[[#This Row],[Operating Profit]]/Table1[[#This Row],[Units Sold]],0)</f>
        <v>18.480000000000004</v>
      </c>
      <c r="S9040" s="4">
        <f>IFERROR((Table1[[#This Row],[Total Sales]]-Table1[[#This Row],[Operating Profit]])/Table1[[#This Row],[Units Sold]],0)</f>
        <v>25.52</v>
      </c>
      <c r="T9040" s="4" t="str">
        <f>IF(Table1[[#This Row],[Profit per unit]]&gt;$V$8,"Premium","Mass")</f>
        <v>Mass</v>
      </c>
      <c r="U9040" s="4"/>
    </row>
    <row r="9041" spans="2:21" ht="14.25" customHeight="1" x14ac:dyDescent="0.3">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c r="O9041" s="4" t="str">
        <f>TEXT(Table1[[#This Row],[Invoice Date]],"mmm")</f>
        <v>Aug</v>
      </c>
      <c r="P9041" s="4">
        <f>YEAR(Table1[[#This Row],[Invoice Date]])</f>
        <v>2021</v>
      </c>
      <c r="Q9041" s="4">
        <f>IFERROR(Table1[[#This Row],[Total Sales]]/Table1[[#This Row],[Units Sold]],4)</f>
        <v>42</v>
      </c>
      <c r="R9041" s="4">
        <f>IFERROR(Table1[[#This Row],[Operating Profit]]/Table1[[#This Row],[Units Sold]],0)</f>
        <v>17.64</v>
      </c>
      <c r="S9041" s="4">
        <f>IFERROR((Table1[[#This Row],[Total Sales]]-Table1[[#This Row],[Operating Profit]])/Table1[[#This Row],[Units Sold]],0)</f>
        <v>24.36</v>
      </c>
      <c r="T9041" s="4" t="str">
        <f>IF(Table1[[#This Row],[Profit per unit]]&gt;$V$8,"Premium","Mass")</f>
        <v>Mass</v>
      </c>
      <c r="U9041" s="4"/>
    </row>
    <row r="9042" spans="2:21" ht="14.25" customHeight="1" x14ac:dyDescent="0.3">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c r="O9042" s="4" t="str">
        <f>TEXT(Table1[[#This Row],[Invoice Date]],"mmm")</f>
        <v>Aug</v>
      </c>
      <c r="P9042" s="4">
        <f>YEAR(Table1[[#This Row],[Invoice Date]])</f>
        <v>2021</v>
      </c>
      <c r="Q9042" s="4">
        <f>IFERROR(Table1[[#This Row],[Total Sales]]/Table1[[#This Row],[Units Sold]],4)</f>
        <v>42</v>
      </c>
      <c r="R9042" s="4">
        <f>IFERROR(Table1[[#This Row],[Operating Profit]]/Table1[[#This Row],[Units Sold]],0)</f>
        <v>18.899999999999999</v>
      </c>
      <c r="S9042" s="4">
        <f>IFERROR((Table1[[#This Row],[Total Sales]]-Table1[[#This Row],[Operating Profit]])/Table1[[#This Row],[Units Sold]],0)</f>
        <v>23.1</v>
      </c>
      <c r="T9042" s="4" t="str">
        <f>IF(Table1[[#This Row],[Profit per unit]]&gt;$V$8,"Premium","Mass")</f>
        <v>Mass</v>
      </c>
      <c r="U9042" s="4"/>
    </row>
    <row r="9043" spans="2:21" ht="14.25" customHeight="1" x14ac:dyDescent="0.3">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c r="O9043" s="4" t="str">
        <f>TEXT(Table1[[#This Row],[Invoice Date]],"mmm")</f>
        <v>Aug</v>
      </c>
      <c r="P9043" s="4">
        <f>YEAR(Table1[[#This Row],[Invoice Date]])</f>
        <v>2021</v>
      </c>
      <c r="Q9043" s="4">
        <f>IFERROR(Table1[[#This Row],[Total Sales]]/Table1[[#This Row],[Units Sold]],4)</f>
        <v>51</v>
      </c>
      <c r="R9043" s="4">
        <f>IFERROR(Table1[[#This Row],[Operating Profit]]/Table1[[#This Row],[Units Sold]],0)</f>
        <v>19.89</v>
      </c>
      <c r="S9043" s="4">
        <f>IFERROR((Table1[[#This Row],[Total Sales]]-Table1[[#This Row],[Operating Profit]])/Table1[[#This Row],[Units Sold]],0)</f>
        <v>31.109999999999996</v>
      </c>
      <c r="T9043" s="4" t="str">
        <f>IF(Table1[[#This Row],[Profit per unit]]&gt;$V$8,"Premium","Mass")</f>
        <v>Mass</v>
      </c>
      <c r="U9043" s="4"/>
    </row>
    <row r="9044" spans="2:21" ht="14.25" customHeight="1" x14ac:dyDescent="0.3">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c r="O9044" s="4" t="str">
        <f>TEXT(Table1[[#This Row],[Invoice Date]],"mmm")</f>
        <v>Aug</v>
      </c>
      <c r="P9044" s="4">
        <f>YEAR(Table1[[#This Row],[Invoice Date]])</f>
        <v>2021</v>
      </c>
      <c r="Q9044" s="4">
        <f>IFERROR(Table1[[#This Row],[Total Sales]]/Table1[[#This Row],[Units Sold]],4)</f>
        <v>50</v>
      </c>
      <c r="R9044" s="4">
        <f>IFERROR(Table1[[#This Row],[Operating Profit]]/Table1[[#This Row],[Units Sold]],0)</f>
        <v>14.499999999999998</v>
      </c>
      <c r="S9044" s="4">
        <f>IFERROR((Table1[[#This Row],[Total Sales]]-Table1[[#This Row],[Operating Profit]])/Table1[[#This Row],[Units Sold]],0)</f>
        <v>35.5</v>
      </c>
      <c r="T9044" s="4" t="str">
        <f>IF(Table1[[#This Row],[Profit per unit]]&gt;$V$8,"Premium","Mass")</f>
        <v>Mass</v>
      </c>
      <c r="U9044" s="4"/>
    </row>
    <row r="9045" spans="2:21" ht="14.25" customHeight="1" x14ac:dyDescent="0.3">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c r="O9045" s="4" t="str">
        <f>TEXT(Table1[[#This Row],[Invoice Date]],"mmm")</f>
        <v>Sep</v>
      </c>
      <c r="P9045" s="4">
        <f>YEAR(Table1[[#This Row],[Invoice Date]])</f>
        <v>2021</v>
      </c>
      <c r="Q9045" s="4">
        <f>IFERROR(Table1[[#This Row],[Total Sales]]/Table1[[#This Row],[Units Sold]],4)</f>
        <v>31</v>
      </c>
      <c r="R9045" s="4">
        <f>IFERROR(Table1[[#This Row],[Operating Profit]]/Table1[[#This Row],[Units Sold]],0)</f>
        <v>14.26</v>
      </c>
      <c r="S9045" s="4">
        <f>IFERROR((Table1[[#This Row],[Total Sales]]-Table1[[#This Row],[Operating Profit]])/Table1[[#This Row],[Units Sold]],0)</f>
        <v>16.739999999999998</v>
      </c>
      <c r="T9045" s="4" t="str">
        <f>IF(Table1[[#This Row],[Profit per unit]]&gt;$V$8,"Premium","Mass")</f>
        <v>Mass</v>
      </c>
      <c r="U9045" s="4"/>
    </row>
    <row r="9046" spans="2:21" ht="14.25" customHeight="1" x14ac:dyDescent="0.3">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c r="O9046" s="4" t="str">
        <f>TEXT(Table1[[#This Row],[Invoice Date]],"mmm")</f>
        <v>Sep</v>
      </c>
      <c r="P9046" s="4">
        <f>YEAR(Table1[[#This Row],[Invoice Date]])</f>
        <v>2021</v>
      </c>
      <c r="Q9046" s="4">
        <f>IFERROR(Table1[[#This Row],[Total Sales]]/Table1[[#This Row],[Units Sold]],4)</f>
        <v>38</v>
      </c>
      <c r="R9046" s="4">
        <f>IFERROR(Table1[[#This Row],[Operating Profit]]/Table1[[#This Row],[Units Sold]],0)</f>
        <v>16.72</v>
      </c>
      <c r="S9046" s="4">
        <f>IFERROR((Table1[[#This Row],[Total Sales]]-Table1[[#This Row],[Operating Profit]])/Table1[[#This Row],[Units Sold]],0)</f>
        <v>21.28</v>
      </c>
      <c r="T9046" s="4" t="str">
        <f>IF(Table1[[#This Row],[Profit per unit]]&gt;$V$8,"Premium","Mass")</f>
        <v>Mass</v>
      </c>
      <c r="U9046" s="4"/>
    </row>
    <row r="9047" spans="2:21" ht="14.25" customHeight="1" x14ac:dyDescent="0.3">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c r="O9047" s="4" t="str">
        <f>TEXT(Table1[[#This Row],[Invoice Date]],"mmm")</f>
        <v>Sep</v>
      </c>
      <c r="P9047" s="4">
        <f>YEAR(Table1[[#This Row],[Invoice Date]])</f>
        <v>2021</v>
      </c>
      <c r="Q9047" s="4">
        <f>IFERROR(Table1[[#This Row],[Total Sales]]/Table1[[#This Row],[Units Sold]],4)</f>
        <v>32</v>
      </c>
      <c r="R9047" s="4">
        <f>IFERROR(Table1[[#This Row],[Operating Profit]]/Table1[[#This Row],[Units Sold]],0)</f>
        <v>11.84</v>
      </c>
      <c r="S9047" s="4">
        <f>IFERROR((Table1[[#This Row],[Total Sales]]-Table1[[#This Row],[Operating Profit]])/Table1[[#This Row],[Units Sold]],0)</f>
        <v>20.16</v>
      </c>
      <c r="T9047" s="4" t="str">
        <f>IF(Table1[[#This Row],[Profit per unit]]&gt;$V$8,"Premium","Mass")</f>
        <v>Mass</v>
      </c>
      <c r="U9047" s="4"/>
    </row>
    <row r="9048" spans="2:21" ht="14.25" customHeight="1" x14ac:dyDescent="0.3">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c r="O9048" s="4" t="str">
        <f>TEXT(Table1[[#This Row],[Invoice Date]],"mmm")</f>
        <v>Sep</v>
      </c>
      <c r="P9048" s="4">
        <f>YEAR(Table1[[#This Row],[Invoice Date]])</f>
        <v>2021</v>
      </c>
      <c r="Q9048" s="4">
        <f>IFERROR(Table1[[#This Row],[Total Sales]]/Table1[[#This Row],[Units Sold]],4)</f>
        <v>35</v>
      </c>
      <c r="R9048" s="4">
        <f>IFERROR(Table1[[#This Row],[Operating Profit]]/Table1[[#This Row],[Units Sold]],0)</f>
        <v>16.100000000000001</v>
      </c>
      <c r="S9048" s="4">
        <f>IFERROR((Table1[[#This Row],[Total Sales]]-Table1[[#This Row],[Operating Profit]])/Table1[[#This Row],[Units Sold]],0)</f>
        <v>18.899999999999999</v>
      </c>
      <c r="T9048" s="4" t="str">
        <f>IF(Table1[[#This Row],[Profit per unit]]&gt;$V$8,"Premium","Mass")</f>
        <v>Mass</v>
      </c>
      <c r="U9048" s="4"/>
    </row>
    <row r="9049" spans="2:21" ht="14.25" customHeight="1" x14ac:dyDescent="0.3">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c r="O9049" s="4" t="str">
        <f>TEXT(Table1[[#This Row],[Invoice Date]],"mmm")</f>
        <v>Sep</v>
      </c>
      <c r="P9049" s="4">
        <f>YEAR(Table1[[#This Row],[Invoice Date]])</f>
        <v>2021</v>
      </c>
      <c r="Q9049" s="4">
        <f>IFERROR(Table1[[#This Row],[Total Sales]]/Table1[[#This Row],[Units Sold]],4)</f>
        <v>36</v>
      </c>
      <c r="R9049" s="4">
        <f>IFERROR(Table1[[#This Row],[Operating Profit]]/Table1[[#This Row],[Units Sold]],0)</f>
        <v>13.32</v>
      </c>
      <c r="S9049" s="4">
        <f>IFERROR((Table1[[#This Row],[Total Sales]]-Table1[[#This Row],[Operating Profit]])/Table1[[#This Row],[Units Sold]],0)</f>
        <v>22.680000000000003</v>
      </c>
      <c r="T9049" s="4" t="str">
        <f>IF(Table1[[#This Row],[Profit per unit]]&gt;$V$8,"Premium","Mass")</f>
        <v>Mass</v>
      </c>
      <c r="U9049" s="4"/>
    </row>
    <row r="9050" spans="2:21" ht="14.25" customHeight="1" x14ac:dyDescent="0.3">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c r="O9050" s="4" t="str">
        <f>TEXT(Table1[[#This Row],[Invoice Date]],"mmm")</f>
        <v>Sep</v>
      </c>
      <c r="P9050" s="4">
        <f>YEAR(Table1[[#This Row],[Invoice Date]])</f>
        <v>2021</v>
      </c>
      <c r="Q9050" s="4">
        <f>IFERROR(Table1[[#This Row],[Total Sales]]/Table1[[#This Row],[Units Sold]],4)</f>
        <v>46</v>
      </c>
      <c r="R9050" s="4">
        <f>IFERROR(Table1[[#This Row],[Operating Profit]]/Table1[[#This Row],[Units Sold]],0)</f>
        <v>13.8</v>
      </c>
      <c r="S9050" s="4">
        <f>IFERROR((Table1[[#This Row],[Total Sales]]-Table1[[#This Row],[Operating Profit]])/Table1[[#This Row],[Units Sold]],0)</f>
        <v>32.200000000000003</v>
      </c>
      <c r="T9050" s="4" t="str">
        <f>IF(Table1[[#This Row],[Profit per unit]]&gt;$V$8,"Premium","Mass")</f>
        <v>Mass</v>
      </c>
      <c r="U9050" s="4"/>
    </row>
    <row r="9051" spans="2:21" ht="14.25" customHeight="1" x14ac:dyDescent="0.3">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c r="O9051" s="4" t="str">
        <f>TEXT(Table1[[#This Row],[Invoice Date]],"mmm")</f>
        <v>Oct</v>
      </c>
      <c r="P9051" s="4">
        <f>YEAR(Table1[[#This Row],[Invoice Date]])</f>
        <v>2021</v>
      </c>
      <c r="Q9051" s="4">
        <f>IFERROR(Table1[[#This Row],[Total Sales]]/Table1[[#This Row],[Units Sold]],4)</f>
        <v>34</v>
      </c>
      <c r="R9051" s="4">
        <f>IFERROR(Table1[[#This Row],[Operating Profit]]/Table1[[#This Row],[Units Sold]],0)</f>
        <v>15.640000000000002</v>
      </c>
      <c r="S9051" s="4">
        <f>IFERROR((Table1[[#This Row],[Total Sales]]-Table1[[#This Row],[Operating Profit]])/Table1[[#This Row],[Units Sold]],0)</f>
        <v>18.36</v>
      </c>
      <c r="T9051" s="4" t="str">
        <f>IF(Table1[[#This Row],[Profit per unit]]&gt;$V$8,"Premium","Mass")</f>
        <v>Mass</v>
      </c>
      <c r="U9051" s="4"/>
    </row>
    <row r="9052" spans="2:21" ht="14.25" customHeight="1" x14ac:dyDescent="0.3">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c r="O9052" s="4" t="str">
        <f>TEXT(Table1[[#This Row],[Invoice Date]],"mmm")</f>
        <v>Oct</v>
      </c>
      <c r="P9052" s="4">
        <f>YEAR(Table1[[#This Row],[Invoice Date]])</f>
        <v>2021</v>
      </c>
      <c r="Q9052" s="4">
        <f>IFERROR(Table1[[#This Row],[Total Sales]]/Table1[[#This Row],[Units Sold]],4)</f>
        <v>34</v>
      </c>
      <c r="R9052" s="4">
        <f>IFERROR(Table1[[#This Row],[Operating Profit]]/Table1[[#This Row],[Units Sold]],0)</f>
        <v>14.280000000000001</v>
      </c>
      <c r="S9052" s="4">
        <f>IFERROR((Table1[[#This Row],[Total Sales]]-Table1[[#This Row],[Operating Profit]])/Table1[[#This Row],[Units Sold]],0)</f>
        <v>19.72</v>
      </c>
      <c r="T9052" s="4" t="str">
        <f>IF(Table1[[#This Row],[Profit per unit]]&gt;$V$8,"Premium","Mass")</f>
        <v>Mass</v>
      </c>
      <c r="U9052" s="4"/>
    </row>
    <row r="9053" spans="2:21" ht="14.25" customHeight="1" x14ac:dyDescent="0.3">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c r="O9053" s="4" t="str">
        <f>TEXT(Table1[[#This Row],[Invoice Date]],"mmm")</f>
        <v>Oct</v>
      </c>
      <c r="P9053" s="4">
        <f>YEAR(Table1[[#This Row],[Invoice Date]])</f>
        <v>2021</v>
      </c>
      <c r="Q9053" s="4">
        <f>IFERROR(Table1[[#This Row],[Total Sales]]/Table1[[#This Row],[Units Sold]],4)</f>
        <v>32</v>
      </c>
      <c r="R9053" s="4">
        <f>IFERROR(Table1[[#This Row],[Operating Profit]]/Table1[[#This Row],[Units Sold]],0)</f>
        <v>12.16</v>
      </c>
      <c r="S9053" s="4">
        <f>IFERROR((Table1[[#This Row],[Total Sales]]-Table1[[#This Row],[Operating Profit]])/Table1[[#This Row],[Units Sold]],0)</f>
        <v>19.839999999999996</v>
      </c>
      <c r="T9053" s="4" t="str">
        <f>IF(Table1[[#This Row],[Profit per unit]]&gt;$V$8,"Premium","Mass")</f>
        <v>Mass</v>
      </c>
      <c r="U9053" s="4"/>
    </row>
    <row r="9054" spans="2:21" ht="14.25" customHeight="1" x14ac:dyDescent="0.3">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c r="O9054" s="4" t="str">
        <f>TEXT(Table1[[#This Row],[Invoice Date]],"mmm")</f>
        <v>Oct</v>
      </c>
      <c r="P9054" s="4">
        <f>YEAR(Table1[[#This Row],[Invoice Date]])</f>
        <v>2021</v>
      </c>
      <c r="Q9054" s="4">
        <f>IFERROR(Table1[[#This Row],[Total Sales]]/Table1[[#This Row],[Units Sold]],4)</f>
        <v>32</v>
      </c>
      <c r="R9054" s="4">
        <f>IFERROR(Table1[[#This Row],[Operating Profit]]/Table1[[#This Row],[Units Sold]],0)</f>
        <v>14.080000000000002</v>
      </c>
      <c r="S9054" s="4">
        <f>IFERROR((Table1[[#This Row],[Total Sales]]-Table1[[#This Row],[Operating Profit]])/Table1[[#This Row],[Units Sold]],0)</f>
        <v>17.919999999999998</v>
      </c>
      <c r="T9054" s="4" t="str">
        <f>IF(Table1[[#This Row],[Profit per unit]]&gt;$V$8,"Premium","Mass")</f>
        <v>Mass</v>
      </c>
      <c r="U9054" s="4"/>
    </row>
    <row r="9055" spans="2:21" ht="14.25" customHeight="1" x14ac:dyDescent="0.3">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c r="O9055" s="4" t="str">
        <f>TEXT(Table1[[#This Row],[Invoice Date]],"mmm")</f>
        <v>Oct</v>
      </c>
      <c r="P9055" s="4">
        <f>YEAR(Table1[[#This Row],[Invoice Date]])</f>
        <v>2021</v>
      </c>
      <c r="Q9055" s="4">
        <f>IFERROR(Table1[[#This Row],[Total Sales]]/Table1[[#This Row],[Units Sold]],4)</f>
        <v>41</v>
      </c>
      <c r="R9055" s="4">
        <f>IFERROR(Table1[[#This Row],[Operating Profit]]/Table1[[#This Row],[Units Sold]],0)</f>
        <v>16.399999999999999</v>
      </c>
      <c r="S9055" s="4">
        <f>IFERROR((Table1[[#This Row],[Total Sales]]-Table1[[#This Row],[Operating Profit]])/Table1[[#This Row],[Units Sold]],0)</f>
        <v>24.599999999999998</v>
      </c>
      <c r="T9055" s="4" t="str">
        <f>IF(Table1[[#This Row],[Profit per unit]]&gt;$V$8,"Premium","Mass")</f>
        <v>Mass</v>
      </c>
      <c r="U9055" s="4"/>
    </row>
    <row r="9056" spans="2:21" ht="14.25" customHeight="1" x14ac:dyDescent="0.3">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c r="O9056" s="4" t="str">
        <f>TEXT(Table1[[#This Row],[Invoice Date]],"mmm")</f>
        <v>Oct</v>
      </c>
      <c r="P9056" s="4">
        <f>YEAR(Table1[[#This Row],[Invoice Date]])</f>
        <v>2021</v>
      </c>
      <c r="Q9056" s="4">
        <f>IFERROR(Table1[[#This Row],[Total Sales]]/Table1[[#This Row],[Units Sold]],4)</f>
        <v>46</v>
      </c>
      <c r="R9056" s="4">
        <f>IFERROR(Table1[[#This Row],[Operating Profit]]/Table1[[#This Row],[Units Sold]],0)</f>
        <v>14.26</v>
      </c>
      <c r="S9056" s="4">
        <f>IFERROR((Table1[[#This Row],[Total Sales]]-Table1[[#This Row],[Operating Profit]])/Table1[[#This Row],[Units Sold]],0)</f>
        <v>31.74</v>
      </c>
      <c r="T9056" s="4" t="str">
        <f>IF(Table1[[#This Row],[Profit per unit]]&gt;$V$8,"Premium","Mass")</f>
        <v>Mass</v>
      </c>
      <c r="U9056" s="4"/>
    </row>
    <row r="9057" spans="2:21" ht="14.25" customHeight="1" x14ac:dyDescent="0.3">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c r="O9057" s="4" t="str">
        <f>TEXT(Table1[[#This Row],[Invoice Date]],"mmm")</f>
        <v>Nov</v>
      </c>
      <c r="P9057" s="4">
        <f>YEAR(Table1[[#This Row],[Invoice Date]])</f>
        <v>2021</v>
      </c>
      <c r="Q9057" s="4">
        <f>IFERROR(Table1[[#This Row],[Total Sales]]/Table1[[#This Row],[Units Sold]],4)</f>
        <v>36</v>
      </c>
      <c r="R9057" s="4">
        <f>IFERROR(Table1[[#This Row],[Operating Profit]]/Table1[[#This Row],[Units Sold]],0)</f>
        <v>15.120000000000001</v>
      </c>
      <c r="S9057" s="4">
        <f>IFERROR((Table1[[#This Row],[Total Sales]]-Table1[[#This Row],[Operating Profit]])/Table1[[#This Row],[Units Sold]],0)</f>
        <v>20.88</v>
      </c>
      <c r="T9057" s="4" t="str">
        <f>IF(Table1[[#This Row],[Profit per unit]]&gt;$V$8,"Premium","Mass")</f>
        <v>Mass</v>
      </c>
      <c r="U9057" s="4"/>
    </row>
    <row r="9058" spans="2:21" ht="14.25" customHeight="1" x14ac:dyDescent="0.3">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c r="O9058" s="4" t="str">
        <f>TEXT(Table1[[#This Row],[Invoice Date]],"mmm")</f>
        <v>Nov</v>
      </c>
      <c r="P9058" s="4">
        <f>YEAR(Table1[[#This Row],[Invoice Date]])</f>
        <v>2021</v>
      </c>
      <c r="Q9058" s="4">
        <f>IFERROR(Table1[[#This Row],[Total Sales]]/Table1[[#This Row],[Units Sold]],4)</f>
        <v>40</v>
      </c>
      <c r="R9058" s="4">
        <f>IFERROR(Table1[[#This Row],[Operating Profit]]/Table1[[#This Row],[Units Sold]],0)</f>
        <v>17.600000000000001</v>
      </c>
      <c r="S9058" s="4">
        <f>IFERROR((Table1[[#This Row],[Total Sales]]-Table1[[#This Row],[Operating Profit]])/Table1[[#This Row],[Units Sold]],0)</f>
        <v>22.400000000000002</v>
      </c>
      <c r="T9058" s="4" t="str">
        <f>IF(Table1[[#This Row],[Profit per unit]]&gt;$V$8,"Premium","Mass")</f>
        <v>Mass</v>
      </c>
      <c r="U9058" s="4"/>
    </row>
    <row r="9059" spans="2:21" ht="14.25" customHeight="1" x14ac:dyDescent="0.3">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c r="O9059" s="4" t="str">
        <f>TEXT(Table1[[#This Row],[Invoice Date]],"mmm")</f>
        <v>Nov</v>
      </c>
      <c r="P9059" s="4">
        <f>YEAR(Table1[[#This Row],[Invoice Date]])</f>
        <v>2021</v>
      </c>
      <c r="Q9059" s="4">
        <f>IFERROR(Table1[[#This Row],[Total Sales]]/Table1[[#This Row],[Units Sold]],4)</f>
        <v>39</v>
      </c>
      <c r="R9059" s="4">
        <f>IFERROR(Table1[[#This Row],[Operating Profit]]/Table1[[#This Row],[Units Sold]],0)</f>
        <v>15.6</v>
      </c>
      <c r="S9059" s="4">
        <f>IFERROR((Table1[[#This Row],[Total Sales]]-Table1[[#This Row],[Operating Profit]])/Table1[[#This Row],[Units Sold]],0)</f>
        <v>23.4</v>
      </c>
      <c r="T9059" s="4" t="str">
        <f>IF(Table1[[#This Row],[Profit per unit]]&gt;$V$8,"Premium","Mass")</f>
        <v>Mass</v>
      </c>
      <c r="U9059" s="4"/>
    </row>
    <row r="9060" spans="2:21" ht="14.25" customHeight="1" x14ac:dyDescent="0.3">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c r="O9060" s="4" t="str">
        <f>TEXT(Table1[[#This Row],[Invoice Date]],"mmm")</f>
        <v>Nov</v>
      </c>
      <c r="P9060" s="4">
        <f>YEAR(Table1[[#This Row],[Invoice Date]])</f>
        <v>2021</v>
      </c>
      <c r="Q9060" s="4">
        <f>IFERROR(Table1[[#This Row],[Total Sales]]/Table1[[#This Row],[Units Sold]],4)</f>
        <v>37</v>
      </c>
      <c r="R9060" s="4">
        <f>IFERROR(Table1[[#This Row],[Operating Profit]]/Table1[[#This Row],[Units Sold]],0)</f>
        <v>17.02</v>
      </c>
      <c r="S9060" s="4">
        <f>IFERROR((Table1[[#This Row],[Total Sales]]-Table1[[#This Row],[Operating Profit]])/Table1[[#This Row],[Units Sold]],0)</f>
        <v>19.98</v>
      </c>
      <c r="T9060" s="4" t="str">
        <f>IF(Table1[[#This Row],[Profit per unit]]&gt;$V$8,"Premium","Mass")</f>
        <v>Mass</v>
      </c>
      <c r="U9060" s="4"/>
    </row>
    <row r="9061" spans="2:21" ht="14.25" customHeight="1" x14ac:dyDescent="0.3">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c r="O9061" s="4" t="str">
        <f>TEXT(Table1[[#This Row],[Invoice Date]],"mmm")</f>
        <v>Nov</v>
      </c>
      <c r="P9061" s="4">
        <f>YEAR(Table1[[#This Row],[Invoice Date]])</f>
        <v>2021</v>
      </c>
      <c r="Q9061" s="4">
        <f>IFERROR(Table1[[#This Row],[Total Sales]]/Table1[[#This Row],[Units Sold]],4)</f>
        <v>47</v>
      </c>
      <c r="R9061" s="4">
        <f>IFERROR(Table1[[#This Row],[Operating Profit]]/Table1[[#This Row],[Units Sold]],0)</f>
        <v>17.860000000000003</v>
      </c>
      <c r="S9061" s="4">
        <f>IFERROR((Table1[[#This Row],[Total Sales]]-Table1[[#This Row],[Operating Profit]])/Table1[[#This Row],[Units Sold]],0)</f>
        <v>29.139999999999997</v>
      </c>
      <c r="T9061" s="4" t="str">
        <f>IF(Table1[[#This Row],[Profit per unit]]&gt;$V$8,"Premium","Mass")</f>
        <v>Mass</v>
      </c>
      <c r="U9061" s="4"/>
    </row>
    <row r="9062" spans="2:21" ht="14.25" customHeight="1" x14ac:dyDescent="0.3">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c r="O9062" s="4" t="str">
        <f>TEXT(Table1[[#This Row],[Invoice Date]],"mmm")</f>
        <v>Nov</v>
      </c>
      <c r="P9062" s="4">
        <f>YEAR(Table1[[#This Row],[Invoice Date]])</f>
        <v>2021</v>
      </c>
      <c r="Q9062" s="4">
        <f>IFERROR(Table1[[#This Row],[Total Sales]]/Table1[[#This Row],[Units Sold]],4)</f>
        <v>46</v>
      </c>
      <c r="R9062" s="4">
        <f>IFERROR(Table1[[#This Row],[Operating Profit]]/Table1[[#This Row],[Units Sold]],0)</f>
        <v>13.339999999999998</v>
      </c>
      <c r="S9062" s="4">
        <f>IFERROR((Table1[[#This Row],[Total Sales]]-Table1[[#This Row],[Operating Profit]])/Table1[[#This Row],[Units Sold]],0)</f>
        <v>32.660000000000004</v>
      </c>
      <c r="T9062" s="4" t="str">
        <f>IF(Table1[[#This Row],[Profit per unit]]&gt;$V$8,"Premium","Mass")</f>
        <v>Mass</v>
      </c>
      <c r="U9062" s="4"/>
    </row>
    <row r="9063" spans="2:21" ht="14.25" customHeight="1" x14ac:dyDescent="0.3">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c r="O9063" s="4" t="str">
        <f>TEXT(Table1[[#This Row],[Invoice Date]],"mmm")</f>
        <v>Dec</v>
      </c>
      <c r="P9063" s="4">
        <f>YEAR(Table1[[#This Row],[Invoice Date]])</f>
        <v>2021</v>
      </c>
      <c r="Q9063" s="4">
        <f>IFERROR(Table1[[#This Row],[Total Sales]]/Table1[[#This Row],[Units Sold]],4)</f>
        <v>42</v>
      </c>
      <c r="R9063" s="4">
        <f>IFERROR(Table1[[#This Row],[Operating Profit]]/Table1[[#This Row],[Units Sold]],0)</f>
        <v>19.739999999999998</v>
      </c>
      <c r="S9063" s="4">
        <f>IFERROR((Table1[[#This Row],[Total Sales]]-Table1[[#This Row],[Operating Profit]])/Table1[[#This Row],[Units Sold]],0)</f>
        <v>22.26</v>
      </c>
      <c r="T9063" s="4" t="str">
        <f>IF(Table1[[#This Row],[Profit per unit]]&gt;$V$8,"Premium","Mass")</f>
        <v>Mass</v>
      </c>
      <c r="U9063" s="4"/>
    </row>
    <row r="9064" spans="2:21" ht="14.25" customHeight="1" x14ac:dyDescent="0.3">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c r="O9064" s="4" t="str">
        <f>TEXT(Table1[[#This Row],[Invoice Date]],"mmm")</f>
        <v>Dec</v>
      </c>
      <c r="P9064" s="4">
        <f>YEAR(Table1[[#This Row],[Invoice Date]])</f>
        <v>2021</v>
      </c>
      <c r="Q9064" s="4">
        <f>IFERROR(Table1[[#This Row],[Total Sales]]/Table1[[#This Row],[Units Sold]],4)</f>
        <v>39</v>
      </c>
      <c r="R9064" s="4">
        <f>IFERROR(Table1[[#This Row],[Operating Profit]]/Table1[[#This Row],[Units Sold]],0)</f>
        <v>18.330000000000002</v>
      </c>
      <c r="S9064" s="4">
        <f>IFERROR((Table1[[#This Row],[Total Sales]]-Table1[[#This Row],[Operating Profit]])/Table1[[#This Row],[Units Sold]],0)</f>
        <v>20.669999999999998</v>
      </c>
      <c r="T9064" s="4" t="str">
        <f>IF(Table1[[#This Row],[Profit per unit]]&gt;$V$8,"Premium","Mass")</f>
        <v>Mass</v>
      </c>
      <c r="U9064" s="4"/>
    </row>
    <row r="9065" spans="2:21" ht="14.25" customHeight="1" x14ac:dyDescent="0.3">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c r="O9065" s="4" t="str">
        <f>TEXT(Table1[[#This Row],[Invoice Date]],"mmm")</f>
        <v>Dec</v>
      </c>
      <c r="P9065" s="4">
        <f>YEAR(Table1[[#This Row],[Invoice Date]])</f>
        <v>2021</v>
      </c>
      <c r="Q9065" s="4">
        <f>IFERROR(Table1[[#This Row],[Total Sales]]/Table1[[#This Row],[Units Sold]],4)</f>
        <v>36</v>
      </c>
      <c r="R9065" s="4">
        <f>IFERROR(Table1[[#This Row],[Operating Profit]]/Table1[[#This Row],[Units Sold]],0)</f>
        <v>15.12</v>
      </c>
      <c r="S9065" s="4">
        <f>IFERROR((Table1[[#This Row],[Total Sales]]-Table1[[#This Row],[Operating Profit]])/Table1[[#This Row],[Units Sold]],0)</f>
        <v>20.880000000000003</v>
      </c>
      <c r="T9065" s="4" t="str">
        <f>IF(Table1[[#This Row],[Profit per unit]]&gt;$V$8,"Premium","Mass")</f>
        <v>Mass</v>
      </c>
      <c r="U9065" s="4"/>
    </row>
    <row r="9066" spans="2:21" ht="14.25" customHeight="1" x14ac:dyDescent="0.3">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c r="O9066" s="4" t="str">
        <f>TEXT(Table1[[#This Row],[Invoice Date]],"mmm")</f>
        <v>Dec</v>
      </c>
      <c r="P9066" s="4">
        <f>YEAR(Table1[[#This Row],[Invoice Date]])</f>
        <v>2021</v>
      </c>
      <c r="Q9066" s="4">
        <f>IFERROR(Table1[[#This Row],[Total Sales]]/Table1[[#This Row],[Units Sold]],4)</f>
        <v>40</v>
      </c>
      <c r="R9066" s="4">
        <f>IFERROR(Table1[[#This Row],[Operating Profit]]/Table1[[#This Row],[Units Sold]],0)</f>
        <v>17.200000000000003</v>
      </c>
      <c r="S9066" s="4">
        <f>IFERROR((Table1[[#This Row],[Total Sales]]-Table1[[#This Row],[Operating Profit]])/Table1[[#This Row],[Units Sold]],0)</f>
        <v>22.799999999999997</v>
      </c>
      <c r="T9066" s="4" t="str">
        <f>IF(Table1[[#This Row],[Profit per unit]]&gt;$V$8,"Premium","Mass")</f>
        <v>Mass</v>
      </c>
      <c r="U9066" s="4"/>
    </row>
    <row r="9067" spans="2:21" ht="14.25" customHeight="1" x14ac:dyDescent="0.3">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c r="O9067" s="4" t="str">
        <f>TEXT(Table1[[#This Row],[Invoice Date]],"mmm")</f>
        <v>Dec</v>
      </c>
      <c r="P9067" s="4">
        <f>YEAR(Table1[[#This Row],[Invoice Date]])</f>
        <v>2021</v>
      </c>
      <c r="Q9067" s="4">
        <f>IFERROR(Table1[[#This Row],[Total Sales]]/Table1[[#This Row],[Units Sold]],4)</f>
        <v>44</v>
      </c>
      <c r="R9067" s="4">
        <f>IFERROR(Table1[[#This Row],[Operating Profit]]/Table1[[#This Row],[Units Sold]],0)</f>
        <v>16.720000000000002</v>
      </c>
      <c r="S9067" s="4">
        <f>IFERROR((Table1[[#This Row],[Total Sales]]-Table1[[#This Row],[Operating Profit]])/Table1[[#This Row],[Units Sold]],0)</f>
        <v>27.279999999999998</v>
      </c>
      <c r="T9067" s="4" t="str">
        <f>IF(Table1[[#This Row],[Profit per unit]]&gt;$V$8,"Premium","Mass")</f>
        <v>Mass</v>
      </c>
      <c r="U9067" s="4"/>
    </row>
    <row r="9068" spans="2:21" ht="14.25" customHeight="1" x14ac:dyDescent="0.3">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c r="O9068" s="4" t="str">
        <f>TEXT(Table1[[#This Row],[Invoice Date]],"mmm")</f>
        <v>Dec</v>
      </c>
      <c r="P9068" s="4">
        <f>YEAR(Table1[[#This Row],[Invoice Date]])</f>
        <v>2021</v>
      </c>
      <c r="Q9068" s="4">
        <f>IFERROR(Table1[[#This Row],[Total Sales]]/Table1[[#This Row],[Units Sold]],4)</f>
        <v>47</v>
      </c>
      <c r="R9068" s="4">
        <f>IFERROR(Table1[[#This Row],[Operating Profit]]/Table1[[#This Row],[Units Sold]],0)</f>
        <v>14.1</v>
      </c>
      <c r="S9068" s="4">
        <f>IFERROR((Table1[[#This Row],[Total Sales]]-Table1[[#This Row],[Operating Profit]])/Table1[[#This Row],[Units Sold]],0)</f>
        <v>32.9</v>
      </c>
      <c r="T9068" s="4" t="str">
        <f>IF(Table1[[#This Row],[Profit per unit]]&gt;$V$8,"Premium","Mass")</f>
        <v>Mass</v>
      </c>
      <c r="U9068" s="4"/>
    </row>
    <row r="9069" spans="2:21" ht="14.25" customHeight="1" x14ac:dyDescent="0.3">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c r="O9069" s="4" t="str">
        <f>TEXT(Table1[[#This Row],[Invoice Date]],"mmm")</f>
        <v>Jan</v>
      </c>
      <c r="P9069" s="4">
        <f>YEAR(Table1[[#This Row],[Invoice Date]])</f>
        <v>2021</v>
      </c>
      <c r="Q9069" s="4">
        <f>IFERROR(Table1[[#This Row],[Total Sales]]/Table1[[#This Row],[Units Sold]],4)</f>
        <v>26</v>
      </c>
      <c r="R9069" s="4">
        <f>IFERROR(Table1[[#This Row],[Operating Profit]]/Table1[[#This Row],[Units Sold]],0)</f>
        <v>12.220000000000002</v>
      </c>
      <c r="S9069" s="4">
        <f>IFERROR((Table1[[#This Row],[Total Sales]]-Table1[[#This Row],[Operating Profit]])/Table1[[#This Row],[Units Sold]],0)</f>
        <v>13.779999999999998</v>
      </c>
      <c r="T9069" s="4" t="str">
        <f>IF(Table1[[#This Row],[Profit per unit]]&gt;$V$8,"Premium","Mass")</f>
        <v>Mass</v>
      </c>
      <c r="U9069" s="4"/>
    </row>
    <row r="9070" spans="2:21" ht="14.25" customHeight="1" x14ac:dyDescent="0.3">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c r="O9070" s="4" t="str">
        <f>TEXT(Table1[[#This Row],[Invoice Date]],"mmm")</f>
        <v>Jan</v>
      </c>
      <c r="P9070" s="4">
        <f>YEAR(Table1[[#This Row],[Invoice Date]])</f>
        <v>2021</v>
      </c>
      <c r="Q9070" s="4">
        <f>IFERROR(Table1[[#This Row],[Total Sales]]/Table1[[#This Row],[Units Sold]],4)</f>
        <v>30</v>
      </c>
      <c r="R9070" s="4">
        <f>IFERROR(Table1[[#This Row],[Operating Profit]]/Table1[[#This Row],[Units Sold]],0)</f>
        <v>11.999999999999998</v>
      </c>
      <c r="S9070" s="4">
        <f>IFERROR((Table1[[#This Row],[Total Sales]]-Table1[[#This Row],[Operating Profit]])/Table1[[#This Row],[Units Sold]],0)</f>
        <v>18</v>
      </c>
      <c r="T9070" s="4" t="str">
        <f>IF(Table1[[#This Row],[Profit per unit]]&gt;$V$8,"Premium","Mass")</f>
        <v>Mass</v>
      </c>
      <c r="U9070" s="4"/>
    </row>
    <row r="9071" spans="2:21" ht="14.25" customHeight="1" x14ac:dyDescent="0.3">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c r="O9071" s="4" t="str">
        <f>TEXT(Table1[[#This Row],[Invoice Date]],"mmm")</f>
        <v>Jan</v>
      </c>
      <c r="P9071" s="4">
        <f>YEAR(Table1[[#This Row],[Invoice Date]])</f>
        <v>2021</v>
      </c>
      <c r="Q9071" s="4">
        <f>IFERROR(Table1[[#This Row],[Total Sales]]/Table1[[#This Row],[Units Sold]],4)</f>
        <v>24</v>
      </c>
      <c r="R9071" s="4">
        <f>IFERROR(Table1[[#This Row],[Operating Profit]]/Table1[[#This Row],[Units Sold]],0)</f>
        <v>7.68</v>
      </c>
      <c r="S9071" s="4">
        <f>IFERROR((Table1[[#This Row],[Total Sales]]-Table1[[#This Row],[Operating Profit]])/Table1[[#This Row],[Units Sold]],0)</f>
        <v>16.319999999999997</v>
      </c>
      <c r="T9071" s="4" t="str">
        <f>IF(Table1[[#This Row],[Profit per unit]]&gt;$V$8,"Premium","Mass")</f>
        <v>Mass</v>
      </c>
      <c r="U9071" s="4"/>
    </row>
    <row r="9072" spans="2:21" ht="14.25" customHeight="1" x14ac:dyDescent="0.3">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c r="O9072" s="4" t="str">
        <f>TEXT(Table1[[#This Row],[Invoice Date]],"mmm")</f>
        <v>Jan</v>
      </c>
      <c r="P9072" s="4">
        <f>YEAR(Table1[[#This Row],[Invoice Date]])</f>
        <v>2021</v>
      </c>
      <c r="Q9072" s="4">
        <f>IFERROR(Table1[[#This Row],[Total Sales]]/Table1[[#This Row],[Units Sold]],4)</f>
        <v>25</v>
      </c>
      <c r="R9072" s="4">
        <f>IFERROR(Table1[[#This Row],[Operating Profit]]/Table1[[#This Row],[Units Sold]],0)</f>
        <v>8.7499999999999982</v>
      </c>
      <c r="S9072" s="4">
        <f>IFERROR((Table1[[#This Row],[Total Sales]]-Table1[[#This Row],[Operating Profit]])/Table1[[#This Row],[Units Sold]],0)</f>
        <v>16.25</v>
      </c>
      <c r="T9072" s="4" t="str">
        <f>IF(Table1[[#This Row],[Profit per unit]]&gt;$V$8,"Premium","Mass")</f>
        <v>Mass</v>
      </c>
      <c r="U9072" s="4"/>
    </row>
    <row r="9073" spans="2:21" ht="14.25" customHeight="1" x14ac:dyDescent="0.3">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c r="O9073" s="4" t="str">
        <f>TEXT(Table1[[#This Row],[Invoice Date]],"mmm")</f>
        <v>Jan</v>
      </c>
      <c r="P9073" s="4">
        <f>YEAR(Table1[[#This Row],[Invoice Date]])</f>
        <v>2021</v>
      </c>
      <c r="Q9073" s="4">
        <f>IFERROR(Table1[[#This Row],[Total Sales]]/Table1[[#This Row],[Units Sold]],4)</f>
        <v>35</v>
      </c>
      <c r="R9073" s="4">
        <f>IFERROR(Table1[[#This Row],[Operating Profit]]/Table1[[#This Row],[Units Sold]],0)</f>
        <v>13.649999999999999</v>
      </c>
      <c r="S9073" s="4">
        <f>IFERROR((Table1[[#This Row],[Total Sales]]-Table1[[#This Row],[Operating Profit]])/Table1[[#This Row],[Units Sold]],0)</f>
        <v>21.35</v>
      </c>
      <c r="T9073" s="4" t="str">
        <f>IF(Table1[[#This Row],[Profit per unit]]&gt;$V$8,"Premium","Mass")</f>
        <v>Mass</v>
      </c>
      <c r="U9073" s="4"/>
    </row>
    <row r="9074" spans="2:21" ht="14.25" customHeight="1" x14ac:dyDescent="0.3">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c r="O9074" s="4" t="str">
        <f>TEXT(Table1[[#This Row],[Invoice Date]],"mmm")</f>
        <v>Jan</v>
      </c>
      <c r="P9074" s="4">
        <f>YEAR(Table1[[#This Row],[Invoice Date]])</f>
        <v>2021</v>
      </c>
      <c r="Q9074" s="4">
        <f>IFERROR(Table1[[#This Row],[Total Sales]]/Table1[[#This Row],[Units Sold]],4)</f>
        <v>30</v>
      </c>
      <c r="R9074" s="4">
        <f>IFERROR(Table1[[#This Row],[Operating Profit]]/Table1[[#This Row],[Units Sold]],0)</f>
        <v>15.900000000000002</v>
      </c>
      <c r="S9074" s="4">
        <f>IFERROR((Table1[[#This Row],[Total Sales]]-Table1[[#This Row],[Operating Profit]])/Table1[[#This Row],[Units Sold]],0)</f>
        <v>14.099999999999998</v>
      </c>
      <c r="T9074" s="4" t="str">
        <f>IF(Table1[[#This Row],[Profit per unit]]&gt;$V$8,"Premium","Mass")</f>
        <v>Mass</v>
      </c>
      <c r="U9074" s="4"/>
    </row>
    <row r="9075" spans="2:21" ht="14.25" customHeight="1" x14ac:dyDescent="0.3">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c r="O9075" s="4" t="str">
        <f>TEXT(Table1[[#This Row],[Invoice Date]],"mmm")</f>
        <v>Feb</v>
      </c>
      <c r="P9075" s="4">
        <f>YEAR(Table1[[#This Row],[Invoice Date]])</f>
        <v>2021</v>
      </c>
      <c r="Q9075" s="4">
        <f>IFERROR(Table1[[#This Row],[Total Sales]]/Table1[[#This Row],[Units Sold]],4)</f>
        <v>31</v>
      </c>
      <c r="R9075" s="4">
        <f>IFERROR(Table1[[#This Row],[Operating Profit]]/Table1[[#This Row],[Units Sold]],0)</f>
        <v>14.88</v>
      </c>
      <c r="S9075" s="4">
        <f>IFERROR((Table1[[#This Row],[Total Sales]]-Table1[[#This Row],[Operating Profit]])/Table1[[#This Row],[Units Sold]],0)</f>
        <v>16.12</v>
      </c>
      <c r="T9075" s="4" t="str">
        <f>IF(Table1[[#This Row],[Profit per unit]]&gt;$V$8,"Premium","Mass")</f>
        <v>Mass</v>
      </c>
      <c r="U9075" s="4"/>
    </row>
    <row r="9076" spans="2:21" ht="14.25" customHeight="1" x14ac:dyDescent="0.3">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c r="O9076" s="4" t="str">
        <f>TEXT(Table1[[#This Row],[Invoice Date]],"mmm")</f>
        <v>Feb</v>
      </c>
      <c r="P9076" s="4">
        <f>YEAR(Table1[[#This Row],[Invoice Date]])</f>
        <v>2021</v>
      </c>
      <c r="Q9076" s="4">
        <f>IFERROR(Table1[[#This Row],[Total Sales]]/Table1[[#This Row],[Units Sold]],4)</f>
        <v>27</v>
      </c>
      <c r="R9076" s="4">
        <f>IFERROR(Table1[[#This Row],[Operating Profit]]/Table1[[#This Row],[Units Sold]],0)</f>
        <v>10.260000000000002</v>
      </c>
      <c r="S9076" s="4">
        <f>IFERROR((Table1[[#This Row],[Total Sales]]-Table1[[#This Row],[Operating Profit]])/Table1[[#This Row],[Units Sold]],0)</f>
        <v>16.739999999999998</v>
      </c>
      <c r="T9076" s="4" t="str">
        <f>IF(Table1[[#This Row],[Profit per unit]]&gt;$V$8,"Premium","Mass")</f>
        <v>Mass</v>
      </c>
      <c r="U9076" s="4"/>
    </row>
    <row r="9077" spans="2:21" ht="14.25" customHeight="1" x14ac:dyDescent="0.3">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c r="O9077" s="4" t="str">
        <f>TEXT(Table1[[#This Row],[Invoice Date]],"mmm")</f>
        <v>Feb</v>
      </c>
      <c r="P9077" s="4">
        <f>YEAR(Table1[[#This Row],[Invoice Date]])</f>
        <v>2021</v>
      </c>
      <c r="Q9077" s="4">
        <f>IFERROR(Table1[[#This Row],[Total Sales]]/Table1[[#This Row],[Units Sold]],4)</f>
        <v>21</v>
      </c>
      <c r="R9077" s="4">
        <f>IFERROR(Table1[[#This Row],[Operating Profit]]/Table1[[#This Row],[Units Sold]],0)</f>
        <v>6.3</v>
      </c>
      <c r="S9077" s="4">
        <f>IFERROR((Table1[[#This Row],[Total Sales]]-Table1[[#This Row],[Operating Profit]])/Table1[[#This Row],[Units Sold]],0)</f>
        <v>14.700000000000001</v>
      </c>
      <c r="T9077" s="4" t="str">
        <f>IF(Table1[[#This Row],[Profit per unit]]&gt;$V$8,"Premium","Mass")</f>
        <v>Mass</v>
      </c>
      <c r="U9077" s="4"/>
    </row>
    <row r="9078" spans="2:21" ht="14.25" customHeight="1" x14ac:dyDescent="0.3">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c r="O9078" s="4" t="str">
        <f>TEXT(Table1[[#This Row],[Invoice Date]],"mmm")</f>
        <v>Feb</v>
      </c>
      <c r="P9078" s="4">
        <f>YEAR(Table1[[#This Row],[Invoice Date]])</f>
        <v>2021</v>
      </c>
      <c r="Q9078" s="4">
        <f>IFERROR(Table1[[#This Row],[Total Sales]]/Table1[[#This Row],[Units Sold]],4)</f>
        <v>19</v>
      </c>
      <c r="R9078" s="4">
        <f>IFERROR(Table1[[#This Row],[Operating Profit]]/Table1[[#This Row],[Units Sold]],0)</f>
        <v>8.74</v>
      </c>
      <c r="S9078" s="4">
        <f>IFERROR((Table1[[#This Row],[Total Sales]]-Table1[[#This Row],[Operating Profit]])/Table1[[#This Row],[Units Sold]],0)</f>
        <v>10.26</v>
      </c>
      <c r="T9078" s="4" t="str">
        <f>IF(Table1[[#This Row],[Profit per unit]]&gt;$V$8,"Premium","Mass")</f>
        <v>Mass</v>
      </c>
      <c r="U9078" s="4"/>
    </row>
    <row r="9079" spans="2:21" ht="14.25" customHeight="1" x14ac:dyDescent="0.3">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c r="O9079" s="4" t="str">
        <f>TEXT(Table1[[#This Row],[Invoice Date]],"mmm")</f>
        <v>Feb</v>
      </c>
      <c r="P9079" s="4">
        <f>YEAR(Table1[[#This Row],[Invoice Date]])</f>
        <v>2021</v>
      </c>
      <c r="Q9079" s="4">
        <f>IFERROR(Table1[[#This Row],[Total Sales]]/Table1[[#This Row],[Units Sold]],4)</f>
        <v>26</v>
      </c>
      <c r="R9079" s="4">
        <f>IFERROR(Table1[[#This Row],[Operating Profit]]/Table1[[#This Row],[Units Sold]],0)</f>
        <v>10.14</v>
      </c>
      <c r="S9079" s="4">
        <f>IFERROR((Table1[[#This Row],[Total Sales]]-Table1[[#This Row],[Operating Profit]])/Table1[[#This Row],[Units Sold]],0)</f>
        <v>15.86</v>
      </c>
      <c r="T9079" s="4" t="str">
        <f>IF(Table1[[#This Row],[Profit per unit]]&gt;$V$8,"Premium","Mass")</f>
        <v>Mass</v>
      </c>
      <c r="U9079" s="4"/>
    </row>
    <row r="9080" spans="2:21" ht="14.25" customHeight="1" x14ac:dyDescent="0.3">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c r="O9080" s="4" t="str">
        <f>TEXT(Table1[[#This Row],[Invoice Date]],"mmm")</f>
        <v>Feb</v>
      </c>
      <c r="P9080" s="4">
        <f>YEAR(Table1[[#This Row],[Invoice Date]])</f>
        <v>2021</v>
      </c>
      <c r="Q9080" s="4">
        <f>IFERROR(Table1[[#This Row],[Total Sales]]/Table1[[#This Row],[Units Sold]],4)</f>
        <v>20</v>
      </c>
      <c r="R9080" s="4">
        <f>IFERROR(Table1[[#This Row],[Operating Profit]]/Table1[[#This Row],[Units Sold]],0)</f>
        <v>11.400000000000002</v>
      </c>
      <c r="S9080" s="4">
        <f>IFERROR((Table1[[#This Row],[Total Sales]]-Table1[[#This Row],[Operating Profit]])/Table1[[#This Row],[Units Sold]],0)</f>
        <v>8.5999999999999979</v>
      </c>
      <c r="T9080" s="4" t="str">
        <f>IF(Table1[[#This Row],[Profit per unit]]&gt;$V$8,"Premium","Mass")</f>
        <v>Mass</v>
      </c>
      <c r="U9080" s="4"/>
    </row>
    <row r="9081" spans="2:21" ht="14.25" customHeight="1" x14ac:dyDescent="0.3">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c r="O9081" s="4" t="str">
        <f>TEXT(Table1[[#This Row],[Invoice Date]],"mmm")</f>
        <v>Mar</v>
      </c>
      <c r="P9081" s="4">
        <f>YEAR(Table1[[#This Row],[Invoice Date]])</f>
        <v>2021</v>
      </c>
      <c r="Q9081" s="4">
        <f>IFERROR(Table1[[#This Row],[Total Sales]]/Table1[[#This Row],[Units Sold]],4)</f>
        <v>20</v>
      </c>
      <c r="R9081" s="4">
        <f>IFERROR(Table1[[#This Row],[Operating Profit]]/Table1[[#This Row],[Units Sold]],0)</f>
        <v>9.1999999999999993</v>
      </c>
      <c r="S9081" s="4">
        <f>IFERROR((Table1[[#This Row],[Total Sales]]-Table1[[#This Row],[Operating Profit]])/Table1[[#This Row],[Units Sold]],0)</f>
        <v>10.8</v>
      </c>
      <c r="T9081" s="4" t="str">
        <f>IF(Table1[[#This Row],[Profit per unit]]&gt;$V$8,"Premium","Mass")</f>
        <v>Mass</v>
      </c>
      <c r="U9081" s="4"/>
    </row>
    <row r="9082" spans="2:21" ht="14.25" customHeight="1" x14ac:dyDescent="0.3">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c r="O9082" s="4" t="str">
        <f>TEXT(Table1[[#This Row],[Invoice Date]],"mmm")</f>
        <v>Mar</v>
      </c>
      <c r="P9082" s="4">
        <f>YEAR(Table1[[#This Row],[Invoice Date]])</f>
        <v>2021</v>
      </c>
      <c r="Q9082" s="4">
        <f>IFERROR(Table1[[#This Row],[Total Sales]]/Table1[[#This Row],[Units Sold]],4)</f>
        <v>20</v>
      </c>
      <c r="R9082" s="4">
        <f>IFERROR(Table1[[#This Row],[Operating Profit]]/Table1[[#This Row],[Units Sold]],0)</f>
        <v>7.7999999999999989</v>
      </c>
      <c r="S9082" s="4">
        <f>IFERROR((Table1[[#This Row],[Total Sales]]-Table1[[#This Row],[Operating Profit]])/Table1[[#This Row],[Units Sold]],0)</f>
        <v>12.200000000000001</v>
      </c>
      <c r="T9082" s="4" t="str">
        <f>IF(Table1[[#This Row],[Profit per unit]]&gt;$V$8,"Premium","Mass")</f>
        <v>Mass</v>
      </c>
      <c r="U9082" s="4"/>
    </row>
    <row r="9083" spans="2:21" ht="14.25" customHeight="1" x14ac:dyDescent="0.3">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c r="O9083" s="4" t="str">
        <f>TEXT(Table1[[#This Row],[Invoice Date]],"mmm")</f>
        <v>Mar</v>
      </c>
      <c r="P9083" s="4">
        <f>YEAR(Table1[[#This Row],[Invoice Date]])</f>
        <v>2021</v>
      </c>
      <c r="Q9083" s="4">
        <f>IFERROR(Table1[[#This Row],[Total Sales]]/Table1[[#This Row],[Units Sold]],4)</f>
        <v>11</v>
      </c>
      <c r="R9083" s="4">
        <f>IFERROR(Table1[[#This Row],[Operating Profit]]/Table1[[#This Row],[Units Sold]],0)</f>
        <v>5.17</v>
      </c>
      <c r="S9083" s="4">
        <f>IFERROR((Table1[[#This Row],[Total Sales]]-Table1[[#This Row],[Operating Profit]])/Table1[[#This Row],[Units Sold]],0)</f>
        <v>5.83</v>
      </c>
      <c r="T9083" s="4" t="str">
        <f>IF(Table1[[#This Row],[Profit per unit]]&gt;$V$8,"Premium","Mass")</f>
        <v>Mass</v>
      </c>
      <c r="U9083" s="4"/>
    </row>
    <row r="9084" spans="2:21" ht="14.25" customHeight="1" x14ac:dyDescent="0.3">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c r="O9084" s="4" t="str">
        <f>TEXT(Table1[[#This Row],[Invoice Date]],"mmm")</f>
        <v>Mar</v>
      </c>
      <c r="P9084" s="4">
        <f>YEAR(Table1[[#This Row],[Invoice Date]])</f>
        <v>2021</v>
      </c>
      <c r="Q9084" s="4">
        <f>IFERROR(Table1[[#This Row],[Total Sales]]/Table1[[#This Row],[Units Sold]],4)</f>
        <v>15</v>
      </c>
      <c r="R9084" s="4">
        <f>IFERROR(Table1[[#This Row],[Operating Profit]]/Table1[[#This Row],[Units Sold]],0)</f>
        <v>6.75</v>
      </c>
      <c r="S9084" s="4">
        <f>IFERROR((Table1[[#This Row],[Total Sales]]-Table1[[#This Row],[Operating Profit]])/Table1[[#This Row],[Units Sold]],0)</f>
        <v>8.25</v>
      </c>
      <c r="T9084" s="4" t="str">
        <f>IF(Table1[[#This Row],[Profit per unit]]&gt;$V$8,"Premium","Mass")</f>
        <v>Mass</v>
      </c>
      <c r="U9084" s="4"/>
    </row>
    <row r="9085" spans="2:21" ht="14.25" customHeight="1" x14ac:dyDescent="0.3">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c r="O9085" s="4" t="str">
        <f>TEXT(Table1[[#This Row],[Invoice Date]],"mmm")</f>
        <v>Mar</v>
      </c>
      <c r="P9085" s="4">
        <f>YEAR(Table1[[#This Row],[Invoice Date]])</f>
        <v>2021</v>
      </c>
      <c r="Q9085" s="4">
        <f>IFERROR(Table1[[#This Row],[Total Sales]]/Table1[[#This Row],[Units Sold]],4)</f>
        <v>25</v>
      </c>
      <c r="R9085" s="4">
        <f>IFERROR(Table1[[#This Row],[Operating Profit]]/Table1[[#This Row],[Units Sold]],0)</f>
        <v>9.25</v>
      </c>
      <c r="S9085" s="4">
        <f>IFERROR((Table1[[#This Row],[Total Sales]]-Table1[[#This Row],[Operating Profit]])/Table1[[#This Row],[Units Sold]],0)</f>
        <v>15.75</v>
      </c>
      <c r="T9085" s="4" t="str">
        <f>IF(Table1[[#This Row],[Profit per unit]]&gt;$V$8,"Premium","Mass")</f>
        <v>Mass</v>
      </c>
      <c r="U9085" s="4"/>
    </row>
    <row r="9086" spans="2:21" ht="14.25" customHeight="1" x14ac:dyDescent="0.3">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c r="O9086" s="4" t="str">
        <f>TEXT(Table1[[#This Row],[Invoice Date]],"mmm")</f>
        <v>Mar</v>
      </c>
      <c r="P9086" s="4">
        <f>YEAR(Table1[[#This Row],[Invoice Date]])</f>
        <v>2021</v>
      </c>
      <c r="Q9086" s="4">
        <f>IFERROR(Table1[[#This Row],[Total Sales]]/Table1[[#This Row],[Units Sold]],4)</f>
        <v>17</v>
      </c>
      <c r="R9086" s="4">
        <f>IFERROR(Table1[[#This Row],[Operating Profit]]/Table1[[#This Row],[Units Sold]],0)</f>
        <v>9.18</v>
      </c>
      <c r="S9086" s="4">
        <f>IFERROR((Table1[[#This Row],[Total Sales]]-Table1[[#This Row],[Operating Profit]])/Table1[[#This Row],[Units Sold]],0)</f>
        <v>7.82</v>
      </c>
      <c r="T9086" s="4" t="str">
        <f>IF(Table1[[#This Row],[Profit per unit]]&gt;$V$8,"Premium","Mass")</f>
        <v>Mass</v>
      </c>
      <c r="U9086" s="4"/>
    </row>
    <row r="9087" spans="2:21" ht="14.25" customHeight="1" x14ac:dyDescent="0.3">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c r="O9087" s="4" t="str">
        <f>TEXT(Table1[[#This Row],[Invoice Date]],"mmm")</f>
        <v>Apr</v>
      </c>
      <c r="P9087" s="4">
        <f>YEAR(Table1[[#This Row],[Invoice Date]])</f>
        <v>2021</v>
      </c>
      <c r="Q9087" s="4">
        <f>IFERROR(Table1[[#This Row],[Total Sales]]/Table1[[#This Row],[Units Sold]],4)</f>
        <v>19</v>
      </c>
      <c r="R9087" s="4">
        <f>IFERROR(Table1[[#This Row],[Operating Profit]]/Table1[[#This Row],[Units Sold]],0)</f>
        <v>8.36</v>
      </c>
      <c r="S9087" s="4">
        <f>IFERROR((Table1[[#This Row],[Total Sales]]-Table1[[#This Row],[Operating Profit]])/Table1[[#This Row],[Units Sold]],0)</f>
        <v>10.64</v>
      </c>
      <c r="T9087" s="4" t="str">
        <f>IF(Table1[[#This Row],[Profit per unit]]&gt;$V$8,"Premium","Mass")</f>
        <v>Mass</v>
      </c>
      <c r="U9087" s="4"/>
    </row>
    <row r="9088" spans="2:21" ht="14.25" customHeight="1" x14ac:dyDescent="0.3">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c r="O9088" s="4" t="str">
        <f>TEXT(Table1[[#This Row],[Invoice Date]],"mmm")</f>
        <v>Apr</v>
      </c>
      <c r="P9088" s="4">
        <f>YEAR(Table1[[#This Row],[Invoice Date]])</f>
        <v>2021</v>
      </c>
      <c r="Q9088" s="4">
        <f>IFERROR(Table1[[#This Row],[Total Sales]]/Table1[[#This Row],[Units Sold]],4)</f>
        <v>20</v>
      </c>
      <c r="R9088" s="4">
        <f>IFERROR(Table1[[#This Row],[Operating Profit]]/Table1[[#This Row],[Units Sold]],0)</f>
        <v>7.9999999999999991</v>
      </c>
      <c r="S9088" s="4">
        <f>IFERROR((Table1[[#This Row],[Total Sales]]-Table1[[#This Row],[Operating Profit]])/Table1[[#This Row],[Units Sold]],0)</f>
        <v>12</v>
      </c>
      <c r="T9088" s="4" t="str">
        <f>IF(Table1[[#This Row],[Profit per unit]]&gt;$V$8,"Premium","Mass")</f>
        <v>Mass</v>
      </c>
      <c r="U9088" s="4"/>
    </row>
    <row r="9089" spans="2:21" ht="14.25" customHeight="1" x14ac:dyDescent="0.3">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c r="O9089" s="4" t="str">
        <f>TEXT(Table1[[#This Row],[Invoice Date]],"mmm")</f>
        <v>Apr</v>
      </c>
      <c r="P9089" s="4">
        <f>YEAR(Table1[[#This Row],[Invoice Date]])</f>
        <v>2021</v>
      </c>
      <c r="Q9089" s="4">
        <f>IFERROR(Table1[[#This Row],[Total Sales]]/Table1[[#This Row],[Units Sold]],4)</f>
        <v>11</v>
      </c>
      <c r="R9089" s="4">
        <f>IFERROR(Table1[[#This Row],[Operating Profit]]/Table1[[#This Row],[Units Sold]],0)</f>
        <v>4.95</v>
      </c>
      <c r="S9089" s="4">
        <f>IFERROR((Table1[[#This Row],[Total Sales]]-Table1[[#This Row],[Operating Profit]])/Table1[[#This Row],[Units Sold]],0)</f>
        <v>6.05</v>
      </c>
      <c r="T9089" s="4" t="str">
        <f>IF(Table1[[#This Row],[Profit per unit]]&gt;$V$8,"Premium","Mass")</f>
        <v>Mass</v>
      </c>
      <c r="U9089" s="4"/>
    </row>
    <row r="9090" spans="2:21" ht="14.25" customHeight="1" x14ac:dyDescent="0.3">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c r="O9090" s="4" t="str">
        <f>TEXT(Table1[[#This Row],[Invoice Date]],"mmm")</f>
        <v>Apr</v>
      </c>
      <c r="P9090" s="4">
        <f>YEAR(Table1[[#This Row],[Invoice Date]])</f>
        <v>2021</v>
      </c>
      <c r="Q9090" s="4">
        <f>IFERROR(Table1[[#This Row],[Total Sales]]/Table1[[#This Row],[Units Sold]],4)</f>
        <v>16</v>
      </c>
      <c r="R9090" s="4">
        <f>IFERROR(Table1[[#This Row],[Operating Profit]]/Table1[[#This Row],[Units Sold]],0)</f>
        <v>6.88</v>
      </c>
      <c r="S9090" s="4">
        <f>IFERROR((Table1[[#This Row],[Total Sales]]-Table1[[#This Row],[Operating Profit]])/Table1[[#This Row],[Units Sold]],0)</f>
        <v>9.1199999999999992</v>
      </c>
      <c r="T9090" s="4" t="str">
        <f>IF(Table1[[#This Row],[Profit per unit]]&gt;$V$8,"Premium","Mass")</f>
        <v>Mass</v>
      </c>
      <c r="U9090" s="4"/>
    </row>
    <row r="9091" spans="2:21" ht="14.25" customHeight="1" x14ac:dyDescent="0.3">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c r="O9091" s="4" t="str">
        <f>TEXT(Table1[[#This Row],[Invoice Date]],"mmm")</f>
        <v>Apr</v>
      </c>
      <c r="P9091" s="4">
        <f>YEAR(Table1[[#This Row],[Invoice Date]])</f>
        <v>2021</v>
      </c>
      <c r="Q9091" s="4">
        <f>IFERROR(Table1[[#This Row],[Total Sales]]/Table1[[#This Row],[Units Sold]],4)</f>
        <v>30</v>
      </c>
      <c r="R9091" s="4">
        <f>IFERROR(Table1[[#This Row],[Operating Profit]]/Table1[[#This Row],[Units Sold]],0)</f>
        <v>12</v>
      </c>
      <c r="S9091" s="4">
        <f>IFERROR((Table1[[#This Row],[Total Sales]]-Table1[[#This Row],[Operating Profit]])/Table1[[#This Row],[Units Sold]],0)</f>
        <v>18</v>
      </c>
      <c r="T9091" s="4" t="str">
        <f>IF(Table1[[#This Row],[Profit per unit]]&gt;$V$8,"Premium","Mass")</f>
        <v>Mass</v>
      </c>
      <c r="U9091" s="4"/>
    </row>
    <row r="9092" spans="2:21" ht="14.25" customHeight="1" x14ac:dyDescent="0.3">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c r="O9092" s="4" t="str">
        <f>TEXT(Table1[[#This Row],[Invoice Date]],"mmm")</f>
        <v>Apr</v>
      </c>
      <c r="P9092" s="4">
        <f>YEAR(Table1[[#This Row],[Invoice Date]])</f>
        <v>2021</v>
      </c>
      <c r="Q9092" s="4">
        <f>IFERROR(Table1[[#This Row],[Total Sales]]/Table1[[#This Row],[Units Sold]],4)</f>
        <v>22</v>
      </c>
      <c r="R9092" s="4">
        <f>IFERROR(Table1[[#This Row],[Operating Profit]]/Table1[[#This Row],[Units Sold]],0)</f>
        <v>11.66</v>
      </c>
      <c r="S9092" s="4">
        <f>IFERROR((Table1[[#This Row],[Total Sales]]-Table1[[#This Row],[Operating Profit]])/Table1[[#This Row],[Units Sold]],0)</f>
        <v>10.34</v>
      </c>
      <c r="T9092" s="4" t="str">
        <f>IF(Table1[[#This Row],[Profit per unit]]&gt;$V$8,"Premium","Mass")</f>
        <v>Mass</v>
      </c>
      <c r="U9092" s="4"/>
    </row>
    <row r="9093" spans="2:21" ht="14.25" customHeight="1" x14ac:dyDescent="0.3">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c r="O9093" s="4" t="str">
        <f>TEXT(Table1[[#This Row],[Invoice Date]],"mmm")</f>
        <v>May</v>
      </c>
      <c r="P9093" s="4">
        <f>YEAR(Table1[[#This Row],[Invoice Date]])</f>
        <v>2021</v>
      </c>
      <c r="Q9093" s="4">
        <f>IFERROR(Table1[[#This Row],[Total Sales]]/Table1[[#This Row],[Units Sold]],4)</f>
        <v>27</v>
      </c>
      <c r="R9093" s="4">
        <f>IFERROR(Table1[[#This Row],[Operating Profit]]/Table1[[#This Row],[Units Sold]],0)</f>
        <v>11.34</v>
      </c>
      <c r="S9093" s="4">
        <f>IFERROR((Table1[[#This Row],[Total Sales]]-Table1[[#This Row],[Operating Profit]])/Table1[[#This Row],[Units Sold]],0)</f>
        <v>15.66</v>
      </c>
      <c r="T9093" s="4" t="str">
        <f>IF(Table1[[#This Row],[Profit per unit]]&gt;$V$8,"Premium","Mass")</f>
        <v>Mass</v>
      </c>
      <c r="U9093" s="4"/>
    </row>
    <row r="9094" spans="2:21" ht="14.25" customHeight="1" x14ac:dyDescent="0.3">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c r="O9094" s="4" t="str">
        <f>TEXT(Table1[[#This Row],[Invoice Date]],"mmm")</f>
        <v>May</v>
      </c>
      <c r="P9094" s="4">
        <f>YEAR(Table1[[#This Row],[Invoice Date]])</f>
        <v>2021</v>
      </c>
      <c r="Q9094" s="4">
        <f>IFERROR(Table1[[#This Row],[Total Sales]]/Table1[[#This Row],[Units Sold]],4)</f>
        <v>28</v>
      </c>
      <c r="R9094" s="4">
        <f>IFERROR(Table1[[#This Row],[Operating Profit]]/Table1[[#This Row],[Units Sold]],0)</f>
        <v>11.479999999999999</v>
      </c>
      <c r="S9094" s="4">
        <f>IFERROR((Table1[[#This Row],[Total Sales]]-Table1[[#This Row],[Operating Profit]])/Table1[[#This Row],[Units Sold]],0)</f>
        <v>16.52</v>
      </c>
      <c r="T9094" s="4" t="str">
        <f>IF(Table1[[#This Row],[Profit per unit]]&gt;$V$8,"Premium","Mass")</f>
        <v>Mass</v>
      </c>
      <c r="U9094" s="4"/>
    </row>
    <row r="9095" spans="2:21" ht="14.25" customHeight="1" x14ac:dyDescent="0.3">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c r="O9095" s="4" t="str">
        <f>TEXT(Table1[[#This Row],[Invoice Date]],"mmm")</f>
        <v>May</v>
      </c>
      <c r="P9095" s="4">
        <f>YEAR(Table1[[#This Row],[Invoice Date]])</f>
        <v>2021</v>
      </c>
      <c r="Q9095" s="4">
        <f>IFERROR(Table1[[#This Row],[Total Sales]]/Table1[[#This Row],[Units Sold]],4)</f>
        <v>26</v>
      </c>
      <c r="R9095" s="4">
        <f>IFERROR(Table1[[#This Row],[Operating Profit]]/Table1[[#This Row],[Units Sold]],0)</f>
        <v>11.180000000000001</v>
      </c>
      <c r="S9095" s="4">
        <f>IFERROR((Table1[[#This Row],[Total Sales]]-Table1[[#This Row],[Operating Profit]])/Table1[[#This Row],[Units Sold]],0)</f>
        <v>14.819999999999999</v>
      </c>
      <c r="T9095" s="4" t="str">
        <f>IF(Table1[[#This Row],[Profit per unit]]&gt;$V$8,"Premium","Mass")</f>
        <v>Mass</v>
      </c>
      <c r="U9095" s="4"/>
    </row>
    <row r="9096" spans="2:21" ht="14.25" customHeight="1" x14ac:dyDescent="0.3">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c r="O9096" s="4" t="str">
        <f>TEXT(Table1[[#This Row],[Invoice Date]],"mmm")</f>
        <v>May</v>
      </c>
      <c r="P9096" s="4">
        <f>YEAR(Table1[[#This Row],[Invoice Date]])</f>
        <v>2021</v>
      </c>
      <c r="Q9096" s="4">
        <f>IFERROR(Table1[[#This Row],[Total Sales]]/Table1[[#This Row],[Units Sold]],4)</f>
        <v>24</v>
      </c>
      <c r="R9096" s="4">
        <f>IFERROR(Table1[[#This Row],[Operating Profit]]/Table1[[#This Row],[Units Sold]],0)</f>
        <v>11.040000000000001</v>
      </c>
      <c r="S9096" s="4">
        <f>IFERROR((Table1[[#This Row],[Total Sales]]-Table1[[#This Row],[Operating Profit]])/Table1[[#This Row],[Units Sold]],0)</f>
        <v>12.959999999999999</v>
      </c>
      <c r="T9096" s="4" t="str">
        <f>IF(Table1[[#This Row],[Profit per unit]]&gt;$V$8,"Premium","Mass")</f>
        <v>Mass</v>
      </c>
      <c r="U9096" s="4"/>
    </row>
    <row r="9097" spans="2:21" ht="14.25" customHeight="1" x14ac:dyDescent="0.3">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c r="O9097" s="4" t="str">
        <f>TEXT(Table1[[#This Row],[Invoice Date]],"mmm")</f>
        <v>May</v>
      </c>
      <c r="P9097" s="4">
        <f>YEAR(Table1[[#This Row],[Invoice Date]])</f>
        <v>2021</v>
      </c>
      <c r="Q9097" s="4">
        <f>IFERROR(Table1[[#This Row],[Total Sales]]/Table1[[#This Row],[Units Sold]],4)</f>
        <v>34</v>
      </c>
      <c r="R9097" s="4">
        <f>IFERROR(Table1[[#This Row],[Operating Profit]]/Table1[[#This Row],[Units Sold]],0)</f>
        <v>13.599999999999998</v>
      </c>
      <c r="S9097" s="4">
        <f>IFERROR((Table1[[#This Row],[Total Sales]]-Table1[[#This Row],[Operating Profit]])/Table1[[#This Row],[Units Sold]],0)</f>
        <v>20.400000000000002</v>
      </c>
      <c r="T9097" s="4" t="str">
        <f>IF(Table1[[#This Row],[Profit per unit]]&gt;$V$8,"Premium","Mass")</f>
        <v>Mass</v>
      </c>
      <c r="U9097" s="4"/>
    </row>
    <row r="9098" spans="2:21" ht="14.25" customHeight="1" x14ac:dyDescent="0.3">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c r="O9098" s="4" t="str">
        <f>TEXT(Table1[[#This Row],[Invoice Date]],"mmm")</f>
        <v>May</v>
      </c>
      <c r="P9098" s="4">
        <f>YEAR(Table1[[#This Row],[Invoice Date]])</f>
        <v>2021</v>
      </c>
      <c r="Q9098" s="4">
        <f>IFERROR(Table1[[#This Row],[Total Sales]]/Table1[[#This Row],[Units Sold]],4)</f>
        <v>35</v>
      </c>
      <c r="R9098" s="4">
        <f>IFERROR(Table1[[#This Row],[Operating Profit]]/Table1[[#This Row],[Units Sold]],0)</f>
        <v>19.600000000000001</v>
      </c>
      <c r="S9098" s="4">
        <f>IFERROR((Table1[[#This Row],[Total Sales]]-Table1[[#This Row],[Operating Profit]])/Table1[[#This Row],[Units Sold]],0)</f>
        <v>15.399999999999997</v>
      </c>
      <c r="T9098" s="4" t="str">
        <f>IF(Table1[[#This Row],[Profit per unit]]&gt;$V$8,"Premium","Mass")</f>
        <v>Mass</v>
      </c>
      <c r="U9098" s="4"/>
    </row>
    <row r="9099" spans="2:21" ht="14.25" customHeight="1" x14ac:dyDescent="0.3">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c r="O9099" s="4" t="str">
        <f>TEXT(Table1[[#This Row],[Invoice Date]],"mmm")</f>
        <v>Jun</v>
      </c>
      <c r="P9099" s="4">
        <f>YEAR(Table1[[#This Row],[Invoice Date]])</f>
        <v>2021</v>
      </c>
      <c r="Q9099" s="4">
        <f>IFERROR(Table1[[#This Row],[Total Sales]]/Table1[[#This Row],[Units Sold]],4)</f>
        <v>31</v>
      </c>
      <c r="R9099" s="4">
        <f>IFERROR(Table1[[#This Row],[Operating Profit]]/Table1[[#This Row],[Units Sold]],0)</f>
        <v>13.64</v>
      </c>
      <c r="S9099" s="4">
        <f>IFERROR((Table1[[#This Row],[Total Sales]]-Table1[[#This Row],[Operating Profit]])/Table1[[#This Row],[Units Sold]],0)</f>
        <v>17.36</v>
      </c>
      <c r="T9099" s="4" t="str">
        <f>IF(Table1[[#This Row],[Profit per unit]]&gt;$V$8,"Premium","Mass")</f>
        <v>Mass</v>
      </c>
      <c r="U9099" s="4"/>
    </row>
    <row r="9100" spans="2:21" ht="14.25" customHeight="1" x14ac:dyDescent="0.3">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c r="O9100" s="4" t="str">
        <f>TEXT(Table1[[#This Row],[Invoice Date]],"mmm")</f>
        <v>Jun</v>
      </c>
      <c r="P9100" s="4">
        <f>YEAR(Table1[[#This Row],[Invoice Date]])</f>
        <v>2021</v>
      </c>
      <c r="Q9100" s="4">
        <f>IFERROR(Table1[[#This Row],[Total Sales]]/Table1[[#This Row],[Units Sold]],4)</f>
        <v>29</v>
      </c>
      <c r="R9100" s="4">
        <f>IFERROR(Table1[[#This Row],[Operating Profit]]/Table1[[#This Row],[Units Sold]],0)</f>
        <v>11.309999999999999</v>
      </c>
      <c r="S9100" s="4">
        <f>IFERROR((Table1[[#This Row],[Total Sales]]-Table1[[#This Row],[Operating Profit]])/Table1[[#This Row],[Units Sold]],0)</f>
        <v>17.690000000000001</v>
      </c>
      <c r="T9100" s="4" t="str">
        <f>IF(Table1[[#This Row],[Profit per unit]]&gt;$V$8,"Premium","Mass")</f>
        <v>Mass</v>
      </c>
      <c r="U9100" s="4"/>
    </row>
    <row r="9101" spans="2:21" ht="14.25" customHeight="1" x14ac:dyDescent="0.3">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c r="O9101" s="4" t="str">
        <f>TEXT(Table1[[#This Row],[Invoice Date]],"mmm")</f>
        <v>Jun</v>
      </c>
      <c r="P9101" s="4">
        <f>YEAR(Table1[[#This Row],[Invoice Date]])</f>
        <v>2021</v>
      </c>
      <c r="Q9101" s="4">
        <f>IFERROR(Table1[[#This Row],[Total Sales]]/Table1[[#This Row],[Units Sold]],4)</f>
        <v>33</v>
      </c>
      <c r="R9101" s="4">
        <f>IFERROR(Table1[[#This Row],[Operating Profit]]/Table1[[#This Row],[Units Sold]],0)</f>
        <v>15.180000000000001</v>
      </c>
      <c r="S9101" s="4">
        <f>IFERROR((Table1[[#This Row],[Total Sales]]-Table1[[#This Row],[Operating Profit]])/Table1[[#This Row],[Units Sold]],0)</f>
        <v>17.82</v>
      </c>
      <c r="T9101" s="4" t="str">
        <f>IF(Table1[[#This Row],[Profit per unit]]&gt;$V$8,"Premium","Mass")</f>
        <v>Mass</v>
      </c>
      <c r="U9101" s="4"/>
    </row>
    <row r="9102" spans="2:21" ht="14.25" customHeight="1" x14ac:dyDescent="0.3">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c r="O9102" s="4" t="str">
        <f>TEXT(Table1[[#This Row],[Invoice Date]],"mmm")</f>
        <v>Jun</v>
      </c>
      <c r="P9102" s="4">
        <f>YEAR(Table1[[#This Row],[Invoice Date]])</f>
        <v>2021</v>
      </c>
      <c r="Q9102" s="4">
        <f>IFERROR(Table1[[#This Row],[Total Sales]]/Table1[[#This Row],[Units Sold]],4)</f>
        <v>34</v>
      </c>
      <c r="R9102" s="4">
        <f>IFERROR(Table1[[#This Row],[Operating Profit]]/Table1[[#This Row],[Units Sold]],0)</f>
        <v>14.620000000000001</v>
      </c>
      <c r="S9102" s="4">
        <f>IFERROR((Table1[[#This Row],[Total Sales]]-Table1[[#This Row],[Operating Profit]])/Table1[[#This Row],[Units Sold]],0)</f>
        <v>19.38</v>
      </c>
      <c r="T9102" s="4" t="str">
        <f>IF(Table1[[#This Row],[Profit per unit]]&gt;$V$8,"Premium","Mass")</f>
        <v>Mass</v>
      </c>
      <c r="U9102" s="4"/>
    </row>
    <row r="9103" spans="2:21" ht="14.25" customHeight="1" x14ac:dyDescent="0.3">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c r="O9103" s="4" t="str">
        <f>TEXT(Table1[[#This Row],[Invoice Date]],"mmm")</f>
        <v>Jun</v>
      </c>
      <c r="P9103" s="4">
        <f>YEAR(Table1[[#This Row],[Invoice Date]])</f>
        <v>2021</v>
      </c>
      <c r="Q9103" s="4">
        <f>IFERROR(Table1[[#This Row],[Total Sales]]/Table1[[#This Row],[Units Sold]],4)</f>
        <v>47</v>
      </c>
      <c r="R9103" s="4">
        <f>IFERROR(Table1[[#This Row],[Operating Profit]]/Table1[[#This Row],[Units Sold]],0)</f>
        <v>17.86</v>
      </c>
      <c r="S9103" s="4">
        <f>IFERROR((Table1[[#This Row],[Total Sales]]-Table1[[#This Row],[Operating Profit]])/Table1[[#This Row],[Units Sold]],0)</f>
        <v>29.14</v>
      </c>
      <c r="T9103" s="4" t="str">
        <f>IF(Table1[[#This Row],[Profit per unit]]&gt;$V$8,"Premium","Mass")</f>
        <v>Mass</v>
      </c>
      <c r="U9103" s="4"/>
    </row>
    <row r="9104" spans="2:21" ht="14.25" customHeight="1" x14ac:dyDescent="0.3">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c r="O9104" s="4" t="str">
        <f>TEXT(Table1[[#This Row],[Invoice Date]],"mmm")</f>
        <v>Jun</v>
      </c>
      <c r="P9104" s="4">
        <f>YEAR(Table1[[#This Row],[Invoice Date]])</f>
        <v>2021</v>
      </c>
      <c r="Q9104" s="4">
        <f>IFERROR(Table1[[#This Row],[Total Sales]]/Table1[[#This Row],[Units Sold]],4)</f>
        <v>51</v>
      </c>
      <c r="R9104" s="4">
        <f>IFERROR(Table1[[#This Row],[Operating Profit]]/Table1[[#This Row],[Units Sold]],0)</f>
        <v>27.03</v>
      </c>
      <c r="S9104" s="4">
        <f>IFERROR((Table1[[#This Row],[Total Sales]]-Table1[[#This Row],[Operating Profit]])/Table1[[#This Row],[Units Sold]],0)</f>
        <v>23.97</v>
      </c>
      <c r="T9104" s="4" t="str">
        <f>IF(Table1[[#This Row],[Profit per unit]]&gt;$V$8,"Premium","Mass")</f>
        <v>Mass</v>
      </c>
      <c r="U9104" s="4"/>
    </row>
    <row r="9105" spans="2:21" ht="14.25" customHeight="1" x14ac:dyDescent="0.3">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c r="O9105" s="4" t="str">
        <f>TEXT(Table1[[#This Row],[Invoice Date]],"mmm")</f>
        <v>Jul</v>
      </c>
      <c r="P9105" s="4">
        <f>YEAR(Table1[[#This Row],[Invoice Date]])</f>
        <v>2021</v>
      </c>
      <c r="Q9105" s="4">
        <f>IFERROR(Table1[[#This Row],[Total Sales]]/Table1[[#This Row],[Units Sold]],4)</f>
        <v>47</v>
      </c>
      <c r="R9105" s="4">
        <f>IFERROR(Table1[[#This Row],[Operating Profit]]/Table1[[#This Row],[Units Sold]],0)</f>
        <v>21.62</v>
      </c>
      <c r="S9105" s="4">
        <f>IFERROR((Table1[[#This Row],[Total Sales]]-Table1[[#This Row],[Operating Profit]])/Table1[[#This Row],[Units Sold]],0)</f>
        <v>25.38</v>
      </c>
      <c r="T9105" s="4" t="str">
        <f>IF(Table1[[#This Row],[Profit per unit]]&gt;$V$8,"Premium","Mass")</f>
        <v>Mass</v>
      </c>
      <c r="U9105" s="4"/>
    </row>
    <row r="9106" spans="2:21" ht="14.25" customHeight="1" x14ac:dyDescent="0.3">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c r="O9106" s="4" t="str">
        <f>TEXT(Table1[[#This Row],[Invoice Date]],"mmm")</f>
        <v>Jul</v>
      </c>
      <c r="P9106" s="4">
        <f>YEAR(Table1[[#This Row],[Invoice Date]])</f>
        <v>2021</v>
      </c>
      <c r="Q9106" s="4">
        <f>IFERROR(Table1[[#This Row],[Total Sales]]/Table1[[#This Row],[Units Sold]],4)</f>
        <v>42</v>
      </c>
      <c r="R9106" s="4">
        <f>IFERROR(Table1[[#This Row],[Operating Profit]]/Table1[[#This Row],[Units Sold]],0)</f>
        <v>15.96</v>
      </c>
      <c r="S9106" s="4">
        <f>IFERROR((Table1[[#This Row],[Total Sales]]-Table1[[#This Row],[Operating Profit]])/Table1[[#This Row],[Units Sold]],0)</f>
        <v>26.040000000000003</v>
      </c>
      <c r="T9106" s="4" t="str">
        <f>IF(Table1[[#This Row],[Profit per unit]]&gt;$V$8,"Premium","Mass")</f>
        <v>Mass</v>
      </c>
      <c r="U9106" s="4"/>
    </row>
    <row r="9107" spans="2:21" ht="14.25" customHeight="1" x14ac:dyDescent="0.3">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c r="O9107" s="4" t="str">
        <f>TEXT(Table1[[#This Row],[Invoice Date]],"mmm")</f>
        <v>Jul</v>
      </c>
      <c r="P9107" s="4">
        <f>YEAR(Table1[[#This Row],[Invoice Date]])</f>
        <v>2021</v>
      </c>
      <c r="Q9107" s="4">
        <f>IFERROR(Table1[[#This Row],[Total Sales]]/Table1[[#This Row],[Units Sold]],4)</f>
        <v>37</v>
      </c>
      <c r="R9107" s="4">
        <f>IFERROR(Table1[[#This Row],[Operating Profit]]/Table1[[#This Row],[Units Sold]],0)</f>
        <v>15.540000000000001</v>
      </c>
      <c r="S9107" s="4">
        <f>IFERROR((Table1[[#This Row],[Total Sales]]-Table1[[#This Row],[Operating Profit]])/Table1[[#This Row],[Units Sold]],0)</f>
        <v>21.459999999999997</v>
      </c>
      <c r="T9107" s="4" t="str">
        <f>IF(Table1[[#This Row],[Profit per unit]]&gt;$V$8,"Premium","Mass")</f>
        <v>Mass</v>
      </c>
      <c r="U9107" s="4"/>
    </row>
    <row r="9108" spans="2:21" ht="14.25" customHeight="1" x14ac:dyDescent="0.3">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c r="O9108" s="4" t="str">
        <f>TEXT(Table1[[#This Row],[Invoice Date]],"mmm")</f>
        <v>Jul</v>
      </c>
      <c r="P9108" s="4">
        <f>YEAR(Table1[[#This Row],[Invoice Date]])</f>
        <v>2021</v>
      </c>
      <c r="Q9108" s="4">
        <f>IFERROR(Table1[[#This Row],[Total Sales]]/Table1[[#This Row],[Units Sold]],4)</f>
        <v>33</v>
      </c>
      <c r="R9108" s="4">
        <f>IFERROR(Table1[[#This Row],[Operating Profit]]/Table1[[#This Row],[Units Sold]],0)</f>
        <v>14.190000000000001</v>
      </c>
      <c r="S9108" s="4">
        <f>IFERROR((Table1[[#This Row],[Total Sales]]-Table1[[#This Row],[Operating Profit]])/Table1[[#This Row],[Units Sold]],0)</f>
        <v>18.809999999999999</v>
      </c>
      <c r="T9108" s="4" t="str">
        <f>IF(Table1[[#This Row],[Profit per unit]]&gt;$V$8,"Premium","Mass")</f>
        <v>Mass</v>
      </c>
      <c r="U9108" s="4"/>
    </row>
    <row r="9109" spans="2:21" ht="14.25" customHeight="1" x14ac:dyDescent="0.3">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c r="O9109" s="4" t="str">
        <f>TEXT(Table1[[#This Row],[Invoice Date]],"mmm")</f>
        <v>Jul</v>
      </c>
      <c r="P9109" s="4">
        <f>YEAR(Table1[[#This Row],[Invoice Date]])</f>
        <v>2021</v>
      </c>
      <c r="Q9109" s="4">
        <f>IFERROR(Table1[[#This Row],[Total Sales]]/Table1[[#This Row],[Units Sold]],4)</f>
        <v>46</v>
      </c>
      <c r="R9109" s="4">
        <f>IFERROR(Table1[[#This Row],[Operating Profit]]/Table1[[#This Row],[Units Sold]],0)</f>
        <v>17.02</v>
      </c>
      <c r="S9109" s="4">
        <f>IFERROR((Table1[[#This Row],[Total Sales]]-Table1[[#This Row],[Operating Profit]])/Table1[[#This Row],[Units Sold]],0)</f>
        <v>28.98</v>
      </c>
      <c r="T9109" s="4" t="str">
        <f>IF(Table1[[#This Row],[Profit per unit]]&gt;$V$8,"Premium","Mass")</f>
        <v>Mass</v>
      </c>
      <c r="U9109" s="4"/>
    </row>
    <row r="9110" spans="2:21" ht="14.25" customHeight="1" x14ac:dyDescent="0.3">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c r="O9110" s="4" t="str">
        <f>TEXT(Table1[[#This Row],[Invoice Date]],"mmm")</f>
        <v>Jul</v>
      </c>
      <c r="P9110" s="4">
        <f>YEAR(Table1[[#This Row],[Invoice Date]])</f>
        <v>2021</v>
      </c>
      <c r="Q9110" s="4">
        <f>IFERROR(Table1[[#This Row],[Total Sales]]/Table1[[#This Row],[Units Sold]],4)</f>
        <v>49</v>
      </c>
      <c r="R9110" s="4">
        <f>IFERROR(Table1[[#This Row],[Operating Profit]]/Table1[[#This Row],[Units Sold]],0)</f>
        <v>25.970000000000002</v>
      </c>
      <c r="S9110" s="4">
        <f>IFERROR((Table1[[#This Row],[Total Sales]]-Table1[[#This Row],[Operating Profit]])/Table1[[#This Row],[Units Sold]],0)</f>
        <v>23.029999999999998</v>
      </c>
      <c r="T9110" s="4" t="str">
        <f>IF(Table1[[#This Row],[Profit per unit]]&gt;$V$8,"Premium","Mass")</f>
        <v>Mass</v>
      </c>
      <c r="U9110" s="4"/>
    </row>
    <row r="9111" spans="2:21" ht="14.25" customHeight="1" x14ac:dyDescent="0.3">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c r="O9111" s="4" t="str">
        <f>TEXT(Table1[[#This Row],[Invoice Date]],"mmm")</f>
        <v>Aug</v>
      </c>
      <c r="P9111" s="4">
        <f>YEAR(Table1[[#This Row],[Invoice Date]])</f>
        <v>2021</v>
      </c>
      <c r="Q9111" s="4">
        <f>IFERROR(Table1[[#This Row],[Total Sales]]/Table1[[#This Row],[Units Sold]],4)</f>
        <v>41</v>
      </c>
      <c r="R9111" s="4">
        <f>IFERROR(Table1[[#This Row],[Operating Profit]]/Table1[[#This Row],[Units Sold]],0)</f>
        <v>18.45</v>
      </c>
      <c r="S9111" s="4">
        <f>IFERROR((Table1[[#This Row],[Total Sales]]-Table1[[#This Row],[Operating Profit]])/Table1[[#This Row],[Units Sold]],0)</f>
        <v>22.55</v>
      </c>
      <c r="T9111" s="4" t="str">
        <f>IF(Table1[[#This Row],[Profit per unit]]&gt;$V$8,"Premium","Mass")</f>
        <v>Mass</v>
      </c>
      <c r="U9111" s="4"/>
    </row>
    <row r="9112" spans="2:21" ht="14.25" customHeight="1" x14ac:dyDescent="0.3">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c r="O9112" s="4" t="str">
        <f>TEXT(Table1[[#This Row],[Invoice Date]],"mmm")</f>
        <v>Aug</v>
      </c>
      <c r="P9112" s="4">
        <f>YEAR(Table1[[#This Row],[Invoice Date]])</f>
        <v>2021</v>
      </c>
      <c r="Q9112" s="4">
        <f>IFERROR(Table1[[#This Row],[Total Sales]]/Table1[[#This Row],[Units Sold]],4)</f>
        <v>44</v>
      </c>
      <c r="R9112" s="4">
        <f>IFERROR(Table1[[#This Row],[Operating Profit]]/Table1[[#This Row],[Units Sold]],0)</f>
        <v>18.04</v>
      </c>
      <c r="S9112" s="4">
        <f>IFERROR((Table1[[#This Row],[Total Sales]]-Table1[[#This Row],[Operating Profit]])/Table1[[#This Row],[Units Sold]],0)</f>
        <v>25.96</v>
      </c>
      <c r="T9112" s="4" t="str">
        <f>IF(Table1[[#This Row],[Profit per unit]]&gt;$V$8,"Premium","Mass")</f>
        <v>Mass</v>
      </c>
      <c r="U9112" s="4"/>
    </row>
    <row r="9113" spans="2:21" ht="14.25" customHeight="1" x14ac:dyDescent="0.3">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c r="O9113" s="4" t="str">
        <f>TEXT(Table1[[#This Row],[Invoice Date]],"mmm")</f>
        <v>Aug</v>
      </c>
      <c r="P9113" s="4">
        <f>YEAR(Table1[[#This Row],[Invoice Date]])</f>
        <v>2021</v>
      </c>
      <c r="Q9113" s="4">
        <f>IFERROR(Table1[[#This Row],[Total Sales]]/Table1[[#This Row],[Units Sold]],4)</f>
        <v>37</v>
      </c>
      <c r="R9113" s="4">
        <f>IFERROR(Table1[[#This Row],[Operating Profit]]/Table1[[#This Row],[Units Sold]],0)</f>
        <v>16.28</v>
      </c>
      <c r="S9113" s="4">
        <f>IFERROR((Table1[[#This Row],[Total Sales]]-Table1[[#This Row],[Operating Profit]])/Table1[[#This Row],[Units Sold]],0)</f>
        <v>20.72</v>
      </c>
      <c r="T9113" s="4" t="str">
        <f>IF(Table1[[#This Row],[Profit per unit]]&gt;$V$8,"Premium","Mass")</f>
        <v>Mass</v>
      </c>
      <c r="U9113" s="4"/>
    </row>
    <row r="9114" spans="2:21" ht="14.25" customHeight="1" x14ac:dyDescent="0.3">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c r="O9114" s="4" t="str">
        <f>TEXT(Table1[[#This Row],[Invoice Date]],"mmm")</f>
        <v>Aug</v>
      </c>
      <c r="P9114" s="4">
        <f>YEAR(Table1[[#This Row],[Invoice Date]])</f>
        <v>2021</v>
      </c>
      <c r="Q9114" s="4">
        <f>IFERROR(Table1[[#This Row],[Total Sales]]/Table1[[#This Row],[Units Sold]],4)</f>
        <v>32</v>
      </c>
      <c r="R9114" s="4">
        <f>IFERROR(Table1[[#This Row],[Operating Profit]]/Table1[[#This Row],[Units Sold]],0)</f>
        <v>13.440000000000001</v>
      </c>
      <c r="S9114" s="4">
        <f>IFERROR((Table1[[#This Row],[Total Sales]]-Table1[[#This Row],[Operating Profit]])/Table1[[#This Row],[Units Sold]],0)</f>
        <v>18.559999999999999</v>
      </c>
      <c r="T9114" s="4" t="str">
        <f>IF(Table1[[#This Row],[Profit per unit]]&gt;$V$8,"Premium","Mass")</f>
        <v>Mass</v>
      </c>
      <c r="U9114" s="4"/>
    </row>
    <row r="9115" spans="2:21" ht="14.25" customHeight="1" x14ac:dyDescent="0.3">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c r="O9115" s="4" t="str">
        <f>TEXT(Table1[[#This Row],[Invoice Date]],"mmm")</f>
        <v>Aug</v>
      </c>
      <c r="P9115" s="4">
        <f>YEAR(Table1[[#This Row],[Invoice Date]])</f>
        <v>2021</v>
      </c>
      <c r="Q9115" s="4">
        <f>IFERROR(Table1[[#This Row],[Total Sales]]/Table1[[#This Row],[Units Sold]],4)</f>
        <v>35</v>
      </c>
      <c r="R9115" s="4">
        <f>IFERROR(Table1[[#This Row],[Operating Profit]]/Table1[[#This Row],[Units Sold]],0)</f>
        <v>14.7</v>
      </c>
      <c r="S9115" s="4">
        <f>IFERROR((Table1[[#This Row],[Total Sales]]-Table1[[#This Row],[Operating Profit]])/Table1[[#This Row],[Units Sold]],0)</f>
        <v>20.3</v>
      </c>
      <c r="T9115" s="4" t="str">
        <f>IF(Table1[[#This Row],[Profit per unit]]&gt;$V$8,"Premium","Mass")</f>
        <v>Mass</v>
      </c>
      <c r="U9115" s="4"/>
    </row>
    <row r="9116" spans="2:21" ht="14.25" customHeight="1" x14ac:dyDescent="0.3">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c r="O9116" s="4" t="str">
        <f>TEXT(Table1[[#This Row],[Invoice Date]],"mmm")</f>
        <v>Aug</v>
      </c>
      <c r="P9116" s="4">
        <f>YEAR(Table1[[#This Row],[Invoice Date]])</f>
        <v>2021</v>
      </c>
      <c r="Q9116" s="4">
        <f>IFERROR(Table1[[#This Row],[Total Sales]]/Table1[[#This Row],[Units Sold]],4)</f>
        <v>42</v>
      </c>
      <c r="R9116" s="4">
        <f>IFERROR(Table1[[#This Row],[Operating Profit]]/Table1[[#This Row],[Units Sold]],0)</f>
        <v>23.1</v>
      </c>
      <c r="S9116" s="4">
        <f>IFERROR((Table1[[#This Row],[Total Sales]]-Table1[[#This Row],[Operating Profit]])/Table1[[#This Row],[Units Sold]],0)</f>
        <v>18.899999999999999</v>
      </c>
      <c r="T9116" s="4" t="str">
        <f>IF(Table1[[#This Row],[Profit per unit]]&gt;$V$8,"Premium","Mass")</f>
        <v>Mass</v>
      </c>
      <c r="U9116" s="4"/>
    </row>
    <row r="9117" spans="2:21" ht="14.25" customHeight="1" x14ac:dyDescent="0.3">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c r="O9117" s="4" t="str">
        <f>TEXT(Table1[[#This Row],[Invoice Date]],"mmm")</f>
        <v>Sep</v>
      </c>
      <c r="P9117" s="4">
        <f>YEAR(Table1[[#This Row],[Invoice Date]])</f>
        <v>2021</v>
      </c>
      <c r="Q9117" s="4">
        <f>IFERROR(Table1[[#This Row],[Total Sales]]/Table1[[#This Row],[Units Sold]],4)</f>
        <v>40</v>
      </c>
      <c r="R9117" s="4">
        <f>IFERROR(Table1[[#This Row],[Operating Profit]]/Table1[[#This Row],[Units Sold]],0)</f>
        <v>17.599999999999998</v>
      </c>
      <c r="S9117" s="4">
        <f>IFERROR((Table1[[#This Row],[Total Sales]]-Table1[[#This Row],[Operating Profit]])/Table1[[#This Row],[Units Sold]],0)</f>
        <v>22.400000000000002</v>
      </c>
      <c r="T9117" s="4" t="str">
        <f>IF(Table1[[#This Row],[Profit per unit]]&gt;$V$8,"Premium","Mass")</f>
        <v>Mass</v>
      </c>
      <c r="U9117" s="4"/>
    </row>
    <row r="9118" spans="2:21" ht="14.25" customHeight="1" x14ac:dyDescent="0.3">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c r="O9118" s="4" t="str">
        <f>TEXT(Table1[[#This Row],[Invoice Date]],"mmm")</f>
        <v>Sep</v>
      </c>
      <c r="P9118" s="4">
        <f>YEAR(Table1[[#This Row],[Invoice Date]])</f>
        <v>2021</v>
      </c>
      <c r="Q9118" s="4">
        <f>IFERROR(Table1[[#This Row],[Total Sales]]/Table1[[#This Row],[Units Sold]],4)</f>
        <v>33</v>
      </c>
      <c r="R9118" s="4">
        <f>IFERROR(Table1[[#This Row],[Operating Profit]]/Table1[[#This Row],[Units Sold]],0)</f>
        <v>13.53</v>
      </c>
      <c r="S9118" s="4">
        <f>IFERROR((Table1[[#This Row],[Total Sales]]-Table1[[#This Row],[Operating Profit]])/Table1[[#This Row],[Units Sold]],0)</f>
        <v>19.470000000000002</v>
      </c>
      <c r="T9118" s="4" t="str">
        <f>IF(Table1[[#This Row],[Profit per unit]]&gt;$V$8,"Premium","Mass")</f>
        <v>Mass</v>
      </c>
      <c r="U9118" s="4"/>
    </row>
    <row r="9119" spans="2:21" ht="14.25" customHeight="1" x14ac:dyDescent="0.3">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c r="O9119" s="4" t="str">
        <f>TEXT(Table1[[#This Row],[Invoice Date]],"mmm")</f>
        <v>Sep</v>
      </c>
      <c r="P9119" s="4">
        <f>YEAR(Table1[[#This Row],[Invoice Date]])</f>
        <v>2021</v>
      </c>
      <c r="Q9119" s="4">
        <f>IFERROR(Table1[[#This Row],[Total Sales]]/Table1[[#This Row],[Units Sold]],4)</f>
        <v>15</v>
      </c>
      <c r="R9119" s="4">
        <f>IFERROR(Table1[[#This Row],[Operating Profit]]/Table1[[#This Row],[Units Sold]],0)</f>
        <v>7.0500000000000007</v>
      </c>
      <c r="S9119" s="4">
        <f>IFERROR((Table1[[#This Row],[Total Sales]]-Table1[[#This Row],[Operating Profit]])/Table1[[#This Row],[Units Sold]],0)</f>
        <v>7.95</v>
      </c>
      <c r="T9119" s="4" t="str">
        <f>IF(Table1[[#This Row],[Profit per unit]]&gt;$V$8,"Premium","Mass")</f>
        <v>Mass</v>
      </c>
      <c r="U9119" s="4"/>
    </row>
    <row r="9120" spans="2:21" ht="14.25" customHeight="1" x14ac:dyDescent="0.3">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c r="O9120" s="4" t="str">
        <f>TEXT(Table1[[#This Row],[Invoice Date]],"mmm")</f>
        <v>Sep</v>
      </c>
      <c r="P9120" s="4">
        <f>YEAR(Table1[[#This Row],[Invoice Date]])</f>
        <v>2021</v>
      </c>
      <c r="Q9120" s="4">
        <f>IFERROR(Table1[[#This Row],[Total Sales]]/Table1[[#This Row],[Units Sold]],4)</f>
        <v>16</v>
      </c>
      <c r="R9120" s="4">
        <f>IFERROR(Table1[[#This Row],[Operating Profit]]/Table1[[#This Row],[Units Sold]],0)</f>
        <v>7.2</v>
      </c>
      <c r="S9120" s="4">
        <f>IFERROR((Table1[[#This Row],[Total Sales]]-Table1[[#This Row],[Operating Profit]])/Table1[[#This Row],[Units Sold]],0)</f>
        <v>8.8000000000000007</v>
      </c>
      <c r="T9120" s="4" t="str">
        <f>IF(Table1[[#This Row],[Profit per unit]]&gt;$V$8,"Premium","Mass")</f>
        <v>Mass</v>
      </c>
      <c r="U9120" s="4"/>
    </row>
    <row r="9121" spans="2:21" ht="14.25" customHeight="1" x14ac:dyDescent="0.3">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c r="O9121" s="4" t="str">
        <f>TEXT(Table1[[#This Row],[Invoice Date]],"mmm")</f>
        <v>Sep</v>
      </c>
      <c r="P9121" s="4">
        <f>YEAR(Table1[[#This Row],[Invoice Date]])</f>
        <v>2021</v>
      </c>
      <c r="Q9121" s="4">
        <f>IFERROR(Table1[[#This Row],[Total Sales]]/Table1[[#This Row],[Units Sold]],4)</f>
        <v>22</v>
      </c>
      <c r="R9121" s="4">
        <f>IFERROR(Table1[[#This Row],[Operating Profit]]/Table1[[#This Row],[Units Sold]],0)</f>
        <v>8.36</v>
      </c>
      <c r="S9121" s="4">
        <f>IFERROR((Table1[[#This Row],[Total Sales]]-Table1[[#This Row],[Operating Profit]])/Table1[[#This Row],[Units Sold]],0)</f>
        <v>13.64</v>
      </c>
      <c r="T9121" s="4" t="str">
        <f>IF(Table1[[#This Row],[Profit per unit]]&gt;$V$8,"Premium","Mass")</f>
        <v>Mass</v>
      </c>
      <c r="U9121" s="4"/>
    </row>
    <row r="9122" spans="2:21" ht="14.25" customHeight="1" x14ac:dyDescent="0.3">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c r="O9122" s="4" t="str">
        <f>TEXT(Table1[[#This Row],[Invoice Date]],"mmm")</f>
        <v>Sep</v>
      </c>
      <c r="P9122" s="4">
        <f>YEAR(Table1[[#This Row],[Invoice Date]])</f>
        <v>2021</v>
      </c>
      <c r="Q9122" s="4">
        <f>IFERROR(Table1[[#This Row],[Total Sales]]/Table1[[#This Row],[Units Sold]],4)</f>
        <v>26</v>
      </c>
      <c r="R9122" s="4">
        <f>IFERROR(Table1[[#This Row],[Operating Profit]]/Table1[[#This Row],[Units Sold]],0)</f>
        <v>14.560000000000002</v>
      </c>
      <c r="S9122" s="4">
        <f>IFERROR((Table1[[#This Row],[Total Sales]]-Table1[[#This Row],[Operating Profit]])/Table1[[#This Row],[Units Sold]],0)</f>
        <v>11.439999999999998</v>
      </c>
      <c r="T9122" s="4" t="str">
        <f>IF(Table1[[#This Row],[Profit per unit]]&gt;$V$8,"Premium","Mass")</f>
        <v>Mass</v>
      </c>
      <c r="U9122" s="4"/>
    </row>
    <row r="9123" spans="2:21" ht="14.25" customHeight="1" x14ac:dyDescent="0.3">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c r="O9123" s="4" t="str">
        <f>TEXT(Table1[[#This Row],[Invoice Date]],"mmm")</f>
        <v>Oct</v>
      </c>
      <c r="P9123" s="4">
        <f>YEAR(Table1[[#This Row],[Invoice Date]])</f>
        <v>2021</v>
      </c>
      <c r="Q9123" s="4">
        <f>IFERROR(Table1[[#This Row],[Total Sales]]/Table1[[#This Row],[Units Sold]],4)</f>
        <v>24</v>
      </c>
      <c r="R9123" s="4">
        <f>IFERROR(Table1[[#This Row],[Operating Profit]]/Table1[[#This Row],[Units Sold]],0)</f>
        <v>11.040000000000001</v>
      </c>
      <c r="S9123" s="4">
        <f>IFERROR((Table1[[#This Row],[Total Sales]]-Table1[[#This Row],[Operating Profit]])/Table1[[#This Row],[Units Sold]],0)</f>
        <v>12.959999999999999</v>
      </c>
      <c r="T9123" s="4" t="str">
        <f>IF(Table1[[#This Row],[Profit per unit]]&gt;$V$8,"Premium","Mass")</f>
        <v>Mass</v>
      </c>
      <c r="U9123" s="4"/>
    </row>
    <row r="9124" spans="2:21" ht="14.25" customHeight="1" x14ac:dyDescent="0.3">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c r="O9124" s="4" t="str">
        <f>TEXT(Table1[[#This Row],[Invoice Date]],"mmm")</f>
        <v>Oct</v>
      </c>
      <c r="P9124" s="4">
        <f>YEAR(Table1[[#This Row],[Invoice Date]])</f>
        <v>2021</v>
      </c>
      <c r="Q9124" s="4">
        <f>IFERROR(Table1[[#This Row],[Total Sales]]/Table1[[#This Row],[Units Sold]],4)</f>
        <v>17</v>
      </c>
      <c r="R9124" s="4">
        <f>IFERROR(Table1[[#This Row],[Operating Profit]]/Table1[[#This Row],[Units Sold]],0)</f>
        <v>6.2899999999999991</v>
      </c>
      <c r="S9124" s="4">
        <f>IFERROR((Table1[[#This Row],[Total Sales]]-Table1[[#This Row],[Operating Profit]])/Table1[[#This Row],[Units Sold]],0)</f>
        <v>10.71</v>
      </c>
      <c r="T9124" s="4" t="str">
        <f>IF(Table1[[#This Row],[Profit per unit]]&gt;$V$8,"Premium","Mass")</f>
        <v>Mass</v>
      </c>
      <c r="U9124" s="4"/>
    </row>
    <row r="9125" spans="2:21" ht="14.25" customHeight="1" x14ac:dyDescent="0.3">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c r="O9125" s="4" t="str">
        <f>TEXT(Table1[[#This Row],[Invoice Date]],"mmm")</f>
        <v>Oct</v>
      </c>
      <c r="P9125" s="4">
        <f>YEAR(Table1[[#This Row],[Invoice Date]])</f>
        <v>2021</v>
      </c>
      <c r="Q9125" s="4">
        <f>IFERROR(Table1[[#This Row],[Total Sales]]/Table1[[#This Row],[Units Sold]],4)</f>
        <v>19</v>
      </c>
      <c r="R9125" s="4">
        <f>IFERROR(Table1[[#This Row],[Operating Profit]]/Table1[[#This Row],[Units Sold]],0)</f>
        <v>8.9300000000000015</v>
      </c>
      <c r="S9125" s="4">
        <f>IFERROR((Table1[[#This Row],[Total Sales]]-Table1[[#This Row],[Operating Profit]])/Table1[[#This Row],[Units Sold]],0)</f>
        <v>10.069999999999999</v>
      </c>
      <c r="T9125" s="4" t="str">
        <f>IF(Table1[[#This Row],[Profit per unit]]&gt;$V$8,"Premium","Mass")</f>
        <v>Mass</v>
      </c>
      <c r="U9125" s="4"/>
    </row>
    <row r="9126" spans="2:21" ht="14.25" customHeight="1" x14ac:dyDescent="0.3">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c r="O9126" s="4" t="str">
        <f>TEXT(Table1[[#This Row],[Invoice Date]],"mmm")</f>
        <v>Oct</v>
      </c>
      <c r="P9126" s="4">
        <f>YEAR(Table1[[#This Row],[Invoice Date]])</f>
        <v>2021</v>
      </c>
      <c r="Q9126" s="4">
        <f>IFERROR(Table1[[#This Row],[Total Sales]]/Table1[[#This Row],[Units Sold]],4)</f>
        <v>20</v>
      </c>
      <c r="R9126" s="4">
        <f>IFERROR(Table1[[#This Row],[Operating Profit]]/Table1[[#This Row],[Units Sold]],0)</f>
        <v>9</v>
      </c>
      <c r="S9126" s="4">
        <f>IFERROR((Table1[[#This Row],[Total Sales]]-Table1[[#This Row],[Operating Profit]])/Table1[[#This Row],[Units Sold]],0)</f>
        <v>11</v>
      </c>
      <c r="T9126" s="4" t="str">
        <f>IF(Table1[[#This Row],[Profit per unit]]&gt;$V$8,"Premium","Mass")</f>
        <v>Mass</v>
      </c>
      <c r="U9126" s="4"/>
    </row>
    <row r="9127" spans="2:21" ht="14.25" customHeight="1" x14ac:dyDescent="0.3">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c r="O9127" s="4" t="str">
        <f>TEXT(Table1[[#This Row],[Invoice Date]],"mmm")</f>
        <v>Oct</v>
      </c>
      <c r="P9127" s="4">
        <f>YEAR(Table1[[#This Row],[Invoice Date]])</f>
        <v>2021</v>
      </c>
      <c r="Q9127" s="4">
        <f>IFERROR(Table1[[#This Row],[Total Sales]]/Table1[[#This Row],[Units Sold]],4)</f>
        <v>25</v>
      </c>
      <c r="R9127" s="4">
        <f>IFERROR(Table1[[#This Row],[Operating Profit]]/Table1[[#This Row],[Units Sold]],0)</f>
        <v>10.5</v>
      </c>
      <c r="S9127" s="4">
        <f>IFERROR((Table1[[#This Row],[Total Sales]]-Table1[[#This Row],[Operating Profit]])/Table1[[#This Row],[Units Sold]],0)</f>
        <v>14.5</v>
      </c>
      <c r="T9127" s="4" t="str">
        <f>IF(Table1[[#This Row],[Profit per unit]]&gt;$V$8,"Premium","Mass")</f>
        <v>Mass</v>
      </c>
      <c r="U9127" s="4"/>
    </row>
    <row r="9128" spans="2:21" ht="14.25" customHeight="1" x14ac:dyDescent="0.3">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c r="O9128" s="4" t="str">
        <f>TEXT(Table1[[#This Row],[Invoice Date]],"mmm")</f>
        <v>Oct</v>
      </c>
      <c r="P9128" s="4">
        <f>YEAR(Table1[[#This Row],[Invoice Date]])</f>
        <v>2021</v>
      </c>
      <c r="Q9128" s="4">
        <f>IFERROR(Table1[[#This Row],[Total Sales]]/Table1[[#This Row],[Units Sold]],4)</f>
        <v>27</v>
      </c>
      <c r="R9128" s="4">
        <f>IFERROR(Table1[[#This Row],[Operating Profit]]/Table1[[#This Row],[Units Sold]],0)</f>
        <v>14.58</v>
      </c>
      <c r="S9128" s="4">
        <f>IFERROR((Table1[[#This Row],[Total Sales]]-Table1[[#This Row],[Operating Profit]])/Table1[[#This Row],[Units Sold]],0)</f>
        <v>12.42</v>
      </c>
      <c r="T9128" s="4" t="str">
        <f>IF(Table1[[#This Row],[Profit per unit]]&gt;$V$8,"Premium","Mass")</f>
        <v>Mass</v>
      </c>
      <c r="U9128" s="4"/>
    </row>
    <row r="9129" spans="2:21" ht="14.25" customHeight="1" x14ac:dyDescent="0.3">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c r="O9129" s="4" t="str">
        <f>TEXT(Table1[[#This Row],[Invoice Date]],"mmm")</f>
        <v>Nov</v>
      </c>
      <c r="P9129" s="4">
        <f>YEAR(Table1[[#This Row],[Invoice Date]])</f>
        <v>2021</v>
      </c>
      <c r="Q9129" s="4">
        <f>IFERROR(Table1[[#This Row],[Total Sales]]/Table1[[#This Row],[Units Sold]],4)</f>
        <v>22</v>
      </c>
      <c r="R9129" s="4">
        <f>IFERROR(Table1[[#This Row],[Operating Profit]]/Table1[[#This Row],[Units Sold]],0)</f>
        <v>9.68</v>
      </c>
      <c r="S9129" s="4">
        <f>IFERROR((Table1[[#This Row],[Total Sales]]-Table1[[#This Row],[Operating Profit]])/Table1[[#This Row],[Units Sold]],0)</f>
        <v>12.32</v>
      </c>
      <c r="T9129" s="4" t="str">
        <f>IF(Table1[[#This Row],[Profit per unit]]&gt;$V$8,"Premium","Mass")</f>
        <v>Mass</v>
      </c>
      <c r="U9129" s="4"/>
    </row>
    <row r="9130" spans="2:21" ht="14.25" customHeight="1" x14ac:dyDescent="0.3">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c r="O9130" s="4" t="str">
        <f>TEXT(Table1[[#This Row],[Invoice Date]],"mmm")</f>
        <v>Nov</v>
      </c>
      <c r="P9130" s="4">
        <f>YEAR(Table1[[#This Row],[Invoice Date]])</f>
        <v>2021</v>
      </c>
      <c r="Q9130" s="4">
        <f>IFERROR(Table1[[#This Row],[Total Sales]]/Table1[[#This Row],[Units Sold]],4)</f>
        <v>15</v>
      </c>
      <c r="R9130" s="4">
        <f>IFERROR(Table1[[#This Row],[Operating Profit]]/Table1[[#This Row],[Units Sold]],0)</f>
        <v>5.7</v>
      </c>
      <c r="S9130" s="4">
        <f>IFERROR((Table1[[#This Row],[Total Sales]]-Table1[[#This Row],[Operating Profit]])/Table1[[#This Row],[Units Sold]],0)</f>
        <v>9.3000000000000007</v>
      </c>
      <c r="T9130" s="4" t="str">
        <f>IF(Table1[[#This Row],[Profit per unit]]&gt;$V$8,"Premium","Mass")</f>
        <v>Mass</v>
      </c>
      <c r="U9130" s="4"/>
    </row>
    <row r="9131" spans="2:21" ht="14.25" customHeight="1" x14ac:dyDescent="0.3">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c r="O9131" s="4" t="str">
        <f>TEXT(Table1[[#This Row],[Invoice Date]],"mmm")</f>
        <v>Nov</v>
      </c>
      <c r="P9131" s="4">
        <f>YEAR(Table1[[#This Row],[Invoice Date]])</f>
        <v>2021</v>
      </c>
      <c r="Q9131" s="4">
        <f>IFERROR(Table1[[#This Row],[Total Sales]]/Table1[[#This Row],[Units Sold]],4)</f>
        <v>22</v>
      </c>
      <c r="R9131" s="4">
        <f>IFERROR(Table1[[#This Row],[Operating Profit]]/Table1[[#This Row],[Units Sold]],0)</f>
        <v>9.240000000000002</v>
      </c>
      <c r="S9131" s="4">
        <f>IFERROR((Table1[[#This Row],[Total Sales]]-Table1[[#This Row],[Operating Profit]])/Table1[[#This Row],[Units Sold]],0)</f>
        <v>12.759999999999998</v>
      </c>
      <c r="T9131" s="4" t="str">
        <f>IF(Table1[[#This Row],[Profit per unit]]&gt;$V$8,"Premium","Mass")</f>
        <v>Mass</v>
      </c>
      <c r="U9131" s="4"/>
    </row>
    <row r="9132" spans="2:21" ht="14.25" customHeight="1" x14ac:dyDescent="0.3">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c r="O9132" s="4" t="str">
        <f>TEXT(Table1[[#This Row],[Invoice Date]],"mmm")</f>
        <v>Nov</v>
      </c>
      <c r="P9132" s="4">
        <f>YEAR(Table1[[#This Row],[Invoice Date]])</f>
        <v>2021</v>
      </c>
      <c r="Q9132" s="4">
        <f>IFERROR(Table1[[#This Row],[Total Sales]]/Table1[[#This Row],[Units Sold]],4)</f>
        <v>43</v>
      </c>
      <c r="R9132" s="4">
        <f>IFERROR(Table1[[#This Row],[Operating Profit]]/Table1[[#This Row],[Units Sold]],0)</f>
        <v>18.920000000000002</v>
      </c>
      <c r="S9132" s="4">
        <f>IFERROR((Table1[[#This Row],[Total Sales]]-Table1[[#This Row],[Operating Profit]])/Table1[[#This Row],[Units Sold]],0)</f>
        <v>24.08</v>
      </c>
      <c r="T9132" s="4" t="str">
        <f>IF(Table1[[#This Row],[Profit per unit]]&gt;$V$8,"Premium","Mass")</f>
        <v>Mass</v>
      </c>
      <c r="U9132" s="4"/>
    </row>
    <row r="9133" spans="2:21" ht="14.25" customHeight="1" x14ac:dyDescent="0.3">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c r="O9133" s="4" t="str">
        <f>TEXT(Table1[[#This Row],[Invoice Date]],"mmm")</f>
        <v>Nov</v>
      </c>
      <c r="P9133" s="4">
        <f>YEAR(Table1[[#This Row],[Invoice Date]])</f>
        <v>2021</v>
      </c>
      <c r="Q9133" s="4">
        <f>IFERROR(Table1[[#This Row],[Total Sales]]/Table1[[#This Row],[Units Sold]],4)</f>
        <v>59</v>
      </c>
      <c r="R9133" s="4">
        <f>IFERROR(Table1[[#This Row],[Operating Profit]]/Table1[[#This Row],[Units Sold]],0)</f>
        <v>23.599999999999998</v>
      </c>
      <c r="S9133" s="4">
        <f>IFERROR((Table1[[#This Row],[Total Sales]]-Table1[[#This Row],[Operating Profit]])/Table1[[#This Row],[Units Sold]],0)</f>
        <v>35.4</v>
      </c>
      <c r="T9133" s="4" t="str">
        <f>IF(Table1[[#This Row],[Profit per unit]]&gt;$V$8,"Premium","Mass")</f>
        <v>Mass</v>
      </c>
      <c r="U9133" s="4"/>
    </row>
    <row r="9134" spans="2:21" ht="14.25" customHeight="1" x14ac:dyDescent="0.3">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c r="O9134" s="4" t="str">
        <f>TEXT(Table1[[#This Row],[Invoice Date]],"mmm")</f>
        <v>Nov</v>
      </c>
      <c r="P9134" s="4">
        <f>YEAR(Table1[[#This Row],[Invoice Date]])</f>
        <v>2021</v>
      </c>
      <c r="Q9134" s="4">
        <f>IFERROR(Table1[[#This Row],[Total Sales]]/Table1[[#This Row],[Units Sold]],4)</f>
        <v>51</v>
      </c>
      <c r="R9134" s="4">
        <f>IFERROR(Table1[[#This Row],[Operating Profit]]/Table1[[#This Row],[Units Sold]],0)</f>
        <v>29.07</v>
      </c>
      <c r="S9134" s="4">
        <f>IFERROR((Table1[[#This Row],[Total Sales]]-Table1[[#This Row],[Operating Profit]])/Table1[[#This Row],[Units Sold]],0)</f>
        <v>21.93</v>
      </c>
      <c r="T9134" s="4" t="str">
        <f>IF(Table1[[#This Row],[Profit per unit]]&gt;$V$8,"Premium","Mass")</f>
        <v>Mass</v>
      </c>
      <c r="U9134" s="4"/>
    </row>
    <row r="9135" spans="2:21" ht="14.25" customHeight="1" x14ac:dyDescent="0.3">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c r="O9135" s="4" t="str">
        <f>TEXT(Table1[[#This Row],[Invoice Date]],"mmm")</f>
        <v>Dec</v>
      </c>
      <c r="P9135" s="4">
        <f>YEAR(Table1[[#This Row],[Invoice Date]])</f>
        <v>2021</v>
      </c>
      <c r="Q9135" s="4">
        <f>IFERROR(Table1[[#This Row],[Total Sales]]/Table1[[#This Row],[Units Sold]],4)</f>
        <v>48</v>
      </c>
      <c r="R9135" s="4">
        <f>IFERROR(Table1[[#This Row],[Operating Profit]]/Table1[[#This Row],[Units Sold]],0)</f>
        <v>22.560000000000002</v>
      </c>
      <c r="S9135" s="4">
        <f>IFERROR((Table1[[#This Row],[Total Sales]]-Table1[[#This Row],[Operating Profit]])/Table1[[#This Row],[Units Sold]],0)</f>
        <v>25.439999999999998</v>
      </c>
      <c r="T9135" s="4" t="str">
        <f>IF(Table1[[#This Row],[Profit per unit]]&gt;$V$8,"Premium","Mass")</f>
        <v>Mass</v>
      </c>
      <c r="U9135" s="4"/>
    </row>
    <row r="9136" spans="2:21" ht="14.25" customHeight="1" x14ac:dyDescent="0.3">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c r="O9136" s="4" t="str">
        <f>TEXT(Table1[[#This Row],[Invoice Date]],"mmm")</f>
        <v>Dec</v>
      </c>
      <c r="P9136" s="4">
        <f>YEAR(Table1[[#This Row],[Invoice Date]])</f>
        <v>2021</v>
      </c>
      <c r="Q9136" s="4">
        <f>IFERROR(Table1[[#This Row],[Total Sales]]/Table1[[#This Row],[Units Sold]],4)</f>
        <v>44</v>
      </c>
      <c r="R9136" s="4">
        <f>IFERROR(Table1[[#This Row],[Operating Profit]]/Table1[[#This Row],[Units Sold]],0)</f>
        <v>16.279999999999998</v>
      </c>
      <c r="S9136" s="4">
        <f>IFERROR((Table1[[#This Row],[Total Sales]]-Table1[[#This Row],[Operating Profit]])/Table1[[#This Row],[Units Sold]],0)</f>
        <v>27.720000000000002</v>
      </c>
      <c r="T9136" s="4" t="str">
        <f>IF(Table1[[#This Row],[Profit per unit]]&gt;$V$8,"Premium","Mass")</f>
        <v>Mass</v>
      </c>
      <c r="U9136" s="4"/>
    </row>
    <row r="9137" spans="2:21" ht="14.25" customHeight="1" x14ac:dyDescent="0.3">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c r="O9137" s="4" t="str">
        <f>TEXT(Table1[[#This Row],[Invoice Date]],"mmm")</f>
        <v>Dec</v>
      </c>
      <c r="P9137" s="4">
        <f>YEAR(Table1[[#This Row],[Invoice Date]])</f>
        <v>2021</v>
      </c>
      <c r="Q9137" s="4">
        <f>IFERROR(Table1[[#This Row],[Total Sales]]/Table1[[#This Row],[Units Sold]],4)</f>
        <v>43</v>
      </c>
      <c r="R9137" s="4">
        <f>IFERROR(Table1[[#This Row],[Operating Profit]]/Table1[[#This Row],[Units Sold]],0)</f>
        <v>19.350000000000001</v>
      </c>
      <c r="S9137" s="4">
        <f>IFERROR((Table1[[#This Row],[Total Sales]]-Table1[[#This Row],[Operating Profit]])/Table1[[#This Row],[Units Sold]],0)</f>
        <v>23.65</v>
      </c>
      <c r="T9137" s="4" t="str">
        <f>IF(Table1[[#This Row],[Profit per unit]]&gt;$V$8,"Premium","Mass")</f>
        <v>Mass</v>
      </c>
      <c r="U9137" s="4"/>
    </row>
    <row r="9138" spans="2:21" ht="14.25" customHeight="1" x14ac:dyDescent="0.3">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c r="O9138" s="4" t="str">
        <f>TEXT(Table1[[#This Row],[Invoice Date]],"mmm")</f>
        <v>Dec</v>
      </c>
      <c r="P9138" s="4">
        <f>YEAR(Table1[[#This Row],[Invoice Date]])</f>
        <v>2021</v>
      </c>
      <c r="Q9138" s="4">
        <f>IFERROR(Table1[[#This Row],[Total Sales]]/Table1[[#This Row],[Units Sold]],4)</f>
        <v>41</v>
      </c>
      <c r="R9138" s="4">
        <f>IFERROR(Table1[[#This Row],[Operating Profit]]/Table1[[#This Row],[Units Sold]],0)</f>
        <v>19.27</v>
      </c>
      <c r="S9138" s="4">
        <f>IFERROR((Table1[[#This Row],[Total Sales]]-Table1[[#This Row],[Operating Profit]])/Table1[[#This Row],[Units Sold]],0)</f>
        <v>21.73</v>
      </c>
      <c r="T9138" s="4" t="str">
        <f>IF(Table1[[#This Row],[Profit per unit]]&gt;$V$8,"Premium","Mass")</f>
        <v>Mass</v>
      </c>
      <c r="U9138" s="4"/>
    </row>
    <row r="9139" spans="2:21" ht="14.25" customHeight="1" x14ac:dyDescent="0.3">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c r="O9139" s="4" t="str">
        <f>TEXT(Table1[[#This Row],[Invoice Date]],"mmm")</f>
        <v>Dec</v>
      </c>
      <c r="P9139" s="4">
        <f>YEAR(Table1[[#This Row],[Invoice Date]])</f>
        <v>2021</v>
      </c>
      <c r="Q9139" s="4">
        <f>IFERROR(Table1[[#This Row],[Total Sales]]/Table1[[#This Row],[Units Sold]],4)</f>
        <v>54</v>
      </c>
      <c r="R9139" s="4">
        <f>IFERROR(Table1[[#This Row],[Operating Profit]]/Table1[[#This Row],[Units Sold]],0)</f>
        <v>20.52</v>
      </c>
      <c r="S9139" s="4">
        <f>IFERROR((Table1[[#This Row],[Total Sales]]-Table1[[#This Row],[Operating Profit]])/Table1[[#This Row],[Units Sold]],0)</f>
        <v>33.480000000000004</v>
      </c>
      <c r="T9139" s="4" t="str">
        <f>IF(Table1[[#This Row],[Profit per unit]]&gt;$V$8,"Premium","Mass")</f>
        <v>Mass</v>
      </c>
      <c r="U9139" s="4"/>
    </row>
    <row r="9140" spans="2:21" ht="14.25" customHeight="1" x14ac:dyDescent="0.3">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c r="O9140" s="4" t="str">
        <f>TEXT(Table1[[#This Row],[Invoice Date]],"mmm")</f>
        <v>Dec</v>
      </c>
      <c r="P9140" s="4">
        <f>YEAR(Table1[[#This Row],[Invoice Date]])</f>
        <v>2021</v>
      </c>
      <c r="Q9140" s="4">
        <f>IFERROR(Table1[[#This Row],[Total Sales]]/Table1[[#This Row],[Units Sold]],4)</f>
        <v>53</v>
      </c>
      <c r="R9140" s="4">
        <f>IFERROR(Table1[[#This Row],[Operating Profit]]/Table1[[#This Row],[Units Sold]],0)</f>
        <v>29.150000000000006</v>
      </c>
      <c r="S9140" s="4">
        <f>IFERROR((Table1[[#This Row],[Total Sales]]-Table1[[#This Row],[Operating Profit]])/Table1[[#This Row],[Units Sold]],0)</f>
        <v>23.849999999999994</v>
      </c>
      <c r="T9140" s="4" t="str">
        <f>IF(Table1[[#This Row],[Profit per unit]]&gt;$V$8,"Premium","Mass")</f>
        <v>Mass</v>
      </c>
      <c r="U9140" s="4"/>
    </row>
    <row r="9141" spans="2:21" ht="14.25" customHeight="1" x14ac:dyDescent="0.3">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c r="O9141" s="4" t="str">
        <f>TEXT(Table1[[#This Row],[Invoice Date]],"mmm")</f>
        <v>Jan</v>
      </c>
      <c r="P9141" s="4">
        <f>YEAR(Table1[[#This Row],[Invoice Date]])</f>
        <v>2021</v>
      </c>
      <c r="Q9141" s="4">
        <f>IFERROR(Table1[[#This Row],[Total Sales]]/Table1[[#This Row],[Units Sold]],4)</f>
        <v>17</v>
      </c>
      <c r="R9141" s="4">
        <f>IFERROR(Table1[[#This Row],[Operating Profit]]/Table1[[#This Row],[Units Sold]],0)</f>
        <v>7.48</v>
      </c>
      <c r="S9141" s="4">
        <f>IFERROR((Table1[[#This Row],[Total Sales]]-Table1[[#This Row],[Operating Profit]])/Table1[[#This Row],[Units Sold]],0)</f>
        <v>9.52</v>
      </c>
      <c r="T9141" s="4" t="str">
        <f>IF(Table1[[#This Row],[Profit per unit]]&gt;$V$8,"Premium","Mass")</f>
        <v>Mass</v>
      </c>
      <c r="U9141" s="4"/>
    </row>
    <row r="9142" spans="2:21" ht="14.25" customHeight="1" x14ac:dyDescent="0.3">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c r="O9142" s="4" t="str">
        <f>TEXT(Table1[[#This Row],[Invoice Date]],"mmm")</f>
        <v>Jan</v>
      </c>
      <c r="P9142" s="4">
        <f>YEAR(Table1[[#This Row],[Invoice Date]])</f>
        <v>2021</v>
      </c>
      <c r="Q9142" s="4">
        <f>IFERROR(Table1[[#This Row],[Total Sales]]/Table1[[#This Row],[Units Sold]],4)</f>
        <v>18</v>
      </c>
      <c r="R9142" s="4">
        <f>IFERROR(Table1[[#This Row],[Operating Profit]]/Table1[[#This Row],[Units Sold]],0)</f>
        <v>7.1999999999999993</v>
      </c>
      <c r="S9142" s="4">
        <f>IFERROR((Table1[[#This Row],[Total Sales]]-Table1[[#This Row],[Operating Profit]])/Table1[[#This Row],[Units Sold]],0)</f>
        <v>10.8</v>
      </c>
      <c r="T9142" s="4" t="str">
        <f>IF(Table1[[#This Row],[Profit per unit]]&gt;$V$8,"Premium","Mass")</f>
        <v>Mass</v>
      </c>
      <c r="U9142" s="4"/>
    </row>
    <row r="9143" spans="2:21" ht="14.25" customHeight="1" x14ac:dyDescent="0.3">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c r="O9143" s="4" t="str">
        <f>TEXT(Table1[[#This Row],[Invoice Date]],"mmm")</f>
        <v>Jan</v>
      </c>
      <c r="P9143" s="4">
        <f>YEAR(Table1[[#This Row],[Invoice Date]])</f>
        <v>2021</v>
      </c>
      <c r="Q9143" s="4">
        <f>IFERROR(Table1[[#This Row],[Total Sales]]/Table1[[#This Row],[Units Sold]],4)</f>
        <v>11</v>
      </c>
      <c r="R9143" s="4">
        <f>IFERROR(Table1[[#This Row],[Operating Profit]]/Table1[[#This Row],[Units Sold]],0)</f>
        <v>4.84</v>
      </c>
      <c r="S9143" s="4">
        <f>IFERROR((Table1[[#This Row],[Total Sales]]-Table1[[#This Row],[Operating Profit]])/Table1[[#This Row],[Units Sold]],0)</f>
        <v>6.16</v>
      </c>
      <c r="T9143" s="4" t="str">
        <f>IF(Table1[[#This Row],[Profit per unit]]&gt;$V$8,"Premium","Mass")</f>
        <v>Mass</v>
      </c>
      <c r="U9143" s="4"/>
    </row>
    <row r="9144" spans="2:21" ht="14.25" customHeight="1" x14ac:dyDescent="0.3">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c r="O9144" s="4" t="str">
        <f>TEXT(Table1[[#This Row],[Invoice Date]],"mmm")</f>
        <v>Jan</v>
      </c>
      <c r="P9144" s="4">
        <f>YEAR(Table1[[#This Row],[Invoice Date]])</f>
        <v>2021</v>
      </c>
      <c r="Q9144" s="4">
        <f>IFERROR(Table1[[#This Row],[Total Sales]]/Table1[[#This Row],[Units Sold]],4)</f>
        <v>13</v>
      </c>
      <c r="R9144" s="4">
        <f>IFERROR(Table1[[#This Row],[Operating Profit]]/Table1[[#This Row],[Units Sold]],0)</f>
        <v>6.11</v>
      </c>
      <c r="S9144" s="4">
        <f>IFERROR((Table1[[#This Row],[Total Sales]]-Table1[[#This Row],[Operating Profit]])/Table1[[#This Row],[Units Sold]],0)</f>
        <v>6.89</v>
      </c>
      <c r="T9144" s="4" t="str">
        <f>IF(Table1[[#This Row],[Profit per unit]]&gt;$V$8,"Premium","Mass")</f>
        <v>Mass</v>
      </c>
      <c r="U9144" s="4"/>
    </row>
    <row r="9145" spans="2:21" ht="14.25" customHeight="1" x14ac:dyDescent="0.3">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c r="O9145" s="4" t="str">
        <f>TEXT(Table1[[#This Row],[Invoice Date]],"mmm")</f>
        <v>Jan</v>
      </c>
      <c r="P9145" s="4">
        <f>YEAR(Table1[[#This Row],[Invoice Date]])</f>
        <v>2021</v>
      </c>
      <c r="Q9145" s="4">
        <f>IFERROR(Table1[[#This Row],[Total Sales]]/Table1[[#This Row],[Units Sold]],4)</f>
        <v>26</v>
      </c>
      <c r="R9145" s="4">
        <f>IFERROR(Table1[[#This Row],[Operating Profit]]/Table1[[#This Row],[Units Sold]],0)</f>
        <v>9.8800000000000008</v>
      </c>
      <c r="S9145" s="4">
        <f>IFERROR((Table1[[#This Row],[Total Sales]]-Table1[[#This Row],[Operating Profit]])/Table1[[#This Row],[Units Sold]],0)</f>
        <v>16.12</v>
      </c>
      <c r="T9145" s="4" t="str">
        <f>IF(Table1[[#This Row],[Profit per unit]]&gt;$V$8,"Premium","Mass")</f>
        <v>Mass</v>
      </c>
      <c r="U9145" s="4"/>
    </row>
    <row r="9146" spans="2:21" ht="14.25" customHeight="1" x14ac:dyDescent="0.3">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c r="O9146" s="4" t="str">
        <f>TEXT(Table1[[#This Row],[Invoice Date]],"mmm")</f>
        <v>Jan</v>
      </c>
      <c r="P9146" s="4">
        <f>YEAR(Table1[[#This Row],[Invoice Date]])</f>
        <v>2021</v>
      </c>
      <c r="Q9146" s="4">
        <f>IFERROR(Table1[[#This Row],[Total Sales]]/Table1[[#This Row],[Units Sold]],4)</f>
        <v>18</v>
      </c>
      <c r="R9146" s="4">
        <f>IFERROR(Table1[[#This Row],[Operating Profit]]/Table1[[#This Row],[Units Sold]],0)</f>
        <v>7.74</v>
      </c>
      <c r="S9146" s="4">
        <f>IFERROR((Table1[[#This Row],[Total Sales]]-Table1[[#This Row],[Operating Profit]])/Table1[[#This Row],[Units Sold]],0)</f>
        <v>10.26</v>
      </c>
      <c r="T9146" s="4" t="str">
        <f>IF(Table1[[#This Row],[Profit per unit]]&gt;$V$8,"Premium","Mass")</f>
        <v>Mass</v>
      </c>
      <c r="U9146" s="4"/>
    </row>
    <row r="9147" spans="2:21" ht="14.25" customHeight="1" x14ac:dyDescent="0.3">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c r="O9147" s="4" t="str">
        <f>TEXT(Table1[[#This Row],[Invoice Date]],"mmm")</f>
        <v>Feb</v>
      </c>
      <c r="P9147" s="4">
        <f>YEAR(Table1[[#This Row],[Invoice Date]])</f>
        <v>2021</v>
      </c>
      <c r="Q9147" s="4">
        <f>IFERROR(Table1[[#This Row],[Total Sales]]/Table1[[#This Row],[Units Sold]],4)</f>
        <v>17</v>
      </c>
      <c r="R9147" s="4">
        <f>IFERROR(Table1[[#This Row],[Operating Profit]]/Table1[[#This Row],[Units Sold]],0)</f>
        <v>7.65</v>
      </c>
      <c r="S9147" s="4">
        <f>IFERROR((Table1[[#This Row],[Total Sales]]-Table1[[#This Row],[Operating Profit]])/Table1[[#This Row],[Units Sold]],0)</f>
        <v>9.35</v>
      </c>
      <c r="T9147" s="4" t="str">
        <f>IF(Table1[[#This Row],[Profit per unit]]&gt;$V$8,"Premium","Mass")</f>
        <v>Mass</v>
      </c>
      <c r="U9147" s="4"/>
    </row>
    <row r="9148" spans="2:21" ht="14.25" customHeight="1" x14ac:dyDescent="0.3">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c r="O9148" s="4" t="str">
        <f>TEXT(Table1[[#This Row],[Invoice Date]],"mmm")</f>
        <v>Feb</v>
      </c>
      <c r="P9148" s="4">
        <f>YEAR(Table1[[#This Row],[Invoice Date]])</f>
        <v>2021</v>
      </c>
      <c r="Q9148" s="4">
        <f>IFERROR(Table1[[#This Row],[Total Sales]]/Table1[[#This Row],[Units Sold]],4)</f>
        <v>17</v>
      </c>
      <c r="R9148" s="4">
        <f>IFERROR(Table1[[#This Row],[Operating Profit]]/Table1[[#This Row],[Units Sold]],0)</f>
        <v>6.63</v>
      </c>
      <c r="S9148" s="4">
        <f>IFERROR((Table1[[#This Row],[Total Sales]]-Table1[[#This Row],[Operating Profit]])/Table1[[#This Row],[Units Sold]],0)</f>
        <v>10.370000000000001</v>
      </c>
      <c r="T9148" s="4" t="str">
        <f>IF(Table1[[#This Row],[Profit per unit]]&gt;$V$8,"Premium","Mass")</f>
        <v>Mass</v>
      </c>
      <c r="U9148" s="4"/>
    </row>
    <row r="9149" spans="2:21" ht="14.25" customHeight="1" x14ac:dyDescent="0.3">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c r="O9149" s="4" t="str">
        <f>TEXT(Table1[[#This Row],[Invoice Date]],"mmm")</f>
        <v>Feb</v>
      </c>
      <c r="P9149" s="4">
        <f>YEAR(Table1[[#This Row],[Invoice Date]])</f>
        <v>2021</v>
      </c>
      <c r="Q9149" s="4">
        <f>IFERROR(Table1[[#This Row],[Total Sales]]/Table1[[#This Row],[Units Sold]],4)</f>
        <v>11</v>
      </c>
      <c r="R9149" s="4">
        <f>IFERROR(Table1[[#This Row],[Operating Profit]]/Table1[[#This Row],[Units Sold]],0)</f>
        <v>4.62</v>
      </c>
      <c r="S9149" s="4">
        <f>IFERROR((Table1[[#This Row],[Total Sales]]-Table1[[#This Row],[Operating Profit]])/Table1[[#This Row],[Units Sold]],0)</f>
        <v>6.38</v>
      </c>
      <c r="T9149" s="4" t="str">
        <f>IF(Table1[[#This Row],[Profit per unit]]&gt;$V$8,"Premium","Mass")</f>
        <v>Mass</v>
      </c>
      <c r="U9149" s="4"/>
    </row>
    <row r="9150" spans="2:21" ht="14.25" customHeight="1" x14ac:dyDescent="0.3">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c r="O9150" s="4" t="str">
        <f>TEXT(Table1[[#This Row],[Invoice Date]],"mmm")</f>
        <v>Feb</v>
      </c>
      <c r="P9150" s="4">
        <f>YEAR(Table1[[#This Row],[Invoice Date]])</f>
        <v>2021</v>
      </c>
      <c r="Q9150" s="4">
        <f>IFERROR(Table1[[#This Row],[Total Sales]]/Table1[[#This Row],[Units Sold]],4)</f>
        <v>15</v>
      </c>
      <c r="R9150" s="4">
        <f>IFERROR(Table1[[#This Row],[Operating Profit]]/Table1[[#This Row],[Units Sold]],0)</f>
        <v>7.05</v>
      </c>
      <c r="S9150" s="4">
        <f>IFERROR((Table1[[#This Row],[Total Sales]]-Table1[[#This Row],[Operating Profit]])/Table1[[#This Row],[Units Sold]],0)</f>
        <v>7.95</v>
      </c>
      <c r="T9150" s="4" t="str">
        <f>IF(Table1[[#This Row],[Profit per unit]]&gt;$V$8,"Premium","Mass")</f>
        <v>Mass</v>
      </c>
      <c r="U9150" s="4"/>
    </row>
    <row r="9151" spans="2:21" ht="14.25" customHeight="1" x14ac:dyDescent="0.3">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c r="O9151" s="4" t="str">
        <f>TEXT(Table1[[#This Row],[Invoice Date]],"mmm")</f>
        <v>Feb</v>
      </c>
      <c r="P9151" s="4">
        <f>YEAR(Table1[[#This Row],[Invoice Date]])</f>
        <v>2021</v>
      </c>
      <c r="Q9151" s="4">
        <f>IFERROR(Table1[[#This Row],[Total Sales]]/Table1[[#This Row],[Units Sold]],4)</f>
        <v>23</v>
      </c>
      <c r="R9151" s="4">
        <f>IFERROR(Table1[[#This Row],[Operating Profit]]/Table1[[#This Row],[Units Sold]],0)</f>
        <v>8.51</v>
      </c>
      <c r="S9151" s="4">
        <f>IFERROR((Table1[[#This Row],[Total Sales]]-Table1[[#This Row],[Operating Profit]])/Table1[[#This Row],[Units Sold]],0)</f>
        <v>14.489999999999998</v>
      </c>
      <c r="T9151" s="4" t="str">
        <f>IF(Table1[[#This Row],[Profit per unit]]&gt;$V$8,"Premium","Mass")</f>
        <v>Mass</v>
      </c>
      <c r="U9151" s="4"/>
    </row>
    <row r="9152" spans="2:21" ht="14.25" customHeight="1" x14ac:dyDescent="0.3">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c r="O9152" s="4" t="str">
        <f>TEXT(Table1[[#This Row],[Invoice Date]],"mmm")</f>
        <v>Feb</v>
      </c>
      <c r="P9152" s="4">
        <f>YEAR(Table1[[#This Row],[Invoice Date]])</f>
        <v>2021</v>
      </c>
      <c r="Q9152" s="4">
        <f>IFERROR(Table1[[#This Row],[Total Sales]]/Table1[[#This Row],[Units Sold]],4)</f>
        <v>16</v>
      </c>
      <c r="R9152" s="4">
        <f>IFERROR(Table1[[#This Row],[Operating Profit]]/Table1[[#This Row],[Units Sold]],0)</f>
        <v>6.7200000000000006</v>
      </c>
      <c r="S9152" s="4">
        <f>IFERROR((Table1[[#This Row],[Total Sales]]-Table1[[#This Row],[Operating Profit]])/Table1[[#This Row],[Units Sold]],0)</f>
        <v>9.2799999999999994</v>
      </c>
      <c r="T9152" s="4" t="str">
        <f>IF(Table1[[#This Row],[Profit per unit]]&gt;$V$8,"Premium","Mass")</f>
        <v>Mass</v>
      </c>
      <c r="U9152" s="4"/>
    </row>
    <row r="9153" spans="2:21" ht="14.25" customHeight="1" x14ac:dyDescent="0.3">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c r="O9153" s="4" t="str">
        <f>TEXT(Table1[[#This Row],[Invoice Date]],"mmm")</f>
        <v>Mar</v>
      </c>
      <c r="P9153" s="4">
        <f>YEAR(Table1[[#This Row],[Invoice Date]])</f>
        <v>2021</v>
      </c>
      <c r="Q9153" s="4">
        <f>IFERROR(Table1[[#This Row],[Total Sales]]/Table1[[#This Row],[Units Sold]],4)</f>
        <v>15</v>
      </c>
      <c r="R9153" s="4">
        <f>IFERROR(Table1[[#This Row],[Operating Profit]]/Table1[[#This Row],[Units Sold]],0)</f>
        <v>7.0500000000000007</v>
      </c>
      <c r="S9153" s="4">
        <f>IFERROR((Table1[[#This Row],[Total Sales]]-Table1[[#This Row],[Operating Profit]])/Table1[[#This Row],[Units Sold]],0)</f>
        <v>7.9499999999999993</v>
      </c>
      <c r="T9153" s="4" t="str">
        <f>IF(Table1[[#This Row],[Profit per unit]]&gt;$V$8,"Premium","Mass")</f>
        <v>Mass</v>
      </c>
      <c r="U9153" s="4"/>
    </row>
    <row r="9154" spans="2:21" ht="14.25" customHeight="1" x14ac:dyDescent="0.3">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c r="O9154" s="4" t="str">
        <f>TEXT(Table1[[#This Row],[Invoice Date]],"mmm")</f>
        <v>Mar</v>
      </c>
      <c r="P9154" s="4">
        <f>YEAR(Table1[[#This Row],[Invoice Date]])</f>
        <v>2021</v>
      </c>
      <c r="Q9154" s="4">
        <f>IFERROR(Table1[[#This Row],[Total Sales]]/Table1[[#This Row],[Units Sold]],4)</f>
        <v>14</v>
      </c>
      <c r="R9154" s="4">
        <f>IFERROR(Table1[[#This Row],[Operating Profit]]/Table1[[#This Row],[Units Sold]],0)</f>
        <v>5.18</v>
      </c>
      <c r="S9154" s="4">
        <f>IFERROR((Table1[[#This Row],[Total Sales]]-Table1[[#This Row],[Operating Profit]])/Table1[[#This Row],[Units Sold]],0)</f>
        <v>8.82</v>
      </c>
      <c r="T9154" s="4" t="str">
        <f>IF(Table1[[#This Row],[Profit per unit]]&gt;$V$8,"Premium","Mass")</f>
        <v>Mass</v>
      </c>
      <c r="U9154" s="4"/>
    </row>
    <row r="9155" spans="2:21" ht="14.25" customHeight="1" x14ac:dyDescent="0.3">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c r="O9155" s="4" t="str">
        <f>TEXT(Table1[[#This Row],[Invoice Date]],"mmm")</f>
        <v>Mar</v>
      </c>
      <c r="P9155" s="4">
        <f>YEAR(Table1[[#This Row],[Invoice Date]])</f>
        <v>2021</v>
      </c>
      <c r="Q9155" s="4">
        <f>IFERROR(Table1[[#This Row],[Total Sales]]/Table1[[#This Row],[Units Sold]],4)</f>
        <v>8</v>
      </c>
      <c r="R9155" s="4">
        <f>IFERROR(Table1[[#This Row],[Operating Profit]]/Table1[[#This Row],[Units Sold]],0)</f>
        <v>3.6</v>
      </c>
      <c r="S9155" s="4">
        <f>IFERROR((Table1[[#This Row],[Total Sales]]-Table1[[#This Row],[Operating Profit]])/Table1[[#This Row],[Units Sold]],0)</f>
        <v>4.4000000000000004</v>
      </c>
      <c r="T9155" s="4" t="str">
        <f>IF(Table1[[#This Row],[Profit per unit]]&gt;$V$8,"Premium","Mass")</f>
        <v>Mass</v>
      </c>
      <c r="U9155" s="4"/>
    </row>
    <row r="9156" spans="2:21" ht="14.25" customHeight="1" x14ac:dyDescent="0.3">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c r="O9156" s="4" t="str">
        <f>TEXT(Table1[[#This Row],[Invoice Date]],"mmm")</f>
        <v>Mar</v>
      </c>
      <c r="P9156" s="4">
        <f>YEAR(Table1[[#This Row],[Invoice Date]])</f>
        <v>2021</v>
      </c>
      <c r="Q9156" s="4">
        <f>IFERROR(Table1[[#This Row],[Total Sales]]/Table1[[#This Row],[Units Sold]],4)</f>
        <v>15</v>
      </c>
      <c r="R9156" s="4">
        <f>IFERROR(Table1[[#This Row],[Operating Profit]]/Table1[[#This Row],[Units Sold]],0)</f>
        <v>7.0500000000000007</v>
      </c>
      <c r="S9156" s="4">
        <f>IFERROR((Table1[[#This Row],[Total Sales]]-Table1[[#This Row],[Operating Profit]])/Table1[[#This Row],[Units Sold]],0)</f>
        <v>7.95</v>
      </c>
      <c r="T9156" s="4" t="str">
        <f>IF(Table1[[#This Row],[Profit per unit]]&gt;$V$8,"Premium","Mass")</f>
        <v>Mass</v>
      </c>
      <c r="U9156" s="4"/>
    </row>
    <row r="9157" spans="2:21" ht="14.25" customHeight="1" x14ac:dyDescent="0.3">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c r="O9157" s="4" t="str">
        <f>TEXT(Table1[[#This Row],[Invoice Date]],"mmm")</f>
        <v>Mar</v>
      </c>
      <c r="P9157" s="4">
        <f>YEAR(Table1[[#This Row],[Invoice Date]])</f>
        <v>2021</v>
      </c>
      <c r="Q9157" s="4">
        <f>IFERROR(Table1[[#This Row],[Total Sales]]/Table1[[#This Row],[Units Sold]],4)</f>
        <v>24</v>
      </c>
      <c r="R9157" s="4">
        <f>IFERROR(Table1[[#This Row],[Operating Profit]]/Table1[[#This Row],[Units Sold]],0)</f>
        <v>9.6</v>
      </c>
      <c r="S9157" s="4">
        <f>IFERROR((Table1[[#This Row],[Total Sales]]-Table1[[#This Row],[Operating Profit]])/Table1[[#This Row],[Units Sold]],0)</f>
        <v>14.4</v>
      </c>
      <c r="T9157" s="4" t="str">
        <f>IF(Table1[[#This Row],[Profit per unit]]&gt;$V$8,"Premium","Mass")</f>
        <v>Mass</v>
      </c>
      <c r="U9157" s="4"/>
    </row>
    <row r="9158" spans="2:21" ht="14.25" customHeight="1" x14ac:dyDescent="0.3">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c r="O9158" s="4" t="str">
        <f>TEXT(Table1[[#This Row],[Invoice Date]],"mmm")</f>
        <v>Mar</v>
      </c>
      <c r="P9158" s="4">
        <f>YEAR(Table1[[#This Row],[Invoice Date]])</f>
        <v>2021</v>
      </c>
      <c r="Q9158" s="4">
        <f>IFERROR(Table1[[#This Row],[Total Sales]]/Table1[[#This Row],[Units Sold]],4)</f>
        <v>20</v>
      </c>
      <c r="R9158" s="4">
        <f>IFERROR(Table1[[#This Row],[Operating Profit]]/Table1[[#This Row],[Units Sold]],0)</f>
        <v>9.2000000000000011</v>
      </c>
      <c r="S9158" s="4">
        <f>IFERROR((Table1[[#This Row],[Total Sales]]-Table1[[#This Row],[Operating Profit]])/Table1[[#This Row],[Units Sold]],0)</f>
        <v>10.799999999999999</v>
      </c>
      <c r="T9158" s="4" t="str">
        <f>IF(Table1[[#This Row],[Profit per unit]]&gt;$V$8,"Premium","Mass")</f>
        <v>Mass</v>
      </c>
      <c r="U9158" s="4"/>
    </row>
    <row r="9159" spans="2:21" ht="14.25" customHeight="1" x14ac:dyDescent="0.3">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c r="O9159" s="4" t="str">
        <f>TEXT(Table1[[#This Row],[Invoice Date]],"mmm")</f>
        <v>Apr</v>
      </c>
      <c r="P9159" s="4">
        <f>YEAR(Table1[[#This Row],[Invoice Date]])</f>
        <v>2021</v>
      </c>
      <c r="Q9159" s="4">
        <f>IFERROR(Table1[[#This Row],[Total Sales]]/Table1[[#This Row],[Units Sold]],4)</f>
        <v>19</v>
      </c>
      <c r="R9159" s="4">
        <f>IFERROR(Table1[[#This Row],[Operating Profit]]/Table1[[#This Row],[Units Sold]],0)</f>
        <v>8.5500000000000007</v>
      </c>
      <c r="S9159" s="4">
        <f>IFERROR((Table1[[#This Row],[Total Sales]]-Table1[[#This Row],[Operating Profit]])/Table1[[#This Row],[Units Sold]],0)</f>
        <v>10.450000000000001</v>
      </c>
      <c r="T9159" s="4" t="str">
        <f>IF(Table1[[#This Row],[Profit per unit]]&gt;$V$8,"Premium","Mass")</f>
        <v>Mass</v>
      </c>
      <c r="U9159" s="4"/>
    </row>
    <row r="9160" spans="2:21" ht="14.25" customHeight="1" x14ac:dyDescent="0.3">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c r="O9160" s="4" t="str">
        <f>TEXT(Table1[[#This Row],[Invoice Date]],"mmm")</f>
        <v>Apr</v>
      </c>
      <c r="P9160" s="4">
        <f>YEAR(Table1[[#This Row],[Invoice Date]])</f>
        <v>2021</v>
      </c>
      <c r="Q9160" s="4">
        <f>IFERROR(Table1[[#This Row],[Total Sales]]/Table1[[#This Row],[Units Sold]],4)</f>
        <v>20</v>
      </c>
      <c r="R9160" s="4">
        <f>IFERROR(Table1[[#This Row],[Operating Profit]]/Table1[[#This Row],[Units Sold]],0)</f>
        <v>7.9999999999999991</v>
      </c>
      <c r="S9160" s="4">
        <f>IFERROR((Table1[[#This Row],[Total Sales]]-Table1[[#This Row],[Operating Profit]])/Table1[[#This Row],[Units Sold]],0)</f>
        <v>12</v>
      </c>
      <c r="T9160" s="4" t="str">
        <f>IF(Table1[[#This Row],[Profit per unit]]&gt;$V$8,"Premium","Mass")</f>
        <v>Mass</v>
      </c>
      <c r="U9160" s="4"/>
    </row>
    <row r="9161" spans="2:21" ht="14.25" customHeight="1" x14ac:dyDescent="0.3">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c r="O9161" s="4" t="str">
        <f>TEXT(Table1[[#This Row],[Invoice Date]],"mmm")</f>
        <v>Apr</v>
      </c>
      <c r="P9161" s="4">
        <f>YEAR(Table1[[#This Row],[Invoice Date]])</f>
        <v>2021</v>
      </c>
      <c r="Q9161" s="4">
        <f>IFERROR(Table1[[#This Row],[Total Sales]]/Table1[[#This Row],[Units Sold]],4)</f>
        <v>11</v>
      </c>
      <c r="R9161" s="4">
        <f>IFERROR(Table1[[#This Row],[Operating Profit]]/Table1[[#This Row],[Units Sold]],0)</f>
        <v>5.1700000000000008</v>
      </c>
      <c r="S9161" s="4">
        <f>IFERROR((Table1[[#This Row],[Total Sales]]-Table1[[#This Row],[Operating Profit]])/Table1[[#This Row],[Units Sold]],0)</f>
        <v>5.8299999999999992</v>
      </c>
      <c r="T9161" s="4" t="str">
        <f>IF(Table1[[#This Row],[Profit per unit]]&gt;$V$8,"Premium","Mass")</f>
        <v>Mass</v>
      </c>
      <c r="U9161" s="4"/>
    </row>
    <row r="9162" spans="2:21" ht="14.25" customHeight="1" x14ac:dyDescent="0.3">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c r="O9162" s="4" t="str">
        <f>TEXT(Table1[[#This Row],[Invoice Date]],"mmm")</f>
        <v>Apr</v>
      </c>
      <c r="P9162" s="4">
        <f>YEAR(Table1[[#This Row],[Invoice Date]])</f>
        <v>2021</v>
      </c>
      <c r="Q9162" s="4">
        <f>IFERROR(Table1[[#This Row],[Total Sales]]/Table1[[#This Row],[Units Sold]],4)</f>
        <v>13</v>
      </c>
      <c r="R9162" s="4">
        <f>IFERROR(Table1[[#This Row],[Operating Profit]]/Table1[[#This Row],[Units Sold]],0)</f>
        <v>6.11</v>
      </c>
      <c r="S9162" s="4">
        <f>IFERROR((Table1[[#This Row],[Total Sales]]-Table1[[#This Row],[Operating Profit]])/Table1[[#This Row],[Units Sold]],0)</f>
        <v>6.89</v>
      </c>
      <c r="T9162" s="4" t="str">
        <f>IF(Table1[[#This Row],[Profit per unit]]&gt;$V$8,"Premium","Mass")</f>
        <v>Mass</v>
      </c>
      <c r="U9162" s="4"/>
    </row>
    <row r="9163" spans="2:21" ht="14.25" customHeight="1" x14ac:dyDescent="0.3">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c r="O9163" s="4" t="str">
        <f>TEXT(Table1[[#This Row],[Invoice Date]],"mmm")</f>
        <v>Apr</v>
      </c>
      <c r="P9163" s="4">
        <f>YEAR(Table1[[#This Row],[Invoice Date]])</f>
        <v>2021</v>
      </c>
      <c r="Q9163" s="4">
        <f>IFERROR(Table1[[#This Row],[Total Sales]]/Table1[[#This Row],[Units Sold]],4)</f>
        <v>31</v>
      </c>
      <c r="R9163" s="4">
        <f>IFERROR(Table1[[#This Row],[Operating Profit]]/Table1[[#This Row],[Units Sold]],0)</f>
        <v>11.47</v>
      </c>
      <c r="S9163" s="4">
        <f>IFERROR((Table1[[#This Row],[Total Sales]]-Table1[[#This Row],[Operating Profit]])/Table1[[#This Row],[Units Sold]],0)</f>
        <v>19.53</v>
      </c>
      <c r="T9163" s="4" t="str">
        <f>IF(Table1[[#This Row],[Profit per unit]]&gt;$V$8,"Premium","Mass")</f>
        <v>Mass</v>
      </c>
      <c r="U9163" s="4"/>
    </row>
    <row r="9164" spans="2:21" ht="14.25" customHeight="1" x14ac:dyDescent="0.3">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c r="O9164" s="4" t="str">
        <f>TEXT(Table1[[#This Row],[Invoice Date]],"mmm")</f>
        <v>Apr</v>
      </c>
      <c r="P9164" s="4">
        <f>YEAR(Table1[[#This Row],[Invoice Date]])</f>
        <v>2021</v>
      </c>
      <c r="Q9164" s="4">
        <f>IFERROR(Table1[[#This Row],[Total Sales]]/Table1[[#This Row],[Units Sold]],4)</f>
        <v>24</v>
      </c>
      <c r="R9164" s="4">
        <f>IFERROR(Table1[[#This Row],[Operating Profit]]/Table1[[#This Row],[Units Sold]],0)</f>
        <v>10.56</v>
      </c>
      <c r="S9164" s="4">
        <f>IFERROR((Table1[[#This Row],[Total Sales]]-Table1[[#This Row],[Operating Profit]])/Table1[[#This Row],[Units Sold]],0)</f>
        <v>13.44</v>
      </c>
      <c r="T9164" s="4" t="str">
        <f>IF(Table1[[#This Row],[Profit per unit]]&gt;$V$8,"Premium","Mass")</f>
        <v>Mass</v>
      </c>
      <c r="U9164" s="4"/>
    </row>
    <row r="9165" spans="2:21" ht="14.25" customHeight="1" x14ac:dyDescent="0.3">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c r="O9165" s="4" t="str">
        <f>TEXT(Table1[[#This Row],[Invoice Date]],"mmm")</f>
        <v>May</v>
      </c>
      <c r="P9165" s="4">
        <f>YEAR(Table1[[#This Row],[Invoice Date]])</f>
        <v>2021</v>
      </c>
      <c r="Q9165" s="4">
        <f>IFERROR(Table1[[#This Row],[Total Sales]]/Table1[[#This Row],[Units Sold]],4)</f>
        <v>26</v>
      </c>
      <c r="R9165" s="4">
        <f>IFERROR(Table1[[#This Row],[Operating Profit]]/Table1[[#This Row],[Units Sold]],0)</f>
        <v>11.96</v>
      </c>
      <c r="S9165" s="4">
        <f>IFERROR((Table1[[#This Row],[Total Sales]]-Table1[[#This Row],[Operating Profit]])/Table1[[#This Row],[Units Sold]],0)</f>
        <v>14.04</v>
      </c>
      <c r="T9165" s="4" t="str">
        <f>IF(Table1[[#This Row],[Profit per unit]]&gt;$V$8,"Premium","Mass")</f>
        <v>Mass</v>
      </c>
      <c r="U9165" s="4"/>
    </row>
    <row r="9166" spans="2:21" ht="14.25" customHeight="1" x14ac:dyDescent="0.3">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c r="O9166" s="4" t="str">
        <f>TEXT(Table1[[#This Row],[Invoice Date]],"mmm")</f>
        <v>May</v>
      </c>
      <c r="P9166" s="4">
        <f>YEAR(Table1[[#This Row],[Invoice Date]])</f>
        <v>2021</v>
      </c>
      <c r="Q9166" s="4">
        <f>IFERROR(Table1[[#This Row],[Total Sales]]/Table1[[#This Row],[Units Sold]],4)</f>
        <v>28</v>
      </c>
      <c r="R9166" s="4">
        <f>IFERROR(Table1[[#This Row],[Operating Profit]]/Table1[[#This Row],[Units Sold]],0)</f>
        <v>11.759999999999998</v>
      </c>
      <c r="S9166" s="4">
        <f>IFERROR((Table1[[#This Row],[Total Sales]]-Table1[[#This Row],[Operating Profit]])/Table1[[#This Row],[Units Sold]],0)</f>
        <v>16.240000000000002</v>
      </c>
      <c r="T9166" s="4" t="str">
        <f>IF(Table1[[#This Row],[Profit per unit]]&gt;$V$8,"Premium","Mass")</f>
        <v>Mass</v>
      </c>
      <c r="U9166" s="4"/>
    </row>
    <row r="9167" spans="2:21" ht="14.25" customHeight="1" x14ac:dyDescent="0.3">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c r="O9167" s="4" t="str">
        <f>TEXT(Table1[[#This Row],[Invoice Date]],"mmm")</f>
        <v>May</v>
      </c>
      <c r="P9167" s="4">
        <f>YEAR(Table1[[#This Row],[Invoice Date]])</f>
        <v>2021</v>
      </c>
      <c r="Q9167" s="4">
        <f>IFERROR(Table1[[#This Row],[Total Sales]]/Table1[[#This Row],[Units Sold]],4)</f>
        <v>27</v>
      </c>
      <c r="R9167" s="4">
        <f>IFERROR(Table1[[#This Row],[Operating Profit]]/Table1[[#This Row],[Units Sold]],0)</f>
        <v>11.88</v>
      </c>
      <c r="S9167" s="4">
        <f>IFERROR((Table1[[#This Row],[Total Sales]]-Table1[[#This Row],[Operating Profit]])/Table1[[#This Row],[Units Sold]],0)</f>
        <v>15.12</v>
      </c>
      <c r="T9167" s="4" t="str">
        <f>IF(Table1[[#This Row],[Profit per unit]]&gt;$V$8,"Premium","Mass")</f>
        <v>Mass</v>
      </c>
      <c r="U9167" s="4"/>
    </row>
    <row r="9168" spans="2:21" ht="14.25" customHeight="1" x14ac:dyDescent="0.3">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c r="O9168" s="4" t="str">
        <f>TEXT(Table1[[#This Row],[Invoice Date]],"mmm")</f>
        <v>May</v>
      </c>
      <c r="P9168" s="4">
        <f>YEAR(Table1[[#This Row],[Invoice Date]])</f>
        <v>2021</v>
      </c>
      <c r="Q9168" s="4">
        <f>IFERROR(Table1[[#This Row],[Total Sales]]/Table1[[#This Row],[Units Sold]],4)</f>
        <v>24</v>
      </c>
      <c r="R9168" s="4">
        <f>IFERROR(Table1[[#This Row],[Operating Profit]]/Table1[[#This Row],[Units Sold]],0)</f>
        <v>11.280000000000001</v>
      </c>
      <c r="S9168" s="4">
        <f>IFERROR((Table1[[#This Row],[Total Sales]]-Table1[[#This Row],[Operating Profit]])/Table1[[#This Row],[Units Sold]],0)</f>
        <v>12.719999999999999</v>
      </c>
      <c r="T9168" s="4" t="str">
        <f>IF(Table1[[#This Row],[Profit per unit]]&gt;$V$8,"Premium","Mass")</f>
        <v>Mass</v>
      </c>
      <c r="U9168" s="4"/>
    </row>
    <row r="9169" spans="2:21" ht="14.25" customHeight="1" x14ac:dyDescent="0.3">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c r="O9169" s="4" t="str">
        <f>TEXT(Table1[[#This Row],[Invoice Date]],"mmm")</f>
        <v>May</v>
      </c>
      <c r="P9169" s="4">
        <f>YEAR(Table1[[#This Row],[Invoice Date]])</f>
        <v>2021</v>
      </c>
      <c r="Q9169" s="4">
        <f>IFERROR(Table1[[#This Row],[Total Sales]]/Table1[[#This Row],[Units Sold]],4)</f>
        <v>32</v>
      </c>
      <c r="R9169" s="4">
        <f>IFERROR(Table1[[#This Row],[Operating Profit]]/Table1[[#This Row],[Units Sold]],0)</f>
        <v>12.479999999999997</v>
      </c>
      <c r="S9169" s="4">
        <f>IFERROR((Table1[[#This Row],[Total Sales]]-Table1[[#This Row],[Operating Profit]])/Table1[[#This Row],[Units Sold]],0)</f>
        <v>19.520000000000003</v>
      </c>
      <c r="T9169" s="4" t="str">
        <f>IF(Table1[[#This Row],[Profit per unit]]&gt;$V$8,"Premium","Mass")</f>
        <v>Mass</v>
      </c>
      <c r="U9169" s="4"/>
    </row>
    <row r="9170" spans="2:21" ht="14.25" customHeight="1" x14ac:dyDescent="0.3">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c r="O9170" s="4" t="str">
        <f>TEXT(Table1[[#This Row],[Invoice Date]],"mmm")</f>
        <v>May</v>
      </c>
      <c r="P9170" s="4">
        <f>YEAR(Table1[[#This Row],[Invoice Date]])</f>
        <v>2021</v>
      </c>
      <c r="Q9170" s="4">
        <f>IFERROR(Table1[[#This Row],[Total Sales]]/Table1[[#This Row],[Units Sold]],4)</f>
        <v>33</v>
      </c>
      <c r="R9170" s="4">
        <f>IFERROR(Table1[[#This Row],[Operating Profit]]/Table1[[#This Row],[Units Sold]],0)</f>
        <v>15.510000000000002</v>
      </c>
      <c r="S9170" s="4">
        <f>IFERROR((Table1[[#This Row],[Total Sales]]-Table1[[#This Row],[Operating Profit]])/Table1[[#This Row],[Units Sold]],0)</f>
        <v>17.489999999999998</v>
      </c>
      <c r="T9170" s="4" t="str">
        <f>IF(Table1[[#This Row],[Profit per unit]]&gt;$V$8,"Premium","Mass")</f>
        <v>Mass</v>
      </c>
      <c r="U9170" s="4"/>
    </row>
    <row r="9171" spans="2:21" ht="14.25" customHeight="1" x14ac:dyDescent="0.3">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c r="O9171" s="4" t="str">
        <f>TEXT(Table1[[#This Row],[Invoice Date]],"mmm")</f>
        <v>Jun</v>
      </c>
      <c r="P9171" s="4">
        <f>YEAR(Table1[[#This Row],[Invoice Date]])</f>
        <v>2021</v>
      </c>
      <c r="Q9171" s="4">
        <f>IFERROR(Table1[[#This Row],[Total Sales]]/Table1[[#This Row],[Units Sold]],4)</f>
        <v>28</v>
      </c>
      <c r="R9171" s="4">
        <f>IFERROR(Table1[[#This Row],[Operating Profit]]/Table1[[#This Row],[Units Sold]],0)</f>
        <v>12.32</v>
      </c>
      <c r="S9171" s="4">
        <f>IFERROR((Table1[[#This Row],[Total Sales]]-Table1[[#This Row],[Operating Profit]])/Table1[[#This Row],[Units Sold]],0)</f>
        <v>15.68</v>
      </c>
      <c r="T9171" s="4" t="str">
        <f>IF(Table1[[#This Row],[Profit per unit]]&gt;$V$8,"Premium","Mass")</f>
        <v>Mass</v>
      </c>
      <c r="U9171" s="4"/>
    </row>
    <row r="9172" spans="2:21" ht="14.25" customHeight="1" x14ac:dyDescent="0.3">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c r="O9172" s="4" t="str">
        <f>TEXT(Table1[[#This Row],[Invoice Date]],"mmm")</f>
        <v>Jun</v>
      </c>
      <c r="P9172" s="4">
        <f>YEAR(Table1[[#This Row],[Invoice Date]])</f>
        <v>2021</v>
      </c>
      <c r="Q9172" s="4">
        <f>IFERROR(Table1[[#This Row],[Total Sales]]/Table1[[#This Row],[Units Sold]],4)</f>
        <v>25</v>
      </c>
      <c r="R9172" s="4">
        <f>IFERROR(Table1[[#This Row],[Operating Profit]]/Table1[[#This Row],[Units Sold]],0)</f>
        <v>9.7499999999999982</v>
      </c>
      <c r="S9172" s="4">
        <f>IFERROR((Table1[[#This Row],[Total Sales]]-Table1[[#This Row],[Operating Profit]])/Table1[[#This Row],[Units Sold]],0)</f>
        <v>15.25</v>
      </c>
      <c r="T9172" s="4" t="str">
        <f>IF(Table1[[#This Row],[Profit per unit]]&gt;$V$8,"Premium","Mass")</f>
        <v>Mass</v>
      </c>
      <c r="U9172" s="4"/>
    </row>
    <row r="9173" spans="2:21" ht="14.25" customHeight="1" x14ac:dyDescent="0.3">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c r="O9173" s="4" t="str">
        <f>TEXT(Table1[[#This Row],[Invoice Date]],"mmm")</f>
        <v>Jun</v>
      </c>
      <c r="P9173" s="4">
        <f>YEAR(Table1[[#This Row],[Invoice Date]])</f>
        <v>2021</v>
      </c>
      <c r="Q9173" s="4">
        <f>IFERROR(Table1[[#This Row],[Total Sales]]/Table1[[#This Row],[Units Sold]],4)</f>
        <v>28</v>
      </c>
      <c r="R9173" s="4">
        <f>IFERROR(Table1[[#This Row],[Operating Profit]]/Table1[[#This Row],[Units Sold]],0)</f>
        <v>12.600000000000001</v>
      </c>
      <c r="S9173" s="4">
        <f>IFERROR((Table1[[#This Row],[Total Sales]]-Table1[[#This Row],[Operating Profit]])/Table1[[#This Row],[Units Sold]],0)</f>
        <v>15.399999999999999</v>
      </c>
      <c r="T9173" s="4" t="str">
        <f>IF(Table1[[#This Row],[Profit per unit]]&gt;$V$8,"Premium","Mass")</f>
        <v>Mass</v>
      </c>
      <c r="U9173" s="4"/>
    </row>
    <row r="9174" spans="2:21" ht="14.25" customHeight="1" x14ac:dyDescent="0.3">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c r="O9174" s="4" t="str">
        <f>TEXT(Table1[[#This Row],[Invoice Date]],"mmm")</f>
        <v>Jun</v>
      </c>
      <c r="P9174" s="4">
        <f>YEAR(Table1[[#This Row],[Invoice Date]])</f>
        <v>2021</v>
      </c>
      <c r="Q9174" s="4">
        <f>IFERROR(Table1[[#This Row],[Total Sales]]/Table1[[#This Row],[Units Sold]],4)</f>
        <v>29</v>
      </c>
      <c r="R9174" s="4">
        <f>IFERROR(Table1[[#This Row],[Operating Profit]]/Table1[[#This Row],[Units Sold]],0)</f>
        <v>12.76</v>
      </c>
      <c r="S9174" s="4">
        <f>IFERROR((Table1[[#This Row],[Total Sales]]-Table1[[#This Row],[Operating Profit]])/Table1[[#This Row],[Units Sold]],0)</f>
        <v>16.239999999999998</v>
      </c>
      <c r="T9174" s="4" t="str">
        <f>IF(Table1[[#This Row],[Profit per unit]]&gt;$V$8,"Premium","Mass")</f>
        <v>Mass</v>
      </c>
      <c r="U9174" s="4"/>
    </row>
    <row r="9175" spans="2:21" ht="14.25" customHeight="1" x14ac:dyDescent="0.3">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c r="O9175" s="4" t="str">
        <f>TEXT(Table1[[#This Row],[Invoice Date]],"mmm")</f>
        <v>Jun</v>
      </c>
      <c r="P9175" s="4">
        <f>YEAR(Table1[[#This Row],[Invoice Date]])</f>
        <v>2021</v>
      </c>
      <c r="Q9175" s="4">
        <f>IFERROR(Table1[[#This Row],[Total Sales]]/Table1[[#This Row],[Units Sold]],4)</f>
        <v>37</v>
      </c>
      <c r="R9175" s="4">
        <f>IFERROR(Table1[[#This Row],[Operating Profit]]/Table1[[#This Row],[Units Sold]],0)</f>
        <v>14.43</v>
      </c>
      <c r="S9175" s="4">
        <f>IFERROR((Table1[[#This Row],[Total Sales]]-Table1[[#This Row],[Operating Profit]])/Table1[[#This Row],[Units Sold]],0)</f>
        <v>22.57</v>
      </c>
      <c r="T9175" s="4" t="str">
        <f>IF(Table1[[#This Row],[Profit per unit]]&gt;$V$8,"Premium","Mass")</f>
        <v>Mass</v>
      </c>
      <c r="U9175" s="4"/>
    </row>
    <row r="9176" spans="2:21" ht="14.25" customHeight="1" x14ac:dyDescent="0.3">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c r="O9176" s="4" t="str">
        <f>TEXT(Table1[[#This Row],[Invoice Date]],"mmm")</f>
        <v>Jun</v>
      </c>
      <c r="P9176" s="4">
        <f>YEAR(Table1[[#This Row],[Invoice Date]])</f>
        <v>2021</v>
      </c>
      <c r="Q9176" s="4">
        <f>IFERROR(Table1[[#This Row],[Total Sales]]/Table1[[#This Row],[Units Sold]],4)</f>
        <v>48</v>
      </c>
      <c r="R9176" s="4">
        <f>IFERROR(Table1[[#This Row],[Operating Profit]]/Table1[[#This Row],[Units Sold]],0)</f>
        <v>20.64</v>
      </c>
      <c r="S9176" s="4">
        <f>IFERROR((Table1[[#This Row],[Total Sales]]-Table1[[#This Row],[Operating Profit]])/Table1[[#This Row],[Units Sold]],0)</f>
        <v>27.36</v>
      </c>
      <c r="T9176" s="4" t="str">
        <f>IF(Table1[[#This Row],[Profit per unit]]&gt;$V$8,"Premium","Mass")</f>
        <v>Mass</v>
      </c>
      <c r="U9176" s="4"/>
    </row>
    <row r="9177" spans="2:21" ht="14.25" customHeight="1" x14ac:dyDescent="0.3">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c r="O9177" s="4" t="str">
        <f>TEXT(Table1[[#This Row],[Invoice Date]],"mmm")</f>
        <v>Jul</v>
      </c>
      <c r="P9177" s="4">
        <f>YEAR(Table1[[#This Row],[Invoice Date]])</f>
        <v>2021</v>
      </c>
      <c r="Q9177" s="4">
        <f>IFERROR(Table1[[#This Row],[Total Sales]]/Table1[[#This Row],[Units Sold]],4)</f>
        <v>39</v>
      </c>
      <c r="R9177" s="4">
        <f>IFERROR(Table1[[#This Row],[Operating Profit]]/Table1[[#This Row],[Units Sold]],0)</f>
        <v>16.380000000000003</v>
      </c>
      <c r="S9177" s="4">
        <f>IFERROR((Table1[[#This Row],[Total Sales]]-Table1[[#This Row],[Operating Profit]])/Table1[[#This Row],[Units Sold]],0)</f>
        <v>22.619999999999997</v>
      </c>
      <c r="T9177" s="4" t="str">
        <f>IF(Table1[[#This Row],[Profit per unit]]&gt;$V$8,"Premium","Mass")</f>
        <v>Mass</v>
      </c>
      <c r="U9177" s="4"/>
    </row>
    <row r="9178" spans="2:21" ht="14.25" customHeight="1" x14ac:dyDescent="0.3">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c r="O9178" s="4" t="str">
        <f>TEXT(Table1[[#This Row],[Invoice Date]],"mmm")</f>
        <v>Jul</v>
      </c>
      <c r="P9178" s="4">
        <f>YEAR(Table1[[#This Row],[Invoice Date]])</f>
        <v>2021</v>
      </c>
      <c r="Q9178" s="4">
        <f>IFERROR(Table1[[#This Row],[Total Sales]]/Table1[[#This Row],[Units Sold]],4)</f>
        <v>36</v>
      </c>
      <c r="R9178" s="4">
        <f>IFERROR(Table1[[#This Row],[Operating Profit]]/Table1[[#This Row],[Units Sold]],0)</f>
        <v>13.319999999999999</v>
      </c>
      <c r="S9178" s="4">
        <f>IFERROR((Table1[[#This Row],[Total Sales]]-Table1[[#This Row],[Operating Profit]])/Table1[[#This Row],[Units Sold]],0)</f>
        <v>22.68</v>
      </c>
      <c r="T9178" s="4" t="str">
        <f>IF(Table1[[#This Row],[Profit per unit]]&gt;$V$8,"Premium","Mass")</f>
        <v>Mass</v>
      </c>
      <c r="U9178" s="4"/>
    </row>
    <row r="9179" spans="2:21" ht="14.25" customHeight="1" x14ac:dyDescent="0.3">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c r="O9179" s="4" t="str">
        <f>TEXT(Table1[[#This Row],[Invoice Date]],"mmm")</f>
        <v>Jul</v>
      </c>
      <c r="P9179" s="4">
        <f>YEAR(Table1[[#This Row],[Invoice Date]])</f>
        <v>2021</v>
      </c>
      <c r="Q9179" s="4">
        <f>IFERROR(Table1[[#This Row],[Total Sales]]/Table1[[#This Row],[Units Sold]],4)</f>
        <v>32</v>
      </c>
      <c r="R9179" s="4">
        <f>IFERROR(Table1[[#This Row],[Operating Profit]]/Table1[[#This Row],[Units Sold]],0)</f>
        <v>14.08</v>
      </c>
      <c r="S9179" s="4">
        <f>IFERROR((Table1[[#This Row],[Total Sales]]-Table1[[#This Row],[Operating Profit]])/Table1[[#This Row],[Units Sold]],0)</f>
        <v>17.920000000000002</v>
      </c>
      <c r="T9179" s="4" t="str">
        <f>IF(Table1[[#This Row],[Profit per unit]]&gt;$V$8,"Premium","Mass")</f>
        <v>Mass</v>
      </c>
      <c r="U9179" s="4"/>
    </row>
    <row r="9180" spans="2:21" ht="14.25" customHeight="1" x14ac:dyDescent="0.3">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c r="O9180" s="4" t="str">
        <f>TEXT(Table1[[#This Row],[Invoice Date]],"mmm")</f>
        <v>Jul</v>
      </c>
      <c r="P9180" s="4">
        <f>YEAR(Table1[[#This Row],[Invoice Date]])</f>
        <v>2021</v>
      </c>
      <c r="Q9180" s="4">
        <f>IFERROR(Table1[[#This Row],[Total Sales]]/Table1[[#This Row],[Units Sold]],4)</f>
        <v>35</v>
      </c>
      <c r="R9180" s="4">
        <f>IFERROR(Table1[[#This Row],[Operating Profit]]/Table1[[#This Row],[Units Sold]],0)</f>
        <v>15.050000000000002</v>
      </c>
      <c r="S9180" s="4">
        <f>IFERROR((Table1[[#This Row],[Total Sales]]-Table1[[#This Row],[Operating Profit]])/Table1[[#This Row],[Units Sold]],0)</f>
        <v>19.95</v>
      </c>
      <c r="T9180" s="4" t="str">
        <f>IF(Table1[[#This Row],[Profit per unit]]&gt;$V$8,"Premium","Mass")</f>
        <v>Mass</v>
      </c>
      <c r="U9180" s="4"/>
    </row>
    <row r="9181" spans="2:21" ht="14.25" customHeight="1" x14ac:dyDescent="0.3">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c r="O9181" s="4" t="str">
        <f>TEXT(Table1[[#This Row],[Invoice Date]],"mmm")</f>
        <v>Jul</v>
      </c>
      <c r="P9181" s="4">
        <f>YEAR(Table1[[#This Row],[Invoice Date]])</f>
        <v>2021</v>
      </c>
      <c r="Q9181" s="4">
        <f>IFERROR(Table1[[#This Row],[Total Sales]]/Table1[[#This Row],[Units Sold]],4)</f>
        <v>40</v>
      </c>
      <c r="R9181" s="4">
        <f>IFERROR(Table1[[#This Row],[Operating Profit]]/Table1[[#This Row],[Units Sold]],0)</f>
        <v>16</v>
      </c>
      <c r="S9181" s="4">
        <f>IFERROR((Table1[[#This Row],[Total Sales]]-Table1[[#This Row],[Operating Profit]])/Table1[[#This Row],[Units Sold]],0)</f>
        <v>24</v>
      </c>
      <c r="T9181" s="4" t="str">
        <f>IF(Table1[[#This Row],[Profit per unit]]&gt;$V$8,"Premium","Mass")</f>
        <v>Mass</v>
      </c>
      <c r="U9181" s="4"/>
    </row>
    <row r="9182" spans="2:21" ht="14.25" customHeight="1" x14ac:dyDescent="0.3">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c r="O9182" s="4" t="str">
        <f>TEXT(Table1[[#This Row],[Invoice Date]],"mmm")</f>
        <v>Jul</v>
      </c>
      <c r="P9182" s="4">
        <f>YEAR(Table1[[#This Row],[Invoice Date]])</f>
        <v>2021</v>
      </c>
      <c r="Q9182" s="4">
        <f>IFERROR(Table1[[#This Row],[Total Sales]]/Table1[[#This Row],[Units Sold]],4)</f>
        <v>50</v>
      </c>
      <c r="R9182" s="4">
        <f>IFERROR(Table1[[#This Row],[Operating Profit]]/Table1[[#This Row],[Units Sold]],0)</f>
        <v>23</v>
      </c>
      <c r="S9182" s="4">
        <f>IFERROR((Table1[[#This Row],[Total Sales]]-Table1[[#This Row],[Operating Profit]])/Table1[[#This Row],[Units Sold]],0)</f>
        <v>27</v>
      </c>
      <c r="T9182" s="4" t="str">
        <f>IF(Table1[[#This Row],[Profit per unit]]&gt;$V$8,"Premium","Mass")</f>
        <v>Mass</v>
      </c>
      <c r="U9182" s="4"/>
    </row>
    <row r="9183" spans="2:21" ht="14.25" customHeight="1" x14ac:dyDescent="0.3">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c r="O9183" s="4" t="str">
        <f>TEXT(Table1[[#This Row],[Invoice Date]],"mmm")</f>
        <v>Aug</v>
      </c>
      <c r="P9183" s="4">
        <f>YEAR(Table1[[#This Row],[Invoice Date]])</f>
        <v>2021</v>
      </c>
      <c r="Q9183" s="4">
        <f>IFERROR(Table1[[#This Row],[Total Sales]]/Table1[[#This Row],[Units Sold]],4)</f>
        <v>43</v>
      </c>
      <c r="R9183" s="4">
        <f>IFERROR(Table1[[#This Row],[Operating Profit]]/Table1[[#This Row],[Units Sold]],0)</f>
        <v>19.350000000000001</v>
      </c>
      <c r="S9183" s="4">
        <f>IFERROR((Table1[[#This Row],[Total Sales]]-Table1[[#This Row],[Operating Profit]])/Table1[[#This Row],[Units Sold]],0)</f>
        <v>23.65</v>
      </c>
      <c r="T9183" s="4" t="str">
        <f>IF(Table1[[#This Row],[Profit per unit]]&gt;$V$8,"Premium","Mass")</f>
        <v>Mass</v>
      </c>
      <c r="U9183" s="4"/>
    </row>
    <row r="9184" spans="2:21" ht="14.25" customHeight="1" x14ac:dyDescent="0.3">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c r="O9184" s="4" t="str">
        <f>TEXT(Table1[[#This Row],[Invoice Date]],"mmm")</f>
        <v>Aug</v>
      </c>
      <c r="P9184" s="4">
        <f>YEAR(Table1[[#This Row],[Invoice Date]])</f>
        <v>2021</v>
      </c>
      <c r="Q9184" s="4">
        <f>IFERROR(Table1[[#This Row],[Total Sales]]/Table1[[#This Row],[Units Sold]],4)</f>
        <v>42</v>
      </c>
      <c r="R9184" s="4">
        <f>IFERROR(Table1[[#This Row],[Operating Profit]]/Table1[[#This Row],[Units Sold]],0)</f>
        <v>16.38</v>
      </c>
      <c r="S9184" s="4">
        <f>IFERROR((Table1[[#This Row],[Total Sales]]-Table1[[#This Row],[Operating Profit]])/Table1[[#This Row],[Units Sold]],0)</f>
        <v>25.62</v>
      </c>
      <c r="T9184" s="4" t="str">
        <f>IF(Table1[[#This Row],[Profit per unit]]&gt;$V$8,"Premium","Mass")</f>
        <v>Mass</v>
      </c>
      <c r="U9184" s="4"/>
    </row>
    <row r="9185" spans="2:21" ht="14.25" customHeight="1" x14ac:dyDescent="0.3">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c r="O9185" s="4" t="str">
        <f>TEXT(Table1[[#This Row],[Invoice Date]],"mmm")</f>
        <v>Aug</v>
      </c>
      <c r="P9185" s="4">
        <f>YEAR(Table1[[#This Row],[Invoice Date]])</f>
        <v>2021</v>
      </c>
      <c r="Q9185" s="4">
        <f>IFERROR(Table1[[#This Row],[Total Sales]]/Table1[[#This Row],[Units Sold]],4)</f>
        <v>40</v>
      </c>
      <c r="R9185" s="4">
        <f>IFERROR(Table1[[#This Row],[Operating Profit]]/Table1[[#This Row],[Units Sold]],0)</f>
        <v>17.600000000000001</v>
      </c>
      <c r="S9185" s="4">
        <f>IFERROR((Table1[[#This Row],[Total Sales]]-Table1[[#This Row],[Operating Profit]])/Table1[[#This Row],[Units Sold]],0)</f>
        <v>22.4</v>
      </c>
      <c r="T9185" s="4" t="str">
        <f>IF(Table1[[#This Row],[Profit per unit]]&gt;$V$8,"Premium","Mass")</f>
        <v>Mass</v>
      </c>
      <c r="U9185" s="4"/>
    </row>
    <row r="9186" spans="2:21" ht="14.25" customHeight="1" x14ac:dyDescent="0.3">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c r="O9186" s="4" t="str">
        <f>TEXT(Table1[[#This Row],[Invoice Date]],"mmm")</f>
        <v>Aug</v>
      </c>
      <c r="P9186" s="4">
        <f>YEAR(Table1[[#This Row],[Invoice Date]])</f>
        <v>2021</v>
      </c>
      <c r="Q9186" s="4">
        <f>IFERROR(Table1[[#This Row],[Total Sales]]/Table1[[#This Row],[Units Sold]],4)</f>
        <v>29</v>
      </c>
      <c r="R9186" s="4">
        <f>IFERROR(Table1[[#This Row],[Operating Profit]]/Table1[[#This Row],[Units Sold]],0)</f>
        <v>13.05</v>
      </c>
      <c r="S9186" s="4">
        <f>IFERROR((Table1[[#This Row],[Total Sales]]-Table1[[#This Row],[Operating Profit]])/Table1[[#This Row],[Units Sold]],0)</f>
        <v>15.949999999999998</v>
      </c>
      <c r="T9186" s="4" t="str">
        <f>IF(Table1[[#This Row],[Profit per unit]]&gt;$V$8,"Premium","Mass")</f>
        <v>Mass</v>
      </c>
      <c r="U9186" s="4"/>
    </row>
    <row r="9187" spans="2:21" ht="14.25" customHeight="1" x14ac:dyDescent="0.3">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c r="O9187" s="4" t="str">
        <f>TEXT(Table1[[#This Row],[Invoice Date]],"mmm")</f>
        <v>Aug</v>
      </c>
      <c r="P9187" s="4">
        <f>YEAR(Table1[[#This Row],[Invoice Date]])</f>
        <v>2021</v>
      </c>
      <c r="Q9187" s="4">
        <f>IFERROR(Table1[[#This Row],[Total Sales]]/Table1[[#This Row],[Units Sold]],4)</f>
        <v>40</v>
      </c>
      <c r="R9187" s="4">
        <f>IFERROR(Table1[[#This Row],[Operating Profit]]/Table1[[#This Row],[Units Sold]],0)</f>
        <v>14.8</v>
      </c>
      <c r="S9187" s="4">
        <f>IFERROR((Table1[[#This Row],[Total Sales]]-Table1[[#This Row],[Operating Profit]])/Table1[[#This Row],[Units Sold]],0)</f>
        <v>25.2</v>
      </c>
      <c r="T9187" s="4" t="str">
        <f>IF(Table1[[#This Row],[Profit per unit]]&gt;$V$8,"Premium","Mass")</f>
        <v>Mass</v>
      </c>
      <c r="U9187" s="4"/>
    </row>
    <row r="9188" spans="2:21" ht="14.25" customHeight="1" x14ac:dyDescent="0.3">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c r="O9188" s="4" t="str">
        <f>TEXT(Table1[[#This Row],[Invoice Date]],"mmm")</f>
        <v>Aug</v>
      </c>
      <c r="P9188" s="4">
        <f>YEAR(Table1[[#This Row],[Invoice Date]])</f>
        <v>2021</v>
      </c>
      <c r="Q9188" s="4">
        <f>IFERROR(Table1[[#This Row],[Total Sales]]/Table1[[#This Row],[Units Sold]],4)</f>
        <v>40</v>
      </c>
      <c r="R9188" s="4">
        <f>IFERROR(Table1[[#This Row],[Operating Profit]]/Table1[[#This Row],[Units Sold]],0)</f>
        <v>18.8</v>
      </c>
      <c r="S9188" s="4">
        <f>IFERROR((Table1[[#This Row],[Total Sales]]-Table1[[#This Row],[Operating Profit]])/Table1[[#This Row],[Units Sold]],0)</f>
        <v>21.2</v>
      </c>
      <c r="T9188" s="4" t="str">
        <f>IF(Table1[[#This Row],[Profit per unit]]&gt;$V$8,"Premium","Mass")</f>
        <v>Mass</v>
      </c>
      <c r="U9188" s="4"/>
    </row>
    <row r="9189" spans="2:21" ht="14.25" customHeight="1" x14ac:dyDescent="0.3">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c r="O9189" s="4" t="str">
        <f>TEXT(Table1[[#This Row],[Invoice Date]],"mmm")</f>
        <v>Sep</v>
      </c>
      <c r="P9189" s="4">
        <f>YEAR(Table1[[#This Row],[Invoice Date]])</f>
        <v>2021</v>
      </c>
      <c r="Q9189" s="4">
        <f>IFERROR(Table1[[#This Row],[Total Sales]]/Table1[[#This Row],[Units Sold]],4)</f>
        <v>35</v>
      </c>
      <c r="R9189" s="4">
        <f>IFERROR(Table1[[#This Row],[Operating Profit]]/Table1[[#This Row],[Units Sold]],0)</f>
        <v>15.05</v>
      </c>
      <c r="S9189" s="4">
        <f>IFERROR((Table1[[#This Row],[Total Sales]]-Table1[[#This Row],[Operating Profit]])/Table1[[#This Row],[Units Sold]],0)</f>
        <v>19.95</v>
      </c>
      <c r="T9189" s="4" t="str">
        <f>IF(Table1[[#This Row],[Profit per unit]]&gt;$V$8,"Premium","Mass")</f>
        <v>Mass</v>
      </c>
      <c r="U9189" s="4"/>
    </row>
    <row r="9190" spans="2:21" ht="14.25" customHeight="1" x14ac:dyDescent="0.3">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c r="O9190" s="4" t="str">
        <f>TEXT(Table1[[#This Row],[Invoice Date]],"mmm")</f>
        <v>Sep</v>
      </c>
      <c r="P9190" s="4">
        <f>YEAR(Table1[[#This Row],[Invoice Date]])</f>
        <v>2021</v>
      </c>
      <c r="Q9190" s="4">
        <f>IFERROR(Table1[[#This Row],[Total Sales]]/Table1[[#This Row],[Units Sold]],4)</f>
        <v>26</v>
      </c>
      <c r="R9190" s="4">
        <f>IFERROR(Table1[[#This Row],[Operating Profit]]/Table1[[#This Row],[Units Sold]],0)</f>
        <v>10.66</v>
      </c>
      <c r="S9190" s="4">
        <f>IFERROR((Table1[[#This Row],[Total Sales]]-Table1[[#This Row],[Operating Profit]])/Table1[[#This Row],[Units Sold]],0)</f>
        <v>15.34</v>
      </c>
      <c r="T9190" s="4" t="str">
        <f>IF(Table1[[#This Row],[Profit per unit]]&gt;$V$8,"Premium","Mass")</f>
        <v>Mass</v>
      </c>
      <c r="U9190" s="4"/>
    </row>
    <row r="9191" spans="2:21" ht="14.25" customHeight="1" x14ac:dyDescent="0.3">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c r="O9191" s="4" t="str">
        <f>TEXT(Table1[[#This Row],[Invoice Date]],"mmm")</f>
        <v>Sep</v>
      </c>
      <c r="P9191" s="4">
        <f>YEAR(Table1[[#This Row],[Invoice Date]])</f>
        <v>2021</v>
      </c>
      <c r="Q9191" s="4">
        <f>IFERROR(Table1[[#This Row],[Total Sales]]/Table1[[#This Row],[Units Sold]],4)</f>
        <v>11</v>
      </c>
      <c r="R9191" s="4">
        <f>IFERROR(Table1[[#This Row],[Operating Profit]]/Table1[[#This Row],[Units Sold]],0)</f>
        <v>5.1700000000000008</v>
      </c>
      <c r="S9191" s="4">
        <f>IFERROR((Table1[[#This Row],[Total Sales]]-Table1[[#This Row],[Operating Profit]])/Table1[[#This Row],[Units Sold]],0)</f>
        <v>5.8299999999999992</v>
      </c>
      <c r="T9191" s="4" t="str">
        <f>IF(Table1[[#This Row],[Profit per unit]]&gt;$V$8,"Premium","Mass")</f>
        <v>Mass</v>
      </c>
      <c r="U9191" s="4"/>
    </row>
    <row r="9192" spans="2:21" ht="14.25" customHeight="1" x14ac:dyDescent="0.3">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c r="O9192" s="4" t="str">
        <f>TEXT(Table1[[#This Row],[Invoice Date]],"mmm")</f>
        <v>Sep</v>
      </c>
      <c r="P9192" s="4">
        <f>YEAR(Table1[[#This Row],[Invoice Date]])</f>
        <v>2021</v>
      </c>
      <c r="Q9192" s="4">
        <f>IFERROR(Table1[[#This Row],[Total Sales]]/Table1[[#This Row],[Units Sold]],4)</f>
        <v>12</v>
      </c>
      <c r="R9192" s="4">
        <f>IFERROR(Table1[[#This Row],[Operating Profit]]/Table1[[#This Row],[Units Sold]],0)</f>
        <v>5.0400000000000009</v>
      </c>
      <c r="S9192" s="4">
        <f>IFERROR((Table1[[#This Row],[Total Sales]]-Table1[[#This Row],[Operating Profit]])/Table1[[#This Row],[Units Sold]],0)</f>
        <v>6.9599999999999991</v>
      </c>
      <c r="T9192" s="4" t="str">
        <f>IF(Table1[[#This Row],[Profit per unit]]&gt;$V$8,"Premium","Mass")</f>
        <v>Mass</v>
      </c>
      <c r="U9192" s="4"/>
    </row>
    <row r="9193" spans="2:21" ht="14.25" customHeight="1" x14ac:dyDescent="0.3">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c r="O9193" s="4" t="str">
        <f>TEXT(Table1[[#This Row],[Invoice Date]],"mmm")</f>
        <v>Sep</v>
      </c>
      <c r="P9193" s="4">
        <f>YEAR(Table1[[#This Row],[Invoice Date]])</f>
        <v>2021</v>
      </c>
      <c r="Q9193" s="4">
        <f>IFERROR(Table1[[#This Row],[Total Sales]]/Table1[[#This Row],[Units Sold]],4)</f>
        <v>18</v>
      </c>
      <c r="R9193" s="4">
        <f>IFERROR(Table1[[#This Row],[Operating Profit]]/Table1[[#This Row],[Units Sold]],0)</f>
        <v>7.02</v>
      </c>
      <c r="S9193" s="4">
        <f>IFERROR((Table1[[#This Row],[Total Sales]]-Table1[[#This Row],[Operating Profit]])/Table1[[#This Row],[Units Sold]],0)</f>
        <v>10.980000000000002</v>
      </c>
      <c r="T9193" s="4" t="str">
        <f>IF(Table1[[#This Row],[Profit per unit]]&gt;$V$8,"Premium","Mass")</f>
        <v>Mass</v>
      </c>
      <c r="U9193" s="4"/>
    </row>
    <row r="9194" spans="2:21" ht="14.25" customHeight="1" x14ac:dyDescent="0.3">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c r="O9194" s="4" t="str">
        <f>TEXT(Table1[[#This Row],[Invoice Date]],"mmm")</f>
        <v>Sep</v>
      </c>
      <c r="P9194" s="4">
        <f>YEAR(Table1[[#This Row],[Invoice Date]])</f>
        <v>2021</v>
      </c>
      <c r="Q9194" s="4">
        <f>IFERROR(Table1[[#This Row],[Total Sales]]/Table1[[#This Row],[Units Sold]],4)</f>
        <v>22</v>
      </c>
      <c r="R9194" s="4">
        <f>IFERROR(Table1[[#This Row],[Operating Profit]]/Table1[[#This Row],[Units Sold]],0)</f>
        <v>9.24</v>
      </c>
      <c r="S9194" s="4">
        <f>IFERROR((Table1[[#This Row],[Total Sales]]-Table1[[#This Row],[Operating Profit]])/Table1[[#This Row],[Units Sold]],0)</f>
        <v>12.76</v>
      </c>
      <c r="T9194" s="4" t="str">
        <f>IF(Table1[[#This Row],[Profit per unit]]&gt;$V$8,"Premium","Mass")</f>
        <v>Mass</v>
      </c>
      <c r="U9194" s="4"/>
    </row>
    <row r="9195" spans="2:21" ht="14.25" customHeight="1" x14ac:dyDescent="0.3">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c r="O9195" s="4" t="str">
        <f>TEXT(Table1[[#This Row],[Invoice Date]],"mmm")</f>
        <v>Oct</v>
      </c>
      <c r="P9195" s="4">
        <f>YEAR(Table1[[#This Row],[Invoice Date]])</f>
        <v>2021</v>
      </c>
      <c r="Q9195" s="4">
        <f>IFERROR(Table1[[#This Row],[Total Sales]]/Table1[[#This Row],[Units Sold]],4)</f>
        <v>21</v>
      </c>
      <c r="R9195" s="4">
        <f>IFERROR(Table1[[#This Row],[Operating Profit]]/Table1[[#This Row],[Units Sold]],0)</f>
        <v>9.4499999999999993</v>
      </c>
      <c r="S9195" s="4">
        <f>IFERROR((Table1[[#This Row],[Total Sales]]-Table1[[#This Row],[Operating Profit]])/Table1[[#This Row],[Units Sold]],0)</f>
        <v>11.55</v>
      </c>
      <c r="T9195" s="4" t="str">
        <f>IF(Table1[[#This Row],[Profit per unit]]&gt;$V$8,"Premium","Mass")</f>
        <v>Mass</v>
      </c>
      <c r="U9195" s="4"/>
    </row>
    <row r="9196" spans="2:21" ht="14.25" customHeight="1" x14ac:dyDescent="0.3">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c r="O9196" s="4" t="str">
        <f>TEXT(Table1[[#This Row],[Invoice Date]],"mmm")</f>
        <v>Oct</v>
      </c>
      <c r="P9196" s="4">
        <f>YEAR(Table1[[#This Row],[Invoice Date]])</f>
        <v>2021</v>
      </c>
      <c r="Q9196" s="4">
        <f>IFERROR(Table1[[#This Row],[Total Sales]]/Table1[[#This Row],[Units Sold]],4)</f>
        <v>14</v>
      </c>
      <c r="R9196" s="4">
        <f>IFERROR(Table1[[#This Row],[Operating Profit]]/Table1[[#This Row],[Units Sold]],0)</f>
        <v>5.6</v>
      </c>
      <c r="S9196" s="4">
        <f>IFERROR((Table1[[#This Row],[Total Sales]]-Table1[[#This Row],[Operating Profit]])/Table1[[#This Row],[Units Sold]],0)</f>
        <v>8.4000000000000021</v>
      </c>
      <c r="T9196" s="4" t="str">
        <f>IF(Table1[[#This Row],[Profit per unit]]&gt;$V$8,"Premium","Mass")</f>
        <v>Mass</v>
      </c>
      <c r="U9196" s="4"/>
    </row>
    <row r="9197" spans="2:21" ht="14.25" customHeight="1" x14ac:dyDescent="0.3">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c r="O9197" s="4" t="str">
        <f>TEXT(Table1[[#This Row],[Invoice Date]],"mmm")</f>
        <v>Oct</v>
      </c>
      <c r="P9197" s="4">
        <f>YEAR(Table1[[#This Row],[Invoice Date]])</f>
        <v>2021</v>
      </c>
      <c r="Q9197" s="4">
        <f>IFERROR(Table1[[#This Row],[Total Sales]]/Table1[[#This Row],[Units Sold]],4)</f>
        <v>16</v>
      </c>
      <c r="R9197" s="4">
        <f>IFERROR(Table1[[#This Row],[Operating Profit]]/Table1[[#This Row],[Units Sold]],0)</f>
        <v>7.3599999999999994</v>
      </c>
      <c r="S9197" s="4">
        <f>IFERROR((Table1[[#This Row],[Total Sales]]-Table1[[#This Row],[Operating Profit]])/Table1[[#This Row],[Units Sold]],0)</f>
        <v>8.64</v>
      </c>
      <c r="T9197" s="4" t="str">
        <f>IF(Table1[[#This Row],[Profit per unit]]&gt;$V$8,"Premium","Mass")</f>
        <v>Mass</v>
      </c>
      <c r="U9197" s="4"/>
    </row>
    <row r="9198" spans="2:21" ht="14.25" customHeight="1" x14ac:dyDescent="0.3">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c r="O9198" s="4" t="str">
        <f>TEXT(Table1[[#This Row],[Invoice Date]],"mmm")</f>
        <v>Oct</v>
      </c>
      <c r="P9198" s="4">
        <f>YEAR(Table1[[#This Row],[Invoice Date]])</f>
        <v>2021</v>
      </c>
      <c r="Q9198" s="4">
        <f>IFERROR(Table1[[#This Row],[Total Sales]]/Table1[[#This Row],[Units Sold]],4)</f>
        <v>15</v>
      </c>
      <c r="R9198" s="4">
        <f>IFERROR(Table1[[#This Row],[Operating Profit]]/Table1[[#This Row],[Units Sold]],0)</f>
        <v>6.75</v>
      </c>
      <c r="S9198" s="4">
        <f>IFERROR((Table1[[#This Row],[Total Sales]]-Table1[[#This Row],[Operating Profit]])/Table1[[#This Row],[Units Sold]],0)</f>
        <v>8.25</v>
      </c>
      <c r="T9198" s="4" t="str">
        <f>IF(Table1[[#This Row],[Profit per unit]]&gt;$V$8,"Premium","Mass")</f>
        <v>Mass</v>
      </c>
      <c r="U9198" s="4"/>
    </row>
    <row r="9199" spans="2:21" ht="14.25" customHeight="1" x14ac:dyDescent="0.3">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c r="O9199" s="4" t="str">
        <f>TEXT(Table1[[#This Row],[Invoice Date]],"mmm")</f>
        <v>Oct</v>
      </c>
      <c r="P9199" s="4">
        <f>YEAR(Table1[[#This Row],[Invoice Date]])</f>
        <v>2021</v>
      </c>
      <c r="Q9199" s="4">
        <f>IFERROR(Table1[[#This Row],[Total Sales]]/Table1[[#This Row],[Units Sold]],4)</f>
        <v>21</v>
      </c>
      <c r="R9199" s="4">
        <f>IFERROR(Table1[[#This Row],[Operating Profit]]/Table1[[#This Row],[Units Sold]],0)</f>
        <v>7.77</v>
      </c>
      <c r="S9199" s="4">
        <f>IFERROR((Table1[[#This Row],[Total Sales]]-Table1[[#This Row],[Operating Profit]])/Table1[[#This Row],[Units Sold]],0)</f>
        <v>13.23</v>
      </c>
      <c r="T9199" s="4" t="str">
        <f>IF(Table1[[#This Row],[Profit per unit]]&gt;$V$8,"Premium","Mass")</f>
        <v>Mass</v>
      </c>
      <c r="U9199" s="4"/>
    </row>
    <row r="9200" spans="2:21" ht="14.25" customHeight="1" x14ac:dyDescent="0.3">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c r="O9200" s="4" t="str">
        <f>TEXT(Table1[[#This Row],[Invoice Date]],"mmm")</f>
        <v>Oct</v>
      </c>
      <c r="P9200" s="4">
        <f>YEAR(Table1[[#This Row],[Invoice Date]])</f>
        <v>2021</v>
      </c>
      <c r="Q9200" s="4">
        <f>IFERROR(Table1[[#This Row],[Total Sales]]/Table1[[#This Row],[Units Sold]],4)</f>
        <v>20</v>
      </c>
      <c r="R9200" s="4">
        <f>IFERROR(Table1[[#This Row],[Operating Profit]]/Table1[[#This Row],[Units Sold]],0)</f>
        <v>9</v>
      </c>
      <c r="S9200" s="4">
        <f>IFERROR((Table1[[#This Row],[Total Sales]]-Table1[[#This Row],[Operating Profit]])/Table1[[#This Row],[Units Sold]],0)</f>
        <v>11</v>
      </c>
      <c r="T9200" s="4" t="str">
        <f>IF(Table1[[#This Row],[Profit per unit]]&gt;$V$8,"Premium","Mass")</f>
        <v>Mass</v>
      </c>
      <c r="U9200" s="4"/>
    </row>
    <row r="9201" spans="2:21" ht="14.25" customHeight="1" x14ac:dyDescent="0.3">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c r="O9201" s="4" t="str">
        <f>TEXT(Table1[[#This Row],[Invoice Date]],"mmm")</f>
        <v>Nov</v>
      </c>
      <c r="P9201" s="4">
        <f>YEAR(Table1[[#This Row],[Invoice Date]])</f>
        <v>2021</v>
      </c>
      <c r="Q9201" s="4">
        <f>IFERROR(Table1[[#This Row],[Total Sales]]/Table1[[#This Row],[Units Sold]],4)</f>
        <v>18</v>
      </c>
      <c r="R9201" s="4">
        <f>IFERROR(Table1[[#This Row],[Operating Profit]]/Table1[[#This Row],[Units Sold]],0)</f>
        <v>8.2799999999999994</v>
      </c>
      <c r="S9201" s="4">
        <f>IFERROR((Table1[[#This Row],[Total Sales]]-Table1[[#This Row],[Operating Profit]])/Table1[[#This Row],[Units Sold]],0)</f>
        <v>9.7200000000000006</v>
      </c>
      <c r="T9201" s="4" t="str">
        <f>IF(Table1[[#This Row],[Profit per unit]]&gt;$V$8,"Premium","Mass")</f>
        <v>Mass</v>
      </c>
      <c r="U9201" s="4"/>
    </row>
    <row r="9202" spans="2:21" ht="14.25" customHeight="1" x14ac:dyDescent="0.3">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c r="O9202" s="4" t="str">
        <f>TEXT(Table1[[#This Row],[Invoice Date]],"mmm")</f>
        <v>Nov</v>
      </c>
      <c r="P9202" s="4">
        <f>YEAR(Table1[[#This Row],[Invoice Date]])</f>
        <v>2021</v>
      </c>
      <c r="Q9202" s="4">
        <f>IFERROR(Table1[[#This Row],[Total Sales]]/Table1[[#This Row],[Units Sold]],4)</f>
        <v>11</v>
      </c>
      <c r="R9202" s="4">
        <f>IFERROR(Table1[[#This Row],[Operating Profit]]/Table1[[#This Row],[Units Sold]],0)</f>
        <v>4.6199999999999992</v>
      </c>
      <c r="S9202" s="4">
        <f>IFERROR((Table1[[#This Row],[Total Sales]]-Table1[[#This Row],[Operating Profit]])/Table1[[#This Row],[Units Sold]],0)</f>
        <v>6.3800000000000008</v>
      </c>
      <c r="T9202" s="4" t="str">
        <f>IF(Table1[[#This Row],[Profit per unit]]&gt;$V$8,"Premium","Mass")</f>
        <v>Mass</v>
      </c>
      <c r="U9202" s="4"/>
    </row>
    <row r="9203" spans="2:21" ht="14.25" customHeight="1" x14ac:dyDescent="0.3">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c r="O9203" s="4" t="str">
        <f>TEXT(Table1[[#This Row],[Invoice Date]],"mmm")</f>
        <v>Nov</v>
      </c>
      <c r="P9203" s="4">
        <f>YEAR(Table1[[#This Row],[Invoice Date]])</f>
        <v>2021</v>
      </c>
      <c r="Q9203" s="4">
        <f>IFERROR(Table1[[#This Row],[Total Sales]]/Table1[[#This Row],[Units Sold]],4)</f>
        <v>19</v>
      </c>
      <c r="R9203" s="4">
        <f>IFERROR(Table1[[#This Row],[Operating Profit]]/Table1[[#This Row],[Units Sold]],0)</f>
        <v>8.1700000000000017</v>
      </c>
      <c r="S9203" s="4">
        <f>IFERROR((Table1[[#This Row],[Total Sales]]-Table1[[#This Row],[Operating Profit]])/Table1[[#This Row],[Units Sold]],0)</f>
        <v>10.829999999999998</v>
      </c>
      <c r="T9203" s="4" t="str">
        <f>IF(Table1[[#This Row],[Profit per unit]]&gt;$V$8,"Premium","Mass")</f>
        <v>Mass</v>
      </c>
      <c r="U9203" s="4"/>
    </row>
    <row r="9204" spans="2:21" ht="14.25" customHeight="1" x14ac:dyDescent="0.3">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c r="O9204" s="4" t="str">
        <f>TEXT(Table1[[#This Row],[Invoice Date]],"mmm")</f>
        <v>Nov</v>
      </c>
      <c r="P9204" s="4">
        <f>YEAR(Table1[[#This Row],[Invoice Date]])</f>
        <v>2021</v>
      </c>
      <c r="Q9204" s="4">
        <f>IFERROR(Table1[[#This Row],[Total Sales]]/Table1[[#This Row],[Units Sold]],4)</f>
        <v>41</v>
      </c>
      <c r="R9204" s="4">
        <f>IFERROR(Table1[[#This Row],[Operating Profit]]/Table1[[#This Row],[Units Sold]],0)</f>
        <v>18.04</v>
      </c>
      <c r="S9204" s="4">
        <f>IFERROR((Table1[[#This Row],[Total Sales]]-Table1[[#This Row],[Operating Profit]])/Table1[[#This Row],[Units Sold]],0)</f>
        <v>22.96</v>
      </c>
      <c r="T9204" s="4" t="str">
        <f>IF(Table1[[#This Row],[Profit per unit]]&gt;$V$8,"Premium","Mass")</f>
        <v>Mass</v>
      </c>
      <c r="U9204" s="4"/>
    </row>
    <row r="9205" spans="2:21" ht="14.25" customHeight="1" x14ac:dyDescent="0.3">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c r="O9205" s="4" t="str">
        <f>TEXT(Table1[[#This Row],[Invoice Date]],"mmm")</f>
        <v>Nov</v>
      </c>
      <c r="P9205" s="4">
        <f>YEAR(Table1[[#This Row],[Invoice Date]])</f>
        <v>2021</v>
      </c>
      <c r="Q9205" s="4">
        <f>IFERROR(Table1[[#This Row],[Total Sales]]/Table1[[#This Row],[Units Sold]],4)</f>
        <v>56</v>
      </c>
      <c r="R9205" s="4">
        <f>IFERROR(Table1[[#This Row],[Operating Profit]]/Table1[[#This Row],[Units Sold]],0)</f>
        <v>22.959999999999997</v>
      </c>
      <c r="S9205" s="4">
        <f>IFERROR((Table1[[#This Row],[Total Sales]]-Table1[[#This Row],[Operating Profit]])/Table1[[#This Row],[Units Sold]],0)</f>
        <v>33.04</v>
      </c>
      <c r="T9205" s="4" t="str">
        <f>IF(Table1[[#This Row],[Profit per unit]]&gt;$V$8,"Premium","Mass")</f>
        <v>Mass</v>
      </c>
      <c r="U9205" s="4"/>
    </row>
    <row r="9206" spans="2:21" ht="14.25" customHeight="1" x14ac:dyDescent="0.3">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c r="O9206" s="4" t="str">
        <f>TEXT(Table1[[#This Row],[Invoice Date]],"mmm")</f>
        <v>Nov</v>
      </c>
      <c r="P9206" s="4">
        <f>YEAR(Table1[[#This Row],[Invoice Date]])</f>
        <v>2021</v>
      </c>
      <c r="Q9206" s="4">
        <f>IFERROR(Table1[[#This Row],[Total Sales]]/Table1[[#This Row],[Units Sold]],4)</f>
        <v>53</v>
      </c>
      <c r="R9206" s="4">
        <f>IFERROR(Table1[[#This Row],[Operating Profit]]/Table1[[#This Row],[Units Sold]],0)</f>
        <v>23.85</v>
      </c>
      <c r="S9206" s="4">
        <f>IFERROR((Table1[[#This Row],[Total Sales]]-Table1[[#This Row],[Operating Profit]])/Table1[[#This Row],[Units Sold]],0)</f>
        <v>29.15</v>
      </c>
      <c r="T9206" s="4" t="str">
        <f>IF(Table1[[#This Row],[Profit per unit]]&gt;$V$8,"Premium","Mass")</f>
        <v>Mass</v>
      </c>
      <c r="U9206" s="4"/>
    </row>
    <row r="9207" spans="2:21" ht="14.25" customHeight="1" x14ac:dyDescent="0.3">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c r="O9207" s="4" t="str">
        <f>TEXT(Table1[[#This Row],[Invoice Date]],"mmm")</f>
        <v>Dec</v>
      </c>
      <c r="P9207" s="4">
        <f>YEAR(Table1[[#This Row],[Invoice Date]])</f>
        <v>2021</v>
      </c>
      <c r="Q9207" s="4">
        <f>IFERROR(Table1[[#This Row],[Total Sales]]/Table1[[#This Row],[Units Sold]],4)</f>
        <v>55</v>
      </c>
      <c r="R9207" s="4">
        <f>IFERROR(Table1[[#This Row],[Operating Profit]]/Table1[[#This Row],[Units Sold]],0)</f>
        <v>25.3</v>
      </c>
      <c r="S9207" s="4">
        <f>IFERROR((Table1[[#This Row],[Total Sales]]-Table1[[#This Row],[Operating Profit]])/Table1[[#This Row],[Units Sold]],0)</f>
        <v>29.7</v>
      </c>
      <c r="T9207" s="4" t="str">
        <f>IF(Table1[[#This Row],[Profit per unit]]&gt;$V$8,"Premium","Mass")</f>
        <v>Mass</v>
      </c>
      <c r="U9207" s="4"/>
    </row>
    <row r="9208" spans="2:21" ht="14.25" customHeight="1" x14ac:dyDescent="0.3">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c r="O9208" s="4" t="str">
        <f>TEXT(Table1[[#This Row],[Invoice Date]],"mmm")</f>
        <v>Dec</v>
      </c>
      <c r="P9208" s="4">
        <f>YEAR(Table1[[#This Row],[Invoice Date]])</f>
        <v>2021</v>
      </c>
      <c r="Q9208" s="4">
        <f>IFERROR(Table1[[#This Row],[Total Sales]]/Table1[[#This Row],[Units Sold]],4)</f>
        <v>46</v>
      </c>
      <c r="R9208" s="4">
        <f>IFERROR(Table1[[#This Row],[Operating Profit]]/Table1[[#This Row],[Units Sold]],0)</f>
        <v>18.399999999999999</v>
      </c>
      <c r="S9208" s="4">
        <f>IFERROR((Table1[[#This Row],[Total Sales]]-Table1[[#This Row],[Operating Profit]])/Table1[[#This Row],[Units Sold]],0)</f>
        <v>27.6</v>
      </c>
      <c r="T9208" s="4" t="str">
        <f>IF(Table1[[#This Row],[Profit per unit]]&gt;$V$8,"Premium","Mass")</f>
        <v>Mass</v>
      </c>
      <c r="U9208" s="4"/>
    </row>
    <row r="9209" spans="2:21" ht="14.25" customHeight="1" x14ac:dyDescent="0.3">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c r="O9209" s="4" t="str">
        <f>TEXT(Table1[[#This Row],[Invoice Date]],"mmm")</f>
        <v>Dec</v>
      </c>
      <c r="P9209" s="4">
        <f>YEAR(Table1[[#This Row],[Invoice Date]])</f>
        <v>2021</v>
      </c>
      <c r="Q9209" s="4">
        <f>IFERROR(Table1[[#This Row],[Total Sales]]/Table1[[#This Row],[Units Sold]],4)</f>
        <v>43</v>
      </c>
      <c r="R9209" s="4">
        <f>IFERROR(Table1[[#This Row],[Operating Profit]]/Table1[[#This Row],[Units Sold]],0)</f>
        <v>18.919999999999998</v>
      </c>
      <c r="S9209" s="4">
        <f>IFERROR((Table1[[#This Row],[Total Sales]]-Table1[[#This Row],[Operating Profit]])/Table1[[#This Row],[Units Sold]],0)</f>
        <v>24.080000000000002</v>
      </c>
      <c r="T9209" s="4" t="str">
        <f>IF(Table1[[#This Row],[Profit per unit]]&gt;$V$8,"Premium","Mass")</f>
        <v>Mass</v>
      </c>
      <c r="U9209" s="4"/>
    </row>
    <row r="9210" spans="2:21" ht="14.25" customHeight="1" x14ac:dyDescent="0.3">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c r="O9210" s="4" t="str">
        <f>TEXT(Table1[[#This Row],[Invoice Date]],"mmm")</f>
        <v>Dec</v>
      </c>
      <c r="P9210" s="4">
        <f>YEAR(Table1[[#This Row],[Invoice Date]])</f>
        <v>2021</v>
      </c>
      <c r="Q9210" s="4">
        <f>IFERROR(Table1[[#This Row],[Total Sales]]/Table1[[#This Row],[Units Sold]],4)</f>
        <v>40</v>
      </c>
      <c r="R9210" s="4">
        <f>IFERROR(Table1[[#This Row],[Operating Profit]]/Table1[[#This Row],[Units Sold]],0)</f>
        <v>18.399999999999999</v>
      </c>
      <c r="S9210" s="4">
        <f>IFERROR((Table1[[#This Row],[Total Sales]]-Table1[[#This Row],[Operating Profit]])/Table1[[#This Row],[Units Sold]],0)</f>
        <v>21.6</v>
      </c>
      <c r="T9210" s="4" t="str">
        <f>IF(Table1[[#This Row],[Profit per unit]]&gt;$V$8,"Premium","Mass")</f>
        <v>Mass</v>
      </c>
      <c r="U9210" s="4"/>
    </row>
    <row r="9211" spans="2:21" ht="14.25" customHeight="1" x14ac:dyDescent="0.3">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c r="O9211" s="4" t="str">
        <f>TEXT(Table1[[#This Row],[Invoice Date]],"mmm")</f>
        <v>Dec</v>
      </c>
      <c r="P9211" s="4">
        <f>YEAR(Table1[[#This Row],[Invoice Date]])</f>
        <v>2021</v>
      </c>
      <c r="Q9211" s="4">
        <f>IFERROR(Table1[[#This Row],[Total Sales]]/Table1[[#This Row],[Units Sold]],4)</f>
        <v>50</v>
      </c>
      <c r="R9211" s="4">
        <f>IFERROR(Table1[[#This Row],[Operating Profit]]/Table1[[#This Row],[Units Sold]],0)</f>
        <v>20</v>
      </c>
      <c r="S9211" s="4">
        <f>IFERROR((Table1[[#This Row],[Total Sales]]-Table1[[#This Row],[Operating Profit]])/Table1[[#This Row],[Units Sold]],0)</f>
        <v>30</v>
      </c>
      <c r="T9211" s="4" t="str">
        <f>IF(Table1[[#This Row],[Profit per unit]]&gt;$V$8,"Premium","Mass")</f>
        <v>Mass</v>
      </c>
      <c r="U9211" s="4"/>
    </row>
    <row r="9212" spans="2:21" ht="14.25" customHeight="1" x14ac:dyDescent="0.3">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c r="O9212" s="4" t="str">
        <f>TEXT(Table1[[#This Row],[Invoice Date]],"mmm")</f>
        <v>Dec</v>
      </c>
      <c r="P9212" s="4">
        <f>YEAR(Table1[[#This Row],[Invoice Date]])</f>
        <v>2021</v>
      </c>
      <c r="Q9212" s="4">
        <f>IFERROR(Table1[[#This Row],[Total Sales]]/Table1[[#This Row],[Units Sold]],4)</f>
        <v>55</v>
      </c>
      <c r="R9212" s="4">
        <f>IFERROR(Table1[[#This Row],[Operating Profit]]/Table1[[#This Row],[Units Sold]],0)</f>
        <v>24.75</v>
      </c>
      <c r="S9212" s="4">
        <f>IFERROR((Table1[[#This Row],[Total Sales]]-Table1[[#This Row],[Operating Profit]])/Table1[[#This Row],[Units Sold]],0)</f>
        <v>30.25</v>
      </c>
      <c r="T9212" s="4" t="str">
        <f>IF(Table1[[#This Row],[Profit per unit]]&gt;$V$8,"Premium","Mass")</f>
        <v>Mass</v>
      </c>
      <c r="U9212" s="4"/>
    </row>
    <row r="9213" spans="2:21" ht="14.25" customHeight="1" x14ac:dyDescent="0.3">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c r="O9213" s="4" t="str">
        <f>TEXT(Table1[[#This Row],[Invoice Date]],"mmm")</f>
        <v>Jan</v>
      </c>
      <c r="P9213" s="4">
        <f>YEAR(Table1[[#This Row],[Invoice Date]])</f>
        <v>2021</v>
      </c>
      <c r="Q9213" s="4">
        <f>IFERROR(Table1[[#This Row],[Total Sales]]/Table1[[#This Row],[Units Sold]],4)</f>
        <v>17</v>
      </c>
      <c r="R9213" s="4">
        <f>IFERROR(Table1[[#This Row],[Operating Profit]]/Table1[[#This Row],[Units Sold]],0)</f>
        <v>7.99</v>
      </c>
      <c r="S9213" s="4">
        <f>IFERROR((Table1[[#This Row],[Total Sales]]-Table1[[#This Row],[Operating Profit]])/Table1[[#This Row],[Units Sold]],0)</f>
        <v>9.01</v>
      </c>
      <c r="T9213" s="4" t="str">
        <f>IF(Table1[[#This Row],[Profit per unit]]&gt;$V$8,"Premium","Mass")</f>
        <v>Mass</v>
      </c>
      <c r="U9213" s="4"/>
    </row>
    <row r="9214" spans="2:21" ht="14.25" customHeight="1" x14ac:dyDescent="0.3">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c r="O9214" s="4" t="str">
        <f>TEXT(Table1[[#This Row],[Invoice Date]],"mmm")</f>
        <v>Jan</v>
      </c>
      <c r="P9214" s="4">
        <f>YEAR(Table1[[#This Row],[Invoice Date]])</f>
        <v>2021</v>
      </c>
      <c r="Q9214" s="4">
        <f>IFERROR(Table1[[#This Row],[Total Sales]]/Table1[[#This Row],[Units Sold]],4)</f>
        <v>18</v>
      </c>
      <c r="R9214" s="4">
        <f>IFERROR(Table1[[#This Row],[Operating Profit]]/Table1[[#This Row],[Units Sold]],0)</f>
        <v>6.84</v>
      </c>
      <c r="S9214" s="4">
        <f>IFERROR((Table1[[#This Row],[Total Sales]]-Table1[[#This Row],[Operating Profit]])/Table1[[#This Row],[Units Sold]],0)</f>
        <v>11.160000000000002</v>
      </c>
      <c r="T9214" s="4" t="str">
        <f>IF(Table1[[#This Row],[Profit per unit]]&gt;$V$8,"Premium","Mass")</f>
        <v>Mass</v>
      </c>
      <c r="U9214" s="4"/>
    </row>
    <row r="9215" spans="2:21" ht="14.25" customHeight="1" x14ac:dyDescent="0.3">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c r="O9215" s="4" t="str">
        <f>TEXT(Table1[[#This Row],[Invoice Date]],"mmm")</f>
        <v>Jan</v>
      </c>
      <c r="P9215" s="4">
        <f>YEAR(Table1[[#This Row],[Invoice Date]])</f>
        <v>2021</v>
      </c>
      <c r="Q9215" s="4">
        <f>IFERROR(Table1[[#This Row],[Total Sales]]/Table1[[#This Row],[Units Sold]],4)</f>
        <v>10</v>
      </c>
      <c r="R9215" s="4">
        <f>IFERROR(Table1[[#This Row],[Operating Profit]]/Table1[[#This Row],[Units Sold]],0)</f>
        <v>4.3000000000000007</v>
      </c>
      <c r="S9215" s="4">
        <f>IFERROR((Table1[[#This Row],[Total Sales]]-Table1[[#This Row],[Operating Profit]])/Table1[[#This Row],[Units Sold]],0)</f>
        <v>5.6999999999999993</v>
      </c>
      <c r="T9215" s="4" t="str">
        <f>IF(Table1[[#This Row],[Profit per unit]]&gt;$V$8,"Premium","Mass")</f>
        <v>Mass</v>
      </c>
      <c r="U9215" s="4"/>
    </row>
    <row r="9216" spans="2:21" ht="14.25" customHeight="1" x14ac:dyDescent="0.3">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c r="O9216" s="4" t="str">
        <f>TEXT(Table1[[#This Row],[Invoice Date]],"mmm")</f>
        <v>Jan</v>
      </c>
      <c r="P9216" s="4">
        <f>YEAR(Table1[[#This Row],[Invoice Date]])</f>
        <v>2021</v>
      </c>
      <c r="Q9216" s="4">
        <f>IFERROR(Table1[[#This Row],[Total Sales]]/Table1[[#This Row],[Units Sold]],4)</f>
        <v>13</v>
      </c>
      <c r="R9216" s="4">
        <f>IFERROR(Table1[[#This Row],[Operating Profit]]/Table1[[#This Row],[Units Sold]],0)</f>
        <v>5.5900000000000007</v>
      </c>
      <c r="S9216" s="4">
        <f>IFERROR((Table1[[#This Row],[Total Sales]]-Table1[[#This Row],[Operating Profit]])/Table1[[#This Row],[Units Sold]],0)</f>
        <v>7.4099999999999993</v>
      </c>
      <c r="T9216" s="4" t="str">
        <f>IF(Table1[[#This Row],[Profit per unit]]&gt;$V$8,"Premium","Mass")</f>
        <v>Mass</v>
      </c>
      <c r="U9216" s="4"/>
    </row>
    <row r="9217" spans="2:21" ht="14.25" customHeight="1" x14ac:dyDescent="0.3">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c r="O9217" s="4" t="str">
        <f>TEXT(Table1[[#This Row],[Invoice Date]],"mmm")</f>
        <v>Jan</v>
      </c>
      <c r="P9217" s="4">
        <f>YEAR(Table1[[#This Row],[Invoice Date]])</f>
        <v>2021</v>
      </c>
      <c r="Q9217" s="4">
        <f>IFERROR(Table1[[#This Row],[Total Sales]]/Table1[[#This Row],[Units Sold]],4)</f>
        <v>23</v>
      </c>
      <c r="R9217" s="4">
        <f>IFERROR(Table1[[#This Row],[Operating Profit]]/Table1[[#This Row],[Units Sold]],0)</f>
        <v>9.43</v>
      </c>
      <c r="S9217" s="4">
        <f>IFERROR((Table1[[#This Row],[Total Sales]]-Table1[[#This Row],[Operating Profit]])/Table1[[#This Row],[Units Sold]],0)</f>
        <v>13.569999999999999</v>
      </c>
      <c r="T9217" s="4" t="str">
        <f>IF(Table1[[#This Row],[Profit per unit]]&gt;$V$8,"Premium","Mass")</f>
        <v>Mass</v>
      </c>
      <c r="U9217" s="4"/>
    </row>
    <row r="9218" spans="2:21" ht="14.25" customHeight="1" x14ac:dyDescent="0.3">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c r="O9218" s="4" t="str">
        <f>TEXT(Table1[[#This Row],[Invoice Date]],"mmm")</f>
        <v>Jan</v>
      </c>
      <c r="P9218" s="4">
        <f>YEAR(Table1[[#This Row],[Invoice Date]])</f>
        <v>2021</v>
      </c>
      <c r="Q9218" s="4">
        <f>IFERROR(Table1[[#This Row],[Total Sales]]/Table1[[#This Row],[Units Sold]],4)</f>
        <v>18</v>
      </c>
      <c r="R9218" s="4">
        <f>IFERROR(Table1[[#This Row],[Operating Profit]]/Table1[[#This Row],[Units Sold]],0)</f>
        <v>8.1</v>
      </c>
      <c r="S9218" s="4">
        <f>IFERROR((Table1[[#This Row],[Total Sales]]-Table1[[#This Row],[Operating Profit]])/Table1[[#This Row],[Units Sold]],0)</f>
        <v>9.8999999999999986</v>
      </c>
      <c r="T9218" s="4" t="str">
        <f>IF(Table1[[#This Row],[Profit per unit]]&gt;$V$8,"Premium","Mass")</f>
        <v>Mass</v>
      </c>
      <c r="U9218" s="4"/>
    </row>
    <row r="9219" spans="2:21" ht="14.25" customHeight="1" x14ac:dyDescent="0.3">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c r="O9219" s="4" t="str">
        <f>TEXT(Table1[[#This Row],[Invoice Date]],"mmm")</f>
        <v>Feb</v>
      </c>
      <c r="P9219" s="4">
        <f>YEAR(Table1[[#This Row],[Invoice Date]])</f>
        <v>2021</v>
      </c>
      <c r="Q9219" s="4">
        <f>IFERROR(Table1[[#This Row],[Total Sales]]/Table1[[#This Row],[Units Sold]],4)</f>
        <v>18</v>
      </c>
      <c r="R9219" s="4">
        <f>IFERROR(Table1[[#This Row],[Operating Profit]]/Table1[[#This Row],[Units Sold]],0)</f>
        <v>7.92</v>
      </c>
      <c r="S9219" s="4">
        <f>IFERROR((Table1[[#This Row],[Total Sales]]-Table1[[#This Row],[Operating Profit]])/Table1[[#This Row],[Units Sold]],0)</f>
        <v>10.08</v>
      </c>
      <c r="T9219" s="4" t="str">
        <f>IF(Table1[[#This Row],[Profit per unit]]&gt;$V$8,"Premium","Mass")</f>
        <v>Mass</v>
      </c>
      <c r="U9219" s="4"/>
    </row>
    <row r="9220" spans="2:21" ht="14.25" customHeight="1" x14ac:dyDescent="0.3">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c r="O9220" s="4" t="str">
        <f>TEXT(Table1[[#This Row],[Invoice Date]],"mmm")</f>
        <v>Feb</v>
      </c>
      <c r="P9220" s="4">
        <f>YEAR(Table1[[#This Row],[Invoice Date]])</f>
        <v>2021</v>
      </c>
      <c r="Q9220" s="4">
        <f>IFERROR(Table1[[#This Row],[Total Sales]]/Table1[[#This Row],[Units Sold]],4)</f>
        <v>17</v>
      </c>
      <c r="R9220" s="4">
        <f>IFERROR(Table1[[#This Row],[Operating Profit]]/Table1[[#This Row],[Units Sold]],0)</f>
        <v>6.63</v>
      </c>
      <c r="S9220" s="4">
        <f>IFERROR((Table1[[#This Row],[Total Sales]]-Table1[[#This Row],[Operating Profit]])/Table1[[#This Row],[Units Sold]],0)</f>
        <v>10.370000000000001</v>
      </c>
      <c r="T9220" s="4" t="str">
        <f>IF(Table1[[#This Row],[Profit per unit]]&gt;$V$8,"Premium","Mass")</f>
        <v>Mass</v>
      </c>
      <c r="U9220" s="4"/>
    </row>
    <row r="9221" spans="2:21" ht="14.25" customHeight="1" x14ac:dyDescent="0.3">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c r="O9221" s="4" t="str">
        <f>TEXT(Table1[[#This Row],[Invoice Date]],"mmm")</f>
        <v>Feb</v>
      </c>
      <c r="P9221" s="4">
        <f>YEAR(Table1[[#This Row],[Invoice Date]])</f>
        <v>2021</v>
      </c>
      <c r="Q9221" s="4">
        <f>IFERROR(Table1[[#This Row],[Total Sales]]/Table1[[#This Row],[Units Sold]],4)</f>
        <v>12</v>
      </c>
      <c r="R9221" s="4">
        <f>IFERROR(Table1[[#This Row],[Operating Profit]]/Table1[[#This Row],[Units Sold]],0)</f>
        <v>5.6400000000000006</v>
      </c>
      <c r="S9221" s="4">
        <f>IFERROR((Table1[[#This Row],[Total Sales]]-Table1[[#This Row],[Operating Profit]])/Table1[[#This Row],[Units Sold]],0)</f>
        <v>6.3599999999999994</v>
      </c>
      <c r="T9221" s="4" t="str">
        <f>IF(Table1[[#This Row],[Profit per unit]]&gt;$V$8,"Premium","Mass")</f>
        <v>Mass</v>
      </c>
      <c r="U9221" s="4"/>
    </row>
    <row r="9222" spans="2:21" ht="14.25" customHeight="1" x14ac:dyDescent="0.3">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c r="O9222" s="4" t="str">
        <f>TEXT(Table1[[#This Row],[Invoice Date]],"mmm")</f>
        <v>Feb</v>
      </c>
      <c r="P9222" s="4">
        <f>YEAR(Table1[[#This Row],[Invoice Date]])</f>
        <v>2021</v>
      </c>
      <c r="Q9222" s="4">
        <f>IFERROR(Table1[[#This Row],[Total Sales]]/Table1[[#This Row],[Units Sold]],4)</f>
        <v>15</v>
      </c>
      <c r="R9222" s="4">
        <f>IFERROR(Table1[[#This Row],[Operating Profit]]/Table1[[#This Row],[Units Sold]],0)</f>
        <v>6.9</v>
      </c>
      <c r="S9222" s="4">
        <f>IFERROR((Table1[[#This Row],[Total Sales]]-Table1[[#This Row],[Operating Profit]])/Table1[[#This Row],[Units Sold]],0)</f>
        <v>8.1</v>
      </c>
      <c r="T9222" s="4" t="str">
        <f>IF(Table1[[#This Row],[Profit per unit]]&gt;$V$8,"Premium","Mass")</f>
        <v>Mass</v>
      </c>
      <c r="U9222" s="4"/>
    </row>
    <row r="9223" spans="2:21" ht="14.25" customHeight="1" x14ac:dyDescent="0.3">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c r="O9223" s="4" t="str">
        <f>TEXT(Table1[[#This Row],[Invoice Date]],"mmm")</f>
        <v>Feb</v>
      </c>
      <c r="P9223" s="4">
        <f>YEAR(Table1[[#This Row],[Invoice Date]])</f>
        <v>2021</v>
      </c>
      <c r="Q9223" s="4">
        <f>IFERROR(Table1[[#This Row],[Total Sales]]/Table1[[#This Row],[Units Sold]],4)</f>
        <v>24</v>
      </c>
      <c r="R9223" s="4">
        <f>IFERROR(Table1[[#This Row],[Operating Profit]]/Table1[[#This Row],[Units Sold]],0)</f>
        <v>9.5999999999999979</v>
      </c>
      <c r="S9223" s="4">
        <f>IFERROR((Table1[[#This Row],[Total Sales]]-Table1[[#This Row],[Operating Profit]])/Table1[[#This Row],[Units Sold]],0)</f>
        <v>14.4</v>
      </c>
      <c r="T9223" s="4" t="str">
        <f>IF(Table1[[#This Row],[Profit per unit]]&gt;$V$8,"Premium","Mass")</f>
        <v>Mass</v>
      </c>
      <c r="U9223" s="4"/>
    </row>
    <row r="9224" spans="2:21" ht="14.25" customHeight="1" x14ac:dyDescent="0.3">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c r="O9224" s="4" t="str">
        <f>TEXT(Table1[[#This Row],[Invoice Date]],"mmm")</f>
        <v>Feb</v>
      </c>
      <c r="P9224" s="4">
        <f>YEAR(Table1[[#This Row],[Invoice Date]])</f>
        <v>2021</v>
      </c>
      <c r="Q9224" s="4">
        <f>IFERROR(Table1[[#This Row],[Total Sales]]/Table1[[#This Row],[Units Sold]],4)</f>
        <v>14</v>
      </c>
      <c r="R9224" s="4">
        <f>IFERROR(Table1[[#This Row],[Operating Profit]]/Table1[[#This Row],[Units Sold]],0)</f>
        <v>6.44</v>
      </c>
      <c r="S9224" s="4">
        <f>IFERROR((Table1[[#This Row],[Total Sales]]-Table1[[#This Row],[Operating Profit]])/Table1[[#This Row],[Units Sold]],0)</f>
        <v>7.56</v>
      </c>
      <c r="T9224" s="4" t="str">
        <f>IF(Table1[[#This Row],[Profit per unit]]&gt;$V$8,"Premium","Mass")</f>
        <v>Mass</v>
      </c>
      <c r="U9224" s="4"/>
    </row>
    <row r="9225" spans="2:21" ht="14.25" customHeight="1" x14ac:dyDescent="0.3">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c r="O9225" s="4" t="str">
        <f>TEXT(Table1[[#This Row],[Invoice Date]],"mmm")</f>
        <v>Mar</v>
      </c>
      <c r="P9225" s="4">
        <f>YEAR(Table1[[#This Row],[Invoice Date]])</f>
        <v>2021</v>
      </c>
      <c r="Q9225" s="4">
        <f>IFERROR(Table1[[#This Row],[Total Sales]]/Table1[[#This Row],[Units Sold]],4)</f>
        <v>14</v>
      </c>
      <c r="R9225" s="4">
        <f>IFERROR(Table1[[#This Row],[Operating Profit]]/Table1[[#This Row],[Units Sold]],0)</f>
        <v>6.4400000000000013</v>
      </c>
      <c r="S9225" s="4">
        <f>IFERROR((Table1[[#This Row],[Total Sales]]-Table1[[#This Row],[Operating Profit]])/Table1[[#This Row],[Units Sold]],0)</f>
        <v>7.5599999999999987</v>
      </c>
      <c r="T9225" s="4" t="str">
        <f>IF(Table1[[#This Row],[Profit per unit]]&gt;$V$8,"Premium","Mass")</f>
        <v>Mass</v>
      </c>
      <c r="U9225" s="4"/>
    </row>
    <row r="9226" spans="2:21" ht="14.25" customHeight="1" x14ac:dyDescent="0.3">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c r="O9226" s="4" t="str">
        <f>TEXT(Table1[[#This Row],[Invoice Date]],"mmm")</f>
        <v>Mar</v>
      </c>
      <c r="P9226" s="4">
        <f>YEAR(Table1[[#This Row],[Invoice Date]])</f>
        <v>2021</v>
      </c>
      <c r="Q9226" s="4">
        <f>IFERROR(Table1[[#This Row],[Total Sales]]/Table1[[#This Row],[Units Sold]],4)</f>
        <v>15</v>
      </c>
      <c r="R9226" s="4">
        <f>IFERROR(Table1[[#This Row],[Operating Profit]]/Table1[[#This Row],[Units Sold]],0)</f>
        <v>6.1499999999999995</v>
      </c>
      <c r="S9226" s="4">
        <f>IFERROR((Table1[[#This Row],[Total Sales]]-Table1[[#This Row],[Operating Profit]])/Table1[[#This Row],[Units Sold]],0)</f>
        <v>8.85</v>
      </c>
      <c r="T9226" s="4" t="str">
        <f>IF(Table1[[#This Row],[Profit per unit]]&gt;$V$8,"Premium","Mass")</f>
        <v>Mass</v>
      </c>
      <c r="U9226" s="4"/>
    </row>
    <row r="9227" spans="2:21" ht="14.25" customHeight="1" x14ac:dyDescent="0.3">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c r="O9227" s="4" t="str">
        <f>TEXT(Table1[[#This Row],[Invoice Date]],"mmm")</f>
        <v>Mar</v>
      </c>
      <c r="P9227" s="4">
        <f>YEAR(Table1[[#This Row],[Invoice Date]])</f>
        <v>2021</v>
      </c>
      <c r="Q9227" s="4">
        <f>IFERROR(Table1[[#This Row],[Total Sales]]/Table1[[#This Row],[Units Sold]],4)</f>
        <v>7</v>
      </c>
      <c r="R9227" s="4">
        <f>IFERROR(Table1[[#This Row],[Operating Profit]]/Table1[[#This Row],[Units Sold]],0)</f>
        <v>3.15</v>
      </c>
      <c r="S9227" s="4">
        <f>IFERROR((Table1[[#This Row],[Total Sales]]-Table1[[#This Row],[Operating Profit]])/Table1[[#This Row],[Units Sold]],0)</f>
        <v>3.85</v>
      </c>
      <c r="T9227" s="4" t="str">
        <f>IF(Table1[[#This Row],[Profit per unit]]&gt;$V$8,"Premium","Mass")</f>
        <v>Mass</v>
      </c>
      <c r="U9227" s="4"/>
    </row>
    <row r="9228" spans="2:21" ht="14.25" customHeight="1" x14ac:dyDescent="0.3">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c r="O9228" s="4" t="str">
        <f>TEXT(Table1[[#This Row],[Invoice Date]],"mmm")</f>
        <v>Mar</v>
      </c>
      <c r="P9228" s="4">
        <f>YEAR(Table1[[#This Row],[Invoice Date]])</f>
        <v>2021</v>
      </c>
      <c r="Q9228" s="4">
        <f>IFERROR(Table1[[#This Row],[Total Sales]]/Table1[[#This Row],[Units Sold]],4)</f>
        <v>16</v>
      </c>
      <c r="R9228" s="4">
        <f>IFERROR(Table1[[#This Row],[Operating Profit]]/Table1[[#This Row],[Units Sold]],0)</f>
        <v>7.5200000000000005</v>
      </c>
      <c r="S9228" s="4">
        <f>IFERROR((Table1[[#This Row],[Total Sales]]-Table1[[#This Row],[Operating Profit]])/Table1[[#This Row],[Units Sold]],0)</f>
        <v>8.4799999999999986</v>
      </c>
      <c r="T9228" s="4" t="str">
        <f>IF(Table1[[#This Row],[Profit per unit]]&gt;$V$8,"Premium","Mass")</f>
        <v>Mass</v>
      </c>
      <c r="U9228" s="4"/>
    </row>
    <row r="9229" spans="2:21" ht="14.25" customHeight="1" x14ac:dyDescent="0.3">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c r="O9229" s="4" t="str">
        <f>TEXT(Table1[[#This Row],[Invoice Date]],"mmm")</f>
        <v>Mar</v>
      </c>
      <c r="P9229" s="4">
        <f>YEAR(Table1[[#This Row],[Invoice Date]])</f>
        <v>2021</v>
      </c>
      <c r="Q9229" s="4">
        <f>IFERROR(Table1[[#This Row],[Total Sales]]/Table1[[#This Row],[Units Sold]],4)</f>
        <v>26</v>
      </c>
      <c r="R9229" s="4">
        <f>IFERROR(Table1[[#This Row],[Operating Profit]]/Table1[[#This Row],[Units Sold]],0)</f>
        <v>10.92</v>
      </c>
      <c r="S9229" s="4">
        <f>IFERROR((Table1[[#This Row],[Total Sales]]-Table1[[#This Row],[Operating Profit]])/Table1[[#This Row],[Units Sold]],0)</f>
        <v>15.08</v>
      </c>
      <c r="T9229" s="4" t="str">
        <f>IF(Table1[[#This Row],[Profit per unit]]&gt;$V$8,"Premium","Mass")</f>
        <v>Mass</v>
      </c>
      <c r="U9229" s="4"/>
    </row>
    <row r="9230" spans="2:21" ht="14.25" customHeight="1" x14ac:dyDescent="0.3">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c r="O9230" s="4" t="str">
        <f>TEXT(Table1[[#This Row],[Invoice Date]],"mmm")</f>
        <v>Mar</v>
      </c>
      <c r="P9230" s="4">
        <f>YEAR(Table1[[#This Row],[Invoice Date]])</f>
        <v>2021</v>
      </c>
      <c r="Q9230" s="4">
        <f>IFERROR(Table1[[#This Row],[Total Sales]]/Table1[[#This Row],[Units Sold]],4)</f>
        <v>18</v>
      </c>
      <c r="R9230" s="4">
        <f>IFERROR(Table1[[#This Row],[Operating Profit]]/Table1[[#This Row],[Units Sold]],0)</f>
        <v>8.2799999999999994</v>
      </c>
      <c r="S9230" s="4">
        <f>IFERROR((Table1[[#This Row],[Total Sales]]-Table1[[#This Row],[Operating Profit]])/Table1[[#This Row],[Units Sold]],0)</f>
        <v>9.7200000000000006</v>
      </c>
      <c r="T9230" s="4" t="str">
        <f>IF(Table1[[#This Row],[Profit per unit]]&gt;$V$8,"Premium","Mass")</f>
        <v>Mass</v>
      </c>
      <c r="U9230" s="4"/>
    </row>
    <row r="9231" spans="2:21" ht="14.25" customHeight="1" x14ac:dyDescent="0.3">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c r="O9231" s="4" t="str">
        <f>TEXT(Table1[[#This Row],[Invoice Date]],"mmm")</f>
        <v>Apr</v>
      </c>
      <c r="P9231" s="4">
        <f>YEAR(Table1[[#This Row],[Invoice Date]])</f>
        <v>2021</v>
      </c>
      <c r="Q9231" s="4">
        <f>IFERROR(Table1[[#This Row],[Total Sales]]/Table1[[#This Row],[Units Sold]],4)</f>
        <v>20</v>
      </c>
      <c r="R9231" s="4">
        <f>IFERROR(Table1[[#This Row],[Operating Profit]]/Table1[[#This Row],[Units Sold]],0)</f>
        <v>9.2000000000000011</v>
      </c>
      <c r="S9231" s="4">
        <f>IFERROR((Table1[[#This Row],[Total Sales]]-Table1[[#This Row],[Operating Profit]])/Table1[[#This Row],[Units Sold]],0)</f>
        <v>10.799999999999999</v>
      </c>
      <c r="T9231" s="4" t="str">
        <f>IF(Table1[[#This Row],[Profit per unit]]&gt;$V$8,"Premium","Mass")</f>
        <v>Mass</v>
      </c>
      <c r="U9231" s="4"/>
    </row>
    <row r="9232" spans="2:21" ht="14.25" customHeight="1" x14ac:dyDescent="0.3">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c r="O9232" s="4" t="str">
        <f>TEXT(Table1[[#This Row],[Invoice Date]],"mmm")</f>
        <v>Apr</v>
      </c>
      <c r="P9232" s="4">
        <f>YEAR(Table1[[#This Row],[Invoice Date]])</f>
        <v>2021</v>
      </c>
      <c r="Q9232" s="4">
        <f>IFERROR(Table1[[#This Row],[Total Sales]]/Table1[[#This Row],[Units Sold]],4)</f>
        <v>18</v>
      </c>
      <c r="R9232" s="4">
        <f>IFERROR(Table1[[#This Row],[Operating Profit]]/Table1[[#This Row],[Units Sold]],0)</f>
        <v>7.0199999999999987</v>
      </c>
      <c r="S9232" s="4">
        <f>IFERROR((Table1[[#This Row],[Total Sales]]-Table1[[#This Row],[Operating Profit]])/Table1[[#This Row],[Units Sold]],0)</f>
        <v>10.98</v>
      </c>
      <c r="T9232" s="4" t="str">
        <f>IF(Table1[[#This Row],[Profit per unit]]&gt;$V$8,"Premium","Mass")</f>
        <v>Mass</v>
      </c>
      <c r="U9232" s="4"/>
    </row>
    <row r="9233" spans="2:21" ht="14.25" customHeight="1" x14ac:dyDescent="0.3">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c r="O9233" s="4" t="str">
        <f>TEXT(Table1[[#This Row],[Invoice Date]],"mmm")</f>
        <v>Apr</v>
      </c>
      <c r="P9233" s="4">
        <f>YEAR(Table1[[#This Row],[Invoice Date]])</f>
        <v>2021</v>
      </c>
      <c r="Q9233" s="4">
        <f>IFERROR(Table1[[#This Row],[Total Sales]]/Table1[[#This Row],[Units Sold]],4)</f>
        <v>10</v>
      </c>
      <c r="R9233" s="4">
        <f>IFERROR(Table1[[#This Row],[Operating Profit]]/Table1[[#This Row],[Units Sold]],0)</f>
        <v>4.5999999999999996</v>
      </c>
      <c r="S9233" s="4">
        <f>IFERROR((Table1[[#This Row],[Total Sales]]-Table1[[#This Row],[Operating Profit]])/Table1[[#This Row],[Units Sold]],0)</f>
        <v>5.4</v>
      </c>
      <c r="T9233" s="4" t="str">
        <f>IF(Table1[[#This Row],[Profit per unit]]&gt;$V$8,"Premium","Mass")</f>
        <v>Mass</v>
      </c>
      <c r="U9233" s="4"/>
    </row>
    <row r="9234" spans="2:21" ht="14.25" customHeight="1" x14ac:dyDescent="0.3">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c r="O9234" s="4" t="str">
        <f>TEXT(Table1[[#This Row],[Invoice Date]],"mmm")</f>
        <v>Apr</v>
      </c>
      <c r="P9234" s="4">
        <f>YEAR(Table1[[#This Row],[Invoice Date]])</f>
        <v>2021</v>
      </c>
      <c r="Q9234" s="4">
        <f>IFERROR(Table1[[#This Row],[Total Sales]]/Table1[[#This Row],[Units Sold]],4)</f>
        <v>15</v>
      </c>
      <c r="R9234" s="4">
        <f>IFERROR(Table1[[#This Row],[Operating Profit]]/Table1[[#This Row],[Units Sold]],0)</f>
        <v>6.4500000000000011</v>
      </c>
      <c r="S9234" s="4">
        <f>IFERROR((Table1[[#This Row],[Total Sales]]-Table1[[#This Row],[Operating Profit]])/Table1[[#This Row],[Units Sold]],0)</f>
        <v>8.5499999999999989</v>
      </c>
      <c r="T9234" s="4" t="str">
        <f>IF(Table1[[#This Row],[Profit per unit]]&gt;$V$8,"Premium","Mass")</f>
        <v>Mass</v>
      </c>
      <c r="U9234" s="4"/>
    </row>
    <row r="9235" spans="2:21" ht="14.25" customHeight="1" x14ac:dyDescent="0.3">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c r="O9235" s="4" t="str">
        <f>TEXT(Table1[[#This Row],[Invoice Date]],"mmm")</f>
        <v>Apr</v>
      </c>
      <c r="P9235" s="4">
        <f>YEAR(Table1[[#This Row],[Invoice Date]])</f>
        <v>2021</v>
      </c>
      <c r="Q9235" s="4">
        <f>IFERROR(Table1[[#This Row],[Total Sales]]/Table1[[#This Row],[Units Sold]],4)</f>
        <v>27</v>
      </c>
      <c r="R9235" s="4">
        <f>IFERROR(Table1[[#This Row],[Operating Profit]]/Table1[[#This Row],[Units Sold]],0)</f>
        <v>10.529999999999998</v>
      </c>
      <c r="S9235" s="4">
        <f>IFERROR((Table1[[#This Row],[Total Sales]]-Table1[[#This Row],[Operating Profit]])/Table1[[#This Row],[Units Sold]],0)</f>
        <v>16.470000000000002</v>
      </c>
      <c r="T9235" s="4" t="str">
        <f>IF(Table1[[#This Row],[Profit per unit]]&gt;$V$8,"Premium","Mass")</f>
        <v>Mass</v>
      </c>
      <c r="U9235" s="4"/>
    </row>
    <row r="9236" spans="2:21" ht="14.25" customHeight="1" x14ac:dyDescent="0.3">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c r="O9236" s="4" t="str">
        <f>TEXT(Table1[[#This Row],[Invoice Date]],"mmm")</f>
        <v>Apr</v>
      </c>
      <c r="P9236" s="4">
        <f>YEAR(Table1[[#This Row],[Invoice Date]])</f>
        <v>2021</v>
      </c>
      <c r="Q9236" s="4">
        <f>IFERROR(Table1[[#This Row],[Total Sales]]/Table1[[#This Row],[Units Sold]],4)</f>
        <v>22</v>
      </c>
      <c r="R9236" s="4">
        <f>IFERROR(Table1[[#This Row],[Operating Profit]]/Table1[[#This Row],[Units Sold]],0)</f>
        <v>9.4600000000000009</v>
      </c>
      <c r="S9236" s="4">
        <f>IFERROR((Table1[[#This Row],[Total Sales]]-Table1[[#This Row],[Operating Profit]])/Table1[[#This Row],[Units Sold]],0)</f>
        <v>12.54</v>
      </c>
      <c r="T9236" s="4" t="str">
        <f>IF(Table1[[#This Row],[Profit per unit]]&gt;$V$8,"Premium","Mass")</f>
        <v>Mass</v>
      </c>
      <c r="U9236" s="4"/>
    </row>
    <row r="9237" spans="2:21" ht="14.25" customHeight="1" x14ac:dyDescent="0.3">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c r="O9237" s="4" t="str">
        <f>TEXT(Table1[[#This Row],[Invoice Date]],"mmm")</f>
        <v>May</v>
      </c>
      <c r="P9237" s="4">
        <f>YEAR(Table1[[#This Row],[Invoice Date]])</f>
        <v>2021</v>
      </c>
      <c r="Q9237" s="4">
        <f>IFERROR(Table1[[#This Row],[Total Sales]]/Table1[[#This Row],[Units Sold]],4)</f>
        <v>28</v>
      </c>
      <c r="R9237" s="4">
        <f>IFERROR(Table1[[#This Row],[Operating Profit]]/Table1[[#This Row],[Units Sold]],0)</f>
        <v>12.040000000000001</v>
      </c>
      <c r="S9237" s="4">
        <f>IFERROR((Table1[[#This Row],[Total Sales]]-Table1[[#This Row],[Operating Profit]])/Table1[[#This Row],[Units Sold]],0)</f>
        <v>15.959999999999999</v>
      </c>
      <c r="T9237" s="4" t="str">
        <f>IF(Table1[[#This Row],[Profit per unit]]&gt;$V$8,"Premium","Mass")</f>
        <v>Mass</v>
      </c>
      <c r="U9237" s="4"/>
    </row>
    <row r="9238" spans="2:21" ht="14.25" customHeight="1" x14ac:dyDescent="0.3">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c r="O9238" s="4" t="str">
        <f>TEXT(Table1[[#This Row],[Invoice Date]],"mmm")</f>
        <v>May</v>
      </c>
      <c r="P9238" s="4">
        <f>YEAR(Table1[[#This Row],[Invoice Date]])</f>
        <v>2021</v>
      </c>
      <c r="Q9238" s="4">
        <f>IFERROR(Table1[[#This Row],[Total Sales]]/Table1[[#This Row],[Units Sold]],4)</f>
        <v>29</v>
      </c>
      <c r="R9238" s="4">
        <f>IFERROR(Table1[[#This Row],[Operating Profit]]/Table1[[#This Row],[Units Sold]],0)</f>
        <v>11.02</v>
      </c>
      <c r="S9238" s="4">
        <f>IFERROR((Table1[[#This Row],[Total Sales]]-Table1[[#This Row],[Operating Profit]])/Table1[[#This Row],[Units Sold]],0)</f>
        <v>17.98</v>
      </c>
      <c r="T9238" s="4" t="str">
        <f>IF(Table1[[#This Row],[Profit per unit]]&gt;$V$8,"Premium","Mass")</f>
        <v>Mass</v>
      </c>
      <c r="U9238" s="4"/>
    </row>
    <row r="9239" spans="2:21" ht="14.25" customHeight="1" x14ac:dyDescent="0.3">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c r="O9239" s="4" t="str">
        <f>TEXT(Table1[[#This Row],[Invoice Date]],"mmm")</f>
        <v>May</v>
      </c>
      <c r="P9239" s="4">
        <f>YEAR(Table1[[#This Row],[Invoice Date]])</f>
        <v>2021</v>
      </c>
      <c r="Q9239" s="4">
        <f>IFERROR(Table1[[#This Row],[Total Sales]]/Table1[[#This Row],[Units Sold]],4)</f>
        <v>27</v>
      </c>
      <c r="R9239" s="4">
        <f>IFERROR(Table1[[#This Row],[Operating Profit]]/Table1[[#This Row],[Units Sold]],0)</f>
        <v>11.340000000000002</v>
      </c>
      <c r="S9239" s="4">
        <f>IFERROR((Table1[[#This Row],[Total Sales]]-Table1[[#This Row],[Operating Profit]])/Table1[[#This Row],[Units Sold]],0)</f>
        <v>15.659999999999998</v>
      </c>
      <c r="T9239" s="4" t="str">
        <f>IF(Table1[[#This Row],[Profit per unit]]&gt;$V$8,"Premium","Mass")</f>
        <v>Mass</v>
      </c>
      <c r="U9239" s="4"/>
    </row>
    <row r="9240" spans="2:21" ht="14.25" customHeight="1" x14ac:dyDescent="0.3">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c r="O9240" s="4" t="str">
        <f>TEXT(Table1[[#This Row],[Invoice Date]],"mmm")</f>
        <v>May</v>
      </c>
      <c r="P9240" s="4">
        <f>YEAR(Table1[[#This Row],[Invoice Date]])</f>
        <v>2021</v>
      </c>
      <c r="Q9240" s="4">
        <f>IFERROR(Table1[[#This Row],[Total Sales]]/Table1[[#This Row],[Units Sold]],4)</f>
        <v>26</v>
      </c>
      <c r="R9240" s="4">
        <f>IFERROR(Table1[[#This Row],[Operating Profit]]/Table1[[#This Row],[Units Sold]],0)</f>
        <v>10.92</v>
      </c>
      <c r="S9240" s="4">
        <f>IFERROR((Table1[[#This Row],[Total Sales]]-Table1[[#This Row],[Operating Profit]])/Table1[[#This Row],[Units Sold]],0)</f>
        <v>15.080000000000002</v>
      </c>
      <c r="T9240" s="4" t="str">
        <f>IF(Table1[[#This Row],[Profit per unit]]&gt;$V$8,"Premium","Mass")</f>
        <v>Mass</v>
      </c>
      <c r="U9240" s="4"/>
    </row>
    <row r="9241" spans="2:21" ht="14.25" customHeight="1" x14ac:dyDescent="0.3">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c r="O9241" s="4" t="str">
        <f>TEXT(Table1[[#This Row],[Invoice Date]],"mmm")</f>
        <v>May</v>
      </c>
      <c r="P9241" s="4">
        <f>YEAR(Table1[[#This Row],[Invoice Date]])</f>
        <v>2021</v>
      </c>
      <c r="Q9241" s="4">
        <f>IFERROR(Table1[[#This Row],[Total Sales]]/Table1[[#This Row],[Units Sold]],4)</f>
        <v>33</v>
      </c>
      <c r="R9241" s="4">
        <f>IFERROR(Table1[[#This Row],[Operating Profit]]/Table1[[#This Row],[Units Sold]],0)</f>
        <v>13.529999999999998</v>
      </c>
      <c r="S9241" s="4">
        <f>IFERROR((Table1[[#This Row],[Total Sales]]-Table1[[#This Row],[Operating Profit]])/Table1[[#This Row],[Units Sold]],0)</f>
        <v>19.470000000000002</v>
      </c>
      <c r="T9241" s="4" t="str">
        <f>IF(Table1[[#This Row],[Profit per unit]]&gt;$V$8,"Premium","Mass")</f>
        <v>Mass</v>
      </c>
      <c r="U9241" s="4"/>
    </row>
    <row r="9242" spans="2:21" ht="14.25" customHeight="1" x14ac:dyDescent="0.3">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c r="O9242" s="4" t="str">
        <f>TEXT(Table1[[#This Row],[Invoice Date]],"mmm")</f>
        <v>May</v>
      </c>
      <c r="P9242" s="4">
        <f>YEAR(Table1[[#This Row],[Invoice Date]])</f>
        <v>2021</v>
      </c>
      <c r="Q9242" s="4">
        <f>IFERROR(Table1[[#This Row],[Total Sales]]/Table1[[#This Row],[Units Sold]],4)</f>
        <v>33</v>
      </c>
      <c r="R9242" s="4">
        <f>IFERROR(Table1[[#This Row],[Operating Profit]]/Table1[[#This Row],[Units Sold]],0)</f>
        <v>14.850000000000001</v>
      </c>
      <c r="S9242" s="4">
        <f>IFERROR((Table1[[#This Row],[Total Sales]]-Table1[[#This Row],[Operating Profit]])/Table1[[#This Row],[Units Sold]],0)</f>
        <v>18.149999999999999</v>
      </c>
      <c r="T9242" s="4" t="str">
        <f>IF(Table1[[#This Row],[Profit per unit]]&gt;$V$8,"Premium","Mass")</f>
        <v>Mass</v>
      </c>
      <c r="U9242" s="4"/>
    </row>
    <row r="9243" spans="2:21" ht="14.25" customHeight="1" x14ac:dyDescent="0.3">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c r="O9243" s="4" t="str">
        <f>TEXT(Table1[[#This Row],[Invoice Date]],"mmm")</f>
        <v>Jun</v>
      </c>
      <c r="P9243" s="4">
        <f>YEAR(Table1[[#This Row],[Invoice Date]])</f>
        <v>2021</v>
      </c>
      <c r="Q9243" s="4">
        <f>IFERROR(Table1[[#This Row],[Total Sales]]/Table1[[#This Row],[Units Sold]],4)</f>
        <v>32</v>
      </c>
      <c r="R9243" s="4">
        <f>IFERROR(Table1[[#This Row],[Operating Profit]]/Table1[[#This Row],[Units Sold]],0)</f>
        <v>14.72</v>
      </c>
      <c r="S9243" s="4">
        <f>IFERROR((Table1[[#This Row],[Total Sales]]-Table1[[#This Row],[Operating Profit]])/Table1[[#This Row],[Units Sold]],0)</f>
        <v>17.279999999999998</v>
      </c>
      <c r="T9243" s="4" t="str">
        <f>IF(Table1[[#This Row],[Profit per unit]]&gt;$V$8,"Premium","Mass")</f>
        <v>Mass</v>
      </c>
      <c r="U9243" s="4"/>
    </row>
    <row r="9244" spans="2:21" ht="14.25" customHeight="1" x14ac:dyDescent="0.3">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c r="O9244" s="4" t="str">
        <f>TEXT(Table1[[#This Row],[Invoice Date]],"mmm")</f>
        <v>Jun</v>
      </c>
      <c r="P9244" s="4">
        <f>YEAR(Table1[[#This Row],[Invoice Date]])</f>
        <v>2021</v>
      </c>
      <c r="Q9244" s="4">
        <f>IFERROR(Table1[[#This Row],[Total Sales]]/Table1[[#This Row],[Units Sold]],4)</f>
        <v>25</v>
      </c>
      <c r="R9244" s="4">
        <f>IFERROR(Table1[[#This Row],[Operating Profit]]/Table1[[#This Row],[Units Sold]],0)</f>
        <v>9.7499999999999982</v>
      </c>
      <c r="S9244" s="4">
        <f>IFERROR((Table1[[#This Row],[Total Sales]]-Table1[[#This Row],[Operating Profit]])/Table1[[#This Row],[Units Sold]],0)</f>
        <v>15.250000000000002</v>
      </c>
      <c r="T9244" s="4" t="str">
        <f>IF(Table1[[#This Row],[Profit per unit]]&gt;$V$8,"Premium","Mass")</f>
        <v>Mass</v>
      </c>
      <c r="U9244" s="4"/>
    </row>
    <row r="9245" spans="2:21" ht="14.25" customHeight="1" x14ac:dyDescent="0.3">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c r="O9245" s="4" t="str">
        <f>TEXT(Table1[[#This Row],[Invoice Date]],"mmm")</f>
        <v>Jun</v>
      </c>
      <c r="P9245" s="4">
        <f>YEAR(Table1[[#This Row],[Invoice Date]])</f>
        <v>2021</v>
      </c>
      <c r="Q9245" s="4">
        <f>IFERROR(Table1[[#This Row],[Total Sales]]/Table1[[#This Row],[Units Sold]],4)</f>
        <v>27</v>
      </c>
      <c r="R9245" s="4">
        <f>IFERROR(Table1[[#This Row],[Operating Profit]]/Table1[[#This Row],[Units Sold]],0)</f>
        <v>11.610000000000001</v>
      </c>
      <c r="S9245" s="4">
        <f>IFERROR((Table1[[#This Row],[Total Sales]]-Table1[[#This Row],[Operating Profit]])/Table1[[#This Row],[Units Sold]],0)</f>
        <v>15.389999999999999</v>
      </c>
      <c r="T9245" s="4" t="str">
        <f>IF(Table1[[#This Row],[Profit per unit]]&gt;$V$8,"Premium","Mass")</f>
        <v>Mass</v>
      </c>
      <c r="U9245" s="4"/>
    </row>
    <row r="9246" spans="2:21" ht="14.25" customHeight="1" x14ac:dyDescent="0.3">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c r="O9246" s="4" t="str">
        <f>TEXT(Table1[[#This Row],[Invoice Date]],"mmm")</f>
        <v>Jun</v>
      </c>
      <c r="P9246" s="4">
        <f>YEAR(Table1[[#This Row],[Invoice Date]])</f>
        <v>2021</v>
      </c>
      <c r="Q9246" s="4">
        <f>IFERROR(Table1[[#This Row],[Total Sales]]/Table1[[#This Row],[Units Sold]],4)</f>
        <v>29</v>
      </c>
      <c r="R9246" s="4">
        <f>IFERROR(Table1[[#This Row],[Operating Profit]]/Table1[[#This Row],[Units Sold]],0)</f>
        <v>13.05</v>
      </c>
      <c r="S9246" s="4">
        <f>IFERROR((Table1[[#This Row],[Total Sales]]-Table1[[#This Row],[Operating Profit]])/Table1[[#This Row],[Units Sold]],0)</f>
        <v>15.95</v>
      </c>
      <c r="T9246" s="4" t="str">
        <f>IF(Table1[[#This Row],[Profit per unit]]&gt;$V$8,"Premium","Mass")</f>
        <v>Mass</v>
      </c>
      <c r="U9246" s="4"/>
    </row>
    <row r="9247" spans="2:21" ht="14.25" customHeight="1" x14ac:dyDescent="0.3">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c r="O9247" s="4" t="str">
        <f>TEXT(Table1[[#This Row],[Invoice Date]],"mmm")</f>
        <v>Jun</v>
      </c>
      <c r="P9247" s="4">
        <f>YEAR(Table1[[#This Row],[Invoice Date]])</f>
        <v>2021</v>
      </c>
      <c r="Q9247" s="4">
        <f>IFERROR(Table1[[#This Row],[Total Sales]]/Table1[[#This Row],[Units Sold]],4)</f>
        <v>41</v>
      </c>
      <c r="R9247" s="4">
        <f>IFERROR(Table1[[#This Row],[Operating Profit]]/Table1[[#This Row],[Units Sold]],0)</f>
        <v>15.58</v>
      </c>
      <c r="S9247" s="4">
        <f>IFERROR((Table1[[#This Row],[Total Sales]]-Table1[[#This Row],[Operating Profit]])/Table1[[#This Row],[Units Sold]],0)</f>
        <v>25.419999999999998</v>
      </c>
      <c r="T9247" s="4" t="str">
        <f>IF(Table1[[#This Row],[Profit per unit]]&gt;$V$8,"Premium","Mass")</f>
        <v>Mass</v>
      </c>
      <c r="U9247" s="4"/>
    </row>
    <row r="9248" spans="2:21" ht="14.25" customHeight="1" x14ac:dyDescent="0.3">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c r="O9248" s="4" t="str">
        <f>TEXT(Table1[[#This Row],[Invoice Date]],"mmm")</f>
        <v>Jun</v>
      </c>
      <c r="P9248" s="4">
        <f>YEAR(Table1[[#This Row],[Invoice Date]])</f>
        <v>2021</v>
      </c>
      <c r="Q9248" s="4">
        <f>IFERROR(Table1[[#This Row],[Total Sales]]/Table1[[#This Row],[Units Sold]],4)</f>
        <v>40</v>
      </c>
      <c r="R9248" s="4">
        <f>IFERROR(Table1[[#This Row],[Operating Profit]]/Table1[[#This Row],[Units Sold]],0)</f>
        <v>16.8</v>
      </c>
      <c r="S9248" s="4">
        <f>IFERROR((Table1[[#This Row],[Total Sales]]-Table1[[#This Row],[Operating Profit]])/Table1[[#This Row],[Units Sold]],0)</f>
        <v>23.2</v>
      </c>
      <c r="T9248" s="4" t="str">
        <f>IF(Table1[[#This Row],[Profit per unit]]&gt;$V$8,"Premium","Mass")</f>
        <v>Mass</v>
      </c>
      <c r="U9248" s="4"/>
    </row>
    <row r="9249" spans="2:21" ht="14.25" customHeight="1" x14ac:dyDescent="0.3">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c r="O9249" s="4" t="str">
        <f>TEXT(Table1[[#This Row],[Invoice Date]],"mmm")</f>
        <v>Jul</v>
      </c>
      <c r="P9249" s="4">
        <f>YEAR(Table1[[#This Row],[Invoice Date]])</f>
        <v>2021</v>
      </c>
      <c r="Q9249" s="4">
        <f>IFERROR(Table1[[#This Row],[Total Sales]]/Table1[[#This Row],[Units Sold]],4)</f>
        <v>43</v>
      </c>
      <c r="R9249" s="4">
        <f>IFERROR(Table1[[#This Row],[Operating Profit]]/Table1[[#This Row],[Units Sold]],0)</f>
        <v>18.060000000000002</v>
      </c>
      <c r="S9249" s="4">
        <f>IFERROR((Table1[[#This Row],[Total Sales]]-Table1[[#This Row],[Operating Profit]])/Table1[[#This Row],[Units Sold]],0)</f>
        <v>24.939999999999998</v>
      </c>
      <c r="T9249" s="4" t="str">
        <f>IF(Table1[[#This Row],[Profit per unit]]&gt;$V$8,"Premium","Mass")</f>
        <v>Mass</v>
      </c>
      <c r="U9249" s="4"/>
    </row>
    <row r="9250" spans="2:21" ht="14.25" customHeight="1" x14ac:dyDescent="0.3">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c r="O9250" s="4" t="str">
        <f>TEXT(Table1[[#This Row],[Invoice Date]],"mmm")</f>
        <v>Jul</v>
      </c>
      <c r="P9250" s="4">
        <f>YEAR(Table1[[#This Row],[Invoice Date]])</f>
        <v>2021</v>
      </c>
      <c r="Q9250" s="4">
        <f>IFERROR(Table1[[#This Row],[Total Sales]]/Table1[[#This Row],[Units Sold]],4)</f>
        <v>35</v>
      </c>
      <c r="R9250" s="4">
        <f>IFERROR(Table1[[#This Row],[Operating Profit]]/Table1[[#This Row],[Units Sold]],0)</f>
        <v>13.3</v>
      </c>
      <c r="S9250" s="4">
        <f>IFERROR((Table1[[#This Row],[Total Sales]]-Table1[[#This Row],[Operating Profit]])/Table1[[#This Row],[Units Sold]],0)</f>
        <v>21.7</v>
      </c>
      <c r="T9250" s="4" t="str">
        <f>IF(Table1[[#This Row],[Profit per unit]]&gt;$V$8,"Premium","Mass")</f>
        <v>Mass</v>
      </c>
      <c r="U9250" s="4"/>
    </row>
    <row r="9251" spans="2:21" ht="14.25" customHeight="1" x14ac:dyDescent="0.3">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c r="O9251" s="4" t="str">
        <f>TEXT(Table1[[#This Row],[Invoice Date]],"mmm")</f>
        <v>Jul</v>
      </c>
      <c r="P9251" s="4">
        <f>YEAR(Table1[[#This Row],[Invoice Date]])</f>
        <v>2021</v>
      </c>
      <c r="Q9251" s="4">
        <f>IFERROR(Table1[[#This Row],[Total Sales]]/Table1[[#This Row],[Units Sold]],4)</f>
        <v>33</v>
      </c>
      <c r="R9251" s="4">
        <f>IFERROR(Table1[[#This Row],[Operating Profit]]/Table1[[#This Row],[Units Sold]],0)</f>
        <v>14.190000000000001</v>
      </c>
      <c r="S9251" s="4">
        <f>IFERROR((Table1[[#This Row],[Total Sales]]-Table1[[#This Row],[Operating Profit]])/Table1[[#This Row],[Units Sold]],0)</f>
        <v>18.809999999999999</v>
      </c>
      <c r="T9251" s="4" t="str">
        <f>IF(Table1[[#This Row],[Profit per unit]]&gt;$V$8,"Premium","Mass")</f>
        <v>Mass</v>
      </c>
      <c r="U9251" s="4"/>
    </row>
    <row r="9252" spans="2:21" ht="14.25" customHeight="1" x14ac:dyDescent="0.3">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c r="O9252" s="4" t="str">
        <f>TEXT(Table1[[#This Row],[Invoice Date]],"mmm")</f>
        <v>Jul</v>
      </c>
      <c r="P9252" s="4">
        <f>YEAR(Table1[[#This Row],[Invoice Date]])</f>
        <v>2021</v>
      </c>
      <c r="Q9252" s="4">
        <f>IFERROR(Table1[[#This Row],[Total Sales]]/Table1[[#This Row],[Units Sold]],4)</f>
        <v>36</v>
      </c>
      <c r="R9252" s="4">
        <f>IFERROR(Table1[[#This Row],[Operating Profit]]/Table1[[#This Row],[Units Sold]],0)</f>
        <v>16.560000000000002</v>
      </c>
      <c r="S9252" s="4">
        <f>IFERROR((Table1[[#This Row],[Total Sales]]-Table1[[#This Row],[Operating Profit]])/Table1[[#This Row],[Units Sold]],0)</f>
        <v>19.439999999999998</v>
      </c>
      <c r="T9252" s="4" t="str">
        <f>IF(Table1[[#This Row],[Profit per unit]]&gt;$V$8,"Premium","Mass")</f>
        <v>Mass</v>
      </c>
      <c r="U9252" s="4"/>
    </row>
    <row r="9253" spans="2:21" ht="14.25" customHeight="1" x14ac:dyDescent="0.3">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c r="O9253" s="4" t="str">
        <f>TEXT(Table1[[#This Row],[Invoice Date]],"mmm")</f>
        <v>Jul</v>
      </c>
      <c r="P9253" s="4">
        <f>YEAR(Table1[[#This Row],[Invoice Date]])</f>
        <v>2021</v>
      </c>
      <c r="Q9253" s="4">
        <f>IFERROR(Table1[[#This Row],[Total Sales]]/Table1[[#This Row],[Units Sold]],4)</f>
        <v>43</v>
      </c>
      <c r="R9253" s="4">
        <f>IFERROR(Table1[[#This Row],[Operating Profit]]/Table1[[#This Row],[Units Sold]],0)</f>
        <v>17.63</v>
      </c>
      <c r="S9253" s="4">
        <f>IFERROR((Table1[[#This Row],[Total Sales]]-Table1[[#This Row],[Operating Profit]])/Table1[[#This Row],[Units Sold]],0)</f>
        <v>25.37</v>
      </c>
      <c r="T9253" s="4" t="str">
        <f>IF(Table1[[#This Row],[Profit per unit]]&gt;$V$8,"Premium","Mass")</f>
        <v>Mass</v>
      </c>
      <c r="U9253" s="4"/>
    </row>
    <row r="9254" spans="2:21" ht="14.25" customHeight="1" x14ac:dyDescent="0.3">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c r="O9254" s="4" t="str">
        <f>TEXT(Table1[[#This Row],[Invoice Date]],"mmm")</f>
        <v>Jul</v>
      </c>
      <c r="P9254" s="4">
        <f>YEAR(Table1[[#This Row],[Invoice Date]])</f>
        <v>2021</v>
      </c>
      <c r="Q9254" s="4">
        <f>IFERROR(Table1[[#This Row],[Total Sales]]/Table1[[#This Row],[Units Sold]],4)</f>
        <v>45</v>
      </c>
      <c r="R9254" s="4">
        <f>IFERROR(Table1[[#This Row],[Operating Profit]]/Table1[[#This Row],[Units Sold]],0)</f>
        <v>21.150000000000002</v>
      </c>
      <c r="S9254" s="4">
        <f>IFERROR((Table1[[#This Row],[Total Sales]]-Table1[[#This Row],[Operating Profit]])/Table1[[#This Row],[Units Sold]],0)</f>
        <v>23.849999999999998</v>
      </c>
      <c r="T9254" s="4" t="str">
        <f>IF(Table1[[#This Row],[Profit per unit]]&gt;$V$8,"Premium","Mass")</f>
        <v>Mass</v>
      </c>
      <c r="U9254" s="4"/>
    </row>
    <row r="9255" spans="2:21" ht="14.25" customHeight="1" x14ac:dyDescent="0.3">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c r="O9255" s="4" t="str">
        <f>TEXT(Table1[[#This Row],[Invoice Date]],"mmm")</f>
        <v>Aug</v>
      </c>
      <c r="P9255" s="4">
        <f>YEAR(Table1[[#This Row],[Invoice Date]])</f>
        <v>2021</v>
      </c>
      <c r="Q9255" s="4">
        <f>IFERROR(Table1[[#This Row],[Total Sales]]/Table1[[#This Row],[Units Sold]],4)</f>
        <v>41</v>
      </c>
      <c r="R9255" s="4">
        <f>IFERROR(Table1[[#This Row],[Operating Profit]]/Table1[[#This Row],[Units Sold]],0)</f>
        <v>17.220000000000002</v>
      </c>
      <c r="S9255" s="4">
        <f>IFERROR((Table1[[#This Row],[Total Sales]]-Table1[[#This Row],[Operating Profit]])/Table1[[#This Row],[Units Sold]],0)</f>
        <v>23.779999999999998</v>
      </c>
      <c r="T9255" s="4" t="str">
        <f>IF(Table1[[#This Row],[Profit per unit]]&gt;$V$8,"Premium","Mass")</f>
        <v>Mass</v>
      </c>
      <c r="U9255" s="4"/>
    </row>
    <row r="9256" spans="2:21" ht="14.25" customHeight="1" x14ac:dyDescent="0.3">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c r="O9256" s="4" t="str">
        <f>TEXT(Table1[[#This Row],[Invoice Date]],"mmm")</f>
        <v>Aug</v>
      </c>
      <c r="P9256" s="4">
        <f>YEAR(Table1[[#This Row],[Invoice Date]])</f>
        <v>2021</v>
      </c>
      <c r="Q9256" s="4">
        <f>IFERROR(Table1[[#This Row],[Total Sales]]/Table1[[#This Row],[Units Sold]],4)</f>
        <v>37</v>
      </c>
      <c r="R9256" s="4">
        <f>IFERROR(Table1[[#This Row],[Operating Profit]]/Table1[[#This Row],[Units Sold]],0)</f>
        <v>15.54</v>
      </c>
      <c r="S9256" s="4">
        <f>IFERROR((Table1[[#This Row],[Total Sales]]-Table1[[#This Row],[Operating Profit]])/Table1[[#This Row],[Units Sold]],0)</f>
        <v>21.46</v>
      </c>
      <c r="T9256" s="4" t="str">
        <f>IF(Table1[[#This Row],[Profit per unit]]&gt;$V$8,"Premium","Mass")</f>
        <v>Mass</v>
      </c>
      <c r="U9256" s="4"/>
    </row>
    <row r="9257" spans="2:21" ht="14.25" customHeight="1" x14ac:dyDescent="0.3">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c r="O9257" s="4" t="str">
        <f>TEXT(Table1[[#This Row],[Invoice Date]],"mmm")</f>
        <v>Aug</v>
      </c>
      <c r="P9257" s="4">
        <f>YEAR(Table1[[#This Row],[Invoice Date]])</f>
        <v>2021</v>
      </c>
      <c r="Q9257" s="4">
        <f>IFERROR(Table1[[#This Row],[Total Sales]]/Table1[[#This Row],[Units Sold]],4)</f>
        <v>38</v>
      </c>
      <c r="R9257" s="4">
        <f>IFERROR(Table1[[#This Row],[Operating Profit]]/Table1[[#This Row],[Units Sold]],0)</f>
        <v>17.86</v>
      </c>
      <c r="S9257" s="4">
        <f>IFERROR((Table1[[#This Row],[Total Sales]]-Table1[[#This Row],[Operating Profit]])/Table1[[#This Row],[Units Sold]],0)</f>
        <v>20.139999999999997</v>
      </c>
      <c r="T9257" s="4" t="str">
        <f>IF(Table1[[#This Row],[Profit per unit]]&gt;$V$8,"Premium","Mass")</f>
        <v>Mass</v>
      </c>
      <c r="U9257" s="4"/>
    </row>
    <row r="9258" spans="2:21" ht="14.25" customHeight="1" x14ac:dyDescent="0.3">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c r="O9258" s="4" t="str">
        <f>TEXT(Table1[[#This Row],[Invoice Date]],"mmm")</f>
        <v>Aug</v>
      </c>
      <c r="P9258" s="4">
        <f>YEAR(Table1[[#This Row],[Invoice Date]])</f>
        <v>2021</v>
      </c>
      <c r="Q9258" s="4">
        <f>IFERROR(Table1[[#This Row],[Total Sales]]/Table1[[#This Row],[Units Sold]],4)</f>
        <v>32</v>
      </c>
      <c r="R9258" s="4">
        <f>IFERROR(Table1[[#This Row],[Operating Profit]]/Table1[[#This Row],[Units Sold]],0)</f>
        <v>13.440000000000001</v>
      </c>
      <c r="S9258" s="4">
        <f>IFERROR((Table1[[#This Row],[Total Sales]]-Table1[[#This Row],[Operating Profit]])/Table1[[#This Row],[Units Sold]],0)</f>
        <v>18.559999999999999</v>
      </c>
      <c r="T9258" s="4" t="str">
        <f>IF(Table1[[#This Row],[Profit per unit]]&gt;$V$8,"Premium","Mass")</f>
        <v>Mass</v>
      </c>
      <c r="U9258" s="4"/>
    </row>
    <row r="9259" spans="2:21" ht="14.25" customHeight="1" x14ac:dyDescent="0.3">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c r="O9259" s="4" t="str">
        <f>TEXT(Table1[[#This Row],[Invoice Date]],"mmm")</f>
        <v>Aug</v>
      </c>
      <c r="P9259" s="4">
        <f>YEAR(Table1[[#This Row],[Invoice Date]])</f>
        <v>2021</v>
      </c>
      <c r="Q9259" s="4">
        <f>IFERROR(Table1[[#This Row],[Total Sales]]/Table1[[#This Row],[Units Sold]],4)</f>
        <v>40</v>
      </c>
      <c r="R9259" s="4">
        <f>IFERROR(Table1[[#This Row],[Operating Profit]]/Table1[[#This Row],[Units Sold]],0)</f>
        <v>14.8</v>
      </c>
      <c r="S9259" s="4">
        <f>IFERROR((Table1[[#This Row],[Total Sales]]-Table1[[#This Row],[Operating Profit]])/Table1[[#This Row],[Units Sold]],0)</f>
        <v>25.2</v>
      </c>
      <c r="T9259" s="4" t="str">
        <f>IF(Table1[[#This Row],[Profit per unit]]&gt;$V$8,"Premium","Mass")</f>
        <v>Mass</v>
      </c>
      <c r="U9259" s="4"/>
    </row>
    <row r="9260" spans="2:21" ht="14.25" customHeight="1" x14ac:dyDescent="0.3">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c r="O9260" s="4" t="str">
        <f>TEXT(Table1[[#This Row],[Invoice Date]],"mmm")</f>
        <v>Aug</v>
      </c>
      <c r="P9260" s="4">
        <f>YEAR(Table1[[#This Row],[Invoice Date]])</f>
        <v>2021</v>
      </c>
      <c r="Q9260" s="4">
        <f>IFERROR(Table1[[#This Row],[Total Sales]]/Table1[[#This Row],[Units Sold]],4)</f>
        <v>40</v>
      </c>
      <c r="R9260" s="4">
        <f>IFERROR(Table1[[#This Row],[Operating Profit]]/Table1[[#This Row],[Units Sold]],0)</f>
        <v>18.8</v>
      </c>
      <c r="S9260" s="4">
        <f>IFERROR((Table1[[#This Row],[Total Sales]]-Table1[[#This Row],[Operating Profit]])/Table1[[#This Row],[Units Sold]],0)</f>
        <v>21.2</v>
      </c>
      <c r="T9260" s="4" t="str">
        <f>IF(Table1[[#This Row],[Profit per unit]]&gt;$V$8,"Premium","Mass")</f>
        <v>Mass</v>
      </c>
      <c r="U9260" s="4"/>
    </row>
    <row r="9261" spans="2:21" ht="14.25" customHeight="1" x14ac:dyDescent="0.3">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c r="O9261" s="4" t="str">
        <f>TEXT(Table1[[#This Row],[Invoice Date]],"mmm")</f>
        <v>Sep</v>
      </c>
      <c r="P9261" s="4">
        <f>YEAR(Table1[[#This Row],[Invoice Date]])</f>
        <v>2021</v>
      </c>
      <c r="Q9261" s="4">
        <f>IFERROR(Table1[[#This Row],[Total Sales]]/Table1[[#This Row],[Units Sold]],4)</f>
        <v>35</v>
      </c>
      <c r="R9261" s="4">
        <f>IFERROR(Table1[[#This Row],[Operating Profit]]/Table1[[#This Row],[Units Sold]],0)</f>
        <v>16.100000000000001</v>
      </c>
      <c r="S9261" s="4">
        <f>IFERROR((Table1[[#This Row],[Total Sales]]-Table1[[#This Row],[Operating Profit]])/Table1[[#This Row],[Units Sold]],0)</f>
        <v>18.899999999999999</v>
      </c>
      <c r="T9261" s="4" t="str">
        <f>IF(Table1[[#This Row],[Profit per unit]]&gt;$V$8,"Premium","Mass")</f>
        <v>Mass</v>
      </c>
      <c r="U9261" s="4"/>
    </row>
    <row r="9262" spans="2:21" ht="14.25" customHeight="1" x14ac:dyDescent="0.3">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c r="O9262" s="4" t="str">
        <f>TEXT(Table1[[#This Row],[Invoice Date]],"mmm")</f>
        <v>Sep</v>
      </c>
      <c r="P9262" s="4">
        <f>YEAR(Table1[[#This Row],[Invoice Date]])</f>
        <v>2021</v>
      </c>
      <c r="Q9262" s="4">
        <f>IFERROR(Table1[[#This Row],[Total Sales]]/Table1[[#This Row],[Units Sold]],4)</f>
        <v>28</v>
      </c>
      <c r="R9262" s="4">
        <f>IFERROR(Table1[[#This Row],[Operating Profit]]/Table1[[#This Row],[Units Sold]],0)</f>
        <v>11.479999999999999</v>
      </c>
      <c r="S9262" s="4">
        <f>IFERROR((Table1[[#This Row],[Total Sales]]-Table1[[#This Row],[Operating Profit]])/Table1[[#This Row],[Units Sold]],0)</f>
        <v>16.520000000000003</v>
      </c>
      <c r="T9262" s="4" t="str">
        <f>IF(Table1[[#This Row],[Profit per unit]]&gt;$V$8,"Premium","Mass")</f>
        <v>Mass</v>
      </c>
      <c r="U9262" s="4"/>
    </row>
    <row r="9263" spans="2:21" ht="14.25" customHeight="1" x14ac:dyDescent="0.3">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c r="O9263" s="4" t="str">
        <f>TEXT(Table1[[#This Row],[Invoice Date]],"mmm")</f>
        <v>Sep</v>
      </c>
      <c r="P9263" s="4">
        <f>YEAR(Table1[[#This Row],[Invoice Date]])</f>
        <v>2021</v>
      </c>
      <c r="Q9263" s="4">
        <f>IFERROR(Table1[[#This Row],[Total Sales]]/Table1[[#This Row],[Units Sold]],4)</f>
        <v>12</v>
      </c>
      <c r="R9263" s="4">
        <f>IFERROR(Table1[[#This Row],[Operating Profit]]/Table1[[#This Row],[Units Sold]],0)</f>
        <v>5.04</v>
      </c>
      <c r="S9263" s="4">
        <f>IFERROR((Table1[[#This Row],[Total Sales]]-Table1[[#This Row],[Operating Profit]])/Table1[[#This Row],[Units Sold]],0)</f>
        <v>6.9599999999999991</v>
      </c>
      <c r="T9263" s="4" t="str">
        <f>IF(Table1[[#This Row],[Profit per unit]]&gt;$V$8,"Premium","Mass")</f>
        <v>Mass</v>
      </c>
      <c r="U9263" s="4"/>
    </row>
    <row r="9264" spans="2:21" ht="14.25" customHeight="1" x14ac:dyDescent="0.3">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c r="O9264" s="4" t="str">
        <f>TEXT(Table1[[#This Row],[Invoice Date]],"mmm")</f>
        <v>Sep</v>
      </c>
      <c r="P9264" s="4">
        <f>YEAR(Table1[[#This Row],[Invoice Date]])</f>
        <v>2021</v>
      </c>
      <c r="Q9264" s="4">
        <f>IFERROR(Table1[[#This Row],[Total Sales]]/Table1[[#This Row],[Units Sold]],4)</f>
        <v>12</v>
      </c>
      <c r="R9264" s="4">
        <f>IFERROR(Table1[[#This Row],[Operating Profit]]/Table1[[#This Row],[Units Sold]],0)</f>
        <v>5.0400000000000009</v>
      </c>
      <c r="S9264" s="4">
        <f>IFERROR((Table1[[#This Row],[Total Sales]]-Table1[[#This Row],[Operating Profit]])/Table1[[#This Row],[Units Sold]],0)</f>
        <v>6.9599999999999991</v>
      </c>
      <c r="T9264" s="4" t="str">
        <f>IF(Table1[[#This Row],[Profit per unit]]&gt;$V$8,"Premium","Mass")</f>
        <v>Mass</v>
      </c>
      <c r="U9264" s="4"/>
    </row>
    <row r="9265" spans="2:21" ht="14.25" customHeight="1" x14ac:dyDescent="0.3">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c r="O9265" s="4" t="str">
        <f>TEXT(Table1[[#This Row],[Invoice Date]],"mmm")</f>
        <v>Sep</v>
      </c>
      <c r="P9265" s="4">
        <f>YEAR(Table1[[#This Row],[Invoice Date]])</f>
        <v>2021</v>
      </c>
      <c r="Q9265" s="4">
        <f>IFERROR(Table1[[#This Row],[Total Sales]]/Table1[[#This Row],[Units Sold]],4)</f>
        <v>20</v>
      </c>
      <c r="R9265" s="4">
        <f>IFERROR(Table1[[#This Row],[Operating Profit]]/Table1[[#This Row],[Units Sold]],0)</f>
        <v>7.6</v>
      </c>
      <c r="S9265" s="4">
        <f>IFERROR((Table1[[#This Row],[Total Sales]]-Table1[[#This Row],[Operating Profit]])/Table1[[#This Row],[Units Sold]],0)</f>
        <v>12.4</v>
      </c>
      <c r="T9265" s="4" t="str">
        <f>IF(Table1[[#This Row],[Profit per unit]]&gt;$V$8,"Premium","Mass")</f>
        <v>Mass</v>
      </c>
      <c r="U9265" s="4"/>
    </row>
    <row r="9266" spans="2:21" ht="14.25" customHeight="1" x14ac:dyDescent="0.3">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c r="O9266" s="4" t="str">
        <f>TEXT(Table1[[#This Row],[Invoice Date]],"mmm")</f>
        <v>Sep</v>
      </c>
      <c r="P9266" s="4">
        <f>YEAR(Table1[[#This Row],[Invoice Date]])</f>
        <v>2021</v>
      </c>
      <c r="Q9266" s="4">
        <f>IFERROR(Table1[[#This Row],[Total Sales]]/Table1[[#This Row],[Units Sold]],4)</f>
        <v>23</v>
      </c>
      <c r="R9266" s="4">
        <f>IFERROR(Table1[[#This Row],[Operating Profit]]/Table1[[#This Row],[Units Sold]],0)</f>
        <v>10.81</v>
      </c>
      <c r="S9266" s="4">
        <f>IFERROR((Table1[[#This Row],[Total Sales]]-Table1[[#This Row],[Operating Profit]])/Table1[[#This Row],[Units Sold]],0)</f>
        <v>12.19</v>
      </c>
      <c r="T9266" s="4" t="str">
        <f>IF(Table1[[#This Row],[Profit per unit]]&gt;$V$8,"Premium","Mass")</f>
        <v>Mass</v>
      </c>
      <c r="U9266" s="4"/>
    </row>
    <row r="9267" spans="2:21" ht="14.25" customHeight="1" x14ac:dyDescent="0.3">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c r="O9267" s="4" t="str">
        <f>TEXT(Table1[[#This Row],[Invoice Date]],"mmm")</f>
        <v>Oct</v>
      </c>
      <c r="P9267" s="4">
        <f>YEAR(Table1[[#This Row],[Invoice Date]])</f>
        <v>2021</v>
      </c>
      <c r="Q9267" s="4">
        <f>IFERROR(Table1[[#This Row],[Total Sales]]/Table1[[#This Row],[Units Sold]],4)</f>
        <v>20</v>
      </c>
      <c r="R9267" s="4">
        <f>IFERROR(Table1[[#This Row],[Operating Profit]]/Table1[[#This Row],[Units Sold]],0)</f>
        <v>9.4</v>
      </c>
      <c r="S9267" s="4">
        <f>IFERROR((Table1[[#This Row],[Total Sales]]-Table1[[#This Row],[Operating Profit]])/Table1[[#This Row],[Units Sold]],0)</f>
        <v>10.6</v>
      </c>
      <c r="T9267" s="4" t="str">
        <f>IF(Table1[[#This Row],[Profit per unit]]&gt;$V$8,"Premium","Mass")</f>
        <v>Mass</v>
      </c>
      <c r="U9267" s="4"/>
    </row>
    <row r="9268" spans="2:21" ht="14.25" customHeight="1" x14ac:dyDescent="0.3">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c r="O9268" s="4" t="str">
        <f>TEXT(Table1[[#This Row],[Invoice Date]],"mmm")</f>
        <v>Oct</v>
      </c>
      <c r="P9268" s="4">
        <f>YEAR(Table1[[#This Row],[Invoice Date]])</f>
        <v>2021</v>
      </c>
      <c r="Q9268" s="4">
        <f>IFERROR(Table1[[#This Row],[Total Sales]]/Table1[[#This Row],[Units Sold]],4)</f>
        <v>14</v>
      </c>
      <c r="R9268" s="4">
        <f>IFERROR(Table1[[#This Row],[Operating Profit]]/Table1[[#This Row],[Units Sold]],0)</f>
        <v>5.88</v>
      </c>
      <c r="S9268" s="4">
        <f>IFERROR((Table1[[#This Row],[Total Sales]]-Table1[[#This Row],[Operating Profit]])/Table1[[#This Row],[Units Sold]],0)</f>
        <v>8.120000000000001</v>
      </c>
      <c r="T9268" s="4" t="str">
        <f>IF(Table1[[#This Row],[Profit per unit]]&gt;$V$8,"Premium","Mass")</f>
        <v>Mass</v>
      </c>
      <c r="U9268" s="4"/>
    </row>
    <row r="9269" spans="2:21" ht="14.25" customHeight="1" x14ac:dyDescent="0.3">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c r="O9269" s="4" t="str">
        <f>TEXT(Table1[[#This Row],[Invoice Date]],"mmm")</f>
        <v>Oct</v>
      </c>
      <c r="P9269" s="4">
        <f>YEAR(Table1[[#This Row],[Invoice Date]])</f>
        <v>2021</v>
      </c>
      <c r="Q9269" s="4">
        <f>IFERROR(Table1[[#This Row],[Total Sales]]/Table1[[#This Row],[Units Sold]],4)</f>
        <v>14</v>
      </c>
      <c r="R9269" s="4">
        <f>IFERROR(Table1[[#This Row],[Operating Profit]]/Table1[[#This Row],[Units Sold]],0)</f>
        <v>5.8800000000000008</v>
      </c>
      <c r="S9269" s="4">
        <f>IFERROR((Table1[[#This Row],[Total Sales]]-Table1[[#This Row],[Operating Profit]])/Table1[[#This Row],[Units Sold]],0)</f>
        <v>8.1199999999999992</v>
      </c>
      <c r="T9269" s="4" t="str">
        <f>IF(Table1[[#This Row],[Profit per unit]]&gt;$V$8,"Premium","Mass")</f>
        <v>Mass</v>
      </c>
      <c r="U9269" s="4"/>
    </row>
    <row r="9270" spans="2:21" ht="14.25" customHeight="1" x14ac:dyDescent="0.3">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c r="O9270" s="4" t="str">
        <f>TEXT(Table1[[#This Row],[Invoice Date]],"mmm")</f>
        <v>Oct</v>
      </c>
      <c r="P9270" s="4">
        <f>YEAR(Table1[[#This Row],[Invoice Date]])</f>
        <v>2021</v>
      </c>
      <c r="Q9270" s="4">
        <f>IFERROR(Table1[[#This Row],[Total Sales]]/Table1[[#This Row],[Units Sold]],4)</f>
        <v>15</v>
      </c>
      <c r="R9270" s="4">
        <f>IFERROR(Table1[[#This Row],[Operating Profit]]/Table1[[#This Row],[Units Sold]],0)</f>
        <v>6.3000000000000007</v>
      </c>
      <c r="S9270" s="4">
        <f>IFERROR((Table1[[#This Row],[Total Sales]]-Table1[[#This Row],[Operating Profit]])/Table1[[#This Row],[Units Sold]],0)</f>
        <v>8.6999999999999993</v>
      </c>
      <c r="T9270" s="4" t="str">
        <f>IF(Table1[[#This Row],[Profit per unit]]&gt;$V$8,"Premium","Mass")</f>
        <v>Mass</v>
      </c>
      <c r="U9270" s="4"/>
    </row>
    <row r="9271" spans="2:21" ht="14.25" customHeight="1" x14ac:dyDescent="0.3">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c r="O9271" s="4" t="str">
        <f>TEXT(Table1[[#This Row],[Invoice Date]],"mmm")</f>
        <v>Oct</v>
      </c>
      <c r="P9271" s="4">
        <f>YEAR(Table1[[#This Row],[Invoice Date]])</f>
        <v>2021</v>
      </c>
      <c r="Q9271" s="4">
        <f>IFERROR(Table1[[#This Row],[Total Sales]]/Table1[[#This Row],[Units Sold]],4)</f>
        <v>22</v>
      </c>
      <c r="R9271" s="4">
        <f>IFERROR(Table1[[#This Row],[Operating Profit]]/Table1[[#This Row],[Units Sold]],0)</f>
        <v>8.36</v>
      </c>
      <c r="S9271" s="4">
        <f>IFERROR((Table1[[#This Row],[Total Sales]]-Table1[[#This Row],[Operating Profit]])/Table1[[#This Row],[Units Sold]],0)</f>
        <v>13.64</v>
      </c>
      <c r="T9271" s="4" t="str">
        <f>IF(Table1[[#This Row],[Profit per unit]]&gt;$V$8,"Premium","Mass")</f>
        <v>Mass</v>
      </c>
      <c r="U9271" s="4"/>
    </row>
    <row r="9272" spans="2:21" ht="14.25" customHeight="1" x14ac:dyDescent="0.3">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c r="O9272" s="4" t="str">
        <f>TEXT(Table1[[#This Row],[Invoice Date]],"mmm")</f>
        <v>Oct</v>
      </c>
      <c r="P9272" s="4">
        <f>YEAR(Table1[[#This Row],[Invoice Date]])</f>
        <v>2021</v>
      </c>
      <c r="Q9272" s="4">
        <f>IFERROR(Table1[[#This Row],[Total Sales]]/Table1[[#This Row],[Units Sold]],4)</f>
        <v>22</v>
      </c>
      <c r="R9272" s="4">
        <f>IFERROR(Table1[[#This Row],[Operating Profit]]/Table1[[#This Row],[Units Sold]],0)</f>
        <v>10.340000000000002</v>
      </c>
      <c r="S9272" s="4">
        <f>IFERROR((Table1[[#This Row],[Total Sales]]-Table1[[#This Row],[Operating Profit]])/Table1[[#This Row],[Units Sold]],0)</f>
        <v>11.659999999999998</v>
      </c>
      <c r="T9272" s="4" t="str">
        <f>IF(Table1[[#This Row],[Profit per unit]]&gt;$V$8,"Premium","Mass")</f>
        <v>Mass</v>
      </c>
      <c r="U9272" s="4"/>
    </row>
    <row r="9273" spans="2:21" ht="14.25" customHeight="1" x14ac:dyDescent="0.3">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c r="O9273" s="4" t="str">
        <f>TEXT(Table1[[#This Row],[Invoice Date]],"mmm")</f>
        <v>Nov</v>
      </c>
      <c r="P9273" s="4">
        <f>YEAR(Table1[[#This Row],[Invoice Date]])</f>
        <v>2021</v>
      </c>
      <c r="Q9273" s="4">
        <f>IFERROR(Table1[[#This Row],[Total Sales]]/Table1[[#This Row],[Units Sold]],4)</f>
        <v>16</v>
      </c>
      <c r="R9273" s="4">
        <f>IFERROR(Table1[[#This Row],[Operating Profit]]/Table1[[#This Row],[Units Sold]],0)</f>
        <v>7.0400000000000009</v>
      </c>
      <c r="S9273" s="4">
        <f>IFERROR((Table1[[#This Row],[Total Sales]]-Table1[[#This Row],[Operating Profit]])/Table1[[#This Row],[Units Sold]],0)</f>
        <v>8.9599999999999991</v>
      </c>
      <c r="T9273" s="4" t="str">
        <f>IF(Table1[[#This Row],[Profit per unit]]&gt;$V$8,"Premium","Mass")</f>
        <v>Mass</v>
      </c>
      <c r="U9273" s="4"/>
    </row>
    <row r="9274" spans="2:21" ht="14.25" customHeight="1" x14ac:dyDescent="0.3">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c r="O9274" s="4" t="str">
        <f>TEXT(Table1[[#This Row],[Invoice Date]],"mmm")</f>
        <v>Nov</v>
      </c>
      <c r="P9274" s="4">
        <f>YEAR(Table1[[#This Row],[Invoice Date]])</f>
        <v>2021</v>
      </c>
      <c r="Q9274" s="4">
        <f>IFERROR(Table1[[#This Row],[Total Sales]]/Table1[[#This Row],[Units Sold]],4)</f>
        <v>11</v>
      </c>
      <c r="R9274" s="4">
        <f>IFERROR(Table1[[#This Row],[Operating Profit]]/Table1[[#This Row],[Units Sold]],0)</f>
        <v>4.1800000000000006</v>
      </c>
      <c r="S9274" s="4">
        <f>IFERROR((Table1[[#This Row],[Total Sales]]-Table1[[#This Row],[Operating Profit]])/Table1[[#This Row],[Units Sold]],0)</f>
        <v>6.82</v>
      </c>
      <c r="T9274" s="4" t="str">
        <f>IF(Table1[[#This Row],[Profit per unit]]&gt;$V$8,"Premium","Mass")</f>
        <v>Mass</v>
      </c>
      <c r="U9274" s="4"/>
    </row>
    <row r="9275" spans="2:21" ht="14.25" customHeight="1" x14ac:dyDescent="0.3">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c r="O9275" s="4" t="str">
        <f>TEXT(Table1[[#This Row],[Invoice Date]],"mmm")</f>
        <v>Nov</v>
      </c>
      <c r="P9275" s="4">
        <f>YEAR(Table1[[#This Row],[Invoice Date]])</f>
        <v>2021</v>
      </c>
      <c r="Q9275" s="4">
        <f>IFERROR(Table1[[#This Row],[Total Sales]]/Table1[[#This Row],[Units Sold]],4)</f>
        <v>19</v>
      </c>
      <c r="R9275" s="4">
        <f>IFERROR(Table1[[#This Row],[Operating Profit]]/Table1[[#This Row],[Units Sold]],0)</f>
        <v>8.1700000000000017</v>
      </c>
      <c r="S9275" s="4">
        <f>IFERROR((Table1[[#This Row],[Total Sales]]-Table1[[#This Row],[Operating Profit]])/Table1[[#This Row],[Units Sold]],0)</f>
        <v>10.829999999999998</v>
      </c>
      <c r="T9275" s="4" t="str">
        <f>IF(Table1[[#This Row],[Profit per unit]]&gt;$V$8,"Premium","Mass")</f>
        <v>Mass</v>
      </c>
      <c r="U9275" s="4"/>
    </row>
    <row r="9276" spans="2:21" ht="14.25" customHeight="1" x14ac:dyDescent="0.3">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c r="O9276" s="4" t="str">
        <f>TEXT(Table1[[#This Row],[Invoice Date]],"mmm")</f>
        <v>Nov</v>
      </c>
      <c r="P9276" s="4">
        <f>YEAR(Table1[[#This Row],[Invoice Date]])</f>
        <v>2021</v>
      </c>
      <c r="Q9276" s="4">
        <f>IFERROR(Table1[[#This Row],[Total Sales]]/Table1[[#This Row],[Units Sold]],4)</f>
        <v>37</v>
      </c>
      <c r="R9276" s="4">
        <f>IFERROR(Table1[[#This Row],[Operating Profit]]/Table1[[#This Row],[Units Sold]],0)</f>
        <v>17.39</v>
      </c>
      <c r="S9276" s="4">
        <f>IFERROR((Table1[[#This Row],[Total Sales]]-Table1[[#This Row],[Operating Profit]])/Table1[[#This Row],[Units Sold]],0)</f>
        <v>19.61</v>
      </c>
      <c r="T9276" s="4" t="str">
        <f>IF(Table1[[#This Row],[Profit per unit]]&gt;$V$8,"Premium","Mass")</f>
        <v>Mass</v>
      </c>
      <c r="U9276" s="4"/>
    </row>
    <row r="9277" spans="2:21" ht="14.25" customHeight="1" x14ac:dyDescent="0.3">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c r="O9277" s="4" t="str">
        <f>TEXT(Table1[[#This Row],[Invoice Date]],"mmm")</f>
        <v>Nov</v>
      </c>
      <c r="P9277" s="4">
        <f>YEAR(Table1[[#This Row],[Invoice Date]])</f>
        <v>2021</v>
      </c>
      <c r="Q9277" s="4">
        <f>IFERROR(Table1[[#This Row],[Total Sales]]/Table1[[#This Row],[Units Sold]],4)</f>
        <v>60</v>
      </c>
      <c r="R9277" s="4">
        <f>IFERROR(Table1[[#This Row],[Operating Profit]]/Table1[[#This Row],[Units Sold]],0)</f>
        <v>23.999999999999996</v>
      </c>
      <c r="S9277" s="4">
        <f>IFERROR((Table1[[#This Row],[Total Sales]]-Table1[[#This Row],[Operating Profit]])/Table1[[#This Row],[Units Sold]],0)</f>
        <v>36</v>
      </c>
      <c r="T9277" s="4" t="str">
        <f>IF(Table1[[#This Row],[Profit per unit]]&gt;$V$8,"Premium","Mass")</f>
        <v>Mass</v>
      </c>
      <c r="U9277" s="4"/>
    </row>
    <row r="9278" spans="2:21" ht="14.25" customHeight="1" x14ac:dyDescent="0.3">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c r="O9278" s="4" t="str">
        <f>TEXT(Table1[[#This Row],[Invoice Date]],"mmm")</f>
        <v>Nov</v>
      </c>
      <c r="P9278" s="4">
        <f>YEAR(Table1[[#This Row],[Invoice Date]])</f>
        <v>2021</v>
      </c>
      <c r="Q9278" s="4">
        <f>IFERROR(Table1[[#This Row],[Total Sales]]/Table1[[#This Row],[Units Sold]],4)</f>
        <v>60</v>
      </c>
      <c r="R9278" s="4">
        <f>IFERROR(Table1[[#This Row],[Operating Profit]]/Table1[[#This Row],[Units Sold]],0)</f>
        <v>25.800000000000004</v>
      </c>
      <c r="S9278" s="4">
        <f>IFERROR((Table1[[#This Row],[Total Sales]]-Table1[[#This Row],[Operating Profit]])/Table1[[#This Row],[Units Sold]],0)</f>
        <v>34.199999999999996</v>
      </c>
      <c r="T9278" s="4" t="str">
        <f>IF(Table1[[#This Row],[Profit per unit]]&gt;$V$8,"Premium","Mass")</f>
        <v>Mass</v>
      </c>
      <c r="U9278" s="4"/>
    </row>
    <row r="9279" spans="2:21" ht="14.25" customHeight="1" x14ac:dyDescent="0.3">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c r="O9279" s="4" t="str">
        <f>TEXT(Table1[[#This Row],[Invoice Date]],"mmm")</f>
        <v>Dec</v>
      </c>
      <c r="P9279" s="4">
        <f>YEAR(Table1[[#This Row],[Invoice Date]])</f>
        <v>2021</v>
      </c>
      <c r="Q9279" s="4">
        <f>IFERROR(Table1[[#This Row],[Total Sales]]/Table1[[#This Row],[Units Sold]],4)</f>
        <v>55</v>
      </c>
      <c r="R9279" s="4">
        <f>IFERROR(Table1[[#This Row],[Operating Profit]]/Table1[[#This Row],[Units Sold]],0)</f>
        <v>23.1</v>
      </c>
      <c r="S9279" s="4">
        <f>IFERROR((Table1[[#This Row],[Total Sales]]-Table1[[#This Row],[Operating Profit]])/Table1[[#This Row],[Units Sold]],0)</f>
        <v>31.9</v>
      </c>
      <c r="T9279" s="4" t="str">
        <f>IF(Table1[[#This Row],[Profit per unit]]&gt;$V$8,"Premium","Mass")</f>
        <v>Mass</v>
      </c>
      <c r="U9279" s="4"/>
    </row>
    <row r="9280" spans="2:21" ht="14.25" customHeight="1" x14ac:dyDescent="0.3">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c r="O9280" s="4" t="str">
        <f>TEXT(Table1[[#This Row],[Invoice Date]],"mmm")</f>
        <v>Dec</v>
      </c>
      <c r="P9280" s="4">
        <f>YEAR(Table1[[#This Row],[Invoice Date]])</f>
        <v>2021</v>
      </c>
      <c r="Q9280" s="4">
        <f>IFERROR(Table1[[#This Row],[Total Sales]]/Table1[[#This Row],[Units Sold]],4)</f>
        <v>47</v>
      </c>
      <c r="R9280" s="4">
        <f>IFERROR(Table1[[#This Row],[Operating Profit]]/Table1[[#This Row],[Units Sold]],0)</f>
        <v>17.86</v>
      </c>
      <c r="S9280" s="4">
        <f>IFERROR((Table1[[#This Row],[Total Sales]]-Table1[[#This Row],[Operating Profit]])/Table1[[#This Row],[Units Sold]],0)</f>
        <v>29.140000000000004</v>
      </c>
      <c r="T9280" s="4" t="str">
        <f>IF(Table1[[#This Row],[Profit per unit]]&gt;$V$8,"Premium","Mass")</f>
        <v>Mass</v>
      </c>
      <c r="U9280" s="4"/>
    </row>
    <row r="9281" spans="2:21" ht="14.25" customHeight="1" x14ac:dyDescent="0.3">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c r="O9281" s="4" t="str">
        <f>TEXT(Table1[[#This Row],[Invoice Date]],"mmm")</f>
        <v>Dec</v>
      </c>
      <c r="P9281" s="4">
        <f>YEAR(Table1[[#This Row],[Invoice Date]])</f>
        <v>2021</v>
      </c>
      <c r="Q9281" s="4">
        <f>IFERROR(Table1[[#This Row],[Total Sales]]/Table1[[#This Row],[Units Sold]],4)</f>
        <v>44</v>
      </c>
      <c r="R9281" s="4">
        <f>IFERROR(Table1[[#This Row],[Operating Profit]]/Table1[[#This Row],[Units Sold]],0)</f>
        <v>19.8</v>
      </c>
      <c r="S9281" s="4">
        <f>IFERROR((Table1[[#This Row],[Total Sales]]-Table1[[#This Row],[Operating Profit]])/Table1[[#This Row],[Units Sold]],0)</f>
        <v>24.2</v>
      </c>
      <c r="T9281" s="4" t="str">
        <f>IF(Table1[[#This Row],[Profit per unit]]&gt;$V$8,"Premium","Mass")</f>
        <v>Mass</v>
      </c>
      <c r="U9281" s="4"/>
    </row>
    <row r="9282" spans="2:21" ht="14.25" customHeight="1" x14ac:dyDescent="0.3">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c r="O9282" s="4" t="str">
        <f>TEXT(Table1[[#This Row],[Invoice Date]],"mmm")</f>
        <v>Dec</v>
      </c>
      <c r="P9282" s="4">
        <f>YEAR(Table1[[#This Row],[Invoice Date]])</f>
        <v>2021</v>
      </c>
      <c r="Q9282" s="4">
        <f>IFERROR(Table1[[#This Row],[Total Sales]]/Table1[[#This Row],[Units Sold]],4)</f>
        <v>45</v>
      </c>
      <c r="R9282" s="4">
        <f>IFERROR(Table1[[#This Row],[Operating Profit]]/Table1[[#This Row],[Units Sold]],0)</f>
        <v>20.25</v>
      </c>
      <c r="S9282" s="4">
        <f>IFERROR((Table1[[#This Row],[Total Sales]]-Table1[[#This Row],[Operating Profit]])/Table1[[#This Row],[Units Sold]],0)</f>
        <v>24.75</v>
      </c>
      <c r="T9282" s="4" t="str">
        <f>IF(Table1[[#This Row],[Profit per unit]]&gt;$V$8,"Premium","Mass")</f>
        <v>Mass</v>
      </c>
      <c r="U9282" s="4"/>
    </row>
    <row r="9283" spans="2:21" ht="14.25" customHeight="1" x14ac:dyDescent="0.3">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c r="O9283" s="4" t="str">
        <f>TEXT(Table1[[#This Row],[Invoice Date]],"mmm")</f>
        <v>Dec</v>
      </c>
      <c r="P9283" s="4">
        <f>YEAR(Table1[[#This Row],[Invoice Date]])</f>
        <v>2021</v>
      </c>
      <c r="Q9283" s="4">
        <f>IFERROR(Table1[[#This Row],[Total Sales]]/Table1[[#This Row],[Units Sold]],4)</f>
        <v>55</v>
      </c>
      <c r="R9283" s="4">
        <f>IFERROR(Table1[[#This Row],[Operating Profit]]/Table1[[#This Row],[Units Sold]],0)</f>
        <v>22</v>
      </c>
      <c r="S9283" s="4">
        <f>IFERROR((Table1[[#This Row],[Total Sales]]-Table1[[#This Row],[Operating Profit]])/Table1[[#This Row],[Units Sold]],0)</f>
        <v>33</v>
      </c>
      <c r="T9283" s="4" t="str">
        <f>IF(Table1[[#This Row],[Profit per unit]]&gt;$V$8,"Premium","Mass")</f>
        <v>Mass</v>
      </c>
      <c r="U9283" s="4"/>
    </row>
    <row r="9284" spans="2:21" ht="14.25" customHeight="1" x14ac:dyDescent="0.3">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c r="O9284" s="4" t="str">
        <f>TEXT(Table1[[#This Row],[Invoice Date]],"mmm")</f>
        <v>Dec</v>
      </c>
      <c r="P9284" s="4">
        <f>YEAR(Table1[[#This Row],[Invoice Date]])</f>
        <v>2021</v>
      </c>
      <c r="Q9284" s="4">
        <f>IFERROR(Table1[[#This Row],[Total Sales]]/Table1[[#This Row],[Units Sold]],4)</f>
        <v>51</v>
      </c>
      <c r="R9284" s="4">
        <f>IFERROR(Table1[[#This Row],[Operating Profit]]/Table1[[#This Row],[Units Sold]],0)</f>
        <v>21.930000000000003</v>
      </c>
      <c r="S9284" s="4">
        <f>IFERROR((Table1[[#This Row],[Total Sales]]-Table1[[#This Row],[Operating Profit]])/Table1[[#This Row],[Units Sold]],0)</f>
        <v>29.069999999999997</v>
      </c>
      <c r="T9284" s="4" t="str">
        <f>IF(Table1[[#This Row],[Profit per unit]]&gt;$V$8,"Premium","Mass")</f>
        <v>Mass</v>
      </c>
      <c r="U9284" s="4"/>
    </row>
    <row r="9285" spans="2:21" ht="14.25" customHeight="1" x14ac:dyDescent="0.3">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c r="O9285" s="4" t="str">
        <f>TEXT(Table1[[#This Row],[Invoice Date]],"mmm")</f>
        <v>Jan</v>
      </c>
      <c r="P9285" s="4">
        <f>YEAR(Table1[[#This Row],[Invoice Date]])</f>
        <v>2021</v>
      </c>
      <c r="Q9285" s="4">
        <f>IFERROR(Table1[[#This Row],[Total Sales]]/Table1[[#This Row],[Units Sold]],4)</f>
        <v>17</v>
      </c>
      <c r="R9285" s="4">
        <f>IFERROR(Table1[[#This Row],[Operating Profit]]/Table1[[#This Row],[Units Sold]],0)</f>
        <v>6.46</v>
      </c>
      <c r="S9285" s="4">
        <f>IFERROR((Table1[[#This Row],[Total Sales]]-Table1[[#This Row],[Operating Profit]])/Table1[[#This Row],[Units Sold]],0)</f>
        <v>10.54</v>
      </c>
      <c r="T9285" s="4" t="str">
        <f>IF(Table1[[#This Row],[Profit per unit]]&gt;$V$8,"Premium","Mass")</f>
        <v>Mass</v>
      </c>
      <c r="U9285" s="4"/>
    </row>
    <row r="9286" spans="2:21" ht="14.25" customHeight="1" x14ac:dyDescent="0.3">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c r="O9286" s="4" t="str">
        <f>TEXT(Table1[[#This Row],[Invoice Date]],"mmm")</f>
        <v>Jan</v>
      </c>
      <c r="P9286" s="4">
        <f>YEAR(Table1[[#This Row],[Invoice Date]])</f>
        <v>2021</v>
      </c>
      <c r="Q9286" s="4">
        <f>IFERROR(Table1[[#This Row],[Total Sales]]/Table1[[#This Row],[Units Sold]],4)</f>
        <v>16</v>
      </c>
      <c r="R9286" s="4">
        <f>IFERROR(Table1[[#This Row],[Operating Profit]]/Table1[[#This Row],[Units Sold]],0)</f>
        <v>6.08</v>
      </c>
      <c r="S9286" s="4">
        <f>IFERROR((Table1[[#This Row],[Total Sales]]-Table1[[#This Row],[Operating Profit]])/Table1[[#This Row],[Units Sold]],0)</f>
        <v>9.92</v>
      </c>
      <c r="T9286" s="4" t="str">
        <f>IF(Table1[[#This Row],[Profit per unit]]&gt;$V$8,"Premium","Mass")</f>
        <v>Mass</v>
      </c>
      <c r="U9286" s="4"/>
    </row>
    <row r="9287" spans="2:21" ht="14.25" customHeight="1" x14ac:dyDescent="0.3">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c r="O9287" s="4" t="str">
        <f>TEXT(Table1[[#This Row],[Invoice Date]],"mmm")</f>
        <v>Jan</v>
      </c>
      <c r="P9287" s="4">
        <f>YEAR(Table1[[#This Row],[Invoice Date]])</f>
        <v>2021</v>
      </c>
      <c r="Q9287" s="4">
        <f>IFERROR(Table1[[#This Row],[Total Sales]]/Table1[[#This Row],[Units Sold]],4)</f>
        <v>12</v>
      </c>
      <c r="R9287" s="4">
        <f>IFERROR(Table1[[#This Row],[Operating Profit]]/Table1[[#This Row],[Units Sold]],0)</f>
        <v>4.8</v>
      </c>
      <c r="S9287" s="4">
        <f>IFERROR((Table1[[#This Row],[Total Sales]]-Table1[[#This Row],[Operating Profit]])/Table1[[#This Row],[Units Sold]],0)</f>
        <v>7.2</v>
      </c>
      <c r="T9287" s="4" t="str">
        <f>IF(Table1[[#This Row],[Profit per unit]]&gt;$V$8,"Premium","Mass")</f>
        <v>Mass</v>
      </c>
      <c r="U9287" s="4"/>
    </row>
    <row r="9288" spans="2:21" ht="14.25" customHeight="1" x14ac:dyDescent="0.3">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c r="O9288" s="4" t="str">
        <f>TEXT(Table1[[#This Row],[Invoice Date]],"mmm")</f>
        <v>Jan</v>
      </c>
      <c r="P9288" s="4">
        <f>YEAR(Table1[[#This Row],[Invoice Date]])</f>
        <v>2021</v>
      </c>
      <c r="Q9288" s="4">
        <f>IFERROR(Table1[[#This Row],[Total Sales]]/Table1[[#This Row],[Units Sold]],4)</f>
        <v>16</v>
      </c>
      <c r="R9288" s="4">
        <f>IFERROR(Table1[[#This Row],[Operating Profit]]/Table1[[#This Row],[Units Sold]],0)</f>
        <v>6.3999999999999995</v>
      </c>
      <c r="S9288" s="4">
        <f>IFERROR((Table1[[#This Row],[Total Sales]]-Table1[[#This Row],[Operating Profit]])/Table1[[#This Row],[Units Sold]],0)</f>
        <v>9.6</v>
      </c>
      <c r="T9288" s="4" t="str">
        <f>IF(Table1[[#This Row],[Profit per unit]]&gt;$V$8,"Premium","Mass")</f>
        <v>Mass</v>
      </c>
      <c r="U9288" s="4"/>
    </row>
    <row r="9289" spans="2:21" ht="14.25" customHeight="1" x14ac:dyDescent="0.3">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c r="O9289" s="4" t="str">
        <f>TEXT(Table1[[#This Row],[Invoice Date]],"mmm")</f>
        <v>Jan</v>
      </c>
      <c r="P9289" s="4">
        <f>YEAR(Table1[[#This Row],[Invoice Date]])</f>
        <v>2021</v>
      </c>
      <c r="Q9289" s="4">
        <f>IFERROR(Table1[[#This Row],[Total Sales]]/Table1[[#This Row],[Units Sold]],4)</f>
        <v>28</v>
      </c>
      <c r="R9289" s="4">
        <f>IFERROR(Table1[[#This Row],[Operating Profit]]/Table1[[#This Row],[Units Sold]],0)</f>
        <v>11.479999999999999</v>
      </c>
      <c r="S9289" s="4">
        <f>IFERROR((Table1[[#This Row],[Total Sales]]-Table1[[#This Row],[Operating Profit]])/Table1[[#This Row],[Units Sold]],0)</f>
        <v>16.520000000000003</v>
      </c>
      <c r="T9289" s="4" t="str">
        <f>IF(Table1[[#This Row],[Profit per unit]]&gt;$V$8,"Premium","Mass")</f>
        <v>Mass</v>
      </c>
      <c r="U9289" s="4"/>
    </row>
    <row r="9290" spans="2:21" ht="14.25" customHeight="1" x14ac:dyDescent="0.3">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c r="O9290" s="4" t="str">
        <f>TEXT(Table1[[#This Row],[Invoice Date]],"mmm")</f>
        <v>Jan</v>
      </c>
      <c r="P9290" s="4">
        <f>YEAR(Table1[[#This Row],[Invoice Date]])</f>
        <v>2021</v>
      </c>
      <c r="Q9290" s="4">
        <f>IFERROR(Table1[[#This Row],[Total Sales]]/Table1[[#This Row],[Units Sold]],4)</f>
        <v>17</v>
      </c>
      <c r="R9290" s="4">
        <f>IFERROR(Table1[[#This Row],[Operating Profit]]/Table1[[#This Row],[Units Sold]],0)</f>
        <v>6.29</v>
      </c>
      <c r="S9290" s="4">
        <f>IFERROR((Table1[[#This Row],[Total Sales]]-Table1[[#This Row],[Operating Profit]])/Table1[[#This Row],[Units Sold]],0)</f>
        <v>10.71</v>
      </c>
      <c r="T9290" s="4" t="str">
        <f>IF(Table1[[#This Row],[Profit per unit]]&gt;$V$8,"Premium","Mass")</f>
        <v>Mass</v>
      </c>
      <c r="U9290" s="4"/>
    </row>
    <row r="9291" spans="2:21" ht="14.25" customHeight="1" x14ac:dyDescent="0.3">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c r="O9291" s="4" t="str">
        <f>TEXT(Table1[[#This Row],[Invoice Date]],"mmm")</f>
        <v>Feb</v>
      </c>
      <c r="P9291" s="4">
        <f>YEAR(Table1[[#This Row],[Invoice Date]])</f>
        <v>2021</v>
      </c>
      <c r="Q9291" s="4">
        <f>IFERROR(Table1[[#This Row],[Total Sales]]/Table1[[#This Row],[Units Sold]],4)</f>
        <v>18</v>
      </c>
      <c r="R9291" s="4">
        <f>IFERROR(Table1[[#This Row],[Operating Profit]]/Table1[[#This Row],[Units Sold]],0)</f>
        <v>7.2</v>
      </c>
      <c r="S9291" s="4">
        <f>IFERROR((Table1[[#This Row],[Total Sales]]-Table1[[#This Row],[Operating Profit]])/Table1[[#This Row],[Units Sold]],0)</f>
        <v>10.799999999999999</v>
      </c>
      <c r="T9291" s="4" t="str">
        <f>IF(Table1[[#This Row],[Profit per unit]]&gt;$V$8,"Premium","Mass")</f>
        <v>Mass</v>
      </c>
      <c r="U9291" s="4"/>
    </row>
    <row r="9292" spans="2:21" ht="14.25" customHeight="1" x14ac:dyDescent="0.3">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c r="O9292" s="4" t="str">
        <f>TEXT(Table1[[#This Row],[Invoice Date]],"mmm")</f>
        <v>Feb</v>
      </c>
      <c r="P9292" s="4">
        <f>YEAR(Table1[[#This Row],[Invoice Date]])</f>
        <v>2021</v>
      </c>
      <c r="Q9292" s="4">
        <f>IFERROR(Table1[[#This Row],[Total Sales]]/Table1[[#This Row],[Units Sold]],4)</f>
        <v>17</v>
      </c>
      <c r="R9292" s="4">
        <f>IFERROR(Table1[[#This Row],[Operating Profit]]/Table1[[#This Row],[Units Sold]],0)</f>
        <v>6.97</v>
      </c>
      <c r="S9292" s="4">
        <f>IFERROR((Table1[[#This Row],[Total Sales]]-Table1[[#This Row],[Operating Profit]])/Table1[[#This Row],[Units Sold]],0)</f>
        <v>10.029999999999999</v>
      </c>
      <c r="T9292" s="4" t="str">
        <f>IF(Table1[[#This Row],[Profit per unit]]&gt;$V$8,"Premium","Mass")</f>
        <v>Mass</v>
      </c>
      <c r="U9292" s="4"/>
    </row>
    <row r="9293" spans="2:21" ht="14.25" customHeight="1" x14ac:dyDescent="0.3">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c r="O9293" s="4" t="str">
        <f>TEXT(Table1[[#This Row],[Invoice Date]],"mmm")</f>
        <v>Feb</v>
      </c>
      <c r="P9293" s="4">
        <f>YEAR(Table1[[#This Row],[Invoice Date]])</f>
        <v>2021</v>
      </c>
      <c r="Q9293" s="4">
        <f>IFERROR(Table1[[#This Row],[Total Sales]]/Table1[[#This Row],[Units Sold]],4)</f>
        <v>11</v>
      </c>
      <c r="R9293" s="4">
        <f>IFERROR(Table1[[#This Row],[Operating Profit]]/Table1[[#This Row],[Units Sold]],0)</f>
        <v>4.29</v>
      </c>
      <c r="S9293" s="4">
        <f>IFERROR((Table1[[#This Row],[Total Sales]]-Table1[[#This Row],[Operating Profit]])/Table1[[#This Row],[Units Sold]],0)</f>
        <v>6.7100000000000009</v>
      </c>
      <c r="T9293" s="4" t="str">
        <f>IF(Table1[[#This Row],[Profit per unit]]&gt;$V$8,"Premium","Mass")</f>
        <v>Mass</v>
      </c>
      <c r="U9293" s="4"/>
    </row>
    <row r="9294" spans="2:21" ht="14.25" customHeight="1" x14ac:dyDescent="0.3">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c r="O9294" s="4" t="str">
        <f>TEXT(Table1[[#This Row],[Invoice Date]],"mmm")</f>
        <v>Feb</v>
      </c>
      <c r="P9294" s="4">
        <f>YEAR(Table1[[#This Row],[Invoice Date]])</f>
        <v>2021</v>
      </c>
      <c r="Q9294" s="4">
        <f>IFERROR(Table1[[#This Row],[Total Sales]]/Table1[[#This Row],[Units Sold]],4)</f>
        <v>24</v>
      </c>
      <c r="R9294" s="4">
        <f>IFERROR(Table1[[#This Row],[Operating Profit]]/Table1[[#This Row],[Units Sold]],0)</f>
        <v>7.9199999999999982</v>
      </c>
      <c r="S9294" s="4">
        <f>IFERROR((Table1[[#This Row],[Total Sales]]-Table1[[#This Row],[Operating Profit]])/Table1[[#This Row],[Units Sold]],0)</f>
        <v>16.080000000000002</v>
      </c>
      <c r="T9294" s="4" t="str">
        <f>IF(Table1[[#This Row],[Profit per unit]]&gt;$V$8,"Premium","Mass")</f>
        <v>Mass</v>
      </c>
      <c r="U9294" s="4"/>
    </row>
    <row r="9295" spans="2:21" ht="14.25" customHeight="1" x14ac:dyDescent="0.3">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c r="O9295" s="4" t="str">
        <f>TEXT(Table1[[#This Row],[Invoice Date]],"mmm")</f>
        <v>Feb</v>
      </c>
      <c r="P9295" s="4">
        <f>YEAR(Table1[[#This Row],[Invoice Date]])</f>
        <v>2021</v>
      </c>
      <c r="Q9295" s="4">
        <f>IFERROR(Table1[[#This Row],[Total Sales]]/Table1[[#This Row],[Units Sold]],4)</f>
        <v>39</v>
      </c>
      <c r="R9295" s="4">
        <f>IFERROR(Table1[[#This Row],[Operating Profit]]/Table1[[#This Row],[Units Sold]],0)</f>
        <v>14.43</v>
      </c>
      <c r="S9295" s="4">
        <f>IFERROR((Table1[[#This Row],[Total Sales]]-Table1[[#This Row],[Operating Profit]])/Table1[[#This Row],[Units Sold]],0)</f>
        <v>24.569999999999997</v>
      </c>
      <c r="T9295" s="4" t="str">
        <f>IF(Table1[[#This Row],[Profit per unit]]&gt;$V$8,"Premium","Mass")</f>
        <v>Mass</v>
      </c>
      <c r="U9295" s="4"/>
    </row>
    <row r="9296" spans="2:21" ht="14.25" customHeight="1" x14ac:dyDescent="0.3">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c r="O9296" s="4" t="str">
        <f>TEXT(Table1[[#This Row],[Invoice Date]],"mmm")</f>
        <v>Feb</v>
      </c>
      <c r="P9296" s="4">
        <f>YEAR(Table1[[#This Row],[Invoice Date]])</f>
        <v>2021</v>
      </c>
      <c r="Q9296" s="4">
        <f>IFERROR(Table1[[#This Row],[Total Sales]]/Table1[[#This Row],[Units Sold]],4)</f>
        <v>32</v>
      </c>
      <c r="R9296" s="4">
        <f>IFERROR(Table1[[#This Row],[Operating Profit]]/Table1[[#This Row],[Units Sold]],0)</f>
        <v>12.479999999999999</v>
      </c>
      <c r="S9296" s="4">
        <f>IFERROR((Table1[[#This Row],[Total Sales]]-Table1[[#This Row],[Operating Profit]])/Table1[[#This Row],[Units Sold]],0)</f>
        <v>19.52</v>
      </c>
      <c r="T9296" s="4" t="str">
        <f>IF(Table1[[#This Row],[Profit per unit]]&gt;$V$8,"Premium","Mass")</f>
        <v>Mass</v>
      </c>
      <c r="U9296" s="4"/>
    </row>
    <row r="9297" spans="2:21" ht="14.25" customHeight="1" x14ac:dyDescent="0.3">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c r="O9297" s="4" t="str">
        <f>TEXT(Table1[[#This Row],[Invoice Date]],"mmm")</f>
        <v>Mar</v>
      </c>
      <c r="P9297" s="4">
        <f>YEAR(Table1[[#This Row],[Invoice Date]])</f>
        <v>2021</v>
      </c>
      <c r="Q9297" s="4">
        <f>IFERROR(Table1[[#This Row],[Total Sales]]/Table1[[#This Row],[Units Sold]],4)</f>
        <v>26</v>
      </c>
      <c r="R9297" s="4">
        <f>IFERROR(Table1[[#This Row],[Operating Profit]]/Table1[[#This Row],[Units Sold]],0)</f>
        <v>11.180000000000001</v>
      </c>
      <c r="S9297" s="4">
        <f>IFERROR((Table1[[#This Row],[Total Sales]]-Table1[[#This Row],[Operating Profit]])/Table1[[#This Row],[Units Sold]],0)</f>
        <v>14.819999999999999</v>
      </c>
      <c r="T9297" s="4" t="str">
        <f>IF(Table1[[#This Row],[Profit per unit]]&gt;$V$8,"Premium","Mass")</f>
        <v>Mass</v>
      </c>
      <c r="U9297" s="4"/>
    </row>
    <row r="9298" spans="2:21" ht="14.25" customHeight="1" x14ac:dyDescent="0.3">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c r="O9298" s="4" t="str">
        <f>TEXT(Table1[[#This Row],[Invoice Date]],"mmm")</f>
        <v>Mar</v>
      </c>
      <c r="P9298" s="4">
        <f>YEAR(Table1[[#This Row],[Invoice Date]])</f>
        <v>2021</v>
      </c>
      <c r="Q9298" s="4">
        <f>IFERROR(Table1[[#This Row],[Total Sales]]/Table1[[#This Row],[Units Sold]],4)</f>
        <v>32</v>
      </c>
      <c r="R9298" s="4">
        <f>IFERROR(Table1[[#This Row],[Operating Profit]]/Table1[[#This Row],[Units Sold]],0)</f>
        <v>14.4</v>
      </c>
      <c r="S9298" s="4">
        <f>IFERROR((Table1[[#This Row],[Total Sales]]-Table1[[#This Row],[Operating Profit]])/Table1[[#This Row],[Units Sold]],0)</f>
        <v>17.599999999999998</v>
      </c>
      <c r="T9298" s="4" t="str">
        <f>IF(Table1[[#This Row],[Profit per unit]]&gt;$V$8,"Premium","Mass")</f>
        <v>Mass</v>
      </c>
      <c r="U9298" s="4"/>
    </row>
    <row r="9299" spans="2:21" ht="14.25" customHeight="1" x14ac:dyDescent="0.3">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c r="O9299" s="4" t="str">
        <f>TEXT(Table1[[#This Row],[Invoice Date]],"mmm")</f>
        <v>Mar</v>
      </c>
      <c r="P9299" s="4">
        <f>YEAR(Table1[[#This Row],[Invoice Date]])</f>
        <v>2021</v>
      </c>
      <c r="Q9299" s="4">
        <f>IFERROR(Table1[[#This Row],[Total Sales]]/Table1[[#This Row],[Units Sold]],4)</f>
        <v>23</v>
      </c>
      <c r="R9299" s="4">
        <f>IFERROR(Table1[[#This Row],[Operating Profit]]/Table1[[#This Row],[Units Sold]],0)</f>
        <v>7.36</v>
      </c>
      <c r="S9299" s="4">
        <f>IFERROR((Table1[[#This Row],[Total Sales]]-Table1[[#This Row],[Operating Profit]])/Table1[[#This Row],[Units Sold]],0)</f>
        <v>15.64</v>
      </c>
      <c r="T9299" s="4" t="str">
        <f>IF(Table1[[#This Row],[Profit per unit]]&gt;$V$8,"Premium","Mass")</f>
        <v>Mass</v>
      </c>
      <c r="U9299" s="4"/>
    </row>
    <row r="9300" spans="2:21" ht="14.25" customHeight="1" x14ac:dyDescent="0.3">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c r="O9300" s="4" t="str">
        <f>TEXT(Table1[[#This Row],[Invoice Date]],"mmm")</f>
        <v>Mar</v>
      </c>
      <c r="P9300" s="4">
        <f>YEAR(Table1[[#This Row],[Invoice Date]])</f>
        <v>2021</v>
      </c>
      <c r="Q9300" s="4">
        <f>IFERROR(Table1[[#This Row],[Total Sales]]/Table1[[#This Row],[Units Sold]],4)</f>
        <v>27</v>
      </c>
      <c r="R9300" s="4">
        <f>IFERROR(Table1[[#This Row],[Operating Profit]]/Table1[[#This Row],[Units Sold]],0)</f>
        <v>8.64</v>
      </c>
      <c r="S9300" s="4">
        <f>IFERROR((Table1[[#This Row],[Total Sales]]-Table1[[#This Row],[Operating Profit]])/Table1[[#This Row],[Units Sold]],0)</f>
        <v>18.36</v>
      </c>
      <c r="T9300" s="4" t="str">
        <f>IF(Table1[[#This Row],[Profit per unit]]&gt;$V$8,"Premium","Mass")</f>
        <v>Mass</v>
      </c>
      <c r="U9300" s="4"/>
    </row>
    <row r="9301" spans="2:21" ht="14.25" customHeight="1" x14ac:dyDescent="0.3">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c r="O9301" s="4" t="str">
        <f>TEXT(Table1[[#This Row],[Invoice Date]],"mmm")</f>
        <v>Mar</v>
      </c>
      <c r="P9301" s="4">
        <f>YEAR(Table1[[#This Row],[Invoice Date]])</f>
        <v>2021</v>
      </c>
      <c r="Q9301" s="4">
        <f>IFERROR(Table1[[#This Row],[Total Sales]]/Table1[[#This Row],[Units Sold]],4)</f>
        <v>39</v>
      </c>
      <c r="R9301" s="4">
        <f>IFERROR(Table1[[#This Row],[Operating Profit]]/Table1[[#This Row],[Units Sold]],0)</f>
        <v>13.26</v>
      </c>
      <c r="S9301" s="4">
        <f>IFERROR((Table1[[#This Row],[Total Sales]]-Table1[[#This Row],[Operating Profit]])/Table1[[#This Row],[Units Sold]],0)</f>
        <v>25.740000000000002</v>
      </c>
      <c r="T9301" s="4" t="str">
        <f>IF(Table1[[#This Row],[Profit per unit]]&gt;$V$8,"Premium","Mass")</f>
        <v>Mass</v>
      </c>
      <c r="U9301" s="4"/>
    </row>
    <row r="9302" spans="2:21" ht="14.25" customHeight="1" x14ac:dyDescent="0.3">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c r="O9302" s="4" t="str">
        <f>TEXT(Table1[[#This Row],[Invoice Date]],"mmm")</f>
        <v>Mar</v>
      </c>
      <c r="P9302" s="4">
        <f>YEAR(Table1[[#This Row],[Invoice Date]])</f>
        <v>2021</v>
      </c>
      <c r="Q9302" s="4">
        <f>IFERROR(Table1[[#This Row],[Total Sales]]/Table1[[#This Row],[Units Sold]],4)</f>
        <v>29</v>
      </c>
      <c r="R9302" s="4">
        <f>IFERROR(Table1[[#This Row],[Operating Profit]]/Table1[[#This Row],[Units Sold]],0)</f>
        <v>11.309999999999999</v>
      </c>
      <c r="S9302" s="4">
        <f>IFERROR((Table1[[#This Row],[Total Sales]]-Table1[[#This Row],[Operating Profit]])/Table1[[#This Row],[Units Sold]],0)</f>
        <v>17.690000000000001</v>
      </c>
      <c r="T9302" s="4" t="str">
        <f>IF(Table1[[#This Row],[Profit per unit]]&gt;$V$8,"Premium","Mass")</f>
        <v>Mass</v>
      </c>
      <c r="U9302" s="4"/>
    </row>
    <row r="9303" spans="2:21" ht="14.25" customHeight="1" x14ac:dyDescent="0.3">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c r="O9303" s="4" t="str">
        <f>TEXT(Table1[[#This Row],[Invoice Date]],"mmm")</f>
        <v>Apr</v>
      </c>
      <c r="P9303" s="4">
        <f>YEAR(Table1[[#This Row],[Invoice Date]])</f>
        <v>2021</v>
      </c>
      <c r="Q9303" s="4">
        <f>IFERROR(Table1[[#This Row],[Total Sales]]/Table1[[#This Row],[Units Sold]],4)</f>
        <v>28</v>
      </c>
      <c r="R9303" s="4">
        <f>IFERROR(Table1[[#This Row],[Operating Profit]]/Table1[[#This Row],[Units Sold]],0)</f>
        <v>12.88</v>
      </c>
      <c r="S9303" s="4">
        <f>IFERROR((Table1[[#This Row],[Total Sales]]-Table1[[#This Row],[Operating Profit]])/Table1[[#This Row],[Units Sold]],0)</f>
        <v>15.12</v>
      </c>
      <c r="T9303" s="4" t="str">
        <f>IF(Table1[[#This Row],[Profit per unit]]&gt;$V$8,"Premium","Mass")</f>
        <v>Mass</v>
      </c>
      <c r="U9303" s="4"/>
    </row>
    <row r="9304" spans="2:21" ht="14.25" customHeight="1" x14ac:dyDescent="0.3">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c r="O9304" s="4" t="str">
        <f>TEXT(Table1[[#This Row],[Invoice Date]],"mmm")</f>
        <v>Apr</v>
      </c>
      <c r="P9304" s="4">
        <f>YEAR(Table1[[#This Row],[Invoice Date]])</f>
        <v>2021</v>
      </c>
      <c r="Q9304" s="4">
        <f>IFERROR(Table1[[#This Row],[Total Sales]]/Table1[[#This Row],[Units Sold]],4)</f>
        <v>30</v>
      </c>
      <c r="R9304" s="4">
        <f>IFERROR(Table1[[#This Row],[Operating Profit]]/Table1[[#This Row],[Units Sold]],0)</f>
        <v>13.2</v>
      </c>
      <c r="S9304" s="4">
        <f>IFERROR((Table1[[#This Row],[Total Sales]]-Table1[[#This Row],[Operating Profit]])/Table1[[#This Row],[Units Sold]],0)</f>
        <v>16.8</v>
      </c>
      <c r="T9304" s="4" t="str">
        <f>IF(Table1[[#This Row],[Profit per unit]]&gt;$V$8,"Premium","Mass")</f>
        <v>Mass</v>
      </c>
      <c r="U9304" s="4"/>
    </row>
    <row r="9305" spans="2:21" ht="14.25" customHeight="1" x14ac:dyDescent="0.3">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c r="O9305" s="4" t="str">
        <f>TEXT(Table1[[#This Row],[Invoice Date]],"mmm")</f>
        <v>Apr</v>
      </c>
      <c r="P9305" s="4">
        <f>YEAR(Table1[[#This Row],[Invoice Date]])</f>
        <v>2021</v>
      </c>
      <c r="Q9305" s="4">
        <f>IFERROR(Table1[[#This Row],[Total Sales]]/Table1[[#This Row],[Units Sold]],4)</f>
        <v>20</v>
      </c>
      <c r="R9305" s="4">
        <f>IFERROR(Table1[[#This Row],[Operating Profit]]/Table1[[#This Row],[Units Sold]],0)</f>
        <v>7.1999999999999993</v>
      </c>
      <c r="S9305" s="4">
        <f>IFERROR((Table1[[#This Row],[Total Sales]]-Table1[[#This Row],[Operating Profit]])/Table1[[#This Row],[Units Sold]],0)</f>
        <v>12.8</v>
      </c>
      <c r="T9305" s="4" t="str">
        <f>IF(Table1[[#This Row],[Profit per unit]]&gt;$V$8,"Premium","Mass")</f>
        <v>Mass</v>
      </c>
      <c r="U9305" s="4"/>
    </row>
    <row r="9306" spans="2:21" ht="14.25" customHeight="1" x14ac:dyDescent="0.3">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c r="O9306" s="4" t="str">
        <f>TEXT(Table1[[#This Row],[Invoice Date]],"mmm")</f>
        <v>Apr</v>
      </c>
      <c r="P9306" s="4">
        <f>YEAR(Table1[[#This Row],[Invoice Date]])</f>
        <v>2021</v>
      </c>
      <c r="Q9306" s="4">
        <f>IFERROR(Table1[[#This Row],[Total Sales]]/Table1[[#This Row],[Units Sold]],4)</f>
        <v>26</v>
      </c>
      <c r="R9306" s="4">
        <f>IFERROR(Table1[[#This Row],[Operating Profit]]/Table1[[#This Row],[Units Sold]],0)</f>
        <v>8.32</v>
      </c>
      <c r="S9306" s="4">
        <f>IFERROR((Table1[[#This Row],[Total Sales]]-Table1[[#This Row],[Operating Profit]])/Table1[[#This Row],[Units Sold]],0)</f>
        <v>17.68</v>
      </c>
      <c r="T9306" s="4" t="str">
        <f>IF(Table1[[#This Row],[Profit per unit]]&gt;$V$8,"Premium","Mass")</f>
        <v>Mass</v>
      </c>
      <c r="U9306" s="4"/>
    </row>
    <row r="9307" spans="2:21" ht="14.25" customHeight="1" x14ac:dyDescent="0.3">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c r="O9307" s="4" t="str">
        <f>TEXT(Table1[[#This Row],[Invoice Date]],"mmm")</f>
        <v>Apr</v>
      </c>
      <c r="P9307" s="4">
        <f>YEAR(Table1[[#This Row],[Invoice Date]])</f>
        <v>2021</v>
      </c>
      <c r="Q9307" s="4">
        <f>IFERROR(Table1[[#This Row],[Total Sales]]/Table1[[#This Row],[Units Sold]],4)</f>
        <v>37</v>
      </c>
      <c r="R9307" s="4">
        <f>IFERROR(Table1[[#This Row],[Operating Profit]]/Table1[[#This Row],[Units Sold]],0)</f>
        <v>12.579999999999998</v>
      </c>
      <c r="S9307" s="4">
        <f>IFERROR((Table1[[#This Row],[Total Sales]]-Table1[[#This Row],[Operating Profit]])/Table1[[#This Row],[Units Sold]],0)</f>
        <v>24.42</v>
      </c>
      <c r="T9307" s="4" t="str">
        <f>IF(Table1[[#This Row],[Profit per unit]]&gt;$V$8,"Premium","Mass")</f>
        <v>Mass</v>
      </c>
      <c r="U9307" s="4"/>
    </row>
    <row r="9308" spans="2:21" ht="14.25" customHeight="1" x14ac:dyDescent="0.3">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c r="O9308" s="4" t="str">
        <f>TEXT(Table1[[#This Row],[Invoice Date]],"mmm")</f>
        <v>Apr</v>
      </c>
      <c r="P9308" s="4">
        <f>YEAR(Table1[[#This Row],[Invoice Date]])</f>
        <v>2021</v>
      </c>
      <c r="Q9308" s="4">
        <f>IFERROR(Table1[[#This Row],[Total Sales]]/Table1[[#This Row],[Units Sold]],4)</f>
        <v>26</v>
      </c>
      <c r="R9308" s="4">
        <f>IFERROR(Table1[[#This Row],[Operating Profit]]/Table1[[#This Row],[Units Sold]],0)</f>
        <v>10.92</v>
      </c>
      <c r="S9308" s="4">
        <f>IFERROR((Table1[[#This Row],[Total Sales]]-Table1[[#This Row],[Operating Profit]])/Table1[[#This Row],[Units Sold]],0)</f>
        <v>15.08</v>
      </c>
      <c r="T9308" s="4" t="str">
        <f>IF(Table1[[#This Row],[Profit per unit]]&gt;$V$8,"Premium","Mass")</f>
        <v>Mass</v>
      </c>
      <c r="U9308" s="4"/>
    </row>
    <row r="9309" spans="2:21" ht="14.25" customHeight="1" x14ac:dyDescent="0.3">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c r="O9309" s="4" t="str">
        <f>TEXT(Table1[[#This Row],[Invoice Date]],"mmm")</f>
        <v>May</v>
      </c>
      <c r="P9309" s="4">
        <f>YEAR(Table1[[#This Row],[Invoice Date]])</f>
        <v>2021</v>
      </c>
      <c r="Q9309" s="4">
        <f>IFERROR(Table1[[#This Row],[Total Sales]]/Table1[[#This Row],[Units Sold]],4)</f>
        <v>40</v>
      </c>
      <c r="R9309" s="4">
        <f>IFERROR(Table1[[#This Row],[Operating Profit]]/Table1[[#This Row],[Units Sold]],0)</f>
        <v>17.599999999999998</v>
      </c>
      <c r="S9309" s="4">
        <f>IFERROR((Table1[[#This Row],[Total Sales]]-Table1[[#This Row],[Operating Profit]])/Table1[[#This Row],[Units Sold]],0)</f>
        <v>22.4</v>
      </c>
      <c r="T9309" s="4" t="str">
        <f>IF(Table1[[#This Row],[Profit per unit]]&gt;$V$8,"Premium","Mass")</f>
        <v>Mass</v>
      </c>
      <c r="U9309" s="4"/>
    </row>
    <row r="9310" spans="2:21" ht="14.25" customHeight="1" x14ac:dyDescent="0.3">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c r="O9310" s="4" t="str">
        <f>TEXT(Table1[[#This Row],[Invoice Date]],"mmm")</f>
        <v>May</v>
      </c>
      <c r="P9310" s="4">
        <f>YEAR(Table1[[#This Row],[Invoice Date]])</f>
        <v>2021</v>
      </c>
      <c r="Q9310" s="4">
        <f>IFERROR(Table1[[#This Row],[Total Sales]]/Table1[[#This Row],[Units Sold]],4)</f>
        <v>35</v>
      </c>
      <c r="R9310" s="4">
        <f>IFERROR(Table1[[#This Row],[Operating Profit]]/Table1[[#This Row],[Units Sold]],0)</f>
        <v>15.4</v>
      </c>
      <c r="S9310" s="4">
        <f>IFERROR((Table1[[#This Row],[Total Sales]]-Table1[[#This Row],[Operating Profit]])/Table1[[#This Row],[Units Sold]],0)</f>
        <v>19.599999999999998</v>
      </c>
      <c r="T9310" s="4" t="str">
        <f>IF(Table1[[#This Row],[Profit per unit]]&gt;$V$8,"Premium","Mass")</f>
        <v>Mass</v>
      </c>
      <c r="U9310" s="4"/>
    </row>
    <row r="9311" spans="2:21" ht="14.25" customHeight="1" x14ac:dyDescent="0.3">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c r="O9311" s="4" t="str">
        <f>TEXT(Table1[[#This Row],[Invoice Date]],"mmm")</f>
        <v>May</v>
      </c>
      <c r="P9311" s="4">
        <f>YEAR(Table1[[#This Row],[Invoice Date]])</f>
        <v>2021</v>
      </c>
      <c r="Q9311" s="4">
        <f>IFERROR(Table1[[#This Row],[Total Sales]]/Table1[[#This Row],[Units Sold]],4)</f>
        <v>32</v>
      </c>
      <c r="R9311" s="4">
        <f>IFERROR(Table1[[#This Row],[Operating Profit]]/Table1[[#This Row],[Units Sold]],0)</f>
        <v>10.879999999999999</v>
      </c>
      <c r="S9311" s="4">
        <f>IFERROR((Table1[[#This Row],[Total Sales]]-Table1[[#This Row],[Operating Profit]])/Table1[[#This Row],[Units Sold]],0)</f>
        <v>21.12</v>
      </c>
      <c r="T9311" s="4" t="str">
        <f>IF(Table1[[#This Row],[Profit per unit]]&gt;$V$8,"Premium","Mass")</f>
        <v>Mass</v>
      </c>
      <c r="U9311" s="4"/>
    </row>
    <row r="9312" spans="2:21" ht="14.25" customHeight="1" x14ac:dyDescent="0.3">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c r="O9312" s="4" t="str">
        <f>TEXT(Table1[[#This Row],[Invoice Date]],"mmm")</f>
        <v>May</v>
      </c>
      <c r="P9312" s="4">
        <f>YEAR(Table1[[#This Row],[Invoice Date]])</f>
        <v>2021</v>
      </c>
      <c r="Q9312" s="4">
        <f>IFERROR(Table1[[#This Row],[Total Sales]]/Table1[[#This Row],[Units Sold]],4)</f>
        <v>32</v>
      </c>
      <c r="R9312" s="4">
        <f>IFERROR(Table1[[#This Row],[Operating Profit]]/Table1[[#This Row],[Units Sold]],0)</f>
        <v>10.559999999999999</v>
      </c>
      <c r="S9312" s="4">
        <f>IFERROR((Table1[[#This Row],[Total Sales]]-Table1[[#This Row],[Operating Profit]])/Table1[[#This Row],[Units Sold]],0)</f>
        <v>21.439999999999998</v>
      </c>
      <c r="T9312" s="4" t="str">
        <f>IF(Table1[[#This Row],[Profit per unit]]&gt;$V$8,"Premium","Mass")</f>
        <v>Mass</v>
      </c>
      <c r="U9312" s="4"/>
    </row>
    <row r="9313" spans="2:21" ht="14.25" customHeight="1" x14ac:dyDescent="0.3">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c r="O9313" s="4" t="str">
        <f>TEXT(Table1[[#This Row],[Invoice Date]],"mmm")</f>
        <v>May</v>
      </c>
      <c r="P9313" s="4">
        <f>YEAR(Table1[[#This Row],[Invoice Date]])</f>
        <v>2021</v>
      </c>
      <c r="Q9313" s="4">
        <f>IFERROR(Table1[[#This Row],[Total Sales]]/Table1[[#This Row],[Units Sold]],4)</f>
        <v>37</v>
      </c>
      <c r="R9313" s="4">
        <f>IFERROR(Table1[[#This Row],[Operating Profit]]/Table1[[#This Row],[Units Sold]],0)</f>
        <v>12.95</v>
      </c>
      <c r="S9313" s="4">
        <f>IFERROR((Table1[[#This Row],[Total Sales]]-Table1[[#This Row],[Operating Profit]])/Table1[[#This Row],[Units Sold]],0)</f>
        <v>24.05</v>
      </c>
      <c r="T9313" s="4" t="str">
        <f>IF(Table1[[#This Row],[Profit per unit]]&gt;$V$8,"Premium","Mass")</f>
        <v>Mass</v>
      </c>
      <c r="U9313" s="4"/>
    </row>
    <row r="9314" spans="2:21" ht="14.25" customHeight="1" x14ac:dyDescent="0.3">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c r="O9314" s="4" t="str">
        <f>TEXT(Table1[[#This Row],[Invoice Date]],"mmm")</f>
        <v>May</v>
      </c>
      <c r="P9314" s="4">
        <f>YEAR(Table1[[#This Row],[Invoice Date]])</f>
        <v>2021</v>
      </c>
      <c r="Q9314" s="4">
        <f>IFERROR(Table1[[#This Row],[Total Sales]]/Table1[[#This Row],[Units Sold]],4)</f>
        <v>41</v>
      </c>
      <c r="R9314" s="4">
        <f>IFERROR(Table1[[#This Row],[Operating Profit]]/Table1[[#This Row],[Units Sold]],0)</f>
        <v>17.22</v>
      </c>
      <c r="S9314" s="4">
        <f>IFERROR((Table1[[#This Row],[Total Sales]]-Table1[[#This Row],[Operating Profit]])/Table1[[#This Row],[Units Sold]],0)</f>
        <v>23.78</v>
      </c>
      <c r="T9314" s="4" t="str">
        <f>IF(Table1[[#This Row],[Profit per unit]]&gt;$V$8,"Premium","Mass")</f>
        <v>Mass</v>
      </c>
      <c r="U9314" s="4"/>
    </row>
    <row r="9315" spans="2:21" ht="14.25" customHeight="1" x14ac:dyDescent="0.3">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c r="O9315" s="4" t="str">
        <f>TEXT(Table1[[#This Row],[Invoice Date]],"mmm")</f>
        <v>Jun</v>
      </c>
      <c r="P9315" s="4">
        <f>YEAR(Table1[[#This Row],[Invoice Date]])</f>
        <v>2021</v>
      </c>
      <c r="Q9315" s="4">
        <f>IFERROR(Table1[[#This Row],[Total Sales]]/Table1[[#This Row],[Units Sold]],4)</f>
        <v>40</v>
      </c>
      <c r="R9315" s="4">
        <f>IFERROR(Table1[[#This Row],[Operating Profit]]/Table1[[#This Row],[Units Sold]],0)</f>
        <v>18.8</v>
      </c>
      <c r="S9315" s="4">
        <f>IFERROR((Table1[[#This Row],[Total Sales]]-Table1[[#This Row],[Operating Profit]])/Table1[[#This Row],[Units Sold]],0)</f>
        <v>21.2</v>
      </c>
      <c r="T9315" s="4" t="str">
        <f>IF(Table1[[#This Row],[Profit per unit]]&gt;$V$8,"Premium","Mass")</f>
        <v>Mass</v>
      </c>
      <c r="U9315" s="4"/>
    </row>
    <row r="9316" spans="2:21" ht="14.25" customHeight="1" x14ac:dyDescent="0.3">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c r="O9316" s="4" t="str">
        <f>TEXT(Table1[[#This Row],[Invoice Date]],"mmm")</f>
        <v>Jun</v>
      </c>
      <c r="P9316" s="4">
        <f>YEAR(Table1[[#This Row],[Invoice Date]])</f>
        <v>2021</v>
      </c>
      <c r="Q9316" s="4">
        <f>IFERROR(Table1[[#This Row],[Total Sales]]/Table1[[#This Row],[Units Sold]],4)</f>
        <v>38</v>
      </c>
      <c r="R9316" s="4">
        <f>IFERROR(Table1[[#This Row],[Operating Profit]]/Table1[[#This Row],[Units Sold]],0)</f>
        <v>17.860000000000003</v>
      </c>
      <c r="S9316" s="4">
        <f>IFERROR((Table1[[#This Row],[Total Sales]]-Table1[[#This Row],[Operating Profit]])/Table1[[#This Row],[Units Sold]],0)</f>
        <v>20.139999999999997</v>
      </c>
      <c r="T9316" s="4" t="str">
        <f>IF(Table1[[#This Row],[Profit per unit]]&gt;$V$8,"Premium","Mass")</f>
        <v>Mass</v>
      </c>
      <c r="U9316" s="4"/>
    </row>
    <row r="9317" spans="2:21" ht="14.25" customHeight="1" x14ac:dyDescent="0.3">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c r="O9317" s="4" t="str">
        <f>TEXT(Table1[[#This Row],[Invoice Date]],"mmm")</f>
        <v>Jun</v>
      </c>
      <c r="P9317" s="4">
        <f>YEAR(Table1[[#This Row],[Invoice Date]])</f>
        <v>2021</v>
      </c>
      <c r="Q9317" s="4">
        <f>IFERROR(Table1[[#This Row],[Total Sales]]/Table1[[#This Row],[Units Sold]],4)</f>
        <v>35</v>
      </c>
      <c r="R9317" s="4">
        <f>IFERROR(Table1[[#This Row],[Operating Profit]]/Table1[[#This Row],[Units Sold]],0)</f>
        <v>11.549999999999999</v>
      </c>
      <c r="S9317" s="4">
        <f>IFERROR((Table1[[#This Row],[Total Sales]]-Table1[[#This Row],[Operating Profit]])/Table1[[#This Row],[Units Sold]],0)</f>
        <v>23.45</v>
      </c>
      <c r="T9317" s="4" t="str">
        <f>IF(Table1[[#This Row],[Profit per unit]]&gt;$V$8,"Premium","Mass")</f>
        <v>Mass</v>
      </c>
      <c r="U9317" s="4"/>
    </row>
    <row r="9318" spans="2:21" ht="14.25" customHeight="1" x14ac:dyDescent="0.3">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c r="O9318" s="4" t="str">
        <f>TEXT(Table1[[#This Row],[Invoice Date]],"mmm")</f>
        <v>Jun</v>
      </c>
      <c r="P9318" s="4">
        <f>YEAR(Table1[[#This Row],[Invoice Date]])</f>
        <v>2021</v>
      </c>
      <c r="Q9318" s="4">
        <f>IFERROR(Table1[[#This Row],[Total Sales]]/Table1[[#This Row],[Units Sold]],4)</f>
        <v>35</v>
      </c>
      <c r="R9318" s="4">
        <f>IFERROR(Table1[[#This Row],[Operating Profit]]/Table1[[#This Row],[Units Sold]],0)</f>
        <v>12.25</v>
      </c>
      <c r="S9318" s="4">
        <f>IFERROR((Table1[[#This Row],[Total Sales]]-Table1[[#This Row],[Operating Profit]])/Table1[[#This Row],[Units Sold]],0)</f>
        <v>22.75</v>
      </c>
      <c r="T9318" s="4" t="str">
        <f>IF(Table1[[#This Row],[Profit per unit]]&gt;$V$8,"Premium","Mass")</f>
        <v>Mass</v>
      </c>
      <c r="U9318" s="4"/>
    </row>
    <row r="9319" spans="2:21" ht="14.25" customHeight="1" x14ac:dyDescent="0.3">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c r="O9319" s="4" t="str">
        <f>TEXT(Table1[[#This Row],[Invoice Date]],"mmm")</f>
        <v>Jun</v>
      </c>
      <c r="P9319" s="4">
        <f>YEAR(Table1[[#This Row],[Invoice Date]])</f>
        <v>2021</v>
      </c>
      <c r="Q9319" s="4">
        <f>IFERROR(Table1[[#This Row],[Total Sales]]/Table1[[#This Row],[Units Sold]],4)</f>
        <v>36</v>
      </c>
      <c r="R9319" s="4">
        <f>IFERROR(Table1[[#This Row],[Operating Profit]]/Table1[[#This Row],[Units Sold]],0)</f>
        <v>11.52</v>
      </c>
      <c r="S9319" s="4">
        <f>IFERROR((Table1[[#This Row],[Total Sales]]-Table1[[#This Row],[Operating Profit]])/Table1[[#This Row],[Units Sold]],0)</f>
        <v>24.480000000000004</v>
      </c>
      <c r="T9319" s="4" t="str">
        <f>IF(Table1[[#This Row],[Profit per unit]]&gt;$V$8,"Premium","Mass")</f>
        <v>Mass</v>
      </c>
      <c r="U9319" s="4"/>
    </row>
    <row r="9320" spans="2:21" ht="14.25" customHeight="1" x14ac:dyDescent="0.3">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c r="O9320" s="4" t="str">
        <f>TEXT(Table1[[#This Row],[Invoice Date]],"mmm")</f>
        <v>Jun</v>
      </c>
      <c r="P9320" s="4">
        <f>YEAR(Table1[[#This Row],[Invoice Date]])</f>
        <v>2021</v>
      </c>
      <c r="Q9320" s="4">
        <f>IFERROR(Table1[[#This Row],[Total Sales]]/Table1[[#This Row],[Units Sold]],4)</f>
        <v>39</v>
      </c>
      <c r="R9320" s="4">
        <f>IFERROR(Table1[[#This Row],[Operating Profit]]/Table1[[#This Row],[Units Sold]],0)</f>
        <v>15.209999999999999</v>
      </c>
      <c r="S9320" s="4">
        <f>IFERROR((Table1[[#This Row],[Total Sales]]-Table1[[#This Row],[Operating Profit]])/Table1[[#This Row],[Units Sold]],0)</f>
        <v>23.79</v>
      </c>
      <c r="T9320" s="4" t="str">
        <f>IF(Table1[[#This Row],[Profit per unit]]&gt;$V$8,"Premium","Mass")</f>
        <v>Mass</v>
      </c>
      <c r="U9320" s="4"/>
    </row>
    <row r="9321" spans="2:21" ht="14.25" customHeight="1" x14ac:dyDescent="0.3">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c r="O9321" s="4" t="str">
        <f>TEXT(Table1[[#This Row],[Invoice Date]],"mmm")</f>
        <v>Jul</v>
      </c>
      <c r="P9321" s="4">
        <f>YEAR(Table1[[#This Row],[Invoice Date]])</f>
        <v>2021</v>
      </c>
      <c r="Q9321" s="4">
        <f>IFERROR(Table1[[#This Row],[Total Sales]]/Table1[[#This Row],[Units Sold]],4)</f>
        <v>42</v>
      </c>
      <c r="R9321" s="4">
        <f>IFERROR(Table1[[#This Row],[Operating Profit]]/Table1[[#This Row],[Units Sold]],0)</f>
        <v>18.899999999999999</v>
      </c>
      <c r="S9321" s="4">
        <f>IFERROR((Table1[[#This Row],[Total Sales]]-Table1[[#This Row],[Operating Profit]])/Table1[[#This Row],[Units Sold]],0)</f>
        <v>23.1</v>
      </c>
      <c r="T9321" s="4" t="str">
        <f>IF(Table1[[#This Row],[Profit per unit]]&gt;$V$8,"Premium","Mass")</f>
        <v>Mass</v>
      </c>
      <c r="U9321" s="4"/>
    </row>
    <row r="9322" spans="2:21" ht="14.25" customHeight="1" x14ac:dyDescent="0.3">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c r="O9322" s="4" t="str">
        <f>TEXT(Table1[[#This Row],[Invoice Date]],"mmm")</f>
        <v>Jul</v>
      </c>
      <c r="P9322" s="4">
        <f>YEAR(Table1[[#This Row],[Invoice Date]])</f>
        <v>2021</v>
      </c>
      <c r="Q9322" s="4">
        <f>IFERROR(Table1[[#This Row],[Total Sales]]/Table1[[#This Row],[Units Sold]],4)</f>
        <v>38</v>
      </c>
      <c r="R9322" s="4">
        <f>IFERROR(Table1[[#This Row],[Operating Profit]]/Table1[[#This Row],[Units Sold]],0)</f>
        <v>15.960000000000003</v>
      </c>
      <c r="S9322" s="4">
        <f>IFERROR((Table1[[#This Row],[Total Sales]]-Table1[[#This Row],[Operating Profit]])/Table1[[#This Row],[Units Sold]],0)</f>
        <v>22.04</v>
      </c>
      <c r="T9322" s="4" t="str">
        <f>IF(Table1[[#This Row],[Profit per unit]]&gt;$V$8,"Premium","Mass")</f>
        <v>Mass</v>
      </c>
      <c r="U9322" s="4"/>
    </row>
    <row r="9323" spans="2:21" ht="14.25" customHeight="1" x14ac:dyDescent="0.3">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c r="O9323" s="4" t="str">
        <f>TEXT(Table1[[#This Row],[Invoice Date]],"mmm")</f>
        <v>Jul</v>
      </c>
      <c r="P9323" s="4">
        <f>YEAR(Table1[[#This Row],[Invoice Date]])</f>
        <v>2021</v>
      </c>
      <c r="Q9323" s="4">
        <f>IFERROR(Table1[[#This Row],[Total Sales]]/Table1[[#This Row],[Units Sold]],4)</f>
        <v>29</v>
      </c>
      <c r="R9323" s="4">
        <f>IFERROR(Table1[[#This Row],[Operating Profit]]/Table1[[#This Row],[Units Sold]],0)</f>
        <v>9.8599999999999977</v>
      </c>
      <c r="S9323" s="4">
        <f>IFERROR((Table1[[#This Row],[Total Sales]]-Table1[[#This Row],[Operating Profit]])/Table1[[#This Row],[Units Sold]],0)</f>
        <v>19.14</v>
      </c>
      <c r="T9323" s="4" t="str">
        <f>IF(Table1[[#This Row],[Profit per unit]]&gt;$V$8,"Premium","Mass")</f>
        <v>Mass</v>
      </c>
      <c r="U9323" s="4"/>
    </row>
    <row r="9324" spans="2:21" ht="14.25" customHeight="1" x14ac:dyDescent="0.3">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c r="O9324" s="4" t="str">
        <f>TEXT(Table1[[#This Row],[Invoice Date]],"mmm")</f>
        <v>Jul</v>
      </c>
      <c r="P9324" s="4">
        <f>YEAR(Table1[[#This Row],[Invoice Date]])</f>
        <v>2021</v>
      </c>
      <c r="Q9324" s="4">
        <f>IFERROR(Table1[[#This Row],[Total Sales]]/Table1[[#This Row],[Units Sold]],4)</f>
        <v>34</v>
      </c>
      <c r="R9324" s="4">
        <f>IFERROR(Table1[[#This Row],[Operating Profit]]/Table1[[#This Row],[Units Sold]],0)</f>
        <v>12.24</v>
      </c>
      <c r="S9324" s="4">
        <f>IFERROR((Table1[[#This Row],[Total Sales]]-Table1[[#This Row],[Operating Profit]])/Table1[[#This Row],[Units Sold]],0)</f>
        <v>21.76</v>
      </c>
      <c r="T9324" s="4" t="str">
        <f>IF(Table1[[#This Row],[Profit per unit]]&gt;$V$8,"Premium","Mass")</f>
        <v>Mass</v>
      </c>
      <c r="U9324" s="4"/>
    </row>
    <row r="9325" spans="2:21" ht="14.25" customHeight="1" x14ac:dyDescent="0.3">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c r="O9325" s="4" t="str">
        <f>TEXT(Table1[[#This Row],[Invoice Date]],"mmm")</f>
        <v>Jul</v>
      </c>
      <c r="P9325" s="4">
        <f>YEAR(Table1[[#This Row],[Invoice Date]])</f>
        <v>2021</v>
      </c>
      <c r="Q9325" s="4">
        <f>IFERROR(Table1[[#This Row],[Total Sales]]/Table1[[#This Row],[Units Sold]],4)</f>
        <v>43</v>
      </c>
      <c r="R9325" s="4">
        <f>IFERROR(Table1[[#This Row],[Operating Profit]]/Table1[[#This Row],[Units Sold]],0)</f>
        <v>14.189999999999998</v>
      </c>
      <c r="S9325" s="4">
        <f>IFERROR((Table1[[#This Row],[Total Sales]]-Table1[[#This Row],[Operating Profit]])/Table1[[#This Row],[Units Sold]],0)</f>
        <v>28.81</v>
      </c>
      <c r="T9325" s="4" t="str">
        <f>IF(Table1[[#This Row],[Profit per unit]]&gt;$V$8,"Premium","Mass")</f>
        <v>Mass</v>
      </c>
      <c r="U9325" s="4"/>
    </row>
    <row r="9326" spans="2:21" ht="14.25" customHeight="1" x14ac:dyDescent="0.3">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c r="O9326" s="4" t="str">
        <f>TEXT(Table1[[#This Row],[Invoice Date]],"mmm")</f>
        <v>Jul</v>
      </c>
      <c r="P9326" s="4">
        <f>YEAR(Table1[[#This Row],[Invoice Date]])</f>
        <v>2021</v>
      </c>
      <c r="Q9326" s="4">
        <f>IFERROR(Table1[[#This Row],[Total Sales]]/Table1[[#This Row],[Units Sold]],4)</f>
        <v>40</v>
      </c>
      <c r="R9326" s="4">
        <f>IFERROR(Table1[[#This Row],[Operating Profit]]/Table1[[#This Row],[Units Sold]],0)</f>
        <v>15.200000000000001</v>
      </c>
      <c r="S9326" s="4">
        <f>IFERROR((Table1[[#This Row],[Total Sales]]-Table1[[#This Row],[Operating Profit]])/Table1[[#This Row],[Units Sold]],0)</f>
        <v>24.8</v>
      </c>
      <c r="T9326" s="4" t="str">
        <f>IF(Table1[[#This Row],[Profit per unit]]&gt;$V$8,"Premium","Mass")</f>
        <v>Mass</v>
      </c>
      <c r="U9326" s="4"/>
    </row>
    <row r="9327" spans="2:21" ht="14.25" customHeight="1" x14ac:dyDescent="0.3">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c r="O9327" s="4" t="str">
        <f>TEXT(Table1[[#This Row],[Invoice Date]],"mmm")</f>
        <v>Aug</v>
      </c>
      <c r="P9327" s="4">
        <f>YEAR(Table1[[#This Row],[Invoice Date]])</f>
        <v>2021</v>
      </c>
      <c r="Q9327" s="4">
        <f>IFERROR(Table1[[#This Row],[Total Sales]]/Table1[[#This Row],[Units Sold]],4)</f>
        <v>40</v>
      </c>
      <c r="R9327" s="4">
        <f>IFERROR(Table1[[#This Row],[Operating Profit]]/Table1[[#This Row],[Units Sold]],0)</f>
        <v>16.8</v>
      </c>
      <c r="S9327" s="4">
        <f>IFERROR((Table1[[#This Row],[Total Sales]]-Table1[[#This Row],[Operating Profit]])/Table1[[#This Row],[Units Sold]],0)</f>
        <v>23.199999999999996</v>
      </c>
      <c r="T9327" s="4" t="str">
        <f>IF(Table1[[#This Row],[Profit per unit]]&gt;$V$8,"Premium","Mass")</f>
        <v>Mass</v>
      </c>
      <c r="U9327" s="4"/>
    </row>
    <row r="9328" spans="2:21" ht="14.25" customHeight="1" x14ac:dyDescent="0.3">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c r="O9328" s="4" t="str">
        <f>TEXT(Table1[[#This Row],[Invoice Date]],"mmm")</f>
        <v>Aug</v>
      </c>
      <c r="P9328" s="4">
        <f>YEAR(Table1[[#This Row],[Invoice Date]])</f>
        <v>2021</v>
      </c>
      <c r="Q9328" s="4">
        <f>IFERROR(Table1[[#This Row],[Total Sales]]/Table1[[#This Row],[Units Sold]],4)</f>
        <v>34</v>
      </c>
      <c r="R9328" s="4">
        <f>IFERROR(Table1[[#This Row],[Operating Profit]]/Table1[[#This Row],[Units Sold]],0)</f>
        <v>14.620000000000001</v>
      </c>
      <c r="S9328" s="4">
        <f>IFERROR((Table1[[#This Row],[Total Sales]]-Table1[[#This Row],[Operating Profit]])/Table1[[#This Row],[Units Sold]],0)</f>
        <v>19.38</v>
      </c>
      <c r="T9328" s="4" t="str">
        <f>IF(Table1[[#This Row],[Profit per unit]]&gt;$V$8,"Premium","Mass")</f>
        <v>Mass</v>
      </c>
      <c r="U9328" s="4"/>
    </row>
    <row r="9329" spans="2:21" ht="14.25" customHeight="1" x14ac:dyDescent="0.3">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c r="O9329" s="4" t="str">
        <f>TEXT(Table1[[#This Row],[Invoice Date]],"mmm")</f>
        <v>Aug</v>
      </c>
      <c r="P9329" s="4">
        <f>YEAR(Table1[[#This Row],[Invoice Date]])</f>
        <v>2021</v>
      </c>
      <c r="Q9329" s="4">
        <f>IFERROR(Table1[[#This Row],[Total Sales]]/Table1[[#This Row],[Units Sold]],4)</f>
        <v>36</v>
      </c>
      <c r="R9329" s="4">
        <f>IFERROR(Table1[[#This Row],[Operating Profit]]/Table1[[#This Row],[Units Sold]],0)</f>
        <v>12.599999999999998</v>
      </c>
      <c r="S9329" s="4">
        <f>IFERROR((Table1[[#This Row],[Total Sales]]-Table1[[#This Row],[Operating Profit]])/Table1[[#This Row],[Units Sold]],0)</f>
        <v>23.400000000000002</v>
      </c>
      <c r="T9329" s="4" t="str">
        <f>IF(Table1[[#This Row],[Profit per unit]]&gt;$V$8,"Premium","Mass")</f>
        <v>Mass</v>
      </c>
      <c r="U9329" s="4"/>
    </row>
    <row r="9330" spans="2:21" ht="14.25" customHeight="1" x14ac:dyDescent="0.3">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c r="O9330" s="4" t="str">
        <f>TEXT(Table1[[#This Row],[Invoice Date]],"mmm")</f>
        <v>Aug</v>
      </c>
      <c r="P9330" s="4">
        <f>YEAR(Table1[[#This Row],[Invoice Date]])</f>
        <v>2021</v>
      </c>
      <c r="Q9330" s="4">
        <f>IFERROR(Table1[[#This Row],[Total Sales]]/Table1[[#This Row],[Units Sold]],4)</f>
        <v>32</v>
      </c>
      <c r="R9330" s="4">
        <f>IFERROR(Table1[[#This Row],[Operating Profit]]/Table1[[#This Row],[Units Sold]],0)</f>
        <v>10.559999999999999</v>
      </c>
      <c r="S9330" s="4">
        <f>IFERROR((Table1[[#This Row],[Total Sales]]-Table1[[#This Row],[Operating Profit]])/Table1[[#This Row],[Units Sold]],0)</f>
        <v>21.44</v>
      </c>
      <c r="T9330" s="4" t="str">
        <f>IF(Table1[[#This Row],[Profit per unit]]&gt;$V$8,"Premium","Mass")</f>
        <v>Mass</v>
      </c>
      <c r="U9330" s="4"/>
    </row>
    <row r="9331" spans="2:21" ht="14.25" customHeight="1" x14ac:dyDescent="0.3">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c r="O9331" s="4" t="str">
        <f>TEXT(Table1[[#This Row],[Invoice Date]],"mmm")</f>
        <v>Aug</v>
      </c>
      <c r="P9331" s="4">
        <f>YEAR(Table1[[#This Row],[Invoice Date]])</f>
        <v>2021</v>
      </c>
      <c r="Q9331" s="4">
        <f>IFERROR(Table1[[#This Row],[Total Sales]]/Table1[[#This Row],[Units Sold]],4)</f>
        <v>43</v>
      </c>
      <c r="R9331" s="4">
        <f>IFERROR(Table1[[#This Row],[Operating Profit]]/Table1[[#This Row],[Units Sold]],0)</f>
        <v>14.189999999999998</v>
      </c>
      <c r="S9331" s="4">
        <f>IFERROR((Table1[[#This Row],[Total Sales]]-Table1[[#This Row],[Operating Profit]])/Table1[[#This Row],[Units Sold]],0)</f>
        <v>28.810000000000006</v>
      </c>
      <c r="T9331" s="4" t="str">
        <f>IF(Table1[[#This Row],[Profit per unit]]&gt;$V$8,"Premium","Mass")</f>
        <v>Mass</v>
      </c>
      <c r="U9331" s="4"/>
    </row>
    <row r="9332" spans="2:21" ht="14.25" customHeight="1" x14ac:dyDescent="0.3">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c r="O9332" s="4" t="str">
        <f>TEXT(Table1[[#This Row],[Invoice Date]],"mmm")</f>
        <v>Aug</v>
      </c>
      <c r="P9332" s="4">
        <f>YEAR(Table1[[#This Row],[Invoice Date]])</f>
        <v>2021</v>
      </c>
      <c r="Q9332" s="4">
        <f>IFERROR(Table1[[#This Row],[Total Sales]]/Table1[[#This Row],[Units Sold]],4)</f>
        <v>44</v>
      </c>
      <c r="R9332" s="4">
        <f>IFERROR(Table1[[#This Row],[Operating Profit]]/Table1[[#This Row],[Units Sold]],0)</f>
        <v>16.720000000000002</v>
      </c>
      <c r="S9332" s="4">
        <f>IFERROR((Table1[[#This Row],[Total Sales]]-Table1[[#This Row],[Operating Profit]])/Table1[[#This Row],[Units Sold]],0)</f>
        <v>27.279999999999998</v>
      </c>
      <c r="T9332" s="4" t="str">
        <f>IF(Table1[[#This Row],[Profit per unit]]&gt;$V$8,"Premium","Mass")</f>
        <v>Mass</v>
      </c>
      <c r="U9332" s="4"/>
    </row>
    <row r="9333" spans="2:21" ht="14.25" customHeight="1" x14ac:dyDescent="0.3">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c r="O9333" s="4" t="str">
        <f>TEXT(Table1[[#This Row],[Invoice Date]],"mmm")</f>
        <v>Sep</v>
      </c>
      <c r="P9333" s="4">
        <f>YEAR(Table1[[#This Row],[Invoice Date]])</f>
        <v>2021</v>
      </c>
      <c r="Q9333" s="4">
        <f>IFERROR(Table1[[#This Row],[Total Sales]]/Table1[[#This Row],[Units Sold]],4)</f>
        <v>43</v>
      </c>
      <c r="R9333" s="4">
        <f>IFERROR(Table1[[#This Row],[Operating Profit]]/Table1[[#This Row],[Units Sold]],0)</f>
        <v>20.21</v>
      </c>
      <c r="S9333" s="4">
        <f>IFERROR((Table1[[#This Row],[Total Sales]]-Table1[[#This Row],[Operating Profit]])/Table1[[#This Row],[Units Sold]],0)</f>
        <v>22.79</v>
      </c>
      <c r="T9333" s="4" t="str">
        <f>IF(Table1[[#This Row],[Profit per unit]]&gt;$V$8,"Premium","Mass")</f>
        <v>Mass</v>
      </c>
      <c r="U9333" s="4"/>
    </row>
    <row r="9334" spans="2:21" ht="14.25" customHeight="1" x14ac:dyDescent="0.3">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c r="O9334" s="4" t="str">
        <f>TEXT(Table1[[#This Row],[Invoice Date]],"mmm")</f>
        <v>Sep</v>
      </c>
      <c r="P9334" s="4">
        <f>YEAR(Table1[[#This Row],[Invoice Date]])</f>
        <v>2021</v>
      </c>
      <c r="Q9334" s="4">
        <f>IFERROR(Table1[[#This Row],[Total Sales]]/Table1[[#This Row],[Units Sold]],4)</f>
        <v>40</v>
      </c>
      <c r="R9334" s="4">
        <f>IFERROR(Table1[[#This Row],[Operating Profit]]/Table1[[#This Row],[Units Sold]],0)</f>
        <v>18.8</v>
      </c>
      <c r="S9334" s="4">
        <f>IFERROR((Table1[[#This Row],[Total Sales]]-Table1[[#This Row],[Operating Profit]])/Table1[[#This Row],[Units Sold]],0)</f>
        <v>21.2</v>
      </c>
      <c r="T9334" s="4" t="str">
        <f>IF(Table1[[#This Row],[Profit per unit]]&gt;$V$8,"Premium","Mass")</f>
        <v>Mass</v>
      </c>
      <c r="U9334" s="4"/>
    </row>
    <row r="9335" spans="2:21" ht="14.25" customHeight="1" x14ac:dyDescent="0.3">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c r="O9335" s="4" t="str">
        <f>TEXT(Table1[[#This Row],[Invoice Date]],"mmm")</f>
        <v>Sep</v>
      </c>
      <c r="P9335" s="4">
        <f>YEAR(Table1[[#This Row],[Invoice Date]])</f>
        <v>2021</v>
      </c>
      <c r="Q9335" s="4">
        <f>IFERROR(Table1[[#This Row],[Total Sales]]/Table1[[#This Row],[Units Sold]],4)</f>
        <v>33</v>
      </c>
      <c r="R9335" s="4">
        <f>IFERROR(Table1[[#This Row],[Operating Profit]]/Table1[[#This Row],[Units Sold]],0)</f>
        <v>10.56</v>
      </c>
      <c r="S9335" s="4">
        <f>IFERROR((Table1[[#This Row],[Total Sales]]-Table1[[#This Row],[Operating Profit]])/Table1[[#This Row],[Units Sold]],0)</f>
        <v>22.439999999999998</v>
      </c>
      <c r="T9335" s="4" t="str">
        <f>IF(Table1[[#This Row],[Profit per unit]]&gt;$V$8,"Premium","Mass")</f>
        <v>Mass</v>
      </c>
      <c r="U9335" s="4"/>
    </row>
    <row r="9336" spans="2:21" ht="14.25" customHeight="1" x14ac:dyDescent="0.3">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c r="O9336" s="4" t="str">
        <f>TEXT(Table1[[#This Row],[Invoice Date]],"mmm")</f>
        <v>Sep</v>
      </c>
      <c r="P9336" s="4">
        <f>YEAR(Table1[[#This Row],[Invoice Date]])</f>
        <v>2021</v>
      </c>
      <c r="Q9336" s="4">
        <f>IFERROR(Table1[[#This Row],[Total Sales]]/Table1[[#This Row],[Units Sold]],4)</f>
        <v>30</v>
      </c>
      <c r="R9336" s="4">
        <f>IFERROR(Table1[[#This Row],[Operating Profit]]/Table1[[#This Row],[Units Sold]],0)</f>
        <v>10.199999999999999</v>
      </c>
      <c r="S9336" s="4">
        <f>IFERROR((Table1[[#This Row],[Total Sales]]-Table1[[#This Row],[Operating Profit]])/Table1[[#This Row],[Units Sold]],0)</f>
        <v>19.8</v>
      </c>
      <c r="T9336" s="4" t="str">
        <f>IF(Table1[[#This Row],[Profit per unit]]&gt;$V$8,"Premium","Mass")</f>
        <v>Mass</v>
      </c>
      <c r="U9336" s="4"/>
    </row>
    <row r="9337" spans="2:21" ht="14.25" customHeight="1" x14ac:dyDescent="0.3">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c r="O9337" s="4" t="str">
        <f>TEXT(Table1[[#This Row],[Invoice Date]],"mmm")</f>
        <v>Sep</v>
      </c>
      <c r="P9337" s="4">
        <f>YEAR(Table1[[#This Row],[Invoice Date]])</f>
        <v>2021</v>
      </c>
      <c r="Q9337" s="4">
        <f>IFERROR(Table1[[#This Row],[Total Sales]]/Table1[[#This Row],[Units Sold]],4)</f>
        <v>41</v>
      </c>
      <c r="R9337" s="4">
        <f>IFERROR(Table1[[#This Row],[Operating Profit]]/Table1[[#This Row],[Units Sold]],0)</f>
        <v>14.759999999999998</v>
      </c>
      <c r="S9337" s="4">
        <f>IFERROR((Table1[[#This Row],[Total Sales]]-Table1[[#This Row],[Operating Profit]])/Table1[[#This Row],[Units Sold]],0)</f>
        <v>26.240000000000002</v>
      </c>
      <c r="T9337" s="4" t="str">
        <f>IF(Table1[[#This Row],[Profit per unit]]&gt;$V$8,"Premium","Mass")</f>
        <v>Mass</v>
      </c>
      <c r="U9337" s="4"/>
    </row>
    <row r="9338" spans="2:21" ht="14.25" customHeight="1" x14ac:dyDescent="0.3">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c r="O9338" s="4" t="str">
        <f>TEXT(Table1[[#This Row],[Invoice Date]],"mmm")</f>
        <v>Sep</v>
      </c>
      <c r="P9338" s="4">
        <f>YEAR(Table1[[#This Row],[Invoice Date]])</f>
        <v>2021</v>
      </c>
      <c r="Q9338" s="4">
        <f>IFERROR(Table1[[#This Row],[Total Sales]]/Table1[[#This Row],[Units Sold]],4)</f>
        <v>45</v>
      </c>
      <c r="R9338" s="4">
        <f>IFERROR(Table1[[#This Row],[Operating Profit]]/Table1[[#This Row],[Units Sold]],0)</f>
        <v>18.900000000000002</v>
      </c>
      <c r="S9338" s="4">
        <f>IFERROR((Table1[[#This Row],[Total Sales]]-Table1[[#This Row],[Operating Profit]])/Table1[[#This Row],[Units Sold]],0)</f>
        <v>26.1</v>
      </c>
      <c r="T9338" s="4" t="str">
        <f>IF(Table1[[#This Row],[Profit per unit]]&gt;$V$8,"Premium","Mass")</f>
        <v>Mass</v>
      </c>
      <c r="U9338" s="4"/>
    </row>
    <row r="9339" spans="2:21" ht="14.25" customHeight="1" x14ac:dyDescent="0.3">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c r="O9339" s="4" t="str">
        <f>TEXT(Table1[[#This Row],[Invoice Date]],"mmm")</f>
        <v>Oct</v>
      </c>
      <c r="P9339" s="4">
        <f>YEAR(Table1[[#This Row],[Invoice Date]])</f>
        <v>2021</v>
      </c>
      <c r="Q9339" s="4">
        <f>IFERROR(Table1[[#This Row],[Total Sales]]/Table1[[#This Row],[Units Sold]],4)</f>
        <v>46</v>
      </c>
      <c r="R9339" s="4">
        <f>IFERROR(Table1[[#This Row],[Operating Profit]]/Table1[[#This Row],[Units Sold]],0)</f>
        <v>19.320000000000004</v>
      </c>
      <c r="S9339" s="4">
        <f>IFERROR((Table1[[#This Row],[Total Sales]]-Table1[[#This Row],[Operating Profit]])/Table1[[#This Row],[Units Sold]],0)</f>
        <v>26.679999999999996</v>
      </c>
      <c r="T9339" s="4" t="str">
        <f>IF(Table1[[#This Row],[Profit per unit]]&gt;$V$8,"Premium","Mass")</f>
        <v>Mass</v>
      </c>
      <c r="U9339" s="4"/>
    </row>
    <row r="9340" spans="2:21" ht="14.25" customHeight="1" x14ac:dyDescent="0.3">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c r="O9340" s="4" t="str">
        <f>TEXT(Table1[[#This Row],[Invoice Date]],"mmm")</f>
        <v>Oct</v>
      </c>
      <c r="P9340" s="4">
        <f>YEAR(Table1[[#This Row],[Invoice Date]])</f>
        <v>2021</v>
      </c>
      <c r="Q9340" s="4">
        <f>IFERROR(Table1[[#This Row],[Total Sales]]/Table1[[#This Row],[Units Sold]],4)</f>
        <v>39</v>
      </c>
      <c r="R9340" s="4">
        <f>IFERROR(Table1[[#This Row],[Operating Profit]]/Table1[[#This Row],[Units Sold]],0)</f>
        <v>17.16</v>
      </c>
      <c r="S9340" s="4">
        <f>IFERROR((Table1[[#This Row],[Total Sales]]-Table1[[#This Row],[Operating Profit]])/Table1[[#This Row],[Units Sold]],0)</f>
        <v>21.84</v>
      </c>
      <c r="T9340" s="4" t="str">
        <f>IF(Table1[[#This Row],[Profit per unit]]&gt;$V$8,"Premium","Mass")</f>
        <v>Mass</v>
      </c>
      <c r="U9340" s="4"/>
    </row>
    <row r="9341" spans="2:21" ht="14.25" customHeight="1" x14ac:dyDescent="0.3">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c r="O9341" s="4" t="str">
        <f>TEXT(Table1[[#This Row],[Invoice Date]],"mmm")</f>
        <v>Oct</v>
      </c>
      <c r="P9341" s="4">
        <f>YEAR(Table1[[#This Row],[Invoice Date]])</f>
        <v>2021</v>
      </c>
      <c r="Q9341" s="4">
        <f>IFERROR(Table1[[#This Row],[Total Sales]]/Table1[[#This Row],[Units Sold]],4)</f>
        <v>36</v>
      </c>
      <c r="R9341" s="4">
        <f>IFERROR(Table1[[#This Row],[Operating Profit]]/Table1[[#This Row],[Units Sold]],0)</f>
        <v>13.32</v>
      </c>
      <c r="S9341" s="4">
        <f>IFERROR((Table1[[#This Row],[Total Sales]]-Table1[[#This Row],[Operating Profit]])/Table1[[#This Row],[Units Sold]],0)</f>
        <v>22.68</v>
      </c>
      <c r="T9341" s="4" t="str">
        <f>IF(Table1[[#This Row],[Profit per unit]]&gt;$V$8,"Premium","Mass")</f>
        <v>Mass</v>
      </c>
      <c r="U9341" s="4"/>
    </row>
    <row r="9342" spans="2:21" ht="14.25" customHeight="1" x14ac:dyDescent="0.3">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c r="O9342" s="4" t="str">
        <f>TEXT(Table1[[#This Row],[Invoice Date]],"mmm")</f>
        <v>Oct</v>
      </c>
      <c r="P9342" s="4">
        <f>YEAR(Table1[[#This Row],[Invoice Date]])</f>
        <v>2021</v>
      </c>
      <c r="Q9342" s="4">
        <f>IFERROR(Table1[[#This Row],[Total Sales]]/Table1[[#This Row],[Units Sold]],4)</f>
        <v>43</v>
      </c>
      <c r="R9342" s="4">
        <f>IFERROR(Table1[[#This Row],[Operating Profit]]/Table1[[#This Row],[Units Sold]],0)</f>
        <v>15.48</v>
      </c>
      <c r="S9342" s="4">
        <f>IFERROR((Table1[[#This Row],[Total Sales]]-Table1[[#This Row],[Operating Profit]])/Table1[[#This Row],[Units Sold]],0)</f>
        <v>27.520000000000003</v>
      </c>
      <c r="T9342" s="4" t="str">
        <f>IF(Table1[[#This Row],[Profit per unit]]&gt;$V$8,"Premium","Mass")</f>
        <v>Mass</v>
      </c>
      <c r="U9342" s="4"/>
    </row>
    <row r="9343" spans="2:21" ht="14.25" customHeight="1" x14ac:dyDescent="0.3">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c r="O9343" s="4" t="str">
        <f>TEXT(Table1[[#This Row],[Invoice Date]],"mmm")</f>
        <v>Oct</v>
      </c>
      <c r="P9343" s="4">
        <f>YEAR(Table1[[#This Row],[Invoice Date]])</f>
        <v>2021</v>
      </c>
      <c r="Q9343" s="4">
        <f>IFERROR(Table1[[#This Row],[Total Sales]]/Table1[[#This Row],[Units Sold]],4)</f>
        <v>50</v>
      </c>
      <c r="R9343" s="4">
        <f>IFERROR(Table1[[#This Row],[Operating Profit]]/Table1[[#This Row],[Units Sold]],0)</f>
        <v>16.499999999999996</v>
      </c>
      <c r="S9343" s="4">
        <f>IFERROR((Table1[[#This Row],[Total Sales]]-Table1[[#This Row],[Operating Profit]])/Table1[[#This Row],[Units Sold]],0)</f>
        <v>33.5</v>
      </c>
      <c r="T9343" s="4" t="str">
        <f>IF(Table1[[#This Row],[Profit per unit]]&gt;$V$8,"Premium","Mass")</f>
        <v>Mass</v>
      </c>
      <c r="U9343" s="4"/>
    </row>
    <row r="9344" spans="2:21" ht="14.25" customHeight="1" x14ac:dyDescent="0.3">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c r="O9344" s="4" t="str">
        <f>TEXT(Table1[[#This Row],[Invoice Date]],"mmm")</f>
        <v>Oct</v>
      </c>
      <c r="P9344" s="4">
        <f>YEAR(Table1[[#This Row],[Invoice Date]])</f>
        <v>2021</v>
      </c>
      <c r="Q9344" s="4">
        <f>IFERROR(Table1[[#This Row],[Total Sales]]/Table1[[#This Row],[Units Sold]],4)</f>
        <v>46</v>
      </c>
      <c r="R9344" s="4">
        <f>IFERROR(Table1[[#This Row],[Operating Profit]]/Table1[[#This Row],[Units Sold]],0)</f>
        <v>19.32</v>
      </c>
      <c r="S9344" s="4">
        <f>IFERROR((Table1[[#This Row],[Total Sales]]-Table1[[#This Row],[Operating Profit]])/Table1[[#This Row],[Units Sold]],0)</f>
        <v>26.68</v>
      </c>
      <c r="T9344" s="4" t="str">
        <f>IF(Table1[[#This Row],[Profit per unit]]&gt;$V$8,"Premium","Mass")</f>
        <v>Mass</v>
      </c>
      <c r="U9344" s="4"/>
    </row>
    <row r="9345" spans="2:21" ht="14.25" customHeight="1" x14ac:dyDescent="0.3">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c r="O9345" s="4" t="str">
        <f>TEXT(Table1[[#This Row],[Invoice Date]],"mmm")</f>
        <v>Nov</v>
      </c>
      <c r="P9345" s="4">
        <f>YEAR(Table1[[#This Row],[Invoice Date]])</f>
        <v>2021</v>
      </c>
      <c r="Q9345" s="4">
        <f>IFERROR(Table1[[#This Row],[Total Sales]]/Table1[[#This Row],[Units Sold]],4)</f>
        <v>51</v>
      </c>
      <c r="R9345" s="4">
        <f>IFERROR(Table1[[#This Row],[Operating Profit]]/Table1[[#This Row],[Units Sold]],0)</f>
        <v>21.93</v>
      </c>
      <c r="S9345" s="4">
        <f>IFERROR((Table1[[#This Row],[Total Sales]]-Table1[[#This Row],[Operating Profit]])/Table1[[#This Row],[Units Sold]],0)</f>
        <v>29.07</v>
      </c>
      <c r="T9345" s="4" t="str">
        <f>IF(Table1[[#This Row],[Profit per unit]]&gt;$V$8,"Premium","Mass")</f>
        <v>Mass</v>
      </c>
      <c r="U9345" s="4"/>
    </row>
    <row r="9346" spans="2:21" ht="14.25" customHeight="1" x14ac:dyDescent="0.3">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c r="O9346" s="4" t="str">
        <f>TEXT(Table1[[#This Row],[Invoice Date]],"mmm")</f>
        <v>Nov</v>
      </c>
      <c r="P9346" s="4">
        <f>YEAR(Table1[[#This Row],[Invoice Date]])</f>
        <v>2021</v>
      </c>
      <c r="Q9346" s="4">
        <f>IFERROR(Table1[[#This Row],[Total Sales]]/Table1[[#This Row],[Units Sold]],4)</f>
        <v>37</v>
      </c>
      <c r="R9346" s="4">
        <f>IFERROR(Table1[[#This Row],[Operating Profit]]/Table1[[#This Row],[Units Sold]],0)</f>
        <v>17.02</v>
      </c>
      <c r="S9346" s="4">
        <f>IFERROR((Table1[[#This Row],[Total Sales]]-Table1[[#This Row],[Operating Profit]])/Table1[[#This Row],[Units Sold]],0)</f>
        <v>19.979999999999997</v>
      </c>
      <c r="T9346" s="4" t="str">
        <f>IF(Table1[[#This Row],[Profit per unit]]&gt;$V$8,"Premium","Mass")</f>
        <v>Mass</v>
      </c>
      <c r="U9346" s="4"/>
    </row>
    <row r="9347" spans="2:21" ht="14.25" customHeight="1" x14ac:dyDescent="0.3">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c r="O9347" s="4" t="str">
        <f>TEXT(Table1[[#This Row],[Invoice Date]],"mmm")</f>
        <v>Nov</v>
      </c>
      <c r="P9347" s="4">
        <f>YEAR(Table1[[#This Row],[Invoice Date]])</f>
        <v>2021</v>
      </c>
      <c r="Q9347" s="4">
        <f>IFERROR(Table1[[#This Row],[Total Sales]]/Table1[[#This Row],[Units Sold]],4)</f>
        <v>36</v>
      </c>
      <c r="R9347" s="4">
        <f>IFERROR(Table1[[#This Row],[Operating Profit]]/Table1[[#This Row],[Units Sold]],0)</f>
        <v>13.32</v>
      </c>
      <c r="S9347" s="4">
        <f>IFERROR((Table1[[#This Row],[Total Sales]]-Table1[[#This Row],[Operating Profit]])/Table1[[#This Row],[Units Sold]],0)</f>
        <v>22.68</v>
      </c>
      <c r="T9347" s="4" t="str">
        <f>IF(Table1[[#This Row],[Profit per unit]]&gt;$V$8,"Premium","Mass")</f>
        <v>Mass</v>
      </c>
      <c r="U9347" s="4"/>
    </row>
    <row r="9348" spans="2:21" ht="14.25" customHeight="1" x14ac:dyDescent="0.3">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c r="O9348" s="4" t="str">
        <f>TEXT(Table1[[#This Row],[Invoice Date]],"mmm")</f>
        <v>Nov</v>
      </c>
      <c r="P9348" s="4">
        <f>YEAR(Table1[[#This Row],[Invoice Date]])</f>
        <v>2021</v>
      </c>
      <c r="Q9348" s="4">
        <f>IFERROR(Table1[[#This Row],[Total Sales]]/Table1[[#This Row],[Units Sold]],4)</f>
        <v>39</v>
      </c>
      <c r="R9348" s="4">
        <f>IFERROR(Table1[[#This Row],[Operating Profit]]/Table1[[#This Row],[Units Sold]],0)</f>
        <v>14.430000000000001</v>
      </c>
      <c r="S9348" s="4">
        <f>IFERROR((Table1[[#This Row],[Total Sales]]-Table1[[#This Row],[Operating Profit]])/Table1[[#This Row],[Units Sold]],0)</f>
        <v>24.57</v>
      </c>
      <c r="T9348" s="4" t="str">
        <f>IF(Table1[[#This Row],[Profit per unit]]&gt;$V$8,"Premium","Mass")</f>
        <v>Mass</v>
      </c>
      <c r="U9348" s="4"/>
    </row>
    <row r="9349" spans="2:21" ht="14.25" customHeight="1" x14ac:dyDescent="0.3">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c r="O9349" s="4" t="str">
        <f>TEXT(Table1[[#This Row],[Invoice Date]],"mmm")</f>
        <v>Nov</v>
      </c>
      <c r="P9349" s="4">
        <f>YEAR(Table1[[#This Row],[Invoice Date]])</f>
        <v>2021</v>
      </c>
      <c r="Q9349" s="4">
        <f>IFERROR(Table1[[#This Row],[Total Sales]]/Table1[[#This Row],[Units Sold]],4)</f>
        <v>44</v>
      </c>
      <c r="R9349" s="4">
        <f>IFERROR(Table1[[#This Row],[Operating Profit]]/Table1[[#This Row],[Units Sold]],0)</f>
        <v>15.839999999999998</v>
      </c>
      <c r="S9349" s="4">
        <f>IFERROR((Table1[[#This Row],[Total Sales]]-Table1[[#This Row],[Operating Profit]])/Table1[[#This Row],[Units Sold]],0)</f>
        <v>28.16</v>
      </c>
      <c r="T9349" s="4" t="str">
        <f>IF(Table1[[#This Row],[Profit per unit]]&gt;$V$8,"Premium","Mass")</f>
        <v>Mass</v>
      </c>
      <c r="U9349" s="4"/>
    </row>
    <row r="9350" spans="2:21" ht="14.25" customHeight="1" x14ac:dyDescent="0.3">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c r="O9350" s="4" t="str">
        <f>TEXT(Table1[[#This Row],[Invoice Date]],"mmm")</f>
        <v>Nov</v>
      </c>
      <c r="P9350" s="4">
        <f>YEAR(Table1[[#This Row],[Invoice Date]])</f>
        <v>2021</v>
      </c>
      <c r="Q9350" s="4">
        <f>IFERROR(Table1[[#This Row],[Total Sales]]/Table1[[#This Row],[Units Sold]],4)</f>
        <v>52</v>
      </c>
      <c r="R9350" s="4">
        <f>IFERROR(Table1[[#This Row],[Operating Profit]]/Table1[[#This Row],[Units Sold]],0)</f>
        <v>20.279999999999998</v>
      </c>
      <c r="S9350" s="4">
        <f>IFERROR((Table1[[#This Row],[Total Sales]]-Table1[[#This Row],[Operating Profit]])/Table1[[#This Row],[Units Sold]],0)</f>
        <v>31.720000000000002</v>
      </c>
      <c r="T9350" s="4" t="str">
        <f>IF(Table1[[#This Row],[Profit per unit]]&gt;$V$8,"Premium","Mass")</f>
        <v>Mass</v>
      </c>
      <c r="U9350" s="4"/>
    </row>
    <row r="9351" spans="2:21" ht="14.25" customHeight="1" x14ac:dyDescent="0.3">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c r="O9351" s="4" t="str">
        <f>TEXT(Table1[[#This Row],[Invoice Date]],"mmm")</f>
        <v>Dec</v>
      </c>
      <c r="P9351" s="4">
        <f>YEAR(Table1[[#This Row],[Invoice Date]])</f>
        <v>2021</v>
      </c>
      <c r="Q9351" s="4">
        <f>IFERROR(Table1[[#This Row],[Total Sales]]/Table1[[#This Row],[Units Sold]],4)</f>
        <v>45</v>
      </c>
      <c r="R9351" s="4">
        <f>IFERROR(Table1[[#This Row],[Operating Profit]]/Table1[[#This Row],[Units Sold]],0)</f>
        <v>18.900000000000002</v>
      </c>
      <c r="S9351" s="4">
        <f>IFERROR((Table1[[#This Row],[Total Sales]]-Table1[[#This Row],[Operating Profit]])/Table1[[#This Row],[Units Sold]],0)</f>
        <v>26.099999999999994</v>
      </c>
      <c r="T9351" s="4" t="str">
        <f>IF(Table1[[#This Row],[Profit per unit]]&gt;$V$8,"Premium","Mass")</f>
        <v>Mass</v>
      </c>
      <c r="U9351" s="4"/>
    </row>
    <row r="9352" spans="2:21" ht="14.25" customHeight="1" x14ac:dyDescent="0.3">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c r="O9352" s="4" t="str">
        <f>TEXT(Table1[[#This Row],[Invoice Date]],"mmm")</f>
        <v>Dec</v>
      </c>
      <c r="P9352" s="4">
        <f>YEAR(Table1[[#This Row],[Invoice Date]])</f>
        <v>2021</v>
      </c>
      <c r="Q9352" s="4">
        <f>IFERROR(Table1[[#This Row],[Total Sales]]/Table1[[#This Row],[Units Sold]],4)</f>
        <v>37</v>
      </c>
      <c r="R9352" s="4">
        <f>IFERROR(Table1[[#This Row],[Operating Profit]]/Table1[[#This Row],[Units Sold]],0)</f>
        <v>16.650000000000002</v>
      </c>
      <c r="S9352" s="4">
        <f>IFERROR((Table1[[#This Row],[Total Sales]]-Table1[[#This Row],[Operating Profit]])/Table1[[#This Row],[Units Sold]],0)</f>
        <v>20.349999999999998</v>
      </c>
      <c r="T9352" s="4" t="str">
        <f>IF(Table1[[#This Row],[Profit per unit]]&gt;$V$8,"Premium","Mass")</f>
        <v>Mass</v>
      </c>
      <c r="U9352" s="4"/>
    </row>
    <row r="9353" spans="2:21" ht="14.25" customHeight="1" x14ac:dyDescent="0.3">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c r="O9353" s="4" t="str">
        <f>TEXT(Table1[[#This Row],[Invoice Date]],"mmm")</f>
        <v>Dec</v>
      </c>
      <c r="P9353" s="4">
        <f>YEAR(Table1[[#This Row],[Invoice Date]])</f>
        <v>2021</v>
      </c>
      <c r="Q9353" s="4">
        <f>IFERROR(Table1[[#This Row],[Total Sales]]/Table1[[#This Row],[Units Sold]],4)</f>
        <v>43</v>
      </c>
      <c r="R9353" s="4">
        <f>IFERROR(Table1[[#This Row],[Operating Profit]]/Table1[[#This Row],[Units Sold]],0)</f>
        <v>14.189999999999998</v>
      </c>
      <c r="S9353" s="4">
        <f>IFERROR((Table1[[#This Row],[Total Sales]]-Table1[[#This Row],[Operating Profit]])/Table1[[#This Row],[Units Sold]],0)</f>
        <v>28.81</v>
      </c>
      <c r="T9353" s="4" t="str">
        <f>IF(Table1[[#This Row],[Profit per unit]]&gt;$V$8,"Premium","Mass")</f>
        <v>Mass</v>
      </c>
      <c r="U9353" s="4"/>
    </row>
    <row r="9354" spans="2:21" ht="14.25" customHeight="1" x14ac:dyDescent="0.3">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c r="O9354" s="4" t="str">
        <f>TEXT(Table1[[#This Row],[Invoice Date]],"mmm")</f>
        <v>Dec</v>
      </c>
      <c r="P9354" s="4">
        <f>YEAR(Table1[[#This Row],[Invoice Date]])</f>
        <v>2021</v>
      </c>
      <c r="Q9354" s="4">
        <f>IFERROR(Table1[[#This Row],[Total Sales]]/Table1[[#This Row],[Units Sold]],4)</f>
        <v>38</v>
      </c>
      <c r="R9354" s="4">
        <f>IFERROR(Table1[[#This Row],[Operating Profit]]/Table1[[#This Row],[Units Sold]],0)</f>
        <v>13.299999999999999</v>
      </c>
      <c r="S9354" s="4">
        <f>IFERROR((Table1[[#This Row],[Total Sales]]-Table1[[#This Row],[Operating Profit]])/Table1[[#This Row],[Units Sold]],0)</f>
        <v>24.7</v>
      </c>
      <c r="T9354" s="4" t="str">
        <f>IF(Table1[[#This Row],[Profit per unit]]&gt;$V$8,"Premium","Mass")</f>
        <v>Mass</v>
      </c>
      <c r="U9354" s="4"/>
    </row>
    <row r="9355" spans="2:21" ht="14.25" customHeight="1" x14ac:dyDescent="0.3">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c r="O9355" s="4" t="str">
        <f>TEXT(Table1[[#This Row],[Invoice Date]],"mmm")</f>
        <v>Dec</v>
      </c>
      <c r="P9355" s="4">
        <f>YEAR(Table1[[#This Row],[Invoice Date]])</f>
        <v>2021</v>
      </c>
      <c r="Q9355" s="4">
        <f>IFERROR(Table1[[#This Row],[Total Sales]]/Table1[[#This Row],[Units Sold]],4)</f>
        <v>42</v>
      </c>
      <c r="R9355" s="4">
        <f>IFERROR(Table1[[#This Row],[Operating Profit]]/Table1[[#This Row],[Units Sold]],0)</f>
        <v>14.7</v>
      </c>
      <c r="S9355" s="4">
        <f>IFERROR((Table1[[#This Row],[Total Sales]]-Table1[[#This Row],[Operating Profit]])/Table1[[#This Row],[Units Sold]],0)</f>
        <v>27.299999999999997</v>
      </c>
      <c r="T9355" s="4" t="str">
        <f>IF(Table1[[#This Row],[Profit per unit]]&gt;$V$8,"Premium","Mass")</f>
        <v>Mass</v>
      </c>
      <c r="U9355" s="4"/>
    </row>
    <row r="9356" spans="2:21" ht="14.25" customHeight="1" x14ac:dyDescent="0.3">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c r="O9356" s="4" t="str">
        <f>TEXT(Table1[[#This Row],[Invoice Date]],"mmm")</f>
        <v>Dec</v>
      </c>
      <c r="P9356" s="4">
        <f>YEAR(Table1[[#This Row],[Invoice Date]])</f>
        <v>2021</v>
      </c>
      <c r="Q9356" s="4">
        <f>IFERROR(Table1[[#This Row],[Total Sales]]/Table1[[#This Row],[Units Sold]],4)</f>
        <v>52</v>
      </c>
      <c r="R9356" s="4">
        <f>IFERROR(Table1[[#This Row],[Operating Profit]]/Table1[[#This Row],[Units Sold]],0)</f>
        <v>19.240000000000002</v>
      </c>
      <c r="S9356" s="4">
        <f>IFERROR((Table1[[#This Row],[Total Sales]]-Table1[[#This Row],[Operating Profit]])/Table1[[#This Row],[Units Sold]],0)</f>
        <v>32.76</v>
      </c>
      <c r="T9356" s="4" t="str">
        <f>IF(Table1[[#This Row],[Profit per unit]]&gt;$V$8,"Premium","Mass")</f>
        <v>Mass</v>
      </c>
      <c r="U9356" s="4"/>
    </row>
    <row r="9357" spans="2:21" ht="14.25" customHeight="1" x14ac:dyDescent="0.3">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c r="O9357" s="4" t="str">
        <f>TEXT(Table1[[#This Row],[Invoice Date]],"mmm")</f>
        <v>Jan</v>
      </c>
      <c r="P9357" s="4">
        <f>YEAR(Table1[[#This Row],[Invoice Date]])</f>
        <v>2021</v>
      </c>
      <c r="Q9357" s="4">
        <f>IFERROR(Table1[[#This Row],[Total Sales]]/Table1[[#This Row],[Units Sold]],4)</f>
        <v>23</v>
      </c>
      <c r="R9357" s="4">
        <f>IFERROR(Table1[[#This Row],[Operating Profit]]/Table1[[#This Row],[Units Sold]],0)</f>
        <v>9.66</v>
      </c>
      <c r="S9357" s="4">
        <f>IFERROR((Table1[[#This Row],[Total Sales]]-Table1[[#This Row],[Operating Profit]])/Table1[[#This Row],[Units Sold]],0)</f>
        <v>13.34</v>
      </c>
      <c r="T9357" s="4" t="str">
        <f>IF(Table1[[#This Row],[Profit per unit]]&gt;$V$8,"Premium","Mass")</f>
        <v>Mass</v>
      </c>
      <c r="U9357" s="4"/>
    </row>
    <row r="9358" spans="2:21" ht="14.25" customHeight="1" x14ac:dyDescent="0.3">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c r="O9358" s="4" t="str">
        <f>TEXT(Table1[[#This Row],[Invoice Date]],"mmm")</f>
        <v>Jan</v>
      </c>
      <c r="P9358" s="4">
        <f>YEAR(Table1[[#This Row],[Invoice Date]])</f>
        <v>2021</v>
      </c>
      <c r="Q9358" s="4">
        <f>IFERROR(Table1[[#This Row],[Total Sales]]/Table1[[#This Row],[Units Sold]],4)</f>
        <v>28</v>
      </c>
      <c r="R9358" s="4">
        <f>IFERROR(Table1[[#This Row],[Operating Profit]]/Table1[[#This Row],[Units Sold]],0)</f>
        <v>11.2</v>
      </c>
      <c r="S9358" s="4">
        <f>IFERROR((Table1[[#This Row],[Total Sales]]-Table1[[#This Row],[Operating Profit]])/Table1[[#This Row],[Units Sold]],0)</f>
        <v>16.8</v>
      </c>
      <c r="T9358" s="4" t="str">
        <f>IF(Table1[[#This Row],[Profit per unit]]&gt;$V$8,"Premium","Mass")</f>
        <v>Mass</v>
      </c>
      <c r="U9358" s="4"/>
    </row>
    <row r="9359" spans="2:21" ht="14.25" customHeight="1" x14ac:dyDescent="0.3">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c r="O9359" s="4" t="str">
        <f>TEXT(Table1[[#This Row],[Invoice Date]],"mmm")</f>
        <v>Jan</v>
      </c>
      <c r="P9359" s="4">
        <f>YEAR(Table1[[#This Row],[Invoice Date]])</f>
        <v>2021</v>
      </c>
      <c r="Q9359" s="4">
        <f>IFERROR(Table1[[#This Row],[Total Sales]]/Table1[[#This Row],[Units Sold]],4)</f>
        <v>19</v>
      </c>
      <c r="R9359" s="4">
        <f>IFERROR(Table1[[#This Row],[Operating Profit]]/Table1[[#This Row],[Units Sold]],0)</f>
        <v>7.98</v>
      </c>
      <c r="S9359" s="4">
        <f>IFERROR((Table1[[#This Row],[Total Sales]]-Table1[[#This Row],[Operating Profit]])/Table1[[#This Row],[Units Sold]],0)</f>
        <v>11.02</v>
      </c>
      <c r="T9359" s="4" t="str">
        <f>IF(Table1[[#This Row],[Profit per unit]]&gt;$V$8,"Premium","Mass")</f>
        <v>Mass</v>
      </c>
      <c r="U9359" s="4"/>
    </row>
    <row r="9360" spans="2:21" ht="14.25" customHeight="1" x14ac:dyDescent="0.3">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c r="O9360" s="4" t="str">
        <f>TEXT(Table1[[#This Row],[Invoice Date]],"mmm")</f>
        <v>Jan</v>
      </c>
      <c r="P9360" s="4">
        <f>YEAR(Table1[[#This Row],[Invoice Date]])</f>
        <v>2021</v>
      </c>
      <c r="Q9360" s="4">
        <f>IFERROR(Table1[[#This Row],[Total Sales]]/Table1[[#This Row],[Units Sold]],4)</f>
        <v>24</v>
      </c>
      <c r="R9360" s="4">
        <f>IFERROR(Table1[[#This Row],[Operating Profit]]/Table1[[#This Row],[Units Sold]],0)</f>
        <v>11.040000000000001</v>
      </c>
      <c r="S9360" s="4">
        <f>IFERROR((Table1[[#This Row],[Total Sales]]-Table1[[#This Row],[Operating Profit]])/Table1[[#This Row],[Units Sold]],0)</f>
        <v>12.959999999999999</v>
      </c>
      <c r="T9360" s="4" t="str">
        <f>IF(Table1[[#This Row],[Profit per unit]]&gt;$V$8,"Premium","Mass")</f>
        <v>Mass</v>
      </c>
      <c r="U9360" s="4"/>
    </row>
    <row r="9361" spans="2:21" ht="14.25" customHeight="1" x14ac:dyDescent="0.3">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c r="O9361" s="4" t="str">
        <f>TEXT(Table1[[#This Row],[Invoice Date]],"mmm")</f>
        <v>Jan</v>
      </c>
      <c r="P9361" s="4">
        <f>YEAR(Table1[[#This Row],[Invoice Date]])</f>
        <v>2021</v>
      </c>
      <c r="Q9361" s="4">
        <f>IFERROR(Table1[[#This Row],[Total Sales]]/Table1[[#This Row],[Units Sold]],4)</f>
        <v>34</v>
      </c>
      <c r="R9361" s="4">
        <f>IFERROR(Table1[[#This Row],[Operating Profit]]/Table1[[#This Row],[Units Sold]],0)</f>
        <v>12.239999999999998</v>
      </c>
      <c r="S9361" s="4">
        <f>IFERROR((Table1[[#This Row],[Total Sales]]-Table1[[#This Row],[Operating Profit]])/Table1[[#This Row],[Units Sold]],0)</f>
        <v>21.76</v>
      </c>
      <c r="T9361" s="4" t="str">
        <f>IF(Table1[[#This Row],[Profit per unit]]&gt;$V$8,"Premium","Mass")</f>
        <v>Mass</v>
      </c>
      <c r="U9361" s="4"/>
    </row>
    <row r="9362" spans="2:21" ht="14.25" customHeight="1" x14ac:dyDescent="0.3">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c r="O9362" s="4" t="str">
        <f>TEXT(Table1[[#This Row],[Invoice Date]],"mmm")</f>
        <v>Jan</v>
      </c>
      <c r="P9362" s="4">
        <f>YEAR(Table1[[#This Row],[Invoice Date]])</f>
        <v>2021</v>
      </c>
      <c r="Q9362" s="4">
        <f>IFERROR(Table1[[#This Row],[Total Sales]]/Table1[[#This Row],[Units Sold]],4)</f>
        <v>26</v>
      </c>
      <c r="R9362" s="4">
        <f>IFERROR(Table1[[#This Row],[Operating Profit]]/Table1[[#This Row],[Units Sold]],0)</f>
        <v>12.22</v>
      </c>
      <c r="S9362" s="4">
        <f>IFERROR((Table1[[#This Row],[Total Sales]]-Table1[[#This Row],[Operating Profit]])/Table1[[#This Row],[Units Sold]],0)</f>
        <v>13.78</v>
      </c>
      <c r="T9362" s="4" t="str">
        <f>IF(Table1[[#This Row],[Profit per unit]]&gt;$V$8,"Premium","Mass")</f>
        <v>Mass</v>
      </c>
      <c r="U9362" s="4"/>
    </row>
    <row r="9363" spans="2:21" ht="14.25" customHeight="1" x14ac:dyDescent="0.3">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c r="O9363" s="4" t="str">
        <f>TEXT(Table1[[#This Row],[Invoice Date]],"mmm")</f>
        <v>Feb</v>
      </c>
      <c r="P9363" s="4">
        <f>YEAR(Table1[[#This Row],[Invoice Date]])</f>
        <v>2021</v>
      </c>
      <c r="Q9363" s="4">
        <f>IFERROR(Table1[[#This Row],[Total Sales]]/Table1[[#This Row],[Units Sold]],4)</f>
        <v>24</v>
      </c>
      <c r="R9363" s="4">
        <f>IFERROR(Table1[[#This Row],[Operating Profit]]/Table1[[#This Row],[Units Sold]],0)</f>
        <v>9.6</v>
      </c>
      <c r="S9363" s="4">
        <f>IFERROR((Table1[[#This Row],[Total Sales]]-Table1[[#This Row],[Operating Profit]])/Table1[[#This Row],[Units Sold]],0)</f>
        <v>14.4</v>
      </c>
      <c r="T9363" s="4" t="str">
        <f>IF(Table1[[#This Row],[Profit per unit]]&gt;$V$8,"Premium","Mass")</f>
        <v>Mass</v>
      </c>
      <c r="U9363" s="4"/>
    </row>
    <row r="9364" spans="2:21" ht="14.25" customHeight="1" x14ac:dyDescent="0.3">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c r="O9364" s="4" t="str">
        <f>TEXT(Table1[[#This Row],[Invoice Date]],"mmm")</f>
        <v>Feb</v>
      </c>
      <c r="P9364" s="4">
        <f>YEAR(Table1[[#This Row],[Invoice Date]])</f>
        <v>2021</v>
      </c>
      <c r="Q9364" s="4">
        <f>IFERROR(Table1[[#This Row],[Total Sales]]/Table1[[#This Row],[Units Sold]],4)</f>
        <v>24</v>
      </c>
      <c r="R9364" s="4">
        <f>IFERROR(Table1[[#This Row],[Operating Profit]]/Table1[[#This Row],[Units Sold]],0)</f>
        <v>9.3599999999999977</v>
      </c>
      <c r="S9364" s="4">
        <f>IFERROR((Table1[[#This Row],[Total Sales]]-Table1[[#This Row],[Operating Profit]])/Table1[[#This Row],[Units Sold]],0)</f>
        <v>14.64</v>
      </c>
      <c r="T9364" s="4" t="str">
        <f>IF(Table1[[#This Row],[Profit per unit]]&gt;$V$8,"Premium","Mass")</f>
        <v>Mass</v>
      </c>
      <c r="U9364" s="4"/>
    </row>
    <row r="9365" spans="2:21" ht="14.25" customHeight="1" x14ac:dyDescent="0.3">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c r="O9365" s="4" t="str">
        <f>TEXT(Table1[[#This Row],[Invoice Date]],"mmm")</f>
        <v>Feb</v>
      </c>
      <c r="P9365" s="4">
        <f>YEAR(Table1[[#This Row],[Invoice Date]])</f>
        <v>2021</v>
      </c>
      <c r="Q9365" s="4">
        <f>IFERROR(Table1[[#This Row],[Total Sales]]/Table1[[#This Row],[Units Sold]],4)</f>
        <v>18</v>
      </c>
      <c r="R9365" s="4">
        <f>IFERROR(Table1[[#This Row],[Operating Profit]]/Table1[[#This Row],[Units Sold]],0)</f>
        <v>7.74</v>
      </c>
      <c r="S9365" s="4">
        <f>IFERROR((Table1[[#This Row],[Total Sales]]-Table1[[#This Row],[Operating Profit]])/Table1[[#This Row],[Units Sold]],0)</f>
        <v>10.26</v>
      </c>
      <c r="T9365" s="4" t="str">
        <f>IF(Table1[[#This Row],[Profit per unit]]&gt;$V$8,"Premium","Mass")</f>
        <v>Mass</v>
      </c>
      <c r="U9365" s="4"/>
    </row>
    <row r="9366" spans="2:21" ht="14.25" customHeight="1" x14ac:dyDescent="0.3">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c r="O9366" s="4" t="str">
        <f>TEXT(Table1[[#This Row],[Invoice Date]],"mmm")</f>
        <v>Feb</v>
      </c>
      <c r="P9366" s="4">
        <f>YEAR(Table1[[#This Row],[Invoice Date]])</f>
        <v>2021</v>
      </c>
      <c r="Q9366" s="4">
        <f>IFERROR(Table1[[#This Row],[Total Sales]]/Table1[[#This Row],[Units Sold]],4)</f>
        <v>20</v>
      </c>
      <c r="R9366" s="4">
        <f>IFERROR(Table1[[#This Row],[Operating Profit]]/Table1[[#This Row],[Units Sold]],0)</f>
        <v>9</v>
      </c>
      <c r="S9366" s="4">
        <f>IFERROR((Table1[[#This Row],[Total Sales]]-Table1[[#This Row],[Operating Profit]])/Table1[[#This Row],[Units Sold]],0)</f>
        <v>11</v>
      </c>
      <c r="T9366" s="4" t="str">
        <f>IF(Table1[[#This Row],[Profit per unit]]&gt;$V$8,"Premium","Mass")</f>
        <v>Mass</v>
      </c>
      <c r="U9366" s="4"/>
    </row>
    <row r="9367" spans="2:21" ht="14.25" customHeight="1" x14ac:dyDescent="0.3">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c r="O9367" s="4" t="str">
        <f>TEXT(Table1[[#This Row],[Invoice Date]],"mmm")</f>
        <v>Feb</v>
      </c>
      <c r="P9367" s="4">
        <f>YEAR(Table1[[#This Row],[Invoice Date]])</f>
        <v>2021</v>
      </c>
      <c r="Q9367" s="4">
        <f>IFERROR(Table1[[#This Row],[Total Sales]]/Table1[[#This Row],[Units Sold]],4)</f>
        <v>34</v>
      </c>
      <c r="R9367" s="4">
        <f>IFERROR(Table1[[#This Row],[Operating Profit]]/Table1[[#This Row],[Units Sold]],0)</f>
        <v>12.239999999999998</v>
      </c>
      <c r="S9367" s="4">
        <f>IFERROR((Table1[[#This Row],[Total Sales]]-Table1[[#This Row],[Operating Profit]])/Table1[[#This Row],[Units Sold]],0)</f>
        <v>21.76</v>
      </c>
      <c r="T9367" s="4" t="str">
        <f>IF(Table1[[#This Row],[Profit per unit]]&gt;$V$8,"Premium","Mass")</f>
        <v>Mass</v>
      </c>
      <c r="U9367" s="4"/>
    </row>
    <row r="9368" spans="2:21" ht="14.25" customHeight="1" x14ac:dyDescent="0.3">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c r="O9368" s="4" t="str">
        <f>TEXT(Table1[[#This Row],[Invoice Date]],"mmm")</f>
        <v>Feb</v>
      </c>
      <c r="P9368" s="4">
        <f>YEAR(Table1[[#This Row],[Invoice Date]])</f>
        <v>2021</v>
      </c>
      <c r="Q9368" s="4">
        <f>IFERROR(Table1[[#This Row],[Total Sales]]/Table1[[#This Row],[Units Sold]],4)</f>
        <v>27</v>
      </c>
      <c r="R9368" s="4">
        <f>IFERROR(Table1[[#This Row],[Operating Profit]]/Table1[[#This Row],[Units Sold]],0)</f>
        <v>12.690000000000001</v>
      </c>
      <c r="S9368" s="4">
        <f>IFERROR((Table1[[#This Row],[Total Sales]]-Table1[[#This Row],[Operating Profit]])/Table1[[#This Row],[Units Sold]],0)</f>
        <v>14.309999999999999</v>
      </c>
      <c r="T9368" s="4" t="str">
        <f>IF(Table1[[#This Row],[Profit per unit]]&gt;$V$8,"Premium","Mass")</f>
        <v>Mass</v>
      </c>
      <c r="U9368" s="4"/>
    </row>
    <row r="9369" spans="2:21" ht="14.25" customHeight="1" x14ac:dyDescent="0.3">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c r="O9369" s="4" t="str">
        <f>TEXT(Table1[[#This Row],[Invoice Date]],"mmm")</f>
        <v>Mar</v>
      </c>
      <c r="P9369" s="4">
        <f>YEAR(Table1[[#This Row],[Invoice Date]])</f>
        <v>2021</v>
      </c>
      <c r="Q9369" s="4">
        <f>IFERROR(Table1[[#This Row],[Total Sales]]/Table1[[#This Row],[Units Sold]],4)</f>
        <v>26</v>
      </c>
      <c r="R9369" s="4">
        <f>IFERROR(Table1[[#This Row],[Operating Profit]]/Table1[[#This Row],[Units Sold]],0)</f>
        <v>9.620000000000001</v>
      </c>
      <c r="S9369" s="4">
        <f>IFERROR((Table1[[#This Row],[Total Sales]]-Table1[[#This Row],[Operating Profit]])/Table1[[#This Row],[Units Sold]],0)</f>
        <v>16.38</v>
      </c>
      <c r="T9369" s="4" t="str">
        <f>IF(Table1[[#This Row],[Profit per unit]]&gt;$V$8,"Premium","Mass")</f>
        <v>Mass</v>
      </c>
      <c r="U9369" s="4"/>
    </row>
    <row r="9370" spans="2:21" ht="14.25" customHeight="1" x14ac:dyDescent="0.3">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c r="O9370" s="4" t="str">
        <f>TEXT(Table1[[#This Row],[Invoice Date]],"mmm")</f>
        <v>Mar</v>
      </c>
      <c r="P9370" s="4">
        <f>YEAR(Table1[[#This Row],[Invoice Date]])</f>
        <v>2021</v>
      </c>
      <c r="Q9370" s="4">
        <f>IFERROR(Table1[[#This Row],[Total Sales]]/Table1[[#This Row],[Units Sold]],4)</f>
        <v>27</v>
      </c>
      <c r="R9370" s="4">
        <f>IFERROR(Table1[[#This Row],[Operating Profit]]/Table1[[#This Row],[Units Sold]],0)</f>
        <v>10.53</v>
      </c>
      <c r="S9370" s="4">
        <f>IFERROR((Table1[[#This Row],[Total Sales]]-Table1[[#This Row],[Operating Profit]])/Table1[[#This Row],[Units Sold]],0)</f>
        <v>16.470000000000002</v>
      </c>
      <c r="T9370" s="4" t="str">
        <f>IF(Table1[[#This Row],[Profit per unit]]&gt;$V$8,"Premium","Mass")</f>
        <v>Mass</v>
      </c>
      <c r="U9370" s="4"/>
    </row>
    <row r="9371" spans="2:21" ht="14.25" customHeight="1" x14ac:dyDescent="0.3">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c r="O9371" s="4" t="str">
        <f>TEXT(Table1[[#This Row],[Invoice Date]],"mmm")</f>
        <v>Mar</v>
      </c>
      <c r="P9371" s="4">
        <f>YEAR(Table1[[#This Row],[Invoice Date]])</f>
        <v>2021</v>
      </c>
      <c r="Q9371" s="4">
        <f>IFERROR(Table1[[#This Row],[Total Sales]]/Table1[[#This Row],[Units Sold]],4)</f>
        <v>17</v>
      </c>
      <c r="R9371" s="4">
        <f>IFERROR(Table1[[#This Row],[Operating Profit]]/Table1[[#This Row],[Units Sold]],0)</f>
        <v>7.9900000000000011</v>
      </c>
      <c r="S9371" s="4">
        <f>IFERROR((Table1[[#This Row],[Total Sales]]-Table1[[#This Row],[Operating Profit]])/Table1[[#This Row],[Units Sold]],0)</f>
        <v>9.01</v>
      </c>
      <c r="T9371" s="4" t="str">
        <f>IF(Table1[[#This Row],[Profit per unit]]&gt;$V$8,"Premium","Mass")</f>
        <v>Mass</v>
      </c>
      <c r="U9371" s="4"/>
    </row>
    <row r="9372" spans="2:21" ht="14.25" customHeight="1" x14ac:dyDescent="0.3">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c r="O9372" s="4" t="str">
        <f>TEXT(Table1[[#This Row],[Invoice Date]],"mmm")</f>
        <v>Mar</v>
      </c>
      <c r="P9372" s="4">
        <f>YEAR(Table1[[#This Row],[Invoice Date]])</f>
        <v>2021</v>
      </c>
      <c r="Q9372" s="4">
        <f>IFERROR(Table1[[#This Row],[Total Sales]]/Table1[[#This Row],[Units Sold]],4)</f>
        <v>20</v>
      </c>
      <c r="R9372" s="4">
        <f>IFERROR(Table1[[#This Row],[Operating Profit]]/Table1[[#This Row],[Units Sold]],0)</f>
        <v>9.4</v>
      </c>
      <c r="S9372" s="4">
        <f>IFERROR((Table1[[#This Row],[Total Sales]]-Table1[[#This Row],[Operating Profit]])/Table1[[#This Row],[Units Sold]],0)</f>
        <v>10.6</v>
      </c>
      <c r="T9372" s="4" t="str">
        <f>IF(Table1[[#This Row],[Profit per unit]]&gt;$V$8,"Premium","Mass")</f>
        <v>Mass</v>
      </c>
      <c r="U9372" s="4"/>
    </row>
    <row r="9373" spans="2:21" ht="14.25" customHeight="1" x14ac:dyDescent="0.3">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c r="O9373" s="4" t="str">
        <f>TEXT(Table1[[#This Row],[Invoice Date]],"mmm")</f>
        <v>Mar</v>
      </c>
      <c r="P9373" s="4">
        <f>YEAR(Table1[[#This Row],[Invoice Date]])</f>
        <v>2021</v>
      </c>
      <c r="Q9373" s="4">
        <f>IFERROR(Table1[[#This Row],[Total Sales]]/Table1[[#This Row],[Units Sold]],4)</f>
        <v>33</v>
      </c>
      <c r="R9373" s="4">
        <f>IFERROR(Table1[[#This Row],[Operating Profit]]/Table1[[#This Row],[Units Sold]],0)</f>
        <v>11.88</v>
      </c>
      <c r="S9373" s="4">
        <f>IFERROR((Table1[[#This Row],[Total Sales]]-Table1[[#This Row],[Operating Profit]])/Table1[[#This Row],[Units Sold]],0)</f>
        <v>21.12</v>
      </c>
      <c r="T9373" s="4" t="str">
        <f>IF(Table1[[#This Row],[Profit per unit]]&gt;$V$8,"Premium","Mass")</f>
        <v>Mass</v>
      </c>
      <c r="U9373" s="4"/>
    </row>
    <row r="9374" spans="2:21" ht="14.25" customHeight="1" x14ac:dyDescent="0.3">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c r="O9374" s="4" t="str">
        <f>TEXT(Table1[[#This Row],[Invoice Date]],"mmm")</f>
        <v>Mar</v>
      </c>
      <c r="P9374" s="4">
        <f>YEAR(Table1[[#This Row],[Invoice Date]])</f>
        <v>2021</v>
      </c>
      <c r="Q9374" s="4">
        <f>IFERROR(Table1[[#This Row],[Total Sales]]/Table1[[#This Row],[Units Sold]],4)</f>
        <v>25</v>
      </c>
      <c r="R9374" s="4">
        <f>IFERROR(Table1[[#This Row],[Operating Profit]]/Table1[[#This Row],[Units Sold]],0)</f>
        <v>11</v>
      </c>
      <c r="S9374" s="4">
        <f>IFERROR((Table1[[#This Row],[Total Sales]]-Table1[[#This Row],[Operating Profit]])/Table1[[#This Row],[Units Sold]],0)</f>
        <v>14</v>
      </c>
      <c r="T9374" s="4" t="str">
        <f>IF(Table1[[#This Row],[Profit per unit]]&gt;$V$8,"Premium","Mass")</f>
        <v>Mass</v>
      </c>
      <c r="U9374" s="4"/>
    </row>
    <row r="9375" spans="2:21" ht="14.25" customHeight="1" x14ac:dyDescent="0.3">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c r="O9375" s="4" t="str">
        <f>TEXT(Table1[[#This Row],[Invoice Date]],"mmm")</f>
        <v>Apr</v>
      </c>
      <c r="P9375" s="4">
        <f>YEAR(Table1[[#This Row],[Invoice Date]])</f>
        <v>2021</v>
      </c>
      <c r="Q9375" s="4">
        <f>IFERROR(Table1[[#This Row],[Total Sales]]/Table1[[#This Row],[Units Sold]],4)</f>
        <v>28</v>
      </c>
      <c r="R9375" s="4">
        <f>IFERROR(Table1[[#This Row],[Operating Profit]]/Table1[[#This Row],[Units Sold]],0)</f>
        <v>11.76</v>
      </c>
      <c r="S9375" s="4">
        <f>IFERROR((Table1[[#This Row],[Total Sales]]-Table1[[#This Row],[Operating Profit]])/Table1[[#This Row],[Units Sold]],0)</f>
        <v>16.240000000000002</v>
      </c>
      <c r="T9375" s="4" t="str">
        <f>IF(Table1[[#This Row],[Profit per unit]]&gt;$V$8,"Premium","Mass")</f>
        <v>Mass</v>
      </c>
      <c r="U9375" s="4"/>
    </row>
    <row r="9376" spans="2:21" ht="14.25" customHeight="1" x14ac:dyDescent="0.3">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c r="O9376" s="4" t="str">
        <f>TEXT(Table1[[#This Row],[Invoice Date]],"mmm")</f>
        <v>Apr</v>
      </c>
      <c r="P9376" s="4">
        <f>YEAR(Table1[[#This Row],[Invoice Date]])</f>
        <v>2021</v>
      </c>
      <c r="Q9376" s="4">
        <f>IFERROR(Table1[[#This Row],[Total Sales]]/Table1[[#This Row],[Units Sold]],4)</f>
        <v>23</v>
      </c>
      <c r="R9376" s="4">
        <f>IFERROR(Table1[[#This Row],[Operating Profit]]/Table1[[#This Row],[Units Sold]],0)</f>
        <v>9.1999999999999993</v>
      </c>
      <c r="S9376" s="4">
        <f>IFERROR((Table1[[#This Row],[Total Sales]]-Table1[[#This Row],[Operating Profit]])/Table1[[#This Row],[Units Sold]],0)</f>
        <v>13.8</v>
      </c>
      <c r="T9376" s="4" t="str">
        <f>IF(Table1[[#This Row],[Profit per unit]]&gt;$V$8,"Premium","Mass")</f>
        <v>Mass</v>
      </c>
      <c r="U9376" s="4"/>
    </row>
    <row r="9377" spans="2:21" ht="14.25" customHeight="1" x14ac:dyDescent="0.3">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c r="O9377" s="4" t="str">
        <f>TEXT(Table1[[#This Row],[Invoice Date]],"mmm")</f>
        <v>Apr</v>
      </c>
      <c r="P9377" s="4">
        <f>YEAR(Table1[[#This Row],[Invoice Date]])</f>
        <v>2021</v>
      </c>
      <c r="Q9377" s="4">
        <f>IFERROR(Table1[[#This Row],[Total Sales]]/Table1[[#This Row],[Units Sold]],4)</f>
        <v>16</v>
      </c>
      <c r="R9377" s="4">
        <f>IFERROR(Table1[[#This Row],[Operating Profit]]/Table1[[#This Row],[Units Sold]],0)</f>
        <v>6.72</v>
      </c>
      <c r="S9377" s="4">
        <f>IFERROR((Table1[[#This Row],[Total Sales]]-Table1[[#This Row],[Operating Profit]])/Table1[[#This Row],[Units Sold]],0)</f>
        <v>9.2799999999999994</v>
      </c>
      <c r="T9377" s="4" t="str">
        <f>IF(Table1[[#This Row],[Profit per unit]]&gt;$V$8,"Premium","Mass")</f>
        <v>Mass</v>
      </c>
      <c r="U9377" s="4"/>
    </row>
    <row r="9378" spans="2:21" ht="14.25" customHeight="1" x14ac:dyDescent="0.3">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c r="O9378" s="4" t="str">
        <f>TEXT(Table1[[#This Row],[Invoice Date]],"mmm")</f>
        <v>Apr</v>
      </c>
      <c r="P9378" s="4">
        <f>YEAR(Table1[[#This Row],[Invoice Date]])</f>
        <v>2021</v>
      </c>
      <c r="Q9378" s="4">
        <f>IFERROR(Table1[[#This Row],[Total Sales]]/Table1[[#This Row],[Units Sold]],4)</f>
        <v>21</v>
      </c>
      <c r="R9378" s="4">
        <f>IFERROR(Table1[[#This Row],[Operating Profit]]/Table1[[#This Row],[Units Sold]],0)</f>
        <v>9.4500000000000011</v>
      </c>
      <c r="S9378" s="4">
        <f>IFERROR((Table1[[#This Row],[Total Sales]]-Table1[[#This Row],[Operating Profit]])/Table1[[#This Row],[Units Sold]],0)</f>
        <v>11.549999999999999</v>
      </c>
      <c r="T9378" s="4" t="str">
        <f>IF(Table1[[#This Row],[Profit per unit]]&gt;$V$8,"Premium","Mass")</f>
        <v>Mass</v>
      </c>
      <c r="U9378" s="4"/>
    </row>
    <row r="9379" spans="2:21" ht="14.25" customHeight="1" x14ac:dyDescent="0.3">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c r="O9379" s="4" t="str">
        <f>TEXT(Table1[[#This Row],[Invoice Date]],"mmm")</f>
        <v>Apr</v>
      </c>
      <c r="P9379" s="4">
        <f>YEAR(Table1[[#This Row],[Invoice Date]])</f>
        <v>2021</v>
      </c>
      <c r="Q9379" s="4">
        <f>IFERROR(Table1[[#This Row],[Total Sales]]/Table1[[#This Row],[Units Sold]],4)</f>
        <v>33</v>
      </c>
      <c r="R9379" s="4">
        <f>IFERROR(Table1[[#This Row],[Operating Profit]]/Table1[[#This Row],[Units Sold]],0)</f>
        <v>10.56</v>
      </c>
      <c r="S9379" s="4">
        <f>IFERROR((Table1[[#This Row],[Total Sales]]-Table1[[#This Row],[Operating Profit]])/Table1[[#This Row],[Units Sold]],0)</f>
        <v>22.44</v>
      </c>
      <c r="T9379" s="4" t="str">
        <f>IF(Table1[[#This Row],[Profit per unit]]&gt;$V$8,"Premium","Mass")</f>
        <v>Mass</v>
      </c>
      <c r="U9379" s="4"/>
    </row>
    <row r="9380" spans="2:21" ht="14.25" customHeight="1" x14ac:dyDescent="0.3">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c r="O9380" s="4" t="str">
        <f>TEXT(Table1[[#This Row],[Invoice Date]],"mmm")</f>
        <v>Apr</v>
      </c>
      <c r="P9380" s="4">
        <f>YEAR(Table1[[#This Row],[Invoice Date]])</f>
        <v>2021</v>
      </c>
      <c r="Q9380" s="4">
        <f>IFERROR(Table1[[#This Row],[Total Sales]]/Table1[[#This Row],[Units Sold]],4)</f>
        <v>26</v>
      </c>
      <c r="R9380" s="4">
        <f>IFERROR(Table1[[#This Row],[Operating Profit]]/Table1[[#This Row],[Units Sold]],0)</f>
        <v>11.44</v>
      </c>
      <c r="S9380" s="4">
        <f>IFERROR((Table1[[#This Row],[Total Sales]]-Table1[[#This Row],[Operating Profit]])/Table1[[#This Row],[Units Sold]],0)</f>
        <v>14.56</v>
      </c>
      <c r="T9380" s="4" t="str">
        <f>IF(Table1[[#This Row],[Profit per unit]]&gt;$V$8,"Premium","Mass")</f>
        <v>Mass</v>
      </c>
      <c r="U9380" s="4"/>
    </row>
    <row r="9381" spans="2:21" ht="14.25" customHeight="1" x14ac:dyDescent="0.3">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c r="O9381" s="4" t="str">
        <f>TEXT(Table1[[#This Row],[Invoice Date]],"mmm")</f>
        <v>May</v>
      </c>
      <c r="P9381" s="4">
        <f>YEAR(Table1[[#This Row],[Invoice Date]])</f>
        <v>2021</v>
      </c>
      <c r="Q9381" s="4">
        <f>IFERROR(Table1[[#This Row],[Total Sales]]/Table1[[#This Row],[Units Sold]],4)</f>
        <v>39</v>
      </c>
      <c r="R9381" s="4">
        <f>IFERROR(Table1[[#This Row],[Operating Profit]]/Table1[[#This Row],[Units Sold]],0)</f>
        <v>15.99</v>
      </c>
      <c r="S9381" s="4">
        <f>IFERROR((Table1[[#This Row],[Total Sales]]-Table1[[#This Row],[Operating Profit]])/Table1[[#This Row],[Units Sold]],0)</f>
        <v>23.01</v>
      </c>
      <c r="T9381" s="4" t="str">
        <f>IF(Table1[[#This Row],[Profit per unit]]&gt;$V$8,"Premium","Mass")</f>
        <v>Mass</v>
      </c>
      <c r="U9381" s="4"/>
    </row>
    <row r="9382" spans="2:21" ht="14.25" customHeight="1" x14ac:dyDescent="0.3">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c r="O9382" s="4" t="str">
        <f>TEXT(Table1[[#This Row],[Invoice Date]],"mmm")</f>
        <v>May</v>
      </c>
      <c r="P9382" s="4">
        <f>YEAR(Table1[[#This Row],[Invoice Date]])</f>
        <v>2021</v>
      </c>
      <c r="Q9382" s="4">
        <f>IFERROR(Table1[[#This Row],[Total Sales]]/Table1[[#This Row],[Units Sold]],4)</f>
        <v>32</v>
      </c>
      <c r="R9382" s="4">
        <f>IFERROR(Table1[[#This Row],[Operating Profit]]/Table1[[#This Row],[Units Sold]],0)</f>
        <v>11.84</v>
      </c>
      <c r="S9382" s="4">
        <f>IFERROR((Table1[[#This Row],[Total Sales]]-Table1[[#This Row],[Operating Profit]])/Table1[[#This Row],[Units Sold]],0)</f>
        <v>20.16</v>
      </c>
      <c r="T9382" s="4" t="str">
        <f>IF(Table1[[#This Row],[Profit per unit]]&gt;$V$8,"Premium","Mass")</f>
        <v>Mass</v>
      </c>
      <c r="U9382" s="4"/>
    </row>
    <row r="9383" spans="2:21" ht="14.25" customHeight="1" x14ac:dyDescent="0.3">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c r="O9383" s="4" t="str">
        <f>TEXT(Table1[[#This Row],[Invoice Date]],"mmm")</f>
        <v>May</v>
      </c>
      <c r="P9383" s="4">
        <f>YEAR(Table1[[#This Row],[Invoice Date]])</f>
        <v>2021</v>
      </c>
      <c r="Q9383" s="4">
        <f>IFERROR(Table1[[#This Row],[Total Sales]]/Table1[[#This Row],[Units Sold]],4)</f>
        <v>32</v>
      </c>
      <c r="R9383" s="4">
        <f>IFERROR(Table1[[#This Row],[Operating Profit]]/Table1[[#This Row],[Units Sold]],0)</f>
        <v>13.440000000000001</v>
      </c>
      <c r="S9383" s="4">
        <f>IFERROR((Table1[[#This Row],[Total Sales]]-Table1[[#This Row],[Operating Profit]])/Table1[[#This Row],[Units Sold]],0)</f>
        <v>18.559999999999999</v>
      </c>
      <c r="T9383" s="4" t="str">
        <f>IF(Table1[[#This Row],[Profit per unit]]&gt;$V$8,"Premium","Mass")</f>
        <v>Mass</v>
      </c>
      <c r="U9383" s="4"/>
    </row>
    <row r="9384" spans="2:21" ht="14.25" customHeight="1" x14ac:dyDescent="0.3">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c r="O9384" s="4" t="str">
        <f>TEXT(Table1[[#This Row],[Invoice Date]],"mmm")</f>
        <v>May</v>
      </c>
      <c r="P9384" s="4">
        <f>YEAR(Table1[[#This Row],[Invoice Date]])</f>
        <v>2021</v>
      </c>
      <c r="Q9384" s="4">
        <f>IFERROR(Table1[[#This Row],[Total Sales]]/Table1[[#This Row],[Units Sold]],4)</f>
        <v>27</v>
      </c>
      <c r="R9384" s="4">
        <f>IFERROR(Table1[[#This Row],[Operating Profit]]/Table1[[#This Row],[Units Sold]],0)</f>
        <v>12.420000000000002</v>
      </c>
      <c r="S9384" s="4">
        <f>IFERROR((Table1[[#This Row],[Total Sales]]-Table1[[#This Row],[Operating Profit]])/Table1[[#This Row],[Units Sold]],0)</f>
        <v>14.579999999999998</v>
      </c>
      <c r="T9384" s="4" t="str">
        <f>IF(Table1[[#This Row],[Profit per unit]]&gt;$V$8,"Premium","Mass")</f>
        <v>Mass</v>
      </c>
      <c r="U9384" s="4"/>
    </row>
    <row r="9385" spans="2:21" ht="14.25" customHeight="1" x14ac:dyDescent="0.3">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c r="O9385" s="4" t="str">
        <f>TEXT(Table1[[#This Row],[Invoice Date]],"mmm")</f>
        <v>May</v>
      </c>
      <c r="P9385" s="4">
        <f>YEAR(Table1[[#This Row],[Invoice Date]])</f>
        <v>2021</v>
      </c>
      <c r="Q9385" s="4">
        <f>IFERROR(Table1[[#This Row],[Total Sales]]/Table1[[#This Row],[Units Sold]],4)</f>
        <v>40</v>
      </c>
      <c r="R9385" s="4">
        <f>IFERROR(Table1[[#This Row],[Operating Profit]]/Table1[[#This Row],[Units Sold]],0)</f>
        <v>14.8</v>
      </c>
      <c r="S9385" s="4">
        <f>IFERROR((Table1[[#This Row],[Total Sales]]-Table1[[#This Row],[Operating Profit]])/Table1[[#This Row],[Units Sold]],0)</f>
        <v>25.2</v>
      </c>
      <c r="T9385" s="4" t="str">
        <f>IF(Table1[[#This Row],[Profit per unit]]&gt;$V$8,"Premium","Mass")</f>
        <v>Mass</v>
      </c>
      <c r="U9385" s="4"/>
    </row>
    <row r="9386" spans="2:21" ht="14.25" customHeight="1" x14ac:dyDescent="0.3">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c r="O9386" s="4" t="str">
        <f>TEXT(Table1[[#This Row],[Invoice Date]],"mmm")</f>
        <v>May</v>
      </c>
      <c r="P9386" s="4">
        <f>YEAR(Table1[[#This Row],[Invoice Date]])</f>
        <v>2021</v>
      </c>
      <c r="Q9386" s="4">
        <f>IFERROR(Table1[[#This Row],[Total Sales]]/Table1[[#This Row],[Units Sold]],4)</f>
        <v>36</v>
      </c>
      <c r="R9386" s="4">
        <f>IFERROR(Table1[[#This Row],[Operating Profit]]/Table1[[#This Row],[Units Sold]],0)</f>
        <v>15.840000000000002</v>
      </c>
      <c r="S9386" s="4">
        <f>IFERROR((Table1[[#This Row],[Total Sales]]-Table1[[#This Row],[Operating Profit]])/Table1[[#This Row],[Units Sold]],0)</f>
        <v>20.16</v>
      </c>
      <c r="T9386" s="4" t="str">
        <f>IF(Table1[[#This Row],[Profit per unit]]&gt;$V$8,"Premium","Mass")</f>
        <v>Mass</v>
      </c>
      <c r="U9386" s="4"/>
    </row>
    <row r="9387" spans="2:21" ht="14.25" customHeight="1" x14ac:dyDescent="0.3">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c r="O9387" s="4" t="str">
        <f>TEXT(Table1[[#This Row],[Invoice Date]],"mmm")</f>
        <v>Jun</v>
      </c>
      <c r="P9387" s="4">
        <f>YEAR(Table1[[#This Row],[Invoice Date]])</f>
        <v>2021</v>
      </c>
      <c r="Q9387" s="4">
        <f>IFERROR(Table1[[#This Row],[Total Sales]]/Table1[[#This Row],[Units Sold]],4)</f>
        <v>36</v>
      </c>
      <c r="R9387" s="4">
        <f>IFERROR(Table1[[#This Row],[Operating Profit]]/Table1[[#This Row],[Units Sold]],0)</f>
        <v>14.399999999999999</v>
      </c>
      <c r="S9387" s="4">
        <f>IFERROR((Table1[[#This Row],[Total Sales]]-Table1[[#This Row],[Operating Profit]])/Table1[[#This Row],[Units Sold]],0)</f>
        <v>21.6</v>
      </c>
      <c r="T9387" s="4" t="str">
        <f>IF(Table1[[#This Row],[Profit per unit]]&gt;$V$8,"Premium","Mass")</f>
        <v>Mass</v>
      </c>
      <c r="U9387" s="4"/>
    </row>
    <row r="9388" spans="2:21" ht="14.25" customHeight="1" x14ac:dyDescent="0.3">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c r="O9388" s="4" t="str">
        <f>TEXT(Table1[[#This Row],[Invoice Date]],"mmm")</f>
        <v>Jun</v>
      </c>
      <c r="P9388" s="4">
        <f>YEAR(Table1[[#This Row],[Invoice Date]])</f>
        <v>2021</v>
      </c>
      <c r="Q9388" s="4">
        <f>IFERROR(Table1[[#This Row],[Total Sales]]/Table1[[#This Row],[Units Sold]],4)</f>
        <v>35</v>
      </c>
      <c r="R9388" s="4">
        <f>IFERROR(Table1[[#This Row],[Operating Profit]]/Table1[[#This Row],[Units Sold]],0)</f>
        <v>13.649999999999999</v>
      </c>
      <c r="S9388" s="4">
        <f>IFERROR((Table1[[#This Row],[Total Sales]]-Table1[[#This Row],[Operating Profit]])/Table1[[#This Row],[Units Sold]],0)</f>
        <v>21.35</v>
      </c>
      <c r="T9388" s="4" t="str">
        <f>IF(Table1[[#This Row],[Profit per unit]]&gt;$V$8,"Premium","Mass")</f>
        <v>Mass</v>
      </c>
      <c r="U9388" s="4"/>
    </row>
    <row r="9389" spans="2:21" ht="14.25" customHeight="1" x14ac:dyDescent="0.3">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c r="O9389" s="4" t="str">
        <f>TEXT(Table1[[#This Row],[Invoice Date]],"mmm")</f>
        <v>Jun</v>
      </c>
      <c r="P9389" s="4">
        <f>YEAR(Table1[[#This Row],[Invoice Date]])</f>
        <v>2021</v>
      </c>
      <c r="Q9389" s="4">
        <f>IFERROR(Table1[[#This Row],[Total Sales]]/Table1[[#This Row],[Units Sold]],4)</f>
        <v>32</v>
      </c>
      <c r="R9389" s="4">
        <f>IFERROR(Table1[[#This Row],[Operating Profit]]/Table1[[#This Row],[Units Sold]],0)</f>
        <v>13.440000000000001</v>
      </c>
      <c r="S9389" s="4">
        <f>IFERROR((Table1[[#This Row],[Total Sales]]-Table1[[#This Row],[Operating Profit]])/Table1[[#This Row],[Units Sold]],0)</f>
        <v>18.560000000000002</v>
      </c>
      <c r="T9389" s="4" t="str">
        <f>IF(Table1[[#This Row],[Profit per unit]]&gt;$V$8,"Premium","Mass")</f>
        <v>Mass</v>
      </c>
      <c r="U9389" s="4"/>
    </row>
    <row r="9390" spans="2:21" ht="14.25" customHeight="1" x14ac:dyDescent="0.3">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c r="O9390" s="4" t="str">
        <f>TEXT(Table1[[#This Row],[Invoice Date]],"mmm")</f>
        <v>Jun</v>
      </c>
      <c r="P9390" s="4">
        <f>YEAR(Table1[[#This Row],[Invoice Date]])</f>
        <v>2021</v>
      </c>
      <c r="Q9390" s="4">
        <f>IFERROR(Table1[[#This Row],[Total Sales]]/Table1[[#This Row],[Units Sold]],4)</f>
        <v>26</v>
      </c>
      <c r="R9390" s="4">
        <f>IFERROR(Table1[[#This Row],[Operating Profit]]/Table1[[#This Row],[Units Sold]],0)</f>
        <v>11.96</v>
      </c>
      <c r="S9390" s="4">
        <f>IFERROR((Table1[[#This Row],[Total Sales]]-Table1[[#This Row],[Operating Profit]])/Table1[[#This Row],[Units Sold]],0)</f>
        <v>14.04</v>
      </c>
      <c r="T9390" s="4" t="str">
        <f>IF(Table1[[#This Row],[Profit per unit]]&gt;$V$8,"Premium","Mass")</f>
        <v>Mass</v>
      </c>
      <c r="U9390" s="4"/>
    </row>
    <row r="9391" spans="2:21" ht="14.25" customHeight="1" x14ac:dyDescent="0.3">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c r="O9391" s="4" t="str">
        <f>TEXT(Table1[[#This Row],[Invoice Date]],"mmm")</f>
        <v>Jun</v>
      </c>
      <c r="P9391" s="4">
        <f>YEAR(Table1[[#This Row],[Invoice Date]])</f>
        <v>2021</v>
      </c>
      <c r="Q9391" s="4">
        <f>IFERROR(Table1[[#This Row],[Total Sales]]/Table1[[#This Row],[Units Sold]],4)</f>
        <v>39</v>
      </c>
      <c r="R9391" s="4">
        <f>IFERROR(Table1[[#This Row],[Operating Profit]]/Table1[[#This Row],[Units Sold]],0)</f>
        <v>13.65</v>
      </c>
      <c r="S9391" s="4">
        <f>IFERROR((Table1[[#This Row],[Total Sales]]-Table1[[#This Row],[Operating Profit]])/Table1[[#This Row],[Units Sold]],0)</f>
        <v>25.349999999999998</v>
      </c>
      <c r="T9391" s="4" t="str">
        <f>IF(Table1[[#This Row],[Profit per unit]]&gt;$V$8,"Premium","Mass")</f>
        <v>Mass</v>
      </c>
      <c r="U9391" s="4"/>
    </row>
    <row r="9392" spans="2:21" ht="14.25" customHeight="1" x14ac:dyDescent="0.3">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c r="O9392" s="4" t="str">
        <f>TEXT(Table1[[#This Row],[Invoice Date]],"mmm")</f>
        <v>Jun</v>
      </c>
      <c r="P9392" s="4">
        <f>YEAR(Table1[[#This Row],[Invoice Date]])</f>
        <v>2021</v>
      </c>
      <c r="Q9392" s="4">
        <f>IFERROR(Table1[[#This Row],[Total Sales]]/Table1[[#This Row],[Units Sold]],4)</f>
        <v>43</v>
      </c>
      <c r="R9392" s="4">
        <f>IFERROR(Table1[[#This Row],[Operating Profit]]/Table1[[#This Row],[Units Sold]],0)</f>
        <v>19.350000000000001</v>
      </c>
      <c r="S9392" s="4">
        <f>IFERROR((Table1[[#This Row],[Total Sales]]-Table1[[#This Row],[Operating Profit]])/Table1[[#This Row],[Units Sold]],0)</f>
        <v>23.65</v>
      </c>
      <c r="T9392" s="4" t="str">
        <f>IF(Table1[[#This Row],[Profit per unit]]&gt;$V$8,"Premium","Mass")</f>
        <v>Mass</v>
      </c>
      <c r="U9392" s="4"/>
    </row>
    <row r="9393" spans="2:21" ht="14.25" customHeight="1" x14ac:dyDescent="0.3">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c r="O9393" s="4" t="str">
        <f>TEXT(Table1[[#This Row],[Invoice Date]],"mmm")</f>
        <v>Jul</v>
      </c>
      <c r="P9393" s="4">
        <f>YEAR(Table1[[#This Row],[Invoice Date]])</f>
        <v>2021</v>
      </c>
      <c r="Q9393" s="4">
        <f>IFERROR(Table1[[#This Row],[Total Sales]]/Table1[[#This Row],[Units Sold]],4)</f>
        <v>38</v>
      </c>
      <c r="R9393" s="4">
        <f>IFERROR(Table1[[#This Row],[Operating Profit]]/Table1[[#This Row],[Units Sold]],0)</f>
        <v>14.44</v>
      </c>
      <c r="S9393" s="4">
        <f>IFERROR((Table1[[#This Row],[Total Sales]]-Table1[[#This Row],[Operating Profit]])/Table1[[#This Row],[Units Sold]],0)</f>
        <v>23.560000000000002</v>
      </c>
      <c r="T9393" s="4" t="str">
        <f>IF(Table1[[#This Row],[Profit per unit]]&gt;$V$8,"Premium","Mass")</f>
        <v>Mass</v>
      </c>
      <c r="U9393" s="4"/>
    </row>
    <row r="9394" spans="2:21" ht="14.25" customHeight="1" x14ac:dyDescent="0.3">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c r="O9394" s="4" t="str">
        <f>TEXT(Table1[[#This Row],[Invoice Date]],"mmm")</f>
        <v>Jul</v>
      </c>
      <c r="P9394" s="4">
        <f>YEAR(Table1[[#This Row],[Invoice Date]])</f>
        <v>2021</v>
      </c>
      <c r="Q9394" s="4">
        <f>IFERROR(Table1[[#This Row],[Total Sales]]/Table1[[#This Row],[Units Sold]],4)</f>
        <v>32</v>
      </c>
      <c r="R9394" s="4">
        <f>IFERROR(Table1[[#This Row],[Operating Profit]]/Table1[[#This Row],[Units Sold]],0)</f>
        <v>11.84</v>
      </c>
      <c r="S9394" s="4">
        <f>IFERROR((Table1[[#This Row],[Total Sales]]-Table1[[#This Row],[Operating Profit]])/Table1[[#This Row],[Units Sold]],0)</f>
        <v>20.159999999999997</v>
      </c>
      <c r="T9394" s="4" t="str">
        <f>IF(Table1[[#This Row],[Profit per unit]]&gt;$V$8,"Premium","Mass")</f>
        <v>Mass</v>
      </c>
      <c r="U9394" s="4"/>
    </row>
    <row r="9395" spans="2:21" ht="14.25" customHeight="1" x14ac:dyDescent="0.3">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c r="O9395" s="4" t="str">
        <f>TEXT(Table1[[#This Row],[Invoice Date]],"mmm")</f>
        <v>Jul</v>
      </c>
      <c r="P9395" s="4">
        <f>YEAR(Table1[[#This Row],[Invoice Date]])</f>
        <v>2021</v>
      </c>
      <c r="Q9395" s="4">
        <f>IFERROR(Table1[[#This Row],[Total Sales]]/Table1[[#This Row],[Units Sold]],4)</f>
        <v>27</v>
      </c>
      <c r="R9395" s="4">
        <f>IFERROR(Table1[[#This Row],[Operating Profit]]/Table1[[#This Row],[Units Sold]],0)</f>
        <v>12.15</v>
      </c>
      <c r="S9395" s="4">
        <f>IFERROR((Table1[[#This Row],[Total Sales]]-Table1[[#This Row],[Operating Profit]])/Table1[[#This Row],[Units Sold]],0)</f>
        <v>14.85</v>
      </c>
      <c r="T9395" s="4" t="str">
        <f>IF(Table1[[#This Row],[Profit per unit]]&gt;$V$8,"Premium","Mass")</f>
        <v>Mass</v>
      </c>
      <c r="U9395" s="4"/>
    </row>
    <row r="9396" spans="2:21" ht="14.25" customHeight="1" x14ac:dyDescent="0.3">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c r="O9396" s="4" t="str">
        <f>TEXT(Table1[[#This Row],[Invoice Date]],"mmm")</f>
        <v>Jul</v>
      </c>
      <c r="P9396" s="4">
        <f>YEAR(Table1[[#This Row],[Invoice Date]])</f>
        <v>2021</v>
      </c>
      <c r="Q9396" s="4">
        <f>IFERROR(Table1[[#This Row],[Total Sales]]/Table1[[#This Row],[Units Sold]],4)</f>
        <v>31</v>
      </c>
      <c r="R9396" s="4">
        <f>IFERROR(Table1[[#This Row],[Operating Profit]]/Table1[[#This Row],[Units Sold]],0)</f>
        <v>14.26</v>
      </c>
      <c r="S9396" s="4">
        <f>IFERROR((Table1[[#This Row],[Total Sales]]-Table1[[#This Row],[Operating Profit]])/Table1[[#This Row],[Units Sold]],0)</f>
        <v>16.739999999999998</v>
      </c>
      <c r="T9396" s="4" t="str">
        <f>IF(Table1[[#This Row],[Profit per unit]]&gt;$V$8,"Premium","Mass")</f>
        <v>Mass</v>
      </c>
      <c r="U9396" s="4"/>
    </row>
    <row r="9397" spans="2:21" ht="14.25" customHeight="1" x14ac:dyDescent="0.3">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c r="O9397" s="4" t="str">
        <f>TEXT(Table1[[#This Row],[Invoice Date]],"mmm")</f>
        <v>Jul</v>
      </c>
      <c r="P9397" s="4">
        <f>YEAR(Table1[[#This Row],[Invoice Date]])</f>
        <v>2021</v>
      </c>
      <c r="Q9397" s="4">
        <f>IFERROR(Table1[[#This Row],[Total Sales]]/Table1[[#This Row],[Units Sold]],4)</f>
        <v>33</v>
      </c>
      <c r="R9397" s="4">
        <f>IFERROR(Table1[[#This Row],[Operating Profit]]/Table1[[#This Row],[Units Sold]],0)</f>
        <v>11.219999999999999</v>
      </c>
      <c r="S9397" s="4">
        <f>IFERROR((Table1[[#This Row],[Total Sales]]-Table1[[#This Row],[Operating Profit]])/Table1[[#This Row],[Units Sold]],0)</f>
        <v>21.78</v>
      </c>
      <c r="T9397" s="4" t="str">
        <f>IF(Table1[[#This Row],[Profit per unit]]&gt;$V$8,"Premium","Mass")</f>
        <v>Mass</v>
      </c>
      <c r="U9397" s="4"/>
    </row>
    <row r="9398" spans="2:21" ht="14.25" customHeight="1" x14ac:dyDescent="0.3">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c r="O9398" s="4" t="str">
        <f>TEXT(Table1[[#This Row],[Invoice Date]],"mmm")</f>
        <v>Jul</v>
      </c>
      <c r="P9398" s="4">
        <f>YEAR(Table1[[#This Row],[Invoice Date]])</f>
        <v>2021</v>
      </c>
      <c r="Q9398" s="4">
        <f>IFERROR(Table1[[#This Row],[Total Sales]]/Table1[[#This Row],[Units Sold]],4)</f>
        <v>38</v>
      </c>
      <c r="R9398" s="4">
        <f>IFERROR(Table1[[#This Row],[Operating Profit]]/Table1[[#This Row],[Units Sold]],0)</f>
        <v>15.960000000000003</v>
      </c>
      <c r="S9398" s="4">
        <f>IFERROR((Table1[[#This Row],[Total Sales]]-Table1[[#This Row],[Operating Profit]])/Table1[[#This Row],[Units Sold]],0)</f>
        <v>22.039999999999996</v>
      </c>
      <c r="T9398" s="4" t="str">
        <f>IF(Table1[[#This Row],[Profit per unit]]&gt;$V$8,"Premium","Mass")</f>
        <v>Mass</v>
      </c>
      <c r="U9398" s="4"/>
    </row>
    <row r="9399" spans="2:21" ht="14.25" customHeight="1" x14ac:dyDescent="0.3">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c r="O9399" s="4" t="str">
        <f>TEXT(Table1[[#This Row],[Invoice Date]],"mmm")</f>
        <v>Aug</v>
      </c>
      <c r="P9399" s="4">
        <f>YEAR(Table1[[#This Row],[Invoice Date]])</f>
        <v>2021</v>
      </c>
      <c r="Q9399" s="4">
        <f>IFERROR(Table1[[#This Row],[Total Sales]]/Table1[[#This Row],[Units Sold]],4)</f>
        <v>38</v>
      </c>
      <c r="R9399" s="4">
        <f>IFERROR(Table1[[#This Row],[Operating Profit]]/Table1[[#This Row],[Units Sold]],0)</f>
        <v>15.58</v>
      </c>
      <c r="S9399" s="4">
        <f>IFERROR((Table1[[#This Row],[Total Sales]]-Table1[[#This Row],[Operating Profit]])/Table1[[#This Row],[Units Sold]],0)</f>
        <v>22.42</v>
      </c>
      <c r="T9399" s="4" t="str">
        <f>IF(Table1[[#This Row],[Profit per unit]]&gt;$V$8,"Premium","Mass")</f>
        <v>Mass</v>
      </c>
      <c r="U9399" s="4"/>
    </row>
    <row r="9400" spans="2:21" ht="14.25" customHeight="1" x14ac:dyDescent="0.3">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c r="O9400" s="4" t="str">
        <f>TEXT(Table1[[#This Row],[Invoice Date]],"mmm")</f>
        <v>Aug</v>
      </c>
      <c r="P9400" s="4">
        <f>YEAR(Table1[[#This Row],[Invoice Date]])</f>
        <v>2021</v>
      </c>
      <c r="Q9400" s="4">
        <f>IFERROR(Table1[[#This Row],[Total Sales]]/Table1[[#This Row],[Units Sold]],4)</f>
        <v>31</v>
      </c>
      <c r="R9400" s="4">
        <f>IFERROR(Table1[[#This Row],[Operating Profit]]/Table1[[#This Row],[Units Sold]],0)</f>
        <v>11.78</v>
      </c>
      <c r="S9400" s="4">
        <f>IFERROR((Table1[[#This Row],[Total Sales]]-Table1[[#This Row],[Operating Profit]])/Table1[[#This Row],[Units Sold]],0)</f>
        <v>19.220000000000002</v>
      </c>
      <c r="T9400" s="4" t="str">
        <f>IF(Table1[[#This Row],[Profit per unit]]&gt;$V$8,"Premium","Mass")</f>
        <v>Mass</v>
      </c>
      <c r="U9400" s="4"/>
    </row>
    <row r="9401" spans="2:21" ht="14.25" customHeight="1" x14ac:dyDescent="0.3">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c r="O9401" s="4" t="str">
        <f>TEXT(Table1[[#This Row],[Invoice Date]],"mmm")</f>
        <v>Aug</v>
      </c>
      <c r="P9401" s="4">
        <f>YEAR(Table1[[#This Row],[Invoice Date]])</f>
        <v>2021</v>
      </c>
      <c r="Q9401" s="4">
        <f>IFERROR(Table1[[#This Row],[Total Sales]]/Table1[[#This Row],[Units Sold]],4)</f>
        <v>30</v>
      </c>
      <c r="R9401" s="4">
        <f>IFERROR(Table1[[#This Row],[Operating Profit]]/Table1[[#This Row],[Units Sold]],0)</f>
        <v>12.900000000000002</v>
      </c>
      <c r="S9401" s="4">
        <f>IFERROR((Table1[[#This Row],[Total Sales]]-Table1[[#This Row],[Operating Profit]])/Table1[[#This Row],[Units Sold]],0)</f>
        <v>17.099999999999998</v>
      </c>
      <c r="T9401" s="4" t="str">
        <f>IF(Table1[[#This Row],[Profit per unit]]&gt;$V$8,"Premium","Mass")</f>
        <v>Mass</v>
      </c>
      <c r="U9401" s="4"/>
    </row>
    <row r="9402" spans="2:21" ht="14.25" customHeight="1" x14ac:dyDescent="0.3">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c r="O9402" s="4" t="str">
        <f>TEXT(Table1[[#This Row],[Invoice Date]],"mmm")</f>
        <v>Aug</v>
      </c>
      <c r="P9402" s="4">
        <f>YEAR(Table1[[#This Row],[Invoice Date]])</f>
        <v>2021</v>
      </c>
      <c r="Q9402" s="4">
        <f>IFERROR(Table1[[#This Row],[Total Sales]]/Table1[[#This Row],[Units Sold]],4)</f>
        <v>29</v>
      </c>
      <c r="R9402" s="4">
        <f>IFERROR(Table1[[#This Row],[Operating Profit]]/Table1[[#This Row],[Units Sold]],0)</f>
        <v>12.47</v>
      </c>
      <c r="S9402" s="4">
        <f>IFERROR((Table1[[#This Row],[Total Sales]]-Table1[[#This Row],[Operating Profit]])/Table1[[#This Row],[Units Sold]],0)</f>
        <v>16.529999999999998</v>
      </c>
      <c r="T9402" s="4" t="str">
        <f>IF(Table1[[#This Row],[Profit per unit]]&gt;$V$8,"Premium","Mass")</f>
        <v>Mass</v>
      </c>
      <c r="U9402" s="4"/>
    </row>
    <row r="9403" spans="2:21" ht="14.25" customHeight="1" x14ac:dyDescent="0.3">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c r="O9403" s="4" t="str">
        <f>TEXT(Table1[[#This Row],[Invoice Date]],"mmm")</f>
        <v>Aug</v>
      </c>
      <c r="P9403" s="4">
        <f>YEAR(Table1[[#This Row],[Invoice Date]])</f>
        <v>2021</v>
      </c>
      <c r="Q9403" s="4">
        <f>IFERROR(Table1[[#This Row],[Total Sales]]/Table1[[#This Row],[Units Sold]],4)</f>
        <v>37</v>
      </c>
      <c r="R9403" s="4">
        <f>IFERROR(Table1[[#This Row],[Operating Profit]]/Table1[[#This Row],[Units Sold]],0)</f>
        <v>13.319999999999999</v>
      </c>
      <c r="S9403" s="4">
        <f>IFERROR((Table1[[#This Row],[Total Sales]]-Table1[[#This Row],[Operating Profit]])/Table1[[#This Row],[Units Sold]],0)</f>
        <v>23.68</v>
      </c>
      <c r="T9403" s="4" t="str">
        <f>IF(Table1[[#This Row],[Profit per unit]]&gt;$V$8,"Premium","Mass")</f>
        <v>Mass</v>
      </c>
      <c r="U9403" s="4"/>
    </row>
    <row r="9404" spans="2:21" ht="14.25" customHeight="1" x14ac:dyDescent="0.3">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c r="O9404" s="4" t="str">
        <f>TEXT(Table1[[#This Row],[Invoice Date]],"mmm")</f>
        <v>Aug</v>
      </c>
      <c r="P9404" s="4">
        <f>YEAR(Table1[[#This Row],[Invoice Date]])</f>
        <v>2021</v>
      </c>
      <c r="Q9404" s="4">
        <f>IFERROR(Table1[[#This Row],[Total Sales]]/Table1[[#This Row],[Units Sold]],4)</f>
        <v>38</v>
      </c>
      <c r="R9404" s="4">
        <f>IFERROR(Table1[[#This Row],[Operating Profit]]/Table1[[#This Row],[Units Sold]],0)</f>
        <v>17.860000000000003</v>
      </c>
      <c r="S9404" s="4">
        <f>IFERROR((Table1[[#This Row],[Total Sales]]-Table1[[#This Row],[Operating Profit]])/Table1[[#This Row],[Units Sold]],0)</f>
        <v>20.139999999999997</v>
      </c>
      <c r="T9404" s="4" t="str">
        <f>IF(Table1[[#This Row],[Profit per unit]]&gt;$V$8,"Premium","Mass")</f>
        <v>Mass</v>
      </c>
      <c r="U9404" s="4"/>
    </row>
    <row r="9405" spans="2:21" ht="14.25" customHeight="1" x14ac:dyDescent="0.3">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c r="O9405" s="4" t="str">
        <f>TEXT(Table1[[#This Row],[Invoice Date]],"mmm")</f>
        <v>Sep</v>
      </c>
      <c r="P9405" s="4">
        <f>YEAR(Table1[[#This Row],[Invoice Date]])</f>
        <v>2021</v>
      </c>
      <c r="Q9405" s="4">
        <f>IFERROR(Table1[[#This Row],[Total Sales]]/Table1[[#This Row],[Units Sold]],4)</f>
        <v>39</v>
      </c>
      <c r="R9405" s="4">
        <f>IFERROR(Table1[[#This Row],[Operating Profit]]/Table1[[#This Row],[Units Sold]],0)</f>
        <v>16.38</v>
      </c>
      <c r="S9405" s="4">
        <f>IFERROR((Table1[[#This Row],[Total Sales]]-Table1[[#This Row],[Operating Profit]])/Table1[[#This Row],[Units Sold]],0)</f>
        <v>22.62</v>
      </c>
      <c r="T9405" s="4" t="str">
        <f>IF(Table1[[#This Row],[Profit per unit]]&gt;$V$8,"Premium","Mass")</f>
        <v>Mass</v>
      </c>
      <c r="U9405" s="4"/>
    </row>
    <row r="9406" spans="2:21" ht="14.25" customHeight="1" x14ac:dyDescent="0.3">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c r="O9406" s="4" t="str">
        <f>TEXT(Table1[[#This Row],[Invoice Date]],"mmm")</f>
        <v>Sep</v>
      </c>
      <c r="P9406" s="4">
        <f>YEAR(Table1[[#This Row],[Invoice Date]])</f>
        <v>2021</v>
      </c>
      <c r="Q9406" s="4">
        <f>IFERROR(Table1[[#This Row],[Total Sales]]/Table1[[#This Row],[Units Sold]],4)</f>
        <v>30</v>
      </c>
      <c r="R9406" s="4">
        <f>IFERROR(Table1[[#This Row],[Operating Profit]]/Table1[[#This Row],[Units Sold]],0)</f>
        <v>11.1</v>
      </c>
      <c r="S9406" s="4">
        <f>IFERROR((Table1[[#This Row],[Total Sales]]-Table1[[#This Row],[Operating Profit]])/Table1[[#This Row],[Units Sold]],0)</f>
        <v>18.899999999999999</v>
      </c>
      <c r="T9406" s="4" t="str">
        <f>IF(Table1[[#This Row],[Profit per unit]]&gt;$V$8,"Premium","Mass")</f>
        <v>Mass</v>
      </c>
      <c r="U9406" s="4"/>
    </row>
    <row r="9407" spans="2:21" ht="14.25" customHeight="1" x14ac:dyDescent="0.3">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c r="O9407" s="4" t="str">
        <f>TEXT(Table1[[#This Row],[Invoice Date]],"mmm")</f>
        <v>Sep</v>
      </c>
      <c r="P9407" s="4">
        <f>YEAR(Table1[[#This Row],[Invoice Date]])</f>
        <v>2021</v>
      </c>
      <c r="Q9407" s="4">
        <f>IFERROR(Table1[[#This Row],[Total Sales]]/Table1[[#This Row],[Units Sold]],4)</f>
        <v>29</v>
      </c>
      <c r="R9407" s="4">
        <f>IFERROR(Table1[[#This Row],[Operating Profit]]/Table1[[#This Row],[Units Sold]],0)</f>
        <v>12.47</v>
      </c>
      <c r="S9407" s="4">
        <f>IFERROR((Table1[[#This Row],[Total Sales]]-Table1[[#This Row],[Operating Profit]])/Table1[[#This Row],[Units Sold]],0)</f>
        <v>16.529999999999998</v>
      </c>
      <c r="T9407" s="4" t="str">
        <f>IF(Table1[[#This Row],[Profit per unit]]&gt;$V$8,"Premium","Mass")</f>
        <v>Mass</v>
      </c>
      <c r="U9407" s="4"/>
    </row>
    <row r="9408" spans="2:21" ht="14.25" customHeight="1" x14ac:dyDescent="0.3">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c r="O9408" s="4" t="str">
        <f>TEXT(Table1[[#This Row],[Invoice Date]],"mmm")</f>
        <v>Sep</v>
      </c>
      <c r="P9408" s="4">
        <f>YEAR(Table1[[#This Row],[Invoice Date]])</f>
        <v>2021</v>
      </c>
      <c r="Q9408" s="4">
        <f>IFERROR(Table1[[#This Row],[Total Sales]]/Table1[[#This Row],[Units Sold]],4)</f>
        <v>30</v>
      </c>
      <c r="R9408" s="4">
        <f>IFERROR(Table1[[#This Row],[Operating Profit]]/Table1[[#This Row],[Units Sold]],0)</f>
        <v>13.8</v>
      </c>
      <c r="S9408" s="4">
        <f>IFERROR((Table1[[#This Row],[Total Sales]]-Table1[[#This Row],[Operating Profit]])/Table1[[#This Row],[Units Sold]],0)</f>
        <v>16.2</v>
      </c>
      <c r="T9408" s="4" t="str">
        <f>IF(Table1[[#This Row],[Profit per unit]]&gt;$V$8,"Premium","Mass")</f>
        <v>Mass</v>
      </c>
      <c r="U9408" s="4"/>
    </row>
    <row r="9409" spans="2:21" ht="14.25" customHeight="1" x14ac:dyDescent="0.3">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c r="O9409" s="4" t="str">
        <f>TEXT(Table1[[#This Row],[Invoice Date]],"mmm")</f>
        <v>Sep</v>
      </c>
      <c r="P9409" s="4">
        <f>YEAR(Table1[[#This Row],[Invoice Date]])</f>
        <v>2021</v>
      </c>
      <c r="Q9409" s="4">
        <f>IFERROR(Table1[[#This Row],[Total Sales]]/Table1[[#This Row],[Units Sold]],4)</f>
        <v>34</v>
      </c>
      <c r="R9409" s="4">
        <f>IFERROR(Table1[[#This Row],[Operating Profit]]/Table1[[#This Row],[Units Sold]],0)</f>
        <v>12.239999999999998</v>
      </c>
      <c r="S9409" s="4">
        <f>IFERROR((Table1[[#This Row],[Total Sales]]-Table1[[#This Row],[Operating Profit]])/Table1[[#This Row],[Units Sold]],0)</f>
        <v>21.76</v>
      </c>
      <c r="T9409" s="4" t="str">
        <f>IF(Table1[[#This Row],[Profit per unit]]&gt;$V$8,"Premium","Mass")</f>
        <v>Mass</v>
      </c>
      <c r="U9409" s="4"/>
    </row>
    <row r="9410" spans="2:21" ht="14.25" customHeight="1" x14ac:dyDescent="0.3">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c r="O9410" s="4" t="str">
        <f>TEXT(Table1[[#This Row],[Invoice Date]],"mmm")</f>
        <v>Sep</v>
      </c>
      <c r="P9410" s="4">
        <f>YEAR(Table1[[#This Row],[Invoice Date]])</f>
        <v>2021</v>
      </c>
      <c r="Q9410" s="4">
        <f>IFERROR(Table1[[#This Row],[Total Sales]]/Table1[[#This Row],[Units Sold]],4)</f>
        <v>41</v>
      </c>
      <c r="R9410" s="4">
        <f>IFERROR(Table1[[#This Row],[Operating Profit]]/Table1[[#This Row],[Units Sold]],0)</f>
        <v>18.45</v>
      </c>
      <c r="S9410" s="4">
        <f>IFERROR((Table1[[#This Row],[Total Sales]]-Table1[[#This Row],[Operating Profit]])/Table1[[#This Row],[Units Sold]],0)</f>
        <v>22.55</v>
      </c>
      <c r="T9410" s="4" t="str">
        <f>IF(Table1[[#This Row],[Profit per unit]]&gt;$V$8,"Premium","Mass")</f>
        <v>Mass</v>
      </c>
      <c r="U9410" s="4"/>
    </row>
    <row r="9411" spans="2:21" ht="14.25" customHeight="1" x14ac:dyDescent="0.3">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c r="O9411" s="4" t="str">
        <f>TEXT(Table1[[#This Row],[Invoice Date]],"mmm")</f>
        <v>Oct</v>
      </c>
      <c r="P9411" s="4">
        <f>YEAR(Table1[[#This Row],[Invoice Date]])</f>
        <v>2021</v>
      </c>
      <c r="Q9411" s="4">
        <f>IFERROR(Table1[[#This Row],[Total Sales]]/Table1[[#This Row],[Units Sold]],4)</f>
        <v>37</v>
      </c>
      <c r="R9411" s="4">
        <f>IFERROR(Table1[[#This Row],[Operating Profit]]/Table1[[#This Row],[Units Sold]],0)</f>
        <v>15.169999999999998</v>
      </c>
      <c r="S9411" s="4">
        <f>IFERROR((Table1[[#This Row],[Total Sales]]-Table1[[#This Row],[Operating Profit]])/Table1[[#This Row],[Units Sold]],0)</f>
        <v>21.83</v>
      </c>
      <c r="T9411" s="4" t="str">
        <f>IF(Table1[[#This Row],[Profit per unit]]&gt;$V$8,"Premium","Mass")</f>
        <v>Mass</v>
      </c>
      <c r="U9411" s="4"/>
    </row>
    <row r="9412" spans="2:21" ht="14.25" customHeight="1" x14ac:dyDescent="0.3">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c r="O9412" s="4" t="str">
        <f>TEXT(Table1[[#This Row],[Invoice Date]],"mmm")</f>
        <v>Oct</v>
      </c>
      <c r="P9412" s="4">
        <f>YEAR(Table1[[#This Row],[Invoice Date]])</f>
        <v>2021</v>
      </c>
      <c r="Q9412" s="4">
        <f>IFERROR(Table1[[#This Row],[Total Sales]]/Table1[[#This Row],[Units Sold]],4)</f>
        <v>38</v>
      </c>
      <c r="R9412" s="4">
        <f>IFERROR(Table1[[#This Row],[Operating Profit]]/Table1[[#This Row],[Units Sold]],0)</f>
        <v>14.44</v>
      </c>
      <c r="S9412" s="4">
        <f>IFERROR((Table1[[#This Row],[Total Sales]]-Table1[[#This Row],[Operating Profit]])/Table1[[#This Row],[Units Sold]],0)</f>
        <v>23.56</v>
      </c>
      <c r="T9412" s="4" t="str">
        <f>IF(Table1[[#This Row],[Profit per unit]]&gt;$V$8,"Premium","Mass")</f>
        <v>Mass</v>
      </c>
      <c r="U9412" s="4"/>
    </row>
    <row r="9413" spans="2:21" ht="14.25" customHeight="1" x14ac:dyDescent="0.3">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c r="O9413" s="4" t="str">
        <f>TEXT(Table1[[#This Row],[Invoice Date]],"mmm")</f>
        <v>Oct</v>
      </c>
      <c r="P9413" s="4">
        <f>YEAR(Table1[[#This Row],[Invoice Date]])</f>
        <v>2021</v>
      </c>
      <c r="Q9413" s="4">
        <f>IFERROR(Table1[[#This Row],[Total Sales]]/Table1[[#This Row],[Units Sold]],4)</f>
        <v>40</v>
      </c>
      <c r="R9413" s="4">
        <f>IFERROR(Table1[[#This Row],[Operating Profit]]/Table1[[#This Row],[Units Sold]],0)</f>
        <v>17.600000000000001</v>
      </c>
      <c r="S9413" s="4">
        <f>IFERROR((Table1[[#This Row],[Total Sales]]-Table1[[#This Row],[Operating Profit]])/Table1[[#This Row],[Units Sold]],0)</f>
        <v>22.4</v>
      </c>
      <c r="T9413" s="4" t="str">
        <f>IF(Table1[[#This Row],[Profit per unit]]&gt;$V$8,"Premium","Mass")</f>
        <v>Mass</v>
      </c>
      <c r="U9413" s="4"/>
    </row>
    <row r="9414" spans="2:21" ht="14.25" customHeight="1" x14ac:dyDescent="0.3">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c r="O9414" s="4" t="str">
        <f>TEXT(Table1[[#This Row],[Invoice Date]],"mmm")</f>
        <v>Oct</v>
      </c>
      <c r="P9414" s="4">
        <f>YEAR(Table1[[#This Row],[Invoice Date]])</f>
        <v>2021</v>
      </c>
      <c r="Q9414" s="4">
        <f>IFERROR(Table1[[#This Row],[Total Sales]]/Table1[[#This Row],[Units Sold]],4)</f>
        <v>39</v>
      </c>
      <c r="R9414" s="4">
        <f>IFERROR(Table1[[#This Row],[Operating Profit]]/Table1[[#This Row],[Units Sold]],0)</f>
        <v>17.55</v>
      </c>
      <c r="S9414" s="4">
        <f>IFERROR((Table1[[#This Row],[Total Sales]]-Table1[[#This Row],[Operating Profit]])/Table1[[#This Row],[Units Sold]],0)</f>
        <v>21.45</v>
      </c>
      <c r="T9414" s="4" t="str">
        <f>IF(Table1[[#This Row],[Profit per unit]]&gt;$V$8,"Premium","Mass")</f>
        <v>Mass</v>
      </c>
      <c r="U9414" s="4"/>
    </row>
    <row r="9415" spans="2:21" ht="14.25" customHeight="1" x14ac:dyDescent="0.3">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c r="O9415" s="4" t="str">
        <f>TEXT(Table1[[#This Row],[Invoice Date]],"mmm")</f>
        <v>Oct</v>
      </c>
      <c r="P9415" s="4">
        <f>YEAR(Table1[[#This Row],[Invoice Date]])</f>
        <v>2021</v>
      </c>
      <c r="Q9415" s="4">
        <f>IFERROR(Table1[[#This Row],[Total Sales]]/Table1[[#This Row],[Units Sold]],4)</f>
        <v>40</v>
      </c>
      <c r="R9415" s="4">
        <f>IFERROR(Table1[[#This Row],[Operating Profit]]/Table1[[#This Row],[Units Sold]],0)</f>
        <v>13.2</v>
      </c>
      <c r="S9415" s="4">
        <f>IFERROR((Table1[[#This Row],[Total Sales]]-Table1[[#This Row],[Operating Profit]])/Table1[[#This Row],[Units Sold]],0)</f>
        <v>26.800000000000004</v>
      </c>
      <c r="T9415" s="4" t="str">
        <f>IF(Table1[[#This Row],[Profit per unit]]&gt;$V$8,"Premium","Mass")</f>
        <v>Mass</v>
      </c>
      <c r="U9415" s="4"/>
    </row>
    <row r="9416" spans="2:21" ht="14.25" customHeight="1" x14ac:dyDescent="0.3">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c r="O9416" s="4" t="str">
        <f>TEXT(Table1[[#This Row],[Invoice Date]],"mmm")</f>
        <v>Oct</v>
      </c>
      <c r="P9416" s="4">
        <f>YEAR(Table1[[#This Row],[Invoice Date]])</f>
        <v>2021</v>
      </c>
      <c r="Q9416" s="4">
        <f>IFERROR(Table1[[#This Row],[Total Sales]]/Table1[[#This Row],[Units Sold]],4)</f>
        <v>47</v>
      </c>
      <c r="R9416" s="4">
        <f>IFERROR(Table1[[#This Row],[Operating Profit]]/Table1[[#This Row],[Units Sold]],0)</f>
        <v>20.680000000000003</v>
      </c>
      <c r="S9416" s="4">
        <f>IFERROR((Table1[[#This Row],[Total Sales]]-Table1[[#This Row],[Operating Profit]])/Table1[[#This Row],[Units Sold]],0)</f>
        <v>26.319999999999997</v>
      </c>
      <c r="T9416" s="4" t="str">
        <f>IF(Table1[[#This Row],[Profit per unit]]&gt;$V$8,"Premium","Mass")</f>
        <v>Mass</v>
      </c>
      <c r="U9416" s="4"/>
    </row>
    <row r="9417" spans="2:21" ht="14.25" customHeight="1" x14ac:dyDescent="0.3">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c r="O9417" s="4" t="str">
        <f>TEXT(Table1[[#This Row],[Invoice Date]],"mmm")</f>
        <v>Nov</v>
      </c>
      <c r="P9417" s="4">
        <f>YEAR(Table1[[#This Row],[Invoice Date]])</f>
        <v>2021</v>
      </c>
      <c r="Q9417" s="4">
        <f>IFERROR(Table1[[#This Row],[Total Sales]]/Table1[[#This Row],[Units Sold]],4)</f>
        <v>40</v>
      </c>
      <c r="R9417" s="4">
        <f>IFERROR(Table1[[#This Row],[Operating Profit]]/Table1[[#This Row],[Units Sold]],0)</f>
        <v>16.8</v>
      </c>
      <c r="S9417" s="4">
        <f>IFERROR((Table1[[#This Row],[Total Sales]]-Table1[[#This Row],[Operating Profit]])/Table1[[#This Row],[Units Sold]],0)</f>
        <v>23.2</v>
      </c>
      <c r="T9417" s="4" t="str">
        <f>IF(Table1[[#This Row],[Profit per unit]]&gt;$V$8,"Premium","Mass")</f>
        <v>Mass</v>
      </c>
      <c r="U9417" s="4"/>
    </row>
    <row r="9418" spans="2:21" ht="14.25" customHeight="1" x14ac:dyDescent="0.3">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c r="O9418" s="4" t="str">
        <f>TEXT(Table1[[#This Row],[Invoice Date]],"mmm")</f>
        <v>Nov</v>
      </c>
      <c r="P9418" s="4">
        <f>YEAR(Table1[[#This Row],[Invoice Date]])</f>
        <v>2021</v>
      </c>
      <c r="Q9418" s="4">
        <f>IFERROR(Table1[[#This Row],[Total Sales]]/Table1[[#This Row],[Units Sold]],4)</f>
        <v>40</v>
      </c>
      <c r="R9418" s="4">
        <f>IFERROR(Table1[[#This Row],[Operating Profit]]/Table1[[#This Row],[Units Sold]],0)</f>
        <v>16.8</v>
      </c>
      <c r="S9418" s="4">
        <f>IFERROR((Table1[[#This Row],[Total Sales]]-Table1[[#This Row],[Operating Profit]])/Table1[[#This Row],[Units Sold]],0)</f>
        <v>23.2</v>
      </c>
      <c r="T9418" s="4" t="str">
        <f>IF(Table1[[#This Row],[Profit per unit]]&gt;$V$8,"Premium","Mass")</f>
        <v>Mass</v>
      </c>
      <c r="U9418" s="4"/>
    </row>
    <row r="9419" spans="2:21" ht="14.25" customHeight="1" x14ac:dyDescent="0.3">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c r="O9419" s="4" t="str">
        <f>TEXT(Table1[[#This Row],[Invoice Date]],"mmm")</f>
        <v>Nov</v>
      </c>
      <c r="P9419" s="4">
        <f>YEAR(Table1[[#This Row],[Invoice Date]])</f>
        <v>2021</v>
      </c>
      <c r="Q9419" s="4">
        <f>IFERROR(Table1[[#This Row],[Total Sales]]/Table1[[#This Row],[Units Sold]],4)</f>
        <v>37</v>
      </c>
      <c r="R9419" s="4">
        <f>IFERROR(Table1[[#This Row],[Operating Profit]]/Table1[[#This Row],[Units Sold]],0)</f>
        <v>16.650000000000002</v>
      </c>
      <c r="S9419" s="4">
        <f>IFERROR((Table1[[#This Row],[Total Sales]]-Table1[[#This Row],[Operating Profit]])/Table1[[#This Row],[Units Sold]],0)</f>
        <v>20.349999999999998</v>
      </c>
      <c r="T9419" s="4" t="str">
        <f>IF(Table1[[#This Row],[Profit per unit]]&gt;$V$8,"Premium","Mass")</f>
        <v>Mass</v>
      </c>
      <c r="U9419" s="4"/>
    </row>
    <row r="9420" spans="2:21" ht="14.25" customHeight="1" x14ac:dyDescent="0.3">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c r="O9420" s="4" t="str">
        <f>TEXT(Table1[[#This Row],[Invoice Date]],"mmm")</f>
        <v>Nov</v>
      </c>
      <c r="P9420" s="4">
        <f>YEAR(Table1[[#This Row],[Invoice Date]])</f>
        <v>2021</v>
      </c>
      <c r="Q9420" s="4">
        <f>IFERROR(Table1[[#This Row],[Total Sales]]/Table1[[#This Row],[Units Sold]],4)</f>
        <v>36</v>
      </c>
      <c r="R9420" s="4">
        <f>IFERROR(Table1[[#This Row],[Operating Profit]]/Table1[[#This Row],[Units Sold]],0)</f>
        <v>16.200000000000003</v>
      </c>
      <c r="S9420" s="4">
        <f>IFERROR((Table1[[#This Row],[Total Sales]]-Table1[[#This Row],[Operating Profit]])/Table1[[#This Row],[Units Sold]],0)</f>
        <v>19.799999999999997</v>
      </c>
      <c r="T9420" s="4" t="str">
        <f>IF(Table1[[#This Row],[Profit per unit]]&gt;$V$8,"Premium","Mass")</f>
        <v>Mass</v>
      </c>
      <c r="U9420" s="4"/>
    </row>
    <row r="9421" spans="2:21" ht="14.25" customHeight="1" x14ac:dyDescent="0.3">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c r="O9421" s="4" t="str">
        <f>TEXT(Table1[[#This Row],[Invoice Date]],"mmm")</f>
        <v>Nov</v>
      </c>
      <c r="P9421" s="4">
        <f>YEAR(Table1[[#This Row],[Invoice Date]])</f>
        <v>2021</v>
      </c>
      <c r="Q9421" s="4">
        <f>IFERROR(Table1[[#This Row],[Total Sales]]/Table1[[#This Row],[Units Sold]],4)</f>
        <v>43</v>
      </c>
      <c r="R9421" s="4">
        <f>IFERROR(Table1[[#This Row],[Operating Profit]]/Table1[[#This Row],[Units Sold]],0)</f>
        <v>14.19</v>
      </c>
      <c r="S9421" s="4">
        <f>IFERROR((Table1[[#This Row],[Total Sales]]-Table1[[#This Row],[Operating Profit]])/Table1[[#This Row],[Units Sold]],0)</f>
        <v>28.810000000000002</v>
      </c>
      <c r="T9421" s="4" t="str">
        <f>IF(Table1[[#This Row],[Profit per unit]]&gt;$V$8,"Premium","Mass")</f>
        <v>Mass</v>
      </c>
      <c r="U9421" s="4"/>
    </row>
    <row r="9422" spans="2:21" ht="14.25" customHeight="1" x14ac:dyDescent="0.3">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c r="O9422" s="4" t="str">
        <f>TEXT(Table1[[#This Row],[Invoice Date]],"mmm")</f>
        <v>Nov</v>
      </c>
      <c r="P9422" s="4">
        <f>YEAR(Table1[[#This Row],[Invoice Date]])</f>
        <v>2021</v>
      </c>
      <c r="Q9422" s="4">
        <f>IFERROR(Table1[[#This Row],[Total Sales]]/Table1[[#This Row],[Units Sold]],4)</f>
        <v>46</v>
      </c>
      <c r="R9422" s="4">
        <f>IFERROR(Table1[[#This Row],[Operating Profit]]/Table1[[#This Row],[Units Sold]],0)</f>
        <v>20.240000000000002</v>
      </c>
      <c r="S9422" s="4">
        <f>IFERROR((Table1[[#This Row],[Total Sales]]-Table1[[#This Row],[Operating Profit]])/Table1[[#This Row],[Units Sold]],0)</f>
        <v>25.759999999999998</v>
      </c>
      <c r="T9422" s="4" t="str">
        <f>IF(Table1[[#This Row],[Profit per unit]]&gt;$V$8,"Premium","Mass")</f>
        <v>Mass</v>
      </c>
      <c r="U9422" s="4"/>
    </row>
    <row r="9423" spans="2:21" ht="14.25" customHeight="1" x14ac:dyDescent="0.3">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c r="O9423" s="4" t="str">
        <f>TEXT(Table1[[#This Row],[Invoice Date]],"mmm")</f>
        <v>Dec</v>
      </c>
      <c r="P9423" s="4">
        <f>YEAR(Table1[[#This Row],[Invoice Date]])</f>
        <v>2021</v>
      </c>
      <c r="Q9423" s="4">
        <f>IFERROR(Table1[[#This Row],[Total Sales]]/Table1[[#This Row],[Units Sold]],4)</f>
        <v>48</v>
      </c>
      <c r="R9423" s="4">
        <f>IFERROR(Table1[[#This Row],[Operating Profit]]/Table1[[#This Row],[Units Sold]],0)</f>
        <v>18.72</v>
      </c>
      <c r="S9423" s="4">
        <f>IFERROR((Table1[[#This Row],[Total Sales]]-Table1[[#This Row],[Operating Profit]])/Table1[[#This Row],[Units Sold]],0)</f>
        <v>29.28</v>
      </c>
      <c r="T9423" s="4" t="str">
        <f>IF(Table1[[#This Row],[Profit per unit]]&gt;$V$8,"Premium","Mass")</f>
        <v>Mass</v>
      </c>
      <c r="U9423" s="4"/>
    </row>
    <row r="9424" spans="2:21" ht="14.25" customHeight="1" x14ac:dyDescent="0.3">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c r="O9424" s="4" t="str">
        <f>TEXT(Table1[[#This Row],[Invoice Date]],"mmm")</f>
        <v>Dec</v>
      </c>
      <c r="P9424" s="4">
        <f>YEAR(Table1[[#This Row],[Invoice Date]])</f>
        <v>2021</v>
      </c>
      <c r="Q9424" s="4">
        <f>IFERROR(Table1[[#This Row],[Total Sales]]/Table1[[#This Row],[Units Sold]],4)</f>
        <v>37</v>
      </c>
      <c r="R9424" s="4">
        <f>IFERROR(Table1[[#This Row],[Operating Profit]]/Table1[[#This Row],[Units Sold]],0)</f>
        <v>13.69</v>
      </c>
      <c r="S9424" s="4">
        <f>IFERROR((Table1[[#This Row],[Total Sales]]-Table1[[#This Row],[Operating Profit]])/Table1[[#This Row],[Units Sold]],0)</f>
        <v>23.31</v>
      </c>
      <c r="T9424" s="4" t="str">
        <f>IF(Table1[[#This Row],[Profit per unit]]&gt;$V$8,"Premium","Mass")</f>
        <v>Mass</v>
      </c>
      <c r="U9424" s="4"/>
    </row>
    <row r="9425" spans="2:21" ht="14.25" customHeight="1" x14ac:dyDescent="0.3">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c r="O9425" s="4" t="str">
        <f>TEXT(Table1[[#This Row],[Invoice Date]],"mmm")</f>
        <v>Dec</v>
      </c>
      <c r="P9425" s="4">
        <f>YEAR(Table1[[#This Row],[Invoice Date]])</f>
        <v>2021</v>
      </c>
      <c r="Q9425" s="4">
        <f>IFERROR(Table1[[#This Row],[Total Sales]]/Table1[[#This Row],[Units Sold]],4)</f>
        <v>40</v>
      </c>
      <c r="R9425" s="4">
        <f>IFERROR(Table1[[#This Row],[Operating Profit]]/Table1[[#This Row],[Units Sold]],0)</f>
        <v>18.8</v>
      </c>
      <c r="S9425" s="4">
        <f>IFERROR((Table1[[#This Row],[Total Sales]]-Table1[[#This Row],[Operating Profit]])/Table1[[#This Row],[Units Sold]],0)</f>
        <v>21.2</v>
      </c>
      <c r="T9425" s="4" t="str">
        <f>IF(Table1[[#This Row],[Profit per unit]]&gt;$V$8,"Premium","Mass")</f>
        <v>Mass</v>
      </c>
      <c r="U9425" s="4"/>
    </row>
    <row r="9426" spans="2:21" ht="14.25" customHeight="1" x14ac:dyDescent="0.3">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c r="O9426" s="4" t="str">
        <f>TEXT(Table1[[#This Row],[Invoice Date]],"mmm")</f>
        <v>Dec</v>
      </c>
      <c r="P9426" s="4">
        <f>YEAR(Table1[[#This Row],[Invoice Date]])</f>
        <v>2021</v>
      </c>
      <c r="Q9426" s="4">
        <f>IFERROR(Table1[[#This Row],[Total Sales]]/Table1[[#This Row],[Units Sold]],4)</f>
        <v>34</v>
      </c>
      <c r="R9426" s="4">
        <f>IFERROR(Table1[[#This Row],[Operating Profit]]/Table1[[#This Row],[Units Sold]],0)</f>
        <v>14.620000000000003</v>
      </c>
      <c r="S9426" s="4">
        <f>IFERROR((Table1[[#This Row],[Total Sales]]-Table1[[#This Row],[Operating Profit]])/Table1[[#This Row],[Units Sold]],0)</f>
        <v>19.379999999999995</v>
      </c>
      <c r="T9426" s="4" t="str">
        <f>IF(Table1[[#This Row],[Profit per unit]]&gt;$V$8,"Premium","Mass")</f>
        <v>Mass</v>
      </c>
      <c r="U9426" s="4"/>
    </row>
    <row r="9427" spans="2:21" ht="14.25" customHeight="1" x14ac:dyDescent="0.3">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c r="O9427" s="4" t="str">
        <f>TEXT(Table1[[#This Row],[Invoice Date]],"mmm")</f>
        <v>Dec</v>
      </c>
      <c r="P9427" s="4">
        <f>YEAR(Table1[[#This Row],[Invoice Date]])</f>
        <v>2021</v>
      </c>
      <c r="Q9427" s="4">
        <f>IFERROR(Table1[[#This Row],[Total Sales]]/Table1[[#This Row],[Units Sold]],4)</f>
        <v>41</v>
      </c>
      <c r="R9427" s="4">
        <f>IFERROR(Table1[[#This Row],[Operating Profit]]/Table1[[#This Row],[Units Sold]],0)</f>
        <v>15.169999999999998</v>
      </c>
      <c r="S9427" s="4">
        <f>IFERROR((Table1[[#This Row],[Total Sales]]-Table1[[#This Row],[Operating Profit]])/Table1[[#This Row],[Units Sold]],0)</f>
        <v>25.830000000000002</v>
      </c>
      <c r="T9427" s="4" t="str">
        <f>IF(Table1[[#This Row],[Profit per unit]]&gt;$V$8,"Premium","Mass")</f>
        <v>Mass</v>
      </c>
      <c r="U9427" s="4"/>
    </row>
    <row r="9428" spans="2:21" ht="14.25" customHeight="1" x14ac:dyDescent="0.3">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c r="O9428" s="4" t="str">
        <f>TEXT(Table1[[#This Row],[Invoice Date]],"mmm")</f>
        <v>Dec</v>
      </c>
      <c r="P9428" s="4">
        <f>YEAR(Table1[[#This Row],[Invoice Date]])</f>
        <v>2021</v>
      </c>
      <c r="Q9428" s="4">
        <f>IFERROR(Table1[[#This Row],[Total Sales]]/Table1[[#This Row],[Units Sold]],4)</f>
        <v>51</v>
      </c>
      <c r="R9428" s="4">
        <f>IFERROR(Table1[[#This Row],[Operating Profit]]/Table1[[#This Row],[Units Sold]],0)</f>
        <v>21.930000000000003</v>
      </c>
      <c r="S9428" s="4">
        <f>IFERROR((Table1[[#This Row],[Total Sales]]-Table1[[#This Row],[Operating Profit]])/Table1[[#This Row],[Units Sold]],0)</f>
        <v>29.069999999999997</v>
      </c>
      <c r="T9428" s="4" t="str">
        <f>IF(Table1[[#This Row],[Profit per unit]]&gt;$V$8,"Premium","Mass")</f>
        <v>Mass</v>
      </c>
      <c r="U9428" s="4"/>
    </row>
    <row r="9429" spans="2:21" ht="14.25" customHeight="1" x14ac:dyDescent="0.3">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c r="O9429" s="4" t="str">
        <f>TEXT(Table1[[#This Row],[Invoice Date]],"mmm")</f>
        <v>Jan</v>
      </c>
      <c r="P9429" s="4">
        <f>YEAR(Table1[[#This Row],[Invoice Date]])</f>
        <v>2021</v>
      </c>
      <c r="Q9429" s="4">
        <f>IFERROR(Table1[[#This Row],[Total Sales]]/Table1[[#This Row],[Units Sold]],4)</f>
        <v>28</v>
      </c>
      <c r="R9429" s="4">
        <f>IFERROR(Table1[[#This Row],[Operating Profit]]/Table1[[#This Row],[Units Sold]],0)</f>
        <v>9.24</v>
      </c>
      <c r="S9429" s="4">
        <f>IFERROR((Table1[[#This Row],[Total Sales]]-Table1[[#This Row],[Operating Profit]])/Table1[[#This Row],[Units Sold]],0)</f>
        <v>18.760000000000002</v>
      </c>
      <c r="T9429" s="4" t="str">
        <f>IF(Table1[[#This Row],[Profit per unit]]&gt;$V$8,"Premium","Mass")</f>
        <v>Mass</v>
      </c>
      <c r="U9429" s="4"/>
    </row>
    <row r="9430" spans="2:21" ht="14.25" customHeight="1" x14ac:dyDescent="0.3">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c r="O9430" s="4" t="str">
        <f>TEXT(Table1[[#This Row],[Invoice Date]],"mmm")</f>
        <v>Jan</v>
      </c>
      <c r="P9430" s="4">
        <f>YEAR(Table1[[#This Row],[Invoice Date]])</f>
        <v>2021</v>
      </c>
      <c r="Q9430" s="4">
        <f>IFERROR(Table1[[#This Row],[Total Sales]]/Table1[[#This Row],[Units Sold]],4)</f>
        <v>28</v>
      </c>
      <c r="R9430" s="4">
        <f>IFERROR(Table1[[#This Row],[Operating Profit]]/Table1[[#This Row],[Units Sold]],0)</f>
        <v>9.5199999999999978</v>
      </c>
      <c r="S9430" s="4">
        <f>IFERROR((Table1[[#This Row],[Total Sales]]-Table1[[#This Row],[Operating Profit]])/Table1[[#This Row],[Units Sold]],0)</f>
        <v>18.480000000000004</v>
      </c>
      <c r="T9430" s="4" t="str">
        <f>IF(Table1[[#This Row],[Profit per unit]]&gt;$V$8,"Premium","Mass")</f>
        <v>Mass</v>
      </c>
      <c r="U9430" s="4"/>
    </row>
    <row r="9431" spans="2:21" ht="14.25" customHeight="1" x14ac:dyDescent="0.3">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c r="O9431" s="4" t="str">
        <f>TEXT(Table1[[#This Row],[Invoice Date]],"mmm")</f>
        <v>Jan</v>
      </c>
      <c r="P9431" s="4">
        <f>YEAR(Table1[[#This Row],[Invoice Date]])</f>
        <v>2021</v>
      </c>
      <c r="Q9431" s="4">
        <f>IFERROR(Table1[[#This Row],[Total Sales]]/Table1[[#This Row],[Units Sold]],4)</f>
        <v>22</v>
      </c>
      <c r="R9431" s="4">
        <f>IFERROR(Table1[[#This Row],[Operating Profit]]/Table1[[#This Row],[Units Sold]],0)</f>
        <v>6.379999999999999</v>
      </c>
      <c r="S9431" s="4">
        <f>IFERROR((Table1[[#This Row],[Total Sales]]-Table1[[#This Row],[Operating Profit]])/Table1[[#This Row],[Units Sold]],0)</f>
        <v>15.62</v>
      </c>
      <c r="T9431" s="4" t="str">
        <f>IF(Table1[[#This Row],[Profit per unit]]&gt;$V$8,"Premium","Mass")</f>
        <v>Mass</v>
      </c>
      <c r="U9431" s="4"/>
    </row>
    <row r="9432" spans="2:21" ht="14.25" customHeight="1" x14ac:dyDescent="0.3">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c r="O9432" s="4" t="str">
        <f>TEXT(Table1[[#This Row],[Invoice Date]],"mmm")</f>
        <v>Jan</v>
      </c>
      <c r="P9432" s="4">
        <f>YEAR(Table1[[#This Row],[Invoice Date]])</f>
        <v>2021</v>
      </c>
      <c r="Q9432" s="4">
        <f>IFERROR(Table1[[#This Row],[Total Sales]]/Table1[[#This Row],[Units Sold]],4)</f>
        <v>25</v>
      </c>
      <c r="R9432" s="4">
        <f>IFERROR(Table1[[#This Row],[Operating Profit]]/Table1[[#This Row],[Units Sold]],0)</f>
        <v>7.75</v>
      </c>
      <c r="S9432" s="4">
        <f>IFERROR((Table1[[#This Row],[Total Sales]]-Table1[[#This Row],[Operating Profit]])/Table1[[#This Row],[Units Sold]],0)</f>
        <v>17.25</v>
      </c>
      <c r="T9432" s="4" t="str">
        <f>IF(Table1[[#This Row],[Profit per unit]]&gt;$V$8,"Premium","Mass")</f>
        <v>Mass</v>
      </c>
      <c r="U9432" s="4"/>
    </row>
    <row r="9433" spans="2:21" ht="14.25" customHeight="1" x14ac:dyDescent="0.3">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c r="O9433" s="4" t="str">
        <f>TEXT(Table1[[#This Row],[Invoice Date]],"mmm")</f>
        <v>Jan</v>
      </c>
      <c r="P9433" s="4">
        <f>YEAR(Table1[[#This Row],[Invoice Date]])</f>
        <v>2021</v>
      </c>
      <c r="Q9433" s="4">
        <f>IFERROR(Table1[[#This Row],[Total Sales]]/Table1[[#This Row],[Units Sold]],4)</f>
        <v>39</v>
      </c>
      <c r="R9433" s="4">
        <f>IFERROR(Table1[[#This Row],[Operating Profit]]/Table1[[#This Row],[Units Sold]],0)</f>
        <v>12.48</v>
      </c>
      <c r="S9433" s="4">
        <f>IFERROR((Table1[[#This Row],[Total Sales]]-Table1[[#This Row],[Operating Profit]])/Table1[[#This Row],[Units Sold]],0)</f>
        <v>26.52</v>
      </c>
      <c r="T9433" s="4" t="str">
        <f>IF(Table1[[#This Row],[Profit per unit]]&gt;$V$8,"Premium","Mass")</f>
        <v>Mass</v>
      </c>
      <c r="U9433" s="4"/>
    </row>
    <row r="9434" spans="2:21" ht="14.25" customHeight="1" x14ac:dyDescent="0.3">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c r="O9434" s="4" t="str">
        <f>TEXT(Table1[[#This Row],[Invoice Date]],"mmm")</f>
        <v>Jan</v>
      </c>
      <c r="P9434" s="4">
        <f>YEAR(Table1[[#This Row],[Invoice Date]])</f>
        <v>2021</v>
      </c>
      <c r="Q9434" s="4">
        <f>IFERROR(Table1[[#This Row],[Total Sales]]/Table1[[#This Row],[Units Sold]],4)</f>
        <v>26</v>
      </c>
      <c r="R9434" s="4">
        <f>IFERROR(Table1[[#This Row],[Operating Profit]]/Table1[[#This Row],[Units Sold]],0)</f>
        <v>8.8399999999999981</v>
      </c>
      <c r="S9434" s="4">
        <f>IFERROR((Table1[[#This Row],[Total Sales]]-Table1[[#This Row],[Operating Profit]])/Table1[[#This Row],[Units Sold]],0)</f>
        <v>17.160000000000004</v>
      </c>
      <c r="T9434" s="4" t="str">
        <f>IF(Table1[[#This Row],[Profit per unit]]&gt;$V$8,"Premium","Mass")</f>
        <v>Mass</v>
      </c>
      <c r="U9434" s="4"/>
    </row>
    <row r="9435" spans="2:21" ht="14.25" customHeight="1" x14ac:dyDescent="0.3">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c r="O9435" s="4" t="str">
        <f>TEXT(Table1[[#This Row],[Invoice Date]],"mmm")</f>
        <v>Feb</v>
      </c>
      <c r="P9435" s="4">
        <f>YEAR(Table1[[#This Row],[Invoice Date]])</f>
        <v>2021</v>
      </c>
      <c r="Q9435" s="4">
        <f>IFERROR(Table1[[#This Row],[Total Sales]]/Table1[[#This Row],[Units Sold]],4)</f>
        <v>26</v>
      </c>
      <c r="R9435" s="4">
        <f>IFERROR(Table1[[#This Row],[Operating Profit]]/Table1[[#This Row],[Units Sold]],0)</f>
        <v>9.6199999999999992</v>
      </c>
      <c r="S9435" s="4">
        <f>IFERROR((Table1[[#This Row],[Total Sales]]-Table1[[#This Row],[Operating Profit]])/Table1[[#This Row],[Units Sold]],0)</f>
        <v>16.38</v>
      </c>
      <c r="T9435" s="4" t="str">
        <f>IF(Table1[[#This Row],[Profit per unit]]&gt;$V$8,"Premium","Mass")</f>
        <v>Mass</v>
      </c>
      <c r="U9435" s="4"/>
    </row>
    <row r="9436" spans="2:21" ht="14.25" customHeight="1" x14ac:dyDescent="0.3">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c r="O9436" s="4" t="str">
        <f>TEXT(Table1[[#This Row],[Invoice Date]],"mmm")</f>
        <v>Feb</v>
      </c>
      <c r="P9436" s="4">
        <f>YEAR(Table1[[#This Row],[Invoice Date]])</f>
        <v>2021</v>
      </c>
      <c r="Q9436" s="4">
        <f>IFERROR(Table1[[#This Row],[Total Sales]]/Table1[[#This Row],[Units Sold]],4)</f>
        <v>31</v>
      </c>
      <c r="R9436" s="4">
        <f>IFERROR(Table1[[#This Row],[Operating Profit]]/Table1[[#This Row],[Units Sold]],0)</f>
        <v>10.85</v>
      </c>
      <c r="S9436" s="4">
        <f>IFERROR((Table1[[#This Row],[Total Sales]]-Table1[[#This Row],[Operating Profit]])/Table1[[#This Row],[Units Sold]],0)</f>
        <v>20.150000000000002</v>
      </c>
      <c r="T9436" s="4" t="str">
        <f>IF(Table1[[#This Row],[Profit per unit]]&gt;$V$8,"Premium","Mass")</f>
        <v>Mass</v>
      </c>
      <c r="U9436" s="4"/>
    </row>
    <row r="9437" spans="2:21" ht="14.25" customHeight="1" x14ac:dyDescent="0.3">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c r="O9437" s="4" t="str">
        <f>TEXT(Table1[[#This Row],[Invoice Date]],"mmm")</f>
        <v>Feb</v>
      </c>
      <c r="P9437" s="4">
        <f>YEAR(Table1[[#This Row],[Invoice Date]])</f>
        <v>2021</v>
      </c>
      <c r="Q9437" s="4">
        <f>IFERROR(Table1[[#This Row],[Total Sales]]/Table1[[#This Row],[Units Sold]],4)</f>
        <v>24</v>
      </c>
      <c r="R9437" s="4">
        <f>IFERROR(Table1[[#This Row],[Operating Profit]]/Table1[[#This Row],[Units Sold]],0)</f>
        <v>6.96</v>
      </c>
      <c r="S9437" s="4">
        <f>IFERROR((Table1[[#This Row],[Total Sales]]-Table1[[#This Row],[Operating Profit]])/Table1[[#This Row],[Units Sold]],0)</f>
        <v>17.04</v>
      </c>
      <c r="T9437" s="4" t="str">
        <f>IF(Table1[[#This Row],[Profit per unit]]&gt;$V$8,"Premium","Mass")</f>
        <v>Mass</v>
      </c>
      <c r="U9437" s="4"/>
    </row>
    <row r="9438" spans="2:21" ht="14.25" customHeight="1" x14ac:dyDescent="0.3">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c r="O9438" s="4" t="str">
        <f>TEXT(Table1[[#This Row],[Invoice Date]],"mmm")</f>
        <v>Feb</v>
      </c>
      <c r="P9438" s="4">
        <f>YEAR(Table1[[#This Row],[Invoice Date]])</f>
        <v>2021</v>
      </c>
      <c r="Q9438" s="4">
        <f>IFERROR(Table1[[#This Row],[Total Sales]]/Table1[[#This Row],[Units Sold]],4)</f>
        <v>27</v>
      </c>
      <c r="R9438" s="4">
        <f>IFERROR(Table1[[#This Row],[Operating Profit]]/Table1[[#This Row],[Units Sold]],0)</f>
        <v>8.64</v>
      </c>
      <c r="S9438" s="4">
        <f>IFERROR((Table1[[#This Row],[Total Sales]]-Table1[[#This Row],[Operating Profit]])/Table1[[#This Row],[Units Sold]],0)</f>
        <v>18.36</v>
      </c>
      <c r="T9438" s="4" t="str">
        <f>IF(Table1[[#This Row],[Profit per unit]]&gt;$V$8,"Premium","Mass")</f>
        <v>Mass</v>
      </c>
      <c r="U9438" s="4"/>
    </row>
    <row r="9439" spans="2:21" ht="14.25" customHeight="1" x14ac:dyDescent="0.3">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c r="O9439" s="4" t="str">
        <f>TEXT(Table1[[#This Row],[Invoice Date]],"mmm")</f>
        <v>Feb</v>
      </c>
      <c r="P9439" s="4">
        <f>YEAR(Table1[[#This Row],[Invoice Date]])</f>
        <v>2021</v>
      </c>
      <c r="Q9439" s="4">
        <f>IFERROR(Table1[[#This Row],[Total Sales]]/Table1[[#This Row],[Units Sold]],4)</f>
        <v>36</v>
      </c>
      <c r="R9439" s="4">
        <f>IFERROR(Table1[[#This Row],[Operating Profit]]/Table1[[#This Row],[Units Sold]],0)</f>
        <v>9.7200000000000024</v>
      </c>
      <c r="S9439" s="4">
        <f>IFERROR((Table1[[#This Row],[Total Sales]]-Table1[[#This Row],[Operating Profit]])/Table1[[#This Row],[Units Sold]],0)</f>
        <v>26.279999999999998</v>
      </c>
      <c r="T9439" s="4" t="str">
        <f>IF(Table1[[#This Row],[Profit per unit]]&gt;$V$8,"Premium","Mass")</f>
        <v>Mass</v>
      </c>
      <c r="U9439" s="4"/>
    </row>
    <row r="9440" spans="2:21" ht="14.25" customHeight="1" x14ac:dyDescent="0.3">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c r="O9440" s="4" t="str">
        <f>TEXT(Table1[[#This Row],[Invoice Date]],"mmm")</f>
        <v>Feb</v>
      </c>
      <c r="P9440" s="4">
        <f>YEAR(Table1[[#This Row],[Invoice Date]])</f>
        <v>2021</v>
      </c>
      <c r="Q9440" s="4">
        <f>IFERROR(Table1[[#This Row],[Total Sales]]/Table1[[#This Row],[Units Sold]],4)</f>
        <v>30</v>
      </c>
      <c r="R9440" s="4">
        <f>IFERROR(Table1[[#This Row],[Operating Profit]]/Table1[[#This Row],[Units Sold]],0)</f>
        <v>9.6</v>
      </c>
      <c r="S9440" s="4">
        <f>IFERROR((Table1[[#This Row],[Total Sales]]-Table1[[#This Row],[Operating Profit]])/Table1[[#This Row],[Units Sold]],0)</f>
        <v>20.399999999999999</v>
      </c>
      <c r="T9440" s="4" t="str">
        <f>IF(Table1[[#This Row],[Profit per unit]]&gt;$V$8,"Premium","Mass")</f>
        <v>Mass</v>
      </c>
      <c r="U9440" s="4"/>
    </row>
    <row r="9441" spans="2:21" ht="14.25" customHeight="1" x14ac:dyDescent="0.3">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c r="O9441" s="4" t="str">
        <f>TEXT(Table1[[#This Row],[Invoice Date]],"mmm")</f>
        <v>Mar</v>
      </c>
      <c r="P9441" s="4">
        <f>YEAR(Table1[[#This Row],[Invoice Date]])</f>
        <v>2021</v>
      </c>
      <c r="Q9441" s="4">
        <f>IFERROR(Table1[[#This Row],[Total Sales]]/Table1[[#This Row],[Units Sold]],4)</f>
        <v>28</v>
      </c>
      <c r="R9441" s="4">
        <f>IFERROR(Table1[[#This Row],[Operating Profit]]/Table1[[#This Row],[Units Sold]],0)</f>
        <v>9.52</v>
      </c>
      <c r="S9441" s="4">
        <f>IFERROR((Table1[[#This Row],[Total Sales]]-Table1[[#This Row],[Operating Profit]])/Table1[[#This Row],[Units Sold]],0)</f>
        <v>18.48</v>
      </c>
      <c r="T9441" s="4" t="str">
        <f>IF(Table1[[#This Row],[Profit per unit]]&gt;$V$8,"Premium","Mass")</f>
        <v>Mass</v>
      </c>
      <c r="U9441" s="4"/>
    </row>
    <row r="9442" spans="2:21" ht="14.25" customHeight="1" x14ac:dyDescent="0.3">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c r="O9442" s="4" t="str">
        <f>TEXT(Table1[[#This Row],[Invoice Date]],"mmm")</f>
        <v>Mar</v>
      </c>
      <c r="P9442" s="4">
        <f>YEAR(Table1[[#This Row],[Invoice Date]])</f>
        <v>2021</v>
      </c>
      <c r="Q9442" s="4">
        <f>IFERROR(Table1[[#This Row],[Total Sales]]/Table1[[#This Row],[Units Sold]],4)</f>
        <v>31</v>
      </c>
      <c r="R9442" s="4">
        <f>IFERROR(Table1[[#This Row],[Operating Profit]]/Table1[[#This Row],[Units Sold]],0)</f>
        <v>10.54</v>
      </c>
      <c r="S9442" s="4">
        <f>IFERROR((Table1[[#This Row],[Total Sales]]-Table1[[#This Row],[Operating Profit]])/Table1[[#This Row],[Units Sold]],0)</f>
        <v>20.46</v>
      </c>
      <c r="T9442" s="4" t="str">
        <f>IF(Table1[[#This Row],[Profit per unit]]&gt;$V$8,"Premium","Mass")</f>
        <v>Mass</v>
      </c>
      <c r="U9442" s="4"/>
    </row>
    <row r="9443" spans="2:21" ht="14.25" customHeight="1" x14ac:dyDescent="0.3">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c r="O9443" s="4" t="str">
        <f>TEXT(Table1[[#This Row],[Invoice Date]],"mmm")</f>
        <v>Mar</v>
      </c>
      <c r="P9443" s="4">
        <f>YEAR(Table1[[#This Row],[Invoice Date]])</f>
        <v>2021</v>
      </c>
      <c r="Q9443" s="4">
        <f>IFERROR(Table1[[#This Row],[Total Sales]]/Table1[[#This Row],[Units Sold]],4)</f>
        <v>23</v>
      </c>
      <c r="R9443" s="4">
        <f>IFERROR(Table1[[#This Row],[Operating Profit]]/Table1[[#This Row],[Units Sold]],0)</f>
        <v>7.36</v>
      </c>
      <c r="S9443" s="4">
        <f>IFERROR((Table1[[#This Row],[Total Sales]]-Table1[[#This Row],[Operating Profit]])/Table1[[#This Row],[Units Sold]],0)</f>
        <v>15.639999999999999</v>
      </c>
      <c r="T9443" s="4" t="str">
        <f>IF(Table1[[#This Row],[Profit per unit]]&gt;$V$8,"Premium","Mass")</f>
        <v>Mass</v>
      </c>
      <c r="U9443" s="4"/>
    </row>
    <row r="9444" spans="2:21" ht="14.25" customHeight="1" x14ac:dyDescent="0.3">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c r="O9444" s="4" t="str">
        <f>TEXT(Table1[[#This Row],[Invoice Date]],"mmm")</f>
        <v>Mar</v>
      </c>
      <c r="P9444" s="4">
        <f>YEAR(Table1[[#This Row],[Invoice Date]])</f>
        <v>2021</v>
      </c>
      <c r="Q9444" s="4">
        <f>IFERROR(Table1[[#This Row],[Total Sales]]/Table1[[#This Row],[Units Sold]],4)</f>
        <v>25</v>
      </c>
      <c r="R9444" s="4">
        <f>IFERROR(Table1[[#This Row],[Operating Profit]]/Table1[[#This Row],[Units Sold]],0)</f>
        <v>7.0000000000000009</v>
      </c>
      <c r="S9444" s="4">
        <f>IFERROR((Table1[[#This Row],[Total Sales]]-Table1[[#This Row],[Operating Profit]])/Table1[[#This Row],[Units Sold]],0)</f>
        <v>18</v>
      </c>
      <c r="T9444" s="4" t="str">
        <f>IF(Table1[[#This Row],[Profit per unit]]&gt;$V$8,"Premium","Mass")</f>
        <v>Mass</v>
      </c>
      <c r="U9444" s="4"/>
    </row>
    <row r="9445" spans="2:21" ht="14.25" customHeight="1" x14ac:dyDescent="0.3">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c r="O9445" s="4" t="str">
        <f>TEXT(Table1[[#This Row],[Invoice Date]],"mmm")</f>
        <v>Mar</v>
      </c>
      <c r="P9445" s="4">
        <f>YEAR(Table1[[#This Row],[Invoice Date]])</f>
        <v>2021</v>
      </c>
      <c r="Q9445" s="4">
        <f>IFERROR(Table1[[#This Row],[Total Sales]]/Table1[[#This Row],[Units Sold]],4)</f>
        <v>36</v>
      </c>
      <c r="R9445" s="4">
        <f>IFERROR(Table1[[#This Row],[Operating Profit]]/Table1[[#This Row],[Units Sold]],0)</f>
        <v>10.8</v>
      </c>
      <c r="S9445" s="4">
        <f>IFERROR((Table1[[#This Row],[Total Sales]]-Table1[[#This Row],[Operating Profit]])/Table1[[#This Row],[Units Sold]],0)</f>
        <v>25.200000000000003</v>
      </c>
      <c r="T9445" s="4" t="str">
        <f>IF(Table1[[#This Row],[Profit per unit]]&gt;$V$8,"Premium","Mass")</f>
        <v>Mass</v>
      </c>
      <c r="U9445" s="4"/>
    </row>
    <row r="9446" spans="2:21" ht="14.25" customHeight="1" x14ac:dyDescent="0.3">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c r="O9446" s="4" t="str">
        <f>TEXT(Table1[[#This Row],[Invoice Date]],"mmm")</f>
        <v>Mar</v>
      </c>
      <c r="P9446" s="4">
        <f>YEAR(Table1[[#This Row],[Invoice Date]])</f>
        <v>2021</v>
      </c>
      <c r="Q9446" s="4">
        <f>IFERROR(Table1[[#This Row],[Total Sales]]/Table1[[#This Row],[Units Sold]],4)</f>
        <v>31</v>
      </c>
      <c r="R9446" s="4">
        <f>IFERROR(Table1[[#This Row],[Operating Profit]]/Table1[[#This Row],[Units Sold]],0)</f>
        <v>11.47</v>
      </c>
      <c r="S9446" s="4">
        <f>IFERROR((Table1[[#This Row],[Total Sales]]-Table1[[#This Row],[Operating Profit]])/Table1[[#This Row],[Units Sold]],0)</f>
        <v>19.53</v>
      </c>
      <c r="T9446" s="4" t="str">
        <f>IF(Table1[[#This Row],[Profit per unit]]&gt;$V$8,"Premium","Mass")</f>
        <v>Mass</v>
      </c>
      <c r="U9446" s="4"/>
    </row>
    <row r="9447" spans="2:21" ht="14.25" customHeight="1" x14ac:dyDescent="0.3">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c r="O9447" s="4" t="str">
        <f>TEXT(Table1[[#This Row],[Invoice Date]],"mmm")</f>
        <v>Apr</v>
      </c>
      <c r="P9447" s="4">
        <f>YEAR(Table1[[#This Row],[Invoice Date]])</f>
        <v>2021</v>
      </c>
      <c r="Q9447" s="4">
        <f>IFERROR(Table1[[#This Row],[Total Sales]]/Table1[[#This Row],[Units Sold]],4)</f>
        <v>28</v>
      </c>
      <c r="R9447" s="4">
        <f>IFERROR(Table1[[#This Row],[Operating Profit]]/Table1[[#This Row],[Units Sold]],0)</f>
        <v>9.2399999999999984</v>
      </c>
      <c r="S9447" s="4">
        <f>IFERROR((Table1[[#This Row],[Total Sales]]-Table1[[#This Row],[Operating Profit]])/Table1[[#This Row],[Units Sold]],0)</f>
        <v>18.760000000000002</v>
      </c>
      <c r="T9447" s="4" t="str">
        <f>IF(Table1[[#This Row],[Profit per unit]]&gt;$V$8,"Premium","Mass")</f>
        <v>Mass</v>
      </c>
      <c r="U9447" s="4"/>
    </row>
    <row r="9448" spans="2:21" ht="14.25" customHeight="1" x14ac:dyDescent="0.3">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c r="O9448" s="4" t="str">
        <f>TEXT(Table1[[#This Row],[Invoice Date]],"mmm")</f>
        <v>Apr</v>
      </c>
      <c r="P9448" s="4">
        <f>YEAR(Table1[[#This Row],[Invoice Date]])</f>
        <v>2021</v>
      </c>
      <c r="Q9448" s="4">
        <f>IFERROR(Table1[[#This Row],[Total Sales]]/Table1[[#This Row],[Units Sold]],4)</f>
        <v>28</v>
      </c>
      <c r="R9448" s="4">
        <f>IFERROR(Table1[[#This Row],[Operating Profit]]/Table1[[#This Row],[Units Sold]],0)</f>
        <v>10.079999999999998</v>
      </c>
      <c r="S9448" s="4">
        <f>IFERROR((Table1[[#This Row],[Total Sales]]-Table1[[#This Row],[Operating Profit]])/Table1[[#This Row],[Units Sold]],0)</f>
        <v>17.920000000000002</v>
      </c>
      <c r="T9448" s="4" t="str">
        <f>IF(Table1[[#This Row],[Profit per unit]]&gt;$V$8,"Premium","Mass")</f>
        <v>Mass</v>
      </c>
      <c r="U9448" s="4"/>
    </row>
    <row r="9449" spans="2:21" ht="14.25" customHeight="1" x14ac:dyDescent="0.3">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c r="O9449" s="4" t="str">
        <f>TEXT(Table1[[#This Row],[Invoice Date]],"mmm")</f>
        <v>Apr</v>
      </c>
      <c r="P9449" s="4">
        <f>YEAR(Table1[[#This Row],[Invoice Date]])</f>
        <v>2021</v>
      </c>
      <c r="Q9449" s="4">
        <f>IFERROR(Table1[[#This Row],[Total Sales]]/Table1[[#This Row],[Units Sold]],4)</f>
        <v>22</v>
      </c>
      <c r="R9449" s="4">
        <f>IFERROR(Table1[[#This Row],[Operating Profit]]/Table1[[#This Row],[Units Sold]],0)</f>
        <v>6.82</v>
      </c>
      <c r="S9449" s="4">
        <f>IFERROR((Table1[[#This Row],[Total Sales]]-Table1[[#This Row],[Operating Profit]])/Table1[[#This Row],[Units Sold]],0)</f>
        <v>15.180000000000001</v>
      </c>
      <c r="T9449" s="4" t="str">
        <f>IF(Table1[[#This Row],[Profit per unit]]&gt;$V$8,"Premium","Mass")</f>
        <v>Mass</v>
      </c>
      <c r="U9449" s="4"/>
    </row>
    <row r="9450" spans="2:21" ht="14.25" customHeight="1" x14ac:dyDescent="0.3">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c r="O9450" s="4" t="str">
        <f>TEXT(Table1[[#This Row],[Invoice Date]],"mmm")</f>
        <v>Apr</v>
      </c>
      <c r="P9450" s="4">
        <f>YEAR(Table1[[#This Row],[Invoice Date]])</f>
        <v>2021</v>
      </c>
      <c r="Q9450" s="4">
        <f>IFERROR(Table1[[#This Row],[Total Sales]]/Table1[[#This Row],[Units Sold]],4)</f>
        <v>23</v>
      </c>
      <c r="R9450" s="4">
        <f>IFERROR(Table1[[#This Row],[Operating Profit]]/Table1[[#This Row],[Units Sold]],0)</f>
        <v>6.44</v>
      </c>
      <c r="S9450" s="4">
        <f>IFERROR((Table1[[#This Row],[Total Sales]]-Table1[[#This Row],[Operating Profit]])/Table1[[#This Row],[Units Sold]],0)</f>
        <v>16.559999999999999</v>
      </c>
      <c r="T9450" s="4" t="str">
        <f>IF(Table1[[#This Row],[Profit per unit]]&gt;$V$8,"Premium","Mass")</f>
        <v>Mass</v>
      </c>
      <c r="U9450" s="4"/>
    </row>
    <row r="9451" spans="2:21" ht="14.25" customHeight="1" x14ac:dyDescent="0.3">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c r="O9451" s="4" t="str">
        <f>TEXT(Table1[[#This Row],[Invoice Date]],"mmm")</f>
        <v>Apr</v>
      </c>
      <c r="P9451" s="4">
        <f>YEAR(Table1[[#This Row],[Invoice Date]])</f>
        <v>2021</v>
      </c>
      <c r="Q9451" s="4">
        <f>IFERROR(Table1[[#This Row],[Total Sales]]/Table1[[#This Row],[Units Sold]],4)</f>
        <v>33</v>
      </c>
      <c r="R9451" s="4">
        <f>IFERROR(Table1[[#This Row],[Operating Profit]]/Table1[[#This Row],[Units Sold]],0)</f>
        <v>8.91</v>
      </c>
      <c r="S9451" s="4">
        <f>IFERROR((Table1[[#This Row],[Total Sales]]-Table1[[#This Row],[Operating Profit]])/Table1[[#This Row],[Units Sold]],0)</f>
        <v>24.09</v>
      </c>
      <c r="T9451" s="4" t="str">
        <f>IF(Table1[[#This Row],[Profit per unit]]&gt;$V$8,"Premium","Mass")</f>
        <v>Mass</v>
      </c>
      <c r="U9451" s="4"/>
    </row>
    <row r="9452" spans="2:21" ht="14.25" customHeight="1" x14ac:dyDescent="0.3">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c r="O9452" s="4" t="str">
        <f>TEXT(Table1[[#This Row],[Invoice Date]],"mmm")</f>
        <v>Apr</v>
      </c>
      <c r="P9452" s="4">
        <f>YEAR(Table1[[#This Row],[Invoice Date]])</f>
        <v>2021</v>
      </c>
      <c r="Q9452" s="4">
        <f>IFERROR(Table1[[#This Row],[Total Sales]]/Table1[[#This Row],[Units Sold]],4)</f>
        <v>30</v>
      </c>
      <c r="R9452" s="4">
        <f>IFERROR(Table1[[#This Row],[Operating Profit]]/Table1[[#This Row],[Units Sold]],0)</f>
        <v>10.799999999999999</v>
      </c>
      <c r="S9452" s="4">
        <f>IFERROR((Table1[[#This Row],[Total Sales]]-Table1[[#This Row],[Operating Profit]])/Table1[[#This Row],[Units Sold]],0)</f>
        <v>19.200000000000003</v>
      </c>
      <c r="T9452" s="4" t="str">
        <f>IF(Table1[[#This Row],[Profit per unit]]&gt;$V$8,"Premium","Mass")</f>
        <v>Mass</v>
      </c>
      <c r="U9452" s="4"/>
    </row>
    <row r="9453" spans="2:21" ht="14.25" customHeight="1" x14ac:dyDescent="0.3">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c r="O9453" s="4" t="str">
        <f>TEXT(Table1[[#This Row],[Invoice Date]],"mmm")</f>
        <v>May</v>
      </c>
      <c r="P9453" s="4">
        <f>YEAR(Table1[[#This Row],[Invoice Date]])</f>
        <v>2021</v>
      </c>
      <c r="Q9453" s="4">
        <f>IFERROR(Table1[[#This Row],[Total Sales]]/Table1[[#This Row],[Units Sold]],4)</f>
        <v>41</v>
      </c>
      <c r="R9453" s="4">
        <f>IFERROR(Table1[[#This Row],[Operating Profit]]/Table1[[#This Row],[Units Sold]],0)</f>
        <v>14.76</v>
      </c>
      <c r="S9453" s="4">
        <f>IFERROR((Table1[[#This Row],[Total Sales]]-Table1[[#This Row],[Operating Profit]])/Table1[[#This Row],[Units Sold]],0)</f>
        <v>26.240000000000002</v>
      </c>
      <c r="T9453" s="4" t="str">
        <f>IF(Table1[[#This Row],[Profit per unit]]&gt;$V$8,"Premium","Mass")</f>
        <v>Mass</v>
      </c>
      <c r="U9453" s="4"/>
    </row>
    <row r="9454" spans="2:21" ht="14.25" customHeight="1" x14ac:dyDescent="0.3">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c r="O9454" s="4" t="str">
        <f>TEXT(Table1[[#This Row],[Invoice Date]],"mmm")</f>
        <v>May</v>
      </c>
      <c r="P9454" s="4">
        <f>YEAR(Table1[[#This Row],[Invoice Date]])</f>
        <v>2021</v>
      </c>
      <c r="Q9454" s="4">
        <f>IFERROR(Table1[[#This Row],[Total Sales]]/Table1[[#This Row],[Units Sold]],4)</f>
        <v>34</v>
      </c>
      <c r="R9454" s="4">
        <f>IFERROR(Table1[[#This Row],[Operating Profit]]/Table1[[#This Row],[Units Sold]],0)</f>
        <v>12.239999999999998</v>
      </c>
      <c r="S9454" s="4">
        <f>IFERROR((Table1[[#This Row],[Total Sales]]-Table1[[#This Row],[Operating Profit]])/Table1[[#This Row],[Units Sold]],0)</f>
        <v>21.76</v>
      </c>
      <c r="T9454" s="4" t="str">
        <f>IF(Table1[[#This Row],[Profit per unit]]&gt;$V$8,"Premium","Mass")</f>
        <v>Mass</v>
      </c>
      <c r="U9454" s="4"/>
    </row>
    <row r="9455" spans="2:21" ht="14.25" customHeight="1" x14ac:dyDescent="0.3">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c r="O9455" s="4" t="str">
        <f>TEXT(Table1[[#This Row],[Invoice Date]],"mmm")</f>
        <v>May</v>
      </c>
      <c r="P9455" s="4">
        <f>YEAR(Table1[[#This Row],[Invoice Date]])</f>
        <v>2021</v>
      </c>
      <c r="Q9455" s="4">
        <f>IFERROR(Table1[[#This Row],[Total Sales]]/Table1[[#This Row],[Units Sold]],4)</f>
        <v>30</v>
      </c>
      <c r="R9455" s="4">
        <f>IFERROR(Table1[[#This Row],[Operating Profit]]/Table1[[#This Row],[Units Sold]],0)</f>
        <v>9.2999999999999989</v>
      </c>
      <c r="S9455" s="4">
        <f>IFERROR((Table1[[#This Row],[Total Sales]]-Table1[[#This Row],[Operating Profit]])/Table1[[#This Row],[Units Sold]],0)</f>
        <v>20.7</v>
      </c>
      <c r="T9455" s="4" t="str">
        <f>IF(Table1[[#This Row],[Profit per unit]]&gt;$V$8,"Premium","Mass")</f>
        <v>Mass</v>
      </c>
      <c r="U9455" s="4"/>
    </row>
    <row r="9456" spans="2:21" ht="14.25" customHeight="1" x14ac:dyDescent="0.3">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c r="O9456" s="4" t="str">
        <f>TEXT(Table1[[#This Row],[Invoice Date]],"mmm")</f>
        <v>May</v>
      </c>
      <c r="P9456" s="4">
        <f>YEAR(Table1[[#This Row],[Invoice Date]])</f>
        <v>2021</v>
      </c>
      <c r="Q9456" s="4">
        <f>IFERROR(Table1[[#This Row],[Total Sales]]/Table1[[#This Row],[Units Sold]],4)</f>
        <v>32</v>
      </c>
      <c r="R9456" s="4">
        <f>IFERROR(Table1[[#This Row],[Operating Profit]]/Table1[[#This Row],[Units Sold]],0)</f>
        <v>9.6</v>
      </c>
      <c r="S9456" s="4">
        <f>IFERROR((Table1[[#This Row],[Total Sales]]-Table1[[#This Row],[Operating Profit]])/Table1[[#This Row],[Units Sold]],0)</f>
        <v>22.4</v>
      </c>
      <c r="T9456" s="4" t="str">
        <f>IF(Table1[[#This Row],[Profit per unit]]&gt;$V$8,"Premium","Mass")</f>
        <v>Mass</v>
      </c>
      <c r="U9456" s="4"/>
    </row>
    <row r="9457" spans="2:21" ht="14.25" customHeight="1" x14ac:dyDescent="0.3">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c r="O9457" s="4" t="str">
        <f>TEXT(Table1[[#This Row],[Invoice Date]],"mmm")</f>
        <v>May</v>
      </c>
      <c r="P9457" s="4">
        <f>YEAR(Table1[[#This Row],[Invoice Date]])</f>
        <v>2021</v>
      </c>
      <c r="Q9457" s="4">
        <f>IFERROR(Table1[[#This Row],[Total Sales]]/Table1[[#This Row],[Units Sold]],4)</f>
        <v>39</v>
      </c>
      <c r="R9457" s="4">
        <f>IFERROR(Table1[[#This Row],[Operating Profit]]/Table1[[#This Row],[Units Sold]],0)</f>
        <v>10.92</v>
      </c>
      <c r="S9457" s="4">
        <f>IFERROR((Table1[[#This Row],[Total Sales]]-Table1[[#This Row],[Operating Profit]])/Table1[[#This Row],[Units Sold]],0)</f>
        <v>28.08</v>
      </c>
      <c r="T9457" s="4" t="str">
        <f>IF(Table1[[#This Row],[Profit per unit]]&gt;$V$8,"Premium","Mass")</f>
        <v>Mass</v>
      </c>
      <c r="U9457" s="4"/>
    </row>
    <row r="9458" spans="2:21" ht="14.25" customHeight="1" x14ac:dyDescent="0.3">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c r="O9458" s="4" t="str">
        <f>TEXT(Table1[[#This Row],[Invoice Date]],"mmm")</f>
        <v>May</v>
      </c>
      <c r="P9458" s="4">
        <f>YEAR(Table1[[#This Row],[Invoice Date]])</f>
        <v>2021</v>
      </c>
      <c r="Q9458" s="4">
        <f>IFERROR(Table1[[#This Row],[Total Sales]]/Table1[[#This Row],[Units Sold]],4)</f>
        <v>43</v>
      </c>
      <c r="R9458" s="4">
        <f>IFERROR(Table1[[#This Row],[Operating Profit]]/Table1[[#This Row],[Units Sold]],0)</f>
        <v>14.619999999999997</v>
      </c>
      <c r="S9458" s="4">
        <f>IFERROR((Table1[[#This Row],[Total Sales]]-Table1[[#This Row],[Operating Profit]])/Table1[[#This Row],[Units Sold]],0)</f>
        <v>28.380000000000003</v>
      </c>
      <c r="T9458" s="4" t="str">
        <f>IF(Table1[[#This Row],[Profit per unit]]&gt;$V$8,"Premium","Mass")</f>
        <v>Mass</v>
      </c>
      <c r="U9458" s="4"/>
    </row>
    <row r="9459" spans="2:21" ht="14.25" customHeight="1" x14ac:dyDescent="0.3">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c r="O9459" s="4" t="str">
        <f>TEXT(Table1[[#This Row],[Invoice Date]],"mmm")</f>
        <v>Jun</v>
      </c>
      <c r="P9459" s="4">
        <f>YEAR(Table1[[#This Row],[Invoice Date]])</f>
        <v>2021</v>
      </c>
      <c r="Q9459" s="4">
        <f>IFERROR(Table1[[#This Row],[Total Sales]]/Table1[[#This Row],[Units Sold]],4)</f>
        <v>39</v>
      </c>
      <c r="R9459" s="4">
        <f>IFERROR(Table1[[#This Row],[Operating Profit]]/Table1[[#This Row],[Units Sold]],0)</f>
        <v>13.649999999999999</v>
      </c>
      <c r="S9459" s="4">
        <f>IFERROR((Table1[[#This Row],[Total Sales]]-Table1[[#This Row],[Operating Profit]])/Table1[[#This Row],[Units Sold]],0)</f>
        <v>25.35</v>
      </c>
      <c r="T9459" s="4" t="str">
        <f>IF(Table1[[#This Row],[Profit per unit]]&gt;$V$8,"Premium","Mass")</f>
        <v>Mass</v>
      </c>
      <c r="U9459" s="4"/>
    </row>
    <row r="9460" spans="2:21" ht="14.25" customHeight="1" x14ac:dyDescent="0.3">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c r="O9460" s="4" t="str">
        <f>TEXT(Table1[[#This Row],[Invoice Date]],"mmm")</f>
        <v>Jun</v>
      </c>
      <c r="P9460" s="4">
        <f>YEAR(Table1[[#This Row],[Invoice Date]])</f>
        <v>2021</v>
      </c>
      <c r="Q9460" s="4">
        <f>IFERROR(Table1[[#This Row],[Total Sales]]/Table1[[#This Row],[Units Sold]],4)</f>
        <v>36</v>
      </c>
      <c r="R9460" s="4">
        <f>IFERROR(Table1[[#This Row],[Operating Profit]]/Table1[[#This Row],[Units Sold]],0)</f>
        <v>11.52</v>
      </c>
      <c r="S9460" s="4">
        <f>IFERROR((Table1[[#This Row],[Total Sales]]-Table1[[#This Row],[Operating Profit]])/Table1[[#This Row],[Units Sold]],0)</f>
        <v>24.480000000000004</v>
      </c>
      <c r="T9460" s="4" t="str">
        <f>IF(Table1[[#This Row],[Profit per unit]]&gt;$V$8,"Premium","Mass")</f>
        <v>Mass</v>
      </c>
      <c r="U9460" s="4"/>
    </row>
    <row r="9461" spans="2:21" ht="14.25" customHeight="1" x14ac:dyDescent="0.3">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c r="O9461" s="4" t="str">
        <f>TEXT(Table1[[#This Row],[Invoice Date]],"mmm")</f>
        <v>Jun</v>
      </c>
      <c r="P9461" s="4">
        <f>YEAR(Table1[[#This Row],[Invoice Date]])</f>
        <v>2021</v>
      </c>
      <c r="Q9461" s="4">
        <f>IFERROR(Table1[[#This Row],[Total Sales]]/Table1[[#This Row],[Units Sold]],4)</f>
        <v>36</v>
      </c>
      <c r="R9461" s="4">
        <f>IFERROR(Table1[[#This Row],[Operating Profit]]/Table1[[#This Row],[Units Sold]],0)</f>
        <v>11.16</v>
      </c>
      <c r="S9461" s="4">
        <f>IFERROR((Table1[[#This Row],[Total Sales]]-Table1[[#This Row],[Operating Profit]])/Table1[[#This Row],[Units Sold]],0)</f>
        <v>24.84</v>
      </c>
      <c r="T9461" s="4" t="str">
        <f>IF(Table1[[#This Row],[Profit per unit]]&gt;$V$8,"Premium","Mass")</f>
        <v>Mass</v>
      </c>
      <c r="U9461" s="4"/>
    </row>
    <row r="9462" spans="2:21" ht="14.25" customHeight="1" x14ac:dyDescent="0.3">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c r="O9462" s="4" t="str">
        <f>TEXT(Table1[[#This Row],[Invoice Date]],"mmm")</f>
        <v>Jun</v>
      </c>
      <c r="P9462" s="4">
        <f>YEAR(Table1[[#This Row],[Invoice Date]])</f>
        <v>2021</v>
      </c>
      <c r="Q9462" s="4">
        <f>IFERROR(Table1[[#This Row],[Total Sales]]/Table1[[#This Row],[Units Sold]],4)</f>
        <v>34</v>
      </c>
      <c r="R9462" s="4">
        <f>IFERROR(Table1[[#This Row],[Operating Profit]]/Table1[[#This Row],[Units Sold]],0)</f>
        <v>9.5200000000000014</v>
      </c>
      <c r="S9462" s="4">
        <f>IFERROR((Table1[[#This Row],[Total Sales]]-Table1[[#This Row],[Operating Profit]])/Table1[[#This Row],[Units Sold]],0)</f>
        <v>24.48</v>
      </c>
      <c r="T9462" s="4" t="str">
        <f>IF(Table1[[#This Row],[Profit per unit]]&gt;$V$8,"Premium","Mass")</f>
        <v>Mass</v>
      </c>
      <c r="U9462" s="4"/>
    </row>
    <row r="9463" spans="2:21" ht="14.25" customHeight="1" x14ac:dyDescent="0.3">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c r="O9463" s="4" t="str">
        <f>TEXT(Table1[[#This Row],[Invoice Date]],"mmm")</f>
        <v>Jun</v>
      </c>
      <c r="P9463" s="4">
        <f>YEAR(Table1[[#This Row],[Invoice Date]])</f>
        <v>2021</v>
      </c>
      <c r="Q9463" s="4">
        <f>IFERROR(Table1[[#This Row],[Total Sales]]/Table1[[#This Row],[Units Sold]],4)</f>
        <v>39</v>
      </c>
      <c r="R9463" s="4">
        <f>IFERROR(Table1[[#This Row],[Operating Profit]]/Table1[[#This Row],[Units Sold]],0)</f>
        <v>12.48</v>
      </c>
      <c r="S9463" s="4">
        <f>IFERROR((Table1[[#This Row],[Total Sales]]-Table1[[#This Row],[Operating Profit]])/Table1[[#This Row],[Units Sold]],0)</f>
        <v>26.52</v>
      </c>
      <c r="T9463" s="4" t="str">
        <f>IF(Table1[[#This Row],[Profit per unit]]&gt;$V$8,"Premium","Mass")</f>
        <v>Mass</v>
      </c>
      <c r="U9463" s="4"/>
    </row>
    <row r="9464" spans="2:21" ht="14.25" customHeight="1" x14ac:dyDescent="0.3">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c r="O9464" s="4" t="str">
        <f>TEXT(Table1[[#This Row],[Invoice Date]],"mmm")</f>
        <v>Jun</v>
      </c>
      <c r="P9464" s="4">
        <f>YEAR(Table1[[#This Row],[Invoice Date]])</f>
        <v>2021</v>
      </c>
      <c r="Q9464" s="4">
        <f>IFERROR(Table1[[#This Row],[Total Sales]]/Table1[[#This Row],[Units Sold]],4)</f>
        <v>47</v>
      </c>
      <c r="R9464" s="4">
        <f>IFERROR(Table1[[#This Row],[Operating Profit]]/Table1[[#This Row],[Units Sold]],0)</f>
        <v>16.45</v>
      </c>
      <c r="S9464" s="4">
        <f>IFERROR((Table1[[#This Row],[Total Sales]]-Table1[[#This Row],[Operating Profit]])/Table1[[#This Row],[Units Sold]],0)</f>
        <v>30.55</v>
      </c>
      <c r="T9464" s="4" t="str">
        <f>IF(Table1[[#This Row],[Profit per unit]]&gt;$V$8,"Premium","Mass")</f>
        <v>Mass</v>
      </c>
      <c r="U9464" s="4"/>
    </row>
    <row r="9465" spans="2:21" ht="14.25" customHeight="1" x14ac:dyDescent="0.3">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c r="O9465" s="4" t="str">
        <f>TEXT(Table1[[#This Row],[Invoice Date]],"mmm")</f>
        <v>Jul</v>
      </c>
      <c r="P9465" s="4">
        <f>YEAR(Table1[[#This Row],[Invoice Date]])</f>
        <v>2021</v>
      </c>
      <c r="Q9465" s="4">
        <f>IFERROR(Table1[[#This Row],[Total Sales]]/Table1[[#This Row],[Units Sold]],4)</f>
        <v>37</v>
      </c>
      <c r="R9465" s="4">
        <f>IFERROR(Table1[[#This Row],[Operating Profit]]/Table1[[#This Row],[Units Sold]],0)</f>
        <v>12.209999999999999</v>
      </c>
      <c r="S9465" s="4">
        <f>IFERROR((Table1[[#This Row],[Total Sales]]-Table1[[#This Row],[Operating Profit]])/Table1[[#This Row],[Units Sold]],0)</f>
        <v>24.790000000000003</v>
      </c>
      <c r="T9465" s="4" t="str">
        <f>IF(Table1[[#This Row],[Profit per unit]]&gt;$V$8,"Premium","Mass")</f>
        <v>Mass</v>
      </c>
      <c r="U9465" s="4"/>
    </row>
    <row r="9466" spans="2:21" ht="14.25" customHeight="1" x14ac:dyDescent="0.3">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c r="O9466" s="4" t="str">
        <f>TEXT(Table1[[#This Row],[Invoice Date]],"mmm")</f>
        <v>Jul</v>
      </c>
      <c r="P9466" s="4">
        <f>YEAR(Table1[[#This Row],[Invoice Date]])</f>
        <v>2021</v>
      </c>
      <c r="Q9466" s="4">
        <f>IFERROR(Table1[[#This Row],[Total Sales]]/Table1[[#This Row],[Units Sold]],4)</f>
        <v>36</v>
      </c>
      <c r="R9466" s="4">
        <f>IFERROR(Table1[[#This Row],[Operating Profit]]/Table1[[#This Row],[Units Sold]],0)</f>
        <v>13.319999999999999</v>
      </c>
      <c r="S9466" s="4">
        <f>IFERROR((Table1[[#This Row],[Total Sales]]-Table1[[#This Row],[Operating Profit]])/Table1[[#This Row],[Units Sold]],0)</f>
        <v>22.68</v>
      </c>
      <c r="T9466" s="4" t="str">
        <f>IF(Table1[[#This Row],[Profit per unit]]&gt;$V$8,"Premium","Mass")</f>
        <v>Mass</v>
      </c>
      <c r="U9466" s="4"/>
    </row>
    <row r="9467" spans="2:21" ht="14.25" customHeight="1" x14ac:dyDescent="0.3">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c r="O9467" s="4" t="str">
        <f>TEXT(Table1[[#This Row],[Invoice Date]],"mmm")</f>
        <v>Jul</v>
      </c>
      <c r="P9467" s="4">
        <f>YEAR(Table1[[#This Row],[Invoice Date]])</f>
        <v>2021</v>
      </c>
      <c r="Q9467" s="4">
        <f>IFERROR(Table1[[#This Row],[Total Sales]]/Table1[[#This Row],[Units Sold]],4)</f>
        <v>32</v>
      </c>
      <c r="R9467" s="4">
        <f>IFERROR(Table1[[#This Row],[Operating Profit]]/Table1[[#This Row],[Units Sold]],0)</f>
        <v>9.6</v>
      </c>
      <c r="S9467" s="4">
        <f>IFERROR((Table1[[#This Row],[Total Sales]]-Table1[[#This Row],[Operating Profit]])/Table1[[#This Row],[Units Sold]],0)</f>
        <v>22.400000000000002</v>
      </c>
      <c r="T9467" s="4" t="str">
        <f>IF(Table1[[#This Row],[Profit per unit]]&gt;$V$8,"Premium","Mass")</f>
        <v>Mass</v>
      </c>
      <c r="U9467" s="4"/>
    </row>
    <row r="9468" spans="2:21" ht="14.25" customHeight="1" x14ac:dyDescent="0.3">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c r="O9468" s="4" t="str">
        <f>TEXT(Table1[[#This Row],[Invoice Date]],"mmm")</f>
        <v>Jul</v>
      </c>
      <c r="P9468" s="4">
        <f>YEAR(Table1[[#This Row],[Invoice Date]])</f>
        <v>2021</v>
      </c>
      <c r="Q9468" s="4">
        <f>IFERROR(Table1[[#This Row],[Total Sales]]/Table1[[#This Row],[Units Sold]],4)</f>
        <v>34</v>
      </c>
      <c r="R9468" s="4">
        <f>IFERROR(Table1[[#This Row],[Operating Profit]]/Table1[[#This Row],[Units Sold]],0)</f>
        <v>10.879999999999999</v>
      </c>
      <c r="S9468" s="4">
        <f>IFERROR((Table1[[#This Row],[Total Sales]]-Table1[[#This Row],[Operating Profit]])/Table1[[#This Row],[Units Sold]],0)</f>
        <v>23.12</v>
      </c>
      <c r="T9468" s="4" t="str">
        <f>IF(Table1[[#This Row],[Profit per unit]]&gt;$V$8,"Premium","Mass")</f>
        <v>Mass</v>
      </c>
      <c r="U9468" s="4"/>
    </row>
    <row r="9469" spans="2:21" ht="14.25" customHeight="1" x14ac:dyDescent="0.3">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c r="O9469" s="4" t="str">
        <f>TEXT(Table1[[#This Row],[Invoice Date]],"mmm")</f>
        <v>Jul</v>
      </c>
      <c r="P9469" s="4">
        <f>YEAR(Table1[[#This Row],[Invoice Date]])</f>
        <v>2021</v>
      </c>
      <c r="Q9469" s="4">
        <f>IFERROR(Table1[[#This Row],[Total Sales]]/Table1[[#This Row],[Units Sold]],4)</f>
        <v>41</v>
      </c>
      <c r="R9469" s="4">
        <f>IFERROR(Table1[[#This Row],[Operating Profit]]/Table1[[#This Row],[Units Sold]],0)</f>
        <v>12.709999999999999</v>
      </c>
      <c r="S9469" s="4">
        <f>IFERROR((Table1[[#This Row],[Total Sales]]-Table1[[#This Row],[Operating Profit]])/Table1[[#This Row],[Units Sold]],0)</f>
        <v>28.29</v>
      </c>
      <c r="T9469" s="4" t="str">
        <f>IF(Table1[[#This Row],[Profit per unit]]&gt;$V$8,"Premium","Mass")</f>
        <v>Mass</v>
      </c>
      <c r="U9469" s="4"/>
    </row>
    <row r="9470" spans="2:21" ht="14.25" customHeight="1" x14ac:dyDescent="0.3">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c r="O9470" s="4" t="str">
        <f>TEXT(Table1[[#This Row],[Invoice Date]],"mmm")</f>
        <v>Jul</v>
      </c>
      <c r="P9470" s="4">
        <f>YEAR(Table1[[#This Row],[Invoice Date]])</f>
        <v>2021</v>
      </c>
      <c r="Q9470" s="4">
        <f>IFERROR(Table1[[#This Row],[Total Sales]]/Table1[[#This Row],[Units Sold]],4)</f>
        <v>41</v>
      </c>
      <c r="R9470" s="4">
        <f>IFERROR(Table1[[#This Row],[Operating Profit]]/Table1[[#This Row],[Units Sold]],0)</f>
        <v>13.120000000000001</v>
      </c>
      <c r="S9470" s="4">
        <f>IFERROR((Table1[[#This Row],[Total Sales]]-Table1[[#This Row],[Operating Profit]])/Table1[[#This Row],[Units Sold]],0)</f>
        <v>27.88</v>
      </c>
      <c r="T9470" s="4" t="str">
        <f>IF(Table1[[#This Row],[Profit per unit]]&gt;$V$8,"Premium","Mass")</f>
        <v>Mass</v>
      </c>
      <c r="U9470" s="4"/>
    </row>
    <row r="9471" spans="2:21" ht="14.25" customHeight="1" x14ac:dyDescent="0.3">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c r="O9471" s="4" t="str">
        <f>TEXT(Table1[[#This Row],[Invoice Date]],"mmm")</f>
        <v>Aug</v>
      </c>
      <c r="P9471" s="4">
        <f>YEAR(Table1[[#This Row],[Invoice Date]])</f>
        <v>2021</v>
      </c>
      <c r="Q9471" s="4">
        <f>IFERROR(Table1[[#This Row],[Total Sales]]/Table1[[#This Row],[Units Sold]],4)</f>
        <v>40</v>
      </c>
      <c r="R9471" s="4">
        <f>IFERROR(Table1[[#This Row],[Operating Profit]]/Table1[[#This Row],[Units Sold]],0)</f>
        <v>13.2</v>
      </c>
      <c r="S9471" s="4">
        <f>IFERROR((Table1[[#This Row],[Total Sales]]-Table1[[#This Row],[Operating Profit]])/Table1[[#This Row],[Units Sold]],0)</f>
        <v>26.8</v>
      </c>
      <c r="T9471" s="4" t="str">
        <f>IF(Table1[[#This Row],[Profit per unit]]&gt;$V$8,"Premium","Mass")</f>
        <v>Mass</v>
      </c>
      <c r="U9471" s="4"/>
    </row>
    <row r="9472" spans="2:21" ht="14.25" customHeight="1" x14ac:dyDescent="0.3">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c r="O9472" s="4" t="str">
        <f>TEXT(Table1[[#This Row],[Invoice Date]],"mmm")</f>
        <v>Aug</v>
      </c>
      <c r="P9472" s="4">
        <f>YEAR(Table1[[#This Row],[Invoice Date]])</f>
        <v>2021</v>
      </c>
      <c r="Q9472" s="4">
        <f>IFERROR(Table1[[#This Row],[Total Sales]]/Table1[[#This Row],[Units Sold]],4)</f>
        <v>33</v>
      </c>
      <c r="R9472" s="4">
        <f>IFERROR(Table1[[#This Row],[Operating Profit]]/Table1[[#This Row],[Units Sold]],0)</f>
        <v>10.56</v>
      </c>
      <c r="S9472" s="4">
        <f>IFERROR((Table1[[#This Row],[Total Sales]]-Table1[[#This Row],[Operating Profit]])/Table1[[#This Row],[Units Sold]],0)</f>
        <v>22.439999999999998</v>
      </c>
      <c r="T9472" s="4" t="str">
        <f>IF(Table1[[#This Row],[Profit per unit]]&gt;$V$8,"Premium","Mass")</f>
        <v>Mass</v>
      </c>
      <c r="U9472" s="4"/>
    </row>
    <row r="9473" spans="2:21" ht="14.25" customHeight="1" x14ac:dyDescent="0.3">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c r="O9473" s="4" t="str">
        <f>TEXT(Table1[[#This Row],[Invoice Date]],"mmm")</f>
        <v>Aug</v>
      </c>
      <c r="P9473" s="4">
        <f>YEAR(Table1[[#This Row],[Invoice Date]])</f>
        <v>2021</v>
      </c>
      <c r="Q9473" s="4">
        <f>IFERROR(Table1[[#This Row],[Total Sales]]/Table1[[#This Row],[Units Sold]],4)</f>
        <v>29</v>
      </c>
      <c r="R9473" s="4">
        <f>IFERROR(Table1[[#This Row],[Operating Profit]]/Table1[[#This Row],[Units Sold]],0)</f>
        <v>8.99</v>
      </c>
      <c r="S9473" s="4">
        <f>IFERROR((Table1[[#This Row],[Total Sales]]-Table1[[#This Row],[Operating Profit]])/Table1[[#This Row],[Units Sold]],0)</f>
        <v>20.009999999999998</v>
      </c>
      <c r="T9473" s="4" t="str">
        <f>IF(Table1[[#This Row],[Profit per unit]]&gt;$V$8,"Premium","Mass")</f>
        <v>Mass</v>
      </c>
      <c r="U9473" s="4"/>
    </row>
    <row r="9474" spans="2:21" ht="14.25" customHeight="1" x14ac:dyDescent="0.3">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c r="O9474" s="4" t="str">
        <f>TEXT(Table1[[#This Row],[Invoice Date]],"mmm")</f>
        <v>Aug</v>
      </c>
      <c r="P9474" s="4">
        <f>YEAR(Table1[[#This Row],[Invoice Date]])</f>
        <v>2021</v>
      </c>
      <c r="Q9474" s="4">
        <f>IFERROR(Table1[[#This Row],[Total Sales]]/Table1[[#This Row],[Units Sold]],4)</f>
        <v>31</v>
      </c>
      <c r="R9474" s="4">
        <f>IFERROR(Table1[[#This Row],[Operating Profit]]/Table1[[#This Row],[Units Sold]],0)</f>
        <v>8.6800000000000015</v>
      </c>
      <c r="S9474" s="4">
        <f>IFERROR((Table1[[#This Row],[Total Sales]]-Table1[[#This Row],[Operating Profit]])/Table1[[#This Row],[Units Sold]],0)</f>
        <v>22.32</v>
      </c>
      <c r="T9474" s="4" t="str">
        <f>IF(Table1[[#This Row],[Profit per unit]]&gt;$V$8,"Premium","Mass")</f>
        <v>Mass</v>
      </c>
      <c r="U9474" s="4"/>
    </row>
    <row r="9475" spans="2:21" ht="14.25" customHeight="1" x14ac:dyDescent="0.3">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c r="O9475" s="4" t="str">
        <f>TEXT(Table1[[#This Row],[Invoice Date]],"mmm")</f>
        <v>Aug</v>
      </c>
      <c r="P9475" s="4">
        <f>YEAR(Table1[[#This Row],[Invoice Date]])</f>
        <v>2021</v>
      </c>
      <c r="Q9475" s="4">
        <f>IFERROR(Table1[[#This Row],[Total Sales]]/Table1[[#This Row],[Units Sold]],4)</f>
        <v>40</v>
      </c>
      <c r="R9475" s="4">
        <f>IFERROR(Table1[[#This Row],[Operating Profit]]/Table1[[#This Row],[Units Sold]],0)</f>
        <v>10.8</v>
      </c>
      <c r="S9475" s="4">
        <f>IFERROR((Table1[[#This Row],[Total Sales]]-Table1[[#This Row],[Operating Profit]])/Table1[[#This Row],[Units Sold]],0)</f>
        <v>29.199999999999996</v>
      </c>
      <c r="T9475" s="4" t="str">
        <f>IF(Table1[[#This Row],[Profit per unit]]&gt;$V$8,"Premium","Mass")</f>
        <v>Mass</v>
      </c>
      <c r="U9475" s="4"/>
    </row>
    <row r="9476" spans="2:21" ht="14.25" customHeight="1" x14ac:dyDescent="0.3">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c r="O9476" s="4" t="str">
        <f>TEXT(Table1[[#This Row],[Invoice Date]],"mmm")</f>
        <v>Aug</v>
      </c>
      <c r="P9476" s="4">
        <f>YEAR(Table1[[#This Row],[Invoice Date]])</f>
        <v>2021</v>
      </c>
      <c r="Q9476" s="4">
        <f>IFERROR(Table1[[#This Row],[Total Sales]]/Table1[[#This Row],[Units Sold]],4)</f>
        <v>46</v>
      </c>
      <c r="R9476" s="4">
        <f>IFERROR(Table1[[#This Row],[Operating Profit]]/Table1[[#This Row],[Units Sold]],0)</f>
        <v>16.099999999999998</v>
      </c>
      <c r="S9476" s="4">
        <f>IFERROR((Table1[[#This Row],[Total Sales]]-Table1[[#This Row],[Operating Profit]])/Table1[[#This Row],[Units Sold]],0)</f>
        <v>29.9</v>
      </c>
      <c r="T9476" s="4" t="str">
        <f>IF(Table1[[#This Row],[Profit per unit]]&gt;$V$8,"Premium","Mass")</f>
        <v>Mass</v>
      </c>
      <c r="U9476" s="4"/>
    </row>
    <row r="9477" spans="2:21" ht="14.25" customHeight="1" x14ac:dyDescent="0.3">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c r="O9477" s="4" t="str">
        <f>TEXT(Table1[[#This Row],[Invoice Date]],"mmm")</f>
        <v>Sep</v>
      </c>
      <c r="P9477" s="4">
        <f>YEAR(Table1[[#This Row],[Invoice Date]])</f>
        <v>2021</v>
      </c>
      <c r="Q9477" s="4">
        <f>IFERROR(Table1[[#This Row],[Total Sales]]/Table1[[#This Row],[Units Sold]],4)</f>
        <v>36</v>
      </c>
      <c r="R9477" s="4">
        <f>IFERROR(Table1[[#This Row],[Operating Profit]]/Table1[[#This Row],[Units Sold]],0)</f>
        <v>12.239999999999998</v>
      </c>
      <c r="S9477" s="4">
        <f>IFERROR((Table1[[#This Row],[Total Sales]]-Table1[[#This Row],[Operating Profit]])/Table1[[#This Row],[Units Sold]],0)</f>
        <v>23.76</v>
      </c>
      <c r="T9477" s="4" t="str">
        <f>IF(Table1[[#This Row],[Profit per unit]]&gt;$V$8,"Premium","Mass")</f>
        <v>Mass</v>
      </c>
      <c r="U9477" s="4"/>
    </row>
    <row r="9478" spans="2:21" ht="14.25" customHeight="1" x14ac:dyDescent="0.3">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c r="O9478" s="4" t="str">
        <f>TEXT(Table1[[#This Row],[Invoice Date]],"mmm")</f>
        <v>Sep</v>
      </c>
      <c r="P9478" s="4">
        <f>YEAR(Table1[[#This Row],[Invoice Date]])</f>
        <v>2021</v>
      </c>
      <c r="Q9478" s="4">
        <f>IFERROR(Table1[[#This Row],[Total Sales]]/Table1[[#This Row],[Units Sold]],4)</f>
        <v>35</v>
      </c>
      <c r="R9478" s="4">
        <f>IFERROR(Table1[[#This Row],[Operating Profit]]/Table1[[#This Row],[Units Sold]],0)</f>
        <v>12.95</v>
      </c>
      <c r="S9478" s="4">
        <f>IFERROR((Table1[[#This Row],[Total Sales]]-Table1[[#This Row],[Operating Profit]])/Table1[[#This Row],[Units Sold]],0)</f>
        <v>22.05</v>
      </c>
      <c r="T9478" s="4" t="str">
        <f>IF(Table1[[#This Row],[Profit per unit]]&gt;$V$8,"Premium","Mass")</f>
        <v>Mass</v>
      </c>
      <c r="U9478" s="4"/>
    </row>
    <row r="9479" spans="2:21" ht="14.25" customHeight="1" x14ac:dyDescent="0.3">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c r="O9479" s="4" t="str">
        <f>TEXT(Table1[[#This Row],[Invoice Date]],"mmm")</f>
        <v>Sep</v>
      </c>
      <c r="P9479" s="4">
        <f>YEAR(Table1[[#This Row],[Invoice Date]])</f>
        <v>2021</v>
      </c>
      <c r="Q9479" s="4">
        <f>IFERROR(Table1[[#This Row],[Total Sales]]/Table1[[#This Row],[Units Sold]],4)</f>
        <v>30</v>
      </c>
      <c r="R9479" s="4">
        <f>IFERROR(Table1[[#This Row],[Operating Profit]]/Table1[[#This Row],[Units Sold]],0)</f>
        <v>9</v>
      </c>
      <c r="S9479" s="4">
        <f>IFERROR((Table1[[#This Row],[Total Sales]]-Table1[[#This Row],[Operating Profit]])/Table1[[#This Row],[Units Sold]],0)</f>
        <v>21</v>
      </c>
      <c r="T9479" s="4" t="str">
        <f>IF(Table1[[#This Row],[Profit per unit]]&gt;$V$8,"Premium","Mass")</f>
        <v>Mass</v>
      </c>
      <c r="U9479" s="4"/>
    </row>
    <row r="9480" spans="2:21" ht="14.25" customHeight="1" x14ac:dyDescent="0.3">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c r="O9480" s="4" t="str">
        <f>TEXT(Table1[[#This Row],[Invoice Date]],"mmm")</f>
        <v>Sep</v>
      </c>
      <c r="P9480" s="4">
        <f>YEAR(Table1[[#This Row],[Invoice Date]])</f>
        <v>2021</v>
      </c>
      <c r="Q9480" s="4">
        <f>IFERROR(Table1[[#This Row],[Total Sales]]/Table1[[#This Row],[Units Sold]],4)</f>
        <v>34</v>
      </c>
      <c r="R9480" s="4">
        <f>IFERROR(Table1[[#This Row],[Operating Profit]]/Table1[[#This Row],[Units Sold]],0)</f>
        <v>9.1800000000000015</v>
      </c>
      <c r="S9480" s="4">
        <f>IFERROR((Table1[[#This Row],[Total Sales]]-Table1[[#This Row],[Operating Profit]])/Table1[[#This Row],[Units Sold]],0)</f>
        <v>24.82</v>
      </c>
      <c r="T9480" s="4" t="str">
        <f>IF(Table1[[#This Row],[Profit per unit]]&gt;$V$8,"Premium","Mass")</f>
        <v>Mass</v>
      </c>
      <c r="U9480" s="4"/>
    </row>
    <row r="9481" spans="2:21" ht="14.25" customHeight="1" x14ac:dyDescent="0.3">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c r="O9481" s="4" t="str">
        <f>TEXT(Table1[[#This Row],[Invoice Date]],"mmm")</f>
        <v>Sep</v>
      </c>
      <c r="P9481" s="4">
        <f>YEAR(Table1[[#This Row],[Invoice Date]])</f>
        <v>2021</v>
      </c>
      <c r="Q9481" s="4">
        <f>IFERROR(Table1[[#This Row],[Total Sales]]/Table1[[#This Row],[Units Sold]],4)</f>
        <v>39</v>
      </c>
      <c r="R9481" s="4">
        <f>IFERROR(Table1[[#This Row],[Operating Profit]]/Table1[[#This Row],[Units Sold]],0)</f>
        <v>12.09</v>
      </c>
      <c r="S9481" s="4">
        <f>IFERROR((Table1[[#This Row],[Total Sales]]-Table1[[#This Row],[Operating Profit]])/Table1[[#This Row],[Units Sold]],0)</f>
        <v>26.91</v>
      </c>
      <c r="T9481" s="4" t="str">
        <f>IF(Table1[[#This Row],[Profit per unit]]&gt;$V$8,"Premium","Mass")</f>
        <v>Mass</v>
      </c>
      <c r="U9481" s="4"/>
    </row>
    <row r="9482" spans="2:21" ht="14.25" customHeight="1" x14ac:dyDescent="0.3">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c r="O9482" s="4" t="str">
        <f>TEXT(Table1[[#This Row],[Invoice Date]],"mmm")</f>
        <v>Sep</v>
      </c>
      <c r="P9482" s="4">
        <f>YEAR(Table1[[#This Row],[Invoice Date]])</f>
        <v>2021</v>
      </c>
      <c r="Q9482" s="4">
        <f>IFERROR(Table1[[#This Row],[Total Sales]]/Table1[[#This Row],[Units Sold]],4)</f>
        <v>41</v>
      </c>
      <c r="R9482" s="4">
        <f>IFERROR(Table1[[#This Row],[Operating Profit]]/Table1[[#This Row],[Units Sold]],0)</f>
        <v>13.53</v>
      </c>
      <c r="S9482" s="4">
        <f>IFERROR((Table1[[#This Row],[Total Sales]]-Table1[[#This Row],[Operating Profit]])/Table1[[#This Row],[Units Sold]],0)</f>
        <v>27.470000000000002</v>
      </c>
      <c r="T9482" s="4" t="str">
        <f>IF(Table1[[#This Row],[Profit per unit]]&gt;$V$8,"Premium","Mass")</f>
        <v>Mass</v>
      </c>
      <c r="U9482" s="4"/>
    </row>
    <row r="9483" spans="2:21" ht="14.25" customHeight="1" x14ac:dyDescent="0.3">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c r="O9483" s="4" t="str">
        <f>TEXT(Table1[[#This Row],[Invoice Date]],"mmm")</f>
        <v>Oct</v>
      </c>
      <c r="P9483" s="4">
        <f>YEAR(Table1[[#This Row],[Invoice Date]])</f>
        <v>2021</v>
      </c>
      <c r="Q9483" s="4">
        <f>IFERROR(Table1[[#This Row],[Total Sales]]/Table1[[#This Row],[Units Sold]],4)</f>
        <v>40</v>
      </c>
      <c r="R9483" s="4">
        <f>IFERROR(Table1[[#This Row],[Operating Profit]]/Table1[[#This Row],[Units Sold]],0)</f>
        <v>13.2</v>
      </c>
      <c r="S9483" s="4">
        <f>IFERROR((Table1[[#This Row],[Total Sales]]-Table1[[#This Row],[Operating Profit]])/Table1[[#This Row],[Units Sold]],0)</f>
        <v>26.800000000000004</v>
      </c>
      <c r="T9483" s="4" t="str">
        <f>IF(Table1[[#This Row],[Profit per unit]]&gt;$V$8,"Premium","Mass")</f>
        <v>Mass</v>
      </c>
      <c r="U9483" s="4"/>
    </row>
    <row r="9484" spans="2:21" ht="14.25" customHeight="1" x14ac:dyDescent="0.3">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c r="O9484" s="4" t="str">
        <f>TEXT(Table1[[#This Row],[Invoice Date]],"mmm")</f>
        <v>Oct</v>
      </c>
      <c r="P9484" s="4">
        <f>YEAR(Table1[[#This Row],[Invoice Date]])</f>
        <v>2021</v>
      </c>
      <c r="Q9484" s="4">
        <f>IFERROR(Table1[[#This Row],[Total Sales]]/Table1[[#This Row],[Units Sold]],4)</f>
        <v>37</v>
      </c>
      <c r="R9484" s="4">
        <f>IFERROR(Table1[[#This Row],[Operating Profit]]/Table1[[#This Row],[Units Sold]],0)</f>
        <v>12.95</v>
      </c>
      <c r="S9484" s="4">
        <f>IFERROR((Table1[[#This Row],[Total Sales]]-Table1[[#This Row],[Operating Profit]])/Table1[[#This Row],[Units Sold]],0)</f>
        <v>24.05</v>
      </c>
      <c r="T9484" s="4" t="str">
        <f>IF(Table1[[#This Row],[Profit per unit]]&gt;$V$8,"Premium","Mass")</f>
        <v>Mass</v>
      </c>
      <c r="U9484" s="4"/>
    </row>
    <row r="9485" spans="2:21" ht="14.25" customHeight="1" x14ac:dyDescent="0.3">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c r="O9485" s="4" t="str">
        <f>TEXT(Table1[[#This Row],[Invoice Date]],"mmm")</f>
        <v>Oct</v>
      </c>
      <c r="P9485" s="4">
        <f>YEAR(Table1[[#This Row],[Invoice Date]])</f>
        <v>2021</v>
      </c>
      <c r="Q9485" s="4">
        <f>IFERROR(Table1[[#This Row],[Total Sales]]/Table1[[#This Row],[Units Sold]],4)</f>
        <v>41</v>
      </c>
      <c r="R9485" s="4">
        <f>IFERROR(Table1[[#This Row],[Operating Profit]]/Table1[[#This Row],[Units Sold]],0)</f>
        <v>12.299999999999999</v>
      </c>
      <c r="S9485" s="4">
        <f>IFERROR((Table1[[#This Row],[Total Sales]]-Table1[[#This Row],[Operating Profit]])/Table1[[#This Row],[Units Sold]],0)</f>
        <v>28.7</v>
      </c>
      <c r="T9485" s="4" t="str">
        <f>IF(Table1[[#This Row],[Profit per unit]]&gt;$V$8,"Premium","Mass")</f>
        <v>Mass</v>
      </c>
      <c r="U9485" s="4"/>
    </row>
    <row r="9486" spans="2:21" ht="14.25" customHeight="1" x14ac:dyDescent="0.3">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c r="O9486" s="4" t="str">
        <f>TEXT(Table1[[#This Row],[Invoice Date]],"mmm")</f>
        <v>Oct</v>
      </c>
      <c r="P9486" s="4">
        <f>YEAR(Table1[[#This Row],[Invoice Date]])</f>
        <v>2021</v>
      </c>
      <c r="Q9486" s="4">
        <f>IFERROR(Table1[[#This Row],[Total Sales]]/Table1[[#This Row],[Units Sold]],4)</f>
        <v>38</v>
      </c>
      <c r="R9486" s="4">
        <f>IFERROR(Table1[[#This Row],[Operating Profit]]/Table1[[#This Row],[Units Sold]],0)</f>
        <v>10.260000000000002</v>
      </c>
      <c r="S9486" s="4">
        <f>IFERROR((Table1[[#This Row],[Total Sales]]-Table1[[#This Row],[Operating Profit]])/Table1[[#This Row],[Units Sold]],0)</f>
        <v>27.74</v>
      </c>
      <c r="T9486" s="4" t="str">
        <f>IF(Table1[[#This Row],[Profit per unit]]&gt;$V$8,"Premium","Mass")</f>
        <v>Mass</v>
      </c>
      <c r="U9486" s="4"/>
    </row>
    <row r="9487" spans="2:21" ht="14.25" customHeight="1" x14ac:dyDescent="0.3">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c r="O9487" s="4" t="str">
        <f>TEXT(Table1[[#This Row],[Invoice Date]],"mmm")</f>
        <v>Oct</v>
      </c>
      <c r="P9487" s="4">
        <f>YEAR(Table1[[#This Row],[Invoice Date]])</f>
        <v>2021</v>
      </c>
      <c r="Q9487" s="4">
        <f>IFERROR(Table1[[#This Row],[Total Sales]]/Table1[[#This Row],[Units Sold]],4)</f>
        <v>51</v>
      </c>
      <c r="R9487" s="4">
        <f>IFERROR(Table1[[#This Row],[Operating Profit]]/Table1[[#This Row],[Units Sold]],0)</f>
        <v>14.280000000000001</v>
      </c>
      <c r="S9487" s="4">
        <f>IFERROR((Table1[[#This Row],[Total Sales]]-Table1[[#This Row],[Operating Profit]])/Table1[[#This Row],[Units Sold]],0)</f>
        <v>36.72</v>
      </c>
      <c r="T9487" s="4" t="str">
        <f>IF(Table1[[#This Row],[Profit per unit]]&gt;$V$8,"Premium","Mass")</f>
        <v>Mass</v>
      </c>
      <c r="U9487" s="4"/>
    </row>
    <row r="9488" spans="2:21" ht="14.25" customHeight="1" x14ac:dyDescent="0.3">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c r="O9488" s="4" t="str">
        <f>TEXT(Table1[[#This Row],[Invoice Date]],"mmm")</f>
        <v>Oct</v>
      </c>
      <c r="P9488" s="4">
        <f>YEAR(Table1[[#This Row],[Invoice Date]])</f>
        <v>2021</v>
      </c>
      <c r="Q9488" s="4">
        <f>IFERROR(Table1[[#This Row],[Total Sales]]/Table1[[#This Row],[Units Sold]],4)</f>
        <v>51</v>
      </c>
      <c r="R9488" s="4">
        <f>IFERROR(Table1[[#This Row],[Operating Profit]]/Table1[[#This Row],[Units Sold]],0)</f>
        <v>17.849999999999998</v>
      </c>
      <c r="S9488" s="4">
        <f>IFERROR((Table1[[#This Row],[Total Sales]]-Table1[[#This Row],[Operating Profit]])/Table1[[#This Row],[Units Sold]],0)</f>
        <v>33.15</v>
      </c>
      <c r="T9488" s="4" t="str">
        <f>IF(Table1[[#This Row],[Profit per unit]]&gt;$V$8,"Premium","Mass")</f>
        <v>Mass</v>
      </c>
      <c r="U9488" s="4"/>
    </row>
    <row r="9489" spans="2:21" ht="14.25" customHeight="1" x14ac:dyDescent="0.3">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c r="O9489" s="4" t="str">
        <f>TEXT(Table1[[#This Row],[Invoice Date]],"mmm")</f>
        <v>Nov</v>
      </c>
      <c r="P9489" s="4">
        <f>YEAR(Table1[[#This Row],[Invoice Date]])</f>
        <v>2021</v>
      </c>
      <c r="Q9489" s="4">
        <f>IFERROR(Table1[[#This Row],[Total Sales]]/Table1[[#This Row],[Units Sold]],4)</f>
        <v>49</v>
      </c>
      <c r="R9489" s="4">
        <f>IFERROR(Table1[[#This Row],[Operating Profit]]/Table1[[#This Row],[Units Sold]],0)</f>
        <v>17.149999999999999</v>
      </c>
      <c r="S9489" s="4">
        <f>IFERROR((Table1[[#This Row],[Total Sales]]-Table1[[#This Row],[Operating Profit]])/Table1[[#This Row],[Units Sold]],0)</f>
        <v>31.85</v>
      </c>
      <c r="T9489" s="4" t="str">
        <f>IF(Table1[[#This Row],[Profit per unit]]&gt;$V$8,"Premium","Mass")</f>
        <v>Mass</v>
      </c>
      <c r="U9489" s="4"/>
    </row>
    <row r="9490" spans="2:21" ht="14.25" customHeight="1" x14ac:dyDescent="0.3">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c r="O9490" s="4" t="str">
        <f>TEXT(Table1[[#This Row],[Invoice Date]],"mmm")</f>
        <v>Nov</v>
      </c>
      <c r="P9490" s="4">
        <f>YEAR(Table1[[#This Row],[Invoice Date]])</f>
        <v>2021</v>
      </c>
      <c r="Q9490" s="4">
        <f>IFERROR(Table1[[#This Row],[Total Sales]]/Table1[[#This Row],[Units Sold]],4)</f>
        <v>40</v>
      </c>
      <c r="R9490" s="4">
        <f>IFERROR(Table1[[#This Row],[Operating Profit]]/Table1[[#This Row],[Units Sold]],0)</f>
        <v>14</v>
      </c>
      <c r="S9490" s="4">
        <f>IFERROR((Table1[[#This Row],[Total Sales]]-Table1[[#This Row],[Operating Profit]])/Table1[[#This Row],[Units Sold]],0)</f>
        <v>26</v>
      </c>
      <c r="T9490" s="4" t="str">
        <f>IF(Table1[[#This Row],[Profit per unit]]&gt;$V$8,"Premium","Mass")</f>
        <v>Mass</v>
      </c>
      <c r="U9490" s="4"/>
    </row>
    <row r="9491" spans="2:21" ht="14.25" customHeight="1" x14ac:dyDescent="0.3">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c r="O9491" s="4" t="str">
        <f>TEXT(Table1[[#This Row],[Invoice Date]],"mmm")</f>
        <v>Nov</v>
      </c>
      <c r="P9491" s="4">
        <f>YEAR(Table1[[#This Row],[Invoice Date]])</f>
        <v>2021</v>
      </c>
      <c r="Q9491" s="4">
        <f>IFERROR(Table1[[#This Row],[Total Sales]]/Table1[[#This Row],[Units Sold]],4)</f>
        <v>44</v>
      </c>
      <c r="R9491" s="4">
        <f>IFERROR(Table1[[#This Row],[Operating Profit]]/Table1[[#This Row],[Units Sold]],0)</f>
        <v>13.200000000000001</v>
      </c>
      <c r="S9491" s="4">
        <f>IFERROR((Table1[[#This Row],[Total Sales]]-Table1[[#This Row],[Operating Profit]])/Table1[[#This Row],[Units Sold]],0)</f>
        <v>30.8</v>
      </c>
      <c r="T9491" s="4" t="str">
        <f>IF(Table1[[#This Row],[Profit per unit]]&gt;$V$8,"Premium","Mass")</f>
        <v>Mass</v>
      </c>
      <c r="U9491" s="4"/>
    </row>
    <row r="9492" spans="2:21" ht="14.25" customHeight="1" x14ac:dyDescent="0.3">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c r="O9492" s="4" t="str">
        <f>TEXT(Table1[[#This Row],[Invoice Date]],"mmm")</f>
        <v>Nov</v>
      </c>
      <c r="P9492" s="4">
        <f>YEAR(Table1[[#This Row],[Invoice Date]])</f>
        <v>2021</v>
      </c>
      <c r="Q9492" s="4">
        <f>IFERROR(Table1[[#This Row],[Total Sales]]/Table1[[#This Row],[Units Sold]],4)</f>
        <v>42</v>
      </c>
      <c r="R9492" s="4">
        <f>IFERROR(Table1[[#This Row],[Operating Profit]]/Table1[[#This Row],[Units Sold]],0)</f>
        <v>12.18</v>
      </c>
      <c r="S9492" s="4">
        <f>IFERROR((Table1[[#This Row],[Total Sales]]-Table1[[#This Row],[Operating Profit]])/Table1[[#This Row],[Units Sold]],0)</f>
        <v>29.82</v>
      </c>
      <c r="T9492" s="4" t="str">
        <f>IF(Table1[[#This Row],[Profit per unit]]&gt;$V$8,"Premium","Mass")</f>
        <v>Mass</v>
      </c>
      <c r="U9492" s="4"/>
    </row>
    <row r="9493" spans="2:21" ht="14.25" customHeight="1" x14ac:dyDescent="0.3">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c r="O9493" s="4" t="str">
        <f>TEXT(Table1[[#This Row],[Invoice Date]],"mmm")</f>
        <v>Nov</v>
      </c>
      <c r="P9493" s="4">
        <f>YEAR(Table1[[#This Row],[Invoice Date]])</f>
        <v>2021</v>
      </c>
      <c r="Q9493" s="4">
        <f>IFERROR(Table1[[#This Row],[Total Sales]]/Table1[[#This Row],[Units Sold]],4)</f>
        <v>50</v>
      </c>
      <c r="R9493" s="4">
        <f>IFERROR(Table1[[#This Row],[Operating Profit]]/Table1[[#This Row],[Units Sold]],0)</f>
        <v>16</v>
      </c>
      <c r="S9493" s="4">
        <f>IFERROR((Table1[[#This Row],[Total Sales]]-Table1[[#This Row],[Operating Profit]])/Table1[[#This Row],[Units Sold]],0)</f>
        <v>34</v>
      </c>
      <c r="T9493" s="4" t="str">
        <f>IF(Table1[[#This Row],[Profit per unit]]&gt;$V$8,"Premium","Mass")</f>
        <v>Mass</v>
      </c>
      <c r="U9493" s="4"/>
    </row>
    <row r="9494" spans="2:21" ht="14.25" customHeight="1" x14ac:dyDescent="0.3">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c r="O9494" s="4" t="str">
        <f>TEXT(Table1[[#This Row],[Invoice Date]],"mmm")</f>
        <v>Nov</v>
      </c>
      <c r="P9494" s="4">
        <f>YEAR(Table1[[#This Row],[Invoice Date]])</f>
        <v>2021</v>
      </c>
      <c r="Q9494" s="4">
        <f>IFERROR(Table1[[#This Row],[Total Sales]]/Table1[[#This Row],[Units Sold]],4)</f>
        <v>48</v>
      </c>
      <c r="R9494" s="4">
        <f>IFERROR(Table1[[#This Row],[Operating Profit]]/Table1[[#This Row],[Units Sold]],0)</f>
        <v>16.8</v>
      </c>
      <c r="S9494" s="4">
        <f>IFERROR((Table1[[#This Row],[Total Sales]]-Table1[[#This Row],[Operating Profit]])/Table1[[#This Row],[Units Sold]],0)</f>
        <v>31.2</v>
      </c>
      <c r="T9494" s="4" t="str">
        <f>IF(Table1[[#This Row],[Profit per unit]]&gt;$V$8,"Premium","Mass")</f>
        <v>Mass</v>
      </c>
      <c r="U9494" s="4"/>
    </row>
    <row r="9495" spans="2:21" ht="14.25" customHeight="1" x14ac:dyDescent="0.3">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c r="O9495" s="4" t="str">
        <f>TEXT(Table1[[#This Row],[Invoice Date]],"mmm")</f>
        <v>Dec</v>
      </c>
      <c r="P9495" s="4">
        <f>YEAR(Table1[[#This Row],[Invoice Date]])</f>
        <v>2021</v>
      </c>
      <c r="Q9495" s="4">
        <f>IFERROR(Table1[[#This Row],[Total Sales]]/Table1[[#This Row],[Units Sold]],4)</f>
        <v>51</v>
      </c>
      <c r="R9495" s="4">
        <f>IFERROR(Table1[[#This Row],[Operating Profit]]/Table1[[#This Row],[Units Sold]],0)</f>
        <v>17.849999999999998</v>
      </c>
      <c r="S9495" s="4">
        <f>IFERROR((Table1[[#This Row],[Total Sales]]-Table1[[#This Row],[Operating Profit]])/Table1[[#This Row],[Units Sold]],0)</f>
        <v>33.150000000000006</v>
      </c>
      <c r="T9495" s="4" t="str">
        <f>IF(Table1[[#This Row],[Profit per unit]]&gt;$V$8,"Premium","Mass")</f>
        <v>Mass</v>
      </c>
      <c r="U9495" s="4"/>
    </row>
    <row r="9496" spans="2:21" ht="14.25" customHeight="1" x14ac:dyDescent="0.3">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c r="O9496" s="4" t="str">
        <f>TEXT(Table1[[#This Row],[Invoice Date]],"mmm")</f>
        <v>Dec</v>
      </c>
      <c r="P9496" s="4">
        <f>YEAR(Table1[[#This Row],[Invoice Date]])</f>
        <v>2021</v>
      </c>
      <c r="Q9496" s="4">
        <f>IFERROR(Table1[[#This Row],[Total Sales]]/Table1[[#This Row],[Units Sold]],4)</f>
        <v>37</v>
      </c>
      <c r="R9496" s="4">
        <f>IFERROR(Table1[[#This Row],[Operating Profit]]/Table1[[#This Row],[Units Sold]],0)</f>
        <v>11.84</v>
      </c>
      <c r="S9496" s="4">
        <f>IFERROR((Table1[[#This Row],[Total Sales]]-Table1[[#This Row],[Operating Profit]])/Table1[[#This Row],[Units Sold]],0)</f>
        <v>25.16</v>
      </c>
      <c r="T9496" s="4" t="str">
        <f>IF(Table1[[#This Row],[Profit per unit]]&gt;$V$8,"Premium","Mass")</f>
        <v>Mass</v>
      </c>
      <c r="U9496" s="4"/>
    </row>
    <row r="9497" spans="2:21" ht="14.25" customHeight="1" x14ac:dyDescent="0.3">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c r="O9497" s="4" t="str">
        <f>TEXT(Table1[[#This Row],[Invoice Date]],"mmm")</f>
        <v>Dec</v>
      </c>
      <c r="P9497" s="4">
        <f>YEAR(Table1[[#This Row],[Invoice Date]])</f>
        <v>2021</v>
      </c>
      <c r="Q9497" s="4">
        <f>IFERROR(Table1[[#This Row],[Total Sales]]/Table1[[#This Row],[Units Sold]],4)</f>
        <v>36</v>
      </c>
      <c r="R9497" s="4">
        <f>IFERROR(Table1[[#This Row],[Operating Profit]]/Table1[[#This Row],[Units Sold]],0)</f>
        <v>9.7200000000000006</v>
      </c>
      <c r="S9497" s="4">
        <f>IFERROR((Table1[[#This Row],[Total Sales]]-Table1[[#This Row],[Operating Profit]])/Table1[[#This Row],[Units Sold]],0)</f>
        <v>26.279999999999998</v>
      </c>
      <c r="T9497" s="4" t="str">
        <f>IF(Table1[[#This Row],[Profit per unit]]&gt;$V$8,"Premium","Mass")</f>
        <v>Mass</v>
      </c>
      <c r="U9497" s="4"/>
    </row>
    <row r="9498" spans="2:21" ht="14.25" customHeight="1" x14ac:dyDescent="0.3">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c r="O9498" s="4" t="str">
        <f>TEXT(Table1[[#This Row],[Invoice Date]],"mmm")</f>
        <v>Dec</v>
      </c>
      <c r="P9498" s="4">
        <f>YEAR(Table1[[#This Row],[Invoice Date]])</f>
        <v>2021</v>
      </c>
      <c r="Q9498" s="4">
        <f>IFERROR(Table1[[#This Row],[Total Sales]]/Table1[[#This Row],[Units Sold]],4)</f>
        <v>43</v>
      </c>
      <c r="R9498" s="4">
        <f>IFERROR(Table1[[#This Row],[Operating Profit]]/Table1[[#This Row],[Units Sold]],0)</f>
        <v>12.040000000000001</v>
      </c>
      <c r="S9498" s="4">
        <f>IFERROR((Table1[[#This Row],[Total Sales]]-Table1[[#This Row],[Operating Profit]])/Table1[[#This Row],[Units Sold]],0)</f>
        <v>30.96</v>
      </c>
      <c r="T9498" s="4" t="str">
        <f>IF(Table1[[#This Row],[Profit per unit]]&gt;$V$8,"Premium","Mass")</f>
        <v>Mass</v>
      </c>
      <c r="U9498" s="4"/>
    </row>
    <row r="9499" spans="2:21" ht="14.25" customHeight="1" x14ac:dyDescent="0.3">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c r="O9499" s="4" t="str">
        <f>TEXT(Table1[[#This Row],[Invoice Date]],"mmm")</f>
        <v>Dec</v>
      </c>
      <c r="P9499" s="4">
        <f>YEAR(Table1[[#This Row],[Invoice Date]])</f>
        <v>2021</v>
      </c>
      <c r="Q9499" s="4">
        <f>IFERROR(Table1[[#This Row],[Total Sales]]/Table1[[#This Row],[Units Sold]],4)</f>
        <v>52</v>
      </c>
      <c r="R9499" s="4">
        <f>IFERROR(Table1[[#This Row],[Operating Profit]]/Table1[[#This Row],[Units Sold]],0)</f>
        <v>15.079999999999998</v>
      </c>
      <c r="S9499" s="4">
        <f>IFERROR((Table1[[#This Row],[Total Sales]]-Table1[[#This Row],[Operating Profit]])/Table1[[#This Row],[Units Sold]],0)</f>
        <v>36.92</v>
      </c>
      <c r="T9499" s="4" t="str">
        <f>IF(Table1[[#This Row],[Profit per unit]]&gt;$V$8,"Premium","Mass")</f>
        <v>Mass</v>
      </c>
      <c r="U9499" s="4"/>
    </row>
    <row r="9500" spans="2:21" ht="14.25" customHeight="1" x14ac:dyDescent="0.3">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c r="O9500" s="4" t="str">
        <f>TEXT(Table1[[#This Row],[Invoice Date]],"mmm")</f>
        <v>Dec</v>
      </c>
      <c r="P9500" s="4">
        <f>YEAR(Table1[[#This Row],[Invoice Date]])</f>
        <v>2021</v>
      </c>
      <c r="Q9500" s="4">
        <f>IFERROR(Table1[[#This Row],[Total Sales]]/Table1[[#This Row],[Units Sold]],4)</f>
        <v>51</v>
      </c>
      <c r="R9500" s="4">
        <f>IFERROR(Table1[[#This Row],[Operating Profit]]/Table1[[#This Row],[Units Sold]],0)</f>
        <v>16.829999999999998</v>
      </c>
      <c r="S9500" s="4">
        <f>IFERROR((Table1[[#This Row],[Total Sales]]-Table1[[#This Row],[Operating Profit]])/Table1[[#This Row],[Units Sold]],0)</f>
        <v>34.17</v>
      </c>
      <c r="T9500" s="4" t="str">
        <f>IF(Table1[[#This Row],[Profit per unit]]&gt;$V$8,"Premium","Mass")</f>
        <v>Mass</v>
      </c>
      <c r="U9500" s="4"/>
    </row>
    <row r="9501" spans="2:21" ht="14.25" customHeight="1" x14ac:dyDescent="0.3">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c r="O9501" s="4" t="str">
        <f>TEXT(Table1[[#This Row],[Invoice Date]],"mmm")</f>
        <v>Jan</v>
      </c>
      <c r="P9501" s="4">
        <f>YEAR(Table1[[#This Row],[Invoice Date]])</f>
        <v>2021</v>
      </c>
      <c r="Q9501" s="4">
        <f>IFERROR(Table1[[#This Row],[Total Sales]]/Table1[[#This Row],[Units Sold]],4)</f>
        <v>35</v>
      </c>
      <c r="R9501" s="4">
        <f>IFERROR(Table1[[#This Row],[Operating Profit]]/Table1[[#This Row],[Units Sold]],0)</f>
        <v>18.2</v>
      </c>
      <c r="S9501" s="4">
        <f>IFERROR((Table1[[#This Row],[Total Sales]]-Table1[[#This Row],[Operating Profit]])/Table1[[#This Row],[Units Sold]],0)</f>
        <v>16.8</v>
      </c>
      <c r="T9501" s="4" t="str">
        <f>IF(Table1[[#This Row],[Profit per unit]]&gt;$V$8,"Premium","Mass")</f>
        <v>Mass</v>
      </c>
      <c r="U9501" s="4"/>
    </row>
    <row r="9502" spans="2:21" ht="14.25" customHeight="1" x14ac:dyDescent="0.3">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c r="O9502" s="4" t="str">
        <f>TEXT(Table1[[#This Row],[Invoice Date]],"mmm")</f>
        <v>Jan</v>
      </c>
      <c r="P9502" s="4">
        <f>YEAR(Table1[[#This Row],[Invoice Date]])</f>
        <v>2021</v>
      </c>
      <c r="Q9502" s="4">
        <f>IFERROR(Table1[[#This Row],[Total Sales]]/Table1[[#This Row],[Units Sold]],4)</f>
        <v>36</v>
      </c>
      <c r="R9502" s="4">
        <f>IFERROR(Table1[[#This Row],[Operating Profit]]/Table1[[#This Row],[Units Sold]],0)</f>
        <v>17.64</v>
      </c>
      <c r="S9502" s="4">
        <f>IFERROR((Table1[[#This Row],[Total Sales]]-Table1[[#This Row],[Operating Profit]])/Table1[[#This Row],[Units Sold]],0)</f>
        <v>18.36</v>
      </c>
      <c r="T9502" s="4" t="str">
        <f>IF(Table1[[#This Row],[Profit per unit]]&gt;$V$8,"Premium","Mass")</f>
        <v>Mass</v>
      </c>
      <c r="U9502" s="4"/>
    </row>
    <row r="9503" spans="2:21" ht="14.25" customHeight="1" x14ac:dyDescent="0.3">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c r="O9503" s="4" t="str">
        <f>TEXT(Table1[[#This Row],[Invoice Date]],"mmm")</f>
        <v>Jan</v>
      </c>
      <c r="P9503" s="4">
        <f>YEAR(Table1[[#This Row],[Invoice Date]])</f>
        <v>2021</v>
      </c>
      <c r="Q9503" s="4">
        <f>IFERROR(Table1[[#This Row],[Total Sales]]/Table1[[#This Row],[Units Sold]],4)</f>
        <v>27</v>
      </c>
      <c r="R9503" s="4">
        <f>IFERROR(Table1[[#This Row],[Operating Profit]]/Table1[[#This Row],[Units Sold]],0)</f>
        <v>10.799999999999999</v>
      </c>
      <c r="S9503" s="4">
        <f>IFERROR((Table1[[#This Row],[Total Sales]]-Table1[[#This Row],[Operating Profit]])/Table1[[#This Row],[Units Sold]],0)</f>
        <v>16.2</v>
      </c>
      <c r="T9503" s="4" t="str">
        <f>IF(Table1[[#This Row],[Profit per unit]]&gt;$V$8,"Premium","Mass")</f>
        <v>Mass</v>
      </c>
      <c r="U9503" s="4"/>
    </row>
    <row r="9504" spans="2:21" ht="14.25" customHeight="1" x14ac:dyDescent="0.3">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c r="O9504" s="4" t="str">
        <f>TEXT(Table1[[#This Row],[Invoice Date]],"mmm")</f>
        <v>Jan</v>
      </c>
      <c r="P9504" s="4">
        <f>YEAR(Table1[[#This Row],[Invoice Date]])</f>
        <v>2021</v>
      </c>
      <c r="Q9504" s="4">
        <f>IFERROR(Table1[[#This Row],[Total Sales]]/Table1[[#This Row],[Units Sold]],4)</f>
        <v>29</v>
      </c>
      <c r="R9504" s="4">
        <f>IFERROR(Table1[[#This Row],[Operating Profit]]/Table1[[#This Row],[Units Sold]],0)</f>
        <v>11.309999999999999</v>
      </c>
      <c r="S9504" s="4">
        <f>IFERROR((Table1[[#This Row],[Total Sales]]-Table1[[#This Row],[Operating Profit]])/Table1[[#This Row],[Units Sold]],0)</f>
        <v>17.690000000000001</v>
      </c>
      <c r="T9504" s="4" t="str">
        <f>IF(Table1[[#This Row],[Profit per unit]]&gt;$V$8,"Premium","Mass")</f>
        <v>Mass</v>
      </c>
      <c r="U9504" s="4"/>
    </row>
    <row r="9505" spans="2:21" ht="14.25" customHeight="1" x14ac:dyDescent="0.3">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c r="O9505" s="4" t="str">
        <f>TEXT(Table1[[#This Row],[Invoice Date]],"mmm")</f>
        <v>Jan</v>
      </c>
      <c r="P9505" s="4">
        <f>YEAR(Table1[[#This Row],[Invoice Date]])</f>
        <v>2021</v>
      </c>
      <c r="Q9505" s="4">
        <f>IFERROR(Table1[[#This Row],[Total Sales]]/Table1[[#This Row],[Units Sold]],4)</f>
        <v>37</v>
      </c>
      <c r="R9505" s="4">
        <f>IFERROR(Table1[[#This Row],[Operating Profit]]/Table1[[#This Row],[Units Sold]],0)</f>
        <v>15.169999999999998</v>
      </c>
      <c r="S9505" s="4">
        <f>IFERROR((Table1[[#This Row],[Total Sales]]-Table1[[#This Row],[Operating Profit]])/Table1[[#This Row],[Units Sold]],0)</f>
        <v>21.830000000000002</v>
      </c>
      <c r="T9505" s="4" t="str">
        <f>IF(Table1[[#This Row],[Profit per unit]]&gt;$V$8,"Premium","Mass")</f>
        <v>Mass</v>
      </c>
      <c r="U9505" s="4"/>
    </row>
    <row r="9506" spans="2:21" ht="14.25" customHeight="1" x14ac:dyDescent="0.3">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c r="O9506" s="4" t="str">
        <f>TEXT(Table1[[#This Row],[Invoice Date]],"mmm")</f>
        <v>Jan</v>
      </c>
      <c r="P9506" s="4">
        <f>YEAR(Table1[[#This Row],[Invoice Date]])</f>
        <v>2021</v>
      </c>
      <c r="Q9506" s="4">
        <f>IFERROR(Table1[[#This Row],[Total Sales]]/Table1[[#This Row],[Units Sold]],4)</f>
        <v>34</v>
      </c>
      <c r="R9506" s="4">
        <f>IFERROR(Table1[[#This Row],[Operating Profit]]/Table1[[#This Row],[Units Sold]],0)</f>
        <v>14.619999999999997</v>
      </c>
      <c r="S9506" s="4">
        <f>IFERROR((Table1[[#This Row],[Total Sales]]-Table1[[#This Row],[Operating Profit]])/Table1[[#This Row],[Units Sold]],0)</f>
        <v>19.380000000000003</v>
      </c>
      <c r="T9506" s="4" t="str">
        <f>IF(Table1[[#This Row],[Profit per unit]]&gt;$V$8,"Premium","Mass")</f>
        <v>Mass</v>
      </c>
      <c r="U9506" s="4"/>
    </row>
    <row r="9507" spans="2:21" ht="14.25" customHeight="1" x14ac:dyDescent="0.3">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c r="O9507" s="4" t="str">
        <f>TEXT(Table1[[#This Row],[Invoice Date]],"mmm")</f>
        <v>Feb</v>
      </c>
      <c r="P9507" s="4">
        <f>YEAR(Table1[[#This Row],[Invoice Date]])</f>
        <v>2021</v>
      </c>
      <c r="Q9507" s="4">
        <f>IFERROR(Table1[[#This Row],[Total Sales]]/Table1[[#This Row],[Units Sold]],4)</f>
        <v>33</v>
      </c>
      <c r="R9507" s="4">
        <f>IFERROR(Table1[[#This Row],[Operating Profit]]/Table1[[#This Row],[Units Sold]],0)</f>
        <v>15.510000000000002</v>
      </c>
      <c r="S9507" s="4">
        <f>IFERROR((Table1[[#This Row],[Total Sales]]-Table1[[#This Row],[Operating Profit]])/Table1[[#This Row],[Units Sold]],0)</f>
        <v>17.489999999999998</v>
      </c>
      <c r="T9507" s="4" t="str">
        <f>IF(Table1[[#This Row],[Profit per unit]]&gt;$V$8,"Premium","Mass")</f>
        <v>Mass</v>
      </c>
      <c r="U9507" s="4"/>
    </row>
    <row r="9508" spans="2:21" ht="14.25" customHeight="1" x14ac:dyDescent="0.3">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c r="O9508" s="4" t="str">
        <f>TEXT(Table1[[#This Row],[Invoice Date]],"mmm")</f>
        <v>Feb</v>
      </c>
      <c r="P9508" s="4">
        <f>YEAR(Table1[[#This Row],[Invoice Date]])</f>
        <v>2021</v>
      </c>
      <c r="Q9508" s="4">
        <f>IFERROR(Table1[[#This Row],[Total Sales]]/Table1[[#This Row],[Units Sold]],4)</f>
        <v>33</v>
      </c>
      <c r="R9508" s="4">
        <f>IFERROR(Table1[[#This Row],[Operating Profit]]/Table1[[#This Row],[Units Sold]],0)</f>
        <v>15.51</v>
      </c>
      <c r="S9508" s="4">
        <f>IFERROR((Table1[[#This Row],[Total Sales]]-Table1[[#This Row],[Operating Profit]])/Table1[[#This Row],[Units Sold]],0)</f>
        <v>17.489999999999998</v>
      </c>
      <c r="T9508" s="4" t="str">
        <f>IF(Table1[[#This Row],[Profit per unit]]&gt;$V$8,"Premium","Mass")</f>
        <v>Mass</v>
      </c>
      <c r="U9508" s="4"/>
    </row>
    <row r="9509" spans="2:21" ht="14.25" customHeight="1" x14ac:dyDescent="0.3">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c r="O9509" s="4" t="str">
        <f>TEXT(Table1[[#This Row],[Invoice Date]],"mmm")</f>
        <v>Feb</v>
      </c>
      <c r="P9509" s="4">
        <f>YEAR(Table1[[#This Row],[Invoice Date]])</f>
        <v>2021</v>
      </c>
      <c r="Q9509" s="4">
        <f>IFERROR(Table1[[#This Row],[Total Sales]]/Table1[[#This Row],[Units Sold]],4)</f>
        <v>25</v>
      </c>
      <c r="R9509" s="4">
        <f>IFERROR(Table1[[#This Row],[Operating Profit]]/Table1[[#This Row],[Units Sold]],0)</f>
        <v>9.9999999999999982</v>
      </c>
      <c r="S9509" s="4">
        <f>IFERROR((Table1[[#This Row],[Total Sales]]-Table1[[#This Row],[Operating Profit]])/Table1[[#This Row],[Units Sold]],0)</f>
        <v>15</v>
      </c>
      <c r="T9509" s="4" t="str">
        <f>IF(Table1[[#This Row],[Profit per unit]]&gt;$V$8,"Premium","Mass")</f>
        <v>Mass</v>
      </c>
      <c r="U9509" s="4"/>
    </row>
    <row r="9510" spans="2:21" ht="14.25" customHeight="1" x14ac:dyDescent="0.3">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c r="O9510" s="4" t="str">
        <f>TEXT(Table1[[#This Row],[Invoice Date]],"mmm")</f>
        <v>Feb</v>
      </c>
      <c r="P9510" s="4">
        <f>YEAR(Table1[[#This Row],[Invoice Date]])</f>
        <v>2021</v>
      </c>
      <c r="Q9510" s="4">
        <f>IFERROR(Table1[[#This Row],[Total Sales]]/Table1[[#This Row],[Units Sold]],4)</f>
        <v>30</v>
      </c>
      <c r="R9510" s="4">
        <f>IFERROR(Table1[[#This Row],[Operating Profit]]/Table1[[#This Row],[Units Sold]],0)</f>
        <v>11.4</v>
      </c>
      <c r="S9510" s="4">
        <f>IFERROR((Table1[[#This Row],[Total Sales]]-Table1[[#This Row],[Operating Profit]])/Table1[[#This Row],[Units Sold]],0)</f>
        <v>18.599999999999998</v>
      </c>
      <c r="T9510" s="4" t="str">
        <f>IF(Table1[[#This Row],[Profit per unit]]&gt;$V$8,"Premium","Mass")</f>
        <v>Mass</v>
      </c>
      <c r="U9510" s="4"/>
    </row>
    <row r="9511" spans="2:21" ht="14.25" customHeight="1" x14ac:dyDescent="0.3">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c r="O9511" s="4" t="str">
        <f>TEXT(Table1[[#This Row],[Invoice Date]],"mmm")</f>
        <v>Feb</v>
      </c>
      <c r="P9511" s="4">
        <f>YEAR(Table1[[#This Row],[Invoice Date]])</f>
        <v>2021</v>
      </c>
      <c r="Q9511" s="4">
        <f>IFERROR(Table1[[#This Row],[Total Sales]]/Table1[[#This Row],[Units Sold]],4)</f>
        <v>36</v>
      </c>
      <c r="R9511" s="4">
        <f>IFERROR(Table1[[#This Row],[Operating Profit]]/Table1[[#This Row],[Units Sold]],0)</f>
        <v>14.04</v>
      </c>
      <c r="S9511" s="4">
        <f>IFERROR((Table1[[#This Row],[Total Sales]]-Table1[[#This Row],[Operating Profit]])/Table1[[#This Row],[Units Sold]],0)</f>
        <v>21.960000000000004</v>
      </c>
      <c r="T9511" s="4" t="str">
        <f>IF(Table1[[#This Row],[Profit per unit]]&gt;$V$8,"Premium","Mass")</f>
        <v>Mass</v>
      </c>
      <c r="U9511" s="4"/>
    </row>
    <row r="9512" spans="2:21" ht="14.25" customHeight="1" x14ac:dyDescent="0.3">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c r="O9512" s="4" t="str">
        <f>TEXT(Table1[[#This Row],[Invoice Date]],"mmm")</f>
        <v>Feb</v>
      </c>
      <c r="P9512" s="4">
        <f>YEAR(Table1[[#This Row],[Invoice Date]])</f>
        <v>2021</v>
      </c>
      <c r="Q9512" s="4">
        <f>IFERROR(Table1[[#This Row],[Total Sales]]/Table1[[#This Row],[Units Sold]],4)</f>
        <v>35</v>
      </c>
      <c r="R9512" s="4">
        <f>IFERROR(Table1[[#This Row],[Operating Profit]]/Table1[[#This Row],[Units Sold]],0)</f>
        <v>16.45</v>
      </c>
      <c r="S9512" s="4">
        <f>IFERROR((Table1[[#This Row],[Total Sales]]-Table1[[#This Row],[Operating Profit]])/Table1[[#This Row],[Units Sold]],0)</f>
        <v>18.55</v>
      </c>
      <c r="T9512" s="4" t="str">
        <f>IF(Table1[[#This Row],[Profit per unit]]&gt;$V$8,"Premium","Mass")</f>
        <v>Mass</v>
      </c>
      <c r="U9512" s="4"/>
    </row>
    <row r="9513" spans="2:21" ht="14.25" customHeight="1" x14ac:dyDescent="0.3">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c r="O9513" s="4" t="str">
        <f>TEXT(Table1[[#This Row],[Invoice Date]],"mmm")</f>
        <v>Mar</v>
      </c>
      <c r="P9513" s="4">
        <f>YEAR(Table1[[#This Row],[Invoice Date]])</f>
        <v>2021</v>
      </c>
      <c r="Q9513" s="4">
        <f>IFERROR(Table1[[#This Row],[Total Sales]]/Table1[[#This Row],[Units Sold]],4)</f>
        <v>35</v>
      </c>
      <c r="R9513" s="4">
        <f>IFERROR(Table1[[#This Row],[Operating Profit]]/Table1[[#This Row],[Units Sold]],0)</f>
        <v>17.149999999999999</v>
      </c>
      <c r="S9513" s="4">
        <f>IFERROR((Table1[[#This Row],[Total Sales]]-Table1[[#This Row],[Operating Profit]])/Table1[[#This Row],[Units Sold]],0)</f>
        <v>17.850000000000001</v>
      </c>
      <c r="T9513" s="4" t="str">
        <f>IF(Table1[[#This Row],[Profit per unit]]&gt;$V$8,"Premium","Mass")</f>
        <v>Mass</v>
      </c>
      <c r="U9513" s="4"/>
    </row>
    <row r="9514" spans="2:21" ht="14.25" customHeight="1" x14ac:dyDescent="0.3">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c r="O9514" s="4" t="str">
        <f>TEXT(Table1[[#This Row],[Invoice Date]],"mmm")</f>
        <v>Mar</v>
      </c>
      <c r="P9514" s="4">
        <f>YEAR(Table1[[#This Row],[Invoice Date]])</f>
        <v>2021</v>
      </c>
      <c r="Q9514" s="4">
        <f>IFERROR(Table1[[#This Row],[Total Sales]]/Table1[[#This Row],[Units Sold]],4)</f>
        <v>36</v>
      </c>
      <c r="R9514" s="4">
        <f>IFERROR(Table1[[#This Row],[Operating Profit]]/Table1[[#This Row],[Units Sold]],0)</f>
        <v>18</v>
      </c>
      <c r="S9514" s="4">
        <f>IFERROR((Table1[[#This Row],[Total Sales]]-Table1[[#This Row],[Operating Profit]])/Table1[[#This Row],[Units Sold]],0)</f>
        <v>18</v>
      </c>
      <c r="T9514" s="4" t="str">
        <f>IF(Table1[[#This Row],[Profit per unit]]&gt;$V$8,"Premium","Mass")</f>
        <v>Mass</v>
      </c>
      <c r="U9514" s="4"/>
    </row>
    <row r="9515" spans="2:21" ht="14.25" customHeight="1" x14ac:dyDescent="0.3">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c r="O9515" s="4" t="str">
        <f>TEXT(Table1[[#This Row],[Invoice Date]],"mmm")</f>
        <v>Mar</v>
      </c>
      <c r="P9515" s="4">
        <f>YEAR(Table1[[#This Row],[Invoice Date]])</f>
        <v>2021</v>
      </c>
      <c r="Q9515" s="4">
        <f>IFERROR(Table1[[#This Row],[Total Sales]]/Table1[[#This Row],[Units Sold]],4)</f>
        <v>23</v>
      </c>
      <c r="R9515" s="4">
        <f>IFERROR(Table1[[#This Row],[Operating Profit]]/Table1[[#This Row],[Units Sold]],0)</f>
        <v>8.74</v>
      </c>
      <c r="S9515" s="4">
        <f>IFERROR((Table1[[#This Row],[Total Sales]]-Table1[[#This Row],[Operating Profit]])/Table1[[#This Row],[Units Sold]],0)</f>
        <v>14.26</v>
      </c>
      <c r="T9515" s="4" t="str">
        <f>IF(Table1[[#This Row],[Profit per unit]]&gt;$V$8,"Premium","Mass")</f>
        <v>Mass</v>
      </c>
      <c r="U9515" s="4"/>
    </row>
    <row r="9516" spans="2:21" ht="14.25" customHeight="1" x14ac:dyDescent="0.3">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c r="O9516" s="4" t="str">
        <f>TEXT(Table1[[#This Row],[Invoice Date]],"mmm")</f>
        <v>Mar</v>
      </c>
      <c r="P9516" s="4">
        <f>YEAR(Table1[[#This Row],[Invoice Date]])</f>
        <v>2021</v>
      </c>
      <c r="Q9516" s="4">
        <f>IFERROR(Table1[[#This Row],[Total Sales]]/Table1[[#This Row],[Units Sold]],4)</f>
        <v>30</v>
      </c>
      <c r="R9516" s="4">
        <f>IFERROR(Table1[[#This Row],[Operating Profit]]/Table1[[#This Row],[Units Sold]],0)</f>
        <v>11.999999999999998</v>
      </c>
      <c r="S9516" s="4">
        <f>IFERROR((Table1[[#This Row],[Total Sales]]-Table1[[#This Row],[Operating Profit]])/Table1[[#This Row],[Units Sold]],0)</f>
        <v>18</v>
      </c>
      <c r="T9516" s="4" t="str">
        <f>IF(Table1[[#This Row],[Profit per unit]]&gt;$V$8,"Premium","Mass")</f>
        <v>Mass</v>
      </c>
      <c r="U9516" s="4"/>
    </row>
    <row r="9517" spans="2:21" ht="14.25" customHeight="1" x14ac:dyDescent="0.3">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c r="O9517" s="4" t="str">
        <f>TEXT(Table1[[#This Row],[Invoice Date]],"mmm")</f>
        <v>Mar</v>
      </c>
      <c r="P9517" s="4">
        <f>YEAR(Table1[[#This Row],[Invoice Date]])</f>
        <v>2021</v>
      </c>
      <c r="Q9517" s="4">
        <f>IFERROR(Table1[[#This Row],[Total Sales]]/Table1[[#This Row],[Units Sold]],4)</f>
        <v>36</v>
      </c>
      <c r="R9517" s="4">
        <f>IFERROR(Table1[[#This Row],[Operating Profit]]/Table1[[#This Row],[Units Sold]],0)</f>
        <v>14.039999999999997</v>
      </c>
      <c r="S9517" s="4">
        <f>IFERROR((Table1[[#This Row],[Total Sales]]-Table1[[#This Row],[Operating Profit]])/Table1[[#This Row],[Units Sold]],0)</f>
        <v>21.960000000000004</v>
      </c>
      <c r="T9517" s="4" t="str">
        <f>IF(Table1[[#This Row],[Profit per unit]]&gt;$V$8,"Premium","Mass")</f>
        <v>Mass</v>
      </c>
      <c r="U9517" s="4"/>
    </row>
    <row r="9518" spans="2:21" ht="14.25" customHeight="1" x14ac:dyDescent="0.3">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c r="O9518" s="4" t="str">
        <f>TEXT(Table1[[#This Row],[Invoice Date]],"mmm")</f>
        <v>Mar</v>
      </c>
      <c r="P9518" s="4">
        <f>YEAR(Table1[[#This Row],[Invoice Date]])</f>
        <v>2021</v>
      </c>
      <c r="Q9518" s="4">
        <f>IFERROR(Table1[[#This Row],[Total Sales]]/Table1[[#This Row],[Units Sold]],4)</f>
        <v>29</v>
      </c>
      <c r="R9518" s="4">
        <f>IFERROR(Table1[[#This Row],[Operating Profit]]/Table1[[#This Row],[Units Sold]],0)</f>
        <v>13.339999999999998</v>
      </c>
      <c r="S9518" s="4">
        <f>IFERROR((Table1[[#This Row],[Total Sales]]-Table1[[#This Row],[Operating Profit]])/Table1[[#This Row],[Units Sold]],0)</f>
        <v>15.660000000000002</v>
      </c>
      <c r="T9518" s="4" t="str">
        <f>IF(Table1[[#This Row],[Profit per unit]]&gt;$V$8,"Premium","Mass")</f>
        <v>Mass</v>
      </c>
      <c r="U9518" s="4"/>
    </row>
    <row r="9519" spans="2:21" ht="14.25" customHeight="1" x14ac:dyDescent="0.3">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c r="O9519" s="4" t="str">
        <f>TEXT(Table1[[#This Row],[Invoice Date]],"mmm")</f>
        <v>Apr</v>
      </c>
      <c r="P9519" s="4">
        <f>YEAR(Table1[[#This Row],[Invoice Date]])</f>
        <v>2021</v>
      </c>
      <c r="Q9519" s="4">
        <f>IFERROR(Table1[[#This Row],[Total Sales]]/Table1[[#This Row],[Units Sold]],4)</f>
        <v>30</v>
      </c>
      <c r="R9519" s="4">
        <f>IFERROR(Table1[[#This Row],[Operating Profit]]/Table1[[#This Row],[Units Sold]],0)</f>
        <v>15.600000000000001</v>
      </c>
      <c r="S9519" s="4">
        <f>IFERROR((Table1[[#This Row],[Total Sales]]-Table1[[#This Row],[Operating Profit]])/Table1[[#This Row],[Units Sold]],0)</f>
        <v>14.399999999999999</v>
      </c>
      <c r="T9519" s="4" t="str">
        <f>IF(Table1[[#This Row],[Profit per unit]]&gt;$V$8,"Premium","Mass")</f>
        <v>Mass</v>
      </c>
      <c r="U9519" s="4"/>
    </row>
    <row r="9520" spans="2:21" ht="14.25" customHeight="1" x14ac:dyDescent="0.3">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c r="O9520" s="4" t="str">
        <f>TEXT(Table1[[#This Row],[Invoice Date]],"mmm")</f>
        <v>Apr</v>
      </c>
      <c r="P9520" s="4">
        <f>YEAR(Table1[[#This Row],[Invoice Date]])</f>
        <v>2021</v>
      </c>
      <c r="Q9520" s="4">
        <f>IFERROR(Table1[[#This Row],[Total Sales]]/Table1[[#This Row],[Units Sold]],4)</f>
        <v>35</v>
      </c>
      <c r="R9520" s="4">
        <f>IFERROR(Table1[[#This Row],[Operating Profit]]/Table1[[#This Row],[Units Sold]],0)</f>
        <v>16.450000000000003</v>
      </c>
      <c r="S9520" s="4">
        <f>IFERROR((Table1[[#This Row],[Total Sales]]-Table1[[#This Row],[Operating Profit]])/Table1[[#This Row],[Units Sold]],0)</f>
        <v>18.549999999999997</v>
      </c>
      <c r="T9520" s="4" t="str">
        <f>IF(Table1[[#This Row],[Profit per unit]]&gt;$V$8,"Premium","Mass")</f>
        <v>Mass</v>
      </c>
      <c r="U9520" s="4"/>
    </row>
    <row r="9521" spans="2:21" ht="14.25" customHeight="1" x14ac:dyDescent="0.3">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c r="O9521" s="4" t="str">
        <f>TEXT(Table1[[#This Row],[Invoice Date]],"mmm")</f>
        <v>Apr</v>
      </c>
      <c r="P9521" s="4">
        <f>YEAR(Table1[[#This Row],[Invoice Date]])</f>
        <v>2021</v>
      </c>
      <c r="Q9521" s="4">
        <f>IFERROR(Table1[[#This Row],[Total Sales]]/Table1[[#This Row],[Units Sold]],4)</f>
        <v>25</v>
      </c>
      <c r="R9521" s="4">
        <f>IFERROR(Table1[[#This Row],[Operating Profit]]/Table1[[#This Row],[Units Sold]],0)</f>
        <v>10.5</v>
      </c>
      <c r="S9521" s="4">
        <f>IFERROR((Table1[[#This Row],[Total Sales]]-Table1[[#This Row],[Operating Profit]])/Table1[[#This Row],[Units Sold]],0)</f>
        <v>14.5</v>
      </c>
      <c r="T9521" s="4" t="str">
        <f>IF(Table1[[#This Row],[Profit per unit]]&gt;$V$8,"Premium","Mass")</f>
        <v>Mass</v>
      </c>
      <c r="U9521" s="4"/>
    </row>
    <row r="9522" spans="2:21" ht="14.25" customHeight="1" x14ac:dyDescent="0.3">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c r="O9522" s="4" t="str">
        <f>TEXT(Table1[[#This Row],[Invoice Date]],"mmm")</f>
        <v>Apr</v>
      </c>
      <c r="P9522" s="4">
        <f>YEAR(Table1[[#This Row],[Invoice Date]])</f>
        <v>2021</v>
      </c>
      <c r="Q9522" s="4">
        <f>IFERROR(Table1[[#This Row],[Total Sales]]/Table1[[#This Row],[Units Sold]],4)</f>
        <v>30</v>
      </c>
      <c r="R9522" s="4">
        <f>IFERROR(Table1[[#This Row],[Operating Profit]]/Table1[[#This Row],[Units Sold]],0)</f>
        <v>12</v>
      </c>
      <c r="S9522" s="4">
        <f>IFERROR((Table1[[#This Row],[Total Sales]]-Table1[[#This Row],[Operating Profit]])/Table1[[#This Row],[Units Sold]],0)</f>
        <v>18</v>
      </c>
      <c r="T9522" s="4" t="str">
        <f>IF(Table1[[#This Row],[Profit per unit]]&gt;$V$8,"Premium","Mass")</f>
        <v>Mass</v>
      </c>
      <c r="U9522" s="4"/>
    </row>
    <row r="9523" spans="2:21" ht="14.25" customHeight="1" x14ac:dyDescent="0.3">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c r="O9523" s="4" t="str">
        <f>TEXT(Table1[[#This Row],[Invoice Date]],"mmm")</f>
        <v>Apr</v>
      </c>
      <c r="P9523" s="4">
        <f>YEAR(Table1[[#This Row],[Invoice Date]])</f>
        <v>2021</v>
      </c>
      <c r="Q9523" s="4">
        <f>IFERROR(Table1[[#This Row],[Total Sales]]/Table1[[#This Row],[Units Sold]],4)</f>
        <v>41</v>
      </c>
      <c r="R9523" s="4">
        <f>IFERROR(Table1[[#This Row],[Operating Profit]]/Table1[[#This Row],[Units Sold]],0)</f>
        <v>17.22</v>
      </c>
      <c r="S9523" s="4">
        <f>IFERROR((Table1[[#This Row],[Total Sales]]-Table1[[#This Row],[Operating Profit]])/Table1[[#This Row],[Units Sold]],0)</f>
        <v>23.78</v>
      </c>
      <c r="T9523" s="4" t="str">
        <f>IF(Table1[[#This Row],[Profit per unit]]&gt;$V$8,"Premium","Mass")</f>
        <v>Mass</v>
      </c>
      <c r="U9523" s="4"/>
    </row>
    <row r="9524" spans="2:21" ht="14.25" customHeight="1" x14ac:dyDescent="0.3">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c r="O9524" s="4" t="str">
        <f>TEXT(Table1[[#This Row],[Invoice Date]],"mmm")</f>
        <v>Apr</v>
      </c>
      <c r="P9524" s="4">
        <f>YEAR(Table1[[#This Row],[Invoice Date]])</f>
        <v>2021</v>
      </c>
      <c r="Q9524" s="4">
        <f>IFERROR(Table1[[#This Row],[Total Sales]]/Table1[[#This Row],[Units Sold]],4)</f>
        <v>36</v>
      </c>
      <c r="R9524" s="4">
        <f>IFERROR(Table1[[#This Row],[Operating Profit]]/Table1[[#This Row],[Units Sold]],0)</f>
        <v>15.84</v>
      </c>
      <c r="S9524" s="4">
        <f>IFERROR((Table1[[#This Row],[Total Sales]]-Table1[[#This Row],[Operating Profit]])/Table1[[#This Row],[Units Sold]],0)</f>
        <v>20.16</v>
      </c>
      <c r="T9524" s="4" t="str">
        <f>IF(Table1[[#This Row],[Profit per unit]]&gt;$V$8,"Premium","Mass")</f>
        <v>Mass</v>
      </c>
      <c r="U9524" s="4"/>
    </row>
    <row r="9525" spans="2:21" ht="14.25" customHeight="1" x14ac:dyDescent="0.3">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c r="O9525" s="4" t="str">
        <f>TEXT(Table1[[#This Row],[Invoice Date]],"mmm")</f>
        <v>May</v>
      </c>
      <c r="P9525" s="4">
        <f>YEAR(Table1[[#This Row],[Invoice Date]])</f>
        <v>2021</v>
      </c>
      <c r="Q9525" s="4">
        <f>IFERROR(Table1[[#This Row],[Total Sales]]/Table1[[#This Row],[Units Sold]],4)</f>
        <v>48</v>
      </c>
      <c r="R9525" s="4">
        <f>IFERROR(Table1[[#This Row],[Operating Profit]]/Table1[[#This Row],[Units Sold]],0)</f>
        <v>24.48</v>
      </c>
      <c r="S9525" s="4">
        <f>IFERROR((Table1[[#This Row],[Total Sales]]-Table1[[#This Row],[Operating Profit]])/Table1[[#This Row],[Units Sold]],0)</f>
        <v>23.52</v>
      </c>
      <c r="T9525" s="4" t="str">
        <f>IF(Table1[[#This Row],[Profit per unit]]&gt;$V$8,"Premium","Mass")</f>
        <v>Mass</v>
      </c>
      <c r="U9525" s="4"/>
    </row>
    <row r="9526" spans="2:21" ht="14.25" customHeight="1" x14ac:dyDescent="0.3">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c r="O9526" s="4" t="str">
        <f>TEXT(Table1[[#This Row],[Invoice Date]],"mmm")</f>
        <v>May</v>
      </c>
      <c r="P9526" s="4">
        <f>YEAR(Table1[[#This Row],[Invoice Date]])</f>
        <v>2021</v>
      </c>
      <c r="Q9526" s="4">
        <f>IFERROR(Table1[[#This Row],[Total Sales]]/Table1[[#This Row],[Units Sold]],4)</f>
        <v>41</v>
      </c>
      <c r="R9526" s="4">
        <f>IFERROR(Table1[[#This Row],[Operating Profit]]/Table1[[#This Row],[Units Sold]],0)</f>
        <v>20.91</v>
      </c>
      <c r="S9526" s="4">
        <f>IFERROR((Table1[[#This Row],[Total Sales]]-Table1[[#This Row],[Operating Profit]])/Table1[[#This Row],[Units Sold]],0)</f>
        <v>20.09</v>
      </c>
      <c r="T9526" s="4" t="str">
        <f>IF(Table1[[#This Row],[Profit per unit]]&gt;$V$8,"Premium","Mass")</f>
        <v>Mass</v>
      </c>
      <c r="U9526" s="4"/>
    </row>
    <row r="9527" spans="2:21" ht="14.25" customHeight="1" x14ac:dyDescent="0.3">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c r="O9527" s="4" t="str">
        <f>TEXT(Table1[[#This Row],[Invoice Date]],"mmm")</f>
        <v>May</v>
      </c>
      <c r="P9527" s="4">
        <f>YEAR(Table1[[#This Row],[Invoice Date]])</f>
        <v>2021</v>
      </c>
      <c r="Q9527" s="4">
        <f>IFERROR(Table1[[#This Row],[Total Sales]]/Table1[[#This Row],[Units Sold]],4)</f>
        <v>37</v>
      </c>
      <c r="R9527" s="4">
        <f>IFERROR(Table1[[#This Row],[Operating Profit]]/Table1[[#This Row],[Units Sold]],0)</f>
        <v>13.69</v>
      </c>
      <c r="S9527" s="4">
        <f>IFERROR((Table1[[#This Row],[Total Sales]]-Table1[[#This Row],[Operating Profit]])/Table1[[#This Row],[Units Sold]],0)</f>
        <v>23.310000000000002</v>
      </c>
      <c r="T9527" s="4" t="str">
        <f>IF(Table1[[#This Row],[Profit per unit]]&gt;$V$8,"Premium","Mass")</f>
        <v>Mass</v>
      </c>
      <c r="U9527" s="4"/>
    </row>
    <row r="9528" spans="2:21" ht="14.25" customHeight="1" x14ac:dyDescent="0.3">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c r="O9528" s="4" t="str">
        <f>TEXT(Table1[[#This Row],[Invoice Date]],"mmm")</f>
        <v>May</v>
      </c>
      <c r="P9528" s="4">
        <f>YEAR(Table1[[#This Row],[Invoice Date]])</f>
        <v>2021</v>
      </c>
      <c r="Q9528" s="4">
        <f>IFERROR(Table1[[#This Row],[Total Sales]]/Table1[[#This Row],[Units Sold]],4)</f>
        <v>40</v>
      </c>
      <c r="R9528" s="4">
        <f>IFERROR(Table1[[#This Row],[Operating Profit]]/Table1[[#This Row],[Units Sold]],0)</f>
        <v>16</v>
      </c>
      <c r="S9528" s="4">
        <f>IFERROR((Table1[[#This Row],[Total Sales]]-Table1[[#This Row],[Operating Profit]])/Table1[[#This Row],[Units Sold]],0)</f>
        <v>24</v>
      </c>
      <c r="T9528" s="4" t="str">
        <f>IF(Table1[[#This Row],[Profit per unit]]&gt;$V$8,"Premium","Mass")</f>
        <v>Mass</v>
      </c>
      <c r="U9528" s="4"/>
    </row>
    <row r="9529" spans="2:21" ht="14.25" customHeight="1" x14ac:dyDescent="0.3">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c r="O9529" s="4" t="str">
        <f>TEXT(Table1[[#This Row],[Invoice Date]],"mmm")</f>
        <v>May</v>
      </c>
      <c r="P9529" s="4">
        <f>YEAR(Table1[[#This Row],[Invoice Date]])</f>
        <v>2021</v>
      </c>
      <c r="Q9529" s="4">
        <f>IFERROR(Table1[[#This Row],[Total Sales]]/Table1[[#This Row],[Units Sold]],4)</f>
        <v>46</v>
      </c>
      <c r="R9529" s="4">
        <f>IFERROR(Table1[[#This Row],[Operating Profit]]/Table1[[#This Row],[Units Sold]],0)</f>
        <v>18.86</v>
      </c>
      <c r="S9529" s="4">
        <f>IFERROR((Table1[[#This Row],[Total Sales]]-Table1[[#This Row],[Operating Profit]])/Table1[[#This Row],[Units Sold]],0)</f>
        <v>27.139999999999997</v>
      </c>
      <c r="T9529" s="4" t="str">
        <f>IF(Table1[[#This Row],[Profit per unit]]&gt;$V$8,"Premium","Mass")</f>
        <v>Mass</v>
      </c>
      <c r="U9529" s="4"/>
    </row>
    <row r="9530" spans="2:21" ht="14.25" customHeight="1" x14ac:dyDescent="0.3">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c r="O9530" s="4" t="str">
        <f>TEXT(Table1[[#This Row],[Invoice Date]],"mmm")</f>
        <v>May</v>
      </c>
      <c r="P9530" s="4">
        <f>YEAR(Table1[[#This Row],[Invoice Date]])</f>
        <v>2021</v>
      </c>
      <c r="Q9530" s="4">
        <f>IFERROR(Table1[[#This Row],[Total Sales]]/Table1[[#This Row],[Units Sold]],4)</f>
        <v>47</v>
      </c>
      <c r="R9530" s="4">
        <f>IFERROR(Table1[[#This Row],[Operating Profit]]/Table1[[#This Row],[Units Sold]],0)</f>
        <v>21.619999999999997</v>
      </c>
      <c r="S9530" s="4">
        <f>IFERROR((Table1[[#This Row],[Total Sales]]-Table1[[#This Row],[Operating Profit]])/Table1[[#This Row],[Units Sold]],0)</f>
        <v>25.380000000000003</v>
      </c>
      <c r="T9530" s="4" t="str">
        <f>IF(Table1[[#This Row],[Profit per unit]]&gt;$V$8,"Premium","Mass")</f>
        <v>Mass</v>
      </c>
      <c r="U9530" s="4"/>
    </row>
    <row r="9531" spans="2:21" ht="14.25" customHeight="1" x14ac:dyDescent="0.3">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c r="O9531" s="4" t="str">
        <f>TEXT(Table1[[#This Row],[Invoice Date]],"mmm")</f>
        <v>Jun</v>
      </c>
      <c r="P9531" s="4">
        <f>YEAR(Table1[[#This Row],[Invoice Date]])</f>
        <v>2021</v>
      </c>
      <c r="Q9531" s="4">
        <f>IFERROR(Table1[[#This Row],[Total Sales]]/Table1[[#This Row],[Units Sold]],4)</f>
        <v>47</v>
      </c>
      <c r="R9531" s="4">
        <f>IFERROR(Table1[[#This Row],[Operating Profit]]/Table1[[#This Row],[Units Sold]],0)</f>
        <v>23.03</v>
      </c>
      <c r="S9531" s="4">
        <f>IFERROR((Table1[[#This Row],[Total Sales]]-Table1[[#This Row],[Operating Profit]])/Table1[[#This Row],[Units Sold]],0)</f>
        <v>23.97</v>
      </c>
      <c r="T9531" s="4" t="str">
        <f>IF(Table1[[#This Row],[Profit per unit]]&gt;$V$8,"Premium","Mass")</f>
        <v>Mass</v>
      </c>
      <c r="U9531" s="4"/>
    </row>
    <row r="9532" spans="2:21" ht="14.25" customHeight="1" x14ac:dyDescent="0.3">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c r="O9532" s="4" t="str">
        <f>TEXT(Table1[[#This Row],[Invoice Date]],"mmm")</f>
        <v>Jun</v>
      </c>
      <c r="P9532" s="4">
        <f>YEAR(Table1[[#This Row],[Invoice Date]])</f>
        <v>2021</v>
      </c>
      <c r="Q9532" s="4">
        <f>IFERROR(Table1[[#This Row],[Total Sales]]/Table1[[#This Row],[Units Sold]],4)</f>
        <v>44</v>
      </c>
      <c r="R9532" s="4">
        <f>IFERROR(Table1[[#This Row],[Operating Profit]]/Table1[[#This Row],[Units Sold]],0)</f>
        <v>22</v>
      </c>
      <c r="S9532" s="4">
        <f>IFERROR((Table1[[#This Row],[Total Sales]]-Table1[[#This Row],[Operating Profit]])/Table1[[#This Row],[Units Sold]],0)</f>
        <v>22</v>
      </c>
      <c r="T9532" s="4" t="str">
        <f>IF(Table1[[#This Row],[Profit per unit]]&gt;$V$8,"Premium","Mass")</f>
        <v>Mass</v>
      </c>
      <c r="U9532" s="4"/>
    </row>
    <row r="9533" spans="2:21" ht="14.25" customHeight="1" x14ac:dyDescent="0.3">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c r="O9533" s="4" t="str">
        <f>TEXT(Table1[[#This Row],[Invoice Date]],"mmm")</f>
        <v>Jun</v>
      </c>
      <c r="P9533" s="4">
        <f>YEAR(Table1[[#This Row],[Invoice Date]])</f>
        <v>2021</v>
      </c>
      <c r="Q9533" s="4">
        <f>IFERROR(Table1[[#This Row],[Total Sales]]/Table1[[#This Row],[Units Sold]],4)</f>
        <v>35</v>
      </c>
      <c r="R9533" s="4">
        <f>IFERROR(Table1[[#This Row],[Operating Profit]]/Table1[[#This Row],[Units Sold]],0)</f>
        <v>13.649999999999999</v>
      </c>
      <c r="S9533" s="4">
        <f>IFERROR((Table1[[#This Row],[Total Sales]]-Table1[[#This Row],[Operating Profit]])/Table1[[#This Row],[Units Sold]],0)</f>
        <v>21.35</v>
      </c>
      <c r="T9533" s="4" t="str">
        <f>IF(Table1[[#This Row],[Profit per unit]]&gt;$V$8,"Premium","Mass")</f>
        <v>Mass</v>
      </c>
      <c r="U9533" s="4"/>
    </row>
    <row r="9534" spans="2:21" ht="14.25" customHeight="1" x14ac:dyDescent="0.3">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c r="O9534" s="4" t="str">
        <f>TEXT(Table1[[#This Row],[Invoice Date]],"mmm")</f>
        <v>Jun</v>
      </c>
      <c r="P9534" s="4">
        <f>YEAR(Table1[[#This Row],[Invoice Date]])</f>
        <v>2021</v>
      </c>
      <c r="Q9534" s="4">
        <f>IFERROR(Table1[[#This Row],[Total Sales]]/Table1[[#This Row],[Units Sold]],4)</f>
        <v>38</v>
      </c>
      <c r="R9534" s="4">
        <f>IFERROR(Table1[[#This Row],[Operating Profit]]/Table1[[#This Row],[Units Sold]],0)</f>
        <v>15.2</v>
      </c>
      <c r="S9534" s="4">
        <f>IFERROR((Table1[[#This Row],[Total Sales]]-Table1[[#This Row],[Operating Profit]])/Table1[[#This Row],[Units Sold]],0)</f>
        <v>22.800000000000004</v>
      </c>
      <c r="T9534" s="4" t="str">
        <f>IF(Table1[[#This Row],[Profit per unit]]&gt;$V$8,"Premium","Mass")</f>
        <v>Mass</v>
      </c>
      <c r="U9534" s="4"/>
    </row>
    <row r="9535" spans="2:21" ht="14.25" customHeight="1" x14ac:dyDescent="0.3">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c r="O9535" s="4" t="str">
        <f>TEXT(Table1[[#This Row],[Invoice Date]],"mmm")</f>
        <v>Jun</v>
      </c>
      <c r="P9535" s="4">
        <f>YEAR(Table1[[#This Row],[Invoice Date]])</f>
        <v>2021</v>
      </c>
      <c r="Q9535" s="4">
        <f>IFERROR(Table1[[#This Row],[Total Sales]]/Table1[[#This Row],[Units Sold]],4)</f>
        <v>44</v>
      </c>
      <c r="R9535" s="4">
        <f>IFERROR(Table1[[#This Row],[Operating Profit]]/Table1[[#This Row],[Units Sold]],0)</f>
        <v>18.04</v>
      </c>
      <c r="S9535" s="4">
        <f>IFERROR((Table1[[#This Row],[Total Sales]]-Table1[[#This Row],[Operating Profit]])/Table1[[#This Row],[Units Sold]],0)</f>
        <v>25.96</v>
      </c>
      <c r="T9535" s="4" t="str">
        <f>IF(Table1[[#This Row],[Profit per unit]]&gt;$V$8,"Premium","Mass")</f>
        <v>Mass</v>
      </c>
      <c r="U9535" s="4"/>
    </row>
    <row r="9536" spans="2:21" ht="14.25" customHeight="1" x14ac:dyDescent="0.3">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c r="O9536" s="4" t="str">
        <f>TEXT(Table1[[#This Row],[Invoice Date]],"mmm")</f>
        <v>Jun</v>
      </c>
      <c r="P9536" s="4">
        <f>YEAR(Table1[[#This Row],[Invoice Date]])</f>
        <v>2021</v>
      </c>
      <c r="Q9536" s="4">
        <f>IFERROR(Table1[[#This Row],[Total Sales]]/Table1[[#This Row],[Units Sold]],4)</f>
        <v>49</v>
      </c>
      <c r="R9536" s="4">
        <f>IFERROR(Table1[[#This Row],[Operating Profit]]/Table1[[#This Row],[Units Sold]],0)</f>
        <v>22.049999999999997</v>
      </c>
      <c r="S9536" s="4">
        <f>IFERROR((Table1[[#This Row],[Total Sales]]-Table1[[#This Row],[Operating Profit]])/Table1[[#This Row],[Units Sold]],0)</f>
        <v>26.950000000000003</v>
      </c>
      <c r="T9536" s="4" t="str">
        <f>IF(Table1[[#This Row],[Profit per unit]]&gt;$V$8,"Premium","Mass")</f>
        <v>Mass</v>
      </c>
      <c r="U9536" s="4"/>
    </row>
    <row r="9537" spans="2:21" ht="14.25" customHeight="1" x14ac:dyDescent="0.3">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c r="O9537" s="4" t="str">
        <f>TEXT(Table1[[#This Row],[Invoice Date]],"mmm")</f>
        <v>Jul</v>
      </c>
      <c r="P9537" s="4">
        <f>YEAR(Table1[[#This Row],[Invoice Date]])</f>
        <v>2021</v>
      </c>
      <c r="Q9537" s="4">
        <f>IFERROR(Table1[[#This Row],[Total Sales]]/Table1[[#This Row],[Units Sold]],4)</f>
        <v>45</v>
      </c>
      <c r="R9537" s="4">
        <f>IFERROR(Table1[[#This Row],[Operating Profit]]/Table1[[#This Row],[Units Sold]],0)</f>
        <v>23.400000000000002</v>
      </c>
      <c r="S9537" s="4">
        <f>IFERROR((Table1[[#This Row],[Total Sales]]-Table1[[#This Row],[Operating Profit]])/Table1[[#This Row],[Units Sold]],0)</f>
        <v>21.599999999999998</v>
      </c>
      <c r="T9537" s="4" t="str">
        <f>IF(Table1[[#This Row],[Profit per unit]]&gt;$V$8,"Premium","Mass")</f>
        <v>Mass</v>
      </c>
      <c r="U9537" s="4"/>
    </row>
    <row r="9538" spans="2:21" ht="14.25" customHeight="1" x14ac:dyDescent="0.3">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c r="O9538" s="4" t="str">
        <f>TEXT(Table1[[#This Row],[Invoice Date]],"mmm")</f>
        <v>Jul</v>
      </c>
      <c r="P9538" s="4">
        <f>YEAR(Table1[[#This Row],[Invoice Date]])</f>
        <v>2021</v>
      </c>
      <c r="Q9538" s="4">
        <f>IFERROR(Table1[[#This Row],[Total Sales]]/Table1[[#This Row],[Units Sold]],4)</f>
        <v>42</v>
      </c>
      <c r="R9538" s="4">
        <f>IFERROR(Table1[[#This Row],[Operating Profit]]/Table1[[#This Row],[Units Sold]],0)</f>
        <v>21</v>
      </c>
      <c r="S9538" s="4">
        <f>IFERROR((Table1[[#This Row],[Total Sales]]-Table1[[#This Row],[Operating Profit]])/Table1[[#This Row],[Units Sold]],0)</f>
        <v>21</v>
      </c>
      <c r="T9538" s="4" t="str">
        <f>IF(Table1[[#This Row],[Profit per unit]]&gt;$V$8,"Premium","Mass")</f>
        <v>Mass</v>
      </c>
      <c r="U9538" s="4"/>
    </row>
    <row r="9539" spans="2:21" ht="14.25" customHeight="1" x14ac:dyDescent="0.3">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c r="O9539" s="4" t="str">
        <f>TEXT(Table1[[#This Row],[Invoice Date]],"mmm")</f>
        <v>Jul</v>
      </c>
      <c r="P9539" s="4">
        <f>YEAR(Table1[[#This Row],[Invoice Date]])</f>
        <v>2021</v>
      </c>
      <c r="Q9539" s="4">
        <f>IFERROR(Table1[[#This Row],[Total Sales]]/Table1[[#This Row],[Units Sold]],4)</f>
        <v>33</v>
      </c>
      <c r="R9539" s="4">
        <f>IFERROR(Table1[[#This Row],[Operating Profit]]/Table1[[#This Row],[Units Sold]],0)</f>
        <v>12.209999999999999</v>
      </c>
      <c r="S9539" s="4">
        <f>IFERROR((Table1[[#This Row],[Total Sales]]-Table1[[#This Row],[Operating Profit]])/Table1[[#This Row],[Units Sold]],0)</f>
        <v>20.790000000000003</v>
      </c>
      <c r="T9539" s="4" t="str">
        <f>IF(Table1[[#This Row],[Profit per unit]]&gt;$V$8,"Premium","Mass")</f>
        <v>Mass</v>
      </c>
      <c r="U9539" s="4"/>
    </row>
    <row r="9540" spans="2:21" ht="14.25" customHeight="1" x14ac:dyDescent="0.3">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c r="O9540" s="4" t="str">
        <f>TEXT(Table1[[#This Row],[Invoice Date]],"mmm")</f>
        <v>Jul</v>
      </c>
      <c r="P9540" s="4">
        <f>YEAR(Table1[[#This Row],[Invoice Date]])</f>
        <v>2021</v>
      </c>
      <c r="Q9540" s="4">
        <f>IFERROR(Table1[[#This Row],[Total Sales]]/Table1[[#This Row],[Units Sold]],4)</f>
        <v>36</v>
      </c>
      <c r="R9540" s="4">
        <f>IFERROR(Table1[[#This Row],[Operating Profit]]/Table1[[#This Row],[Units Sold]],0)</f>
        <v>15.12</v>
      </c>
      <c r="S9540" s="4">
        <f>IFERROR((Table1[[#This Row],[Total Sales]]-Table1[[#This Row],[Operating Profit]])/Table1[[#This Row],[Units Sold]],0)</f>
        <v>20.88</v>
      </c>
      <c r="T9540" s="4" t="str">
        <f>IF(Table1[[#This Row],[Profit per unit]]&gt;$V$8,"Premium","Mass")</f>
        <v>Mass</v>
      </c>
      <c r="U9540" s="4"/>
    </row>
    <row r="9541" spans="2:21" ht="14.25" customHeight="1" x14ac:dyDescent="0.3">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c r="O9541" s="4" t="str">
        <f>TEXT(Table1[[#This Row],[Invoice Date]],"mmm")</f>
        <v>Jul</v>
      </c>
      <c r="P9541" s="4">
        <f>YEAR(Table1[[#This Row],[Invoice Date]])</f>
        <v>2021</v>
      </c>
      <c r="Q9541" s="4">
        <f>IFERROR(Table1[[#This Row],[Total Sales]]/Table1[[#This Row],[Units Sold]],4)</f>
        <v>39</v>
      </c>
      <c r="R9541" s="4">
        <f>IFERROR(Table1[[#This Row],[Operating Profit]]/Table1[[#This Row],[Units Sold]],0)</f>
        <v>14.82</v>
      </c>
      <c r="S9541" s="4">
        <f>IFERROR((Table1[[#This Row],[Total Sales]]-Table1[[#This Row],[Operating Profit]])/Table1[[#This Row],[Units Sold]],0)</f>
        <v>24.18</v>
      </c>
      <c r="T9541" s="4" t="str">
        <f>IF(Table1[[#This Row],[Profit per unit]]&gt;$V$8,"Premium","Mass")</f>
        <v>Mass</v>
      </c>
      <c r="U9541" s="4"/>
    </row>
    <row r="9542" spans="2:21" ht="14.25" customHeight="1" x14ac:dyDescent="0.3">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c r="O9542" s="4" t="str">
        <f>TEXT(Table1[[#This Row],[Invoice Date]],"mmm")</f>
        <v>Jul</v>
      </c>
      <c r="P9542" s="4">
        <f>YEAR(Table1[[#This Row],[Invoice Date]])</f>
        <v>2021</v>
      </c>
      <c r="Q9542" s="4">
        <f>IFERROR(Table1[[#This Row],[Total Sales]]/Table1[[#This Row],[Units Sold]],4)</f>
        <v>49</v>
      </c>
      <c r="R9542" s="4">
        <f>IFERROR(Table1[[#This Row],[Operating Profit]]/Table1[[#This Row],[Units Sold]],0)</f>
        <v>23.029999999999998</v>
      </c>
      <c r="S9542" s="4">
        <f>IFERROR((Table1[[#This Row],[Total Sales]]-Table1[[#This Row],[Operating Profit]])/Table1[[#This Row],[Units Sold]],0)</f>
        <v>25.97</v>
      </c>
      <c r="T9542" s="4" t="str">
        <f>IF(Table1[[#This Row],[Profit per unit]]&gt;$V$8,"Premium","Mass")</f>
        <v>Mass</v>
      </c>
      <c r="U9542" s="4"/>
    </row>
    <row r="9543" spans="2:21" ht="14.25" customHeight="1" x14ac:dyDescent="0.3">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c r="O9543" s="4" t="str">
        <f>TEXT(Table1[[#This Row],[Invoice Date]],"mmm")</f>
        <v>Aug</v>
      </c>
      <c r="P9543" s="4">
        <f>YEAR(Table1[[#This Row],[Invoice Date]])</f>
        <v>2021</v>
      </c>
      <c r="Q9543" s="4">
        <f>IFERROR(Table1[[#This Row],[Total Sales]]/Table1[[#This Row],[Units Sold]],4)</f>
        <v>42</v>
      </c>
      <c r="R9543" s="4">
        <f>IFERROR(Table1[[#This Row],[Operating Profit]]/Table1[[#This Row],[Units Sold]],0)</f>
        <v>21.42</v>
      </c>
      <c r="S9543" s="4">
        <f>IFERROR((Table1[[#This Row],[Total Sales]]-Table1[[#This Row],[Operating Profit]])/Table1[[#This Row],[Units Sold]],0)</f>
        <v>20.58</v>
      </c>
      <c r="T9543" s="4" t="str">
        <f>IF(Table1[[#This Row],[Profit per unit]]&gt;$V$8,"Premium","Mass")</f>
        <v>Mass</v>
      </c>
      <c r="U9543" s="4"/>
    </row>
    <row r="9544" spans="2:21" ht="14.25" customHeight="1" x14ac:dyDescent="0.3">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c r="O9544" s="4" t="str">
        <f>TEXT(Table1[[#This Row],[Invoice Date]],"mmm")</f>
        <v>Aug</v>
      </c>
      <c r="P9544" s="4">
        <f>YEAR(Table1[[#This Row],[Invoice Date]])</f>
        <v>2021</v>
      </c>
      <c r="Q9544" s="4">
        <f>IFERROR(Table1[[#This Row],[Total Sales]]/Table1[[#This Row],[Units Sold]],4)</f>
        <v>43</v>
      </c>
      <c r="R9544" s="4">
        <f>IFERROR(Table1[[#This Row],[Operating Profit]]/Table1[[#This Row],[Units Sold]],0)</f>
        <v>22.360000000000003</v>
      </c>
      <c r="S9544" s="4">
        <f>IFERROR((Table1[[#This Row],[Total Sales]]-Table1[[#This Row],[Operating Profit]])/Table1[[#This Row],[Units Sold]],0)</f>
        <v>20.639999999999997</v>
      </c>
      <c r="T9544" s="4" t="str">
        <f>IF(Table1[[#This Row],[Profit per unit]]&gt;$V$8,"Premium","Mass")</f>
        <v>Mass</v>
      </c>
      <c r="U9544" s="4"/>
    </row>
    <row r="9545" spans="2:21" ht="14.25" customHeight="1" x14ac:dyDescent="0.3">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c r="O9545" s="4" t="str">
        <f>TEXT(Table1[[#This Row],[Invoice Date]],"mmm")</f>
        <v>Aug</v>
      </c>
      <c r="P9545" s="4">
        <f>YEAR(Table1[[#This Row],[Invoice Date]])</f>
        <v>2021</v>
      </c>
      <c r="Q9545" s="4">
        <f>IFERROR(Table1[[#This Row],[Total Sales]]/Table1[[#This Row],[Units Sold]],4)</f>
        <v>34</v>
      </c>
      <c r="R9545" s="4">
        <f>IFERROR(Table1[[#This Row],[Operating Profit]]/Table1[[#This Row],[Units Sold]],0)</f>
        <v>13.259999999999998</v>
      </c>
      <c r="S9545" s="4">
        <f>IFERROR((Table1[[#This Row],[Total Sales]]-Table1[[#This Row],[Operating Profit]])/Table1[[#This Row],[Units Sold]],0)</f>
        <v>20.740000000000002</v>
      </c>
      <c r="T9545" s="4" t="str">
        <f>IF(Table1[[#This Row],[Profit per unit]]&gt;$V$8,"Premium","Mass")</f>
        <v>Mass</v>
      </c>
      <c r="U9545" s="4"/>
    </row>
    <row r="9546" spans="2:21" ht="14.25" customHeight="1" x14ac:dyDescent="0.3">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c r="O9546" s="4" t="str">
        <f>TEXT(Table1[[#This Row],[Invoice Date]],"mmm")</f>
        <v>Aug</v>
      </c>
      <c r="P9546" s="4">
        <f>YEAR(Table1[[#This Row],[Invoice Date]])</f>
        <v>2021</v>
      </c>
      <c r="Q9546" s="4">
        <f>IFERROR(Table1[[#This Row],[Total Sales]]/Table1[[#This Row],[Units Sold]],4)</f>
        <v>40</v>
      </c>
      <c r="R9546" s="4">
        <f>IFERROR(Table1[[#This Row],[Operating Profit]]/Table1[[#This Row],[Units Sold]],0)</f>
        <v>16.8</v>
      </c>
      <c r="S9546" s="4">
        <f>IFERROR((Table1[[#This Row],[Total Sales]]-Table1[[#This Row],[Operating Profit]])/Table1[[#This Row],[Units Sold]],0)</f>
        <v>23.2</v>
      </c>
      <c r="T9546" s="4" t="str">
        <f>IF(Table1[[#This Row],[Profit per unit]]&gt;$V$8,"Premium","Mass")</f>
        <v>Mass</v>
      </c>
      <c r="U9546" s="4"/>
    </row>
    <row r="9547" spans="2:21" ht="14.25" customHeight="1" x14ac:dyDescent="0.3">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c r="O9547" s="4" t="str">
        <f>TEXT(Table1[[#This Row],[Invoice Date]],"mmm")</f>
        <v>Aug</v>
      </c>
      <c r="P9547" s="4">
        <f>YEAR(Table1[[#This Row],[Invoice Date]])</f>
        <v>2021</v>
      </c>
      <c r="Q9547" s="4">
        <f>IFERROR(Table1[[#This Row],[Total Sales]]/Table1[[#This Row],[Units Sold]],4)</f>
        <v>43</v>
      </c>
      <c r="R9547" s="4">
        <f>IFERROR(Table1[[#This Row],[Operating Profit]]/Table1[[#This Row],[Units Sold]],0)</f>
        <v>16.769999999999996</v>
      </c>
      <c r="S9547" s="4">
        <f>IFERROR((Table1[[#This Row],[Total Sales]]-Table1[[#This Row],[Operating Profit]])/Table1[[#This Row],[Units Sold]],0)</f>
        <v>26.230000000000004</v>
      </c>
      <c r="T9547" s="4" t="str">
        <f>IF(Table1[[#This Row],[Profit per unit]]&gt;$V$8,"Premium","Mass")</f>
        <v>Mass</v>
      </c>
      <c r="U9547" s="4"/>
    </row>
    <row r="9548" spans="2:21" ht="14.25" customHeight="1" x14ac:dyDescent="0.3">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c r="O9548" s="4" t="str">
        <f>TEXT(Table1[[#This Row],[Invoice Date]],"mmm")</f>
        <v>Aug</v>
      </c>
      <c r="P9548" s="4">
        <f>YEAR(Table1[[#This Row],[Invoice Date]])</f>
        <v>2021</v>
      </c>
      <c r="Q9548" s="4">
        <f>IFERROR(Table1[[#This Row],[Total Sales]]/Table1[[#This Row],[Units Sold]],4)</f>
        <v>44</v>
      </c>
      <c r="R9548" s="4">
        <f>IFERROR(Table1[[#This Row],[Operating Profit]]/Table1[[#This Row],[Units Sold]],0)</f>
        <v>18.919999999999995</v>
      </c>
      <c r="S9548" s="4">
        <f>IFERROR((Table1[[#This Row],[Total Sales]]-Table1[[#This Row],[Operating Profit]])/Table1[[#This Row],[Units Sold]],0)</f>
        <v>25.080000000000005</v>
      </c>
      <c r="T9548" s="4" t="str">
        <f>IF(Table1[[#This Row],[Profit per unit]]&gt;$V$8,"Premium","Mass")</f>
        <v>Mass</v>
      </c>
      <c r="U9548" s="4"/>
    </row>
    <row r="9549" spans="2:21" ht="14.25" customHeight="1" x14ac:dyDescent="0.3">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c r="O9549" s="4" t="str">
        <f>TEXT(Table1[[#This Row],[Invoice Date]],"mmm")</f>
        <v>Sep</v>
      </c>
      <c r="P9549" s="4">
        <f>YEAR(Table1[[#This Row],[Invoice Date]])</f>
        <v>2021</v>
      </c>
      <c r="Q9549" s="4">
        <f>IFERROR(Table1[[#This Row],[Total Sales]]/Table1[[#This Row],[Units Sold]],4)</f>
        <v>44</v>
      </c>
      <c r="R9549" s="4">
        <f>IFERROR(Table1[[#This Row],[Operating Profit]]/Table1[[#This Row],[Units Sold]],0)</f>
        <v>21.56</v>
      </c>
      <c r="S9549" s="4">
        <f>IFERROR((Table1[[#This Row],[Total Sales]]-Table1[[#This Row],[Operating Profit]])/Table1[[#This Row],[Units Sold]],0)</f>
        <v>22.44</v>
      </c>
      <c r="T9549" s="4" t="str">
        <f>IF(Table1[[#This Row],[Profit per unit]]&gt;$V$8,"Premium","Mass")</f>
        <v>Mass</v>
      </c>
      <c r="U9549" s="4"/>
    </row>
    <row r="9550" spans="2:21" ht="14.25" customHeight="1" x14ac:dyDescent="0.3">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c r="O9550" s="4" t="str">
        <f>TEXT(Table1[[#This Row],[Invoice Date]],"mmm")</f>
        <v>Sep</v>
      </c>
      <c r="P9550" s="4">
        <f>YEAR(Table1[[#This Row],[Invoice Date]])</f>
        <v>2021</v>
      </c>
      <c r="Q9550" s="4">
        <f>IFERROR(Table1[[#This Row],[Total Sales]]/Table1[[#This Row],[Units Sold]],4)</f>
        <v>42</v>
      </c>
      <c r="R9550" s="4">
        <f>IFERROR(Table1[[#This Row],[Operating Profit]]/Table1[[#This Row],[Units Sold]],0)</f>
        <v>21.419999999999998</v>
      </c>
      <c r="S9550" s="4">
        <f>IFERROR((Table1[[#This Row],[Total Sales]]-Table1[[#This Row],[Operating Profit]])/Table1[[#This Row],[Units Sold]],0)</f>
        <v>20.580000000000002</v>
      </c>
      <c r="T9550" s="4" t="str">
        <f>IF(Table1[[#This Row],[Profit per unit]]&gt;$V$8,"Premium","Mass")</f>
        <v>Mass</v>
      </c>
      <c r="U9550" s="4"/>
    </row>
    <row r="9551" spans="2:21" ht="14.25" customHeight="1" x14ac:dyDescent="0.3">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c r="O9551" s="4" t="str">
        <f>TEXT(Table1[[#This Row],[Invoice Date]],"mmm")</f>
        <v>Sep</v>
      </c>
      <c r="P9551" s="4">
        <f>YEAR(Table1[[#This Row],[Invoice Date]])</f>
        <v>2021</v>
      </c>
      <c r="Q9551" s="4">
        <f>IFERROR(Table1[[#This Row],[Total Sales]]/Table1[[#This Row],[Units Sold]],4)</f>
        <v>40</v>
      </c>
      <c r="R9551" s="4">
        <f>IFERROR(Table1[[#This Row],[Operating Profit]]/Table1[[#This Row],[Units Sold]],0)</f>
        <v>16.799999999999997</v>
      </c>
      <c r="S9551" s="4">
        <f>IFERROR((Table1[[#This Row],[Total Sales]]-Table1[[#This Row],[Operating Profit]])/Table1[[#This Row],[Units Sold]],0)</f>
        <v>23.200000000000003</v>
      </c>
      <c r="T9551" s="4" t="str">
        <f>IF(Table1[[#This Row],[Profit per unit]]&gt;$V$8,"Premium","Mass")</f>
        <v>Mass</v>
      </c>
      <c r="U9551" s="4"/>
    </row>
    <row r="9552" spans="2:21" ht="14.25" customHeight="1" x14ac:dyDescent="0.3">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c r="O9552" s="4" t="str">
        <f>TEXT(Table1[[#This Row],[Invoice Date]],"mmm")</f>
        <v>Sep</v>
      </c>
      <c r="P9552" s="4">
        <f>YEAR(Table1[[#This Row],[Invoice Date]])</f>
        <v>2021</v>
      </c>
      <c r="Q9552" s="4">
        <f>IFERROR(Table1[[#This Row],[Total Sales]]/Table1[[#This Row],[Units Sold]],4)</f>
        <v>35</v>
      </c>
      <c r="R9552" s="4">
        <f>IFERROR(Table1[[#This Row],[Operating Profit]]/Table1[[#This Row],[Units Sold]],0)</f>
        <v>13.999999999999998</v>
      </c>
      <c r="S9552" s="4">
        <f>IFERROR((Table1[[#This Row],[Total Sales]]-Table1[[#This Row],[Operating Profit]])/Table1[[#This Row],[Units Sold]],0)</f>
        <v>21</v>
      </c>
      <c r="T9552" s="4" t="str">
        <f>IF(Table1[[#This Row],[Profit per unit]]&gt;$V$8,"Premium","Mass")</f>
        <v>Mass</v>
      </c>
      <c r="U9552" s="4"/>
    </row>
    <row r="9553" spans="2:21" ht="14.25" customHeight="1" x14ac:dyDescent="0.3">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c r="O9553" s="4" t="str">
        <f>TEXT(Table1[[#This Row],[Invoice Date]],"mmm")</f>
        <v>Sep</v>
      </c>
      <c r="P9553" s="4">
        <f>YEAR(Table1[[#This Row],[Invoice Date]])</f>
        <v>2021</v>
      </c>
      <c r="Q9553" s="4">
        <f>IFERROR(Table1[[#This Row],[Total Sales]]/Table1[[#This Row],[Units Sold]],4)</f>
        <v>48</v>
      </c>
      <c r="R9553" s="4">
        <f>IFERROR(Table1[[#This Row],[Operating Profit]]/Table1[[#This Row],[Units Sold]],0)</f>
        <v>17.760000000000002</v>
      </c>
      <c r="S9553" s="4">
        <f>IFERROR((Table1[[#This Row],[Total Sales]]-Table1[[#This Row],[Operating Profit]])/Table1[[#This Row],[Units Sold]],0)</f>
        <v>30.239999999999995</v>
      </c>
      <c r="T9553" s="4" t="str">
        <f>IF(Table1[[#This Row],[Profit per unit]]&gt;$V$8,"Premium","Mass")</f>
        <v>Mass</v>
      </c>
      <c r="U9553" s="4"/>
    </row>
    <row r="9554" spans="2:21" ht="14.25" customHeight="1" x14ac:dyDescent="0.3">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c r="O9554" s="4" t="str">
        <f>TEXT(Table1[[#This Row],[Invoice Date]],"mmm")</f>
        <v>Sep</v>
      </c>
      <c r="P9554" s="4">
        <f>YEAR(Table1[[#This Row],[Invoice Date]])</f>
        <v>2021</v>
      </c>
      <c r="Q9554" s="4">
        <f>IFERROR(Table1[[#This Row],[Total Sales]]/Table1[[#This Row],[Units Sold]],4)</f>
        <v>45</v>
      </c>
      <c r="R9554" s="4">
        <f>IFERROR(Table1[[#This Row],[Operating Profit]]/Table1[[#This Row],[Units Sold]],0)</f>
        <v>20.7</v>
      </c>
      <c r="S9554" s="4">
        <f>IFERROR((Table1[[#This Row],[Total Sales]]-Table1[[#This Row],[Operating Profit]])/Table1[[#This Row],[Units Sold]],0)</f>
        <v>24.3</v>
      </c>
      <c r="T9554" s="4" t="str">
        <f>IF(Table1[[#This Row],[Profit per unit]]&gt;$V$8,"Premium","Mass")</f>
        <v>Mass</v>
      </c>
      <c r="U9554" s="4"/>
    </row>
    <row r="9555" spans="2:21" ht="14.25" customHeight="1" x14ac:dyDescent="0.3">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c r="O9555" s="4" t="str">
        <f>TEXT(Table1[[#This Row],[Invoice Date]],"mmm")</f>
        <v>Oct</v>
      </c>
      <c r="P9555" s="4">
        <f>YEAR(Table1[[#This Row],[Invoice Date]])</f>
        <v>2021</v>
      </c>
      <c r="Q9555" s="4">
        <f>IFERROR(Table1[[#This Row],[Total Sales]]/Table1[[#This Row],[Units Sold]],4)</f>
        <v>44</v>
      </c>
      <c r="R9555" s="4">
        <f>IFERROR(Table1[[#This Row],[Operating Profit]]/Table1[[#This Row],[Units Sold]],0)</f>
        <v>20.68</v>
      </c>
      <c r="S9555" s="4">
        <f>IFERROR((Table1[[#This Row],[Total Sales]]-Table1[[#This Row],[Operating Profit]])/Table1[[#This Row],[Units Sold]],0)</f>
        <v>23.32</v>
      </c>
      <c r="T9555" s="4" t="str">
        <f>IF(Table1[[#This Row],[Profit per unit]]&gt;$V$8,"Premium","Mass")</f>
        <v>Mass</v>
      </c>
      <c r="U9555" s="4"/>
    </row>
    <row r="9556" spans="2:21" ht="14.25" customHeight="1" x14ac:dyDescent="0.3">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c r="O9556" s="4" t="str">
        <f>TEXT(Table1[[#This Row],[Invoice Date]],"mmm")</f>
        <v>Oct</v>
      </c>
      <c r="P9556" s="4">
        <f>YEAR(Table1[[#This Row],[Invoice Date]])</f>
        <v>2021</v>
      </c>
      <c r="Q9556" s="4">
        <f>IFERROR(Table1[[#This Row],[Total Sales]]/Table1[[#This Row],[Units Sold]],4)</f>
        <v>44</v>
      </c>
      <c r="R9556" s="4">
        <f>IFERROR(Table1[[#This Row],[Operating Profit]]/Table1[[#This Row],[Units Sold]],0)</f>
        <v>21.560000000000002</v>
      </c>
      <c r="S9556" s="4">
        <f>IFERROR((Table1[[#This Row],[Total Sales]]-Table1[[#This Row],[Operating Profit]])/Table1[[#This Row],[Units Sold]],0)</f>
        <v>22.439999999999998</v>
      </c>
      <c r="T9556" s="4" t="str">
        <f>IF(Table1[[#This Row],[Profit per unit]]&gt;$V$8,"Premium","Mass")</f>
        <v>Mass</v>
      </c>
      <c r="U9556" s="4"/>
    </row>
    <row r="9557" spans="2:21" ht="14.25" customHeight="1" x14ac:dyDescent="0.3">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c r="O9557" s="4" t="str">
        <f>TEXT(Table1[[#This Row],[Invoice Date]],"mmm")</f>
        <v>Oct</v>
      </c>
      <c r="P9557" s="4">
        <f>YEAR(Table1[[#This Row],[Invoice Date]])</f>
        <v>2021</v>
      </c>
      <c r="Q9557" s="4">
        <f>IFERROR(Table1[[#This Row],[Total Sales]]/Table1[[#This Row],[Units Sold]],4)</f>
        <v>40</v>
      </c>
      <c r="R9557" s="4">
        <f>IFERROR(Table1[[#This Row],[Operating Profit]]/Table1[[#This Row],[Units Sold]],0)</f>
        <v>14.799999999999999</v>
      </c>
      <c r="S9557" s="4">
        <f>IFERROR((Table1[[#This Row],[Total Sales]]-Table1[[#This Row],[Operating Profit]])/Table1[[#This Row],[Units Sold]],0)</f>
        <v>25.2</v>
      </c>
      <c r="T9557" s="4" t="str">
        <f>IF(Table1[[#This Row],[Profit per unit]]&gt;$V$8,"Premium","Mass")</f>
        <v>Mass</v>
      </c>
      <c r="U9557" s="4"/>
    </row>
    <row r="9558" spans="2:21" ht="14.25" customHeight="1" x14ac:dyDescent="0.3">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c r="O9558" s="4" t="str">
        <f>TEXT(Table1[[#This Row],[Invoice Date]],"mmm")</f>
        <v>Oct</v>
      </c>
      <c r="P9558" s="4">
        <f>YEAR(Table1[[#This Row],[Invoice Date]])</f>
        <v>2021</v>
      </c>
      <c r="Q9558" s="4">
        <f>IFERROR(Table1[[#This Row],[Total Sales]]/Table1[[#This Row],[Units Sold]],4)</f>
        <v>46</v>
      </c>
      <c r="R9558" s="4">
        <f>IFERROR(Table1[[#This Row],[Operating Profit]]/Table1[[#This Row],[Units Sold]],0)</f>
        <v>17.02</v>
      </c>
      <c r="S9558" s="4">
        <f>IFERROR((Table1[[#This Row],[Total Sales]]-Table1[[#This Row],[Operating Profit]])/Table1[[#This Row],[Units Sold]],0)</f>
        <v>28.98</v>
      </c>
      <c r="T9558" s="4" t="str">
        <f>IF(Table1[[#This Row],[Profit per unit]]&gt;$V$8,"Premium","Mass")</f>
        <v>Mass</v>
      </c>
      <c r="U9558" s="4"/>
    </row>
    <row r="9559" spans="2:21" ht="14.25" customHeight="1" x14ac:dyDescent="0.3">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c r="O9559" s="4" t="str">
        <f>TEXT(Table1[[#This Row],[Invoice Date]],"mmm")</f>
        <v>Oct</v>
      </c>
      <c r="P9559" s="4">
        <f>YEAR(Table1[[#This Row],[Invoice Date]])</f>
        <v>2021</v>
      </c>
      <c r="Q9559" s="4">
        <f>IFERROR(Table1[[#This Row],[Total Sales]]/Table1[[#This Row],[Units Sold]],4)</f>
        <v>55</v>
      </c>
      <c r="R9559" s="4">
        <f>IFERROR(Table1[[#This Row],[Operating Profit]]/Table1[[#This Row],[Units Sold]],0)</f>
        <v>20.349999999999998</v>
      </c>
      <c r="S9559" s="4">
        <f>IFERROR((Table1[[#This Row],[Total Sales]]-Table1[[#This Row],[Operating Profit]])/Table1[[#This Row],[Units Sold]],0)</f>
        <v>34.65</v>
      </c>
      <c r="T9559" s="4" t="str">
        <f>IF(Table1[[#This Row],[Profit per unit]]&gt;$V$8,"Premium","Mass")</f>
        <v>Mass</v>
      </c>
      <c r="U9559" s="4"/>
    </row>
    <row r="9560" spans="2:21" ht="14.25" customHeight="1" x14ac:dyDescent="0.3">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c r="O9560" s="4" t="str">
        <f>TEXT(Table1[[#This Row],[Invoice Date]],"mmm")</f>
        <v>Oct</v>
      </c>
      <c r="P9560" s="4">
        <f>YEAR(Table1[[#This Row],[Invoice Date]])</f>
        <v>2021</v>
      </c>
      <c r="Q9560" s="4">
        <f>IFERROR(Table1[[#This Row],[Total Sales]]/Table1[[#This Row],[Units Sold]],4)</f>
        <v>54</v>
      </c>
      <c r="R9560" s="4">
        <f>IFERROR(Table1[[#This Row],[Operating Profit]]/Table1[[#This Row],[Units Sold]],0)</f>
        <v>24.84</v>
      </c>
      <c r="S9560" s="4">
        <f>IFERROR((Table1[[#This Row],[Total Sales]]-Table1[[#This Row],[Operating Profit]])/Table1[[#This Row],[Units Sold]],0)</f>
        <v>29.16</v>
      </c>
      <c r="T9560" s="4" t="str">
        <f>IF(Table1[[#This Row],[Profit per unit]]&gt;$V$8,"Premium","Mass")</f>
        <v>Mass</v>
      </c>
      <c r="U9560" s="4"/>
    </row>
    <row r="9561" spans="2:21" ht="14.25" customHeight="1" x14ac:dyDescent="0.3">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c r="O9561" s="4" t="str">
        <f>TEXT(Table1[[#This Row],[Invoice Date]],"mmm")</f>
        <v>Nov</v>
      </c>
      <c r="P9561" s="4">
        <f>YEAR(Table1[[#This Row],[Invoice Date]])</f>
        <v>2021</v>
      </c>
      <c r="Q9561" s="4">
        <f>IFERROR(Table1[[#This Row],[Total Sales]]/Table1[[#This Row],[Units Sold]],4)</f>
        <v>54</v>
      </c>
      <c r="R9561" s="4">
        <f>IFERROR(Table1[[#This Row],[Operating Profit]]/Table1[[#This Row],[Units Sold]],0)</f>
        <v>27</v>
      </c>
      <c r="S9561" s="4">
        <f>IFERROR((Table1[[#This Row],[Total Sales]]-Table1[[#This Row],[Operating Profit]])/Table1[[#This Row],[Units Sold]],0)</f>
        <v>27</v>
      </c>
      <c r="T9561" s="4" t="str">
        <f>IF(Table1[[#This Row],[Profit per unit]]&gt;$V$8,"Premium","Mass")</f>
        <v>Mass</v>
      </c>
      <c r="U9561" s="4"/>
    </row>
    <row r="9562" spans="2:21" ht="14.25" customHeight="1" x14ac:dyDescent="0.3">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c r="O9562" s="4" t="str">
        <f>TEXT(Table1[[#This Row],[Invoice Date]],"mmm")</f>
        <v>Nov</v>
      </c>
      <c r="P9562" s="4">
        <f>YEAR(Table1[[#This Row],[Invoice Date]])</f>
        <v>2021</v>
      </c>
      <c r="Q9562" s="4">
        <f>IFERROR(Table1[[#This Row],[Total Sales]]/Table1[[#This Row],[Units Sold]],4)</f>
        <v>47</v>
      </c>
      <c r="R9562" s="4">
        <f>IFERROR(Table1[[#This Row],[Operating Profit]]/Table1[[#This Row],[Units Sold]],0)</f>
        <v>23.03</v>
      </c>
      <c r="S9562" s="4">
        <f>IFERROR((Table1[[#This Row],[Total Sales]]-Table1[[#This Row],[Operating Profit]])/Table1[[#This Row],[Units Sold]],0)</f>
        <v>23.97</v>
      </c>
      <c r="T9562" s="4" t="str">
        <f>IF(Table1[[#This Row],[Profit per unit]]&gt;$V$8,"Premium","Mass")</f>
        <v>Mass</v>
      </c>
      <c r="U9562" s="4"/>
    </row>
    <row r="9563" spans="2:21" ht="14.25" customHeight="1" x14ac:dyDescent="0.3">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c r="O9563" s="4" t="str">
        <f>TEXT(Table1[[#This Row],[Invoice Date]],"mmm")</f>
        <v>Nov</v>
      </c>
      <c r="P9563" s="4">
        <f>YEAR(Table1[[#This Row],[Invoice Date]])</f>
        <v>2021</v>
      </c>
      <c r="Q9563" s="4">
        <f>IFERROR(Table1[[#This Row],[Total Sales]]/Table1[[#This Row],[Units Sold]],4)</f>
        <v>46</v>
      </c>
      <c r="R9563" s="4">
        <f>IFERROR(Table1[[#This Row],[Operating Profit]]/Table1[[#This Row],[Units Sold]],0)</f>
        <v>17.02</v>
      </c>
      <c r="S9563" s="4">
        <f>IFERROR((Table1[[#This Row],[Total Sales]]-Table1[[#This Row],[Operating Profit]])/Table1[[#This Row],[Units Sold]],0)</f>
        <v>28.98</v>
      </c>
      <c r="T9563" s="4" t="str">
        <f>IF(Table1[[#This Row],[Profit per unit]]&gt;$V$8,"Premium","Mass")</f>
        <v>Mass</v>
      </c>
      <c r="U9563" s="4"/>
    </row>
    <row r="9564" spans="2:21" ht="14.25" customHeight="1" x14ac:dyDescent="0.3">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c r="O9564" s="4" t="str">
        <f>TEXT(Table1[[#This Row],[Invoice Date]],"mmm")</f>
        <v>Nov</v>
      </c>
      <c r="P9564" s="4">
        <f>YEAR(Table1[[#This Row],[Invoice Date]])</f>
        <v>2021</v>
      </c>
      <c r="Q9564" s="4">
        <f>IFERROR(Table1[[#This Row],[Total Sales]]/Table1[[#This Row],[Units Sold]],4)</f>
        <v>42</v>
      </c>
      <c r="R9564" s="4">
        <f>IFERROR(Table1[[#This Row],[Operating Profit]]/Table1[[#This Row],[Units Sold]],0)</f>
        <v>16.38</v>
      </c>
      <c r="S9564" s="4">
        <f>IFERROR((Table1[[#This Row],[Total Sales]]-Table1[[#This Row],[Operating Profit]])/Table1[[#This Row],[Units Sold]],0)</f>
        <v>25.620000000000005</v>
      </c>
      <c r="T9564" s="4" t="str">
        <f>IF(Table1[[#This Row],[Profit per unit]]&gt;$V$8,"Premium","Mass")</f>
        <v>Mass</v>
      </c>
      <c r="U9564" s="4"/>
    </row>
    <row r="9565" spans="2:21" ht="14.25" customHeight="1" x14ac:dyDescent="0.3">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c r="O9565" s="4" t="str">
        <f>TEXT(Table1[[#This Row],[Invoice Date]],"mmm")</f>
        <v>Nov</v>
      </c>
      <c r="P9565" s="4">
        <f>YEAR(Table1[[#This Row],[Invoice Date]])</f>
        <v>2021</v>
      </c>
      <c r="Q9565" s="4">
        <f>IFERROR(Table1[[#This Row],[Total Sales]]/Table1[[#This Row],[Units Sold]],4)</f>
        <v>50</v>
      </c>
      <c r="R9565" s="4">
        <f>IFERROR(Table1[[#This Row],[Operating Profit]]/Table1[[#This Row],[Units Sold]],0)</f>
        <v>19.499999999999996</v>
      </c>
      <c r="S9565" s="4">
        <f>IFERROR((Table1[[#This Row],[Total Sales]]-Table1[[#This Row],[Operating Profit]])/Table1[[#This Row],[Units Sold]],0)</f>
        <v>30.5</v>
      </c>
      <c r="T9565" s="4" t="str">
        <f>IF(Table1[[#This Row],[Profit per unit]]&gt;$V$8,"Premium","Mass")</f>
        <v>Mass</v>
      </c>
      <c r="U9565" s="4"/>
    </row>
    <row r="9566" spans="2:21" ht="14.25" customHeight="1" x14ac:dyDescent="0.3">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c r="O9566" s="4" t="str">
        <f>TEXT(Table1[[#This Row],[Invoice Date]],"mmm")</f>
        <v>Nov</v>
      </c>
      <c r="P9566" s="4">
        <f>YEAR(Table1[[#This Row],[Invoice Date]])</f>
        <v>2021</v>
      </c>
      <c r="Q9566" s="4">
        <f>IFERROR(Table1[[#This Row],[Total Sales]]/Table1[[#This Row],[Units Sold]],4)</f>
        <v>57</v>
      </c>
      <c r="R9566" s="4">
        <f>IFERROR(Table1[[#This Row],[Operating Profit]]/Table1[[#This Row],[Units Sold]],0)</f>
        <v>26.79</v>
      </c>
      <c r="S9566" s="4">
        <f>IFERROR((Table1[[#This Row],[Total Sales]]-Table1[[#This Row],[Operating Profit]])/Table1[[#This Row],[Units Sold]],0)</f>
        <v>30.21</v>
      </c>
      <c r="T9566" s="4" t="str">
        <f>IF(Table1[[#This Row],[Profit per unit]]&gt;$V$8,"Premium","Mass")</f>
        <v>Mass</v>
      </c>
      <c r="U9566" s="4"/>
    </row>
    <row r="9567" spans="2:21" ht="14.25" customHeight="1" x14ac:dyDescent="0.3">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c r="O9567" s="4" t="str">
        <f>TEXT(Table1[[#This Row],[Invoice Date]],"mmm")</f>
        <v>Dec</v>
      </c>
      <c r="P9567" s="4">
        <f>YEAR(Table1[[#This Row],[Invoice Date]])</f>
        <v>2021</v>
      </c>
      <c r="Q9567" s="4">
        <f>IFERROR(Table1[[#This Row],[Total Sales]]/Table1[[#This Row],[Units Sold]],4)</f>
        <v>48</v>
      </c>
      <c r="R9567" s="4">
        <f>IFERROR(Table1[[#This Row],[Operating Profit]]/Table1[[#This Row],[Units Sold]],0)</f>
        <v>23.04</v>
      </c>
      <c r="S9567" s="4">
        <f>IFERROR((Table1[[#This Row],[Total Sales]]-Table1[[#This Row],[Operating Profit]])/Table1[[#This Row],[Units Sold]],0)</f>
        <v>24.96</v>
      </c>
      <c r="T9567" s="4" t="str">
        <f>IF(Table1[[#This Row],[Profit per unit]]&gt;$V$8,"Premium","Mass")</f>
        <v>Mass</v>
      </c>
      <c r="U9567" s="4"/>
    </row>
    <row r="9568" spans="2:21" ht="14.25" customHeight="1" x14ac:dyDescent="0.3">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c r="O9568" s="4" t="str">
        <f>TEXT(Table1[[#This Row],[Invoice Date]],"mmm")</f>
        <v>Dec</v>
      </c>
      <c r="P9568" s="4">
        <f>YEAR(Table1[[#This Row],[Invoice Date]])</f>
        <v>2021</v>
      </c>
      <c r="Q9568" s="4">
        <f>IFERROR(Table1[[#This Row],[Total Sales]]/Table1[[#This Row],[Units Sold]],4)</f>
        <v>41</v>
      </c>
      <c r="R9568" s="4">
        <f>IFERROR(Table1[[#This Row],[Operating Profit]]/Table1[[#This Row],[Units Sold]],0)</f>
        <v>20.91</v>
      </c>
      <c r="S9568" s="4">
        <f>IFERROR((Table1[[#This Row],[Total Sales]]-Table1[[#This Row],[Operating Profit]])/Table1[[#This Row],[Units Sold]],0)</f>
        <v>20.09</v>
      </c>
      <c r="T9568" s="4" t="str">
        <f>IF(Table1[[#This Row],[Profit per unit]]&gt;$V$8,"Premium","Mass")</f>
        <v>Mass</v>
      </c>
      <c r="U9568" s="4"/>
    </row>
    <row r="9569" spans="2:21" ht="14.25" customHeight="1" x14ac:dyDescent="0.3">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c r="O9569" s="4" t="str">
        <f>TEXT(Table1[[#This Row],[Invoice Date]],"mmm")</f>
        <v>Dec</v>
      </c>
      <c r="P9569" s="4">
        <f>YEAR(Table1[[#This Row],[Invoice Date]])</f>
        <v>2021</v>
      </c>
      <c r="Q9569" s="4">
        <f>IFERROR(Table1[[#This Row],[Total Sales]]/Table1[[#This Row],[Units Sold]],4)</f>
        <v>44</v>
      </c>
      <c r="R9569" s="4">
        <f>IFERROR(Table1[[#This Row],[Operating Profit]]/Table1[[#This Row],[Units Sold]],0)</f>
        <v>17.599999999999998</v>
      </c>
      <c r="S9569" s="4">
        <f>IFERROR((Table1[[#This Row],[Total Sales]]-Table1[[#This Row],[Operating Profit]])/Table1[[#This Row],[Units Sold]],0)</f>
        <v>26.400000000000002</v>
      </c>
      <c r="T9569" s="4" t="str">
        <f>IF(Table1[[#This Row],[Profit per unit]]&gt;$V$8,"Premium","Mass")</f>
        <v>Mass</v>
      </c>
      <c r="U9569" s="4"/>
    </row>
    <row r="9570" spans="2:21" ht="14.25" customHeight="1" x14ac:dyDescent="0.3">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c r="O9570" s="4" t="str">
        <f>TEXT(Table1[[#This Row],[Invoice Date]],"mmm")</f>
        <v>Dec</v>
      </c>
      <c r="P9570" s="4">
        <f>YEAR(Table1[[#This Row],[Invoice Date]])</f>
        <v>2021</v>
      </c>
      <c r="Q9570" s="4">
        <f>IFERROR(Table1[[#This Row],[Total Sales]]/Table1[[#This Row],[Units Sold]],4)</f>
        <v>44</v>
      </c>
      <c r="R9570" s="4">
        <f>IFERROR(Table1[[#This Row],[Operating Profit]]/Table1[[#This Row],[Units Sold]],0)</f>
        <v>18.48</v>
      </c>
      <c r="S9570" s="4">
        <f>IFERROR((Table1[[#This Row],[Total Sales]]-Table1[[#This Row],[Operating Profit]])/Table1[[#This Row],[Units Sold]],0)</f>
        <v>25.52</v>
      </c>
      <c r="T9570" s="4" t="str">
        <f>IF(Table1[[#This Row],[Profit per unit]]&gt;$V$8,"Premium","Mass")</f>
        <v>Mass</v>
      </c>
      <c r="U9570" s="4"/>
    </row>
    <row r="9571" spans="2:21" ht="14.25" customHeight="1" x14ac:dyDescent="0.3">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c r="O9571" s="4" t="str">
        <f>TEXT(Table1[[#This Row],[Invoice Date]],"mmm")</f>
        <v>Dec</v>
      </c>
      <c r="P9571" s="4">
        <f>YEAR(Table1[[#This Row],[Invoice Date]])</f>
        <v>2021</v>
      </c>
      <c r="Q9571" s="4">
        <f>IFERROR(Table1[[#This Row],[Total Sales]]/Table1[[#This Row],[Units Sold]],4)</f>
        <v>48</v>
      </c>
      <c r="R9571" s="4">
        <f>IFERROR(Table1[[#This Row],[Operating Profit]]/Table1[[#This Row],[Units Sold]],0)</f>
        <v>20.16</v>
      </c>
      <c r="S9571" s="4">
        <f>IFERROR((Table1[[#This Row],[Total Sales]]-Table1[[#This Row],[Operating Profit]])/Table1[[#This Row],[Units Sold]],0)</f>
        <v>27.84</v>
      </c>
      <c r="T9571" s="4" t="str">
        <f>IF(Table1[[#This Row],[Profit per unit]]&gt;$V$8,"Premium","Mass")</f>
        <v>Mass</v>
      </c>
      <c r="U9571" s="4"/>
    </row>
    <row r="9572" spans="2:21" ht="14.25" customHeight="1" x14ac:dyDescent="0.3">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c r="O9572" s="4" t="str">
        <f>TEXT(Table1[[#This Row],[Invoice Date]],"mmm")</f>
        <v>Dec</v>
      </c>
      <c r="P9572" s="4">
        <f>YEAR(Table1[[#This Row],[Invoice Date]])</f>
        <v>2021</v>
      </c>
      <c r="Q9572" s="4">
        <f>IFERROR(Table1[[#This Row],[Total Sales]]/Table1[[#This Row],[Units Sold]],4)</f>
        <v>60</v>
      </c>
      <c r="R9572" s="4">
        <f>IFERROR(Table1[[#This Row],[Operating Profit]]/Table1[[#This Row],[Units Sold]],0)</f>
        <v>28.199999999999996</v>
      </c>
      <c r="S9572" s="4">
        <f>IFERROR((Table1[[#This Row],[Total Sales]]-Table1[[#This Row],[Operating Profit]])/Table1[[#This Row],[Units Sold]],0)</f>
        <v>31.8</v>
      </c>
      <c r="T9572" s="4" t="str">
        <f>IF(Table1[[#This Row],[Profit per unit]]&gt;$V$8,"Premium","Mass")</f>
        <v>Mass</v>
      </c>
      <c r="U9572" s="4"/>
    </row>
    <row r="9573" spans="2:21" ht="14.25" customHeight="1" x14ac:dyDescent="0.3">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c r="O9573" s="4" t="str">
        <f>TEXT(Table1[[#This Row],[Invoice Date]],"mmm")</f>
        <v>Jan</v>
      </c>
      <c r="P9573" s="4">
        <f>YEAR(Table1[[#This Row],[Invoice Date]])</f>
        <v>2021</v>
      </c>
      <c r="Q9573" s="4">
        <f>IFERROR(Table1[[#This Row],[Total Sales]]/Table1[[#This Row],[Units Sold]],4)</f>
        <v>34</v>
      </c>
      <c r="R9573" s="4">
        <f>IFERROR(Table1[[#This Row],[Operating Profit]]/Table1[[#This Row],[Units Sold]],0)</f>
        <v>14.620000000000001</v>
      </c>
      <c r="S9573" s="4">
        <f>IFERROR((Table1[[#This Row],[Total Sales]]-Table1[[#This Row],[Operating Profit]])/Table1[[#This Row],[Units Sold]],0)</f>
        <v>19.38</v>
      </c>
      <c r="T9573" s="4" t="str">
        <f>IF(Table1[[#This Row],[Profit per unit]]&gt;$V$8,"Premium","Mass")</f>
        <v>Mass</v>
      </c>
      <c r="U9573" s="4"/>
    </row>
    <row r="9574" spans="2:21" ht="14.25" customHeight="1" x14ac:dyDescent="0.3">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c r="O9574" s="4" t="str">
        <f>TEXT(Table1[[#This Row],[Invoice Date]],"mmm")</f>
        <v>Jan</v>
      </c>
      <c r="P9574" s="4">
        <f>YEAR(Table1[[#This Row],[Invoice Date]])</f>
        <v>2021</v>
      </c>
      <c r="Q9574" s="4">
        <f>IFERROR(Table1[[#This Row],[Total Sales]]/Table1[[#This Row],[Units Sold]],4)</f>
        <v>39</v>
      </c>
      <c r="R9574" s="4">
        <f>IFERROR(Table1[[#This Row],[Operating Profit]]/Table1[[#This Row],[Units Sold]],0)</f>
        <v>16.770000000000003</v>
      </c>
      <c r="S9574" s="4">
        <f>IFERROR((Table1[[#This Row],[Total Sales]]-Table1[[#This Row],[Operating Profit]])/Table1[[#This Row],[Units Sold]],0)</f>
        <v>22.229999999999997</v>
      </c>
      <c r="T9574" s="4" t="str">
        <f>IF(Table1[[#This Row],[Profit per unit]]&gt;$V$8,"Premium","Mass")</f>
        <v>Mass</v>
      </c>
      <c r="U9574" s="4"/>
    </row>
    <row r="9575" spans="2:21" ht="14.25" customHeight="1" x14ac:dyDescent="0.3">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c r="O9575" s="4" t="str">
        <f>TEXT(Table1[[#This Row],[Invoice Date]],"mmm")</f>
        <v>Jan</v>
      </c>
      <c r="P9575" s="4">
        <f>YEAR(Table1[[#This Row],[Invoice Date]])</f>
        <v>2021</v>
      </c>
      <c r="Q9575" s="4">
        <f>IFERROR(Table1[[#This Row],[Total Sales]]/Table1[[#This Row],[Units Sold]],4)</f>
        <v>28</v>
      </c>
      <c r="R9575" s="4">
        <f>IFERROR(Table1[[#This Row],[Operating Profit]]/Table1[[#This Row],[Units Sold]],0)</f>
        <v>10.08</v>
      </c>
      <c r="S9575" s="4">
        <f>IFERROR((Table1[[#This Row],[Total Sales]]-Table1[[#This Row],[Operating Profit]])/Table1[[#This Row],[Units Sold]],0)</f>
        <v>17.920000000000002</v>
      </c>
      <c r="T9575" s="4" t="str">
        <f>IF(Table1[[#This Row],[Profit per unit]]&gt;$V$8,"Premium","Mass")</f>
        <v>Mass</v>
      </c>
      <c r="U9575" s="4"/>
    </row>
    <row r="9576" spans="2:21" ht="14.25" customHeight="1" x14ac:dyDescent="0.3">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c r="O9576" s="4" t="str">
        <f>TEXT(Table1[[#This Row],[Invoice Date]],"mmm")</f>
        <v>Jan</v>
      </c>
      <c r="P9576" s="4">
        <f>YEAR(Table1[[#This Row],[Invoice Date]])</f>
        <v>2021</v>
      </c>
      <c r="Q9576" s="4">
        <f>IFERROR(Table1[[#This Row],[Total Sales]]/Table1[[#This Row],[Units Sold]],4)</f>
        <v>36</v>
      </c>
      <c r="R9576" s="4">
        <f>IFERROR(Table1[[#This Row],[Operating Profit]]/Table1[[#This Row],[Units Sold]],0)</f>
        <v>11.520000000000001</v>
      </c>
      <c r="S9576" s="4">
        <f>IFERROR((Table1[[#This Row],[Total Sales]]-Table1[[#This Row],[Operating Profit]])/Table1[[#This Row],[Units Sold]],0)</f>
        <v>24.48</v>
      </c>
      <c r="T9576" s="4" t="str">
        <f>IF(Table1[[#This Row],[Profit per unit]]&gt;$V$8,"Premium","Mass")</f>
        <v>Mass</v>
      </c>
      <c r="U9576" s="4"/>
    </row>
    <row r="9577" spans="2:21" ht="14.25" customHeight="1" x14ac:dyDescent="0.3">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c r="O9577" s="4" t="str">
        <f>TEXT(Table1[[#This Row],[Invoice Date]],"mmm")</f>
        <v>Jan</v>
      </c>
      <c r="P9577" s="4">
        <f>YEAR(Table1[[#This Row],[Invoice Date]])</f>
        <v>2021</v>
      </c>
      <c r="Q9577" s="4">
        <f>IFERROR(Table1[[#This Row],[Total Sales]]/Table1[[#This Row],[Units Sold]],4)</f>
        <v>43</v>
      </c>
      <c r="R9577" s="4">
        <f>IFERROR(Table1[[#This Row],[Operating Profit]]/Table1[[#This Row],[Units Sold]],0)</f>
        <v>14.19</v>
      </c>
      <c r="S9577" s="4">
        <f>IFERROR((Table1[[#This Row],[Total Sales]]-Table1[[#This Row],[Operating Profit]])/Table1[[#This Row],[Units Sold]],0)</f>
        <v>28.810000000000002</v>
      </c>
      <c r="T9577" s="4" t="str">
        <f>IF(Table1[[#This Row],[Profit per unit]]&gt;$V$8,"Premium","Mass")</f>
        <v>Mass</v>
      </c>
      <c r="U9577" s="4"/>
    </row>
    <row r="9578" spans="2:21" ht="14.25" customHeight="1" x14ac:dyDescent="0.3">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c r="O9578" s="4" t="str">
        <f>TEXT(Table1[[#This Row],[Invoice Date]],"mmm")</f>
        <v>Jan</v>
      </c>
      <c r="P9578" s="4">
        <f>YEAR(Table1[[#This Row],[Invoice Date]])</f>
        <v>2021</v>
      </c>
      <c r="Q9578" s="4">
        <f>IFERROR(Table1[[#This Row],[Total Sales]]/Table1[[#This Row],[Units Sold]],4)</f>
        <v>35</v>
      </c>
      <c r="R9578" s="4">
        <f>IFERROR(Table1[[#This Row],[Operating Profit]]/Table1[[#This Row],[Units Sold]],0)</f>
        <v>13.999999999999998</v>
      </c>
      <c r="S9578" s="4">
        <f>IFERROR((Table1[[#This Row],[Total Sales]]-Table1[[#This Row],[Operating Profit]])/Table1[[#This Row],[Units Sold]],0)</f>
        <v>21</v>
      </c>
      <c r="T9578" s="4" t="str">
        <f>IF(Table1[[#This Row],[Profit per unit]]&gt;$V$8,"Premium","Mass")</f>
        <v>Mass</v>
      </c>
      <c r="U9578" s="4"/>
    </row>
    <row r="9579" spans="2:21" ht="14.25" customHeight="1" x14ac:dyDescent="0.3">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c r="O9579" s="4" t="str">
        <f>TEXT(Table1[[#This Row],[Invoice Date]],"mmm")</f>
        <v>Feb</v>
      </c>
      <c r="P9579" s="4">
        <f>YEAR(Table1[[#This Row],[Invoice Date]])</f>
        <v>2021</v>
      </c>
      <c r="Q9579" s="4">
        <f>IFERROR(Table1[[#This Row],[Total Sales]]/Table1[[#This Row],[Units Sold]],4)</f>
        <v>34</v>
      </c>
      <c r="R9579" s="4">
        <f>IFERROR(Table1[[#This Row],[Operating Profit]]/Table1[[#This Row],[Units Sold]],0)</f>
        <v>14.959999999999999</v>
      </c>
      <c r="S9579" s="4">
        <f>IFERROR((Table1[[#This Row],[Total Sales]]-Table1[[#This Row],[Operating Profit]])/Table1[[#This Row],[Units Sold]],0)</f>
        <v>19.04</v>
      </c>
      <c r="T9579" s="4" t="str">
        <f>IF(Table1[[#This Row],[Profit per unit]]&gt;$V$8,"Premium","Mass")</f>
        <v>Mass</v>
      </c>
      <c r="U9579" s="4"/>
    </row>
    <row r="9580" spans="2:21" ht="14.25" customHeight="1" x14ac:dyDescent="0.3">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c r="O9580" s="4" t="str">
        <f>TEXT(Table1[[#This Row],[Invoice Date]],"mmm")</f>
        <v>Feb</v>
      </c>
      <c r="P9580" s="4">
        <f>YEAR(Table1[[#This Row],[Invoice Date]])</f>
        <v>2021</v>
      </c>
      <c r="Q9580" s="4">
        <f>IFERROR(Table1[[#This Row],[Total Sales]]/Table1[[#This Row],[Units Sold]],4)</f>
        <v>37</v>
      </c>
      <c r="R9580" s="4">
        <f>IFERROR(Table1[[#This Row],[Operating Profit]]/Table1[[#This Row],[Units Sold]],0)</f>
        <v>15.910000000000002</v>
      </c>
      <c r="S9580" s="4">
        <f>IFERROR((Table1[[#This Row],[Total Sales]]-Table1[[#This Row],[Operating Profit]])/Table1[[#This Row],[Units Sold]],0)</f>
        <v>21.09</v>
      </c>
      <c r="T9580" s="4" t="str">
        <f>IF(Table1[[#This Row],[Profit per unit]]&gt;$V$8,"Premium","Mass")</f>
        <v>Mass</v>
      </c>
      <c r="U9580" s="4"/>
    </row>
    <row r="9581" spans="2:21" ht="14.25" customHeight="1" x14ac:dyDescent="0.3">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c r="O9581" s="4" t="str">
        <f>TEXT(Table1[[#This Row],[Invoice Date]],"mmm")</f>
        <v>Feb</v>
      </c>
      <c r="P9581" s="4">
        <f>YEAR(Table1[[#This Row],[Invoice Date]])</f>
        <v>2021</v>
      </c>
      <c r="Q9581" s="4">
        <f>IFERROR(Table1[[#This Row],[Total Sales]]/Table1[[#This Row],[Units Sold]],4)</f>
        <v>31</v>
      </c>
      <c r="R9581" s="4">
        <f>IFERROR(Table1[[#This Row],[Operating Profit]]/Table1[[#This Row],[Units Sold]],0)</f>
        <v>10.54</v>
      </c>
      <c r="S9581" s="4">
        <f>IFERROR((Table1[[#This Row],[Total Sales]]-Table1[[#This Row],[Operating Profit]])/Table1[[#This Row],[Units Sold]],0)</f>
        <v>20.46</v>
      </c>
      <c r="T9581" s="4" t="str">
        <f>IF(Table1[[#This Row],[Profit per unit]]&gt;$V$8,"Premium","Mass")</f>
        <v>Mass</v>
      </c>
      <c r="U9581" s="4"/>
    </row>
    <row r="9582" spans="2:21" ht="14.25" customHeight="1" x14ac:dyDescent="0.3">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c r="O9582" s="4" t="str">
        <f>TEXT(Table1[[#This Row],[Invoice Date]],"mmm")</f>
        <v>Feb</v>
      </c>
      <c r="P9582" s="4">
        <f>YEAR(Table1[[#This Row],[Invoice Date]])</f>
        <v>2021</v>
      </c>
      <c r="Q9582" s="4">
        <f>IFERROR(Table1[[#This Row],[Total Sales]]/Table1[[#This Row],[Units Sold]],4)</f>
        <v>31</v>
      </c>
      <c r="R9582" s="4">
        <f>IFERROR(Table1[[#This Row],[Operating Profit]]/Table1[[#This Row],[Units Sold]],0)</f>
        <v>10.54</v>
      </c>
      <c r="S9582" s="4">
        <f>IFERROR((Table1[[#This Row],[Total Sales]]-Table1[[#This Row],[Operating Profit]])/Table1[[#This Row],[Units Sold]],0)</f>
        <v>20.460000000000004</v>
      </c>
      <c r="T9582" s="4" t="str">
        <f>IF(Table1[[#This Row],[Profit per unit]]&gt;$V$8,"Premium","Mass")</f>
        <v>Mass</v>
      </c>
      <c r="U9582" s="4"/>
    </row>
    <row r="9583" spans="2:21" ht="14.25" customHeight="1" x14ac:dyDescent="0.3">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c r="O9583" s="4" t="str">
        <f>TEXT(Table1[[#This Row],[Invoice Date]],"mmm")</f>
        <v>Feb</v>
      </c>
      <c r="P9583" s="4">
        <f>YEAR(Table1[[#This Row],[Invoice Date]])</f>
        <v>2021</v>
      </c>
      <c r="Q9583" s="4">
        <f>IFERROR(Table1[[#This Row],[Total Sales]]/Table1[[#This Row],[Units Sold]],4)</f>
        <v>41</v>
      </c>
      <c r="R9583" s="4">
        <f>IFERROR(Table1[[#This Row],[Operating Profit]]/Table1[[#This Row],[Units Sold]],0)</f>
        <v>13.53</v>
      </c>
      <c r="S9583" s="4">
        <f>IFERROR((Table1[[#This Row],[Total Sales]]-Table1[[#This Row],[Operating Profit]])/Table1[[#This Row],[Units Sold]],0)</f>
        <v>27.47</v>
      </c>
      <c r="T9583" s="4" t="str">
        <f>IF(Table1[[#This Row],[Profit per unit]]&gt;$V$8,"Premium","Mass")</f>
        <v>Mass</v>
      </c>
      <c r="U9583" s="4"/>
    </row>
    <row r="9584" spans="2:21" ht="14.25" customHeight="1" x14ac:dyDescent="0.3">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c r="O9584" s="4" t="str">
        <f>TEXT(Table1[[#This Row],[Invoice Date]],"mmm")</f>
        <v>Feb</v>
      </c>
      <c r="P9584" s="4">
        <f>YEAR(Table1[[#This Row],[Invoice Date]])</f>
        <v>2021</v>
      </c>
      <c r="Q9584" s="4">
        <f>IFERROR(Table1[[#This Row],[Total Sales]]/Table1[[#This Row],[Units Sold]],4)</f>
        <v>36</v>
      </c>
      <c r="R9584" s="4">
        <f>IFERROR(Table1[[#This Row],[Operating Profit]]/Table1[[#This Row],[Units Sold]],0)</f>
        <v>14.399999999999999</v>
      </c>
      <c r="S9584" s="4">
        <f>IFERROR((Table1[[#This Row],[Total Sales]]-Table1[[#This Row],[Operating Profit]])/Table1[[#This Row],[Units Sold]],0)</f>
        <v>21.6</v>
      </c>
      <c r="T9584" s="4" t="str">
        <f>IF(Table1[[#This Row],[Profit per unit]]&gt;$V$8,"Premium","Mass")</f>
        <v>Mass</v>
      </c>
      <c r="U9584" s="4"/>
    </row>
    <row r="9585" spans="2:21" ht="14.25" customHeight="1" x14ac:dyDescent="0.3">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c r="O9585" s="4" t="str">
        <f>TEXT(Table1[[#This Row],[Invoice Date]],"mmm")</f>
        <v>Mar</v>
      </c>
      <c r="P9585" s="4">
        <f>YEAR(Table1[[#This Row],[Invoice Date]])</f>
        <v>2021</v>
      </c>
      <c r="Q9585" s="4">
        <f>IFERROR(Table1[[#This Row],[Total Sales]]/Table1[[#This Row],[Units Sold]],4)</f>
        <v>39</v>
      </c>
      <c r="R9585" s="4">
        <f>IFERROR(Table1[[#This Row],[Operating Profit]]/Table1[[#This Row],[Units Sold]],0)</f>
        <v>17.940000000000001</v>
      </c>
      <c r="S9585" s="4">
        <f>IFERROR((Table1[[#This Row],[Total Sales]]-Table1[[#This Row],[Operating Profit]])/Table1[[#This Row],[Units Sold]],0)</f>
        <v>21.06</v>
      </c>
      <c r="T9585" s="4" t="str">
        <f>IF(Table1[[#This Row],[Profit per unit]]&gt;$V$8,"Premium","Mass")</f>
        <v>Mass</v>
      </c>
      <c r="U9585" s="4"/>
    </row>
    <row r="9586" spans="2:21" ht="14.25" customHeight="1" x14ac:dyDescent="0.3">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c r="O9586" s="4" t="str">
        <f>TEXT(Table1[[#This Row],[Invoice Date]],"mmm")</f>
        <v>Mar</v>
      </c>
      <c r="P9586" s="4">
        <f>YEAR(Table1[[#This Row],[Invoice Date]])</f>
        <v>2021</v>
      </c>
      <c r="Q9586" s="4">
        <f>IFERROR(Table1[[#This Row],[Total Sales]]/Table1[[#This Row],[Units Sold]],4)</f>
        <v>36</v>
      </c>
      <c r="R9586" s="4">
        <f>IFERROR(Table1[[#This Row],[Operating Profit]]/Table1[[#This Row],[Units Sold]],0)</f>
        <v>16.559999999999999</v>
      </c>
      <c r="S9586" s="4">
        <f>IFERROR((Table1[[#This Row],[Total Sales]]-Table1[[#This Row],[Operating Profit]])/Table1[[#This Row],[Units Sold]],0)</f>
        <v>19.440000000000001</v>
      </c>
      <c r="T9586" s="4" t="str">
        <f>IF(Table1[[#This Row],[Profit per unit]]&gt;$V$8,"Premium","Mass")</f>
        <v>Mass</v>
      </c>
      <c r="U9586" s="4"/>
    </row>
    <row r="9587" spans="2:21" ht="14.25" customHeight="1" x14ac:dyDescent="0.3">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c r="O9587" s="4" t="str">
        <f>TEXT(Table1[[#This Row],[Invoice Date]],"mmm")</f>
        <v>Mar</v>
      </c>
      <c r="P9587" s="4">
        <f>YEAR(Table1[[#This Row],[Invoice Date]])</f>
        <v>2021</v>
      </c>
      <c r="Q9587" s="4">
        <f>IFERROR(Table1[[#This Row],[Total Sales]]/Table1[[#This Row],[Units Sold]],4)</f>
        <v>32</v>
      </c>
      <c r="R9587" s="4">
        <f>IFERROR(Table1[[#This Row],[Operating Profit]]/Table1[[#This Row],[Units Sold]],0)</f>
        <v>10.879999999999999</v>
      </c>
      <c r="S9587" s="4">
        <f>IFERROR((Table1[[#This Row],[Total Sales]]-Table1[[#This Row],[Operating Profit]])/Table1[[#This Row],[Units Sold]],0)</f>
        <v>21.120000000000005</v>
      </c>
      <c r="T9587" s="4" t="str">
        <f>IF(Table1[[#This Row],[Profit per unit]]&gt;$V$8,"Premium","Mass")</f>
        <v>Mass</v>
      </c>
      <c r="U9587" s="4"/>
    </row>
    <row r="9588" spans="2:21" ht="14.25" customHeight="1" x14ac:dyDescent="0.3">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c r="O9588" s="4" t="str">
        <f>TEXT(Table1[[#This Row],[Invoice Date]],"mmm")</f>
        <v>Mar</v>
      </c>
      <c r="P9588" s="4">
        <f>YEAR(Table1[[#This Row],[Invoice Date]])</f>
        <v>2021</v>
      </c>
      <c r="Q9588" s="4">
        <f>IFERROR(Table1[[#This Row],[Total Sales]]/Table1[[#This Row],[Units Sold]],4)</f>
        <v>33</v>
      </c>
      <c r="R9588" s="4">
        <f>IFERROR(Table1[[#This Row],[Operating Profit]]/Table1[[#This Row],[Units Sold]],0)</f>
        <v>12.21</v>
      </c>
      <c r="S9588" s="4">
        <f>IFERROR((Table1[[#This Row],[Total Sales]]-Table1[[#This Row],[Operating Profit]])/Table1[[#This Row],[Units Sold]],0)</f>
        <v>20.79</v>
      </c>
      <c r="T9588" s="4" t="str">
        <f>IF(Table1[[#This Row],[Profit per unit]]&gt;$V$8,"Premium","Mass")</f>
        <v>Mass</v>
      </c>
      <c r="U9588" s="4"/>
    </row>
    <row r="9589" spans="2:21" ht="14.25" customHeight="1" x14ac:dyDescent="0.3">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c r="O9589" s="4" t="str">
        <f>TEXT(Table1[[#This Row],[Invoice Date]],"mmm")</f>
        <v>Mar</v>
      </c>
      <c r="P9589" s="4">
        <f>YEAR(Table1[[#This Row],[Invoice Date]])</f>
        <v>2021</v>
      </c>
      <c r="Q9589" s="4">
        <f>IFERROR(Table1[[#This Row],[Total Sales]]/Table1[[#This Row],[Units Sold]],4)</f>
        <v>47</v>
      </c>
      <c r="R9589" s="4">
        <f>IFERROR(Table1[[#This Row],[Operating Profit]]/Table1[[#This Row],[Units Sold]],0)</f>
        <v>15.509999999999998</v>
      </c>
      <c r="S9589" s="4">
        <f>IFERROR((Table1[[#This Row],[Total Sales]]-Table1[[#This Row],[Operating Profit]])/Table1[[#This Row],[Units Sold]],0)</f>
        <v>31.490000000000002</v>
      </c>
      <c r="T9589" s="4" t="str">
        <f>IF(Table1[[#This Row],[Profit per unit]]&gt;$V$8,"Premium","Mass")</f>
        <v>Mass</v>
      </c>
      <c r="U9589" s="4"/>
    </row>
    <row r="9590" spans="2:21" ht="14.25" customHeight="1" x14ac:dyDescent="0.3">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c r="O9590" s="4" t="str">
        <f>TEXT(Table1[[#This Row],[Invoice Date]],"mmm")</f>
        <v>Mar</v>
      </c>
      <c r="P9590" s="4">
        <f>YEAR(Table1[[#This Row],[Invoice Date]])</f>
        <v>2021</v>
      </c>
      <c r="Q9590" s="4">
        <f>IFERROR(Table1[[#This Row],[Total Sales]]/Table1[[#This Row],[Units Sold]],4)</f>
        <v>36</v>
      </c>
      <c r="R9590" s="4">
        <f>IFERROR(Table1[[#This Row],[Operating Profit]]/Table1[[#This Row],[Units Sold]],0)</f>
        <v>13.68</v>
      </c>
      <c r="S9590" s="4">
        <f>IFERROR((Table1[[#This Row],[Total Sales]]-Table1[[#This Row],[Operating Profit]])/Table1[[#This Row],[Units Sold]],0)</f>
        <v>22.320000000000004</v>
      </c>
      <c r="T9590" s="4" t="str">
        <f>IF(Table1[[#This Row],[Profit per unit]]&gt;$V$8,"Premium","Mass")</f>
        <v>Mass</v>
      </c>
      <c r="U9590" s="4"/>
    </row>
    <row r="9591" spans="2:21" ht="14.25" customHeight="1" x14ac:dyDescent="0.3">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c r="O9591" s="4" t="str">
        <f>TEXT(Table1[[#This Row],[Invoice Date]],"mmm")</f>
        <v>Apr</v>
      </c>
      <c r="P9591" s="4">
        <f>YEAR(Table1[[#This Row],[Invoice Date]])</f>
        <v>2021</v>
      </c>
      <c r="Q9591" s="4">
        <f>IFERROR(Table1[[#This Row],[Total Sales]]/Table1[[#This Row],[Units Sold]],4)</f>
        <v>33</v>
      </c>
      <c r="R9591" s="4">
        <f>IFERROR(Table1[[#This Row],[Operating Profit]]/Table1[[#This Row],[Units Sold]],0)</f>
        <v>13.860000000000001</v>
      </c>
      <c r="S9591" s="4">
        <f>IFERROR((Table1[[#This Row],[Total Sales]]-Table1[[#This Row],[Operating Profit]])/Table1[[#This Row],[Units Sold]],0)</f>
        <v>19.14</v>
      </c>
      <c r="T9591" s="4" t="str">
        <f>IF(Table1[[#This Row],[Profit per unit]]&gt;$V$8,"Premium","Mass")</f>
        <v>Mass</v>
      </c>
      <c r="U9591" s="4"/>
    </row>
    <row r="9592" spans="2:21" ht="14.25" customHeight="1" x14ac:dyDescent="0.3">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c r="O9592" s="4" t="str">
        <f>TEXT(Table1[[#This Row],[Invoice Date]],"mmm")</f>
        <v>Apr</v>
      </c>
      <c r="P9592" s="4">
        <f>YEAR(Table1[[#This Row],[Invoice Date]])</f>
        <v>2021</v>
      </c>
      <c r="Q9592" s="4">
        <f>IFERROR(Table1[[#This Row],[Total Sales]]/Table1[[#This Row],[Units Sold]],4)</f>
        <v>38</v>
      </c>
      <c r="R9592" s="4">
        <f>IFERROR(Table1[[#This Row],[Operating Profit]]/Table1[[#This Row],[Units Sold]],0)</f>
        <v>15.96</v>
      </c>
      <c r="S9592" s="4">
        <f>IFERROR((Table1[[#This Row],[Total Sales]]-Table1[[#This Row],[Operating Profit]])/Table1[[#This Row],[Units Sold]],0)</f>
        <v>22.04</v>
      </c>
      <c r="T9592" s="4" t="str">
        <f>IF(Table1[[#This Row],[Profit per unit]]&gt;$V$8,"Premium","Mass")</f>
        <v>Mass</v>
      </c>
      <c r="U9592" s="4"/>
    </row>
    <row r="9593" spans="2:21" ht="14.25" customHeight="1" x14ac:dyDescent="0.3">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c r="O9593" s="4" t="str">
        <f>TEXT(Table1[[#This Row],[Invoice Date]],"mmm")</f>
        <v>Apr</v>
      </c>
      <c r="P9593" s="4">
        <f>YEAR(Table1[[#This Row],[Invoice Date]])</f>
        <v>2021</v>
      </c>
      <c r="Q9593" s="4">
        <f>IFERROR(Table1[[#This Row],[Total Sales]]/Table1[[#This Row],[Units Sold]],4)</f>
        <v>26</v>
      </c>
      <c r="R9593" s="4">
        <f>IFERROR(Table1[[#This Row],[Operating Profit]]/Table1[[#This Row],[Units Sold]],0)</f>
        <v>8.84</v>
      </c>
      <c r="S9593" s="4">
        <f>IFERROR((Table1[[#This Row],[Total Sales]]-Table1[[#This Row],[Operating Profit]])/Table1[[#This Row],[Units Sold]],0)</f>
        <v>17.160000000000004</v>
      </c>
      <c r="T9593" s="4" t="str">
        <f>IF(Table1[[#This Row],[Profit per unit]]&gt;$V$8,"Premium","Mass")</f>
        <v>Mass</v>
      </c>
      <c r="U9593" s="4"/>
    </row>
    <row r="9594" spans="2:21" ht="14.25" customHeight="1" x14ac:dyDescent="0.3">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c r="O9594" s="4" t="str">
        <f>TEXT(Table1[[#This Row],[Invoice Date]],"mmm")</f>
        <v>Apr</v>
      </c>
      <c r="P9594" s="4">
        <f>YEAR(Table1[[#This Row],[Invoice Date]])</f>
        <v>2021</v>
      </c>
      <c r="Q9594" s="4">
        <f>IFERROR(Table1[[#This Row],[Total Sales]]/Table1[[#This Row],[Units Sold]],4)</f>
        <v>35</v>
      </c>
      <c r="R9594" s="4">
        <f>IFERROR(Table1[[#This Row],[Operating Profit]]/Table1[[#This Row],[Units Sold]],0)</f>
        <v>11.200000000000001</v>
      </c>
      <c r="S9594" s="4">
        <f>IFERROR((Table1[[#This Row],[Total Sales]]-Table1[[#This Row],[Operating Profit]])/Table1[[#This Row],[Units Sold]],0)</f>
        <v>23.8</v>
      </c>
      <c r="T9594" s="4" t="str">
        <f>IF(Table1[[#This Row],[Profit per unit]]&gt;$V$8,"Premium","Mass")</f>
        <v>Mass</v>
      </c>
      <c r="U9594" s="4"/>
    </row>
    <row r="9595" spans="2:21" ht="14.25" customHeight="1" x14ac:dyDescent="0.3">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c r="O9595" s="4" t="str">
        <f>TEXT(Table1[[#This Row],[Invoice Date]],"mmm")</f>
        <v>Apr</v>
      </c>
      <c r="P9595" s="4">
        <f>YEAR(Table1[[#This Row],[Invoice Date]])</f>
        <v>2021</v>
      </c>
      <c r="Q9595" s="4">
        <f>IFERROR(Table1[[#This Row],[Total Sales]]/Table1[[#This Row],[Units Sold]],4)</f>
        <v>40</v>
      </c>
      <c r="R9595" s="4">
        <f>IFERROR(Table1[[#This Row],[Operating Profit]]/Table1[[#This Row],[Units Sold]],0)</f>
        <v>13.2</v>
      </c>
      <c r="S9595" s="4">
        <f>IFERROR((Table1[[#This Row],[Total Sales]]-Table1[[#This Row],[Operating Profit]])/Table1[[#This Row],[Units Sold]],0)</f>
        <v>26.800000000000004</v>
      </c>
      <c r="T9595" s="4" t="str">
        <f>IF(Table1[[#This Row],[Profit per unit]]&gt;$V$8,"Premium","Mass")</f>
        <v>Mass</v>
      </c>
      <c r="U9595" s="4"/>
    </row>
    <row r="9596" spans="2:21" ht="14.25" customHeight="1" x14ac:dyDescent="0.3">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c r="O9596" s="4" t="str">
        <f>TEXT(Table1[[#This Row],[Invoice Date]],"mmm")</f>
        <v>Apr</v>
      </c>
      <c r="P9596" s="4">
        <f>YEAR(Table1[[#This Row],[Invoice Date]])</f>
        <v>2021</v>
      </c>
      <c r="Q9596" s="4">
        <f>IFERROR(Table1[[#This Row],[Total Sales]]/Table1[[#This Row],[Units Sold]],4)</f>
        <v>33</v>
      </c>
      <c r="R9596" s="4">
        <f>IFERROR(Table1[[#This Row],[Operating Profit]]/Table1[[#This Row],[Units Sold]],0)</f>
        <v>12.21</v>
      </c>
      <c r="S9596" s="4">
        <f>IFERROR((Table1[[#This Row],[Total Sales]]-Table1[[#This Row],[Operating Profit]])/Table1[[#This Row],[Units Sold]],0)</f>
        <v>20.79</v>
      </c>
      <c r="T9596" s="4" t="str">
        <f>IF(Table1[[#This Row],[Profit per unit]]&gt;$V$8,"Premium","Mass")</f>
        <v>Mass</v>
      </c>
      <c r="U9596" s="4"/>
    </row>
    <row r="9597" spans="2:21" ht="14.25" customHeight="1" x14ac:dyDescent="0.3">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c r="O9597" s="4" t="str">
        <f>TEXT(Table1[[#This Row],[Invoice Date]],"mmm")</f>
        <v>May</v>
      </c>
      <c r="P9597" s="4">
        <f>YEAR(Table1[[#This Row],[Invoice Date]])</f>
        <v>2021</v>
      </c>
      <c r="Q9597" s="4">
        <f>IFERROR(Table1[[#This Row],[Total Sales]]/Table1[[#This Row],[Units Sold]],4)</f>
        <v>47</v>
      </c>
      <c r="R9597" s="4">
        <f>IFERROR(Table1[[#This Row],[Operating Profit]]/Table1[[#This Row],[Units Sold]],0)</f>
        <v>20.21</v>
      </c>
      <c r="S9597" s="4">
        <f>IFERROR((Table1[[#This Row],[Total Sales]]-Table1[[#This Row],[Operating Profit]])/Table1[[#This Row],[Units Sold]],0)</f>
        <v>26.79</v>
      </c>
      <c r="T9597" s="4" t="str">
        <f>IF(Table1[[#This Row],[Profit per unit]]&gt;$V$8,"Premium","Mass")</f>
        <v>Mass</v>
      </c>
      <c r="U9597" s="4"/>
    </row>
    <row r="9598" spans="2:21" ht="14.25" customHeight="1" x14ac:dyDescent="0.3">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c r="O9598" s="4" t="str">
        <f>TEXT(Table1[[#This Row],[Invoice Date]],"mmm")</f>
        <v>May</v>
      </c>
      <c r="P9598" s="4">
        <f>YEAR(Table1[[#This Row],[Invoice Date]])</f>
        <v>2021</v>
      </c>
      <c r="Q9598" s="4">
        <f>IFERROR(Table1[[#This Row],[Total Sales]]/Table1[[#This Row],[Units Sold]],4)</f>
        <v>40</v>
      </c>
      <c r="R9598" s="4">
        <f>IFERROR(Table1[[#This Row],[Operating Profit]]/Table1[[#This Row],[Units Sold]],0)</f>
        <v>17.200000000000003</v>
      </c>
      <c r="S9598" s="4">
        <f>IFERROR((Table1[[#This Row],[Total Sales]]-Table1[[#This Row],[Operating Profit]])/Table1[[#This Row],[Units Sold]],0)</f>
        <v>22.799999999999997</v>
      </c>
      <c r="T9598" s="4" t="str">
        <f>IF(Table1[[#This Row],[Profit per unit]]&gt;$V$8,"Premium","Mass")</f>
        <v>Mass</v>
      </c>
      <c r="U9598" s="4"/>
    </row>
    <row r="9599" spans="2:21" ht="14.25" customHeight="1" x14ac:dyDescent="0.3">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c r="O9599" s="4" t="str">
        <f>TEXT(Table1[[#This Row],[Invoice Date]],"mmm")</f>
        <v>May</v>
      </c>
      <c r="P9599" s="4">
        <f>YEAR(Table1[[#This Row],[Invoice Date]])</f>
        <v>2021</v>
      </c>
      <c r="Q9599" s="4">
        <f>IFERROR(Table1[[#This Row],[Total Sales]]/Table1[[#This Row],[Units Sold]],4)</f>
        <v>42</v>
      </c>
      <c r="R9599" s="4">
        <f>IFERROR(Table1[[#This Row],[Operating Profit]]/Table1[[#This Row],[Units Sold]],0)</f>
        <v>14.28</v>
      </c>
      <c r="S9599" s="4">
        <f>IFERROR((Table1[[#This Row],[Total Sales]]-Table1[[#This Row],[Operating Profit]])/Table1[[#This Row],[Units Sold]],0)</f>
        <v>27.720000000000002</v>
      </c>
      <c r="T9599" s="4" t="str">
        <f>IF(Table1[[#This Row],[Profit per unit]]&gt;$V$8,"Premium","Mass")</f>
        <v>Mass</v>
      </c>
      <c r="U9599" s="4"/>
    </row>
    <row r="9600" spans="2:21" ht="14.25" customHeight="1" x14ac:dyDescent="0.3">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c r="O9600" s="4" t="str">
        <f>TEXT(Table1[[#This Row],[Invoice Date]],"mmm")</f>
        <v>May</v>
      </c>
      <c r="P9600" s="4">
        <f>YEAR(Table1[[#This Row],[Invoice Date]])</f>
        <v>2021</v>
      </c>
      <c r="Q9600" s="4">
        <f>IFERROR(Table1[[#This Row],[Total Sales]]/Table1[[#This Row],[Units Sold]],4)</f>
        <v>41</v>
      </c>
      <c r="R9600" s="4">
        <f>IFERROR(Table1[[#This Row],[Operating Profit]]/Table1[[#This Row],[Units Sold]],0)</f>
        <v>13.94</v>
      </c>
      <c r="S9600" s="4">
        <f>IFERROR((Table1[[#This Row],[Total Sales]]-Table1[[#This Row],[Operating Profit]])/Table1[[#This Row],[Units Sold]],0)</f>
        <v>27.06</v>
      </c>
      <c r="T9600" s="4" t="str">
        <f>IF(Table1[[#This Row],[Profit per unit]]&gt;$V$8,"Premium","Mass")</f>
        <v>Mass</v>
      </c>
      <c r="U9600" s="4"/>
    </row>
    <row r="9601" spans="2:21" ht="14.25" customHeight="1" x14ac:dyDescent="0.3">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c r="O9601" s="4" t="str">
        <f>TEXT(Table1[[#This Row],[Invoice Date]],"mmm")</f>
        <v>May</v>
      </c>
      <c r="P9601" s="4">
        <f>YEAR(Table1[[#This Row],[Invoice Date]])</f>
        <v>2021</v>
      </c>
      <c r="Q9601" s="4">
        <f>IFERROR(Table1[[#This Row],[Total Sales]]/Table1[[#This Row],[Units Sold]],4)</f>
        <v>52</v>
      </c>
      <c r="R9601" s="4">
        <f>IFERROR(Table1[[#This Row],[Operating Profit]]/Table1[[#This Row],[Units Sold]],0)</f>
        <v>16.64</v>
      </c>
      <c r="S9601" s="4">
        <f>IFERROR((Table1[[#This Row],[Total Sales]]-Table1[[#This Row],[Operating Profit]])/Table1[[#This Row],[Units Sold]],0)</f>
        <v>35.36</v>
      </c>
      <c r="T9601" s="4" t="str">
        <f>IF(Table1[[#This Row],[Profit per unit]]&gt;$V$8,"Premium","Mass")</f>
        <v>Mass</v>
      </c>
      <c r="U9601" s="4"/>
    </row>
    <row r="9602" spans="2:21" ht="14.25" customHeight="1" x14ac:dyDescent="0.3">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c r="O9602" s="4" t="str">
        <f>TEXT(Table1[[#This Row],[Invoice Date]],"mmm")</f>
        <v>May</v>
      </c>
      <c r="P9602" s="4">
        <f>YEAR(Table1[[#This Row],[Invoice Date]])</f>
        <v>2021</v>
      </c>
      <c r="Q9602" s="4">
        <f>IFERROR(Table1[[#This Row],[Total Sales]]/Table1[[#This Row],[Units Sold]],4)</f>
        <v>46</v>
      </c>
      <c r="R9602" s="4">
        <f>IFERROR(Table1[[#This Row],[Operating Profit]]/Table1[[#This Row],[Units Sold]],0)</f>
        <v>17.939999999999998</v>
      </c>
      <c r="S9602" s="4">
        <f>IFERROR((Table1[[#This Row],[Total Sales]]-Table1[[#This Row],[Operating Profit]])/Table1[[#This Row],[Units Sold]],0)</f>
        <v>28.060000000000002</v>
      </c>
      <c r="T9602" s="4" t="str">
        <f>IF(Table1[[#This Row],[Profit per unit]]&gt;$V$8,"Premium","Mass")</f>
        <v>Mass</v>
      </c>
      <c r="U9602" s="4"/>
    </row>
    <row r="9603" spans="2:21" ht="14.25" customHeight="1" x14ac:dyDescent="0.3">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c r="O9603" s="4" t="str">
        <f>TEXT(Table1[[#This Row],[Invoice Date]],"mmm")</f>
        <v>Jun</v>
      </c>
      <c r="P9603" s="4">
        <f>YEAR(Table1[[#This Row],[Invoice Date]])</f>
        <v>2021</v>
      </c>
      <c r="Q9603" s="4">
        <f>IFERROR(Table1[[#This Row],[Total Sales]]/Table1[[#This Row],[Units Sold]],4)</f>
        <v>44</v>
      </c>
      <c r="R9603" s="4">
        <f>IFERROR(Table1[[#This Row],[Operating Profit]]/Table1[[#This Row],[Units Sold]],0)</f>
        <v>20.240000000000002</v>
      </c>
      <c r="S9603" s="4">
        <f>IFERROR((Table1[[#This Row],[Total Sales]]-Table1[[#This Row],[Operating Profit]])/Table1[[#This Row],[Units Sold]],0)</f>
        <v>23.759999999999998</v>
      </c>
      <c r="T9603" s="4" t="str">
        <f>IF(Table1[[#This Row],[Profit per unit]]&gt;$V$8,"Premium","Mass")</f>
        <v>Mass</v>
      </c>
      <c r="U9603" s="4"/>
    </row>
    <row r="9604" spans="2:21" ht="14.25" customHeight="1" x14ac:dyDescent="0.3">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c r="O9604" s="4" t="str">
        <f>TEXT(Table1[[#This Row],[Invoice Date]],"mmm")</f>
        <v>Jun</v>
      </c>
      <c r="P9604" s="4">
        <f>YEAR(Table1[[#This Row],[Invoice Date]])</f>
        <v>2021</v>
      </c>
      <c r="Q9604" s="4">
        <f>IFERROR(Table1[[#This Row],[Total Sales]]/Table1[[#This Row],[Units Sold]],4)</f>
        <v>40</v>
      </c>
      <c r="R9604" s="4">
        <f>IFERROR(Table1[[#This Row],[Operating Profit]]/Table1[[#This Row],[Units Sold]],0)</f>
        <v>18.8</v>
      </c>
      <c r="S9604" s="4">
        <f>IFERROR((Table1[[#This Row],[Total Sales]]-Table1[[#This Row],[Operating Profit]])/Table1[[#This Row],[Units Sold]],0)</f>
        <v>21.2</v>
      </c>
      <c r="T9604" s="4" t="str">
        <f>IF(Table1[[#This Row],[Profit per unit]]&gt;$V$8,"Premium","Mass")</f>
        <v>Mass</v>
      </c>
      <c r="U9604" s="4"/>
    </row>
    <row r="9605" spans="2:21" ht="14.25" customHeight="1" x14ac:dyDescent="0.3">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c r="O9605" s="4" t="str">
        <f>TEXT(Table1[[#This Row],[Invoice Date]],"mmm")</f>
        <v>Jun</v>
      </c>
      <c r="P9605" s="4">
        <f>YEAR(Table1[[#This Row],[Invoice Date]])</f>
        <v>2021</v>
      </c>
      <c r="Q9605" s="4">
        <f>IFERROR(Table1[[#This Row],[Total Sales]]/Table1[[#This Row],[Units Sold]],4)</f>
        <v>43</v>
      </c>
      <c r="R9605" s="4">
        <f>IFERROR(Table1[[#This Row],[Operating Profit]]/Table1[[#This Row],[Units Sold]],0)</f>
        <v>15.479999999999999</v>
      </c>
      <c r="S9605" s="4">
        <f>IFERROR((Table1[[#This Row],[Total Sales]]-Table1[[#This Row],[Operating Profit]])/Table1[[#This Row],[Units Sold]],0)</f>
        <v>27.520000000000003</v>
      </c>
      <c r="T9605" s="4" t="str">
        <f>IF(Table1[[#This Row],[Profit per unit]]&gt;$V$8,"Premium","Mass")</f>
        <v>Mass</v>
      </c>
      <c r="U9605" s="4"/>
    </row>
    <row r="9606" spans="2:21" ht="14.25" customHeight="1" x14ac:dyDescent="0.3">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c r="O9606" s="4" t="str">
        <f>TEXT(Table1[[#This Row],[Invoice Date]],"mmm")</f>
        <v>Jun</v>
      </c>
      <c r="P9606" s="4">
        <f>YEAR(Table1[[#This Row],[Invoice Date]])</f>
        <v>2021</v>
      </c>
      <c r="Q9606" s="4">
        <f>IFERROR(Table1[[#This Row],[Total Sales]]/Table1[[#This Row],[Units Sold]],4)</f>
        <v>37</v>
      </c>
      <c r="R9606" s="4">
        <f>IFERROR(Table1[[#This Row],[Operating Profit]]/Table1[[#This Row],[Units Sold]],0)</f>
        <v>12.58</v>
      </c>
      <c r="S9606" s="4">
        <f>IFERROR((Table1[[#This Row],[Total Sales]]-Table1[[#This Row],[Operating Profit]])/Table1[[#This Row],[Units Sold]],0)</f>
        <v>24.42</v>
      </c>
      <c r="T9606" s="4" t="str">
        <f>IF(Table1[[#This Row],[Profit per unit]]&gt;$V$8,"Premium","Mass")</f>
        <v>Mass</v>
      </c>
      <c r="U9606" s="4"/>
    </row>
    <row r="9607" spans="2:21" ht="14.25" customHeight="1" x14ac:dyDescent="0.3">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c r="O9607" s="4" t="str">
        <f>TEXT(Table1[[#This Row],[Invoice Date]],"mmm")</f>
        <v>Jun</v>
      </c>
      <c r="P9607" s="4">
        <f>YEAR(Table1[[#This Row],[Invoice Date]])</f>
        <v>2021</v>
      </c>
      <c r="Q9607" s="4">
        <f>IFERROR(Table1[[#This Row],[Total Sales]]/Table1[[#This Row],[Units Sold]],4)</f>
        <v>47</v>
      </c>
      <c r="R9607" s="4">
        <f>IFERROR(Table1[[#This Row],[Operating Profit]]/Table1[[#This Row],[Units Sold]],0)</f>
        <v>17.39</v>
      </c>
      <c r="S9607" s="4">
        <f>IFERROR((Table1[[#This Row],[Total Sales]]-Table1[[#This Row],[Operating Profit]])/Table1[[#This Row],[Units Sold]],0)</f>
        <v>29.61</v>
      </c>
      <c r="T9607" s="4" t="str">
        <f>IF(Table1[[#This Row],[Profit per unit]]&gt;$V$8,"Premium","Mass")</f>
        <v>Mass</v>
      </c>
      <c r="U9607" s="4"/>
    </row>
    <row r="9608" spans="2:21" ht="14.25" customHeight="1" x14ac:dyDescent="0.3">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c r="O9608" s="4" t="str">
        <f>TEXT(Table1[[#This Row],[Invoice Date]],"mmm")</f>
        <v>Jun</v>
      </c>
      <c r="P9608" s="4">
        <f>YEAR(Table1[[#This Row],[Invoice Date]])</f>
        <v>2021</v>
      </c>
      <c r="Q9608" s="4">
        <f>IFERROR(Table1[[#This Row],[Total Sales]]/Table1[[#This Row],[Units Sold]],4)</f>
        <v>50</v>
      </c>
      <c r="R9608" s="4">
        <f>IFERROR(Table1[[#This Row],[Operating Profit]]/Table1[[#This Row],[Units Sold]],0)</f>
        <v>21</v>
      </c>
      <c r="S9608" s="4">
        <f>IFERROR((Table1[[#This Row],[Total Sales]]-Table1[[#This Row],[Operating Profit]])/Table1[[#This Row],[Units Sold]],0)</f>
        <v>29</v>
      </c>
      <c r="T9608" s="4" t="str">
        <f>IF(Table1[[#This Row],[Profit per unit]]&gt;$V$8,"Premium","Mass")</f>
        <v>Mass</v>
      </c>
      <c r="U9608" s="4"/>
    </row>
    <row r="9609" spans="2:21" ht="14.25" customHeight="1" x14ac:dyDescent="0.3">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c r="O9609" s="4" t="str">
        <f>TEXT(Table1[[#This Row],[Invoice Date]],"mmm")</f>
        <v>Jul</v>
      </c>
      <c r="P9609" s="4">
        <f>YEAR(Table1[[#This Row],[Invoice Date]])</f>
        <v>2021</v>
      </c>
      <c r="Q9609" s="4">
        <f>IFERROR(Table1[[#This Row],[Total Sales]]/Table1[[#This Row],[Units Sold]],4)</f>
        <v>49</v>
      </c>
      <c r="R9609" s="4">
        <f>IFERROR(Table1[[#This Row],[Operating Profit]]/Table1[[#This Row],[Units Sold]],0)</f>
        <v>20.580000000000002</v>
      </c>
      <c r="S9609" s="4">
        <f>IFERROR((Table1[[#This Row],[Total Sales]]-Table1[[#This Row],[Operating Profit]])/Table1[[#This Row],[Units Sold]],0)</f>
        <v>28.419999999999998</v>
      </c>
      <c r="T9609" s="4" t="str">
        <f>IF(Table1[[#This Row],[Profit per unit]]&gt;$V$8,"Premium","Mass")</f>
        <v>Mass</v>
      </c>
      <c r="U9609" s="4"/>
    </row>
    <row r="9610" spans="2:21" ht="14.25" customHeight="1" x14ac:dyDescent="0.3">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c r="O9610" s="4" t="str">
        <f>TEXT(Table1[[#This Row],[Invoice Date]],"mmm")</f>
        <v>Jul</v>
      </c>
      <c r="P9610" s="4">
        <f>YEAR(Table1[[#This Row],[Invoice Date]])</f>
        <v>2021</v>
      </c>
      <c r="Q9610" s="4">
        <f>IFERROR(Table1[[#This Row],[Total Sales]]/Table1[[#This Row],[Units Sold]],4)</f>
        <v>47</v>
      </c>
      <c r="R9610" s="4">
        <f>IFERROR(Table1[[#This Row],[Operating Profit]]/Table1[[#This Row],[Units Sold]],0)</f>
        <v>20.68</v>
      </c>
      <c r="S9610" s="4">
        <f>IFERROR((Table1[[#This Row],[Total Sales]]-Table1[[#This Row],[Operating Profit]])/Table1[[#This Row],[Units Sold]],0)</f>
        <v>26.32</v>
      </c>
      <c r="T9610" s="4" t="str">
        <f>IF(Table1[[#This Row],[Profit per unit]]&gt;$V$8,"Premium","Mass")</f>
        <v>Mass</v>
      </c>
      <c r="U9610" s="4"/>
    </row>
    <row r="9611" spans="2:21" ht="14.25" customHeight="1" x14ac:dyDescent="0.3">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c r="O9611" s="4" t="str">
        <f>TEXT(Table1[[#This Row],[Invoice Date]],"mmm")</f>
        <v>Jul</v>
      </c>
      <c r="P9611" s="4">
        <f>YEAR(Table1[[#This Row],[Invoice Date]])</f>
        <v>2021</v>
      </c>
      <c r="Q9611" s="4">
        <f>IFERROR(Table1[[#This Row],[Total Sales]]/Table1[[#This Row],[Units Sold]],4)</f>
        <v>37</v>
      </c>
      <c r="R9611" s="4">
        <f>IFERROR(Table1[[#This Row],[Operating Profit]]/Table1[[#This Row],[Units Sold]],0)</f>
        <v>13.32</v>
      </c>
      <c r="S9611" s="4">
        <f>IFERROR((Table1[[#This Row],[Total Sales]]-Table1[[#This Row],[Operating Profit]])/Table1[[#This Row],[Units Sold]],0)</f>
        <v>23.68</v>
      </c>
      <c r="T9611" s="4" t="str">
        <f>IF(Table1[[#This Row],[Profit per unit]]&gt;$V$8,"Premium","Mass")</f>
        <v>Mass</v>
      </c>
      <c r="U9611" s="4"/>
    </row>
    <row r="9612" spans="2:21" ht="14.25" customHeight="1" x14ac:dyDescent="0.3">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c r="O9612" s="4" t="str">
        <f>TEXT(Table1[[#This Row],[Invoice Date]],"mmm")</f>
        <v>Jul</v>
      </c>
      <c r="P9612" s="4">
        <f>YEAR(Table1[[#This Row],[Invoice Date]])</f>
        <v>2021</v>
      </c>
      <c r="Q9612" s="4">
        <f>IFERROR(Table1[[#This Row],[Total Sales]]/Table1[[#This Row],[Units Sold]],4)</f>
        <v>39</v>
      </c>
      <c r="R9612" s="4">
        <f>IFERROR(Table1[[#This Row],[Operating Profit]]/Table1[[#This Row],[Units Sold]],0)</f>
        <v>13.65</v>
      </c>
      <c r="S9612" s="4">
        <f>IFERROR((Table1[[#This Row],[Total Sales]]-Table1[[#This Row],[Operating Profit]])/Table1[[#This Row],[Units Sold]],0)</f>
        <v>25.349999999999998</v>
      </c>
      <c r="T9612" s="4" t="str">
        <f>IF(Table1[[#This Row],[Profit per unit]]&gt;$V$8,"Premium","Mass")</f>
        <v>Mass</v>
      </c>
      <c r="U9612" s="4"/>
    </row>
    <row r="9613" spans="2:21" ht="14.25" customHeight="1" x14ac:dyDescent="0.3">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c r="O9613" s="4" t="str">
        <f>TEXT(Table1[[#This Row],[Invoice Date]],"mmm")</f>
        <v>Jul</v>
      </c>
      <c r="P9613" s="4">
        <f>YEAR(Table1[[#This Row],[Invoice Date]])</f>
        <v>2021</v>
      </c>
      <c r="Q9613" s="4">
        <f>IFERROR(Table1[[#This Row],[Total Sales]]/Table1[[#This Row],[Units Sold]],4)</f>
        <v>47</v>
      </c>
      <c r="R9613" s="4">
        <f>IFERROR(Table1[[#This Row],[Operating Profit]]/Table1[[#This Row],[Units Sold]],0)</f>
        <v>17.389999999999997</v>
      </c>
      <c r="S9613" s="4">
        <f>IFERROR((Table1[[#This Row],[Total Sales]]-Table1[[#This Row],[Operating Profit]])/Table1[[#This Row],[Units Sold]],0)</f>
        <v>29.610000000000003</v>
      </c>
      <c r="T9613" s="4" t="str">
        <f>IF(Table1[[#This Row],[Profit per unit]]&gt;$V$8,"Premium","Mass")</f>
        <v>Mass</v>
      </c>
      <c r="U9613" s="4"/>
    </row>
    <row r="9614" spans="2:21" ht="14.25" customHeight="1" x14ac:dyDescent="0.3">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c r="O9614" s="4" t="str">
        <f>TEXT(Table1[[#This Row],[Invoice Date]],"mmm")</f>
        <v>Jul</v>
      </c>
      <c r="P9614" s="4">
        <f>YEAR(Table1[[#This Row],[Invoice Date]])</f>
        <v>2021</v>
      </c>
      <c r="Q9614" s="4">
        <f>IFERROR(Table1[[#This Row],[Total Sales]]/Table1[[#This Row],[Units Sold]],4)</f>
        <v>47</v>
      </c>
      <c r="R9614" s="4">
        <f>IFERROR(Table1[[#This Row],[Operating Profit]]/Table1[[#This Row],[Units Sold]],0)</f>
        <v>18.799999999999997</v>
      </c>
      <c r="S9614" s="4">
        <f>IFERROR((Table1[[#This Row],[Total Sales]]-Table1[[#This Row],[Operating Profit]])/Table1[[#This Row],[Units Sold]],0)</f>
        <v>28.200000000000003</v>
      </c>
      <c r="T9614" s="4" t="str">
        <f>IF(Table1[[#This Row],[Profit per unit]]&gt;$V$8,"Premium","Mass")</f>
        <v>Mass</v>
      </c>
      <c r="U9614" s="4"/>
    </row>
    <row r="9615" spans="2:21" ht="14.25" customHeight="1" x14ac:dyDescent="0.3">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c r="O9615" s="4" t="str">
        <f>TEXT(Table1[[#This Row],[Invoice Date]],"mmm")</f>
        <v>Aug</v>
      </c>
      <c r="P9615" s="4">
        <f>YEAR(Table1[[#This Row],[Invoice Date]])</f>
        <v>2021</v>
      </c>
      <c r="Q9615" s="4">
        <f>IFERROR(Table1[[#This Row],[Total Sales]]/Table1[[#This Row],[Units Sold]],4)</f>
        <v>48</v>
      </c>
      <c r="R9615" s="4">
        <f>IFERROR(Table1[[#This Row],[Operating Profit]]/Table1[[#This Row],[Units Sold]],0)</f>
        <v>22.08</v>
      </c>
      <c r="S9615" s="4">
        <f>IFERROR((Table1[[#This Row],[Total Sales]]-Table1[[#This Row],[Operating Profit]])/Table1[[#This Row],[Units Sold]],0)</f>
        <v>25.92</v>
      </c>
      <c r="T9615" s="4" t="str">
        <f>IF(Table1[[#This Row],[Profit per unit]]&gt;$V$8,"Premium","Mass")</f>
        <v>Mass</v>
      </c>
      <c r="U9615" s="4"/>
    </row>
    <row r="9616" spans="2:21" ht="14.25" customHeight="1" x14ac:dyDescent="0.3">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c r="O9616" s="4" t="str">
        <f>TEXT(Table1[[#This Row],[Invoice Date]],"mmm")</f>
        <v>Aug</v>
      </c>
      <c r="P9616" s="4">
        <f>YEAR(Table1[[#This Row],[Invoice Date]])</f>
        <v>2021</v>
      </c>
      <c r="Q9616" s="4">
        <f>IFERROR(Table1[[#This Row],[Total Sales]]/Table1[[#This Row],[Units Sold]],4)</f>
        <v>39</v>
      </c>
      <c r="R9616" s="4">
        <f>IFERROR(Table1[[#This Row],[Operating Profit]]/Table1[[#This Row],[Units Sold]],0)</f>
        <v>18.330000000000002</v>
      </c>
      <c r="S9616" s="4">
        <f>IFERROR((Table1[[#This Row],[Total Sales]]-Table1[[#This Row],[Operating Profit]])/Table1[[#This Row],[Units Sold]],0)</f>
        <v>20.669999999999998</v>
      </c>
      <c r="T9616" s="4" t="str">
        <f>IF(Table1[[#This Row],[Profit per unit]]&gt;$V$8,"Premium","Mass")</f>
        <v>Mass</v>
      </c>
      <c r="U9616" s="4"/>
    </row>
    <row r="9617" spans="2:21" ht="14.25" customHeight="1" x14ac:dyDescent="0.3">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c r="O9617" s="4" t="str">
        <f>TEXT(Table1[[#This Row],[Invoice Date]],"mmm")</f>
        <v>Aug</v>
      </c>
      <c r="P9617" s="4">
        <f>YEAR(Table1[[#This Row],[Invoice Date]])</f>
        <v>2021</v>
      </c>
      <c r="Q9617" s="4">
        <f>IFERROR(Table1[[#This Row],[Total Sales]]/Table1[[#This Row],[Units Sold]],4)</f>
        <v>39</v>
      </c>
      <c r="R9617" s="4">
        <f>IFERROR(Table1[[#This Row],[Operating Profit]]/Table1[[#This Row],[Units Sold]],0)</f>
        <v>13.649999999999999</v>
      </c>
      <c r="S9617" s="4">
        <f>IFERROR((Table1[[#This Row],[Total Sales]]-Table1[[#This Row],[Operating Profit]])/Table1[[#This Row],[Units Sold]],0)</f>
        <v>25.35</v>
      </c>
      <c r="T9617" s="4" t="str">
        <f>IF(Table1[[#This Row],[Profit per unit]]&gt;$V$8,"Premium","Mass")</f>
        <v>Mass</v>
      </c>
      <c r="U9617" s="4"/>
    </row>
    <row r="9618" spans="2:21" ht="14.25" customHeight="1" x14ac:dyDescent="0.3">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c r="O9618" s="4" t="str">
        <f>TEXT(Table1[[#This Row],[Invoice Date]],"mmm")</f>
        <v>Aug</v>
      </c>
      <c r="P9618" s="4">
        <f>YEAR(Table1[[#This Row],[Invoice Date]])</f>
        <v>2021</v>
      </c>
      <c r="Q9618" s="4">
        <f>IFERROR(Table1[[#This Row],[Total Sales]]/Table1[[#This Row],[Units Sold]],4)</f>
        <v>42</v>
      </c>
      <c r="R9618" s="4">
        <f>IFERROR(Table1[[#This Row],[Operating Profit]]/Table1[[#This Row],[Units Sold]],0)</f>
        <v>13.44</v>
      </c>
      <c r="S9618" s="4">
        <f>IFERROR((Table1[[#This Row],[Total Sales]]-Table1[[#This Row],[Operating Profit]])/Table1[[#This Row],[Units Sold]],0)</f>
        <v>28.56</v>
      </c>
      <c r="T9618" s="4" t="str">
        <f>IF(Table1[[#This Row],[Profit per unit]]&gt;$V$8,"Premium","Mass")</f>
        <v>Mass</v>
      </c>
      <c r="U9618" s="4"/>
    </row>
    <row r="9619" spans="2:21" ht="14.25" customHeight="1" x14ac:dyDescent="0.3">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c r="O9619" s="4" t="str">
        <f>TEXT(Table1[[#This Row],[Invoice Date]],"mmm")</f>
        <v>Aug</v>
      </c>
      <c r="P9619" s="4">
        <f>YEAR(Table1[[#This Row],[Invoice Date]])</f>
        <v>2021</v>
      </c>
      <c r="Q9619" s="4">
        <f>IFERROR(Table1[[#This Row],[Total Sales]]/Table1[[#This Row],[Units Sold]],4)</f>
        <v>45</v>
      </c>
      <c r="R9619" s="4">
        <f>IFERROR(Table1[[#This Row],[Operating Profit]]/Table1[[#This Row],[Units Sold]],0)</f>
        <v>14.849999999999998</v>
      </c>
      <c r="S9619" s="4">
        <f>IFERROR((Table1[[#This Row],[Total Sales]]-Table1[[#This Row],[Operating Profit]])/Table1[[#This Row],[Units Sold]],0)</f>
        <v>30.15</v>
      </c>
      <c r="T9619" s="4" t="str">
        <f>IF(Table1[[#This Row],[Profit per unit]]&gt;$V$8,"Premium","Mass")</f>
        <v>Mass</v>
      </c>
      <c r="U9619" s="4"/>
    </row>
    <row r="9620" spans="2:21" ht="14.25" customHeight="1" x14ac:dyDescent="0.3">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c r="O9620" s="4" t="str">
        <f>TEXT(Table1[[#This Row],[Invoice Date]],"mmm")</f>
        <v>Aug</v>
      </c>
      <c r="P9620" s="4">
        <f>YEAR(Table1[[#This Row],[Invoice Date]])</f>
        <v>2021</v>
      </c>
      <c r="Q9620" s="4">
        <f>IFERROR(Table1[[#This Row],[Total Sales]]/Table1[[#This Row],[Units Sold]],4)</f>
        <v>46</v>
      </c>
      <c r="R9620" s="4">
        <f>IFERROR(Table1[[#This Row],[Operating Profit]]/Table1[[#This Row],[Units Sold]],0)</f>
        <v>17.02</v>
      </c>
      <c r="S9620" s="4">
        <f>IFERROR((Table1[[#This Row],[Total Sales]]-Table1[[#This Row],[Operating Profit]])/Table1[[#This Row],[Units Sold]],0)</f>
        <v>28.980000000000004</v>
      </c>
      <c r="T9620" s="4" t="str">
        <f>IF(Table1[[#This Row],[Profit per unit]]&gt;$V$8,"Premium","Mass")</f>
        <v>Mass</v>
      </c>
      <c r="U9620" s="4"/>
    </row>
    <row r="9621" spans="2:21" ht="14.25" customHeight="1" x14ac:dyDescent="0.3">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c r="O9621" s="4" t="str">
        <f>TEXT(Table1[[#This Row],[Invoice Date]],"mmm")</f>
        <v>Sep</v>
      </c>
      <c r="P9621" s="4">
        <f>YEAR(Table1[[#This Row],[Invoice Date]])</f>
        <v>2021</v>
      </c>
      <c r="Q9621" s="4">
        <f>IFERROR(Table1[[#This Row],[Total Sales]]/Table1[[#This Row],[Units Sold]],4)</f>
        <v>51</v>
      </c>
      <c r="R9621" s="4">
        <f>IFERROR(Table1[[#This Row],[Operating Profit]]/Table1[[#This Row],[Units Sold]],0)</f>
        <v>22.44</v>
      </c>
      <c r="S9621" s="4">
        <f>IFERROR((Table1[[#This Row],[Total Sales]]-Table1[[#This Row],[Operating Profit]])/Table1[[#This Row],[Units Sold]],0)</f>
        <v>28.56</v>
      </c>
      <c r="T9621" s="4" t="str">
        <f>IF(Table1[[#This Row],[Profit per unit]]&gt;$V$8,"Premium","Mass")</f>
        <v>Mass</v>
      </c>
      <c r="U9621" s="4"/>
    </row>
    <row r="9622" spans="2:21" ht="14.25" customHeight="1" x14ac:dyDescent="0.3">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c r="O9622" s="4" t="str">
        <f>TEXT(Table1[[#This Row],[Invoice Date]],"mmm")</f>
        <v>Sep</v>
      </c>
      <c r="P9622" s="4">
        <f>YEAR(Table1[[#This Row],[Invoice Date]])</f>
        <v>2021</v>
      </c>
      <c r="Q9622" s="4">
        <f>IFERROR(Table1[[#This Row],[Total Sales]]/Table1[[#This Row],[Units Sold]],4)</f>
        <v>43</v>
      </c>
      <c r="R9622" s="4">
        <f>IFERROR(Table1[[#This Row],[Operating Profit]]/Table1[[#This Row],[Units Sold]],0)</f>
        <v>18.059999999999999</v>
      </c>
      <c r="S9622" s="4">
        <f>IFERROR((Table1[[#This Row],[Total Sales]]-Table1[[#This Row],[Operating Profit]])/Table1[[#This Row],[Units Sold]],0)</f>
        <v>24.94</v>
      </c>
      <c r="T9622" s="4" t="str">
        <f>IF(Table1[[#This Row],[Profit per unit]]&gt;$V$8,"Premium","Mass")</f>
        <v>Mass</v>
      </c>
      <c r="U9622" s="4"/>
    </row>
    <row r="9623" spans="2:21" ht="14.25" customHeight="1" x14ac:dyDescent="0.3">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c r="O9623" s="4" t="str">
        <f>TEXT(Table1[[#This Row],[Invoice Date]],"mmm")</f>
        <v>Sep</v>
      </c>
      <c r="P9623" s="4">
        <f>YEAR(Table1[[#This Row],[Invoice Date]])</f>
        <v>2021</v>
      </c>
      <c r="Q9623" s="4">
        <f>IFERROR(Table1[[#This Row],[Total Sales]]/Table1[[#This Row],[Units Sold]],4)</f>
        <v>43</v>
      </c>
      <c r="R9623" s="4">
        <f>IFERROR(Table1[[#This Row],[Operating Profit]]/Table1[[#This Row],[Units Sold]],0)</f>
        <v>14.19</v>
      </c>
      <c r="S9623" s="4">
        <f>IFERROR((Table1[[#This Row],[Total Sales]]-Table1[[#This Row],[Operating Profit]])/Table1[[#This Row],[Units Sold]],0)</f>
        <v>28.810000000000002</v>
      </c>
      <c r="T9623" s="4" t="str">
        <f>IF(Table1[[#This Row],[Profit per unit]]&gt;$V$8,"Premium","Mass")</f>
        <v>Mass</v>
      </c>
      <c r="U9623" s="4"/>
    </row>
    <row r="9624" spans="2:21" ht="14.25" customHeight="1" x14ac:dyDescent="0.3">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c r="O9624" s="4" t="str">
        <f>TEXT(Table1[[#This Row],[Invoice Date]],"mmm")</f>
        <v>Sep</v>
      </c>
      <c r="P9624" s="4">
        <f>YEAR(Table1[[#This Row],[Invoice Date]])</f>
        <v>2021</v>
      </c>
      <c r="Q9624" s="4">
        <f>IFERROR(Table1[[#This Row],[Total Sales]]/Table1[[#This Row],[Units Sold]],4)</f>
        <v>41</v>
      </c>
      <c r="R9624" s="4">
        <f>IFERROR(Table1[[#This Row],[Operating Profit]]/Table1[[#This Row],[Units Sold]],0)</f>
        <v>15.169999999999998</v>
      </c>
      <c r="S9624" s="4">
        <f>IFERROR((Table1[[#This Row],[Total Sales]]-Table1[[#This Row],[Operating Profit]])/Table1[[#This Row],[Units Sold]],0)</f>
        <v>25.830000000000002</v>
      </c>
      <c r="T9624" s="4" t="str">
        <f>IF(Table1[[#This Row],[Profit per unit]]&gt;$V$8,"Premium","Mass")</f>
        <v>Mass</v>
      </c>
      <c r="U9624" s="4"/>
    </row>
    <row r="9625" spans="2:21" ht="14.25" customHeight="1" x14ac:dyDescent="0.3">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c r="O9625" s="4" t="str">
        <f>TEXT(Table1[[#This Row],[Invoice Date]],"mmm")</f>
        <v>Sep</v>
      </c>
      <c r="P9625" s="4">
        <f>YEAR(Table1[[#This Row],[Invoice Date]])</f>
        <v>2021</v>
      </c>
      <c r="Q9625" s="4">
        <f>IFERROR(Table1[[#This Row],[Total Sales]]/Table1[[#This Row],[Units Sold]],4)</f>
        <v>48</v>
      </c>
      <c r="R9625" s="4">
        <f>IFERROR(Table1[[#This Row],[Operating Profit]]/Table1[[#This Row],[Units Sold]],0)</f>
        <v>17.279999999999998</v>
      </c>
      <c r="S9625" s="4">
        <f>IFERROR((Table1[[#This Row],[Total Sales]]-Table1[[#This Row],[Operating Profit]])/Table1[[#This Row],[Units Sold]],0)</f>
        <v>30.720000000000002</v>
      </c>
      <c r="T9625" s="4" t="str">
        <f>IF(Table1[[#This Row],[Profit per unit]]&gt;$V$8,"Premium","Mass")</f>
        <v>Mass</v>
      </c>
      <c r="U9625" s="4"/>
    </row>
    <row r="9626" spans="2:21" ht="14.25" customHeight="1" x14ac:dyDescent="0.3">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c r="O9626" s="4" t="str">
        <f>TEXT(Table1[[#This Row],[Invoice Date]],"mmm")</f>
        <v>Sep</v>
      </c>
      <c r="P9626" s="4">
        <f>YEAR(Table1[[#This Row],[Invoice Date]])</f>
        <v>2021</v>
      </c>
      <c r="Q9626" s="4">
        <f>IFERROR(Table1[[#This Row],[Total Sales]]/Table1[[#This Row],[Units Sold]],4)</f>
        <v>53</v>
      </c>
      <c r="R9626" s="4">
        <f>IFERROR(Table1[[#This Row],[Operating Profit]]/Table1[[#This Row],[Units Sold]],0)</f>
        <v>19.61</v>
      </c>
      <c r="S9626" s="4">
        <f>IFERROR((Table1[[#This Row],[Total Sales]]-Table1[[#This Row],[Operating Profit]])/Table1[[#This Row],[Units Sold]],0)</f>
        <v>33.39</v>
      </c>
      <c r="T9626" s="4" t="str">
        <f>IF(Table1[[#This Row],[Profit per unit]]&gt;$V$8,"Premium","Mass")</f>
        <v>Mass</v>
      </c>
      <c r="U9626" s="4"/>
    </row>
    <row r="9627" spans="2:21" ht="14.25" customHeight="1" x14ac:dyDescent="0.3">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c r="O9627" s="4" t="str">
        <f>TEXT(Table1[[#This Row],[Invoice Date]],"mmm")</f>
        <v>Oct</v>
      </c>
      <c r="P9627" s="4">
        <f>YEAR(Table1[[#This Row],[Invoice Date]])</f>
        <v>2021</v>
      </c>
      <c r="Q9627" s="4">
        <f>IFERROR(Table1[[#This Row],[Total Sales]]/Table1[[#This Row],[Units Sold]],4)</f>
        <v>52</v>
      </c>
      <c r="R9627" s="4">
        <f>IFERROR(Table1[[#This Row],[Operating Profit]]/Table1[[#This Row],[Units Sold]],0)</f>
        <v>21.840000000000003</v>
      </c>
      <c r="S9627" s="4">
        <f>IFERROR((Table1[[#This Row],[Total Sales]]-Table1[[#This Row],[Operating Profit]])/Table1[[#This Row],[Units Sold]],0)</f>
        <v>30.16</v>
      </c>
      <c r="T9627" s="4" t="str">
        <f>IF(Table1[[#This Row],[Profit per unit]]&gt;$V$8,"Premium","Mass")</f>
        <v>Mass</v>
      </c>
      <c r="U9627" s="4"/>
    </row>
    <row r="9628" spans="2:21" ht="14.25" customHeight="1" x14ac:dyDescent="0.3">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c r="O9628" s="4" t="str">
        <f>TEXT(Table1[[#This Row],[Invoice Date]],"mmm")</f>
        <v>Oct</v>
      </c>
      <c r="P9628" s="4">
        <f>YEAR(Table1[[#This Row],[Invoice Date]])</f>
        <v>2021</v>
      </c>
      <c r="Q9628" s="4">
        <f>IFERROR(Table1[[#This Row],[Total Sales]]/Table1[[#This Row],[Units Sold]],4)</f>
        <v>44</v>
      </c>
      <c r="R9628" s="4">
        <f>IFERROR(Table1[[#This Row],[Operating Profit]]/Table1[[#This Row],[Units Sold]],0)</f>
        <v>19.36</v>
      </c>
      <c r="S9628" s="4">
        <f>IFERROR((Table1[[#This Row],[Total Sales]]-Table1[[#This Row],[Operating Profit]])/Table1[[#This Row],[Units Sold]],0)</f>
        <v>24.639999999999997</v>
      </c>
      <c r="T9628" s="4" t="str">
        <f>IF(Table1[[#This Row],[Profit per unit]]&gt;$V$8,"Premium","Mass")</f>
        <v>Mass</v>
      </c>
      <c r="U9628" s="4"/>
    </row>
    <row r="9629" spans="2:21" ht="14.25" customHeight="1" x14ac:dyDescent="0.3">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c r="O9629" s="4" t="str">
        <f>TEXT(Table1[[#This Row],[Invoice Date]],"mmm")</f>
        <v>Oct</v>
      </c>
      <c r="P9629" s="4">
        <f>YEAR(Table1[[#This Row],[Invoice Date]])</f>
        <v>2021</v>
      </c>
      <c r="Q9629" s="4">
        <f>IFERROR(Table1[[#This Row],[Total Sales]]/Table1[[#This Row],[Units Sold]],4)</f>
        <v>52</v>
      </c>
      <c r="R9629" s="4">
        <f>IFERROR(Table1[[#This Row],[Operating Profit]]/Table1[[#This Row],[Units Sold]],0)</f>
        <v>17.16</v>
      </c>
      <c r="S9629" s="4">
        <f>IFERROR((Table1[[#This Row],[Total Sales]]-Table1[[#This Row],[Operating Profit]])/Table1[[#This Row],[Units Sold]],0)</f>
        <v>34.840000000000003</v>
      </c>
      <c r="T9629" s="4" t="str">
        <f>IF(Table1[[#This Row],[Profit per unit]]&gt;$V$8,"Premium","Mass")</f>
        <v>Mass</v>
      </c>
      <c r="U9629" s="4"/>
    </row>
    <row r="9630" spans="2:21" ht="14.25" customHeight="1" x14ac:dyDescent="0.3">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c r="O9630" s="4" t="str">
        <f>TEXT(Table1[[#This Row],[Invoice Date]],"mmm")</f>
        <v>Oct</v>
      </c>
      <c r="P9630" s="4">
        <f>YEAR(Table1[[#This Row],[Invoice Date]])</f>
        <v>2021</v>
      </c>
      <c r="Q9630" s="4">
        <f>IFERROR(Table1[[#This Row],[Total Sales]]/Table1[[#This Row],[Units Sold]],4)</f>
        <v>44</v>
      </c>
      <c r="R9630" s="4">
        <f>IFERROR(Table1[[#This Row],[Operating Profit]]/Table1[[#This Row],[Units Sold]],0)</f>
        <v>14.08</v>
      </c>
      <c r="S9630" s="4">
        <f>IFERROR((Table1[[#This Row],[Total Sales]]-Table1[[#This Row],[Operating Profit]])/Table1[[#This Row],[Units Sold]],0)</f>
        <v>29.919999999999998</v>
      </c>
      <c r="T9630" s="4" t="str">
        <f>IF(Table1[[#This Row],[Profit per unit]]&gt;$V$8,"Premium","Mass")</f>
        <v>Mass</v>
      </c>
      <c r="U9630" s="4"/>
    </row>
    <row r="9631" spans="2:21" ht="14.25" customHeight="1" x14ac:dyDescent="0.3">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c r="O9631" s="4" t="str">
        <f>TEXT(Table1[[#This Row],[Invoice Date]],"mmm")</f>
        <v>Oct</v>
      </c>
      <c r="P9631" s="4">
        <f>YEAR(Table1[[#This Row],[Invoice Date]])</f>
        <v>2021</v>
      </c>
      <c r="Q9631" s="4">
        <f>IFERROR(Table1[[#This Row],[Total Sales]]/Table1[[#This Row],[Units Sold]],4)</f>
        <v>50</v>
      </c>
      <c r="R9631" s="4">
        <f>IFERROR(Table1[[#This Row],[Operating Profit]]/Table1[[#This Row],[Units Sold]],0)</f>
        <v>16</v>
      </c>
      <c r="S9631" s="4">
        <f>IFERROR((Table1[[#This Row],[Total Sales]]-Table1[[#This Row],[Operating Profit]])/Table1[[#This Row],[Units Sold]],0)</f>
        <v>34</v>
      </c>
      <c r="T9631" s="4" t="str">
        <f>IF(Table1[[#This Row],[Profit per unit]]&gt;$V$8,"Premium","Mass")</f>
        <v>Mass</v>
      </c>
      <c r="U9631" s="4"/>
    </row>
    <row r="9632" spans="2:21" ht="14.25" customHeight="1" x14ac:dyDescent="0.3">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c r="O9632" s="4" t="str">
        <f>TEXT(Table1[[#This Row],[Invoice Date]],"mmm")</f>
        <v>Oct</v>
      </c>
      <c r="P9632" s="4">
        <f>YEAR(Table1[[#This Row],[Invoice Date]])</f>
        <v>2021</v>
      </c>
      <c r="Q9632" s="4">
        <f>IFERROR(Table1[[#This Row],[Total Sales]]/Table1[[#This Row],[Units Sold]],4)</f>
        <v>64</v>
      </c>
      <c r="R9632" s="4">
        <f>IFERROR(Table1[[#This Row],[Operating Profit]]/Table1[[#This Row],[Units Sold]],0)</f>
        <v>24.959999999999997</v>
      </c>
      <c r="S9632" s="4">
        <f>IFERROR((Table1[[#This Row],[Total Sales]]-Table1[[#This Row],[Operating Profit]])/Table1[[#This Row],[Units Sold]],0)</f>
        <v>39.040000000000006</v>
      </c>
      <c r="T9632" s="4" t="str">
        <f>IF(Table1[[#This Row],[Profit per unit]]&gt;$V$8,"Premium","Mass")</f>
        <v>Mass</v>
      </c>
      <c r="U9632" s="4"/>
    </row>
    <row r="9633" spans="2:21" ht="14.25" customHeight="1" x14ac:dyDescent="0.3">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c r="O9633" s="4" t="str">
        <f>TEXT(Table1[[#This Row],[Invoice Date]],"mmm")</f>
        <v>Nov</v>
      </c>
      <c r="P9633" s="4">
        <f>YEAR(Table1[[#This Row],[Invoice Date]])</f>
        <v>2021</v>
      </c>
      <c r="Q9633" s="4">
        <f>IFERROR(Table1[[#This Row],[Total Sales]]/Table1[[#This Row],[Units Sold]],4)</f>
        <v>59</v>
      </c>
      <c r="R9633" s="4">
        <f>IFERROR(Table1[[#This Row],[Operating Profit]]/Table1[[#This Row],[Units Sold]],0)</f>
        <v>25.370000000000005</v>
      </c>
      <c r="S9633" s="4">
        <f>IFERROR((Table1[[#This Row],[Total Sales]]-Table1[[#This Row],[Operating Profit]])/Table1[[#This Row],[Units Sold]],0)</f>
        <v>33.629999999999995</v>
      </c>
      <c r="T9633" s="4" t="str">
        <f>IF(Table1[[#This Row],[Profit per unit]]&gt;$V$8,"Premium","Mass")</f>
        <v>Mass</v>
      </c>
      <c r="U9633" s="4"/>
    </row>
    <row r="9634" spans="2:21" ht="14.25" customHeight="1" x14ac:dyDescent="0.3">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c r="O9634" s="4" t="str">
        <f>TEXT(Table1[[#This Row],[Invoice Date]],"mmm")</f>
        <v>Nov</v>
      </c>
      <c r="P9634" s="4">
        <f>YEAR(Table1[[#This Row],[Invoice Date]])</f>
        <v>2021</v>
      </c>
      <c r="Q9634" s="4">
        <f>IFERROR(Table1[[#This Row],[Total Sales]]/Table1[[#This Row],[Units Sold]],4)</f>
        <v>42</v>
      </c>
      <c r="R9634" s="4">
        <f>IFERROR(Table1[[#This Row],[Operating Profit]]/Table1[[#This Row],[Units Sold]],0)</f>
        <v>18.060000000000002</v>
      </c>
      <c r="S9634" s="4">
        <f>IFERROR((Table1[[#This Row],[Total Sales]]-Table1[[#This Row],[Operating Profit]])/Table1[[#This Row],[Units Sold]],0)</f>
        <v>23.939999999999998</v>
      </c>
      <c r="T9634" s="4" t="str">
        <f>IF(Table1[[#This Row],[Profit per unit]]&gt;$V$8,"Premium","Mass")</f>
        <v>Mass</v>
      </c>
      <c r="U9634" s="4"/>
    </row>
    <row r="9635" spans="2:21" ht="14.25" customHeight="1" x14ac:dyDescent="0.3">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c r="O9635" s="4" t="str">
        <f>TEXT(Table1[[#This Row],[Invoice Date]],"mmm")</f>
        <v>Nov</v>
      </c>
      <c r="P9635" s="4">
        <f>YEAR(Table1[[#This Row],[Invoice Date]])</f>
        <v>2021</v>
      </c>
      <c r="Q9635" s="4">
        <f>IFERROR(Table1[[#This Row],[Total Sales]]/Table1[[#This Row],[Units Sold]],4)</f>
        <v>51</v>
      </c>
      <c r="R9635" s="4">
        <f>IFERROR(Table1[[#This Row],[Operating Profit]]/Table1[[#This Row],[Units Sold]],0)</f>
        <v>17.849999999999998</v>
      </c>
      <c r="S9635" s="4">
        <f>IFERROR((Table1[[#This Row],[Total Sales]]-Table1[[#This Row],[Operating Profit]])/Table1[[#This Row],[Units Sold]],0)</f>
        <v>33.150000000000006</v>
      </c>
      <c r="T9635" s="4" t="str">
        <f>IF(Table1[[#This Row],[Profit per unit]]&gt;$V$8,"Premium","Mass")</f>
        <v>Mass</v>
      </c>
      <c r="U9635" s="4"/>
    </row>
    <row r="9636" spans="2:21" ht="14.25" customHeight="1" x14ac:dyDescent="0.3">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c r="O9636" s="4" t="str">
        <f>TEXT(Table1[[#This Row],[Invoice Date]],"mmm")</f>
        <v>Nov</v>
      </c>
      <c r="P9636" s="4">
        <f>YEAR(Table1[[#This Row],[Invoice Date]])</f>
        <v>2021</v>
      </c>
      <c r="Q9636" s="4">
        <f>IFERROR(Table1[[#This Row],[Total Sales]]/Table1[[#This Row],[Units Sold]],4)</f>
        <v>43</v>
      </c>
      <c r="R9636" s="4">
        <f>IFERROR(Table1[[#This Row],[Operating Profit]]/Table1[[#This Row],[Units Sold]],0)</f>
        <v>14.62</v>
      </c>
      <c r="S9636" s="4">
        <f>IFERROR((Table1[[#This Row],[Total Sales]]-Table1[[#This Row],[Operating Profit]])/Table1[[#This Row],[Units Sold]],0)</f>
        <v>28.380000000000003</v>
      </c>
      <c r="T9636" s="4" t="str">
        <f>IF(Table1[[#This Row],[Profit per unit]]&gt;$V$8,"Premium","Mass")</f>
        <v>Mass</v>
      </c>
      <c r="U9636" s="4"/>
    </row>
    <row r="9637" spans="2:21" ht="14.25" customHeight="1" x14ac:dyDescent="0.3">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c r="O9637" s="4" t="str">
        <f>TEXT(Table1[[#This Row],[Invoice Date]],"mmm")</f>
        <v>Nov</v>
      </c>
      <c r="P9637" s="4">
        <f>YEAR(Table1[[#This Row],[Invoice Date]])</f>
        <v>2021</v>
      </c>
      <c r="Q9637" s="4">
        <f>IFERROR(Table1[[#This Row],[Total Sales]]/Table1[[#This Row],[Units Sold]],4)</f>
        <v>59</v>
      </c>
      <c r="R9637" s="4">
        <f>IFERROR(Table1[[#This Row],[Operating Profit]]/Table1[[#This Row],[Units Sold]],0)</f>
        <v>20.059999999999999</v>
      </c>
      <c r="S9637" s="4">
        <f>IFERROR((Table1[[#This Row],[Total Sales]]-Table1[[#This Row],[Operating Profit]])/Table1[[#This Row],[Units Sold]],0)</f>
        <v>38.940000000000005</v>
      </c>
      <c r="T9637" s="4" t="str">
        <f>IF(Table1[[#This Row],[Profit per unit]]&gt;$V$8,"Premium","Mass")</f>
        <v>Mass</v>
      </c>
      <c r="U9637" s="4"/>
    </row>
    <row r="9638" spans="2:21" ht="14.25" customHeight="1" x14ac:dyDescent="0.3">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c r="O9638" s="4" t="str">
        <f>TEXT(Table1[[#This Row],[Invoice Date]],"mmm")</f>
        <v>Nov</v>
      </c>
      <c r="P9638" s="4">
        <f>YEAR(Table1[[#This Row],[Invoice Date]])</f>
        <v>2021</v>
      </c>
      <c r="Q9638" s="4">
        <f>IFERROR(Table1[[#This Row],[Total Sales]]/Table1[[#This Row],[Units Sold]],4)</f>
        <v>61</v>
      </c>
      <c r="R9638" s="4">
        <f>IFERROR(Table1[[#This Row],[Operating Profit]]/Table1[[#This Row],[Units Sold]],0)</f>
        <v>25.009999999999998</v>
      </c>
      <c r="S9638" s="4">
        <f>IFERROR((Table1[[#This Row],[Total Sales]]-Table1[[#This Row],[Operating Profit]])/Table1[[#This Row],[Units Sold]],0)</f>
        <v>35.99</v>
      </c>
      <c r="T9638" s="4" t="str">
        <f>IF(Table1[[#This Row],[Profit per unit]]&gt;$V$8,"Premium","Mass")</f>
        <v>Mass</v>
      </c>
      <c r="U9638" s="4"/>
    </row>
    <row r="9639" spans="2:21" ht="14.25" customHeight="1" x14ac:dyDescent="0.3">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c r="O9639" s="4" t="str">
        <f>TEXT(Table1[[#This Row],[Invoice Date]],"mmm")</f>
        <v>Dec</v>
      </c>
      <c r="P9639" s="4">
        <f>YEAR(Table1[[#This Row],[Invoice Date]])</f>
        <v>2021</v>
      </c>
      <c r="Q9639" s="4">
        <f>IFERROR(Table1[[#This Row],[Total Sales]]/Table1[[#This Row],[Units Sold]],4)</f>
        <v>49</v>
      </c>
      <c r="R9639" s="4">
        <f>IFERROR(Table1[[#This Row],[Operating Profit]]/Table1[[#This Row],[Units Sold]],0)</f>
        <v>23.03</v>
      </c>
      <c r="S9639" s="4">
        <f>IFERROR((Table1[[#This Row],[Total Sales]]-Table1[[#This Row],[Operating Profit]])/Table1[[#This Row],[Units Sold]],0)</f>
        <v>25.97</v>
      </c>
      <c r="T9639" s="4" t="str">
        <f>IF(Table1[[#This Row],[Profit per unit]]&gt;$V$8,"Premium","Mass")</f>
        <v>Mass</v>
      </c>
      <c r="U9639" s="4"/>
    </row>
    <row r="9640" spans="2:21" ht="14.25" customHeight="1" x14ac:dyDescent="0.3">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c r="O9640" s="4" t="str">
        <f>TEXT(Table1[[#This Row],[Invoice Date]],"mmm")</f>
        <v>Dec</v>
      </c>
      <c r="P9640" s="4">
        <f>YEAR(Table1[[#This Row],[Invoice Date]])</f>
        <v>2021</v>
      </c>
      <c r="Q9640" s="4">
        <f>IFERROR(Table1[[#This Row],[Total Sales]]/Table1[[#This Row],[Units Sold]],4)</f>
        <v>49</v>
      </c>
      <c r="R9640" s="4">
        <f>IFERROR(Table1[[#This Row],[Operating Profit]]/Table1[[#This Row],[Units Sold]],0)</f>
        <v>20.580000000000002</v>
      </c>
      <c r="S9640" s="4">
        <f>IFERROR((Table1[[#This Row],[Total Sales]]-Table1[[#This Row],[Operating Profit]])/Table1[[#This Row],[Units Sold]],0)</f>
        <v>28.419999999999998</v>
      </c>
      <c r="T9640" s="4" t="str">
        <f>IF(Table1[[#This Row],[Profit per unit]]&gt;$V$8,"Premium","Mass")</f>
        <v>Mass</v>
      </c>
      <c r="U9640" s="4"/>
    </row>
    <row r="9641" spans="2:21" ht="14.25" customHeight="1" x14ac:dyDescent="0.3">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c r="O9641" s="4" t="str">
        <f>TEXT(Table1[[#This Row],[Invoice Date]],"mmm")</f>
        <v>Dec</v>
      </c>
      <c r="P9641" s="4">
        <f>YEAR(Table1[[#This Row],[Invoice Date]])</f>
        <v>2021</v>
      </c>
      <c r="Q9641" s="4">
        <f>IFERROR(Table1[[#This Row],[Total Sales]]/Table1[[#This Row],[Units Sold]],4)</f>
        <v>47</v>
      </c>
      <c r="R9641" s="4">
        <f>IFERROR(Table1[[#This Row],[Operating Profit]]/Table1[[#This Row],[Units Sold]],0)</f>
        <v>16.919999999999998</v>
      </c>
      <c r="S9641" s="4">
        <f>IFERROR((Table1[[#This Row],[Total Sales]]-Table1[[#This Row],[Operating Profit]])/Table1[[#This Row],[Units Sold]],0)</f>
        <v>30.080000000000002</v>
      </c>
      <c r="T9641" s="4" t="str">
        <f>IF(Table1[[#This Row],[Profit per unit]]&gt;$V$8,"Premium","Mass")</f>
        <v>Mass</v>
      </c>
      <c r="U9641" s="4"/>
    </row>
    <row r="9642" spans="2:21" ht="14.25" customHeight="1" x14ac:dyDescent="0.3">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c r="O9642" s="4" t="str">
        <f>TEXT(Table1[[#This Row],[Invoice Date]],"mmm")</f>
        <v>Dec</v>
      </c>
      <c r="P9642" s="4">
        <f>YEAR(Table1[[#This Row],[Invoice Date]])</f>
        <v>2021</v>
      </c>
      <c r="Q9642" s="4">
        <f>IFERROR(Table1[[#This Row],[Total Sales]]/Table1[[#This Row],[Units Sold]],4)</f>
        <v>49</v>
      </c>
      <c r="R9642" s="4">
        <f>IFERROR(Table1[[#This Row],[Operating Profit]]/Table1[[#This Row],[Units Sold]],0)</f>
        <v>17.149999999999999</v>
      </c>
      <c r="S9642" s="4">
        <f>IFERROR((Table1[[#This Row],[Total Sales]]-Table1[[#This Row],[Operating Profit]])/Table1[[#This Row],[Units Sold]],0)</f>
        <v>31.85</v>
      </c>
      <c r="T9642" s="4" t="str">
        <f>IF(Table1[[#This Row],[Profit per unit]]&gt;$V$8,"Premium","Mass")</f>
        <v>Mass</v>
      </c>
      <c r="U9642" s="4"/>
    </row>
    <row r="9643" spans="2:21" ht="14.25" customHeight="1" x14ac:dyDescent="0.3">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c r="O9643" s="4" t="str">
        <f>TEXT(Table1[[#This Row],[Invoice Date]],"mmm")</f>
        <v>Dec</v>
      </c>
      <c r="P9643" s="4">
        <f>YEAR(Table1[[#This Row],[Invoice Date]])</f>
        <v>2021</v>
      </c>
      <c r="Q9643" s="4">
        <f>IFERROR(Table1[[#This Row],[Total Sales]]/Table1[[#This Row],[Units Sold]],4)</f>
        <v>50</v>
      </c>
      <c r="R9643" s="4">
        <f>IFERROR(Table1[[#This Row],[Operating Profit]]/Table1[[#This Row],[Units Sold]],0)</f>
        <v>18.5</v>
      </c>
      <c r="S9643" s="4">
        <f>IFERROR((Table1[[#This Row],[Total Sales]]-Table1[[#This Row],[Operating Profit]])/Table1[[#This Row],[Units Sold]],0)</f>
        <v>31.5</v>
      </c>
      <c r="T9643" s="4" t="str">
        <f>IF(Table1[[#This Row],[Profit per unit]]&gt;$V$8,"Premium","Mass")</f>
        <v>Mass</v>
      </c>
      <c r="U9643" s="4"/>
    </row>
    <row r="9644" spans="2:21" ht="14.25" customHeight="1" x14ac:dyDescent="0.3">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c r="O9644" s="4" t="str">
        <f>TEXT(Table1[[#This Row],[Invoice Date]],"mmm")</f>
        <v>Dec</v>
      </c>
      <c r="P9644" s="4">
        <f>YEAR(Table1[[#This Row],[Invoice Date]])</f>
        <v>2021</v>
      </c>
      <c r="Q9644" s="4">
        <f>IFERROR(Table1[[#This Row],[Total Sales]]/Table1[[#This Row],[Units Sold]],4)</f>
        <v>61</v>
      </c>
      <c r="R9644" s="4">
        <f>IFERROR(Table1[[#This Row],[Operating Profit]]/Table1[[#This Row],[Units Sold]],0)</f>
        <v>24.4</v>
      </c>
      <c r="S9644" s="4">
        <f>IFERROR((Table1[[#This Row],[Total Sales]]-Table1[[#This Row],[Operating Profit]])/Table1[[#This Row],[Units Sold]],0)</f>
        <v>36.599999999999994</v>
      </c>
      <c r="T9644" s="4" t="str">
        <f>IF(Table1[[#This Row],[Profit per unit]]&gt;$V$8,"Premium","Mass")</f>
        <v>Mass</v>
      </c>
      <c r="U9644" s="4"/>
    </row>
    <row r="9645" spans="2:21" ht="14.25" customHeight="1" x14ac:dyDescent="0.3">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c r="O9645" s="4" t="str">
        <f>TEXT(Table1[[#This Row],[Invoice Date]],"mmm")</f>
        <v>Jan</v>
      </c>
      <c r="P9645" s="4">
        <f>YEAR(Table1[[#This Row],[Invoice Date]])</f>
        <v>2021</v>
      </c>
      <c r="Q9645" s="4">
        <f>IFERROR(Table1[[#This Row],[Total Sales]]/Table1[[#This Row],[Units Sold]],4)</f>
        <v>36</v>
      </c>
      <c r="R9645" s="4">
        <f>IFERROR(Table1[[#This Row],[Operating Profit]]/Table1[[#This Row],[Units Sold]],0)</f>
        <v>13.32</v>
      </c>
      <c r="S9645" s="4">
        <f>IFERROR((Table1[[#This Row],[Total Sales]]-Table1[[#This Row],[Operating Profit]])/Table1[[#This Row],[Units Sold]],0)</f>
        <v>22.68</v>
      </c>
      <c r="T9645" s="4" t="str">
        <f>IF(Table1[[#This Row],[Profit per unit]]&gt;$V$8,"Premium","Mass")</f>
        <v>Mass</v>
      </c>
      <c r="U9645" s="4"/>
    </row>
    <row r="9646" spans="2:21" ht="14.25" customHeight="1" x14ac:dyDescent="0.3">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c r="O9646" s="4" t="str">
        <f>TEXT(Table1[[#This Row],[Invoice Date]],"mmm")</f>
        <v>Jan</v>
      </c>
      <c r="P9646" s="4">
        <f>YEAR(Table1[[#This Row],[Invoice Date]])</f>
        <v>2021</v>
      </c>
      <c r="Q9646" s="4">
        <f>IFERROR(Table1[[#This Row],[Total Sales]]/Table1[[#This Row],[Units Sold]],4)</f>
        <v>36</v>
      </c>
      <c r="R9646" s="4">
        <f>IFERROR(Table1[[#This Row],[Operating Profit]]/Table1[[#This Row],[Units Sold]],0)</f>
        <v>14.4</v>
      </c>
      <c r="S9646" s="4">
        <f>IFERROR((Table1[[#This Row],[Total Sales]]-Table1[[#This Row],[Operating Profit]])/Table1[[#This Row],[Units Sold]],0)</f>
        <v>21.599999999999998</v>
      </c>
      <c r="T9646" s="4" t="str">
        <f>IF(Table1[[#This Row],[Profit per unit]]&gt;$V$8,"Premium","Mass")</f>
        <v>Mass</v>
      </c>
      <c r="U9646" s="4"/>
    </row>
    <row r="9647" spans="2:21" ht="14.25" customHeight="1" x14ac:dyDescent="0.3">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c r="O9647" s="4" t="str">
        <f>TEXT(Table1[[#This Row],[Invoice Date]],"mmm")</f>
        <v>Jan</v>
      </c>
      <c r="P9647" s="4">
        <f>YEAR(Table1[[#This Row],[Invoice Date]])</f>
        <v>2021</v>
      </c>
      <c r="Q9647" s="4">
        <f>IFERROR(Table1[[#This Row],[Total Sales]]/Table1[[#This Row],[Units Sold]],4)</f>
        <v>35</v>
      </c>
      <c r="R9647" s="4">
        <f>IFERROR(Table1[[#This Row],[Operating Profit]]/Table1[[#This Row],[Units Sold]],0)</f>
        <v>9.4500000000000011</v>
      </c>
      <c r="S9647" s="4">
        <f>IFERROR((Table1[[#This Row],[Total Sales]]-Table1[[#This Row],[Operating Profit]])/Table1[[#This Row],[Units Sold]],0)</f>
        <v>25.549999999999997</v>
      </c>
      <c r="T9647" s="4" t="str">
        <f>IF(Table1[[#This Row],[Profit per unit]]&gt;$V$8,"Premium","Mass")</f>
        <v>Mass</v>
      </c>
      <c r="U9647" s="4"/>
    </row>
    <row r="9648" spans="2:21" ht="14.25" customHeight="1" x14ac:dyDescent="0.3">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c r="O9648" s="4" t="str">
        <f>TEXT(Table1[[#This Row],[Invoice Date]],"mmm")</f>
        <v>Jan</v>
      </c>
      <c r="P9648" s="4">
        <f>YEAR(Table1[[#This Row],[Invoice Date]])</f>
        <v>2021</v>
      </c>
      <c r="Q9648" s="4">
        <f>IFERROR(Table1[[#This Row],[Total Sales]]/Table1[[#This Row],[Units Sold]],4)</f>
        <v>33</v>
      </c>
      <c r="R9648" s="4">
        <f>IFERROR(Table1[[#This Row],[Operating Profit]]/Table1[[#This Row],[Units Sold]],0)</f>
        <v>9.240000000000002</v>
      </c>
      <c r="S9648" s="4">
        <f>IFERROR((Table1[[#This Row],[Total Sales]]-Table1[[#This Row],[Operating Profit]])/Table1[[#This Row],[Units Sold]],0)</f>
        <v>23.76</v>
      </c>
      <c r="T9648" s="4" t="str">
        <f>IF(Table1[[#This Row],[Profit per unit]]&gt;$V$8,"Premium","Mass")</f>
        <v>Mass</v>
      </c>
      <c r="U9648" s="4"/>
    </row>
    <row r="9649" spans="2:21" ht="14.25" customHeight="1" x14ac:dyDescent="0.3">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c r="O9649" s="4" t="str">
        <f>TEXT(Table1[[#This Row],[Invoice Date]],"mmm")</f>
        <v>Jan</v>
      </c>
      <c r="P9649" s="4">
        <f>YEAR(Table1[[#This Row],[Invoice Date]])</f>
        <v>2021</v>
      </c>
      <c r="Q9649" s="4">
        <f>IFERROR(Table1[[#This Row],[Total Sales]]/Table1[[#This Row],[Units Sold]],4)</f>
        <v>50</v>
      </c>
      <c r="R9649" s="4">
        <f>IFERROR(Table1[[#This Row],[Operating Profit]]/Table1[[#This Row],[Units Sold]],0)</f>
        <v>14.000000000000002</v>
      </c>
      <c r="S9649" s="4">
        <f>IFERROR((Table1[[#This Row],[Total Sales]]-Table1[[#This Row],[Operating Profit]])/Table1[[#This Row],[Units Sold]],0)</f>
        <v>36</v>
      </c>
      <c r="T9649" s="4" t="str">
        <f>IF(Table1[[#This Row],[Profit per unit]]&gt;$V$8,"Premium","Mass")</f>
        <v>Mass</v>
      </c>
      <c r="U9649" s="4"/>
    </row>
    <row r="9650" spans="2:21" ht="14.25" customHeight="1" x14ac:dyDescent="0.3">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c r="O9650" s="4" t="str">
        <f>TEXT(Table1[[#This Row],[Invoice Date]],"mmm")</f>
        <v>Jan</v>
      </c>
      <c r="P9650" s="4">
        <f>YEAR(Table1[[#This Row],[Invoice Date]])</f>
        <v>2021</v>
      </c>
      <c r="Q9650" s="4">
        <f>IFERROR(Table1[[#This Row],[Total Sales]]/Table1[[#This Row],[Units Sold]],4)</f>
        <v>41</v>
      </c>
      <c r="R9650" s="4">
        <f>IFERROR(Table1[[#This Row],[Operating Profit]]/Table1[[#This Row],[Units Sold]],0)</f>
        <v>13.120000000000001</v>
      </c>
      <c r="S9650" s="4">
        <f>IFERROR((Table1[[#This Row],[Total Sales]]-Table1[[#This Row],[Operating Profit]])/Table1[[#This Row],[Units Sold]],0)</f>
        <v>27.879999999999995</v>
      </c>
      <c r="T9650" s="4" t="str">
        <f>IF(Table1[[#This Row],[Profit per unit]]&gt;$V$8,"Premium","Mass")</f>
        <v>Mass</v>
      </c>
      <c r="U9650" s="4"/>
    </row>
    <row r="9651" spans="2:21" ht="14.25" customHeight="1" x14ac:dyDescent="0.3">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c r="O9651" s="4" t="str">
        <f>TEXT(Table1[[#This Row],[Invoice Date]],"mmm")</f>
        <v>Feb</v>
      </c>
      <c r="P9651" s="4">
        <f>YEAR(Table1[[#This Row],[Invoice Date]])</f>
        <v>2021</v>
      </c>
      <c r="Q9651" s="4">
        <f>IFERROR(Table1[[#This Row],[Total Sales]]/Table1[[#This Row],[Units Sold]],4)</f>
        <v>41</v>
      </c>
      <c r="R9651" s="4">
        <f>IFERROR(Table1[[#This Row],[Operating Profit]]/Table1[[#This Row],[Units Sold]],0)</f>
        <v>15.170000000000002</v>
      </c>
      <c r="S9651" s="4">
        <f>IFERROR((Table1[[#This Row],[Total Sales]]-Table1[[#This Row],[Operating Profit]])/Table1[[#This Row],[Units Sold]],0)</f>
        <v>25.829999999999995</v>
      </c>
      <c r="T9651" s="4" t="str">
        <f>IF(Table1[[#This Row],[Profit per unit]]&gt;$V$8,"Premium","Mass")</f>
        <v>Mass</v>
      </c>
      <c r="U9651" s="4"/>
    </row>
    <row r="9652" spans="2:21" ht="14.25" customHeight="1" x14ac:dyDescent="0.3">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c r="O9652" s="4" t="str">
        <f>TEXT(Table1[[#This Row],[Invoice Date]],"mmm")</f>
        <v>Feb</v>
      </c>
      <c r="P9652" s="4">
        <f>YEAR(Table1[[#This Row],[Invoice Date]])</f>
        <v>2021</v>
      </c>
      <c r="Q9652" s="4">
        <f>IFERROR(Table1[[#This Row],[Total Sales]]/Table1[[#This Row],[Units Sold]],4)</f>
        <v>42</v>
      </c>
      <c r="R9652" s="4">
        <f>IFERROR(Table1[[#This Row],[Operating Profit]]/Table1[[#This Row],[Units Sold]],0)</f>
        <v>17.640000000000004</v>
      </c>
      <c r="S9652" s="4">
        <f>IFERROR((Table1[[#This Row],[Total Sales]]-Table1[[#This Row],[Operating Profit]])/Table1[[#This Row],[Units Sold]],0)</f>
        <v>24.359999999999996</v>
      </c>
      <c r="T9652" s="4" t="str">
        <f>IF(Table1[[#This Row],[Profit per unit]]&gt;$V$8,"Premium","Mass")</f>
        <v>Mass</v>
      </c>
      <c r="U9652" s="4"/>
    </row>
    <row r="9653" spans="2:21" ht="14.25" customHeight="1" x14ac:dyDescent="0.3">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c r="O9653" s="4" t="str">
        <f>TEXT(Table1[[#This Row],[Invoice Date]],"mmm")</f>
        <v>Feb</v>
      </c>
      <c r="P9653" s="4">
        <f>YEAR(Table1[[#This Row],[Invoice Date]])</f>
        <v>2021</v>
      </c>
      <c r="Q9653" s="4">
        <f>IFERROR(Table1[[#This Row],[Total Sales]]/Table1[[#This Row],[Units Sold]],4)</f>
        <v>29</v>
      </c>
      <c r="R9653" s="4">
        <f>IFERROR(Table1[[#This Row],[Operating Profit]]/Table1[[#This Row],[Units Sold]],0)</f>
        <v>7.83</v>
      </c>
      <c r="S9653" s="4">
        <f>IFERROR((Table1[[#This Row],[Total Sales]]-Table1[[#This Row],[Operating Profit]])/Table1[[#This Row],[Units Sold]],0)</f>
        <v>21.17</v>
      </c>
      <c r="T9653" s="4" t="str">
        <f>IF(Table1[[#This Row],[Profit per unit]]&gt;$V$8,"Premium","Mass")</f>
        <v>Mass</v>
      </c>
      <c r="U9653" s="4"/>
    </row>
  </sheetData>
  <mergeCells count="19">
    <mergeCell ref="CT10:CW11"/>
    <mergeCell ref="CZ11:DC12"/>
    <mergeCell ref="BQ11:BS12"/>
    <mergeCell ref="BU8:BW9"/>
    <mergeCell ref="BZ8:CG9"/>
    <mergeCell ref="CK8:CN9"/>
    <mergeCell ref="CP10:CQ11"/>
    <mergeCell ref="AT8:AW9"/>
    <mergeCell ref="AY8:BC9"/>
    <mergeCell ref="BE8:BF9"/>
    <mergeCell ref="BH8:BK9"/>
    <mergeCell ref="BM8:BO9"/>
    <mergeCell ref="AJ8:AK9"/>
    <mergeCell ref="AO8:AR9"/>
    <mergeCell ref="C2:G3"/>
    <mergeCell ref="V19:Y20"/>
    <mergeCell ref="V36:Y37"/>
    <mergeCell ref="AA15:AD16"/>
    <mergeCell ref="AF8:AH9"/>
  </mergeCells>
  <conditionalFormatting pivot="1" sqref="BN12:BO17">
    <cfRule type="dataBar" priority="10">
      <dataBar>
        <cfvo type="min"/>
        <cfvo type="max"/>
        <color rgb="FF63C384"/>
      </dataBar>
      <extLst>
        <ext xmlns:x14="http://schemas.microsoft.com/office/spreadsheetml/2009/9/main" uri="{B025F937-C7B1-47D3-B67F-A62EFF666E3E}">
          <x14:id>{883D0966-6FA9-43D5-B5E4-66B66A055B25}</x14:id>
        </ext>
      </extLst>
    </cfRule>
  </conditionalFormatting>
  <conditionalFormatting pivot="1" sqref="BO12:BO17">
    <cfRule type="dataBar" priority="9">
      <dataBar>
        <cfvo type="min"/>
        <cfvo type="max"/>
        <color rgb="FFFF555A"/>
      </dataBar>
      <extLst>
        <ext xmlns:x14="http://schemas.microsoft.com/office/spreadsheetml/2009/9/main" uri="{B025F937-C7B1-47D3-B67F-A62EFF666E3E}">
          <x14:id>{583C1242-B27D-4823-BC7F-01C5DEF98A28}</x14:id>
        </ext>
      </extLst>
    </cfRule>
  </conditionalFormatting>
  <conditionalFormatting sqref="CS22:CV26">
    <cfRule type="dataBar" priority="5">
      <dataBar>
        <cfvo type="min"/>
        <cfvo type="max"/>
        <color rgb="FFFFB628"/>
      </dataBar>
      <extLst>
        <ext xmlns:x14="http://schemas.microsoft.com/office/spreadsheetml/2009/9/main" uri="{B025F937-C7B1-47D3-B67F-A62EFF666E3E}">
          <x14:id>{219D3031-4806-4D4F-8311-64DF710FF289}</x14:id>
        </ext>
      </extLst>
    </cfRule>
  </conditionalFormatting>
  <conditionalFormatting pivot="1" sqref="BR16:BR21">
    <cfRule type="dataBar" priority="4">
      <dataBar>
        <cfvo type="min"/>
        <cfvo type="max"/>
        <color rgb="FF638EC6"/>
      </dataBar>
      <extLst>
        <ext xmlns:x14="http://schemas.microsoft.com/office/spreadsheetml/2009/9/main" uri="{B025F937-C7B1-47D3-B67F-A62EFF666E3E}">
          <x14:id>{1DB4AD6A-4FE6-4EAE-B82F-6057867765F1}</x14:id>
        </ext>
      </extLst>
    </cfRule>
  </conditionalFormatting>
  <conditionalFormatting pivot="1" sqref="BS16:BS21">
    <cfRule type="dataBar" priority="3">
      <dataBar>
        <cfvo type="min"/>
        <cfvo type="max"/>
        <color rgb="FFFFB628"/>
      </dataBar>
      <extLst>
        <ext xmlns:x14="http://schemas.microsoft.com/office/spreadsheetml/2009/9/main" uri="{B025F937-C7B1-47D3-B67F-A62EFF666E3E}">
          <x14:id>{077AF3C1-98A6-4DCC-95A5-1558532F1F42}</x14:id>
        </ext>
      </extLst>
    </cfRule>
  </conditionalFormatting>
  <conditionalFormatting sqref="BR26:BR31">
    <cfRule type="dataBar" priority="2">
      <dataBar>
        <cfvo type="min"/>
        <cfvo type="max"/>
        <color rgb="FF638EC6"/>
      </dataBar>
      <extLst>
        <ext xmlns:x14="http://schemas.microsoft.com/office/spreadsheetml/2009/9/main" uri="{B025F937-C7B1-47D3-B67F-A62EFF666E3E}">
          <x14:id>{B0034841-D764-49E1-BDEC-01F6FE019B91}</x14:id>
        </ext>
      </extLst>
    </cfRule>
  </conditionalFormatting>
  <conditionalFormatting sqref="BS29:CI31 BS26:BY28 CH26:CI28">
    <cfRule type="dataBar" priority="1">
      <dataBar>
        <cfvo type="min"/>
        <cfvo type="max"/>
        <color rgb="FFFFB628"/>
      </dataBar>
      <extLst>
        <ext xmlns:x14="http://schemas.microsoft.com/office/spreadsheetml/2009/9/main" uri="{B025F937-C7B1-47D3-B67F-A62EFF666E3E}">
          <x14:id>{D66E5B58-ECDD-4230-9D3B-9C439D360A32}</x14:id>
        </ext>
      </extLst>
    </cfRule>
  </conditionalFormatting>
  <pageMargins left="0.7" right="0.7" top="0.75" bottom="0.75" header="0.3" footer="0.3"/>
  <drawing r:id="rId27"/>
  <tableParts count="1">
    <tablePart r:id="rId28"/>
  </tableParts>
  <extLst>
    <ext xmlns:x14="http://schemas.microsoft.com/office/spreadsheetml/2009/9/main" uri="{78C0D931-6437-407d-A8EE-F0AAD7539E65}">
      <x14:conditionalFormattings>
        <x14:conditionalFormatting xmlns:xm="http://schemas.microsoft.com/office/excel/2006/main" pivot="1">
          <x14:cfRule type="dataBar" id="{883D0966-6FA9-43D5-B5E4-66B66A055B25}">
            <x14:dataBar minLength="0" maxLength="100" border="1" negativeBarBorderColorSameAsPositive="0">
              <x14:cfvo type="autoMin"/>
              <x14:cfvo type="autoMax"/>
              <x14:borderColor rgb="FF63C384"/>
              <x14:negativeFillColor rgb="FFFF0000"/>
              <x14:negativeBorderColor rgb="FFFF0000"/>
              <x14:axisColor rgb="FF000000"/>
            </x14:dataBar>
          </x14:cfRule>
          <xm:sqref>BN12:BO17</xm:sqref>
        </x14:conditionalFormatting>
        <x14:conditionalFormatting xmlns:xm="http://schemas.microsoft.com/office/excel/2006/main" pivot="1">
          <x14:cfRule type="dataBar" id="{583C1242-B27D-4823-BC7F-01C5DEF98A28}">
            <x14:dataBar minLength="0" maxLength="100" border="1" negativeBarBorderColorSameAsPositive="0">
              <x14:cfvo type="autoMin"/>
              <x14:cfvo type="autoMax"/>
              <x14:borderColor rgb="FFFF555A"/>
              <x14:negativeFillColor rgb="FFFF0000"/>
              <x14:negativeBorderColor rgb="FFFF0000"/>
              <x14:axisColor rgb="FF000000"/>
            </x14:dataBar>
          </x14:cfRule>
          <xm:sqref>BO12:BO17</xm:sqref>
        </x14:conditionalFormatting>
        <x14:conditionalFormatting xmlns:xm="http://schemas.microsoft.com/office/excel/2006/main">
          <x14:cfRule type="dataBar" id="{219D3031-4806-4D4F-8311-64DF710FF289}">
            <x14:dataBar minLength="0" maxLength="100" border="1" negativeBarBorderColorSameAsPositive="0">
              <x14:cfvo type="autoMin"/>
              <x14:cfvo type="autoMax"/>
              <x14:borderColor rgb="FFFFB628"/>
              <x14:negativeFillColor rgb="FFFF0000"/>
              <x14:negativeBorderColor rgb="FFFF0000"/>
              <x14:axisColor rgb="FF000000"/>
            </x14:dataBar>
          </x14:cfRule>
          <xm:sqref>CS22:CV26</xm:sqref>
        </x14:conditionalFormatting>
        <x14:conditionalFormatting xmlns:xm="http://schemas.microsoft.com/office/excel/2006/main" pivot="1">
          <x14:cfRule type="dataBar" id="{1DB4AD6A-4FE6-4EAE-B82F-6057867765F1}">
            <x14:dataBar minLength="0" maxLength="100" border="1" negativeBarBorderColorSameAsPositive="0">
              <x14:cfvo type="autoMin"/>
              <x14:cfvo type="autoMax"/>
              <x14:borderColor rgb="FF638EC6"/>
              <x14:negativeFillColor rgb="FFFF0000"/>
              <x14:negativeBorderColor rgb="FFFF0000"/>
              <x14:axisColor rgb="FF000000"/>
            </x14:dataBar>
          </x14:cfRule>
          <xm:sqref>BR16:BR21</xm:sqref>
        </x14:conditionalFormatting>
        <x14:conditionalFormatting xmlns:xm="http://schemas.microsoft.com/office/excel/2006/main" pivot="1">
          <x14:cfRule type="dataBar" id="{077AF3C1-98A6-4DCC-95A5-1558532F1F42}">
            <x14:dataBar minLength="0" maxLength="100" border="1" negativeBarBorderColorSameAsPositive="0">
              <x14:cfvo type="autoMin"/>
              <x14:cfvo type="autoMax"/>
              <x14:borderColor rgb="FFFFB628"/>
              <x14:negativeFillColor rgb="FFFF0000"/>
              <x14:negativeBorderColor rgb="FFFF0000"/>
              <x14:axisColor rgb="FF000000"/>
            </x14:dataBar>
          </x14:cfRule>
          <xm:sqref>BS16:BS21</xm:sqref>
        </x14:conditionalFormatting>
        <x14:conditionalFormatting xmlns:xm="http://schemas.microsoft.com/office/excel/2006/main">
          <x14:cfRule type="dataBar" id="{B0034841-D764-49E1-BDEC-01F6FE019B91}">
            <x14:dataBar minLength="0" maxLength="100" border="1" negativeBarBorderColorSameAsPositive="0">
              <x14:cfvo type="autoMin"/>
              <x14:cfvo type="autoMax"/>
              <x14:borderColor rgb="FF638EC6"/>
              <x14:negativeFillColor rgb="FFFF0000"/>
              <x14:negativeBorderColor rgb="FFFF0000"/>
              <x14:axisColor rgb="FF000000"/>
            </x14:dataBar>
          </x14:cfRule>
          <xm:sqref>BR26:BR31</xm:sqref>
        </x14:conditionalFormatting>
        <x14:conditionalFormatting xmlns:xm="http://schemas.microsoft.com/office/excel/2006/main">
          <x14:cfRule type="dataBar" id="{D66E5B58-ECDD-4230-9D3B-9C439D360A32}">
            <x14:dataBar minLength="0" maxLength="100" border="1" negativeBarBorderColorSameAsPositive="0">
              <x14:cfvo type="autoMin"/>
              <x14:cfvo type="autoMax"/>
              <x14:borderColor rgb="FFFFB628"/>
              <x14:negativeFillColor rgb="FFFF0000"/>
              <x14:negativeBorderColor rgb="FFFF0000"/>
              <x14:axisColor rgb="FF000000"/>
            </x14:dataBar>
          </x14:cfRule>
          <xm:sqref>BS29:CI31 BS26:BY28 CH26:CI28</xm:sqref>
        </x14:conditionalFormatting>
      </x14:conditionalFormattings>
    </ext>
    <ext xmlns:x14="http://schemas.microsoft.com/office/spreadsheetml/2009/9/main" uri="{A8765BA9-456A-4dab-B4F3-ACF838C121DE}">
      <x14:slicerList>
        <x14:slicer r:id="rId2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B2E9F-57AA-4379-85B5-9F259614170B}">
  <dimension ref="A2:B24"/>
  <sheetViews>
    <sheetView workbookViewId="0">
      <selection activeCell="B21" sqref="B21"/>
    </sheetView>
  </sheetViews>
  <sheetFormatPr defaultRowHeight="14.4" x14ac:dyDescent="0.3"/>
  <cols>
    <col min="2" max="2" width="63.5546875" bestFit="1" customWidth="1"/>
  </cols>
  <sheetData>
    <row r="2" spans="1:2" x14ac:dyDescent="0.3">
      <c r="A2" s="39" t="s">
        <v>198</v>
      </c>
      <c r="B2" s="40"/>
    </row>
    <row r="3" spans="1:2" x14ac:dyDescent="0.3">
      <c r="A3" s="40"/>
      <c r="B3" s="40"/>
    </row>
    <row r="4" spans="1:2" x14ac:dyDescent="0.3">
      <c r="A4" s="27"/>
    </row>
    <row r="5" spans="1:2" x14ac:dyDescent="0.3">
      <c r="A5" s="28">
        <v>1</v>
      </c>
      <c r="B5" s="26" t="s">
        <v>181</v>
      </c>
    </row>
    <row r="6" spans="1:2" x14ac:dyDescent="0.3">
      <c r="A6" s="28">
        <v>2</v>
      </c>
      <c r="B6" s="26" t="s">
        <v>182</v>
      </c>
    </row>
    <row r="7" spans="1:2" x14ac:dyDescent="0.3">
      <c r="A7" s="28">
        <v>3</v>
      </c>
      <c r="B7" s="26" t="s">
        <v>183</v>
      </c>
    </row>
    <row r="8" spans="1:2" x14ac:dyDescent="0.3">
      <c r="A8" s="28">
        <v>4</v>
      </c>
      <c r="B8" s="26" t="s">
        <v>184</v>
      </c>
    </row>
    <row r="9" spans="1:2" x14ac:dyDescent="0.3">
      <c r="A9" s="28">
        <v>5</v>
      </c>
      <c r="B9" s="26" t="s">
        <v>185</v>
      </c>
    </row>
    <row r="10" spans="1:2" x14ac:dyDescent="0.3">
      <c r="A10" s="28">
        <v>6</v>
      </c>
      <c r="B10" s="26" t="s">
        <v>186</v>
      </c>
    </row>
    <row r="11" spans="1:2" x14ac:dyDescent="0.3">
      <c r="A11" s="28">
        <v>7</v>
      </c>
      <c r="B11" s="26" t="s">
        <v>187</v>
      </c>
    </row>
    <row r="12" spans="1:2" x14ac:dyDescent="0.3">
      <c r="A12" s="28">
        <v>8</v>
      </c>
      <c r="B12" s="26" t="s">
        <v>188</v>
      </c>
    </row>
    <row r="13" spans="1:2" x14ac:dyDescent="0.3">
      <c r="A13" s="28">
        <v>9</v>
      </c>
      <c r="B13" s="26" t="s">
        <v>189</v>
      </c>
    </row>
    <row r="14" spans="1:2" x14ac:dyDescent="0.3">
      <c r="A14" s="28">
        <v>10</v>
      </c>
      <c r="B14" s="26" t="s">
        <v>190</v>
      </c>
    </row>
    <row r="15" spans="1:2" x14ac:dyDescent="0.3">
      <c r="A15" s="28">
        <v>11</v>
      </c>
      <c r="B15" s="26" t="s">
        <v>191</v>
      </c>
    </row>
    <row r="16" spans="1:2" x14ac:dyDescent="0.3">
      <c r="A16" s="28">
        <v>12</v>
      </c>
      <c r="B16" s="26" t="s">
        <v>192</v>
      </c>
    </row>
    <row r="17" spans="1:2" x14ac:dyDescent="0.3">
      <c r="A17" s="28">
        <v>13</v>
      </c>
      <c r="B17" s="25" t="s">
        <v>166</v>
      </c>
    </row>
    <row r="18" spans="1:2" x14ac:dyDescent="0.3">
      <c r="A18" s="28">
        <v>14</v>
      </c>
      <c r="B18" s="24" t="s">
        <v>193</v>
      </c>
    </row>
    <row r="19" spans="1:2" x14ac:dyDescent="0.3">
      <c r="A19" s="28">
        <v>15</v>
      </c>
      <c r="B19" s="26" t="s">
        <v>194</v>
      </c>
    </row>
    <row r="20" spans="1:2" x14ac:dyDescent="0.3">
      <c r="A20" s="28">
        <v>16</v>
      </c>
      <c r="B20" s="26" t="s">
        <v>195</v>
      </c>
    </row>
    <row r="21" spans="1:2" x14ac:dyDescent="0.3">
      <c r="A21" s="28">
        <v>17</v>
      </c>
      <c r="B21" s="26" t="s">
        <v>196</v>
      </c>
    </row>
    <row r="22" spans="1:2" x14ac:dyDescent="0.3">
      <c r="A22" s="28">
        <v>18</v>
      </c>
      <c r="B22" s="26" t="s">
        <v>197</v>
      </c>
    </row>
    <row r="23" spans="1:2" x14ac:dyDescent="0.3">
      <c r="B23" s="24"/>
    </row>
    <row r="24" spans="1:2" x14ac:dyDescent="0.3">
      <c r="B24" s="25"/>
    </row>
  </sheetData>
  <mergeCells count="1">
    <mergeCell ref="A2:B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D1FDC-EB16-4BE7-8336-A1225A272C0F}">
  <dimension ref="A1:Y44"/>
  <sheetViews>
    <sheetView showGridLines="0" showRowColHeaders="0" tabSelected="1" workbookViewId="0">
      <selection activeCell="E41" sqref="E41"/>
    </sheetView>
  </sheetViews>
  <sheetFormatPr defaultRowHeight="14.4" x14ac:dyDescent="0.3"/>
  <sheetData>
    <row r="1" spans="1:25" x14ac:dyDescent="0.3">
      <c r="A1" s="29"/>
      <c r="B1" s="29"/>
      <c r="C1" s="29"/>
      <c r="D1" s="29"/>
      <c r="E1" s="29"/>
      <c r="F1" s="29"/>
      <c r="G1" s="29"/>
      <c r="H1" s="29"/>
      <c r="I1" s="29"/>
      <c r="J1" s="29"/>
      <c r="K1" s="29"/>
      <c r="L1" s="29"/>
      <c r="M1" s="29"/>
      <c r="N1" s="29"/>
      <c r="O1" s="29"/>
      <c r="P1" s="29"/>
      <c r="Q1" s="29"/>
      <c r="R1" s="29"/>
      <c r="S1" s="29"/>
      <c r="T1" s="29"/>
      <c r="U1" s="29"/>
      <c r="V1" s="29"/>
      <c r="W1" s="29"/>
      <c r="X1" s="29"/>
      <c r="Y1" s="29"/>
    </row>
    <row r="2" spans="1:25" x14ac:dyDescent="0.3">
      <c r="A2" s="29"/>
      <c r="B2" s="29"/>
      <c r="C2" s="29"/>
      <c r="D2" s="29"/>
      <c r="E2" s="29"/>
      <c r="F2" s="29"/>
      <c r="G2" s="29"/>
      <c r="H2" s="29"/>
      <c r="I2" s="29"/>
      <c r="J2" s="29"/>
      <c r="K2" s="29"/>
      <c r="L2" s="29"/>
      <c r="M2" s="29"/>
      <c r="N2" s="29"/>
      <c r="O2" s="29"/>
      <c r="P2" s="29"/>
      <c r="Q2" s="29"/>
      <c r="R2" s="29"/>
      <c r="S2" s="29"/>
      <c r="T2" s="29"/>
      <c r="U2" s="29"/>
      <c r="V2" s="29"/>
      <c r="W2" s="29"/>
      <c r="X2" s="29"/>
      <c r="Y2" s="29"/>
    </row>
    <row r="3" spans="1:25" x14ac:dyDescent="0.3">
      <c r="A3" s="29"/>
      <c r="B3" s="29"/>
      <c r="C3" s="29"/>
      <c r="D3" s="29"/>
      <c r="E3" s="29"/>
      <c r="F3" s="29"/>
      <c r="G3" s="29"/>
      <c r="H3" s="29"/>
      <c r="I3" s="29"/>
      <c r="J3" s="29"/>
      <c r="K3" s="29"/>
      <c r="L3" s="29"/>
      <c r="M3" s="29"/>
      <c r="N3" s="29"/>
      <c r="O3" s="29"/>
      <c r="P3" s="29"/>
      <c r="Q3" s="29"/>
      <c r="R3" s="29"/>
      <c r="S3" s="29"/>
      <c r="T3" s="29"/>
      <c r="U3" s="29"/>
      <c r="V3" s="29"/>
      <c r="W3" s="29"/>
      <c r="X3" s="29"/>
      <c r="Y3" s="29"/>
    </row>
    <row r="4" spans="1:25" x14ac:dyDescent="0.3">
      <c r="A4" s="29"/>
      <c r="B4" s="29"/>
      <c r="C4" s="29"/>
      <c r="D4" s="29"/>
      <c r="E4" s="29"/>
      <c r="F4" s="29"/>
      <c r="G4" s="29"/>
      <c r="H4" s="29"/>
      <c r="I4" s="29"/>
      <c r="J4" s="29"/>
      <c r="K4" s="29"/>
      <c r="L4" s="29"/>
      <c r="M4" s="29"/>
      <c r="N4" s="29"/>
      <c r="O4" s="29"/>
      <c r="P4" s="29"/>
      <c r="Q4" s="29"/>
      <c r="R4" s="29"/>
      <c r="S4" s="29"/>
      <c r="T4" s="29"/>
      <c r="U4" s="29"/>
      <c r="V4" s="29"/>
      <c r="W4" s="29"/>
      <c r="X4" s="29"/>
      <c r="Y4" s="29"/>
    </row>
    <row r="5" spans="1:25" x14ac:dyDescent="0.3">
      <c r="A5" s="29"/>
      <c r="B5" s="29"/>
      <c r="C5" s="29"/>
      <c r="D5" s="29"/>
      <c r="E5" s="29"/>
      <c r="F5" s="29"/>
      <c r="G5" s="29"/>
      <c r="H5" s="29"/>
      <c r="I5" s="29"/>
      <c r="J5" s="29"/>
      <c r="K5" s="29"/>
      <c r="L5" s="29"/>
      <c r="M5" s="29"/>
      <c r="N5" s="29"/>
      <c r="O5" s="29"/>
      <c r="P5" s="29"/>
      <c r="Q5" s="29"/>
      <c r="R5" s="29"/>
      <c r="S5" s="29"/>
      <c r="T5" s="29"/>
      <c r="U5" s="29"/>
      <c r="V5" s="29"/>
      <c r="W5" s="29"/>
      <c r="X5" s="29"/>
      <c r="Y5" s="29"/>
    </row>
    <row r="6" spans="1:25" x14ac:dyDescent="0.3">
      <c r="A6" s="29"/>
      <c r="B6" s="29"/>
      <c r="C6" s="29"/>
      <c r="D6" s="29"/>
      <c r="E6" s="29"/>
      <c r="F6" s="29"/>
      <c r="G6" s="29"/>
      <c r="H6" s="29"/>
      <c r="I6" s="29"/>
      <c r="J6" s="29"/>
      <c r="K6" s="29"/>
      <c r="L6" s="29"/>
      <c r="M6" s="29"/>
      <c r="N6" s="29"/>
      <c r="O6" s="29"/>
      <c r="P6" s="29"/>
      <c r="Q6" s="29"/>
      <c r="R6" s="29"/>
      <c r="S6" s="29"/>
      <c r="T6" s="29"/>
      <c r="U6" s="29"/>
      <c r="V6" s="29"/>
      <c r="W6" s="29"/>
      <c r="X6" s="29"/>
      <c r="Y6" s="29"/>
    </row>
    <row r="7" spans="1:25" x14ac:dyDescent="0.3">
      <c r="A7" s="29"/>
      <c r="B7" s="29"/>
      <c r="C7" s="29"/>
      <c r="D7" s="29"/>
      <c r="E7" s="29"/>
      <c r="F7" s="29"/>
      <c r="G7" s="29"/>
      <c r="H7" s="29"/>
      <c r="I7" s="29"/>
      <c r="J7" s="29"/>
      <c r="K7" s="29"/>
      <c r="L7" s="29"/>
      <c r="M7" s="29"/>
      <c r="N7" s="29"/>
      <c r="O7" s="29"/>
      <c r="P7" s="29"/>
      <c r="Q7" s="29"/>
      <c r="R7" s="29"/>
      <c r="S7" s="29"/>
      <c r="T7" s="29"/>
      <c r="U7" s="29"/>
      <c r="V7" s="29"/>
      <c r="W7" s="29"/>
      <c r="X7" s="29"/>
      <c r="Y7" s="29"/>
    </row>
    <row r="8" spans="1:25" x14ac:dyDescent="0.3">
      <c r="A8" s="29"/>
      <c r="B8" s="29"/>
      <c r="C8" s="29"/>
      <c r="D8" s="29"/>
      <c r="E8" s="29"/>
      <c r="F8" s="29"/>
      <c r="G8" s="29"/>
      <c r="H8" s="29"/>
      <c r="I8" s="29"/>
      <c r="J8" s="29"/>
      <c r="K8" s="29"/>
      <c r="L8" s="29"/>
      <c r="M8" s="29"/>
      <c r="N8" s="29"/>
      <c r="O8" s="29"/>
      <c r="P8" s="29"/>
      <c r="Q8" s="29"/>
      <c r="R8" s="29"/>
      <c r="S8" s="29"/>
      <c r="T8" s="29"/>
      <c r="U8" s="29"/>
      <c r="V8" s="29"/>
      <c r="W8" s="29"/>
      <c r="X8" s="29"/>
      <c r="Y8" s="29"/>
    </row>
    <row r="9" spans="1:25" x14ac:dyDescent="0.3">
      <c r="A9" s="29"/>
      <c r="B9" s="29"/>
      <c r="C9" s="29"/>
      <c r="D9" s="29"/>
      <c r="E9" s="29"/>
      <c r="F9" s="29"/>
      <c r="G9" s="29"/>
      <c r="H9" s="29"/>
      <c r="I9" s="29"/>
      <c r="J9" s="29"/>
      <c r="K9" s="29"/>
      <c r="L9" s="29"/>
      <c r="M9" s="29"/>
      <c r="N9" s="29"/>
      <c r="O9" s="29"/>
      <c r="P9" s="29"/>
      <c r="Q9" s="29"/>
      <c r="R9" s="29"/>
      <c r="S9" s="29"/>
      <c r="T9" s="29"/>
      <c r="U9" s="29"/>
      <c r="V9" s="29"/>
      <c r="W9" s="29"/>
      <c r="X9" s="29"/>
      <c r="Y9" s="29"/>
    </row>
    <row r="10" spans="1:25" x14ac:dyDescent="0.3">
      <c r="A10" s="29"/>
      <c r="B10" s="29"/>
      <c r="C10" s="29"/>
      <c r="D10" s="29"/>
      <c r="E10" s="29"/>
      <c r="F10" s="29"/>
      <c r="G10" s="29"/>
      <c r="H10" s="29"/>
      <c r="I10" s="29"/>
      <c r="J10" s="29"/>
      <c r="K10" s="29"/>
      <c r="L10" s="29"/>
      <c r="M10" s="29"/>
      <c r="N10" s="29"/>
      <c r="O10" s="29"/>
      <c r="P10" s="29"/>
      <c r="Q10" s="29"/>
      <c r="R10" s="29"/>
      <c r="S10" s="29"/>
      <c r="T10" s="29"/>
      <c r="U10" s="29"/>
      <c r="V10" s="29"/>
      <c r="W10" s="29"/>
      <c r="X10" s="29"/>
      <c r="Y10" s="29"/>
    </row>
    <row r="11" spans="1:25" x14ac:dyDescent="0.3">
      <c r="A11" s="29"/>
      <c r="B11" s="29"/>
      <c r="C11" s="29"/>
      <c r="D11" s="29"/>
      <c r="E11" s="29"/>
      <c r="F11" s="29"/>
      <c r="G11" s="29"/>
      <c r="H11" s="29"/>
      <c r="I11" s="29"/>
      <c r="J11" s="29"/>
      <c r="K11" s="29"/>
      <c r="L11" s="29"/>
      <c r="M11" s="29"/>
      <c r="N11" s="29"/>
      <c r="O11" s="29"/>
      <c r="P11" s="29"/>
      <c r="Q11" s="29"/>
      <c r="R11" s="29"/>
      <c r="S11" s="29"/>
      <c r="T11" s="29"/>
      <c r="U11" s="29"/>
      <c r="V11" s="29"/>
      <c r="W11" s="29"/>
      <c r="X11" s="29"/>
      <c r="Y11" s="29"/>
    </row>
    <row r="12" spans="1:25" x14ac:dyDescent="0.3">
      <c r="A12" s="29"/>
      <c r="B12" s="29"/>
      <c r="C12" s="29"/>
      <c r="D12" s="29"/>
      <c r="E12" s="29"/>
      <c r="F12" s="29"/>
      <c r="G12" s="29"/>
      <c r="H12" s="29"/>
      <c r="I12" s="29"/>
      <c r="J12" s="29"/>
      <c r="K12" s="29"/>
      <c r="L12" s="29"/>
      <c r="M12" s="29"/>
      <c r="N12" s="29"/>
      <c r="O12" s="29"/>
      <c r="P12" s="29"/>
      <c r="Q12" s="29"/>
      <c r="R12" s="29"/>
      <c r="S12" s="29"/>
      <c r="T12" s="29"/>
      <c r="U12" s="29"/>
      <c r="V12" s="29"/>
      <c r="W12" s="29"/>
      <c r="X12" s="29"/>
      <c r="Y12" s="29"/>
    </row>
    <row r="13" spans="1:25" x14ac:dyDescent="0.3">
      <c r="A13" s="29"/>
      <c r="B13" s="29"/>
      <c r="C13" s="29"/>
      <c r="D13" s="29"/>
      <c r="E13" s="29"/>
      <c r="F13" s="29"/>
      <c r="G13" s="29"/>
      <c r="H13" s="29"/>
      <c r="I13" s="29"/>
      <c r="J13" s="29"/>
      <c r="K13" s="29"/>
      <c r="L13" s="29"/>
      <c r="M13" s="29"/>
      <c r="N13" s="29"/>
      <c r="O13" s="29"/>
      <c r="P13" s="29"/>
      <c r="Q13" s="29"/>
      <c r="R13" s="29"/>
      <c r="S13" s="29"/>
      <c r="T13" s="29"/>
      <c r="U13" s="29"/>
      <c r="V13" s="29"/>
      <c r="W13" s="29"/>
      <c r="X13" s="29"/>
      <c r="Y13" s="29"/>
    </row>
    <row r="14" spans="1:25" x14ac:dyDescent="0.3">
      <c r="A14" s="29"/>
      <c r="B14" s="29"/>
      <c r="C14" s="29"/>
      <c r="D14" s="29"/>
      <c r="E14" s="29"/>
      <c r="F14" s="29"/>
      <c r="G14" s="29"/>
      <c r="H14" s="29"/>
      <c r="I14" s="29"/>
      <c r="J14" s="29"/>
      <c r="K14" s="29"/>
      <c r="L14" s="29"/>
      <c r="M14" s="29"/>
      <c r="N14" s="29"/>
      <c r="O14" s="29"/>
      <c r="P14" s="29"/>
      <c r="Q14" s="29"/>
      <c r="R14" s="29"/>
      <c r="S14" s="29"/>
      <c r="T14" s="29"/>
      <c r="U14" s="29"/>
      <c r="V14" s="29"/>
      <c r="W14" s="29"/>
      <c r="X14" s="29"/>
      <c r="Y14" s="29"/>
    </row>
    <row r="15" spans="1:25" x14ac:dyDescent="0.3">
      <c r="A15" s="29"/>
      <c r="B15" s="29"/>
      <c r="C15" s="29"/>
      <c r="D15" s="29"/>
      <c r="E15" s="29"/>
      <c r="F15" s="29"/>
      <c r="G15" s="29"/>
      <c r="H15" s="29"/>
      <c r="I15" s="29"/>
      <c r="J15" s="29"/>
      <c r="K15" s="29"/>
      <c r="L15" s="29"/>
      <c r="M15" s="29"/>
      <c r="N15" s="29"/>
      <c r="O15" s="29"/>
      <c r="P15" s="29"/>
      <c r="Q15" s="29"/>
      <c r="R15" s="29"/>
      <c r="S15" s="29"/>
      <c r="T15" s="29"/>
      <c r="U15" s="29"/>
      <c r="V15" s="29"/>
      <c r="W15" s="29"/>
      <c r="X15" s="29"/>
      <c r="Y15" s="29"/>
    </row>
    <row r="16" spans="1:25" x14ac:dyDescent="0.3">
      <c r="A16" s="29"/>
      <c r="B16" s="29"/>
      <c r="C16" s="29"/>
      <c r="D16" s="29"/>
      <c r="E16" s="29"/>
      <c r="F16" s="29"/>
      <c r="G16" s="29"/>
      <c r="H16" s="29"/>
      <c r="I16" s="29"/>
      <c r="J16" s="29"/>
      <c r="K16" s="29"/>
      <c r="L16" s="29"/>
      <c r="M16" s="29"/>
      <c r="N16" s="29"/>
      <c r="O16" s="29"/>
      <c r="P16" s="29"/>
      <c r="Q16" s="29"/>
      <c r="R16" s="29"/>
      <c r="S16" s="29"/>
      <c r="T16" s="29"/>
      <c r="U16" s="29"/>
      <c r="V16" s="29"/>
      <c r="W16" s="29"/>
      <c r="X16" s="29"/>
      <c r="Y16" s="29"/>
    </row>
    <row r="17" spans="1:25" x14ac:dyDescent="0.3">
      <c r="A17" s="29"/>
      <c r="B17" s="29"/>
      <c r="C17" s="29"/>
      <c r="D17" s="29"/>
      <c r="E17" s="29"/>
      <c r="F17" s="29"/>
      <c r="G17" s="29"/>
      <c r="H17" s="29"/>
      <c r="I17" s="29"/>
      <c r="J17" s="29"/>
      <c r="K17" s="29"/>
      <c r="L17" s="29"/>
      <c r="M17" s="29"/>
      <c r="N17" s="29"/>
      <c r="O17" s="29"/>
      <c r="P17" s="29"/>
      <c r="Q17" s="29"/>
      <c r="R17" s="29"/>
      <c r="S17" s="29"/>
      <c r="T17" s="29"/>
      <c r="U17" s="29"/>
      <c r="V17" s="29"/>
      <c r="W17" s="29"/>
      <c r="X17" s="29"/>
      <c r="Y17" s="29"/>
    </row>
    <row r="18" spans="1:25" x14ac:dyDescent="0.3">
      <c r="A18" s="29"/>
      <c r="B18" s="29"/>
      <c r="C18" s="29"/>
      <c r="D18" s="29"/>
      <c r="E18" s="29"/>
      <c r="F18" s="29"/>
      <c r="G18" s="29"/>
      <c r="H18" s="29"/>
      <c r="I18" s="29"/>
      <c r="J18" s="29"/>
      <c r="K18" s="29"/>
      <c r="L18" s="29"/>
      <c r="M18" s="29"/>
      <c r="N18" s="29"/>
      <c r="O18" s="29"/>
      <c r="P18" s="29"/>
      <c r="Q18" s="29"/>
      <c r="R18" s="29"/>
      <c r="S18" s="29"/>
      <c r="T18" s="29"/>
      <c r="U18" s="29"/>
      <c r="V18" s="29"/>
      <c r="W18" s="29"/>
      <c r="X18" s="29"/>
      <c r="Y18" s="29"/>
    </row>
    <row r="19" spans="1:25" x14ac:dyDescent="0.3">
      <c r="A19" s="29"/>
      <c r="B19" s="29"/>
      <c r="C19" s="29"/>
      <c r="D19" s="29"/>
      <c r="E19" s="29"/>
      <c r="F19" s="29"/>
      <c r="G19" s="29"/>
      <c r="H19" s="29"/>
      <c r="I19" s="29"/>
      <c r="J19" s="29"/>
      <c r="K19" s="29"/>
      <c r="L19" s="29"/>
      <c r="M19" s="29"/>
      <c r="N19" s="29"/>
      <c r="O19" s="29"/>
      <c r="P19" s="29"/>
      <c r="Q19" s="29"/>
      <c r="R19" s="29"/>
      <c r="S19" s="29"/>
      <c r="T19" s="29"/>
      <c r="U19" s="29"/>
      <c r="V19" s="29"/>
      <c r="W19" s="29"/>
      <c r="X19" s="29"/>
      <c r="Y19" s="29"/>
    </row>
    <row r="20" spans="1:25" x14ac:dyDescent="0.3">
      <c r="A20" s="29"/>
      <c r="B20" s="29"/>
      <c r="C20" s="29"/>
      <c r="D20" s="29"/>
      <c r="E20" s="29"/>
      <c r="F20" s="29"/>
      <c r="G20" s="29"/>
      <c r="H20" s="29"/>
      <c r="I20" s="29"/>
      <c r="J20" s="29"/>
      <c r="K20" s="29"/>
      <c r="L20" s="29"/>
      <c r="M20" s="29"/>
      <c r="N20" s="29"/>
      <c r="O20" s="29"/>
      <c r="P20" s="29"/>
      <c r="Q20" s="29"/>
      <c r="R20" s="29"/>
      <c r="S20" s="29"/>
      <c r="T20" s="29"/>
      <c r="U20" s="29"/>
      <c r="V20" s="29"/>
      <c r="W20" s="29"/>
      <c r="X20" s="29"/>
      <c r="Y20" s="29"/>
    </row>
    <row r="21" spans="1:25" x14ac:dyDescent="0.3">
      <c r="A21" s="29"/>
      <c r="B21" s="29"/>
      <c r="C21" s="29"/>
      <c r="D21" s="29"/>
      <c r="E21" s="29"/>
      <c r="F21" s="29"/>
      <c r="G21" s="29"/>
      <c r="H21" s="29"/>
      <c r="I21" s="29"/>
      <c r="J21" s="29"/>
      <c r="K21" s="29"/>
      <c r="L21" s="29"/>
      <c r="M21" s="29"/>
      <c r="N21" s="29"/>
      <c r="O21" s="29"/>
      <c r="P21" s="29"/>
      <c r="Q21" s="29"/>
      <c r="R21" s="29"/>
      <c r="S21" s="29"/>
      <c r="T21" s="29"/>
      <c r="U21" s="29"/>
      <c r="V21" s="29"/>
      <c r="W21" s="29"/>
      <c r="X21" s="29"/>
      <c r="Y21" s="29"/>
    </row>
    <row r="22" spans="1:25" x14ac:dyDescent="0.3">
      <c r="A22" s="29"/>
      <c r="B22" s="29"/>
      <c r="C22" s="29"/>
      <c r="D22" s="29"/>
      <c r="E22" s="29"/>
      <c r="F22" s="29"/>
      <c r="G22" s="29"/>
      <c r="H22" s="29"/>
      <c r="I22" s="29"/>
      <c r="J22" s="29"/>
      <c r="K22" s="29"/>
      <c r="L22" s="29"/>
      <c r="M22" s="29"/>
      <c r="N22" s="29"/>
      <c r="O22" s="29"/>
      <c r="P22" s="29"/>
      <c r="Q22" s="29"/>
      <c r="R22" s="29"/>
      <c r="S22" s="29"/>
      <c r="T22" s="29"/>
      <c r="U22" s="29"/>
      <c r="V22" s="29"/>
      <c r="W22" s="29"/>
      <c r="X22" s="29"/>
      <c r="Y22" s="29"/>
    </row>
    <row r="23" spans="1:25" x14ac:dyDescent="0.3">
      <c r="A23" s="29"/>
      <c r="B23" s="29"/>
      <c r="C23" s="29"/>
      <c r="D23" s="29"/>
      <c r="E23" s="29"/>
      <c r="F23" s="29"/>
      <c r="G23" s="29"/>
      <c r="H23" s="29"/>
      <c r="I23" s="29"/>
      <c r="J23" s="29"/>
      <c r="K23" s="29"/>
      <c r="L23" s="29"/>
      <c r="M23" s="29"/>
      <c r="N23" s="29"/>
      <c r="O23" s="29"/>
      <c r="P23" s="29"/>
      <c r="Q23" s="29"/>
      <c r="R23" s="29"/>
      <c r="S23" s="29"/>
      <c r="T23" s="29"/>
      <c r="U23" s="29"/>
      <c r="V23" s="29"/>
      <c r="W23" s="29"/>
      <c r="X23" s="29"/>
      <c r="Y23" s="29"/>
    </row>
    <row r="24" spans="1:25" x14ac:dyDescent="0.3">
      <c r="A24" s="29"/>
      <c r="B24" s="29"/>
      <c r="C24" s="29"/>
      <c r="D24" s="29"/>
      <c r="E24" s="29"/>
      <c r="F24" s="29"/>
      <c r="G24" s="29"/>
      <c r="H24" s="29"/>
      <c r="I24" s="29"/>
      <c r="J24" s="29"/>
      <c r="K24" s="29"/>
      <c r="L24" s="29"/>
      <c r="M24" s="29"/>
      <c r="N24" s="29"/>
      <c r="O24" s="29"/>
      <c r="P24" s="29"/>
      <c r="Q24" s="29"/>
      <c r="R24" s="29"/>
      <c r="S24" s="29"/>
      <c r="T24" s="29"/>
      <c r="U24" s="29"/>
      <c r="V24" s="29"/>
      <c r="W24" s="29"/>
      <c r="X24" s="29"/>
      <c r="Y24" s="29"/>
    </row>
    <row r="25" spans="1:25" x14ac:dyDescent="0.3">
      <c r="A25" s="29"/>
      <c r="B25" s="29"/>
      <c r="C25" s="29"/>
      <c r="D25" s="29"/>
      <c r="E25" s="29"/>
      <c r="F25" s="29"/>
      <c r="G25" s="29"/>
      <c r="H25" s="29"/>
      <c r="I25" s="29"/>
      <c r="J25" s="29"/>
      <c r="K25" s="29"/>
      <c r="L25" s="29"/>
      <c r="M25" s="29"/>
      <c r="N25" s="29"/>
      <c r="O25" s="29"/>
      <c r="P25" s="29"/>
      <c r="Q25" s="29"/>
      <c r="R25" s="29"/>
      <c r="S25" s="29"/>
      <c r="T25" s="29"/>
      <c r="U25" s="29"/>
      <c r="V25" s="29"/>
      <c r="W25" s="29"/>
      <c r="X25" s="29"/>
      <c r="Y25" s="29"/>
    </row>
    <row r="26" spans="1:25" x14ac:dyDescent="0.3">
      <c r="A26" s="29"/>
      <c r="B26" s="29"/>
      <c r="C26" s="29"/>
      <c r="D26" s="29"/>
      <c r="E26" s="29"/>
      <c r="F26" s="29"/>
      <c r="G26" s="29"/>
      <c r="H26" s="29"/>
      <c r="I26" s="29"/>
      <c r="J26" s="29"/>
      <c r="K26" s="29"/>
      <c r="L26" s="29"/>
      <c r="M26" s="29"/>
      <c r="N26" s="29"/>
      <c r="O26" s="29"/>
      <c r="P26" s="29"/>
      <c r="Q26" s="29"/>
      <c r="R26" s="29"/>
      <c r="S26" s="29"/>
      <c r="T26" s="29"/>
      <c r="U26" s="29"/>
      <c r="V26" s="29"/>
      <c r="W26" s="29"/>
      <c r="X26" s="29"/>
      <c r="Y26" s="29"/>
    </row>
    <row r="27" spans="1:25" x14ac:dyDescent="0.3">
      <c r="A27" s="29"/>
      <c r="B27" s="29"/>
      <c r="C27" s="29"/>
      <c r="D27" s="29"/>
      <c r="E27" s="29"/>
      <c r="F27" s="29"/>
      <c r="G27" s="29"/>
      <c r="H27" s="29"/>
      <c r="I27" s="29"/>
      <c r="J27" s="29"/>
      <c r="K27" s="29"/>
      <c r="L27" s="29"/>
      <c r="M27" s="29"/>
      <c r="N27" s="29"/>
      <c r="O27" s="29"/>
      <c r="P27" s="29"/>
      <c r="Q27" s="29"/>
      <c r="R27" s="29"/>
      <c r="S27" s="29"/>
      <c r="T27" s="29"/>
      <c r="U27" s="29"/>
      <c r="V27" s="29"/>
      <c r="W27" s="29"/>
      <c r="X27" s="29"/>
      <c r="Y27" s="29"/>
    </row>
    <row r="28" spans="1:25" x14ac:dyDescent="0.3">
      <c r="A28" s="29"/>
      <c r="B28" s="29"/>
      <c r="C28" s="29"/>
      <c r="D28" s="29"/>
      <c r="E28" s="29"/>
      <c r="F28" s="29"/>
      <c r="G28" s="29"/>
      <c r="H28" s="29"/>
      <c r="I28" s="29"/>
      <c r="J28" s="29"/>
      <c r="K28" s="29"/>
      <c r="L28" s="29"/>
      <c r="M28" s="29"/>
      <c r="N28" s="29"/>
      <c r="O28" s="29"/>
      <c r="P28" s="29"/>
      <c r="Q28" s="29"/>
      <c r="R28" s="29"/>
      <c r="S28" s="29"/>
      <c r="T28" s="29"/>
      <c r="U28" s="29"/>
      <c r="V28" s="29"/>
      <c r="W28" s="29"/>
      <c r="X28" s="29"/>
      <c r="Y28" s="29"/>
    </row>
    <row r="29" spans="1:25" x14ac:dyDescent="0.3">
      <c r="A29" s="29"/>
      <c r="B29" s="29"/>
      <c r="C29" s="29"/>
      <c r="D29" s="29"/>
      <c r="E29" s="29"/>
      <c r="F29" s="29"/>
      <c r="G29" s="29"/>
      <c r="H29" s="29"/>
      <c r="I29" s="29"/>
      <c r="J29" s="29"/>
      <c r="K29" s="29"/>
      <c r="L29" s="29"/>
      <c r="M29" s="29"/>
      <c r="N29" s="29"/>
      <c r="O29" s="29"/>
      <c r="P29" s="29"/>
      <c r="Q29" s="29"/>
      <c r="R29" s="29"/>
      <c r="S29" s="29"/>
      <c r="T29" s="29"/>
      <c r="U29" s="29"/>
      <c r="V29" s="29"/>
      <c r="W29" s="29"/>
      <c r="X29" s="29"/>
      <c r="Y29" s="29"/>
    </row>
    <row r="30" spans="1:25" x14ac:dyDescent="0.3">
      <c r="A30" s="29"/>
      <c r="B30" s="29"/>
      <c r="C30" s="29"/>
      <c r="D30" s="29"/>
      <c r="E30" s="29"/>
      <c r="F30" s="29"/>
      <c r="G30" s="29"/>
      <c r="H30" s="29"/>
      <c r="I30" s="29"/>
      <c r="J30" s="29"/>
      <c r="K30" s="29"/>
      <c r="L30" s="29"/>
      <c r="M30" s="29"/>
      <c r="N30" s="29"/>
      <c r="O30" s="29"/>
      <c r="P30" s="29"/>
      <c r="Q30" s="29"/>
      <c r="R30" s="29"/>
      <c r="S30" s="29"/>
      <c r="T30" s="29"/>
      <c r="U30" s="29"/>
      <c r="V30" s="29"/>
      <c r="W30" s="29"/>
      <c r="X30" s="29"/>
      <c r="Y30" s="29"/>
    </row>
    <row r="31" spans="1:25" x14ac:dyDescent="0.3">
      <c r="A31" s="29"/>
      <c r="B31" s="29"/>
      <c r="C31" s="29"/>
      <c r="D31" s="29"/>
      <c r="E31" s="29"/>
      <c r="F31" s="29"/>
      <c r="G31" s="29"/>
      <c r="H31" s="29"/>
      <c r="I31" s="29"/>
      <c r="J31" s="29"/>
      <c r="K31" s="29"/>
      <c r="L31" s="29"/>
      <c r="M31" s="29"/>
      <c r="N31" s="29"/>
      <c r="O31" s="29"/>
      <c r="P31" s="29"/>
      <c r="Q31" s="29"/>
      <c r="R31" s="29"/>
      <c r="S31" s="29"/>
      <c r="T31" s="29"/>
      <c r="U31" s="29"/>
      <c r="V31" s="29"/>
      <c r="W31" s="29"/>
      <c r="X31" s="29"/>
      <c r="Y31" s="29"/>
    </row>
    <row r="32" spans="1:25" x14ac:dyDescent="0.3">
      <c r="A32" s="29"/>
      <c r="B32" s="29"/>
      <c r="C32" s="29"/>
      <c r="D32" s="29"/>
      <c r="E32" s="29"/>
      <c r="F32" s="29"/>
      <c r="G32" s="29"/>
      <c r="H32" s="29"/>
      <c r="I32" s="29"/>
      <c r="J32" s="29"/>
      <c r="K32" s="29"/>
      <c r="L32" s="29"/>
      <c r="M32" s="29"/>
      <c r="N32" s="29"/>
      <c r="O32" s="29"/>
      <c r="P32" s="29"/>
      <c r="Q32" s="29"/>
      <c r="R32" s="29"/>
      <c r="S32" s="29"/>
      <c r="T32" s="29"/>
      <c r="U32" s="29"/>
      <c r="V32" s="29"/>
      <c r="W32" s="29"/>
      <c r="X32" s="29"/>
      <c r="Y32" s="29"/>
    </row>
    <row r="33" spans="1:25" x14ac:dyDescent="0.3">
      <c r="A33" s="29"/>
      <c r="B33" s="29"/>
      <c r="C33" s="29"/>
      <c r="D33" s="29"/>
      <c r="E33" s="29"/>
      <c r="F33" s="29"/>
      <c r="G33" s="29"/>
      <c r="H33" s="29"/>
      <c r="I33" s="29"/>
      <c r="J33" s="29"/>
      <c r="K33" s="29"/>
      <c r="L33" s="29"/>
      <c r="M33" s="29"/>
      <c r="N33" s="29"/>
      <c r="O33" s="29"/>
      <c r="P33" s="29"/>
      <c r="Q33" s="29"/>
      <c r="R33" s="29"/>
      <c r="S33" s="29"/>
      <c r="T33" s="29"/>
      <c r="U33" s="29"/>
      <c r="V33" s="29"/>
      <c r="W33" s="29"/>
      <c r="X33" s="29"/>
      <c r="Y33" s="29"/>
    </row>
    <row r="34" spans="1:25" x14ac:dyDescent="0.3">
      <c r="A34" s="29"/>
      <c r="B34" s="29"/>
      <c r="C34" s="29"/>
      <c r="D34" s="29"/>
      <c r="E34" s="29"/>
      <c r="F34" s="29"/>
      <c r="G34" s="29"/>
      <c r="H34" s="29"/>
      <c r="I34" s="29"/>
      <c r="J34" s="29"/>
      <c r="K34" s="29"/>
      <c r="L34" s="29"/>
      <c r="M34" s="29"/>
      <c r="N34" s="29"/>
      <c r="O34" s="29"/>
      <c r="P34" s="29"/>
      <c r="Q34" s="29"/>
      <c r="R34" s="29"/>
      <c r="S34" s="29"/>
      <c r="T34" s="29"/>
      <c r="U34" s="29"/>
      <c r="V34" s="29"/>
      <c r="W34" s="29"/>
      <c r="X34" s="29"/>
      <c r="Y34" s="29"/>
    </row>
    <row r="35" spans="1:25" x14ac:dyDescent="0.3">
      <c r="A35" s="29"/>
      <c r="B35" s="29"/>
      <c r="C35" s="29"/>
      <c r="D35" s="29"/>
      <c r="E35" s="29"/>
      <c r="F35" s="29"/>
      <c r="G35" s="29"/>
      <c r="H35" s="29"/>
      <c r="I35" s="29"/>
      <c r="J35" s="29"/>
      <c r="K35" s="29"/>
      <c r="L35" s="29"/>
      <c r="M35" s="29"/>
      <c r="N35" s="29"/>
      <c r="O35" s="29"/>
      <c r="P35" s="29"/>
      <c r="Q35" s="29"/>
      <c r="R35" s="29"/>
      <c r="S35" s="29"/>
      <c r="T35" s="29"/>
      <c r="U35" s="29"/>
      <c r="V35" s="29"/>
      <c r="W35" s="29"/>
      <c r="X35" s="29"/>
      <c r="Y35" s="29"/>
    </row>
    <row r="36" spans="1:25" x14ac:dyDescent="0.3">
      <c r="A36" s="29"/>
      <c r="B36" s="29"/>
      <c r="C36" s="29"/>
      <c r="D36" s="29"/>
      <c r="E36" s="29"/>
      <c r="F36" s="29"/>
      <c r="G36" s="29"/>
      <c r="H36" s="29"/>
      <c r="I36" s="29"/>
      <c r="J36" s="29"/>
      <c r="K36" s="29"/>
      <c r="L36" s="29"/>
      <c r="M36" s="29"/>
      <c r="N36" s="29"/>
      <c r="O36" s="29"/>
      <c r="P36" s="29"/>
      <c r="Q36" s="29"/>
      <c r="R36" s="29"/>
      <c r="S36" s="29"/>
      <c r="T36" s="29"/>
      <c r="U36" s="29"/>
      <c r="V36" s="29"/>
      <c r="W36" s="29"/>
      <c r="X36" s="29"/>
      <c r="Y36" s="29"/>
    </row>
    <row r="37" spans="1:25" x14ac:dyDescent="0.3">
      <c r="A37" s="29"/>
      <c r="B37" s="29"/>
      <c r="C37" s="29"/>
      <c r="D37" s="29"/>
      <c r="E37" s="29"/>
      <c r="F37" s="29"/>
      <c r="G37" s="29"/>
      <c r="H37" s="29"/>
      <c r="I37" s="29"/>
      <c r="J37" s="29"/>
      <c r="K37" s="29"/>
      <c r="L37" s="29"/>
      <c r="M37" s="29"/>
      <c r="N37" s="29"/>
      <c r="O37" s="29"/>
      <c r="P37" s="29"/>
      <c r="Q37" s="29"/>
      <c r="R37" s="29"/>
      <c r="S37" s="29"/>
      <c r="T37" s="29"/>
      <c r="U37" s="29"/>
      <c r="V37" s="29"/>
      <c r="W37" s="29"/>
      <c r="X37" s="29"/>
      <c r="Y37" s="29"/>
    </row>
    <row r="38" spans="1:25" x14ac:dyDescent="0.3">
      <c r="A38" s="29"/>
      <c r="B38" s="29"/>
      <c r="C38" s="29"/>
      <c r="D38" s="29"/>
      <c r="E38" s="29"/>
      <c r="F38" s="29"/>
      <c r="G38" s="29"/>
      <c r="H38" s="29"/>
      <c r="I38" s="29"/>
      <c r="J38" s="29"/>
      <c r="K38" s="29"/>
      <c r="L38" s="29"/>
      <c r="M38" s="29"/>
      <c r="N38" s="29"/>
      <c r="O38" s="29"/>
      <c r="P38" s="29"/>
      <c r="Q38" s="29"/>
      <c r="R38" s="29"/>
      <c r="S38" s="29"/>
      <c r="T38" s="29"/>
      <c r="U38" s="29"/>
      <c r="V38" s="29"/>
      <c r="W38" s="29"/>
      <c r="X38" s="29"/>
      <c r="Y38" s="29"/>
    </row>
    <row r="39" spans="1:25" x14ac:dyDescent="0.3">
      <c r="A39" s="29"/>
      <c r="B39" s="29"/>
      <c r="C39" s="29"/>
      <c r="D39" s="29"/>
      <c r="E39" s="29"/>
      <c r="F39" s="29"/>
      <c r="G39" s="29"/>
      <c r="H39" s="29"/>
      <c r="I39" s="29"/>
      <c r="J39" s="29"/>
      <c r="K39" s="29"/>
      <c r="L39" s="29"/>
      <c r="M39" s="29"/>
      <c r="N39" s="29"/>
      <c r="O39" s="29"/>
      <c r="P39" s="29"/>
      <c r="Q39" s="29"/>
      <c r="R39" s="29"/>
      <c r="S39" s="29"/>
      <c r="T39" s="29"/>
      <c r="U39" s="29"/>
      <c r="V39" s="29"/>
      <c r="W39" s="29"/>
      <c r="X39" s="29"/>
      <c r="Y39" s="29"/>
    </row>
    <row r="40" spans="1:25" x14ac:dyDescent="0.3">
      <c r="A40" s="29"/>
      <c r="B40" s="29"/>
      <c r="C40" s="29"/>
      <c r="D40" s="29"/>
      <c r="E40" s="29"/>
      <c r="F40" s="29"/>
      <c r="G40" s="29"/>
      <c r="H40" s="29"/>
      <c r="I40" s="29"/>
      <c r="J40" s="29"/>
      <c r="K40" s="29"/>
      <c r="L40" s="29"/>
      <c r="M40" s="29"/>
      <c r="N40" s="29"/>
      <c r="O40" s="29"/>
      <c r="P40" s="29"/>
      <c r="Q40" s="29"/>
      <c r="R40" s="29"/>
      <c r="S40" s="29"/>
      <c r="T40" s="29"/>
      <c r="U40" s="29"/>
      <c r="V40" s="29"/>
      <c r="W40" s="29"/>
      <c r="X40" s="29"/>
      <c r="Y40" s="29"/>
    </row>
    <row r="41" spans="1:25" x14ac:dyDescent="0.3">
      <c r="A41" s="29"/>
      <c r="B41" s="29"/>
      <c r="C41" s="29"/>
      <c r="D41" s="29"/>
      <c r="E41" s="29">
        <v>0</v>
      </c>
      <c r="F41" s="29"/>
      <c r="G41" s="29"/>
      <c r="H41" s="29"/>
      <c r="I41" s="29"/>
      <c r="J41" s="29"/>
      <c r="K41" s="29"/>
      <c r="L41" s="29"/>
      <c r="M41" s="29"/>
      <c r="N41" s="29"/>
      <c r="O41" s="29"/>
      <c r="P41" s="29"/>
      <c r="Q41" s="29"/>
      <c r="R41" s="29"/>
      <c r="S41" s="29"/>
      <c r="T41" s="29"/>
      <c r="U41" s="29"/>
      <c r="V41" s="29"/>
      <c r="W41" s="29"/>
      <c r="X41" s="29"/>
      <c r="Y41" s="29"/>
    </row>
    <row r="42" spans="1:25" x14ac:dyDescent="0.3">
      <c r="A42" s="29"/>
      <c r="B42" s="29"/>
      <c r="C42" s="29"/>
      <c r="D42" s="29"/>
      <c r="E42" s="29"/>
      <c r="F42" s="29"/>
      <c r="G42" s="29"/>
      <c r="H42" s="29"/>
      <c r="I42" s="29"/>
      <c r="J42" s="29"/>
      <c r="K42" s="29"/>
      <c r="L42" s="29"/>
      <c r="M42" s="29"/>
      <c r="N42" s="29"/>
      <c r="O42" s="29"/>
      <c r="P42" s="29"/>
      <c r="Q42" s="29"/>
      <c r="R42" s="29"/>
      <c r="S42" s="29"/>
      <c r="T42" s="29"/>
      <c r="U42" s="29"/>
      <c r="V42" s="29"/>
      <c r="W42" s="29"/>
      <c r="X42" s="29"/>
      <c r="Y42" s="29"/>
    </row>
    <row r="43" spans="1:25" x14ac:dyDescent="0.3">
      <c r="A43" s="29"/>
      <c r="B43" s="29"/>
      <c r="C43" s="29"/>
      <c r="D43" s="29"/>
      <c r="E43" s="29"/>
      <c r="F43" s="29"/>
      <c r="G43" s="29"/>
      <c r="H43" s="29"/>
      <c r="I43" s="29"/>
      <c r="J43" s="29"/>
      <c r="K43" s="29"/>
      <c r="L43" s="29"/>
      <c r="M43" s="29"/>
      <c r="N43" s="29"/>
      <c r="O43" s="29"/>
      <c r="P43" s="29"/>
      <c r="Q43" s="29"/>
      <c r="R43" s="29"/>
      <c r="S43" s="29"/>
      <c r="T43" s="29"/>
      <c r="U43" s="29"/>
      <c r="V43" s="29"/>
      <c r="W43" s="29"/>
      <c r="X43" s="29"/>
      <c r="Y43" s="29"/>
    </row>
    <row r="44" spans="1:25" x14ac:dyDescent="0.3">
      <c r="A44" s="29"/>
      <c r="B44" s="29"/>
      <c r="C44" s="29"/>
      <c r="D44" s="29"/>
      <c r="E44" s="29"/>
      <c r="F44" s="29"/>
      <c r="G44" s="29"/>
      <c r="H44" s="29"/>
      <c r="I44" s="29"/>
      <c r="J44" s="29"/>
      <c r="K44" s="29"/>
      <c r="L44" s="29"/>
      <c r="M44" s="29"/>
      <c r="N44" s="29"/>
      <c r="O44" s="29"/>
      <c r="P44" s="29"/>
      <c r="Q44" s="29"/>
      <c r="R44" s="29"/>
      <c r="S44" s="29"/>
      <c r="T44" s="29"/>
      <c r="U44" s="29"/>
      <c r="V44" s="29"/>
      <c r="W44" s="29"/>
      <c r="X44" s="29"/>
      <c r="Y44" s="2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C88BE-A206-4DAF-9A68-C9122B01BE93}">
  <dimension ref="A1:Y38"/>
  <sheetViews>
    <sheetView showGridLines="0" showRowColHeaders="0" workbookViewId="0">
      <selection activeCell="G4" sqref="G4"/>
    </sheetView>
  </sheetViews>
  <sheetFormatPr defaultRowHeight="14.4" x14ac:dyDescent="0.3"/>
  <sheetData>
    <row r="1" spans="1:25" x14ac:dyDescent="0.3">
      <c r="A1" s="29"/>
      <c r="B1" s="29"/>
      <c r="C1" s="29"/>
      <c r="D1" s="29"/>
      <c r="E1" s="29"/>
      <c r="F1" s="29"/>
      <c r="G1" s="29"/>
      <c r="H1" s="29"/>
      <c r="I1" s="29"/>
      <c r="J1" s="29"/>
      <c r="K1" s="29"/>
      <c r="L1" s="29"/>
      <c r="M1" s="29"/>
      <c r="N1" s="29"/>
      <c r="O1" s="29"/>
      <c r="P1" s="29"/>
      <c r="Q1" s="29"/>
      <c r="R1" s="29"/>
      <c r="S1" s="29"/>
      <c r="T1" s="29"/>
      <c r="U1" s="29"/>
      <c r="V1" s="29"/>
      <c r="W1" s="29"/>
      <c r="X1" s="29"/>
      <c r="Y1" s="29"/>
    </row>
    <row r="2" spans="1:25" x14ac:dyDescent="0.3">
      <c r="A2" s="29"/>
      <c r="B2" s="29"/>
      <c r="C2" s="29"/>
      <c r="D2" s="29"/>
      <c r="E2" s="29"/>
      <c r="F2" s="29"/>
      <c r="G2" s="29"/>
      <c r="H2" s="29"/>
      <c r="I2" s="29"/>
      <c r="J2" s="29"/>
      <c r="K2" s="29"/>
      <c r="L2" s="29"/>
      <c r="M2" s="29"/>
      <c r="N2" s="29"/>
      <c r="O2" s="29"/>
      <c r="P2" s="29"/>
      <c r="Q2" s="29"/>
      <c r="R2" s="29"/>
      <c r="S2" s="29"/>
      <c r="T2" s="29"/>
      <c r="U2" s="29"/>
      <c r="V2" s="29"/>
      <c r="W2" s="29"/>
      <c r="X2" s="29"/>
      <c r="Y2" s="29"/>
    </row>
    <row r="3" spans="1:25" x14ac:dyDescent="0.3">
      <c r="A3" s="29"/>
      <c r="B3" s="29"/>
      <c r="C3" s="29"/>
      <c r="D3" s="29"/>
      <c r="E3" s="29"/>
      <c r="F3" s="29"/>
      <c r="G3" s="29"/>
      <c r="H3" s="29"/>
      <c r="I3" s="29"/>
      <c r="J3" s="29"/>
      <c r="K3" s="29"/>
      <c r="L3" s="29"/>
      <c r="M3" s="29"/>
      <c r="N3" s="29"/>
      <c r="O3" s="29"/>
      <c r="P3" s="29"/>
      <c r="Q3" s="29"/>
      <c r="R3" s="29"/>
      <c r="S3" s="29"/>
      <c r="T3" s="29"/>
      <c r="U3" s="29"/>
      <c r="V3" s="29"/>
      <c r="W3" s="29"/>
      <c r="X3" s="29"/>
      <c r="Y3" s="29"/>
    </row>
    <row r="4" spans="1:25" x14ac:dyDescent="0.3">
      <c r="A4" s="29"/>
      <c r="B4" s="29"/>
      <c r="C4" s="29"/>
      <c r="D4" s="29"/>
      <c r="E4" s="29"/>
      <c r="F4" s="29"/>
      <c r="G4" s="29"/>
      <c r="H4" s="29"/>
      <c r="I4" s="29"/>
      <c r="J4" s="29"/>
      <c r="K4" s="29"/>
      <c r="L4" s="29"/>
      <c r="M4" s="29"/>
      <c r="N4" s="29"/>
      <c r="O4" s="29"/>
      <c r="P4" s="29"/>
      <c r="Q4" s="29"/>
      <c r="R4" s="29"/>
      <c r="S4" s="29"/>
      <c r="T4" s="29"/>
      <c r="U4" s="29"/>
      <c r="V4" s="29"/>
      <c r="W4" s="29"/>
      <c r="X4" s="29"/>
      <c r="Y4" s="29"/>
    </row>
    <row r="5" spans="1:25" x14ac:dyDescent="0.3">
      <c r="A5" s="29"/>
      <c r="B5" s="29"/>
      <c r="C5" s="29"/>
      <c r="D5" s="29"/>
      <c r="E5" s="29"/>
      <c r="F5" s="29"/>
      <c r="G5" s="29"/>
      <c r="H5" s="29"/>
      <c r="I5" s="29"/>
      <c r="J5" s="29"/>
      <c r="K5" s="29"/>
      <c r="L5" s="29"/>
      <c r="M5" s="29"/>
      <c r="N5" s="29"/>
      <c r="O5" s="29"/>
      <c r="P5" s="29"/>
      <c r="Q5" s="29"/>
      <c r="R5" s="29"/>
      <c r="S5" s="29"/>
      <c r="T5" s="29"/>
      <c r="U5" s="29"/>
      <c r="V5" s="29"/>
      <c r="W5" s="29"/>
      <c r="X5" s="29"/>
      <c r="Y5" s="29"/>
    </row>
    <row r="6" spans="1:25" x14ac:dyDescent="0.3">
      <c r="A6" s="29"/>
      <c r="B6" s="29"/>
      <c r="C6" s="29"/>
      <c r="D6" s="29"/>
      <c r="E6" s="29"/>
      <c r="F6" s="29"/>
      <c r="G6" s="29"/>
      <c r="H6" s="29"/>
      <c r="I6" s="29"/>
      <c r="J6" s="29"/>
      <c r="K6" s="29"/>
      <c r="L6" s="29"/>
      <c r="M6" s="29"/>
      <c r="N6" s="29"/>
      <c r="O6" s="29"/>
      <c r="P6" s="29"/>
      <c r="Q6" s="29"/>
      <c r="R6" s="29"/>
      <c r="S6" s="29"/>
      <c r="T6" s="29"/>
      <c r="U6" s="29"/>
      <c r="V6" s="29"/>
      <c r="W6" s="29"/>
      <c r="X6" s="29"/>
      <c r="Y6" s="29"/>
    </row>
    <row r="7" spans="1:25" x14ac:dyDescent="0.3">
      <c r="A7" s="29"/>
      <c r="B7" s="29"/>
      <c r="C7" s="29"/>
      <c r="D7" s="29"/>
      <c r="E7" s="29"/>
      <c r="F7" s="29"/>
      <c r="G7" s="29"/>
      <c r="H7" s="29"/>
      <c r="I7" s="29"/>
      <c r="J7" s="29"/>
      <c r="K7" s="29"/>
      <c r="L7" s="29"/>
      <c r="M7" s="29"/>
      <c r="N7" s="29"/>
      <c r="O7" s="29"/>
      <c r="P7" s="29"/>
      <c r="Q7" s="29"/>
      <c r="R7" s="29"/>
      <c r="S7" s="29"/>
      <c r="T7" s="29"/>
      <c r="U7" s="29"/>
      <c r="V7" s="29"/>
      <c r="W7" s="29"/>
      <c r="X7" s="29"/>
      <c r="Y7" s="29"/>
    </row>
    <row r="8" spans="1:25" x14ac:dyDescent="0.3">
      <c r="A8" s="29"/>
      <c r="B8" s="29"/>
      <c r="C8" s="29"/>
      <c r="D8" s="29"/>
      <c r="E8" s="29"/>
      <c r="F8" s="29"/>
      <c r="G8" s="29"/>
      <c r="H8" s="29"/>
      <c r="I8" s="29"/>
      <c r="J8" s="29"/>
      <c r="K8" s="29"/>
      <c r="L8" s="29"/>
      <c r="M8" s="29"/>
      <c r="N8" s="29"/>
      <c r="O8" s="29"/>
      <c r="P8" s="29"/>
      <c r="Q8" s="29"/>
      <c r="R8" s="29"/>
      <c r="S8" s="29"/>
      <c r="T8" s="29"/>
      <c r="U8" s="29"/>
      <c r="V8" s="29"/>
      <c r="W8" s="29"/>
      <c r="X8" s="29"/>
      <c r="Y8" s="29"/>
    </row>
    <row r="9" spans="1:25" x14ac:dyDescent="0.3">
      <c r="A9" s="29"/>
      <c r="B9" s="29"/>
      <c r="C9" s="29"/>
      <c r="D9" s="29"/>
      <c r="E9" s="29"/>
      <c r="F9" s="29"/>
      <c r="G9" s="29"/>
      <c r="H9" s="29"/>
      <c r="I9" s="29"/>
      <c r="J9" s="29"/>
      <c r="K9" s="29"/>
      <c r="L9" s="29"/>
      <c r="M9" s="29"/>
      <c r="N9" s="29"/>
      <c r="O9" s="29"/>
      <c r="P9" s="29"/>
      <c r="Q9" s="29"/>
      <c r="R9" s="29"/>
      <c r="S9" s="29"/>
      <c r="T9" s="29"/>
      <c r="U9" s="29"/>
      <c r="V9" s="29"/>
      <c r="W9" s="29"/>
      <c r="X9" s="29"/>
      <c r="Y9" s="29"/>
    </row>
    <row r="10" spans="1:25" x14ac:dyDescent="0.3">
      <c r="A10" s="29"/>
      <c r="B10" s="29"/>
      <c r="C10" s="29"/>
      <c r="D10" s="29"/>
      <c r="E10" s="29"/>
      <c r="F10" s="29"/>
      <c r="G10" s="29"/>
      <c r="H10" s="29"/>
      <c r="I10" s="29"/>
      <c r="J10" s="29"/>
      <c r="K10" s="29"/>
      <c r="L10" s="29"/>
      <c r="M10" s="29"/>
      <c r="N10" s="29"/>
      <c r="O10" s="29"/>
      <c r="P10" s="29"/>
      <c r="Q10" s="29"/>
      <c r="R10" s="29"/>
      <c r="S10" s="29"/>
      <c r="T10" s="29"/>
      <c r="U10" s="29"/>
      <c r="V10" s="29"/>
      <c r="W10" s="29"/>
      <c r="X10" s="29"/>
      <c r="Y10" s="29"/>
    </row>
    <row r="11" spans="1:25" x14ac:dyDescent="0.3">
      <c r="A11" s="29"/>
      <c r="B11" s="29"/>
      <c r="C11" s="29"/>
      <c r="D11" s="29"/>
      <c r="E11" s="29"/>
      <c r="F11" s="29"/>
      <c r="G11" s="29"/>
      <c r="H11" s="29"/>
      <c r="I11" s="29"/>
      <c r="J11" s="29"/>
      <c r="K11" s="29"/>
      <c r="L11" s="29"/>
      <c r="M11" s="29"/>
      <c r="N11" s="29"/>
      <c r="O11" s="29"/>
      <c r="P11" s="29"/>
      <c r="Q11" s="29"/>
      <c r="R11" s="29"/>
      <c r="S11" s="29"/>
      <c r="T11" s="29"/>
      <c r="U11" s="29"/>
      <c r="V11" s="29"/>
      <c r="W11" s="29"/>
      <c r="X11" s="29"/>
      <c r="Y11" s="29"/>
    </row>
    <row r="12" spans="1:25" x14ac:dyDescent="0.3">
      <c r="A12" s="29"/>
      <c r="B12" s="29"/>
      <c r="C12" s="29"/>
      <c r="D12" s="29"/>
      <c r="E12" s="29"/>
      <c r="F12" s="29"/>
      <c r="G12" s="29"/>
      <c r="H12" s="29"/>
      <c r="I12" s="29"/>
      <c r="J12" s="29"/>
      <c r="K12" s="29"/>
      <c r="L12" s="29"/>
      <c r="M12" s="29"/>
      <c r="N12" s="29"/>
      <c r="O12" s="29"/>
      <c r="P12" s="29"/>
      <c r="Q12" s="29"/>
      <c r="R12" s="29"/>
      <c r="S12" s="29"/>
      <c r="T12" s="29"/>
      <c r="U12" s="29"/>
      <c r="V12" s="29"/>
      <c r="W12" s="29"/>
      <c r="X12" s="29"/>
      <c r="Y12" s="29"/>
    </row>
    <row r="13" spans="1:25" x14ac:dyDescent="0.3">
      <c r="A13" s="29"/>
      <c r="B13" s="29"/>
      <c r="C13" s="29"/>
      <c r="D13" s="29"/>
      <c r="E13" s="29"/>
      <c r="F13" s="29"/>
      <c r="G13" s="29"/>
      <c r="H13" s="29"/>
      <c r="I13" s="29"/>
      <c r="J13" s="29"/>
      <c r="K13" s="29"/>
      <c r="L13" s="29"/>
      <c r="M13" s="29"/>
      <c r="N13" s="29"/>
      <c r="O13" s="29"/>
      <c r="P13" s="29"/>
      <c r="Q13" s="29"/>
      <c r="R13" s="29"/>
      <c r="S13" s="29"/>
      <c r="T13" s="29"/>
      <c r="U13" s="29"/>
      <c r="V13" s="29"/>
      <c r="W13" s="29"/>
      <c r="X13" s="29"/>
      <c r="Y13" s="29"/>
    </row>
    <row r="14" spans="1:25" x14ac:dyDescent="0.3">
      <c r="A14" s="29"/>
      <c r="B14" s="29"/>
      <c r="C14" s="29"/>
      <c r="D14" s="29"/>
      <c r="E14" s="29"/>
      <c r="F14" s="29"/>
      <c r="G14" s="29"/>
      <c r="H14" s="29"/>
      <c r="I14" s="29"/>
      <c r="J14" s="29"/>
      <c r="K14" s="29"/>
      <c r="L14" s="29"/>
      <c r="M14" s="29"/>
      <c r="N14" s="29"/>
      <c r="O14" s="29"/>
      <c r="P14" s="29"/>
      <c r="Q14" s="29"/>
      <c r="R14" s="29"/>
      <c r="S14" s="29"/>
      <c r="T14" s="29"/>
      <c r="U14" s="29"/>
      <c r="V14" s="29"/>
      <c r="W14" s="29"/>
      <c r="X14" s="29"/>
      <c r="Y14" s="29"/>
    </row>
    <row r="15" spans="1:25" x14ac:dyDescent="0.3">
      <c r="A15" s="29"/>
      <c r="B15" s="29"/>
      <c r="C15" s="29"/>
      <c r="D15" s="29"/>
      <c r="E15" s="29"/>
      <c r="F15" s="29"/>
      <c r="G15" s="29"/>
      <c r="H15" s="29"/>
      <c r="I15" s="29"/>
      <c r="J15" s="29"/>
      <c r="K15" s="29"/>
      <c r="L15" s="29"/>
      <c r="M15" s="29"/>
      <c r="N15" s="29"/>
      <c r="O15" s="29"/>
      <c r="P15" s="29"/>
      <c r="Q15" s="29"/>
      <c r="R15" s="29"/>
      <c r="S15" s="29"/>
      <c r="T15" s="29"/>
      <c r="U15" s="29"/>
      <c r="V15" s="29"/>
      <c r="W15" s="29"/>
      <c r="X15" s="29"/>
      <c r="Y15" s="29"/>
    </row>
    <row r="16" spans="1:25" x14ac:dyDescent="0.3">
      <c r="A16" s="29"/>
      <c r="B16" s="29"/>
      <c r="C16" s="29"/>
      <c r="D16" s="29"/>
      <c r="E16" s="29"/>
      <c r="F16" s="29"/>
      <c r="G16" s="29"/>
      <c r="H16" s="29"/>
      <c r="I16" s="29"/>
      <c r="J16" s="29"/>
      <c r="K16" s="29"/>
      <c r="L16" s="29"/>
      <c r="M16" s="29"/>
      <c r="N16" s="29"/>
      <c r="O16" s="29"/>
      <c r="P16" s="29"/>
      <c r="Q16" s="29"/>
      <c r="R16" s="29"/>
      <c r="S16" s="29"/>
      <c r="T16" s="29"/>
      <c r="U16" s="29"/>
      <c r="V16" s="29"/>
      <c r="W16" s="29"/>
      <c r="X16" s="29"/>
      <c r="Y16" s="29"/>
    </row>
    <row r="17" spans="1:25" x14ac:dyDescent="0.3">
      <c r="A17" s="29"/>
      <c r="B17" s="29"/>
      <c r="C17" s="29"/>
      <c r="D17" s="29"/>
      <c r="E17" s="29"/>
      <c r="F17" s="29"/>
      <c r="G17" s="29"/>
      <c r="H17" s="29"/>
      <c r="I17" s="29"/>
      <c r="J17" s="29"/>
      <c r="K17" s="29"/>
      <c r="L17" s="29"/>
      <c r="M17" s="29"/>
      <c r="N17" s="29"/>
      <c r="O17" s="29"/>
      <c r="P17" s="29"/>
      <c r="Q17" s="29"/>
      <c r="R17" s="29"/>
      <c r="S17" s="29"/>
      <c r="T17" s="29"/>
      <c r="U17" s="29"/>
      <c r="V17" s="29"/>
      <c r="W17" s="29"/>
      <c r="X17" s="29"/>
      <c r="Y17" s="29"/>
    </row>
    <row r="18" spans="1:25" x14ac:dyDescent="0.3">
      <c r="A18" s="29"/>
      <c r="B18" s="29"/>
      <c r="C18" s="29"/>
      <c r="D18" s="29"/>
      <c r="E18" s="29"/>
      <c r="F18" s="29"/>
      <c r="G18" s="29"/>
      <c r="H18" s="29"/>
      <c r="I18" s="29"/>
      <c r="J18" s="29"/>
      <c r="K18" s="29"/>
      <c r="L18" s="29"/>
      <c r="M18" s="29"/>
      <c r="N18" s="29"/>
      <c r="O18" s="29"/>
      <c r="P18" s="29"/>
      <c r="Q18" s="29"/>
      <c r="R18" s="29"/>
      <c r="S18" s="29"/>
      <c r="T18" s="29"/>
      <c r="U18" s="29"/>
      <c r="V18" s="29"/>
      <c r="W18" s="29"/>
      <c r="X18" s="29"/>
      <c r="Y18" s="29"/>
    </row>
    <row r="19" spans="1:25" x14ac:dyDescent="0.3">
      <c r="A19" s="29"/>
      <c r="B19" s="29"/>
      <c r="C19" s="29"/>
      <c r="D19" s="29"/>
      <c r="E19" s="29"/>
      <c r="F19" s="29"/>
      <c r="G19" s="29"/>
      <c r="H19" s="29"/>
      <c r="I19" s="29"/>
      <c r="J19" s="29"/>
      <c r="K19" s="29"/>
      <c r="L19" s="29"/>
      <c r="M19" s="29"/>
      <c r="N19" s="29"/>
      <c r="O19" s="29"/>
      <c r="P19" s="29"/>
      <c r="Q19" s="29"/>
      <c r="R19" s="29"/>
      <c r="S19" s="29"/>
      <c r="T19" s="29"/>
      <c r="U19" s="29"/>
      <c r="V19" s="29"/>
      <c r="W19" s="29"/>
      <c r="X19" s="29"/>
      <c r="Y19" s="29"/>
    </row>
    <row r="20" spans="1:25" x14ac:dyDescent="0.3">
      <c r="A20" s="29"/>
      <c r="B20" s="29"/>
      <c r="C20" s="29"/>
      <c r="D20" s="29"/>
      <c r="E20" s="29"/>
      <c r="F20" s="29"/>
      <c r="G20" s="29"/>
      <c r="H20" s="29"/>
      <c r="I20" s="29"/>
      <c r="J20" s="29"/>
      <c r="K20" s="29"/>
      <c r="L20" s="29"/>
      <c r="M20" s="29"/>
      <c r="N20" s="29"/>
      <c r="O20" s="29"/>
      <c r="P20" s="29"/>
      <c r="Q20" s="29"/>
      <c r="R20" s="29"/>
      <c r="S20" s="29"/>
      <c r="T20" s="29"/>
      <c r="U20" s="29"/>
      <c r="V20" s="29"/>
      <c r="W20" s="29"/>
      <c r="X20" s="29"/>
      <c r="Y20" s="29"/>
    </row>
    <row r="21" spans="1:25" x14ac:dyDescent="0.3">
      <c r="A21" s="29"/>
      <c r="B21" s="29"/>
      <c r="C21" s="29"/>
      <c r="D21" s="29"/>
      <c r="E21" s="29"/>
      <c r="F21" s="29"/>
      <c r="G21" s="29"/>
      <c r="H21" s="29"/>
      <c r="I21" s="29"/>
      <c r="J21" s="29"/>
      <c r="K21" s="29"/>
      <c r="L21" s="29"/>
      <c r="M21" s="29"/>
      <c r="N21" s="29"/>
      <c r="O21" s="29"/>
      <c r="P21" s="29"/>
      <c r="Q21" s="29"/>
      <c r="R21" s="29"/>
      <c r="S21" s="29"/>
      <c r="T21" s="29"/>
      <c r="U21" s="29"/>
      <c r="V21" s="29"/>
      <c r="W21" s="29"/>
      <c r="X21" s="29"/>
      <c r="Y21" s="29"/>
    </row>
    <row r="22" spans="1:25" x14ac:dyDescent="0.3">
      <c r="A22" s="29"/>
      <c r="B22" s="29"/>
      <c r="C22" s="29"/>
      <c r="D22" s="29"/>
      <c r="E22" s="29"/>
      <c r="F22" s="29"/>
      <c r="G22" s="29"/>
      <c r="H22" s="29"/>
      <c r="I22" s="29"/>
      <c r="J22" s="29"/>
      <c r="K22" s="29"/>
      <c r="L22" s="29"/>
      <c r="M22" s="29"/>
      <c r="N22" s="29"/>
      <c r="O22" s="29"/>
      <c r="P22" s="29"/>
      <c r="Q22" s="29"/>
      <c r="R22" s="29"/>
      <c r="S22" s="29"/>
      <c r="T22" s="29"/>
      <c r="U22" s="29"/>
      <c r="V22" s="29"/>
      <c r="W22" s="29"/>
      <c r="X22" s="29"/>
      <c r="Y22" s="29"/>
    </row>
    <row r="23" spans="1:25" x14ac:dyDescent="0.3">
      <c r="A23" s="29"/>
      <c r="B23" s="29"/>
      <c r="C23" s="29"/>
      <c r="D23" s="29"/>
      <c r="E23" s="29"/>
      <c r="F23" s="29"/>
      <c r="G23" s="29"/>
      <c r="H23" s="29"/>
      <c r="I23" s="29"/>
      <c r="J23" s="29"/>
      <c r="K23" s="29"/>
      <c r="L23" s="29"/>
      <c r="M23" s="29"/>
      <c r="N23" s="29"/>
      <c r="O23" s="29"/>
      <c r="P23" s="29"/>
      <c r="Q23" s="29"/>
      <c r="R23" s="29"/>
      <c r="S23" s="29"/>
      <c r="T23" s="29"/>
      <c r="U23" s="29"/>
      <c r="V23" s="29"/>
      <c r="W23" s="29"/>
      <c r="X23" s="29"/>
      <c r="Y23" s="29"/>
    </row>
    <row r="24" spans="1:25" x14ac:dyDescent="0.3">
      <c r="A24" s="29"/>
      <c r="B24" s="29"/>
      <c r="C24" s="29"/>
      <c r="D24" s="29"/>
      <c r="E24" s="29"/>
      <c r="F24" s="29"/>
      <c r="G24" s="29"/>
      <c r="H24" s="29"/>
      <c r="I24" s="29"/>
      <c r="J24" s="29"/>
      <c r="K24" s="29"/>
      <c r="L24" s="29"/>
      <c r="M24" s="29"/>
      <c r="N24" s="29"/>
      <c r="O24" s="29"/>
      <c r="P24" s="29"/>
      <c r="Q24" s="29"/>
      <c r="R24" s="29"/>
      <c r="S24" s="29"/>
      <c r="T24" s="29"/>
      <c r="U24" s="29"/>
      <c r="V24" s="29"/>
      <c r="W24" s="29"/>
      <c r="X24" s="29"/>
      <c r="Y24" s="29"/>
    </row>
    <row r="25" spans="1:25" x14ac:dyDescent="0.3">
      <c r="A25" s="29"/>
      <c r="B25" s="29"/>
      <c r="C25" s="29"/>
      <c r="D25" s="29"/>
      <c r="E25" s="29"/>
      <c r="F25" s="29"/>
      <c r="G25" s="29"/>
      <c r="H25" s="29"/>
      <c r="I25" s="29"/>
      <c r="J25" s="29"/>
      <c r="K25" s="29"/>
      <c r="L25" s="29"/>
      <c r="M25" s="29"/>
      <c r="N25" s="29"/>
      <c r="O25" s="29"/>
      <c r="P25" s="29"/>
      <c r="Q25" s="29"/>
      <c r="R25" s="29"/>
      <c r="S25" s="29"/>
      <c r="T25" s="29"/>
      <c r="U25" s="29"/>
      <c r="V25" s="29"/>
      <c r="W25" s="29"/>
      <c r="X25" s="29"/>
      <c r="Y25" s="29"/>
    </row>
    <row r="26" spans="1:25" x14ac:dyDescent="0.3">
      <c r="A26" s="29"/>
      <c r="B26" s="29"/>
      <c r="C26" s="29"/>
      <c r="D26" s="29"/>
      <c r="E26" s="29"/>
      <c r="F26" s="29"/>
      <c r="G26" s="29"/>
      <c r="H26" s="29"/>
      <c r="I26" s="29"/>
      <c r="J26" s="29"/>
      <c r="K26" s="29"/>
      <c r="L26" s="29"/>
      <c r="M26" s="29"/>
      <c r="N26" s="29"/>
      <c r="O26" s="29"/>
      <c r="P26" s="29"/>
      <c r="Q26" s="29"/>
      <c r="R26" s="29"/>
      <c r="S26" s="29"/>
      <c r="T26" s="29"/>
      <c r="U26" s="29"/>
      <c r="V26" s="29"/>
      <c r="W26" s="29"/>
      <c r="X26" s="29"/>
      <c r="Y26" s="29"/>
    </row>
    <row r="27" spans="1:25" x14ac:dyDescent="0.3">
      <c r="A27" s="29"/>
      <c r="B27" s="29"/>
      <c r="C27" s="29"/>
      <c r="D27" s="29"/>
      <c r="E27" s="29"/>
      <c r="F27" s="29"/>
      <c r="G27" s="29"/>
      <c r="H27" s="29"/>
      <c r="I27" s="29"/>
      <c r="J27" s="29"/>
      <c r="K27" s="29"/>
      <c r="L27" s="29"/>
      <c r="M27" s="29"/>
      <c r="N27" s="29"/>
      <c r="O27" s="29"/>
      <c r="P27" s="29"/>
      <c r="Q27" s="29"/>
      <c r="R27" s="29"/>
      <c r="S27" s="29"/>
      <c r="T27" s="29"/>
      <c r="U27" s="29"/>
      <c r="V27" s="29"/>
      <c r="W27" s="29"/>
      <c r="X27" s="29"/>
      <c r="Y27" s="29"/>
    </row>
    <row r="28" spans="1:25" x14ac:dyDescent="0.3">
      <c r="A28" s="29"/>
      <c r="B28" s="29"/>
      <c r="C28" s="29"/>
      <c r="D28" s="29"/>
      <c r="E28" s="29"/>
      <c r="F28" s="29"/>
      <c r="G28" s="29"/>
      <c r="H28" s="29"/>
      <c r="I28" s="29"/>
      <c r="J28" s="29"/>
      <c r="K28" s="29"/>
      <c r="L28" s="29"/>
      <c r="M28" s="29"/>
      <c r="N28" s="29"/>
      <c r="O28" s="29"/>
      <c r="P28" s="29"/>
      <c r="Q28" s="29"/>
      <c r="R28" s="29"/>
      <c r="S28" s="29"/>
      <c r="T28" s="29"/>
      <c r="U28" s="29"/>
      <c r="V28" s="29"/>
      <c r="W28" s="29"/>
      <c r="X28" s="29"/>
      <c r="Y28" s="29"/>
    </row>
    <row r="29" spans="1:25" x14ac:dyDescent="0.3">
      <c r="A29" s="29"/>
      <c r="B29" s="29"/>
      <c r="C29" s="29"/>
      <c r="D29" s="29"/>
      <c r="E29" s="29"/>
      <c r="F29" s="29"/>
      <c r="G29" s="29"/>
      <c r="H29" s="29"/>
      <c r="I29" s="29"/>
      <c r="J29" s="29"/>
      <c r="K29" s="29"/>
      <c r="L29" s="29"/>
      <c r="M29" s="29"/>
      <c r="N29" s="29"/>
      <c r="O29" s="29"/>
      <c r="P29" s="29"/>
      <c r="Q29" s="29"/>
      <c r="R29" s="29"/>
      <c r="S29" s="29"/>
      <c r="T29" s="29"/>
      <c r="U29" s="29"/>
      <c r="V29" s="29"/>
      <c r="W29" s="29"/>
      <c r="X29" s="29"/>
      <c r="Y29" s="29"/>
    </row>
    <row r="30" spans="1:25" x14ac:dyDescent="0.3">
      <c r="A30" s="29"/>
      <c r="B30" s="29"/>
      <c r="C30" s="29"/>
      <c r="D30" s="29"/>
      <c r="E30" s="29"/>
      <c r="F30" s="29"/>
      <c r="G30" s="29"/>
      <c r="H30" s="29"/>
      <c r="I30" s="29"/>
      <c r="J30" s="29"/>
      <c r="K30" s="29"/>
      <c r="L30" s="29"/>
      <c r="M30" s="29"/>
      <c r="N30" s="29"/>
      <c r="O30" s="29"/>
      <c r="P30" s="29"/>
      <c r="Q30" s="29"/>
      <c r="R30" s="29"/>
      <c r="S30" s="29"/>
      <c r="T30" s="29"/>
      <c r="U30" s="29"/>
      <c r="V30" s="29"/>
      <c r="W30" s="29"/>
      <c r="X30" s="29"/>
      <c r="Y30" s="29"/>
    </row>
    <row r="31" spans="1:25" x14ac:dyDescent="0.3">
      <c r="A31" s="29"/>
      <c r="B31" s="29"/>
      <c r="C31" s="29"/>
      <c r="D31" s="29"/>
      <c r="E31" s="29"/>
      <c r="F31" s="29"/>
      <c r="G31" s="29"/>
      <c r="H31" s="29"/>
      <c r="I31" s="29"/>
      <c r="J31" s="29"/>
      <c r="K31" s="29"/>
      <c r="L31" s="29"/>
      <c r="M31" s="29"/>
      <c r="N31" s="29"/>
      <c r="O31" s="29"/>
      <c r="P31" s="29"/>
      <c r="Q31" s="29"/>
      <c r="R31" s="29"/>
      <c r="S31" s="29"/>
      <c r="T31" s="29"/>
      <c r="U31" s="29"/>
      <c r="V31" s="29"/>
      <c r="W31" s="29"/>
      <c r="X31" s="29"/>
      <c r="Y31" s="29"/>
    </row>
    <row r="32" spans="1:25" x14ac:dyDescent="0.3">
      <c r="A32" s="29"/>
      <c r="B32" s="29"/>
      <c r="C32" s="29"/>
      <c r="D32" s="29"/>
      <c r="E32" s="29"/>
      <c r="F32" s="29"/>
      <c r="G32" s="29"/>
      <c r="H32" s="29"/>
      <c r="I32" s="29"/>
      <c r="J32" s="29"/>
      <c r="K32" s="29"/>
      <c r="L32" s="29"/>
      <c r="M32" s="29"/>
      <c r="N32" s="29"/>
      <c r="O32" s="29"/>
      <c r="P32" s="29"/>
      <c r="Q32" s="29"/>
      <c r="R32" s="29"/>
      <c r="S32" s="29"/>
      <c r="T32" s="29"/>
      <c r="U32" s="29"/>
      <c r="V32" s="29"/>
      <c r="W32" s="29"/>
      <c r="X32" s="29"/>
      <c r="Y32" s="29"/>
    </row>
    <row r="33" spans="1:25" x14ac:dyDescent="0.3">
      <c r="A33" s="29"/>
      <c r="B33" s="29"/>
      <c r="C33" s="29"/>
      <c r="D33" s="29"/>
      <c r="E33" s="29"/>
      <c r="F33" s="29"/>
      <c r="G33" s="29"/>
      <c r="H33" s="29"/>
      <c r="I33" s="29"/>
      <c r="J33" s="29"/>
      <c r="K33" s="29"/>
      <c r="L33" s="29"/>
      <c r="M33" s="29"/>
      <c r="N33" s="29"/>
      <c r="O33" s="29"/>
      <c r="P33" s="29"/>
      <c r="Q33" s="29"/>
      <c r="R33" s="29"/>
      <c r="S33" s="29"/>
      <c r="T33" s="29"/>
      <c r="U33" s="29"/>
      <c r="V33" s="29"/>
      <c r="W33" s="29"/>
      <c r="X33" s="29"/>
      <c r="Y33" s="29"/>
    </row>
    <row r="34" spans="1:25" x14ac:dyDescent="0.3">
      <c r="A34" s="29"/>
      <c r="B34" s="29"/>
      <c r="C34" s="29"/>
      <c r="D34" s="29"/>
      <c r="E34" s="29"/>
      <c r="F34" s="29"/>
      <c r="G34" s="29"/>
      <c r="H34" s="29"/>
      <c r="I34" s="29"/>
      <c r="J34" s="29"/>
      <c r="K34" s="29"/>
      <c r="L34" s="29"/>
      <c r="M34" s="29"/>
      <c r="N34" s="29"/>
      <c r="O34" s="29"/>
      <c r="P34" s="29"/>
      <c r="Q34" s="29"/>
      <c r="R34" s="29"/>
      <c r="S34" s="29"/>
      <c r="T34" s="29"/>
      <c r="U34" s="29"/>
      <c r="V34" s="29"/>
      <c r="W34" s="29"/>
      <c r="X34" s="29"/>
      <c r="Y34" s="29"/>
    </row>
    <row r="35" spans="1:25" x14ac:dyDescent="0.3">
      <c r="A35" s="29"/>
      <c r="B35" s="29"/>
      <c r="C35" s="29"/>
      <c r="D35" s="29"/>
      <c r="E35" s="29"/>
      <c r="F35" s="29"/>
      <c r="G35" s="29"/>
      <c r="H35" s="29"/>
      <c r="I35" s="29"/>
      <c r="J35" s="29"/>
      <c r="K35" s="29"/>
      <c r="L35" s="29"/>
      <c r="M35" s="29"/>
      <c r="N35" s="29"/>
      <c r="O35" s="29"/>
      <c r="P35" s="29"/>
      <c r="Q35" s="29"/>
      <c r="R35" s="29"/>
      <c r="S35" s="29"/>
      <c r="T35" s="29"/>
      <c r="U35" s="29"/>
      <c r="V35" s="29"/>
      <c r="W35" s="29"/>
      <c r="X35" s="29"/>
      <c r="Y35" s="29"/>
    </row>
    <row r="36" spans="1:25" x14ac:dyDescent="0.3">
      <c r="A36" s="29"/>
      <c r="B36" s="29"/>
      <c r="C36" s="29"/>
      <c r="D36" s="29"/>
      <c r="E36" s="29"/>
      <c r="F36" s="29"/>
      <c r="G36" s="29"/>
      <c r="H36" s="29"/>
      <c r="I36" s="29"/>
      <c r="J36" s="29"/>
      <c r="K36" s="29"/>
      <c r="L36" s="29"/>
      <c r="M36" s="29"/>
      <c r="N36" s="29"/>
      <c r="O36" s="29"/>
      <c r="P36" s="29"/>
      <c r="Q36" s="29"/>
      <c r="R36" s="29"/>
      <c r="S36" s="29"/>
      <c r="T36" s="29"/>
      <c r="U36" s="29"/>
      <c r="V36" s="29"/>
      <c r="W36" s="29"/>
      <c r="X36" s="29"/>
      <c r="Y36" s="29"/>
    </row>
    <row r="37" spans="1:25" x14ac:dyDescent="0.3">
      <c r="A37" s="29"/>
      <c r="B37" s="29"/>
      <c r="C37" s="29"/>
      <c r="D37" s="29"/>
      <c r="E37" s="29"/>
      <c r="F37" s="29"/>
      <c r="G37" s="29"/>
      <c r="H37" s="29"/>
      <c r="I37" s="29"/>
      <c r="J37" s="29"/>
      <c r="K37" s="29"/>
      <c r="L37" s="29"/>
      <c r="M37" s="29"/>
      <c r="N37" s="29"/>
      <c r="O37" s="29"/>
      <c r="P37" s="29"/>
      <c r="Q37" s="29"/>
      <c r="R37" s="29"/>
      <c r="S37" s="29"/>
      <c r="T37" s="29"/>
      <c r="U37" s="29"/>
      <c r="V37" s="29"/>
      <c r="W37" s="29"/>
      <c r="X37" s="29"/>
      <c r="Y37" s="29"/>
    </row>
    <row r="38" spans="1:25" x14ac:dyDescent="0.3">
      <c r="A38" s="29"/>
      <c r="B38" s="29"/>
      <c r="C38" s="29"/>
      <c r="D38" s="29"/>
      <c r="E38" s="29"/>
      <c r="F38" s="29"/>
      <c r="G38" s="29"/>
      <c r="H38" s="29"/>
      <c r="I38" s="29"/>
      <c r="J38" s="29"/>
      <c r="K38" s="29"/>
      <c r="L38" s="29"/>
      <c r="M38" s="29"/>
      <c r="N38" s="29"/>
      <c r="O38" s="29"/>
      <c r="P38" s="29"/>
      <c r="Q38" s="29"/>
      <c r="R38" s="29"/>
      <c r="S38" s="29"/>
      <c r="T38" s="29"/>
      <c r="U38" s="29"/>
      <c r="V38" s="29"/>
      <c r="W38" s="29"/>
      <c r="X38" s="29"/>
      <c r="Y38" s="2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A7A650B-48A7-46B9-B2C1-59D195CE3D6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Sales Adidas</vt:lpstr>
      <vt:lpstr>questions</vt:lpstr>
      <vt:lpstr>Dashborad 1</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kapil ghosh</cp:lastModifiedBy>
  <dcterms:created xsi:type="dcterms:W3CDTF">2015-06-05T18:17:20Z</dcterms:created>
  <dcterms:modified xsi:type="dcterms:W3CDTF">2026-05-12T08:56:01Z</dcterms:modified>
</cp:coreProperties>
</file>